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-15" windowWidth="28830" windowHeight="6375" tabRatio="902"/>
  </bookViews>
  <sheets>
    <sheet name="ご使用に関して" sheetId="8" r:id="rId1"/>
    <sheet name="入力データと計算結果" sheetId="4" r:id="rId2"/>
    <sheet name="貼り付けシート" sheetId="10" r:id="rId3"/>
    <sheet name="貼り付けシート（日射量等）" sheetId="7" r:id="rId4"/>
    <sheet name="計算過程" sheetId="5" r:id="rId5"/>
    <sheet name="計算過程（日射量等）" sheetId="6" r:id="rId6"/>
    <sheet name="バックデータ一覧" sheetId="3" r:id="rId7"/>
    <sheet name="Version管理表" sheetId="9" r:id="rId8"/>
  </sheets>
  <definedNames>
    <definedName name="_xlnm._FilterDatabase" localSheetId="4" hidden="1">計算過程!$AP$1:$AP$6</definedName>
  </definedNames>
  <calcPr calcId="145621"/>
</workbook>
</file>

<file path=xl/calcChain.xml><?xml version="1.0" encoding="utf-8"?>
<calcChain xmlns="http://schemas.openxmlformats.org/spreadsheetml/2006/main">
  <c r="T370" i="5" l="1"/>
  <c r="S370" i="5"/>
  <c r="T369" i="5"/>
  <c r="S369" i="5"/>
  <c r="T368" i="5"/>
  <c r="S368" i="5"/>
  <c r="T367" i="5"/>
  <c r="S367" i="5"/>
  <c r="T366" i="5"/>
  <c r="S366" i="5"/>
  <c r="T365" i="5"/>
  <c r="S365" i="5"/>
  <c r="T364" i="5"/>
  <c r="S364" i="5"/>
  <c r="T363" i="5"/>
  <c r="S363" i="5"/>
  <c r="T362" i="5"/>
  <c r="S362" i="5"/>
  <c r="T361" i="5"/>
  <c r="S361" i="5"/>
  <c r="T360" i="5"/>
  <c r="S360" i="5"/>
  <c r="T359" i="5"/>
  <c r="S359" i="5"/>
  <c r="T358" i="5"/>
  <c r="S358" i="5"/>
  <c r="T357" i="5"/>
  <c r="S357" i="5"/>
  <c r="T356" i="5"/>
  <c r="S356" i="5"/>
  <c r="T355" i="5"/>
  <c r="S355" i="5"/>
  <c r="T354" i="5"/>
  <c r="S354" i="5"/>
  <c r="T353" i="5"/>
  <c r="S353" i="5"/>
  <c r="T352" i="5"/>
  <c r="S352" i="5"/>
  <c r="T351" i="5"/>
  <c r="S351" i="5"/>
  <c r="T350" i="5"/>
  <c r="S350" i="5"/>
  <c r="T349" i="5"/>
  <c r="S349" i="5"/>
  <c r="T348" i="5"/>
  <c r="S348" i="5"/>
  <c r="T347" i="5"/>
  <c r="S347" i="5"/>
  <c r="T346" i="5"/>
  <c r="S346" i="5"/>
  <c r="T345" i="5"/>
  <c r="S345" i="5"/>
  <c r="T344" i="5"/>
  <c r="S344" i="5"/>
  <c r="T343" i="5"/>
  <c r="S343" i="5"/>
  <c r="T342" i="5"/>
  <c r="S342" i="5"/>
  <c r="T341" i="5"/>
  <c r="S341" i="5"/>
  <c r="T340" i="5"/>
  <c r="S340" i="5"/>
  <c r="T339" i="5"/>
  <c r="S339" i="5"/>
  <c r="T338" i="5"/>
  <c r="S338" i="5"/>
  <c r="T337" i="5"/>
  <c r="S337" i="5"/>
  <c r="T336" i="5"/>
  <c r="S336" i="5"/>
  <c r="T335" i="5"/>
  <c r="S335" i="5"/>
  <c r="T334" i="5"/>
  <c r="S334" i="5"/>
  <c r="T333" i="5"/>
  <c r="S333" i="5"/>
  <c r="T332" i="5"/>
  <c r="S332" i="5"/>
  <c r="T331" i="5"/>
  <c r="S331" i="5"/>
  <c r="T330" i="5"/>
  <c r="S330" i="5"/>
  <c r="T329" i="5"/>
  <c r="S329" i="5"/>
  <c r="T328" i="5"/>
  <c r="S328" i="5"/>
  <c r="T327" i="5"/>
  <c r="S327" i="5"/>
  <c r="T326" i="5"/>
  <c r="S326" i="5"/>
  <c r="T325" i="5"/>
  <c r="S325" i="5"/>
  <c r="T324" i="5"/>
  <c r="S324" i="5"/>
  <c r="T323" i="5"/>
  <c r="S323" i="5"/>
  <c r="T322" i="5"/>
  <c r="S322" i="5"/>
  <c r="T321" i="5"/>
  <c r="S321" i="5"/>
  <c r="T320" i="5"/>
  <c r="S320" i="5"/>
  <c r="T319" i="5"/>
  <c r="S319" i="5"/>
  <c r="T318" i="5"/>
  <c r="S318" i="5"/>
  <c r="T317" i="5"/>
  <c r="S317" i="5"/>
  <c r="T316" i="5"/>
  <c r="S316" i="5"/>
  <c r="T315" i="5"/>
  <c r="S315" i="5"/>
  <c r="T314" i="5"/>
  <c r="S314" i="5"/>
  <c r="T313" i="5"/>
  <c r="S313" i="5"/>
  <c r="T312" i="5"/>
  <c r="S312" i="5"/>
  <c r="T311" i="5"/>
  <c r="S311" i="5"/>
  <c r="T310" i="5"/>
  <c r="S310" i="5"/>
  <c r="T309" i="5"/>
  <c r="S309" i="5"/>
  <c r="T308" i="5"/>
  <c r="S308" i="5"/>
  <c r="T307" i="5"/>
  <c r="S307" i="5"/>
  <c r="T306" i="5"/>
  <c r="S306" i="5"/>
  <c r="T305" i="5"/>
  <c r="S305" i="5"/>
  <c r="T304" i="5"/>
  <c r="S304" i="5"/>
  <c r="T303" i="5"/>
  <c r="S303" i="5"/>
  <c r="T302" i="5"/>
  <c r="S302" i="5"/>
  <c r="T301" i="5"/>
  <c r="S301" i="5"/>
  <c r="T300" i="5"/>
  <c r="S300" i="5"/>
  <c r="T299" i="5"/>
  <c r="S299" i="5"/>
  <c r="T298" i="5"/>
  <c r="S298" i="5"/>
  <c r="T297" i="5"/>
  <c r="S297" i="5"/>
  <c r="T296" i="5"/>
  <c r="S296" i="5"/>
  <c r="T295" i="5"/>
  <c r="S295" i="5"/>
  <c r="T294" i="5"/>
  <c r="S294" i="5"/>
  <c r="T293" i="5"/>
  <c r="S293" i="5"/>
  <c r="T292" i="5"/>
  <c r="S292" i="5"/>
  <c r="T291" i="5"/>
  <c r="S291" i="5"/>
  <c r="T290" i="5"/>
  <c r="S290" i="5"/>
  <c r="T289" i="5"/>
  <c r="S289" i="5"/>
  <c r="T288" i="5"/>
  <c r="S288" i="5"/>
  <c r="T287" i="5"/>
  <c r="S287" i="5"/>
  <c r="T286" i="5"/>
  <c r="S286" i="5"/>
  <c r="T285" i="5"/>
  <c r="S285" i="5"/>
  <c r="T284" i="5"/>
  <c r="S284" i="5"/>
  <c r="T283" i="5"/>
  <c r="S283" i="5"/>
  <c r="T282" i="5"/>
  <c r="S282" i="5"/>
  <c r="T281" i="5"/>
  <c r="S281" i="5"/>
  <c r="T280" i="5"/>
  <c r="S280" i="5"/>
  <c r="T279" i="5"/>
  <c r="S279" i="5"/>
  <c r="T278" i="5"/>
  <c r="S278" i="5"/>
  <c r="T277" i="5"/>
  <c r="S277" i="5"/>
  <c r="T276" i="5"/>
  <c r="S276" i="5"/>
  <c r="T275" i="5"/>
  <c r="S275" i="5"/>
  <c r="T274" i="5"/>
  <c r="S274" i="5"/>
  <c r="T273" i="5"/>
  <c r="S273" i="5"/>
  <c r="T272" i="5"/>
  <c r="S272" i="5"/>
  <c r="T271" i="5"/>
  <c r="S271" i="5"/>
  <c r="T270" i="5"/>
  <c r="S270" i="5"/>
  <c r="T269" i="5"/>
  <c r="S269" i="5"/>
  <c r="T268" i="5"/>
  <c r="S268" i="5"/>
  <c r="T267" i="5"/>
  <c r="S267" i="5"/>
  <c r="T266" i="5"/>
  <c r="S266" i="5"/>
  <c r="T265" i="5"/>
  <c r="S265" i="5"/>
  <c r="T264" i="5"/>
  <c r="S264" i="5"/>
  <c r="T263" i="5"/>
  <c r="S263" i="5"/>
  <c r="T262" i="5"/>
  <c r="S262" i="5"/>
  <c r="T261" i="5"/>
  <c r="S261" i="5"/>
  <c r="T260" i="5"/>
  <c r="S260" i="5"/>
  <c r="T259" i="5"/>
  <c r="S259" i="5"/>
  <c r="T258" i="5"/>
  <c r="S258" i="5"/>
  <c r="T257" i="5"/>
  <c r="S257" i="5"/>
  <c r="T256" i="5"/>
  <c r="S256" i="5"/>
  <c r="T255" i="5"/>
  <c r="S255" i="5"/>
  <c r="T254" i="5"/>
  <c r="S254" i="5"/>
  <c r="T253" i="5"/>
  <c r="S253" i="5"/>
  <c r="T252" i="5"/>
  <c r="S252" i="5"/>
  <c r="T251" i="5"/>
  <c r="S251" i="5"/>
  <c r="T250" i="5"/>
  <c r="S250" i="5"/>
  <c r="T249" i="5"/>
  <c r="S249" i="5"/>
  <c r="T248" i="5"/>
  <c r="S248" i="5"/>
  <c r="T247" i="5"/>
  <c r="S247" i="5"/>
  <c r="T246" i="5"/>
  <c r="S246" i="5"/>
  <c r="T245" i="5"/>
  <c r="S245" i="5"/>
  <c r="T244" i="5"/>
  <c r="S244" i="5"/>
  <c r="T243" i="5"/>
  <c r="S243" i="5"/>
  <c r="T242" i="5"/>
  <c r="S242" i="5"/>
  <c r="T241" i="5"/>
  <c r="S241" i="5"/>
  <c r="T240" i="5"/>
  <c r="S240" i="5"/>
  <c r="T239" i="5"/>
  <c r="S239" i="5"/>
  <c r="T238" i="5"/>
  <c r="S238" i="5"/>
  <c r="T237" i="5"/>
  <c r="S237" i="5"/>
  <c r="T236" i="5"/>
  <c r="S236" i="5"/>
  <c r="T235" i="5"/>
  <c r="S235" i="5"/>
  <c r="T234" i="5"/>
  <c r="S234" i="5"/>
  <c r="T233" i="5"/>
  <c r="S233" i="5"/>
  <c r="T232" i="5"/>
  <c r="S232" i="5"/>
  <c r="T231" i="5"/>
  <c r="S231" i="5"/>
  <c r="T230" i="5"/>
  <c r="S230" i="5"/>
  <c r="T229" i="5"/>
  <c r="S229" i="5"/>
  <c r="T228" i="5"/>
  <c r="S228" i="5"/>
  <c r="T227" i="5"/>
  <c r="S227" i="5"/>
  <c r="T226" i="5"/>
  <c r="S226" i="5"/>
  <c r="T225" i="5"/>
  <c r="S225" i="5"/>
  <c r="T224" i="5"/>
  <c r="S224" i="5"/>
  <c r="T223" i="5"/>
  <c r="S223" i="5"/>
  <c r="T222" i="5"/>
  <c r="S222" i="5"/>
  <c r="T221" i="5"/>
  <c r="S221" i="5"/>
  <c r="T220" i="5"/>
  <c r="S220" i="5"/>
  <c r="T219" i="5"/>
  <c r="S219" i="5"/>
  <c r="T218" i="5"/>
  <c r="S218" i="5"/>
  <c r="T217" i="5"/>
  <c r="S217" i="5"/>
  <c r="T216" i="5"/>
  <c r="S216" i="5"/>
  <c r="T215" i="5"/>
  <c r="S215" i="5"/>
  <c r="T214" i="5"/>
  <c r="S214" i="5"/>
  <c r="T213" i="5"/>
  <c r="S213" i="5"/>
  <c r="T212" i="5"/>
  <c r="S212" i="5"/>
  <c r="T211" i="5"/>
  <c r="S211" i="5"/>
  <c r="T210" i="5"/>
  <c r="S210" i="5"/>
  <c r="T209" i="5"/>
  <c r="S209" i="5"/>
  <c r="T208" i="5"/>
  <c r="S208" i="5"/>
  <c r="T207" i="5"/>
  <c r="S207" i="5"/>
  <c r="T206" i="5"/>
  <c r="S206" i="5"/>
  <c r="T205" i="5"/>
  <c r="S205" i="5"/>
  <c r="T204" i="5"/>
  <c r="S204" i="5"/>
  <c r="T203" i="5"/>
  <c r="S203" i="5"/>
  <c r="T202" i="5"/>
  <c r="S202" i="5"/>
  <c r="T201" i="5"/>
  <c r="S201" i="5"/>
  <c r="T200" i="5"/>
  <c r="S200" i="5"/>
  <c r="T199" i="5"/>
  <c r="S199" i="5"/>
  <c r="T198" i="5"/>
  <c r="S198" i="5"/>
  <c r="T197" i="5"/>
  <c r="S197" i="5"/>
  <c r="T196" i="5"/>
  <c r="S196" i="5"/>
  <c r="T195" i="5"/>
  <c r="S195" i="5"/>
  <c r="T194" i="5"/>
  <c r="S194" i="5"/>
  <c r="T193" i="5"/>
  <c r="S193" i="5"/>
  <c r="T192" i="5"/>
  <c r="S192" i="5"/>
  <c r="T191" i="5"/>
  <c r="S191" i="5"/>
  <c r="T190" i="5"/>
  <c r="S190" i="5"/>
  <c r="T189" i="5"/>
  <c r="S189" i="5"/>
  <c r="T188" i="5"/>
  <c r="S188" i="5"/>
  <c r="T187" i="5"/>
  <c r="S187" i="5"/>
  <c r="T186" i="5"/>
  <c r="S186" i="5"/>
  <c r="T185" i="5"/>
  <c r="S185" i="5"/>
  <c r="T184" i="5"/>
  <c r="S184" i="5"/>
  <c r="T183" i="5"/>
  <c r="S183" i="5"/>
  <c r="T182" i="5"/>
  <c r="S182" i="5"/>
  <c r="T181" i="5"/>
  <c r="S181" i="5"/>
  <c r="T180" i="5"/>
  <c r="S180" i="5"/>
  <c r="T179" i="5"/>
  <c r="S179" i="5"/>
  <c r="T178" i="5"/>
  <c r="S178" i="5"/>
  <c r="T177" i="5"/>
  <c r="S177" i="5"/>
  <c r="T176" i="5"/>
  <c r="S176" i="5"/>
  <c r="T175" i="5"/>
  <c r="S175" i="5"/>
  <c r="T174" i="5"/>
  <c r="S174" i="5"/>
  <c r="T173" i="5"/>
  <c r="S173" i="5"/>
  <c r="T172" i="5"/>
  <c r="S172" i="5"/>
  <c r="T171" i="5"/>
  <c r="S171" i="5"/>
  <c r="T170" i="5"/>
  <c r="S170" i="5"/>
  <c r="T169" i="5"/>
  <c r="S169" i="5"/>
  <c r="T168" i="5"/>
  <c r="S168" i="5"/>
  <c r="T167" i="5"/>
  <c r="S167" i="5"/>
  <c r="T166" i="5"/>
  <c r="S166" i="5"/>
  <c r="T165" i="5"/>
  <c r="S165" i="5"/>
  <c r="T164" i="5"/>
  <c r="S164" i="5"/>
  <c r="T163" i="5"/>
  <c r="S163" i="5"/>
  <c r="T162" i="5"/>
  <c r="S162" i="5"/>
  <c r="T161" i="5"/>
  <c r="S161" i="5"/>
  <c r="T160" i="5"/>
  <c r="S160" i="5"/>
  <c r="T159" i="5"/>
  <c r="S159" i="5"/>
  <c r="T158" i="5"/>
  <c r="S158" i="5"/>
  <c r="T157" i="5"/>
  <c r="S157" i="5"/>
  <c r="T156" i="5"/>
  <c r="S156" i="5"/>
  <c r="T155" i="5"/>
  <c r="S155" i="5"/>
  <c r="T154" i="5"/>
  <c r="S154" i="5"/>
  <c r="T153" i="5"/>
  <c r="S153" i="5"/>
  <c r="T152" i="5"/>
  <c r="S152" i="5"/>
  <c r="T151" i="5"/>
  <c r="S151" i="5"/>
  <c r="T150" i="5"/>
  <c r="S150" i="5"/>
  <c r="T149" i="5"/>
  <c r="S149" i="5"/>
  <c r="T148" i="5"/>
  <c r="S148" i="5"/>
  <c r="T147" i="5"/>
  <c r="S147" i="5"/>
  <c r="T146" i="5"/>
  <c r="S146" i="5"/>
  <c r="T145" i="5"/>
  <c r="S145" i="5"/>
  <c r="T144" i="5"/>
  <c r="S144" i="5"/>
  <c r="T143" i="5"/>
  <c r="S143" i="5"/>
  <c r="T142" i="5"/>
  <c r="S142" i="5"/>
  <c r="T141" i="5"/>
  <c r="S141" i="5"/>
  <c r="T140" i="5"/>
  <c r="S140" i="5"/>
  <c r="T139" i="5"/>
  <c r="S139" i="5"/>
  <c r="T138" i="5"/>
  <c r="S138" i="5"/>
  <c r="T137" i="5"/>
  <c r="S137" i="5"/>
  <c r="T136" i="5"/>
  <c r="S136" i="5"/>
  <c r="T135" i="5"/>
  <c r="S135" i="5"/>
  <c r="T134" i="5"/>
  <c r="S134" i="5"/>
  <c r="T133" i="5"/>
  <c r="S133" i="5"/>
  <c r="T132" i="5"/>
  <c r="S132" i="5"/>
  <c r="T131" i="5"/>
  <c r="S131" i="5"/>
  <c r="T130" i="5"/>
  <c r="S130" i="5"/>
  <c r="T129" i="5"/>
  <c r="S129" i="5"/>
  <c r="T128" i="5"/>
  <c r="S128" i="5"/>
  <c r="T127" i="5"/>
  <c r="S127" i="5"/>
  <c r="T126" i="5"/>
  <c r="S126" i="5"/>
  <c r="T125" i="5"/>
  <c r="S125" i="5"/>
  <c r="T124" i="5"/>
  <c r="S124" i="5"/>
  <c r="T123" i="5"/>
  <c r="S123" i="5"/>
  <c r="T122" i="5"/>
  <c r="S122" i="5"/>
  <c r="T121" i="5"/>
  <c r="S121" i="5"/>
  <c r="T120" i="5"/>
  <c r="S120" i="5"/>
  <c r="T119" i="5"/>
  <c r="S119" i="5"/>
  <c r="T118" i="5"/>
  <c r="S118" i="5"/>
  <c r="T117" i="5"/>
  <c r="S117" i="5"/>
  <c r="T116" i="5"/>
  <c r="S116" i="5"/>
  <c r="T115" i="5"/>
  <c r="S115" i="5"/>
  <c r="T114" i="5"/>
  <c r="S114" i="5"/>
  <c r="T113" i="5"/>
  <c r="S113" i="5"/>
  <c r="T112" i="5"/>
  <c r="S112" i="5"/>
  <c r="T111" i="5"/>
  <c r="S111" i="5"/>
  <c r="T110" i="5"/>
  <c r="S110" i="5"/>
  <c r="T109" i="5"/>
  <c r="S109" i="5"/>
  <c r="T108" i="5"/>
  <c r="S108" i="5"/>
  <c r="T107" i="5"/>
  <c r="S107" i="5"/>
  <c r="T106" i="5"/>
  <c r="S106" i="5"/>
  <c r="T105" i="5"/>
  <c r="S105" i="5"/>
  <c r="T104" i="5"/>
  <c r="S104" i="5"/>
  <c r="T103" i="5"/>
  <c r="S103" i="5"/>
  <c r="T102" i="5"/>
  <c r="S102" i="5"/>
  <c r="T101" i="5"/>
  <c r="S101" i="5"/>
  <c r="T100" i="5"/>
  <c r="S100" i="5"/>
  <c r="T99" i="5"/>
  <c r="S99" i="5"/>
  <c r="T98" i="5"/>
  <c r="S98" i="5"/>
  <c r="T97" i="5"/>
  <c r="S97" i="5"/>
  <c r="T96" i="5"/>
  <c r="S96" i="5"/>
  <c r="T95" i="5"/>
  <c r="S95" i="5"/>
  <c r="T94" i="5"/>
  <c r="S94" i="5"/>
  <c r="T93" i="5"/>
  <c r="S93" i="5"/>
  <c r="T92" i="5"/>
  <c r="S92" i="5"/>
  <c r="T91" i="5"/>
  <c r="S91" i="5"/>
  <c r="T90" i="5"/>
  <c r="S90" i="5"/>
  <c r="T89" i="5"/>
  <c r="S89" i="5"/>
  <c r="T88" i="5"/>
  <c r="S88" i="5"/>
  <c r="T87" i="5"/>
  <c r="S87" i="5"/>
  <c r="T86" i="5"/>
  <c r="S86" i="5"/>
  <c r="T85" i="5"/>
  <c r="S85" i="5"/>
  <c r="T84" i="5"/>
  <c r="S84" i="5"/>
  <c r="T83" i="5"/>
  <c r="S83" i="5"/>
  <c r="T82" i="5"/>
  <c r="S82" i="5"/>
  <c r="T81" i="5"/>
  <c r="S81" i="5"/>
  <c r="T80" i="5"/>
  <c r="S80" i="5"/>
  <c r="T79" i="5"/>
  <c r="S79" i="5"/>
  <c r="T78" i="5"/>
  <c r="S78" i="5"/>
  <c r="T77" i="5"/>
  <c r="S77" i="5"/>
  <c r="T76" i="5"/>
  <c r="S76" i="5"/>
  <c r="T75" i="5"/>
  <c r="S75" i="5"/>
  <c r="T74" i="5"/>
  <c r="S74" i="5"/>
  <c r="T73" i="5"/>
  <c r="S73" i="5"/>
  <c r="T72" i="5"/>
  <c r="S72" i="5"/>
  <c r="T71" i="5"/>
  <c r="S71" i="5"/>
  <c r="T70" i="5"/>
  <c r="S70" i="5"/>
  <c r="T69" i="5"/>
  <c r="S69" i="5"/>
  <c r="T68" i="5"/>
  <c r="S68" i="5"/>
  <c r="T67" i="5"/>
  <c r="S67" i="5"/>
  <c r="T66" i="5"/>
  <c r="S66" i="5"/>
  <c r="T65" i="5"/>
  <c r="S65" i="5"/>
  <c r="T64" i="5"/>
  <c r="S64" i="5"/>
  <c r="T63" i="5"/>
  <c r="S63" i="5"/>
  <c r="T62" i="5"/>
  <c r="S62" i="5"/>
  <c r="T61" i="5"/>
  <c r="S61" i="5"/>
  <c r="T60" i="5"/>
  <c r="S60" i="5"/>
  <c r="T59" i="5"/>
  <c r="S59" i="5"/>
  <c r="T58" i="5"/>
  <c r="S58" i="5"/>
  <c r="T57" i="5"/>
  <c r="S57" i="5"/>
  <c r="T56" i="5"/>
  <c r="S56" i="5"/>
  <c r="T55" i="5"/>
  <c r="S55" i="5"/>
  <c r="T54" i="5"/>
  <c r="S54" i="5"/>
  <c r="T53" i="5"/>
  <c r="S53" i="5"/>
  <c r="T52" i="5"/>
  <c r="S52" i="5"/>
  <c r="T51" i="5"/>
  <c r="S51" i="5"/>
  <c r="T50" i="5"/>
  <c r="S50" i="5"/>
  <c r="T49" i="5"/>
  <c r="S49" i="5"/>
  <c r="T48" i="5"/>
  <c r="S48" i="5"/>
  <c r="T47" i="5"/>
  <c r="S47" i="5"/>
  <c r="T46" i="5"/>
  <c r="S46" i="5"/>
  <c r="T45" i="5"/>
  <c r="S45" i="5"/>
  <c r="T44" i="5"/>
  <c r="S44" i="5"/>
  <c r="T43" i="5"/>
  <c r="S43" i="5"/>
  <c r="T42" i="5"/>
  <c r="S42" i="5"/>
  <c r="T41" i="5"/>
  <c r="S41" i="5"/>
  <c r="T40" i="5"/>
  <c r="S40" i="5"/>
  <c r="T39" i="5"/>
  <c r="S39" i="5"/>
  <c r="T38" i="5"/>
  <c r="S38" i="5"/>
  <c r="T37" i="5"/>
  <c r="S37" i="5"/>
  <c r="T36" i="5"/>
  <c r="S36" i="5"/>
  <c r="T35" i="5"/>
  <c r="S35" i="5"/>
  <c r="T34" i="5"/>
  <c r="S34" i="5"/>
  <c r="T33" i="5"/>
  <c r="S33" i="5"/>
  <c r="T32" i="5"/>
  <c r="S32" i="5"/>
  <c r="T31" i="5"/>
  <c r="S31" i="5"/>
  <c r="T30" i="5"/>
  <c r="S30" i="5"/>
  <c r="T29" i="5"/>
  <c r="S29" i="5"/>
  <c r="T28" i="5"/>
  <c r="S28" i="5"/>
  <c r="T27" i="5"/>
  <c r="S27" i="5"/>
  <c r="T26" i="5"/>
  <c r="S26" i="5"/>
  <c r="T25" i="5"/>
  <c r="S25" i="5"/>
  <c r="T24" i="5"/>
  <c r="S24" i="5"/>
  <c r="T23" i="5"/>
  <c r="S23" i="5"/>
  <c r="T22" i="5"/>
  <c r="S22" i="5"/>
  <c r="T21" i="5"/>
  <c r="S21" i="5"/>
  <c r="T20" i="5"/>
  <c r="S20" i="5"/>
  <c r="T19" i="5"/>
  <c r="S19" i="5"/>
  <c r="T18" i="5"/>
  <c r="S18" i="5"/>
  <c r="T17" i="5"/>
  <c r="S17" i="5"/>
  <c r="T16" i="5"/>
  <c r="S16" i="5"/>
  <c r="T15" i="5"/>
  <c r="S15" i="5"/>
  <c r="T14" i="5"/>
  <c r="S14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AX12" i="5" l="1"/>
  <c r="B2" i="7" l="1"/>
  <c r="B1" i="7"/>
  <c r="AX18" i="5" l="1"/>
  <c r="AF370" i="5" l="1"/>
  <c r="AF369" i="5"/>
  <c r="AF368" i="5"/>
  <c r="AF367" i="5"/>
  <c r="AF366" i="5"/>
  <c r="AF365" i="5"/>
  <c r="AF364" i="5"/>
  <c r="AF363" i="5"/>
  <c r="AF362" i="5"/>
  <c r="AF361" i="5"/>
  <c r="AF360" i="5"/>
  <c r="AF359" i="5"/>
  <c r="AF358" i="5"/>
  <c r="AF357" i="5"/>
  <c r="AF356" i="5"/>
  <c r="AF355" i="5"/>
  <c r="AF354" i="5"/>
  <c r="AF353" i="5"/>
  <c r="AF352" i="5"/>
  <c r="AF351" i="5"/>
  <c r="AF350" i="5"/>
  <c r="AF349" i="5"/>
  <c r="AF348" i="5"/>
  <c r="AF347" i="5"/>
  <c r="AF346" i="5"/>
  <c r="AF345" i="5"/>
  <c r="AF344" i="5"/>
  <c r="AF343" i="5"/>
  <c r="AF342" i="5"/>
  <c r="AF341" i="5"/>
  <c r="AF340" i="5"/>
  <c r="AF339" i="5"/>
  <c r="AF338" i="5"/>
  <c r="AF337" i="5"/>
  <c r="AF336" i="5"/>
  <c r="AF335" i="5"/>
  <c r="AF334" i="5"/>
  <c r="AF333" i="5"/>
  <c r="AF332" i="5"/>
  <c r="AF331" i="5"/>
  <c r="AF330" i="5"/>
  <c r="AF329" i="5"/>
  <c r="AF328" i="5"/>
  <c r="AF327" i="5"/>
  <c r="AF326" i="5"/>
  <c r="AF325" i="5"/>
  <c r="AF324" i="5"/>
  <c r="AF323" i="5"/>
  <c r="AF322" i="5"/>
  <c r="AF321" i="5"/>
  <c r="AF320" i="5"/>
  <c r="AF319" i="5"/>
  <c r="AF318" i="5"/>
  <c r="AF317" i="5"/>
  <c r="AF316" i="5"/>
  <c r="AF315" i="5"/>
  <c r="AF314" i="5"/>
  <c r="AF313" i="5"/>
  <c r="AF312" i="5"/>
  <c r="AF311" i="5"/>
  <c r="AF310" i="5"/>
  <c r="AF309" i="5"/>
  <c r="AF308" i="5"/>
  <c r="AF307" i="5"/>
  <c r="AF306" i="5"/>
  <c r="AF305" i="5"/>
  <c r="AF304" i="5"/>
  <c r="AF303" i="5"/>
  <c r="AF302" i="5"/>
  <c r="AF301" i="5"/>
  <c r="AF300" i="5"/>
  <c r="AF299" i="5"/>
  <c r="AF298" i="5"/>
  <c r="AF297" i="5"/>
  <c r="AF296" i="5"/>
  <c r="AF295" i="5"/>
  <c r="AF294" i="5"/>
  <c r="AF293" i="5"/>
  <c r="AF292" i="5"/>
  <c r="AF291" i="5"/>
  <c r="AF290" i="5"/>
  <c r="AF289" i="5"/>
  <c r="AF288" i="5"/>
  <c r="AF287" i="5"/>
  <c r="AF286" i="5"/>
  <c r="AF285" i="5"/>
  <c r="AF284" i="5"/>
  <c r="AF283" i="5"/>
  <c r="AF282" i="5"/>
  <c r="AF281" i="5"/>
  <c r="AF280" i="5"/>
  <c r="AF279" i="5"/>
  <c r="AF278" i="5"/>
  <c r="AF277" i="5"/>
  <c r="AF276" i="5"/>
  <c r="AF275" i="5"/>
  <c r="AF274" i="5"/>
  <c r="AF273" i="5"/>
  <c r="AF272" i="5"/>
  <c r="AF271" i="5"/>
  <c r="AF270" i="5"/>
  <c r="AF269" i="5"/>
  <c r="AF268" i="5"/>
  <c r="AF267" i="5"/>
  <c r="AF266" i="5"/>
  <c r="AF265" i="5"/>
  <c r="AF264" i="5"/>
  <c r="AF263" i="5"/>
  <c r="AF262" i="5"/>
  <c r="AF261" i="5"/>
  <c r="AF260" i="5"/>
  <c r="AF259" i="5"/>
  <c r="AF258" i="5"/>
  <c r="AF257" i="5"/>
  <c r="AF256" i="5"/>
  <c r="AF255" i="5"/>
  <c r="AF254" i="5"/>
  <c r="AF253" i="5"/>
  <c r="AF252" i="5"/>
  <c r="AF251" i="5"/>
  <c r="AF250" i="5"/>
  <c r="AF249" i="5"/>
  <c r="AF248" i="5"/>
  <c r="AF247" i="5"/>
  <c r="AF246" i="5"/>
  <c r="AF245" i="5"/>
  <c r="AF244" i="5"/>
  <c r="AF243" i="5"/>
  <c r="AF242" i="5"/>
  <c r="AF241" i="5"/>
  <c r="AF240" i="5"/>
  <c r="AF239" i="5"/>
  <c r="AF238" i="5"/>
  <c r="AF237" i="5"/>
  <c r="AF236" i="5"/>
  <c r="AF235" i="5"/>
  <c r="AF234" i="5"/>
  <c r="AF233" i="5"/>
  <c r="AF232" i="5"/>
  <c r="AF231" i="5"/>
  <c r="AF230" i="5"/>
  <c r="AF229" i="5"/>
  <c r="AF228" i="5"/>
  <c r="AF227" i="5"/>
  <c r="AF226" i="5"/>
  <c r="AF225" i="5"/>
  <c r="AF224" i="5"/>
  <c r="AF223" i="5"/>
  <c r="AF222" i="5"/>
  <c r="AF221" i="5"/>
  <c r="AF220" i="5"/>
  <c r="AF219" i="5"/>
  <c r="AF218" i="5"/>
  <c r="AF217" i="5"/>
  <c r="AF216" i="5"/>
  <c r="AF215" i="5"/>
  <c r="AF214" i="5"/>
  <c r="AF213" i="5"/>
  <c r="AF212" i="5"/>
  <c r="AF211" i="5"/>
  <c r="AF210" i="5"/>
  <c r="AF209" i="5"/>
  <c r="AF208" i="5"/>
  <c r="AF207" i="5"/>
  <c r="AF206" i="5"/>
  <c r="AF205" i="5"/>
  <c r="AF204" i="5"/>
  <c r="AF203" i="5"/>
  <c r="AF202" i="5"/>
  <c r="AF201" i="5"/>
  <c r="AF200" i="5"/>
  <c r="AF199" i="5"/>
  <c r="AF198" i="5"/>
  <c r="AF197" i="5"/>
  <c r="AF196" i="5"/>
  <c r="AF195" i="5"/>
  <c r="AF194" i="5"/>
  <c r="AF193" i="5"/>
  <c r="AF192" i="5"/>
  <c r="AF191" i="5"/>
  <c r="AF190" i="5"/>
  <c r="AF189" i="5"/>
  <c r="AF188" i="5"/>
  <c r="AF187" i="5"/>
  <c r="AF186" i="5"/>
  <c r="AF185" i="5"/>
  <c r="AF184" i="5"/>
  <c r="AF183" i="5"/>
  <c r="AF182" i="5"/>
  <c r="AF181" i="5"/>
  <c r="AF180" i="5"/>
  <c r="AF179" i="5"/>
  <c r="AF178" i="5"/>
  <c r="AF177" i="5"/>
  <c r="AF176" i="5"/>
  <c r="AF175" i="5"/>
  <c r="AF174" i="5"/>
  <c r="AF173" i="5"/>
  <c r="AF172" i="5"/>
  <c r="AF171" i="5"/>
  <c r="AF170" i="5"/>
  <c r="AF169" i="5"/>
  <c r="AF168" i="5"/>
  <c r="AF167" i="5"/>
  <c r="AF166" i="5"/>
  <c r="AF165" i="5"/>
  <c r="AF164" i="5"/>
  <c r="AF163" i="5"/>
  <c r="AF162" i="5"/>
  <c r="AF161" i="5"/>
  <c r="AF160" i="5"/>
  <c r="AF159" i="5"/>
  <c r="AF158" i="5"/>
  <c r="AF157" i="5"/>
  <c r="AF156" i="5"/>
  <c r="AF155" i="5"/>
  <c r="AF154" i="5"/>
  <c r="AF153" i="5"/>
  <c r="AF152" i="5"/>
  <c r="AF151" i="5"/>
  <c r="AF150" i="5"/>
  <c r="AF149" i="5"/>
  <c r="AF148" i="5"/>
  <c r="AF147" i="5"/>
  <c r="AF146" i="5"/>
  <c r="AF145" i="5"/>
  <c r="AF144" i="5"/>
  <c r="AF143" i="5"/>
  <c r="AF142" i="5"/>
  <c r="AF141" i="5"/>
  <c r="AF140" i="5"/>
  <c r="AF139" i="5"/>
  <c r="AF138" i="5"/>
  <c r="AF137" i="5"/>
  <c r="AF136" i="5"/>
  <c r="AF135" i="5"/>
  <c r="AF134" i="5"/>
  <c r="AF133" i="5"/>
  <c r="AF132" i="5"/>
  <c r="AF131" i="5"/>
  <c r="AF130" i="5"/>
  <c r="AF129" i="5"/>
  <c r="AF128" i="5"/>
  <c r="AF127" i="5"/>
  <c r="AF126" i="5"/>
  <c r="AF125" i="5"/>
  <c r="AF124" i="5"/>
  <c r="AF123" i="5"/>
  <c r="AF122" i="5"/>
  <c r="AF121" i="5"/>
  <c r="AF120" i="5"/>
  <c r="AF119" i="5"/>
  <c r="AF118" i="5"/>
  <c r="AF117" i="5"/>
  <c r="AF116" i="5"/>
  <c r="AF115" i="5"/>
  <c r="AF114" i="5"/>
  <c r="AF113" i="5"/>
  <c r="AF112" i="5"/>
  <c r="AF111" i="5"/>
  <c r="AF110" i="5"/>
  <c r="AF109" i="5"/>
  <c r="AF108" i="5"/>
  <c r="AF107" i="5"/>
  <c r="AF106" i="5"/>
  <c r="AF105" i="5"/>
  <c r="AF104" i="5"/>
  <c r="AF103" i="5"/>
  <c r="AF102" i="5"/>
  <c r="AF101" i="5"/>
  <c r="AF100" i="5"/>
  <c r="AF99" i="5"/>
  <c r="AF98" i="5"/>
  <c r="AF97" i="5"/>
  <c r="AF96" i="5"/>
  <c r="AF95" i="5"/>
  <c r="AF94" i="5"/>
  <c r="AF93" i="5"/>
  <c r="AF92" i="5"/>
  <c r="AF91" i="5"/>
  <c r="AF90" i="5"/>
  <c r="AF89" i="5"/>
  <c r="AF88" i="5"/>
  <c r="AF87" i="5"/>
  <c r="AF86" i="5"/>
  <c r="AF85" i="5"/>
  <c r="AF84" i="5"/>
  <c r="AF83" i="5"/>
  <c r="AF82" i="5"/>
  <c r="AF81" i="5"/>
  <c r="AF80" i="5"/>
  <c r="AF79" i="5"/>
  <c r="AF78" i="5"/>
  <c r="AF77" i="5"/>
  <c r="AF76" i="5"/>
  <c r="AF75" i="5"/>
  <c r="AF74" i="5"/>
  <c r="AF73" i="5"/>
  <c r="AF72" i="5"/>
  <c r="AF71" i="5"/>
  <c r="AF70" i="5"/>
  <c r="AF69" i="5"/>
  <c r="AF68" i="5"/>
  <c r="AF67" i="5"/>
  <c r="AF66" i="5"/>
  <c r="AF65" i="5"/>
  <c r="AF64" i="5"/>
  <c r="AF63" i="5"/>
  <c r="AF62" i="5"/>
  <c r="AF61" i="5"/>
  <c r="AF60" i="5"/>
  <c r="AF59" i="5"/>
  <c r="AF58" i="5"/>
  <c r="AF57" i="5"/>
  <c r="AF56" i="5"/>
  <c r="AF55" i="5"/>
  <c r="AF54" i="5"/>
  <c r="AF53" i="5"/>
  <c r="AF52" i="5"/>
  <c r="AF51" i="5"/>
  <c r="AF50" i="5"/>
  <c r="AF49" i="5"/>
  <c r="AF48" i="5"/>
  <c r="AF47" i="5"/>
  <c r="AF46" i="5"/>
  <c r="AF45" i="5"/>
  <c r="AF44" i="5"/>
  <c r="AF43" i="5"/>
  <c r="AF42" i="5"/>
  <c r="AF41" i="5"/>
  <c r="AF40" i="5"/>
  <c r="AF39" i="5"/>
  <c r="AF38" i="5"/>
  <c r="AF37" i="5"/>
  <c r="AF36" i="5"/>
  <c r="AF35" i="5"/>
  <c r="AF34" i="5"/>
  <c r="AF33" i="5"/>
  <c r="AF32" i="5"/>
  <c r="AF31" i="5"/>
  <c r="AF30" i="5"/>
  <c r="AF29" i="5"/>
  <c r="AF28" i="5"/>
  <c r="AF27" i="5"/>
  <c r="AF26" i="5"/>
  <c r="AF25" i="5"/>
  <c r="AF24" i="5"/>
  <c r="AF23" i="5"/>
  <c r="AF22" i="5"/>
  <c r="AF21" i="5"/>
  <c r="AF20" i="5"/>
  <c r="AF19" i="5"/>
  <c r="AF18" i="5"/>
  <c r="AF17" i="5"/>
  <c r="AF16" i="5"/>
  <c r="AF15" i="5"/>
  <c r="AF14" i="5"/>
  <c r="AF13" i="5"/>
  <c r="AF12" i="5"/>
  <c r="AF11" i="5"/>
  <c r="AF10" i="5"/>
  <c r="AF9" i="5"/>
  <c r="AF8" i="5"/>
  <c r="AF7" i="5"/>
  <c r="AF6" i="5"/>
  <c r="O4" i="6" l="1"/>
  <c r="AX22" i="5"/>
  <c r="AN12" i="5" s="1"/>
  <c r="AX11" i="5"/>
  <c r="AX10" i="5" l="1"/>
  <c r="AX9" i="5"/>
  <c r="O5" i="6"/>
  <c r="AQ6" i="5" l="1"/>
  <c r="I8765" i="6" l="1"/>
  <c r="H8765" i="6"/>
  <c r="G8765" i="6"/>
  <c r="F8765" i="6"/>
  <c r="I8764" i="6"/>
  <c r="H8764" i="6"/>
  <c r="G8764" i="6"/>
  <c r="F8764" i="6"/>
  <c r="I8763" i="6"/>
  <c r="H8763" i="6"/>
  <c r="G8763" i="6"/>
  <c r="F8763" i="6"/>
  <c r="I8762" i="6"/>
  <c r="H8762" i="6"/>
  <c r="G8762" i="6"/>
  <c r="F8762" i="6"/>
  <c r="I8761" i="6"/>
  <c r="H8761" i="6"/>
  <c r="G8761" i="6"/>
  <c r="F8761" i="6"/>
  <c r="I8760" i="6"/>
  <c r="H8760" i="6"/>
  <c r="G8760" i="6"/>
  <c r="F8760" i="6"/>
  <c r="I8759" i="6"/>
  <c r="H8759" i="6"/>
  <c r="G8759" i="6"/>
  <c r="F8759" i="6"/>
  <c r="I8758" i="6"/>
  <c r="H8758" i="6"/>
  <c r="G8758" i="6"/>
  <c r="F8758" i="6"/>
  <c r="I8757" i="6"/>
  <c r="H8757" i="6"/>
  <c r="G8757" i="6"/>
  <c r="F8757" i="6"/>
  <c r="I8756" i="6"/>
  <c r="H8756" i="6"/>
  <c r="G8756" i="6"/>
  <c r="F8756" i="6"/>
  <c r="I8755" i="6"/>
  <c r="H8755" i="6"/>
  <c r="G8755" i="6"/>
  <c r="F8755" i="6"/>
  <c r="I8754" i="6"/>
  <c r="H8754" i="6"/>
  <c r="G8754" i="6"/>
  <c r="F8754" i="6"/>
  <c r="I8753" i="6"/>
  <c r="H8753" i="6"/>
  <c r="G8753" i="6"/>
  <c r="F8753" i="6"/>
  <c r="I8752" i="6"/>
  <c r="H8752" i="6"/>
  <c r="G8752" i="6"/>
  <c r="F8752" i="6"/>
  <c r="I8751" i="6"/>
  <c r="H8751" i="6"/>
  <c r="G8751" i="6"/>
  <c r="F8751" i="6"/>
  <c r="I8750" i="6"/>
  <c r="H8750" i="6"/>
  <c r="G8750" i="6"/>
  <c r="F8750" i="6"/>
  <c r="I8749" i="6"/>
  <c r="H8749" i="6"/>
  <c r="G8749" i="6"/>
  <c r="F8749" i="6"/>
  <c r="I8748" i="6"/>
  <c r="H8748" i="6"/>
  <c r="G8748" i="6"/>
  <c r="F8748" i="6"/>
  <c r="I8747" i="6"/>
  <c r="H8747" i="6"/>
  <c r="G8747" i="6"/>
  <c r="F8747" i="6"/>
  <c r="I8746" i="6"/>
  <c r="H8746" i="6"/>
  <c r="G8746" i="6"/>
  <c r="F8746" i="6"/>
  <c r="I8745" i="6"/>
  <c r="H8745" i="6"/>
  <c r="G8745" i="6"/>
  <c r="F8745" i="6"/>
  <c r="I8744" i="6"/>
  <c r="H8744" i="6"/>
  <c r="G8744" i="6"/>
  <c r="F8744" i="6"/>
  <c r="I8743" i="6"/>
  <c r="H8743" i="6"/>
  <c r="G8743" i="6"/>
  <c r="F8743" i="6"/>
  <c r="I8742" i="6"/>
  <c r="H8742" i="6"/>
  <c r="G8742" i="6"/>
  <c r="F8742" i="6"/>
  <c r="I8741" i="6"/>
  <c r="H8741" i="6"/>
  <c r="G8741" i="6"/>
  <c r="F8741" i="6"/>
  <c r="I8740" i="6"/>
  <c r="H8740" i="6"/>
  <c r="G8740" i="6"/>
  <c r="F8740" i="6"/>
  <c r="I8739" i="6"/>
  <c r="H8739" i="6"/>
  <c r="G8739" i="6"/>
  <c r="F8739" i="6"/>
  <c r="I8738" i="6"/>
  <c r="H8738" i="6"/>
  <c r="G8738" i="6"/>
  <c r="F8738" i="6"/>
  <c r="I8737" i="6"/>
  <c r="H8737" i="6"/>
  <c r="G8737" i="6"/>
  <c r="F8737" i="6"/>
  <c r="I8736" i="6"/>
  <c r="H8736" i="6"/>
  <c r="G8736" i="6"/>
  <c r="F8736" i="6"/>
  <c r="I8735" i="6"/>
  <c r="H8735" i="6"/>
  <c r="G8735" i="6"/>
  <c r="F8735" i="6"/>
  <c r="I8734" i="6"/>
  <c r="H8734" i="6"/>
  <c r="G8734" i="6"/>
  <c r="F8734" i="6"/>
  <c r="I8733" i="6"/>
  <c r="H8733" i="6"/>
  <c r="G8733" i="6"/>
  <c r="F8733" i="6"/>
  <c r="I8732" i="6"/>
  <c r="H8732" i="6"/>
  <c r="G8732" i="6"/>
  <c r="F8732" i="6"/>
  <c r="I8731" i="6"/>
  <c r="H8731" i="6"/>
  <c r="G8731" i="6"/>
  <c r="F8731" i="6"/>
  <c r="I8730" i="6"/>
  <c r="H8730" i="6"/>
  <c r="G8730" i="6"/>
  <c r="F8730" i="6"/>
  <c r="I8729" i="6"/>
  <c r="H8729" i="6"/>
  <c r="G8729" i="6"/>
  <c r="F8729" i="6"/>
  <c r="I8728" i="6"/>
  <c r="H8728" i="6"/>
  <c r="G8728" i="6"/>
  <c r="F8728" i="6"/>
  <c r="I8727" i="6"/>
  <c r="H8727" i="6"/>
  <c r="G8727" i="6"/>
  <c r="F8727" i="6"/>
  <c r="I8726" i="6"/>
  <c r="H8726" i="6"/>
  <c r="G8726" i="6"/>
  <c r="F8726" i="6"/>
  <c r="I8725" i="6"/>
  <c r="H8725" i="6"/>
  <c r="G8725" i="6"/>
  <c r="F8725" i="6"/>
  <c r="I8724" i="6"/>
  <c r="H8724" i="6"/>
  <c r="G8724" i="6"/>
  <c r="F8724" i="6"/>
  <c r="I8723" i="6"/>
  <c r="H8723" i="6"/>
  <c r="G8723" i="6"/>
  <c r="F8723" i="6"/>
  <c r="I8722" i="6"/>
  <c r="H8722" i="6"/>
  <c r="G8722" i="6"/>
  <c r="F8722" i="6"/>
  <c r="I8721" i="6"/>
  <c r="H8721" i="6"/>
  <c r="G8721" i="6"/>
  <c r="F8721" i="6"/>
  <c r="I8720" i="6"/>
  <c r="H8720" i="6"/>
  <c r="G8720" i="6"/>
  <c r="F8720" i="6"/>
  <c r="I8719" i="6"/>
  <c r="H8719" i="6"/>
  <c r="G8719" i="6"/>
  <c r="F8719" i="6"/>
  <c r="I8718" i="6"/>
  <c r="H8718" i="6"/>
  <c r="G8718" i="6"/>
  <c r="F8718" i="6"/>
  <c r="I8717" i="6"/>
  <c r="H8717" i="6"/>
  <c r="G8717" i="6"/>
  <c r="F8717" i="6"/>
  <c r="I8716" i="6"/>
  <c r="H8716" i="6"/>
  <c r="G8716" i="6"/>
  <c r="F8716" i="6"/>
  <c r="I8715" i="6"/>
  <c r="H8715" i="6"/>
  <c r="G8715" i="6"/>
  <c r="F8715" i="6"/>
  <c r="I8714" i="6"/>
  <c r="H8714" i="6"/>
  <c r="G8714" i="6"/>
  <c r="F8714" i="6"/>
  <c r="I8713" i="6"/>
  <c r="H8713" i="6"/>
  <c r="G8713" i="6"/>
  <c r="F8713" i="6"/>
  <c r="I8712" i="6"/>
  <c r="H8712" i="6"/>
  <c r="G8712" i="6"/>
  <c r="F8712" i="6"/>
  <c r="I8711" i="6"/>
  <c r="H8711" i="6"/>
  <c r="G8711" i="6"/>
  <c r="F8711" i="6"/>
  <c r="I8710" i="6"/>
  <c r="H8710" i="6"/>
  <c r="G8710" i="6"/>
  <c r="F8710" i="6"/>
  <c r="I8709" i="6"/>
  <c r="H8709" i="6"/>
  <c r="G8709" i="6"/>
  <c r="F8709" i="6"/>
  <c r="I8708" i="6"/>
  <c r="H8708" i="6"/>
  <c r="G8708" i="6"/>
  <c r="F8708" i="6"/>
  <c r="I8707" i="6"/>
  <c r="H8707" i="6"/>
  <c r="G8707" i="6"/>
  <c r="F8707" i="6"/>
  <c r="I8706" i="6"/>
  <c r="H8706" i="6"/>
  <c r="G8706" i="6"/>
  <c r="F8706" i="6"/>
  <c r="I8705" i="6"/>
  <c r="H8705" i="6"/>
  <c r="G8705" i="6"/>
  <c r="F8705" i="6"/>
  <c r="I8704" i="6"/>
  <c r="H8704" i="6"/>
  <c r="G8704" i="6"/>
  <c r="F8704" i="6"/>
  <c r="I8703" i="6"/>
  <c r="H8703" i="6"/>
  <c r="G8703" i="6"/>
  <c r="F8703" i="6"/>
  <c r="I8702" i="6"/>
  <c r="H8702" i="6"/>
  <c r="G8702" i="6"/>
  <c r="F8702" i="6"/>
  <c r="I8701" i="6"/>
  <c r="H8701" i="6"/>
  <c r="G8701" i="6"/>
  <c r="F8701" i="6"/>
  <c r="I8700" i="6"/>
  <c r="H8700" i="6"/>
  <c r="G8700" i="6"/>
  <c r="F8700" i="6"/>
  <c r="I8699" i="6"/>
  <c r="H8699" i="6"/>
  <c r="G8699" i="6"/>
  <c r="F8699" i="6"/>
  <c r="I8698" i="6"/>
  <c r="H8698" i="6"/>
  <c r="G8698" i="6"/>
  <c r="F8698" i="6"/>
  <c r="I8697" i="6"/>
  <c r="H8697" i="6"/>
  <c r="G8697" i="6"/>
  <c r="F8697" i="6"/>
  <c r="I8696" i="6"/>
  <c r="H8696" i="6"/>
  <c r="G8696" i="6"/>
  <c r="F8696" i="6"/>
  <c r="I8695" i="6"/>
  <c r="H8695" i="6"/>
  <c r="G8695" i="6"/>
  <c r="F8695" i="6"/>
  <c r="I8694" i="6"/>
  <c r="H8694" i="6"/>
  <c r="G8694" i="6"/>
  <c r="F8694" i="6"/>
  <c r="I8693" i="6"/>
  <c r="H8693" i="6"/>
  <c r="G8693" i="6"/>
  <c r="F8693" i="6"/>
  <c r="I8692" i="6"/>
  <c r="H8692" i="6"/>
  <c r="G8692" i="6"/>
  <c r="F8692" i="6"/>
  <c r="I8691" i="6"/>
  <c r="H8691" i="6"/>
  <c r="G8691" i="6"/>
  <c r="F8691" i="6"/>
  <c r="I8690" i="6"/>
  <c r="H8690" i="6"/>
  <c r="G8690" i="6"/>
  <c r="F8690" i="6"/>
  <c r="I8689" i="6"/>
  <c r="H8689" i="6"/>
  <c r="G8689" i="6"/>
  <c r="F8689" i="6"/>
  <c r="I8688" i="6"/>
  <c r="H8688" i="6"/>
  <c r="G8688" i="6"/>
  <c r="F8688" i="6"/>
  <c r="I8687" i="6"/>
  <c r="H8687" i="6"/>
  <c r="G8687" i="6"/>
  <c r="F8687" i="6"/>
  <c r="I8686" i="6"/>
  <c r="H8686" i="6"/>
  <c r="G8686" i="6"/>
  <c r="F8686" i="6"/>
  <c r="I8685" i="6"/>
  <c r="H8685" i="6"/>
  <c r="G8685" i="6"/>
  <c r="F8685" i="6"/>
  <c r="I8684" i="6"/>
  <c r="H8684" i="6"/>
  <c r="G8684" i="6"/>
  <c r="F8684" i="6"/>
  <c r="I8683" i="6"/>
  <c r="H8683" i="6"/>
  <c r="G8683" i="6"/>
  <c r="F8683" i="6"/>
  <c r="I8682" i="6"/>
  <c r="H8682" i="6"/>
  <c r="G8682" i="6"/>
  <c r="F8682" i="6"/>
  <c r="I8681" i="6"/>
  <c r="H8681" i="6"/>
  <c r="G8681" i="6"/>
  <c r="F8681" i="6"/>
  <c r="I8680" i="6"/>
  <c r="H8680" i="6"/>
  <c r="G8680" i="6"/>
  <c r="F8680" i="6"/>
  <c r="I8679" i="6"/>
  <c r="H8679" i="6"/>
  <c r="G8679" i="6"/>
  <c r="F8679" i="6"/>
  <c r="I8678" i="6"/>
  <c r="H8678" i="6"/>
  <c r="G8678" i="6"/>
  <c r="F8678" i="6"/>
  <c r="I8677" i="6"/>
  <c r="H8677" i="6"/>
  <c r="G8677" i="6"/>
  <c r="F8677" i="6"/>
  <c r="I8676" i="6"/>
  <c r="H8676" i="6"/>
  <c r="G8676" i="6"/>
  <c r="F8676" i="6"/>
  <c r="I8675" i="6"/>
  <c r="H8675" i="6"/>
  <c r="G8675" i="6"/>
  <c r="F8675" i="6"/>
  <c r="I8674" i="6"/>
  <c r="H8674" i="6"/>
  <c r="G8674" i="6"/>
  <c r="F8674" i="6"/>
  <c r="I8673" i="6"/>
  <c r="H8673" i="6"/>
  <c r="G8673" i="6"/>
  <c r="F8673" i="6"/>
  <c r="I8672" i="6"/>
  <c r="H8672" i="6"/>
  <c r="G8672" i="6"/>
  <c r="F8672" i="6"/>
  <c r="I8671" i="6"/>
  <c r="H8671" i="6"/>
  <c r="G8671" i="6"/>
  <c r="F8671" i="6"/>
  <c r="I8670" i="6"/>
  <c r="H8670" i="6"/>
  <c r="G8670" i="6"/>
  <c r="F8670" i="6"/>
  <c r="I8669" i="6"/>
  <c r="H8669" i="6"/>
  <c r="G8669" i="6"/>
  <c r="F8669" i="6"/>
  <c r="I8668" i="6"/>
  <c r="H8668" i="6"/>
  <c r="G8668" i="6"/>
  <c r="F8668" i="6"/>
  <c r="I8667" i="6"/>
  <c r="H8667" i="6"/>
  <c r="G8667" i="6"/>
  <c r="F8667" i="6"/>
  <c r="I8666" i="6"/>
  <c r="H8666" i="6"/>
  <c r="G8666" i="6"/>
  <c r="F8666" i="6"/>
  <c r="I8665" i="6"/>
  <c r="H8665" i="6"/>
  <c r="G8665" i="6"/>
  <c r="F8665" i="6"/>
  <c r="I8664" i="6"/>
  <c r="H8664" i="6"/>
  <c r="G8664" i="6"/>
  <c r="F8664" i="6"/>
  <c r="I8663" i="6"/>
  <c r="H8663" i="6"/>
  <c r="G8663" i="6"/>
  <c r="F8663" i="6"/>
  <c r="I8662" i="6"/>
  <c r="H8662" i="6"/>
  <c r="G8662" i="6"/>
  <c r="F8662" i="6"/>
  <c r="I8661" i="6"/>
  <c r="H8661" i="6"/>
  <c r="G8661" i="6"/>
  <c r="F8661" i="6"/>
  <c r="I8660" i="6"/>
  <c r="H8660" i="6"/>
  <c r="G8660" i="6"/>
  <c r="F8660" i="6"/>
  <c r="I8659" i="6"/>
  <c r="H8659" i="6"/>
  <c r="G8659" i="6"/>
  <c r="F8659" i="6"/>
  <c r="I8658" i="6"/>
  <c r="H8658" i="6"/>
  <c r="G8658" i="6"/>
  <c r="F8658" i="6"/>
  <c r="I8657" i="6"/>
  <c r="H8657" i="6"/>
  <c r="G8657" i="6"/>
  <c r="F8657" i="6"/>
  <c r="I8656" i="6"/>
  <c r="H8656" i="6"/>
  <c r="G8656" i="6"/>
  <c r="F8656" i="6"/>
  <c r="I8655" i="6"/>
  <c r="H8655" i="6"/>
  <c r="G8655" i="6"/>
  <c r="F8655" i="6"/>
  <c r="I8654" i="6"/>
  <c r="H8654" i="6"/>
  <c r="G8654" i="6"/>
  <c r="F8654" i="6"/>
  <c r="I8653" i="6"/>
  <c r="H8653" i="6"/>
  <c r="G8653" i="6"/>
  <c r="F8653" i="6"/>
  <c r="I8652" i="6"/>
  <c r="H8652" i="6"/>
  <c r="G8652" i="6"/>
  <c r="F8652" i="6"/>
  <c r="I8651" i="6"/>
  <c r="H8651" i="6"/>
  <c r="G8651" i="6"/>
  <c r="F8651" i="6"/>
  <c r="I8650" i="6"/>
  <c r="H8650" i="6"/>
  <c r="G8650" i="6"/>
  <c r="F8650" i="6"/>
  <c r="I8649" i="6"/>
  <c r="H8649" i="6"/>
  <c r="G8649" i="6"/>
  <c r="F8649" i="6"/>
  <c r="I8648" i="6"/>
  <c r="H8648" i="6"/>
  <c r="G8648" i="6"/>
  <c r="F8648" i="6"/>
  <c r="I8647" i="6"/>
  <c r="H8647" i="6"/>
  <c r="G8647" i="6"/>
  <c r="F8647" i="6"/>
  <c r="I8646" i="6"/>
  <c r="H8646" i="6"/>
  <c r="G8646" i="6"/>
  <c r="F8646" i="6"/>
  <c r="I8645" i="6"/>
  <c r="H8645" i="6"/>
  <c r="G8645" i="6"/>
  <c r="F8645" i="6"/>
  <c r="I8644" i="6"/>
  <c r="H8644" i="6"/>
  <c r="G8644" i="6"/>
  <c r="F8644" i="6"/>
  <c r="I8643" i="6"/>
  <c r="H8643" i="6"/>
  <c r="G8643" i="6"/>
  <c r="F8643" i="6"/>
  <c r="I8642" i="6"/>
  <c r="H8642" i="6"/>
  <c r="G8642" i="6"/>
  <c r="F8642" i="6"/>
  <c r="I8641" i="6"/>
  <c r="H8641" i="6"/>
  <c r="G8641" i="6"/>
  <c r="F8641" i="6"/>
  <c r="I8640" i="6"/>
  <c r="H8640" i="6"/>
  <c r="G8640" i="6"/>
  <c r="F8640" i="6"/>
  <c r="I8639" i="6"/>
  <c r="H8639" i="6"/>
  <c r="G8639" i="6"/>
  <c r="F8639" i="6"/>
  <c r="I8638" i="6"/>
  <c r="H8638" i="6"/>
  <c r="G8638" i="6"/>
  <c r="F8638" i="6"/>
  <c r="I8637" i="6"/>
  <c r="H8637" i="6"/>
  <c r="G8637" i="6"/>
  <c r="F8637" i="6"/>
  <c r="I8636" i="6"/>
  <c r="H8636" i="6"/>
  <c r="G8636" i="6"/>
  <c r="F8636" i="6"/>
  <c r="I8635" i="6"/>
  <c r="H8635" i="6"/>
  <c r="G8635" i="6"/>
  <c r="F8635" i="6"/>
  <c r="I8634" i="6"/>
  <c r="H8634" i="6"/>
  <c r="G8634" i="6"/>
  <c r="F8634" i="6"/>
  <c r="I8633" i="6"/>
  <c r="H8633" i="6"/>
  <c r="G8633" i="6"/>
  <c r="F8633" i="6"/>
  <c r="I8632" i="6"/>
  <c r="H8632" i="6"/>
  <c r="G8632" i="6"/>
  <c r="F8632" i="6"/>
  <c r="I8631" i="6"/>
  <c r="H8631" i="6"/>
  <c r="G8631" i="6"/>
  <c r="F8631" i="6"/>
  <c r="I8630" i="6"/>
  <c r="H8630" i="6"/>
  <c r="G8630" i="6"/>
  <c r="F8630" i="6"/>
  <c r="I8629" i="6"/>
  <c r="H8629" i="6"/>
  <c r="G8629" i="6"/>
  <c r="F8629" i="6"/>
  <c r="I8628" i="6"/>
  <c r="H8628" i="6"/>
  <c r="G8628" i="6"/>
  <c r="F8628" i="6"/>
  <c r="I8627" i="6"/>
  <c r="H8627" i="6"/>
  <c r="G8627" i="6"/>
  <c r="F8627" i="6"/>
  <c r="I8626" i="6"/>
  <c r="H8626" i="6"/>
  <c r="G8626" i="6"/>
  <c r="F8626" i="6"/>
  <c r="I8625" i="6"/>
  <c r="H8625" i="6"/>
  <c r="G8625" i="6"/>
  <c r="F8625" i="6"/>
  <c r="I8624" i="6"/>
  <c r="H8624" i="6"/>
  <c r="G8624" i="6"/>
  <c r="F8624" i="6"/>
  <c r="I8623" i="6"/>
  <c r="H8623" i="6"/>
  <c r="G8623" i="6"/>
  <c r="F8623" i="6"/>
  <c r="I8622" i="6"/>
  <c r="H8622" i="6"/>
  <c r="G8622" i="6"/>
  <c r="F8622" i="6"/>
  <c r="I8621" i="6"/>
  <c r="H8621" i="6"/>
  <c r="G8621" i="6"/>
  <c r="F8621" i="6"/>
  <c r="I8620" i="6"/>
  <c r="H8620" i="6"/>
  <c r="G8620" i="6"/>
  <c r="F8620" i="6"/>
  <c r="I8619" i="6"/>
  <c r="H8619" i="6"/>
  <c r="G8619" i="6"/>
  <c r="F8619" i="6"/>
  <c r="I8618" i="6"/>
  <c r="H8618" i="6"/>
  <c r="G8618" i="6"/>
  <c r="F8618" i="6"/>
  <c r="I8617" i="6"/>
  <c r="H8617" i="6"/>
  <c r="G8617" i="6"/>
  <c r="F8617" i="6"/>
  <c r="I8616" i="6"/>
  <c r="H8616" i="6"/>
  <c r="G8616" i="6"/>
  <c r="F8616" i="6"/>
  <c r="I8615" i="6"/>
  <c r="H8615" i="6"/>
  <c r="G8615" i="6"/>
  <c r="F8615" i="6"/>
  <c r="I8614" i="6"/>
  <c r="H8614" i="6"/>
  <c r="G8614" i="6"/>
  <c r="F8614" i="6"/>
  <c r="I8613" i="6"/>
  <c r="H8613" i="6"/>
  <c r="G8613" i="6"/>
  <c r="F8613" i="6"/>
  <c r="I8612" i="6"/>
  <c r="H8612" i="6"/>
  <c r="G8612" i="6"/>
  <c r="F8612" i="6"/>
  <c r="I8611" i="6"/>
  <c r="H8611" i="6"/>
  <c r="G8611" i="6"/>
  <c r="F8611" i="6"/>
  <c r="I8610" i="6"/>
  <c r="H8610" i="6"/>
  <c r="G8610" i="6"/>
  <c r="F8610" i="6"/>
  <c r="I8609" i="6"/>
  <c r="H8609" i="6"/>
  <c r="G8609" i="6"/>
  <c r="F8609" i="6"/>
  <c r="I8608" i="6"/>
  <c r="H8608" i="6"/>
  <c r="G8608" i="6"/>
  <c r="F8608" i="6"/>
  <c r="I8607" i="6"/>
  <c r="H8607" i="6"/>
  <c r="G8607" i="6"/>
  <c r="F8607" i="6"/>
  <c r="I8606" i="6"/>
  <c r="H8606" i="6"/>
  <c r="G8606" i="6"/>
  <c r="F8606" i="6"/>
  <c r="I8605" i="6"/>
  <c r="H8605" i="6"/>
  <c r="G8605" i="6"/>
  <c r="F8605" i="6"/>
  <c r="I8604" i="6"/>
  <c r="H8604" i="6"/>
  <c r="G8604" i="6"/>
  <c r="F8604" i="6"/>
  <c r="I8603" i="6"/>
  <c r="H8603" i="6"/>
  <c r="G8603" i="6"/>
  <c r="F8603" i="6"/>
  <c r="I8602" i="6"/>
  <c r="H8602" i="6"/>
  <c r="G8602" i="6"/>
  <c r="F8602" i="6"/>
  <c r="I8601" i="6"/>
  <c r="H8601" i="6"/>
  <c r="G8601" i="6"/>
  <c r="F8601" i="6"/>
  <c r="I8600" i="6"/>
  <c r="H8600" i="6"/>
  <c r="G8600" i="6"/>
  <c r="F8600" i="6"/>
  <c r="I8599" i="6"/>
  <c r="H8599" i="6"/>
  <c r="G8599" i="6"/>
  <c r="F8599" i="6"/>
  <c r="I8598" i="6"/>
  <c r="H8598" i="6"/>
  <c r="G8598" i="6"/>
  <c r="F8598" i="6"/>
  <c r="I8597" i="6"/>
  <c r="H8597" i="6"/>
  <c r="G8597" i="6"/>
  <c r="F8597" i="6"/>
  <c r="I8596" i="6"/>
  <c r="H8596" i="6"/>
  <c r="G8596" i="6"/>
  <c r="F8596" i="6"/>
  <c r="I8595" i="6"/>
  <c r="H8595" i="6"/>
  <c r="G8595" i="6"/>
  <c r="F8595" i="6"/>
  <c r="I8594" i="6"/>
  <c r="H8594" i="6"/>
  <c r="G8594" i="6"/>
  <c r="F8594" i="6"/>
  <c r="I8593" i="6"/>
  <c r="H8593" i="6"/>
  <c r="G8593" i="6"/>
  <c r="F8593" i="6"/>
  <c r="I8592" i="6"/>
  <c r="H8592" i="6"/>
  <c r="G8592" i="6"/>
  <c r="F8592" i="6"/>
  <c r="I8591" i="6"/>
  <c r="H8591" i="6"/>
  <c r="G8591" i="6"/>
  <c r="F8591" i="6"/>
  <c r="I8590" i="6"/>
  <c r="H8590" i="6"/>
  <c r="G8590" i="6"/>
  <c r="F8590" i="6"/>
  <c r="I8589" i="6"/>
  <c r="H8589" i="6"/>
  <c r="G8589" i="6"/>
  <c r="F8589" i="6"/>
  <c r="I8588" i="6"/>
  <c r="H8588" i="6"/>
  <c r="G8588" i="6"/>
  <c r="F8588" i="6"/>
  <c r="I8587" i="6"/>
  <c r="H8587" i="6"/>
  <c r="G8587" i="6"/>
  <c r="F8587" i="6"/>
  <c r="I8586" i="6"/>
  <c r="H8586" i="6"/>
  <c r="G8586" i="6"/>
  <c r="F8586" i="6"/>
  <c r="I8585" i="6"/>
  <c r="H8585" i="6"/>
  <c r="G8585" i="6"/>
  <c r="F8585" i="6"/>
  <c r="I8584" i="6"/>
  <c r="H8584" i="6"/>
  <c r="G8584" i="6"/>
  <c r="F8584" i="6"/>
  <c r="I8583" i="6"/>
  <c r="H8583" i="6"/>
  <c r="G8583" i="6"/>
  <c r="F8583" i="6"/>
  <c r="I8582" i="6"/>
  <c r="H8582" i="6"/>
  <c r="G8582" i="6"/>
  <c r="F8582" i="6"/>
  <c r="I8581" i="6"/>
  <c r="H8581" i="6"/>
  <c r="G8581" i="6"/>
  <c r="F8581" i="6"/>
  <c r="I8580" i="6"/>
  <c r="H8580" i="6"/>
  <c r="G8580" i="6"/>
  <c r="F8580" i="6"/>
  <c r="I8579" i="6"/>
  <c r="H8579" i="6"/>
  <c r="G8579" i="6"/>
  <c r="F8579" i="6"/>
  <c r="I8578" i="6"/>
  <c r="H8578" i="6"/>
  <c r="G8578" i="6"/>
  <c r="F8578" i="6"/>
  <c r="I8577" i="6"/>
  <c r="H8577" i="6"/>
  <c r="G8577" i="6"/>
  <c r="F8577" i="6"/>
  <c r="I8576" i="6"/>
  <c r="H8576" i="6"/>
  <c r="G8576" i="6"/>
  <c r="F8576" i="6"/>
  <c r="I8575" i="6"/>
  <c r="H8575" i="6"/>
  <c r="G8575" i="6"/>
  <c r="F8575" i="6"/>
  <c r="I8574" i="6"/>
  <c r="H8574" i="6"/>
  <c r="G8574" i="6"/>
  <c r="F8574" i="6"/>
  <c r="I8573" i="6"/>
  <c r="H8573" i="6"/>
  <c r="G8573" i="6"/>
  <c r="F8573" i="6"/>
  <c r="I8572" i="6"/>
  <c r="H8572" i="6"/>
  <c r="G8572" i="6"/>
  <c r="F8572" i="6"/>
  <c r="I8571" i="6"/>
  <c r="H8571" i="6"/>
  <c r="G8571" i="6"/>
  <c r="F8571" i="6"/>
  <c r="I8570" i="6"/>
  <c r="H8570" i="6"/>
  <c r="G8570" i="6"/>
  <c r="F8570" i="6"/>
  <c r="I8569" i="6"/>
  <c r="H8569" i="6"/>
  <c r="G8569" i="6"/>
  <c r="F8569" i="6"/>
  <c r="I8568" i="6"/>
  <c r="H8568" i="6"/>
  <c r="G8568" i="6"/>
  <c r="F8568" i="6"/>
  <c r="I8567" i="6"/>
  <c r="H8567" i="6"/>
  <c r="G8567" i="6"/>
  <c r="F8567" i="6"/>
  <c r="I8566" i="6"/>
  <c r="H8566" i="6"/>
  <c r="G8566" i="6"/>
  <c r="F8566" i="6"/>
  <c r="I8565" i="6"/>
  <c r="H8565" i="6"/>
  <c r="G8565" i="6"/>
  <c r="F8565" i="6"/>
  <c r="I8564" i="6"/>
  <c r="H8564" i="6"/>
  <c r="G8564" i="6"/>
  <c r="F8564" i="6"/>
  <c r="I8563" i="6"/>
  <c r="H8563" i="6"/>
  <c r="G8563" i="6"/>
  <c r="F8563" i="6"/>
  <c r="I8562" i="6"/>
  <c r="H8562" i="6"/>
  <c r="G8562" i="6"/>
  <c r="F8562" i="6"/>
  <c r="I8561" i="6"/>
  <c r="H8561" i="6"/>
  <c r="G8561" i="6"/>
  <c r="F8561" i="6"/>
  <c r="I8560" i="6"/>
  <c r="H8560" i="6"/>
  <c r="G8560" i="6"/>
  <c r="F8560" i="6"/>
  <c r="I8559" i="6"/>
  <c r="H8559" i="6"/>
  <c r="G8559" i="6"/>
  <c r="F8559" i="6"/>
  <c r="I8558" i="6"/>
  <c r="H8558" i="6"/>
  <c r="G8558" i="6"/>
  <c r="F8558" i="6"/>
  <c r="I8557" i="6"/>
  <c r="H8557" i="6"/>
  <c r="G8557" i="6"/>
  <c r="F8557" i="6"/>
  <c r="I8556" i="6"/>
  <c r="H8556" i="6"/>
  <c r="G8556" i="6"/>
  <c r="F8556" i="6"/>
  <c r="I8555" i="6"/>
  <c r="H8555" i="6"/>
  <c r="G8555" i="6"/>
  <c r="F8555" i="6"/>
  <c r="I8554" i="6"/>
  <c r="H8554" i="6"/>
  <c r="G8554" i="6"/>
  <c r="F8554" i="6"/>
  <c r="I8553" i="6"/>
  <c r="H8553" i="6"/>
  <c r="G8553" i="6"/>
  <c r="F8553" i="6"/>
  <c r="I8552" i="6"/>
  <c r="H8552" i="6"/>
  <c r="G8552" i="6"/>
  <c r="F8552" i="6"/>
  <c r="I8551" i="6"/>
  <c r="H8551" i="6"/>
  <c r="G8551" i="6"/>
  <c r="F8551" i="6"/>
  <c r="I8550" i="6"/>
  <c r="H8550" i="6"/>
  <c r="G8550" i="6"/>
  <c r="F8550" i="6"/>
  <c r="I8549" i="6"/>
  <c r="H8549" i="6"/>
  <c r="G8549" i="6"/>
  <c r="F8549" i="6"/>
  <c r="I8548" i="6"/>
  <c r="H8548" i="6"/>
  <c r="G8548" i="6"/>
  <c r="F8548" i="6"/>
  <c r="I8547" i="6"/>
  <c r="H8547" i="6"/>
  <c r="G8547" i="6"/>
  <c r="F8547" i="6"/>
  <c r="I8546" i="6"/>
  <c r="H8546" i="6"/>
  <c r="G8546" i="6"/>
  <c r="F8546" i="6"/>
  <c r="I8545" i="6"/>
  <c r="H8545" i="6"/>
  <c r="G8545" i="6"/>
  <c r="F8545" i="6"/>
  <c r="I8544" i="6"/>
  <c r="H8544" i="6"/>
  <c r="G8544" i="6"/>
  <c r="F8544" i="6"/>
  <c r="I8543" i="6"/>
  <c r="H8543" i="6"/>
  <c r="G8543" i="6"/>
  <c r="F8543" i="6"/>
  <c r="I8542" i="6"/>
  <c r="H8542" i="6"/>
  <c r="G8542" i="6"/>
  <c r="F8542" i="6"/>
  <c r="I8541" i="6"/>
  <c r="H8541" i="6"/>
  <c r="G8541" i="6"/>
  <c r="F8541" i="6"/>
  <c r="I8540" i="6"/>
  <c r="H8540" i="6"/>
  <c r="G8540" i="6"/>
  <c r="F8540" i="6"/>
  <c r="I8539" i="6"/>
  <c r="H8539" i="6"/>
  <c r="G8539" i="6"/>
  <c r="F8539" i="6"/>
  <c r="I8538" i="6"/>
  <c r="H8538" i="6"/>
  <c r="G8538" i="6"/>
  <c r="F8538" i="6"/>
  <c r="I8537" i="6"/>
  <c r="H8537" i="6"/>
  <c r="G8537" i="6"/>
  <c r="F8537" i="6"/>
  <c r="I8536" i="6"/>
  <c r="H8536" i="6"/>
  <c r="G8536" i="6"/>
  <c r="F8536" i="6"/>
  <c r="I8535" i="6"/>
  <c r="H8535" i="6"/>
  <c r="G8535" i="6"/>
  <c r="F8535" i="6"/>
  <c r="I8534" i="6"/>
  <c r="H8534" i="6"/>
  <c r="G8534" i="6"/>
  <c r="F8534" i="6"/>
  <c r="I8533" i="6"/>
  <c r="H8533" i="6"/>
  <c r="G8533" i="6"/>
  <c r="F8533" i="6"/>
  <c r="I8532" i="6"/>
  <c r="H8532" i="6"/>
  <c r="G8532" i="6"/>
  <c r="F8532" i="6"/>
  <c r="I8531" i="6"/>
  <c r="H8531" i="6"/>
  <c r="G8531" i="6"/>
  <c r="F8531" i="6"/>
  <c r="I8530" i="6"/>
  <c r="H8530" i="6"/>
  <c r="G8530" i="6"/>
  <c r="F8530" i="6"/>
  <c r="I8529" i="6"/>
  <c r="H8529" i="6"/>
  <c r="G8529" i="6"/>
  <c r="F8529" i="6"/>
  <c r="I8528" i="6"/>
  <c r="H8528" i="6"/>
  <c r="G8528" i="6"/>
  <c r="F8528" i="6"/>
  <c r="I8527" i="6"/>
  <c r="H8527" i="6"/>
  <c r="G8527" i="6"/>
  <c r="F8527" i="6"/>
  <c r="I8526" i="6"/>
  <c r="H8526" i="6"/>
  <c r="G8526" i="6"/>
  <c r="F8526" i="6"/>
  <c r="I8525" i="6"/>
  <c r="H8525" i="6"/>
  <c r="G8525" i="6"/>
  <c r="F8525" i="6"/>
  <c r="I8524" i="6"/>
  <c r="H8524" i="6"/>
  <c r="G8524" i="6"/>
  <c r="F8524" i="6"/>
  <c r="I8523" i="6"/>
  <c r="H8523" i="6"/>
  <c r="G8523" i="6"/>
  <c r="F8523" i="6"/>
  <c r="I8522" i="6"/>
  <c r="H8522" i="6"/>
  <c r="G8522" i="6"/>
  <c r="F8522" i="6"/>
  <c r="I8521" i="6"/>
  <c r="H8521" i="6"/>
  <c r="G8521" i="6"/>
  <c r="F8521" i="6"/>
  <c r="I8520" i="6"/>
  <c r="H8520" i="6"/>
  <c r="G8520" i="6"/>
  <c r="F8520" i="6"/>
  <c r="I8519" i="6"/>
  <c r="H8519" i="6"/>
  <c r="G8519" i="6"/>
  <c r="F8519" i="6"/>
  <c r="I8518" i="6"/>
  <c r="H8518" i="6"/>
  <c r="G8518" i="6"/>
  <c r="F8518" i="6"/>
  <c r="I8517" i="6"/>
  <c r="H8517" i="6"/>
  <c r="G8517" i="6"/>
  <c r="F8517" i="6"/>
  <c r="I8516" i="6"/>
  <c r="H8516" i="6"/>
  <c r="G8516" i="6"/>
  <c r="F8516" i="6"/>
  <c r="I8515" i="6"/>
  <c r="H8515" i="6"/>
  <c r="G8515" i="6"/>
  <c r="F8515" i="6"/>
  <c r="I8514" i="6"/>
  <c r="H8514" i="6"/>
  <c r="G8514" i="6"/>
  <c r="F8514" i="6"/>
  <c r="I8513" i="6"/>
  <c r="H8513" i="6"/>
  <c r="G8513" i="6"/>
  <c r="F8513" i="6"/>
  <c r="I8512" i="6"/>
  <c r="H8512" i="6"/>
  <c r="G8512" i="6"/>
  <c r="F8512" i="6"/>
  <c r="I8511" i="6"/>
  <c r="H8511" i="6"/>
  <c r="G8511" i="6"/>
  <c r="F8511" i="6"/>
  <c r="I8510" i="6"/>
  <c r="H8510" i="6"/>
  <c r="G8510" i="6"/>
  <c r="F8510" i="6"/>
  <c r="I8509" i="6"/>
  <c r="H8509" i="6"/>
  <c r="G8509" i="6"/>
  <c r="F8509" i="6"/>
  <c r="I8508" i="6"/>
  <c r="H8508" i="6"/>
  <c r="G8508" i="6"/>
  <c r="F8508" i="6"/>
  <c r="I8507" i="6"/>
  <c r="H8507" i="6"/>
  <c r="G8507" i="6"/>
  <c r="F8507" i="6"/>
  <c r="I8506" i="6"/>
  <c r="H8506" i="6"/>
  <c r="G8506" i="6"/>
  <c r="F8506" i="6"/>
  <c r="I8505" i="6"/>
  <c r="H8505" i="6"/>
  <c r="G8505" i="6"/>
  <c r="F8505" i="6"/>
  <c r="I8504" i="6"/>
  <c r="H8504" i="6"/>
  <c r="G8504" i="6"/>
  <c r="F8504" i="6"/>
  <c r="I8503" i="6"/>
  <c r="H8503" i="6"/>
  <c r="G8503" i="6"/>
  <c r="F8503" i="6"/>
  <c r="I8502" i="6"/>
  <c r="H8502" i="6"/>
  <c r="G8502" i="6"/>
  <c r="F8502" i="6"/>
  <c r="I8501" i="6"/>
  <c r="H8501" i="6"/>
  <c r="G8501" i="6"/>
  <c r="F8501" i="6"/>
  <c r="I8500" i="6"/>
  <c r="H8500" i="6"/>
  <c r="G8500" i="6"/>
  <c r="F8500" i="6"/>
  <c r="I8499" i="6"/>
  <c r="H8499" i="6"/>
  <c r="G8499" i="6"/>
  <c r="F8499" i="6"/>
  <c r="I8498" i="6"/>
  <c r="H8498" i="6"/>
  <c r="G8498" i="6"/>
  <c r="F8498" i="6"/>
  <c r="I8497" i="6"/>
  <c r="H8497" i="6"/>
  <c r="G8497" i="6"/>
  <c r="F8497" i="6"/>
  <c r="I8496" i="6"/>
  <c r="H8496" i="6"/>
  <c r="G8496" i="6"/>
  <c r="F8496" i="6"/>
  <c r="I8495" i="6"/>
  <c r="H8495" i="6"/>
  <c r="G8495" i="6"/>
  <c r="F8495" i="6"/>
  <c r="I8494" i="6"/>
  <c r="H8494" i="6"/>
  <c r="G8494" i="6"/>
  <c r="F8494" i="6"/>
  <c r="I8493" i="6"/>
  <c r="H8493" i="6"/>
  <c r="G8493" i="6"/>
  <c r="F8493" i="6"/>
  <c r="I8492" i="6"/>
  <c r="H8492" i="6"/>
  <c r="G8492" i="6"/>
  <c r="F8492" i="6"/>
  <c r="I8491" i="6"/>
  <c r="H8491" i="6"/>
  <c r="G8491" i="6"/>
  <c r="F8491" i="6"/>
  <c r="I8490" i="6"/>
  <c r="H8490" i="6"/>
  <c r="G8490" i="6"/>
  <c r="F8490" i="6"/>
  <c r="I8489" i="6"/>
  <c r="H8489" i="6"/>
  <c r="G8489" i="6"/>
  <c r="F8489" i="6"/>
  <c r="I8488" i="6"/>
  <c r="H8488" i="6"/>
  <c r="G8488" i="6"/>
  <c r="F8488" i="6"/>
  <c r="I8487" i="6"/>
  <c r="H8487" i="6"/>
  <c r="G8487" i="6"/>
  <c r="F8487" i="6"/>
  <c r="I8486" i="6"/>
  <c r="H8486" i="6"/>
  <c r="G8486" i="6"/>
  <c r="F8486" i="6"/>
  <c r="I8485" i="6"/>
  <c r="H8485" i="6"/>
  <c r="G8485" i="6"/>
  <c r="F8485" i="6"/>
  <c r="I8484" i="6"/>
  <c r="H8484" i="6"/>
  <c r="G8484" i="6"/>
  <c r="F8484" i="6"/>
  <c r="I8483" i="6"/>
  <c r="H8483" i="6"/>
  <c r="G8483" i="6"/>
  <c r="F8483" i="6"/>
  <c r="I8482" i="6"/>
  <c r="H8482" i="6"/>
  <c r="G8482" i="6"/>
  <c r="F8482" i="6"/>
  <c r="I8481" i="6"/>
  <c r="H8481" i="6"/>
  <c r="G8481" i="6"/>
  <c r="F8481" i="6"/>
  <c r="I8480" i="6"/>
  <c r="H8480" i="6"/>
  <c r="G8480" i="6"/>
  <c r="F8480" i="6"/>
  <c r="I8479" i="6"/>
  <c r="H8479" i="6"/>
  <c r="G8479" i="6"/>
  <c r="F8479" i="6"/>
  <c r="I8478" i="6"/>
  <c r="H8478" i="6"/>
  <c r="G8478" i="6"/>
  <c r="F8478" i="6"/>
  <c r="I8477" i="6"/>
  <c r="H8477" i="6"/>
  <c r="G8477" i="6"/>
  <c r="F8477" i="6"/>
  <c r="I8476" i="6"/>
  <c r="H8476" i="6"/>
  <c r="G8476" i="6"/>
  <c r="F8476" i="6"/>
  <c r="I8475" i="6"/>
  <c r="H8475" i="6"/>
  <c r="G8475" i="6"/>
  <c r="F8475" i="6"/>
  <c r="I8474" i="6"/>
  <c r="H8474" i="6"/>
  <c r="G8474" i="6"/>
  <c r="F8474" i="6"/>
  <c r="I8473" i="6"/>
  <c r="H8473" i="6"/>
  <c r="G8473" i="6"/>
  <c r="F8473" i="6"/>
  <c r="I8472" i="6"/>
  <c r="H8472" i="6"/>
  <c r="G8472" i="6"/>
  <c r="F8472" i="6"/>
  <c r="I8471" i="6"/>
  <c r="H8471" i="6"/>
  <c r="G8471" i="6"/>
  <c r="F8471" i="6"/>
  <c r="I8470" i="6"/>
  <c r="H8470" i="6"/>
  <c r="G8470" i="6"/>
  <c r="F8470" i="6"/>
  <c r="I8469" i="6"/>
  <c r="H8469" i="6"/>
  <c r="G8469" i="6"/>
  <c r="F8469" i="6"/>
  <c r="I8468" i="6"/>
  <c r="H8468" i="6"/>
  <c r="G8468" i="6"/>
  <c r="F8468" i="6"/>
  <c r="I8467" i="6"/>
  <c r="H8467" i="6"/>
  <c r="G8467" i="6"/>
  <c r="F8467" i="6"/>
  <c r="I8466" i="6"/>
  <c r="H8466" i="6"/>
  <c r="G8466" i="6"/>
  <c r="F8466" i="6"/>
  <c r="I8465" i="6"/>
  <c r="H8465" i="6"/>
  <c r="G8465" i="6"/>
  <c r="F8465" i="6"/>
  <c r="I8464" i="6"/>
  <c r="H8464" i="6"/>
  <c r="G8464" i="6"/>
  <c r="F8464" i="6"/>
  <c r="I8463" i="6"/>
  <c r="H8463" i="6"/>
  <c r="G8463" i="6"/>
  <c r="F8463" i="6"/>
  <c r="I8462" i="6"/>
  <c r="H8462" i="6"/>
  <c r="G8462" i="6"/>
  <c r="F8462" i="6"/>
  <c r="I8461" i="6"/>
  <c r="H8461" i="6"/>
  <c r="G8461" i="6"/>
  <c r="F8461" i="6"/>
  <c r="I8460" i="6"/>
  <c r="H8460" i="6"/>
  <c r="G8460" i="6"/>
  <c r="F8460" i="6"/>
  <c r="I8459" i="6"/>
  <c r="H8459" i="6"/>
  <c r="G8459" i="6"/>
  <c r="F8459" i="6"/>
  <c r="I8458" i="6"/>
  <c r="H8458" i="6"/>
  <c r="G8458" i="6"/>
  <c r="F8458" i="6"/>
  <c r="I8457" i="6"/>
  <c r="H8457" i="6"/>
  <c r="G8457" i="6"/>
  <c r="F8457" i="6"/>
  <c r="I8456" i="6"/>
  <c r="H8456" i="6"/>
  <c r="G8456" i="6"/>
  <c r="F8456" i="6"/>
  <c r="I8455" i="6"/>
  <c r="H8455" i="6"/>
  <c r="G8455" i="6"/>
  <c r="F8455" i="6"/>
  <c r="I8454" i="6"/>
  <c r="H8454" i="6"/>
  <c r="G8454" i="6"/>
  <c r="F8454" i="6"/>
  <c r="I8453" i="6"/>
  <c r="H8453" i="6"/>
  <c r="G8453" i="6"/>
  <c r="F8453" i="6"/>
  <c r="I8452" i="6"/>
  <c r="H8452" i="6"/>
  <c r="G8452" i="6"/>
  <c r="F8452" i="6"/>
  <c r="I8451" i="6"/>
  <c r="H8451" i="6"/>
  <c r="G8451" i="6"/>
  <c r="F8451" i="6"/>
  <c r="I8450" i="6"/>
  <c r="H8450" i="6"/>
  <c r="G8450" i="6"/>
  <c r="F8450" i="6"/>
  <c r="I8449" i="6"/>
  <c r="H8449" i="6"/>
  <c r="G8449" i="6"/>
  <c r="F8449" i="6"/>
  <c r="I8448" i="6"/>
  <c r="H8448" i="6"/>
  <c r="G8448" i="6"/>
  <c r="F8448" i="6"/>
  <c r="I8447" i="6"/>
  <c r="H8447" i="6"/>
  <c r="G8447" i="6"/>
  <c r="F8447" i="6"/>
  <c r="I8446" i="6"/>
  <c r="H8446" i="6"/>
  <c r="G8446" i="6"/>
  <c r="F8446" i="6"/>
  <c r="I8445" i="6"/>
  <c r="H8445" i="6"/>
  <c r="G8445" i="6"/>
  <c r="F8445" i="6"/>
  <c r="I8444" i="6"/>
  <c r="H8444" i="6"/>
  <c r="G8444" i="6"/>
  <c r="F8444" i="6"/>
  <c r="I8443" i="6"/>
  <c r="H8443" i="6"/>
  <c r="G8443" i="6"/>
  <c r="F8443" i="6"/>
  <c r="I8442" i="6"/>
  <c r="H8442" i="6"/>
  <c r="G8442" i="6"/>
  <c r="F8442" i="6"/>
  <c r="I8441" i="6"/>
  <c r="H8441" i="6"/>
  <c r="G8441" i="6"/>
  <c r="F8441" i="6"/>
  <c r="I8440" i="6"/>
  <c r="H8440" i="6"/>
  <c r="G8440" i="6"/>
  <c r="F8440" i="6"/>
  <c r="I8439" i="6"/>
  <c r="H8439" i="6"/>
  <c r="G8439" i="6"/>
  <c r="F8439" i="6"/>
  <c r="I8438" i="6"/>
  <c r="H8438" i="6"/>
  <c r="G8438" i="6"/>
  <c r="F8438" i="6"/>
  <c r="I8437" i="6"/>
  <c r="H8437" i="6"/>
  <c r="G8437" i="6"/>
  <c r="F8437" i="6"/>
  <c r="I8436" i="6"/>
  <c r="H8436" i="6"/>
  <c r="G8436" i="6"/>
  <c r="F8436" i="6"/>
  <c r="I8435" i="6"/>
  <c r="H8435" i="6"/>
  <c r="G8435" i="6"/>
  <c r="F8435" i="6"/>
  <c r="I8434" i="6"/>
  <c r="H8434" i="6"/>
  <c r="G8434" i="6"/>
  <c r="F8434" i="6"/>
  <c r="I8433" i="6"/>
  <c r="H8433" i="6"/>
  <c r="G8433" i="6"/>
  <c r="F8433" i="6"/>
  <c r="I8432" i="6"/>
  <c r="H8432" i="6"/>
  <c r="G8432" i="6"/>
  <c r="F8432" i="6"/>
  <c r="I8431" i="6"/>
  <c r="H8431" i="6"/>
  <c r="G8431" i="6"/>
  <c r="F8431" i="6"/>
  <c r="I8430" i="6"/>
  <c r="H8430" i="6"/>
  <c r="G8430" i="6"/>
  <c r="F8430" i="6"/>
  <c r="I8429" i="6"/>
  <c r="H8429" i="6"/>
  <c r="G8429" i="6"/>
  <c r="F8429" i="6"/>
  <c r="I8428" i="6"/>
  <c r="H8428" i="6"/>
  <c r="G8428" i="6"/>
  <c r="F8428" i="6"/>
  <c r="I8427" i="6"/>
  <c r="H8427" i="6"/>
  <c r="G8427" i="6"/>
  <c r="F8427" i="6"/>
  <c r="I8426" i="6"/>
  <c r="H8426" i="6"/>
  <c r="G8426" i="6"/>
  <c r="F8426" i="6"/>
  <c r="I8425" i="6"/>
  <c r="H8425" i="6"/>
  <c r="G8425" i="6"/>
  <c r="F8425" i="6"/>
  <c r="I8424" i="6"/>
  <c r="H8424" i="6"/>
  <c r="G8424" i="6"/>
  <c r="F8424" i="6"/>
  <c r="I8423" i="6"/>
  <c r="H8423" i="6"/>
  <c r="G8423" i="6"/>
  <c r="F8423" i="6"/>
  <c r="I8422" i="6"/>
  <c r="H8422" i="6"/>
  <c r="G8422" i="6"/>
  <c r="F8422" i="6"/>
  <c r="I8421" i="6"/>
  <c r="H8421" i="6"/>
  <c r="G8421" i="6"/>
  <c r="F8421" i="6"/>
  <c r="I8420" i="6"/>
  <c r="H8420" i="6"/>
  <c r="G8420" i="6"/>
  <c r="F8420" i="6"/>
  <c r="I8419" i="6"/>
  <c r="H8419" i="6"/>
  <c r="G8419" i="6"/>
  <c r="F8419" i="6"/>
  <c r="I8418" i="6"/>
  <c r="H8418" i="6"/>
  <c r="G8418" i="6"/>
  <c r="F8418" i="6"/>
  <c r="I8417" i="6"/>
  <c r="H8417" i="6"/>
  <c r="G8417" i="6"/>
  <c r="F8417" i="6"/>
  <c r="I8416" i="6"/>
  <c r="H8416" i="6"/>
  <c r="G8416" i="6"/>
  <c r="F8416" i="6"/>
  <c r="I8415" i="6"/>
  <c r="H8415" i="6"/>
  <c r="G8415" i="6"/>
  <c r="F8415" i="6"/>
  <c r="I8414" i="6"/>
  <c r="H8414" i="6"/>
  <c r="G8414" i="6"/>
  <c r="F8414" i="6"/>
  <c r="I8413" i="6"/>
  <c r="H8413" i="6"/>
  <c r="G8413" i="6"/>
  <c r="F8413" i="6"/>
  <c r="I8412" i="6"/>
  <c r="H8412" i="6"/>
  <c r="G8412" i="6"/>
  <c r="F8412" i="6"/>
  <c r="I8411" i="6"/>
  <c r="H8411" i="6"/>
  <c r="G8411" i="6"/>
  <c r="F8411" i="6"/>
  <c r="I8410" i="6"/>
  <c r="H8410" i="6"/>
  <c r="G8410" i="6"/>
  <c r="F8410" i="6"/>
  <c r="I8409" i="6"/>
  <c r="H8409" i="6"/>
  <c r="G8409" i="6"/>
  <c r="F8409" i="6"/>
  <c r="I8408" i="6"/>
  <c r="H8408" i="6"/>
  <c r="G8408" i="6"/>
  <c r="F8408" i="6"/>
  <c r="I8407" i="6"/>
  <c r="H8407" i="6"/>
  <c r="G8407" i="6"/>
  <c r="F8407" i="6"/>
  <c r="I8406" i="6"/>
  <c r="H8406" i="6"/>
  <c r="G8406" i="6"/>
  <c r="F8406" i="6"/>
  <c r="I8405" i="6"/>
  <c r="H8405" i="6"/>
  <c r="G8405" i="6"/>
  <c r="F8405" i="6"/>
  <c r="I8404" i="6"/>
  <c r="H8404" i="6"/>
  <c r="G8404" i="6"/>
  <c r="F8404" i="6"/>
  <c r="I8403" i="6"/>
  <c r="H8403" i="6"/>
  <c r="G8403" i="6"/>
  <c r="F8403" i="6"/>
  <c r="I8402" i="6"/>
  <c r="H8402" i="6"/>
  <c r="G8402" i="6"/>
  <c r="F8402" i="6"/>
  <c r="I8401" i="6"/>
  <c r="H8401" i="6"/>
  <c r="G8401" i="6"/>
  <c r="F8401" i="6"/>
  <c r="I8400" i="6"/>
  <c r="H8400" i="6"/>
  <c r="G8400" i="6"/>
  <c r="F8400" i="6"/>
  <c r="I8399" i="6"/>
  <c r="H8399" i="6"/>
  <c r="G8399" i="6"/>
  <c r="F8399" i="6"/>
  <c r="I8398" i="6"/>
  <c r="H8398" i="6"/>
  <c r="G8398" i="6"/>
  <c r="F8398" i="6"/>
  <c r="I8397" i="6"/>
  <c r="H8397" i="6"/>
  <c r="G8397" i="6"/>
  <c r="F8397" i="6"/>
  <c r="I8396" i="6"/>
  <c r="H8396" i="6"/>
  <c r="G8396" i="6"/>
  <c r="F8396" i="6"/>
  <c r="I8395" i="6"/>
  <c r="H8395" i="6"/>
  <c r="G8395" i="6"/>
  <c r="F8395" i="6"/>
  <c r="I8394" i="6"/>
  <c r="H8394" i="6"/>
  <c r="G8394" i="6"/>
  <c r="F8394" i="6"/>
  <c r="I8393" i="6"/>
  <c r="H8393" i="6"/>
  <c r="G8393" i="6"/>
  <c r="F8393" i="6"/>
  <c r="I8392" i="6"/>
  <c r="H8392" i="6"/>
  <c r="G8392" i="6"/>
  <c r="F8392" i="6"/>
  <c r="I8391" i="6"/>
  <c r="H8391" i="6"/>
  <c r="G8391" i="6"/>
  <c r="F8391" i="6"/>
  <c r="I8390" i="6"/>
  <c r="H8390" i="6"/>
  <c r="G8390" i="6"/>
  <c r="F8390" i="6"/>
  <c r="I8389" i="6"/>
  <c r="H8389" i="6"/>
  <c r="G8389" i="6"/>
  <c r="F8389" i="6"/>
  <c r="I8388" i="6"/>
  <c r="H8388" i="6"/>
  <c r="G8388" i="6"/>
  <c r="F8388" i="6"/>
  <c r="I8387" i="6"/>
  <c r="H8387" i="6"/>
  <c r="G8387" i="6"/>
  <c r="F8387" i="6"/>
  <c r="I8386" i="6"/>
  <c r="H8386" i="6"/>
  <c r="G8386" i="6"/>
  <c r="F8386" i="6"/>
  <c r="I8385" i="6"/>
  <c r="H8385" i="6"/>
  <c r="G8385" i="6"/>
  <c r="F8385" i="6"/>
  <c r="I8384" i="6"/>
  <c r="H8384" i="6"/>
  <c r="G8384" i="6"/>
  <c r="F8384" i="6"/>
  <c r="I8383" i="6"/>
  <c r="H8383" i="6"/>
  <c r="G8383" i="6"/>
  <c r="F8383" i="6"/>
  <c r="I8382" i="6"/>
  <c r="H8382" i="6"/>
  <c r="G8382" i="6"/>
  <c r="F8382" i="6"/>
  <c r="I8381" i="6"/>
  <c r="H8381" i="6"/>
  <c r="G8381" i="6"/>
  <c r="F8381" i="6"/>
  <c r="I8380" i="6"/>
  <c r="H8380" i="6"/>
  <c r="G8380" i="6"/>
  <c r="F8380" i="6"/>
  <c r="I8379" i="6"/>
  <c r="H8379" i="6"/>
  <c r="G8379" i="6"/>
  <c r="F8379" i="6"/>
  <c r="I8378" i="6"/>
  <c r="H8378" i="6"/>
  <c r="G8378" i="6"/>
  <c r="F8378" i="6"/>
  <c r="I8377" i="6"/>
  <c r="H8377" i="6"/>
  <c r="G8377" i="6"/>
  <c r="F8377" i="6"/>
  <c r="I8376" i="6"/>
  <c r="H8376" i="6"/>
  <c r="G8376" i="6"/>
  <c r="F8376" i="6"/>
  <c r="I8375" i="6"/>
  <c r="H8375" i="6"/>
  <c r="G8375" i="6"/>
  <c r="F8375" i="6"/>
  <c r="I8374" i="6"/>
  <c r="H8374" i="6"/>
  <c r="G8374" i="6"/>
  <c r="F8374" i="6"/>
  <c r="I8373" i="6"/>
  <c r="H8373" i="6"/>
  <c r="G8373" i="6"/>
  <c r="F8373" i="6"/>
  <c r="I8372" i="6"/>
  <c r="H8372" i="6"/>
  <c r="G8372" i="6"/>
  <c r="F8372" i="6"/>
  <c r="I8371" i="6"/>
  <c r="H8371" i="6"/>
  <c r="G8371" i="6"/>
  <c r="F8371" i="6"/>
  <c r="I8370" i="6"/>
  <c r="H8370" i="6"/>
  <c r="G8370" i="6"/>
  <c r="F8370" i="6"/>
  <c r="I8369" i="6"/>
  <c r="H8369" i="6"/>
  <c r="G8369" i="6"/>
  <c r="F8369" i="6"/>
  <c r="I8368" i="6"/>
  <c r="H8368" i="6"/>
  <c r="G8368" i="6"/>
  <c r="F8368" i="6"/>
  <c r="I8367" i="6"/>
  <c r="H8367" i="6"/>
  <c r="G8367" i="6"/>
  <c r="F8367" i="6"/>
  <c r="I8366" i="6"/>
  <c r="H8366" i="6"/>
  <c r="G8366" i="6"/>
  <c r="F8366" i="6"/>
  <c r="I8365" i="6"/>
  <c r="H8365" i="6"/>
  <c r="G8365" i="6"/>
  <c r="F8365" i="6"/>
  <c r="I8364" i="6"/>
  <c r="H8364" i="6"/>
  <c r="G8364" i="6"/>
  <c r="F8364" i="6"/>
  <c r="I8363" i="6"/>
  <c r="H8363" i="6"/>
  <c r="G8363" i="6"/>
  <c r="F8363" i="6"/>
  <c r="I8362" i="6"/>
  <c r="H8362" i="6"/>
  <c r="G8362" i="6"/>
  <c r="F8362" i="6"/>
  <c r="I8361" i="6"/>
  <c r="H8361" i="6"/>
  <c r="G8361" i="6"/>
  <c r="F8361" i="6"/>
  <c r="I8360" i="6"/>
  <c r="H8360" i="6"/>
  <c r="G8360" i="6"/>
  <c r="F8360" i="6"/>
  <c r="I8359" i="6"/>
  <c r="H8359" i="6"/>
  <c r="G8359" i="6"/>
  <c r="F8359" i="6"/>
  <c r="I8358" i="6"/>
  <c r="H8358" i="6"/>
  <c r="G8358" i="6"/>
  <c r="F8358" i="6"/>
  <c r="I8357" i="6"/>
  <c r="H8357" i="6"/>
  <c r="G8357" i="6"/>
  <c r="F8357" i="6"/>
  <c r="I8356" i="6"/>
  <c r="H8356" i="6"/>
  <c r="G8356" i="6"/>
  <c r="F8356" i="6"/>
  <c r="I8355" i="6"/>
  <c r="H8355" i="6"/>
  <c r="G8355" i="6"/>
  <c r="F8355" i="6"/>
  <c r="I8354" i="6"/>
  <c r="H8354" i="6"/>
  <c r="G8354" i="6"/>
  <c r="F8354" i="6"/>
  <c r="I8353" i="6"/>
  <c r="H8353" i="6"/>
  <c r="G8353" i="6"/>
  <c r="F8353" i="6"/>
  <c r="I8352" i="6"/>
  <c r="H8352" i="6"/>
  <c r="G8352" i="6"/>
  <c r="F8352" i="6"/>
  <c r="I8351" i="6"/>
  <c r="H8351" i="6"/>
  <c r="G8351" i="6"/>
  <c r="F8351" i="6"/>
  <c r="I8350" i="6"/>
  <c r="H8350" i="6"/>
  <c r="G8350" i="6"/>
  <c r="F8350" i="6"/>
  <c r="I8349" i="6"/>
  <c r="H8349" i="6"/>
  <c r="G8349" i="6"/>
  <c r="F8349" i="6"/>
  <c r="I8348" i="6"/>
  <c r="H8348" i="6"/>
  <c r="G8348" i="6"/>
  <c r="F8348" i="6"/>
  <c r="I8347" i="6"/>
  <c r="H8347" i="6"/>
  <c r="G8347" i="6"/>
  <c r="F8347" i="6"/>
  <c r="I8346" i="6"/>
  <c r="H8346" i="6"/>
  <c r="G8346" i="6"/>
  <c r="F8346" i="6"/>
  <c r="I8345" i="6"/>
  <c r="H8345" i="6"/>
  <c r="G8345" i="6"/>
  <c r="F8345" i="6"/>
  <c r="I8344" i="6"/>
  <c r="H8344" i="6"/>
  <c r="G8344" i="6"/>
  <c r="F8344" i="6"/>
  <c r="I8343" i="6"/>
  <c r="H8343" i="6"/>
  <c r="G8343" i="6"/>
  <c r="F8343" i="6"/>
  <c r="I8342" i="6"/>
  <c r="H8342" i="6"/>
  <c r="G8342" i="6"/>
  <c r="F8342" i="6"/>
  <c r="I8341" i="6"/>
  <c r="H8341" i="6"/>
  <c r="G8341" i="6"/>
  <c r="F8341" i="6"/>
  <c r="I8340" i="6"/>
  <c r="H8340" i="6"/>
  <c r="G8340" i="6"/>
  <c r="F8340" i="6"/>
  <c r="I8339" i="6"/>
  <c r="H8339" i="6"/>
  <c r="G8339" i="6"/>
  <c r="F8339" i="6"/>
  <c r="I8338" i="6"/>
  <c r="H8338" i="6"/>
  <c r="G8338" i="6"/>
  <c r="F8338" i="6"/>
  <c r="I8337" i="6"/>
  <c r="H8337" i="6"/>
  <c r="G8337" i="6"/>
  <c r="F8337" i="6"/>
  <c r="I8336" i="6"/>
  <c r="H8336" i="6"/>
  <c r="G8336" i="6"/>
  <c r="F8336" i="6"/>
  <c r="I8335" i="6"/>
  <c r="H8335" i="6"/>
  <c r="G8335" i="6"/>
  <c r="F8335" i="6"/>
  <c r="I8334" i="6"/>
  <c r="H8334" i="6"/>
  <c r="G8334" i="6"/>
  <c r="F8334" i="6"/>
  <c r="I8333" i="6"/>
  <c r="H8333" i="6"/>
  <c r="G8333" i="6"/>
  <c r="F8333" i="6"/>
  <c r="I8332" i="6"/>
  <c r="H8332" i="6"/>
  <c r="G8332" i="6"/>
  <c r="F8332" i="6"/>
  <c r="I8331" i="6"/>
  <c r="H8331" i="6"/>
  <c r="G8331" i="6"/>
  <c r="F8331" i="6"/>
  <c r="I8330" i="6"/>
  <c r="H8330" i="6"/>
  <c r="G8330" i="6"/>
  <c r="F8330" i="6"/>
  <c r="I8329" i="6"/>
  <c r="H8329" i="6"/>
  <c r="G8329" i="6"/>
  <c r="F8329" i="6"/>
  <c r="I8328" i="6"/>
  <c r="H8328" i="6"/>
  <c r="G8328" i="6"/>
  <c r="F8328" i="6"/>
  <c r="I8327" i="6"/>
  <c r="H8327" i="6"/>
  <c r="G8327" i="6"/>
  <c r="F8327" i="6"/>
  <c r="I8326" i="6"/>
  <c r="H8326" i="6"/>
  <c r="G8326" i="6"/>
  <c r="F8326" i="6"/>
  <c r="I8325" i="6"/>
  <c r="H8325" i="6"/>
  <c r="G8325" i="6"/>
  <c r="F8325" i="6"/>
  <c r="I8324" i="6"/>
  <c r="H8324" i="6"/>
  <c r="G8324" i="6"/>
  <c r="F8324" i="6"/>
  <c r="I8323" i="6"/>
  <c r="H8323" i="6"/>
  <c r="G8323" i="6"/>
  <c r="F8323" i="6"/>
  <c r="I8322" i="6"/>
  <c r="H8322" i="6"/>
  <c r="G8322" i="6"/>
  <c r="F8322" i="6"/>
  <c r="I8321" i="6"/>
  <c r="H8321" i="6"/>
  <c r="G8321" i="6"/>
  <c r="F8321" i="6"/>
  <c r="I8320" i="6"/>
  <c r="H8320" i="6"/>
  <c r="G8320" i="6"/>
  <c r="F8320" i="6"/>
  <c r="I8319" i="6"/>
  <c r="H8319" i="6"/>
  <c r="G8319" i="6"/>
  <c r="F8319" i="6"/>
  <c r="I8318" i="6"/>
  <c r="H8318" i="6"/>
  <c r="G8318" i="6"/>
  <c r="F8318" i="6"/>
  <c r="I8317" i="6"/>
  <c r="H8317" i="6"/>
  <c r="G8317" i="6"/>
  <c r="F8317" i="6"/>
  <c r="I8316" i="6"/>
  <c r="H8316" i="6"/>
  <c r="G8316" i="6"/>
  <c r="F8316" i="6"/>
  <c r="I8315" i="6"/>
  <c r="H8315" i="6"/>
  <c r="G8315" i="6"/>
  <c r="F8315" i="6"/>
  <c r="I8314" i="6"/>
  <c r="H8314" i="6"/>
  <c r="G8314" i="6"/>
  <c r="F8314" i="6"/>
  <c r="I8313" i="6"/>
  <c r="H8313" i="6"/>
  <c r="G8313" i="6"/>
  <c r="F8313" i="6"/>
  <c r="I8312" i="6"/>
  <c r="H8312" i="6"/>
  <c r="G8312" i="6"/>
  <c r="F8312" i="6"/>
  <c r="I8311" i="6"/>
  <c r="H8311" i="6"/>
  <c r="G8311" i="6"/>
  <c r="F8311" i="6"/>
  <c r="I8310" i="6"/>
  <c r="H8310" i="6"/>
  <c r="G8310" i="6"/>
  <c r="F8310" i="6"/>
  <c r="I8309" i="6"/>
  <c r="H8309" i="6"/>
  <c r="G8309" i="6"/>
  <c r="F8309" i="6"/>
  <c r="I8308" i="6"/>
  <c r="H8308" i="6"/>
  <c r="G8308" i="6"/>
  <c r="F8308" i="6"/>
  <c r="I8307" i="6"/>
  <c r="H8307" i="6"/>
  <c r="G8307" i="6"/>
  <c r="F8307" i="6"/>
  <c r="I8306" i="6"/>
  <c r="H8306" i="6"/>
  <c r="G8306" i="6"/>
  <c r="F8306" i="6"/>
  <c r="I8305" i="6"/>
  <c r="H8305" i="6"/>
  <c r="G8305" i="6"/>
  <c r="F8305" i="6"/>
  <c r="I8304" i="6"/>
  <c r="H8304" i="6"/>
  <c r="G8304" i="6"/>
  <c r="F8304" i="6"/>
  <c r="I8303" i="6"/>
  <c r="H8303" i="6"/>
  <c r="G8303" i="6"/>
  <c r="F8303" i="6"/>
  <c r="I8302" i="6"/>
  <c r="H8302" i="6"/>
  <c r="G8302" i="6"/>
  <c r="F8302" i="6"/>
  <c r="I8301" i="6"/>
  <c r="H8301" i="6"/>
  <c r="G8301" i="6"/>
  <c r="F8301" i="6"/>
  <c r="I8300" i="6"/>
  <c r="H8300" i="6"/>
  <c r="G8300" i="6"/>
  <c r="F8300" i="6"/>
  <c r="I8299" i="6"/>
  <c r="H8299" i="6"/>
  <c r="G8299" i="6"/>
  <c r="F8299" i="6"/>
  <c r="I8298" i="6"/>
  <c r="H8298" i="6"/>
  <c r="G8298" i="6"/>
  <c r="F8298" i="6"/>
  <c r="I8297" i="6"/>
  <c r="H8297" i="6"/>
  <c r="G8297" i="6"/>
  <c r="F8297" i="6"/>
  <c r="I8296" i="6"/>
  <c r="H8296" i="6"/>
  <c r="G8296" i="6"/>
  <c r="F8296" i="6"/>
  <c r="I8295" i="6"/>
  <c r="H8295" i="6"/>
  <c r="G8295" i="6"/>
  <c r="F8295" i="6"/>
  <c r="I8294" i="6"/>
  <c r="H8294" i="6"/>
  <c r="G8294" i="6"/>
  <c r="F8294" i="6"/>
  <c r="I8293" i="6"/>
  <c r="H8293" i="6"/>
  <c r="G8293" i="6"/>
  <c r="F8293" i="6"/>
  <c r="I8292" i="6"/>
  <c r="H8292" i="6"/>
  <c r="G8292" i="6"/>
  <c r="F8292" i="6"/>
  <c r="I8291" i="6"/>
  <c r="H8291" i="6"/>
  <c r="G8291" i="6"/>
  <c r="F8291" i="6"/>
  <c r="I8290" i="6"/>
  <c r="H8290" i="6"/>
  <c r="G8290" i="6"/>
  <c r="F8290" i="6"/>
  <c r="I8289" i="6"/>
  <c r="H8289" i="6"/>
  <c r="G8289" i="6"/>
  <c r="F8289" i="6"/>
  <c r="I8288" i="6"/>
  <c r="H8288" i="6"/>
  <c r="G8288" i="6"/>
  <c r="F8288" i="6"/>
  <c r="I8287" i="6"/>
  <c r="H8287" i="6"/>
  <c r="G8287" i="6"/>
  <c r="F8287" i="6"/>
  <c r="I8286" i="6"/>
  <c r="H8286" i="6"/>
  <c r="G8286" i="6"/>
  <c r="F8286" i="6"/>
  <c r="I8285" i="6"/>
  <c r="H8285" i="6"/>
  <c r="G8285" i="6"/>
  <c r="F8285" i="6"/>
  <c r="I8284" i="6"/>
  <c r="H8284" i="6"/>
  <c r="G8284" i="6"/>
  <c r="F8284" i="6"/>
  <c r="I8283" i="6"/>
  <c r="H8283" i="6"/>
  <c r="G8283" i="6"/>
  <c r="F8283" i="6"/>
  <c r="I8282" i="6"/>
  <c r="H8282" i="6"/>
  <c r="G8282" i="6"/>
  <c r="F8282" i="6"/>
  <c r="I8281" i="6"/>
  <c r="H8281" i="6"/>
  <c r="G8281" i="6"/>
  <c r="F8281" i="6"/>
  <c r="I8280" i="6"/>
  <c r="H8280" i="6"/>
  <c r="G8280" i="6"/>
  <c r="F8280" i="6"/>
  <c r="I8279" i="6"/>
  <c r="H8279" i="6"/>
  <c r="G8279" i="6"/>
  <c r="F8279" i="6"/>
  <c r="I8278" i="6"/>
  <c r="H8278" i="6"/>
  <c r="G8278" i="6"/>
  <c r="F8278" i="6"/>
  <c r="I8277" i="6"/>
  <c r="H8277" i="6"/>
  <c r="G8277" i="6"/>
  <c r="F8277" i="6"/>
  <c r="I8276" i="6"/>
  <c r="H8276" i="6"/>
  <c r="G8276" i="6"/>
  <c r="F8276" i="6"/>
  <c r="I8275" i="6"/>
  <c r="H8275" i="6"/>
  <c r="G8275" i="6"/>
  <c r="F8275" i="6"/>
  <c r="I8274" i="6"/>
  <c r="H8274" i="6"/>
  <c r="G8274" i="6"/>
  <c r="F8274" i="6"/>
  <c r="I8273" i="6"/>
  <c r="H8273" i="6"/>
  <c r="G8273" i="6"/>
  <c r="F8273" i="6"/>
  <c r="I8272" i="6"/>
  <c r="H8272" i="6"/>
  <c r="G8272" i="6"/>
  <c r="F8272" i="6"/>
  <c r="I8271" i="6"/>
  <c r="H8271" i="6"/>
  <c r="G8271" i="6"/>
  <c r="F8271" i="6"/>
  <c r="I8270" i="6"/>
  <c r="H8270" i="6"/>
  <c r="G8270" i="6"/>
  <c r="F8270" i="6"/>
  <c r="I8269" i="6"/>
  <c r="H8269" i="6"/>
  <c r="G8269" i="6"/>
  <c r="F8269" i="6"/>
  <c r="I8268" i="6"/>
  <c r="H8268" i="6"/>
  <c r="G8268" i="6"/>
  <c r="F8268" i="6"/>
  <c r="I8267" i="6"/>
  <c r="H8267" i="6"/>
  <c r="G8267" i="6"/>
  <c r="F8267" i="6"/>
  <c r="I8266" i="6"/>
  <c r="H8266" i="6"/>
  <c r="G8266" i="6"/>
  <c r="F8266" i="6"/>
  <c r="I8265" i="6"/>
  <c r="H8265" i="6"/>
  <c r="G8265" i="6"/>
  <c r="F8265" i="6"/>
  <c r="I8264" i="6"/>
  <c r="H8264" i="6"/>
  <c r="G8264" i="6"/>
  <c r="F8264" i="6"/>
  <c r="I8263" i="6"/>
  <c r="H8263" i="6"/>
  <c r="G8263" i="6"/>
  <c r="F8263" i="6"/>
  <c r="I8262" i="6"/>
  <c r="H8262" i="6"/>
  <c r="G8262" i="6"/>
  <c r="F8262" i="6"/>
  <c r="I8261" i="6"/>
  <c r="H8261" i="6"/>
  <c r="G8261" i="6"/>
  <c r="F8261" i="6"/>
  <c r="I8260" i="6"/>
  <c r="H8260" i="6"/>
  <c r="G8260" i="6"/>
  <c r="F8260" i="6"/>
  <c r="I8259" i="6"/>
  <c r="H8259" i="6"/>
  <c r="G8259" i="6"/>
  <c r="F8259" i="6"/>
  <c r="I8258" i="6"/>
  <c r="H8258" i="6"/>
  <c r="G8258" i="6"/>
  <c r="F8258" i="6"/>
  <c r="I8257" i="6"/>
  <c r="H8257" i="6"/>
  <c r="G8257" i="6"/>
  <c r="F8257" i="6"/>
  <c r="I8256" i="6"/>
  <c r="H8256" i="6"/>
  <c r="G8256" i="6"/>
  <c r="F8256" i="6"/>
  <c r="I8255" i="6"/>
  <c r="H8255" i="6"/>
  <c r="G8255" i="6"/>
  <c r="F8255" i="6"/>
  <c r="I8254" i="6"/>
  <c r="H8254" i="6"/>
  <c r="G8254" i="6"/>
  <c r="F8254" i="6"/>
  <c r="I8253" i="6"/>
  <c r="H8253" i="6"/>
  <c r="G8253" i="6"/>
  <c r="F8253" i="6"/>
  <c r="I8252" i="6"/>
  <c r="H8252" i="6"/>
  <c r="G8252" i="6"/>
  <c r="F8252" i="6"/>
  <c r="I8251" i="6"/>
  <c r="H8251" i="6"/>
  <c r="G8251" i="6"/>
  <c r="F8251" i="6"/>
  <c r="I8250" i="6"/>
  <c r="H8250" i="6"/>
  <c r="G8250" i="6"/>
  <c r="F8250" i="6"/>
  <c r="I8249" i="6"/>
  <c r="H8249" i="6"/>
  <c r="G8249" i="6"/>
  <c r="F8249" i="6"/>
  <c r="I8248" i="6"/>
  <c r="H8248" i="6"/>
  <c r="G8248" i="6"/>
  <c r="F8248" i="6"/>
  <c r="I8247" i="6"/>
  <c r="H8247" i="6"/>
  <c r="G8247" i="6"/>
  <c r="F8247" i="6"/>
  <c r="I8246" i="6"/>
  <c r="H8246" i="6"/>
  <c r="G8246" i="6"/>
  <c r="F8246" i="6"/>
  <c r="I8245" i="6"/>
  <c r="H8245" i="6"/>
  <c r="G8245" i="6"/>
  <c r="F8245" i="6"/>
  <c r="I8244" i="6"/>
  <c r="H8244" i="6"/>
  <c r="G8244" i="6"/>
  <c r="F8244" i="6"/>
  <c r="I8243" i="6"/>
  <c r="H8243" i="6"/>
  <c r="G8243" i="6"/>
  <c r="F8243" i="6"/>
  <c r="I8242" i="6"/>
  <c r="H8242" i="6"/>
  <c r="G8242" i="6"/>
  <c r="F8242" i="6"/>
  <c r="I8241" i="6"/>
  <c r="H8241" i="6"/>
  <c r="G8241" i="6"/>
  <c r="F8241" i="6"/>
  <c r="I8240" i="6"/>
  <c r="H8240" i="6"/>
  <c r="G8240" i="6"/>
  <c r="F8240" i="6"/>
  <c r="I8239" i="6"/>
  <c r="H8239" i="6"/>
  <c r="G8239" i="6"/>
  <c r="F8239" i="6"/>
  <c r="I8238" i="6"/>
  <c r="H8238" i="6"/>
  <c r="G8238" i="6"/>
  <c r="F8238" i="6"/>
  <c r="I8237" i="6"/>
  <c r="H8237" i="6"/>
  <c r="G8237" i="6"/>
  <c r="F8237" i="6"/>
  <c r="I8236" i="6"/>
  <c r="H8236" i="6"/>
  <c r="G8236" i="6"/>
  <c r="F8236" i="6"/>
  <c r="I8235" i="6"/>
  <c r="H8235" i="6"/>
  <c r="G8235" i="6"/>
  <c r="F8235" i="6"/>
  <c r="I8234" i="6"/>
  <c r="H8234" i="6"/>
  <c r="G8234" i="6"/>
  <c r="F8234" i="6"/>
  <c r="I8233" i="6"/>
  <c r="H8233" i="6"/>
  <c r="G8233" i="6"/>
  <c r="F8233" i="6"/>
  <c r="I8232" i="6"/>
  <c r="H8232" i="6"/>
  <c r="G8232" i="6"/>
  <c r="F8232" i="6"/>
  <c r="I8231" i="6"/>
  <c r="H8231" i="6"/>
  <c r="G8231" i="6"/>
  <c r="F8231" i="6"/>
  <c r="I8230" i="6"/>
  <c r="H8230" i="6"/>
  <c r="G8230" i="6"/>
  <c r="F8230" i="6"/>
  <c r="I8229" i="6"/>
  <c r="H8229" i="6"/>
  <c r="G8229" i="6"/>
  <c r="F8229" i="6"/>
  <c r="I8228" i="6"/>
  <c r="H8228" i="6"/>
  <c r="G8228" i="6"/>
  <c r="F8228" i="6"/>
  <c r="I8227" i="6"/>
  <c r="H8227" i="6"/>
  <c r="G8227" i="6"/>
  <c r="F8227" i="6"/>
  <c r="I8226" i="6"/>
  <c r="H8226" i="6"/>
  <c r="G8226" i="6"/>
  <c r="F8226" i="6"/>
  <c r="I8225" i="6"/>
  <c r="H8225" i="6"/>
  <c r="G8225" i="6"/>
  <c r="F8225" i="6"/>
  <c r="I8224" i="6"/>
  <c r="H8224" i="6"/>
  <c r="G8224" i="6"/>
  <c r="F8224" i="6"/>
  <c r="I8223" i="6"/>
  <c r="H8223" i="6"/>
  <c r="G8223" i="6"/>
  <c r="F8223" i="6"/>
  <c r="I8222" i="6"/>
  <c r="H8222" i="6"/>
  <c r="G8222" i="6"/>
  <c r="F8222" i="6"/>
  <c r="I8221" i="6"/>
  <c r="H8221" i="6"/>
  <c r="G8221" i="6"/>
  <c r="F8221" i="6"/>
  <c r="I8220" i="6"/>
  <c r="H8220" i="6"/>
  <c r="G8220" i="6"/>
  <c r="F8220" i="6"/>
  <c r="I8219" i="6"/>
  <c r="H8219" i="6"/>
  <c r="G8219" i="6"/>
  <c r="F8219" i="6"/>
  <c r="I8218" i="6"/>
  <c r="H8218" i="6"/>
  <c r="G8218" i="6"/>
  <c r="F8218" i="6"/>
  <c r="I8217" i="6"/>
  <c r="H8217" i="6"/>
  <c r="G8217" i="6"/>
  <c r="F8217" i="6"/>
  <c r="I8216" i="6"/>
  <c r="H8216" i="6"/>
  <c r="G8216" i="6"/>
  <c r="F8216" i="6"/>
  <c r="I8215" i="6"/>
  <c r="H8215" i="6"/>
  <c r="G8215" i="6"/>
  <c r="F8215" i="6"/>
  <c r="I8214" i="6"/>
  <c r="H8214" i="6"/>
  <c r="G8214" i="6"/>
  <c r="F8214" i="6"/>
  <c r="I8213" i="6"/>
  <c r="H8213" i="6"/>
  <c r="G8213" i="6"/>
  <c r="F8213" i="6"/>
  <c r="I8212" i="6"/>
  <c r="H8212" i="6"/>
  <c r="G8212" i="6"/>
  <c r="F8212" i="6"/>
  <c r="I8211" i="6"/>
  <c r="H8211" i="6"/>
  <c r="G8211" i="6"/>
  <c r="F8211" i="6"/>
  <c r="I8210" i="6"/>
  <c r="H8210" i="6"/>
  <c r="G8210" i="6"/>
  <c r="F8210" i="6"/>
  <c r="I8209" i="6"/>
  <c r="H8209" i="6"/>
  <c r="G8209" i="6"/>
  <c r="F8209" i="6"/>
  <c r="I8208" i="6"/>
  <c r="H8208" i="6"/>
  <c r="G8208" i="6"/>
  <c r="F8208" i="6"/>
  <c r="I8207" i="6"/>
  <c r="H8207" i="6"/>
  <c r="G8207" i="6"/>
  <c r="F8207" i="6"/>
  <c r="I8206" i="6"/>
  <c r="H8206" i="6"/>
  <c r="G8206" i="6"/>
  <c r="F8206" i="6"/>
  <c r="I8205" i="6"/>
  <c r="H8205" i="6"/>
  <c r="G8205" i="6"/>
  <c r="F8205" i="6"/>
  <c r="I8204" i="6"/>
  <c r="H8204" i="6"/>
  <c r="G8204" i="6"/>
  <c r="F8204" i="6"/>
  <c r="I8203" i="6"/>
  <c r="H8203" i="6"/>
  <c r="G8203" i="6"/>
  <c r="F8203" i="6"/>
  <c r="I8202" i="6"/>
  <c r="H8202" i="6"/>
  <c r="G8202" i="6"/>
  <c r="F8202" i="6"/>
  <c r="I8201" i="6"/>
  <c r="H8201" i="6"/>
  <c r="G8201" i="6"/>
  <c r="F8201" i="6"/>
  <c r="I8200" i="6"/>
  <c r="H8200" i="6"/>
  <c r="G8200" i="6"/>
  <c r="F8200" i="6"/>
  <c r="I8199" i="6"/>
  <c r="H8199" i="6"/>
  <c r="G8199" i="6"/>
  <c r="F8199" i="6"/>
  <c r="I8198" i="6"/>
  <c r="H8198" i="6"/>
  <c r="G8198" i="6"/>
  <c r="F8198" i="6"/>
  <c r="I8197" i="6"/>
  <c r="H8197" i="6"/>
  <c r="G8197" i="6"/>
  <c r="F8197" i="6"/>
  <c r="I8196" i="6"/>
  <c r="H8196" i="6"/>
  <c r="G8196" i="6"/>
  <c r="F8196" i="6"/>
  <c r="I8195" i="6"/>
  <c r="H8195" i="6"/>
  <c r="G8195" i="6"/>
  <c r="F8195" i="6"/>
  <c r="I8194" i="6"/>
  <c r="H8194" i="6"/>
  <c r="G8194" i="6"/>
  <c r="F8194" i="6"/>
  <c r="I8193" i="6"/>
  <c r="H8193" i="6"/>
  <c r="G8193" i="6"/>
  <c r="F8193" i="6"/>
  <c r="I8192" i="6"/>
  <c r="H8192" i="6"/>
  <c r="G8192" i="6"/>
  <c r="F8192" i="6"/>
  <c r="I8191" i="6"/>
  <c r="H8191" i="6"/>
  <c r="G8191" i="6"/>
  <c r="F8191" i="6"/>
  <c r="I8190" i="6"/>
  <c r="H8190" i="6"/>
  <c r="G8190" i="6"/>
  <c r="F8190" i="6"/>
  <c r="I8189" i="6"/>
  <c r="H8189" i="6"/>
  <c r="G8189" i="6"/>
  <c r="F8189" i="6"/>
  <c r="I8188" i="6"/>
  <c r="H8188" i="6"/>
  <c r="G8188" i="6"/>
  <c r="F8188" i="6"/>
  <c r="I8187" i="6"/>
  <c r="H8187" i="6"/>
  <c r="G8187" i="6"/>
  <c r="F8187" i="6"/>
  <c r="I8186" i="6"/>
  <c r="H8186" i="6"/>
  <c r="G8186" i="6"/>
  <c r="F8186" i="6"/>
  <c r="I8185" i="6"/>
  <c r="H8185" i="6"/>
  <c r="G8185" i="6"/>
  <c r="F8185" i="6"/>
  <c r="I8184" i="6"/>
  <c r="H8184" i="6"/>
  <c r="G8184" i="6"/>
  <c r="F8184" i="6"/>
  <c r="I8183" i="6"/>
  <c r="H8183" i="6"/>
  <c r="G8183" i="6"/>
  <c r="F8183" i="6"/>
  <c r="I8182" i="6"/>
  <c r="H8182" i="6"/>
  <c r="G8182" i="6"/>
  <c r="F8182" i="6"/>
  <c r="I8181" i="6"/>
  <c r="H8181" i="6"/>
  <c r="G8181" i="6"/>
  <c r="F8181" i="6"/>
  <c r="I8180" i="6"/>
  <c r="H8180" i="6"/>
  <c r="G8180" i="6"/>
  <c r="F8180" i="6"/>
  <c r="I8179" i="6"/>
  <c r="H8179" i="6"/>
  <c r="G8179" i="6"/>
  <c r="F8179" i="6"/>
  <c r="I8178" i="6"/>
  <c r="H8178" i="6"/>
  <c r="G8178" i="6"/>
  <c r="F8178" i="6"/>
  <c r="I8177" i="6"/>
  <c r="H8177" i="6"/>
  <c r="G8177" i="6"/>
  <c r="F8177" i="6"/>
  <c r="I8176" i="6"/>
  <c r="H8176" i="6"/>
  <c r="G8176" i="6"/>
  <c r="F8176" i="6"/>
  <c r="I8175" i="6"/>
  <c r="H8175" i="6"/>
  <c r="G8175" i="6"/>
  <c r="F8175" i="6"/>
  <c r="I8174" i="6"/>
  <c r="H8174" i="6"/>
  <c r="G8174" i="6"/>
  <c r="F8174" i="6"/>
  <c r="I8173" i="6"/>
  <c r="H8173" i="6"/>
  <c r="G8173" i="6"/>
  <c r="F8173" i="6"/>
  <c r="I8172" i="6"/>
  <c r="H8172" i="6"/>
  <c r="G8172" i="6"/>
  <c r="F8172" i="6"/>
  <c r="I8171" i="6"/>
  <c r="H8171" i="6"/>
  <c r="G8171" i="6"/>
  <c r="F8171" i="6"/>
  <c r="I8170" i="6"/>
  <c r="H8170" i="6"/>
  <c r="G8170" i="6"/>
  <c r="F8170" i="6"/>
  <c r="I8169" i="6"/>
  <c r="H8169" i="6"/>
  <c r="G8169" i="6"/>
  <c r="F8169" i="6"/>
  <c r="I8168" i="6"/>
  <c r="H8168" i="6"/>
  <c r="G8168" i="6"/>
  <c r="F8168" i="6"/>
  <c r="I8167" i="6"/>
  <c r="H8167" i="6"/>
  <c r="G8167" i="6"/>
  <c r="F8167" i="6"/>
  <c r="I8166" i="6"/>
  <c r="H8166" i="6"/>
  <c r="G8166" i="6"/>
  <c r="F8166" i="6"/>
  <c r="I8165" i="6"/>
  <c r="H8165" i="6"/>
  <c r="G8165" i="6"/>
  <c r="F8165" i="6"/>
  <c r="I8164" i="6"/>
  <c r="H8164" i="6"/>
  <c r="G8164" i="6"/>
  <c r="F8164" i="6"/>
  <c r="I8163" i="6"/>
  <c r="H8163" i="6"/>
  <c r="G8163" i="6"/>
  <c r="F8163" i="6"/>
  <c r="I8162" i="6"/>
  <c r="H8162" i="6"/>
  <c r="G8162" i="6"/>
  <c r="F8162" i="6"/>
  <c r="I8161" i="6"/>
  <c r="H8161" i="6"/>
  <c r="G8161" i="6"/>
  <c r="F8161" i="6"/>
  <c r="I8160" i="6"/>
  <c r="H8160" i="6"/>
  <c r="G8160" i="6"/>
  <c r="F8160" i="6"/>
  <c r="I8159" i="6"/>
  <c r="H8159" i="6"/>
  <c r="G8159" i="6"/>
  <c r="F8159" i="6"/>
  <c r="I8158" i="6"/>
  <c r="H8158" i="6"/>
  <c r="G8158" i="6"/>
  <c r="F8158" i="6"/>
  <c r="I8157" i="6"/>
  <c r="H8157" i="6"/>
  <c r="G8157" i="6"/>
  <c r="F8157" i="6"/>
  <c r="I8156" i="6"/>
  <c r="H8156" i="6"/>
  <c r="G8156" i="6"/>
  <c r="F8156" i="6"/>
  <c r="I8155" i="6"/>
  <c r="H8155" i="6"/>
  <c r="G8155" i="6"/>
  <c r="F8155" i="6"/>
  <c r="I8154" i="6"/>
  <c r="H8154" i="6"/>
  <c r="G8154" i="6"/>
  <c r="F8154" i="6"/>
  <c r="I8153" i="6"/>
  <c r="H8153" i="6"/>
  <c r="G8153" i="6"/>
  <c r="F8153" i="6"/>
  <c r="I8152" i="6"/>
  <c r="H8152" i="6"/>
  <c r="G8152" i="6"/>
  <c r="F8152" i="6"/>
  <c r="I8151" i="6"/>
  <c r="H8151" i="6"/>
  <c r="G8151" i="6"/>
  <c r="F8151" i="6"/>
  <c r="I8150" i="6"/>
  <c r="H8150" i="6"/>
  <c r="G8150" i="6"/>
  <c r="F8150" i="6"/>
  <c r="I8149" i="6"/>
  <c r="H8149" i="6"/>
  <c r="G8149" i="6"/>
  <c r="F8149" i="6"/>
  <c r="I8148" i="6"/>
  <c r="H8148" i="6"/>
  <c r="G8148" i="6"/>
  <c r="F8148" i="6"/>
  <c r="I8147" i="6"/>
  <c r="H8147" i="6"/>
  <c r="G8147" i="6"/>
  <c r="F8147" i="6"/>
  <c r="I8146" i="6"/>
  <c r="H8146" i="6"/>
  <c r="G8146" i="6"/>
  <c r="F8146" i="6"/>
  <c r="I8145" i="6"/>
  <c r="H8145" i="6"/>
  <c r="G8145" i="6"/>
  <c r="F8145" i="6"/>
  <c r="I8144" i="6"/>
  <c r="H8144" i="6"/>
  <c r="G8144" i="6"/>
  <c r="F8144" i="6"/>
  <c r="I8143" i="6"/>
  <c r="H8143" i="6"/>
  <c r="G8143" i="6"/>
  <c r="F8143" i="6"/>
  <c r="I8142" i="6"/>
  <c r="H8142" i="6"/>
  <c r="G8142" i="6"/>
  <c r="F8142" i="6"/>
  <c r="I8141" i="6"/>
  <c r="H8141" i="6"/>
  <c r="G8141" i="6"/>
  <c r="F8141" i="6"/>
  <c r="I8140" i="6"/>
  <c r="H8140" i="6"/>
  <c r="G8140" i="6"/>
  <c r="F8140" i="6"/>
  <c r="I8139" i="6"/>
  <c r="H8139" i="6"/>
  <c r="G8139" i="6"/>
  <c r="F8139" i="6"/>
  <c r="I8138" i="6"/>
  <c r="H8138" i="6"/>
  <c r="G8138" i="6"/>
  <c r="F8138" i="6"/>
  <c r="I8137" i="6"/>
  <c r="H8137" i="6"/>
  <c r="G8137" i="6"/>
  <c r="F8137" i="6"/>
  <c r="I8136" i="6"/>
  <c r="H8136" i="6"/>
  <c r="G8136" i="6"/>
  <c r="F8136" i="6"/>
  <c r="I8135" i="6"/>
  <c r="H8135" i="6"/>
  <c r="G8135" i="6"/>
  <c r="F8135" i="6"/>
  <c r="I8134" i="6"/>
  <c r="H8134" i="6"/>
  <c r="G8134" i="6"/>
  <c r="F8134" i="6"/>
  <c r="I8133" i="6"/>
  <c r="H8133" i="6"/>
  <c r="G8133" i="6"/>
  <c r="F8133" i="6"/>
  <c r="I8132" i="6"/>
  <c r="H8132" i="6"/>
  <c r="G8132" i="6"/>
  <c r="F8132" i="6"/>
  <c r="I8131" i="6"/>
  <c r="H8131" i="6"/>
  <c r="G8131" i="6"/>
  <c r="F8131" i="6"/>
  <c r="I8130" i="6"/>
  <c r="H8130" i="6"/>
  <c r="G8130" i="6"/>
  <c r="F8130" i="6"/>
  <c r="I8129" i="6"/>
  <c r="H8129" i="6"/>
  <c r="G8129" i="6"/>
  <c r="F8129" i="6"/>
  <c r="I8128" i="6"/>
  <c r="H8128" i="6"/>
  <c r="G8128" i="6"/>
  <c r="F8128" i="6"/>
  <c r="I8127" i="6"/>
  <c r="H8127" i="6"/>
  <c r="G8127" i="6"/>
  <c r="F8127" i="6"/>
  <c r="I8126" i="6"/>
  <c r="H8126" i="6"/>
  <c r="G8126" i="6"/>
  <c r="F8126" i="6"/>
  <c r="I8125" i="6"/>
  <c r="H8125" i="6"/>
  <c r="G8125" i="6"/>
  <c r="F8125" i="6"/>
  <c r="I8124" i="6"/>
  <c r="H8124" i="6"/>
  <c r="G8124" i="6"/>
  <c r="F8124" i="6"/>
  <c r="I8123" i="6"/>
  <c r="H8123" i="6"/>
  <c r="G8123" i="6"/>
  <c r="F8123" i="6"/>
  <c r="I8122" i="6"/>
  <c r="H8122" i="6"/>
  <c r="G8122" i="6"/>
  <c r="F8122" i="6"/>
  <c r="I8121" i="6"/>
  <c r="H8121" i="6"/>
  <c r="G8121" i="6"/>
  <c r="F8121" i="6"/>
  <c r="I8120" i="6"/>
  <c r="H8120" i="6"/>
  <c r="G8120" i="6"/>
  <c r="F8120" i="6"/>
  <c r="I8119" i="6"/>
  <c r="H8119" i="6"/>
  <c r="G8119" i="6"/>
  <c r="F8119" i="6"/>
  <c r="I8118" i="6"/>
  <c r="H8118" i="6"/>
  <c r="G8118" i="6"/>
  <c r="F8118" i="6"/>
  <c r="I8117" i="6"/>
  <c r="H8117" i="6"/>
  <c r="G8117" i="6"/>
  <c r="F8117" i="6"/>
  <c r="I8116" i="6"/>
  <c r="H8116" i="6"/>
  <c r="G8116" i="6"/>
  <c r="F8116" i="6"/>
  <c r="I8115" i="6"/>
  <c r="H8115" i="6"/>
  <c r="G8115" i="6"/>
  <c r="F8115" i="6"/>
  <c r="I8114" i="6"/>
  <c r="H8114" i="6"/>
  <c r="G8114" i="6"/>
  <c r="F8114" i="6"/>
  <c r="I8113" i="6"/>
  <c r="H8113" i="6"/>
  <c r="G8113" i="6"/>
  <c r="F8113" i="6"/>
  <c r="I8112" i="6"/>
  <c r="H8112" i="6"/>
  <c r="G8112" i="6"/>
  <c r="F8112" i="6"/>
  <c r="I8111" i="6"/>
  <c r="H8111" i="6"/>
  <c r="G8111" i="6"/>
  <c r="F8111" i="6"/>
  <c r="I8110" i="6"/>
  <c r="H8110" i="6"/>
  <c r="G8110" i="6"/>
  <c r="F8110" i="6"/>
  <c r="I8109" i="6"/>
  <c r="H8109" i="6"/>
  <c r="G8109" i="6"/>
  <c r="F8109" i="6"/>
  <c r="I8108" i="6"/>
  <c r="H8108" i="6"/>
  <c r="G8108" i="6"/>
  <c r="F8108" i="6"/>
  <c r="I8107" i="6"/>
  <c r="H8107" i="6"/>
  <c r="G8107" i="6"/>
  <c r="F8107" i="6"/>
  <c r="I8106" i="6"/>
  <c r="H8106" i="6"/>
  <c r="G8106" i="6"/>
  <c r="F8106" i="6"/>
  <c r="I8105" i="6"/>
  <c r="H8105" i="6"/>
  <c r="G8105" i="6"/>
  <c r="F8105" i="6"/>
  <c r="I8104" i="6"/>
  <c r="H8104" i="6"/>
  <c r="G8104" i="6"/>
  <c r="F8104" i="6"/>
  <c r="I8103" i="6"/>
  <c r="H8103" i="6"/>
  <c r="G8103" i="6"/>
  <c r="F8103" i="6"/>
  <c r="I8102" i="6"/>
  <c r="H8102" i="6"/>
  <c r="G8102" i="6"/>
  <c r="F8102" i="6"/>
  <c r="I8101" i="6"/>
  <c r="H8101" i="6"/>
  <c r="G8101" i="6"/>
  <c r="F8101" i="6"/>
  <c r="I8100" i="6"/>
  <c r="H8100" i="6"/>
  <c r="G8100" i="6"/>
  <c r="F8100" i="6"/>
  <c r="I8099" i="6"/>
  <c r="H8099" i="6"/>
  <c r="G8099" i="6"/>
  <c r="F8099" i="6"/>
  <c r="I8098" i="6"/>
  <c r="H8098" i="6"/>
  <c r="G8098" i="6"/>
  <c r="F8098" i="6"/>
  <c r="I8097" i="6"/>
  <c r="H8097" i="6"/>
  <c r="G8097" i="6"/>
  <c r="F8097" i="6"/>
  <c r="I8096" i="6"/>
  <c r="H8096" i="6"/>
  <c r="G8096" i="6"/>
  <c r="F8096" i="6"/>
  <c r="I8095" i="6"/>
  <c r="H8095" i="6"/>
  <c r="G8095" i="6"/>
  <c r="F8095" i="6"/>
  <c r="I8094" i="6"/>
  <c r="H8094" i="6"/>
  <c r="G8094" i="6"/>
  <c r="F8094" i="6"/>
  <c r="I8093" i="6"/>
  <c r="H8093" i="6"/>
  <c r="G8093" i="6"/>
  <c r="F8093" i="6"/>
  <c r="I8092" i="6"/>
  <c r="H8092" i="6"/>
  <c r="G8092" i="6"/>
  <c r="F8092" i="6"/>
  <c r="I8091" i="6"/>
  <c r="H8091" i="6"/>
  <c r="G8091" i="6"/>
  <c r="F8091" i="6"/>
  <c r="I8090" i="6"/>
  <c r="H8090" i="6"/>
  <c r="G8090" i="6"/>
  <c r="F8090" i="6"/>
  <c r="I8089" i="6"/>
  <c r="H8089" i="6"/>
  <c r="G8089" i="6"/>
  <c r="F8089" i="6"/>
  <c r="I8088" i="6"/>
  <c r="H8088" i="6"/>
  <c r="G8088" i="6"/>
  <c r="F8088" i="6"/>
  <c r="I8087" i="6"/>
  <c r="H8087" i="6"/>
  <c r="G8087" i="6"/>
  <c r="F8087" i="6"/>
  <c r="I8086" i="6"/>
  <c r="H8086" i="6"/>
  <c r="G8086" i="6"/>
  <c r="F8086" i="6"/>
  <c r="I8085" i="6"/>
  <c r="H8085" i="6"/>
  <c r="G8085" i="6"/>
  <c r="F8085" i="6"/>
  <c r="I8084" i="6"/>
  <c r="H8084" i="6"/>
  <c r="G8084" i="6"/>
  <c r="F8084" i="6"/>
  <c r="I8083" i="6"/>
  <c r="H8083" i="6"/>
  <c r="G8083" i="6"/>
  <c r="F8083" i="6"/>
  <c r="I8082" i="6"/>
  <c r="H8082" i="6"/>
  <c r="G8082" i="6"/>
  <c r="F8082" i="6"/>
  <c r="I8081" i="6"/>
  <c r="H8081" i="6"/>
  <c r="G8081" i="6"/>
  <c r="F8081" i="6"/>
  <c r="I8080" i="6"/>
  <c r="H8080" i="6"/>
  <c r="G8080" i="6"/>
  <c r="F8080" i="6"/>
  <c r="I8079" i="6"/>
  <c r="H8079" i="6"/>
  <c r="G8079" i="6"/>
  <c r="F8079" i="6"/>
  <c r="I8078" i="6"/>
  <c r="H8078" i="6"/>
  <c r="G8078" i="6"/>
  <c r="F8078" i="6"/>
  <c r="I8077" i="6"/>
  <c r="H8077" i="6"/>
  <c r="G8077" i="6"/>
  <c r="F8077" i="6"/>
  <c r="I8076" i="6"/>
  <c r="H8076" i="6"/>
  <c r="G8076" i="6"/>
  <c r="F8076" i="6"/>
  <c r="I8075" i="6"/>
  <c r="H8075" i="6"/>
  <c r="G8075" i="6"/>
  <c r="F8075" i="6"/>
  <c r="I8074" i="6"/>
  <c r="H8074" i="6"/>
  <c r="G8074" i="6"/>
  <c r="F8074" i="6"/>
  <c r="I8073" i="6"/>
  <c r="H8073" i="6"/>
  <c r="G8073" i="6"/>
  <c r="F8073" i="6"/>
  <c r="I8072" i="6"/>
  <c r="H8072" i="6"/>
  <c r="G8072" i="6"/>
  <c r="F8072" i="6"/>
  <c r="I8071" i="6"/>
  <c r="H8071" i="6"/>
  <c r="G8071" i="6"/>
  <c r="F8071" i="6"/>
  <c r="I8070" i="6"/>
  <c r="H8070" i="6"/>
  <c r="G8070" i="6"/>
  <c r="F8070" i="6"/>
  <c r="I8069" i="6"/>
  <c r="H8069" i="6"/>
  <c r="G8069" i="6"/>
  <c r="F8069" i="6"/>
  <c r="I8068" i="6"/>
  <c r="H8068" i="6"/>
  <c r="G8068" i="6"/>
  <c r="F8068" i="6"/>
  <c r="I8067" i="6"/>
  <c r="H8067" i="6"/>
  <c r="G8067" i="6"/>
  <c r="F8067" i="6"/>
  <c r="I8066" i="6"/>
  <c r="H8066" i="6"/>
  <c r="G8066" i="6"/>
  <c r="F8066" i="6"/>
  <c r="I8065" i="6"/>
  <c r="H8065" i="6"/>
  <c r="G8065" i="6"/>
  <c r="F8065" i="6"/>
  <c r="I8064" i="6"/>
  <c r="H8064" i="6"/>
  <c r="G8064" i="6"/>
  <c r="F8064" i="6"/>
  <c r="I8063" i="6"/>
  <c r="H8063" i="6"/>
  <c r="G8063" i="6"/>
  <c r="F8063" i="6"/>
  <c r="I8062" i="6"/>
  <c r="H8062" i="6"/>
  <c r="G8062" i="6"/>
  <c r="F8062" i="6"/>
  <c r="I8061" i="6"/>
  <c r="H8061" i="6"/>
  <c r="G8061" i="6"/>
  <c r="F8061" i="6"/>
  <c r="I8060" i="6"/>
  <c r="H8060" i="6"/>
  <c r="G8060" i="6"/>
  <c r="F8060" i="6"/>
  <c r="I8059" i="6"/>
  <c r="H8059" i="6"/>
  <c r="G8059" i="6"/>
  <c r="F8059" i="6"/>
  <c r="I8058" i="6"/>
  <c r="H8058" i="6"/>
  <c r="G8058" i="6"/>
  <c r="F8058" i="6"/>
  <c r="I8057" i="6"/>
  <c r="H8057" i="6"/>
  <c r="G8057" i="6"/>
  <c r="F8057" i="6"/>
  <c r="I8056" i="6"/>
  <c r="H8056" i="6"/>
  <c r="G8056" i="6"/>
  <c r="F8056" i="6"/>
  <c r="I8055" i="6"/>
  <c r="H8055" i="6"/>
  <c r="G8055" i="6"/>
  <c r="F8055" i="6"/>
  <c r="I8054" i="6"/>
  <c r="H8054" i="6"/>
  <c r="G8054" i="6"/>
  <c r="F8054" i="6"/>
  <c r="I8053" i="6"/>
  <c r="H8053" i="6"/>
  <c r="G8053" i="6"/>
  <c r="F8053" i="6"/>
  <c r="I8052" i="6"/>
  <c r="H8052" i="6"/>
  <c r="G8052" i="6"/>
  <c r="F8052" i="6"/>
  <c r="I8051" i="6"/>
  <c r="H8051" i="6"/>
  <c r="G8051" i="6"/>
  <c r="F8051" i="6"/>
  <c r="I8050" i="6"/>
  <c r="H8050" i="6"/>
  <c r="G8050" i="6"/>
  <c r="F8050" i="6"/>
  <c r="I8049" i="6"/>
  <c r="H8049" i="6"/>
  <c r="G8049" i="6"/>
  <c r="F8049" i="6"/>
  <c r="I8048" i="6"/>
  <c r="H8048" i="6"/>
  <c r="G8048" i="6"/>
  <c r="F8048" i="6"/>
  <c r="I8047" i="6"/>
  <c r="H8047" i="6"/>
  <c r="G8047" i="6"/>
  <c r="F8047" i="6"/>
  <c r="I8046" i="6"/>
  <c r="H8046" i="6"/>
  <c r="G8046" i="6"/>
  <c r="F8046" i="6"/>
  <c r="I8045" i="6"/>
  <c r="H8045" i="6"/>
  <c r="G8045" i="6"/>
  <c r="F8045" i="6"/>
  <c r="I8044" i="6"/>
  <c r="H8044" i="6"/>
  <c r="G8044" i="6"/>
  <c r="F8044" i="6"/>
  <c r="I8043" i="6"/>
  <c r="H8043" i="6"/>
  <c r="G8043" i="6"/>
  <c r="F8043" i="6"/>
  <c r="I8042" i="6"/>
  <c r="H8042" i="6"/>
  <c r="G8042" i="6"/>
  <c r="F8042" i="6"/>
  <c r="I8041" i="6"/>
  <c r="H8041" i="6"/>
  <c r="G8041" i="6"/>
  <c r="F8041" i="6"/>
  <c r="I8040" i="6"/>
  <c r="H8040" i="6"/>
  <c r="G8040" i="6"/>
  <c r="F8040" i="6"/>
  <c r="I8039" i="6"/>
  <c r="H8039" i="6"/>
  <c r="G8039" i="6"/>
  <c r="F8039" i="6"/>
  <c r="I8038" i="6"/>
  <c r="H8038" i="6"/>
  <c r="G8038" i="6"/>
  <c r="F8038" i="6"/>
  <c r="I8037" i="6"/>
  <c r="H8037" i="6"/>
  <c r="G8037" i="6"/>
  <c r="F8037" i="6"/>
  <c r="I8036" i="6"/>
  <c r="H8036" i="6"/>
  <c r="G8036" i="6"/>
  <c r="F8036" i="6"/>
  <c r="I8035" i="6"/>
  <c r="H8035" i="6"/>
  <c r="G8035" i="6"/>
  <c r="F8035" i="6"/>
  <c r="I8034" i="6"/>
  <c r="H8034" i="6"/>
  <c r="G8034" i="6"/>
  <c r="F8034" i="6"/>
  <c r="I8033" i="6"/>
  <c r="H8033" i="6"/>
  <c r="G8033" i="6"/>
  <c r="F8033" i="6"/>
  <c r="I8032" i="6"/>
  <c r="H8032" i="6"/>
  <c r="G8032" i="6"/>
  <c r="F8032" i="6"/>
  <c r="I8031" i="6"/>
  <c r="H8031" i="6"/>
  <c r="G8031" i="6"/>
  <c r="F8031" i="6"/>
  <c r="I8030" i="6"/>
  <c r="H8030" i="6"/>
  <c r="G8030" i="6"/>
  <c r="F8030" i="6"/>
  <c r="I8029" i="6"/>
  <c r="H8029" i="6"/>
  <c r="G8029" i="6"/>
  <c r="F8029" i="6"/>
  <c r="I8028" i="6"/>
  <c r="H8028" i="6"/>
  <c r="G8028" i="6"/>
  <c r="F8028" i="6"/>
  <c r="I8027" i="6"/>
  <c r="H8027" i="6"/>
  <c r="G8027" i="6"/>
  <c r="F8027" i="6"/>
  <c r="I8026" i="6"/>
  <c r="H8026" i="6"/>
  <c r="G8026" i="6"/>
  <c r="F8026" i="6"/>
  <c r="I8025" i="6"/>
  <c r="H8025" i="6"/>
  <c r="G8025" i="6"/>
  <c r="F8025" i="6"/>
  <c r="I8024" i="6"/>
  <c r="H8024" i="6"/>
  <c r="G8024" i="6"/>
  <c r="F8024" i="6"/>
  <c r="I8023" i="6"/>
  <c r="H8023" i="6"/>
  <c r="G8023" i="6"/>
  <c r="F8023" i="6"/>
  <c r="I8022" i="6"/>
  <c r="H8022" i="6"/>
  <c r="G8022" i="6"/>
  <c r="F8022" i="6"/>
  <c r="I8021" i="6"/>
  <c r="H8021" i="6"/>
  <c r="G8021" i="6"/>
  <c r="F8021" i="6"/>
  <c r="I8020" i="6"/>
  <c r="H8020" i="6"/>
  <c r="G8020" i="6"/>
  <c r="F8020" i="6"/>
  <c r="I8019" i="6"/>
  <c r="H8019" i="6"/>
  <c r="G8019" i="6"/>
  <c r="F8019" i="6"/>
  <c r="I8018" i="6"/>
  <c r="H8018" i="6"/>
  <c r="G8018" i="6"/>
  <c r="F8018" i="6"/>
  <c r="I8017" i="6"/>
  <c r="H8017" i="6"/>
  <c r="G8017" i="6"/>
  <c r="F8017" i="6"/>
  <c r="I8016" i="6"/>
  <c r="H8016" i="6"/>
  <c r="G8016" i="6"/>
  <c r="F8016" i="6"/>
  <c r="I8015" i="6"/>
  <c r="H8015" i="6"/>
  <c r="G8015" i="6"/>
  <c r="F8015" i="6"/>
  <c r="I8014" i="6"/>
  <c r="H8014" i="6"/>
  <c r="G8014" i="6"/>
  <c r="F8014" i="6"/>
  <c r="I8013" i="6"/>
  <c r="H8013" i="6"/>
  <c r="G8013" i="6"/>
  <c r="F8013" i="6"/>
  <c r="I8012" i="6"/>
  <c r="H8012" i="6"/>
  <c r="G8012" i="6"/>
  <c r="F8012" i="6"/>
  <c r="I8011" i="6"/>
  <c r="H8011" i="6"/>
  <c r="G8011" i="6"/>
  <c r="F8011" i="6"/>
  <c r="I8010" i="6"/>
  <c r="H8010" i="6"/>
  <c r="G8010" i="6"/>
  <c r="F8010" i="6"/>
  <c r="I8009" i="6"/>
  <c r="H8009" i="6"/>
  <c r="G8009" i="6"/>
  <c r="F8009" i="6"/>
  <c r="I8008" i="6"/>
  <c r="H8008" i="6"/>
  <c r="G8008" i="6"/>
  <c r="F8008" i="6"/>
  <c r="I8007" i="6"/>
  <c r="H8007" i="6"/>
  <c r="G8007" i="6"/>
  <c r="F8007" i="6"/>
  <c r="I8006" i="6"/>
  <c r="H8006" i="6"/>
  <c r="G8006" i="6"/>
  <c r="F8006" i="6"/>
  <c r="I8005" i="6"/>
  <c r="H8005" i="6"/>
  <c r="G8005" i="6"/>
  <c r="F8005" i="6"/>
  <c r="I8004" i="6"/>
  <c r="H8004" i="6"/>
  <c r="G8004" i="6"/>
  <c r="F8004" i="6"/>
  <c r="I8003" i="6"/>
  <c r="H8003" i="6"/>
  <c r="G8003" i="6"/>
  <c r="F8003" i="6"/>
  <c r="I8002" i="6"/>
  <c r="H8002" i="6"/>
  <c r="G8002" i="6"/>
  <c r="F8002" i="6"/>
  <c r="I8001" i="6"/>
  <c r="H8001" i="6"/>
  <c r="G8001" i="6"/>
  <c r="F8001" i="6"/>
  <c r="I8000" i="6"/>
  <c r="H8000" i="6"/>
  <c r="G8000" i="6"/>
  <c r="F8000" i="6"/>
  <c r="I7999" i="6"/>
  <c r="H7999" i="6"/>
  <c r="G7999" i="6"/>
  <c r="F7999" i="6"/>
  <c r="I7998" i="6"/>
  <c r="H7998" i="6"/>
  <c r="G7998" i="6"/>
  <c r="F7998" i="6"/>
  <c r="I7997" i="6"/>
  <c r="H7997" i="6"/>
  <c r="G7997" i="6"/>
  <c r="F7997" i="6"/>
  <c r="I7996" i="6"/>
  <c r="H7996" i="6"/>
  <c r="G7996" i="6"/>
  <c r="F7996" i="6"/>
  <c r="I7995" i="6"/>
  <c r="H7995" i="6"/>
  <c r="G7995" i="6"/>
  <c r="F7995" i="6"/>
  <c r="I7994" i="6"/>
  <c r="H7994" i="6"/>
  <c r="G7994" i="6"/>
  <c r="F7994" i="6"/>
  <c r="I7993" i="6"/>
  <c r="H7993" i="6"/>
  <c r="G7993" i="6"/>
  <c r="F7993" i="6"/>
  <c r="I7992" i="6"/>
  <c r="H7992" i="6"/>
  <c r="G7992" i="6"/>
  <c r="F7992" i="6"/>
  <c r="I7991" i="6"/>
  <c r="H7991" i="6"/>
  <c r="G7991" i="6"/>
  <c r="F7991" i="6"/>
  <c r="I7990" i="6"/>
  <c r="H7990" i="6"/>
  <c r="G7990" i="6"/>
  <c r="F7990" i="6"/>
  <c r="I7989" i="6"/>
  <c r="H7989" i="6"/>
  <c r="G7989" i="6"/>
  <c r="F7989" i="6"/>
  <c r="I7988" i="6"/>
  <c r="H7988" i="6"/>
  <c r="G7988" i="6"/>
  <c r="F7988" i="6"/>
  <c r="I7987" i="6"/>
  <c r="H7987" i="6"/>
  <c r="G7987" i="6"/>
  <c r="F7987" i="6"/>
  <c r="I7986" i="6"/>
  <c r="H7986" i="6"/>
  <c r="G7986" i="6"/>
  <c r="F7986" i="6"/>
  <c r="I7985" i="6"/>
  <c r="H7985" i="6"/>
  <c r="G7985" i="6"/>
  <c r="F7985" i="6"/>
  <c r="I7984" i="6"/>
  <c r="H7984" i="6"/>
  <c r="G7984" i="6"/>
  <c r="F7984" i="6"/>
  <c r="I7983" i="6"/>
  <c r="H7983" i="6"/>
  <c r="G7983" i="6"/>
  <c r="F7983" i="6"/>
  <c r="I7982" i="6"/>
  <c r="H7982" i="6"/>
  <c r="G7982" i="6"/>
  <c r="F7982" i="6"/>
  <c r="I7981" i="6"/>
  <c r="H7981" i="6"/>
  <c r="G7981" i="6"/>
  <c r="F7981" i="6"/>
  <c r="I7980" i="6"/>
  <c r="H7980" i="6"/>
  <c r="G7980" i="6"/>
  <c r="F7980" i="6"/>
  <c r="I7979" i="6"/>
  <c r="H7979" i="6"/>
  <c r="G7979" i="6"/>
  <c r="F7979" i="6"/>
  <c r="I7978" i="6"/>
  <c r="H7978" i="6"/>
  <c r="G7978" i="6"/>
  <c r="F7978" i="6"/>
  <c r="I7977" i="6"/>
  <c r="H7977" i="6"/>
  <c r="G7977" i="6"/>
  <c r="F7977" i="6"/>
  <c r="I7976" i="6"/>
  <c r="H7976" i="6"/>
  <c r="G7976" i="6"/>
  <c r="F7976" i="6"/>
  <c r="I7975" i="6"/>
  <c r="H7975" i="6"/>
  <c r="G7975" i="6"/>
  <c r="F7975" i="6"/>
  <c r="I7974" i="6"/>
  <c r="H7974" i="6"/>
  <c r="G7974" i="6"/>
  <c r="F7974" i="6"/>
  <c r="I7973" i="6"/>
  <c r="H7973" i="6"/>
  <c r="G7973" i="6"/>
  <c r="F7973" i="6"/>
  <c r="I7972" i="6"/>
  <c r="H7972" i="6"/>
  <c r="G7972" i="6"/>
  <c r="F7972" i="6"/>
  <c r="I7971" i="6"/>
  <c r="H7971" i="6"/>
  <c r="G7971" i="6"/>
  <c r="F7971" i="6"/>
  <c r="I7970" i="6"/>
  <c r="H7970" i="6"/>
  <c r="G7970" i="6"/>
  <c r="F7970" i="6"/>
  <c r="I7969" i="6"/>
  <c r="H7969" i="6"/>
  <c r="G7969" i="6"/>
  <c r="F7969" i="6"/>
  <c r="I7968" i="6"/>
  <c r="H7968" i="6"/>
  <c r="G7968" i="6"/>
  <c r="F7968" i="6"/>
  <c r="I7967" i="6"/>
  <c r="H7967" i="6"/>
  <c r="G7967" i="6"/>
  <c r="F7967" i="6"/>
  <c r="I7966" i="6"/>
  <c r="H7966" i="6"/>
  <c r="G7966" i="6"/>
  <c r="F7966" i="6"/>
  <c r="I7965" i="6"/>
  <c r="H7965" i="6"/>
  <c r="G7965" i="6"/>
  <c r="F7965" i="6"/>
  <c r="I7964" i="6"/>
  <c r="H7964" i="6"/>
  <c r="G7964" i="6"/>
  <c r="F7964" i="6"/>
  <c r="I7963" i="6"/>
  <c r="H7963" i="6"/>
  <c r="G7963" i="6"/>
  <c r="F7963" i="6"/>
  <c r="I7962" i="6"/>
  <c r="H7962" i="6"/>
  <c r="G7962" i="6"/>
  <c r="F7962" i="6"/>
  <c r="I7961" i="6"/>
  <c r="H7961" i="6"/>
  <c r="G7961" i="6"/>
  <c r="F7961" i="6"/>
  <c r="I7960" i="6"/>
  <c r="H7960" i="6"/>
  <c r="G7960" i="6"/>
  <c r="F7960" i="6"/>
  <c r="I7959" i="6"/>
  <c r="H7959" i="6"/>
  <c r="G7959" i="6"/>
  <c r="F7959" i="6"/>
  <c r="I7958" i="6"/>
  <c r="H7958" i="6"/>
  <c r="G7958" i="6"/>
  <c r="F7958" i="6"/>
  <c r="I7957" i="6"/>
  <c r="H7957" i="6"/>
  <c r="G7957" i="6"/>
  <c r="F7957" i="6"/>
  <c r="I7956" i="6"/>
  <c r="H7956" i="6"/>
  <c r="G7956" i="6"/>
  <c r="F7956" i="6"/>
  <c r="I7955" i="6"/>
  <c r="H7955" i="6"/>
  <c r="G7955" i="6"/>
  <c r="F7955" i="6"/>
  <c r="I7954" i="6"/>
  <c r="H7954" i="6"/>
  <c r="G7954" i="6"/>
  <c r="F7954" i="6"/>
  <c r="I7953" i="6"/>
  <c r="H7953" i="6"/>
  <c r="G7953" i="6"/>
  <c r="F7953" i="6"/>
  <c r="I7952" i="6"/>
  <c r="H7952" i="6"/>
  <c r="G7952" i="6"/>
  <c r="F7952" i="6"/>
  <c r="I7951" i="6"/>
  <c r="H7951" i="6"/>
  <c r="G7951" i="6"/>
  <c r="F7951" i="6"/>
  <c r="I7950" i="6"/>
  <c r="H7950" i="6"/>
  <c r="G7950" i="6"/>
  <c r="F7950" i="6"/>
  <c r="I7949" i="6"/>
  <c r="H7949" i="6"/>
  <c r="G7949" i="6"/>
  <c r="F7949" i="6"/>
  <c r="I7948" i="6"/>
  <c r="H7948" i="6"/>
  <c r="G7948" i="6"/>
  <c r="F7948" i="6"/>
  <c r="I7947" i="6"/>
  <c r="H7947" i="6"/>
  <c r="G7947" i="6"/>
  <c r="F7947" i="6"/>
  <c r="I7946" i="6"/>
  <c r="H7946" i="6"/>
  <c r="G7946" i="6"/>
  <c r="F7946" i="6"/>
  <c r="I7945" i="6"/>
  <c r="H7945" i="6"/>
  <c r="G7945" i="6"/>
  <c r="F7945" i="6"/>
  <c r="I7944" i="6"/>
  <c r="H7944" i="6"/>
  <c r="G7944" i="6"/>
  <c r="F7944" i="6"/>
  <c r="I7943" i="6"/>
  <c r="H7943" i="6"/>
  <c r="G7943" i="6"/>
  <c r="F7943" i="6"/>
  <c r="I7942" i="6"/>
  <c r="H7942" i="6"/>
  <c r="G7942" i="6"/>
  <c r="F7942" i="6"/>
  <c r="I7941" i="6"/>
  <c r="H7941" i="6"/>
  <c r="G7941" i="6"/>
  <c r="F7941" i="6"/>
  <c r="I7940" i="6"/>
  <c r="H7940" i="6"/>
  <c r="G7940" i="6"/>
  <c r="F7940" i="6"/>
  <c r="I7939" i="6"/>
  <c r="H7939" i="6"/>
  <c r="G7939" i="6"/>
  <c r="F7939" i="6"/>
  <c r="I7938" i="6"/>
  <c r="H7938" i="6"/>
  <c r="G7938" i="6"/>
  <c r="F7938" i="6"/>
  <c r="I7937" i="6"/>
  <c r="H7937" i="6"/>
  <c r="G7937" i="6"/>
  <c r="F7937" i="6"/>
  <c r="I7936" i="6"/>
  <c r="H7936" i="6"/>
  <c r="G7936" i="6"/>
  <c r="F7936" i="6"/>
  <c r="I7935" i="6"/>
  <c r="H7935" i="6"/>
  <c r="G7935" i="6"/>
  <c r="F7935" i="6"/>
  <c r="I7934" i="6"/>
  <c r="H7934" i="6"/>
  <c r="G7934" i="6"/>
  <c r="F7934" i="6"/>
  <c r="I7933" i="6"/>
  <c r="H7933" i="6"/>
  <c r="G7933" i="6"/>
  <c r="F7933" i="6"/>
  <c r="I7932" i="6"/>
  <c r="H7932" i="6"/>
  <c r="G7932" i="6"/>
  <c r="F7932" i="6"/>
  <c r="I7931" i="6"/>
  <c r="H7931" i="6"/>
  <c r="G7931" i="6"/>
  <c r="F7931" i="6"/>
  <c r="I7930" i="6"/>
  <c r="H7930" i="6"/>
  <c r="G7930" i="6"/>
  <c r="F7930" i="6"/>
  <c r="I7929" i="6"/>
  <c r="H7929" i="6"/>
  <c r="G7929" i="6"/>
  <c r="F7929" i="6"/>
  <c r="I7928" i="6"/>
  <c r="H7928" i="6"/>
  <c r="G7928" i="6"/>
  <c r="F7928" i="6"/>
  <c r="I7927" i="6"/>
  <c r="H7927" i="6"/>
  <c r="G7927" i="6"/>
  <c r="F7927" i="6"/>
  <c r="I7926" i="6"/>
  <c r="H7926" i="6"/>
  <c r="G7926" i="6"/>
  <c r="F7926" i="6"/>
  <c r="I7925" i="6"/>
  <c r="H7925" i="6"/>
  <c r="G7925" i="6"/>
  <c r="F7925" i="6"/>
  <c r="I7924" i="6"/>
  <c r="H7924" i="6"/>
  <c r="G7924" i="6"/>
  <c r="F7924" i="6"/>
  <c r="I7923" i="6"/>
  <c r="H7923" i="6"/>
  <c r="G7923" i="6"/>
  <c r="F7923" i="6"/>
  <c r="I7922" i="6"/>
  <c r="H7922" i="6"/>
  <c r="G7922" i="6"/>
  <c r="F7922" i="6"/>
  <c r="I7921" i="6"/>
  <c r="H7921" i="6"/>
  <c r="G7921" i="6"/>
  <c r="F7921" i="6"/>
  <c r="I7920" i="6"/>
  <c r="H7920" i="6"/>
  <c r="G7920" i="6"/>
  <c r="F7920" i="6"/>
  <c r="I7919" i="6"/>
  <c r="H7919" i="6"/>
  <c r="G7919" i="6"/>
  <c r="F7919" i="6"/>
  <c r="I7918" i="6"/>
  <c r="H7918" i="6"/>
  <c r="G7918" i="6"/>
  <c r="F7918" i="6"/>
  <c r="I7917" i="6"/>
  <c r="H7917" i="6"/>
  <c r="G7917" i="6"/>
  <c r="F7917" i="6"/>
  <c r="I7916" i="6"/>
  <c r="H7916" i="6"/>
  <c r="G7916" i="6"/>
  <c r="F7916" i="6"/>
  <c r="I7915" i="6"/>
  <c r="H7915" i="6"/>
  <c r="G7915" i="6"/>
  <c r="F7915" i="6"/>
  <c r="I7914" i="6"/>
  <c r="H7914" i="6"/>
  <c r="G7914" i="6"/>
  <c r="F7914" i="6"/>
  <c r="I7913" i="6"/>
  <c r="H7913" i="6"/>
  <c r="G7913" i="6"/>
  <c r="F7913" i="6"/>
  <c r="I7912" i="6"/>
  <c r="H7912" i="6"/>
  <c r="G7912" i="6"/>
  <c r="F7912" i="6"/>
  <c r="I7911" i="6"/>
  <c r="H7911" i="6"/>
  <c r="G7911" i="6"/>
  <c r="F7911" i="6"/>
  <c r="I7910" i="6"/>
  <c r="H7910" i="6"/>
  <c r="G7910" i="6"/>
  <c r="F7910" i="6"/>
  <c r="I7909" i="6"/>
  <c r="H7909" i="6"/>
  <c r="G7909" i="6"/>
  <c r="F7909" i="6"/>
  <c r="I7908" i="6"/>
  <c r="H7908" i="6"/>
  <c r="G7908" i="6"/>
  <c r="F7908" i="6"/>
  <c r="I7907" i="6"/>
  <c r="H7907" i="6"/>
  <c r="G7907" i="6"/>
  <c r="F7907" i="6"/>
  <c r="I7906" i="6"/>
  <c r="H7906" i="6"/>
  <c r="G7906" i="6"/>
  <c r="F7906" i="6"/>
  <c r="I7905" i="6"/>
  <c r="H7905" i="6"/>
  <c r="G7905" i="6"/>
  <c r="F7905" i="6"/>
  <c r="I7904" i="6"/>
  <c r="H7904" i="6"/>
  <c r="G7904" i="6"/>
  <c r="F7904" i="6"/>
  <c r="I7903" i="6"/>
  <c r="H7903" i="6"/>
  <c r="G7903" i="6"/>
  <c r="F7903" i="6"/>
  <c r="I7902" i="6"/>
  <c r="H7902" i="6"/>
  <c r="G7902" i="6"/>
  <c r="F7902" i="6"/>
  <c r="I7901" i="6"/>
  <c r="H7901" i="6"/>
  <c r="G7901" i="6"/>
  <c r="F7901" i="6"/>
  <c r="I7900" i="6"/>
  <c r="H7900" i="6"/>
  <c r="G7900" i="6"/>
  <c r="F7900" i="6"/>
  <c r="I7899" i="6"/>
  <c r="H7899" i="6"/>
  <c r="G7899" i="6"/>
  <c r="F7899" i="6"/>
  <c r="I7898" i="6"/>
  <c r="H7898" i="6"/>
  <c r="G7898" i="6"/>
  <c r="F7898" i="6"/>
  <c r="I7897" i="6"/>
  <c r="H7897" i="6"/>
  <c r="G7897" i="6"/>
  <c r="F7897" i="6"/>
  <c r="I7896" i="6"/>
  <c r="H7896" i="6"/>
  <c r="G7896" i="6"/>
  <c r="F7896" i="6"/>
  <c r="I7895" i="6"/>
  <c r="H7895" i="6"/>
  <c r="G7895" i="6"/>
  <c r="F7895" i="6"/>
  <c r="I7894" i="6"/>
  <c r="H7894" i="6"/>
  <c r="G7894" i="6"/>
  <c r="F7894" i="6"/>
  <c r="I7893" i="6"/>
  <c r="H7893" i="6"/>
  <c r="G7893" i="6"/>
  <c r="F7893" i="6"/>
  <c r="I7892" i="6"/>
  <c r="H7892" i="6"/>
  <c r="G7892" i="6"/>
  <c r="F7892" i="6"/>
  <c r="I7891" i="6"/>
  <c r="H7891" i="6"/>
  <c r="G7891" i="6"/>
  <c r="F7891" i="6"/>
  <c r="I7890" i="6"/>
  <c r="H7890" i="6"/>
  <c r="G7890" i="6"/>
  <c r="F7890" i="6"/>
  <c r="I7889" i="6"/>
  <c r="H7889" i="6"/>
  <c r="G7889" i="6"/>
  <c r="F7889" i="6"/>
  <c r="I7888" i="6"/>
  <c r="H7888" i="6"/>
  <c r="G7888" i="6"/>
  <c r="F7888" i="6"/>
  <c r="I7887" i="6"/>
  <c r="H7887" i="6"/>
  <c r="G7887" i="6"/>
  <c r="F7887" i="6"/>
  <c r="I7886" i="6"/>
  <c r="H7886" i="6"/>
  <c r="G7886" i="6"/>
  <c r="F7886" i="6"/>
  <c r="I7885" i="6"/>
  <c r="H7885" i="6"/>
  <c r="G7885" i="6"/>
  <c r="F7885" i="6"/>
  <c r="I7884" i="6"/>
  <c r="H7884" i="6"/>
  <c r="G7884" i="6"/>
  <c r="F7884" i="6"/>
  <c r="I7883" i="6"/>
  <c r="H7883" i="6"/>
  <c r="G7883" i="6"/>
  <c r="F7883" i="6"/>
  <c r="I7882" i="6"/>
  <c r="H7882" i="6"/>
  <c r="G7882" i="6"/>
  <c r="F7882" i="6"/>
  <c r="I7881" i="6"/>
  <c r="H7881" i="6"/>
  <c r="G7881" i="6"/>
  <c r="F7881" i="6"/>
  <c r="I7880" i="6"/>
  <c r="H7880" i="6"/>
  <c r="G7880" i="6"/>
  <c r="F7880" i="6"/>
  <c r="I7879" i="6"/>
  <c r="H7879" i="6"/>
  <c r="G7879" i="6"/>
  <c r="F7879" i="6"/>
  <c r="I7878" i="6"/>
  <c r="H7878" i="6"/>
  <c r="G7878" i="6"/>
  <c r="F7878" i="6"/>
  <c r="I7877" i="6"/>
  <c r="H7877" i="6"/>
  <c r="G7877" i="6"/>
  <c r="F7877" i="6"/>
  <c r="I7876" i="6"/>
  <c r="H7876" i="6"/>
  <c r="G7876" i="6"/>
  <c r="F7876" i="6"/>
  <c r="I7875" i="6"/>
  <c r="H7875" i="6"/>
  <c r="G7875" i="6"/>
  <c r="F7875" i="6"/>
  <c r="I7874" i="6"/>
  <c r="H7874" i="6"/>
  <c r="G7874" i="6"/>
  <c r="F7874" i="6"/>
  <c r="I7873" i="6"/>
  <c r="H7873" i="6"/>
  <c r="G7873" i="6"/>
  <c r="F7873" i="6"/>
  <c r="I7872" i="6"/>
  <c r="H7872" i="6"/>
  <c r="G7872" i="6"/>
  <c r="F7872" i="6"/>
  <c r="I7871" i="6"/>
  <c r="H7871" i="6"/>
  <c r="G7871" i="6"/>
  <c r="F7871" i="6"/>
  <c r="I7870" i="6"/>
  <c r="H7870" i="6"/>
  <c r="G7870" i="6"/>
  <c r="F7870" i="6"/>
  <c r="I7869" i="6"/>
  <c r="H7869" i="6"/>
  <c r="G7869" i="6"/>
  <c r="F7869" i="6"/>
  <c r="I7868" i="6"/>
  <c r="H7868" i="6"/>
  <c r="G7868" i="6"/>
  <c r="F7868" i="6"/>
  <c r="I7867" i="6"/>
  <c r="H7867" i="6"/>
  <c r="G7867" i="6"/>
  <c r="F7867" i="6"/>
  <c r="I7866" i="6"/>
  <c r="H7866" i="6"/>
  <c r="G7866" i="6"/>
  <c r="F7866" i="6"/>
  <c r="I7865" i="6"/>
  <c r="H7865" i="6"/>
  <c r="G7865" i="6"/>
  <c r="F7865" i="6"/>
  <c r="I7864" i="6"/>
  <c r="H7864" i="6"/>
  <c r="G7864" i="6"/>
  <c r="F7864" i="6"/>
  <c r="I7863" i="6"/>
  <c r="H7863" i="6"/>
  <c r="G7863" i="6"/>
  <c r="F7863" i="6"/>
  <c r="I7862" i="6"/>
  <c r="H7862" i="6"/>
  <c r="G7862" i="6"/>
  <c r="F7862" i="6"/>
  <c r="I7861" i="6"/>
  <c r="H7861" i="6"/>
  <c r="G7861" i="6"/>
  <c r="F7861" i="6"/>
  <c r="I7860" i="6"/>
  <c r="H7860" i="6"/>
  <c r="G7860" i="6"/>
  <c r="F7860" i="6"/>
  <c r="I7859" i="6"/>
  <c r="H7859" i="6"/>
  <c r="G7859" i="6"/>
  <c r="F7859" i="6"/>
  <c r="I7858" i="6"/>
  <c r="H7858" i="6"/>
  <c r="G7858" i="6"/>
  <c r="F7858" i="6"/>
  <c r="I7857" i="6"/>
  <c r="H7857" i="6"/>
  <c r="G7857" i="6"/>
  <c r="F7857" i="6"/>
  <c r="I7856" i="6"/>
  <c r="H7856" i="6"/>
  <c r="G7856" i="6"/>
  <c r="F7856" i="6"/>
  <c r="I7855" i="6"/>
  <c r="H7855" i="6"/>
  <c r="G7855" i="6"/>
  <c r="F7855" i="6"/>
  <c r="I7854" i="6"/>
  <c r="H7854" i="6"/>
  <c r="G7854" i="6"/>
  <c r="F7854" i="6"/>
  <c r="I7853" i="6"/>
  <c r="H7853" i="6"/>
  <c r="G7853" i="6"/>
  <c r="F7853" i="6"/>
  <c r="I7852" i="6"/>
  <c r="H7852" i="6"/>
  <c r="G7852" i="6"/>
  <c r="F7852" i="6"/>
  <c r="I7851" i="6"/>
  <c r="H7851" i="6"/>
  <c r="G7851" i="6"/>
  <c r="F7851" i="6"/>
  <c r="I7850" i="6"/>
  <c r="H7850" i="6"/>
  <c r="G7850" i="6"/>
  <c r="F7850" i="6"/>
  <c r="I7849" i="6"/>
  <c r="H7849" i="6"/>
  <c r="G7849" i="6"/>
  <c r="F7849" i="6"/>
  <c r="I7848" i="6"/>
  <c r="H7848" i="6"/>
  <c r="G7848" i="6"/>
  <c r="F7848" i="6"/>
  <c r="I7847" i="6"/>
  <c r="H7847" i="6"/>
  <c r="G7847" i="6"/>
  <c r="F7847" i="6"/>
  <c r="I7846" i="6"/>
  <c r="H7846" i="6"/>
  <c r="G7846" i="6"/>
  <c r="F7846" i="6"/>
  <c r="I7845" i="6"/>
  <c r="H7845" i="6"/>
  <c r="G7845" i="6"/>
  <c r="F7845" i="6"/>
  <c r="I7844" i="6"/>
  <c r="H7844" i="6"/>
  <c r="G7844" i="6"/>
  <c r="F7844" i="6"/>
  <c r="I7843" i="6"/>
  <c r="H7843" i="6"/>
  <c r="G7843" i="6"/>
  <c r="F7843" i="6"/>
  <c r="I7842" i="6"/>
  <c r="H7842" i="6"/>
  <c r="G7842" i="6"/>
  <c r="F7842" i="6"/>
  <c r="I7841" i="6"/>
  <c r="H7841" i="6"/>
  <c r="G7841" i="6"/>
  <c r="F7841" i="6"/>
  <c r="I7840" i="6"/>
  <c r="H7840" i="6"/>
  <c r="G7840" i="6"/>
  <c r="F7840" i="6"/>
  <c r="I7839" i="6"/>
  <c r="H7839" i="6"/>
  <c r="G7839" i="6"/>
  <c r="F7839" i="6"/>
  <c r="I7838" i="6"/>
  <c r="H7838" i="6"/>
  <c r="G7838" i="6"/>
  <c r="F7838" i="6"/>
  <c r="I7837" i="6"/>
  <c r="H7837" i="6"/>
  <c r="G7837" i="6"/>
  <c r="F7837" i="6"/>
  <c r="I7836" i="6"/>
  <c r="H7836" i="6"/>
  <c r="G7836" i="6"/>
  <c r="F7836" i="6"/>
  <c r="I7835" i="6"/>
  <c r="H7835" i="6"/>
  <c r="G7835" i="6"/>
  <c r="F7835" i="6"/>
  <c r="I7834" i="6"/>
  <c r="H7834" i="6"/>
  <c r="G7834" i="6"/>
  <c r="F7834" i="6"/>
  <c r="I7833" i="6"/>
  <c r="H7833" i="6"/>
  <c r="G7833" i="6"/>
  <c r="F7833" i="6"/>
  <c r="I7832" i="6"/>
  <c r="H7832" i="6"/>
  <c r="G7832" i="6"/>
  <c r="F7832" i="6"/>
  <c r="I7831" i="6"/>
  <c r="H7831" i="6"/>
  <c r="G7831" i="6"/>
  <c r="F7831" i="6"/>
  <c r="I7830" i="6"/>
  <c r="H7830" i="6"/>
  <c r="G7830" i="6"/>
  <c r="F7830" i="6"/>
  <c r="I7829" i="6"/>
  <c r="H7829" i="6"/>
  <c r="G7829" i="6"/>
  <c r="F7829" i="6"/>
  <c r="I7828" i="6"/>
  <c r="H7828" i="6"/>
  <c r="G7828" i="6"/>
  <c r="F7828" i="6"/>
  <c r="I7827" i="6"/>
  <c r="H7827" i="6"/>
  <c r="G7827" i="6"/>
  <c r="F7827" i="6"/>
  <c r="I7826" i="6"/>
  <c r="H7826" i="6"/>
  <c r="G7826" i="6"/>
  <c r="F7826" i="6"/>
  <c r="I7825" i="6"/>
  <c r="H7825" i="6"/>
  <c r="G7825" i="6"/>
  <c r="F7825" i="6"/>
  <c r="I7824" i="6"/>
  <c r="H7824" i="6"/>
  <c r="G7824" i="6"/>
  <c r="F7824" i="6"/>
  <c r="I7823" i="6"/>
  <c r="H7823" i="6"/>
  <c r="G7823" i="6"/>
  <c r="F7823" i="6"/>
  <c r="I7822" i="6"/>
  <c r="H7822" i="6"/>
  <c r="G7822" i="6"/>
  <c r="F7822" i="6"/>
  <c r="I7821" i="6"/>
  <c r="H7821" i="6"/>
  <c r="G7821" i="6"/>
  <c r="F7821" i="6"/>
  <c r="I7820" i="6"/>
  <c r="H7820" i="6"/>
  <c r="G7820" i="6"/>
  <c r="F7820" i="6"/>
  <c r="I7819" i="6"/>
  <c r="H7819" i="6"/>
  <c r="G7819" i="6"/>
  <c r="F7819" i="6"/>
  <c r="I7818" i="6"/>
  <c r="H7818" i="6"/>
  <c r="G7818" i="6"/>
  <c r="F7818" i="6"/>
  <c r="I7817" i="6"/>
  <c r="H7817" i="6"/>
  <c r="G7817" i="6"/>
  <c r="F7817" i="6"/>
  <c r="I7816" i="6"/>
  <c r="H7816" i="6"/>
  <c r="G7816" i="6"/>
  <c r="F7816" i="6"/>
  <c r="I7815" i="6"/>
  <c r="H7815" i="6"/>
  <c r="G7815" i="6"/>
  <c r="F7815" i="6"/>
  <c r="I7814" i="6"/>
  <c r="H7814" i="6"/>
  <c r="G7814" i="6"/>
  <c r="F7814" i="6"/>
  <c r="I7813" i="6"/>
  <c r="H7813" i="6"/>
  <c r="G7813" i="6"/>
  <c r="F7813" i="6"/>
  <c r="I7812" i="6"/>
  <c r="H7812" i="6"/>
  <c r="G7812" i="6"/>
  <c r="F7812" i="6"/>
  <c r="I7811" i="6"/>
  <c r="H7811" i="6"/>
  <c r="G7811" i="6"/>
  <c r="F7811" i="6"/>
  <c r="I7810" i="6"/>
  <c r="H7810" i="6"/>
  <c r="G7810" i="6"/>
  <c r="F7810" i="6"/>
  <c r="I7809" i="6"/>
  <c r="H7809" i="6"/>
  <c r="G7809" i="6"/>
  <c r="F7809" i="6"/>
  <c r="I7808" i="6"/>
  <c r="H7808" i="6"/>
  <c r="G7808" i="6"/>
  <c r="F7808" i="6"/>
  <c r="I7807" i="6"/>
  <c r="H7807" i="6"/>
  <c r="G7807" i="6"/>
  <c r="F7807" i="6"/>
  <c r="I7806" i="6"/>
  <c r="H7806" i="6"/>
  <c r="G7806" i="6"/>
  <c r="F7806" i="6"/>
  <c r="I7805" i="6"/>
  <c r="H7805" i="6"/>
  <c r="G7805" i="6"/>
  <c r="F7805" i="6"/>
  <c r="I7804" i="6"/>
  <c r="H7804" i="6"/>
  <c r="G7804" i="6"/>
  <c r="F7804" i="6"/>
  <c r="I7803" i="6"/>
  <c r="H7803" i="6"/>
  <c r="G7803" i="6"/>
  <c r="F7803" i="6"/>
  <c r="I7802" i="6"/>
  <c r="H7802" i="6"/>
  <c r="G7802" i="6"/>
  <c r="F7802" i="6"/>
  <c r="I7801" i="6"/>
  <c r="H7801" i="6"/>
  <c r="G7801" i="6"/>
  <c r="F7801" i="6"/>
  <c r="I7800" i="6"/>
  <c r="H7800" i="6"/>
  <c r="G7800" i="6"/>
  <c r="F7800" i="6"/>
  <c r="I7799" i="6"/>
  <c r="H7799" i="6"/>
  <c r="G7799" i="6"/>
  <c r="F7799" i="6"/>
  <c r="I7798" i="6"/>
  <c r="H7798" i="6"/>
  <c r="G7798" i="6"/>
  <c r="F7798" i="6"/>
  <c r="I7797" i="6"/>
  <c r="H7797" i="6"/>
  <c r="G7797" i="6"/>
  <c r="F7797" i="6"/>
  <c r="I7796" i="6"/>
  <c r="H7796" i="6"/>
  <c r="G7796" i="6"/>
  <c r="F7796" i="6"/>
  <c r="I7795" i="6"/>
  <c r="H7795" i="6"/>
  <c r="G7795" i="6"/>
  <c r="F7795" i="6"/>
  <c r="I7794" i="6"/>
  <c r="H7794" i="6"/>
  <c r="G7794" i="6"/>
  <c r="F7794" i="6"/>
  <c r="I7793" i="6"/>
  <c r="H7793" i="6"/>
  <c r="G7793" i="6"/>
  <c r="F7793" i="6"/>
  <c r="I7792" i="6"/>
  <c r="H7792" i="6"/>
  <c r="G7792" i="6"/>
  <c r="F7792" i="6"/>
  <c r="I7791" i="6"/>
  <c r="H7791" i="6"/>
  <c r="G7791" i="6"/>
  <c r="F7791" i="6"/>
  <c r="I7790" i="6"/>
  <c r="H7790" i="6"/>
  <c r="G7790" i="6"/>
  <c r="F7790" i="6"/>
  <c r="I7789" i="6"/>
  <c r="H7789" i="6"/>
  <c r="G7789" i="6"/>
  <c r="F7789" i="6"/>
  <c r="I7788" i="6"/>
  <c r="H7788" i="6"/>
  <c r="G7788" i="6"/>
  <c r="F7788" i="6"/>
  <c r="I7787" i="6"/>
  <c r="H7787" i="6"/>
  <c r="G7787" i="6"/>
  <c r="F7787" i="6"/>
  <c r="I7786" i="6"/>
  <c r="H7786" i="6"/>
  <c r="G7786" i="6"/>
  <c r="F7786" i="6"/>
  <c r="I7785" i="6"/>
  <c r="H7785" i="6"/>
  <c r="G7785" i="6"/>
  <c r="F7785" i="6"/>
  <c r="I7784" i="6"/>
  <c r="H7784" i="6"/>
  <c r="G7784" i="6"/>
  <c r="F7784" i="6"/>
  <c r="I7783" i="6"/>
  <c r="H7783" i="6"/>
  <c r="G7783" i="6"/>
  <c r="F7783" i="6"/>
  <c r="I7782" i="6"/>
  <c r="H7782" i="6"/>
  <c r="G7782" i="6"/>
  <c r="F7782" i="6"/>
  <c r="I7781" i="6"/>
  <c r="H7781" i="6"/>
  <c r="G7781" i="6"/>
  <c r="F7781" i="6"/>
  <c r="I7780" i="6"/>
  <c r="H7780" i="6"/>
  <c r="G7780" i="6"/>
  <c r="F7780" i="6"/>
  <c r="I7779" i="6"/>
  <c r="H7779" i="6"/>
  <c r="G7779" i="6"/>
  <c r="F7779" i="6"/>
  <c r="I7778" i="6"/>
  <c r="H7778" i="6"/>
  <c r="G7778" i="6"/>
  <c r="F7778" i="6"/>
  <c r="I7777" i="6"/>
  <c r="H7777" i="6"/>
  <c r="G7777" i="6"/>
  <c r="F7777" i="6"/>
  <c r="I7776" i="6"/>
  <c r="H7776" i="6"/>
  <c r="G7776" i="6"/>
  <c r="F7776" i="6"/>
  <c r="I7775" i="6"/>
  <c r="H7775" i="6"/>
  <c r="G7775" i="6"/>
  <c r="F7775" i="6"/>
  <c r="I7774" i="6"/>
  <c r="H7774" i="6"/>
  <c r="G7774" i="6"/>
  <c r="F7774" i="6"/>
  <c r="I7773" i="6"/>
  <c r="H7773" i="6"/>
  <c r="G7773" i="6"/>
  <c r="F7773" i="6"/>
  <c r="I7772" i="6"/>
  <c r="H7772" i="6"/>
  <c r="G7772" i="6"/>
  <c r="F7772" i="6"/>
  <c r="I7771" i="6"/>
  <c r="H7771" i="6"/>
  <c r="G7771" i="6"/>
  <c r="F7771" i="6"/>
  <c r="I7770" i="6"/>
  <c r="H7770" i="6"/>
  <c r="G7770" i="6"/>
  <c r="F7770" i="6"/>
  <c r="I7769" i="6"/>
  <c r="H7769" i="6"/>
  <c r="G7769" i="6"/>
  <c r="F7769" i="6"/>
  <c r="I7768" i="6"/>
  <c r="H7768" i="6"/>
  <c r="G7768" i="6"/>
  <c r="F7768" i="6"/>
  <c r="I7767" i="6"/>
  <c r="H7767" i="6"/>
  <c r="G7767" i="6"/>
  <c r="F7767" i="6"/>
  <c r="I7766" i="6"/>
  <c r="H7766" i="6"/>
  <c r="G7766" i="6"/>
  <c r="F7766" i="6"/>
  <c r="I7765" i="6"/>
  <c r="H7765" i="6"/>
  <c r="G7765" i="6"/>
  <c r="F7765" i="6"/>
  <c r="I7764" i="6"/>
  <c r="H7764" i="6"/>
  <c r="G7764" i="6"/>
  <c r="F7764" i="6"/>
  <c r="I7763" i="6"/>
  <c r="H7763" i="6"/>
  <c r="G7763" i="6"/>
  <c r="F7763" i="6"/>
  <c r="I7762" i="6"/>
  <c r="H7762" i="6"/>
  <c r="G7762" i="6"/>
  <c r="F7762" i="6"/>
  <c r="I7761" i="6"/>
  <c r="H7761" i="6"/>
  <c r="G7761" i="6"/>
  <c r="F7761" i="6"/>
  <c r="I7760" i="6"/>
  <c r="H7760" i="6"/>
  <c r="G7760" i="6"/>
  <c r="F7760" i="6"/>
  <c r="I7759" i="6"/>
  <c r="H7759" i="6"/>
  <c r="G7759" i="6"/>
  <c r="F7759" i="6"/>
  <c r="I7758" i="6"/>
  <c r="H7758" i="6"/>
  <c r="G7758" i="6"/>
  <c r="F7758" i="6"/>
  <c r="I7757" i="6"/>
  <c r="H7757" i="6"/>
  <c r="G7757" i="6"/>
  <c r="F7757" i="6"/>
  <c r="I7756" i="6"/>
  <c r="H7756" i="6"/>
  <c r="G7756" i="6"/>
  <c r="F7756" i="6"/>
  <c r="I7755" i="6"/>
  <c r="H7755" i="6"/>
  <c r="G7755" i="6"/>
  <c r="F7755" i="6"/>
  <c r="I7754" i="6"/>
  <c r="H7754" i="6"/>
  <c r="G7754" i="6"/>
  <c r="F7754" i="6"/>
  <c r="I7753" i="6"/>
  <c r="H7753" i="6"/>
  <c r="G7753" i="6"/>
  <c r="F7753" i="6"/>
  <c r="I7752" i="6"/>
  <c r="H7752" i="6"/>
  <c r="G7752" i="6"/>
  <c r="F7752" i="6"/>
  <c r="I7751" i="6"/>
  <c r="H7751" i="6"/>
  <c r="G7751" i="6"/>
  <c r="F7751" i="6"/>
  <c r="I7750" i="6"/>
  <c r="H7750" i="6"/>
  <c r="G7750" i="6"/>
  <c r="F7750" i="6"/>
  <c r="I7749" i="6"/>
  <c r="H7749" i="6"/>
  <c r="G7749" i="6"/>
  <c r="F7749" i="6"/>
  <c r="I7748" i="6"/>
  <c r="H7748" i="6"/>
  <c r="G7748" i="6"/>
  <c r="F7748" i="6"/>
  <c r="I7747" i="6"/>
  <c r="H7747" i="6"/>
  <c r="G7747" i="6"/>
  <c r="F7747" i="6"/>
  <c r="I7746" i="6"/>
  <c r="H7746" i="6"/>
  <c r="G7746" i="6"/>
  <c r="F7746" i="6"/>
  <c r="I7745" i="6"/>
  <c r="H7745" i="6"/>
  <c r="G7745" i="6"/>
  <c r="F7745" i="6"/>
  <c r="I7744" i="6"/>
  <c r="H7744" i="6"/>
  <c r="G7744" i="6"/>
  <c r="F7744" i="6"/>
  <c r="I7743" i="6"/>
  <c r="H7743" i="6"/>
  <c r="G7743" i="6"/>
  <c r="F7743" i="6"/>
  <c r="I7742" i="6"/>
  <c r="H7742" i="6"/>
  <c r="G7742" i="6"/>
  <c r="F7742" i="6"/>
  <c r="I7741" i="6"/>
  <c r="H7741" i="6"/>
  <c r="G7741" i="6"/>
  <c r="F7741" i="6"/>
  <c r="I7740" i="6"/>
  <c r="H7740" i="6"/>
  <c r="G7740" i="6"/>
  <c r="F7740" i="6"/>
  <c r="I7739" i="6"/>
  <c r="H7739" i="6"/>
  <c r="G7739" i="6"/>
  <c r="F7739" i="6"/>
  <c r="I7738" i="6"/>
  <c r="H7738" i="6"/>
  <c r="G7738" i="6"/>
  <c r="F7738" i="6"/>
  <c r="I7737" i="6"/>
  <c r="H7737" i="6"/>
  <c r="G7737" i="6"/>
  <c r="F7737" i="6"/>
  <c r="I7736" i="6"/>
  <c r="H7736" i="6"/>
  <c r="G7736" i="6"/>
  <c r="F7736" i="6"/>
  <c r="I7735" i="6"/>
  <c r="H7735" i="6"/>
  <c r="G7735" i="6"/>
  <c r="F7735" i="6"/>
  <c r="I7734" i="6"/>
  <c r="H7734" i="6"/>
  <c r="G7734" i="6"/>
  <c r="F7734" i="6"/>
  <c r="I7733" i="6"/>
  <c r="H7733" i="6"/>
  <c r="G7733" i="6"/>
  <c r="F7733" i="6"/>
  <c r="I7732" i="6"/>
  <c r="H7732" i="6"/>
  <c r="G7732" i="6"/>
  <c r="F7732" i="6"/>
  <c r="I7731" i="6"/>
  <c r="H7731" i="6"/>
  <c r="G7731" i="6"/>
  <c r="F7731" i="6"/>
  <c r="I7730" i="6"/>
  <c r="H7730" i="6"/>
  <c r="G7730" i="6"/>
  <c r="F7730" i="6"/>
  <c r="I7729" i="6"/>
  <c r="H7729" i="6"/>
  <c r="G7729" i="6"/>
  <c r="F7729" i="6"/>
  <c r="I7728" i="6"/>
  <c r="H7728" i="6"/>
  <c r="G7728" i="6"/>
  <c r="F7728" i="6"/>
  <c r="I7727" i="6"/>
  <c r="H7727" i="6"/>
  <c r="G7727" i="6"/>
  <c r="F7727" i="6"/>
  <c r="I7726" i="6"/>
  <c r="H7726" i="6"/>
  <c r="G7726" i="6"/>
  <c r="F7726" i="6"/>
  <c r="I7725" i="6"/>
  <c r="H7725" i="6"/>
  <c r="G7725" i="6"/>
  <c r="F7725" i="6"/>
  <c r="I7724" i="6"/>
  <c r="H7724" i="6"/>
  <c r="G7724" i="6"/>
  <c r="F7724" i="6"/>
  <c r="I7723" i="6"/>
  <c r="H7723" i="6"/>
  <c r="G7723" i="6"/>
  <c r="F7723" i="6"/>
  <c r="I7722" i="6"/>
  <c r="H7722" i="6"/>
  <c r="G7722" i="6"/>
  <c r="F7722" i="6"/>
  <c r="I7721" i="6"/>
  <c r="H7721" i="6"/>
  <c r="G7721" i="6"/>
  <c r="F7721" i="6"/>
  <c r="I7720" i="6"/>
  <c r="H7720" i="6"/>
  <c r="G7720" i="6"/>
  <c r="F7720" i="6"/>
  <c r="I7719" i="6"/>
  <c r="H7719" i="6"/>
  <c r="G7719" i="6"/>
  <c r="F7719" i="6"/>
  <c r="I7718" i="6"/>
  <c r="H7718" i="6"/>
  <c r="G7718" i="6"/>
  <c r="F7718" i="6"/>
  <c r="I7717" i="6"/>
  <c r="H7717" i="6"/>
  <c r="G7717" i="6"/>
  <c r="F7717" i="6"/>
  <c r="I7716" i="6"/>
  <c r="H7716" i="6"/>
  <c r="G7716" i="6"/>
  <c r="F7716" i="6"/>
  <c r="I7715" i="6"/>
  <c r="H7715" i="6"/>
  <c r="G7715" i="6"/>
  <c r="F7715" i="6"/>
  <c r="I7714" i="6"/>
  <c r="H7714" i="6"/>
  <c r="G7714" i="6"/>
  <c r="F7714" i="6"/>
  <c r="I7713" i="6"/>
  <c r="H7713" i="6"/>
  <c r="G7713" i="6"/>
  <c r="F7713" i="6"/>
  <c r="I7712" i="6"/>
  <c r="H7712" i="6"/>
  <c r="G7712" i="6"/>
  <c r="F7712" i="6"/>
  <c r="I7711" i="6"/>
  <c r="H7711" i="6"/>
  <c r="G7711" i="6"/>
  <c r="F7711" i="6"/>
  <c r="I7710" i="6"/>
  <c r="H7710" i="6"/>
  <c r="G7710" i="6"/>
  <c r="F7710" i="6"/>
  <c r="I7709" i="6"/>
  <c r="H7709" i="6"/>
  <c r="G7709" i="6"/>
  <c r="F7709" i="6"/>
  <c r="I7708" i="6"/>
  <c r="H7708" i="6"/>
  <c r="G7708" i="6"/>
  <c r="F7708" i="6"/>
  <c r="I7707" i="6"/>
  <c r="H7707" i="6"/>
  <c r="G7707" i="6"/>
  <c r="F7707" i="6"/>
  <c r="I7706" i="6"/>
  <c r="H7706" i="6"/>
  <c r="G7706" i="6"/>
  <c r="F7706" i="6"/>
  <c r="I7705" i="6"/>
  <c r="H7705" i="6"/>
  <c r="G7705" i="6"/>
  <c r="F7705" i="6"/>
  <c r="I7704" i="6"/>
  <c r="H7704" i="6"/>
  <c r="G7704" i="6"/>
  <c r="F7704" i="6"/>
  <c r="I7703" i="6"/>
  <c r="H7703" i="6"/>
  <c r="G7703" i="6"/>
  <c r="F7703" i="6"/>
  <c r="I7702" i="6"/>
  <c r="H7702" i="6"/>
  <c r="G7702" i="6"/>
  <c r="F7702" i="6"/>
  <c r="I7701" i="6"/>
  <c r="H7701" i="6"/>
  <c r="G7701" i="6"/>
  <c r="F7701" i="6"/>
  <c r="I7700" i="6"/>
  <c r="H7700" i="6"/>
  <c r="G7700" i="6"/>
  <c r="F7700" i="6"/>
  <c r="I7699" i="6"/>
  <c r="H7699" i="6"/>
  <c r="G7699" i="6"/>
  <c r="F7699" i="6"/>
  <c r="I7698" i="6"/>
  <c r="H7698" i="6"/>
  <c r="G7698" i="6"/>
  <c r="F7698" i="6"/>
  <c r="I7697" i="6"/>
  <c r="H7697" i="6"/>
  <c r="G7697" i="6"/>
  <c r="F7697" i="6"/>
  <c r="I7696" i="6"/>
  <c r="H7696" i="6"/>
  <c r="G7696" i="6"/>
  <c r="F7696" i="6"/>
  <c r="I7695" i="6"/>
  <c r="H7695" i="6"/>
  <c r="G7695" i="6"/>
  <c r="F7695" i="6"/>
  <c r="I7694" i="6"/>
  <c r="H7694" i="6"/>
  <c r="G7694" i="6"/>
  <c r="F7694" i="6"/>
  <c r="I7693" i="6"/>
  <c r="H7693" i="6"/>
  <c r="G7693" i="6"/>
  <c r="F7693" i="6"/>
  <c r="I7692" i="6"/>
  <c r="H7692" i="6"/>
  <c r="G7692" i="6"/>
  <c r="F7692" i="6"/>
  <c r="I7691" i="6"/>
  <c r="H7691" i="6"/>
  <c r="G7691" i="6"/>
  <c r="F7691" i="6"/>
  <c r="I7690" i="6"/>
  <c r="H7690" i="6"/>
  <c r="G7690" i="6"/>
  <c r="F7690" i="6"/>
  <c r="I7689" i="6"/>
  <c r="H7689" i="6"/>
  <c r="G7689" i="6"/>
  <c r="F7689" i="6"/>
  <c r="I7688" i="6"/>
  <c r="H7688" i="6"/>
  <c r="G7688" i="6"/>
  <c r="F7688" i="6"/>
  <c r="I7687" i="6"/>
  <c r="H7687" i="6"/>
  <c r="G7687" i="6"/>
  <c r="F7687" i="6"/>
  <c r="I7686" i="6"/>
  <c r="H7686" i="6"/>
  <c r="G7686" i="6"/>
  <c r="F7686" i="6"/>
  <c r="I7685" i="6"/>
  <c r="H7685" i="6"/>
  <c r="G7685" i="6"/>
  <c r="F7685" i="6"/>
  <c r="I7684" i="6"/>
  <c r="H7684" i="6"/>
  <c r="G7684" i="6"/>
  <c r="F7684" i="6"/>
  <c r="I7683" i="6"/>
  <c r="H7683" i="6"/>
  <c r="G7683" i="6"/>
  <c r="F7683" i="6"/>
  <c r="I7682" i="6"/>
  <c r="H7682" i="6"/>
  <c r="G7682" i="6"/>
  <c r="F7682" i="6"/>
  <c r="I7681" i="6"/>
  <c r="H7681" i="6"/>
  <c r="G7681" i="6"/>
  <c r="F7681" i="6"/>
  <c r="I7680" i="6"/>
  <c r="H7680" i="6"/>
  <c r="G7680" i="6"/>
  <c r="F7680" i="6"/>
  <c r="I7679" i="6"/>
  <c r="H7679" i="6"/>
  <c r="G7679" i="6"/>
  <c r="F7679" i="6"/>
  <c r="I7678" i="6"/>
  <c r="H7678" i="6"/>
  <c r="G7678" i="6"/>
  <c r="F7678" i="6"/>
  <c r="I7677" i="6"/>
  <c r="H7677" i="6"/>
  <c r="G7677" i="6"/>
  <c r="F7677" i="6"/>
  <c r="I7676" i="6"/>
  <c r="H7676" i="6"/>
  <c r="G7676" i="6"/>
  <c r="F7676" i="6"/>
  <c r="I7675" i="6"/>
  <c r="H7675" i="6"/>
  <c r="G7675" i="6"/>
  <c r="F7675" i="6"/>
  <c r="I7674" i="6"/>
  <c r="H7674" i="6"/>
  <c r="G7674" i="6"/>
  <c r="F7674" i="6"/>
  <c r="I7673" i="6"/>
  <c r="H7673" i="6"/>
  <c r="G7673" i="6"/>
  <c r="F7673" i="6"/>
  <c r="I7672" i="6"/>
  <c r="H7672" i="6"/>
  <c r="G7672" i="6"/>
  <c r="F7672" i="6"/>
  <c r="I7671" i="6"/>
  <c r="H7671" i="6"/>
  <c r="G7671" i="6"/>
  <c r="F7671" i="6"/>
  <c r="I7670" i="6"/>
  <c r="H7670" i="6"/>
  <c r="G7670" i="6"/>
  <c r="F7670" i="6"/>
  <c r="I7669" i="6"/>
  <c r="H7669" i="6"/>
  <c r="G7669" i="6"/>
  <c r="F7669" i="6"/>
  <c r="I7668" i="6"/>
  <c r="H7668" i="6"/>
  <c r="G7668" i="6"/>
  <c r="F7668" i="6"/>
  <c r="I7667" i="6"/>
  <c r="H7667" i="6"/>
  <c r="G7667" i="6"/>
  <c r="F7667" i="6"/>
  <c r="I7666" i="6"/>
  <c r="H7666" i="6"/>
  <c r="G7666" i="6"/>
  <c r="F7666" i="6"/>
  <c r="I7665" i="6"/>
  <c r="H7665" i="6"/>
  <c r="G7665" i="6"/>
  <c r="F7665" i="6"/>
  <c r="I7664" i="6"/>
  <c r="H7664" i="6"/>
  <c r="G7664" i="6"/>
  <c r="F7664" i="6"/>
  <c r="I7663" i="6"/>
  <c r="H7663" i="6"/>
  <c r="G7663" i="6"/>
  <c r="F7663" i="6"/>
  <c r="I7662" i="6"/>
  <c r="H7662" i="6"/>
  <c r="G7662" i="6"/>
  <c r="F7662" i="6"/>
  <c r="I7661" i="6"/>
  <c r="H7661" i="6"/>
  <c r="G7661" i="6"/>
  <c r="F7661" i="6"/>
  <c r="I7660" i="6"/>
  <c r="H7660" i="6"/>
  <c r="G7660" i="6"/>
  <c r="F7660" i="6"/>
  <c r="I7659" i="6"/>
  <c r="H7659" i="6"/>
  <c r="G7659" i="6"/>
  <c r="F7659" i="6"/>
  <c r="I7658" i="6"/>
  <c r="H7658" i="6"/>
  <c r="G7658" i="6"/>
  <c r="F7658" i="6"/>
  <c r="I7657" i="6"/>
  <c r="H7657" i="6"/>
  <c r="G7657" i="6"/>
  <c r="F7657" i="6"/>
  <c r="I7656" i="6"/>
  <c r="H7656" i="6"/>
  <c r="G7656" i="6"/>
  <c r="F7656" i="6"/>
  <c r="I7655" i="6"/>
  <c r="H7655" i="6"/>
  <c r="G7655" i="6"/>
  <c r="F7655" i="6"/>
  <c r="I7654" i="6"/>
  <c r="H7654" i="6"/>
  <c r="G7654" i="6"/>
  <c r="F7654" i="6"/>
  <c r="I7653" i="6"/>
  <c r="H7653" i="6"/>
  <c r="G7653" i="6"/>
  <c r="F7653" i="6"/>
  <c r="I7652" i="6"/>
  <c r="H7652" i="6"/>
  <c r="G7652" i="6"/>
  <c r="F7652" i="6"/>
  <c r="I7651" i="6"/>
  <c r="H7651" i="6"/>
  <c r="G7651" i="6"/>
  <c r="F7651" i="6"/>
  <c r="I7650" i="6"/>
  <c r="H7650" i="6"/>
  <c r="G7650" i="6"/>
  <c r="F7650" i="6"/>
  <c r="I7649" i="6"/>
  <c r="H7649" i="6"/>
  <c r="G7649" i="6"/>
  <c r="F7649" i="6"/>
  <c r="I7648" i="6"/>
  <c r="H7648" i="6"/>
  <c r="G7648" i="6"/>
  <c r="F7648" i="6"/>
  <c r="I7647" i="6"/>
  <c r="H7647" i="6"/>
  <c r="G7647" i="6"/>
  <c r="F7647" i="6"/>
  <c r="I7646" i="6"/>
  <c r="H7646" i="6"/>
  <c r="G7646" i="6"/>
  <c r="F7646" i="6"/>
  <c r="I7645" i="6"/>
  <c r="H7645" i="6"/>
  <c r="G7645" i="6"/>
  <c r="F7645" i="6"/>
  <c r="I7644" i="6"/>
  <c r="H7644" i="6"/>
  <c r="G7644" i="6"/>
  <c r="F7644" i="6"/>
  <c r="I7643" i="6"/>
  <c r="H7643" i="6"/>
  <c r="G7643" i="6"/>
  <c r="F7643" i="6"/>
  <c r="I7642" i="6"/>
  <c r="H7642" i="6"/>
  <c r="G7642" i="6"/>
  <c r="F7642" i="6"/>
  <c r="I7641" i="6"/>
  <c r="H7641" i="6"/>
  <c r="G7641" i="6"/>
  <c r="F7641" i="6"/>
  <c r="I7640" i="6"/>
  <c r="H7640" i="6"/>
  <c r="G7640" i="6"/>
  <c r="F7640" i="6"/>
  <c r="I7639" i="6"/>
  <c r="H7639" i="6"/>
  <c r="G7639" i="6"/>
  <c r="F7639" i="6"/>
  <c r="I7638" i="6"/>
  <c r="H7638" i="6"/>
  <c r="G7638" i="6"/>
  <c r="F7638" i="6"/>
  <c r="I7637" i="6"/>
  <c r="H7637" i="6"/>
  <c r="G7637" i="6"/>
  <c r="F7637" i="6"/>
  <c r="I7636" i="6"/>
  <c r="H7636" i="6"/>
  <c r="G7636" i="6"/>
  <c r="F7636" i="6"/>
  <c r="I7635" i="6"/>
  <c r="H7635" i="6"/>
  <c r="G7635" i="6"/>
  <c r="F7635" i="6"/>
  <c r="I7634" i="6"/>
  <c r="H7634" i="6"/>
  <c r="G7634" i="6"/>
  <c r="F7634" i="6"/>
  <c r="I7633" i="6"/>
  <c r="H7633" i="6"/>
  <c r="G7633" i="6"/>
  <c r="F7633" i="6"/>
  <c r="I7632" i="6"/>
  <c r="H7632" i="6"/>
  <c r="G7632" i="6"/>
  <c r="F7632" i="6"/>
  <c r="I7631" i="6"/>
  <c r="H7631" i="6"/>
  <c r="G7631" i="6"/>
  <c r="F7631" i="6"/>
  <c r="I7630" i="6"/>
  <c r="H7630" i="6"/>
  <c r="G7630" i="6"/>
  <c r="F7630" i="6"/>
  <c r="I7629" i="6"/>
  <c r="H7629" i="6"/>
  <c r="G7629" i="6"/>
  <c r="F7629" i="6"/>
  <c r="I7628" i="6"/>
  <c r="H7628" i="6"/>
  <c r="G7628" i="6"/>
  <c r="F7628" i="6"/>
  <c r="I7627" i="6"/>
  <c r="H7627" i="6"/>
  <c r="G7627" i="6"/>
  <c r="F7627" i="6"/>
  <c r="I7626" i="6"/>
  <c r="H7626" i="6"/>
  <c r="G7626" i="6"/>
  <c r="F7626" i="6"/>
  <c r="I7625" i="6"/>
  <c r="H7625" i="6"/>
  <c r="G7625" i="6"/>
  <c r="F7625" i="6"/>
  <c r="I7624" i="6"/>
  <c r="H7624" i="6"/>
  <c r="G7624" i="6"/>
  <c r="F7624" i="6"/>
  <c r="I7623" i="6"/>
  <c r="H7623" i="6"/>
  <c r="G7623" i="6"/>
  <c r="F7623" i="6"/>
  <c r="I7622" i="6"/>
  <c r="H7622" i="6"/>
  <c r="G7622" i="6"/>
  <c r="F7622" i="6"/>
  <c r="I7621" i="6"/>
  <c r="H7621" i="6"/>
  <c r="G7621" i="6"/>
  <c r="F7621" i="6"/>
  <c r="I7620" i="6"/>
  <c r="H7620" i="6"/>
  <c r="G7620" i="6"/>
  <c r="F7620" i="6"/>
  <c r="I7619" i="6"/>
  <c r="H7619" i="6"/>
  <c r="G7619" i="6"/>
  <c r="F7619" i="6"/>
  <c r="I7618" i="6"/>
  <c r="H7618" i="6"/>
  <c r="G7618" i="6"/>
  <c r="F7618" i="6"/>
  <c r="I7617" i="6"/>
  <c r="H7617" i="6"/>
  <c r="G7617" i="6"/>
  <c r="F7617" i="6"/>
  <c r="I7616" i="6"/>
  <c r="H7616" i="6"/>
  <c r="G7616" i="6"/>
  <c r="F7616" i="6"/>
  <c r="I7615" i="6"/>
  <c r="H7615" i="6"/>
  <c r="G7615" i="6"/>
  <c r="F7615" i="6"/>
  <c r="I7614" i="6"/>
  <c r="H7614" i="6"/>
  <c r="G7614" i="6"/>
  <c r="F7614" i="6"/>
  <c r="I7613" i="6"/>
  <c r="H7613" i="6"/>
  <c r="G7613" i="6"/>
  <c r="F7613" i="6"/>
  <c r="I7612" i="6"/>
  <c r="H7612" i="6"/>
  <c r="G7612" i="6"/>
  <c r="F7612" i="6"/>
  <c r="I7611" i="6"/>
  <c r="H7611" i="6"/>
  <c r="G7611" i="6"/>
  <c r="F7611" i="6"/>
  <c r="I7610" i="6"/>
  <c r="H7610" i="6"/>
  <c r="G7610" i="6"/>
  <c r="F7610" i="6"/>
  <c r="I7609" i="6"/>
  <c r="H7609" i="6"/>
  <c r="G7609" i="6"/>
  <c r="F7609" i="6"/>
  <c r="I7608" i="6"/>
  <c r="H7608" i="6"/>
  <c r="G7608" i="6"/>
  <c r="F7608" i="6"/>
  <c r="I7607" i="6"/>
  <c r="H7607" i="6"/>
  <c r="G7607" i="6"/>
  <c r="F7607" i="6"/>
  <c r="I7606" i="6"/>
  <c r="H7606" i="6"/>
  <c r="G7606" i="6"/>
  <c r="F7606" i="6"/>
  <c r="I7605" i="6"/>
  <c r="H7605" i="6"/>
  <c r="G7605" i="6"/>
  <c r="F7605" i="6"/>
  <c r="I7604" i="6"/>
  <c r="H7604" i="6"/>
  <c r="G7604" i="6"/>
  <c r="F7604" i="6"/>
  <c r="I7603" i="6"/>
  <c r="H7603" i="6"/>
  <c r="G7603" i="6"/>
  <c r="F7603" i="6"/>
  <c r="I7602" i="6"/>
  <c r="H7602" i="6"/>
  <c r="G7602" i="6"/>
  <c r="F7602" i="6"/>
  <c r="I7601" i="6"/>
  <c r="H7601" i="6"/>
  <c r="G7601" i="6"/>
  <c r="F7601" i="6"/>
  <c r="I7600" i="6"/>
  <c r="H7600" i="6"/>
  <c r="G7600" i="6"/>
  <c r="F7600" i="6"/>
  <c r="I7599" i="6"/>
  <c r="H7599" i="6"/>
  <c r="G7599" i="6"/>
  <c r="F7599" i="6"/>
  <c r="I7598" i="6"/>
  <c r="H7598" i="6"/>
  <c r="G7598" i="6"/>
  <c r="F7598" i="6"/>
  <c r="I7597" i="6"/>
  <c r="H7597" i="6"/>
  <c r="G7597" i="6"/>
  <c r="F7597" i="6"/>
  <c r="I7596" i="6"/>
  <c r="H7596" i="6"/>
  <c r="G7596" i="6"/>
  <c r="F7596" i="6"/>
  <c r="I7595" i="6"/>
  <c r="H7595" i="6"/>
  <c r="G7595" i="6"/>
  <c r="F7595" i="6"/>
  <c r="I7594" i="6"/>
  <c r="H7594" i="6"/>
  <c r="G7594" i="6"/>
  <c r="F7594" i="6"/>
  <c r="I7593" i="6"/>
  <c r="H7593" i="6"/>
  <c r="G7593" i="6"/>
  <c r="F7593" i="6"/>
  <c r="I7592" i="6"/>
  <c r="H7592" i="6"/>
  <c r="G7592" i="6"/>
  <c r="F7592" i="6"/>
  <c r="I7591" i="6"/>
  <c r="H7591" i="6"/>
  <c r="G7591" i="6"/>
  <c r="F7591" i="6"/>
  <c r="I7590" i="6"/>
  <c r="H7590" i="6"/>
  <c r="G7590" i="6"/>
  <c r="F7590" i="6"/>
  <c r="I7589" i="6"/>
  <c r="H7589" i="6"/>
  <c r="G7589" i="6"/>
  <c r="F7589" i="6"/>
  <c r="I7588" i="6"/>
  <c r="H7588" i="6"/>
  <c r="G7588" i="6"/>
  <c r="F7588" i="6"/>
  <c r="I7587" i="6"/>
  <c r="H7587" i="6"/>
  <c r="G7587" i="6"/>
  <c r="F7587" i="6"/>
  <c r="I7586" i="6"/>
  <c r="H7586" i="6"/>
  <c r="G7586" i="6"/>
  <c r="F7586" i="6"/>
  <c r="I7585" i="6"/>
  <c r="H7585" i="6"/>
  <c r="G7585" i="6"/>
  <c r="F7585" i="6"/>
  <c r="I7584" i="6"/>
  <c r="H7584" i="6"/>
  <c r="G7584" i="6"/>
  <c r="F7584" i="6"/>
  <c r="I7583" i="6"/>
  <c r="H7583" i="6"/>
  <c r="G7583" i="6"/>
  <c r="F7583" i="6"/>
  <c r="I7582" i="6"/>
  <c r="H7582" i="6"/>
  <c r="G7582" i="6"/>
  <c r="F7582" i="6"/>
  <c r="I7581" i="6"/>
  <c r="H7581" i="6"/>
  <c r="G7581" i="6"/>
  <c r="F7581" i="6"/>
  <c r="I7580" i="6"/>
  <c r="H7580" i="6"/>
  <c r="G7580" i="6"/>
  <c r="F7580" i="6"/>
  <c r="I7579" i="6"/>
  <c r="H7579" i="6"/>
  <c r="G7579" i="6"/>
  <c r="F7579" i="6"/>
  <c r="I7578" i="6"/>
  <c r="H7578" i="6"/>
  <c r="G7578" i="6"/>
  <c r="F7578" i="6"/>
  <c r="I7577" i="6"/>
  <c r="H7577" i="6"/>
  <c r="G7577" i="6"/>
  <c r="F7577" i="6"/>
  <c r="I7576" i="6"/>
  <c r="H7576" i="6"/>
  <c r="G7576" i="6"/>
  <c r="F7576" i="6"/>
  <c r="I7575" i="6"/>
  <c r="H7575" i="6"/>
  <c r="G7575" i="6"/>
  <c r="F7575" i="6"/>
  <c r="I7574" i="6"/>
  <c r="H7574" i="6"/>
  <c r="G7574" i="6"/>
  <c r="F7574" i="6"/>
  <c r="I7573" i="6"/>
  <c r="H7573" i="6"/>
  <c r="G7573" i="6"/>
  <c r="F7573" i="6"/>
  <c r="I7572" i="6"/>
  <c r="H7572" i="6"/>
  <c r="G7572" i="6"/>
  <c r="F7572" i="6"/>
  <c r="I7571" i="6"/>
  <c r="H7571" i="6"/>
  <c r="G7571" i="6"/>
  <c r="F7571" i="6"/>
  <c r="I7570" i="6"/>
  <c r="H7570" i="6"/>
  <c r="G7570" i="6"/>
  <c r="F7570" i="6"/>
  <c r="I7569" i="6"/>
  <c r="H7569" i="6"/>
  <c r="G7569" i="6"/>
  <c r="F7569" i="6"/>
  <c r="I7568" i="6"/>
  <c r="H7568" i="6"/>
  <c r="G7568" i="6"/>
  <c r="F7568" i="6"/>
  <c r="I7567" i="6"/>
  <c r="H7567" i="6"/>
  <c r="G7567" i="6"/>
  <c r="F7567" i="6"/>
  <c r="I7566" i="6"/>
  <c r="H7566" i="6"/>
  <c r="G7566" i="6"/>
  <c r="F7566" i="6"/>
  <c r="I7565" i="6"/>
  <c r="H7565" i="6"/>
  <c r="G7565" i="6"/>
  <c r="F7565" i="6"/>
  <c r="I7564" i="6"/>
  <c r="H7564" i="6"/>
  <c r="G7564" i="6"/>
  <c r="F7564" i="6"/>
  <c r="I7563" i="6"/>
  <c r="H7563" i="6"/>
  <c r="G7563" i="6"/>
  <c r="F7563" i="6"/>
  <c r="I7562" i="6"/>
  <c r="H7562" i="6"/>
  <c r="G7562" i="6"/>
  <c r="F7562" i="6"/>
  <c r="I7561" i="6"/>
  <c r="H7561" i="6"/>
  <c r="G7561" i="6"/>
  <c r="F7561" i="6"/>
  <c r="I7560" i="6"/>
  <c r="H7560" i="6"/>
  <c r="G7560" i="6"/>
  <c r="F7560" i="6"/>
  <c r="I7559" i="6"/>
  <c r="H7559" i="6"/>
  <c r="G7559" i="6"/>
  <c r="F7559" i="6"/>
  <c r="I7558" i="6"/>
  <c r="H7558" i="6"/>
  <c r="G7558" i="6"/>
  <c r="F7558" i="6"/>
  <c r="I7557" i="6"/>
  <c r="H7557" i="6"/>
  <c r="G7557" i="6"/>
  <c r="F7557" i="6"/>
  <c r="I7556" i="6"/>
  <c r="H7556" i="6"/>
  <c r="G7556" i="6"/>
  <c r="F7556" i="6"/>
  <c r="I7555" i="6"/>
  <c r="H7555" i="6"/>
  <c r="G7555" i="6"/>
  <c r="F7555" i="6"/>
  <c r="I7554" i="6"/>
  <c r="H7554" i="6"/>
  <c r="G7554" i="6"/>
  <c r="F7554" i="6"/>
  <c r="I7553" i="6"/>
  <c r="H7553" i="6"/>
  <c r="G7553" i="6"/>
  <c r="F7553" i="6"/>
  <c r="I7552" i="6"/>
  <c r="H7552" i="6"/>
  <c r="G7552" i="6"/>
  <c r="F7552" i="6"/>
  <c r="I7551" i="6"/>
  <c r="H7551" i="6"/>
  <c r="G7551" i="6"/>
  <c r="F7551" i="6"/>
  <c r="I7550" i="6"/>
  <c r="H7550" i="6"/>
  <c r="G7550" i="6"/>
  <c r="F7550" i="6"/>
  <c r="I7549" i="6"/>
  <c r="H7549" i="6"/>
  <c r="G7549" i="6"/>
  <c r="F7549" i="6"/>
  <c r="I7548" i="6"/>
  <c r="H7548" i="6"/>
  <c r="G7548" i="6"/>
  <c r="F7548" i="6"/>
  <c r="I7547" i="6"/>
  <c r="H7547" i="6"/>
  <c r="G7547" i="6"/>
  <c r="F7547" i="6"/>
  <c r="I7546" i="6"/>
  <c r="H7546" i="6"/>
  <c r="G7546" i="6"/>
  <c r="F7546" i="6"/>
  <c r="I7545" i="6"/>
  <c r="H7545" i="6"/>
  <c r="G7545" i="6"/>
  <c r="F7545" i="6"/>
  <c r="I7544" i="6"/>
  <c r="H7544" i="6"/>
  <c r="G7544" i="6"/>
  <c r="F7544" i="6"/>
  <c r="I7543" i="6"/>
  <c r="H7543" i="6"/>
  <c r="G7543" i="6"/>
  <c r="F7543" i="6"/>
  <c r="I7542" i="6"/>
  <c r="H7542" i="6"/>
  <c r="G7542" i="6"/>
  <c r="F7542" i="6"/>
  <c r="I7541" i="6"/>
  <c r="H7541" i="6"/>
  <c r="G7541" i="6"/>
  <c r="F7541" i="6"/>
  <c r="I7540" i="6"/>
  <c r="H7540" i="6"/>
  <c r="G7540" i="6"/>
  <c r="F7540" i="6"/>
  <c r="I7539" i="6"/>
  <c r="H7539" i="6"/>
  <c r="G7539" i="6"/>
  <c r="F7539" i="6"/>
  <c r="I7538" i="6"/>
  <c r="H7538" i="6"/>
  <c r="G7538" i="6"/>
  <c r="F7538" i="6"/>
  <c r="I7537" i="6"/>
  <c r="H7537" i="6"/>
  <c r="G7537" i="6"/>
  <c r="F7537" i="6"/>
  <c r="I7536" i="6"/>
  <c r="H7536" i="6"/>
  <c r="G7536" i="6"/>
  <c r="F7536" i="6"/>
  <c r="I7535" i="6"/>
  <c r="H7535" i="6"/>
  <c r="G7535" i="6"/>
  <c r="F7535" i="6"/>
  <c r="I7534" i="6"/>
  <c r="H7534" i="6"/>
  <c r="G7534" i="6"/>
  <c r="F7534" i="6"/>
  <c r="I7533" i="6"/>
  <c r="H7533" i="6"/>
  <c r="G7533" i="6"/>
  <c r="F7533" i="6"/>
  <c r="I7532" i="6"/>
  <c r="H7532" i="6"/>
  <c r="G7532" i="6"/>
  <c r="F7532" i="6"/>
  <c r="I7531" i="6"/>
  <c r="H7531" i="6"/>
  <c r="G7531" i="6"/>
  <c r="F7531" i="6"/>
  <c r="I7530" i="6"/>
  <c r="H7530" i="6"/>
  <c r="G7530" i="6"/>
  <c r="F7530" i="6"/>
  <c r="I7529" i="6"/>
  <c r="H7529" i="6"/>
  <c r="G7529" i="6"/>
  <c r="F7529" i="6"/>
  <c r="I7528" i="6"/>
  <c r="H7528" i="6"/>
  <c r="G7528" i="6"/>
  <c r="F7528" i="6"/>
  <c r="I7527" i="6"/>
  <c r="H7527" i="6"/>
  <c r="G7527" i="6"/>
  <c r="F7527" i="6"/>
  <c r="I7526" i="6"/>
  <c r="H7526" i="6"/>
  <c r="G7526" i="6"/>
  <c r="F7526" i="6"/>
  <c r="I7525" i="6"/>
  <c r="H7525" i="6"/>
  <c r="G7525" i="6"/>
  <c r="F7525" i="6"/>
  <c r="I7524" i="6"/>
  <c r="H7524" i="6"/>
  <c r="G7524" i="6"/>
  <c r="F7524" i="6"/>
  <c r="I7523" i="6"/>
  <c r="H7523" i="6"/>
  <c r="G7523" i="6"/>
  <c r="F7523" i="6"/>
  <c r="I7522" i="6"/>
  <c r="H7522" i="6"/>
  <c r="G7522" i="6"/>
  <c r="F7522" i="6"/>
  <c r="I7521" i="6"/>
  <c r="H7521" i="6"/>
  <c r="G7521" i="6"/>
  <c r="F7521" i="6"/>
  <c r="I7520" i="6"/>
  <c r="H7520" i="6"/>
  <c r="G7520" i="6"/>
  <c r="F7520" i="6"/>
  <c r="I7519" i="6"/>
  <c r="H7519" i="6"/>
  <c r="G7519" i="6"/>
  <c r="F7519" i="6"/>
  <c r="I7518" i="6"/>
  <c r="H7518" i="6"/>
  <c r="G7518" i="6"/>
  <c r="F7518" i="6"/>
  <c r="I7517" i="6"/>
  <c r="H7517" i="6"/>
  <c r="G7517" i="6"/>
  <c r="F7517" i="6"/>
  <c r="I7516" i="6"/>
  <c r="H7516" i="6"/>
  <c r="G7516" i="6"/>
  <c r="F7516" i="6"/>
  <c r="I7515" i="6"/>
  <c r="H7515" i="6"/>
  <c r="G7515" i="6"/>
  <c r="F7515" i="6"/>
  <c r="I7514" i="6"/>
  <c r="H7514" i="6"/>
  <c r="G7514" i="6"/>
  <c r="F7514" i="6"/>
  <c r="I7513" i="6"/>
  <c r="H7513" i="6"/>
  <c r="G7513" i="6"/>
  <c r="F7513" i="6"/>
  <c r="I7512" i="6"/>
  <c r="H7512" i="6"/>
  <c r="G7512" i="6"/>
  <c r="F7512" i="6"/>
  <c r="I7511" i="6"/>
  <c r="H7511" i="6"/>
  <c r="G7511" i="6"/>
  <c r="F7511" i="6"/>
  <c r="I7510" i="6"/>
  <c r="H7510" i="6"/>
  <c r="G7510" i="6"/>
  <c r="F7510" i="6"/>
  <c r="I7509" i="6"/>
  <c r="H7509" i="6"/>
  <c r="G7509" i="6"/>
  <c r="F7509" i="6"/>
  <c r="I7508" i="6"/>
  <c r="H7508" i="6"/>
  <c r="G7508" i="6"/>
  <c r="F7508" i="6"/>
  <c r="I7507" i="6"/>
  <c r="H7507" i="6"/>
  <c r="G7507" i="6"/>
  <c r="F7507" i="6"/>
  <c r="I7506" i="6"/>
  <c r="H7506" i="6"/>
  <c r="G7506" i="6"/>
  <c r="F7506" i="6"/>
  <c r="I7505" i="6"/>
  <c r="H7505" i="6"/>
  <c r="G7505" i="6"/>
  <c r="F7505" i="6"/>
  <c r="I7504" i="6"/>
  <c r="H7504" i="6"/>
  <c r="G7504" i="6"/>
  <c r="F7504" i="6"/>
  <c r="I7503" i="6"/>
  <c r="H7503" i="6"/>
  <c r="G7503" i="6"/>
  <c r="F7503" i="6"/>
  <c r="I7502" i="6"/>
  <c r="H7502" i="6"/>
  <c r="G7502" i="6"/>
  <c r="F7502" i="6"/>
  <c r="I7501" i="6"/>
  <c r="H7501" i="6"/>
  <c r="G7501" i="6"/>
  <c r="F7501" i="6"/>
  <c r="I7500" i="6"/>
  <c r="H7500" i="6"/>
  <c r="G7500" i="6"/>
  <c r="F7500" i="6"/>
  <c r="I7499" i="6"/>
  <c r="H7499" i="6"/>
  <c r="G7499" i="6"/>
  <c r="F7499" i="6"/>
  <c r="I7498" i="6"/>
  <c r="H7498" i="6"/>
  <c r="G7498" i="6"/>
  <c r="F7498" i="6"/>
  <c r="I7497" i="6"/>
  <c r="H7497" i="6"/>
  <c r="G7497" i="6"/>
  <c r="F7497" i="6"/>
  <c r="I7496" i="6"/>
  <c r="H7496" i="6"/>
  <c r="G7496" i="6"/>
  <c r="F7496" i="6"/>
  <c r="I7495" i="6"/>
  <c r="H7495" i="6"/>
  <c r="G7495" i="6"/>
  <c r="F7495" i="6"/>
  <c r="I7494" i="6"/>
  <c r="H7494" i="6"/>
  <c r="G7494" i="6"/>
  <c r="F7494" i="6"/>
  <c r="I7493" i="6"/>
  <c r="H7493" i="6"/>
  <c r="G7493" i="6"/>
  <c r="F7493" i="6"/>
  <c r="I7492" i="6"/>
  <c r="H7492" i="6"/>
  <c r="G7492" i="6"/>
  <c r="F7492" i="6"/>
  <c r="I7491" i="6"/>
  <c r="H7491" i="6"/>
  <c r="G7491" i="6"/>
  <c r="F7491" i="6"/>
  <c r="I7490" i="6"/>
  <c r="H7490" i="6"/>
  <c r="G7490" i="6"/>
  <c r="F7490" i="6"/>
  <c r="I7489" i="6"/>
  <c r="H7489" i="6"/>
  <c r="G7489" i="6"/>
  <c r="F7489" i="6"/>
  <c r="I7488" i="6"/>
  <c r="H7488" i="6"/>
  <c r="G7488" i="6"/>
  <c r="F7488" i="6"/>
  <c r="I7487" i="6"/>
  <c r="H7487" i="6"/>
  <c r="G7487" i="6"/>
  <c r="F7487" i="6"/>
  <c r="I7486" i="6"/>
  <c r="H7486" i="6"/>
  <c r="G7486" i="6"/>
  <c r="F7486" i="6"/>
  <c r="I7485" i="6"/>
  <c r="H7485" i="6"/>
  <c r="G7485" i="6"/>
  <c r="F7485" i="6"/>
  <c r="I7484" i="6"/>
  <c r="H7484" i="6"/>
  <c r="G7484" i="6"/>
  <c r="F7484" i="6"/>
  <c r="I7483" i="6"/>
  <c r="H7483" i="6"/>
  <c r="G7483" i="6"/>
  <c r="F7483" i="6"/>
  <c r="I7482" i="6"/>
  <c r="H7482" i="6"/>
  <c r="G7482" i="6"/>
  <c r="F7482" i="6"/>
  <c r="I7481" i="6"/>
  <c r="H7481" i="6"/>
  <c r="G7481" i="6"/>
  <c r="F7481" i="6"/>
  <c r="I7480" i="6"/>
  <c r="H7480" i="6"/>
  <c r="G7480" i="6"/>
  <c r="F7480" i="6"/>
  <c r="I7479" i="6"/>
  <c r="H7479" i="6"/>
  <c r="G7479" i="6"/>
  <c r="F7479" i="6"/>
  <c r="I7478" i="6"/>
  <c r="H7478" i="6"/>
  <c r="G7478" i="6"/>
  <c r="F7478" i="6"/>
  <c r="I7477" i="6"/>
  <c r="H7477" i="6"/>
  <c r="G7477" i="6"/>
  <c r="F7477" i="6"/>
  <c r="I7476" i="6"/>
  <c r="H7476" i="6"/>
  <c r="G7476" i="6"/>
  <c r="F7476" i="6"/>
  <c r="I7475" i="6"/>
  <c r="H7475" i="6"/>
  <c r="G7475" i="6"/>
  <c r="F7475" i="6"/>
  <c r="I7474" i="6"/>
  <c r="H7474" i="6"/>
  <c r="G7474" i="6"/>
  <c r="F7474" i="6"/>
  <c r="I7473" i="6"/>
  <c r="H7473" i="6"/>
  <c r="G7473" i="6"/>
  <c r="F7473" i="6"/>
  <c r="I7472" i="6"/>
  <c r="H7472" i="6"/>
  <c r="G7472" i="6"/>
  <c r="F7472" i="6"/>
  <c r="I7471" i="6"/>
  <c r="H7471" i="6"/>
  <c r="G7471" i="6"/>
  <c r="F7471" i="6"/>
  <c r="I7470" i="6"/>
  <c r="H7470" i="6"/>
  <c r="G7470" i="6"/>
  <c r="F7470" i="6"/>
  <c r="I7469" i="6"/>
  <c r="H7469" i="6"/>
  <c r="G7469" i="6"/>
  <c r="F7469" i="6"/>
  <c r="I7468" i="6"/>
  <c r="H7468" i="6"/>
  <c r="G7468" i="6"/>
  <c r="F7468" i="6"/>
  <c r="I7467" i="6"/>
  <c r="H7467" i="6"/>
  <c r="G7467" i="6"/>
  <c r="F7467" i="6"/>
  <c r="I7466" i="6"/>
  <c r="H7466" i="6"/>
  <c r="G7466" i="6"/>
  <c r="F7466" i="6"/>
  <c r="I7465" i="6"/>
  <c r="H7465" i="6"/>
  <c r="G7465" i="6"/>
  <c r="F7465" i="6"/>
  <c r="I7464" i="6"/>
  <c r="H7464" i="6"/>
  <c r="G7464" i="6"/>
  <c r="F7464" i="6"/>
  <c r="I7463" i="6"/>
  <c r="H7463" i="6"/>
  <c r="G7463" i="6"/>
  <c r="F7463" i="6"/>
  <c r="I7462" i="6"/>
  <c r="H7462" i="6"/>
  <c r="G7462" i="6"/>
  <c r="F7462" i="6"/>
  <c r="I7461" i="6"/>
  <c r="H7461" i="6"/>
  <c r="G7461" i="6"/>
  <c r="F7461" i="6"/>
  <c r="I7460" i="6"/>
  <c r="H7460" i="6"/>
  <c r="G7460" i="6"/>
  <c r="F7460" i="6"/>
  <c r="I7459" i="6"/>
  <c r="H7459" i="6"/>
  <c r="G7459" i="6"/>
  <c r="F7459" i="6"/>
  <c r="I7458" i="6"/>
  <c r="H7458" i="6"/>
  <c r="G7458" i="6"/>
  <c r="F7458" i="6"/>
  <c r="I7457" i="6"/>
  <c r="H7457" i="6"/>
  <c r="G7457" i="6"/>
  <c r="F7457" i="6"/>
  <c r="I7456" i="6"/>
  <c r="H7456" i="6"/>
  <c r="G7456" i="6"/>
  <c r="F7456" i="6"/>
  <c r="I7455" i="6"/>
  <c r="H7455" i="6"/>
  <c r="G7455" i="6"/>
  <c r="F7455" i="6"/>
  <c r="I7454" i="6"/>
  <c r="H7454" i="6"/>
  <c r="G7454" i="6"/>
  <c r="F7454" i="6"/>
  <c r="I7453" i="6"/>
  <c r="H7453" i="6"/>
  <c r="G7453" i="6"/>
  <c r="F7453" i="6"/>
  <c r="I7452" i="6"/>
  <c r="H7452" i="6"/>
  <c r="G7452" i="6"/>
  <c r="F7452" i="6"/>
  <c r="I7451" i="6"/>
  <c r="H7451" i="6"/>
  <c r="G7451" i="6"/>
  <c r="F7451" i="6"/>
  <c r="I7450" i="6"/>
  <c r="H7450" i="6"/>
  <c r="G7450" i="6"/>
  <c r="F7450" i="6"/>
  <c r="I7449" i="6"/>
  <c r="H7449" i="6"/>
  <c r="G7449" i="6"/>
  <c r="F7449" i="6"/>
  <c r="I7448" i="6"/>
  <c r="H7448" i="6"/>
  <c r="G7448" i="6"/>
  <c r="F7448" i="6"/>
  <c r="I7447" i="6"/>
  <c r="H7447" i="6"/>
  <c r="G7447" i="6"/>
  <c r="F7447" i="6"/>
  <c r="I7446" i="6"/>
  <c r="H7446" i="6"/>
  <c r="G7446" i="6"/>
  <c r="F7446" i="6"/>
  <c r="I7445" i="6"/>
  <c r="H7445" i="6"/>
  <c r="G7445" i="6"/>
  <c r="F7445" i="6"/>
  <c r="I7444" i="6"/>
  <c r="H7444" i="6"/>
  <c r="G7444" i="6"/>
  <c r="F7444" i="6"/>
  <c r="I7443" i="6"/>
  <c r="H7443" i="6"/>
  <c r="G7443" i="6"/>
  <c r="F7443" i="6"/>
  <c r="I7442" i="6"/>
  <c r="H7442" i="6"/>
  <c r="G7442" i="6"/>
  <c r="F7442" i="6"/>
  <c r="I7441" i="6"/>
  <c r="H7441" i="6"/>
  <c r="G7441" i="6"/>
  <c r="F7441" i="6"/>
  <c r="I7440" i="6"/>
  <c r="H7440" i="6"/>
  <c r="G7440" i="6"/>
  <c r="F7440" i="6"/>
  <c r="I7439" i="6"/>
  <c r="H7439" i="6"/>
  <c r="G7439" i="6"/>
  <c r="F7439" i="6"/>
  <c r="I7438" i="6"/>
  <c r="H7438" i="6"/>
  <c r="G7438" i="6"/>
  <c r="F7438" i="6"/>
  <c r="I7437" i="6"/>
  <c r="H7437" i="6"/>
  <c r="G7437" i="6"/>
  <c r="F7437" i="6"/>
  <c r="I7436" i="6"/>
  <c r="H7436" i="6"/>
  <c r="G7436" i="6"/>
  <c r="F7436" i="6"/>
  <c r="I7435" i="6"/>
  <c r="H7435" i="6"/>
  <c r="G7435" i="6"/>
  <c r="F7435" i="6"/>
  <c r="I7434" i="6"/>
  <c r="H7434" i="6"/>
  <c r="G7434" i="6"/>
  <c r="F7434" i="6"/>
  <c r="I7433" i="6"/>
  <c r="H7433" i="6"/>
  <c r="G7433" i="6"/>
  <c r="F7433" i="6"/>
  <c r="I7432" i="6"/>
  <c r="H7432" i="6"/>
  <c r="G7432" i="6"/>
  <c r="F7432" i="6"/>
  <c r="I7431" i="6"/>
  <c r="H7431" i="6"/>
  <c r="G7431" i="6"/>
  <c r="F7431" i="6"/>
  <c r="I7430" i="6"/>
  <c r="H7430" i="6"/>
  <c r="G7430" i="6"/>
  <c r="F7430" i="6"/>
  <c r="I7429" i="6"/>
  <c r="H7429" i="6"/>
  <c r="G7429" i="6"/>
  <c r="F7429" i="6"/>
  <c r="I7428" i="6"/>
  <c r="H7428" i="6"/>
  <c r="G7428" i="6"/>
  <c r="F7428" i="6"/>
  <c r="I7427" i="6"/>
  <c r="H7427" i="6"/>
  <c r="G7427" i="6"/>
  <c r="F7427" i="6"/>
  <c r="I7426" i="6"/>
  <c r="H7426" i="6"/>
  <c r="G7426" i="6"/>
  <c r="F7426" i="6"/>
  <c r="I7425" i="6"/>
  <c r="H7425" i="6"/>
  <c r="G7425" i="6"/>
  <c r="F7425" i="6"/>
  <c r="I7424" i="6"/>
  <c r="H7424" i="6"/>
  <c r="G7424" i="6"/>
  <c r="F7424" i="6"/>
  <c r="I7423" i="6"/>
  <c r="H7423" i="6"/>
  <c r="G7423" i="6"/>
  <c r="F7423" i="6"/>
  <c r="I7422" i="6"/>
  <c r="H7422" i="6"/>
  <c r="G7422" i="6"/>
  <c r="F7422" i="6"/>
  <c r="I7421" i="6"/>
  <c r="H7421" i="6"/>
  <c r="G7421" i="6"/>
  <c r="F7421" i="6"/>
  <c r="I7420" i="6"/>
  <c r="H7420" i="6"/>
  <c r="G7420" i="6"/>
  <c r="F7420" i="6"/>
  <c r="I7419" i="6"/>
  <c r="H7419" i="6"/>
  <c r="G7419" i="6"/>
  <c r="F7419" i="6"/>
  <c r="I7418" i="6"/>
  <c r="H7418" i="6"/>
  <c r="G7418" i="6"/>
  <c r="F7418" i="6"/>
  <c r="I7417" i="6"/>
  <c r="H7417" i="6"/>
  <c r="G7417" i="6"/>
  <c r="F7417" i="6"/>
  <c r="I7416" i="6"/>
  <c r="H7416" i="6"/>
  <c r="G7416" i="6"/>
  <c r="F7416" i="6"/>
  <c r="I7415" i="6"/>
  <c r="H7415" i="6"/>
  <c r="G7415" i="6"/>
  <c r="F7415" i="6"/>
  <c r="I7414" i="6"/>
  <c r="H7414" i="6"/>
  <c r="G7414" i="6"/>
  <c r="F7414" i="6"/>
  <c r="I7413" i="6"/>
  <c r="H7413" i="6"/>
  <c r="G7413" i="6"/>
  <c r="F7413" i="6"/>
  <c r="I7412" i="6"/>
  <c r="H7412" i="6"/>
  <c r="G7412" i="6"/>
  <c r="F7412" i="6"/>
  <c r="I7411" i="6"/>
  <c r="H7411" i="6"/>
  <c r="G7411" i="6"/>
  <c r="F7411" i="6"/>
  <c r="I7410" i="6"/>
  <c r="H7410" i="6"/>
  <c r="G7410" i="6"/>
  <c r="F7410" i="6"/>
  <c r="I7409" i="6"/>
  <c r="H7409" i="6"/>
  <c r="G7409" i="6"/>
  <c r="F7409" i="6"/>
  <c r="I7408" i="6"/>
  <c r="H7408" i="6"/>
  <c r="G7408" i="6"/>
  <c r="F7408" i="6"/>
  <c r="I7407" i="6"/>
  <c r="H7407" i="6"/>
  <c r="G7407" i="6"/>
  <c r="F7407" i="6"/>
  <c r="I7406" i="6"/>
  <c r="H7406" i="6"/>
  <c r="G7406" i="6"/>
  <c r="F7406" i="6"/>
  <c r="I7405" i="6"/>
  <c r="H7405" i="6"/>
  <c r="G7405" i="6"/>
  <c r="F7405" i="6"/>
  <c r="I7404" i="6"/>
  <c r="H7404" i="6"/>
  <c r="G7404" i="6"/>
  <c r="F7404" i="6"/>
  <c r="I7403" i="6"/>
  <c r="H7403" i="6"/>
  <c r="G7403" i="6"/>
  <c r="F7403" i="6"/>
  <c r="I7402" i="6"/>
  <c r="H7402" i="6"/>
  <c r="G7402" i="6"/>
  <c r="F7402" i="6"/>
  <c r="I7401" i="6"/>
  <c r="H7401" i="6"/>
  <c r="G7401" i="6"/>
  <c r="F7401" i="6"/>
  <c r="I7400" i="6"/>
  <c r="H7400" i="6"/>
  <c r="G7400" i="6"/>
  <c r="F7400" i="6"/>
  <c r="I7399" i="6"/>
  <c r="H7399" i="6"/>
  <c r="G7399" i="6"/>
  <c r="F7399" i="6"/>
  <c r="I7398" i="6"/>
  <c r="H7398" i="6"/>
  <c r="G7398" i="6"/>
  <c r="F7398" i="6"/>
  <c r="I7397" i="6"/>
  <c r="H7397" i="6"/>
  <c r="G7397" i="6"/>
  <c r="F7397" i="6"/>
  <c r="I7396" i="6"/>
  <c r="H7396" i="6"/>
  <c r="G7396" i="6"/>
  <c r="F7396" i="6"/>
  <c r="I7395" i="6"/>
  <c r="H7395" i="6"/>
  <c r="G7395" i="6"/>
  <c r="F7395" i="6"/>
  <c r="I7394" i="6"/>
  <c r="H7394" i="6"/>
  <c r="G7394" i="6"/>
  <c r="F7394" i="6"/>
  <c r="I7393" i="6"/>
  <c r="H7393" i="6"/>
  <c r="G7393" i="6"/>
  <c r="F7393" i="6"/>
  <c r="I7392" i="6"/>
  <c r="H7392" i="6"/>
  <c r="G7392" i="6"/>
  <c r="F7392" i="6"/>
  <c r="I7391" i="6"/>
  <c r="H7391" i="6"/>
  <c r="G7391" i="6"/>
  <c r="F7391" i="6"/>
  <c r="I7390" i="6"/>
  <c r="H7390" i="6"/>
  <c r="G7390" i="6"/>
  <c r="F7390" i="6"/>
  <c r="I7389" i="6"/>
  <c r="H7389" i="6"/>
  <c r="G7389" i="6"/>
  <c r="F7389" i="6"/>
  <c r="I7388" i="6"/>
  <c r="H7388" i="6"/>
  <c r="G7388" i="6"/>
  <c r="F7388" i="6"/>
  <c r="I7387" i="6"/>
  <c r="H7387" i="6"/>
  <c r="G7387" i="6"/>
  <c r="F7387" i="6"/>
  <c r="I7386" i="6"/>
  <c r="H7386" i="6"/>
  <c r="G7386" i="6"/>
  <c r="F7386" i="6"/>
  <c r="I7385" i="6"/>
  <c r="H7385" i="6"/>
  <c r="G7385" i="6"/>
  <c r="F7385" i="6"/>
  <c r="I7384" i="6"/>
  <c r="H7384" i="6"/>
  <c r="G7384" i="6"/>
  <c r="F7384" i="6"/>
  <c r="I7383" i="6"/>
  <c r="H7383" i="6"/>
  <c r="G7383" i="6"/>
  <c r="F7383" i="6"/>
  <c r="I7382" i="6"/>
  <c r="H7382" i="6"/>
  <c r="G7382" i="6"/>
  <c r="F7382" i="6"/>
  <c r="I7381" i="6"/>
  <c r="H7381" i="6"/>
  <c r="G7381" i="6"/>
  <c r="F7381" i="6"/>
  <c r="I7380" i="6"/>
  <c r="H7380" i="6"/>
  <c r="G7380" i="6"/>
  <c r="F7380" i="6"/>
  <c r="I7379" i="6"/>
  <c r="H7379" i="6"/>
  <c r="G7379" i="6"/>
  <c r="F7379" i="6"/>
  <c r="I7378" i="6"/>
  <c r="H7378" i="6"/>
  <c r="G7378" i="6"/>
  <c r="F7378" i="6"/>
  <c r="I7377" i="6"/>
  <c r="H7377" i="6"/>
  <c r="G7377" i="6"/>
  <c r="F7377" i="6"/>
  <c r="I7376" i="6"/>
  <c r="H7376" i="6"/>
  <c r="G7376" i="6"/>
  <c r="F7376" i="6"/>
  <c r="I7375" i="6"/>
  <c r="H7375" i="6"/>
  <c r="G7375" i="6"/>
  <c r="F7375" i="6"/>
  <c r="I7374" i="6"/>
  <c r="H7374" i="6"/>
  <c r="G7374" i="6"/>
  <c r="F7374" i="6"/>
  <c r="I7373" i="6"/>
  <c r="H7373" i="6"/>
  <c r="G7373" i="6"/>
  <c r="F7373" i="6"/>
  <c r="I7372" i="6"/>
  <c r="H7372" i="6"/>
  <c r="G7372" i="6"/>
  <c r="F7372" i="6"/>
  <c r="I7371" i="6"/>
  <c r="H7371" i="6"/>
  <c r="G7371" i="6"/>
  <c r="F7371" i="6"/>
  <c r="I7370" i="6"/>
  <c r="H7370" i="6"/>
  <c r="G7370" i="6"/>
  <c r="F7370" i="6"/>
  <c r="I7369" i="6"/>
  <c r="H7369" i="6"/>
  <c r="G7369" i="6"/>
  <c r="F7369" i="6"/>
  <c r="I7368" i="6"/>
  <c r="H7368" i="6"/>
  <c r="G7368" i="6"/>
  <c r="F7368" i="6"/>
  <c r="I7367" i="6"/>
  <c r="H7367" i="6"/>
  <c r="G7367" i="6"/>
  <c r="F7367" i="6"/>
  <c r="I7366" i="6"/>
  <c r="H7366" i="6"/>
  <c r="G7366" i="6"/>
  <c r="F7366" i="6"/>
  <c r="I7365" i="6"/>
  <c r="H7365" i="6"/>
  <c r="G7365" i="6"/>
  <c r="F7365" i="6"/>
  <c r="I7364" i="6"/>
  <c r="H7364" i="6"/>
  <c r="G7364" i="6"/>
  <c r="F7364" i="6"/>
  <c r="I7363" i="6"/>
  <c r="H7363" i="6"/>
  <c r="G7363" i="6"/>
  <c r="F7363" i="6"/>
  <c r="I7362" i="6"/>
  <c r="H7362" i="6"/>
  <c r="G7362" i="6"/>
  <c r="F7362" i="6"/>
  <c r="I7361" i="6"/>
  <c r="H7361" i="6"/>
  <c r="G7361" i="6"/>
  <c r="F7361" i="6"/>
  <c r="I7360" i="6"/>
  <c r="H7360" i="6"/>
  <c r="G7360" i="6"/>
  <c r="F7360" i="6"/>
  <c r="I7359" i="6"/>
  <c r="H7359" i="6"/>
  <c r="G7359" i="6"/>
  <c r="F7359" i="6"/>
  <c r="I7358" i="6"/>
  <c r="H7358" i="6"/>
  <c r="G7358" i="6"/>
  <c r="F7358" i="6"/>
  <c r="I7357" i="6"/>
  <c r="H7357" i="6"/>
  <c r="G7357" i="6"/>
  <c r="F7357" i="6"/>
  <c r="I7356" i="6"/>
  <c r="H7356" i="6"/>
  <c r="G7356" i="6"/>
  <c r="F7356" i="6"/>
  <c r="I7355" i="6"/>
  <c r="H7355" i="6"/>
  <c r="G7355" i="6"/>
  <c r="F7355" i="6"/>
  <c r="I7354" i="6"/>
  <c r="H7354" i="6"/>
  <c r="G7354" i="6"/>
  <c r="F7354" i="6"/>
  <c r="I7353" i="6"/>
  <c r="H7353" i="6"/>
  <c r="G7353" i="6"/>
  <c r="F7353" i="6"/>
  <c r="I7352" i="6"/>
  <c r="H7352" i="6"/>
  <c r="G7352" i="6"/>
  <c r="F7352" i="6"/>
  <c r="I7351" i="6"/>
  <c r="H7351" i="6"/>
  <c r="G7351" i="6"/>
  <c r="F7351" i="6"/>
  <c r="I7350" i="6"/>
  <c r="H7350" i="6"/>
  <c r="G7350" i="6"/>
  <c r="F7350" i="6"/>
  <c r="I7349" i="6"/>
  <c r="H7349" i="6"/>
  <c r="G7349" i="6"/>
  <c r="F7349" i="6"/>
  <c r="I7348" i="6"/>
  <c r="H7348" i="6"/>
  <c r="G7348" i="6"/>
  <c r="F7348" i="6"/>
  <c r="I7347" i="6"/>
  <c r="H7347" i="6"/>
  <c r="G7347" i="6"/>
  <c r="F7347" i="6"/>
  <c r="I7346" i="6"/>
  <c r="H7346" i="6"/>
  <c r="G7346" i="6"/>
  <c r="F7346" i="6"/>
  <c r="I7345" i="6"/>
  <c r="H7345" i="6"/>
  <c r="G7345" i="6"/>
  <c r="F7345" i="6"/>
  <c r="I7344" i="6"/>
  <c r="H7344" i="6"/>
  <c r="G7344" i="6"/>
  <c r="F7344" i="6"/>
  <c r="I7343" i="6"/>
  <c r="H7343" i="6"/>
  <c r="G7343" i="6"/>
  <c r="F7343" i="6"/>
  <c r="I7342" i="6"/>
  <c r="H7342" i="6"/>
  <c r="G7342" i="6"/>
  <c r="F7342" i="6"/>
  <c r="I7341" i="6"/>
  <c r="H7341" i="6"/>
  <c r="G7341" i="6"/>
  <c r="F7341" i="6"/>
  <c r="I7340" i="6"/>
  <c r="H7340" i="6"/>
  <c r="G7340" i="6"/>
  <c r="F7340" i="6"/>
  <c r="I7339" i="6"/>
  <c r="H7339" i="6"/>
  <c r="G7339" i="6"/>
  <c r="F7339" i="6"/>
  <c r="I7338" i="6"/>
  <c r="H7338" i="6"/>
  <c r="G7338" i="6"/>
  <c r="F7338" i="6"/>
  <c r="I7337" i="6"/>
  <c r="H7337" i="6"/>
  <c r="G7337" i="6"/>
  <c r="F7337" i="6"/>
  <c r="I7336" i="6"/>
  <c r="H7336" i="6"/>
  <c r="G7336" i="6"/>
  <c r="F7336" i="6"/>
  <c r="I7335" i="6"/>
  <c r="H7335" i="6"/>
  <c r="G7335" i="6"/>
  <c r="F7335" i="6"/>
  <c r="I7334" i="6"/>
  <c r="H7334" i="6"/>
  <c r="G7334" i="6"/>
  <c r="F7334" i="6"/>
  <c r="I7333" i="6"/>
  <c r="H7333" i="6"/>
  <c r="G7333" i="6"/>
  <c r="F7333" i="6"/>
  <c r="I7332" i="6"/>
  <c r="H7332" i="6"/>
  <c r="G7332" i="6"/>
  <c r="F7332" i="6"/>
  <c r="I7331" i="6"/>
  <c r="H7331" i="6"/>
  <c r="G7331" i="6"/>
  <c r="F7331" i="6"/>
  <c r="I7330" i="6"/>
  <c r="H7330" i="6"/>
  <c r="G7330" i="6"/>
  <c r="F7330" i="6"/>
  <c r="I7329" i="6"/>
  <c r="H7329" i="6"/>
  <c r="G7329" i="6"/>
  <c r="F7329" i="6"/>
  <c r="I7328" i="6"/>
  <c r="H7328" i="6"/>
  <c r="G7328" i="6"/>
  <c r="F7328" i="6"/>
  <c r="I7327" i="6"/>
  <c r="H7327" i="6"/>
  <c r="G7327" i="6"/>
  <c r="F7327" i="6"/>
  <c r="I7326" i="6"/>
  <c r="H7326" i="6"/>
  <c r="G7326" i="6"/>
  <c r="F7326" i="6"/>
  <c r="I7325" i="6"/>
  <c r="H7325" i="6"/>
  <c r="G7325" i="6"/>
  <c r="F7325" i="6"/>
  <c r="I7324" i="6"/>
  <c r="H7324" i="6"/>
  <c r="G7324" i="6"/>
  <c r="F7324" i="6"/>
  <c r="I7323" i="6"/>
  <c r="H7323" i="6"/>
  <c r="G7323" i="6"/>
  <c r="F7323" i="6"/>
  <c r="I7322" i="6"/>
  <c r="H7322" i="6"/>
  <c r="G7322" i="6"/>
  <c r="F7322" i="6"/>
  <c r="I7321" i="6"/>
  <c r="H7321" i="6"/>
  <c r="G7321" i="6"/>
  <c r="F7321" i="6"/>
  <c r="I7320" i="6"/>
  <c r="H7320" i="6"/>
  <c r="G7320" i="6"/>
  <c r="F7320" i="6"/>
  <c r="I7319" i="6"/>
  <c r="H7319" i="6"/>
  <c r="G7319" i="6"/>
  <c r="F7319" i="6"/>
  <c r="I7318" i="6"/>
  <c r="H7318" i="6"/>
  <c r="G7318" i="6"/>
  <c r="F7318" i="6"/>
  <c r="I7317" i="6"/>
  <c r="H7317" i="6"/>
  <c r="G7317" i="6"/>
  <c r="F7317" i="6"/>
  <c r="I7316" i="6"/>
  <c r="H7316" i="6"/>
  <c r="G7316" i="6"/>
  <c r="F7316" i="6"/>
  <c r="I7315" i="6"/>
  <c r="H7315" i="6"/>
  <c r="G7315" i="6"/>
  <c r="F7315" i="6"/>
  <c r="I7314" i="6"/>
  <c r="H7314" i="6"/>
  <c r="G7314" i="6"/>
  <c r="F7314" i="6"/>
  <c r="I7313" i="6"/>
  <c r="H7313" i="6"/>
  <c r="G7313" i="6"/>
  <c r="F7313" i="6"/>
  <c r="I7312" i="6"/>
  <c r="H7312" i="6"/>
  <c r="G7312" i="6"/>
  <c r="F7312" i="6"/>
  <c r="I7311" i="6"/>
  <c r="H7311" i="6"/>
  <c r="G7311" i="6"/>
  <c r="F7311" i="6"/>
  <c r="I7310" i="6"/>
  <c r="H7310" i="6"/>
  <c r="G7310" i="6"/>
  <c r="F7310" i="6"/>
  <c r="I7309" i="6"/>
  <c r="H7309" i="6"/>
  <c r="G7309" i="6"/>
  <c r="F7309" i="6"/>
  <c r="I7308" i="6"/>
  <c r="H7308" i="6"/>
  <c r="G7308" i="6"/>
  <c r="F7308" i="6"/>
  <c r="I7307" i="6"/>
  <c r="H7307" i="6"/>
  <c r="G7307" i="6"/>
  <c r="F7307" i="6"/>
  <c r="I7306" i="6"/>
  <c r="H7306" i="6"/>
  <c r="G7306" i="6"/>
  <c r="F7306" i="6"/>
  <c r="I7305" i="6"/>
  <c r="H7305" i="6"/>
  <c r="G7305" i="6"/>
  <c r="F7305" i="6"/>
  <c r="I7304" i="6"/>
  <c r="H7304" i="6"/>
  <c r="G7304" i="6"/>
  <c r="F7304" i="6"/>
  <c r="I7303" i="6"/>
  <c r="H7303" i="6"/>
  <c r="G7303" i="6"/>
  <c r="F7303" i="6"/>
  <c r="I7302" i="6"/>
  <c r="H7302" i="6"/>
  <c r="G7302" i="6"/>
  <c r="F7302" i="6"/>
  <c r="I7301" i="6"/>
  <c r="H7301" i="6"/>
  <c r="G7301" i="6"/>
  <c r="F7301" i="6"/>
  <c r="I7300" i="6"/>
  <c r="H7300" i="6"/>
  <c r="G7300" i="6"/>
  <c r="F7300" i="6"/>
  <c r="I7299" i="6"/>
  <c r="H7299" i="6"/>
  <c r="G7299" i="6"/>
  <c r="F7299" i="6"/>
  <c r="I7298" i="6"/>
  <c r="H7298" i="6"/>
  <c r="G7298" i="6"/>
  <c r="F7298" i="6"/>
  <c r="I7297" i="6"/>
  <c r="H7297" i="6"/>
  <c r="G7297" i="6"/>
  <c r="F7297" i="6"/>
  <c r="I7296" i="6"/>
  <c r="H7296" i="6"/>
  <c r="G7296" i="6"/>
  <c r="F7296" i="6"/>
  <c r="I7295" i="6"/>
  <c r="H7295" i="6"/>
  <c r="G7295" i="6"/>
  <c r="F7295" i="6"/>
  <c r="I7294" i="6"/>
  <c r="H7294" i="6"/>
  <c r="G7294" i="6"/>
  <c r="F7294" i="6"/>
  <c r="I7293" i="6"/>
  <c r="H7293" i="6"/>
  <c r="G7293" i="6"/>
  <c r="F7293" i="6"/>
  <c r="I7292" i="6"/>
  <c r="H7292" i="6"/>
  <c r="G7292" i="6"/>
  <c r="F7292" i="6"/>
  <c r="I7291" i="6"/>
  <c r="H7291" i="6"/>
  <c r="G7291" i="6"/>
  <c r="F7291" i="6"/>
  <c r="I7290" i="6"/>
  <c r="H7290" i="6"/>
  <c r="G7290" i="6"/>
  <c r="F7290" i="6"/>
  <c r="I7289" i="6"/>
  <c r="H7289" i="6"/>
  <c r="G7289" i="6"/>
  <c r="F7289" i="6"/>
  <c r="I7288" i="6"/>
  <c r="H7288" i="6"/>
  <c r="G7288" i="6"/>
  <c r="F7288" i="6"/>
  <c r="I7287" i="6"/>
  <c r="H7287" i="6"/>
  <c r="G7287" i="6"/>
  <c r="F7287" i="6"/>
  <c r="I7286" i="6"/>
  <c r="H7286" i="6"/>
  <c r="G7286" i="6"/>
  <c r="F7286" i="6"/>
  <c r="I7285" i="6"/>
  <c r="H7285" i="6"/>
  <c r="G7285" i="6"/>
  <c r="F7285" i="6"/>
  <c r="I7284" i="6"/>
  <c r="H7284" i="6"/>
  <c r="G7284" i="6"/>
  <c r="F7284" i="6"/>
  <c r="I7283" i="6"/>
  <c r="H7283" i="6"/>
  <c r="G7283" i="6"/>
  <c r="F7283" i="6"/>
  <c r="I7282" i="6"/>
  <c r="H7282" i="6"/>
  <c r="G7282" i="6"/>
  <c r="F7282" i="6"/>
  <c r="I7281" i="6"/>
  <c r="H7281" i="6"/>
  <c r="G7281" i="6"/>
  <c r="F7281" i="6"/>
  <c r="I7280" i="6"/>
  <c r="H7280" i="6"/>
  <c r="G7280" i="6"/>
  <c r="F7280" i="6"/>
  <c r="I7279" i="6"/>
  <c r="H7279" i="6"/>
  <c r="G7279" i="6"/>
  <c r="F7279" i="6"/>
  <c r="I7278" i="6"/>
  <c r="H7278" i="6"/>
  <c r="G7278" i="6"/>
  <c r="F7278" i="6"/>
  <c r="I7277" i="6"/>
  <c r="H7277" i="6"/>
  <c r="G7277" i="6"/>
  <c r="F7277" i="6"/>
  <c r="I7276" i="6"/>
  <c r="H7276" i="6"/>
  <c r="G7276" i="6"/>
  <c r="F7276" i="6"/>
  <c r="I7275" i="6"/>
  <c r="H7275" i="6"/>
  <c r="G7275" i="6"/>
  <c r="F7275" i="6"/>
  <c r="I7274" i="6"/>
  <c r="H7274" i="6"/>
  <c r="G7274" i="6"/>
  <c r="F7274" i="6"/>
  <c r="I7273" i="6"/>
  <c r="H7273" i="6"/>
  <c r="G7273" i="6"/>
  <c r="F7273" i="6"/>
  <c r="I7272" i="6"/>
  <c r="H7272" i="6"/>
  <c r="G7272" i="6"/>
  <c r="F7272" i="6"/>
  <c r="I7271" i="6"/>
  <c r="H7271" i="6"/>
  <c r="G7271" i="6"/>
  <c r="F7271" i="6"/>
  <c r="I7270" i="6"/>
  <c r="H7270" i="6"/>
  <c r="G7270" i="6"/>
  <c r="F7270" i="6"/>
  <c r="I7269" i="6"/>
  <c r="H7269" i="6"/>
  <c r="G7269" i="6"/>
  <c r="F7269" i="6"/>
  <c r="I7268" i="6"/>
  <c r="H7268" i="6"/>
  <c r="G7268" i="6"/>
  <c r="F7268" i="6"/>
  <c r="I7267" i="6"/>
  <c r="H7267" i="6"/>
  <c r="G7267" i="6"/>
  <c r="F7267" i="6"/>
  <c r="I7266" i="6"/>
  <c r="H7266" i="6"/>
  <c r="G7266" i="6"/>
  <c r="F7266" i="6"/>
  <c r="I7265" i="6"/>
  <c r="H7265" i="6"/>
  <c r="G7265" i="6"/>
  <c r="F7265" i="6"/>
  <c r="I7264" i="6"/>
  <c r="H7264" i="6"/>
  <c r="G7264" i="6"/>
  <c r="F7264" i="6"/>
  <c r="I7263" i="6"/>
  <c r="H7263" i="6"/>
  <c r="G7263" i="6"/>
  <c r="F7263" i="6"/>
  <c r="I7262" i="6"/>
  <c r="H7262" i="6"/>
  <c r="G7262" i="6"/>
  <c r="F7262" i="6"/>
  <c r="I7261" i="6"/>
  <c r="H7261" i="6"/>
  <c r="G7261" i="6"/>
  <c r="F7261" i="6"/>
  <c r="I7260" i="6"/>
  <c r="H7260" i="6"/>
  <c r="G7260" i="6"/>
  <c r="F7260" i="6"/>
  <c r="I7259" i="6"/>
  <c r="H7259" i="6"/>
  <c r="G7259" i="6"/>
  <c r="F7259" i="6"/>
  <c r="I7258" i="6"/>
  <c r="H7258" i="6"/>
  <c r="G7258" i="6"/>
  <c r="F7258" i="6"/>
  <c r="I7257" i="6"/>
  <c r="H7257" i="6"/>
  <c r="G7257" i="6"/>
  <c r="F7257" i="6"/>
  <c r="I7256" i="6"/>
  <c r="H7256" i="6"/>
  <c r="G7256" i="6"/>
  <c r="F7256" i="6"/>
  <c r="I7255" i="6"/>
  <c r="H7255" i="6"/>
  <c r="G7255" i="6"/>
  <c r="F7255" i="6"/>
  <c r="I7254" i="6"/>
  <c r="H7254" i="6"/>
  <c r="G7254" i="6"/>
  <c r="F7254" i="6"/>
  <c r="I7253" i="6"/>
  <c r="H7253" i="6"/>
  <c r="G7253" i="6"/>
  <c r="F7253" i="6"/>
  <c r="I7252" i="6"/>
  <c r="H7252" i="6"/>
  <c r="G7252" i="6"/>
  <c r="F7252" i="6"/>
  <c r="I7251" i="6"/>
  <c r="H7251" i="6"/>
  <c r="G7251" i="6"/>
  <c r="F7251" i="6"/>
  <c r="I7250" i="6"/>
  <c r="H7250" i="6"/>
  <c r="G7250" i="6"/>
  <c r="F7250" i="6"/>
  <c r="I7249" i="6"/>
  <c r="H7249" i="6"/>
  <c r="G7249" i="6"/>
  <c r="F7249" i="6"/>
  <c r="I7248" i="6"/>
  <c r="H7248" i="6"/>
  <c r="G7248" i="6"/>
  <c r="F7248" i="6"/>
  <c r="I7247" i="6"/>
  <c r="H7247" i="6"/>
  <c r="G7247" i="6"/>
  <c r="F7247" i="6"/>
  <c r="I7246" i="6"/>
  <c r="H7246" i="6"/>
  <c r="G7246" i="6"/>
  <c r="F7246" i="6"/>
  <c r="I7245" i="6"/>
  <c r="H7245" i="6"/>
  <c r="G7245" i="6"/>
  <c r="F7245" i="6"/>
  <c r="I7244" i="6"/>
  <c r="H7244" i="6"/>
  <c r="G7244" i="6"/>
  <c r="F7244" i="6"/>
  <c r="I7243" i="6"/>
  <c r="H7243" i="6"/>
  <c r="G7243" i="6"/>
  <c r="F7243" i="6"/>
  <c r="I7242" i="6"/>
  <c r="H7242" i="6"/>
  <c r="G7242" i="6"/>
  <c r="F7242" i="6"/>
  <c r="I7241" i="6"/>
  <c r="H7241" i="6"/>
  <c r="G7241" i="6"/>
  <c r="F7241" i="6"/>
  <c r="I7240" i="6"/>
  <c r="H7240" i="6"/>
  <c r="G7240" i="6"/>
  <c r="F7240" i="6"/>
  <c r="I7239" i="6"/>
  <c r="H7239" i="6"/>
  <c r="G7239" i="6"/>
  <c r="F7239" i="6"/>
  <c r="I7238" i="6"/>
  <c r="H7238" i="6"/>
  <c r="G7238" i="6"/>
  <c r="F7238" i="6"/>
  <c r="I7237" i="6"/>
  <c r="H7237" i="6"/>
  <c r="G7237" i="6"/>
  <c r="F7237" i="6"/>
  <c r="I7236" i="6"/>
  <c r="H7236" i="6"/>
  <c r="G7236" i="6"/>
  <c r="F7236" i="6"/>
  <c r="I7235" i="6"/>
  <c r="H7235" i="6"/>
  <c r="G7235" i="6"/>
  <c r="F7235" i="6"/>
  <c r="I7234" i="6"/>
  <c r="H7234" i="6"/>
  <c r="G7234" i="6"/>
  <c r="F7234" i="6"/>
  <c r="I7233" i="6"/>
  <c r="H7233" i="6"/>
  <c r="G7233" i="6"/>
  <c r="F7233" i="6"/>
  <c r="I7232" i="6"/>
  <c r="H7232" i="6"/>
  <c r="G7232" i="6"/>
  <c r="F7232" i="6"/>
  <c r="I7231" i="6"/>
  <c r="H7231" i="6"/>
  <c r="G7231" i="6"/>
  <c r="F7231" i="6"/>
  <c r="I7230" i="6"/>
  <c r="H7230" i="6"/>
  <c r="G7230" i="6"/>
  <c r="F7230" i="6"/>
  <c r="I7229" i="6"/>
  <c r="H7229" i="6"/>
  <c r="G7229" i="6"/>
  <c r="F7229" i="6"/>
  <c r="I7228" i="6"/>
  <c r="H7228" i="6"/>
  <c r="G7228" i="6"/>
  <c r="F7228" i="6"/>
  <c r="I7227" i="6"/>
  <c r="H7227" i="6"/>
  <c r="G7227" i="6"/>
  <c r="F7227" i="6"/>
  <c r="I7226" i="6"/>
  <c r="H7226" i="6"/>
  <c r="G7226" i="6"/>
  <c r="F7226" i="6"/>
  <c r="I7225" i="6"/>
  <c r="H7225" i="6"/>
  <c r="G7225" i="6"/>
  <c r="F7225" i="6"/>
  <c r="I7224" i="6"/>
  <c r="H7224" i="6"/>
  <c r="G7224" i="6"/>
  <c r="F7224" i="6"/>
  <c r="I7223" i="6"/>
  <c r="H7223" i="6"/>
  <c r="G7223" i="6"/>
  <c r="F7223" i="6"/>
  <c r="I7222" i="6"/>
  <c r="H7222" i="6"/>
  <c r="G7222" i="6"/>
  <c r="F7222" i="6"/>
  <c r="I7221" i="6"/>
  <c r="H7221" i="6"/>
  <c r="G7221" i="6"/>
  <c r="F7221" i="6"/>
  <c r="I7220" i="6"/>
  <c r="H7220" i="6"/>
  <c r="G7220" i="6"/>
  <c r="F7220" i="6"/>
  <c r="I7219" i="6"/>
  <c r="H7219" i="6"/>
  <c r="G7219" i="6"/>
  <c r="F7219" i="6"/>
  <c r="I7218" i="6"/>
  <c r="H7218" i="6"/>
  <c r="G7218" i="6"/>
  <c r="F7218" i="6"/>
  <c r="I7217" i="6"/>
  <c r="H7217" i="6"/>
  <c r="G7217" i="6"/>
  <c r="F7217" i="6"/>
  <c r="I7216" i="6"/>
  <c r="H7216" i="6"/>
  <c r="G7216" i="6"/>
  <c r="F7216" i="6"/>
  <c r="I7215" i="6"/>
  <c r="H7215" i="6"/>
  <c r="G7215" i="6"/>
  <c r="F7215" i="6"/>
  <c r="I7214" i="6"/>
  <c r="H7214" i="6"/>
  <c r="G7214" i="6"/>
  <c r="F7214" i="6"/>
  <c r="I7213" i="6"/>
  <c r="H7213" i="6"/>
  <c r="G7213" i="6"/>
  <c r="F7213" i="6"/>
  <c r="I7212" i="6"/>
  <c r="H7212" i="6"/>
  <c r="G7212" i="6"/>
  <c r="F7212" i="6"/>
  <c r="I7211" i="6"/>
  <c r="H7211" i="6"/>
  <c r="G7211" i="6"/>
  <c r="F7211" i="6"/>
  <c r="I7210" i="6"/>
  <c r="H7210" i="6"/>
  <c r="G7210" i="6"/>
  <c r="F7210" i="6"/>
  <c r="I7209" i="6"/>
  <c r="H7209" i="6"/>
  <c r="G7209" i="6"/>
  <c r="F7209" i="6"/>
  <c r="I7208" i="6"/>
  <c r="H7208" i="6"/>
  <c r="G7208" i="6"/>
  <c r="F7208" i="6"/>
  <c r="I7207" i="6"/>
  <c r="H7207" i="6"/>
  <c r="G7207" i="6"/>
  <c r="F7207" i="6"/>
  <c r="I7206" i="6"/>
  <c r="H7206" i="6"/>
  <c r="G7206" i="6"/>
  <c r="F7206" i="6"/>
  <c r="I7205" i="6"/>
  <c r="H7205" i="6"/>
  <c r="G7205" i="6"/>
  <c r="F7205" i="6"/>
  <c r="I7204" i="6"/>
  <c r="H7204" i="6"/>
  <c r="G7204" i="6"/>
  <c r="F7204" i="6"/>
  <c r="I7203" i="6"/>
  <c r="H7203" i="6"/>
  <c r="G7203" i="6"/>
  <c r="F7203" i="6"/>
  <c r="I7202" i="6"/>
  <c r="H7202" i="6"/>
  <c r="G7202" i="6"/>
  <c r="F7202" i="6"/>
  <c r="I7201" i="6"/>
  <c r="H7201" i="6"/>
  <c r="G7201" i="6"/>
  <c r="F7201" i="6"/>
  <c r="I7200" i="6"/>
  <c r="H7200" i="6"/>
  <c r="G7200" i="6"/>
  <c r="F7200" i="6"/>
  <c r="I7199" i="6"/>
  <c r="H7199" i="6"/>
  <c r="G7199" i="6"/>
  <c r="F7199" i="6"/>
  <c r="I7198" i="6"/>
  <c r="H7198" i="6"/>
  <c r="G7198" i="6"/>
  <c r="F7198" i="6"/>
  <c r="I7197" i="6"/>
  <c r="H7197" i="6"/>
  <c r="G7197" i="6"/>
  <c r="F7197" i="6"/>
  <c r="I7196" i="6"/>
  <c r="H7196" i="6"/>
  <c r="G7196" i="6"/>
  <c r="F7196" i="6"/>
  <c r="I7195" i="6"/>
  <c r="H7195" i="6"/>
  <c r="G7195" i="6"/>
  <c r="F7195" i="6"/>
  <c r="I7194" i="6"/>
  <c r="H7194" i="6"/>
  <c r="G7194" i="6"/>
  <c r="F7194" i="6"/>
  <c r="I7193" i="6"/>
  <c r="H7193" i="6"/>
  <c r="G7193" i="6"/>
  <c r="F7193" i="6"/>
  <c r="I7192" i="6"/>
  <c r="H7192" i="6"/>
  <c r="G7192" i="6"/>
  <c r="F7192" i="6"/>
  <c r="I7191" i="6"/>
  <c r="H7191" i="6"/>
  <c r="G7191" i="6"/>
  <c r="F7191" i="6"/>
  <c r="I7190" i="6"/>
  <c r="H7190" i="6"/>
  <c r="G7190" i="6"/>
  <c r="F7190" i="6"/>
  <c r="I7189" i="6"/>
  <c r="H7189" i="6"/>
  <c r="G7189" i="6"/>
  <c r="F7189" i="6"/>
  <c r="I7188" i="6"/>
  <c r="H7188" i="6"/>
  <c r="G7188" i="6"/>
  <c r="F7188" i="6"/>
  <c r="I7187" i="6"/>
  <c r="H7187" i="6"/>
  <c r="G7187" i="6"/>
  <c r="F7187" i="6"/>
  <c r="I7186" i="6"/>
  <c r="H7186" i="6"/>
  <c r="G7186" i="6"/>
  <c r="F7186" i="6"/>
  <c r="I7185" i="6"/>
  <c r="H7185" i="6"/>
  <c r="G7185" i="6"/>
  <c r="F7185" i="6"/>
  <c r="I7184" i="6"/>
  <c r="H7184" i="6"/>
  <c r="G7184" i="6"/>
  <c r="F7184" i="6"/>
  <c r="I7183" i="6"/>
  <c r="H7183" i="6"/>
  <c r="G7183" i="6"/>
  <c r="F7183" i="6"/>
  <c r="I7182" i="6"/>
  <c r="H7182" i="6"/>
  <c r="G7182" i="6"/>
  <c r="F7182" i="6"/>
  <c r="I7181" i="6"/>
  <c r="H7181" i="6"/>
  <c r="G7181" i="6"/>
  <c r="F7181" i="6"/>
  <c r="I7180" i="6"/>
  <c r="H7180" i="6"/>
  <c r="G7180" i="6"/>
  <c r="F7180" i="6"/>
  <c r="I7179" i="6"/>
  <c r="H7179" i="6"/>
  <c r="G7179" i="6"/>
  <c r="F7179" i="6"/>
  <c r="I7178" i="6"/>
  <c r="H7178" i="6"/>
  <c r="G7178" i="6"/>
  <c r="F7178" i="6"/>
  <c r="I7177" i="6"/>
  <c r="H7177" i="6"/>
  <c r="G7177" i="6"/>
  <c r="F7177" i="6"/>
  <c r="I7176" i="6"/>
  <c r="H7176" i="6"/>
  <c r="G7176" i="6"/>
  <c r="F7176" i="6"/>
  <c r="I7175" i="6"/>
  <c r="H7175" i="6"/>
  <c r="G7175" i="6"/>
  <c r="F7175" i="6"/>
  <c r="I7174" i="6"/>
  <c r="H7174" i="6"/>
  <c r="G7174" i="6"/>
  <c r="F7174" i="6"/>
  <c r="I7173" i="6"/>
  <c r="H7173" i="6"/>
  <c r="G7173" i="6"/>
  <c r="F7173" i="6"/>
  <c r="I7172" i="6"/>
  <c r="H7172" i="6"/>
  <c r="G7172" i="6"/>
  <c r="F7172" i="6"/>
  <c r="I7171" i="6"/>
  <c r="H7171" i="6"/>
  <c r="G7171" i="6"/>
  <c r="F7171" i="6"/>
  <c r="I7170" i="6"/>
  <c r="H7170" i="6"/>
  <c r="G7170" i="6"/>
  <c r="F7170" i="6"/>
  <c r="I7169" i="6"/>
  <c r="H7169" i="6"/>
  <c r="G7169" i="6"/>
  <c r="F7169" i="6"/>
  <c r="I7168" i="6"/>
  <c r="H7168" i="6"/>
  <c r="G7168" i="6"/>
  <c r="F7168" i="6"/>
  <c r="I7167" i="6"/>
  <c r="H7167" i="6"/>
  <c r="G7167" i="6"/>
  <c r="F7167" i="6"/>
  <c r="I7166" i="6"/>
  <c r="H7166" i="6"/>
  <c r="G7166" i="6"/>
  <c r="F7166" i="6"/>
  <c r="I7165" i="6"/>
  <c r="H7165" i="6"/>
  <c r="G7165" i="6"/>
  <c r="F7165" i="6"/>
  <c r="I7164" i="6"/>
  <c r="H7164" i="6"/>
  <c r="G7164" i="6"/>
  <c r="F7164" i="6"/>
  <c r="I7163" i="6"/>
  <c r="H7163" i="6"/>
  <c r="G7163" i="6"/>
  <c r="F7163" i="6"/>
  <c r="I7162" i="6"/>
  <c r="H7162" i="6"/>
  <c r="G7162" i="6"/>
  <c r="F7162" i="6"/>
  <c r="I7161" i="6"/>
  <c r="H7161" i="6"/>
  <c r="G7161" i="6"/>
  <c r="F7161" i="6"/>
  <c r="I7160" i="6"/>
  <c r="H7160" i="6"/>
  <c r="G7160" i="6"/>
  <c r="F7160" i="6"/>
  <c r="I7159" i="6"/>
  <c r="H7159" i="6"/>
  <c r="G7159" i="6"/>
  <c r="F7159" i="6"/>
  <c r="I7158" i="6"/>
  <c r="H7158" i="6"/>
  <c r="G7158" i="6"/>
  <c r="F7158" i="6"/>
  <c r="I7157" i="6"/>
  <c r="H7157" i="6"/>
  <c r="G7157" i="6"/>
  <c r="F7157" i="6"/>
  <c r="I7156" i="6"/>
  <c r="H7156" i="6"/>
  <c r="G7156" i="6"/>
  <c r="F7156" i="6"/>
  <c r="I7155" i="6"/>
  <c r="H7155" i="6"/>
  <c r="G7155" i="6"/>
  <c r="F7155" i="6"/>
  <c r="I7154" i="6"/>
  <c r="H7154" i="6"/>
  <c r="G7154" i="6"/>
  <c r="F7154" i="6"/>
  <c r="I7153" i="6"/>
  <c r="H7153" i="6"/>
  <c r="G7153" i="6"/>
  <c r="F7153" i="6"/>
  <c r="I7152" i="6"/>
  <c r="H7152" i="6"/>
  <c r="G7152" i="6"/>
  <c r="F7152" i="6"/>
  <c r="I7151" i="6"/>
  <c r="H7151" i="6"/>
  <c r="G7151" i="6"/>
  <c r="F7151" i="6"/>
  <c r="I7150" i="6"/>
  <c r="H7150" i="6"/>
  <c r="G7150" i="6"/>
  <c r="F7150" i="6"/>
  <c r="I7149" i="6"/>
  <c r="H7149" i="6"/>
  <c r="G7149" i="6"/>
  <c r="F7149" i="6"/>
  <c r="I7148" i="6"/>
  <c r="H7148" i="6"/>
  <c r="G7148" i="6"/>
  <c r="F7148" i="6"/>
  <c r="I7147" i="6"/>
  <c r="H7147" i="6"/>
  <c r="G7147" i="6"/>
  <c r="F7147" i="6"/>
  <c r="I7146" i="6"/>
  <c r="H7146" i="6"/>
  <c r="G7146" i="6"/>
  <c r="F7146" i="6"/>
  <c r="I7145" i="6"/>
  <c r="H7145" i="6"/>
  <c r="G7145" i="6"/>
  <c r="F7145" i="6"/>
  <c r="I7144" i="6"/>
  <c r="H7144" i="6"/>
  <c r="G7144" i="6"/>
  <c r="F7144" i="6"/>
  <c r="I7143" i="6"/>
  <c r="H7143" i="6"/>
  <c r="G7143" i="6"/>
  <c r="F7143" i="6"/>
  <c r="I7142" i="6"/>
  <c r="H7142" i="6"/>
  <c r="G7142" i="6"/>
  <c r="F7142" i="6"/>
  <c r="I7141" i="6"/>
  <c r="H7141" i="6"/>
  <c r="G7141" i="6"/>
  <c r="F7141" i="6"/>
  <c r="I7140" i="6"/>
  <c r="H7140" i="6"/>
  <c r="G7140" i="6"/>
  <c r="F7140" i="6"/>
  <c r="I7139" i="6"/>
  <c r="H7139" i="6"/>
  <c r="G7139" i="6"/>
  <c r="F7139" i="6"/>
  <c r="I7138" i="6"/>
  <c r="H7138" i="6"/>
  <c r="G7138" i="6"/>
  <c r="F7138" i="6"/>
  <c r="I7137" i="6"/>
  <c r="H7137" i="6"/>
  <c r="G7137" i="6"/>
  <c r="F7137" i="6"/>
  <c r="I7136" i="6"/>
  <c r="H7136" i="6"/>
  <c r="G7136" i="6"/>
  <c r="F7136" i="6"/>
  <c r="I7135" i="6"/>
  <c r="H7135" i="6"/>
  <c r="G7135" i="6"/>
  <c r="F7135" i="6"/>
  <c r="I7134" i="6"/>
  <c r="H7134" i="6"/>
  <c r="G7134" i="6"/>
  <c r="F7134" i="6"/>
  <c r="I7133" i="6"/>
  <c r="H7133" i="6"/>
  <c r="G7133" i="6"/>
  <c r="F7133" i="6"/>
  <c r="I7132" i="6"/>
  <c r="H7132" i="6"/>
  <c r="G7132" i="6"/>
  <c r="F7132" i="6"/>
  <c r="I7131" i="6"/>
  <c r="H7131" i="6"/>
  <c r="G7131" i="6"/>
  <c r="F7131" i="6"/>
  <c r="I7130" i="6"/>
  <c r="H7130" i="6"/>
  <c r="G7130" i="6"/>
  <c r="F7130" i="6"/>
  <c r="I7129" i="6"/>
  <c r="H7129" i="6"/>
  <c r="G7129" i="6"/>
  <c r="F7129" i="6"/>
  <c r="I7128" i="6"/>
  <c r="H7128" i="6"/>
  <c r="G7128" i="6"/>
  <c r="F7128" i="6"/>
  <c r="I7127" i="6"/>
  <c r="H7127" i="6"/>
  <c r="G7127" i="6"/>
  <c r="F7127" i="6"/>
  <c r="I7126" i="6"/>
  <c r="H7126" i="6"/>
  <c r="G7126" i="6"/>
  <c r="F7126" i="6"/>
  <c r="I7125" i="6"/>
  <c r="H7125" i="6"/>
  <c r="G7125" i="6"/>
  <c r="F7125" i="6"/>
  <c r="I7124" i="6"/>
  <c r="H7124" i="6"/>
  <c r="G7124" i="6"/>
  <c r="F7124" i="6"/>
  <c r="I7123" i="6"/>
  <c r="H7123" i="6"/>
  <c r="G7123" i="6"/>
  <c r="F7123" i="6"/>
  <c r="I7122" i="6"/>
  <c r="H7122" i="6"/>
  <c r="G7122" i="6"/>
  <c r="F7122" i="6"/>
  <c r="I7121" i="6"/>
  <c r="H7121" i="6"/>
  <c r="G7121" i="6"/>
  <c r="F7121" i="6"/>
  <c r="I7120" i="6"/>
  <c r="H7120" i="6"/>
  <c r="G7120" i="6"/>
  <c r="F7120" i="6"/>
  <c r="I7119" i="6"/>
  <c r="H7119" i="6"/>
  <c r="G7119" i="6"/>
  <c r="F7119" i="6"/>
  <c r="I7118" i="6"/>
  <c r="H7118" i="6"/>
  <c r="G7118" i="6"/>
  <c r="F7118" i="6"/>
  <c r="I7117" i="6"/>
  <c r="H7117" i="6"/>
  <c r="G7117" i="6"/>
  <c r="F7117" i="6"/>
  <c r="I7116" i="6"/>
  <c r="H7116" i="6"/>
  <c r="G7116" i="6"/>
  <c r="F7116" i="6"/>
  <c r="I7115" i="6"/>
  <c r="H7115" i="6"/>
  <c r="G7115" i="6"/>
  <c r="F7115" i="6"/>
  <c r="I7114" i="6"/>
  <c r="H7114" i="6"/>
  <c r="G7114" i="6"/>
  <c r="F7114" i="6"/>
  <c r="I7113" i="6"/>
  <c r="H7113" i="6"/>
  <c r="G7113" i="6"/>
  <c r="F7113" i="6"/>
  <c r="I7112" i="6"/>
  <c r="H7112" i="6"/>
  <c r="G7112" i="6"/>
  <c r="F7112" i="6"/>
  <c r="I7111" i="6"/>
  <c r="H7111" i="6"/>
  <c r="G7111" i="6"/>
  <c r="F7111" i="6"/>
  <c r="I7110" i="6"/>
  <c r="H7110" i="6"/>
  <c r="G7110" i="6"/>
  <c r="F7110" i="6"/>
  <c r="I7109" i="6"/>
  <c r="H7109" i="6"/>
  <c r="G7109" i="6"/>
  <c r="F7109" i="6"/>
  <c r="I7108" i="6"/>
  <c r="H7108" i="6"/>
  <c r="G7108" i="6"/>
  <c r="F7108" i="6"/>
  <c r="I7107" i="6"/>
  <c r="H7107" i="6"/>
  <c r="G7107" i="6"/>
  <c r="F7107" i="6"/>
  <c r="I7106" i="6"/>
  <c r="H7106" i="6"/>
  <c r="G7106" i="6"/>
  <c r="F7106" i="6"/>
  <c r="I7105" i="6"/>
  <c r="H7105" i="6"/>
  <c r="G7105" i="6"/>
  <c r="F7105" i="6"/>
  <c r="I7104" i="6"/>
  <c r="H7104" i="6"/>
  <c r="G7104" i="6"/>
  <c r="F7104" i="6"/>
  <c r="I7103" i="6"/>
  <c r="H7103" i="6"/>
  <c r="G7103" i="6"/>
  <c r="F7103" i="6"/>
  <c r="I7102" i="6"/>
  <c r="H7102" i="6"/>
  <c r="G7102" i="6"/>
  <c r="F7102" i="6"/>
  <c r="I7101" i="6"/>
  <c r="H7101" i="6"/>
  <c r="G7101" i="6"/>
  <c r="F7101" i="6"/>
  <c r="I7100" i="6"/>
  <c r="H7100" i="6"/>
  <c r="G7100" i="6"/>
  <c r="F7100" i="6"/>
  <c r="I7099" i="6"/>
  <c r="H7099" i="6"/>
  <c r="G7099" i="6"/>
  <c r="F7099" i="6"/>
  <c r="I7098" i="6"/>
  <c r="H7098" i="6"/>
  <c r="G7098" i="6"/>
  <c r="F7098" i="6"/>
  <c r="I7097" i="6"/>
  <c r="H7097" i="6"/>
  <c r="G7097" i="6"/>
  <c r="F7097" i="6"/>
  <c r="I7096" i="6"/>
  <c r="H7096" i="6"/>
  <c r="G7096" i="6"/>
  <c r="F7096" i="6"/>
  <c r="I7095" i="6"/>
  <c r="H7095" i="6"/>
  <c r="G7095" i="6"/>
  <c r="F7095" i="6"/>
  <c r="I7094" i="6"/>
  <c r="H7094" i="6"/>
  <c r="G7094" i="6"/>
  <c r="F7094" i="6"/>
  <c r="I7093" i="6"/>
  <c r="H7093" i="6"/>
  <c r="G7093" i="6"/>
  <c r="F7093" i="6"/>
  <c r="I7092" i="6"/>
  <c r="H7092" i="6"/>
  <c r="G7092" i="6"/>
  <c r="F7092" i="6"/>
  <c r="I7091" i="6"/>
  <c r="H7091" i="6"/>
  <c r="G7091" i="6"/>
  <c r="F7091" i="6"/>
  <c r="I7090" i="6"/>
  <c r="H7090" i="6"/>
  <c r="G7090" i="6"/>
  <c r="F7090" i="6"/>
  <c r="I7089" i="6"/>
  <c r="H7089" i="6"/>
  <c r="G7089" i="6"/>
  <c r="F7089" i="6"/>
  <c r="I7088" i="6"/>
  <c r="H7088" i="6"/>
  <c r="G7088" i="6"/>
  <c r="F7088" i="6"/>
  <c r="I7087" i="6"/>
  <c r="H7087" i="6"/>
  <c r="G7087" i="6"/>
  <c r="F7087" i="6"/>
  <c r="I7086" i="6"/>
  <c r="H7086" i="6"/>
  <c r="G7086" i="6"/>
  <c r="F7086" i="6"/>
  <c r="I7085" i="6"/>
  <c r="H7085" i="6"/>
  <c r="G7085" i="6"/>
  <c r="F7085" i="6"/>
  <c r="I7084" i="6"/>
  <c r="H7084" i="6"/>
  <c r="G7084" i="6"/>
  <c r="F7084" i="6"/>
  <c r="I7083" i="6"/>
  <c r="H7083" i="6"/>
  <c r="G7083" i="6"/>
  <c r="F7083" i="6"/>
  <c r="I7082" i="6"/>
  <c r="H7082" i="6"/>
  <c r="G7082" i="6"/>
  <c r="F7082" i="6"/>
  <c r="I7081" i="6"/>
  <c r="H7081" i="6"/>
  <c r="G7081" i="6"/>
  <c r="F7081" i="6"/>
  <c r="I7080" i="6"/>
  <c r="H7080" i="6"/>
  <c r="G7080" i="6"/>
  <c r="F7080" i="6"/>
  <c r="I7079" i="6"/>
  <c r="H7079" i="6"/>
  <c r="G7079" i="6"/>
  <c r="F7079" i="6"/>
  <c r="I7078" i="6"/>
  <c r="H7078" i="6"/>
  <c r="G7078" i="6"/>
  <c r="F7078" i="6"/>
  <c r="I7077" i="6"/>
  <c r="H7077" i="6"/>
  <c r="G7077" i="6"/>
  <c r="F7077" i="6"/>
  <c r="I7076" i="6"/>
  <c r="H7076" i="6"/>
  <c r="G7076" i="6"/>
  <c r="F7076" i="6"/>
  <c r="I7075" i="6"/>
  <c r="H7075" i="6"/>
  <c r="G7075" i="6"/>
  <c r="F7075" i="6"/>
  <c r="I7074" i="6"/>
  <c r="H7074" i="6"/>
  <c r="G7074" i="6"/>
  <c r="F7074" i="6"/>
  <c r="I7073" i="6"/>
  <c r="H7073" i="6"/>
  <c r="G7073" i="6"/>
  <c r="F7073" i="6"/>
  <c r="I7072" i="6"/>
  <c r="H7072" i="6"/>
  <c r="G7072" i="6"/>
  <c r="F7072" i="6"/>
  <c r="I7071" i="6"/>
  <c r="H7071" i="6"/>
  <c r="G7071" i="6"/>
  <c r="F7071" i="6"/>
  <c r="I7070" i="6"/>
  <c r="H7070" i="6"/>
  <c r="G7070" i="6"/>
  <c r="F7070" i="6"/>
  <c r="I7069" i="6"/>
  <c r="H7069" i="6"/>
  <c r="G7069" i="6"/>
  <c r="F7069" i="6"/>
  <c r="I7068" i="6"/>
  <c r="H7068" i="6"/>
  <c r="G7068" i="6"/>
  <c r="F7068" i="6"/>
  <c r="I7067" i="6"/>
  <c r="H7067" i="6"/>
  <c r="G7067" i="6"/>
  <c r="F7067" i="6"/>
  <c r="I7066" i="6"/>
  <c r="H7066" i="6"/>
  <c r="G7066" i="6"/>
  <c r="F7066" i="6"/>
  <c r="I7065" i="6"/>
  <c r="H7065" i="6"/>
  <c r="G7065" i="6"/>
  <c r="F7065" i="6"/>
  <c r="I7064" i="6"/>
  <c r="H7064" i="6"/>
  <c r="G7064" i="6"/>
  <c r="F7064" i="6"/>
  <c r="I7063" i="6"/>
  <c r="H7063" i="6"/>
  <c r="G7063" i="6"/>
  <c r="F7063" i="6"/>
  <c r="I7062" i="6"/>
  <c r="H7062" i="6"/>
  <c r="G7062" i="6"/>
  <c r="F7062" i="6"/>
  <c r="I7061" i="6"/>
  <c r="H7061" i="6"/>
  <c r="G7061" i="6"/>
  <c r="F7061" i="6"/>
  <c r="I7060" i="6"/>
  <c r="H7060" i="6"/>
  <c r="G7060" i="6"/>
  <c r="F7060" i="6"/>
  <c r="I7059" i="6"/>
  <c r="H7059" i="6"/>
  <c r="G7059" i="6"/>
  <c r="F7059" i="6"/>
  <c r="I7058" i="6"/>
  <c r="H7058" i="6"/>
  <c r="G7058" i="6"/>
  <c r="F7058" i="6"/>
  <c r="I7057" i="6"/>
  <c r="H7057" i="6"/>
  <c r="G7057" i="6"/>
  <c r="F7057" i="6"/>
  <c r="I7056" i="6"/>
  <c r="H7056" i="6"/>
  <c r="G7056" i="6"/>
  <c r="F7056" i="6"/>
  <c r="I7055" i="6"/>
  <c r="H7055" i="6"/>
  <c r="G7055" i="6"/>
  <c r="F7055" i="6"/>
  <c r="I7054" i="6"/>
  <c r="H7054" i="6"/>
  <c r="G7054" i="6"/>
  <c r="F7054" i="6"/>
  <c r="I7053" i="6"/>
  <c r="H7053" i="6"/>
  <c r="G7053" i="6"/>
  <c r="F7053" i="6"/>
  <c r="I7052" i="6"/>
  <c r="H7052" i="6"/>
  <c r="G7052" i="6"/>
  <c r="F7052" i="6"/>
  <c r="I7051" i="6"/>
  <c r="H7051" i="6"/>
  <c r="G7051" i="6"/>
  <c r="F7051" i="6"/>
  <c r="I7050" i="6"/>
  <c r="H7050" i="6"/>
  <c r="G7050" i="6"/>
  <c r="F7050" i="6"/>
  <c r="I7049" i="6"/>
  <c r="H7049" i="6"/>
  <c r="G7049" i="6"/>
  <c r="F7049" i="6"/>
  <c r="I7048" i="6"/>
  <c r="H7048" i="6"/>
  <c r="G7048" i="6"/>
  <c r="F7048" i="6"/>
  <c r="I7047" i="6"/>
  <c r="H7047" i="6"/>
  <c r="G7047" i="6"/>
  <c r="F7047" i="6"/>
  <c r="I7046" i="6"/>
  <c r="H7046" i="6"/>
  <c r="G7046" i="6"/>
  <c r="F7046" i="6"/>
  <c r="I7045" i="6"/>
  <c r="H7045" i="6"/>
  <c r="G7045" i="6"/>
  <c r="F7045" i="6"/>
  <c r="I7044" i="6"/>
  <c r="H7044" i="6"/>
  <c r="G7044" i="6"/>
  <c r="F7044" i="6"/>
  <c r="I7043" i="6"/>
  <c r="H7043" i="6"/>
  <c r="G7043" i="6"/>
  <c r="F7043" i="6"/>
  <c r="I7042" i="6"/>
  <c r="H7042" i="6"/>
  <c r="G7042" i="6"/>
  <c r="F7042" i="6"/>
  <c r="I7041" i="6"/>
  <c r="H7041" i="6"/>
  <c r="G7041" i="6"/>
  <c r="F7041" i="6"/>
  <c r="I7040" i="6"/>
  <c r="H7040" i="6"/>
  <c r="G7040" i="6"/>
  <c r="F7040" i="6"/>
  <c r="I7039" i="6"/>
  <c r="H7039" i="6"/>
  <c r="G7039" i="6"/>
  <c r="F7039" i="6"/>
  <c r="I7038" i="6"/>
  <c r="H7038" i="6"/>
  <c r="G7038" i="6"/>
  <c r="F7038" i="6"/>
  <c r="I7037" i="6"/>
  <c r="H7037" i="6"/>
  <c r="G7037" i="6"/>
  <c r="F7037" i="6"/>
  <c r="I7036" i="6"/>
  <c r="H7036" i="6"/>
  <c r="G7036" i="6"/>
  <c r="F7036" i="6"/>
  <c r="I7035" i="6"/>
  <c r="H7035" i="6"/>
  <c r="G7035" i="6"/>
  <c r="F7035" i="6"/>
  <c r="I7034" i="6"/>
  <c r="H7034" i="6"/>
  <c r="G7034" i="6"/>
  <c r="F7034" i="6"/>
  <c r="I7033" i="6"/>
  <c r="H7033" i="6"/>
  <c r="G7033" i="6"/>
  <c r="F7033" i="6"/>
  <c r="I7032" i="6"/>
  <c r="H7032" i="6"/>
  <c r="G7032" i="6"/>
  <c r="F7032" i="6"/>
  <c r="I7031" i="6"/>
  <c r="H7031" i="6"/>
  <c r="G7031" i="6"/>
  <c r="F7031" i="6"/>
  <c r="I7030" i="6"/>
  <c r="H7030" i="6"/>
  <c r="G7030" i="6"/>
  <c r="F7030" i="6"/>
  <c r="I7029" i="6"/>
  <c r="H7029" i="6"/>
  <c r="G7029" i="6"/>
  <c r="F7029" i="6"/>
  <c r="I7028" i="6"/>
  <c r="H7028" i="6"/>
  <c r="G7028" i="6"/>
  <c r="F7028" i="6"/>
  <c r="I7027" i="6"/>
  <c r="H7027" i="6"/>
  <c r="G7027" i="6"/>
  <c r="F7027" i="6"/>
  <c r="I7026" i="6"/>
  <c r="H7026" i="6"/>
  <c r="G7026" i="6"/>
  <c r="F7026" i="6"/>
  <c r="I7025" i="6"/>
  <c r="H7025" i="6"/>
  <c r="G7025" i="6"/>
  <c r="F7025" i="6"/>
  <c r="I7024" i="6"/>
  <c r="H7024" i="6"/>
  <c r="G7024" i="6"/>
  <c r="F7024" i="6"/>
  <c r="I7023" i="6"/>
  <c r="H7023" i="6"/>
  <c r="G7023" i="6"/>
  <c r="F7023" i="6"/>
  <c r="I7022" i="6"/>
  <c r="H7022" i="6"/>
  <c r="G7022" i="6"/>
  <c r="F7022" i="6"/>
  <c r="I7021" i="6"/>
  <c r="H7021" i="6"/>
  <c r="G7021" i="6"/>
  <c r="F7021" i="6"/>
  <c r="I7020" i="6"/>
  <c r="H7020" i="6"/>
  <c r="G7020" i="6"/>
  <c r="F7020" i="6"/>
  <c r="I7019" i="6"/>
  <c r="H7019" i="6"/>
  <c r="G7019" i="6"/>
  <c r="F7019" i="6"/>
  <c r="I7018" i="6"/>
  <c r="H7018" i="6"/>
  <c r="G7018" i="6"/>
  <c r="F7018" i="6"/>
  <c r="I7017" i="6"/>
  <c r="H7017" i="6"/>
  <c r="G7017" i="6"/>
  <c r="F7017" i="6"/>
  <c r="I7016" i="6"/>
  <c r="H7016" i="6"/>
  <c r="G7016" i="6"/>
  <c r="F7016" i="6"/>
  <c r="I7015" i="6"/>
  <c r="H7015" i="6"/>
  <c r="G7015" i="6"/>
  <c r="F7015" i="6"/>
  <c r="I7014" i="6"/>
  <c r="H7014" i="6"/>
  <c r="G7014" i="6"/>
  <c r="F7014" i="6"/>
  <c r="I7013" i="6"/>
  <c r="H7013" i="6"/>
  <c r="G7013" i="6"/>
  <c r="F7013" i="6"/>
  <c r="I7012" i="6"/>
  <c r="H7012" i="6"/>
  <c r="G7012" i="6"/>
  <c r="F7012" i="6"/>
  <c r="I7011" i="6"/>
  <c r="H7011" i="6"/>
  <c r="G7011" i="6"/>
  <c r="F7011" i="6"/>
  <c r="I7010" i="6"/>
  <c r="H7010" i="6"/>
  <c r="G7010" i="6"/>
  <c r="F7010" i="6"/>
  <c r="I7009" i="6"/>
  <c r="H7009" i="6"/>
  <c r="G7009" i="6"/>
  <c r="F7009" i="6"/>
  <c r="I7008" i="6"/>
  <c r="H7008" i="6"/>
  <c r="G7008" i="6"/>
  <c r="F7008" i="6"/>
  <c r="I7007" i="6"/>
  <c r="H7007" i="6"/>
  <c r="G7007" i="6"/>
  <c r="F7007" i="6"/>
  <c r="I7006" i="6"/>
  <c r="H7006" i="6"/>
  <c r="G7006" i="6"/>
  <c r="F7006" i="6"/>
  <c r="I7005" i="6"/>
  <c r="H7005" i="6"/>
  <c r="G7005" i="6"/>
  <c r="F7005" i="6"/>
  <c r="I7004" i="6"/>
  <c r="H7004" i="6"/>
  <c r="G7004" i="6"/>
  <c r="F7004" i="6"/>
  <c r="I7003" i="6"/>
  <c r="H7003" i="6"/>
  <c r="G7003" i="6"/>
  <c r="F7003" i="6"/>
  <c r="I7002" i="6"/>
  <c r="H7002" i="6"/>
  <c r="G7002" i="6"/>
  <c r="F7002" i="6"/>
  <c r="I7001" i="6"/>
  <c r="H7001" i="6"/>
  <c r="G7001" i="6"/>
  <c r="F7001" i="6"/>
  <c r="I7000" i="6"/>
  <c r="H7000" i="6"/>
  <c r="G7000" i="6"/>
  <c r="F7000" i="6"/>
  <c r="I6999" i="6"/>
  <c r="H6999" i="6"/>
  <c r="G6999" i="6"/>
  <c r="F6999" i="6"/>
  <c r="I6998" i="6"/>
  <c r="H6998" i="6"/>
  <c r="G6998" i="6"/>
  <c r="F6998" i="6"/>
  <c r="I6997" i="6"/>
  <c r="H6997" i="6"/>
  <c r="G6997" i="6"/>
  <c r="F6997" i="6"/>
  <c r="I6996" i="6"/>
  <c r="H6996" i="6"/>
  <c r="G6996" i="6"/>
  <c r="F6996" i="6"/>
  <c r="I6995" i="6"/>
  <c r="H6995" i="6"/>
  <c r="G6995" i="6"/>
  <c r="F6995" i="6"/>
  <c r="I6994" i="6"/>
  <c r="H6994" i="6"/>
  <c r="G6994" i="6"/>
  <c r="F6994" i="6"/>
  <c r="I6993" i="6"/>
  <c r="H6993" i="6"/>
  <c r="G6993" i="6"/>
  <c r="F6993" i="6"/>
  <c r="I6992" i="6"/>
  <c r="H6992" i="6"/>
  <c r="G6992" i="6"/>
  <c r="F6992" i="6"/>
  <c r="I6991" i="6"/>
  <c r="H6991" i="6"/>
  <c r="G6991" i="6"/>
  <c r="F6991" i="6"/>
  <c r="I6990" i="6"/>
  <c r="H6990" i="6"/>
  <c r="G6990" i="6"/>
  <c r="F6990" i="6"/>
  <c r="I6989" i="6"/>
  <c r="H6989" i="6"/>
  <c r="G6989" i="6"/>
  <c r="F6989" i="6"/>
  <c r="I6988" i="6"/>
  <c r="H6988" i="6"/>
  <c r="G6988" i="6"/>
  <c r="F6988" i="6"/>
  <c r="I6987" i="6"/>
  <c r="H6987" i="6"/>
  <c r="G6987" i="6"/>
  <c r="F6987" i="6"/>
  <c r="I6986" i="6"/>
  <c r="H6986" i="6"/>
  <c r="G6986" i="6"/>
  <c r="F6986" i="6"/>
  <c r="I6985" i="6"/>
  <c r="H6985" i="6"/>
  <c r="G6985" i="6"/>
  <c r="F6985" i="6"/>
  <c r="I6984" i="6"/>
  <c r="H6984" i="6"/>
  <c r="G6984" i="6"/>
  <c r="F6984" i="6"/>
  <c r="I6983" i="6"/>
  <c r="H6983" i="6"/>
  <c r="G6983" i="6"/>
  <c r="F6983" i="6"/>
  <c r="I6982" i="6"/>
  <c r="H6982" i="6"/>
  <c r="G6982" i="6"/>
  <c r="F6982" i="6"/>
  <c r="I6981" i="6"/>
  <c r="H6981" i="6"/>
  <c r="G6981" i="6"/>
  <c r="F6981" i="6"/>
  <c r="I6980" i="6"/>
  <c r="H6980" i="6"/>
  <c r="G6980" i="6"/>
  <c r="F6980" i="6"/>
  <c r="I6979" i="6"/>
  <c r="H6979" i="6"/>
  <c r="G6979" i="6"/>
  <c r="F6979" i="6"/>
  <c r="I6978" i="6"/>
  <c r="H6978" i="6"/>
  <c r="G6978" i="6"/>
  <c r="F6978" i="6"/>
  <c r="I6977" i="6"/>
  <c r="H6977" i="6"/>
  <c r="G6977" i="6"/>
  <c r="F6977" i="6"/>
  <c r="I6976" i="6"/>
  <c r="H6976" i="6"/>
  <c r="G6976" i="6"/>
  <c r="F6976" i="6"/>
  <c r="I6975" i="6"/>
  <c r="H6975" i="6"/>
  <c r="G6975" i="6"/>
  <c r="F6975" i="6"/>
  <c r="I6974" i="6"/>
  <c r="H6974" i="6"/>
  <c r="G6974" i="6"/>
  <c r="F6974" i="6"/>
  <c r="I6973" i="6"/>
  <c r="H6973" i="6"/>
  <c r="G6973" i="6"/>
  <c r="F6973" i="6"/>
  <c r="I6972" i="6"/>
  <c r="H6972" i="6"/>
  <c r="G6972" i="6"/>
  <c r="F6972" i="6"/>
  <c r="I6971" i="6"/>
  <c r="H6971" i="6"/>
  <c r="G6971" i="6"/>
  <c r="F6971" i="6"/>
  <c r="I6970" i="6"/>
  <c r="H6970" i="6"/>
  <c r="G6970" i="6"/>
  <c r="F6970" i="6"/>
  <c r="I6969" i="6"/>
  <c r="H6969" i="6"/>
  <c r="G6969" i="6"/>
  <c r="F6969" i="6"/>
  <c r="I6968" i="6"/>
  <c r="H6968" i="6"/>
  <c r="G6968" i="6"/>
  <c r="F6968" i="6"/>
  <c r="I6967" i="6"/>
  <c r="H6967" i="6"/>
  <c r="G6967" i="6"/>
  <c r="F6967" i="6"/>
  <c r="I6966" i="6"/>
  <c r="H6966" i="6"/>
  <c r="G6966" i="6"/>
  <c r="F6966" i="6"/>
  <c r="I6965" i="6"/>
  <c r="H6965" i="6"/>
  <c r="G6965" i="6"/>
  <c r="F6965" i="6"/>
  <c r="I6964" i="6"/>
  <c r="H6964" i="6"/>
  <c r="G6964" i="6"/>
  <c r="F6964" i="6"/>
  <c r="I6963" i="6"/>
  <c r="H6963" i="6"/>
  <c r="G6963" i="6"/>
  <c r="F6963" i="6"/>
  <c r="I6962" i="6"/>
  <c r="H6962" i="6"/>
  <c r="G6962" i="6"/>
  <c r="F6962" i="6"/>
  <c r="I6961" i="6"/>
  <c r="H6961" i="6"/>
  <c r="G6961" i="6"/>
  <c r="F6961" i="6"/>
  <c r="I6960" i="6"/>
  <c r="H6960" i="6"/>
  <c r="G6960" i="6"/>
  <c r="F6960" i="6"/>
  <c r="I6959" i="6"/>
  <c r="H6959" i="6"/>
  <c r="G6959" i="6"/>
  <c r="F6959" i="6"/>
  <c r="I6958" i="6"/>
  <c r="H6958" i="6"/>
  <c r="G6958" i="6"/>
  <c r="F6958" i="6"/>
  <c r="I6957" i="6"/>
  <c r="H6957" i="6"/>
  <c r="G6957" i="6"/>
  <c r="F6957" i="6"/>
  <c r="I6956" i="6"/>
  <c r="H6956" i="6"/>
  <c r="G6956" i="6"/>
  <c r="F6956" i="6"/>
  <c r="I6955" i="6"/>
  <c r="H6955" i="6"/>
  <c r="G6955" i="6"/>
  <c r="F6955" i="6"/>
  <c r="I6954" i="6"/>
  <c r="H6954" i="6"/>
  <c r="G6954" i="6"/>
  <c r="F6954" i="6"/>
  <c r="I6953" i="6"/>
  <c r="H6953" i="6"/>
  <c r="G6953" i="6"/>
  <c r="F6953" i="6"/>
  <c r="I6952" i="6"/>
  <c r="H6952" i="6"/>
  <c r="G6952" i="6"/>
  <c r="F6952" i="6"/>
  <c r="I6951" i="6"/>
  <c r="H6951" i="6"/>
  <c r="G6951" i="6"/>
  <c r="F6951" i="6"/>
  <c r="I6950" i="6"/>
  <c r="H6950" i="6"/>
  <c r="G6950" i="6"/>
  <c r="F6950" i="6"/>
  <c r="I6949" i="6"/>
  <c r="H6949" i="6"/>
  <c r="G6949" i="6"/>
  <c r="F6949" i="6"/>
  <c r="I6948" i="6"/>
  <c r="H6948" i="6"/>
  <c r="G6948" i="6"/>
  <c r="F6948" i="6"/>
  <c r="I6947" i="6"/>
  <c r="H6947" i="6"/>
  <c r="G6947" i="6"/>
  <c r="F6947" i="6"/>
  <c r="I6946" i="6"/>
  <c r="H6946" i="6"/>
  <c r="G6946" i="6"/>
  <c r="F6946" i="6"/>
  <c r="I6945" i="6"/>
  <c r="H6945" i="6"/>
  <c r="G6945" i="6"/>
  <c r="F6945" i="6"/>
  <c r="I6944" i="6"/>
  <c r="H6944" i="6"/>
  <c r="G6944" i="6"/>
  <c r="F6944" i="6"/>
  <c r="I6943" i="6"/>
  <c r="H6943" i="6"/>
  <c r="G6943" i="6"/>
  <c r="F6943" i="6"/>
  <c r="I6942" i="6"/>
  <c r="H6942" i="6"/>
  <c r="G6942" i="6"/>
  <c r="F6942" i="6"/>
  <c r="I6941" i="6"/>
  <c r="H6941" i="6"/>
  <c r="G6941" i="6"/>
  <c r="F6941" i="6"/>
  <c r="I6940" i="6"/>
  <c r="H6940" i="6"/>
  <c r="G6940" i="6"/>
  <c r="F6940" i="6"/>
  <c r="I6939" i="6"/>
  <c r="H6939" i="6"/>
  <c r="G6939" i="6"/>
  <c r="F6939" i="6"/>
  <c r="I6938" i="6"/>
  <c r="H6938" i="6"/>
  <c r="G6938" i="6"/>
  <c r="F6938" i="6"/>
  <c r="I6937" i="6"/>
  <c r="H6937" i="6"/>
  <c r="G6937" i="6"/>
  <c r="F6937" i="6"/>
  <c r="I6936" i="6"/>
  <c r="H6936" i="6"/>
  <c r="G6936" i="6"/>
  <c r="F6936" i="6"/>
  <c r="I6935" i="6"/>
  <c r="H6935" i="6"/>
  <c r="G6935" i="6"/>
  <c r="F6935" i="6"/>
  <c r="I6934" i="6"/>
  <c r="H6934" i="6"/>
  <c r="G6934" i="6"/>
  <c r="F6934" i="6"/>
  <c r="I6933" i="6"/>
  <c r="H6933" i="6"/>
  <c r="G6933" i="6"/>
  <c r="F6933" i="6"/>
  <c r="I6932" i="6"/>
  <c r="H6932" i="6"/>
  <c r="G6932" i="6"/>
  <c r="F6932" i="6"/>
  <c r="I6931" i="6"/>
  <c r="H6931" i="6"/>
  <c r="G6931" i="6"/>
  <c r="F6931" i="6"/>
  <c r="I6930" i="6"/>
  <c r="H6930" i="6"/>
  <c r="G6930" i="6"/>
  <c r="F6930" i="6"/>
  <c r="I6929" i="6"/>
  <c r="H6929" i="6"/>
  <c r="G6929" i="6"/>
  <c r="F6929" i="6"/>
  <c r="I6928" i="6"/>
  <c r="H6928" i="6"/>
  <c r="G6928" i="6"/>
  <c r="F6928" i="6"/>
  <c r="I6927" i="6"/>
  <c r="H6927" i="6"/>
  <c r="G6927" i="6"/>
  <c r="F6927" i="6"/>
  <c r="I6926" i="6"/>
  <c r="H6926" i="6"/>
  <c r="G6926" i="6"/>
  <c r="F6926" i="6"/>
  <c r="I6925" i="6"/>
  <c r="H6925" i="6"/>
  <c r="G6925" i="6"/>
  <c r="F6925" i="6"/>
  <c r="I6924" i="6"/>
  <c r="H6924" i="6"/>
  <c r="G6924" i="6"/>
  <c r="F6924" i="6"/>
  <c r="I6923" i="6"/>
  <c r="H6923" i="6"/>
  <c r="G6923" i="6"/>
  <c r="F6923" i="6"/>
  <c r="I6922" i="6"/>
  <c r="H6922" i="6"/>
  <c r="G6922" i="6"/>
  <c r="F6922" i="6"/>
  <c r="I6921" i="6"/>
  <c r="H6921" i="6"/>
  <c r="G6921" i="6"/>
  <c r="F6921" i="6"/>
  <c r="I6920" i="6"/>
  <c r="H6920" i="6"/>
  <c r="G6920" i="6"/>
  <c r="F6920" i="6"/>
  <c r="I6919" i="6"/>
  <c r="H6919" i="6"/>
  <c r="G6919" i="6"/>
  <c r="F6919" i="6"/>
  <c r="I6918" i="6"/>
  <c r="H6918" i="6"/>
  <c r="G6918" i="6"/>
  <c r="F6918" i="6"/>
  <c r="I6917" i="6"/>
  <c r="H6917" i="6"/>
  <c r="G6917" i="6"/>
  <c r="F6917" i="6"/>
  <c r="I6916" i="6"/>
  <c r="H6916" i="6"/>
  <c r="G6916" i="6"/>
  <c r="F6916" i="6"/>
  <c r="I6915" i="6"/>
  <c r="H6915" i="6"/>
  <c r="G6915" i="6"/>
  <c r="F6915" i="6"/>
  <c r="I6914" i="6"/>
  <c r="H6914" i="6"/>
  <c r="G6914" i="6"/>
  <c r="F6914" i="6"/>
  <c r="I6913" i="6"/>
  <c r="H6913" i="6"/>
  <c r="G6913" i="6"/>
  <c r="F6913" i="6"/>
  <c r="I6912" i="6"/>
  <c r="H6912" i="6"/>
  <c r="G6912" i="6"/>
  <c r="F6912" i="6"/>
  <c r="I6911" i="6"/>
  <c r="H6911" i="6"/>
  <c r="G6911" i="6"/>
  <c r="F6911" i="6"/>
  <c r="I6910" i="6"/>
  <c r="H6910" i="6"/>
  <c r="G6910" i="6"/>
  <c r="F6910" i="6"/>
  <c r="I6909" i="6"/>
  <c r="H6909" i="6"/>
  <c r="G6909" i="6"/>
  <c r="F6909" i="6"/>
  <c r="I6908" i="6"/>
  <c r="H6908" i="6"/>
  <c r="G6908" i="6"/>
  <c r="F6908" i="6"/>
  <c r="I6907" i="6"/>
  <c r="H6907" i="6"/>
  <c r="G6907" i="6"/>
  <c r="F6907" i="6"/>
  <c r="I6906" i="6"/>
  <c r="H6906" i="6"/>
  <c r="G6906" i="6"/>
  <c r="F6906" i="6"/>
  <c r="I6905" i="6"/>
  <c r="H6905" i="6"/>
  <c r="G6905" i="6"/>
  <c r="F6905" i="6"/>
  <c r="I6904" i="6"/>
  <c r="H6904" i="6"/>
  <c r="G6904" i="6"/>
  <c r="F6904" i="6"/>
  <c r="I6903" i="6"/>
  <c r="H6903" i="6"/>
  <c r="G6903" i="6"/>
  <c r="F6903" i="6"/>
  <c r="I6902" i="6"/>
  <c r="H6902" i="6"/>
  <c r="G6902" i="6"/>
  <c r="F6902" i="6"/>
  <c r="I6901" i="6"/>
  <c r="H6901" i="6"/>
  <c r="G6901" i="6"/>
  <c r="F6901" i="6"/>
  <c r="I6900" i="6"/>
  <c r="H6900" i="6"/>
  <c r="G6900" i="6"/>
  <c r="F6900" i="6"/>
  <c r="I6899" i="6"/>
  <c r="H6899" i="6"/>
  <c r="G6899" i="6"/>
  <c r="F6899" i="6"/>
  <c r="I6898" i="6"/>
  <c r="H6898" i="6"/>
  <c r="G6898" i="6"/>
  <c r="F6898" i="6"/>
  <c r="I6897" i="6"/>
  <c r="H6897" i="6"/>
  <c r="G6897" i="6"/>
  <c r="F6897" i="6"/>
  <c r="I6896" i="6"/>
  <c r="H6896" i="6"/>
  <c r="G6896" i="6"/>
  <c r="F6896" i="6"/>
  <c r="I6895" i="6"/>
  <c r="H6895" i="6"/>
  <c r="G6895" i="6"/>
  <c r="F6895" i="6"/>
  <c r="I6894" i="6"/>
  <c r="H6894" i="6"/>
  <c r="G6894" i="6"/>
  <c r="F6894" i="6"/>
  <c r="I6893" i="6"/>
  <c r="H6893" i="6"/>
  <c r="G6893" i="6"/>
  <c r="F6893" i="6"/>
  <c r="I6892" i="6"/>
  <c r="H6892" i="6"/>
  <c r="G6892" i="6"/>
  <c r="F6892" i="6"/>
  <c r="I6891" i="6"/>
  <c r="H6891" i="6"/>
  <c r="G6891" i="6"/>
  <c r="F6891" i="6"/>
  <c r="I6890" i="6"/>
  <c r="H6890" i="6"/>
  <c r="G6890" i="6"/>
  <c r="F6890" i="6"/>
  <c r="I6889" i="6"/>
  <c r="H6889" i="6"/>
  <c r="G6889" i="6"/>
  <c r="F6889" i="6"/>
  <c r="I6888" i="6"/>
  <c r="H6888" i="6"/>
  <c r="G6888" i="6"/>
  <c r="F6888" i="6"/>
  <c r="I6887" i="6"/>
  <c r="H6887" i="6"/>
  <c r="G6887" i="6"/>
  <c r="F6887" i="6"/>
  <c r="I6886" i="6"/>
  <c r="H6886" i="6"/>
  <c r="G6886" i="6"/>
  <c r="F6886" i="6"/>
  <c r="I6885" i="6"/>
  <c r="H6885" i="6"/>
  <c r="G6885" i="6"/>
  <c r="F6885" i="6"/>
  <c r="I6884" i="6"/>
  <c r="H6884" i="6"/>
  <c r="G6884" i="6"/>
  <c r="F6884" i="6"/>
  <c r="I6883" i="6"/>
  <c r="H6883" i="6"/>
  <c r="G6883" i="6"/>
  <c r="F6883" i="6"/>
  <c r="I6882" i="6"/>
  <c r="H6882" i="6"/>
  <c r="G6882" i="6"/>
  <c r="F6882" i="6"/>
  <c r="I6881" i="6"/>
  <c r="H6881" i="6"/>
  <c r="G6881" i="6"/>
  <c r="F6881" i="6"/>
  <c r="I6880" i="6"/>
  <c r="H6880" i="6"/>
  <c r="G6880" i="6"/>
  <c r="F6880" i="6"/>
  <c r="I6879" i="6"/>
  <c r="H6879" i="6"/>
  <c r="G6879" i="6"/>
  <c r="F6879" i="6"/>
  <c r="I6878" i="6"/>
  <c r="H6878" i="6"/>
  <c r="G6878" i="6"/>
  <c r="F6878" i="6"/>
  <c r="I6877" i="6"/>
  <c r="H6877" i="6"/>
  <c r="G6877" i="6"/>
  <c r="F6877" i="6"/>
  <c r="I6876" i="6"/>
  <c r="H6876" i="6"/>
  <c r="G6876" i="6"/>
  <c r="F6876" i="6"/>
  <c r="I6875" i="6"/>
  <c r="H6875" i="6"/>
  <c r="G6875" i="6"/>
  <c r="F6875" i="6"/>
  <c r="I6874" i="6"/>
  <c r="H6874" i="6"/>
  <c r="G6874" i="6"/>
  <c r="F6874" i="6"/>
  <c r="I6873" i="6"/>
  <c r="H6873" i="6"/>
  <c r="G6873" i="6"/>
  <c r="F6873" i="6"/>
  <c r="I6872" i="6"/>
  <c r="H6872" i="6"/>
  <c r="G6872" i="6"/>
  <c r="F6872" i="6"/>
  <c r="I6871" i="6"/>
  <c r="H6871" i="6"/>
  <c r="G6871" i="6"/>
  <c r="F6871" i="6"/>
  <c r="I6870" i="6"/>
  <c r="H6870" i="6"/>
  <c r="G6870" i="6"/>
  <c r="F6870" i="6"/>
  <c r="I6869" i="6"/>
  <c r="H6869" i="6"/>
  <c r="G6869" i="6"/>
  <c r="F6869" i="6"/>
  <c r="I6868" i="6"/>
  <c r="H6868" i="6"/>
  <c r="G6868" i="6"/>
  <c r="F6868" i="6"/>
  <c r="I6867" i="6"/>
  <c r="H6867" i="6"/>
  <c r="G6867" i="6"/>
  <c r="F6867" i="6"/>
  <c r="I6866" i="6"/>
  <c r="H6866" i="6"/>
  <c r="G6866" i="6"/>
  <c r="F6866" i="6"/>
  <c r="I6865" i="6"/>
  <c r="H6865" i="6"/>
  <c r="G6865" i="6"/>
  <c r="F6865" i="6"/>
  <c r="I6864" i="6"/>
  <c r="H6864" i="6"/>
  <c r="G6864" i="6"/>
  <c r="F6864" i="6"/>
  <c r="I6863" i="6"/>
  <c r="H6863" i="6"/>
  <c r="G6863" i="6"/>
  <c r="F6863" i="6"/>
  <c r="I6862" i="6"/>
  <c r="H6862" i="6"/>
  <c r="G6862" i="6"/>
  <c r="F6862" i="6"/>
  <c r="I6861" i="6"/>
  <c r="H6861" i="6"/>
  <c r="G6861" i="6"/>
  <c r="F6861" i="6"/>
  <c r="I6860" i="6"/>
  <c r="H6860" i="6"/>
  <c r="G6860" i="6"/>
  <c r="F6860" i="6"/>
  <c r="I6859" i="6"/>
  <c r="H6859" i="6"/>
  <c r="G6859" i="6"/>
  <c r="F6859" i="6"/>
  <c r="I6858" i="6"/>
  <c r="H6858" i="6"/>
  <c r="G6858" i="6"/>
  <c r="F6858" i="6"/>
  <c r="I6857" i="6"/>
  <c r="H6857" i="6"/>
  <c r="G6857" i="6"/>
  <c r="F6857" i="6"/>
  <c r="I6856" i="6"/>
  <c r="H6856" i="6"/>
  <c r="G6856" i="6"/>
  <c r="F6856" i="6"/>
  <c r="I6855" i="6"/>
  <c r="H6855" i="6"/>
  <c r="G6855" i="6"/>
  <c r="F6855" i="6"/>
  <c r="I6854" i="6"/>
  <c r="H6854" i="6"/>
  <c r="G6854" i="6"/>
  <c r="F6854" i="6"/>
  <c r="I6853" i="6"/>
  <c r="H6853" i="6"/>
  <c r="G6853" i="6"/>
  <c r="F6853" i="6"/>
  <c r="I6852" i="6"/>
  <c r="H6852" i="6"/>
  <c r="G6852" i="6"/>
  <c r="F6852" i="6"/>
  <c r="I6851" i="6"/>
  <c r="H6851" i="6"/>
  <c r="G6851" i="6"/>
  <c r="F6851" i="6"/>
  <c r="I6850" i="6"/>
  <c r="H6850" i="6"/>
  <c r="G6850" i="6"/>
  <c r="F6850" i="6"/>
  <c r="I6849" i="6"/>
  <c r="H6849" i="6"/>
  <c r="G6849" i="6"/>
  <c r="F6849" i="6"/>
  <c r="I6848" i="6"/>
  <c r="H6848" i="6"/>
  <c r="G6848" i="6"/>
  <c r="F6848" i="6"/>
  <c r="I6847" i="6"/>
  <c r="H6847" i="6"/>
  <c r="G6847" i="6"/>
  <c r="F6847" i="6"/>
  <c r="I6846" i="6"/>
  <c r="H6846" i="6"/>
  <c r="G6846" i="6"/>
  <c r="F6846" i="6"/>
  <c r="I6845" i="6"/>
  <c r="H6845" i="6"/>
  <c r="G6845" i="6"/>
  <c r="F6845" i="6"/>
  <c r="I6844" i="6"/>
  <c r="H6844" i="6"/>
  <c r="G6844" i="6"/>
  <c r="F6844" i="6"/>
  <c r="I6843" i="6"/>
  <c r="H6843" i="6"/>
  <c r="G6843" i="6"/>
  <c r="F6843" i="6"/>
  <c r="I6842" i="6"/>
  <c r="H6842" i="6"/>
  <c r="G6842" i="6"/>
  <c r="F6842" i="6"/>
  <c r="I6841" i="6"/>
  <c r="H6841" i="6"/>
  <c r="G6841" i="6"/>
  <c r="F6841" i="6"/>
  <c r="I6840" i="6"/>
  <c r="H6840" i="6"/>
  <c r="G6840" i="6"/>
  <c r="F6840" i="6"/>
  <c r="I6839" i="6"/>
  <c r="H6839" i="6"/>
  <c r="G6839" i="6"/>
  <c r="F6839" i="6"/>
  <c r="I6838" i="6"/>
  <c r="H6838" i="6"/>
  <c r="G6838" i="6"/>
  <c r="F6838" i="6"/>
  <c r="I6837" i="6"/>
  <c r="H6837" i="6"/>
  <c r="G6837" i="6"/>
  <c r="F6837" i="6"/>
  <c r="I6836" i="6"/>
  <c r="H6836" i="6"/>
  <c r="G6836" i="6"/>
  <c r="F6836" i="6"/>
  <c r="I6835" i="6"/>
  <c r="H6835" i="6"/>
  <c r="G6835" i="6"/>
  <c r="F6835" i="6"/>
  <c r="I6834" i="6"/>
  <c r="H6834" i="6"/>
  <c r="G6834" i="6"/>
  <c r="F6834" i="6"/>
  <c r="I6833" i="6"/>
  <c r="H6833" i="6"/>
  <c r="G6833" i="6"/>
  <c r="F6833" i="6"/>
  <c r="I6832" i="6"/>
  <c r="H6832" i="6"/>
  <c r="G6832" i="6"/>
  <c r="F6832" i="6"/>
  <c r="I6831" i="6"/>
  <c r="H6831" i="6"/>
  <c r="G6831" i="6"/>
  <c r="F6831" i="6"/>
  <c r="I6830" i="6"/>
  <c r="H6830" i="6"/>
  <c r="G6830" i="6"/>
  <c r="F6830" i="6"/>
  <c r="I6829" i="6"/>
  <c r="H6829" i="6"/>
  <c r="G6829" i="6"/>
  <c r="F6829" i="6"/>
  <c r="I6828" i="6"/>
  <c r="H6828" i="6"/>
  <c r="G6828" i="6"/>
  <c r="F6828" i="6"/>
  <c r="I6827" i="6"/>
  <c r="H6827" i="6"/>
  <c r="G6827" i="6"/>
  <c r="F6827" i="6"/>
  <c r="I6826" i="6"/>
  <c r="H6826" i="6"/>
  <c r="G6826" i="6"/>
  <c r="F6826" i="6"/>
  <c r="I6825" i="6"/>
  <c r="H6825" i="6"/>
  <c r="G6825" i="6"/>
  <c r="F6825" i="6"/>
  <c r="I6824" i="6"/>
  <c r="H6824" i="6"/>
  <c r="G6824" i="6"/>
  <c r="F6824" i="6"/>
  <c r="I6823" i="6"/>
  <c r="H6823" i="6"/>
  <c r="G6823" i="6"/>
  <c r="F6823" i="6"/>
  <c r="I6822" i="6"/>
  <c r="H6822" i="6"/>
  <c r="G6822" i="6"/>
  <c r="F6822" i="6"/>
  <c r="I6821" i="6"/>
  <c r="H6821" i="6"/>
  <c r="G6821" i="6"/>
  <c r="F6821" i="6"/>
  <c r="I6820" i="6"/>
  <c r="H6820" i="6"/>
  <c r="G6820" i="6"/>
  <c r="F6820" i="6"/>
  <c r="I6819" i="6"/>
  <c r="H6819" i="6"/>
  <c r="G6819" i="6"/>
  <c r="F6819" i="6"/>
  <c r="I6818" i="6"/>
  <c r="H6818" i="6"/>
  <c r="G6818" i="6"/>
  <c r="F6818" i="6"/>
  <c r="I6817" i="6"/>
  <c r="H6817" i="6"/>
  <c r="G6817" i="6"/>
  <c r="F6817" i="6"/>
  <c r="I6816" i="6"/>
  <c r="H6816" i="6"/>
  <c r="G6816" i="6"/>
  <c r="F6816" i="6"/>
  <c r="I6815" i="6"/>
  <c r="H6815" i="6"/>
  <c r="G6815" i="6"/>
  <c r="F6815" i="6"/>
  <c r="I6814" i="6"/>
  <c r="H6814" i="6"/>
  <c r="G6814" i="6"/>
  <c r="F6814" i="6"/>
  <c r="I6813" i="6"/>
  <c r="H6813" i="6"/>
  <c r="G6813" i="6"/>
  <c r="F6813" i="6"/>
  <c r="I6812" i="6"/>
  <c r="H6812" i="6"/>
  <c r="G6812" i="6"/>
  <c r="F6812" i="6"/>
  <c r="I6811" i="6"/>
  <c r="H6811" i="6"/>
  <c r="G6811" i="6"/>
  <c r="F6811" i="6"/>
  <c r="I6810" i="6"/>
  <c r="H6810" i="6"/>
  <c r="G6810" i="6"/>
  <c r="F6810" i="6"/>
  <c r="I6809" i="6"/>
  <c r="H6809" i="6"/>
  <c r="G6809" i="6"/>
  <c r="F6809" i="6"/>
  <c r="I6808" i="6"/>
  <c r="H6808" i="6"/>
  <c r="G6808" i="6"/>
  <c r="F6808" i="6"/>
  <c r="I6807" i="6"/>
  <c r="H6807" i="6"/>
  <c r="G6807" i="6"/>
  <c r="F6807" i="6"/>
  <c r="I6806" i="6"/>
  <c r="H6806" i="6"/>
  <c r="G6806" i="6"/>
  <c r="F6806" i="6"/>
  <c r="I6805" i="6"/>
  <c r="H6805" i="6"/>
  <c r="G6805" i="6"/>
  <c r="F6805" i="6"/>
  <c r="I6804" i="6"/>
  <c r="H6804" i="6"/>
  <c r="G6804" i="6"/>
  <c r="F6804" i="6"/>
  <c r="I6803" i="6"/>
  <c r="H6803" i="6"/>
  <c r="G6803" i="6"/>
  <c r="F6803" i="6"/>
  <c r="I6802" i="6"/>
  <c r="H6802" i="6"/>
  <c r="G6802" i="6"/>
  <c r="F6802" i="6"/>
  <c r="I6801" i="6"/>
  <c r="H6801" i="6"/>
  <c r="G6801" i="6"/>
  <c r="F6801" i="6"/>
  <c r="I6800" i="6"/>
  <c r="H6800" i="6"/>
  <c r="G6800" i="6"/>
  <c r="F6800" i="6"/>
  <c r="I6799" i="6"/>
  <c r="H6799" i="6"/>
  <c r="G6799" i="6"/>
  <c r="F6799" i="6"/>
  <c r="I6798" i="6"/>
  <c r="H6798" i="6"/>
  <c r="G6798" i="6"/>
  <c r="F6798" i="6"/>
  <c r="I6797" i="6"/>
  <c r="H6797" i="6"/>
  <c r="G6797" i="6"/>
  <c r="F6797" i="6"/>
  <c r="I6796" i="6"/>
  <c r="H6796" i="6"/>
  <c r="G6796" i="6"/>
  <c r="F6796" i="6"/>
  <c r="I6795" i="6"/>
  <c r="H6795" i="6"/>
  <c r="G6795" i="6"/>
  <c r="F6795" i="6"/>
  <c r="I6794" i="6"/>
  <c r="H6794" i="6"/>
  <c r="G6794" i="6"/>
  <c r="F6794" i="6"/>
  <c r="I6793" i="6"/>
  <c r="H6793" i="6"/>
  <c r="G6793" i="6"/>
  <c r="F6793" i="6"/>
  <c r="I6792" i="6"/>
  <c r="H6792" i="6"/>
  <c r="G6792" i="6"/>
  <c r="F6792" i="6"/>
  <c r="I6791" i="6"/>
  <c r="H6791" i="6"/>
  <c r="G6791" i="6"/>
  <c r="F6791" i="6"/>
  <c r="I6790" i="6"/>
  <c r="H6790" i="6"/>
  <c r="G6790" i="6"/>
  <c r="F6790" i="6"/>
  <c r="I6789" i="6"/>
  <c r="H6789" i="6"/>
  <c r="G6789" i="6"/>
  <c r="F6789" i="6"/>
  <c r="I6788" i="6"/>
  <c r="H6788" i="6"/>
  <c r="G6788" i="6"/>
  <c r="F6788" i="6"/>
  <c r="I6787" i="6"/>
  <c r="H6787" i="6"/>
  <c r="G6787" i="6"/>
  <c r="F6787" i="6"/>
  <c r="I6786" i="6"/>
  <c r="H6786" i="6"/>
  <c r="G6786" i="6"/>
  <c r="F6786" i="6"/>
  <c r="I6785" i="6"/>
  <c r="H6785" i="6"/>
  <c r="G6785" i="6"/>
  <c r="F6785" i="6"/>
  <c r="I6784" i="6"/>
  <c r="H6784" i="6"/>
  <c r="G6784" i="6"/>
  <c r="F6784" i="6"/>
  <c r="I6783" i="6"/>
  <c r="H6783" i="6"/>
  <c r="G6783" i="6"/>
  <c r="F6783" i="6"/>
  <c r="I6782" i="6"/>
  <c r="H6782" i="6"/>
  <c r="G6782" i="6"/>
  <c r="F6782" i="6"/>
  <c r="I6781" i="6"/>
  <c r="H6781" i="6"/>
  <c r="G6781" i="6"/>
  <c r="F6781" i="6"/>
  <c r="I6780" i="6"/>
  <c r="H6780" i="6"/>
  <c r="G6780" i="6"/>
  <c r="F6780" i="6"/>
  <c r="I6779" i="6"/>
  <c r="H6779" i="6"/>
  <c r="G6779" i="6"/>
  <c r="F6779" i="6"/>
  <c r="I6778" i="6"/>
  <c r="H6778" i="6"/>
  <c r="G6778" i="6"/>
  <c r="F6778" i="6"/>
  <c r="I6777" i="6"/>
  <c r="H6777" i="6"/>
  <c r="G6777" i="6"/>
  <c r="F6777" i="6"/>
  <c r="I6776" i="6"/>
  <c r="H6776" i="6"/>
  <c r="G6776" i="6"/>
  <c r="F6776" i="6"/>
  <c r="I6775" i="6"/>
  <c r="H6775" i="6"/>
  <c r="G6775" i="6"/>
  <c r="F6775" i="6"/>
  <c r="I6774" i="6"/>
  <c r="H6774" i="6"/>
  <c r="G6774" i="6"/>
  <c r="F6774" i="6"/>
  <c r="I6773" i="6"/>
  <c r="H6773" i="6"/>
  <c r="G6773" i="6"/>
  <c r="F6773" i="6"/>
  <c r="I6772" i="6"/>
  <c r="H6772" i="6"/>
  <c r="G6772" i="6"/>
  <c r="F6772" i="6"/>
  <c r="I6771" i="6"/>
  <c r="H6771" i="6"/>
  <c r="G6771" i="6"/>
  <c r="F6771" i="6"/>
  <c r="I6770" i="6"/>
  <c r="H6770" i="6"/>
  <c r="G6770" i="6"/>
  <c r="F6770" i="6"/>
  <c r="I6769" i="6"/>
  <c r="H6769" i="6"/>
  <c r="G6769" i="6"/>
  <c r="F6769" i="6"/>
  <c r="I6768" i="6"/>
  <c r="H6768" i="6"/>
  <c r="G6768" i="6"/>
  <c r="F6768" i="6"/>
  <c r="I6767" i="6"/>
  <c r="H6767" i="6"/>
  <c r="G6767" i="6"/>
  <c r="F6767" i="6"/>
  <c r="I6766" i="6"/>
  <c r="H6766" i="6"/>
  <c r="G6766" i="6"/>
  <c r="F6766" i="6"/>
  <c r="I6765" i="6"/>
  <c r="H6765" i="6"/>
  <c r="G6765" i="6"/>
  <c r="F6765" i="6"/>
  <c r="I6764" i="6"/>
  <c r="H6764" i="6"/>
  <c r="G6764" i="6"/>
  <c r="F6764" i="6"/>
  <c r="I6763" i="6"/>
  <c r="H6763" i="6"/>
  <c r="G6763" i="6"/>
  <c r="F6763" i="6"/>
  <c r="I6762" i="6"/>
  <c r="H6762" i="6"/>
  <c r="G6762" i="6"/>
  <c r="F6762" i="6"/>
  <c r="I6761" i="6"/>
  <c r="H6761" i="6"/>
  <c r="G6761" i="6"/>
  <c r="F6761" i="6"/>
  <c r="I6760" i="6"/>
  <c r="H6760" i="6"/>
  <c r="G6760" i="6"/>
  <c r="F6760" i="6"/>
  <c r="I6759" i="6"/>
  <c r="H6759" i="6"/>
  <c r="G6759" i="6"/>
  <c r="F6759" i="6"/>
  <c r="I6758" i="6"/>
  <c r="H6758" i="6"/>
  <c r="G6758" i="6"/>
  <c r="F6758" i="6"/>
  <c r="I6757" i="6"/>
  <c r="H6757" i="6"/>
  <c r="G6757" i="6"/>
  <c r="F6757" i="6"/>
  <c r="I6756" i="6"/>
  <c r="H6756" i="6"/>
  <c r="G6756" i="6"/>
  <c r="F6756" i="6"/>
  <c r="I6755" i="6"/>
  <c r="H6755" i="6"/>
  <c r="G6755" i="6"/>
  <c r="F6755" i="6"/>
  <c r="I6754" i="6"/>
  <c r="H6754" i="6"/>
  <c r="G6754" i="6"/>
  <c r="F6754" i="6"/>
  <c r="I6753" i="6"/>
  <c r="H6753" i="6"/>
  <c r="G6753" i="6"/>
  <c r="F6753" i="6"/>
  <c r="I6752" i="6"/>
  <c r="H6752" i="6"/>
  <c r="G6752" i="6"/>
  <c r="F6752" i="6"/>
  <c r="I6751" i="6"/>
  <c r="H6751" i="6"/>
  <c r="G6751" i="6"/>
  <c r="F6751" i="6"/>
  <c r="I6750" i="6"/>
  <c r="H6750" i="6"/>
  <c r="G6750" i="6"/>
  <c r="F6750" i="6"/>
  <c r="I6749" i="6"/>
  <c r="H6749" i="6"/>
  <c r="G6749" i="6"/>
  <c r="F6749" i="6"/>
  <c r="I6748" i="6"/>
  <c r="H6748" i="6"/>
  <c r="G6748" i="6"/>
  <c r="F6748" i="6"/>
  <c r="I6747" i="6"/>
  <c r="H6747" i="6"/>
  <c r="G6747" i="6"/>
  <c r="F6747" i="6"/>
  <c r="I6746" i="6"/>
  <c r="H6746" i="6"/>
  <c r="G6746" i="6"/>
  <c r="F6746" i="6"/>
  <c r="I6745" i="6"/>
  <c r="H6745" i="6"/>
  <c r="G6745" i="6"/>
  <c r="F6745" i="6"/>
  <c r="I6744" i="6"/>
  <c r="H6744" i="6"/>
  <c r="G6744" i="6"/>
  <c r="F6744" i="6"/>
  <c r="I6743" i="6"/>
  <c r="H6743" i="6"/>
  <c r="G6743" i="6"/>
  <c r="F6743" i="6"/>
  <c r="I6742" i="6"/>
  <c r="H6742" i="6"/>
  <c r="G6742" i="6"/>
  <c r="F6742" i="6"/>
  <c r="I6741" i="6"/>
  <c r="H6741" i="6"/>
  <c r="G6741" i="6"/>
  <c r="F6741" i="6"/>
  <c r="I6740" i="6"/>
  <c r="H6740" i="6"/>
  <c r="G6740" i="6"/>
  <c r="F6740" i="6"/>
  <c r="I6739" i="6"/>
  <c r="H6739" i="6"/>
  <c r="G6739" i="6"/>
  <c r="F6739" i="6"/>
  <c r="I6738" i="6"/>
  <c r="H6738" i="6"/>
  <c r="G6738" i="6"/>
  <c r="F6738" i="6"/>
  <c r="I6737" i="6"/>
  <c r="H6737" i="6"/>
  <c r="G6737" i="6"/>
  <c r="F6737" i="6"/>
  <c r="I6736" i="6"/>
  <c r="H6736" i="6"/>
  <c r="G6736" i="6"/>
  <c r="F6736" i="6"/>
  <c r="I6735" i="6"/>
  <c r="H6735" i="6"/>
  <c r="G6735" i="6"/>
  <c r="F6735" i="6"/>
  <c r="I6734" i="6"/>
  <c r="H6734" i="6"/>
  <c r="G6734" i="6"/>
  <c r="F6734" i="6"/>
  <c r="I6733" i="6"/>
  <c r="H6733" i="6"/>
  <c r="G6733" i="6"/>
  <c r="F6733" i="6"/>
  <c r="I6732" i="6"/>
  <c r="H6732" i="6"/>
  <c r="G6732" i="6"/>
  <c r="F6732" i="6"/>
  <c r="I6731" i="6"/>
  <c r="H6731" i="6"/>
  <c r="G6731" i="6"/>
  <c r="F6731" i="6"/>
  <c r="I6730" i="6"/>
  <c r="H6730" i="6"/>
  <c r="G6730" i="6"/>
  <c r="F6730" i="6"/>
  <c r="I6729" i="6"/>
  <c r="H6729" i="6"/>
  <c r="G6729" i="6"/>
  <c r="F6729" i="6"/>
  <c r="I6728" i="6"/>
  <c r="H6728" i="6"/>
  <c r="G6728" i="6"/>
  <c r="F6728" i="6"/>
  <c r="I6727" i="6"/>
  <c r="H6727" i="6"/>
  <c r="G6727" i="6"/>
  <c r="F6727" i="6"/>
  <c r="I6726" i="6"/>
  <c r="H6726" i="6"/>
  <c r="G6726" i="6"/>
  <c r="F6726" i="6"/>
  <c r="I6725" i="6"/>
  <c r="H6725" i="6"/>
  <c r="G6725" i="6"/>
  <c r="F6725" i="6"/>
  <c r="I6724" i="6"/>
  <c r="H6724" i="6"/>
  <c r="G6724" i="6"/>
  <c r="F6724" i="6"/>
  <c r="I6723" i="6"/>
  <c r="H6723" i="6"/>
  <c r="G6723" i="6"/>
  <c r="F6723" i="6"/>
  <c r="I6722" i="6"/>
  <c r="H6722" i="6"/>
  <c r="G6722" i="6"/>
  <c r="F6722" i="6"/>
  <c r="I6721" i="6"/>
  <c r="H6721" i="6"/>
  <c r="G6721" i="6"/>
  <c r="F6721" i="6"/>
  <c r="I6720" i="6"/>
  <c r="H6720" i="6"/>
  <c r="G6720" i="6"/>
  <c r="F6720" i="6"/>
  <c r="I6719" i="6"/>
  <c r="H6719" i="6"/>
  <c r="G6719" i="6"/>
  <c r="F6719" i="6"/>
  <c r="I6718" i="6"/>
  <c r="H6718" i="6"/>
  <c r="G6718" i="6"/>
  <c r="F6718" i="6"/>
  <c r="I6717" i="6"/>
  <c r="H6717" i="6"/>
  <c r="G6717" i="6"/>
  <c r="F6717" i="6"/>
  <c r="I6716" i="6"/>
  <c r="H6716" i="6"/>
  <c r="G6716" i="6"/>
  <c r="F6716" i="6"/>
  <c r="I6715" i="6"/>
  <c r="H6715" i="6"/>
  <c r="G6715" i="6"/>
  <c r="F6715" i="6"/>
  <c r="I6714" i="6"/>
  <c r="H6714" i="6"/>
  <c r="G6714" i="6"/>
  <c r="F6714" i="6"/>
  <c r="I6713" i="6"/>
  <c r="H6713" i="6"/>
  <c r="G6713" i="6"/>
  <c r="F6713" i="6"/>
  <c r="I6712" i="6"/>
  <c r="H6712" i="6"/>
  <c r="G6712" i="6"/>
  <c r="F6712" i="6"/>
  <c r="I6711" i="6"/>
  <c r="H6711" i="6"/>
  <c r="G6711" i="6"/>
  <c r="F6711" i="6"/>
  <c r="I6710" i="6"/>
  <c r="H6710" i="6"/>
  <c r="G6710" i="6"/>
  <c r="F6710" i="6"/>
  <c r="I6709" i="6"/>
  <c r="H6709" i="6"/>
  <c r="G6709" i="6"/>
  <c r="F6709" i="6"/>
  <c r="I6708" i="6"/>
  <c r="H6708" i="6"/>
  <c r="G6708" i="6"/>
  <c r="F6708" i="6"/>
  <c r="I6707" i="6"/>
  <c r="H6707" i="6"/>
  <c r="G6707" i="6"/>
  <c r="F6707" i="6"/>
  <c r="I6706" i="6"/>
  <c r="H6706" i="6"/>
  <c r="G6706" i="6"/>
  <c r="F6706" i="6"/>
  <c r="I6705" i="6"/>
  <c r="H6705" i="6"/>
  <c r="G6705" i="6"/>
  <c r="F6705" i="6"/>
  <c r="I6704" i="6"/>
  <c r="H6704" i="6"/>
  <c r="G6704" i="6"/>
  <c r="F6704" i="6"/>
  <c r="I6703" i="6"/>
  <c r="H6703" i="6"/>
  <c r="G6703" i="6"/>
  <c r="F6703" i="6"/>
  <c r="I6702" i="6"/>
  <c r="H6702" i="6"/>
  <c r="G6702" i="6"/>
  <c r="F6702" i="6"/>
  <c r="I6701" i="6"/>
  <c r="H6701" i="6"/>
  <c r="G6701" i="6"/>
  <c r="F6701" i="6"/>
  <c r="I6700" i="6"/>
  <c r="H6700" i="6"/>
  <c r="G6700" i="6"/>
  <c r="F6700" i="6"/>
  <c r="I6699" i="6"/>
  <c r="H6699" i="6"/>
  <c r="G6699" i="6"/>
  <c r="F6699" i="6"/>
  <c r="I6698" i="6"/>
  <c r="H6698" i="6"/>
  <c r="G6698" i="6"/>
  <c r="F6698" i="6"/>
  <c r="I6697" i="6"/>
  <c r="H6697" i="6"/>
  <c r="G6697" i="6"/>
  <c r="F6697" i="6"/>
  <c r="I6696" i="6"/>
  <c r="H6696" i="6"/>
  <c r="G6696" i="6"/>
  <c r="F6696" i="6"/>
  <c r="I6695" i="6"/>
  <c r="H6695" i="6"/>
  <c r="G6695" i="6"/>
  <c r="F6695" i="6"/>
  <c r="I6694" i="6"/>
  <c r="H6694" i="6"/>
  <c r="G6694" i="6"/>
  <c r="F6694" i="6"/>
  <c r="I6693" i="6"/>
  <c r="H6693" i="6"/>
  <c r="G6693" i="6"/>
  <c r="F6693" i="6"/>
  <c r="I6692" i="6"/>
  <c r="H6692" i="6"/>
  <c r="G6692" i="6"/>
  <c r="F6692" i="6"/>
  <c r="I6691" i="6"/>
  <c r="H6691" i="6"/>
  <c r="G6691" i="6"/>
  <c r="F6691" i="6"/>
  <c r="I6690" i="6"/>
  <c r="H6690" i="6"/>
  <c r="G6690" i="6"/>
  <c r="F6690" i="6"/>
  <c r="I6689" i="6"/>
  <c r="H6689" i="6"/>
  <c r="G6689" i="6"/>
  <c r="F6689" i="6"/>
  <c r="I6688" i="6"/>
  <c r="H6688" i="6"/>
  <c r="G6688" i="6"/>
  <c r="F6688" i="6"/>
  <c r="I6687" i="6"/>
  <c r="H6687" i="6"/>
  <c r="G6687" i="6"/>
  <c r="F6687" i="6"/>
  <c r="I6686" i="6"/>
  <c r="H6686" i="6"/>
  <c r="G6686" i="6"/>
  <c r="F6686" i="6"/>
  <c r="I6685" i="6"/>
  <c r="H6685" i="6"/>
  <c r="G6685" i="6"/>
  <c r="F6685" i="6"/>
  <c r="I6684" i="6"/>
  <c r="H6684" i="6"/>
  <c r="G6684" i="6"/>
  <c r="F6684" i="6"/>
  <c r="I6683" i="6"/>
  <c r="H6683" i="6"/>
  <c r="G6683" i="6"/>
  <c r="F6683" i="6"/>
  <c r="I6682" i="6"/>
  <c r="H6682" i="6"/>
  <c r="G6682" i="6"/>
  <c r="F6682" i="6"/>
  <c r="I6681" i="6"/>
  <c r="H6681" i="6"/>
  <c r="G6681" i="6"/>
  <c r="F6681" i="6"/>
  <c r="I6680" i="6"/>
  <c r="H6680" i="6"/>
  <c r="G6680" i="6"/>
  <c r="F6680" i="6"/>
  <c r="I6679" i="6"/>
  <c r="H6679" i="6"/>
  <c r="G6679" i="6"/>
  <c r="F6679" i="6"/>
  <c r="I6678" i="6"/>
  <c r="H6678" i="6"/>
  <c r="G6678" i="6"/>
  <c r="F6678" i="6"/>
  <c r="I6677" i="6"/>
  <c r="H6677" i="6"/>
  <c r="G6677" i="6"/>
  <c r="F6677" i="6"/>
  <c r="I6676" i="6"/>
  <c r="H6676" i="6"/>
  <c r="G6676" i="6"/>
  <c r="F6676" i="6"/>
  <c r="I6675" i="6"/>
  <c r="H6675" i="6"/>
  <c r="G6675" i="6"/>
  <c r="F6675" i="6"/>
  <c r="I6674" i="6"/>
  <c r="H6674" i="6"/>
  <c r="G6674" i="6"/>
  <c r="F6674" i="6"/>
  <c r="I6673" i="6"/>
  <c r="H6673" i="6"/>
  <c r="G6673" i="6"/>
  <c r="F6673" i="6"/>
  <c r="I6672" i="6"/>
  <c r="H6672" i="6"/>
  <c r="G6672" i="6"/>
  <c r="F6672" i="6"/>
  <c r="I6671" i="6"/>
  <c r="H6671" i="6"/>
  <c r="G6671" i="6"/>
  <c r="F6671" i="6"/>
  <c r="I6670" i="6"/>
  <c r="H6670" i="6"/>
  <c r="G6670" i="6"/>
  <c r="F6670" i="6"/>
  <c r="I6669" i="6"/>
  <c r="H6669" i="6"/>
  <c r="G6669" i="6"/>
  <c r="F6669" i="6"/>
  <c r="I6668" i="6"/>
  <c r="H6668" i="6"/>
  <c r="G6668" i="6"/>
  <c r="F6668" i="6"/>
  <c r="I6667" i="6"/>
  <c r="H6667" i="6"/>
  <c r="G6667" i="6"/>
  <c r="F6667" i="6"/>
  <c r="I6666" i="6"/>
  <c r="H6666" i="6"/>
  <c r="G6666" i="6"/>
  <c r="F6666" i="6"/>
  <c r="I6665" i="6"/>
  <c r="H6665" i="6"/>
  <c r="G6665" i="6"/>
  <c r="F6665" i="6"/>
  <c r="I6664" i="6"/>
  <c r="H6664" i="6"/>
  <c r="G6664" i="6"/>
  <c r="F6664" i="6"/>
  <c r="I6663" i="6"/>
  <c r="H6663" i="6"/>
  <c r="G6663" i="6"/>
  <c r="F6663" i="6"/>
  <c r="I6662" i="6"/>
  <c r="H6662" i="6"/>
  <c r="G6662" i="6"/>
  <c r="F6662" i="6"/>
  <c r="I6661" i="6"/>
  <c r="H6661" i="6"/>
  <c r="G6661" i="6"/>
  <c r="F6661" i="6"/>
  <c r="I6660" i="6"/>
  <c r="H6660" i="6"/>
  <c r="G6660" i="6"/>
  <c r="F6660" i="6"/>
  <c r="I6659" i="6"/>
  <c r="H6659" i="6"/>
  <c r="G6659" i="6"/>
  <c r="F6659" i="6"/>
  <c r="I6658" i="6"/>
  <c r="H6658" i="6"/>
  <c r="G6658" i="6"/>
  <c r="F6658" i="6"/>
  <c r="I6657" i="6"/>
  <c r="H6657" i="6"/>
  <c r="G6657" i="6"/>
  <c r="F6657" i="6"/>
  <c r="I6656" i="6"/>
  <c r="H6656" i="6"/>
  <c r="G6656" i="6"/>
  <c r="F6656" i="6"/>
  <c r="I6655" i="6"/>
  <c r="H6655" i="6"/>
  <c r="G6655" i="6"/>
  <c r="F6655" i="6"/>
  <c r="I6654" i="6"/>
  <c r="H6654" i="6"/>
  <c r="G6654" i="6"/>
  <c r="F6654" i="6"/>
  <c r="I6653" i="6"/>
  <c r="H6653" i="6"/>
  <c r="G6653" i="6"/>
  <c r="F6653" i="6"/>
  <c r="I6652" i="6"/>
  <c r="H6652" i="6"/>
  <c r="G6652" i="6"/>
  <c r="F6652" i="6"/>
  <c r="I6651" i="6"/>
  <c r="H6651" i="6"/>
  <c r="G6651" i="6"/>
  <c r="F6651" i="6"/>
  <c r="I6650" i="6"/>
  <c r="H6650" i="6"/>
  <c r="G6650" i="6"/>
  <c r="F6650" i="6"/>
  <c r="I6649" i="6"/>
  <c r="H6649" i="6"/>
  <c r="G6649" i="6"/>
  <c r="F6649" i="6"/>
  <c r="I6648" i="6"/>
  <c r="H6648" i="6"/>
  <c r="G6648" i="6"/>
  <c r="F6648" i="6"/>
  <c r="I6647" i="6"/>
  <c r="H6647" i="6"/>
  <c r="G6647" i="6"/>
  <c r="F6647" i="6"/>
  <c r="I6646" i="6"/>
  <c r="H6646" i="6"/>
  <c r="G6646" i="6"/>
  <c r="F6646" i="6"/>
  <c r="I6645" i="6"/>
  <c r="H6645" i="6"/>
  <c r="G6645" i="6"/>
  <c r="F6645" i="6"/>
  <c r="I6644" i="6"/>
  <c r="H6644" i="6"/>
  <c r="G6644" i="6"/>
  <c r="F6644" i="6"/>
  <c r="I6643" i="6"/>
  <c r="H6643" i="6"/>
  <c r="G6643" i="6"/>
  <c r="F6643" i="6"/>
  <c r="I6642" i="6"/>
  <c r="H6642" i="6"/>
  <c r="G6642" i="6"/>
  <c r="F6642" i="6"/>
  <c r="I6641" i="6"/>
  <c r="H6641" i="6"/>
  <c r="G6641" i="6"/>
  <c r="F6641" i="6"/>
  <c r="I6640" i="6"/>
  <c r="H6640" i="6"/>
  <c r="G6640" i="6"/>
  <c r="F6640" i="6"/>
  <c r="I6639" i="6"/>
  <c r="H6639" i="6"/>
  <c r="G6639" i="6"/>
  <c r="F6639" i="6"/>
  <c r="I6638" i="6"/>
  <c r="H6638" i="6"/>
  <c r="G6638" i="6"/>
  <c r="F6638" i="6"/>
  <c r="I6637" i="6"/>
  <c r="H6637" i="6"/>
  <c r="G6637" i="6"/>
  <c r="F6637" i="6"/>
  <c r="I6636" i="6"/>
  <c r="H6636" i="6"/>
  <c r="G6636" i="6"/>
  <c r="F6636" i="6"/>
  <c r="I6635" i="6"/>
  <c r="H6635" i="6"/>
  <c r="G6635" i="6"/>
  <c r="F6635" i="6"/>
  <c r="I6634" i="6"/>
  <c r="H6634" i="6"/>
  <c r="G6634" i="6"/>
  <c r="F6634" i="6"/>
  <c r="I6633" i="6"/>
  <c r="H6633" i="6"/>
  <c r="G6633" i="6"/>
  <c r="F6633" i="6"/>
  <c r="I6632" i="6"/>
  <c r="H6632" i="6"/>
  <c r="G6632" i="6"/>
  <c r="F6632" i="6"/>
  <c r="I6631" i="6"/>
  <c r="H6631" i="6"/>
  <c r="G6631" i="6"/>
  <c r="F6631" i="6"/>
  <c r="I6630" i="6"/>
  <c r="H6630" i="6"/>
  <c r="G6630" i="6"/>
  <c r="F6630" i="6"/>
  <c r="I6629" i="6"/>
  <c r="H6629" i="6"/>
  <c r="G6629" i="6"/>
  <c r="F6629" i="6"/>
  <c r="I6628" i="6"/>
  <c r="H6628" i="6"/>
  <c r="G6628" i="6"/>
  <c r="F6628" i="6"/>
  <c r="I6627" i="6"/>
  <c r="H6627" i="6"/>
  <c r="G6627" i="6"/>
  <c r="F6627" i="6"/>
  <c r="I6626" i="6"/>
  <c r="H6626" i="6"/>
  <c r="G6626" i="6"/>
  <c r="F6626" i="6"/>
  <c r="I6625" i="6"/>
  <c r="H6625" i="6"/>
  <c r="G6625" i="6"/>
  <c r="F6625" i="6"/>
  <c r="I6624" i="6"/>
  <c r="H6624" i="6"/>
  <c r="G6624" i="6"/>
  <c r="F6624" i="6"/>
  <c r="I6623" i="6"/>
  <c r="H6623" i="6"/>
  <c r="G6623" i="6"/>
  <c r="F6623" i="6"/>
  <c r="I6622" i="6"/>
  <c r="H6622" i="6"/>
  <c r="G6622" i="6"/>
  <c r="F6622" i="6"/>
  <c r="I6621" i="6"/>
  <c r="H6621" i="6"/>
  <c r="G6621" i="6"/>
  <c r="F6621" i="6"/>
  <c r="I6620" i="6"/>
  <c r="H6620" i="6"/>
  <c r="G6620" i="6"/>
  <c r="F6620" i="6"/>
  <c r="I6619" i="6"/>
  <c r="H6619" i="6"/>
  <c r="G6619" i="6"/>
  <c r="F6619" i="6"/>
  <c r="I6618" i="6"/>
  <c r="H6618" i="6"/>
  <c r="G6618" i="6"/>
  <c r="F6618" i="6"/>
  <c r="I6617" i="6"/>
  <c r="H6617" i="6"/>
  <c r="G6617" i="6"/>
  <c r="F6617" i="6"/>
  <c r="I6616" i="6"/>
  <c r="H6616" i="6"/>
  <c r="G6616" i="6"/>
  <c r="F6616" i="6"/>
  <c r="I6615" i="6"/>
  <c r="H6615" i="6"/>
  <c r="G6615" i="6"/>
  <c r="F6615" i="6"/>
  <c r="I6614" i="6"/>
  <c r="H6614" i="6"/>
  <c r="G6614" i="6"/>
  <c r="F6614" i="6"/>
  <c r="I6613" i="6"/>
  <c r="H6613" i="6"/>
  <c r="G6613" i="6"/>
  <c r="F6613" i="6"/>
  <c r="I6612" i="6"/>
  <c r="H6612" i="6"/>
  <c r="G6612" i="6"/>
  <c r="F6612" i="6"/>
  <c r="I6611" i="6"/>
  <c r="H6611" i="6"/>
  <c r="G6611" i="6"/>
  <c r="F6611" i="6"/>
  <c r="I6610" i="6"/>
  <c r="H6610" i="6"/>
  <c r="G6610" i="6"/>
  <c r="F6610" i="6"/>
  <c r="I6609" i="6"/>
  <c r="H6609" i="6"/>
  <c r="G6609" i="6"/>
  <c r="F6609" i="6"/>
  <c r="I6608" i="6"/>
  <c r="H6608" i="6"/>
  <c r="G6608" i="6"/>
  <c r="F6608" i="6"/>
  <c r="I6607" i="6"/>
  <c r="H6607" i="6"/>
  <c r="G6607" i="6"/>
  <c r="F6607" i="6"/>
  <c r="I6606" i="6"/>
  <c r="H6606" i="6"/>
  <c r="G6606" i="6"/>
  <c r="F6606" i="6"/>
  <c r="I6605" i="6"/>
  <c r="H6605" i="6"/>
  <c r="G6605" i="6"/>
  <c r="F6605" i="6"/>
  <c r="I6604" i="6"/>
  <c r="H6604" i="6"/>
  <c r="G6604" i="6"/>
  <c r="F6604" i="6"/>
  <c r="I6603" i="6"/>
  <c r="H6603" i="6"/>
  <c r="G6603" i="6"/>
  <c r="F6603" i="6"/>
  <c r="I6602" i="6"/>
  <c r="H6602" i="6"/>
  <c r="G6602" i="6"/>
  <c r="F6602" i="6"/>
  <c r="I6601" i="6"/>
  <c r="H6601" i="6"/>
  <c r="G6601" i="6"/>
  <c r="F6601" i="6"/>
  <c r="I6600" i="6"/>
  <c r="H6600" i="6"/>
  <c r="G6600" i="6"/>
  <c r="F6600" i="6"/>
  <c r="I6599" i="6"/>
  <c r="H6599" i="6"/>
  <c r="G6599" i="6"/>
  <c r="F6599" i="6"/>
  <c r="I6598" i="6"/>
  <c r="H6598" i="6"/>
  <c r="G6598" i="6"/>
  <c r="F6598" i="6"/>
  <c r="I6597" i="6"/>
  <c r="H6597" i="6"/>
  <c r="G6597" i="6"/>
  <c r="F6597" i="6"/>
  <c r="I6596" i="6"/>
  <c r="H6596" i="6"/>
  <c r="G6596" i="6"/>
  <c r="F6596" i="6"/>
  <c r="I6595" i="6"/>
  <c r="H6595" i="6"/>
  <c r="G6595" i="6"/>
  <c r="F6595" i="6"/>
  <c r="I6594" i="6"/>
  <c r="H6594" i="6"/>
  <c r="G6594" i="6"/>
  <c r="F6594" i="6"/>
  <c r="I6593" i="6"/>
  <c r="H6593" i="6"/>
  <c r="G6593" i="6"/>
  <c r="F6593" i="6"/>
  <c r="I6592" i="6"/>
  <c r="H6592" i="6"/>
  <c r="G6592" i="6"/>
  <c r="F6592" i="6"/>
  <c r="I6591" i="6"/>
  <c r="H6591" i="6"/>
  <c r="G6591" i="6"/>
  <c r="F6591" i="6"/>
  <c r="I6590" i="6"/>
  <c r="H6590" i="6"/>
  <c r="G6590" i="6"/>
  <c r="F6590" i="6"/>
  <c r="I6589" i="6"/>
  <c r="H6589" i="6"/>
  <c r="G6589" i="6"/>
  <c r="F6589" i="6"/>
  <c r="I6588" i="6"/>
  <c r="H6588" i="6"/>
  <c r="G6588" i="6"/>
  <c r="F6588" i="6"/>
  <c r="I6587" i="6"/>
  <c r="H6587" i="6"/>
  <c r="G6587" i="6"/>
  <c r="F6587" i="6"/>
  <c r="I6586" i="6"/>
  <c r="H6586" i="6"/>
  <c r="G6586" i="6"/>
  <c r="F6586" i="6"/>
  <c r="I6585" i="6"/>
  <c r="H6585" i="6"/>
  <c r="G6585" i="6"/>
  <c r="F6585" i="6"/>
  <c r="I6584" i="6"/>
  <c r="H6584" i="6"/>
  <c r="G6584" i="6"/>
  <c r="F6584" i="6"/>
  <c r="I6583" i="6"/>
  <c r="H6583" i="6"/>
  <c r="G6583" i="6"/>
  <c r="F6583" i="6"/>
  <c r="I6582" i="6"/>
  <c r="H6582" i="6"/>
  <c r="G6582" i="6"/>
  <c r="F6582" i="6"/>
  <c r="I6581" i="6"/>
  <c r="H6581" i="6"/>
  <c r="G6581" i="6"/>
  <c r="F6581" i="6"/>
  <c r="I6580" i="6"/>
  <c r="H6580" i="6"/>
  <c r="G6580" i="6"/>
  <c r="F6580" i="6"/>
  <c r="I6579" i="6"/>
  <c r="H6579" i="6"/>
  <c r="G6579" i="6"/>
  <c r="F6579" i="6"/>
  <c r="I6578" i="6"/>
  <c r="H6578" i="6"/>
  <c r="G6578" i="6"/>
  <c r="F6578" i="6"/>
  <c r="I6577" i="6"/>
  <c r="H6577" i="6"/>
  <c r="G6577" i="6"/>
  <c r="F6577" i="6"/>
  <c r="I6576" i="6"/>
  <c r="H6576" i="6"/>
  <c r="G6576" i="6"/>
  <c r="F6576" i="6"/>
  <c r="I6575" i="6"/>
  <c r="H6575" i="6"/>
  <c r="G6575" i="6"/>
  <c r="F6575" i="6"/>
  <c r="I6574" i="6"/>
  <c r="H6574" i="6"/>
  <c r="G6574" i="6"/>
  <c r="F6574" i="6"/>
  <c r="I6573" i="6"/>
  <c r="H6573" i="6"/>
  <c r="G6573" i="6"/>
  <c r="F6573" i="6"/>
  <c r="I6572" i="6"/>
  <c r="H6572" i="6"/>
  <c r="G6572" i="6"/>
  <c r="F6572" i="6"/>
  <c r="I6571" i="6"/>
  <c r="H6571" i="6"/>
  <c r="G6571" i="6"/>
  <c r="F6571" i="6"/>
  <c r="I6570" i="6"/>
  <c r="H6570" i="6"/>
  <c r="G6570" i="6"/>
  <c r="F6570" i="6"/>
  <c r="I6569" i="6"/>
  <c r="H6569" i="6"/>
  <c r="G6569" i="6"/>
  <c r="F6569" i="6"/>
  <c r="I6568" i="6"/>
  <c r="H6568" i="6"/>
  <c r="G6568" i="6"/>
  <c r="F6568" i="6"/>
  <c r="I6567" i="6"/>
  <c r="H6567" i="6"/>
  <c r="G6567" i="6"/>
  <c r="F6567" i="6"/>
  <c r="I6566" i="6"/>
  <c r="H6566" i="6"/>
  <c r="G6566" i="6"/>
  <c r="F6566" i="6"/>
  <c r="I6565" i="6"/>
  <c r="H6565" i="6"/>
  <c r="G6565" i="6"/>
  <c r="F6565" i="6"/>
  <c r="I6564" i="6"/>
  <c r="H6564" i="6"/>
  <c r="G6564" i="6"/>
  <c r="F6564" i="6"/>
  <c r="I6563" i="6"/>
  <c r="H6563" i="6"/>
  <c r="G6563" i="6"/>
  <c r="F6563" i="6"/>
  <c r="I6562" i="6"/>
  <c r="H6562" i="6"/>
  <c r="G6562" i="6"/>
  <c r="F6562" i="6"/>
  <c r="I6561" i="6"/>
  <c r="H6561" i="6"/>
  <c r="G6561" i="6"/>
  <c r="F6561" i="6"/>
  <c r="I6560" i="6"/>
  <c r="H6560" i="6"/>
  <c r="G6560" i="6"/>
  <c r="F6560" i="6"/>
  <c r="I6559" i="6"/>
  <c r="H6559" i="6"/>
  <c r="G6559" i="6"/>
  <c r="F6559" i="6"/>
  <c r="I6558" i="6"/>
  <c r="H6558" i="6"/>
  <c r="G6558" i="6"/>
  <c r="F6558" i="6"/>
  <c r="I6557" i="6"/>
  <c r="H6557" i="6"/>
  <c r="G6557" i="6"/>
  <c r="F6557" i="6"/>
  <c r="I6556" i="6"/>
  <c r="H6556" i="6"/>
  <c r="G6556" i="6"/>
  <c r="F6556" i="6"/>
  <c r="I6555" i="6"/>
  <c r="H6555" i="6"/>
  <c r="G6555" i="6"/>
  <c r="F6555" i="6"/>
  <c r="I6554" i="6"/>
  <c r="H6554" i="6"/>
  <c r="G6554" i="6"/>
  <c r="F6554" i="6"/>
  <c r="I6553" i="6"/>
  <c r="H6553" i="6"/>
  <c r="G6553" i="6"/>
  <c r="F6553" i="6"/>
  <c r="I6552" i="6"/>
  <c r="H6552" i="6"/>
  <c r="G6552" i="6"/>
  <c r="F6552" i="6"/>
  <c r="I6551" i="6"/>
  <c r="H6551" i="6"/>
  <c r="G6551" i="6"/>
  <c r="F6551" i="6"/>
  <c r="I6550" i="6"/>
  <c r="H6550" i="6"/>
  <c r="G6550" i="6"/>
  <c r="F6550" i="6"/>
  <c r="I6549" i="6"/>
  <c r="H6549" i="6"/>
  <c r="G6549" i="6"/>
  <c r="F6549" i="6"/>
  <c r="I6548" i="6"/>
  <c r="H6548" i="6"/>
  <c r="G6548" i="6"/>
  <c r="F6548" i="6"/>
  <c r="I6547" i="6"/>
  <c r="H6547" i="6"/>
  <c r="G6547" i="6"/>
  <c r="F6547" i="6"/>
  <c r="I6546" i="6"/>
  <c r="H6546" i="6"/>
  <c r="G6546" i="6"/>
  <c r="F6546" i="6"/>
  <c r="I6545" i="6"/>
  <c r="H6545" i="6"/>
  <c r="G6545" i="6"/>
  <c r="F6545" i="6"/>
  <c r="I6544" i="6"/>
  <c r="H6544" i="6"/>
  <c r="G6544" i="6"/>
  <c r="F6544" i="6"/>
  <c r="I6543" i="6"/>
  <c r="H6543" i="6"/>
  <c r="G6543" i="6"/>
  <c r="F6543" i="6"/>
  <c r="I6542" i="6"/>
  <c r="H6542" i="6"/>
  <c r="G6542" i="6"/>
  <c r="F6542" i="6"/>
  <c r="I6541" i="6"/>
  <c r="H6541" i="6"/>
  <c r="G6541" i="6"/>
  <c r="F6541" i="6"/>
  <c r="I6540" i="6"/>
  <c r="H6540" i="6"/>
  <c r="G6540" i="6"/>
  <c r="F6540" i="6"/>
  <c r="I6539" i="6"/>
  <c r="H6539" i="6"/>
  <c r="G6539" i="6"/>
  <c r="F6539" i="6"/>
  <c r="I6538" i="6"/>
  <c r="H6538" i="6"/>
  <c r="G6538" i="6"/>
  <c r="F6538" i="6"/>
  <c r="I6537" i="6"/>
  <c r="H6537" i="6"/>
  <c r="G6537" i="6"/>
  <c r="F6537" i="6"/>
  <c r="I6536" i="6"/>
  <c r="H6536" i="6"/>
  <c r="G6536" i="6"/>
  <c r="F6536" i="6"/>
  <c r="I6535" i="6"/>
  <c r="H6535" i="6"/>
  <c r="G6535" i="6"/>
  <c r="F6535" i="6"/>
  <c r="I6534" i="6"/>
  <c r="H6534" i="6"/>
  <c r="G6534" i="6"/>
  <c r="F6534" i="6"/>
  <c r="I6533" i="6"/>
  <c r="H6533" i="6"/>
  <c r="G6533" i="6"/>
  <c r="F6533" i="6"/>
  <c r="I6532" i="6"/>
  <c r="H6532" i="6"/>
  <c r="G6532" i="6"/>
  <c r="F6532" i="6"/>
  <c r="I6531" i="6"/>
  <c r="H6531" i="6"/>
  <c r="G6531" i="6"/>
  <c r="F6531" i="6"/>
  <c r="I6530" i="6"/>
  <c r="H6530" i="6"/>
  <c r="G6530" i="6"/>
  <c r="F6530" i="6"/>
  <c r="I6529" i="6"/>
  <c r="H6529" i="6"/>
  <c r="G6529" i="6"/>
  <c r="F6529" i="6"/>
  <c r="I6528" i="6"/>
  <c r="H6528" i="6"/>
  <c r="G6528" i="6"/>
  <c r="F6528" i="6"/>
  <c r="I6527" i="6"/>
  <c r="H6527" i="6"/>
  <c r="G6527" i="6"/>
  <c r="F6527" i="6"/>
  <c r="I6526" i="6"/>
  <c r="H6526" i="6"/>
  <c r="G6526" i="6"/>
  <c r="F6526" i="6"/>
  <c r="I6525" i="6"/>
  <c r="H6525" i="6"/>
  <c r="G6525" i="6"/>
  <c r="F6525" i="6"/>
  <c r="I6524" i="6"/>
  <c r="H6524" i="6"/>
  <c r="G6524" i="6"/>
  <c r="F6524" i="6"/>
  <c r="I6523" i="6"/>
  <c r="H6523" i="6"/>
  <c r="G6523" i="6"/>
  <c r="F6523" i="6"/>
  <c r="I6522" i="6"/>
  <c r="H6522" i="6"/>
  <c r="G6522" i="6"/>
  <c r="F6522" i="6"/>
  <c r="I6521" i="6"/>
  <c r="H6521" i="6"/>
  <c r="G6521" i="6"/>
  <c r="F6521" i="6"/>
  <c r="I6520" i="6"/>
  <c r="H6520" i="6"/>
  <c r="G6520" i="6"/>
  <c r="F6520" i="6"/>
  <c r="I6519" i="6"/>
  <c r="H6519" i="6"/>
  <c r="G6519" i="6"/>
  <c r="F6519" i="6"/>
  <c r="I6518" i="6"/>
  <c r="H6518" i="6"/>
  <c r="G6518" i="6"/>
  <c r="F6518" i="6"/>
  <c r="I6517" i="6"/>
  <c r="H6517" i="6"/>
  <c r="G6517" i="6"/>
  <c r="F6517" i="6"/>
  <c r="I6516" i="6"/>
  <c r="H6516" i="6"/>
  <c r="G6516" i="6"/>
  <c r="F6516" i="6"/>
  <c r="I6515" i="6"/>
  <c r="H6515" i="6"/>
  <c r="G6515" i="6"/>
  <c r="F6515" i="6"/>
  <c r="I6514" i="6"/>
  <c r="H6514" i="6"/>
  <c r="G6514" i="6"/>
  <c r="F6514" i="6"/>
  <c r="I6513" i="6"/>
  <c r="H6513" i="6"/>
  <c r="G6513" i="6"/>
  <c r="F6513" i="6"/>
  <c r="I6512" i="6"/>
  <c r="H6512" i="6"/>
  <c r="G6512" i="6"/>
  <c r="F6512" i="6"/>
  <c r="I6511" i="6"/>
  <c r="H6511" i="6"/>
  <c r="G6511" i="6"/>
  <c r="F6511" i="6"/>
  <c r="I6510" i="6"/>
  <c r="H6510" i="6"/>
  <c r="G6510" i="6"/>
  <c r="F6510" i="6"/>
  <c r="I6509" i="6"/>
  <c r="H6509" i="6"/>
  <c r="G6509" i="6"/>
  <c r="F6509" i="6"/>
  <c r="I6508" i="6"/>
  <c r="H6508" i="6"/>
  <c r="G6508" i="6"/>
  <c r="F6508" i="6"/>
  <c r="I6507" i="6"/>
  <c r="H6507" i="6"/>
  <c r="G6507" i="6"/>
  <c r="F6507" i="6"/>
  <c r="I6506" i="6"/>
  <c r="H6506" i="6"/>
  <c r="G6506" i="6"/>
  <c r="F6506" i="6"/>
  <c r="I6505" i="6"/>
  <c r="H6505" i="6"/>
  <c r="G6505" i="6"/>
  <c r="F6505" i="6"/>
  <c r="I6504" i="6"/>
  <c r="H6504" i="6"/>
  <c r="G6504" i="6"/>
  <c r="F6504" i="6"/>
  <c r="I6503" i="6"/>
  <c r="H6503" i="6"/>
  <c r="G6503" i="6"/>
  <c r="F6503" i="6"/>
  <c r="I6502" i="6"/>
  <c r="H6502" i="6"/>
  <c r="G6502" i="6"/>
  <c r="F6502" i="6"/>
  <c r="I6501" i="6"/>
  <c r="H6501" i="6"/>
  <c r="G6501" i="6"/>
  <c r="F6501" i="6"/>
  <c r="I6500" i="6"/>
  <c r="H6500" i="6"/>
  <c r="G6500" i="6"/>
  <c r="F6500" i="6"/>
  <c r="I6499" i="6"/>
  <c r="H6499" i="6"/>
  <c r="G6499" i="6"/>
  <c r="F6499" i="6"/>
  <c r="I6498" i="6"/>
  <c r="H6498" i="6"/>
  <c r="G6498" i="6"/>
  <c r="F6498" i="6"/>
  <c r="I6497" i="6"/>
  <c r="H6497" i="6"/>
  <c r="G6497" i="6"/>
  <c r="F6497" i="6"/>
  <c r="I6496" i="6"/>
  <c r="H6496" i="6"/>
  <c r="G6496" i="6"/>
  <c r="F6496" i="6"/>
  <c r="I6495" i="6"/>
  <c r="H6495" i="6"/>
  <c r="G6495" i="6"/>
  <c r="F6495" i="6"/>
  <c r="I6494" i="6"/>
  <c r="H6494" i="6"/>
  <c r="G6494" i="6"/>
  <c r="F6494" i="6"/>
  <c r="I6493" i="6"/>
  <c r="H6493" i="6"/>
  <c r="G6493" i="6"/>
  <c r="F6493" i="6"/>
  <c r="I6492" i="6"/>
  <c r="H6492" i="6"/>
  <c r="G6492" i="6"/>
  <c r="F6492" i="6"/>
  <c r="I6491" i="6"/>
  <c r="H6491" i="6"/>
  <c r="G6491" i="6"/>
  <c r="F6491" i="6"/>
  <c r="I6490" i="6"/>
  <c r="H6490" i="6"/>
  <c r="G6490" i="6"/>
  <c r="F6490" i="6"/>
  <c r="I6489" i="6"/>
  <c r="H6489" i="6"/>
  <c r="G6489" i="6"/>
  <c r="F6489" i="6"/>
  <c r="I6488" i="6"/>
  <c r="H6488" i="6"/>
  <c r="G6488" i="6"/>
  <c r="F6488" i="6"/>
  <c r="I6487" i="6"/>
  <c r="H6487" i="6"/>
  <c r="G6487" i="6"/>
  <c r="F6487" i="6"/>
  <c r="I6486" i="6"/>
  <c r="H6486" i="6"/>
  <c r="G6486" i="6"/>
  <c r="F6486" i="6"/>
  <c r="I6485" i="6"/>
  <c r="H6485" i="6"/>
  <c r="G6485" i="6"/>
  <c r="F6485" i="6"/>
  <c r="I6484" i="6"/>
  <c r="H6484" i="6"/>
  <c r="G6484" i="6"/>
  <c r="F6484" i="6"/>
  <c r="I6483" i="6"/>
  <c r="H6483" i="6"/>
  <c r="G6483" i="6"/>
  <c r="F6483" i="6"/>
  <c r="I6482" i="6"/>
  <c r="H6482" i="6"/>
  <c r="G6482" i="6"/>
  <c r="F6482" i="6"/>
  <c r="I6481" i="6"/>
  <c r="H6481" i="6"/>
  <c r="G6481" i="6"/>
  <c r="F6481" i="6"/>
  <c r="I6480" i="6"/>
  <c r="H6480" i="6"/>
  <c r="G6480" i="6"/>
  <c r="F6480" i="6"/>
  <c r="I6479" i="6"/>
  <c r="H6479" i="6"/>
  <c r="G6479" i="6"/>
  <c r="F6479" i="6"/>
  <c r="I6478" i="6"/>
  <c r="H6478" i="6"/>
  <c r="G6478" i="6"/>
  <c r="F6478" i="6"/>
  <c r="I6477" i="6"/>
  <c r="H6477" i="6"/>
  <c r="G6477" i="6"/>
  <c r="F6477" i="6"/>
  <c r="I6476" i="6"/>
  <c r="H6476" i="6"/>
  <c r="G6476" i="6"/>
  <c r="F6476" i="6"/>
  <c r="I6475" i="6"/>
  <c r="H6475" i="6"/>
  <c r="G6475" i="6"/>
  <c r="F6475" i="6"/>
  <c r="I6474" i="6"/>
  <c r="H6474" i="6"/>
  <c r="G6474" i="6"/>
  <c r="F6474" i="6"/>
  <c r="I6473" i="6"/>
  <c r="H6473" i="6"/>
  <c r="G6473" i="6"/>
  <c r="F6473" i="6"/>
  <c r="I6472" i="6"/>
  <c r="H6472" i="6"/>
  <c r="G6472" i="6"/>
  <c r="F6472" i="6"/>
  <c r="I6471" i="6"/>
  <c r="H6471" i="6"/>
  <c r="G6471" i="6"/>
  <c r="F6471" i="6"/>
  <c r="I6470" i="6"/>
  <c r="H6470" i="6"/>
  <c r="G6470" i="6"/>
  <c r="F6470" i="6"/>
  <c r="I6469" i="6"/>
  <c r="H6469" i="6"/>
  <c r="G6469" i="6"/>
  <c r="F6469" i="6"/>
  <c r="I6468" i="6"/>
  <c r="H6468" i="6"/>
  <c r="G6468" i="6"/>
  <c r="F6468" i="6"/>
  <c r="I6467" i="6"/>
  <c r="H6467" i="6"/>
  <c r="G6467" i="6"/>
  <c r="F6467" i="6"/>
  <c r="I6466" i="6"/>
  <c r="H6466" i="6"/>
  <c r="G6466" i="6"/>
  <c r="F6466" i="6"/>
  <c r="I6465" i="6"/>
  <c r="H6465" i="6"/>
  <c r="G6465" i="6"/>
  <c r="F6465" i="6"/>
  <c r="I6464" i="6"/>
  <c r="H6464" i="6"/>
  <c r="G6464" i="6"/>
  <c r="F6464" i="6"/>
  <c r="I6463" i="6"/>
  <c r="H6463" i="6"/>
  <c r="G6463" i="6"/>
  <c r="F6463" i="6"/>
  <c r="I6462" i="6"/>
  <c r="H6462" i="6"/>
  <c r="G6462" i="6"/>
  <c r="F6462" i="6"/>
  <c r="I6461" i="6"/>
  <c r="H6461" i="6"/>
  <c r="G6461" i="6"/>
  <c r="F6461" i="6"/>
  <c r="I6460" i="6"/>
  <c r="H6460" i="6"/>
  <c r="G6460" i="6"/>
  <c r="F6460" i="6"/>
  <c r="I6459" i="6"/>
  <c r="H6459" i="6"/>
  <c r="G6459" i="6"/>
  <c r="F6459" i="6"/>
  <c r="I6458" i="6"/>
  <c r="H6458" i="6"/>
  <c r="G6458" i="6"/>
  <c r="F6458" i="6"/>
  <c r="I6457" i="6"/>
  <c r="H6457" i="6"/>
  <c r="G6457" i="6"/>
  <c r="F6457" i="6"/>
  <c r="I6456" i="6"/>
  <c r="H6456" i="6"/>
  <c r="G6456" i="6"/>
  <c r="F6456" i="6"/>
  <c r="I6455" i="6"/>
  <c r="H6455" i="6"/>
  <c r="G6455" i="6"/>
  <c r="F6455" i="6"/>
  <c r="I6454" i="6"/>
  <c r="H6454" i="6"/>
  <c r="G6454" i="6"/>
  <c r="F6454" i="6"/>
  <c r="I6453" i="6"/>
  <c r="H6453" i="6"/>
  <c r="G6453" i="6"/>
  <c r="F6453" i="6"/>
  <c r="I6452" i="6"/>
  <c r="H6452" i="6"/>
  <c r="G6452" i="6"/>
  <c r="F6452" i="6"/>
  <c r="I6451" i="6"/>
  <c r="H6451" i="6"/>
  <c r="G6451" i="6"/>
  <c r="F6451" i="6"/>
  <c r="I6450" i="6"/>
  <c r="H6450" i="6"/>
  <c r="G6450" i="6"/>
  <c r="F6450" i="6"/>
  <c r="I6449" i="6"/>
  <c r="H6449" i="6"/>
  <c r="G6449" i="6"/>
  <c r="F6449" i="6"/>
  <c r="I6448" i="6"/>
  <c r="H6448" i="6"/>
  <c r="G6448" i="6"/>
  <c r="F6448" i="6"/>
  <c r="I6447" i="6"/>
  <c r="H6447" i="6"/>
  <c r="G6447" i="6"/>
  <c r="F6447" i="6"/>
  <c r="I6446" i="6"/>
  <c r="H6446" i="6"/>
  <c r="G6446" i="6"/>
  <c r="F6446" i="6"/>
  <c r="I6445" i="6"/>
  <c r="H6445" i="6"/>
  <c r="G6445" i="6"/>
  <c r="F6445" i="6"/>
  <c r="I6444" i="6"/>
  <c r="H6444" i="6"/>
  <c r="G6444" i="6"/>
  <c r="F6444" i="6"/>
  <c r="I6443" i="6"/>
  <c r="H6443" i="6"/>
  <c r="G6443" i="6"/>
  <c r="F6443" i="6"/>
  <c r="I6442" i="6"/>
  <c r="H6442" i="6"/>
  <c r="G6442" i="6"/>
  <c r="F6442" i="6"/>
  <c r="I6441" i="6"/>
  <c r="H6441" i="6"/>
  <c r="G6441" i="6"/>
  <c r="F6441" i="6"/>
  <c r="I6440" i="6"/>
  <c r="H6440" i="6"/>
  <c r="G6440" i="6"/>
  <c r="F6440" i="6"/>
  <c r="I6439" i="6"/>
  <c r="H6439" i="6"/>
  <c r="G6439" i="6"/>
  <c r="F6439" i="6"/>
  <c r="I6438" i="6"/>
  <c r="H6438" i="6"/>
  <c r="G6438" i="6"/>
  <c r="F6438" i="6"/>
  <c r="I6437" i="6"/>
  <c r="H6437" i="6"/>
  <c r="G6437" i="6"/>
  <c r="F6437" i="6"/>
  <c r="I6436" i="6"/>
  <c r="H6436" i="6"/>
  <c r="G6436" i="6"/>
  <c r="F6436" i="6"/>
  <c r="I6435" i="6"/>
  <c r="H6435" i="6"/>
  <c r="G6435" i="6"/>
  <c r="F6435" i="6"/>
  <c r="I6434" i="6"/>
  <c r="H6434" i="6"/>
  <c r="G6434" i="6"/>
  <c r="F6434" i="6"/>
  <c r="I6433" i="6"/>
  <c r="H6433" i="6"/>
  <c r="G6433" i="6"/>
  <c r="F6433" i="6"/>
  <c r="I6432" i="6"/>
  <c r="H6432" i="6"/>
  <c r="G6432" i="6"/>
  <c r="F6432" i="6"/>
  <c r="I6431" i="6"/>
  <c r="H6431" i="6"/>
  <c r="G6431" i="6"/>
  <c r="F6431" i="6"/>
  <c r="I6430" i="6"/>
  <c r="H6430" i="6"/>
  <c r="G6430" i="6"/>
  <c r="F6430" i="6"/>
  <c r="I6429" i="6"/>
  <c r="H6429" i="6"/>
  <c r="G6429" i="6"/>
  <c r="F6429" i="6"/>
  <c r="I6428" i="6"/>
  <c r="H6428" i="6"/>
  <c r="G6428" i="6"/>
  <c r="F6428" i="6"/>
  <c r="I6427" i="6"/>
  <c r="H6427" i="6"/>
  <c r="G6427" i="6"/>
  <c r="F6427" i="6"/>
  <c r="I6426" i="6"/>
  <c r="H6426" i="6"/>
  <c r="G6426" i="6"/>
  <c r="F6426" i="6"/>
  <c r="I6425" i="6"/>
  <c r="H6425" i="6"/>
  <c r="G6425" i="6"/>
  <c r="F6425" i="6"/>
  <c r="I6424" i="6"/>
  <c r="H6424" i="6"/>
  <c r="G6424" i="6"/>
  <c r="F6424" i="6"/>
  <c r="I6423" i="6"/>
  <c r="H6423" i="6"/>
  <c r="G6423" i="6"/>
  <c r="F6423" i="6"/>
  <c r="I6422" i="6"/>
  <c r="H6422" i="6"/>
  <c r="G6422" i="6"/>
  <c r="F6422" i="6"/>
  <c r="I6421" i="6"/>
  <c r="H6421" i="6"/>
  <c r="G6421" i="6"/>
  <c r="F6421" i="6"/>
  <c r="I6420" i="6"/>
  <c r="H6420" i="6"/>
  <c r="G6420" i="6"/>
  <c r="F6420" i="6"/>
  <c r="I6419" i="6"/>
  <c r="H6419" i="6"/>
  <c r="G6419" i="6"/>
  <c r="F6419" i="6"/>
  <c r="I6418" i="6"/>
  <c r="H6418" i="6"/>
  <c r="G6418" i="6"/>
  <c r="F6418" i="6"/>
  <c r="I6417" i="6"/>
  <c r="H6417" i="6"/>
  <c r="G6417" i="6"/>
  <c r="F6417" i="6"/>
  <c r="I6416" i="6"/>
  <c r="H6416" i="6"/>
  <c r="G6416" i="6"/>
  <c r="F6416" i="6"/>
  <c r="I6415" i="6"/>
  <c r="H6415" i="6"/>
  <c r="G6415" i="6"/>
  <c r="F6415" i="6"/>
  <c r="I6414" i="6"/>
  <c r="H6414" i="6"/>
  <c r="G6414" i="6"/>
  <c r="F6414" i="6"/>
  <c r="I6413" i="6"/>
  <c r="H6413" i="6"/>
  <c r="G6413" i="6"/>
  <c r="F6413" i="6"/>
  <c r="I6412" i="6"/>
  <c r="H6412" i="6"/>
  <c r="G6412" i="6"/>
  <c r="F6412" i="6"/>
  <c r="I6411" i="6"/>
  <c r="H6411" i="6"/>
  <c r="G6411" i="6"/>
  <c r="F6411" i="6"/>
  <c r="I6410" i="6"/>
  <c r="H6410" i="6"/>
  <c r="G6410" i="6"/>
  <c r="F6410" i="6"/>
  <c r="I6409" i="6"/>
  <c r="H6409" i="6"/>
  <c r="G6409" i="6"/>
  <c r="F6409" i="6"/>
  <c r="I6408" i="6"/>
  <c r="H6408" i="6"/>
  <c r="G6408" i="6"/>
  <c r="F6408" i="6"/>
  <c r="I6407" i="6"/>
  <c r="H6407" i="6"/>
  <c r="G6407" i="6"/>
  <c r="F6407" i="6"/>
  <c r="I6406" i="6"/>
  <c r="H6406" i="6"/>
  <c r="G6406" i="6"/>
  <c r="F6406" i="6"/>
  <c r="I6405" i="6"/>
  <c r="H6405" i="6"/>
  <c r="G6405" i="6"/>
  <c r="F6405" i="6"/>
  <c r="I6404" i="6"/>
  <c r="H6404" i="6"/>
  <c r="G6404" i="6"/>
  <c r="F6404" i="6"/>
  <c r="I6403" i="6"/>
  <c r="H6403" i="6"/>
  <c r="G6403" i="6"/>
  <c r="F6403" i="6"/>
  <c r="I6402" i="6"/>
  <c r="H6402" i="6"/>
  <c r="G6402" i="6"/>
  <c r="F6402" i="6"/>
  <c r="I6401" i="6"/>
  <c r="H6401" i="6"/>
  <c r="G6401" i="6"/>
  <c r="F6401" i="6"/>
  <c r="I6400" i="6"/>
  <c r="H6400" i="6"/>
  <c r="G6400" i="6"/>
  <c r="F6400" i="6"/>
  <c r="I6399" i="6"/>
  <c r="H6399" i="6"/>
  <c r="G6399" i="6"/>
  <c r="F6399" i="6"/>
  <c r="I6398" i="6"/>
  <c r="H6398" i="6"/>
  <c r="G6398" i="6"/>
  <c r="F6398" i="6"/>
  <c r="I6397" i="6"/>
  <c r="H6397" i="6"/>
  <c r="G6397" i="6"/>
  <c r="F6397" i="6"/>
  <c r="I6396" i="6"/>
  <c r="H6396" i="6"/>
  <c r="G6396" i="6"/>
  <c r="F6396" i="6"/>
  <c r="I6395" i="6"/>
  <c r="H6395" i="6"/>
  <c r="G6395" i="6"/>
  <c r="F6395" i="6"/>
  <c r="I6394" i="6"/>
  <c r="H6394" i="6"/>
  <c r="G6394" i="6"/>
  <c r="F6394" i="6"/>
  <c r="I6393" i="6"/>
  <c r="H6393" i="6"/>
  <c r="G6393" i="6"/>
  <c r="F6393" i="6"/>
  <c r="I6392" i="6"/>
  <c r="H6392" i="6"/>
  <c r="G6392" i="6"/>
  <c r="F6392" i="6"/>
  <c r="I6391" i="6"/>
  <c r="H6391" i="6"/>
  <c r="G6391" i="6"/>
  <c r="F6391" i="6"/>
  <c r="I6390" i="6"/>
  <c r="H6390" i="6"/>
  <c r="G6390" i="6"/>
  <c r="F6390" i="6"/>
  <c r="I6389" i="6"/>
  <c r="H6389" i="6"/>
  <c r="G6389" i="6"/>
  <c r="F6389" i="6"/>
  <c r="I6388" i="6"/>
  <c r="H6388" i="6"/>
  <c r="G6388" i="6"/>
  <c r="F6388" i="6"/>
  <c r="I6387" i="6"/>
  <c r="H6387" i="6"/>
  <c r="G6387" i="6"/>
  <c r="F6387" i="6"/>
  <c r="I6386" i="6"/>
  <c r="H6386" i="6"/>
  <c r="G6386" i="6"/>
  <c r="F6386" i="6"/>
  <c r="I6385" i="6"/>
  <c r="H6385" i="6"/>
  <c r="G6385" i="6"/>
  <c r="F6385" i="6"/>
  <c r="I6384" i="6"/>
  <c r="H6384" i="6"/>
  <c r="G6384" i="6"/>
  <c r="F6384" i="6"/>
  <c r="I6383" i="6"/>
  <c r="H6383" i="6"/>
  <c r="G6383" i="6"/>
  <c r="F6383" i="6"/>
  <c r="I6382" i="6"/>
  <c r="H6382" i="6"/>
  <c r="G6382" i="6"/>
  <c r="F6382" i="6"/>
  <c r="I6381" i="6"/>
  <c r="H6381" i="6"/>
  <c r="G6381" i="6"/>
  <c r="F6381" i="6"/>
  <c r="I6380" i="6"/>
  <c r="H6380" i="6"/>
  <c r="G6380" i="6"/>
  <c r="F6380" i="6"/>
  <c r="I6379" i="6"/>
  <c r="H6379" i="6"/>
  <c r="G6379" i="6"/>
  <c r="F6379" i="6"/>
  <c r="I6378" i="6"/>
  <c r="H6378" i="6"/>
  <c r="G6378" i="6"/>
  <c r="F6378" i="6"/>
  <c r="I6377" i="6"/>
  <c r="H6377" i="6"/>
  <c r="G6377" i="6"/>
  <c r="F6377" i="6"/>
  <c r="I6376" i="6"/>
  <c r="H6376" i="6"/>
  <c r="G6376" i="6"/>
  <c r="F6376" i="6"/>
  <c r="I6375" i="6"/>
  <c r="H6375" i="6"/>
  <c r="G6375" i="6"/>
  <c r="F6375" i="6"/>
  <c r="I6374" i="6"/>
  <c r="H6374" i="6"/>
  <c r="G6374" i="6"/>
  <c r="F6374" i="6"/>
  <c r="I6373" i="6"/>
  <c r="H6373" i="6"/>
  <c r="G6373" i="6"/>
  <c r="F6373" i="6"/>
  <c r="I6372" i="6"/>
  <c r="H6372" i="6"/>
  <c r="G6372" i="6"/>
  <c r="F6372" i="6"/>
  <c r="I6371" i="6"/>
  <c r="H6371" i="6"/>
  <c r="G6371" i="6"/>
  <c r="F6371" i="6"/>
  <c r="I6370" i="6"/>
  <c r="H6370" i="6"/>
  <c r="G6370" i="6"/>
  <c r="F6370" i="6"/>
  <c r="I6369" i="6"/>
  <c r="H6369" i="6"/>
  <c r="G6369" i="6"/>
  <c r="F6369" i="6"/>
  <c r="I6368" i="6"/>
  <c r="H6368" i="6"/>
  <c r="G6368" i="6"/>
  <c r="F6368" i="6"/>
  <c r="I6367" i="6"/>
  <c r="H6367" i="6"/>
  <c r="G6367" i="6"/>
  <c r="F6367" i="6"/>
  <c r="I6366" i="6"/>
  <c r="H6366" i="6"/>
  <c r="G6366" i="6"/>
  <c r="F6366" i="6"/>
  <c r="I6365" i="6"/>
  <c r="H6365" i="6"/>
  <c r="G6365" i="6"/>
  <c r="F6365" i="6"/>
  <c r="I6364" i="6"/>
  <c r="H6364" i="6"/>
  <c r="G6364" i="6"/>
  <c r="F6364" i="6"/>
  <c r="I6363" i="6"/>
  <c r="H6363" i="6"/>
  <c r="G6363" i="6"/>
  <c r="F6363" i="6"/>
  <c r="I6362" i="6"/>
  <c r="H6362" i="6"/>
  <c r="G6362" i="6"/>
  <c r="F6362" i="6"/>
  <c r="I6361" i="6"/>
  <c r="H6361" i="6"/>
  <c r="G6361" i="6"/>
  <c r="F6361" i="6"/>
  <c r="I6360" i="6"/>
  <c r="H6360" i="6"/>
  <c r="G6360" i="6"/>
  <c r="F6360" i="6"/>
  <c r="I6359" i="6"/>
  <c r="H6359" i="6"/>
  <c r="G6359" i="6"/>
  <c r="F6359" i="6"/>
  <c r="I6358" i="6"/>
  <c r="H6358" i="6"/>
  <c r="G6358" i="6"/>
  <c r="F6358" i="6"/>
  <c r="I6357" i="6"/>
  <c r="H6357" i="6"/>
  <c r="G6357" i="6"/>
  <c r="F6357" i="6"/>
  <c r="I6356" i="6"/>
  <c r="H6356" i="6"/>
  <c r="G6356" i="6"/>
  <c r="F6356" i="6"/>
  <c r="I6355" i="6"/>
  <c r="H6355" i="6"/>
  <c r="G6355" i="6"/>
  <c r="F6355" i="6"/>
  <c r="I6354" i="6"/>
  <c r="H6354" i="6"/>
  <c r="G6354" i="6"/>
  <c r="F6354" i="6"/>
  <c r="I6353" i="6"/>
  <c r="H6353" i="6"/>
  <c r="G6353" i="6"/>
  <c r="F6353" i="6"/>
  <c r="I6352" i="6"/>
  <c r="H6352" i="6"/>
  <c r="G6352" i="6"/>
  <c r="F6352" i="6"/>
  <c r="I6351" i="6"/>
  <c r="H6351" i="6"/>
  <c r="G6351" i="6"/>
  <c r="F6351" i="6"/>
  <c r="I6350" i="6"/>
  <c r="H6350" i="6"/>
  <c r="G6350" i="6"/>
  <c r="F6350" i="6"/>
  <c r="I6349" i="6"/>
  <c r="H6349" i="6"/>
  <c r="G6349" i="6"/>
  <c r="F6349" i="6"/>
  <c r="I6348" i="6"/>
  <c r="H6348" i="6"/>
  <c r="G6348" i="6"/>
  <c r="F6348" i="6"/>
  <c r="I6347" i="6"/>
  <c r="H6347" i="6"/>
  <c r="G6347" i="6"/>
  <c r="F6347" i="6"/>
  <c r="I6346" i="6"/>
  <c r="H6346" i="6"/>
  <c r="G6346" i="6"/>
  <c r="F6346" i="6"/>
  <c r="I6345" i="6"/>
  <c r="H6345" i="6"/>
  <c r="G6345" i="6"/>
  <c r="F6345" i="6"/>
  <c r="I6344" i="6"/>
  <c r="H6344" i="6"/>
  <c r="G6344" i="6"/>
  <c r="F6344" i="6"/>
  <c r="I6343" i="6"/>
  <c r="H6343" i="6"/>
  <c r="G6343" i="6"/>
  <c r="F6343" i="6"/>
  <c r="I6342" i="6"/>
  <c r="H6342" i="6"/>
  <c r="G6342" i="6"/>
  <c r="F6342" i="6"/>
  <c r="I6341" i="6"/>
  <c r="H6341" i="6"/>
  <c r="G6341" i="6"/>
  <c r="F6341" i="6"/>
  <c r="I6340" i="6"/>
  <c r="H6340" i="6"/>
  <c r="G6340" i="6"/>
  <c r="F6340" i="6"/>
  <c r="I6339" i="6"/>
  <c r="H6339" i="6"/>
  <c r="G6339" i="6"/>
  <c r="F6339" i="6"/>
  <c r="I6338" i="6"/>
  <c r="H6338" i="6"/>
  <c r="G6338" i="6"/>
  <c r="F6338" i="6"/>
  <c r="I6337" i="6"/>
  <c r="H6337" i="6"/>
  <c r="G6337" i="6"/>
  <c r="F6337" i="6"/>
  <c r="I6336" i="6"/>
  <c r="H6336" i="6"/>
  <c r="G6336" i="6"/>
  <c r="F6336" i="6"/>
  <c r="I6335" i="6"/>
  <c r="H6335" i="6"/>
  <c r="G6335" i="6"/>
  <c r="F6335" i="6"/>
  <c r="I6334" i="6"/>
  <c r="H6334" i="6"/>
  <c r="G6334" i="6"/>
  <c r="F6334" i="6"/>
  <c r="I6333" i="6"/>
  <c r="H6333" i="6"/>
  <c r="G6333" i="6"/>
  <c r="F6333" i="6"/>
  <c r="I6332" i="6"/>
  <c r="H6332" i="6"/>
  <c r="G6332" i="6"/>
  <c r="F6332" i="6"/>
  <c r="I6331" i="6"/>
  <c r="H6331" i="6"/>
  <c r="G6331" i="6"/>
  <c r="F6331" i="6"/>
  <c r="I6330" i="6"/>
  <c r="H6330" i="6"/>
  <c r="G6330" i="6"/>
  <c r="F6330" i="6"/>
  <c r="I6329" i="6"/>
  <c r="H6329" i="6"/>
  <c r="G6329" i="6"/>
  <c r="F6329" i="6"/>
  <c r="I6328" i="6"/>
  <c r="H6328" i="6"/>
  <c r="G6328" i="6"/>
  <c r="F6328" i="6"/>
  <c r="I6327" i="6"/>
  <c r="H6327" i="6"/>
  <c r="G6327" i="6"/>
  <c r="F6327" i="6"/>
  <c r="I6326" i="6"/>
  <c r="H6326" i="6"/>
  <c r="G6326" i="6"/>
  <c r="F6326" i="6"/>
  <c r="I6325" i="6"/>
  <c r="H6325" i="6"/>
  <c r="G6325" i="6"/>
  <c r="F6325" i="6"/>
  <c r="I6324" i="6"/>
  <c r="H6324" i="6"/>
  <c r="G6324" i="6"/>
  <c r="F6324" i="6"/>
  <c r="I6323" i="6"/>
  <c r="H6323" i="6"/>
  <c r="G6323" i="6"/>
  <c r="F6323" i="6"/>
  <c r="I6322" i="6"/>
  <c r="H6322" i="6"/>
  <c r="G6322" i="6"/>
  <c r="F6322" i="6"/>
  <c r="I6321" i="6"/>
  <c r="H6321" i="6"/>
  <c r="G6321" i="6"/>
  <c r="F6321" i="6"/>
  <c r="I6320" i="6"/>
  <c r="H6320" i="6"/>
  <c r="G6320" i="6"/>
  <c r="F6320" i="6"/>
  <c r="I6319" i="6"/>
  <c r="H6319" i="6"/>
  <c r="G6319" i="6"/>
  <c r="F6319" i="6"/>
  <c r="I6318" i="6"/>
  <c r="H6318" i="6"/>
  <c r="G6318" i="6"/>
  <c r="F6318" i="6"/>
  <c r="I6317" i="6"/>
  <c r="H6317" i="6"/>
  <c r="G6317" i="6"/>
  <c r="F6317" i="6"/>
  <c r="I6316" i="6"/>
  <c r="H6316" i="6"/>
  <c r="G6316" i="6"/>
  <c r="F6316" i="6"/>
  <c r="I6315" i="6"/>
  <c r="H6315" i="6"/>
  <c r="G6315" i="6"/>
  <c r="F6315" i="6"/>
  <c r="I6314" i="6"/>
  <c r="H6314" i="6"/>
  <c r="G6314" i="6"/>
  <c r="F6314" i="6"/>
  <c r="I6313" i="6"/>
  <c r="H6313" i="6"/>
  <c r="G6313" i="6"/>
  <c r="F6313" i="6"/>
  <c r="I6312" i="6"/>
  <c r="H6312" i="6"/>
  <c r="G6312" i="6"/>
  <c r="F6312" i="6"/>
  <c r="I6311" i="6"/>
  <c r="H6311" i="6"/>
  <c r="G6311" i="6"/>
  <c r="F6311" i="6"/>
  <c r="I6310" i="6"/>
  <c r="H6310" i="6"/>
  <c r="G6310" i="6"/>
  <c r="F6310" i="6"/>
  <c r="I6309" i="6"/>
  <c r="H6309" i="6"/>
  <c r="G6309" i="6"/>
  <c r="F6309" i="6"/>
  <c r="I6308" i="6"/>
  <c r="H6308" i="6"/>
  <c r="G6308" i="6"/>
  <c r="F6308" i="6"/>
  <c r="I6307" i="6"/>
  <c r="H6307" i="6"/>
  <c r="G6307" i="6"/>
  <c r="F6307" i="6"/>
  <c r="I6306" i="6"/>
  <c r="H6306" i="6"/>
  <c r="G6306" i="6"/>
  <c r="F6306" i="6"/>
  <c r="I6305" i="6"/>
  <c r="H6305" i="6"/>
  <c r="G6305" i="6"/>
  <c r="F6305" i="6"/>
  <c r="I6304" i="6"/>
  <c r="H6304" i="6"/>
  <c r="G6304" i="6"/>
  <c r="F6304" i="6"/>
  <c r="I6303" i="6"/>
  <c r="H6303" i="6"/>
  <c r="G6303" i="6"/>
  <c r="F6303" i="6"/>
  <c r="I6302" i="6"/>
  <c r="H6302" i="6"/>
  <c r="G6302" i="6"/>
  <c r="F6302" i="6"/>
  <c r="I6301" i="6"/>
  <c r="H6301" i="6"/>
  <c r="G6301" i="6"/>
  <c r="F6301" i="6"/>
  <c r="I6300" i="6"/>
  <c r="H6300" i="6"/>
  <c r="G6300" i="6"/>
  <c r="F6300" i="6"/>
  <c r="I6299" i="6"/>
  <c r="H6299" i="6"/>
  <c r="G6299" i="6"/>
  <c r="F6299" i="6"/>
  <c r="I6298" i="6"/>
  <c r="H6298" i="6"/>
  <c r="G6298" i="6"/>
  <c r="F6298" i="6"/>
  <c r="I6297" i="6"/>
  <c r="H6297" i="6"/>
  <c r="G6297" i="6"/>
  <c r="F6297" i="6"/>
  <c r="I6296" i="6"/>
  <c r="H6296" i="6"/>
  <c r="G6296" i="6"/>
  <c r="F6296" i="6"/>
  <c r="I6295" i="6"/>
  <c r="H6295" i="6"/>
  <c r="G6295" i="6"/>
  <c r="F6295" i="6"/>
  <c r="I6294" i="6"/>
  <c r="H6294" i="6"/>
  <c r="G6294" i="6"/>
  <c r="F6294" i="6"/>
  <c r="I6293" i="6"/>
  <c r="H6293" i="6"/>
  <c r="G6293" i="6"/>
  <c r="F6293" i="6"/>
  <c r="I6292" i="6"/>
  <c r="H6292" i="6"/>
  <c r="G6292" i="6"/>
  <c r="F6292" i="6"/>
  <c r="I6291" i="6"/>
  <c r="H6291" i="6"/>
  <c r="G6291" i="6"/>
  <c r="F6291" i="6"/>
  <c r="I6290" i="6"/>
  <c r="H6290" i="6"/>
  <c r="G6290" i="6"/>
  <c r="F6290" i="6"/>
  <c r="I6289" i="6"/>
  <c r="H6289" i="6"/>
  <c r="G6289" i="6"/>
  <c r="F6289" i="6"/>
  <c r="I6288" i="6"/>
  <c r="H6288" i="6"/>
  <c r="G6288" i="6"/>
  <c r="F6288" i="6"/>
  <c r="I6287" i="6"/>
  <c r="H6287" i="6"/>
  <c r="G6287" i="6"/>
  <c r="F6287" i="6"/>
  <c r="I6286" i="6"/>
  <c r="H6286" i="6"/>
  <c r="G6286" i="6"/>
  <c r="F6286" i="6"/>
  <c r="I6285" i="6"/>
  <c r="H6285" i="6"/>
  <c r="G6285" i="6"/>
  <c r="F6285" i="6"/>
  <c r="I6284" i="6"/>
  <c r="H6284" i="6"/>
  <c r="G6284" i="6"/>
  <c r="F6284" i="6"/>
  <c r="I6283" i="6"/>
  <c r="H6283" i="6"/>
  <c r="G6283" i="6"/>
  <c r="F6283" i="6"/>
  <c r="I6282" i="6"/>
  <c r="H6282" i="6"/>
  <c r="G6282" i="6"/>
  <c r="F6282" i="6"/>
  <c r="I6281" i="6"/>
  <c r="H6281" i="6"/>
  <c r="G6281" i="6"/>
  <c r="F6281" i="6"/>
  <c r="I6280" i="6"/>
  <c r="H6280" i="6"/>
  <c r="G6280" i="6"/>
  <c r="F6280" i="6"/>
  <c r="I6279" i="6"/>
  <c r="H6279" i="6"/>
  <c r="G6279" i="6"/>
  <c r="F6279" i="6"/>
  <c r="I6278" i="6"/>
  <c r="H6278" i="6"/>
  <c r="G6278" i="6"/>
  <c r="F6278" i="6"/>
  <c r="I6277" i="6"/>
  <c r="H6277" i="6"/>
  <c r="G6277" i="6"/>
  <c r="F6277" i="6"/>
  <c r="I6276" i="6"/>
  <c r="H6276" i="6"/>
  <c r="G6276" i="6"/>
  <c r="F6276" i="6"/>
  <c r="I6275" i="6"/>
  <c r="H6275" i="6"/>
  <c r="G6275" i="6"/>
  <c r="F6275" i="6"/>
  <c r="I6274" i="6"/>
  <c r="H6274" i="6"/>
  <c r="G6274" i="6"/>
  <c r="F6274" i="6"/>
  <c r="I6273" i="6"/>
  <c r="H6273" i="6"/>
  <c r="G6273" i="6"/>
  <c r="F6273" i="6"/>
  <c r="I6272" i="6"/>
  <c r="H6272" i="6"/>
  <c r="G6272" i="6"/>
  <c r="F6272" i="6"/>
  <c r="I6271" i="6"/>
  <c r="H6271" i="6"/>
  <c r="G6271" i="6"/>
  <c r="F6271" i="6"/>
  <c r="I6270" i="6"/>
  <c r="H6270" i="6"/>
  <c r="G6270" i="6"/>
  <c r="F6270" i="6"/>
  <c r="I6269" i="6"/>
  <c r="H6269" i="6"/>
  <c r="G6269" i="6"/>
  <c r="F6269" i="6"/>
  <c r="I6268" i="6"/>
  <c r="H6268" i="6"/>
  <c r="G6268" i="6"/>
  <c r="F6268" i="6"/>
  <c r="I6267" i="6"/>
  <c r="H6267" i="6"/>
  <c r="G6267" i="6"/>
  <c r="F6267" i="6"/>
  <c r="I6266" i="6"/>
  <c r="H6266" i="6"/>
  <c r="G6266" i="6"/>
  <c r="F6266" i="6"/>
  <c r="I6265" i="6"/>
  <c r="H6265" i="6"/>
  <c r="G6265" i="6"/>
  <c r="F6265" i="6"/>
  <c r="I6264" i="6"/>
  <c r="H6264" i="6"/>
  <c r="G6264" i="6"/>
  <c r="F6264" i="6"/>
  <c r="I6263" i="6"/>
  <c r="H6263" i="6"/>
  <c r="G6263" i="6"/>
  <c r="F6263" i="6"/>
  <c r="I6262" i="6"/>
  <c r="H6262" i="6"/>
  <c r="G6262" i="6"/>
  <c r="F6262" i="6"/>
  <c r="I6261" i="6"/>
  <c r="H6261" i="6"/>
  <c r="G6261" i="6"/>
  <c r="F6261" i="6"/>
  <c r="I6260" i="6"/>
  <c r="H6260" i="6"/>
  <c r="G6260" i="6"/>
  <c r="F6260" i="6"/>
  <c r="I6259" i="6"/>
  <c r="H6259" i="6"/>
  <c r="G6259" i="6"/>
  <c r="F6259" i="6"/>
  <c r="I6258" i="6"/>
  <c r="H6258" i="6"/>
  <c r="G6258" i="6"/>
  <c r="F6258" i="6"/>
  <c r="I6257" i="6"/>
  <c r="H6257" i="6"/>
  <c r="G6257" i="6"/>
  <c r="F6257" i="6"/>
  <c r="I6256" i="6"/>
  <c r="H6256" i="6"/>
  <c r="G6256" i="6"/>
  <c r="F6256" i="6"/>
  <c r="I6255" i="6"/>
  <c r="H6255" i="6"/>
  <c r="G6255" i="6"/>
  <c r="F6255" i="6"/>
  <c r="I6254" i="6"/>
  <c r="H6254" i="6"/>
  <c r="G6254" i="6"/>
  <c r="F6254" i="6"/>
  <c r="I6253" i="6"/>
  <c r="H6253" i="6"/>
  <c r="G6253" i="6"/>
  <c r="F6253" i="6"/>
  <c r="I6252" i="6"/>
  <c r="H6252" i="6"/>
  <c r="G6252" i="6"/>
  <c r="F6252" i="6"/>
  <c r="I6251" i="6"/>
  <c r="H6251" i="6"/>
  <c r="G6251" i="6"/>
  <c r="F6251" i="6"/>
  <c r="I6250" i="6"/>
  <c r="H6250" i="6"/>
  <c r="G6250" i="6"/>
  <c r="F6250" i="6"/>
  <c r="I6249" i="6"/>
  <c r="H6249" i="6"/>
  <c r="G6249" i="6"/>
  <c r="F6249" i="6"/>
  <c r="I6248" i="6"/>
  <c r="H6248" i="6"/>
  <c r="G6248" i="6"/>
  <c r="F6248" i="6"/>
  <c r="I6247" i="6"/>
  <c r="H6247" i="6"/>
  <c r="G6247" i="6"/>
  <c r="F6247" i="6"/>
  <c r="I6246" i="6"/>
  <c r="H6246" i="6"/>
  <c r="G6246" i="6"/>
  <c r="F6246" i="6"/>
  <c r="I6245" i="6"/>
  <c r="H6245" i="6"/>
  <c r="G6245" i="6"/>
  <c r="F6245" i="6"/>
  <c r="I6244" i="6"/>
  <c r="H6244" i="6"/>
  <c r="G6244" i="6"/>
  <c r="F6244" i="6"/>
  <c r="I6243" i="6"/>
  <c r="H6243" i="6"/>
  <c r="G6243" i="6"/>
  <c r="F6243" i="6"/>
  <c r="I6242" i="6"/>
  <c r="H6242" i="6"/>
  <c r="G6242" i="6"/>
  <c r="F6242" i="6"/>
  <c r="I6241" i="6"/>
  <c r="H6241" i="6"/>
  <c r="G6241" i="6"/>
  <c r="F6241" i="6"/>
  <c r="I6240" i="6"/>
  <c r="H6240" i="6"/>
  <c r="G6240" i="6"/>
  <c r="F6240" i="6"/>
  <c r="I6239" i="6"/>
  <c r="H6239" i="6"/>
  <c r="G6239" i="6"/>
  <c r="F6239" i="6"/>
  <c r="I6238" i="6"/>
  <c r="H6238" i="6"/>
  <c r="G6238" i="6"/>
  <c r="F6238" i="6"/>
  <c r="I6237" i="6"/>
  <c r="H6237" i="6"/>
  <c r="G6237" i="6"/>
  <c r="F6237" i="6"/>
  <c r="I6236" i="6"/>
  <c r="H6236" i="6"/>
  <c r="G6236" i="6"/>
  <c r="F6236" i="6"/>
  <c r="I6235" i="6"/>
  <c r="H6235" i="6"/>
  <c r="G6235" i="6"/>
  <c r="F6235" i="6"/>
  <c r="I6234" i="6"/>
  <c r="H6234" i="6"/>
  <c r="G6234" i="6"/>
  <c r="F6234" i="6"/>
  <c r="I6233" i="6"/>
  <c r="H6233" i="6"/>
  <c r="G6233" i="6"/>
  <c r="F6233" i="6"/>
  <c r="I6232" i="6"/>
  <c r="H6232" i="6"/>
  <c r="G6232" i="6"/>
  <c r="F6232" i="6"/>
  <c r="I6231" i="6"/>
  <c r="H6231" i="6"/>
  <c r="G6231" i="6"/>
  <c r="F6231" i="6"/>
  <c r="I6230" i="6"/>
  <c r="H6230" i="6"/>
  <c r="G6230" i="6"/>
  <c r="F6230" i="6"/>
  <c r="I6229" i="6"/>
  <c r="H6229" i="6"/>
  <c r="G6229" i="6"/>
  <c r="F6229" i="6"/>
  <c r="I6228" i="6"/>
  <c r="H6228" i="6"/>
  <c r="G6228" i="6"/>
  <c r="F6228" i="6"/>
  <c r="I6227" i="6"/>
  <c r="H6227" i="6"/>
  <c r="G6227" i="6"/>
  <c r="F6227" i="6"/>
  <c r="I6226" i="6"/>
  <c r="H6226" i="6"/>
  <c r="G6226" i="6"/>
  <c r="F6226" i="6"/>
  <c r="I6225" i="6"/>
  <c r="H6225" i="6"/>
  <c r="G6225" i="6"/>
  <c r="F6225" i="6"/>
  <c r="I6224" i="6"/>
  <c r="H6224" i="6"/>
  <c r="G6224" i="6"/>
  <c r="F6224" i="6"/>
  <c r="I6223" i="6"/>
  <c r="H6223" i="6"/>
  <c r="G6223" i="6"/>
  <c r="F6223" i="6"/>
  <c r="I6222" i="6"/>
  <c r="H6222" i="6"/>
  <c r="G6222" i="6"/>
  <c r="F6222" i="6"/>
  <c r="I6221" i="6"/>
  <c r="H6221" i="6"/>
  <c r="G6221" i="6"/>
  <c r="F6221" i="6"/>
  <c r="I6220" i="6"/>
  <c r="H6220" i="6"/>
  <c r="G6220" i="6"/>
  <c r="F6220" i="6"/>
  <c r="I6219" i="6"/>
  <c r="H6219" i="6"/>
  <c r="G6219" i="6"/>
  <c r="F6219" i="6"/>
  <c r="I6218" i="6"/>
  <c r="H6218" i="6"/>
  <c r="G6218" i="6"/>
  <c r="F6218" i="6"/>
  <c r="I6217" i="6"/>
  <c r="H6217" i="6"/>
  <c r="G6217" i="6"/>
  <c r="F6217" i="6"/>
  <c r="I6216" i="6"/>
  <c r="H6216" i="6"/>
  <c r="G6216" i="6"/>
  <c r="F6216" i="6"/>
  <c r="I6215" i="6"/>
  <c r="H6215" i="6"/>
  <c r="G6215" i="6"/>
  <c r="F6215" i="6"/>
  <c r="I6214" i="6"/>
  <c r="H6214" i="6"/>
  <c r="G6214" i="6"/>
  <c r="F6214" i="6"/>
  <c r="I6213" i="6"/>
  <c r="H6213" i="6"/>
  <c r="G6213" i="6"/>
  <c r="F6213" i="6"/>
  <c r="I6212" i="6"/>
  <c r="H6212" i="6"/>
  <c r="G6212" i="6"/>
  <c r="F6212" i="6"/>
  <c r="I6211" i="6"/>
  <c r="H6211" i="6"/>
  <c r="G6211" i="6"/>
  <c r="F6211" i="6"/>
  <c r="I6210" i="6"/>
  <c r="H6210" i="6"/>
  <c r="G6210" i="6"/>
  <c r="F6210" i="6"/>
  <c r="I6209" i="6"/>
  <c r="H6209" i="6"/>
  <c r="G6209" i="6"/>
  <c r="F6209" i="6"/>
  <c r="I6208" i="6"/>
  <c r="H6208" i="6"/>
  <c r="G6208" i="6"/>
  <c r="F6208" i="6"/>
  <c r="I6207" i="6"/>
  <c r="H6207" i="6"/>
  <c r="G6207" i="6"/>
  <c r="F6207" i="6"/>
  <c r="I6206" i="6"/>
  <c r="H6206" i="6"/>
  <c r="G6206" i="6"/>
  <c r="F6206" i="6"/>
  <c r="I6205" i="6"/>
  <c r="H6205" i="6"/>
  <c r="G6205" i="6"/>
  <c r="F6205" i="6"/>
  <c r="I6204" i="6"/>
  <c r="H6204" i="6"/>
  <c r="G6204" i="6"/>
  <c r="F6204" i="6"/>
  <c r="I6203" i="6"/>
  <c r="H6203" i="6"/>
  <c r="G6203" i="6"/>
  <c r="F6203" i="6"/>
  <c r="I6202" i="6"/>
  <c r="H6202" i="6"/>
  <c r="G6202" i="6"/>
  <c r="F6202" i="6"/>
  <c r="I6201" i="6"/>
  <c r="H6201" i="6"/>
  <c r="G6201" i="6"/>
  <c r="F6201" i="6"/>
  <c r="I6200" i="6"/>
  <c r="H6200" i="6"/>
  <c r="G6200" i="6"/>
  <c r="F6200" i="6"/>
  <c r="I6199" i="6"/>
  <c r="H6199" i="6"/>
  <c r="G6199" i="6"/>
  <c r="F6199" i="6"/>
  <c r="I6198" i="6"/>
  <c r="H6198" i="6"/>
  <c r="G6198" i="6"/>
  <c r="F6198" i="6"/>
  <c r="I6197" i="6"/>
  <c r="H6197" i="6"/>
  <c r="G6197" i="6"/>
  <c r="F6197" i="6"/>
  <c r="I6196" i="6"/>
  <c r="H6196" i="6"/>
  <c r="G6196" i="6"/>
  <c r="F6196" i="6"/>
  <c r="I6195" i="6"/>
  <c r="H6195" i="6"/>
  <c r="G6195" i="6"/>
  <c r="F6195" i="6"/>
  <c r="I6194" i="6"/>
  <c r="H6194" i="6"/>
  <c r="G6194" i="6"/>
  <c r="F6194" i="6"/>
  <c r="I6193" i="6"/>
  <c r="H6193" i="6"/>
  <c r="G6193" i="6"/>
  <c r="F6193" i="6"/>
  <c r="I6192" i="6"/>
  <c r="H6192" i="6"/>
  <c r="G6192" i="6"/>
  <c r="F6192" i="6"/>
  <c r="I6191" i="6"/>
  <c r="H6191" i="6"/>
  <c r="G6191" i="6"/>
  <c r="F6191" i="6"/>
  <c r="I6190" i="6"/>
  <c r="H6190" i="6"/>
  <c r="G6190" i="6"/>
  <c r="F6190" i="6"/>
  <c r="I6189" i="6"/>
  <c r="H6189" i="6"/>
  <c r="G6189" i="6"/>
  <c r="F6189" i="6"/>
  <c r="I6188" i="6"/>
  <c r="H6188" i="6"/>
  <c r="G6188" i="6"/>
  <c r="F6188" i="6"/>
  <c r="I6187" i="6"/>
  <c r="H6187" i="6"/>
  <c r="G6187" i="6"/>
  <c r="F6187" i="6"/>
  <c r="I6186" i="6"/>
  <c r="H6186" i="6"/>
  <c r="G6186" i="6"/>
  <c r="F6186" i="6"/>
  <c r="I6185" i="6"/>
  <c r="H6185" i="6"/>
  <c r="G6185" i="6"/>
  <c r="F6185" i="6"/>
  <c r="I6184" i="6"/>
  <c r="H6184" i="6"/>
  <c r="G6184" i="6"/>
  <c r="F6184" i="6"/>
  <c r="I6183" i="6"/>
  <c r="H6183" i="6"/>
  <c r="G6183" i="6"/>
  <c r="F6183" i="6"/>
  <c r="I6182" i="6"/>
  <c r="H6182" i="6"/>
  <c r="G6182" i="6"/>
  <c r="F6182" i="6"/>
  <c r="I6181" i="6"/>
  <c r="H6181" i="6"/>
  <c r="G6181" i="6"/>
  <c r="F6181" i="6"/>
  <c r="I6180" i="6"/>
  <c r="H6180" i="6"/>
  <c r="G6180" i="6"/>
  <c r="F6180" i="6"/>
  <c r="I6179" i="6"/>
  <c r="H6179" i="6"/>
  <c r="G6179" i="6"/>
  <c r="F6179" i="6"/>
  <c r="I6178" i="6"/>
  <c r="H6178" i="6"/>
  <c r="G6178" i="6"/>
  <c r="F6178" i="6"/>
  <c r="I6177" i="6"/>
  <c r="H6177" i="6"/>
  <c r="G6177" i="6"/>
  <c r="F6177" i="6"/>
  <c r="I6176" i="6"/>
  <c r="H6176" i="6"/>
  <c r="G6176" i="6"/>
  <c r="F6176" i="6"/>
  <c r="I6175" i="6"/>
  <c r="H6175" i="6"/>
  <c r="G6175" i="6"/>
  <c r="F6175" i="6"/>
  <c r="I6174" i="6"/>
  <c r="H6174" i="6"/>
  <c r="G6174" i="6"/>
  <c r="F6174" i="6"/>
  <c r="I6173" i="6"/>
  <c r="H6173" i="6"/>
  <c r="G6173" i="6"/>
  <c r="F6173" i="6"/>
  <c r="I6172" i="6"/>
  <c r="H6172" i="6"/>
  <c r="G6172" i="6"/>
  <c r="F6172" i="6"/>
  <c r="I6171" i="6"/>
  <c r="H6171" i="6"/>
  <c r="G6171" i="6"/>
  <c r="F6171" i="6"/>
  <c r="I6170" i="6"/>
  <c r="H6170" i="6"/>
  <c r="G6170" i="6"/>
  <c r="F6170" i="6"/>
  <c r="I6169" i="6"/>
  <c r="H6169" i="6"/>
  <c r="G6169" i="6"/>
  <c r="F6169" i="6"/>
  <c r="I6168" i="6"/>
  <c r="H6168" i="6"/>
  <c r="G6168" i="6"/>
  <c r="F6168" i="6"/>
  <c r="I6167" i="6"/>
  <c r="H6167" i="6"/>
  <c r="G6167" i="6"/>
  <c r="F6167" i="6"/>
  <c r="I6166" i="6"/>
  <c r="H6166" i="6"/>
  <c r="G6166" i="6"/>
  <c r="F6166" i="6"/>
  <c r="I6165" i="6"/>
  <c r="H6165" i="6"/>
  <c r="G6165" i="6"/>
  <c r="F6165" i="6"/>
  <c r="I6164" i="6"/>
  <c r="H6164" i="6"/>
  <c r="G6164" i="6"/>
  <c r="F6164" i="6"/>
  <c r="I6163" i="6"/>
  <c r="H6163" i="6"/>
  <c r="G6163" i="6"/>
  <c r="F6163" i="6"/>
  <c r="I6162" i="6"/>
  <c r="H6162" i="6"/>
  <c r="G6162" i="6"/>
  <c r="F6162" i="6"/>
  <c r="I6161" i="6"/>
  <c r="H6161" i="6"/>
  <c r="G6161" i="6"/>
  <c r="F6161" i="6"/>
  <c r="I6160" i="6"/>
  <c r="H6160" i="6"/>
  <c r="G6160" i="6"/>
  <c r="F6160" i="6"/>
  <c r="I6159" i="6"/>
  <c r="H6159" i="6"/>
  <c r="G6159" i="6"/>
  <c r="F6159" i="6"/>
  <c r="I6158" i="6"/>
  <c r="H6158" i="6"/>
  <c r="G6158" i="6"/>
  <c r="F6158" i="6"/>
  <c r="I6157" i="6"/>
  <c r="H6157" i="6"/>
  <c r="G6157" i="6"/>
  <c r="F6157" i="6"/>
  <c r="I6156" i="6"/>
  <c r="H6156" i="6"/>
  <c r="G6156" i="6"/>
  <c r="F6156" i="6"/>
  <c r="I6155" i="6"/>
  <c r="H6155" i="6"/>
  <c r="G6155" i="6"/>
  <c r="F6155" i="6"/>
  <c r="I6154" i="6"/>
  <c r="H6154" i="6"/>
  <c r="G6154" i="6"/>
  <c r="F6154" i="6"/>
  <c r="I6153" i="6"/>
  <c r="H6153" i="6"/>
  <c r="G6153" i="6"/>
  <c r="F6153" i="6"/>
  <c r="I6152" i="6"/>
  <c r="H6152" i="6"/>
  <c r="G6152" i="6"/>
  <c r="F6152" i="6"/>
  <c r="I6151" i="6"/>
  <c r="H6151" i="6"/>
  <c r="G6151" i="6"/>
  <c r="F6151" i="6"/>
  <c r="I6150" i="6"/>
  <c r="H6150" i="6"/>
  <c r="G6150" i="6"/>
  <c r="F6150" i="6"/>
  <c r="I6149" i="6"/>
  <c r="H6149" i="6"/>
  <c r="G6149" i="6"/>
  <c r="F6149" i="6"/>
  <c r="I6148" i="6"/>
  <c r="H6148" i="6"/>
  <c r="G6148" i="6"/>
  <c r="F6148" i="6"/>
  <c r="I6147" i="6"/>
  <c r="H6147" i="6"/>
  <c r="G6147" i="6"/>
  <c r="F6147" i="6"/>
  <c r="I6146" i="6"/>
  <c r="H6146" i="6"/>
  <c r="G6146" i="6"/>
  <c r="F6146" i="6"/>
  <c r="I6145" i="6"/>
  <c r="H6145" i="6"/>
  <c r="G6145" i="6"/>
  <c r="F6145" i="6"/>
  <c r="I6144" i="6"/>
  <c r="H6144" i="6"/>
  <c r="G6144" i="6"/>
  <c r="F6144" i="6"/>
  <c r="I6143" i="6"/>
  <c r="H6143" i="6"/>
  <c r="G6143" i="6"/>
  <c r="F6143" i="6"/>
  <c r="I6142" i="6"/>
  <c r="H6142" i="6"/>
  <c r="G6142" i="6"/>
  <c r="F6142" i="6"/>
  <c r="I6141" i="6"/>
  <c r="H6141" i="6"/>
  <c r="G6141" i="6"/>
  <c r="F6141" i="6"/>
  <c r="I6140" i="6"/>
  <c r="H6140" i="6"/>
  <c r="G6140" i="6"/>
  <c r="F6140" i="6"/>
  <c r="I6139" i="6"/>
  <c r="H6139" i="6"/>
  <c r="G6139" i="6"/>
  <c r="F6139" i="6"/>
  <c r="I6138" i="6"/>
  <c r="H6138" i="6"/>
  <c r="G6138" i="6"/>
  <c r="F6138" i="6"/>
  <c r="I6137" i="6"/>
  <c r="H6137" i="6"/>
  <c r="G6137" i="6"/>
  <c r="F6137" i="6"/>
  <c r="I6136" i="6"/>
  <c r="H6136" i="6"/>
  <c r="G6136" i="6"/>
  <c r="F6136" i="6"/>
  <c r="I6135" i="6"/>
  <c r="H6135" i="6"/>
  <c r="G6135" i="6"/>
  <c r="F6135" i="6"/>
  <c r="I6134" i="6"/>
  <c r="H6134" i="6"/>
  <c r="G6134" i="6"/>
  <c r="F6134" i="6"/>
  <c r="I6133" i="6"/>
  <c r="H6133" i="6"/>
  <c r="G6133" i="6"/>
  <c r="F6133" i="6"/>
  <c r="I6132" i="6"/>
  <c r="H6132" i="6"/>
  <c r="G6132" i="6"/>
  <c r="F6132" i="6"/>
  <c r="I6131" i="6"/>
  <c r="H6131" i="6"/>
  <c r="G6131" i="6"/>
  <c r="F6131" i="6"/>
  <c r="I6130" i="6"/>
  <c r="H6130" i="6"/>
  <c r="G6130" i="6"/>
  <c r="F6130" i="6"/>
  <c r="I6129" i="6"/>
  <c r="H6129" i="6"/>
  <c r="G6129" i="6"/>
  <c r="F6129" i="6"/>
  <c r="I6128" i="6"/>
  <c r="H6128" i="6"/>
  <c r="G6128" i="6"/>
  <c r="F6128" i="6"/>
  <c r="I6127" i="6"/>
  <c r="H6127" i="6"/>
  <c r="G6127" i="6"/>
  <c r="F6127" i="6"/>
  <c r="I6126" i="6"/>
  <c r="H6126" i="6"/>
  <c r="G6126" i="6"/>
  <c r="F6126" i="6"/>
  <c r="I6125" i="6"/>
  <c r="H6125" i="6"/>
  <c r="G6125" i="6"/>
  <c r="F6125" i="6"/>
  <c r="I6124" i="6"/>
  <c r="H6124" i="6"/>
  <c r="G6124" i="6"/>
  <c r="F6124" i="6"/>
  <c r="I6123" i="6"/>
  <c r="H6123" i="6"/>
  <c r="G6123" i="6"/>
  <c r="F6123" i="6"/>
  <c r="I6122" i="6"/>
  <c r="H6122" i="6"/>
  <c r="G6122" i="6"/>
  <c r="F6122" i="6"/>
  <c r="I6121" i="6"/>
  <c r="H6121" i="6"/>
  <c r="G6121" i="6"/>
  <c r="F6121" i="6"/>
  <c r="I6120" i="6"/>
  <c r="H6120" i="6"/>
  <c r="G6120" i="6"/>
  <c r="F6120" i="6"/>
  <c r="I6119" i="6"/>
  <c r="H6119" i="6"/>
  <c r="G6119" i="6"/>
  <c r="F6119" i="6"/>
  <c r="I6118" i="6"/>
  <c r="H6118" i="6"/>
  <c r="G6118" i="6"/>
  <c r="F6118" i="6"/>
  <c r="I6117" i="6"/>
  <c r="H6117" i="6"/>
  <c r="G6117" i="6"/>
  <c r="F6117" i="6"/>
  <c r="I6116" i="6"/>
  <c r="H6116" i="6"/>
  <c r="G6116" i="6"/>
  <c r="F6116" i="6"/>
  <c r="I6115" i="6"/>
  <c r="H6115" i="6"/>
  <c r="G6115" i="6"/>
  <c r="F6115" i="6"/>
  <c r="I6114" i="6"/>
  <c r="H6114" i="6"/>
  <c r="G6114" i="6"/>
  <c r="F6114" i="6"/>
  <c r="I6113" i="6"/>
  <c r="H6113" i="6"/>
  <c r="G6113" i="6"/>
  <c r="F6113" i="6"/>
  <c r="I6112" i="6"/>
  <c r="H6112" i="6"/>
  <c r="G6112" i="6"/>
  <c r="F6112" i="6"/>
  <c r="I6111" i="6"/>
  <c r="H6111" i="6"/>
  <c r="G6111" i="6"/>
  <c r="F6111" i="6"/>
  <c r="I6110" i="6"/>
  <c r="H6110" i="6"/>
  <c r="G6110" i="6"/>
  <c r="F6110" i="6"/>
  <c r="I6109" i="6"/>
  <c r="H6109" i="6"/>
  <c r="G6109" i="6"/>
  <c r="F6109" i="6"/>
  <c r="I6108" i="6"/>
  <c r="H6108" i="6"/>
  <c r="G6108" i="6"/>
  <c r="F6108" i="6"/>
  <c r="I6107" i="6"/>
  <c r="H6107" i="6"/>
  <c r="G6107" i="6"/>
  <c r="F6107" i="6"/>
  <c r="I6106" i="6"/>
  <c r="H6106" i="6"/>
  <c r="G6106" i="6"/>
  <c r="F6106" i="6"/>
  <c r="I6105" i="6"/>
  <c r="H6105" i="6"/>
  <c r="G6105" i="6"/>
  <c r="F6105" i="6"/>
  <c r="I6104" i="6"/>
  <c r="H6104" i="6"/>
  <c r="G6104" i="6"/>
  <c r="F6104" i="6"/>
  <c r="I6103" i="6"/>
  <c r="H6103" i="6"/>
  <c r="G6103" i="6"/>
  <c r="F6103" i="6"/>
  <c r="I6102" i="6"/>
  <c r="H6102" i="6"/>
  <c r="G6102" i="6"/>
  <c r="F6102" i="6"/>
  <c r="I6101" i="6"/>
  <c r="H6101" i="6"/>
  <c r="G6101" i="6"/>
  <c r="F6101" i="6"/>
  <c r="I6100" i="6"/>
  <c r="H6100" i="6"/>
  <c r="G6100" i="6"/>
  <c r="F6100" i="6"/>
  <c r="I6099" i="6"/>
  <c r="H6099" i="6"/>
  <c r="G6099" i="6"/>
  <c r="F6099" i="6"/>
  <c r="I6098" i="6"/>
  <c r="H6098" i="6"/>
  <c r="G6098" i="6"/>
  <c r="F6098" i="6"/>
  <c r="I6097" i="6"/>
  <c r="H6097" i="6"/>
  <c r="G6097" i="6"/>
  <c r="F6097" i="6"/>
  <c r="I6096" i="6"/>
  <c r="H6096" i="6"/>
  <c r="G6096" i="6"/>
  <c r="F6096" i="6"/>
  <c r="I6095" i="6"/>
  <c r="H6095" i="6"/>
  <c r="G6095" i="6"/>
  <c r="F6095" i="6"/>
  <c r="I6094" i="6"/>
  <c r="H6094" i="6"/>
  <c r="G6094" i="6"/>
  <c r="F6094" i="6"/>
  <c r="I6093" i="6"/>
  <c r="H6093" i="6"/>
  <c r="G6093" i="6"/>
  <c r="F6093" i="6"/>
  <c r="I6092" i="6"/>
  <c r="H6092" i="6"/>
  <c r="G6092" i="6"/>
  <c r="F6092" i="6"/>
  <c r="I6091" i="6"/>
  <c r="H6091" i="6"/>
  <c r="G6091" i="6"/>
  <c r="F6091" i="6"/>
  <c r="I6090" i="6"/>
  <c r="H6090" i="6"/>
  <c r="G6090" i="6"/>
  <c r="F6090" i="6"/>
  <c r="I6089" i="6"/>
  <c r="H6089" i="6"/>
  <c r="G6089" i="6"/>
  <c r="F6089" i="6"/>
  <c r="I6088" i="6"/>
  <c r="H6088" i="6"/>
  <c r="G6088" i="6"/>
  <c r="F6088" i="6"/>
  <c r="I6087" i="6"/>
  <c r="H6087" i="6"/>
  <c r="G6087" i="6"/>
  <c r="F6087" i="6"/>
  <c r="I6086" i="6"/>
  <c r="H6086" i="6"/>
  <c r="G6086" i="6"/>
  <c r="F6086" i="6"/>
  <c r="I6085" i="6"/>
  <c r="H6085" i="6"/>
  <c r="G6085" i="6"/>
  <c r="F6085" i="6"/>
  <c r="I6084" i="6"/>
  <c r="H6084" i="6"/>
  <c r="G6084" i="6"/>
  <c r="F6084" i="6"/>
  <c r="I6083" i="6"/>
  <c r="H6083" i="6"/>
  <c r="G6083" i="6"/>
  <c r="F6083" i="6"/>
  <c r="I6082" i="6"/>
  <c r="H6082" i="6"/>
  <c r="G6082" i="6"/>
  <c r="F6082" i="6"/>
  <c r="I6081" i="6"/>
  <c r="H6081" i="6"/>
  <c r="G6081" i="6"/>
  <c r="F6081" i="6"/>
  <c r="I6080" i="6"/>
  <c r="H6080" i="6"/>
  <c r="G6080" i="6"/>
  <c r="F6080" i="6"/>
  <c r="I6079" i="6"/>
  <c r="H6079" i="6"/>
  <c r="G6079" i="6"/>
  <c r="F6079" i="6"/>
  <c r="I6078" i="6"/>
  <c r="H6078" i="6"/>
  <c r="G6078" i="6"/>
  <c r="F6078" i="6"/>
  <c r="I6077" i="6"/>
  <c r="H6077" i="6"/>
  <c r="G6077" i="6"/>
  <c r="F6077" i="6"/>
  <c r="I6076" i="6"/>
  <c r="H6076" i="6"/>
  <c r="G6076" i="6"/>
  <c r="F6076" i="6"/>
  <c r="I6075" i="6"/>
  <c r="H6075" i="6"/>
  <c r="G6075" i="6"/>
  <c r="F6075" i="6"/>
  <c r="I6074" i="6"/>
  <c r="H6074" i="6"/>
  <c r="G6074" i="6"/>
  <c r="F6074" i="6"/>
  <c r="I6073" i="6"/>
  <c r="H6073" i="6"/>
  <c r="G6073" i="6"/>
  <c r="F6073" i="6"/>
  <c r="I6072" i="6"/>
  <c r="H6072" i="6"/>
  <c r="G6072" i="6"/>
  <c r="F6072" i="6"/>
  <c r="I6071" i="6"/>
  <c r="H6071" i="6"/>
  <c r="G6071" i="6"/>
  <c r="F6071" i="6"/>
  <c r="I6070" i="6"/>
  <c r="H6070" i="6"/>
  <c r="G6070" i="6"/>
  <c r="F6070" i="6"/>
  <c r="I6069" i="6"/>
  <c r="H6069" i="6"/>
  <c r="G6069" i="6"/>
  <c r="F6069" i="6"/>
  <c r="I6068" i="6"/>
  <c r="H6068" i="6"/>
  <c r="G6068" i="6"/>
  <c r="F6068" i="6"/>
  <c r="I6067" i="6"/>
  <c r="H6067" i="6"/>
  <c r="G6067" i="6"/>
  <c r="F6067" i="6"/>
  <c r="I6066" i="6"/>
  <c r="H6066" i="6"/>
  <c r="G6066" i="6"/>
  <c r="F6066" i="6"/>
  <c r="I6065" i="6"/>
  <c r="H6065" i="6"/>
  <c r="G6065" i="6"/>
  <c r="F6065" i="6"/>
  <c r="I6064" i="6"/>
  <c r="H6064" i="6"/>
  <c r="G6064" i="6"/>
  <c r="F6064" i="6"/>
  <c r="I6063" i="6"/>
  <c r="H6063" i="6"/>
  <c r="G6063" i="6"/>
  <c r="F6063" i="6"/>
  <c r="I6062" i="6"/>
  <c r="H6062" i="6"/>
  <c r="G6062" i="6"/>
  <c r="F6062" i="6"/>
  <c r="I6061" i="6"/>
  <c r="H6061" i="6"/>
  <c r="G6061" i="6"/>
  <c r="F6061" i="6"/>
  <c r="I6060" i="6"/>
  <c r="H6060" i="6"/>
  <c r="G6060" i="6"/>
  <c r="F6060" i="6"/>
  <c r="I6059" i="6"/>
  <c r="H6059" i="6"/>
  <c r="G6059" i="6"/>
  <c r="F6059" i="6"/>
  <c r="I6058" i="6"/>
  <c r="H6058" i="6"/>
  <c r="G6058" i="6"/>
  <c r="F6058" i="6"/>
  <c r="I6057" i="6"/>
  <c r="H6057" i="6"/>
  <c r="G6057" i="6"/>
  <c r="F6057" i="6"/>
  <c r="I6056" i="6"/>
  <c r="H6056" i="6"/>
  <c r="G6056" i="6"/>
  <c r="F6056" i="6"/>
  <c r="I6055" i="6"/>
  <c r="H6055" i="6"/>
  <c r="G6055" i="6"/>
  <c r="F6055" i="6"/>
  <c r="I6054" i="6"/>
  <c r="H6054" i="6"/>
  <c r="G6054" i="6"/>
  <c r="F6054" i="6"/>
  <c r="I6053" i="6"/>
  <c r="H6053" i="6"/>
  <c r="G6053" i="6"/>
  <c r="F6053" i="6"/>
  <c r="I6052" i="6"/>
  <c r="H6052" i="6"/>
  <c r="G6052" i="6"/>
  <c r="F6052" i="6"/>
  <c r="I6051" i="6"/>
  <c r="H6051" i="6"/>
  <c r="G6051" i="6"/>
  <c r="F6051" i="6"/>
  <c r="I6050" i="6"/>
  <c r="H6050" i="6"/>
  <c r="G6050" i="6"/>
  <c r="F6050" i="6"/>
  <c r="I6049" i="6"/>
  <c r="H6049" i="6"/>
  <c r="G6049" i="6"/>
  <c r="F6049" i="6"/>
  <c r="I6048" i="6"/>
  <c r="H6048" i="6"/>
  <c r="G6048" i="6"/>
  <c r="F6048" i="6"/>
  <c r="I6047" i="6"/>
  <c r="H6047" i="6"/>
  <c r="G6047" i="6"/>
  <c r="F6047" i="6"/>
  <c r="I6046" i="6"/>
  <c r="H6046" i="6"/>
  <c r="G6046" i="6"/>
  <c r="F6046" i="6"/>
  <c r="I6045" i="6"/>
  <c r="H6045" i="6"/>
  <c r="G6045" i="6"/>
  <c r="F6045" i="6"/>
  <c r="I6044" i="6"/>
  <c r="H6044" i="6"/>
  <c r="G6044" i="6"/>
  <c r="F6044" i="6"/>
  <c r="I6043" i="6"/>
  <c r="H6043" i="6"/>
  <c r="G6043" i="6"/>
  <c r="F6043" i="6"/>
  <c r="I6042" i="6"/>
  <c r="H6042" i="6"/>
  <c r="G6042" i="6"/>
  <c r="F6042" i="6"/>
  <c r="I6041" i="6"/>
  <c r="H6041" i="6"/>
  <c r="G6041" i="6"/>
  <c r="F6041" i="6"/>
  <c r="I6040" i="6"/>
  <c r="H6040" i="6"/>
  <c r="G6040" i="6"/>
  <c r="F6040" i="6"/>
  <c r="I6039" i="6"/>
  <c r="H6039" i="6"/>
  <c r="G6039" i="6"/>
  <c r="F6039" i="6"/>
  <c r="I6038" i="6"/>
  <c r="H6038" i="6"/>
  <c r="G6038" i="6"/>
  <c r="F6038" i="6"/>
  <c r="I6037" i="6"/>
  <c r="H6037" i="6"/>
  <c r="G6037" i="6"/>
  <c r="F6037" i="6"/>
  <c r="I6036" i="6"/>
  <c r="H6036" i="6"/>
  <c r="G6036" i="6"/>
  <c r="F6036" i="6"/>
  <c r="I6035" i="6"/>
  <c r="H6035" i="6"/>
  <c r="G6035" i="6"/>
  <c r="F6035" i="6"/>
  <c r="I6034" i="6"/>
  <c r="H6034" i="6"/>
  <c r="G6034" i="6"/>
  <c r="F6034" i="6"/>
  <c r="I6033" i="6"/>
  <c r="H6033" i="6"/>
  <c r="G6033" i="6"/>
  <c r="F6033" i="6"/>
  <c r="I6032" i="6"/>
  <c r="H6032" i="6"/>
  <c r="G6032" i="6"/>
  <c r="F6032" i="6"/>
  <c r="I6031" i="6"/>
  <c r="H6031" i="6"/>
  <c r="G6031" i="6"/>
  <c r="F6031" i="6"/>
  <c r="I6030" i="6"/>
  <c r="H6030" i="6"/>
  <c r="G6030" i="6"/>
  <c r="F6030" i="6"/>
  <c r="I6029" i="6"/>
  <c r="H6029" i="6"/>
  <c r="G6029" i="6"/>
  <c r="F6029" i="6"/>
  <c r="I6028" i="6"/>
  <c r="H6028" i="6"/>
  <c r="G6028" i="6"/>
  <c r="F6028" i="6"/>
  <c r="I6027" i="6"/>
  <c r="H6027" i="6"/>
  <c r="G6027" i="6"/>
  <c r="F6027" i="6"/>
  <c r="I6026" i="6"/>
  <c r="H6026" i="6"/>
  <c r="G6026" i="6"/>
  <c r="F6026" i="6"/>
  <c r="I6025" i="6"/>
  <c r="H6025" i="6"/>
  <c r="G6025" i="6"/>
  <c r="F6025" i="6"/>
  <c r="I6024" i="6"/>
  <c r="H6024" i="6"/>
  <c r="G6024" i="6"/>
  <c r="F6024" i="6"/>
  <c r="I6023" i="6"/>
  <c r="H6023" i="6"/>
  <c r="G6023" i="6"/>
  <c r="F6023" i="6"/>
  <c r="I6022" i="6"/>
  <c r="H6022" i="6"/>
  <c r="G6022" i="6"/>
  <c r="F6022" i="6"/>
  <c r="I6021" i="6"/>
  <c r="H6021" i="6"/>
  <c r="G6021" i="6"/>
  <c r="F6021" i="6"/>
  <c r="I6020" i="6"/>
  <c r="H6020" i="6"/>
  <c r="G6020" i="6"/>
  <c r="F6020" i="6"/>
  <c r="I6019" i="6"/>
  <c r="H6019" i="6"/>
  <c r="G6019" i="6"/>
  <c r="F6019" i="6"/>
  <c r="I6018" i="6"/>
  <c r="H6018" i="6"/>
  <c r="G6018" i="6"/>
  <c r="F6018" i="6"/>
  <c r="I6017" i="6"/>
  <c r="H6017" i="6"/>
  <c r="G6017" i="6"/>
  <c r="F6017" i="6"/>
  <c r="I6016" i="6"/>
  <c r="H6016" i="6"/>
  <c r="G6016" i="6"/>
  <c r="F6016" i="6"/>
  <c r="I6015" i="6"/>
  <c r="H6015" i="6"/>
  <c r="G6015" i="6"/>
  <c r="F6015" i="6"/>
  <c r="I6014" i="6"/>
  <c r="H6014" i="6"/>
  <c r="G6014" i="6"/>
  <c r="F6014" i="6"/>
  <c r="I6013" i="6"/>
  <c r="H6013" i="6"/>
  <c r="G6013" i="6"/>
  <c r="F6013" i="6"/>
  <c r="I6012" i="6"/>
  <c r="H6012" i="6"/>
  <c r="G6012" i="6"/>
  <c r="F6012" i="6"/>
  <c r="I6011" i="6"/>
  <c r="H6011" i="6"/>
  <c r="G6011" i="6"/>
  <c r="F6011" i="6"/>
  <c r="I6010" i="6"/>
  <c r="H6010" i="6"/>
  <c r="G6010" i="6"/>
  <c r="F6010" i="6"/>
  <c r="I6009" i="6"/>
  <c r="H6009" i="6"/>
  <c r="G6009" i="6"/>
  <c r="F6009" i="6"/>
  <c r="I6008" i="6"/>
  <c r="H6008" i="6"/>
  <c r="G6008" i="6"/>
  <c r="F6008" i="6"/>
  <c r="I6007" i="6"/>
  <c r="H6007" i="6"/>
  <c r="G6007" i="6"/>
  <c r="F6007" i="6"/>
  <c r="I6006" i="6"/>
  <c r="H6006" i="6"/>
  <c r="G6006" i="6"/>
  <c r="F6006" i="6"/>
  <c r="I6005" i="6"/>
  <c r="H6005" i="6"/>
  <c r="G6005" i="6"/>
  <c r="F6005" i="6"/>
  <c r="I6004" i="6"/>
  <c r="H6004" i="6"/>
  <c r="G6004" i="6"/>
  <c r="F6004" i="6"/>
  <c r="I6003" i="6"/>
  <c r="H6003" i="6"/>
  <c r="G6003" i="6"/>
  <c r="F6003" i="6"/>
  <c r="I6002" i="6"/>
  <c r="H6002" i="6"/>
  <c r="G6002" i="6"/>
  <c r="F6002" i="6"/>
  <c r="I6001" i="6"/>
  <c r="H6001" i="6"/>
  <c r="G6001" i="6"/>
  <c r="F6001" i="6"/>
  <c r="I6000" i="6"/>
  <c r="H6000" i="6"/>
  <c r="G6000" i="6"/>
  <c r="F6000" i="6"/>
  <c r="I5999" i="6"/>
  <c r="H5999" i="6"/>
  <c r="G5999" i="6"/>
  <c r="F5999" i="6"/>
  <c r="I5998" i="6"/>
  <c r="H5998" i="6"/>
  <c r="G5998" i="6"/>
  <c r="F5998" i="6"/>
  <c r="I5997" i="6"/>
  <c r="H5997" i="6"/>
  <c r="G5997" i="6"/>
  <c r="F5997" i="6"/>
  <c r="I5996" i="6"/>
  <c r="H5996" i="6"/>
  <c r="G5996" i="6"/>
  <c r="F5996" i="6"/>
  <c r="I5995" i="6"/>
  <c r="H5995" i="6"/>
  <c r="G5995" i="6"/>
  <c r="F5995" i="6"/>
  <c r="I5994" i="6"/>
  <c r="H5994" i="6"/>
  <c r="G5994" i="6"/>
  <c r="F5994" i="6"/>
  <c r="I5993" i="6"/>
  <c r="H5993" i="6"/>
  <c r="G5993" i="6"/>
  <c r="F5993" i="6"/>
  <c r="I5992" i="6"/>
  <c r="H5992" i="6"/>
  <c r="G5992" i="6"/>
  <c r="F5992" i="6"/>
  <c r="I5991" i="6"/>
  <c r="H5991" i="6"/>
  <c r="G5991" i="6"/>
  <c r="F5991" i="6"/>
  <c r="I5990" i="6"/>
  <c r="H5990" i="6"/>
  <c r="G5990" i="6"/>
  <c r="F5990" i="6"/>
  <c r="I5989" i="6"/>
  <c r="H5989" i="6"/>
  <c r="G5989" i="6"/>
  <c r="F5989" i="6"/>
  <c r="I5988" i="6"/>
  <c r="H5988" i="6"/>
  <c r="G5988" i="6"/>
  <c r="F5988" i="6"/>
  <c r="I5987" i="6"/>
  <c r="H5987" i="6"/>
  <c r="G5987" i="6"/>
  <c r="F5987" i="6"/>
  <c r="I5986" i="6"/>
  <c r="H5986" i="6"/>
  <c r="G5986" i="6"/>
  <c r="F5986" i="6"/>
  <c r="I5985" i="6"/>
  <c r="H5985" i="6"/>
  <c r="G5985" i="6"/>
  <c r="F5985" i="6"/>
  <c r="I5984" i="6"/>
  <c r="H5984" i="6"/>
  <c r="G5984" i="6"/>
  <c r="F5984" i="6"/>
  <c r="I5983" i="6"/>
  <c r="H5983" i="6"/>
  <c r="G5983" i="6"/>
  <c r="F5983" i="6"/>
  <c r="I5982" i="6"/>
  <c r="H5982" i="6"/>
  <c r="G5982" i="6"/>
  <c r="F5982" i="6"/>
  <c r="I5981" i="6"/>
  <c r="H5981" i="6"/>
  <c r="G5981" i="6"/>
  <c r="F5981" i="6"/>
  <c r="I5980" i="6"/>
  <c r="H5980" i="6"/>
  <c r="G5980" i="6"/>
  <c r="F5980" i="6"/>
  <c r="I5979" i="6"/>
  <c r="H5979" i="6"/>
  <c r="G5979" i="6"/>
  <c r="F5979" i="6"/>
  <c r="I5978" i="6"/>
  <c r="H5978" i="6"/>
  <c r="G5978" i="6"/>
  <c r="F5978" i="6"/>
  <c r="I5977" i="6"/>
  <c r="H5977" i="6"/>
  <c r="G5977" i="6"/>
  <c r="F5977" i="6"/>
  <c r="I5976" i="6"/>
  <c r="H5976" i="6"/>
  <c r="G5976" i="6"/>
  <c r="F5976" i="6"/>
  <c r="I5975" i="6"/>
  <c r="H5975" i="6"/>
  <c r="G5975" i="6"/>
  <c r="F5975" i="6"/>
  <c r="I5974" i="6"/>
  <c r="H5974" i="6"/>
  <c r="G5974" i="6"/>
  <c r="F5974" i="6"/>
  <c r="I5973" i="6"/>
  <c r="H5973" i="6"/>
  <c r="G5973" i="6"/>
  <c r="F5973" i="6"/>
  <c r="I5972" i="6"/>
  <c r="H5972" i="6"/>
  <c r="G5972" i="6"/>
  <c r="F5972" i="6"/>
  <c r="I5971" i="6"/>
  <c r="H5971" i="6"/>
  <c r="G5971" i="6"/>
  <c r="F5971" i="6"/>
  <c r="I5970" i="6"/>
  <c r="H5970" i="6"/>
  <c r="G5970" i="6"/>
  <c r="F5970" i="6"/>
  <c r="I5969" i="6"/>
  <c r="H5969" i="6"/>
  <c r="G5969" i="6"/>
  <c r="F5969" i="6"/>
  <c r="I5968" i="6"/>
  <c r="H5968" i="6"/>
  <c r="G5968" i="6"/>
  <c r="F5968" i="6"/>
  <c r="I5967" i="6"/>
  <c r="H5967" i="6"/>
  <c r="G5967" i="6"/>
  <c r="F5967" i="6"/>
  <c r="I5966" i="6"/>
  <c r="H5966" i="6"/>
  <c r="G5966" i="6"/>
  <c r="F5966" i="6"/>
  <c r="I5965" i="6"/>
  <c r="H5965" i="6"/>
  <c r="G5965" i="6"/>
  <c r="F5965" i="6"/>
  <c r="I5964" i="6"/>
  <c r="H5964" i="6"/>
  <c r="G5964" i="6"/>
  <c r="F5964" i="6"/>
  <c r="I5963" i="6"/>
  <c r="H5963" i="6"/>
  <c r="G5963" i="6"/>
  <c r="F5963" i="6"/>
  <c r="I5962" i="6"/>
  <c r="H5962" i="6"/>
  <c r="G5962" i="6"/>
  <c r="F5962" i="6"/>
  <c r="I5961" i="6"/>
  <c r="H5961" i="6"/>
  <c r="G5961" i="6"/>
  <c r="F5961" i="6"/>
  <c r="I5960" i="6"/>
  <c r="H5960" i="6"/>
  <c r="G5960" i="6"/>
  <c r="F5960" i="6"/>
  <c r="I5959" i="6"/>
  <c r="H5959" i="6"/>
  <c r="G5959" i="6"/>
  <c r="F5959" i="6"/>
  <c r="I5958" i="6"/>
  <c r="H5958" i="6"/>
  <c r="G5958" i="6"/>
  <c r="F5958" i="6"/>
  <c r="I5957" i="6"/>
  <c r="H5957" i="6"/>
  <c r="G5957" i="6"/>
  <c r="F5957" i="6"/>
  <c r="I5956" i="6"/>
  <c r="H5956" i="6"/>
  <c r="G5956" i="6"/>
  <c r="F5956" i="6"/>
  <c r="I5955" i="6"/>
  <c r="H5955" i="6"/>
  <c r="G5955" i="6"/>
  <c r="F5955" i="6"/>
  <c r="I5954" i="6"/>
  <c r="H5954" i="6"/>
  <c r="G5954" i="6"/>
  <c r="F5954" i="6"/>
  <c r="I5953" i="6"/>
  <c r="H5953" i="6"/>
  <c r="G5953" i="6"/>
  <c r="F5953" i="6"/>
  <c r="I5952" i="6"/>
  <c r="H5952" i="6"/>
  <c r="G5952" i="6"/>
  <c r="F5952" i="6"/>
  <c r="I5951" i="6"/>
  <c r="H5951" i="6"/>
  <c r="G5951" i="6"/>
  <c r="F5951" i="6"/>
  <c r="I5950" i="6"/>
  <c r="H5950" i="6"/>
  <c r="G5950" i="6"/>
  <c r="F5950" i="6"/>
  <c r="I5949" i="6"/>
  <c r="H5949" i="6"/>
  <c r="G5949" i="6"/>
  <c r="F5949" i="6"/>
  <c r="I5948" i="6"/>
  <c r="H5948" i="6"/>
  <c r="G5948" i="6"/>
  <c r="F5948" i="6"/>
  <c r="I5947" i="6"/>
  <c r="H5947" i="6"/>
  <c r="G5947" i="6"/>
  <c r="F5947" i="6"/>
  <c r="I5946" i="6"/>
  <c r="H5946" i="6"/>
  <c r="G5946" i="6"/>
  <c r="F5946" i="6"/>
  <c r="I5945" i="6"/>
  <c r="H5945" i="6"/>
  <c r="G5945" i="6"/>
  <c r="F5945" i="6"/>
  <c r="I5944" i="6"/>
  <c r="H5944" i="6"/>
  <c r="G5944" i="6"/>
  <c r="F5944" i="6"/>
  <c r="I5943" i="6"/>
  <c r="H5943" i="6"/>
  <c r="G5943" i="6"/>
  <c r="F5943" i="6"/>
  <c r="I5942" i="6"/>
  <c r="H5942" i="6"/>
  <c r="G5942" i="6"/>
  <c r="F5942" i="6"/>
  <c r="I5941" i="6"/>
  <c r="H5941" i="6"/>
  <c r="G5941" i="6"/>
  <c r="F5941" i="6"/>
  <c r="I5940" i="6"/>
  <c r="H5940" i="6"/>
  <c r="G5940" i="6"/>
  <c r="F5940" i="6"/>
  <c r="I5939" i="6"/>
  <c r="H5939" i="6"/>
  <c r="G5939" i="6"/>
  <c r="F5939" i="6"/>
  <c r="I5938" i="6"/>
  <c r="H5938" i="6"/>
  <c r="G5938" i="6"/>
  <c r="F5938" i="6"/>
  <c r="I5937" i="6"/>
  <c r="H5937" i="6"/>
  <c r="G5937" i="6"/>
  <c r="F5937" i="6"/>
  <c r="I5936" i="6"/>
  <c r="H5936" i="6"/>
  <c r="G5936" i="6"/>
  <c r="F5936" i="6"/>
  <c r="I5935" i="6"/>
  <c r="H5935" i="6"/>
  <c r="G5935" i="6"/>
  <c r="F5935" i="6"/>
  <c r="I5934" i="6"/>
  <c r="H5934" i="6"/>
  <c r="G5934" i="6"/>
  <c r="F5934" i="6"/>
  <c r="I5933" i="6"/>
  <c r="H5933" i="6"/>
  <c r="G5933" i="6"/>
  <c r="F5933" i="6"/>
  <c r="I5932" i="6"/>
  <c r="H5932" i="6"/>
  <c r="G5932" i="6"/>
  <c r="F5932" i="6"/>
  <c r="I5931" i="6"/>
  <c r="H5931" i="6"/>
  <c r="G5931" i="6"/>
  <c r="F5931" i="6"/>
  <c r="I5930" i="6"/>
  <c r="H5930" i="6"/>
  <c r="G5930" i="6"/>
  <c r="F5930" i="6"/>
  <c r="I5929" i="6"/>
  <c r="H5929" i="6"/>
  <c r="G5929" i="6"/>
  <c r="F5929" i="6"/>
  <c r="I5928" i="6"/>
  <c r="H5928" i="6"/>
  <c r="G5928" i="6"/>
  <c r="F5928" i="6"/>
  <c r="I5927" i="6"/>
  <c r="H5927" i="6"/>
  <c r="G5927" i="6"/>
  <c r="F5927" i="6"/>
  <c r="I5926" i="6"/>
  <c r="H5926" i="6"/>
  <c r="G5926" i="6"/>
  <c r="F5926" i="6"/>
  <c r="I5925" i="6"/>
  <c r="H5925" i="6"/>
  <c r="G5925" i="6"/>
  <c r="F5925" i="6"/>
  <c r="I5924" i="6"/>
  <c r="H5924" i="6"/>
  <c r="G5924" i="6"/>
  <c r="F5924" i="6"/>
  <c r="I5923" i="6"/>
  <c r="H5923" i="6"/>
  <c r="G5923" i="6"/>
  <c r="F5923" i="6"/>
  <c r="I5922" i="6"/>
  <c r="H5922" i="6"/>
  <c r="G5922" i="6"/>
  <c r="F5922" i="6"/>
  <c r="I5921" i="6"/>
  <c r="H5921" i="6"/>
  <c r="G5921" i="6"/>
  <c r="F5921" i="6"/>
  <c r="I5920" i="6"/>
  <c r="H5920" i="6"/>
  <c r="G5920" i="6"/>
  <c r="F5920" i="6"/>
  <c r="I5919" i="6"/>
  <c r="H5919" i="6"/>
  <c r="G5919" i="6"/>
  <c r="F5919" i="6"/>
  <c r="I5918" i="6"/>
  <c r="H5918" i="6"/>
  <c r="G5918" i="6"/>
  <c r="F5918" i="6"/>
  <c r="I5917" i="6"/>
  <c r="H5917" i="6"/>
  <c r="G5917" i="6"/>
  <c r="F5917" i="6"/>
  <c r="I5916" i="6"/>
  <c r="H5916" i="6"/>
  <c r="G5916" i="6"/>
  <c r="F5916" i="6"/>
  <c r="I5915" i="6"/>
  <c r="H5915" i="6"/>
  <c r="G5915" i="6"/>
  <c r="F5915" i="6"/>
  <c r="I5914" i="6"/>
  <c r="H5914" i="6"/>
  <c r="G5914" i="6"/>
  <c r="F5914" i="6"/>
  <c r="I5913" i="6"/>
  <c r="H5913" i="6"/>
  <c r="G5913" i="6"/>
  <c r="F5913" i="6"/>
  <c r="I5912" i="6"/>
  <c r="H5912" i="6"/>
  <c r="G5912" i="6"/>
  <c r="F5912" i="6"/>
  <c r="I5911" i="6"/>
  <c r="H5911" i="6"/>
  <c r="G5911" i="6"/>
  <c r="F5911" i="6"/>
  <c r="I5910" i="6"/>
  <c r="H5910" i="6"/>
  <c r="G5910" i="6"/>
  <c r="F5910" i="6"/>
  <c r="I5909" i="6"/>
  <c r="H5909" i="6"/>
  <c r="G5909" i="6"/>
  <c r="F5909" i="6"/>
  <c r="I5908" i="6"/>
  <c r="H5908" i="6"/>
  <c r="G5908" i="6"/>
  <c r="F5908" i="6"/>
  <c r="I5907" i="6"/>
  <c r="H5907" i="6"/>
  <c r="G5907" i="6"/>
  <c r="F5907" i="6"/>
  <c r="I5906" i="6"/>
  <c r="H5906" i="6"/>
  <c r="G5906" i="6"/>
  <c r="F5906" i="6"/>
  <c r="I5905" i="6"/>
  <c r="H5905" i="6"/>
  <c r="G5905" i="6"/>
  <c r="F5905" i="6"/>
  <c r="I5904" i="6"/>
  <c r="H5904" i="6"/>
  <c r="G5904" i="6"/>
  <c r="F5904" i="6"/>
  <c r="I5903" i="6"/>
  <c r="H5903" i="6"/>
  <c r="G5903" i="6"/>
  <c r="F5903" i="6"/>
  <c r="I5902" i="6"/>
  <c r="H5902" i="6"/>
  <c r="G5902" i="6"/>
  <c r="F5902" i="6"/>
  <c r="I5901" i="6"/>
  <c r="H5901" i="6"/>
  <c r="G5901" i="6"/>
  <c r="F5901" i="6"/>
  <c r="I5900" i="6"/>
  <c r="H5900" i="6"/>
  <c r="G5900" i="6"/>
  <c r="F5900" i="6"/>
  <c r="I5899" i="6"/>
  <c r="H5899" i="6"/>
  <c r="G5899" i="6"/>
  <c r="F5899" i="6"/>
  <c r="I5898" i="6"/>
  <c r="H5898" i="6"/>
  <c r="G5898" i="6"/>
  <c r="F5898" i="6"/>
  <c r="I5897" i="6"/>
  <c r="H5897" i="6"/>
  <c r="G5897" i="6"/>
  <c r="F5897" i="6"/>
  <c r="I5896" i="6"/>
  <c r="H5896" i="6"/>
  <c r="G5896" i="6"/>
  <c r="F5896" i="6"/>
  <c r="I5895" i="6"/>
  <c r="H5895" i="6"/>
  <c r="G5895" i="6"/>
  <c r="F5895" i="6"/>
  <c r="I5894" i="6"/>
  <c r="H5894" i="6"/>
  <c r="G5894" i="6"/>
  <c r="F5894" i="6"/>
  <c r="I5893" i="6"/>
  <c r="H5893" i="6"/>
  <c r="G5893" i="6"/>
  <c r="F5893" i="6"/>
  <c r="I5892" i="6"/>
  <c r="H5892" i="6"/>
  <c r="G5892" i="6"/>
  <c r="F5892" i="6"/>
  <c r="I5891" i="6"/>
  <c r="H5891" i="6"/>
  <c r="G5891" i="6"/>
  <c r="F5891" i="6"/>
  <c r="I5890" i="6"/>
  <c r="H5890" i="6"/>
  <c r="G5890" i="6"/>
  <c r="F5890" i="6"/>
  <c r="I5889" i="6"/>
  <c r="H5889" i="6"/>
  <c r="G5889" i="6"/>
  <c r="F5889" i="6"/>
  <c r="I5888" i="6"/>
  <c r="H5888" i="6"/>
  <c r="G5888" i="6"/>
  <c r="F5888" i="6"/>
  <c r="I5887" i="6"/>
  <c r="H5887" i="6"/>
  <c r="G5887" i="6"/>
  <c r="F5887" i="6"/>
  <c r="I5886" i="6"/>
  <c r="H5886" i="6"/>
  <c r="G5886" i="6"/>
  <c r="F5886" i="6"/>
  <c r="I5885" i="6"/>
  <c r="H5885" i="6"/>
  <c r="G5885" i="6"/>
  <c r="F5885" i="6"/>
  <c r="I5884" i="6"/>
  <c r="H5884" i="6"/>
  <c r="G5884" i="6"/>
  <c r="F5884" i="6"/>
  <c r="I5883" i="6"/>
  <c r="H5883" i="6"/>
  <c r="G5883" i="6"/>
  <c r="F5883" i="6"/>
  <c r="I5882" i="6"/>
  <c r="H5882" i="6"/>
  <c r="G5882" i="6"/>
  <c r="F5882" i="6"/>
  <c r="I5881" i="6"/>
  <c r="H5881" i="6"/>
  <c r="G5881" i="6"/>
  <c r="F5881" i="6"/>
  <c r="I5880" i="6"/>
  <c r="H5880" i="6"/>
  <c r="G5880" i="6"/>
  <c r="F5880" i="6"/>
  <c r="I5879" i="6"/>
  <c r="H5879" i="6"/>
  <c r="G5879" i="6"/>
  <c r="F5879" i="6"/>
  <c r="I5878" i="6"/>
  <c r="H5878" i="6"/>
  <c r="G5878" i="6"/>
  <c r="F5878" i="6"/>
  <c r="I5877" i="6"/>
  <c r="H5877" i="6"/>
  <c r="G5877" i="6"/>
  <c r="F5877" i="6"/>
  <c r="I5876" i="6"/>
  <c r="H5876" i="6"/>
  <c r="G5876" i="6"/>
  <c r="F5876" i="6"/>
  <c r="I5875" i="6"/>
  <c r="H5875" i="6"/>
  <c r="G5875" i="6"/>
  <c r="F5875" i="6"/>
  <c r="I5874" i="6"/>
  <c r="H5874" i="6"/>
  <c r="G5874" i="6"/>
  <c r="F5874" i="6"/>
  <c r="I5873" i="6"/>
  <c r="H5873" i="6"/>
  <c r="G5873" i="6"/>
  <c r="F5873" i="6"/>
  <c r="I5872" i="6"/>
  <c r="H5872" i="6"/>
  <c r="G5872" i="6"/>
  <c r="F5872" i="6"/>
  <c r="I5871" i="6"/>
  <c r="H5871" i="6"/>
  <c r="G5871" i="6"/>
  <c r="F5871" i="6"/>
  <c r="I5870" i="6"/>
  <c r="H5870" i="6"/>
  <c r="G5870" i="6"/>
  <c r="F5870" i="6"/>
  <c r="I5869" i="6"/>
  <c r="H5869" i="6"/>
  <c r="G5869" i="6"/>
  <c r="F5869" i="6"/>
  <c r="I5868" i="6"/>
  <c r="H5868" i="6"/>
  <c r="G5868" i="6"/>
  <c r="F5868" i="6"/>
  <c r="I5867" i="6"/>
  <c r="H5867" i="6"/>
  <c r="G5867" i="6"/>
  <c r="F5867" i="6"/>
  <c r="I5866" i="6"/>
  <c r="H5866" i="6"/>
  <c r="G5866" i="6"/>
  <c r="F5866" i="6"/>
  <c r="I5865" i="6"/>
  <c r="H5865" i="6"/>
  <c r="G5865" i="6"/>
  <c r="F5865" i="6"/>
  <c r="I5864" i="6"/>
  <c r="H5864" i="6"/>
  <c r="G5864" i="6"/>
  <c r="F5864" i="6"/>
  <c r="I5863" i="6"/>
  <c r="H5863" i="6"/>
  <c r="G5863" i="6"/>
  <c r="F5863" i="6"/>
  <c r="I5862" i="6"/>
  <c r="H5862" i="6"/>
  <c r="G5862" i="6"/>
  <c r="F5862" i="6"/>
  <c r="I5861" i="6"/>
  <c r="H5861" i="6"/>
  <c r="G5861" i="6"/>
  <c r="F5861" i="6"/>
  <c r="I5860" i="6"/>
  <c r="H5860" i="6"/>
  <c r="G5860" i="6"/>
  <c r="F5860" i="6"/>
  <c r="I5859" i="6"/>
  <c r="H5859" i="6"/>
  <c r="G5859" i="6"/>
  <c r="F5859" i="6"/>
  <c r="I5858" i="6"/>
  <c r="H5858" i="6"/>
  <c r="G5858" i="6"/>
  <c r="F5858" i="6"/>
  <c r="I5857" i="6"/>
  <c r="H5857" i="6"/>
  <c r="G5857" i="6"/>
  <c r="F5857" i="6"/>
  <c r="I5856" i="6"/>
  <c r="H5856" i="6"/>
  <c r="G5856" i="6"/>
  <c r="F5856" i="6"/>
  <c r="I5855" i="6"/>
  <c r="H5855" i="6"/>
  <c r="G5855" i="6"/>
  <c r="F5855" i="6"/>
  <c r="I5854" i="6"/>
  <c r="H5854" i="6"/>
  <c r="G5854" i="6"/>
  <c r="F5854" i="6"/>
  <c r="I5853" i="6"/>
  <c r="H5853" i="6"/>
  <c r="G5853" i="6"/>
  <c r="F5853" i="6"/>
  <c r="I5852" i="6"/>
  <c r="H5852" i="6"/>
  <c r="G5852" i="6"/>
  <c r="F5852" i="6"/>
  <c r="I5851" i="6"/>
  <c r="H5851" i="6"/>
  <c r="G5851" i="6"/>
  <c r="F5851" i="6"/>
  <c r="I5850" i="6"/>
  <c r="H5850" i="6"/>
  <c r="G5850" i="6"/>
  <c r="F5850" i="6"/>
  <c r="I5849" i="6"/>
  <c r="H5849" i="6"/>
  <c r="G5849" i="6"/>
  <c r="F5849" i="6"/>
  <c r="I5848" i="6"/>
  <c r="H5848" i="6"/>
  <c r="G5848" i="6"/>
  <c r="F5848" i="6"/>
  <c r="I5847" i="6"/>
  <c r="H5847" i="6"/>
  <c r="G5847" i="6"/>
  <c r="F5847" i="6"/>
  <c r="I5846" i="6"/>
  <c r="H5846" i="6"/>
  <c r="G5846" i="6"/>
  <c r="F5846" i="6"/>
  <c r="I5845" i="6"/>
  <c r="H5845" i="6"/>
  <c r="G5845" i="6"/>
  <c r="F5845" i="6"/>
  <c r="I5844" i="6"/>
  <c r="H5844" i="6"/>
  <c r="G5844" i="6"/>
  <c r="F5844" i="6"/>
  <c r="I5843" i="6"/>
  <c r="H5843" i="6"/>
  <c r="G5843" i="6"/>
  <c r="F5843" i="6"/>
  <c r="I5842" i="6"/>
  <c r="H5842" i="6"/>
  <c r="G5842" i="6"/>
  <c r="F5842" i="6"/>
  <c r="I5841" i="6"/>
  <c r="H5841" i="6"/>
  <c r="G5841" i="6"/>
  <c r="F5841" i="6"/>
  <c r="I5840" i="6"/>
  <c r="H5840" i="6"/>
  <c r="G5840" i="6"/>
  <c r="F5840" i="6"/>
  <c r="I5839" i="6"/>
  <c r="H5839" i="6"/>
  <c r="G5839" i="6"/>
  <c r="F5839" i="6"/>
  <c r="I5838" i="6"/>
  <c r="H5838" i="6"/>
  <c r="G5838" i="6"/>
  <c r="F5838" i="6"/>
  <c r="I5837" i="6"/>
  <c r="H5837" i="6"/>
  <c r="G5837" i="6"/>
  <c r="F5837" i="6"/>
  <c r="I5836" i="6"/>
  <c r="H5836" i="6"/>
  <c r="G5836" i="6"/>
  <c r="F5836" i="6"/>
  <c r="I5835" i="6"/>
  <c r="H5835" i="6"/>
  <c r="G5835" i="6"/>
  <c r="F5835" i="6"/>
  <c r="I5834" i="6"/>
  <c r="H5834" i="6"/>
  <c r="G5834" i="6"/>
  <c r="F5834" i="6"/>
  <c r="I5833" i="6"/>
  <c r="H5833" i="6"/>
  <c r="G5833" i="6"/>
  <c r="F5833" i="6"/>
  <c r="I5832" i="6"/>
  <c r="H5832" i="6"/>
  <c r="G5832" i="6"/>
  <c r="F5832" i="6"/>
  <c r="I5831" i="6"/>
  <c r="H5831" i="6"/>
  <c r="G5831" i="6"/>
  <c r="F5831" i="6"/>
  <c r="I5830" i="6"/>
  <c r="H5830" i="6"/>
  <c r="G5830" i="6"/>
  <c r="F5830" i="6"/>
  <c r="I5829" i="6"/>
  <c r="H5829" i="6"/>
  <c r="G5829" i="6"/>
  <c r="F5829" i="6"/>
  <c r="I5828" i="6"/>
  <c r="H5828" i="6"/>
  <c r="G5828" i="6"/>
  <c r="F5828" i="6"/>
  <c r="I5827" i="6"/>
  <c r="H5827" i="6"/>
  <c r="G5827" i="6"/>
  <c r="F5827" i="6"/>
  <c r="I5826" i="6"/>
  <c r="H5826" i="6"/>
  <c r="G5826" i="6"/>
  <c r="F5826" i="6"/>
  <c r="I5825" i="6"/>
  <c r="H5825" i="6"/>
  <c r="G5825" i="6"/>
  <c r="F5825" i="6"/>
  <c r="I5824" i="6"/>
  <c r="H5824" i="6"/>
  <c r="G5824" i="6"/>
  <c r="F5824" i="6"/>
  <c r="I5823" i="6"/>
  <c r="H5823" i="6"/>
  <c r="G5823" i="6"/>
  <c r="F5823" i="6"/>
  <c r="I5822" i="6"/>
  <c r="H5822" i="6"/>
  <c r="G5822" i="6"/>
  <c r="F5822" i="6"/>
  <c r="I5821" i="6"/>
  <c r="H5821" i="6"/>
  <c r="G5821" i="6"/>
  <c r="F5821" i="6"/>
  <c r="I5820" i="6"/>
  <c r="H5820" i="6"/>
  <c r="G5820" i="6"/>
  <c r="F5820" i="6"/>
  <c r="I5819" i="6"/>
  <c r="H5819" i="6"/>
  <c r="G5819" i="6"/>
  <c r="F5819" i="6"/>
  <c r="I5818" i="6"/>
  <c r="H5818" i="6"/>
  <c r="G5818" i="6"/>
  <c r="F5818" i="6"/>
  <c r="I5817" i="6"/>
  <c r="H5817" i="6"/>
  <c r="G5817" i="6"/>
  <c r="F5817" i="6"/>
  <c r="I5816" i="6"/>
  <c r="H5816" i="6"/>
  <c r="G5816" i="6"/>
  <c r="F5816" i="6"/>
  <c r="I5815" i="6"/>
  <c r="H5815" i="6"/>
  <c r="G5815" i="6"/>
  <c r="F5815" i="6"/>
  <c r="I5814" i="6"/>
  <c r="H5814" i="6"/>
  <c r="G5814" i="6"/>
  <c r="F5814" i="6"/>
  <c r="I5813" i="6"/>
  <c r="H5813" i="6"/>
  <c r="G5813" i="6"/>
  <c r="F5813" i="6"/>
  <c r="I5812" i="6"/>
  <c r="H5812" i="6"/>
  <c r="G5812" i="6"/>
  <c r="F5812" i="6"/>
  <c r="I5811" i="6"/>
  <c r="H5811" i="6"/>
  <c r="G5811" i="6"/>
  <c r="F5811" i="6"/>
  <c r="I5810" i="6"/>
  <c r="H5810" i="6"/>
  <c r="G5810" i="6"/>
  <c r="F5810" i="6"/>
  <c r="I5809" i="6"/>
  <c r="H5809" i="6"/>
  <c r="G5809" i="6"/>
  <c r="F5809" i="6"/>
  <c r="I5808" i="6"/>
  <c r="H5808" i="6"/>
  <c r="G5808" i="6"/>
  <c r="F5808" i="6"/>
  <c r="I5807" i="6"/>
  <c r="H5807" i="6"/>
  <c r="G5807" i="6"/>
  <c r="F5807" i="6"/>
  <c r="I5806" i="6"/>
  <c r="H5806" i="6"/>
  <c r="G5806" i="6"/>
  <c r="F5806" i="6"/>
  <c r="I5805" i="6"/>
  <c r="H5805" i="6"/>
  <c r="G5805" i="6"/>
  <c r="F5805" i="6"/>
  <c r="I5804" i="6"/>
  <c r="H5804" i="6"/>
  <c r="G5804" i="6"/>
  <c r="F5804" i="6"/>
  <c r="I5803" i="6"/>
  <c r="H5803" i="6"/>
  <c r="G5803" i="6"/>
  <c r="F5803" i="6"/>
  <c r="I5802" i="6"/>
  <c r="H5802" i="6"/>
  <c r="G5802" i="6"/>
  <c r="F5802" i="6"/>
  <c r="I5801" i="6"/>
  <c r="H5801" i="6"/>
  <c r="G5801" i="6"/>
  <c r="F5801" i="6"/>
  <c r="I5800" i="6"/>
  <c r="H5800" i="6"/>
  <c r="G5800" i="6"/>
  <c r="F5800" i="6"/>
  <c r="I5799" i="6"/>
  <c r="H5799" i="6"/>
  <c r="G5799" i="6"/>
  <c r="F5799" i="6"/>
  <c r="I5798" i="6"/>
  <c r="H5798" i="6"/>
  <c r="G5798" i="6"/>
  <c r="F5798" i="6"/>
  <c r="I5797" i="6"/>
  <c r="H5797" i="6"/>
  <c r="G5797" i="6"/>
  <c r="F5797" i="6"/>
  <c r="I5796" i="6"/>
  <c r="H5796" i="6"/>
  <c r="G5796" i="6"/>
  <c r="F5796" i="6"/>
  <c r="I5795" i="6"/>
  <c r="H5795" i="6"/>
  <c r="G5795" i="6"/>
  <c r="F5795" i="6"/>
  <c r="I5794" i="6"/>
  <c r="H5794" i="6"/>
  <c r="G5794" i="6"/>
  <c r="F5794" i="6"/>
  <c r="I5793" i="6"/>
  <c r="H5793" i="6"/>
  <c r="G5793" i="6"/>
  <c r="F5793" i="6"/>
  <c r="I5792" i="6"/>
  <c r="H5792" i="6"/>
  <c r="G5792" i="6"/>
  <c r="F5792" i="6"/>
  <c r="I5791" i="6"/>
  <c r="H5791" i="6"/>
  <c r="G5791" i="6"/>
  <c r="F5791" i="6"/>
  <c r="I5790" i="6"/>
  <c r="H5790" i="6"/>
  <c r="G5790" i="6"/>
  <c r="F5790" i="6"/>
  <c r="I5789" i="6"/>
  <c r="H5789" i="6"/>
  <c r="G5789" i="6"/>
  <c r="F5789" i="6"/>
  <c r="I5788" i="6"/>
  <c r="H5788" i="6"/>
  <c r="G5788" i="6"/>
  <c r="F5788" i="6"/>
  <c r="I5787" i="6"/>
  <c r="H5787" i="6"/>
  <c r="G5787" i="6"/>
  <c r="F5787" i="6"/>
  <c r="I5786" i="6"/>
  <c r="H5786" i="6"/>
  <c r="G5786" i="6"/>
  <c r="F5786" i="6"/>
  <c r="I5785" i="6"/>
  <c r="H5785" i="6"/>
  <c r="G5785" i="6"/>
  <c r="F5785" i="6"/>
  <c r="I5784" i="6"/>
  <c r="H5784" i="6"/>
  <c r="G5784" i="6"/>
  <c r="F5784" i="6"/>
  <c r="I5783" i="6"/>
  <c r="H5783" i="6"/>
  <c r="G5783" i="6"/>
  <c r="F5783" i="6"/>
  <c r="I5782" i="6"/>
  <c r="H5782" i="6"/>
  <c r="G5782" i="6"/>
  <c r="F5782" i="6"/>
  <c r="I5781" i="6"/>
  <c r="H5781" i="6"/>
  <c r="G5781" i="6"/>
  <c r="F5781" i="6"/>
  <c r="I5780" i="6"/>
  <c r="H5780" i="6"/>
  <c r="G5780" i="6"/>
  <c r="F5780" i="6"/>
  <c r="I5779" i="6"/>
  <c r="H5779" i="6"/>
  <c r="G5779" i="6"/>
  <c r="F5779" i="6"/>
  <c r="I5778" i="6"/>
  <c r="H5778" i="6"/>
  <c r="G5778" i="6"/>
  <c r="F5778" i="6"/>
  <c r="I5777" i="6"/>
  <c r="H5777" i="6"/>
  <c r="G5777" i="6"/>
  <c r="F5777" i="6"/>
  <c r="I5776" i="6"/>
  <c r="H5776" i="6"/>
  <c r="G5776" i="6"/>
  <c r="F5776" i="6"/>
  <c r="I5775" i="6"/>
  <c r="H5775" i="6"/>
  <c r="G5775" i="6"/>
  <c r="F5775" i="6"/>
  <c r="I5774" i="6"/>
  <c r="H5774" i="6"/>
  <c r="G5774" i="6"/>
  <c r="F5774" i="6"/>
  <c r="I5773" i="6"/>
  <c r="H5773" i="6"/>
  <c r="G5773" i="6"/>
  <c r="F5773" i="6"/>
  <c r="I5772" i="6"/>
  <c r="H5772" i="6"/>
  <c r="G5772" i="6"/>
  <c r="F5772" i="6"/>
  <c r="I5771" i="6"/>
  <c r="H5771" i="6"/>
  <c r="G5771" i="6"/>
  <c r="F5771" i="6"/>
  <c r="I5770" i="6"/>
  <c r="H5770" i="6"/>
  <c r="G5770" i="6"/>
  <c r="F5770" i="6"/>
  <c r="I5769" i="6"/>
  <c r="H5769" i="6"/>
  <c r="G5769" i="6"/>
  <c r="F5769" i="6"/>
  <c r="I5768" i="6"/>
  <c r="H5768" i="6"/>
  <c r="G5768" i="6"/>
  <c r="F5768" i="6"/>
  <c r="I5767" i="6"/>
  <c r="H5767" i="6"/>
  <c r="G5767" i="6"/>
  <c r="F5767" i="6"/>
  <c r="I5766" i="6"/>
  <c r="H5766" i="6"/>
  <c r="G5766" i="6"/>
  <c r="F5766" i="6"/>
  <c r="I5765" i="6"/>
  <c r="H5765" i="6"/>
  <c r="G5765" i="6"/>
  <c r="F5765" i="6"/>
  <c r="I5764" i="6"/>
  <c r="H5764" i="6"/>
  <c r="G5764" i="6"/>
  <c r="F5764" i="6"/>
  <c r="I5763" i="6"/>
  <c r="H5763" i="6"/>
  <c r="G5763" i="6"/>
  <c r="F5763" i="6"/>
  <c r="I5762" i="6"/>
  <c r="H5762" i="6"/>
  <c r="G5762" i="6"/>
  <c r="F5762" i="6"/>
  <c r="I5761" i="6"/>
  <c r="H5761" i="6"/>
  <c r="G5761" i="6"/>
  <c r="F5761" i="6"/>
  <c r="I5760" i="6"/>
  <c r="H5760" i="6"/>
  <c r="G5760" i="6"/>
  <c r="F5760" i="6"/>
  <c r="I5759" i="6"/>
  <c r="H5759" i="6"/>
  <c r="G5759" i="6"/>
  <c r="F5759" i="6"/>
  <c r="I5758" i="6"/>
  <c r="H5758" i="6"/>
  <c r="G5758" i="6"/>
  <c r="F5758" i="6"/>
  <c r="I5757" i="6"/>
  <c r="H5757" i="6"/>
  <c r="G5757" i="6"/>
  <c r="F5757" i="6"/>
  <c r="I5756" i="6"/>
  <c r="H5756" i="6"/>
  <c r="G5756" i="6"/>
  <c r="F5756" i="6"/>
  <c r="I5755" i="6"/>
  <c r="H5755" i="6"/>
  <c r="G5755" i="6"/>
  <c r="F5755" i="6"/>
  <c r="I5754" i="6"/>
  <c r="H5754" i="6"/>
  <c r="G5754" i="6"/>
  <c r="F5754" i="6"/>
  <c r="I5753" i="6"/>
  <c r="H5753" i="6"/>
  <c r="G5753" i="6"/>
  <c r="F5753" i="6"/>
  <c r="I5752" i="6"/>
  <c r="H5752" i="6"/>
  <c r="G5752" i="6"/>
  <c r="F5752" i="6"/>
  <c r="I5751" i="6"/>
  <c r="H5751" i="6"/>
  <c r="G5751" i="6"/>
  <c r="F5751" i="6"/>
  <c r="I5750" i="6"/>
  <c r="H5750" i="6"/>
  <c r="G5750" i="6"/>
  <c r="F5750" i="6"/>
  <c r="I5749" i="6"/>
  <c r="H5749" i="6"/>
  <c r="G5749" i="6"/>
  <c r="F5749" i="6"/>
  <c r="I5748" i="6"/>
  <c r="H5748" i="6"/>
  <c r="G5748" i="6"/>
  <c r="F5748" i="6"/>
  <c r="I5747" i="6"/>
  <c r="H5747" i="6"/>
  <c r="G5747" i="6"/>
  <c r="F5747" i="6"/>
  <c r="I5746" i="6"/>
  <c r="H5746" i="6"/>
  <c r="G5746" i="6"/>
  <c r="F5746" i="6"/>
  <c r="I5745" i="6"/>
  <c r="H5745" i="6"/>
  <c r="G5745" i="6"/>
  <c r="F5745" i="6"/>
  <c r="I5744" i="6"/>
  <c r="H5744" i="6"/>
  <c r="G5744" i="6"/>
  <c r="F5744" i="6"/>
  <c r="I5743" i="6"/>
  <c r="H5743" i="6"/>
  <c r="G5743" i="6"/>
  <c r="F5743" i="6"/>
  <c r="I5742" i="6"/>
  <c r="H5742" i="6"/>
  <c r="G5742" i="6"/>
  <c r="F5742" i="6"/>
  <c r="I5741" i="6"/>
  <c r="H5741" i="6"/>
  <c r="G5741" i="6"/>
  <c r="F5741" i="6"/>
  <c r="I5740" i="6"/>
  <c r="H5740" i="6"/>
  <c r="G5740" i="6"/>
  <c r="F5740" i="6"/>
  <c r="I5739" i="6"/>
  <c r="H5739" i="6"/>
  <c r="G5739" i="6"/>
  <c r="F5739" i="6"/>
  <c r="I5738" i="6"/>
  <c r="H5738" i="6"/>
  <c r="G5738" i="6"/>
  <c r="F5738" i="6"/>
  <c r="I5737" i="6"/>
  <c r="H5737" i="6"/>
  <c r="G5737" i="6"/>
  <c r="F5737" i="6"/>
  <c r="I5736" i="6"/>
  <c r="H5736" i="6"/>
  <c r="G5736" i="6"/>
  <c r="F5736" i="6"/>
  <c r="I5735" i="6"/>
  <c r="H5735" i="6"/>
  <c r="G5735" i="6"/>
  <c r="F5735" i="6"/>
  <c r="I5734" i="6"/>
  <c r="H5734" i="6"/>
  <c r="G5734" i="6"/>
  <c r="F5734" i="6"/>
  <c r="I5733" i="6"/>
  <c r="H5733" i="6"/>
  <c r="G5733" i="6"/>
  <c r="F5733" i="6"/>
  <c r="I5732" i="6"/>
  <c r="H5732" i="6"/>
  <c r="G5732" i="6"/>
  <c r="F5732" i="6"/>
  <c r="I5731" i="6"/>
  <c r="H5731" i="6"/>
  <c r="G5731" i="6"/>
  <c r="F5731" i="6"/>
  <c r="I5730" i="6"/>
  <c r="H5730" i="6"/>
  <c r="G5730" i="6"/>
  <c r="F5730" i="6"/>
  <c r="I5729" i="6"/>
  <c r="H5729" i="6"/>
  <c r="G5729" i="6"/>
  <c r="F5729" i="6"/>
  <c r="I5728" i="6"/>
  <c r="H5728" i="6"/>
  <c r="G5728" i="6"/>
  <c r="F5728" i="6"/>
  <c r="I5727" i="6"/>
  <c r="H5727" i="6"/>
  <c r="G5727" i="6"/>
  <c r="F5727" i="6"/>
  <c r="I5726" i="6"/>
  <c r="H5726" i="6"/>
  <c r="G5726" i="6"/>
  <c r="F5726" i="6"/>
  <c r="I5725" i="6"/>
  <c r="H5725" i="6"/>
  <c r="G5725" i="6"/>
  <c r="F5725" i="6"/>
  <c r="I5724" i="6"/>
  <c r="H5724" i="6"/>
  <c r="G5724" i="6"/>
  <c r="F5724" i="6"/>
  <c r="I5723" i="6"/>
  <c r="H5723" i="6"/>
  <c r="G5723" i="6"/>
  <c r="F5723" i="6"/>
  <c r="I5722" i="6"/>
  <c r="H5722" i="6"/>
  <c r="G5722" i="6"/>
  <c r="F5722" i="6"/>
  <c r="I5721" i="6"/>
  <c r="H5721" i="6"/>
  <c r="G5721" i="6"/>
  <c r="F5721" i="6"/>
  <c r="I5720" i="6"/>
  <c r="H5720" i="6"/>
  <c r="G5720" i="6"/>
  <c r="F5720" i="6"/>
  <c r="I5719" i="6"/>
  <c r="H5719" i="6"/>
  <c r="G5719" i="6"/>
  <c r="F5719" i="6"/>
  <c r="I5718" i="6"/>
  <c r="H5718" i="6"/>
  <c r="G5718" i="6"/>
  <c r="F5718" i="6"/>
  <c r="I5717" i="6"/>
  <c r="H5717" i="6"/>
  <c r="G5717" i="6"/>
  <c r="F5717" i="6"/>
  <c r="I5716" i="6"/>
  <c r="H5716" i="6"/>
  <c r="G5716" i="6"/>
  <c r="F5716" i="6"/>
  <c r="I5715" i="6"/>
  <c r="H5715" i="6"/>
  <c r="G5715" i="6"/>
  <c r="F5715" i="6"/>
  <c r="I5714" i="6"/>
  <c r="H5714" i="6"/>
  <c r="G5714" i="6"/>
  <c r="F5714" i="6"/>
  <c r="I5713" i="6"/>
  <c r="H5713" i="6"/>
  <c r="G5713" i="6"/>
  <c r="F5713" i="6"/>
  <c r="I5712" i="6"/>
  <c r="H5712" i="6"/>
  <c r="G5712" i="6"/>
  <c r="F5712" i="6"/>
  <c r="I5711" i="6"/>
  <c r="H5711" i="6"/>
  <c r="G5711" i="6"/>
  <c r="F5711" i="6"/>
  <c r="I5710" i="6"/>
  <c r="H5710" i="6"/>
  <c r="G5710" i="6"/>
  <c r="F5710" i="6"/>
  <c r="I5709" i="6"/>
  <c r="H5709" i="6"/>
  <c r="G5709" i="6"/>
  <c r="F5709" i="6"/>
  <c r="I5708" i="6"/>
  <c r="H5708" i="6"/>
  <c r="G5708" i="6"/>
  <c r="F5708" i="6"/>
  <c r="I5707" i="6"/>
  <c r="H5707" i="6"/>
  <c r="G5707" i="6"/>
  <c r="F5707" i="6"/>
  <c r="I5706" i="6"/>
  <c r="H5706" i="6"/>
  <c r="G5706" i="6"/>
  <c r="F5706" i="6"/>
  <c r="I5705" i="6"/>
  <c r="H5705" i="6"/>
  <c r="G5705" i="6"/>
  <c r="F5705" i="6"/>
  <c r="I5704" i="6"/>
  <c r="H5704" i="6"/>
  <c r="G5704" i="6"/>
  <c r="F5704" i="6"/>
  <c r="I5703" i="6"/>
  <c r="H5703" i="6"/>
  <c r="G5703" i="6"/>
  <c r="F5703" i="6"/>
  <c r="I5702" i="6"/>
  <c r="H5702" i="6"/>
  <c r="G5702" i="6"/>
  <c r="F5702" i="6"/>
  <c r="I5701" i="6"/>
  <c r="H5701" i="6"/>
  <c r="G5701" i="6"/>
  <c r="F5701" i="6"/>
  <c r="I5700" i="6"/>
  <c r="H5700" i="6"/>
  <c r="G5700" i="6"/>
  <c r="F5700" i="6"/>
  <c r="I5699" i="6"/>
  <c r="H5699" i="6"/>
  <c r="G5699" i="6"/>
  <c r="F5699" i="6"/>
  <c r="I5698" i="6"/>
  <c r="H5698" i="6"/>
  <c r="G5698" i="6"/>
  <c r="F5698" i="6"/>
  <c r="I5697" i="6"/>
  <c r="H5697" i="6"/>
  <c r="G5697" i="6"/>
  <c r="F5697" i="6"/>
  <c r="I5696" i="6"/>
  <c r="H5696" i="6"/>
  <c r="G5696" i="6"/>
  <c r="F5696" i="6"/>
  <c r="I5695" i="6"/>
  <c r="H5695" i="6"/>
  <c r="G5695" i="6"/>
  <c r="F5695" i="6"/>
  <c r="I5694" i="6"/>
  <c r="H5694" i="6"/>
  <c r="G5694" i="6"/>
  <c r="F5694" i="6"/>
  <c r="I5693" i="6"/>
  <c r="H5693" i="6"/>
  <c r="G5693" i="6"/>
  <c r="F5693" i="6"/>
  <c r="I5692" i="6"/>
  <c r="H5692" i="6"/>
  <c r="G5692" i="6"/>
  <c r="F5692" i="6"/>
  <c r="I5691" i="6"/>
  <c r="H5691" i="6"/>
  <c r="G5691" i="6"/>
  <c r="F5691" i="6"/>
  <c r="I5690" i="6"/>
  <c r="H5690" i="6"/>
  <c r="G5690" i="6"/>
  <c r="F5690" i="6"/>
  <c r="I5689" i="6"/>
  <c r="H5689" i="6"/>
  <c r="G5689" i="6"/>
  <c r="F5689" i="6"/>
  <c r="I5688" i="6"/>
  <c r="H5688" i="6"/>
  <c r="G5688" i="6"/>
  <c r="F5688" i="6"/>
  <c r="I5687" i="6"/>
  <c r="H5687" i="6"/>
  <c r="G5687" i="6"/>
  <c r="F5687" i="6"/>
  <c r="I5686" i="6"/>
  <c r="H5686" i="6"/>
  <c r="G5686" i="6"/>
  <c r="F5686" i="6"/>
  <c r="I5685" i="6"/>
  <c r="H5685" i="6"/>
  <c r="G5685" i="6"/>
  <c r="F5685" i="6"/>
  <c r="I5684" i="6"/>
  <c r="H5684" i="6"/>
  <c r="G5684" i="6"/>
  <c r="F5684" i="6"/>
  <c r="I5683" i="6"/>
  <c r="H5683" i="6"/>
  <c r="G5683" i="6"/>
  <c r="F5683" i="6"/>
  <c r="I5682" i="6"/>
  <c r="H5682" i="6"/>
  <c r="G5682" i="6"/>
  <c r="F5682" i="6"/>
  <c r="I5681" i="6"/>
  <c r="H5681" i="6"/>
  <c r="G5681" i="6"/>
  <c r="F5681" i="6"/>
  <c r="I5680" i="6"/>
  <c r="H5680" i="6"/>
  <c r="G5680" i="6"/>
  <c r="F5680" i="6"/>
  <c r="I5679" i="6"/>
  <c r="H5679" i="6"/>
  <c r="G5679" i="6"/>
  <c r="F5679" i="6"/>
  <c r="I5678" i="6"/>
  <c r="H5678" i="6"/>
  <c r="G5678" i="6"/>
  <c r="F5678" i="6"/>
  <c r="I5677" i="6"/>
  <c r="H5677" i="6"/>
  <c r="G5677" i="6"/>
  <c r="F5677" i="6"/>
  <c r="I5676" i="6"/>
  <c r="H5676" i="6"/>
  <c r="G5676" i="6"/>
  <c r="F5676" i="6"/>
  <c r="I5675" i="6"/>
  <c r="H5675" i="6"/>
  <c r="G5675" i="6"/>
  <c r="F5675" i="6"/>
  <c r="I5674" i="6"/>
  <c r="H5674" i="6"/>
  <c r="G5674" i="6"/>
  <c r="F5674" i="6"/>
  <c r="I5673" i="6"/>
  <c r="H5673" i="6"/>
  <c r="G5673" i="6"/>
  <c r="F5673" i="6"/>
  <c r="I5672" i="6"/>
  <c r="H5672" i="6"/>
  <c r="G5672" i="6"/>
  <c r="F5672" i="6"/>
  <c r="I5671" i="6"/>
  <c r="H5671" i="6"/>
  <c r="G5671" i="6"/>
  <c r="F5671" i="6"/>
  <c r="I5670" i="6"/>
  <c r="H5670" i="6"/>
  <c r="G5670" i="6"/>
  <c r="F5670" i="6"/>
  <c r="I5669" i="6"/>
  <c r="H5669" i="6"/>
  <c r="G5669" i="6"/>
  <c r="F5669" i="6"/>
  <c r="I5668" i="6"/>
  <c r="H5668" i="6"/>
  <c r="G5668" i="6"/>
  <c r="F5668" i="6"/>
  <c r="I5667" i="6"/>
  <c r="H5667" i="6"/>
  <c r="G5667" i="6"/>
  <c r="F5667" i="6"/>
  <c r="I5666" i="6"/>
  <c r="H5666" i="6"/>
  <c r="G5666" i="6"/>
  <c r="F5666" i="6"/>
  <c r="I5665" i="6"/>
  <c r="H5665" i="6"/>
  <c r="G5665" i="6"/>
  <c r="F5665" i="6"/>
  <c r="I5664" i="6"/>
  <c r="H5664" i="6"/>
  <c r="G5664" i="6"/>
  <c r="F5664" i="6"/>
  <c r="I5663" i="6"/>
  <c r="H5663" i="6"/>
  <c r="G5663" i="6"/>
  <c r="F5663" i="6"/>
  <c r="I5662" i="6"/>
  <c r="H5662" i="6"/>
  <c r="G5662" i="6"/>
  <c r="F5662" i="6"/>
  <c r="I5661" i="6"/>
  <c r="H5661" i="6"/>
  <c r="G5661" i="6"/>
  <c r="F5661" i="6"/>
  <c r="I5660" i="6"/>
  <c r="H5660" i="6"/>
  <c r="G5660" i="6"/>
  <c r="F5660" i="6"/>
  <c r="I5659" i="6"/>
  <c r="H5659" i="6"/>
  <c r="G5659" i="6"/>
  <c r="F5659" i="6"/>
  <c r="I5658" i="6"/>
  <c r="H5658" i="6"/>
  <c r="G5658" i="6"/>
  <c r="F5658" i="6"/>
  <c r="I5657" i="6"/>
  <c r="H5657" i="6"/>
  <c r="G5657" i="6"/>
  <c r="F5657" i="6"/>
  <c r="I5656" i="6"/>
  <c r="H5656" i="6"/>
  <c r="G5656" i="6"/>
  <c r="F5656" i="6"/>
  <c r="I5655" i="6"/>
  <c r="H5655" i="6"/>
  <c r="G5655" i="6"/>
  <c r="F5655" i="6"/>
  <c r="I5654" i="6"/>
  <c r="H5654" i="6"/>
  <c r="G5654" i="6"/>
  <c r="F5654" i="6"/>
  <c r="I5653" i="6"/>
  <c r="H5653" i="6"/>
  <c r="G5653" i="6"/>
  <c r="F5653" i="6"/>
  <c r="I5652" i="6"/>
  <c r="H5652" i="6"/>
  <c r="G5652" i="6"/>
  <c r="F5652" i="6"/>
  <c r="I5651" i="6"/>
  <c r="H5651" i="6"/>
  <c r="G5651" i="6"/>
  <c r="F5651" i="6"/>
  <c r="I5650" i="6"/>
  <c r="H5650" i="6"/>
  <c r="G5650" i="6"/>
  <c r="F5650" i="6"/>
  <c r="I5649" i="6"/>
  <c r="H5649" i="6"/>
  <c r="G5649" i="6"/>
  <c r="F5649" i="6"/>
  <c r="I5648" i="6"/>
  <c r="H5648" i="6"/>
  <c r="G5648" i="6"/>
  <c r="F5648" i="6"/>
  <c r="I5647" i="6"/>
  <c r="H5647" i="6"/>
  <c r="G5647" i="6"/>
  <c r="F5647" i="6"/>
  <c r="I5646" i="6"/>
  <c r="H5646" i="6"/>
  <c r="G5646" i="6"/>
  <c r="F5646" i="6"/>
  <c r="I5645" i="6"/>
  <c r="H5645" i="6"/>
  <c r="G5645" i="6"/>
  <c r="F5645" i="6"/>
  <c r="I5644" i="6"/>
  <c r="H5644" i="6"/>
  <c r="G5644" i="6"/>
  <c r="F5644" i="6"/>
  <c r="I5643" i="6"/>
  <c r="H5643" i="6"/>
  <c r="G5643" i="6"/>
  <c r="F5643" i="6"/>
  <c r="I5642" i="6"/>
  <c r="H5642" i="6"/>
  <c r="G5642" i="6"/>
  <c r="F5642" i="6"/>
  <c r="I5641" i="6"/>
  <c r="H5641" i="6"/>
  <c r="G5641" i="6"/>
  <c r="F5641" i="6"/>
  <c r="I5640" i="6"/>
  <c r="H5640" i="6"/>
  <c r="G5640" i="6"/>
  <c r="F5640" i="6"/>
  <c r="I5639" i="6"/>
  <c r="H5639" i="6"/>
  <c r="G5639" i="6"/>
  <c r="F5639" i="6"/>
  <c r="I5638" i="6"/>
  <c r="H5638" i="6"/>
  <c r="G5638" i="6"/>
  <c r="F5638" i="6"/>
  <c r="I5637" i="6"/>
  <c r="H5637" i="6"/>
  <c r="G5637" i="6"/>
  <c r="F5637" i="6"/>
  <c r="I5636" i="6"/>
  <c r="H5636" i="6"/>
  <c r="G5636" i="6"/>
  <c r="F5636" i="6"/>
  <c r="I5635" i="6"/>
  <c r="H5635" i="6"/>
  <c r="G5635" i="6"/>
  <c r="F5635" i="6"/>
  <c r="I5634" i="6"/>
  <c r="H5634" i="6"/>
  <c r="G5634" i="6"/>
  <c r="F5634" i="6"/>
  <c r="I5633" i="6"/>
  <c r="H5633" i="6"/>
  <c r="G5633" i="6"/>
  <c r="F5633" i="6"/>
  <c r="I5632" i="6"/>
  <c r="H5632" i="6"/>
  <c r="G5632" i="6"/>
  <c r="F5632" i="6"/>
  <c r="I5631" i="6"/>
  <c r="H5631" i="6"/>
  <c r="G5631" i="6"/>
  <c r="F5631" i="6"/>
  <c r="I5630" i="6"/>
  <c r="H5630" i="6"/>
  <c r="G5630" i="6"/>
  <c r="F5630" i="6"/>
  <c r="I5629" i="6"/>
  <c r="H5629" i="6"/>
  <c r="G5629" i="6"/>
  <c r="F5629" i="6"/>
  <c r="I5628" i="6"/>
  <c r="H5628" i="6"/>
  <c r="G5628" i="6"/>
  <c r="F5628" i="6"/>
  <c r="I5627" i="6"/>
  <c r="H5627" i="6"/>
  <c r="G5627" i="6"/>
  <c r="F5627" i="6"/>
  <c r="I5626" i="6"/>
  <c r="H5626" i="6"/>
  <c r="G5626" i="6"/>
  <c r="F5626" i="6"/>
  <c r="I5625" i="6"/>
  <c r="H5625" i="6"/>
  <c r="G5625" i="6"/>
  <c r="F5625" i="6"/>
  <c r="I5624" i="6"/>
  <c r="H5624" i="6"/>
  <c r="G5624" i="6"/>
  <c r="F5624" i="6"/>
  <c r="I5623" i="6"/>
  <c r="H5623" i="6"/>
  <c r="G5623" i="6"/>
  <c r="F5623" i="6"/>
  <c r="I5622" i="6"/>
  <c r="H5622" i="6"/>
  <c r="G5622" i="6"/>
  <c r="F5622" i="6"/>
  <c r="I5621" i="6"/>
  <c r="H5621" i="6"/>
  <c r="G5621" i="6"/>
  <c r="F5621" i="6"/>
  <c r="I5620" i="6"/>
  <c r="H5620" i="6"/>
  <c r="G5620" i="6"/>
  <c r="F5620" i="6"/>
  <c r="I5619" i="6"/>
  <c r="H5619" i="6"/>
  <c r="G5619" i="6"/>
  <c r="F5619" i="6"/>
  <c r="I5618" i="6"/>
  <c r="H5618" i="6"/>
  <c r="G5618" i="6"/>
  <c r="F5618" i="6"/>
  <c r="I5617" i="6"/>
  <c r="H5617" i="6"/>
  <c r="G5617" i="6"/>
  <c r="F5617" i="6"/>
  <c r="I5616" i="6"/>
  <c r="H5616" i="6"/>
  <c r="G5616" i="6"/>
  <c r="F5616" i="6"/>
  <c r="I5615" i="6"/>
  <c r="H5615" i="6"/>
  <c r="G5615" i="6"/>
  <c r="F5615" i="6"/>
  <c r="I5614" i="6"/>
  <c r="H5614" i="6"/>
  <c r="G5614" i="6"/>
  <c r="F5614" i="6"/>
  <c r="I5613" i="6"/>
  <c r="H5613" i="6"/>
  <c r="G5613" i="6"/>
  <c r="F5613" i="6"/>
  <c r="I5612" i="6"/>
  <c r="H5612" i="6"/>
  <c r="G5612" i="6"/>
  <c r="F5612" i="6"/>
  <c r="I5611" i="6"/>
  <c r="H5611" i="6"/>
  <c r="G5611" i="6"/>
  <c r="F5611" i="6"/>
  <c r="I5610" i="6"/>
  <c r="H5610" i="6"/>
  <c r="G5610" i="6"/>
  <c r="F5610" i="6"/>
  <c r="I5609" i="6"/>
  <c r="H5609" i="6"/>
  <c r="G5609" i="6"/>
  <c r="F5609" i="6"/>
  <c r="I5608" i="6"/>
  <c r="H5608" i="6"/>
  <c r="G5608" i="6"/>
  <c r="F5608" i="6"/>
  <c r="I5607" i="6"/>
  <c r="H5607" i="6"/>
  <c r="G5607" i="6"/>
  <c r="F5607" i="6"/>
  <c r="I5606" i="6"/>
  <c r="H5606" i="6"/>
  <c r="G5606" i="6"/>
  <c r="F5606" i="6"/>
  <c r="I5605" i="6"/>
  <c r="H5605" i="6"/>
  <c r="G5605" i="6"/>
  <c r="F5605" i="6"/>
  <c r="I5604" i="6"/>
  <c r="H5604" i="6"/>
  <c r="G5604" i="6"/>
  <c r="F5604" i="6"/>
  <c r="I5603" i="6"/>
  <c r="H5603" i="6"/>
  <c r="G5603" i="6"/>
  <c r="F5603" i="6"/>
  <c r="I5602" i="6"/>
  <c r="H5602" i="6"/>
  <c r="G5602" i="6"/>
  <c r="F5602" i="6"/>
  <c r="I5601" i="6"/>
  <c r="H5601" i="6"/>
  <c r="G5601" i="6"/>
  <c r="F5601" i="6"/>
  <c r="I5600" i="6"/>
  <c r="H5600" i="6"/>
  <c r="G5600" i="6"/>
  <c r="F5600" i="6"/>
  <c r="I5599" i="6"/>
  <c r="H5599" i="6"/>
  <c r="G5599" i="6"/>
  <c r="F5599" i="6"/>
  <c r="I5598" i="6"/>
  <c r="H5598" i="6"/>
  <c r="G5598" i="6"/>
  <c r="F5598" i="6"/>
  <c r="I5597" i="6"/>
  <c r="H5597" i="6"/>
  <c r="G5597" i="6"/>
  <c r="F5597" i="6"/>
  <c r="I5596" i="6"/>
  <c r="H5596" i="6"/>
  <c r="G5596" i="6"/>
  <c r="F5596" i="6"/>
  <c r="I5595" i="6"/>
  <c r="H5595" i="6"/>
  <c r="G5595" i="6"/>
  <c r="F5595" i="6"/>
  <c r="I5594" i="6"/>
  <c r="H5594" i="6"/>
  <c r="G5594" i="6"/>
  <c r="F5594" i="6"/>
  <c r="I5593" i="6"/>
  <c r="H5593" i="6"/>
  <c r="G5593" i="6"/>
  <c r="F5593" i="6"/>
  <c r="I5592" i="6"/>
  <c r="H5592" i="6"/>
  <c r="G5592" i="6"/>
  <c r="F5592" i="6"/>
  <c r="I5591" i="6"/>
  <c r="H5591" i="6"/>
  <c r="G5591" i="6"/>
  <c r="F5591" i="6"/>
  <c r="I5590" i="6"/>
  <c r="H5590" i="6"/>
  <c r="G5590" i="6"/>
  <c r="F5590" i="6"/>
  <c r="I5589" i="6"/>
  <c r="H5589" i="6"/>
  <c r="G5589" i="6"/>
  <c r="F5589" i="6"/>
  <c r="I5588" i="6"/>
  <c r="H5588" i="6"/>
  <c r="G5588" i="6"/>
  <c r="F5588" i="6"/>
  <c r="I5587" i="6"/>
  <c r="H5587" i="6"/>
  <c r="G5587" i="6"/>
  <c r="F5587" i="6"/>
  <c r="I5586" i="6"/>
  <c r="H5586" i="6"/>
  <c r="G5586" i="6"/>
  <c r="F5586" i="6"/>
  <c r="I5585" i="6"/>
  <c r="H5585" i="6"/>
  <c r="G5585" i="6"/>
  <c r="F5585" i="6"/>
  <c r="I5584" i="6"/>
  <c r="H5584" i="6"/>
  <c r="G5584" i="6"/>
  <c r="F5584" i="6"/>
  <c r="I5583" i="6"/>
  <c r="H5583" i="6"/>
  <c r="G5583" i="6"/>
  <c r="F5583" i="6"/>
  <c r="I5582" i="6"/>
  <c r="H5582" i="6"/>
  <c r="G5582" i="6"/>
  <c r="F5582" i="6"/>
  <c r="I5581" i="6"/>
  <c r="H5581" i="6"/>
  <c r="G5581" i="6"/>
  <c r="F5581" i="6"/>
  <c r="I5580" i="6"/>
  <c r="H5580" i="6"/>
  <c r="G5580" i="6"/>
  <c r="F5580" i="6"/>
  <c r="I5579" i="6"/>
  <c r="H5579" i="6"/>
  <c r="G5579" i="6"/>
  <c r="F5579" i="6"/>
  <c r="I5578" i="6"/>
  <c r="H5578" i="6"/>
  <c r="G5578" i="6"/>
  <c r="F5578" i="6"/>
  <c r="I5577" i="6"/>
  <c r="H5577" i="6"/>
  <c r="G5577" i="6"/>
  <c r="F5577" i="6"/>
  <c r="I5576" i="6"/>
  <c r="H5576" i="6"/>
  <c r="G5576" i="6"/>
  <c r="F5576" i="6"/>
  <c r="I5575" i="6"/>
  <c r="H5575" i="6"/>
  <c r="G5575" i="6"/>
  <c r="F5575" i="6"/>
  <c r="I5574" i="6"/>
  <c r="H5574" i="6"/>
  <c r="G5574" i="6"/>
  <c r="F5574" i="6"/>
  <c r="I5573" i="6"/>
  <c r="H5573" i="6"/>
  <c r="G5573" i="6"/>
  <c r="F5573" i="6"/>
  <c r="I5572" i="6"/>
  <c r="H5572" i="6"/>
  <c r="G5572" i="6"/>
  <c r="F5572" i="6"/>
  <c r="I5571" i="6"/>
  <c r="H5571" i="6"/>
  <c r="G5571" i="6"/>
  <c r="F5571" i="6"/>
  <c r="I5570" i="6"/>
  <c r="H5570" i="6"/>
  <c r="G5570" i="6"/>
  <c r="F5570" i="6"/>
  <c r="I5569" i="6"/>
  <c r="H5569" i="6"/>
  <c r="G5569" i="6"/>
  <c r="F5569" i="6"/>
  <c r="I5568" i="6"/>
  <c r="H5568" i="6"/>
  <c r="G5568" i="6"/>
  <c r="F5568" i="6"/>
  <c r="I5567" i="6"/>
  <c r="H5567" i="6"/>
  <c r="G5567" i="6"/>
  <c r="F5567" i="6"/>
  <c r="I5566" i="6"/>
  <c r="H5566" i="6"/>
  <c r="G5566" i="6"/>
  <c r="F5566" i="6"/>
  <c r="I5565" i="6"/>
  <c r="H5565" i="6"/>
  <c r="G5565" i="6"/>
  <c r="F5565" i="6"/>
  <c r="I5564" i="6"/>
  <c r="H5564" i="6"/>
  <c r="G5564" i="6"/>
  <c r="F5564" i="6"/>
  <c r="I5563" i="6"/>
  <c r="H5563" i="6"/>
  <c r="G5563" i="6"/>
  <c r="F5563" i="6"/>
  <c r="I5562" i="6"/>
  <c r="H5562" i="6"/>
  <c r="G5562" i="6"/>
  <c r="F5562" i="6"/>
  <c r="I5561" i="6"/>
  <c r="H5561" i="6"/>
  <c r="G5561" i="6"/>
  <c r="F5561" i="6"/>
  <c r="I5560" i="6"/>
  <c r="H5560" i="6"/>
  <c r="G5560" i="6"/>
  <c r="F5560" i="6"/>
  <c r="I5559" i="6"/>
  <c r="H5559" i="6"/>
  <c r="G5559" i="6"/>
  <c r="F5559" i="6"/>
  <c r="I5558" i="6"/>
  <c r="H5558" i="6"/>
  <c r="G5558" i="6"/>
  <c r="F5558" i="6"/>
  <c r="I5557" i="6"/>
  <c r="H5557" i="6"/>
  <c r="G5557" i="6"/>
  <c r="F5557" i="6"/>
  <c r="I5556" i="6"/>
  <c r="H5556" i="6"/>
  <c r="G5556" i="6"/>
  <c r="F5556" i="6"/>
  <c r="I5555" i="6"/>
  <c r="H5555" i="6"/>
  <c r="G5555" i="6"/>
  <c r="F5555" i="6"/>
  <c r="I5554" i="6"/>
  <c r="H5554" i="6"/>
  <c r="G5554" i="6"/>
  <c r="F5554" i="6"/>
  <c r="I5553" i="6"/>
  <c r="H5553" i="6"/>
  <c r="G5553" i="6"/>
  <c r="F5553" i="6"/>
  <c r="I5552" i="6"/>
  <c r="H5552" i="6"/>
  <c r="G5552" i="6"/>
  <c r="F5552" i="6"/>
  <c r="I5551" i="6"/>
  <c r="H5551" i="6"/>
  <c r="G5551" i="6"/>
  <c r="F5551" i="6"/>
  <c r="I5550" i="6"/>
  <c r="H5550" i="6"/>
  <c r="G5550" i="6"/>
  <c r="F5550" i="6"/>
  <c r="I5549" i="6"/>
  <c r="H5549" i="6"/>
  <c r="G5549" i="6"/>
  <c r="F5549" i="6"/>
  <c r="I5548" i="6"/>
  <c r="H5548" i="6"/>
  <c r="G5548" i="6"/>
  <c r="F5548" i="6"/>
  <c r="I5547" i="6"/>
  <c r="H5547" i="6"/>
  <c r="G5547" i="6"/>
  <c r="F5547" i="6"/>
  <c r="I5546" i="6"/>
  <c r="H5546" i="6"/>
  <c r="G5546" i="6"/>
  <c r="F5546" i="6"/>
  <c r="I5545" i="6"/>
  <c r="H5545" i="6"/>
  <c r="G5545" i="6"/>
  <c r="F5545" i="6"/>
  <c r="I5544" i="6"/>
  <c r="H5544" i="6"/>
  <c r="G5544" i="6"/>
  <c r="F5544" i="6"/>
  <c r="I5543" i="6"/>
  <c r="H5543" i="6"/>
  <c r="G5543" i="6"/>
  <c r="F5543" i="6"/>
  <c r="I5542" i="6"/>
  <c r="H5542" i="6"/>
  <c r="G5542" i="6"/>
  <c r="F5542" i="6"/>
  <c r="I5541" i="6"/>
  <c r="H5541" i="6"/>
  <c r="G5541" i="6"/>
  <c r="F5541" i="6"/>
  <c r="I5540" i="6"/>
  <c r="H5540" i="6"/>
  <c r="G5540" i="6"/>
  <c r="F5540" i="6"/>
  <c r="I5539" i="6"/>
  <c r="H5539" i="6"/>
  <c r="G5539" i="6"/>
  <c r="F5539" i="6"/>
  <c r="I5538" i="6"/>
  <c r="H5538" i="6"/>
  <c r="G5538" i="6"/>
  <c r="F5538" i="6"/>
  <c r="I5537" i="6"/>
  <c r="H5537" i="6"/>
  <c r="G5537" i="6"/>
  <c r="F5537" i="6"/>
  <c r="I5536" i="6"/>
  <c r="H5536" i="6"/>
  <c r="G5536" i="6"/>
  <c r="F5536" i="6"/>
  <c r="I5535" i="6"/>
  <c r="H5535" i="6"/>
  <c r="G5535" i="6"/>
  <c r="F5535" i="6"/>
  <c r="I5534" i="6"/>
  <c r="H5534" i="6"/>
  <c r="G5534" i="6"/>
  <c r="F5534" i="6"/>
  <c r="I5533" i="6"/>
  <c r="H5533" i="6"/>
  <c r="G5533" i="6"/>
  <c r="F5533" i="6"/>
  <c r="I5532" i="6"/>
  <c r="H5532" i="6"/>
  <c r="G5532" i="6"/>
  <c r="F5532" i="6"/>
  <c r="I5531" i="6"/>
  <c r="H5531" i="6"/>
  <c r="G5531" i="6"/>
  <c r="F5531" i="6"/>
  <c r="I5530" i="6"/>
  <c r="H5530" i="6"/>
  <c r="G5530" i="6"/>
  <c r="F5530" i="6"/>
  <c r="I5529" i="6"/>
  <c r="H5529" i="6"/>
  <c r="G5529" i="6"/>
  <c r="F5529" i="6"/>
  <c r="I5528" i="6"/>
  <c r="H5528" i="6"/>
  <c r="G5528" i="6"/>
  <c r="F5528" i="6"/>
  <c r="I5527" i="6"/>
  <c r="H5527" i="6"/>
  <c r="G5527" i="6"/>
  <c r="F5527" i="6"/>
  <c r="I5526" i="6"/>
  <c r="H5526" i="6"/>
  <c r="G5526" i="6"/>
  <c r="F5526" i="6"/>
  <c r="I5525" i="6"/>
  <c r="H5525" i="6"/>
  <c r="G5525" i="6"/>
  <c r="F5525" i="6"/>
  <c r="I5524" i="6"/>
  <c r="H5524" i="6"/>
  <c r="G5524" i="6"/>
  <c r="F5524" i="6"/>
  <c r="I5523" i="6"/>
  <c r="H5523" i="6"/>
  <c r="G5523" i="6"/>
  <c r="F5523" i="6"/>
  <c r="I5522" i="6"/>
  <c r="H5522" i="6"/>
  <c r="G5522" i="6"/>
  <c r="F5522" i="6"/>
  <c r="I5521" i="6"/>
  <c r="H5521" i="6"/>
  <c r="G5521" i="6"/>
  <c r="F5521" i="6"/>
  <c r="I5520" i="6"/>
  <c r="H5520" i="6"/>
  <c r="G5520" i="6"/>
  <c r="F5520" i="6"/>
  <c r="I5519" i="6"/>
  <c r="H5519" i="6"/>
  <c r="G5519" i="6"/>
  <c r="F5519" i="6"/>
  <c r="I5518" i="6"/>
  <c r="H5518" i="6"/>
  <c r="G5518" i="6"/>
  <c r="F5518" i="6"/>
  <c r="I5517" i="6"/>
  <c r="H5517" i="6"/>
  <c r="G5517" i="6"/>
  <c r="F5517" i="6"/>
  <c r="I5516" i="6"/>
  <c r="H5516" i="6"/>
  <c r="G5516" i="6"/>
  <c r="F5516" i="6"/>
  <c r="I5515" i="6"/>
  <c r="H5515" i="6"/>
  <c r="G5515" i="6"/>
  <c r="F5515" i="6"/>
  <c r="I5514" i="6"/>
  <c r="H5514" i="6"/>
  <c r="G5514" i="6"/>
  <c r="F5514" i="6"/>
  <c r="I5513" i="6"/>
  <c r="H5513" i="6"/>
  <c r="G5513" i="6"/>
  <c r="F5513" i="6"/>
  <c r="I5512" i="6"/>
  <c r="H5512" i="6"/>
  <c r="G5512" i="6"/>
  <c r="F5512" i="6"/>
  <c r="I5511" i="6"/>
  <c r="H5511" i="6"/>
  <c r="G5511" i="6"/>
  <c r="F5511" i="6"/>
  <c r="I5510" i="6"/>
  <c r="H5510" i="6"/>
  <c r="G5510" i="6"/>
  <c r="F5510" i="6"/>
  <c r="I5509" i="6"/>
  <c r="H5509" i="6"/>
  <c r="G5509" i="6"/>
  <c r="F5509" i="6"/>
  <c r="I5508" i="6"/>
  <c r="H5508" i="6"/>
  <c r="G5508" i="6"/>
  <c r="F5508" i="6"/>
  <c r="I5507" i="6"/>
  <c r="H5507" i="6"/>
  <c r="G5507" i="6"/>
  <c r="F5507" i="6"/>
  <c r="I5506" i="6"/>
  <c r="H5506" i="6"/>
  <c r="G5506" i="6"/>
  <c r="F5506" i="6"/>
  <c r="I5505" i="6"/>
  <c r="H5505" i="6"/>
  <c r="G5505" i="6"/>
  <c r="F5505" i="6"/>
  <c r="I5504" i="6"/>
  <c r="H5504" i="6"/>
  <c r="G5504" i="6"/>
  <c r="F5504" i="6"/>
  <c r="I5503" i="6"/>
  <c r="H5503" i="6"/>
  <c r="G5503" i="6"/>
  <c r="F5503" i="6"/>
  <c r="I5502" i="6"/>
  <c r="H5502" i="6"/>
  <c r="G5502" i="6"/>
  <c r="F5502" i="6"/>
  <c r="I5501" i="6"/>
  <c r="H5501" i="6"/>
  <c r="G5501" i="6"/>
  <c r="F5501" i="6"/>
  <c r="I5500" i="6"/>
  <c r="H5500" i="6"/>
  <c r="G5500" i="6"/>
  <c r="F5500" i="6"/>
  <c r="I5499" i="6"/>
  <c r="H5499" i="6"/>
  <c r="G5499" i="6"/>
  <c r="F5499" i="6"/>
  <c r="I5498" i="6"/>
  <c r="H5498" i="6"/>
  <c r="G5498" i="6"/>
  <c r="F5498" i="6"/>
  <c r="I5497" i="6"/>
  <c r="H5497" i="6"/>
  <c r="G5497" i="6"/>
  <c r="F5497" i="6"/>
  <c r="I5496" i="6"/>
  <c r="H5496" i="6"/>
  <c r="G5496" i="6"/>
  <c r="F5496" i="6"/>
  <c r="I5495" i="6"/>
  <c r="H5495" i="6"/>
  <c r="G5495" i="6"/>
  <c r="F5495" i="6"/>
  <c r="I5494" i="6"/>
  <c r="H5494" i="6"/>
  <c r="G5494" i="6"/>
  <c r="F5494" i="6"/>
  <c r="I5493" i="6"/>
  <c r="H5493" i="6"/>
  <c r="G5493" i="6"/>
  <c r="F5493" i="6"/>
  <c r="I5492" i="6"/>
  <c r="H5492" i="6"/>
  <c r="G5492" i="6"/>
  <c r="F5492" i="6"/>
  <c r="I5491" i="6"/>
  <c r="H5491" i="6"/>
  <c r="G5491" i="6"/>
  <c r="F5491" i="6"/>
  <c r="I5490" i="6"/>
  <c r="H5490" i="6"/>
  <c r="G5490" i="6"/>
  <c r="F5490" i="6"/>
  <c r="I5489" i="6"/>
  <c r="H5489" i="6"/>
  <c r="G5489" i="6"/>
  <c r="F5489" i="6"/>
  <c r="I5488" i="6"/>
  <c r="H5488" i="6"/>
  <c r="G5488" i="6"/>
  <c r="F5488" i="6"/>
  <c r="I5487" i="6"/>
  <c r="H5487" i="6"/>
  <c r="G5487" i="6"/>
  <c r="F5487" i="6"/>
  <c r="I5486" i="6"/>
  <c r="H5486" i="6"/>
  <c r="G5486" i="6"/>
  <c r="F5486" i="6"/>
  <c r="I5485" i="6"/>
  <c r="H5485" i="6"/>
  <c r="G5485" i="6"/>
  <c r="F5485" i="6"/>
  <c r="I5484" i="6"/>
  <c r="H5484" i="6"/>
  <c r="G5484" i="6"/>
  <c r="F5484" i="6"/>
  <c r="I5483" i="6"/>
  <c r="H5483" i="6"/>
  <c r="G5483" i="6"/>
  <c r="F5483" i="6"/>
  <c r="I5482" i="6"/>
  <c r="H5482" i="6"/>
  <c r="G5482" i="6"/>
  <c r="F5482" i="6"/>
  <c r="I5481" i="6"/>
  <c r="H5481" i="6"/>
  <c r="G5481" i="6"/>
  <c r="F5481" i="6"/>
  <c r="I5480" i="6"/>
  <c r="H5480" i="6"/>
  <c r="G5480" i="6"/>
  <c r="F5480" i="6"/>
  <c r="I5479" i="6"/>
  <c r="H5479" i="6"/>
  <c r="G5479" i="6"/>
  <c r="F5479" i="6"/>
  <c r="I5478" i="6"/>
  <c r="H5478" i="6"/>
  <c r="G5478" i="6"/>
  <c r="F5478" i="6"/>
  <c r="I5477" i="6"/>
  <c r="H5477" i="6"/>
  <c r="G5477" i="6"/>
  <c r="F5477" i="6"/>
  <c r="I5476" i="6"/>
  <c r="H5476" i="6"/>
  <c r="G5476" i="6"/>
  <c r="F5476" i="6"/>
  <c r="I5475" i="6"/>
  <c r="H5475" i="6"/>
  <c r="G5475" i="6"/>
  <c r="F5475" i="6"/>
  <c r="I5474" i="6"/>
  <c r="H5474" i="6"/>
  <c r="G5474" i="6"/>
  <c r="F5474" i="6"/>
  <c r="I5473" i="6"/>
  <c r="H5473" i="6"/>
  <c r="G5473" i="6"/>
  <c r="F5473" i="6"/>
  <c r="I5472" i="6"/>
  <c r="H5472" i="6"/>
  <c r="G5472" i="6"/>
  <c r="F5472" i="6"/>
  <c r="I5471" i="6"/>
  <c r="H5471" i="6"/>
  <c r="G5471" i="6"/>
  <c r="F5471" i="6"/>
  <c r="I5470" i="6"/>
  <c r="H5470" i="6"/>
  <c r="G5470" i="6"/>
  <c r="F5470" i="6"/>
  <c r="I5469" i="6"/>
  <c r="H5469" i="6"/>
  <c r="G5469" i="6"/>
  <c r="F5469" i="6"/>
  <c r="I5468" i="6"/>
  <c r="H5468" i="6"/>
  <c r="G5468" i="6"/>
  <c r="F5468" i="6"/>
  <c r="I5467" i="6"/>
  <c r="H5467" i="6"/>
  <c r="G5467" i="6"/>
  <c r="F5467" i="6"/>
  <c r="I5466" i="6"/>
  <c r="H5466" i="6"/>
  <c r="G5466" i="6"/>
  <c r="F5466" i="6"/>
  <c r="I5465" i="6"/>
  <c r="H5465" i="6"/>
  <c r="G5465" i="6"/>
  <c r="F5465" i="6"/>
  <c r="I5464" i="6"/>
  <c r="H5464" i="6"/>
  <c r="G5464" i="6"/>
  <c r="F5464" i="6"/>
  <c r="I5463" i="6"/>
  <c r="H5463" i="6"/>
  <c r="G5463" i="6"/>
  <c r="F5463" i="6"/>
  <c r="I5462" i="6"/>
  <c r="H5462" i="6"/>
  <c r="G5462" i="6"/>
  <c r="F5462" i="6"/>
  <c r="I5461" i="6"/>
  <c r="H5461" i="6"/>
  <c r="G5461" i="6"/>
  <c r="F5461" i="6"/>
  <c r="I5460" i="6"/>
  <c r="H5460" i="6"/>
  <c r="G5460" i="6"/>
  <c r="F5460" i="6"/>
  <c r="I5459" i="6"/>
  <c r="H5459" i="6"/>
  <c r="G5459" i="6"/>
  <c r="F5459" i="6"/>
  <c r="I5458" i="6"/>
  <c r="H5458" i="6"/>
  <c r="G5458" i="6"/>
  <c r="F5458" i="6"/>
  <c r="I5457" i="6"/>
  <c r="H5457" i="6"/>
  <c r="G5457" i="6"/>
  <c r="F5457" i="6"/>
  <c r="I5456" i="6"/>
  <c r="H5456" i="6"/>
  <c r="G5456" i="6"/>
  <c r="F5456" i="6"/>
  <c r="I5455" i="6"/>
  <c r="H5455" i="6"/>
  <c r="G5455" i="6"/>
  <c r="F5455" i="6"/>
  <c r="I5454" i="6"/>
  <c r="H5454" i="6"/>
  <c r="G5454" i="6"/>
  <c r="F5454" i="6"/>
  <c r="I5453" i="6"/>
  <c r="H5453" i="6"/>
  <c r="G5453" i="6"/>
  <c r="F5453" i="6"/>
  <c r="I5452" i="6"/>
  <c r="H5452" i="6"/>
  <c r="G5452" i="6"/>
  <c r="F5452" i="6"/>
  <c r="I5451" i="6"/>
  <c r="H5451" i="6"/>
  <c r="G5451" i="6"/>
  <c r="F5451" i="6"/>
  <c r="I5450" i="6"/>
  <c r="H5450" i="6"/>
  <c r="G5450" i="6"/>
  <c r="F5450" i="6"/>
  <c r="I5449" i="6"/>
  <c r="H5449" i="6"/>
  <c r="G5449" i="6"/>
  <c r="F5449" i="6"/>
  <c r="I5448" i="6"/>
  <c r="H5448" i="6"/>
  <c r="G5448" i="6"/>
  <c r="F5448" i="6"/>
  <c r="I5447" i="6"/>
  <c r="H5447" i="6"/>
  <c r="G5447" i="6"/>
  <c r="F5447" i="6"/>
  <c r="I5446" i="6"/>
  <c r="H5446" i="6"/>
  <c r="G5446" i="6"/>
  <c r="F5446" i="6"/>
  <c r="I5445" i="6"/>
  <c r="H5445" i="6"/>
  <c r="G5445" i="6"/>
  <c r="F5445" i="6"/>
  <c r="I5444" i="6"/>
  <c r="H5444" i="6"/>
  <c r="G5444" i="6"/>
  <c r="F5444" i="6"/>
  <c r="I5443" i="6"/>
  <c r="H5443" i="6"/>
  <c r="G5443" i="6"/>
  <c r="F5443" i="6"/>
  <c r="I5442" i="6"/>
  <c r="H5442" i="6"/>
  <c r="G5442" i="6"/>
  <c r="F5442" i="6"/>
  <c r="I5441" i="6"/>
  <c r="H5441" i="6"/>
  <c r="G5441" i="6"/>
  <c r="F5441" i="6"/>
  <c r="I5440" i="6"/>
  <c r="H5440" i="6"/>
  <c r="G5440" i="6"/>
  <c r="F5440" i="6"/>
  <c r="I5439" i="6"/>
  <c r="H5439" i="6"/>
  <c r="G5439" i="6"/>
  <c r="F5439" i="6"/>
  <c r="I5438" i="6"/>
  <c r="H5438" i="6"/>
  <c r="G5438" i="6"/>
  <c r="F5438" i="6"/>
  <c r="I5437" i="6"/>
  <c r="H5437" i="6"/>
  <c r="G5437" i="6"/>
  <c r="F5437" i="6"/>
  <c r="I5436" i="6"/>
  <c r="H5436" i="6"/>
  <c r="G5436" i="6"/>
  <c r="F5436" i="6"/>
  <c r="I5435" i="6"/>
  <c r="H5435" i="6"/>
  <c r="G5435" i="6"/>
  <c r="F5435" i="6"/>
  <c r="I5434" i="6"/>
  <c r="H5434" i="6"/>
  <c r="G5434" i="6"/>
  <c r="F5434" i="6"/>
  <c r="I5433" i="6"/>
  <c r="H5433" i="6"/>
  <c r="G5433" i="6"/>
  <c r="F5433" i="6"/>
  <c r="I5432" i="6"/>
  <c r="H5432" i="6"/>
  <c r="G5432" i="6"/>
  <c r="F5432" i="6"/>
  <c r="I5431" i="6"/>
  <c r="H5431" i="6"/>
  <c r="G5431" i="6"/>
  <c r="F5431" i="6"/>
  <c r="I5430" i="6"/>
  <c r="H5430" i="6"/>
  <c r="G5430" i="6"/>
  <c r="F5430" i="6"/>
  <c r="I5429" i="6"/>
  <c r="H5429" i="6"/>
  <c r="G5429" i="6"/>
  <c r="F5429" i="6"/>
  <c r="I5428" i="6"/>
  <c r="H5428" i="6"/>
  <c r="G5428" i="6"/>
  <c r="F5428" i="6"/>
  <c r="I5427" i="6"/>
  <c r="H5427" i="6"/>
  <c r="G5427" i="6"/>
  <c r="F5427" i="6"/>
  <c r="I5426" i="6"/>
  <c r="H5426" i="6"/>
  <c r="G5426" i="6"/>
  <c r="F5426" i="6"/>
  <c r="I5425" i="6"/>
  <c r="H5425" i="6"/>
  <c r="G5425" i="6"/>
  <c r="F5425" i="6"/>
  <c r="I5424" i="6"/>
  <c r="H5424" i="6"/>
  <c r="G5424" i="6"/>
  <c r="F5424" i="6"/>
  <c r="I5423" i="6"/>
  <c r="H5423" i="6"/>
  <c r="G5423" i="6"/>
  <c r="F5423" i="6"/>
  <c r="I5422" i="6"/>
  <c r="H5422" i="6"/>
  <c r="G5422" i="6"/>
  <c r="F5422" i="6"/>
  <c r="I5421" i="6"/>
  <c r="H5421" i="6"/>
  <c r="G5421" i="6"/>
  <c r="F5421" i="6"/>
  <c r="I5420" i="6"/>
  <c r="H5420" i="6"/>
  <c r="G5420" i="6"/>
  <c r="F5420" i="6"/>
  <c r="I5419" i="6"/>
  <c r="H5419" i="6"/>
  <c r="G5419" i="6"/>
  <c r="F5419" i="6"/>
  <c r="I5418" i="6"/>
  <c r="H5418" i="6"/>
  <c r="G5418" i="6"/>
  <c r="F5418" i="6"/>
  <c r="I5417" i="6"/>
  <c r="H5417" i="6"/>
  <c r="G5417" i="6"/>
  <c r="F5417" i="6"/>
  <c r="I5416" i="6"/>
  <c r="H5416" i="6"/>
  <c r="G5416" i="6"/>
  <c r="F5416" i="6"/>
  <c r="I5415" i="6"/>
  <c r="H5415" i="6"/>
  <c r="G5415" i="6"/>
  <c r="F5415" i="6"/>
  <c r="I5414" i="6"/>
  <c r="H5414" i="6"/>
  <c r="G5414" i="6"/>
  <c r="F5414" i="6"/>
  <c r="I5413" i="6"/>
  <c r="H5413" i="6"/>
  <c r="G5413" i="6"/>
  <c r="F5413" i="6"/>
  <c r="I5412" i="6"/>
  <c r="H5412" i="6"/>
  <c r="G5412" i="6"/>
  <c r="F5412" i="6"/>
  <c r="I5411" i="6"/>
  <c r="H5411" i="6"/>
  <c r="G5411" i="6"/>
  <c r="F5411" i="6"/>
  <c r="I5410" i="6"/>
  <c r="H5410" i="6"/>
  <c r="G5410" i="6"/>
  <c r="F5410" i="6"/>
  <c r="I5409" i="6"/>
  <c r="H5409" i="6"/>
  <c r="G5409" i="6"/>
  <c r="F5409" i="6"/>
  <c r="I5408" i="6"/>
  <c r="H5408" i="6"/>
  <c r="G5408" i="6"/>
  <c r="F5408" i="6"/>
  <c r="I5407" i="6"/>
  <c r="H5407" i="6"/>
  <c r="G5407" i="6"/>
  <c r="F5407" i="6"/>
  <c r="I5406" i="6"/>
  <c r="H5406" i="6"/>
  <c r="G5406" i="6"/>
  <c r="F5406" i="6"/>
  <c r="I5405" i="6"/>
  <c r="H5405" i="6"/>
  <c r="G5405" i="6"/>
  <c r="F5405" i="6"/>
  <c r="I5404" i="6"/>
  <c r="H5404" i="6"/>
  <c r="G5404" i="6"/>
  <c r="F5404" i="6"/>
  <c r="I5403" i="6"/>
  <c r="H5403" i="6"/>
  <c r="G5403" i="6"/>
  <c r="F5403" i="6"/>
  <c r="I5402" i="6"/>
  <c r="H5402" i="6"/>
  <c r="G5402" i="6"/>
  <c r="F5402" i="6"/>
  <c r="I5401" i="6"/>
  <c r="H5401" i="6"/>
  <c r="G5401" i="6"/>
  <c r="F5401" i="6"/>
  <c r="I5400" i="6"/>
  <c r="H5400" i="6"/>
  <c r="G5400" i="6"/>
  <c r="F5400" i="6"/>
  <c r="I5399" i="6"/>
  <c r="H5399" i="6"/>
  <c r="G5399" i="6"/>
  <c r="F5399" i="6"/>
  <c r="I5398" i="6"/>
  <c r="H5398" i="6"/>
  <c r="G5398" i="6"/>
  <c r="F5398" i="6"/>
  <c r="I5397" i="6"/>
  <c r="H5397" i="6"/>
  <c r="G5397" i="6"/>
  <c r="F5397" i="6"/>
  <c r="I5396" i="6"/>
  <c r="H5396" i="6"/>
  <c r="G5396" i="6"/>
  <c r="F5396" i="6"/>
  <c r="I5395" i="6"/>
  <c r="H5395" i="6"/>
  <c r="G5395" i="6"/>
  <c r="F5395" i="6"/>
  <c r="I5394" i="6"/>
  <c r="H5394" i="6"/>
  <c r="G5394" i="6"/>
  <c r="F5394" i="6"/>
  <c r="I5393" i="6"/>
  <c r="H5393" i="6"/>
  <c r="G5393" i="6"/>
  <c r="F5393" i="6"/>
  <c r="I5392" i="6"/>
  <c r="H5392" i="6"/>
  <c r="G5392" i="6"/>
  <c r="F5392" i="6"/>
  <c r="I5391" i="6"/>
  <c r="H5391" i="6"/>
  <c r="G5391" i="6"/>
  <c r="F5391" i="6"/>
  <c r="I5390" i="6"/>
  <c r="H5390" i="6"/>
  <c r="G5390" i="6"/>
  <c r="F5390" i="6"/>
  <c r="I5389" i="6"/>
  <c r="H5389" i="6"/>
  <c r="G5389" i="6"/>
  <c r="F5389" i="6"/>
  <c r="I5388" i="6"/>
  <c r="H5388" i="6"/>
  <c r="G5388" i="6"/>
  <c r="F5388" i="6"/>
  <c r="I5387" i="6"/>
  <c r="H5387" i="6"/>
  <c r="G5387" i="6"/>
  <c r="F5387" i="6"/>
  <c r="I5386" i="6"/>
  <c r="H5386" i="6"/>
  <c r="G5386" i="6"/>
  <c r="F5386" i="6"/>
  <c r="I5385" i="6"/>
  <c r="H5385" i="6"/>
  <c r="G5385" i="6"/>
  <c r="F5385" i="6"/>
  <c r="I5384" i="6"/>
  <c r="H5384" i="6"/>
  <c r="G5384" i="6"/>
  <c r="F5384" i="6"/>
  <c r="I5383" i="6"/>
  <c r="H5383" i="6"/>
  <c r="G5383" i="6"/>
  <c r="F5383" i="6"/>
  <c r="I5382" i="6"/>
  <c r="H5382" i="6"/>
  <c r="G5382" i="6"/>
  <c r="F5382" i="6"/>
  <c r="I5381" i="6"/>
  <c r="H5381" i="6"/>
  <c r="G5381" i="6"/>
  <c r="F5381" i="6"/>
  <c r="I5380" i="6"/>
  <c r="H5380" i="6"/>
  <c r="G5380" i="6"/>
  <c r="F5380" i="6"/>
  <c r="I5379" i="6"/>
  <c r="H5379" i="6"/>
  <c r="G5379" i="6"/>
  <c r="F5379" i="6"/>
  <c r="I5378" i="6"/>
  <c r="H5378" i="6"/>
  <c r="G5378" i="6"/>
  <c r="F5378" i="6"/>
  <c r="I5377" i="6"/>
  <c r="H5377" i="6"/>
  <c r="G5377" i="6"/>
  <c r="F5377" i="6"/>
  <c r="I5376" i="6"/>
  <c r="H5376" i="6"/>
  <c r="G5376" i="6"/>
  <c r="F5376" i="6"/>
  <c r="I5375" i="6"/>
  <c r="H5375" i="6"/>
  <c r="G5375" i="6"/>
  <c r="F5375" i="6"/>
  <c r="I5374" i="6"/>
  <c r="H5374" i="6"/>
  <c r="G5374" i="6"/>
  <c r="F5374" i="6"/>
  <c r="I5373" i="6"/>
  <c r="H5373" i="6"/>
  <c r="G5373" i="6"/>
  <c r="F5373" i="6"/>
  <c r="I5372" i="6"/>
  <c r="H5372" i="6"/>
  <c r="G5372" i="6"/>
  <c r="F5372" i="6"/>
  <c r="I5371" i="6"/>
  <c r="H5371" i="6"/>
  <c r="G5371" i="6"/>
  <c r="F5371" i="6"/>
  <c r="I5370" i="6"/>
  <c r="H5370" i="6"/>
  <c r="G5370" i="6"/>
  <c r="F5370" i="6"/>
  <c r="I5369" i="6"/>
  <c r="H5369" i="6"/>
  <c r="G5369" i="6"/>
  <c r="F5369" i="6"/>
  <c r="I5368" i="6"/>
  <c r="H5368" i="6"/>
  <c r="G5368" i="6"/>
  <c r="F5368" i="6"/>
  <c r="I5367" i="6"/>
  <c r="H5367" i="6"/>
  <c r="G5367" i="6"/>
  <c r="F5367" i="6"/>
  <c r="I5366" i="6"/>
  <c r="H5366" i="6"/>
  <c r="G5366" i="6"/>
  <c r="F5366" i="6"/>
  <c r="I5365" i="6"/>
  <c r="H5365" i="6"/>
  <c r="G5365" i="6"/>
  <c r="F5365" i="6"/>
  <c r="I5364" i="6"/>
  <c r="H5364" i="6"/>
  <c r="G5364" i="6"/>
  <c r="F5364" i="6"/>
  <c r="I5363" i="6"/>
  <c r="H5363" i="6"/>
  <c r="G5363" i="6"/>
  <c r="F5363" i="6"/>
  <c r="I5362" i="6"/>
  <c r="H5362" i="6"/>
  <c r="G5362" i="6"/>
  <c r="F5362" i="6"/>
  <c r="I5361" i="6"/>
  <c r="H5361" i="6"/>
  <c r="G5361" i="6"/>
  <c r="F5361" i="6"/>
  <c r="I5360" i="6"/>
  <c r="H5360" i="6"/>
  <c r="G5360" i="6"/>
  <c r="F5360" i="6"/>
  <c r="I5359" i="6"/>
  <c r="H5359" i="6"/>
  <c r="G5359" i="6"/>
  <c r="F5359" i="6"/>
  <c r="I5358" i="6"/>
  <c r="H5358" i="6"/>
  <c r="G5358" i="6"/>
  <c r="F5358" i="6"/>
  <c r="I5357" i="6"/>
  <c r="H5357" i="6"/>
  <c r="G5357" i="6"/>
  <c r="F5357" i="6"/>
  <c r="I5356" i="6"/>
  <c r="H5356" i="6"/>
  <c r="G5356" i="6"/>
  <c r="F5356" i="6"/>
  <c r="I5355" i="6"/>
  <c r="H5355" i="6"/>
  <c r="G5355" i="6"/>
  <c r="F5355" i="6"/>
  <c r="I5354" i="6"/>
  <c r="H5354" i="6"/>
  <c r="G5354" i="6"/>
  <c r="F5354" i="6"/>
  <c r="I5353" i="6"/>
  <c r="H5353" i="6"/>
  <c r="G5353" i="6"/>
  <c r="F5353" i="6"/>
  <c r="I5352" i="6"/>
  <c r="H5352" i="6"/>
  <c r="G5352" i="6"/>
  <c r="F5352" i="6"/>
  <c r="I5351" i="6"/>
  <c r="H5351" i="6"/>
  <c r="G5351" i="6"/>
  <c r="F5351" i="6"/>
  <c r="I5350" i="6"/>
  <c r="H5350" i="6"/>
  <c r="G5350" i="6"/>
  <c r="F5350" i="6"/>
  <c r="I5349" i="6"/>
  <c r="H5349" i="6"/>
  <c r="G5349" i="6"/>
  <c r="F5349" i="6"/>
  <c r="I5348" i="6"/>
  <c r="H5348" i="6"/>
  <c r="G5348" i="6"/>
  <c r="F5348" i="6"/>
  <c r="I5347" i="6"/>
  <c r="H5347" i="6"/>
  <c r="G5347" i="6"/>
  <c r="F5347" i="6"/>
  <c r="I5346" i="6"/>
  <c r="H5346" i="6"/>
  <c r="G5346" i="6"/>
  <c r="F5346" i="6"/>
  <c r="I5345" i="6"/>
  <c r="H5345" i="6"/>
  <c r="G5345" i="6"/>
  <c r="F5345" i="6"/>
  <c r="I5344" i="6"/>
  <c r="H5344" i="6"/>
  <c r="G5344" i="6"/>
  <c r="F5344" i="6"/>
  <c r="I5343" i="6"/>
  <c r="H5343" i="6"/>
  <c r="G5343" i="6"/>
  <c r="F5343" i="6"/>
  <c r="I5342" i="6"/>
  <c r="H5342" i="6"/>
  <c r="G5342" i="6"/>
  <c r="F5342" i="6"/>
  <c r="I5341" i="6"/>
  <c r="H5341" i="6"/>
  <c r="G5341" i="6"/>
  <c r="F5341" i="6"/>
  <c r="I5340" i="6"/>
  <c r="H5340" i="6"/>
  <c r="G5340" i="6"/>
  <c r="F5340" i="6"/>
  <c r="I5339" i="6"/>
  <c r="H5339" i="6"/>
  <c r="G5339" i="6"/>
  <c r="F5339" i="6"/>
  <c r="I5338" i="6"/>
  <c r="H5338" i="6"/>
  <c r="G5338" i="6"/>
  <c r="F5338" i="6"/>
  <c r="I5337" i="6"/>
  <c r="H5337" i="6"/>
  <c r="G5337" i="6"/>
  <c r="F5337" i="6"/>
  <c r="I5336" i="6"/>
  <c r="H5336" i="6"/>
  <c r="G5336" i="6"/>
  <c r="F5336" i="6"/>
  <c r="I5335" i="6"/>
  <c r="H5335" i="6"/>
  <c r="G5335" i="6"/>
  <c r="F5335" i="6"/>
  <c r="I5334" i="6"/>
  <c r="H5334" i="6"/>
  <c r="G5334" i="6"/>
  <c r="F5334" i="6"/>
  <c r="I5333" i="6"/>
  <c r="H5333" i="6"/>
  <c r="G5333" i="6"/>
  <c r="F5333" i="6"/>
  <c r="I5332" i="6"/>
  <c r="H5332" i="6"/>
  <c r="G5332" i="6"/>
  <c r="F5332" i="6"/>
  <c r="I5331" i="6"/>
  <c r="H5331" i="6"/>
  <c r="G5331" i="6"/>
  <c r="F5331" i="6"/>
  <c r="I5330" i="6"/>
  <c r="H5330" i="6"/>
  <c r="G5330" i="6"/>
  <c r="F5330" i="6"/>
  <c r="I5329" i="6"/>
  <c r="H5329" i="6"/>
  <c r="G5329" i="6"/>
  <c r="F5329" i="6"/>
  <c r="I5328" i="6"/>
  <c r="H5328" i="6"/>
  <c r="G5328" i="6"/>
  <c r="F5328" i="6"/>
  <c r="I5327" i="6"/>
  <c r="H5327" i="6"/>
  <c r="G5327" i="6"/>
  <c r="F5327" i="6"/>
  <c r="I5326" i="6"/>
  <c r="H5326" i="6"/>
  <c r="G5326" i="6"/>
  <c r="F5326" i="6"/>
  <c r="I5325" i="6"/>
  <c r="H5325" i="6"/>
  <c r="G5325" i="6"/>
  <c r="F5325" i="6"/>
  <c r="I5324" i="6"/>
  <c r="H5324" i="6"/>
  <c r="G5324" i="6"/>
  <c r="F5324" i="6"/>
  <c r="I5323" i="6"/>
  <c r="H5323" i="6"/>
  <c r="G5323" i="6"/>
  <c r="F5323" i="6"/>
  <c r="I5322" i="6"/>
  <c r="H5322" i="6"/>
  <c r="G5322" i="6"/>
  <c r="F5322" i="6"/>
  <c r="I5321" i="6"/>
  <c r="H5321" i="6"/>
  <c r="G5321" i="6"/>
  <c r="F5321" i="6"/>
  <c r="I5320" i="6"/>
  <c r="H5320" i="6"/>
  <c r="G5320" i="6"/>
  <c r="F5320" i="6"/>
  <c r="I5319" i="6"/>
  <c r="H5319" i="6"/>
  <c r="G5319" i="6"/>
  <c r="F5319" i="6"/>
  <c r="I5318" i="6"/>
  <c r="H5318" i="6"/>
  <c r="G5318" i="6"/>
  <c r="F5318" i="6"/>
  <c r="I5317" i="6"/>
  <c r="H5317" i="6"/>
  <c r="G5317" i="6"/>
  <c r="F5317" i="6"/>
  <c r="I5316" i="6"/>
  <c r="H5316" i="6"/>
  <c r="G5316" i="6"/>
  <c r="F5316" i="6"/>
  <c r="I5315" i="6"/>
  <c r="H5315" i="6"/>
  <c r="G5315" i="6"/>
  <c r="F5315" i="6"/>
  <c r="I5314" i="6"/>
  <c r="H5314" i="6"/>
  <c r="G5314" i="6"/>
  <c r="F5314" i="6"/>
  <c r="I5313" i="6"/>
  <c r="H5313" i="6"/>
  <c r="G5313" i="6"/>
  <c r="F5313" i="6"/>
  <c r="I5312" i="6"/>
  <c r="H5312" i="6"/>
  <c r="G5312" i="6"/>
  <c r="F5312" i="6"/>
  <c r="I5311" i="6"/>
  <c r="H5311" i="6"/>
  <c r="G5311" i="6"/>
  <c r="F5311" i="6"/>
  <c r="I5310" i="6"/>
  <c r="H5310" i="6"/>
  <c r="G5310" i="6"/>
  <c r="F5310" i="6"/>
  <c r="I5309" i="6"/>
  <c r="H5309" i="6"/>
  <c r="G5309" i="6"/>
  <c r="F5309" i="6"/>
  <c r="I5308" i="6"/>
  <c r="H5308" i="6"/>
  <c r="G5308" i="6"/>
  <c r="F5308" i="6"/>
  <c r="I5307" i="6"/>
  <c r="H5307" i="6"/>
  <c r="G5307" i="6"/>
  <c r="F5307" i="6"/>
  <c r="I5306" i="6"/>
  <c r="H5306" i="6"/>
  <c r="G5306" i="6"/>
  <c r="F5306" i="6"/>
  <c r="I5305" i="6"/>
  <c r="H5305" i="6"/>
  <c r="G5305" i="6"/>
  <c r="F5305" i="6"/>
  <c r="I5304" i="6"/>
  <c r="H5304" i="6"/>
  <c r="G5304" i="6"/>
  <c r="F5304" i="6"/>
  <c r="I5303" i="6"/>
  <c r="H5303" i="6"/>
  <c r="G5303" i="6"/>
  <c r="F5303" i="6"/>
  <c r="I5302" i="6"/>
  <c r="H5302" i="6"/>
  <c r="G5302" i="6"/>
  <c r="F5302" i="6"/>
  <c r="I5301" i="6"/>
  <c r="H5301" i="6"/>
  <c r="G5301" i="6"/>
  <c r="F5301" i="6"/>
  <c r="I5300" i="6"/>
  <c r="H5300" i="6"/>
  <c r="G5300" i="6"/>
  <c r="F5300" i="6"/>
  <c r="I5299" i="6"/>
  <c r="H5299" i="6"/>
  <c r="G5299" i="6"/>
  <c r="F5299" i="6"/>
  <c r="I5298" i="6"/>
  <c r="H5298" i="6"/>
  <c r="G5298" i="6"/>
  <c r="F5298" i="6"/>
  <c r="I5297" i="6"/>
  <c r="H5297" i="6"/>
  <c r="G5297" i="6"/>
  <c r="F5297" i="6"/>
  <c r="I5296" i="6"/>
  <c r="H5296" i="6"/>
  <c r="G5296" i="6"/>
  <c r="F5296" i="6"/>
  <c r="I5295" i="6"/>
  <c r="H5295" i="6"/>
  <c r="G5295" i="6"/>
  <c r="F5295" i="6"/>
  <c r="I5294" i="6"/>
  <c r="H5294" i="6"/>
  <c r="G5294" i="6"/>
  <c r="F5294" i="6"/>
  <c r="I5293" i="6"/>
  <c r="H5293" i="6"/>
  <c r="G5293" i="6"/>
  <c r="F5293" i="6"/>
  <c r="I5292" i="6"/>
  <c r="H5292" i="6"/>
  <c r="G5292" i="6"/>
  <c r="F5292" i="6"/>
  <c r="I5291" i="6"/>
  <c r="H5291" i="6"/>
  <c r="G5291" i="6"/>
  <c r="F5291" i="6"/>
  <c r="I5290" i="6"/>
  <c r="H5290" i="6"/>
  <c r="G5290" i="6"/>
  <c r="F5290" i="6"/>
  <c r="I5289" i="6"/>
  <c r="H5289" i="6"/>
  <c r="G5289" i="6"/>
  <c r="F5289" i="6"/>
  <c r="I5288" i="6"/>
  <c r="H5288" i="6"/>
  <c r="G5288" i="6"/>
  <c r="F5288" i="6"/>
  <c r="I5287" i="6"/>
  <c r="H5287" i="6"/>
  <c r="G5287" i="6"/>
  <c r="F5287" i="6"/>
  <c r="I5286" i="6"/>
  <c r="H5286" i="6"/>
  <c r="G5286" i="6"/>
  <c r="F5286" i="6"/>
  <c r="I5285" i="6"/>
  <c r="H5285" i="6"/>
  <c r="G5285" i="6"/>
  <c r="F5285" i="6"/>
  <c r="I5284" i="6"/>
  <c r="H5284" i="6"/>
  <c r="G5284" i="6"/>
  <c r="F5284" i="6"/>
  <c r="I5283" i="6"/>
  <c r="H5283" i="6"/>
  <c r="G5283" i="6"/>
  <c r="F5283" i="6"/>
  <c r="I5282" i="6"/>
  <c r="H5282" i="6"/>
  <c r="G5282" i="6"/>
  <c r="F5282" i="6"/>
  <c r="I5281" i="6"/>
  <c r="H5281" i="6"/>
  <c r="G5281" i="6"/>
  <c r="F5281" i="6"/>
  <c r="I5280" i="6"/>
  <c r="H5280" i="6"/>
  <c r="G5280" i="6"/>
  <c r="F5280" i="6"/>
  <c r="I5279" i="6"/>
  <c r="H5279" i="6"/>
  <c r="G5279" i="6"/>
  <c r="F5279" i="6"/>
  <c r="I5278" i="6"/>
  <c r="H5278" i="6"/>
  <c r="G5278" i="6"/>
  <c r="F5278" i="6"/>
  <c r="I5277" i="6"/>
  <c r="H5277" i="6"/>
  <c r="G5277" i="6"/>
  <c r="F5277" i="6"/>
  <c r="I5276" i="6"/>
  <c r="H5276" i="6"/>
  <c r="G5276" i="6"/>
  <c r="F5276" i="6"/>
  <c r="I5275" i="6"/>
  <c r="H5275" i="6"/>
  <c r="G5275" i="6"/>
  <c r="F5275" i="6"/>
  <c r="I5274" i="6"/>
  <c r="H5274" i="6"/>
  <c r="G5274" i="6"/>
  <c r="F5274" i="6"/>
  <c r="I5273" i="6"/>
  <c r="H5273" i="6"/>
  <c r="G5273" i="6"/>
  <c r="F5273" i="6"/>
  <c r="I5272" i="6"/>
  <c r="H5272" i="6"/>
  <c r="G5272" i="6"/>
  <c r="F5272" i="6"/>
  <c r="I5271" i="6"/>
  <c r="H5271" i="6"/>
  <c r="G5271" i="6"/>
  <c r="F5271" i="6"/>
  <c r="I5270" i="6"/>
  <c r="H5270" i="6"/>
  <c r="G5270" i="6"/>
  <c r="F5270" i="6"/>
  <c r="I5269" i="6"/>
  <c r="H5269" i="6"/>
  <c r="G5269" i="6"/>
  <c r="F5269" i="6"/>
  <c r="I5268" i="6"/>
  <c r="H5268" i="6"/>
  <c r="G5268" i="6"/>
  <c r="F5268" i="6"/>
  <c r="I5267" i="6"/>
  <c r="H5267" i="6"/>
  <c r="G5267" i="6"/>
  <c r="F5267" i="6"/>
  <c r="I5266" i="6"/>
  <c r="H5266" i="6"/>
  <c r="G5266" i="6"/>
  <c r="F5266" i="6"/>
  <c r="I5265" i="6"/>
  <c r="H5265" i="6"/>
  <c r="G5265" i="6"/>
  <c r="F5265" i="6"/>
  <c r="I5264" i="6"/>
  <c r="H5264" i="6"/>
  <c r="G5264" i="6"/>
  <c r="F5264" i="6"/>
  <c r="I5263" i="6"/>
  <c r="H5263" i="6"/>
  <c r="G5263" i="6"/>
  <c r="F5263" i="6"/>
  <c r="I5262" i="6"/>
  <c r="H5262" i="6"/>
  <c r="G5262" i="6"/>
  <c r="F5262" i="6"/>
  <c r="I5261" i="6"/>
  <c r="H5261" i="6"/>
  <c r="G5261" i="6"/>
  <c r="F5261" i="6"/>
  <c r="I5260" i="6"/>
  <c r="H5260" i="6"/>
  <c r="G5260" i="6"/>
  <c r="F5260" i="6"/>
  <c r="I5259" i="6"/>
  <c r="H5259" i="6"/>
  <c r="G5259" i="6"/>
  <c r="F5259" i="6"/>
  <c r="I5258" i="6"/>
  <c r="H5258" i="6"/>
  <c r="G5258" i="6"/>
  <c r="F5258" i="6"/>
  <c r="I5257" i="6"/>
  <c r="H5257" i="6"/>
  <c r="G5257" i="6"/>
  <c r="F5257" i="6"/>
  <c r="I5256" i="6"/>
  <c r="H5256" i="6"/>
  <c r="G5256" i="6"/>
  <c r="F5256" i="6"/>
  <c r="I5255" i="6"/>
  <c r="H5255" i="6"/>
  <c r="G5255" i="6"/>
  <c r="F5255" i="6"/>
  <c r="I5254" i="6"/>
  <c r="H5254" i="6"/>
  <c r="G5254" i="6"/>
  <c r="F5254" i="6"/>
  <c r="I5253" i="6"/>
  <c r="H5253" i="6"/>
  <c r="G5253" i="6"/>
  <c r="F5253" i="6"/>
  <c r="I5252" i="6"/>
  <c r="H5252" i="6"/>
  <c r="G5252" i="6"/>
  <c r="F5252" i="6"/>
  <c r="I5251" i="6"/>
  <c r="H5251" i="6"/>
  <c r="G5251" i="6"/>
  <c r="F5251" i="6"/>
  <c r="I5250" i="6"/>
  <c r="H5250" i="6"/>
  <c r="G5250" i="6"/>
  <c r="F5250" i="6"/>
  <c r="I5249" i="6"/>
  <c r="H5249" i="6"/>
  <c r="G5249" i="6"/>
  <c r="F5249" i="6"/>
  <c r="I5248" i="6"/>
  <c r="H5248" i="6"/>
  <c r="G5248" i="6"/>
  <c r="F5248" i="6"/>
  <c r="I5247" i="6"/>
  <c r="H5247" i="6"/>
  <c r="G5247" i="6"/>
  <c r="F5247" i="6"/>
  <c r="I5246" i="6"/>
  <c r="H5246" i="6"/>
  <c r="G5246" i="6"/>
  <c r="F5246" i="6"/>
  <c r="I5245" i="6"/>
  <c r="H5245" i="6"/>
  <c r="G5245" i="6"/>
  <c r="F5245" i="6"/>
  <c r="I5244" i="6"/>
  <c r="H5244" i="6"/>
  <c r="G5244" i="6"/>
  <c r="F5244" i="6"/>
  <c r="I5243" i="6"/>
  <c r="H5243" i="6"/>
  <c r="G5243" i="6"/>
  <c r="F5243" i="6"/>
  <c r="I5242" i="6"/>
  <c r="H5242" i="6"/>
  <c r="G5242" i="6"/>
  <c r="F5242" i="6"/>
  <c r="I5241" i="6"/>
  <c r="H5241" i="6"/>
  <c r="G5241" i="6"/>
  <c r="F5241" i="6"/>
  <c r="I5240" i="6"/>
  <c r="H5240" i="6"/>
  <c r="G5240" i="6"/>
  <c r="F5240" i="6"/>
  <c r="I5239" i="6"/>
  <c r="H5239" i="6"/>
  <c r="G5239" i="6"/>
  <c r="F5239" i="6"/>
  <c r="I5238" i="6"/>
  <c r="H5238" i="6"/>
  <c r="G5238" i="6"/>
  <c r="F5238" i="6"/>
  <c r="I5237" i="6"/>
  <c r="H5237" i="6"/>
  <c r="G5237" i="6"/>
  <c r="F5237" i="6"/>
  <c r="I5236" i="6"/>
  <c r="H5236" i="6"/>
  <c r="G5236" i="6"/>
  <c r="F5236" i="6"/>
  <c r="I5235" i="6"/>
  <c r="H5235" i="6"/>
  <c r="G5235" i="6"/>
  <c r="F5235" i="6"/>
  <c r="I5234" i="6"/>
  <c r="H5234" i="6"/>
  <c r="G5234" i="6"/>
  <c r="F5234" i="6"/>
  <c r="I5233" i="6"/>
  <c r="H5233" i="6"/>
  <c r="G5233" i="6"/>
  <c r="F5233" i="6"/>
  <c r="I5232" i="6"/>
  <c r="H5232" i="6"/>
  <c r="G5232" i="6"/>
  <c r="F5232" i="6"/>
  <c r="I5231" i="6"/>
  <c r="H5231" i="6"/>
  <c r="G5231" i="6"/>
  <c r="F5231" i="6"/>
  <c r="I5230" i="6"/>
  <c r="H5230" i="6"/>
  <c r="G5230" i="6"/>
  <c r="F5230" i="6"/>
  <c r="I5229" i="6"/>
  <c r="H5229" i="6"/>
  <c r="G5229" i="6"/>
  <c r="F5229" i="6"/>
  <c r="I5228" i="6"/>
  <c r="H5228" i="6"/>
  <c r="G5228" i="6"/>
  <c r="F5228" i="6"/>
  <c r="I5227" i="6"/>
  <c r="H5227" i="6"/>
  <c r="G5227" i="6"/>
  <c r="F5227" i="6"/>
  <c r="I5226" i="6"/>
  <c r="H5226" i="6"/>
  <c r="G5226" i="6"/>
  <c r="F5226" i="6"/>
  <c r="I5225" i="6"/>
  <c r="H5225" i="6"/>
  <c r="G5225" i="6"/>
  <c r="F5225" i="6"/>
  <c r="I5224" i="6"/>
  <c r="H5224" i="6"/>
  <c r="G5224" i="6"/>
  <c r="F5224" i="6"/>
  <c r="I5223" i="6"/>
  <c r="H5223" i="6"/>
  <c r="G5223" i="6"/>
  <c r="F5223" i="6"/>
  <c r="I5222" i="6"/>
  <c r="H5222" i="6"/>
  <c r="G5222" i="6"/>
  <c r="F5222" i="6"/>
  <c r="I5221" i="6"/>
  <c r="H5221" i="6"/>
  <c r="G5221" i="6"/>
  <c r="F5221" i="6"/>
  <c r="I5220" i="6"/>
  <c r="H5220" i="6"/>
  <c r="G5220" i="6"/>
  <c r="F5220" i="6"/>
  <c r="I5219" i="6"/>
  <c r="H5219" i="6"/>
  <c r="G5219" i="6"/>
  <c r="F5219" i="6"/>
  <c r="I5218" i="6"/>
  <c r="H5218" i="6"/>
  <c r="G5218" i="6"/>
  <c r="F5218" i="6"/>
  <c r="I5217" i="6"/>
  <c r="H5217" i="6"/>
  <c r="G5217" i="6"/>
  <c r="F5217" i="6"/>
  <c r="I5216" i="6"/>
  <c r="H5216" i="6"/>
  <c r="G5216" i="6"/>
  <c r="F5216" i="6"/>
  <c r="I5215" i="6"/>
  <c r="H5215" i="6"/>
  <c r="G5215" i="6"/>
  <c r="F5215" i="6"/>
  <c r="I5214" i="6"/>
  <c r="H5214" i="6"/>
  <c r="G5214" i="6"/>
  <c r="F5214" i="6"/>
  <c r="I5213" i="6"/>
  <c r="H5213" i="6"/>
  <c r="G5213" i="6"/>
  <c r="F5213" i="6"/>
  <c r="I5212" i="6"/>
  <c r="H5212" i="6"/>
  <c r="G5212" i="6"/>
  <c r="F5212" i="6"/>
  <c r="I5211" i="6"/>
  <c r="H5211" i="6"/>
  <c r="G5211" i="6"/>
  <c r="F5211" i="6"/>
  <c r="I5210" i="6"/>
  <c r="H5210" i="6"/>
  <c r="G5210" i="6"/>
  <c r="F5210" i="6"/>
  <c r="I5209" i="6"/>
  <c r="H5209" i="6"/>
  <c r="G5209" i="6"/>
  <c r="F5209" i="6"/>
  <c r="I5208" i="6"/>
  <c r="H5208" i="6"/>
  <c r="G5208" i="6"/>
  <c r="F5208" i="6"/>
  <c r="I5207" i="6"/>
  <c r="H5207" i="6"/>
  <c r="G5207" i="6"/>
  <c r="F5207" i="6"/>
  <c r="I5206" i="6"/>
  <c r="H5206" i="6"/>
  <c r="G5206" i="6"/>
  <c r="F5206" i="6"/>
  <c r="I5205" i="6"/>
  <c r="H5205" i="6"/>
  <c r="G5205" i="6"/>
  <c r="F5205" i="6"/>
  <c r="I5204" i="6"/>
  <c r="H5204" i="6"/>
  <c r="G5204" i="6"/>
  <c r="F5204" i="6"/>
  <c r="I5203" i="6"/>
  <c r="H5203" i="6"/>
  <c r="G5203" i="6"/>
  <c r="F5203" i="6"/>
  <c r="I5202" i="6"/>
  <c r="H5202" i="6"/>
  <c r="G5202" i="6"/>
  <c r="F5202" i="6"/>
  <c r="I5201" i="6"/>
  <c r="H5201" i="6"/>
  <c r="G5201" i="6"/>
  <c r="F5201" i="6"/>
  <c r="I5200" i="6"/>
  <c r="H5200" i="6"/>
  <c r="G5200" i="6"/>
  <c r="F5200" i="6"/>
  <c r="I5199" i="6"/>
  <c r="H5199" i="6"/>
  <c r="G5199" i="6"/>
  <c r="F5199" i="6"/>
  <c r="I5198" i="6"/>
  <c r="H5198" i="6"/>
  <c r="G5198" i="6"/>
  <c r="F5198" i="6"/>
  <c r="I5197" i="6"/>
  <c r="H5197" i="6"/>
  <c r="G5197" i="6"/>
  <c r="F5197" i="6"/>
  <c r="I5196" i="6"/>
  <c r="H5196" i="6"/>
  <c r="G5196" i="6"/>
  <c r="F5196" i="6"/>
  <c r="I5195" i="6"/>
  <c r="H5195" i="6"/>
  <c r="G5195" i="6"/>
  <c r="F5195" i="6"/>
  <c r="I5194" i="6"/>
  <c r="H5194" i="6"/>
  <c r="G5194" i="6"/>
  <c r="F5194" i="6"/>
  <c r="I5193" i="6"/>
  <c r="H5193" i="6"/>
  <c r="G5193" i="6"/>
  <c r="F5193" i="6"/>
  <c r="I5192" i="6"/>
  <c r="H5192" i="6"/>
  <c r="G5192" i="6"/>
  <c r="F5192" i="6"/>
  <c r="I5191" i="6"/>
  <c r="H5191" i="6"/>
  <c r="G5191" i="6"/>
  <c r="F5191" i="6"/>
  <c r="I5190" i="6"/>
  <c r="H5190" i="6"/>
  <c r="G5190" i="6"/>
  <c r="F5190" i="6"/>
  <c r="I5189" i="6"/>
  <c r="H5189" i="6"/>
  <c r="G5189" i="6"/>
  <c r="F5189" i="6"/>
  <c r="I5188" i="6"/>
  <c r="H5188" i="6"/>
  <c r="G5188" i="6"/>
  <c r="F5188" i="6"/>
  <c r="I5187" i="6"/>
  <c r="H5187" i="6"/>
  <c r="G5187" i="6"/>
  <c r="F5187" i="6"/>
  <c r="I5186" i="6"/>
  <c r="H5186" i="6"/>
  <c r="G5186" i="6"/>
  <c r="F5186" i="6"/>
  <c r="I5185" i="6"/>
  <c r="H5185" i="6"/>
  <c r="G5185" i="6"/>
  <c r="F5185" i="6"/>
  <c r="I5184" i="6"/>
  <c r="H5184" i="6"/>
  <c r="G5184" i="6"/>
  <c r="F5184" i="6"/>
  <c r="I5183" i="6"/>
  <c r="H5183" i="6"/>
  <c r="G5183" i="6"/>
  <c r="F5183" i="6"/>
  <c r="I5182" i="6"/>
  <c r="H5182" i="6"/>
  <c r="G5182" i="6"/>
  <c r="F5182" i="6"/>
  <c r="I5181" i="6"/>
  <c r="H5181" i="6"/>
  <c r="G5181" i="6"/>
  <c r="F5181" i="6"/>
  <c r="I5180" i="6"/>
  <c r="H5180" i="6"/>
  <c r="G5180" i="6"/>
  <c r="F5180" i="6"/>
  <c r="I5179" i="6"/>
  <c r="H5179" i="6"/>
  <c r="G5179" i="6"/>
  <c r="F5179" i="6"/>
  <c r="I5178" i="6"/>
  <c r="H5178" i="6"/>
  <c r="G5178" i="6"/>
  <c r="F5178" i="6"/>
  <c r="I5177" i="6"/>
  <c r="H5177" i="6"/>
  <c r="G5177" i="6"/>
  <c r="F5177" i="6"/>
  <c r="I5176" i="6"/>
  <c r="H5176" i="6"/>
  <c r="G5176" i="6"/>
  <c r="F5176" i="6"/>
  <c r="I5175" i="6"/>
  <c r="H5175" i="6"/>
  <c r="G5175" i="6"/>
  <c r="F5175" i="6"/>
  <c r="I5174" i="6"/>
  <c r="H5174" i="6"/>
  <c r="G5174" i="6"/>
  <c r="F5174" i="6"/>
  <c r="I5173" i="6"/>
  <c r="H5173" i="6"/>
  <c r="G5173" i="6"/>
  <c r="F5173" i="6"/>
  <c r="I5172" i="6"/>
  <c r="H5172" i="6"/>
  <c r="G5172" i="6"/>
  <c r="F5172" i="6"/>
  <c r="I5171" i="6"/>
  <c r="H5171" i="6"/>
  <c r="G5171" i="6"/>
  <c r="F5171" i="6"/>
  <c r="I5170" i="6"/>
  <c r="H5170" i="6"/>
  <c r="G5170" i="6"/>
  <c r="F5170" i="6"/>
  <c r="I5169" i="6"/>
  <c r="H5169" i="6"/>
  <c r="G5169" i="6"/>
  <c r="F5169" i="6"/>
  <c r="I5168" i="6"/>
  <c r="H5168" i="6"/>
  <c r="G5168" i="6"/>
  <c r="F5168" i="6"/>
  <c r="I5167" i="6"/>
  <c r="H5167" i="6"/>
  <c r="G5167" i="6"/>
  <c r="F5167" i="6"/>
  <c r="I5166" i="6"/>
  <c r="H5166" i="6"/>
  <c r="G5166" i="6"/>
  <c r="F5166" i="6"/>
  <c r="I5165" i="6"/>
  <c r="H5165" i="6"/>
  <c r="G5165" i="6"/>
  <c r="F5165" i="6"/>
  <c r="I5164" i="6"/>
  <c r="H5164" i="6"/>
  <c r="G5164" i="6"/>
  <c r="F5164" i="6"/>
  <c r="I5163" i="6"/>
  <c r="H5163" i="6"/>
  <c r="G5163" i="6"/>
  <c r="F5163" i="6"/>
  <c r="I5162" i="6"/>
  <c r="H5162" i="6"/>
  <c r="G5162" i="6"/>
  <c r="F5162" i="6"/>
  <c r="I5161" i="6"/>
  <c r="H5161" i="6"/>
  <c r="G5161" i="6"/>
  <c r="F5161" i="6"/>
  <c r="I5160" i="6"/>
  <c r="H5160" i="6"/>
  <c r="G5160" i="6"/>
  <c r="F5160" i="6"/>
  <c r="I5159" i="6"/>
  <c r="H5159" i="6"/>
  <c r="G5159" i="6"/>
  <c r="F5159" i="6"/>
  <c r="I5158" i="6"/>
  <c r="H5158" i="6"/>
  <c r="G5158" i="6"/>
  <c r="F5158" i="6"/>
  <c r="I5157" i="6"/>
  <c r="H5157" i="6"/>
  <c r="G5157" i="6"/>
  <c r="F5157" i="6"/>
  <c r="I5156" i="6"/>
  <c r="H5156" i="6"/>
  <c r="G5156" i="6"/>
  <c r="F5156" i="6"/>
  <c r="I5155" i="6"/>
  <c r="H5155" i="6"/>
  <c r="G5155" i="6"/>
  <c r="F5155" i="6"/>
  <c r="I5154" i="6"/>
  <c r="H5154" i="6"/>
  <c r="G5154" i="6"/>
  <c r="F5154" i="6"/>
  <c r="I5153" i="6"/>
  <c r="H5153" i="6"/>
  <c r="G5153" i="6"/>
  <c r="F5153" i="6"/>
  <c r="I5152" i="6"/>
  <c r="H5152" i="6"/>
  <c r="G5152" i="6"/>
  <c r="F5152" i="6"/>
  <c r="I5151" i="6"/>
  <c r="H5151" i="6"/>
  <c r="G5151" i="6"/>
  <c r="F5151" i="6"/>
  <c r="I5150" i="6"/>
  <c r="H5150" i="6"/>
  <c r="G5150" i="6"/>
  <c r="F5150" i="6"/>
  <c r="I5149" i="6"/>
  <c r="H5149" i="6"/>
  <c r="G5149" i="6"/>
  <c r="F5149" i="6"/>
  <c r="I5148" i="6"/>
  <c r="H5148" i="6"/>
  <c r="G5148" i="6"/>
  <c r="F5148" i="6"/>
  <c r="I5147" i="6"/>
  <c r="H5147" i="6"/>
  <c r="G5147" i="6"/>
  <c r="F5147" i="6"/>
  <c r="I5146" i="6"/>
  <c r="H5146" i="6"/>
  <c r="G5146" i="6"/>
  <c r="F5146" i="6"/>
  <c r="I5145" i="6"/>
  <c r="H5145" i="6"/>
  <c r="G5145" i="6"/>
  <c r="F5145" i="6"/>
  <c r="I5144" i="6"/>
  <c r="H5144" i="6"/>
  <c r="G5144" i="6"/>
  <c r="F5144" i="6"/>
  <c r="I5143" i="6"/>
  <c r="H5143" i="6"/>
  <c r="G5143" i="6"/>
  <c r="F5143" i="6"/>
  <c r="I5142" i="6"/>
  <c r="H5142" i="6"/>
  <c r="G5142" i="6"/>
  <c r="F5142" i="6"/>
  <c r="I5141" i="6"/>
  <c r="H5141" i="6"/>
  <c r="G5141" i="6"/>
  <c r="F5141" i="6"/>
  <c r="I5140" i="6"/>
  <c r="H5140" i="6"/>
  <c r="G5140" i="6"/>
  <c r="F5140" i="6"/>
  <c r="I5139" i="6"/>
  <c r="H5139" i="6"/>
  <c r="G5139" i="6"/>
  <c r="F5139" i="6"/>
  <c r="I5138" i="6"/>
  <c r="H5138" i="6"/>
  <c r="G5138" i="6"/>
  <c r="F5138" i="6"/>
  <c r="I5137" i="6"/>
  <c r="H5137" i="6"/>
  <c r="G5137" i="6"/>
  <c r="F5137" i="6"/>
  <c r="I5136" i="6"/>
  <c r="H5136" i="6"/>
  <c r="G5136" i="6"/>
  <c r="F5136" i="6"/>
  <c r="I5135" i="6"/>
  <c r="H5135" i="6"/>
  <c r="G5135" i="6"/>
  <c r="F5135" i="6"/>
  <c r="I5134" i="6"/>
  <c r="H5134" i="6"/>
  <c r="G5134" i="6"/>
  <c r="F5134" i="6"/>
  <c r="I5133" i="6"/>
  <c r="H5133" i="6"/>
  <c r="G5133" i="6"/>
  <c r="F5133" i="6"/>
  <c r="I5132" i="6"/>
  <c r="H5132" i="6"/>
  <c r="G5132" i="6"/>
  <c r="F5132" i="6"/>
  <c r="I5131" i="6"/>
  <c r="H5131" i="6"/>
  <c r="G5131" i="6"/>
  <c r="F5131" i="6"/>
  <c r="I5130" i="6"/>
  <c r="H5130" i="6"/>
  <c r="G5130" i="6"/>
  <c r="F5130" i="6"/>
  <c r="I5129" i="6"/>
  <c r="H5129" i="6"/>
  <c r="G5129" i="6"/>
  <c r="F5129" i="6"/>
  <c r="I5128" i="6"/>
  <c r="H5128" i="6"/>
  <c r="G5128" i="6"/>
  <c r="F5128" i="6"/>
  <c r="I5127" i="6"/>
  <c r="H5127" i="6"/>
  <c r="G5127" i="6"/>
  <c r="F5127" i="6"/>
  <c r="I5126" i="6"/>
  <c r="H5126" i="6"/>
  <c r="G5126" i="6"/>
  <c r="F5126" i="6"/>
  <c r="I5125" i="6"/>
  <c r="H5125" i="6"/>
  <c r="G5125" i="6"/>
  <c r="F5125" i="6"/>
  <c r="I5124" i="6"/>
  <c r="H5124" i="6"/>
  <c r="G5124" i="6"/>
  <c r="F5124" i="6"/>
  <c r="I5123" i="6"/>
  <c r="H5123" i="6"/>
  <c r="G5123" i="6"/>
  <c r="F5123" i="6"/>
  <c r="I5122" i="6"/>
  <c r="H5122" i="6"/>
  <c r="G5122" i="6"/>
  <c r="F5122" i="6"/>
  <c r="I5121" i="6"/>
  <c r="H5121" i="6"/>
  <c r="G5121" i="6"/>
  <c r="F5121" i="6"/>
  <c r="I5120" i="6"/>
  <c r="H5120" i="6"/>
  <c r="G5120" i="6"/>
  <c r="F5120" i="6"/>
  <c r="I5119" i="6"/>
  <c r="H5119" i="6"/>
  <c r="G5119" i="6"/>
  <c r="F5119" i="6"/>
  <c r="I5118" i="6"/>
  <c r="H5118" i="6"/>
  <c r="G5118" i="6"/>
  <c r="F5118" i="6"/>
  <c r="I5117" i="6"/>
  <c r="H5117" i="6"/>
  <c r="G5117" i="6"/>
  <c r="F5117" i="6"/>
  <c r="I5116" i="6"/>
  <c r="H5116" i="6"/>
  <c r="G5116" i="6"/>
  <c r="F5116" i="6"/>
  <c r="I5115" i="6"/>
  <c r="H5115" i="6"/>
  <c r="G5115" i="6"/>
  <c r="F5115" i="6"/>
  <c r="I5114" i="6"/>
  <c r="H5114" i="6"/>
  <c r="G5114" i="6"/>
  <c r="F5114" i="6"/>
  <c r="I5113" i="6"/>
  <c r="H5113" i="6"/>
  <c r="G5113" i="6"/>
  <c r="F5113" i="6"/>
  <c r="I5112" i="6"/>
  <c r="H5112" i="6"/>
  <c r="G5112" i="6"/>
  <c r="F5112" i="6"/>
  <c r="I5111" i="6"/>
  <c r="H5111" i="6"/>
  <c r="G5111" i="6"/>
  <c r="F5111" i="6"/>
  <c r="I5110" i="6"/>
  <c r="H5110" i="6"/>
  <c r="G5110" i="6"/>
  <c r="F5110" i="6"/>
  <c r="I5109" i="6"/>
  <c r="H5109" i="6"/>
  <c r="G5109" i="6"/>
  <c r="F5109" i="6"/>
  <c r="I5108" i="6"/>
  <c r="H5108" i="6"/>
  <c r="G5108" i="6"/>
  <c r="F5108" i="6"/>
  <c r="I5107" i="6"/>
  <c r="H5107" i="6"/>
  <c r="G5107" i="6"/>
  <c r="F5107" i="6"/>
  <c r="I5106" i="6"/>
  <c r="H5106" i="6"/>
  <c r="G5106" i="6"/>
  <c r="F5106" i="6"/>
  <c r="I5105" i="6"/>
  <c r="H5105" i="6"/>
  <c r="G5105" i="6"/>
  <c r="F5105" i="6"/>
  <c r="I5104" i="6"/>
  <c r="H5104" i="6"/>
  <c r="G5104" i="6"/>
  <c r="F5104" i="6"/>
  <c r="I5103" i="6"/>
  <c r="H5103" i="6"/>
  <c r="G5103" i="6"/>
  <c r="F5103" i="6"/>
  <c r="I5102" i="6"/>
  <c r="H5102" i="6"/>
  <c r="G5102" i="6"/>
  <c r="F5102" i="6"/>
  <c r="I5101" i="6"/>
  <c r="H5101" i="6"/>
  <c r="G5101" i="6"/>
  <c r="F5101" i="6"/>
  <c r="I5100" i="6"/>
  <c r="H5100" i="6"/>
  <c r="G5100" i="6"/>
  <c r="F5100" i="6"/>
  <c r="I5099" i="6"/>
  <c r="H5099" i="6"/>
  <c r="G5099" i="6"/>
  <c r="F5099" i="6"/>
  <c r="I5098" i="6"/>
  <c r="H5098" i="6"/>
  <c r="G5098" i="6"/>
  <c r="F5098" i="6"/>
  <c r="I5097" i="6"/>
  <c r="H5097" i="6"/>
  <c r="G5097" i="6"/>
  <c r="F5097" i="6"/>
  <c r="I5096" i="6"/>
  <c r="H5096" i="6"/>
  <c r="G5096" i="6"/>
  <c r="F5096" i="6"/>
  <c r="I5095" i="6"/>
  <c r="H5095" i="6"/>
  <c r="G5095" i="6"/>
  <c r="F5095" i="6"/>
  <c r="I5094" i="6"/>
  <c r="H5094" i="6"/>
  <c r="G5094" i="6"/>
  <c r="F5094" i="6"/>
  <c r="I5093" i="6"/>
  <c r="H5093" i="6"/>
  <c r="G5093" i="6"/>
  <c r="F5093" i="6"/>
  <c r="I5092" i="6"/>
  <c r="H5092" i="6"/>
  <c r="G5092" i="6"/>
  <c r="F5092" i="6"/>
  <c r="I5091" i="6"/>
  <c r="H5091" i="6"/>
  <c r="G5091" i="6"/>
  <c r="F5091" i="6"/>
  <c r="I5090" i="6"/>
  <c r="H5090" i="6"/>
  <c r="G5090" i="6"/>
  <c r="F5090" i="6"/>
  <c r="I5089" i="6"/>
  <c r="H5089" i="6"/>
  <c r="G5089" i="6"/>
  <c r="F5089" i="6"/>
  <c r="I5088" i="6"/>
  <c r="H5088" i="6"/>
  <c r="G5088" i="6"/>
  <c r="F5088" i="6"/>
  <c r="I5087" i="6"/>
  <c r="H5087" i="6"/>
  <c r="G5087" i="6"/>
  <c r="F5087" i="6"/>
  <c r="I5086" i="6"/>
  <c r="H5086" i="6"/>
  <c r="G5086" i="6"/>
  <c r="F5086" i="6"/>
  <c r="I5085" i="6"/>
  <c r="H5085" i="6"/>
  <c r="G5085" i="6"/>
  <c r="F5085" i="6"/>
  <c r="I5084" i="6"/>
  <c r="H5084" i="6"/>
  <c r="G5084" i="6"/>
  <c r="F5084" i="6"/>
  <c r="I5083" i="6"/>
  <c r="H5083" i="6"/>
  <c r="G5083" i="6"/>
  <c r="F5083" i="6"/>
  <c r="I5082" i="6"/>
  <c r="H5082" i="6"/>
  <c r="G5082" i="6"/>
  <c r="F5082" i="6"/>
  <c r="I5081" i="6"/>
  <c r="H5081" i="6"/>
  <c r="G5081" i="6"/>
  <c r="F5081" i="6"/>
  <c r="I5080" i="6"/>
  <c r="H5080" i="6"/>
  <c r="G5080" i="6"/>
  <c r="F5080" i="6"/>
  <c r="I5079" i="6"/>
  <c r="H5079" i="6"/>
  <c r="G5079" i="6"/>
  <c r="F5079" i="6"/>
  <c r="I5078" i="6"/>
  <c r="H5078" i="6"/>
  <c r="G5078" i="6"/>
  <c r="F5078" i="6"/>
  <c r="I5077" i="6"/>
  <c r="H5077" i="6"/>
  <c r="G5077" i="6"/>
  <c r="F5077" i="6"/>
  <c r="I5076" i="6"/>
  <c r="H5076" i="6"/>
  <c r="G5076" i="6"/>
  <c r="F5076" i="6"/>
  <c r="I5075" i="6"/>
  <c r="H5075" i="6"/>
  <c r="G5075" i="6"/>
  <c r="F5075" i="6"/>
  <c r="I5074" i="6"/>
  <c r="H5074" i="6"/>
  <c r="G5074" i="6"/>
  <c r="F5074" i="6"/>
  <c r="I5073" i="6"/>
  <c r="H5073" i="6"/>
  <c r="G5073" i="6"/>
  <c r="F5073" i="6"/>
  <c r="I5072" i="6"/>
  <c r="H5072" i="6"/>
  <c r="G5072" i="6"/>
  <c r="F5072" i="6"/>
  <c r="I5071" i="6"/>
  <c r="H5071" i="6"/>
  <c r="G5071" i="6"/>
  <c r="F5071" i="6"/>
  <c r="I5070" i="6"/>
  <c r="H5070" i="6"/>
  <c r="G5070" i="6"/>
  <c r="F5070" i="6"/>
  <c r="I5069" i="6"/>
  <c r="H5069" i="6"/>
  <c r="G5069" i="6"/>
  <c r="F5069" i="6"/>
  <c r="I5068" i="6"/>
  <c r="H5068" i="6"/>
  <c r="G5068" i="6"/>
  <c r="F5068" i="6"/>
  <c r="I5067" i="6"/>
  <c r="H5067" i="6"/>
  <c r="G5067" i="6"/>
  <c r="F5067" i="6"/>
  <c r="I5066" i="6"/>
  <c r="H5066" i="6"/>
  <c r="G5066" i="6"/>
  <c r="F5066" i="6"/>
  <c r="I5065" i="6"/>
  <c r="H5065" i="6"/>
  <c r="G5065" i="6"/>
  <c r="F5065" i="6"/>
  <c r="I5064" i="6"/>
  <c r="H5064" i="6"/>
  <c r="G5064" i="6"/>
  <c r="F5064" i="6"/>
  <c r="I5063" i="6"/>
  <c r="H5063" i="6"/>
  <c r="G5063" i="6"/>
  <c r="F5063" i="6"/>
  <c r="I5062" i="6"/>
  <c r="H5062" i="6"/>
  <c r="G5062" i="6"/>
  <c r="F5062" i="6"/>
  <c r="I5061" i="6"/>
  <c r="H5061" i="6"/>
  <c r="G5061" i="6"/>
  <c r="F5061" i="6"/>
  <c r="I5060" i="6"/>
  <c r="H5060" i="6"/>
  <c r="G5060" i="6"/>
  <c r="F5060" i="6"/>
  <c r="I5059" i="6"/>
  <c r="H5059" i="6"/>
  <c r="G5059" i="6"/>
  <c r="F5059" i="6"/>
  <c r="I5058" i="6"/>
  <c r="H5058" i="6"/>
  <c r="G5058" i="6"/>
  <c r="F5058" i="6"/>
  <c r="I5057" i="6"/>
  <c r="H5057" i="6"/>
  <c r="G5057" i="6"/>
  <c r="F5057" i="6"/>
  <c r="I5056" i="6"/>
  <c r="H5056" i="6"/>
  <c r="G5056" i="6"/>
  <c r="F5056" i="6"/>
  <c r="I5055" i="6"/>
  <c r="H5055" i="6"/>
  <c r="G5055" i="6"/>
  <c r="F5055" i="6"/>
  <c r="I5054" i="6"/>
  <c r="H5054" i="6"/>
  <c r="G5054" i="6"/>
  <c r="F5054" i="6"/>
  <c r="I5053" i="6"/>
  <c r="H5053" i="6"/>
  <c r="G5053" i="6"/>
  <c r="F5053" i="6"/>
  <c r="I5052" i="6"/>
  <c r="H5052" i="6"/>
  <c r="G5052" i="6"/>
  <c r="F5052" i="6"/>
  <c r="I5051" i="6"/>
  <c r="H5051" i="6"/>
  <c r="G5051" i="6"/>
  <c r="F5051" i="6"/>
  <c r="I5050" i="6"/>
  <c r="H5050" i="6"/>
  <c r="G5050" i="6"/>
  <c r="F5050" i="6"/>
  <c r="I5049" i="6"/>
  <c r="H5049" i="6"/>
  <c r="G5049" i="6"/>
  <c r="F5049" i="6"/>
  <c r="I5048" i="6"/>
  <c r="H5048" i="6"/>
  <c r="G5048" i="6"/>
  <c r="F5048" i="6"/>
  <c r="I5047" i="6"/>
  <c r="H5047" i="6"/>
  <c r="G5047" i="6"/>
  <c r="F5047" i="6"/>
  <c r="I5046" i="6"/>
  <c r="H5046" i="6"/>
  <c r="G5046" i="6"/>
  <c r="F5046" i="6"/>
  <c r="I5045" i="6"/>
  <c r="H5045" i="6"/>
  <c r="G5045" i="6"/>
  <c r="F5045" i="6"/>
  <c r="I5044" i="6"/>
  <c r="H5044" i="6"/>
  <c r="G5044" i="6"/>
  <c r="F5044" i="6"/>
  <c r="I5043" i="6"/>
  <c r="H5043" i="6"/>
  <c r="G5043" i="6"/>
  <c r="F5043" i="6"/>
  <c r="I5042" i="6"/>
  <c r="H5042" i="6"/>
  <c r="G5042" i="6"/>
  <c r="F5042" i="6"/>
  <c r="I5041" i="6"/>
  <c r="H5041" i="6"/>
  <c r="G5041" i="6"/>
  <c r="F5041" i="6"/>
  <c r="I5040" i="6"/>
  <c r="H5040" i="6"/>
  <c r="G5040" i="6"/>
  <c r="F5040" i="6"/>
  <c r="I5039" i="6"/>
  <c r="H5039" i="6"/>
  <c r="G5039" i="6"/>
  <c r="F5039" i="6"/>
  <c r="I5038" i="6"/>
  <c r="H5038" i="6"/>
  <c r="G5038" i="6"/>
  <c r="F5038" i="6"/>
  <c r="I5037" i="6"/>
  <c r="H5037" i="6"/>
  <c r="G5037" i="6"/>
  <c r="F5037" i="6"/>
  <c r="I5036" i="6"/>
  <c r="H5036" i="6"/>
  <c r="G5036" i="6"/>
  <c r="F5036" i="6"/>
  <c r="I5035" i="6"/>
  <c r="H5035" i="6"/>
  <c r="G5035" i="6"/>
  <c r="F5035" i="6"/>
  <c r="I5034" i="6"/>
  <c r="H5034" i="6"/>
  <c r="G5034" i="6"/>
  <c r="F5034" i="6"/>
  <c r="I5033" i="6"/>
  <c r="H5033" i="6"/>
  <c r="G5033" i="6"/>
  <c r="F5033" i="6"/>
  <c r="I5032" i="6"/>
  <c r="H5032" i="6"/>
  <c r="G5032" i="6"/>
  <c r="F5032" i="6"/>
  <c r="I5031" i="6"/>
  <c r="H5031" i="6"/>
  <c r="G5031" i="6"/>
  <c r="F5031" i="6"/>
  <c r="I5030" i="6"/>
  <c r="H5030" i="6"/>
  <c r="G5030" i="6"/>
  <c r="F5030" i="6"/>
  <c r="I5029" i="6"/>
  <c r="H5029" i="6"/>
  <c r="G5029" i="6"/>
  <c r="F5029" i="6"/>
  <c r="I5028" i="6"/>
  <c r="H5028" i="6"/>
  <c r="G5028" i="6"/>
  <c r="F5028" i="6"/>
  <c r="I5027" i="6"/>
  <c r="H5027" i="6"/>
  <c r="G5027" i="6"/>
  <c r="F5027" i="6"/>
  <c r="I5026" i="6"/>
  <c r="H5026" i="6"/>
  <c r="G5026" i="6"/>
  <c r="F5026" i="6"/>
  <c r="I5025" i="6"/>
  <c r="H5025" i="6"/>
  <c r="G5025" i="6"/>
  <c r="F5025" i="6"/>
  <c r="I5024" i="6"/>
  <c r="H5024" i="6"/>
  <c r="G5024" i="6"/>
  <c r="F5024" i="6"/>
  <c r="I5023" i="6"/>
  <c r="H5023" i="6"/>
  <c r="G5023" i="6"/>
  <c r="F5023" i="6"/>
  <c r="I5022" i="6"/>
  <c r="H5022" i="6"/>
  <c r="G5022" i="6"/>
  <c r="F5022" i="6"/>
  <c r="I5021" i="6"/>
  <c r="H5021" i="6"/>
  <c r="G5021" i="6"/>
  <c r="F5021" i="6"/>
  <c r="I5020" i="6"/>
  <c r="H5020" i="6"/>
  <c r="G5020" i="6"/>
  <c r="F5020" i="6"/>
  <c r="I5019" i="6"/>
  <c r="H5019" i="6"/>
  <c r="G5019" i="6"/>
  <c r="F5019" i="6"/>
  <c r="I5018" i="6"/>
  <c r="H5018" i="6"/>
  <c r="G5018" i="6"/>
  <c r="F5018" i="6"/>
  <c r="I5017" i="6"/>
  <c r="H5017" i="6"/>
  <c r="G5017" i="6"/>
  <c r="F5017" i="6"/>
  <c r="I5016" i="6"/>
  <c r="H5016" i="6"/>
  <c r="G5016" i="6"/>
  <c r="F5016" i="6"/>
  <c r="I5015" i="6"/>
  <c r="H5015" i="6"/>
  <c r="G5015" i="6"/>
  <c r="F5015" i="6"/>
  <c r="I5014" i="6"/>
  <c r="H5014" i="6"/>
  <c r="G5014" i="6"/>
  <c r="F5014" i="6"/>
  <c r="I5013" i="6"/>
  <c r="H5013" i="6"/>
  <c r="G5013" i="6"/>
  <c r="F5013" i="6"/>
  <c r="I5012" i="6"/>
  <c r="H5012" i="6"/>
  <c r="G5012" i="6"/>
  <c r="F5012" i="6"/>
  <c r="I5011" i="6"/>
  <c r="H5011" i="6"/>
  <c r="G5011" i="6"/>
  <c r="F5011" i="6"/>
  <c r="I5010" i="6"/>
  <c r="H5010" i="6"/>
  <c r="G5010" i="6"/>
  <c r="F5010" i="6"/>
  <c r="I5009" i="6"/>
  <c r="H5009" i="6"/>
  <c r="G5009" i="6"/>
  <c r="F5009" i="6"/>
  <c r="I5008" i="6"/>
  <c r="H5008" i="6"/>
  <c r="G5008" i="6"/>
  <c r="F5008" i="6"/>
  <c r="I5007" i="6"/>
  <c r="H5007" i="6"/>
  <c r="G5007" i="6"/>
  <c r="F5007" i="6"/>
  <c r="I5006" i="6"/>
  <c r="H5006" i="6"/>
  <c r="G5006" i="6"/>
  <c r="F5006" i="6"/>
  <c r="I5005" i="6"/>
  <c r="H5005" i="6"/>
  <c r="G5005" i="6"/>
  <c r="F5005" i="6"/>
  <c r="I5004" i="6"/>
  <c r="H5004" i="6"/>
  <c r="G5004" i="6"/>
  <c r="F5004" i="6"/>
  <c r="I5003" i="6"/>
  <c r="H5003" i="6"/>
  <c r="G5003" i="6"/>
  <c r="F5003" i="6"/>
  <c r="I5002" i="6"/>
  <c r="H5002" i="6"/>
  <c r="G5002" i="6"/>
  <c r="F5002" i="6"/>
  <c r="I5001" i="6"/>
  <c r="H5001" i="6"/>
  <c r="G5001" i="6"/>
  <c r="F5001" i="6"/>
  <c r="I5000" i="6"/>
  <c r="H5000" i="6"/>
  <c r="G5000" i="6"/>
  <c r="F5000" i="6"/>
  <c r="I4999" i="6"/>
  <c r="H4999" i="6"/>
  <c r="G4999" i="6"/>
  <c r="F4999" i="6"/>
  <c r="I4998" i="6"/>
  <c r="H4998" i="6"/>
  <c r="G4998" i="6"/>
  <c r="F4998" i="6"/>
  <c r="I4997" i="6"/>
  <c r="H4997" i="6"/>
  <c r="G4997" i="6"/>
  <c r="F4997" i="6"/>
  <c r="I4996" i="6"/>
  <c r="H4996" i="6"/>
  <c r="G4996" i="6"/>
  <c r="F4996" i="6"/>
  <c r="I4995" i="6"/>
  <c r="H4995" i="6"/>
  <c r="G4995" i="6"/>
  <c r="F4995" i="6"/>
  <c r="I4994" i="6"/>
  <c r="H4994" i="6"/>
  <c r="G4994" i="6"/>
  <c r="F4994" i="6"/>
  <c r="I4993" i="6"/>
  <c r="H4993" i="6"/>
  <c r="G4993" i="6"/>
  <c r="F4993" i="6"/>
  <c r="I4992" i="6"/>
  <c r="H4992" i="6"/>
  <c r="G4992" i="6"/>
  <c r="F4992" i="6"/>
  <c r="I4991" i="6"/>
  <c r="H4991" i="6"/>
  <c r="G4991" i="6"/>
  <c r="F4991" i="6"/>
  <c r="I4990" i="6"/>
  <c r="H4990" i="6"/>
  <c r="G4990" i="6"/>
  <c r="F4990" i="6"/>
  <c r="I4989" i="6"/>
  <c r="H4989" i="6"/>
  <c r="G4989" i="6"/>
  <c r="F4989" i="6"/>
  <c r="I4988" i="6"/>
  <c r="H4988" i="6"/>
  <c r="G4988" i="6"/>
  <c r="F4988" i="6"/>
  <c r="I4987" i="6"/>
  <c r="H4987" i="6"/>
  <c r="G4987" i="6"/>
  <c r="F4987" i="6"/>
  <c r="I4986" i="6"/>
  <c r="H4986" i="6"/>
  <c r="G4986" i="6"/>
  <c r="F4986" i="6"/>
  <c r="I4985" i="6"/>
  <c r="H4985" i="6"/>
  <c r="G4985" i="6"/>
  <c r="F4985" i="6"/>
  <c r="I4984" i="6"/>
  <c r="H4984" i="6"/>
  <c r="G4984" i="6"/>
  <c r="F4984" i="6"/>
  <c r="I4983" i="6"/>
  <c r="H4983" i="6"/>
  <c r="G4983" i="6"/>
  <c r="F4983" i="6"/>
  <c r="I4982" i="6"/>
  <c r="H4982" i="6"/>
  <c r="G4982" i="6"/>
  <c r="F4982" i="6"/>
  <c r="I4981" i="6"/>
  <c r="H4981" i="6"/>
  <c r="G4981" i="6"/>
  <c r="F4981" i="6"/>
  <c r="I4980" i="6"/>
  <c r="H4980" i="6"/>
  <c r="G4980" i="6"/>
  <c r="F4980" i="6"/>
  <c r="I4979" i="6"/>
  <c r="H4979" i="6"/>
  <c r="G4979" i="6"/>
  <c r="F4979" i="6"/>
  <c r="I4978" i="6"/>
  <c r="H4978" i="6"/>
  <c r="G4978" i="6"/>
  <c r="F4978" i="6"/>
  <c r="I4977" i="6"/>
  <c r="H4977" i="6"/>
  <c r="G4977" i="6"/>
  <c r="F4977" i="6"/>
  <c r="I4976" i="6"/>
  <c r="H4976" i="6"/>
  <c r="G4976" i="6"/>
  <c r="F4976" i="6"/>
  <c r="I4975" i="6"/>
  <c r="H4975" i="6"/>
  <c r="G4975" i="6"/>
  <c r="F4975" i="6"/>
  <c r="I4974" i="6"/>
  <c r="H4974" i="6"/>
  <c r="G4974" i="6"/>
  <c r="F4974" i="6"/>
  <c r="I4973" i="6"/>
  <c r="H4973" i="6"/>
  <c r="G4973" i="6"/>
  <c r="F4973" i="6"/>
  <c r="I4972" i="6"/>
  <c r="H4972" i="6"/>
  <c r="G4972" i="6"/>
  <c r="F4972" i="6"/>
  <c r="I4971" i="6"/>
  <c r="H4971" i="6"/>
  <c r="G4971" i="6"/>
  <c r="F4971" i="6"/>
  <c r="I4970" i="6"/>
  <c r="H4970" i="6"/>
  <c r="G4970" i="6"/>
  <c r="F4970" i="6"/>
  <c r="I4969" i="6"/>
  <c r="H4969" i="6"/>
  <c r="G4969" i="6"/>
  <c r="F4969" i="6"/>
  <c r="I4968" i="6"/>
  <c r="H4968" i="6"/>
  <c r="G4968" i="6"/>
  <c r="F4968" i="6"/>
  <c r="I4967" i="6"/>
  <c r="H4967" i="6"/>
  <c r="G4967" i="6"/>
  <c r="F4967" i="6"/>
  <c r="I4966" i="6"/>
  <c r="H4966" i="6"/>
  <c r="G4966" i="6"/>
  <c r="F4966" i="6"/>
  <c r="I4965" i="6"/>
  <c r="H4965" i="6"/>
  <c r="G4965" i="6"/>
  <c r="F4965" i="6"/>
  <c r="I4964" i="6"/>
  <c r="H4964" i="6"/>
  <c r="G4964" i="6"/>
  <c r="F4964" i="6"/>
  <c r="I4963" i="6"/>
  <c r="H4963" i="6"/>
  <c r="G4963" i="6"/>
  <c r="F4963" i="6"/>
  <c r="I4962" i="6"/>
  <c r="H4962" i="6"/>
  <c r="G4962" i="6"/>
  <c r="F4962" i="6"/>
  <c r="I4961" i="6"/>
  <c r="H4961" i="6"/>
  <c r="G4961" i="6"/>
  <c r="F4961" i="6"/>
  <c r="I4960" i="6"/>
  <c r="H4960" i="6"/>
  <c r="G4960" i="6"/>
  <c r="F4960" i="6"/>
  <c r="I4959" i="6"/>
  <c r="H4959" i="6"/>
  <c r="G4959" i="6"/>
  <c r="F4959" i="6"/>
  <c r="I4958" i="6"/>
  <c r="H4958" i="6"/>
  <c r="G4958" i="6"/>
  <c r="F4958" i="6"/>
  <c r="I4957" i="6"/>
  <c r="H4957" i="6"/>
  <c r="G4957" i="6"/>
  <c r="F4957" i="6"/>
  <c r="I4956" i="6"/>
  <c r="H4956" i="6"/>
  <c r="G4956" i="6"/>
  <c r="F4956" i="6"/>
  <c r="I4955" i="6"/>
  <c r="H4955" i="6"/>
  <c r="G4955" i="6"/>
  <c r="F4955" i="6"/>
  <c r="I4954" i="6"/>
  <c r="H4954" i="6"/>
  <c r="G4954" i="6"/>
  <c r="F4954" i="6"/>
  <c r="I4953" i="6"/>
  <c r="H4953" i="6"/>
  <c r="G4953" i="6"/>
  <c r="F4953" i="6"/>
  <c r="I4952" i="6"/>
  <c r="H4952" i="6"/>
  <c r="G4952" i="6"/>
  <c r="F4952" i="6"/>
  <c r="I4951" i="6"/>
  <c r="H4951" i="6"/>
  <c r="G4951" i="6"/>
  <c r="F4951" i="6"/>
  <c r="I4950" i="6"/>
  <c r="H4950" i="6"/>
  <c r="G4950" i="6"/>
  <c r="F4950" i="6"/>
  <c r="I4949" i="6"/>
  <c r="H4949" i="6"/>
  <c r="G4949" i="6"/>
  <c r="F4949" i="6"/>
  <c r="I4948" i="6"/>
  <c r="H4948" i="6"/>
  <c r="G4948" i="6"/>
  <c r="F4948" i="6"/>
  <c r="I4947" i="6"/>
  <c r="H4947" i="6"/>
  <c r="G4947" i="6"/>
  <c r="F4947" i="6"/>
  <c r="I4946" i="6"/>
  <c r="H4946" i="6"/>
  <c r="G4946" i="6"/>
  <c r="F4946" i="6"/>
  <c r="I4945" i="6"/>
  <c r="H4945" i="6"/>
  <c r="G4945" i="6"/>
  <c r="F4945" i="6"/>
  <c r="I4944" i="6"/>
  <c r="H4944" i="6"/>
  <c r="G4944" i="6"/>
  <c r="F4944" i="6"/>
  <c r="I4943" i="6"/>
  <c r="H4943" i="6"/>
  <c r="G4943" i="6"/>
  <c r="F4943" i="6"/>
  <c r="I4942" i="6"/>
  <c r="H4942" i="6"/>
  <c r="G4942" i="6"/>
  <c r="F4942" i="6"/>
  <c r="I4941" i="6"/>
  <c r="H4941" i="6"/>
  <c r="G4941" i="6"/>
  <c r="F4941" i="6"/>
  <c r="I4940" i="6"/>
  <c r="H4940" i="6"/>
  <c r="G4940" i="6"/>
  <c r="F4940" i="6"/>
  <c r="I4939" i="6"/>
  <c r="H4939" i="6"/>
  <c r="G4939" i="6"/>
  <c r="F4939" i="6"/>
  <c r="I4938" i="6"/>
  <c r="H4938" i="6"/>
  <c r="G4938" i="6"/>
  <c r="F4938" i="6"/>
  <c r="I4937" i="6"/>
  <c r="H4937" i="6"/>
  <c r="G4937" i="6"/>
  <c r="F4937" i="6"/>
  <c r="I4936" i="6"/>
  <c r="H4936" i="6"/>
  <c r="G4936" i="6"/>
  <c r="F4936" i="6"/>
  <c r="I4935" i="6"/>
  <c r="H4935" i="6"/>
  <c r="G4935" i="6"/>
  <c r="F4935" i="6"/>
  <c r="I4934" i="6"/>
  <c r="H4934" i="6"/>
  <c r="G4934" i="6"/>
  <c r="F4934" i="6"/>
  <c r="I4933" i="6"/>
  <c r="H4933" i="6"/>
  <c r="G4933" i="6"/>
  <c r="F4933" i="6"/>
  <c r="I4932" i="6"/>
  <c r="H4932" i="6"/>
  <c r="G4932" i="6"/>
  <c r="F4932" i="6"/>
  <c r="I4931" i="6"/>
  <c r="H4931" i="6"/>
  <c r="G4931" i="6"/>
  <c r="F4931" i="6"/>
  <c r="I4930" i="6"/>
  <c r="H4930" i="6"/>
  <c r="G4930" i="6"/>
  <c r="F4930" i="6"/>
  <c r="I4929" i="6"/>
  <c r="H4929" i="6"/>
  <c r="G4929" i="6"/>
  <c r="F4929" i="6"/>
  <c r="I4928" i="6"/>
  <c r="H4928" i="6"/>
  <c r="G4928" i="6"/>
  <c r="F4928" i="6"/>
  <c r="I4927" i="6"/>
  <c r="H4927" i="6"/>
  <c r="G4927" i="6"/>
  <c r="F4927" i="6"/>
  <c r="I4926" i="6"/>
  <c r="H4926" i="6"/>
  <c r="G4926" i="6"/>
  <c r="F4926" i="6"/>
  <c r="I4925" i="6"/>
  <c r="H4925" i="6"/>
  <c r="G4925" i="6"/>
  <c r="F4925" i="6"/>
  <c r="I4924" i="6"/>
  <c r="H4924" i="6"/>
  <c r="G4924" i="6"/>
  <c r="F4924" i="6"/>
  <c r="I4923" i="6"/>
  <c r="H4923" i="6"/>
  <c r="G4923" i="6"/>
  <c r="F4923" i="6"/>
  <c r="I4922" i="6"/>
  <c r="H4922" i="6"/>
  <c r="G4922" i="6"/>
  <c r="F4922" i="6"/>
  <c r="I4921" i="6"/>
  <c r="H4921" i="6"/>
  <c r="G4921" i="6"/>
  <c r="F4921" i="6"/>
  <c r="I4920" i="6"/>
  <c r="H4920" i="6"/>
  <c r="G4920" i="6"/>
  <c r="F4920" i="6"/>
  <c r="I4919" i="6"/>
  <c r="H4919" i="6"/>
  <c r="G4919" i="6"/>
  <c r="F4919" i="6"/>
  <c r="I4918" i="6"/>
  <c r="H4918" i="6"/>
  <c r="G4918" i="6"/>
  <c r="F4918" i="6"/>
  <c r="I4917" i="6"/>
  <c r="H4917" i="6"/>
  <c r="G4917" i="6"/>
  <c r="F4917" i="6"/>
  <c r="I4916" i="6"/>
  <c r="H4916" i="6"/>
  <c r="G4916" i="6"/>
  <c r="F4916" i="6"/>
  <c r="I4915" i="6"/>
  <c r="H4915" i="6"/>
  <c r="G4915" i="6"/>
  <c r="F4915" i="6"/>
  <c r="I4914" i="6"/>
  <c r="H4914" i="6"/>
  <c r="G4914" i="6"/>
  <c r="F4914" i="6"/>
  <c r="I4913" i="6"/>
  <c r="H4913" i="6"/>
  <c r="G4913" i="6"/>
  <c r="F4913" i="6"/>
  <c r="I4912" i="6"/>
  <c r="H4912" i="6"/>
  <c r="G4912" i="6"/>
  <c r="F4912" i="6"/>
  <c r="I4911" i="6"/>
  <c r="H4911" i="6"/>
  <c r="G4911" i="6"/>
  <c r="F4911" i="6"/>
  <c r="I4910" i="6"/>
  <c r="H4910" i="6"/>
  <c r="G4910" i="6"/>
  <c r="F4910" i="6"/>
  <c r="I4909" i="6"/>
  <c r="H4909" i="6"/>
  <c r="G4909" i="6"/>
  <c r="F4909" i="6"/>
  <c r="I4908" i="6"/>
  <c r="H4908" i="6"/>
  <c r="G4908" i="6"/>
  <c r="F4908" i="6"/>
  <c r="I4907" i="6"/>
  <c r="H4907" i="6"/>
  <c r="G4907" i="6"/>
  <c r="F4907" i="6"/>
  <c r="I4906" i="6"/>
  <c r="H4906" i="6"/>
  <c r="G4906" i="6"/>
  <c r="F4906" i="6"/>
  <c r="I4905" i="6"/>
  <c r="H4905" i="6"/>
  <c r="G4905" i="6"/>
  <c r="F4905" i="6"/>
  <c r="I4904" i="6"/>
  <c r="H4904" i="6"/>
  <c r="G4904" i="6"/>
  <c r="F4904" i="6"/>
  <c r="I4903" i="6"/>
  <c r="H4903" i="6"/>
  <c r="G4903" i="6"/>
  <c r="F4903" i="6"/>
  <c r="I4902" i="6"/>
  <c r="H4902" i="6"/>
  <c r="G4902" i="6"/>
  <c r="F4902" i="6"/>
  <c r="I4901" i="6"/>
  <c r="H4901" i="6"/>
  <c r="G4901" i="6"/>
  <c r="F4901" i="6"/>
  <c r="I4900" i="6"/>
  <c r="H4900" i="6"/>
  <c r="G4900" i="6"/>
  <c r="F4900" i="6"/>
  <c r="I4899" i="6"/>
  <c r="H4899" i="6"/>
  <c r="G4899" i="6"/>
  <c r="F4899" i="6"/>
  <c r="I4898" i="6"/>
  <c r="H4898" i="6"/>
  <c r="G4898" i="6"/>
  <c r="F4898" i="6"/>
  <c r="I4897" i="6"/>
  <c r="H4897" i="6"/>
  <c r="G4897" i="6"/>
  <c r="F4897" i="6"/>
  <c r="I4896" i="6"/>
  <c r="H4896" i="6"/>
  <c r="G4896" i="6"/>
  <c r="F4896" i="6"/>
  <c r="I4895" i="6"/>
  <c r="H4895" i="6"/>
  <c r="G4895" i="6"/>
  <c r="F4895" i="6"/>
  <c r="I4894" i="6"/>
  <c r="H4894" i="6"/>
  <c r="G4894" i="6"/>
  <c r="F4894" i="6"/>
  <c r="I4893" i="6"/>
  <c r="H4893" i="6"/>
  <c r="G4893" i="6"/>
  <c r="F4893" i="6"/>
  <c r="I4892" i="6"/>
  <c r="H4892" i="6"/>
  <c r="G4892" i="6"/>
  <c r="F4892" i="6"/>
  <c r="I4891" i="6"/>
  <c r="H4891" i="6"/>
  <c r="G4891" i="6"/>
  <c r="F4891" i="6"/>
  <c r="I4890" i="6"/>
  <c r="H4890" i="6"/>
  <c r="G4890" i="6"/>
  <c r="F4890" i="6"/>
  <c r="I4889" i="6"/>
  <c r="H4889" i="6"/>
  <c r="G4889" i="6"/>
  <c r="F4889" i="6"/>
  <c r="I4888" i="6"/>
  <c r="H4888" i="6"/>
  <c r="G4888" i="6"/>
  <c r="F4888" i="6"/>
  <c r="I4887" i="6"/>
  <c r="H4887" i="6"/>
  <c r="G4887" i="6"/>
  <c r="F4887" i="6"/>
  <c r="I4886" i="6"/>
  <c r="H4886" i="6"/>
  <c r="G4886" i="6"/>
  <c r="F4886" i="6"/>
  <c r="I4885" i="6"/>
  <c r="H4885" i="6"/>
  <c r="G4885" i="6"/>
  <c r="F4885" i="6"/>
  <c r="I4884" i="6"/>
  <c r="H4884" i="6"/>
  <c r="G4884" i="6"/>
  <c r="F4884" i="6"/>
  <c r="I4883" i="6"/>
  <c r="H4883" i="6"/>
  <c r="G4883" i="6"/>
  <c r="F4883" i="6"/>
  <c r="I4882" i="6"/>
  <c r="H4882" i="6"/>
  <c r="G4882" i="6"/>
  <c r="F4882" i="6"/>
  <c r="I4881" i="6"/>
  <c r="H4881" i="6"/>
  <c r="G4881" i="6"/>
  <c r="F4881" i="6"/>
  <c r="I4880" i="6"/>
  <c r="H4880" i="6"/>
  <c r="G4880" i="6"/>
  <c r="F4880" i="6"/>
  <c r="I4879" i="6"/>
  <c r="H4879" i="6"/>
  <c r="G4879" i="6"/>
  <c r="F4879" i="6"/>
  <c r="I4878" i="6"/>
  <c r="H4878" i="6"/>
  <c r="G4878" i="6"/>
  <c r="F4878" i="6"/>
  <c r="I4877" i="6"/>
  <c r="H4877" i="6"/>
  <c r="G4877" i="6"/>
  <c r="F4877" i="6"/>
  <c r="I4876" i="6"/>
  <c r="H4876" i="6"/>
  <c r="G4876" i="6"/>
  <c r="F4876" i="6"/>
  <c r="I4875" i="6"/>
  <c r="H4875" i="6"/>
  <c r="G4875" i="6"/>
  <c r="F4875" i="6"/>
  <c r="I4874" i="6"/>
  <c r="H4874" i="6"/>
  <c r="G4874" i="6"/>
  <c r="F4874" i="6"/>
  <c r="I4873" i="6"/>
  <c r="H4873" i="6"/>
  <c r="G4873" i="6"/>
  <c r="F4873" i="6"/>
  <c r="I4872" i="6"/>
  <c r="H4872" i="6"/>
  <c r="G4872" i="6"/>
  <c r="F4872" i="6"/>
  <c r="I4871" i="6"/>
  <c r="H4871" i="6"/>
  <c r="G4871" i="6"/>
  <c r="F4871" i="6"/>
  <c r="I4870" i="6"/>
  <c r="H4870" i="6"/>
  <c r="G4870" i="6"/>
  <c r="F4870" i="6"/>
  <c r="I4869" i="6"/>
  <c r="H4869" i="6"/>
  <c r="G4869" i="6"/>
  <c r="F4869" i="6"/>
  <c r="I4868" i="6"/>
  <c r="H4868" i="6"/>
  <c r="G4868" i="6"/>
  <c r="F4868" i="6"/>
  <c r="I4867" i="6"/>
  <c r="H4867" i="6"/>
  <c r="G4867" i="6"/>
  <c r="F4867" i="6"/>
  <c r="I4866" i="6"/>
  <c r="H4866" i="6"/>
  <c r="G4866" i="6"/>
  <c r="F4866" i="6"/>
  <c r="I4865" i="6"/>
  <c r="H4865" i="6"/>
  <c r="G4865" i="6"/>
  <c r="F4865" i="6"/>
  <c r="I4864" i="6"/>
  <c r="H4864" i="6"/>
  <c r="G4864" i="6"/>
  <c r="F4864" i="6"/>
  <c r="I4863" i="6"/>
  <c r="H4863" i="6"/>
  <c r="G4863" i="6"/>
  <c r="F4863" i="6"/>
  <c r="I4862" i="6"/>
  <c r="H4862" i="6"/>
  <c r="G4862" i="6"/>
  <c r="F4862" i="6"/>
  <c r="I4861" i="6"/>
  <c r="H4861" i="6"/>
  <c r="G4861" i="6"/>
  <c r="F4861" i="6"/>
  <c r="I4860" i="6"/>
  <c r="H4860" i="6"/>
  <c r="G4860" i="6"/>
  <c r="F4860" i="6"/>
  <c r="I4859" i="6"/>
  <c r="H4859" i="6"/>
  <c r="G4859" i="6"/>
  <c r="F4859" i="6"/>
  <c r="I4858" i="6"/>
  <c r="H4858" i="6"/>
  <c r="G4858" i="6"/>
  <c r="F4858" i="6"/>
  <c r="I4857" i="6"/>
  <c r="H4857" i="6"/>
  <c r="G4857" i="6"/>
  <c r="F4857" i="6"/>
  <c r="I4856" i="6"/>
  <c r="H4856" i="6"/>
  <c r="G4856" i="6"/>
  <c r="F4856" i="6"/>
  <c r="I4855" i="6"/>
  <c r="H4855" i="6"/>
  <c r="G4855" i="6"/>
  <c r="F4855" i="6"/>
  <c r="I4854" i="6"/>
  <c r="H4854" i="6"/>
  <c r="G4854" i="6"/>
  <c r="F4854" i="6"/>
  <c r="I4853" i="6"/>
  <c r="H4853" i="6"/>
  <c r="G4853" i="6"/>
  <c r="F4853" i="6"/>
  <c r="I4852" i="6"/>
  <c r="H4852" i="6"/>
  <c r="G4852" i="6"/>
  <c r="F4852" i="6"/>
  <c r="I4851" i="6"/>
  <c r="H4851" i="6"/>
  <c r="G4851" i="6"/>
  <c r="F4851" i="6"/>
  <c r="I4850" i="6"/>
  <c r="H4850" i="6"/>
  <c r="G4850" i="6"/>
  <c r="F4850" i="6"/>
  <c r="I4849" i="6"/>
  <c r="H4849" i="6"/>
  <c r="G4849" i="6"/>
  <c r="F4849" i="6"/>
  <c r="I4848" i="6"/>
  <c r="H4848" i="6"/>
  <c r="G4848" i="6"/>
  <c r="F4848" i="6"/>
  <c r="I4847" i="6"/>
  <c r="H4847" i="6"/>
  <c r="G4847" i="6"/>
  <c r="F4847" i="6"/>
  <c r="I4846" i="6"/>
  <c r="H4846" i="6"/>
  <c r="G4846" i="6"/>
  <c r="F4846" i="6"/>
  <c r="I4845" i="6"/>
  <c r="H4845" i="6"/>
  <c r="G4845" i="6"/>
  <c r="F4845" i="6"/>
  <c r="I4844" i="6"/>
  <c r="H4844" i="6"/>
  <c r="G4844" i="6"/>
  <c r="F4844" i="6"/>
  <c r="I4843" i="6"/>
  <c r="H4843" i="6"/>
  <c r="G4843" i="6"/>
  <c r="F4843" i="6"/>
  <c r="I4842" i="6"/>
  <c r="H4842" i="6"/>
  <c r="G4842" i="6"/>
  <c r="F4842" i="6"/>
  <c r="I4841" i="6"/>
  <c r="H4841" i="6"/>
  <c r="G4841" i="6"/>
  <c r="F4841" i="6"/>
  <c r="I4840" i="6"/>
  <c r="H4840" i="6"/>
  <c r="G4840" i="6"/>
  <c r="F4840" i="6"/>
  <c r="I4839" i="6"/>
  <c r="H4839" i="6"/>
  <c r="G4839" i="6"/>
  <c r="F4839" i="6"/>
  <c r="I4838" i="6"/>
  <c r="H4838" i="6"/>
  <c r="G4838" i="6"/>
  <c r="F4838" i="6"/>
  <c r="I4837" i="6"/>
  <c r="H4837" i="6"/>
  <c r="G4837" i="6"/>
  <c r="F4837" i="6"/>
  <c r="I4836" i="6"/>
  <c r="H4836" i="6"/>
  <c r="G4836" i="6"/>
  <c r="F4836" i="6"/>
  <c r="I4835" i="6"/>
  <c r="H4835" i="6"/>
  <c r="G4835" i="6"/>
  <c r="F4835" i="6"/>
  <c r="I4834" i="6"/>
  <c r="H4834" i="6"/>
  <c r="G4834" i="6"/>
  <c r="F4834" i="6"/>
  <c r="I4833" i="6"/>
  <c r="H4833" i="6"/>
  <c r="G4833" i="6"/>
  <c r="F4833" i="6"/>
  <c r="I4832" i="6"/>
  <c r="H4832" i="6"/>
  <c r="G4832" i="6"/>
  <c r="F4832" i="6"/>
  <c r="I4831" i="6"/>
  <c r="H4831" i="6"/>
  <c r="G4831" i="6"/>
  <c r="F4831" i="6"/>
  <c r="I4830" i="6"/>
  <c r="H4830" i="6"/>
  <c r="G4830" i="6"/>
  <c r="F4830" i="6"/>
  <c r="I4829" i="6"/>
  <c r="H4829" i="6"/>
  <c r="G4829" i="6"/>
  <c r="F4829" i="6"/>
  <c r="I4828" i="6"/>
  <c r="H4828" i="6"/>
  <c r="G4828" i="6"/>
  <c r="F4828" i="6"/>
  <c r="I4827" i="6"/>
  <c r="H4827" i="6"/>
  <c r="G4827" i="6"/>
  <c r="F4827" i="6"/>
  <c r="I4826" i="6"/>
  <c r="H4826" i="6"/>
  <c r="G4826" i="6"/>
  <c r="F4826" i="6"/>
  <c r="I4825" i="6"/>
  <c r="H4825" i="6"/>
  <c r="G4825" i="6"/>
  <c r="F4825" i="6"/>
  <c r="I4824" i="6"/>
  <c r="H4824" i="6"/>
  <c r="G4824" i="6"/>
  <c r="F4824" i="6"/>
  <c r="I4823" i="6"/>
  <c r="H4823" i="6"/>
  <c r="G4823" i="6"/>
  <c r="F4823" i="6"/>
  <c r="I4822" i="6"/>
  <c r="H4822" i="6"/>
  <c r="G4822" i="6"/>
  <c r="F4822" i="6"/>
  <c r="I4821" i="6"/>
  <c r="H4821" i="6"/>
  <c r="G4821" i="6"/>
  <c r="F4821" i="6"/>
  <c r="I4820" i="6"/>
  <c r="H4820" i="6"/>
  <c r="G4820" i="6"/>
  <c r="F4820" i="6"/>
  <c r="I4819" i="6"/>
  <c r="H4819" i="6"/>
  <c r="G4819" i="6"/>
  <c r="F4819" i="6"/>
  <c r="I4818" i="6"/>
  <c r="H4818" i="6"/>
  <c r="G4818" i="6"/>
  <c r="F4818" i="6"/>
  <c r="I4817" i="6"/>
  <c r="H4817" i="6"/>
  <c r="G4817" i="6"/>
  <c r="F4817" i="6"/>
  <c r="I4816" i="6"/>
  <c r="H4816" i="6"/>
  <c r="G4816" i="6"/>
  <c r="F4816" i="6"/>
  <c r="I4815" i="6"/>
  <c r="H4815" i="6"/>
  <c r="G4815" i="6"/>
  <c r="F4815" i="6"/>
  <c r="I4814" i="6"/>
  <c r="H4814" i="6"/>
  <c r="G4814" i="6"/>
  <c r="F4814" i="6"/>
  <c r="I4813" i="6"/>
  <c r="H4813" i="6"/>
  <c r="G4813" i="6"/>
  <c r="F4813" i="6"/>
  <c r="I4812" i="6"/>
  <c r="H4812" i="6"/>
  <c r="G4812" i="6"/>
  <c r="F4812" i="6"/>
  <c r="I4811" i="6"/>
  <c r="H4811" i="6"/>
  <c r="G4811" i="6"/>
  <c r="F4811" i="6"/>
  <c r="I4810" i="6"/>
  <c r="H4810" i="6"/>
  <c r="G4810" i="6"/>
  <c r="F4810" i="6"/>
  <c r="I4809" i="6"/>
  <c r="H4809" i="6"/>
  <c r="G4809" i="6"/>
  <c r="F4809" i="6"/>
  <c r="I4808" i="6"/>
  <c r="H4808" i="6"/>
  <c r="G4808" i="6"/>
  <c r="F4808" i="6"/>
  <c r="I4807" i="6"/>
  <c r="H4807" i="6"/>
  <c r="G4807" i="6"/>
  <c r="F4807" i="6"/>
  <c r="I4806" i="6"/>
  <c r="H4806" i="6"/>
  <c r="G4806" i="6"/>
  <c r="F4806" i="6"/>
  <c r="I4805" i="6"/>
  <c r="H4805" i="6"/>
  <c r="G4805" i="6"/>
  <c r="F4805" i="6"/>
  <c r="I4804" i="6"/>
  <c r="H4804" i="6"/>
  <c r="G4804" i="6"/>
  <c r="F4804" i="6"/>
  <c r="I4803" i="6"/>
  <c r="H4803" i="6"/>
  <c r="G4803" i="6"/>
  <c r="F4803" i="6"/>
  <c r="I4802" i="6"/>
  <c r="H4802" i="6"/>
  <c r="G4802" i="6"/>
  <c r="F4802" i="6"/>
  <c r="I4801" i="6"/>
  <c r="H4801" i="6"/>
  <c r="G4801" i="6"/>
  <c r="F4801" i="6"/>
  <c r="I4800" i="6"/>
  <c r="H4800" i="6"/>
  <c r="G4800" i="6"/>
  <c r="F4800" i="6"/>
  <c r="I4799" i="6"/>
  <c r="H4799" i="6"/>
  <c r="G4799" i="6"/>
  <c r="F4799" i="6"/>
  <c r="I4798" i="6"/>
  <c r="H4798" i="6"/>
  <c r="G4798" i="6"/>
  <c r="F4798" i="6"/>
  <c r="I4797" i="6"/>
  <c r="H4797" i="6"/>
  <c r="G4797" i="6"/>
  <c r="F4797" i="6"/>
  <c r="I4796" i="6"/>
  <c r="H4796" i="6"/>
  <c r="G4796" i="6"/>
  <c r="F4796" i="6"/>
  <c r="I4795" i="6"/>
  <c r="H4795" i="6"/>
  <c r="G4795" i="6"/>
  <c r="F4795" i="6"/>
  <c r="I4794" i="6"/>
  <c r="H4794" i="6"/>
  <c r="G4794" i="6"/>
  <c r="F4794" i="6"/>
  <c r="I4793" i="6"/>
  <c r="H4793" i="6"/>
  <c r="G4793" i="6"/>
  <c r="F4793" i="6"/>
  <c r="I4792" i="6"/>
  <c r="H4792" i="6"/>
  <c r="G4792" i="6"/>
  <c r="F4792" i="6"/>
  <c r="I4791" i="6"/>
  <c r="H4791" i="6"/>
  <c r="G4791" i="6"/>
  <c r="F4791" i="6"/>
  <c r="I4790" i="6"/>
  <c r="H4790" i="6"/>
  <c r="G4790" i="6"/>
  <c r="F4790" i="6"/>
  <c r="I4789" i="6"/>
  <c r="H4789" i="6"/>
  <c r="G4789" i="6"/>
  <c r="F4789" i="6"/>
  <c r="I4788" i="6"/>
  <c r="H4788" i="6"/>
  <c r="G4788" i="6"/>
  <c r="F4788" i="6"/>
  <c r="I4787" i="6"/>
  <c r="H4787" i="6"/>
  <c r="G4787" i="6"/>
  <c r="F4787" i="6"/>
  <c r="I4786" i="6"/>
  <c r="H4786" i="6"/>
  <c r="G4786" i="6"/>
  <c r="F4786" i="6"/>
  <c r="I4785" i="6"/>
  <c r="H4785" i="6"/>
  <c r="G4785" i="6"/>
  <c r="F4785" i="6"/>
  <c r="I4784" i="6"/>
  <c r="H4784" i="6"/>
  <c r="G4784" i="6"/>
  <c r="F4784" i="6"/>
  <c r="I4783" i="6"/>
  <c r="H4783" i="6"/>
  <c r="G4783" i="6"/>
  <c r="F4783" i="6"/>
  <c r="I4782" i="6"/>
  <c r="H4782" i="6"/>
  <c r="G4782" i="6"/>
  <c r="F4782" i="6"/>
  <c r="I4781" i="6"/>
  <c r="H4781" i="6"/>
  <c r="G4781" i="6"/>
  <c r="F4781" i="6"/>
  <c r="I4780" i="6"/>
  <c r="H4780" i="6"/>
  <c r="G4780" i="6"/>
  <c r="F4780" i="6"/>
  <c r="I4779" i="6"/>
  <c r="H4779" i="6"/>
  <c r="G4779" i="6"/>
  <c r="F4779" i="6"/>
  <c r="I4778" i="6"/>
  <c r="H4778" i="6"/>
  <c r="G4778" i="6"/>
  <c r="F4778" i="6"/>
  <c r="I4777" i="6"/>
  <c r="H4777" i="6"/>
  <c r="G4777" i="6"/>
  <c r="F4777" i="6"/>
  <c r="I4776" i="6"/>
  <c r="H4776" i="6"/>
  <c r="G4776" i="6"/>
  <c r="F4776" i="6"/>
  <c r="I4775" i="6"/>
  <c r="H4775" i="6"/>
  <c r="G4775" i="6"/>
  <c r="F4775" i="6"/>
  <c r="I4774" i="6"/>
  <c r="H4774" i="6"/>
  <c r="G4774" i="6"/>
  <c r="F4774" i="6"/>
  <c r="I4773" i="6"/>
  <c r="H4773" i="6"/>
  <c r="G4773" i="6"/>
  <c r="F4773" i="6"/>
  <c r="I4772" i="6"/>
  <c r="H4772" i="6"/>
  <c r="G4772" i="6"/>
  <c r="F4772" i="6"/>
  <c r="I4771" i="6"/>
  <c r="H4771" i="6"/>
  <c r="G4771" i="6"/>
  <c r="F4771" i="6"/>
  <c r="I4770" i="6"/>
  <c r="H4770" i="6"/>
  <c r="G4770" i="6"/>
  <c r="F4770" i="6"/>
  <c r="I4769" i="6"/>
  <c r="H4769" i="6"/>
  <c r="G4769" i="6"/>
  <c r="F4769" i="6"/>
  <c r="I4768" i="6"/>
  <c r="H4768" i="6"/>
  <c r="G4768" i="6"/>
  <c r="F4768" i="6"/>
  <c r="I4767" i="6"/>
  <c r="H4767" i="6"/>
  <c r="G4767" i="6"/>
  <c r="F4767" i="6"/>
  <c r="I4766" i="6"/>
  <c r="H4766" i="6"/>
  <c r="G4766" i="6"/>
  <c r="F4766" i="6"/>
  <c r="I4765" i="6"/>
  <c r="H4765" i="6"/>
  <c r="G4765" i="6"/>
  <c r="F4765" i="6"/>
  <c r="I4764" i="6"/>
  <c r="H4764" i="6"/>
  <c r="G4764" i="6"/>
  <c r="F4764" i="6"/>
  <c r="I4763" i="6"/>
  <c r="H4763" i="6"/>
  <c r="G4763" i="6"/>
  <c r="F4763" i="6"/>
  <c r="I4762" i="6"/>
  <c r="H4762" i="6"/>
  <c r="G4762" i="6"/>
  <c r="F4762" i="6"/>
  <c r="I4761" i="6"/>
  <c r="H4761" i="6"/>
  <c r="G4761" i="6"/>
  <c r="F4761" i="6"/>
  <c r="I4760" i="6"/>
  <c r="H4760" i="6"/>
  <c r="G4760" i="6"/>
  <c r="F4760" i="6"/>
  <c r="I4759" i="6"/>
  <c r="H4759" i="6"/>
  <c r="G4759" i="6"/>
  <c r="F4759" i="6"/>
  <c r="I4758" i="6"/>
  <c r="H4758" i="6"/>
  <c r="G4758" i="6"/>
  <c r="F4758" i="6"/>
  <c r="I4757" i="6"/>
  <c r="H4757" i="6"/>
  <c r="G4757" i="6"/>
  <c r="F4757" i="6"/>
  <c r="I4756" i="6"/>
  <c r="H4756" i="6"/>
  <c r="G4756" i="6"/>
  <c r="F4756" i="6"/>
  <c r="I4755" i="6"/>
  <c r="H4755" i="6"/>
  <c r="G4755" i="6"/>
  <c r="F4755" i="6"/>
  <c r="I4754" i="6"/>
  <c r="H4754" i="6"/>
  <c r="G4754" i="6"/>
  <c r="F4754" i="6"/>
  <c r="I4753" i="6"/>
  <c r="H4753" i="6"/>
  <c r="G4753" i="6"/>
  <c r="F4753" i="6"/>
  <c r="I4752" i="6"/>
  <c r="H4752" i="6"/>
  <c r="G4752" i="6"/>
  <c r="F4752" i="6"/>
  <c r="I4751" i="6"/>
  <c r="H4751" i="6"/>
  <c r="G4751" i="6"/>
  <c r="F4751" i="6"/>
  <c r="I4750" i="6"/>
  <c r="H4750" i="6"/>
  <c r="G4750" i="6"/>
  <c r="F4750" i="6"/>
  <c r="I4749" i="6"/>
  <c r="H4749" i="6"/>
  <c r="G4749" i="6"/>
  <c r="F4749" i="6"/>
  <c r="I4748" i="6"/>
  <c r="H4748" i="6"/>
  <c r="G4748" i="6"/>
  <c r="F4748" i="6"/>
  <c r="I4747" i="6"/>
  <c r="H4747" i="6"/>
  <c r="G4747" i="6"/>
  <c r="F4747" i="6"/>
  <c r="I4746" i="6"/>
  <c r="H4746" i="6"/>
  <c r="G4746" i="6"/>
  <c r="F4746" i="6"/>
  <c r="I4745" i="6"/>
  <c r="H4745" i="6"/>
  <c r="G4745" i="6"/>
  <c r="F4745" i="6"/>
  <c r="I4744" i="6"/>
  <c r="H4744" i="6"/>
  <c r="G4744" i="6"/>
  <c r="F4744" i="6"/>
  <c r="I4743" i="6"/>
  <c r="H4743" i="6"/>
  <c r="G4743" i="6"/>
  <c r="F4743" i="6"/>
  <c r="I4742" i="6"/>
  <c r="H4742" i="6"/>
  <c r="G4742" i="6"/>
  <c r="F4742" i="6"/>
  <c r="I4741" i="6"/>
  <c r="H4741" i="6"/>
  <c r="G4741" i="6"/>
  <c r="F4741" i="6"/>
  <c r="I4740" i="6"/>
  <c r="H4740" i="6"/>
  <c r="G4740" i="6"/>
  <c r="F4740" i="6"/>
  <c r="I4739" i="6"/>
  <c r="H4739" i="6"/>
  <c r="G4739" i="6"/>
  <c r="F4739" i="6"/>
  <c r="I4738" i="6"/>
  <c r="H4738" i="6"/>
  <c r="G4738" i="6"/>
  <c r="F4738" i="6"/>
  <c r="I4737" i="6"/>
  <c r="H4737" i="6"/>
  <c r="G4737" i="6"/>
  <c r="F4737" i="6"/>
  <c r="I4736" i="6"/>
  <c r="H4736" i="6"/>
  <c r="G4736" i="6"/>
  <c r="F4736" i="6"/>
  <c r="I4735" i="6"/>
  <c r="H4735" i="6"/>
  <c r="G4735" i="6"/>
  <c r="F4735" i="6"/>
  <c r="I4734" i="6"/>
  <c r="H4734" i="6"/>
  <c r="G4734" i="6"/>
  <c r="F4734" i="6"/>
  <c r="I4733" i="6"/>
  <c r="H4733" i="6"/>
  <c r="G4733" i="6"/>
  <c r="F4733" i="6"/>
  <c r="I4732" i="6"/>
  <c r="H4732" i="6"/>
  <c r="G4732" i="6"/>
  <c r="F4732" i="6"/>
  <c r="I4731" i="6"/>
  <c r="H4731" i="6"/>
  <c r="G4731" i="6"/>
  <c r="F4731" i="6"/>
  <c r="I4730" i="6"/>
  <c r="H4730" i="6"/>
  <c r="G4730" i="6"/>
  <c r="F4730" i="6"/>
  <c r="I4729" i="6"/>
  <c r="H4729" i="6"/>
  <c r="G4729" i="6"/>
  <c r="F4729" i="6"/>
  <c r="I4728" i="6"/>
  <c r="H4728" i="6"/>
  <c r="G4728" i="6"/>
  <c r="F4728" i="6"/>
  <c r="I4727" i="6"/>
  <c r="H4727" i="6"/>
  <c r="G4727" i="6"/>
  <c r="F4727" i="6"/>
  <c r="I4726" i="6"/>
  <c r="H4726" i="6"/>
  <c r="G4726" i="6"/>
  <c r="F4726" i="6"/>
  <c r="I4725" i="6"/>
  <c r="H4725" i="6"/>
  <c r="G4725" i="6"/>
  <c r="F4725" i="6"/>
  <c r="I4724" i="6"/>
  <c r="H4724" i="6"/>
  <c r="G4724" i="6"/>
  <c r="F4724" i="6"/>
  <c r="I4723" i="6"/>
  <c r="H4723" i="6"/>
  <c r="G4723" i="6"/>
  <c r="F4723" i="6"/>
  <c r="I4722" i="6"/>
  <c r="H4722" i="6"/>
  <c r="G4722" i="6"/>
  <c r="F4722" i="6"/>
  <c r="I4721" i="6"/>
  <c r="H4721" i="6"/>
  <c r="G4721" i="6"/>
  <c r="F4721" i="6"/>
  <c r="I4720" i="6"/>
  <c r="H4720" i="6"/>
  <c r="G4720" i="6"/>
  <c r="F4720" i="6"/>
  <c r="I4719" i="6"/>
  <c r="H4719" i="6"/>
  <c r="G4719" i="6"/>
  <c r="F4719" i="6"/>
  <c r="I4718" i="6"/>
  <c r="H4718" i="6"/>
  <c r="G4718" i="6"/>
  <c r="F4718" i="6"/>
  <c r="I4717" i="6"/>
  <c r="H4717" i="6"/>
  <c r="G4717" i="6"/>
  <c r="F4717" i="6"/>
  <c r="I4716" i="6"/>
  <c r="H4716" i="6"/>
  <c r="G4716" i="6"/>
  <c r="F4716" i="6"/>
  <c r="I4715" i="6"/>
  <c r="H4715" i="6"/>
  <c r="G4715" i="6"/>
  <c r="F4715" i="6"/>
  <c r="I4714" i="6"/>
  <c r="H4714" i="6"/>
  <c r="G4714" i="6"/>
  <c r="F4714" i="6"/>
  <c r="I4713" i="6"/>
  <c r="H4713" i="6"/>
  <c r="G4713" i="6"/>
  <c r="F4713" i="6"/>
  <c r="I4712" i="6"/>
  <c r="H4712" i="6"/>
  <c r="G4712" i="6"/>
  <c r="F4712" i="6"/>
  <c r="I4711" i="6"/>
  <c r="H4711" i="6"/>
  <c r="G4711" i="6"/>
  <c r="F4711" i="6"/>
  <c r="I4710" i="6"/>
  <c r="H4710" i="6"/>
  <c r="G4710" i="6"/>
  <c r="F4710" i="6"/>
  <c r="I4709" i="6"/>
  <c r="H4709" i="6"/>
  <c r="G4709" i="6"/>
  <c r="F4709" i="6"/>
  <c r="I4708" i="6"/>
  <c r="H4708" i="6"/>
  <c r="G4708" i="6"/>
  <c r="F4708" i="6"/>
  <c r="I4707" i="6"/>
  <c r="H4707" i="6"/>
  <c r="G4707" i="6"/>
  <c r="F4707" i="6"/>
  <c r="I4706" i="6"/>
  <c r="H4706" i="6"/>
  <c r="G4706" i="6"/>
  <c r="F4706" i="6"/>
  <c r="I4705" i="6"/>
  <c r="H4705" i="6"/>
  <c r="G4705" i="6"/>
  <c r="F4705" i="6"/>
  <c r="I4704" i="6"/>
  <c r="H4704" i="6"/>
  <c r="G4704" i="6"/>
  <c r="F4704" i="6"/>
  <c r="I4703" i="6"/>
  <c r="H4703" i="6"/>
  <c r="G4703" i="6"/>
  <c r="F4703" i="6"/>
  <c r="I4702" i="6"/>
  <c r="H4702" i="6"/>
  <c r="G4702" i="6"/>
  <c r="F4702" i="6"/>
  <c r="I4701" i="6"/>
  <c r="H4701" i="6"/>
  <c r="G4701" i="6"/>
  <c r="F4701" i="6"/>
  <c r="I4700" i="6"/>
  <c r="H4700" i="6"/>
  <c r="G4700" i="6"/>
  <c r="F4700" i="6"/>
  <c r="I4699" i="6"/>
  <c r="H4699" i="6"/>
  <c r="G4699" i="6"/>
  <c r="F4699" i="6"/>
  <c r="I4698" i="6"/>
  <c r="H4698" i="6"/>
  <c r="G4698" i="6"/>
  <c r="F4698" i="6"/>
  <c r="I4697" i="6"/>
  <c r="H4697" i="6"/>
  <c r="G4697" i="6"/>
  <c r="F4697" i="6"/>
  <c r="I4696" i="6"/>
  <c r="H4696" i="6"/>
  <c r="G4696" i="6"/>
  <c r="F4696" i="6"/>
  <c r="I4695" i="6"/>
  <c r="H4695" i="6"/>
  <c r="G4695" i="6"/>
  <c r="F4695" i="6"/>
  <c r="I4694" i="6"/>
  <c r="H4694" i="6"/>
  <c r="G4694" i="6"/>
  <c r="F4694" i="6"/>
  <c r="I4693" i="6"/>
  <c r="H4693" i="6"/>
  <c r="G4693" i="6"/>
  <c r="F4693" i="6"/>
  <c r="I4692" i="6"/>
  <c r="H4692" i="6"/>
  <c r="G4692" i="6"/>
  <c r="F4692" i="6"/>
  <c r="I4691" i="6"/>
  <c r="H4691" i="6"/>
  <c r="G4691" i="6"/>
  <c r="F4691" i="6"/>
  <c r="I4690" i="6"/>
  <c r="H4690" i="6"/>
  <c r="G4690" i="6"/>
  <c r="F4690" i="6"/>
  <c r="I4689" i="6"/>
  <c r="H4689" i="6"/>
  <c r="G4689" i="6"/>
  <c r="F4689" i="6"/>
  <c r="I4688" i="6"/>
  <c r="H4688" i="6"/>
  <c r="G4688" i="6"/>
  <c r="F4688" i="6"/>
  <c r="I4687" i="6"/>
  <c r="H4687" i="6"/>
  <c r="G4687" i="6"/>
  <c r="F4687" i="6"/>
  <c r="I4686" i="6"/>
  <c r="H4686" i="6"/>
  <c r="G4686" i="6"/>
  <c r="F4686" i="6"/>
  <c r="I4685" i="6"/>
  <c r="H4685" i="6"/>
  <c r="G4685" i="6"/>
  <c r="F4685" i="6"/>
  <c r="I4684" i="6"/>
  <c r="H4684" i="6"/>
  <c r="G4684" i="6"/>
  <c r="F4684" i="6"/>
  <c r="I4683" i="6"/>
  <c r="H4683" i="6"/>
  <c r="G4683" i="6"/>
  <c r="F4683" i="6"/>
  <c r="I4682" i="6"/>
  <c r="H4682" i="6"/>
  <c r="G4682" i="6"/>
  <c r="F4682" i="6"/>
  <c r="I4681" i="6"/>
  <c r="H4681" i="6"/>
  <c r="G4681" i="6"/>
  <c r="F4681" i="6"/>
  <c r="I4680" i="6"/>
  <c r="H4680" i="6"/>
  <c r="G4680" i="6"/>
  <c r="F4680" i="6"/>
  <c r="I4679" i="6"/>
  <c r="H4679" i="6"/>
  <c r="G4679" i="6"/>
  <c r="F4679" i="6"/>
  <c r="I4678" i="6"/>
  <c r="H4678" i="6"/>
  <c r="G4678" i="6"/>
  <c r="F4678" i="6"/>
  <c r="I4677" i="6"/>
  <c r="H4677" i="6"/>
  <c r="G4677" i="6"/>
  <c r="F4677" i="6"/>
  <c r="I4676" i="6"/>
  <c r="H4676" i="6"/>
  <c r="G4676" i="6"/>
  <c r="F4676" i="6"/>
  <c r="I4675" i="6"/>
  <c r="H4675" i="6"/>
  <c r="G4675" i="6"/>
  <c r="F4675" i="6"/>
  <c r="I4674" i="6"/>
  <c r="H4674" i="6"/>
  <c r="G4674" i="6"/>
  <c r="F4674" i="6"/>
  <c r="I4673" i="6"/>
  <c r="H4673" i="6"/>
  <c r="G4673" i="6"/>
  <c r="F4673" i="6"/>
  <c r="I4672" i="6"/>
  <c r="H4672" i="6"/>
  <c r="G4672" i="6"/>
  <c r="F4672" i="6"/>
  <c r="I4671" i="6"/>
  <c r="H4671" i="6"/>
  <c r="G4671" i="6"/>
  <c r="F4671" i="6"/>
  <c r="I4670" i="6"/>
  <c r="H4670" i="6"/>
  <c r="G4670" i="6"/>
  <c r="F4670" i="6"/>
  <c r="I4669" i="6"/>
  <c r="H4669" i="6"/>
  <c r="G4669" i="6"/>
  <c r="F4669" i="6"/>
  <c r="I4668" i="6"/>
  <c r="H4668" i="6"/>
  <c r="G4668" i="6"/>
  <c r="F4668" i="6"/>
  <c r="I4667" i="6"/>
  <c r="H4667" i="6"/>
  <c r="G4667" i="6"/>
  <c r="F4667" i="6"/>
  <c r="I4666" i="6"/>
  <c r="H4666" i="6"/>
  <c r="G4666" i="6"/>
  <c r="F4666" i="6"/>
  <c r="I4665" i="6"/>
  <c r="H4665" i="6"/>
  <c r="G4665" i="6"/>
  <c r="F4665" i="6"/>
  <c r="I4664" i="6"/>
  <c r="H4664" i="6"/>
  <c r="G4664" i="6"/>
  <c r="F4664" i="6"/>
  <c r="I4663" i="6"/>
  <c r="H4663" i="6"/>
  <c r="G4663" i="6"/>
  <c r="F4663" i="6"/>
  <c r="I4662" i="6"/>
  <c r="H4662" i="6"/>
  <c r="G4662" i="6"/>
  <c r="F4662" i="6"/>
  <c r="I4661" i="6"/>
  <c r="H4661" i="6"/>
  <c r="G4661" i="6"/>
  <c r="F4661" i="6"/>
  <c r="I4660" i="6"/>
  <c r="H4660" i="6"/>
  <c r="G4660" i="6"/>
  <c r="F4660" i="6"/>
  <c r="I4659" i="6"/>
  <c r="H4659" i="6"/>
  <c r="G4659" i="6"/>
  <c r="F4659" i="6"/>
  <c r="I4658" i="6"/>
  <c r="H4658" i="6"/>
  <c r="G4658" i="6"/>
  <c r="F4658" i="6"/>
  <c r="I4657" i="6"/>
  <c r="H4657" i="6"/>
  <c r="G4657" i="6"/>
  <c r="F4657" i="6"/>
  <c r="I4656" i="6"/>
  <c r="H4656" i="6"/>
  <c r="G4656" i="6"/>
  <c r="F4656" i="6"/>
  <c r="I4655" i="6"/>
  <c r="H4655" i="6"/>
  <c r="G4655" i="6"/>
  <c r="F4655" i="6"/>
  <c r="I4654" i="6"/>
  <c r="H4654" i="6"/>
  <c r="G4654" i="6"/>
  <c r="F4654" i="6"/>
  <c r="I4653" i="6"/>
  <c r="H4653" i="6"/>
  <c r="G4653" i="6"/>
  <c r="F4653" i="6"/>
  <c r="I4652" i="6"/>
  <c r="H4652" i="6"/>
  <c r="G4652" i="6"/>
  <c r="F4652" i="6"/>
  <c r="I4651" i="6"/>
  <c r="H4651" i="6"/>
  <c r="G4651" i="6"/>
  <c r="F4651" i="6"/>
  <c r="I4650" i="6"/>
  <c r="H4650" i="6"/>
  <c r="G4650" i="6"/>
  <c r="F4650" i="6"/>
  <c r="I4649" i="6"/>
  <c r="H4649" i="6"/>
  <c r="G4649" i="6"/>
  <c r="F4649" i="6"/>
  <c r="I4648" i="6"/>
  <c r="H4648" i="6"/>
  <c r="G4648" i="6"/>
  <c r="F4648" i="6"/>
  <c r="I4647" i="6"/>
  <c r="H4647" i="6"/>
  <c r="G4647" i="6"/>
  <c r="F4647" i="6"/>
  <c r="I4646" i="6"/>
  <c r="H4646" i="6"/>
  <c r="G4646" i="6"/>
  <c r="F4646" i="6"/>
  <c r="I4645" i="6"/>
  <c r="H4645" i="6"/>
  <c r="G4645" i="6"/>
  <c r="F4645" i="6"/>
  <c r="I4644" i="6"/>
  <c r="H4644" i="6"/>
  <c r="G4644" i="6"/>
  <c r="F4644" i="6"/>
  <c r="I4643" i="6"/>
  <c r="H4643" i="6"/>
  <c r="G4643" i="6"/>
  <c r="F4643" i="6"/>
  <c r="I4642" i="6"/>
  <c r="H4642" i="6"/>
  <c r="G4642" i="6"/>
  <c r="F4642" i="6"/>
  <c r="I4641" i="6"/>
  <c r="H4641" i="6"/>
  <c r="G4641" i="6"/>
  <c r="F4641" i="6"/>
  <c r="I4640" i="6"/>
  <c r="H4640" i="6"/>
  <c r="G4640" i="6"/>
  <c r="F4640" i="6"/>
  <c r="I4639" i="6"/>
  <c r="H4639" i="6"/>
  <c r="G4639" i="6"/>
  <c r="F4639" i="6"/>
  <c r="I4638" i="6"/>
  <c r="H4638" i="6"/>
  <c r="G4638" i="6"/>
  <c r="F4638" i="6"/>
  <c r="I4637" i="6"/>
  <c r="H4637" i="6"/>
  <c r="G4637" i="6"/>
  <c r="F4637" i="6"/>
  <c r="I4636" i="6"/>
  <c r="H4636" i="6"/>
  <c r="G4636" i="6"/>
  <c r="F4636" i="6"/>
  <c r="I4635" i="6"/>
  <c r="H4635" i="6"/>
  <c r="G4635" i="6"/>
  <c r="F4635" i="6"/>
  <c r="I4634" i="6"/>
  <c r="H4634" i="6"/>
  <c r="G4634" i="6"/>
  <c r="F4634" i="6"/>
  <c r="I4633" i="6"/>
  <c r="H4633" i="6"/>
  <c r="G4633" i="6"/>
  <c r="F4633" i="6"/>
  <c r="I4632" i="6"/>
  <c r="H4632" i="6"/>
  <c r="G4632" i="6"/>
  <c r="F4632" i="6"/>
  <c r="I4631" i="6"/>
  <c r="H4631" i="6"/>
  <c r="G4631" i="6"/>
  <c r="F4631" i="6"/>
  <c r="I4630" i="6"/>
  <c r="H4630" i="6"/>
  <c r="G4630" i="6"/>
  <c r="F4630" i="6"/>
  <c r="I4629" i="6"/>
  <c r="H4629" i="6"/>
  <c r="G4629" i="6"/>
  <c r="F4629" i="6"/>
  <c r="I4628" i="6"/>
  <c r="H4628" i="6"/>
  <c r="G4628" i="6"/>
  <c r="F4628" i="6"/>
  <c r="I4627" i="6"/>
  <c r="H4627" i="6"/>
  <c r="G4627" i="6"/>
  <c r="F4627" i="6"/>
  <c r="I4626" i="6"/>
  <c r="H4626" i="6"/>
  <c r="G4626" i="6"/>
  <c r="F4626" i="6"/>
  <c r="I4625" i="6"/>
  <c r="H4625" i="6"/>
  <c r="G4625" i="6"/>
  <c r="F4625" i="6"/>
  <c r="I4624" i="6"/>
  <c r="H4624" i="6"/>
  <c r="G4624" i="6"/>
  <c r="F4624" i="6"/>
  <c r="I4623" i="6"/>
  <c r="H4623" i="6"/>
  <c r="G4623" i="6"/>
  <c r="F4623" i="6"/>
  <c r="I4622" i="6"/>
  <c r="H4622" i="6"/>
  <c r="G4622" i="6"/>
  <c r="F4622" i="6"/>
  <c r="I4621" i="6"/>
  <c r="H4621" i="6"/>
  <c r="G4621" i="6"/>
  <c r="F4621" i="6"/>
  <c r="I4620" i="6"/>
  <c r="H4620" i="6"/>
  <c r="G4620" i="6"/>
  <c r="F4620" i="6"/>
  <c r="I4619" i="6"/>
  <c r="H4619" i="6"/>
  <c r="G4619" i="6"/>
  <c r="F4619" i="6"/>
  <c r="I4618" i="6"/>
  <c r="H4618" i="6"/>
  <c r="G4618" i="6"/>
  <c r="F4618" i="6"/>
  <c r="I4617" i="6"/>
  <c r="H4617" i="6"/>
  <c r="G4617" i="6"/>
  <c r="F4617" i="6"/>
  <c r="I4616" i="6"/>
  <c r="H4616" i="6"/>
  <c r="G4616" i="6"/>
  <c r="F4616" i="6"/>
  <c r="I4615" i="6"/>
  <c r="H4615" i="6"/>
  <c r="G4615" i="6"/>
  <c r="F4615" i="6"/>
  <c r="I4614" i="6"/>
  <c r="H4614" i="6"/>
  <c r="G4614" i="6"/>
  <c r="F4614" i="6"/>
  <c r="I4613" i="6"/>
  <c r="H4613" i="6"/>
  <c r="G4613" i="6"/>
  <c r="F4613" i="6"/>
  <c r="I4612" i="6"/>
  <c r="H4612" i="6"/>
  <c r="G4612" i="6"/>
  <c r="F4612" i="6"/>
  <c r="I4611" i="6"/>
  <c r="H4611" i="6"/>
  <c r="G4611" i="6"/>
  <c r="F4611" i="6"/>
  <c r="I4610" i="6"/>
  <c r="H4610" i="6"/>
  <c r="G4610" i="6"/>
  <c r="F4610" i="6"/>
  <c r="I4609" i="6"/>
  <c r="H4609" i="6"/>
  <c r="G4609" i="6"/>
  <c r="F4609" i="6"/>
  <c r="I4608" i="6"/>
  <c r="H4608" i="6"/>
  <c r="G4608" i="6"/>
  <c r="F4608" i="6"/>
  <c r="I4607" i="6"/>
  <c r="H4607" i="6"/>
  <c r="G4607" i="6"/>
  <c r="F4607" i="6"/>
  <c r="I4606" i="6"/>
  <c r="H4606" i="6"/>
  <c r="G4606" i="6"/>
  <c r="F4606" i="6"/>
  <c r="I4605" i="6"/>
  <c r="H4605" i="6"/>
  <c r="G4605" i="6"/>
  <c r="F4605" i="6"/>
  <c r="I4604" i="6"/>
  <c r="H4604" i="6"/>
  <c r="G4604" i="6"/>
  <c r="F4604" i="6"/>
  <c r="I4603" i="6"/>
  <c r="H4603" i="6"/>
  <c r="G4603" i="6"/>
  <c r="F4603" i="6"/>
  <c r="I4602" i="6"/>
  <c r="H4602" i="6"/>
  <c r="G4602" i="6"/>
  <c r="F4602" i="6"/>
  <c r="I4601" i="6"/>
  <c r="H4601" i="6"/>
  <c r="G4601" i="6"/>
  <c r="F4601" i="6"/>
  <c r="I4600" i="6"/>
  <c r="H4600" i="6"/>
  <c r="G4600" i="6"/>
  <c r="F4600" i="6"/>
  <c r="I4599" i="6"/>
  <c r="H4599" i="6"/>
  <c r="G4599" i="6"/>
  <c r="F4599" i="6"/>
  <c r="I4598" i="6"/>
  <c r="H4598" i="6"/>
  <c r="G4598" i="6"/>
  <c r="F4598" i="6"/>
  <c r="I4597" i="6"/>
  <c r="H4597" i="6"/>
  <c r="G4597" i="6"/>
  <c r="F4597" i="6"/>
  <c r="I4596" i="6"/>
  <c r="H4596" i="6"/>
  <c r="G4596" i="6"/>
  <c r="F4596" i="6"/>
  <c r="I4595" i="6"/>
  <c r="H4595" i="6"/>
  <c r="G4595" i="6"/>
  <c r="F4595" i="6"/>
  <c r="I4594" i="6"/>
  <c r="H4594" i="6"/>
  <c r="G4594" i="6"/>
  <c r="F4594" i="6"/>
  <c r="I4593" i="6"/>
  <c r="H4593" i="6"/>
  <c r="G4593" i="6"/>
  <c r="F4593" i="6"/>
  <c r="I4592" i="6"/>
  <c r="H4592" i="6"/>
  <c r="G4592" i="6"/>
  <c r="F4592" i="6"/>
  <c r="I4591" i="6"/>
  <c r="H4591" i="6"/>
  <c r="G4591" i="6"/>
  <c r="F4591" i="6"/>
  <c r="I4590" i="6"/>
  <c r="H4590" i="6"/>
  <c r="G4590" i="6"/>
  <c r="F4590" i="6"/>
  <c r="I4589" i="6"/>
  <c r="H4589" i="6"/>
  <c r="G4589" i="6"/>
  <c r="F4589" i="6"/>
  <c r="I4588" i="6"/>
  <c r="H4588" i="6"/>
  <c r="G4588" i="6"/>
  <c r="F4588" i="6"/>
  <c r="I4587" i="6"/>
  <c r="H4587" i="6"/>
  <c r="G4587" i="6"/>
  <c r="F4587" i="6"/>
  <c r="I4586" i="6"/>
  <c r="H4586" i="6"/>
  <c r="G4586" i="6"/>
  <c r="F4586" i="6"/>
  <c r="I4585" i="6"/>
  <c r="H4585" i="6"/>
  <c r="G4585" i="6"/>
  <c r="F4585" i="6"/>
  <c r="I4584" i="6"/>
  <c r="H4584" i="6"/>
  <c r="G4584" i="6"/>
  <c r="F4584" i="6"/>
  <c r="I4583" i="6"/>
  <c r="H4583" i="6"/>
  <c r="G4583" i="6"/>
  <c r="F4583" i="6"/>
  <c r="I4582" i="6"/>
  <c r="H4582" i="6"/>
  <c r="G4582" i="6"/>
  <c r="F4582" i="6"/>
  <c r="I4581" i="6"/>
  <c r="H4581" i="6"/>
  <c r="G4581" i="6"/>
  <c r="F4581" i="6"/>
  <c r="I4580" i="6"/>
  <c r="H4580" i="6"/>
  <c r="G4580" i="6"/>
  <c r="F4580" i="6"/>
  <c r="I4579" i="6"/>
  <c r="H4579" i="6"/>
  <c r="G4579" i="6"/>
  <c r="F4579" i="6"/>
  <c r="I4578" i="6"/>
  <c r="H4578" i="6"/>
  <c r="G4578" i="6"/>
  <c r="F4578" i="6"/>
  <c r="I4577" i="6"/>
  <c r="H4577" i="6"/>
  <c r="G4577" i="6"/>
  <c r="F4577" i="6"/>
  <c r="I4576" i="6"/>
  <c r="H4576" i="6"/>
  <c r="G4576" i="6"/>
  <c r="F4576" i="6"/>
  <c r="I4575" i="6"/>
  <c r="H4575" i="6"/>
  <c r="G4575" i="6"/>
  <c r="F4575" i="6"/>
  <c r="I4574" i="6"/>
  <c r="H4574" i="6"/>
  <c r="G4574" i="6"/>
  <c r="F4574" i="6"/>
  <c r="I4573" i="6"/>
  <c r="H4573" i="6"/>
  <c r="G4573" i="6"/>
  <c r="F4573" i="6"/>
  <c r="I4572" i="6"/>
  <c r="H4572" i="6"/>
  <c r="G4572" i="6"/>
  <c r="F4572" i="6"/>
  <c r="I4571" i="6"/>
  <c r="H4571" i="6"/>
  <c r="G4571" i="6"/>
  <c r="F4571" i="6"/>
  <c r="I4570" i="6"/>
  <c r="H4570" i="6"/>
  <c r="G4570" i="6"/>
  <c r="F4570" i="6"/>
  <c r="I4569" i="6"/>
  <c r="H4569" i="6"/>
  <c r="G4569" i="6"/>
  <c r="F4569" i="6"/>
  <c r="I4568" i="6"/>
  <c r="H4568" i="6"/>
  <c r="G4568" i="6"/>
  <c r="F4568" i="6"/>
  <c r="I4567" i="6"/>
  <c r="H4567" i="6"/>
  <c r="G4567" i="6"/>
  <c r="F4567" i="6"/>
  <c r="I4566" i="6"/>
  <c r="H4566" i="6"/>
  <c r="G4566" i="6"/>
  <c r="F4566" i="6"/>
  <c r="I4565" i="6"/>
  <c r="H4565" i="6"/>
  <c r="G4565" i="6"/>
  <c r="F4565" i="6"/>
  <c r="I4564" i="6"/>
  <c r="H4564" i="6"/>
  <c r="G4564" i="6"/>
  <c r="F4564" i="6"/>
  <c r="I4563" i="6"/>
  <c r="H4563" i="6"/>
  <c r="G4563" i="6"/>
  <c r="F4563" i="6"/>
  <c r="I4562" i="6"/>
  <c r="H4562" i="6"/>
  <c r="G4562" i="6"/>
  <c r="F4562" i="6"/>
  <c r="I4561" i="6"/>
  <c r="H4561" i="6"/>
  <c r="G4561" i="6"/>
  <c r="F4561" i="6"/>
  <c r="I4560" i="6"/>
  <c r="H4560" i="6"/>
  <c r="G4560" i="6"/>
  <c r="F4560" i="6"/>
  <c r="I4559" i="6"/>
  <c r="H4559" i="6"/>
  <c r="G4559" i="6"/>
  <c r="F4559" i="6"/>
  <c r="I4558" i="6"/>
  <c r="H4558" i="6"/>
  <c r="G4558" i="6"/>
  <c r="F4558" i="6"/>
  <c r="I4557" i="6"/>
  <c r="H4557" i="6"/>
  <c r="G4557" i="6"/>
  <c r="F4557" i="6"/>
  <c r="I4556" i="6"/>
  <c r="H4556" i="6"/>
  <c r="G4556" i="6"/>
  <c r="F4556" i="6"/>
  <c r="I4555" i="6"/>
  <c r="H4555" i="6"/>
  <c r="G4555" i="6"/>
  <c r="F4555" i="6"/>
  <c r="I4554" i="6"/>
  <c r="H4554" i="6"/>
  <c r="G4554" i="6"/>
  <c r="F4554" i="6"/>
  <c r="I4553" i="6"/>
  <c r="H4553" i="6"/>
  <c r="G4553" i="6"/>
  <c r="F4553" i="6"/>
  <c r="I4552" i="6"/>
  <c r="H4552" i="6"/>
  <c r="G4552" i="6"/>
  <c r="F4552" i="6"/>
  <c r="I4551" i="6"/>
  <c r="H4551" i="6"/>
  <c r="G4551" i="6"/>
  <c r="F4551" i="6"/>
  <c r="I4550" i="6"/>
  <c r="H4550" i="6"/>
  <c r="G4550" i="6"/>
  <c r="F4550" i="6"/>
  <c r="I4549" i="6"/>
  <c r="H4549" i="6"/>
  <c r="G4549" i="6"/>
  <c r="F4549" i="6"/>
  <c r="I4548" i="6"/>
  <c r="H4548" i="6"/>
  <c r="G4548" i="6"/>
  <c r="F4548" i="6"/>
  <c r="I4547" i="6"/>
  <c r="H4547" i="6"/>
  <c r="G4547" i="6"/>
  <c r="F4547" i="6"/>
  <c r="I4546" i="6"/>
  <c r="H4546" i="6"/>
  <c r="G4546" i="6"/>
  <c r="F4546" i="6"/>
  <c r="I4545" i="6"/>
  <c r="H4545" i="6"/>
  <c r="G4545" i="6"/>
  <c r="F4545" i="6"/>
  <c r="I4544" i="6"/>
  <c r="H4544" i="6"/>
  <c r="G4544" i="6"/>
  <c r="F4544" i="6"/>
  <c r="I4543" i="6"/>
  <c r="H4543" i="6"/>
  <c r="G4543" i="6"/>
  <c r="F4543" i="6"/>
  <c r="I4542" i="6"/>
  <c r="H4542" i="6"/>
  <c r="G4542" i="6"/>
  <c r="F4542" i="6"/>
  <c r="I4541" i="6"/>
  <c r="H4541" i="6"/>
  <c r="G4541" i="6"/>
  <c r="F4541" i="6"/>
  <c r="I4540" i="6"/>
  <c r="H4540" i="6"/>
  <c r="G4540" i="6"/>
  <c r="F4540" i="6"/>
  <c r="I4539" i="6"/>
  <c r="H4539" i="6"/>
  <c r="G4539" i="6"/>
  <c r="F4539" i="6"/>
  <c r="I4538" i="6"/>
  <c r="H4538" i="6"/>
  <c r="G4538" i="6"/>
  <c r="F4538" i="6"/>
  <c r="I4537" i="6"/>
  <c r="H4537" i="6"/>
  <c r="G4537" i="6"/>
  <c r="F4537" i="6"/>
  <c r="I4536" i="6"/>
  <c r="H4536" i="6"/>
  <c r="G4536" i="6"/>
  <c r="F4536" i="6"/>
  <c r="I4535" i="6"/>
  <c r="H4535" i="6"/>
  <c r="G4535" i="6"/>
  <c r="F4535" i="6"/>
  <c r="I4534" i="6"/>
  <c r="H4534" i="6"/>
  <c r="G4534" i="6"/>
  <c r="F4534" i="6"/>
  <c r="I4533" i="6"/>
  <c r="H4533" i="6"/>
  <c r="G4533" i="6"/>
  <c r="F4533" i="6"/>
  <c r="I4532" i="6"/>
  <c r="H4532" i="6"/>
  <c r="G4532" i="6"/>
  <c r="F4532" i="6"/>
  <c r="I4531" i="6"/>
  <c r="H4531" i="6"/>
  <c r="G4531" i="6"/>
  <c r="F4531" i="6"/>
  <c r="I4530" i="6"/>
  <c r="H4530" i="6"/>
  <c r="G4530" i="6"/>
  <c r="F4530" i="6"/>
  <c r="I4529" i="6"/>
  <c r="H4529" i="6"/>
  <c r="G4529" i="6"/>
  <c r="F4529" i="6"/>
  <c r="I4528" i="6"/>
  <c r="H4528" i="6"/>
  <c r="G4528" i="6"/>
  <c r="F4528" i="6"/>
  <c r="I4527" i="6"/>
  <c r="H4527" i="6"/>
  <c r="G4527" i="6"/>
  <c r="F4527" i="6"/>
  <c r="I4526" i="6"/>
  <c r="H4526" i="6"/>
  <c r="G4526" i="6"/>
  <c r="F4526" i="6"/>
  <c r="I4525" i="6"/>
  <c r="H4525" i="6"/>
  <c r="G4525" i="6"/>
  <c r="F4525" i="6"/>
  <c r="I4524" i="6"/>
  <c r="H4524" i="6"/>
  <c r="G4524" i="6"/>
  <c r="F4524" i="6"/>
  <c r="I4523" i="6"/>
  <c r="H4523" i="6"/>
  <c r="G4523" i="6"/>
  <c r="F4523" i="6"/>
  <c r="I4522" i="6"/>
  <c r="H4522" i="6"/>
  <c r="G4522" i="6"/>
  <c r="F4522" i="6"/>
  <c r="I4521" i="6"/>
  <c r="H4521" i="6"/>
  <c r="G4521" i="6"/>
  <c r="F4521" i="6"/>
  <c r="I4520" i="6"/>
  <c r="H4520" i="6"/>
  <c r="G4520" i="6"/>
  <c r="F4520" i="6"/>
  <c r="I4519" i="6"/>
  <c r="H4519" i="6"/>
  <c r="G4519" i="6"/>
  <c r="F4519" i="6"/>
  <c r="I4518" i="6"/>
  <c r="H4518" i="6"/>
  <c r="G4518" i="6"/>
  <c r="F4518" i="6"/>
  <c r="I4517" i="6"/>
  <c r="H4517" i="6"/>
  <c r="G4517" i="6"/>
  <c r="F4517" i="6"/>
  <c r="I4516" i="6"/>
  <c r="H4516" i="6"/>
  <c r="G4516" i="6"/>
  <c r="F4516" i="6"/>
  <c r="I4515" i="6"/>
  <c r="H4515" i="6"/>
  <c r="G4515" i="6"/>
  <c r="F4515" i="6"/>
  <c r="I4514" i="6"/>
  <c r="H4514" i="6"/>
  <c r="G4514" i="6"/>
  <c r="F4514" i="6"/>
  <c r="I4513" i="6"/>
  <c r="H4513" i="6"/>
  <c r="G4513" i="6"/>
  <c r="F4513" i="6"/>
  <c r="I4512" i="6"/>
  <c r="H4512" i="6"/>
  <c r="G4512" i="6"/>
  <c r="F4512" i="6"/>
  <c r="I4511" i="6"/>
  <c r="H4511" i="6"/>
  <c r="G4511" i="6"/>
  <c r="F4511" i="6"/>
  <c r="I4510" i="6"/>
  <c r="H4510" i="6"/>
  <c r="G4510" i="6"/>
  <c r="F4510" i="6"/>
  <c r="I4509" i="6"/>
  <c r="H4509" i="6"/>
  <c r="G4509" i="6"/>
  <c r="F4509" i="6"/>
  <c r="I4508" i="6"/>
  <c r="H4508" i="6"/>
  <c r="G4508" i="6"/>
  <c r="F4508" i="6"/>
  <c r="I4507" i="6"/>
  <c r="H4507" i="6"/>
  <c r="G4507" i="6"/>
  <c r="F4507" i="6"/>
  <c r="I4506" i="6"/>
  <c r="H4506" i="6"/>
  <c r="G4506" i="6"/>
  <c r="F4506" i="6"/>
  <c r="I4505" i="6"/>
  <c r="H4505" i="6"/>
  <c r="G4505" i="6"/>
  <c r="F4505" i="6"/>
  <c r="I4504" i="6"/>
  <c r="H4504" i="6"/>
  <c r="G4504" i="6"/>
  <c r="F4504" i="6"/>
  <c r="I4503" i="6"/>
  <c r="H4503" i="6"/>
  <c r="G4503" i="6"/>
  <c r="F4503" i="6"/>
  <c r="I4502" i="6"/>
  <c r="H4502" i="6"/>
  <c r="G4502" i="6"/>
  <c r="F4502" i="6"/>
  <c r="I4501" i="6"/>
  <c r="H4501" i="6"/>
  <c r="G4501" i="6"/>
  <c r="F4501" i="6"/>
  <c r="I4500" i="6"/>
  <c r="H4500" i="6"/>
  <c r="G4500" i="6"/>
  <c r="F4500" i="6"/>
  <c r="I4499" i="6"/>
  <c r="H4499" i="6"/>
  <c r="G4499" i="6"/>
  <c r="F4499" i="6"/>
  <c r="I4498" i="6"/>
  <c r="H4498" i="6"/>
  <c r="G4498" i="6"/>
  <c r="F4498" i="6"/>
  <c r="I4497" i="6"/>
  <c r="H4497" i="6"/>
  <c r="G4497" i="6"/>
  <c r="F4497" i="6"/>
  <c r="I4496" i="6"/>
  <c r="H4496" i="6"/>
  <c r="G4496" i="6"/>
  <c r="F4496" i="6"/>
  <c r="I4495" i="6"/>
  <c r="H4495" i="6"/>
  <c r="G4495" i="6"/>
  <c r="F4495" i="6"/>
  <c r="I4494" i="6"/>
  <c r="H4494" i="6"/>
  <c r="G4494" i="6"/>
  <c r="F4494" i="6"/>
  <c r="I4493" i="6"/>
  <c r="H4493" i="6"/>
  <c r="G4493" i="6"/>
  <c r="F4493" i="6"/>
  <c r="I4492" i="6"/>
  <c r="H4492" i="6"/>
  <c r="G4492" i="6"/>
  <c r="F4492" i="6"/>
  <c r="I4491" i="6"/>
  <c r="H4491" i="6"/>
  <c r="G4491" i="6"/>
  <c r="F4491" i="6"/>
  <c r="I4490" i="6"/>
  <c r="H4490" i="6"/>
  <c r="G4490" i="6"/>
  <c r="F4490" i="6"/>
  <c r="I4489" i="6"/>
  <c r="H4489" i="6"/>
  <c r="G4489" i="6"/>
  <c r="F4489" i="6"/>
  <c r="I4488" i="6"/>
  <c r="H4488" i="6"/>
  <c r="G4488" i="6"/>
  <c r="F4488" i="6"/>
  <c r="I4487" i="6"/>
  <c r="H4487" i="6"/>
  <c r="G4487" i="6"/>
  <c r="F4487" i="6"/>
  <c r="I4486" i="6"/>
  <c r="H4486" i="6"/>
  <c r="G4486" i="6"/>
  <c r="F4486" i="6"/>
  <c r="I4485" i="6"/>
  <c r="H4485" i="6"/>
  <c r="G4485" i="6"/>
  <c r="F4485" i="6"/>
  <c r="I4484" i="6"/>
  <c r="H4484" i="6"/>
  <c r="G4484" i="6"/>
  <c r="F4484" i="6"/>
  <c r="I4483" i="6"/>
  <c r="H4483" i="6"/>
  <c r="G4483" i="6"/>
  <c r="F4483" i="6"/>
  <c r="I4482" i="6"/>
  <c r="H4482" i="6"/>
  <c r="G4482" i="6"/>
  <c r="F4482" i="6"/>
  <c r="I4481" i="6"/>
  <c r="H4481" i="6"/>
  <c r="G4481" i="6"/>
  <c r="F4481" i="6"/>
  <c r="I4480" i="6"/>
  <c r="H4480" i="6"/>
  <c r="G4480" i="6"/>
  <c r="F4480" i="6"/>
  <c r="I4479" i="6"/>
  <c r="H4479" i="6"/>
  <c r="G4479" i="6"/>
  <c r="F4479" i="6"/>
  <c r="I4478" i="6"/>
  <c r="H4478" i="6"/>
  <c r="G4478" i="6"/>
  <c r="F4478" i="6"/>
  <c r="I4477" i="6"/>
  <c r="H4477" i="6"/>
  <c r="G4477" i="6"/>
  <c r="F4477" i="6"/>
  <c r="I4476" i="6"/>
  <c r="H4476" i="6"/>
  <c r="G4476" i="6"/>
  <c r="F4476" i="6"/>
  <c r="I4475" i="6"/>
  <c r="H4475" i="6"/>
  <c r="G4475" i="6"/>
  <c r="F4475" i="6"/>
  <c r="I4474" i="6"/>
  <c r="H4474" i="6"/>
  <c r="G4474" i="6"/>
  <c r="F4474" i="6"/>
  <c r="I4473" i="6"/>
  <c r="H4473" i="6"/>
  <c r="G4473" i="6"/>
  <c r="F4473" i="6"/>
  <c r="I4472" i="6"/>
  <c r="H4472" i="6"/>
  <c r="G4472" i="6"/>
  <c r="F4472" i="6"/>
  <c r="I4471" i="6"/>
  <c r="H4471" i="6"/>
  <c r="G4471" i="6"/>
  <c r="F4471" i="6"/>
  <c r="I4470" i="6"/>
  <c r="H4470" i="6"/>
  <c r="G4470" i="6"/>
  <c r="F4470" i="6"/>
  <c r="I4469" i="6"/>
  <c r="H4469" i="6"/>
  <c r="G4469" i="6"/>
  <c r="F4469" i="6"/>
  <c r="I4468" i="6"/>
  <c r="H4468" i="6"/>
  <c r="G4468" i="6"/>
  <c r="F4468" i="6"/>
  <c r="I4467" i="6"/>
  <c r="H4467" i="6"/>
  <c r="G4467" i="6"/>
  <c r="F4467" i="6"/>
  <c r="I4466" i="6"/>
  <c r="H4466" i="6"/>
  <c r="G4466" i="6"/>
  <c r="F4466" i="6"/>
  <c r="I4465" i="6"/>
  <c r="H4465" i="6"/>
  <c r="G4465" i="6"/>
  <c r="F4465" i="6"/>
  <c r="I4464" i="6"/>
  <c r="H4464" i="6"/>
  <c r="G4464" i="6"/>
  <c r="F4464" i="6"/>
  <c r="I4463" i="6"/>
  <c r="H4463" i="6"/>
  <c r="G4463" i="6"/>
  <c r="F4463" i="6"/>
  <c r="I4462" i="6"/>
  <c r="H4462" i="6"/>
  <c r="G4462" i="6"/>
  <c r="F4462" i="6"/>
  <c r="I4461" i="6"/>
  <c r="H4461" i="6"/>
  <c r="G4461" i="6"/>
  <c r="F4461" i="6"/>
  <c r="I4460" i="6"/>
  <c r="H4460" i="6"/>
  <c r="G4460" i="6"/>
  <c r="F4460" i="6"/>
  <c r="I4459" i="6"/>
  <c r="H4459" i="6"/>
  <c r="G4459" i="6"/>
  <c r="F4459" i="6"/>
  <c r="I4458" i="6"/>
  <c r="H4458" i="6"/>
  <c r="G4458" i="6"/>
  <c r="F4458" i="6"/>
  <c r="I4457" i="6"/>
  <c r="H4457" i="6"/>
  <c r="G4457" i="6"/>
  <c r="F4457" i="6"/>
  <c r="I4456" i="6"/>
  <c r="H4456" i="6"/>
  <c r="G4456" i="6"/>
  <c r="F4456" i="6"/>
  <c r="I4455" i="6"/>
  <c r="H4455" i="6"/>
  <c r="G4455" i="6"/>
  <c r="F4455" i="6"/>
  <c r="I4454" i="6"/>
  <c r="H4454" i="6"/>
  <c r="G4454" i="6"/>
  <c r="F4454" i="6"/>
  <c r="I4453" i="6"/>
  <c r="H4453" i="6"/>
  <c r="G4453" i="6"/>
  <c r="F4453" i="6"/>
  <c r="I4452" i="6"/>
  <c r="H4452" i="6"/>
  <c r="G4452" i="6"/>
  <c r="F4452" i="6"/>
  <c r="I4451" i="6"/>
  <c r="H4451" i="6"/>
  <c r="G4451" i="6"/>
  <c r="F4451" i="6"/>
  <c r="I4450" i="6"/>
  <c r="H4450" i="6"/>
  <c r="G4450" i="6"/>
  <c r="F4450" i="6"/>
  <c r="I4449" i="6"/>
  <c r="H4449" i="6"/>
  <c r="G4449" i="6"/>
  <c r="F4449" i="6"/>
  <c r="I4448" i="6"/>
  <c r="H4448" i="6"/>
  <c r="G4448" i="6"/>
  <c r="F4448" i="6"/>
  <c r="I4447" i="6"/>
  <c r="H4447" i="6"/>
  <c r="G4447" i="6"/>
  <c r="F4447" i="6"/>
  <c r="I4446" i="6"/>
  <c r="H4446" i="6"/>
  <c r="G4446" i="6"/>
  <c r="F4446" i="6"/>
  <c r="I4445" i="6"/>
  <c r="H4445" i="6"/>
  <c r="G4445" i="6"/>
  <c r="F4445" i="6"/>
  <c r="I4444" i="6"/>
  <c r="H4444" i="6"/>
  <c r="G4444" i="6"/>
  <c r="F4444" i="6"/>
  <c r="I4443" i="6"/>
  <c r="H4443" i="6"/>
  <c r="G4443" i="6"/>
  <c r="F4443" i="6"/>
  <c r="I4442" i="6"/>
  <c r="H4442" i="6"/>
  <c r="G4442" i="6"/>
  <c r="F4442" i="6"/>
  <c r="I4441" i="6"/>
  <c r="H4441" i="6"/>
  <c r="G4441" i="6"/>
  <c r="F4441" i="6"/>
  <c r="I4440" i="6"/>
  <c r="H4440" i="6"/>
  <c r="G4440" i="6"/>
  <c r="F4440" i="6"/>
  <c r="I4439" i="6"/>
  <c r="H4439" i="6"/>
  <c r="G4439" i="6"/>
  <c r="F4439" i="6"/>
  <c r="I4438" i="6"/>
  <c r="H4438" i="6"/>
  <c r="G4438" i="6"/>
  <c r="F4438" i="6"/>
  <c r="I4437" i="6"/>
  <c r="H4437" i="6"/>
  <c r="G4437" i="6"/>
  <c r="F4437" i="6"/>
  <c r="I4436" i="6"/>
  <c r="H4436" i="6"/>
  <c r="G4436" i="6"/>
  <c r="F4436" i="6"/>
  <c r="I4435" i="6"/>
  <c r="H4435" i="6"/>
  <c r="G4435" i="6"/>
  <c r="F4435" i="6"/>
  <c r="I4434" i="6"/>
  <c r="H4434" i="6"/>
  <c r="G4434" i="6"/>
  <c r="F4434" i="6"/>
  <c r="I4433" i="6"/>
  <c r="H4433" i="6"/>
  <c r="G4433" i="6"/>
  <c r="F4433" i="6"/>
  <c r="I4432" i="6"/>
  <c r="H4432" i="6"/>
  <c r="G4432" i="6"/>
  <c r="F4432" i="6"/>
  <c r="I4431" i="6"/>
  <c r="H4431" i="6"/>
  <c r="G4431" i="6"/>
  <c r="F4431" i="6"/>
  <c r="I4430" i="6"/>
  <c r="H4430" i="6"/>
  <c r="G4430" i="6"/>
  <c r="F4430" i="6"/>
  <c r="I4429" i="6"/>
  <c r="H4429" i="6"/>
  <c r="G4429" i="6"/>
  <c r="F4429" i="6"/>
  <c r="I4428" i="6"/>
  <c r="H4428" i="6"/>
  <c r="G4428" i="6"/>
  <c r="F4428" i="6"/>
  <c r="I4427" i="6"/>
  <c r="H4427" i="6"/>
  <c r="G4427" i="6"/>
  <c r="F4427" i="6"/>
  <c r="I4426" i="6"/>
  <c r="H4426" i="6"/>
  <c r="G4426" i="6"/>
  <c r="F4426" i="6"/>
  <c r="I4425" i="6"/>
  <c r="H4425" i="6"/>
  <c r="G4425" i="6"/>
  <c r="F4425" i="6"/>
  <c r="I4424" i="6"/>
  <c r="H4424" i="6"/>
  <c r="G4424" i="6"/>
  <c r="F4424" i="6"/>
  <c r="I4423" i="6"/>
  <c r="H4423" i="6"/>
  <c r="G4423" i="6"/>
  <c r="F4423" i="6"/>
  <c r="I4422" i="6"/>
  <c r="H4422" i="6"/>
  <c r="G4422" i="6"/>
  <c r="F4422" i="6"/>
  <c r="I4421" i="6"/>
  <c r="H4421" i="6"/>
  <c r="G4421" i="6"/>
  <c r="F4421" i="6"/>
  <c r="I4420" i="6"/>
  <c r="H4420" i="6"/>
  <c r="G4420" i="6"/>
  <c r="F4420" i="6"/>
  <c r="I4419" i="6"/>
  <c r="H4419" i="6"/>
  <c r="G4419" i="6"/>
  <c r="F4419" i="6"/>
  <c r="I4418" i="6"/>
  <c r="H4418" i="6"/>
  <c r="G4418" i="6"/>
  <c r="F4418" i="6"/>
  <c r="I4417" i="6"/>
  <c r="H4417" i="6"/>
  <c r="G4417" i="6"/>
  <c r="F4417" i="6"/>
  <c r="I4416" i="6"/>
  <c r="H4416" i="6"/>
  <c r="G4416" i="6"/>
  <c r="F4416" i="6"/>
  <c r="I4415" i="6"/>
  <c r="H4415" i="6"/>
  <c r="G4415" i="6"/>
  <c r="F4415" i="6"/>
  <c r="I4414" i="6"/>
  <c r="H4414" i="6"/>
  <c r="G4414" i="6"/>
  <c r="F4414" i="6"/>
  <c r="I4413" i="6"/>
  <c r="H4413" i="6"/>
  <c r="G4413" i="6"/>
  <c r="F4413" i="6"/>
  <c r="I4412" i="6"/>
  <c r="H4412" i="6"/>
  <c r="G4412" i="6"/>
  <c r="F4412" i="6"/>
  <c r="I4411" i="6"/>
  <c r="H4411" i="6"/>
  <c r="G4411" i="6"/>
  <c r="F4411" i="6"/>
  <c r="I4410" i="6"/>
  <c r="H4410" i="6"/>
  <c r="G4410" i="6"/>
  <c r="F4410" i="6"/>
  <c r="I4409" i="6"/>
  <c r="H4409" i="6"/>
  <c r="G4409" i="6"/>
  <c r="F4409" i="6"/>
  <c r="I4408" i="6"/>
  <c r="H4408" i="6"/>
  <c r="G4408" i="6"/>
  <c r="F4408" i="6"/>
  <c r="I4407" i="6"/>
  <c r="H4407" i="6"/>
  <c r="G4407" i="6"/>
  <c r="F4407" i="6"/>
  <c r="I4406" i="6"/>
  <c r="H4406" i="6"/>
  <c r="G4406" i="6"/>
  <c r="F4406" i="6"/>
  <c r="I4405" i="6"/>
  <c r="H4405" i="6"/>
  <c r="G4405" i="6"/>
  <c r="F4405" i="6"/>
  <c r="I4404" i="6"/>
  <c r="H4404" i="6"/>
  <c r="G4404" i="6"/>
  <c r="F4404" i="6"/>
  <c r="I4403" i="6"/>
  <c r="H4403" i="6"/>
  <c r="G4403" i="6"/>
  <c r="F4403" i="6"/>
  <c r="I4402" i="6"/>
  <c r="H4402" i="6"/>
  <c r="G4402" i="6"/>
  <c r="F4402" i="6"/>
  <c r="I4401" i="6"/>
  <c r="H4401" i="6"/>
  <c r="G4401" i="6"/>
  <c r="F4401" i="6"/>
  <c r="I4400" i="6"/>
  <c r="H4400" i="6"/>
  <c r="G4400" i="6"/>
  <c r="F4400" i="6"/>
  <c r="I4399" i="6"/>
  <c r="H4399" i="6"/>
  <c r="G4399" i="6"/>
  <c r="F4399" i="6"/>
  <c r="I4398" i="6"/>
  <c r="H4398" i="6"/>
  <c r="G4398" i="6"/>
  <c r="F4398" i="6"/>
  <c r="I4397" i="6"/>
  <c r="H4397" i="6"/>
  <c r="G4397" i="6"/>
  <c r="F4397" i="6"/>
  <c r="I4396" i="6"/>
  <c r="H4396" i="6"/>
  <c r="G4396" i="6"/>
  <c r="F4396" i="6"/>
  <c r="I4395" i="6"/>
  <c r="H4395" i="6"/>
  <c r="G4395" i="6"/>
  <c r="F4395" i="6"/>
  <c r="I4394" i="6"/>
  <c r="H4394" i="6"/>
  <c r="G4394" i="6"/>
  <c r="F4394" i="6"/>
  <c r="I4393" i="6"/>
  <c r="H4393" i="6"/>
  <c r="G4393" i="6"/>
  <c r="F4393" i="6"/>
  <c r="I4392" i="6"/>
  <c r="H4392" i="6"/>
  <c r="G4392" i="6"/>
  <c r="F4392" i="6"/>
  <c r="I4391" i="6"/>
  <c r="H4391" i="6"/>
  <c r="G4391" i="6"/>
  <c r="F4391" i="6"/>
  <c r="I4390" i="6"/>
  <c r="H4390" i="6"/>
  <c r="G4390" i="6"/>
  <c r="F4390" i="6"/>
  <c r="I4389" i="6"/>
  <c r="H4389" i="6"/>
  <c r="G4389" i="6"/>
  <c r="F4389" i="6"/>
  <c r="I4388" i="6"/>
  <c r="H4388" i="6"/>
  <c r="G4388" i="6"/>
  <c r="F4388" i="6"/>
  <c r="I4387" i="6"/>
  <c r="H4387" i="6"/>
  <c r="G4387" i="6"/>
  <c r="F4387" i="6"/>
  <c r="I4386" i="6"/>
  <c r="H4386" i="6"/>
  <c r="G4386" i="6"/>
  <c r="F4386" i="6"/>
  <c r="I4385" i="6"/>
  <c r="H4385" i="6"/>
  <c r="G4385" i="6"/>
  <c r="F4385" i="6"/>
  <c r="I4384" i="6"/>
  <c r="H4384" i="6"/>
  <c r="G4384" i="6"/>
  <c r="F4384" i="6"/>
  <c r="I4383" i="6"/>
  <c r="H4383" i="6"/>
  <c r="G4383" i="6"/>
  <c r="F4383" i="6"/>
  <c r="I4382" i="6"/>
  <c r="H4382" i="6"/>
  <c r="G4382" i="6"/>
  <c r="F4382" i="6"/>
  <c r="I4381" i="6"/>
  <c r="H4381" i="6"/>
  <c r="G4381" i="6"/>
  <c r="F4381" i="6"/>
  <c r="I4380" i="6"/>
  <c r="H4380" i="6"/>
  <c r="G4380" i="6"/>
  <c r="F4380" i="6"/>
  <c r="I4379" i="6"/>
  <c r="H4379" i="6"/>
  <c r="G4379" i="6"/>
  <c r="F4379" i="6"/>
  <c r="I4378" i="6"/>
  <c r="H4378" i="6"/>
  <c r="G4378" i="6"/>
  <c r="F4378" i="6"/>
  <c r="I4377" i="6"/>
  <c r="H4377" i="6"/>
  <c r="G4377" i="6"/>
  <c r="F4377" i="6"/>
  <c r="I4376" i="6"/>
  <c r="H4376" i="6"/>
  <c r="G4376" i="6"/>
  <c r="F4376" i="6"/>
  <c r="I4375" i="6"/>
  <c r="H4375" i="6"/>
  <c r="G4375" i="6"/>
  <c r="F4375" i="6"/>
  <c r="I4374" i="6"/>
  <c r="H4374" i="6"/>
  <c r="G4374" i="6"/>
  <c r="F4374" i="6"/>
  <c r="I4373" i="6"/>
  <c r="H4373" i="6"/>
  <c r="G4373" i="6"/>
  <c r="F4373" i="6"/>
  <c r="I4372" i="6"/>
  <c r="H4372" i="6"/>
  <c r="G4372" i="6"/>
  <c r="F4372" i="6"/>
  <c r="I4371" i="6"/>
  <c r="H4371" i="6"/>
  <c r="G4371" i="6"/>
  <c r="F4371" i="6"/>
  <c r="I4370" i="6"/>
  <c r="H4370" i="6"/>
  <c r="G4370" i="6"/>
  <c r="F4370" i="6"/>
  <c r="I4369" i="6"/>
  <c r="H4369" i="6"/>
  <c r="G4369" i="6"/>
  <c r="F4369" i="6"/>
  <c r="I4368" i="6"/>
  <c r="H4368" i="6"/>
  <c r="G4368" i="6"/>
  <c r="F4368" i="6"/>
  <c r="I4367" i="6"/>
  <c r="H4367" i="6"/>
  <c r="G4367" i="6"/>
  <c r="F4367" i="6"/>
  <c r="I4366" i="6"/>
  <c r="H4366" i="6"/>
  <c r="G4366" i="6"/>
  <c r="F4366" i="6"/>
  <c r="I4365" i="6"/>
  <c r="H4365" i="6"/>
  <c r="G4365" i="6"/>
  <c r="F4365" i="6"/>
  <c r="I4364" i="6"/>
  <c r="H4364" i="6"/>
  <c r="G4364" i="6"/>
  <c r="F4364" i="6"/>
  <c r="I4363" i="6"/>
  <c r="H4363" i="6"/>
  <c r="G4363" i="6"/>
  <c r="F4363" i="6"/>
  <c r="I4362" i="6"/>
  <c r="H4362" i="6"/>
  <c r="G4362" i="6"/>
  <c r="F4362" i="6"/>
  <c r="I4361" i="6"/>
  <c r="H4361" i="6"/>
  <c r="G4361" i="6"/>
  <c r="F4361" i="6"/>
  <c r="I4360" i="6"/>
  <c r="H4360" i="6"/>
  <c r="G4360" i="6"/>
  <c r="F4360" i="6"/>
  <c r="I4359" i="6"/>
  <c r="H4359" i="6"/>
  <c r="G4359" i="6"/>
  <c r="F4359" i="6"/>
  <c r="I4358" i="6"/>
  <c r="H4358" i="6"/>
  <c r="G4358" i="6"/>
  <c r="F4358" i="6"/>
  <c r="I4357" i="6"/>
  <c r="H4357" i="6"/>
  <c r="G4357" i="6"/>
  <c r="F4357" i="6"/>
  <c r="I4356" i="6"/>
  <c r="H4356" i="6"/>
  <c r="G4356" i="6"/>
  <c r="F4356" i="6"/>
  <c r="I4355" i="6"/>
  <c r="H4355" i="6"/>
  <c r="G4355" i="6"/>
  <c r="F4355" i="6"/>
  <c r="I4354" i="6"/>
  <c r="H4354" i="6"/>
  <c r="G4354" i="6"/>
  <c r="F4354" i="6"/>
  <c r="I4353" i="6"/>
  <c r="H4353" i="6"/>
  <c r="G4353" i="6"/>
  <c r="F4353" i="6"/>
  <c r="I4352" i="6"/>
  <c r="H4352" i="6"/>
  <c r="G4352" i="6"/>
  <c r="F4352" i="6"/>
  <c r="I4351" i="6"/>
  <c r="H4351" i="6"/>
  <c r="G4351" i="6"/>
  <c r="F4351" i="6"/>
  <c r="I4350" i="6"/>
  <c r="H4350" i="6"/>
  <c r="G4350" i="6"/>
  <c r="F4350" i="6"/>
  <c r="I4349" i="6"/>
  <c r="H4349" i="6"/>
  <c r="G4349" i="6"/>
  <c r="F4349" i="6"/>
  <c r="I4348" i="6"/>
  <c r="H4348" i="6"/>
  <c r="G4348" i="6"/>
  <c r="F4348" i="6"/>
  <c r="I4347" i="6"/>
  <c r="H4347" i="6"/>
  <c r="G4347" i="6"/>
  <c r="F4347" i="6"/>
  <c r="I4346" i="6"/>
  <c r="H4346" i="6"/>
  <c r="G4346" i="6"/>
  <c r="F4346" i="6"/>
  <c r="I4345" i="6"/>
  <c r="H4345" i="6"/>
  <c r="G4345" i="6"/>
  <c r="F4345" i="6"/>
  <c r="I4344" i="6"/>
  <c r="H4344" i="6"/>
  <c r="G4344" i="6"/>
  <c r="F4344" i="6"/>
  <c r="I4343" i="6"/>
  <c r="H4343" i="6"/>
  <c r="G4343" i="6"/>
  <c r="F4343" i="6"/>
  <c r="I4342" i="6"/>
  <c r="H4342" i="6"/>
  <c r="G4342" i="6"/>
  <c r="F4342" i="6"/>
  <c r="I4341" i="6"/>
  <c r="H4341" i="6"/>
  <c r="G4341" i="6"/>
  <c r="F4341" i="6"/>
  <c r="I4340" i="6"/>
  <c r="H4340" i="6"/>
  <c r="G4340" i="6"/>
  <c r="F4340" i="6"/>
  <c r="I4339" i="6"/>
  <c r="H4339" i="6"/>
  <c r="G4339" i="6"/>
  <c r="F4339" i="6"/>
  <c r="I4338" i="6"/>
  <c r="H4338" i="6"/>
  <c r="G4338" i="6"/>
  <c r="F4338" i="6"/>
  <c r="I4337" i="6"/>
  <c r="H4337" i="6"/>
  <c r="G4337" i="6"/>
  <c r="F4337" i="6"/>
  <c r="I4336" i="6"/>
  <c r="H4336" i="6"/>
  <c r="G4336" i="6"/>
  <c r="F4336" i="6"/>
  <c r="I4335" i="6"/>
  <c r="H4335" i="6"/>
  <c r="G4335" i="6"/>
  <c r="F4335" i="6"/>
  <c r="I4334" i="6"/>
  <c r="H4334" i="6"/>
  <c r="G4334" i="6"/>
  <c r="F4334" i="6"/>
  <c r="I4333" i="6"/>
  <c r="H4333" i="6"/>
  <c r="G4333" i="6"/>
  <c r="F4333" i="6"/>
  <c r="I4332" i="6"/>
  <c r="H4332" i="6"/>
  <c r="G4332" i="6"/>
  <c r="F4332" i="6"/>
  <c r="I4331" i="6"/>
  <c r="H4331" i="6"/>
  <c r="G4331" i="6"/>
  <c r="F4331" i="6"/>
  <c r="I4330" i="6"/>
  <c r="H4330" i="6"/>
  <c r="G4330" i="6"/>
  <c r="F4330" i="6"/>
  <c r="I4329" i="6"/>
  <c r="H4329" i="6"/>
  <c r="G4329" i="6"/>
  <c r="F4329" i="6"/>
  <c r="I4328" i="6"/>
  <c r="H4328" i="6"/>
  <c r="G4328" i="6"/>
  <c r="F4328" i="6"/>
  <c r="I4327" i="6"/>
  <c r="H4327" i="6"/>
  <c r="G4327" i="6"/>
  <c r="F4327" i="6"/>
  <c r="I4326" i="6"/>
  <c r="H4326" i="6"/>
  <c r="G4326" i="6"/>
  <c r="F4326" i="6"/>
  <c r="I4325" i="6"/>
  <c r="H4325" i="6"/>
  <c r="G4325" i="6"/>
  <c r="F4325" i="6"/>
  <c r="I4324" i="6"/>
  <c r="H4324" i="6"/>
  <c r="G4324" i="6"/>
  <c r="F4324" i="6"/>
  <c r="I4323" i="6"/>
  <c r="H4323" i="6"/>
  <c r="G4323" i="6"/>
  <c r="F4323" i="6"/>
  <c r="I4322" i="6"/>
  <c r="H4322" i="6"/>
  <c r="G4322" i="6"/>
  <c r="F4322" i="6"/>
  <c r="I4321" i="6"/>
  <c r="H4321" i="6"/>
  <c r="G4321" i="6"/>
  <c r="F4321" i="6"/>
  <c r="I4320" i="6"/>
  <c r="H4320" i="6"/>
  <c r="G4320" i="6"/>
  <c r="F4320" i="6"/>
  <c r="I4319" i="6"/>
  <c r="H4319" i="6"/>
  <c r="G4319" i="6"/>
  <c r="F4319" i="6"/>
  <c r="I4318" i="6"/>
  <c r="H4318" i="6"/>
  <c r="G4318" i="6"/>
  <c r="F4318" i="6"/>
  <c r="I4317" i="6"/>
  <c r="H4317" i="6"/>
  <c r="G4317" i="6"/>
  <c r="F4317" i="6"/>
  <c r="I4316" i="6"/>
  <c r="H4316" i="6"/>
  <c r="G4316" i="6"/>
  <c r="F4316" i="6"/>
  <c r="I4315" i="6"/>
  <c r="H4315" i="6"/>
  <c r="G4315" i="6"/>
  <c r="F4315" i="6"/>
  <c r="I4314" i="6"/>
  <c r="H4314" i="6"/>
  <c r="G4314" i="6"/>
  <c r="F4314" i="6"/>
  <c r="I4313" i="6"/>
  <c r="H4313" i="6"/>
  <c r="G4313" i="6"/>
  <c r="F4313" i="6"/>
  <c r="I4312" i="6"/>
  <c r="H4312" i="6"/>
  <c r="G4312" i="6"/>
  <c r="F4312" i="6"/>
  <c r="I4311" i="6"/>
  <c r="H4311" i="6"/>
  <c r="G4311" i="6"/>
  <c r="F4311" i="6"/>
  <c r="I4310" i="6"/>
  <c r="H4310" i="6"/>
  <c r="G4310" i="6"/>
  <c r="F4310" i="6"/>
  <c r="I4309" i="6"/>
  <c r="H4309" i="6"/>
  <c r="G4309" i="6"/>
  <c r="F4309" i="6"/>
  <c r="I4308" i="6"/>
  <c r="H4308" i="6"/>
  <c r="G4308" i="6"/>
  <c r="F4308" i="6"/>
  <c r="I4307" i="6"/>
  <c r="H4307" i="6"/>
  <c r="G4307" i="6"/>
  <c r="F4307" i="6"/>
  <c r="I4306" i="6"/>
  <c r="H4306" i="6"/>
  <c r="G4306" i="6"/>
  <c r="F4306" i="6"/>
  <c r="I4305" i="6"/>
  <c r="H4305" i="6"/>
  <c r="G4305" i="6"/>
  <c r="F4305" i="6"/>
  <c r="I4304" i="6"/>
  <c r="H4304" i="6"/>
  <c r="G4304" i="6"/>
  <c r="F4304" i="6"/>
  <c r="I4303" i="6"/>
  <c r="H4303" i="6"/>
  <c r="G4303" i="6"/>
  <c r="F4303" i="6"/>
  <c r="I4302" i="6"/>
  <c r="H4302" i="6"/>
  <c r="G4302" i="6"/>
  <c r="F4302" i="6"/>
  <c r="I4301" i="6"/>
  <c r="H4301" i="6"/>
  <c r="G4301" i="6"/>
  <c r="F4301" i="6"/>
  <c r="I4300" i="6"/>
  <c r="H4300" i="6"/>
  <c r="G4300" i="6"/>
  <c r="F4300" i="6"/>
  <c r="I4299" i="6"/>
  <c r="H4299" i="6"/>
  <c r="G4299" i="6"/>
  <c r="F4299" i="6"/>
  <c r="I4298" i="6"/>
  <c r="H4298" i="6"/>
  <c r="G4298" i="6"/>
  <c r="F4298" i="6"/>
  <c r="I4297" i="6"/>
  <c r="H4297" i="6"/>
  <c r="G4297" i="6"/>
  <c r="F4297" i="6"/>
  <c r="I4296" i="6"/>
  <c r="H4296" i="6"/>
  <c r="G4296" i="6"/>
  <c r="F4296" i="6"/>
  <c r="I4295" i="6"/>
  <c r="H4295" i="6"/>
  <c r="G4295" i="6"/>
  <c r="F4295" i="6"/>
  <c r="I4294" i="6"/>
  <c r="H4294" i="6"/>
  <c r="G4294" i="6"/>
  <c r="F4294" i="6"/>
  <c r="I4293" i="6"/>
  <c r="H4293" i="6"/>
  <c r="G4293" i="6"/>
  <c r="F4293" i="6"/>
  <c r="I4292" i="6"/>
  <c r="H4292" i="6"/>
  <c r="G4292" i="6"/>
  <c r="F4292" i="6"/>
  <c r="I4291" i="6"/>
  <c r="H4291" i="6"/>
  <c r="G4291" i="6"/>
  <c r="F4291" i="6"/>
  <c r="I4290" i="6"/>
  <c r="H4290" i="6"/>
  <c r="G4290" i="6"/>
  <c r="F4290" i="6"/>
  <c r="I4289" i="6"/>
  <c r="H4289" i="6"/>
  <c r="G4289" i="6"/>
  <c r="F4289" i="6"/>
  <c r="I4288" i="6"/>
  <c r="H4288" i="6"/>
  <c r="G4288" i="6"/>
  <c r="F4288" i="6"/>
  <c r="I4287" i="6"/>
  <c r="H4287" i="6"/>
  <c r="G4287" i="6"/>
  <c r="F4287" i="6"/>
  <c r="I4286" i="6"/>
  <c r="H4286" i="6"/>
  <c r="G4286" i="6"/>
  <c r="F4286" i="6"/>
  <c r="I4285" i="6"/>
  <c r="H4285" i="6"/>
  <c r="G4285" i="6"/>
  <c r="F4285" i="6"/>
  <c r="I4284" i="6"/>
  <c r="H4284" i="6"/>
  <c r="G4284" i="6"/>
  <c r="F4284" i="6"/>
  <c r="I4283" i="6"/>
  <c r="H4283" i="6"/>
  <c r="G4283" i="6"/>
  <c r="F4283" i="6"/>
  <c r="I4282" i="6"/>
  <c r="H4282" i="6"/>
  <c r="G4282" i="6"/>
  <c r="F4282" i="6"/>
  <c r="I4281" i="6"/>
  <c r="H4281" i="6"/>
  <c r="G4281" i="6"/>
  <c r="F4281" i="6"/>
  <c r="I4280" i="6"/>
  <c r="H4280" i="6"/>
  <c r="G4280" i="6"/>
  <c r="F4280" i="6"/>
  <c r="I4279" i="6"/>
  <c r="H4279" i="6"/>
  <c r="G4279" i="6"/>
  <c r="F4279" i="6"/>
  <c r="I4278" i="6"/>
  <c r="H4278" i="6"/>
  <c r="G4278" i="6"/>
  <c r="F4278" i="6"/>
  <c r="I4277" i="6"/>
  <c r="H4277" i="6"/>
  <c r="G4277" i="6"/>
  <c r="F4277" i="6"/>
  <c r="I4276" i="6"/>
  <c r="H4276" i="6"/>
  <c r="G4276" i="6"/>
  <c r="F4276" i="6"/>
  <c r="I4275" i="6"/>
  <c r="H4275" i="6"/>
  <c r="G4275" i="6"/>
  <c r="F4275" i="6"/>
  <c r="I4274" i="6"/>
  <c r="H4274" i="6"/>
  <c r="G4274" i="6"/>
  <c r="F4274" i="6"/>
  <c r="I4273" i="6"/>
  <c r="H4273" i="6"/>
  <c r="G4273" i="6"/>
  <c r="F4273" i="6"/>
  <c r="I4272" i="6"/>
  <c r="H4272" i="6"/>
  <c r="G4272" i="6"/>
  <c r="F4272" i="6"/>
  <c r="I4271" i="6"/>
  <c r="H4271" i="6"/>
  <c r="G4271" i="6"/>
  <c r="F4271" i="6"/>
  <c r="I4270" i="6"/>
  <c r="H4270" i="6"/>
  <c r="G4270" i="6"/>
  <c r="F4270" i="6"/>
  <c r="I4269" i="6"/>
  <c r="H4269" i="6"/>
  <c r="G4269" i="6"/>
  <c r="F4269" i="6"/>
  <c r="I4268" i="6"/>
  <c r="H4268" i="6"/>
  <c r="G4268" i="6"/>
  <c r="F4268" i="6"/>
  <c r="I4267" i="6"/>
  <c r="H4267" i="6"/>
  <c r="G4267" i="6"/>
  <c r="F4267" i="6"/>
  <c r="I4266" i="6"/>
  <c r="H4266" i="6"/>
  <c r="G4266" i="6"/>
  <c r="F4266" i="6"/>
  <c r="I4265" i="6"/>
  <c r="H4265" i="6"/>
  <c r="G4265" i="6"/>
  <c r="F4265" i="6"/>
  <c r="I4264" i="6"/>
  <c r="H4264" i="6"/>
  <c r="G4264" i="6"/>
  <c r="F4264" i="6"/>
  <c r="I4263" i="6"/>
  <c r="H4263" i="6"/>
  <c r="G4263" i="6"/>
  <c r="F4263" i="6"/>
  <c r="I4262" i="6"/>
  <c r="H4262" i="6"/>
  <c r="G4262" i="6"/>
  <c r="F4262" i="6"/>
  <c r="I4261" i="6"/>
  <c r="H4261" i="6"/>
  <c r="G4261" i="6"/>
  <c r="F4261" i="6"/>
  <c r="I4260" i="6"/>
  <c r="H4260" i="6"/>
  <c r="G4260" i="6"/>
  <c r="F4260" i="6"/>
  <c r="I4259" i="6"/>
  <c r="H4259" i="6"/>
  <c r="G4259" i="6"/>
  <c r="F4259" i="6"/>
  <c r="I4258" i="6"/>
  <c r="H4258" i="6"/>
  <c r="G4258" i="6"/>
  <c r="F4258" i="6"/>
  <c r="I4257" i="6"/>
  <c r="H4257" i="6"/>
  <c r="G4257" i="6"/>
  <c r="F4257" i="6"/>
  <c r="I4256" i="6"/>
  <c r="H4256" i="6"/>
  <c r="G4256" i="6"/>
  <c r="F4256" i="6"/>
  <c r="I4255" i="6"/>
  <c r="H4255" i="6"/>
  <c r="G4255" i="6"/>
  <c r="F4255" i="6"/>
  <c r="I4254" i="6"/>
  <c r="H4254" i="6"/>
  <c r="G4254" i="6"/>
  <c r="F4254" i="6"/>
  <c r="I4253" i="6"/>
  <c r="H4253" i="6"/>
  <c r="G4253" i="6"/>
  <c r="F4253" i="6"/>
  <c r="I4252" i="6"/>
  <c r="H4252" i="6"/>
  <c r="G4252" i="6"/>
  <c r="F4252" i="6"/>
  <c r="I4251" i="6"/>
  <c r="H4251" i="6"/>
  <c r="G4251" i="6"/>
  <c r="F4251" i="6"/>
  <c r="I4250" i="6"/>
  <c r="H4250" i="6"/>
  <c r="G4250" i="6"/>
  <c r="F4250" i="6"/>
  <c r="I4249" i="6"/>
  <c r="H4249" i="6"/>
  <c r="G4249" i="6"/>
  <c r="F4249" i="6"/>
  <c r="I4248" i="6"/>
  <c r="H4248" i="6"/>
  <c r="G4248" i="6"/>
  <c r="F4248" i="6"/>
  <c r="I4247" i="6"/>
  <c r="H4247" i="6"/>
  <c r="G4247" i="6"/>
  <c r="F4247" i="6"/>
  <c r="I4246" i="6"/>
  <c r="H4246" i="6"/>
  <c r="G4246" i="6"/>
  <c r="F4246" i="6"/>
  <c r="I4245" i="6"/>
  <c r="H4245" i="6"/>
  <c r="G4245" i="6"/>
  <c r="F4245" i="6"/>
  <c r="I4244" i="6"/>
  <c r="H4244" i="6"/>
  <c r="G4244" i="6"/>
  <c r="F4244" i="6"/>
  <c r="I4243" i="6"/>
  <c r="H4243" i="6"/>
  <c r="G4243" i="6"/>
  <c r="F4243" i="6"/>
  <c r="I4242" i="6"/>
  <c r="H4242" i="6"/>
  <c r="G4242" i="6"/>
  <c r="F4242" i="6"/>
  <c r="I4241" i="6"/>
  <c r="H4241" i="6"/>
  <c r="G4241" i="6"/>
  <c r="F4241" i="6"/>
  <c r="I4240" i="6"/>
  <c r="H4240" i="6"/>
  <c r="G4240" i="6"/>
  <c r="F4240" i="6"/>
  <c r="I4239" i="6"/>
  <c r="H4239" i="6"/>
  <c r="G4239" i="6"/>
  <c r="F4239" i="6"/>
  <c r="I4238" i="6"/>
  <c r="H4238" i="6"/>
  <c r="G4238" i="6"/>
  <c r="F4238" i="6"/>
  <c r="I4237" i="6"/>
  <c r="H4237" i="6"/>
  <c r="G4237" i="6"/>
  <c r="F4237" i="6"/>
  <c r="I4236" i="6"/>
  <c r="H4236" i="6"/>
  <c r="G4236" i="6"/>
  <c r="F4236" i="6"/>
  <c r="I4235" i="6"/>
  <c r="H4235" i="6"/>
  <c r="G4235" i="6"/>
  <c r="F4235" i="6"/>
  <c r="I4234" i="6"/>
  <c r="H4234" i="6"/>
  <c r="G4234" i="6"/>
  <c r="F4234" i="6"/>
  <c r="I4233" i="6"/>
  <c r="H4233" i="6"/>
  <c r="G4233" i="6"/>
  <c r="F4233" i="6"/>
  <c r="I4232" i="6"/>
  <c r="H4232" i="6"/>
  <c r="G4232" i="6"/>
  <c r="F4232" i="6"/>
  <c r="I4231" i="6"/>
  <c r="H4231" i="6"/>
  <c r="G4231" i="6"/>
  <c r="F4231" i="6"/>
  <c r="I4230" i="6"/>
  <c r="H4230" i="6"/>
  <c r="G4230" i="6"/>
  <c r="F4230" i="6"/>
  <c r="I4229" i="6"/>
  <c r="H4229" i="6"/>
  <c r="G4229" i="6"/>
  <c r="F4229" i="6"/>
  <c r="I4228" i="6"/>
  <c r="H4228" i="6"/>
  <c r="G4228" i="6"/>
  <c r="F4228" i="6"/>
  <c r="I4227" i="6"/>
  <c r="H4227" i="6"/>
  <c r="G4227" i="6"/>
  <c r="F4227" i="6"/>
  <c r="I4226" i="6"/>
  <c r="H4226" i="6"/>
  <c r="G4226" i="6"/>
  <c r="F4226" i="6"/>
  <c r="I4225" i="6"/>
  <c r="H4225" i="6"/>
  <c r="G4225" i="6"/>
  <c r="F4225" i="6"/>
  <c r="I4224" i="6"/>
  <c r="H4224" i="6"/>
  <c r="G4224" i="6"/>
  <c r="F4224" i="6"/>
  <c r="I4223" i="6"/>
  <c r="H4223" i="6"/>
  <c r="G4223" i="6"/>
  <c r="F4223" i="6"/>
  <c r="I4222" i="6"/>
  <c r="H4222" i="6"/>
  <c r="G4222" i="6"/>
  <c r="F4222" i="6"/>
  <c r="I4221" i="6"/>
  <c r="H4221" i="6"/>
  <c r="G4221" i="6"/>
  <c r="F4221" i="6"/>
  <c r="I4220" i="6"/>
  <c r="H4220" i="6"/>
  <c r="G4220" i="6"/>
  <c r="F4220" i="6"/>
  <c r="I4219" i="6"/>
  <c r="H4219" i="6"/>
  <c r="G4219" i="6"/>
  <c r="F4219" i="6"/>
  <c r="I4218" i="6"/>
  <c r="H4218" i="6"/>
  <c r="G4218" i="6"/>
  <c r="F4218" i="6"/>
  <c r="I4217" i="6"/>
  <c r="H4217" i="6"/>
  <c r="G4217" i="6"/>
  <c r="F4217" i="6"/>
  <c r="I4216" i="6"/>
  <c r="H4216" i="6"/>
  <c r="G4216" i="6"/>
  <c r="F4216" i="6"/>
  <c r="I4215" i="6"/>
  <c r="H4215" i="6"/>
  <c r="G4215" i="6"/>
  <c r="F4215" i="6"/>
  <c r="I4214" i="6"/>
  <c r="H4214" i="6"/>
  <c r="G4214" i="6"/>
  <c r="F4214" i="6"/>
  <c r="I4213" i="6"/>
  <c r="H4213" i="6"/>
  <c r="G4213" i="6"/>
  <c r="F4213" i="6"/>
  <c r="I4212" i="6"/>
  <c r="H4212" i="6"/>
  <c r="G4212" i="6"/>
  <c r="F4212" i="6"/>
  <c r="I4211" i="6"/>
  <c r="H4211" i="6"/>
  <c r="G4211" i="6"/>
  <c r="F4211" i="6"/>
  <c r="I4210" i="6"/>
  <c r="H4210" i="6"/>
  <c r="G4210" i="6"/>
  <c r="F4210" i="6"/>
  <c r="I4209" i="6"/>
  <c r="H4209" i="6"/>
  <c r="G4209" i="6"/>
  <c r="F4209" i="6"/>
  <c r="I4208" i="6"/>
  <c r="H4208" i="6"/>
  <c r="G4208" i="6"/>
  <c r="F4208" i="6"/>
  <c r="I4207" i="6"/>
  <c r="H4207" i="6"/>
  <c r="G4207" i="6"/>
  <c r="F4207" i="6"/>
  <c r="I4206" i="6"/>
  <c r="H4206" i="6"/>
  <c r="G4206" i="6"/>
  <c r="F4206" i="6"/>
  <c r="I4205" i="6"/>
  <c r="H4205" i="6"/>
  <c r="G4205" i="6"/>
  <c r="F4205" i="6"/>
  <c r="I4204" i="6"/>
  <c r="H4204" i="6"/>
  <c r="G4204" i="6"/>
  <c r="F4204" i="6"/>
  <c r="I4203" i="6"/>
  <c r="H4203" i="6"/>
  <c r="G4203" i="6"/>
  <c r="F4203" i="6"/>
  <c r="I4202" i="6"/>
  <c r="H4202" i="6"/>
  <c r="G4202" i="6"/>
  <c r="F4202" i="6"/>
  <c r="I4201" i="6"/>
  <c r="H4201" i="6"/>
  <c r="G4201" i="6"/>
  <c r="F4201" i="6"/>
  <c r="I4200" i="6"/>
  <c r="H4200" i="6"/>
  <c r="G4200" i="6"/>
  <c r="F4200" i="6"/>
  <c r="I4199" i="6"/>
  <c r="H4199" i="6"/>
  <c r="G4199" i="6"/>
  <c r="F4199" i="6"/>
  <c r="I4198" i="6"/>
  <c r="H4198" i="6"/>
  <c r="G4198" i="6"/>
  <c r="F4198" i="6"/>
  <c r="I4197" i="6"/>
  <c r="H4197" i="6"/>
  <c r="G4197" i="6"/>
  <c r="F4197" i="6"/>
  <c r="I4196" i="6"/>
  <c r="H4196" i="6"/>
  <c r="G4196" i="6"/>
  <c r="F4196" i="6"/>
  <c r="I4195" i="6"/>
  <c r="H4195" i="6"/>
  <c r="G4195" i="6"/>
  <c r="F4195" i="6"/>
  <c r="I4194" i="6"/>
  <c r="H4194" i="6"/>
  <c r="G4194" i="6"/>
  <c r="F4194" i="6"/>
  <c r="I4193" i="6"/>
  <c r="H4193" i="6"/>
  <c r="G4193" i="6"/>
  <c r="F4193" i="6"/>
  <c r="I4192" i="6"/>
  <c r="H4192" i="6"/>
  <c r="G4192" i="6"/>
  <c r="F4192" i="6"/>
  <c r="I4191" i="6"/>
  <c r="H4191" i="6"/>
  <c r="G4191" i="6"/>
  <c r="F4191" i="6"/>
  <c r="I4190" i="6"/>
  <c r="H4190" i="6"/>
  <c r="G4190" i="6"/>
  <c r="F4190" i="6"/>
  <c r="I4189" i="6"/>
  <c r="H4189" i="6"/>
  <c r="G4189" i="6"/>
  <c r="F4189" i="6"/>
  <c r="I4188" i="6"/>
  <c r="H4188" i="6"/>
  <c r="G4188" i="6"/>
  <c r="F4188" i="6"/>
  <c r="I4187" i="6"/>
  <c r="H4187" i="6"/>
  <c r="G4187" i="6"/>
  <c r="F4187" i="6"/>
  <c r="I4186" i="6"/>
  <c r="H4186" i="6"/>
  <c r="G4186" i="6"/>
  <c r="F4186" i="6"/>
  <c r="I4185" i="6"/>
  <c r="H4185" i="6"/>
  <c r="G4185" i="6"/>
  <c r="F4185" i="6"/>
  <c r="I4184" i="6"/>
  <c r="H4184" i="6"/>
  <c r="G4184" i="6"/>
  <c r="F4184" i="6"/>
  <c r="I4183" i="6"/>
  <c r="H4183" i="6"/>
  <c r="G4183" i="6"/>
  <c r="F4183" i="6"/>
  <c r="I4182" i="6"/>
  <c r="H4182" i="6"/>
  <c r="G4182" i="6"/>
  <c r="F4182" i="6"/>
  <c r="I4181" i="6"/>
  <c r="H4181" i="6"/>
  <c r="G4181" i="6"/>
  <c r="F4181" i="6"/>
  <c r="I4180" i="6"/>
  <c r="H4180" i="6"/>
  <c r="G4180" i="6"/>
  <c r="F4180" i="6"/>
  <c r="I4179" i="6"/>
  <c r="H4179" i="6"/>
  <c r="G4179" i="6"/>
  <c r="F4179" i="6"/>
  <c r="I4178" i="6"/>
  <c r="H4178" i="6"/>
  <c r="G4178" i="6"/>
  <c r="F4178" i="6"/>
  <c r="I4177" i="6"/>
  <c r="H4177" i="6"/>
  <c r="G4177" i="6"/>
  <c r="F4177" i="6"/>
  <c r="I4176" i="6"/>
  <c r="H4176" i="6"/>
  <c r="G4176" i="6"/>
  <c r="F4176" i="6"/>
  <c r="I4175" i="6"/>
  <c r="H4175" i="6"/>
  <c r="G4175" i="6"/>
  <c r="F4175" i="6"/>
  <c r="I4174" i="6"/>
  <c r="H4174" i="6"/>
  <c r="G4174" i="6"/>
  <c r="F4174" i="6"/>
  <c r="I4173" i="6"/>
  <c r="H4173" i="6"/>
  <c r="G4173" i="6"/>
  <c r="F4173" i="6"/>
  <c r="I4172" i="6"/>
  <c r="H4172" i="6"/>
  <c r="G4172" i="6"/>
  <c r="F4172" i="6"/>
  <c r="I4171" i="6"/>
  <c r="H4171" i="6"/>
  <c r="G4171" i="6"/>
  <c r="F4171" i="6"/>
  <c r="I4170" i="6"/>
  <c r="H4170" i="6"/>
  <c r="G4170" i="6"/>
  <c r="F4170" i="6"/>
  <c r="I4169" i="6"/>
  <c r="H4169" i="6"/>
  <c r="G4169" i="6"/>
  <c r="F4169" i="6"/>
  <c r="I4168" i="6"/>
  <c r="H4168" i="6"/>
  <c r="G4168" i="6"/>
  <c r="F4168" i="6"/>
  <c r="I4167" i="6"/>
  <c r="H4167" i="6"/>
  <c r="G4167" i="6"/>
  <c r="F4167" i="6"/>
  <c r="I4166" i="6"/>
  <c r="H4166" i="6"/>
  <c r="G4166" i="6"/>
  <c r="F4166" i="6"/>
  <c r="I4165" i="6"/>
  <c r="H4165" i="6"/>
  <c r="G4165" i="6"/>
  <c r="F4165" i="6"/>
  <c r="I4164" i="6"/>
  <c r="H4164" i="6"/>
  <c r="G4164" i="6"/>
  <c r="F4164" i="6"/>
  <c r="I4163" i="6"/>
  <c r="H4163" i="6"/>
  <c r="G4163" i="6"/>
  <c r="F4163" i="6"/>
  <c r="I4162" i="6"/>
  <c r="H4162" i="6"/>
  <c r="G4162" i="6"/>
  <c r="F4162" i="6"/>
  <c r="I4161" i="6"/>
  <c r="H4161" i="6"/>
  <c r="G4161" i="6"/>
  <c r="F4161" i="6"/>
  <c r="I4160" i="6"/>
  <c r="H4160" i="6"/>
  <c r="G4160" i="6"/>
  <c r="F4160" i="6"/>
  <c r="I4159" i="6"/>
  <c r="H4159" i="6"/>
  <c r="G4159" i="6"/>
  <c r="F4159" i="6"/>
  <c r="I4158" i="6"/>
  <c r="H4158" i="6"/>
  <c r="G4158" i="6"/>
  <c r="F4158" i="6"/>
  <c r="I4157" i="6"/>
  <c r="H4157" i="6"/>
  <c r="G4157" i="6"/>
  <c r="F4157" i="6"/>
  <c r="I4156" i="6"/>
  <c r="H4156" i="6"/>
  <c r="G4156" i="6"/>
  <c r="F4156" i="6"/>
  <c r="I4155" i="6"/>
  <c r="H4155" i="6"/>
  <c r="G4155" i="6"/>
  <c r="F4155" i="6"/>
  <c r="I4154" i="6"/>
  <c r="H4154" i="6"/>
  <c r="G4154" i="6"/>
  <c r="F4154" i="6"/>
  <c r="I4153" i="6"/>
  <c r="H4153" i="6"/>
  <c r="G4153" i="6"/>
  <c r="F4153" i="6"/>
  <c r="I4152" i="6"/>
  <c r="H4152" i="6"/>
  <c r="G4152" i="6"/>
  <c r="F4152" i="6"/>
  <c r="I4151" i="6"/>
  <c r="H4151" i="6"/>
  <c r="G4151" i="6"/>
  <c r="F4151" i="6"/>
  <c r="I4150" i="6"/>
  <c r="H4150" i="6"/>
  <c r="G4150" i="6"/>
  <c r="F4150" i="6"/>
  <c r="I4149" i="6"/>
  <c r="H4149" i="6"/>
  <c r="G4149" i="6"/>
  <c r="F4149" i="6"/>
  <c r="I4148" i="6"/>
  <c r="H4148" i="6"/>
  <c r="G4148" i="6"/>
  <c r="F4148" i="6"/>
  <c r="I4147" i="6"/>
  <c r="H4147" i="6"/>
  <c r="G4147" i="6"/>
  <c r="F4147" i="6"/>
  <c r="I4146" i="6"/>
  <c r="H4146" i="6"/>
  <c r="G4146" i="6"/>
  <c r="F4146" i="6"/>
  <c r="I4145" i="6"/>
  <c r="H4145" i="6"/>
  <c r="G4145" i="6"/>
  <c r="F4145" i="6"/>
  <c r="I4144" i="6"/>
  <c r="H4144" i="6"/>
  <c r="G4144" i="6"/>
  <c r="F4144" i="6"/>
  <c r="I4143" i="6"/>
  <c r="H4143" i="6"/>
  <c r="G4143" i="6"/>
  <c r="F4143" i="6"/>
  <c r="I4142" i="6"/>
  <c r="H4142" i="6"/>
  <c r="G4142" i="6"/>
  <c r="F4142" i="6"/>
  <c r="I4141" i="6"/>
  <c r="H4141" i="6"/>
  <c r="G4141" i="6"/>
  <c r="F4141" i="6"/>
  <c r="I4140" i="6"/>
  <c r="H4140" i="6"/>
  <c r="G4140" i="6"/>
  <c r="F4140" i="6"/>
  <c r="I4139" i="6"/>
  <c r="H4139" i="6"/>
  <c r="G4139" i="6"/>
  <c r="F4139" i="6"/>
  <c r="I4138" i="6"/>
  <c r="H4138" i="6"/>
  <c r="G4138" i="6"/>
  <c r="F4138" i="6"/>
  <c r="I4137" i="6"/>
  <c r="H4137" i="6"/>
  <c r="G4137" i="6"/>
  <c r="F4137" i="6"/>
  <c r="I4136" i="6"/>
  <c r="H4136" i="6"/>
  <c r="G4136" i="6"/>
  <c r="F4136" i="6"/>
  <c r="I4135" i="6"/>
  <c r="H4135" i="6"/>
  <c r="G4135" i="6"/>
  <c r="F4135" i="6"/>
  <c r="I4134" i="6"/>
  <c r="H4134" i="6"/>
  <c r="G4134" i="6"/>
  <c r="F4134" i="6"/>
  <c r="I4133" i="6"/>
  <c r="H4133" i="6"/>
  <c r="G4133" i="6"/>
  <c r="F4133" i="6"/>
  <c r="I4132" i="6"/>
  <c r="H4132" i="6"/>
  <c r="G4132" i="6"/>
  <c r="F4132" i="6"/>
  <c r="I4131" i="6"/>
  <c r="H4131" i="6"/>
  <c r="G4131" i="6"/>
  <c r="F4131" i="6"/>
  <c r="I4130" i="6"/>
  <c r="H4130" i="6"/>
  <c r="G4130" i="6"/>
  <c r="F4130" i="6"/>
  <c r="I4129" i="6"/>
  <c r="H4129" i="6"/>
  <c r="G4129" i="6"/>
  <c r="F4129" i="6"/>
  <c r="I4128" i="6"/>
  <c r="H4128" i="6"/>
  <c r="G4128" i="6"/>
  <c r="F4128" i="6"/>
  <c r="I4127" i="6"/>
  <c r="H4127" i="6"/>
  <c r="G4127" i="6"/>
  <c r="F4127" i="6"/>
  <c r="I4126" i="6"/>
  <c r="H4126" i="6"/>
  <c r="G4126" i="6"/>
  <c r="F4126" i="6"/>
  <c r="I4125" i="6"/>
  <c r="H4125" i="6"/>
  <c r="G4125" i="6"/>
  <c r="F4125" i="6"/>
  <c r="I4124" i="6"/>
  <c r="H4124" i="6"/>
  <c r="G4124" i="6"/>
  <c r="F4124" i="6"/>
  <c r="I4123" i="6"/>
  <c r="H4123" i="6"/>
  <c r="G4123" i="6"/>
  <c r="F4123" i="6"/>
  <c r="I4122" i="6"/>
  <c r="H4122" i="6"/>
  <c r="G4122" i="6"/>
  <c r="F4122" i="6"/>
  <c r="I4121" i="6"/>
  <c r="H4121" i="6"/>
  <c r="G4121" i="6"/>
  <c r="F4121" i="6"/>
  <c r="I4120" i="6"/>
  <c r="H4120" i="6"/>
  <c r="G4120" i="6"/>
  <c r="F4120" i="6"/>
  <c r="I4119" i="6"/>
  <c r="H4119" i="6"/>
  <c r="G4119" i="6"/>
  <c r="F4119" i="6"/>
  <c r="I4118" i="6"/>
  <c r="H4118" i="6"/>
  <c r="G4118" i="6"/>
  <c r="F4118" i="6"/>
  <c r="I4117" i="6"/>
  <c r="H4117" i="6"/>
  <c r="G4117" i="6"/>
  <c r="F4117" i="6"/>
  <c r="I4116" i="6"/>
  <c r="H4116" i="6"/>
  <c r="G4116" i="6"/>
  <c r="F4116" i="6"/>
  <c r="I4115" i="6"/>
  <c r="H4115" i="6"/>
  <c r="G4115" i="6"/>
  <c r="F4115" i="6"/>
  <c r="I4114" i="6"/>
  <c r="H4114" i="6"/>
  <c r="G4114" i="6"/>
  <c r="F4114" i="6"/>
  <c r="I4113" i="6"/>
  <c r="H4113" i="6"/>
  <c r="G4113" i="6"/>
  <c r="F4113" i="6"/>
  <c r="I4112" i="6"/>
  <c r="H4112" i="6"/>
  <c r="G4112" i="6"/>
  <c r="F4112" i="6"/>
  <c r="I4111" i="6"/>
  <c r="H4111" i="6"/>
  <c r="G4111" i="6"/>
  <c r="F4111" i="6"/>
  <c r="I4110" i="6"/>
  <c r="H4110" i="6"/>
  <c r="G4110" i="6"/>
  <c r="F4110" i="6"/>
  <c r="I4109" i="6"/>
  <c r="H4109" i="6"/>
  <c r="G4109" i="6"/>
  <c r="F4109" i="6"/>
  <c r="I4108" i="6"/>
  <c r="H4108" i="6"/>
  <c r="G4108" i="6"/>
  <c r="F4108" i="6"/>
  <c r="I4107" i="6"/>
  <c r="H4107" i="6"/>
  <c r="G4107" i="6"/>
  <c r="F4107" i="6"/>
  <c r="I4106" i="6"/>
  <c r="H4106" i="6"/>
  <c r="G4106" i="6"/>
  <c r="F4106" i="6"/>
  <c r="I4105" i="6"/>
  <c r="H4105" i="6"/>
  <c r="G4105" i="6"/>
  <c r="F4105" i="6"/>
  <c r="I4104" i="6"/>
  <c r="H4104" i="6"/>
  <c r="G4104" i="6"/>
  <c r="F4104" i="6"/>
  <c r="I4103" i="6"/>
  <c r="H4103" i="6"/>
  <c r="G4103" i="6"/>
  <c r="F4103" i="6"/>
  <c r="I4102" i="6"/>
  <c r="H4102" i="6"/>
  <c r="G4102" i="6"/>
  <c r="F4102" i="6"/>
  <c r="I4101" i="6"/>
  <c r="H4101" i="6"/>
  <c r="G4101" i="6"/>
  <c r="F4101" i="6"/>
  <c r="I4100" i="6"/>
  <c r="H4100" i="6"/>
  <c r="G4100" i="6"/>
  <c r="F4100" i="6"/>
  <c r="I4099" i="6"/>
  <c r="H4099" i="6"/>
  <c r="G4099" i="6"/>
  <c r="F4099" i="6"/>
  <c r="I4098" i="6"/>
  <c r="H4098" i="6"/>
  <c r="G4098" i="6"/>
  <c r="F4098" i="6"/>
  <c r="I4097" i="6"/>
  <c r="H4097" i="6"/>
  <c r="G4097" i="6"/>
  <c r="F4097" i="6"/>
  <c r="I4096" i="6"/>
  <c r="H4096" i="6"/>
  <c r="G4096" i="6"/>
  <c r="F4096" i="6"/>
  <c r="I4095" i="6"/>
  <c r="H4095" i="6"/>
  <c r="G4095" i="6"/>
  <c r="F4095" i="6"/>
  <c r="I4094" i="6"/>
  <c r="H4094" i="6"/>
  <c r="G4094" i="6"/>
  <c r="F4094" i="6"/>
  <c r="I4093" i="6"/>
  <c r="H4093" i="6"/>
  <c r="G4093" i="6"/>
  <c r="F4093" i="6"/>
  <c r="I4092" i="6"/>
  <c r="H4092" i="6"/>
  <c r="G4092" i="6"/>
  <c r="F4092" i="6"/>
  <c r="I4091" i="6"/>
  <c r="H4091" i="6"/>
  <c r="G4091" i="6"/>
  <c r="F4091" i="6"/>
  <c r="I4090" i="6"/>
  <c r="H4090" i="6"/>
  <c r="G4090" i="6"/>
  <c r="F4090" i="6"/>
  <c r="I4089" i="6"/>
  <c r="H4089" i="6"/>
  <c r="G4089" i="6"/>
  <c r="F4089" i="6"/>
  <c r="I4088" i="6"/>
  <c r="H4088" i="6"/>
  <c r="G4088" i="6"/>
  <c r="F4088" i="6"/>
  <c r="I4087" i="6"/>
  <c r="H4087" i="6"/>
  <c r="G4087" i="6"/>
  <c r="F4087" i="6"/>
  <c r="I4086" i="6"/>
  <c r="H4086" i="6"/>
  <c r="G4086" i="6"/>
  <c r="F4086" i="6"/>
  <c r="I4085" i="6"/>
  <c r="H4085" i="6"/>
  <c r="G4085" i="6"/>
  <c r="F4085" i="6"/>
  <c r="I4084" i="6"/>
  <c r="H4084" i="6"/>
  <c r="G4084" i="6"/>
  <c r="F4084" i="6"/>
  <c r="I4083" i="6"/>
  <c r="H4083" i="6"/>
  <c r="G4083" i="6"/>
  <c r="F4083" i="6"/>
  <c r="I4082" i="6"/>
  <c r="H4082" i="6"/>
  <c r="G4082" i="6"/>
  <c r="F4082" i="6"/>
  <c r="I4081" i="6"/>
  <c r="H4081" i="6"/>
  <c r="G4081" i="6"/>
  <c r="F4081" i="6"/>
  <c r="I4080" i="6"/>
  <c r="H4080" i="6"/>
  <c r="G4080" i="6"/>
  <c r="F4080" i="6"/>
  <c r="I4079" i="6"/>
  <c r="H4079" i="6"/>
  <c r="G4079" i="6"/>
  <c r="F4079" i="6"/>
  <c r="I4078" i="6"/>
  <c r="H4078" i="6"/>
  <c r="G4078" i="6"/>
  <c r="F4078" i="6"/>
  <c r="I4077" i="6"/>
  <c r="H4077" i="6"/>
  <c r="G4077" i="6"/>
  <c r="F4077" i="6"/>
  <c r="I4076" i="6"/>
  <c r="H4076" i="6"/>
  <c r="G4076" i="6"/>
  <c r="F4076" i="6"/>
  <c r="I4075" i="6"/>
  <c r="H4075" i="6"/>
  <c r="G4075" i="6"/>
  <c r="F4075" i="6"/>
  <c r="I4074" i="6"/>
  <c r="H4074" i="6"/>
  <c r="G4074" i="6"/>
  <c r="F4074" i="6"/>
  <c r="I4073" i="6"/>
  <c r="H4073" i="6"/>
  <c r="G4073" i="6"/>
  <c r="F4073" i="6"/>
  <c r="I4072" i="6"/>
  <c r="H4072" i="6"/>
  <c r="G4072" i="6"/>
  <c r="F4072" i="6"/>
  <c r="I4071" i="6"/>
  <c r="H4071" i="6"/>
  <c r="G4071" i="6"/>
  <c r="F4071" i="6"/>
  <c r="I4070" i="6"/>
  <c r="H4070" i="6"/>
  <c r="G4070" i="6"/>
  <c r="F4070" i="6"/>
  <c r="I4069" i="6"/>
  <c r="H4069" i="6"/>
  <c r="G4069" i="6"/>
  <c r="F4069" i="6"/>
  <c r="I4068" i="6"/>
  <c r="H4068" i="6"/>
  <c r="G4068" i="6"/>
  <c r="F4068" i="6"/>
  <c r="I4067" i="6"/>
  <c r="H4067" i="6"/>
  <c r="G4067" i="6"/>
  <c r="F4067" i="6"/>
  <c r="I4066" i="6"/>
  <c r="H4066" i="6"/>
  <c r="G4066" i="6"/>
  <c r="F4066" i="6"/>
  <c r="I4065" i="6"/>
  <c r="H4065" i="6"/>
  <c r="G4065" i="6"/>
  <c r="F4065" i="6"/>
  <c r="I4064" i="6"/>
  <c r="H4064" i="6"/>
  <c r="G4064" i="6"/>
  <c r="F4064" i="6"/>
  <c r="I4063" i="6"/>
  <c r="H4063" i="6"/>
  <c r="G4063" i="6"/>
  <c r="F4063" i="6"/>
  <c r="I4062" i="6"/>
  <c r="H4062" i="6"/>
  <c r="G4062" i="6"/>
  <c r="F4062" i="6"/>
  <c r="I4061" i="6"/>
  <c r="H4061" i="6"/>
  <c r="G4061" i="6"/>
  <c r="F4061" i="6"/>
  <c r="I4060" i="6"/>
  <c r="H4060" i="6"/>
  <c r="G4060" i="6"/>
  <c r="F4060" i="6"/>
  <c r="I4059" i="6"/>
  <c r="H4059" i="6"/>
  <c r="G4059" i="6"/>
  <c r="F4059" i="6"/>
  <c r="I4058" i="6"/>
  <c r="H4058" i="6"/>
  <c r="G4058" i="6"/>
  <c r="F4058" i="6"/>
  <c r="I4057" i="6"/>
  <c r="H4057" i="6"/>
  <c r="G4057" i="6"/>
  <c r="F4057" i="6"/>
  <c r="I4056" i="6"/>
  <c r="H4056" i="6"/>
  <c r="G4056" i="6"/>
  <c r="F4056" i="6"/>
  <c r="I4055" i="6"/>
  <c r="H4055" i="6"/>
  <c r="G4055" i="6"/>
  <c r="F4055" i="6"/>
  <c r="I4054" i="6"/>
  <c r="H4054" i="6"/>
  <c r="G4054" i="6"/>
  <c r="F4054" i="6"/>
  <c r="I4053" i="6"/>
  <c r="H4053" i="6"/>
  <c r="G4053" i="6"/>
  <c r="F4053" i="6"/>
  <c r="I4052" i="6"/>
  <c r="H4052" i="6"/>
  <c r="G4052" i="6"/>
  <c r="F4052" i="6"/>
  <c r="I4051" i="6"/>
  <c r="H4051" i="6"/>
  <c r="G4051" i="6"/>
  <c r="F4051" i="6"/>
  <c r="I4050" i="6"/>
  <c r="H4050" i="6"/>
  <c r="G4050" i="6"/>
  <c r="F4050" i="6"/>
  <c r="I4049" i="6"/>
  <c r="H4049" i="6"/>
  <c r="G4049" i="6"/>
  <c r="F4049" i="6"/>
  <c r="I4048" i="6"/>
  <c r="H4048" i="6"/>
  <c r="G4048" i="6"/>
  <c r="F4048" i="6"/>
  <c r="I4047" i="6"/>
  <c r="H4047" i="6"/>
  <c r="G4047" i="6"/>
  <c r="F4047" i="6"/>
  <c r="I4046" i="6"/>
  <c r="H4046" i="6"/>
  <c r="G4046" i="6"/>
  <c r="F4046" i="6"/>
  <c r="I4045" i="6"/>
  <c r="H4045" i="6"/>
  <c r="G4045" i="6"/>
  <c r="F4045" i="6"/>
  <c r="I4044" i="6"/>
  <c r="H4044" i="6"/>
  <c r="G4044" i="6"/>
  <c r="F4044" i="6"/>
  <c r="I4043" i="6"/>
  <c r="H4043" i="6"/>
  <c r="G4043" i="6"/>
  <c r="F4043" i="6"/>
  <c r="I4042" i="6"/>
  <c r="H4042" i="6"/>
  <c r="G4042" i="6"/>
  <c r="F4042" i="6"/>
  <c r="I4041" i="6"/>
  <c r="H4041" i="6"/>
  <c r="G4041" i="6"/>
  <c r="F4041" i="6"/>
  <c r="I4040" i="6"/>
  <c r="H4040" i="6"/>
  <c r="G4040" i="6"/>
  <c r="F4040" i="6"/>
  <c r="I4039" i="6"/>
  <c r="H4039" i="6"/>
  <c r="G4039" i="6"/>
  <c r="F4039" i="6"/>
  <c r="I4038" i="6"/>
  <c r="H4038" i="6"/>
  <c r="G4038" i="6"/>
  <c r="F4038" i="6"/>
  <c r="I4037" i="6"/>
  <c r="H4037" i="6"/>
  <c r="G4037" i="6"/>
  <c r="F4037" i="6"/>
  <c r="I4036" i="6"/>
  <c r="H4036" i="6"/>
  <c r="G4036" i="6"/>
  <c r="F4036" i="6"/>
  <c r="I4035" i="6"/>
  <c r="H4035" i="6"/>
  <c r="G4035" i="6"/>
  <c r="F4035" i="6"/>
  <c r="I4034" i="6"/>
  <c r="H4034" i="6"/>
  <c r="G4034" i="6"/>
  <c r="F4034" i="6"/>
  <c r="I4033" i="6"/>
  <c r="H4033" i="6"/>
  <c r="G4033" i="6"/>
  <c r="F4033" i="6"/>
  <c r="I4032" i="6"/>
  <c r="H4032" i="6"/>
  <c r="G4032" i="6"/>
  <c r="F4032" i="6"/>
  <c r="I4031" i="6"/>
  <c r="H4031" i="6"/>
  <c r="G4031" i="6"/>
  <c r="F4031" i="6"/>
  <c r="I4030" i="6"/>
  <c r="H4030" i="6"/>
  <c r="G4030" i="6"/>
  <c r="F4030" i="6"/>
  <c r="I4029" i="6"/>
  <c r="H4029" i="6"/>
  <c r="G4029" i="6"/>
  <c r="F4029" i="6"/>
  <c r="I4028" i="6"/>
  <c r="H4028" i="6"/>
  <c r="G4028" i="6"/>
  <c r="F4028" i="6"/>
  <c r="I4027" i="6"/>
  <c r="H4027" i="6"/>
  <c r="G4027" i="6"/>
  <c r="F4027" i="6"/>
  <c r="I4026" i="6"/>
  <c r="H4026" i="6"/>
  <c r="G4026" i="6"/>
  <c r="F4026" i="6"/>
  <c r="I4025" i="6"/>
  <c r="H4025" i="6"/>
  <c r="G4025" i="6"/>
  <c r="F4025" i="6"/>
  <c r="I4024" i="6"/>
  <c r="H4024" i="6"/>
  <c r="G4024" i="6"/>
  <c r="F4024" i="6"/>
  <c r="I4023" i="6"/>
  <c r="H4023" i="6"/>
  <c r="G4023" i="6"/>
  <c r="F4023" i="6"/>
  <c r="I4022" i="6"/>
  <c r="H4022" i="6"/>
  <c r="G4022" i="6"/>
  <c r="F4022" i="6"/>
  <c r="I4021" i="6"/>
  <c r="H4021" i="6"/>
  <c r="G4021" i="6"/>
  <c r="F4021" i="6"/>
  <c r="I4020" i="6"/>
  <c r="H4020" i="6"/>
  <c r="G4020" i="6"/>
  <c r="F4020" i="6"/>
  <c r="I4019" i="6"/>
  <c r="H4019" i="6"/>
  <c r="G4019" i="6"/>
  <c r="F4019" i="6"/>
  <c r="I4018" i="6"/>
  <c r="H4018" i="6"/>
  <c r="G4018" i="6"/>
  <c r="F4018" i="6"/>
  <c r="I4017" i="6"/>
  <c r="H4017" i="6"/>
  <c r="G4017" i="6"/>
  <c r="F4017" i="6"/>
  <c r="I4016" i="6"/>
  <c r="H4016" i="6"/>
  <c r="G4016" i="6"/>
  <c r="F4016" i="6"/>
  <c r="I4015" i="6"/>
  <c r="H4015" i="6"/>
  <c r="G4015" i="6"/>
  <c r="F4015" i="6"/>
  <c r="I4014" i="6"/>
  <c r="H4014" i="6"/>
  <c r="G4014" i="6"/>
  <c r="F4014" i="6"/>
  <c r="I4013" i="6"/>
  <c r="H4013" i="6"/>
  <c r="G4013" i="6"/>
  <c r="F4013" i="6"/>
  <c r="I4012" i="6"/>
  <c r="H4012" i="6"/>
  <c r="G4012" i="6"/>
  <c r="F4012" i="6"/>
  <c r="I4011" i="6"/>
  <c r="H4011" i="6"/>
  <c r="G4011" i="6"/>
  <c r="F4011" i="6"/>
  <c r="I4010" i="6"/>
  <c r="H4010" i="6"/>
  <c r="G4010" i="6"/>
  <c r="F4010" i="6"/>
  <c r="I4009" i="6"/>
  <c r="H4009" i="6"/>
  <c r="G4009" i="6"/>
  <c r="F4009" i="6"/>
  <c r="I4008" i="6"/>
  <c r="H4008" i="6"/>
  <c r="G4008" i="6"/>
  <c r="F4008" i="6"/>
  <c r="I4007" i="6"/>
  <c r="H4007" i="6"/>
  <c r="G4007" i="6"/>
  <c r="F4007" i="6"/>
  <c r="I4006" i="6"/>
  <c r="H4006" i="6"/>
  <c r="G4006" i="6"/>
  <c r="F4006" i="6"/>
  <c r="I4005" i="6"/>
  <c r="H4005" i="6"/>
  <c r="G4005" i="6"/>
  <c r="F4005" i="6"/>
  <c r="I4004" i="6"/>
  <c r="H4004" i="6"/>
  <c r="G4004" i="6"/>
  <c r="F4004" i="6"/>
  <c r="I4003" i="6"/>
  <c r="H4003" i="6"/>
  <c r="G4003" i="6"/>
  <c r="F4003" i="6"/>
  <c r="I4002" i="6"/>
  <c r="H4002" i="6"/>
  <c r="G4002" i="6"/>
  <c r="F4002" i="6"/>
  <c r="I4001" i="6"/>
  <c r="H4001" i="6"/>
  <c r="G4001" i="6"/>
  <c r="F4001" i="6"/>
  <c r="I4000" i="6"/>
  <c r="H4000" i="6"/>
  <c r="G4000" i="6"/>
  <c r="F4000" i="6"/>
  <c r="I3999" i="6"/>
  <c r="H3999" i="6"/>
  <c r="G3999" i="6"/>
  <c r="F3999" i="6"/>
  <c r="I3998" i="6"/>
  <c r="H3998" i="6"/>
  <c r="G3998" i="6"/>
  <c r="F3998" i="6"/>
  <c r="I3997" i="6"/>
  <c r="H3997" i="6"/>
  <c r="G3997" i="6"/>
  <c r="F3997" i="6"/>
  <c r="I3996" i="6"/>
  <c r="H3996" i="6"/>
  <c r="G3996" i="6"/>
  <c r="F3996" i="6"/>
  <c r="I3995" i="6"/>
  <c r="H3995" i="6"/>
  <c r="G3995" i="6"/>
  <c r="F3995" i="6"/>
  <c r="I3994" i="6"/>
  <c r="H3994" i="6"/>
  <c r="G3994" i="6"/>
  <c r="F3994" i="6"/>
  <c r="I3993" i="6"/>
  <c r="H3993" i="6"/>
  <c r="G3993" i="6"/>
  <c r="F3993" i="6"/>
  <c r="I3992" i="6"/>
  <c r="H3992" i="6"/>
  <c r="G3992" i="6"/>
  <c r="F3992" i="6"/>
  <c r="I3991" i="6"/>
  <c r="H3991" i="6"/>
  <c r="G3991" i="6"/>
  <c r="F3991" i="6"/>
  <c r="I3990" i="6"/>
  <c r="H3990" i="6"/>
  <c r="G3990" i="6"/>
  <c r="F3990" i="6"/>
  <c r="I3989" i="6"/>
  <c r="H3989" i="6"/>
  <c r="G3989" i="6"/>
  <c r="F3989" i="6"/>
  <c r="I3988" i="6"/>
  <c r="H3988" i="6"/>
  <c r="G3988" i="6"/>
  <c r="F3988" i="6"/>
  <c r="I3987" i="6"/>
  <c r="H3987" i="6"/>
  <c r="G3987" i="6"/>
  <c r="F3987" i="6"/>
  <c r="I3986" i="6"/>
  <c r="H3986" i="6"/>
  <c r="G3986" i="6"/>
  <c r="F3986" i="6"/>
  <c r="I3985" i="6"/>
  <c r="H3985" i="6"/>
  <c r="G3985" i="6"/>
  <c r="F3985" i="6"/>
  <c r="I3984" i="6"/>
  <c r="H3984" i="6"/>
  <c r="G3984" i="6"/>
  <c r="F3984" i="6"/>
  <c r="I3983" i="6"/>
  <c r="H3983" i="6"/>
  <c r="G3983" i="6"/>
  <c r="F3983" i="6"/>
  <c r="I3982" i="6"/>
  <c r="H3982" i="6"/>
  <c r="G3982" i="6"/>
  <c r="F3982" i="6"/>
  <c r="I3981" i="6"/>
  <c r="H3981" i="6"/>
  <c r="G3981" i="6"/>
  <c r="F3981" i="6"/>
  <c r="I3980" i="6"/>
  <c r="H3980" i="6"/>
  <c r="G3980" i="6"/>
  <c r="F3980" i="6"/>
  <c r="I3979" i="6"/>
  <c r="H3979" i="6"/>
  <c r="G3979" i="6"/>
  <c r="F3979" i="6"/>
  <c r="I3978" i="6"/>
  <c r="H3978" i="6"/>
  <c r="G3978" i="6"/>
  <c r="F3978" i="6"/>
  <c r="I3977" i="6"/>
  <c r="H3977" i="6"/>
  <c r="G3977" i="6"/>
  <c r="F3977" i="6"/>
  <c r="I3976" i="6"/>
  <c r="H3976" i="6"/>
  <c r="G3976" i="6"/>
  <c r="F3976" i="6"/>
  <c r="I3975" i="6"/>
  <c r="H3975" i="6"/>
  <c r="G3975" i="6"/>
  <c r="F3975" i="6"/>
  <c r="I3974" i="6"/>
  <c r="H3974" i="6"/>
  <c r="G3974" i="6"/>
  <c r="F3974" i="6"/>
  <c r="I3973" i="6"/>
  <c r="H3973" i="6"/>
  <c r="G3973" i="6"/>
  <c r="F3973" i="6"/>
  <c r="I3972" i="6"/>
  <c r="H3972" i="6"/>
  <c r="G3972" i="6"/>
  <c r="F3972" i="6"/>
  <c r="I3971" i="6"/>
  <c r="H3971" i="6"/>
  <c r="G3971" i="6"/>
  <c r="F3971" i="6"/>
  <c r="I3970" i="6"/>
  <c r="H3970" i="6"/>
  <c r="G3970" i="6"/>
  <c r="F3970" i="6"/>
  <c r="I3969" i="6"/>
  <c r="H3969" i="6"/>
  <c r="G3969" i="6"/>
  <c r="F3969" i="6"/>
  <c r="I3968" i="6"/>
  <c r="H3968" i="6"/>
  <c r="G3968" i="6"/>
  <c r="F3968" i="6"/>
  <c r="I3967" i="6"/>
  <c r="H3967" i="6"/>
  <c r="G3967" i="6"/>
  <c r="F3967" i="6"/>
  <c r="I3966" i="6"/>
  <c r="H3966" i="6"/>
  <c r="G3966" i="6"/>
  <c r="F3966" i="6"/>
  <c r="I3965" i="6"/>
  <c r="H3965" i="6"/>
  <c r="G3965" i="6"/>
  <c r="F3965" i="6"/>
  <c r="I3964" i="6"/>
  <c r="H3964" i="6"/>
  <c r="G3964" i="6"/>
  <c r="F3964" i="6"/>
  <c r="I3963" i="6"/>
  <c r="H3963" i="6"/>
  <c r="G3963" i="6"/>
  <c r="F3963" i="6"/>
  <c r="I3962" i="6"/>
  <c r="H3962" i="6"/>
  <c r="G3962" i="6"/>
  <c r="F3962" i="6"/>
  <c r="I3961" i="6"/>
  <c r="H3961" i="6"/>
  <c r="G3961" i="6"/>
  <c r="F3961" i="6"/>
  <c r="I3960" i="6"/>
  <c r="H3960" i="6"/>
  <c r="G3960" i="6"/>
  <c r="F3960" i="6"/>
  <c r="I3959" i="6"/>
  <c r="H3959" i="6"/>
  <c r="G3959" i="6"/>
  <c r="F3959" i="6"/>
  <c r="I3958" i="6"/>
  <c r="H3958" i="6"/>
  <c r="G3958" i="6"/>
  <c r="F3958" i="6"/>
  <c r="I3957" i="6"/>
  <c r="H3957" i="6"/>
  <c r="G3957" i="6"/>
  <c r="F3957" i="6"/>
  <c r="I3956" i="6"/>
  <c r="H3956" i="6"/>
  <c r="G3956" i="6"/>
  <c r="F3956" i="6"/>
  <c r="I3955" i="6"/>
  <c r="H3955" i="6"/>
  <c r="G3955" i="6"/>
  <c r="F3955" i="6"/>
  <c r="I3954" i="6"/>
  <c r="H3954" i="6"/>
  <c r="G3954" i="6"/>
  <c r="F3954" i="6"/>
  <c r="I3953" i="6"/>
  <c r="H3953" i="6"/>
  <c r="G3953" i="6"/>
  <c r="F3953" i="6"/>
  <c r="I3952" i="6"/>
  <c r="H3952" i="6"/>
  <c r="G3952" i="6"/>
  <c r="F3952" i="6"/>
  <c r="I3951" i="6"/>
  <c r="H3951" i="6"/>
  <c r="G3951" i="6"/>
  <c r="F3951" i="6"/>
  <c r="I3950" i="6"/>
  <c r="H3950" i="6"/>
  <c r="G3950" i="6"/>
  <c r="F3950" i="6"/>
  <c r="I3949" i="6"/>
  <c r="H3949" i="6"/>
  <c r="G3949" i="6"/>
  <c r="F3949" i="6"/>
  <c r="I3948" i="6"/>
  <c r="H3948" i="6"/>
  <c r="G3948" i="6"/>
  <c r="F3948" i="6"/>
  <c r="I3947" i="6"/>
  <c r="H3947" i="6"/>
  <c r="G3947" i="6"/>
  <c r="F3947" i="6"/>
  <c r="I3946" i="6"/>
  <c r="H3946" i="6"/>
  <c r="G3946" i="6"/>
  <c r="F3946" i="6"/>
  <c r="I3945" i="6"/>
  <c r="H3945" i="6"/>
  <c r="G3945" i="6"/>
  <c r="F3945" i="6"/>
  <c r="I3944" i="6"/>
  <c r="H3944" i="6"/>
  <c r="G3944" i="6"/>
  <c r="F3944" i="6"/>
  <c r="I3943" i="6"/>
  <c r="H3943" i="6"/>
  <c r="G3943" i="6"/>
  <c r="F3943" i="6"/>
  <c r="I3942" i="6"/>
  <c r="H3942" i="6"/>
  <c r="G3942" i="6"/>
  <c r="F3942" i="6"/>
  <c r="I3941" i="6"/>
  <c r="H3941" i="6"/>
  <c r="G3941" i="6"/>
  <c r="F3941" i="6"/>
  <c r="I3940" i="6"/>
  <c r="H3940" i="6"/>
  <c r="G3940" i="6"/>
  <c r="F3940" i="6"/>
  <c r="I3939" i="6"/>
  <c r="H3939" i="6"/>
  <c r="G3939" i="6"/>
  <c r="F3939" i="6"/>
  <c r="I3938" i="6"/>
  <c r="H3938" i="6"/>
  <c r="G3938" i="6"/>
  <c r="F3938" i="6"/>
  <c r="I3937" i="6"/>
  <c r="H3937" i="6"/>
  <c r="G3937" i="6"/>
  <c r="F3937" i="6"/>
  <c r="I3936" i="6"/>
  <c r="H3936" i="6"/>
  <c r="G3936" i="6"/>
  <c r="F3936" i="6"/>
  <c r="I3935" i="6"/>
  <c r="H3935" i="6"/>
  <c r="G3935" i="6"/>
  <c r="F3935" i="6"/>
  <c r="I3934" i="6"/>
  <c r="H3934" i="6"/>
  <c r="G3934" i="6"/>
  <c r="F3934" i="6"/>
  <c r="I3933" i="6"/>
  <c r="H3933" i="6"/>
  <c r="G3933" i="6"/>
  <c r="F3933" i="6"/>
  <c r="I3932" i="6"/>
  <c r="H3932" i="6"/>
  <c r="G3932" i="6"/>
  <c r="F3932" i="6"/>
  <c r="I3931" i="6"/>
  <c r="H3931" i="6"/>
  <c r="G3931" i="6"/>
  <c r="F3931" i="6"/>
  <c r="I3930" i="6"/>
  <c r="H3930" i="6"/>
  <c r="G3930" i="6"/>
  <c r="F3930" i="6"/>
  <c r="I3929" i="6"/>
  <c r="H3929" i="6"/>
  <c r="G3929" i="6"/>
  <c r="F3929" i="6"/>
  <c r="I3928" i="6"/>
  <c r="H3928" i="6"/>
  <c r="G3928" i="6"/>
  <c r="F3928" i="6"/>
  <c r="I3927" i="6"/>
  <c r="H3927" i="6"/>
  <c r="G3927" i="6"/>
  <c r="F3927" i="6"/>
  <c r="I3926" i="6"/>
  <c r="H3926" i="6"/>
  <c r="G3926" i="6"/>
  <c r="F3926" i="6"/>
  <c r="I3925" i="6"/>
  <c r="H3925" i="6"/>
  <c r="G3925" i="6"/>
  <c r="F3925" i="6"/>
  <c r="I3924" i="6"/>
  <c r="H3924" i="6"/>
  <c r="G3924" i="6"/>
  <c r="F3924" i="6"/>
  <c r="I3923" i="6"/>
  <c r="H3923" i="6"/>
  <c r="G3923" i="6"/>
  <c r="F3923" i="6"/>
  <c r="I3922" i="6"/>
  <c r="H3922" i="6"/>
  <c r="G3922" i="6"/>
  <c r="F3922" i="6"/>
  <c r="I3921" i="6"/>
  <c r="H3921" i="6"/>
  <c r="G3921" i="6"/>
  <c r="F3921" i="6"/>
  <c r="I3920" i="6"/>
  <c r="H3920" i="6"/>
  <c r="G3920" i="6"/>
  <c r="F3920" i="6"/>
  <c r="I3919" i="6"/>
  <c r="H3919" i="6"/>
  <c r="G3919" i="6"/>
  <c r="F3919" i="6"/>
  <c r="I3918" i="6"/>
  <c r="H3918" i="6"/>
  <c r="G3918" i="6"/>
  <c r="F3918" i="6"/>
  <c r="I3917" i="6"/>
  <c r="H3917" i="6"/>
  <c r="G3917" i="6"/>
  <c r="F3917" i="6"/>
  <c r="I3916" i="6"/>
  <c r="H3916" i="6"/>
  <c r="G3916" i="6"/>
  <c r="F3916" i="6"/>
  <c r="I3915" i="6"/>
  <c r="H3915" i="6"/>
  <c r="G3915" i="6"/>
  <c r="F3915" i="6"/>
  <c r="I3914" i="6"/>
  <c r="H3914" i="6"/>
  <c r="G3914" i="6"/>
  <c r="F3914" i="6"/>
  <c r="I3913" i="6"/>
  <c r="H3913" i="6"/>
  <c r="G3913" i="6"/>
  <c r="F3913" i="6"/>
  <c r="I3912" i="6"/>
  <c r="H3912" i="6"/>
  <c r="G3912" i="6"/>
  <c r="F3912" i="6"/>
  <c r="I3911" i="6"/>
  <c r="H3911" i="6"/>
  <c r="G3911" i="6"/>
  <c r="F3911" i="6"/>
  <c r="I3910" i="6"/>
  <c r="H3910" i="6"/>
  <c r="G3910" i="6"/>
  <c r="F3910" i="6"/>
  <c r="I3909" i="6"/>
  <c r="H3909" i="6"/>
  <c r="G3909" i="6"/>
  <c r="F3909" i="6"/>
  <c r="I3908" i="6"/>
  <c r="H3908" i="6"/>
  <c r="G3908" i="6"/>
  <c r="F3908" i="6"/>
  <c r="I3907" i="6"/>
  <c r="H3907" i="6"/>
  <c r="G3907" i="6"/>
  <c r="F3907" i="6"/>
  <c r="I3906" i="6"/>
  <c r="H3906" i="6"/>
  <c r="G3906" i="6"/>
  <c r="F3906" i="6"/>
  <c r="I3905" i="6"/>
  <c r="H3905" i="6"/>
  <c r="G3905" i="6"/>
  <c r="F3905" i="6"/>
  <c r="I3904" i="6"/>
  <c r="H3904" i="6"/>
  <c r="G3904" i="6"/>
  <c r="F3904" i="6"/>
  <c r="I3903" i="6"/>
  <c r="H3903" i="6"/>
  <c r="G3903" i="6"/>
  <c r="F3903" i="6"/>
  <c r="I3902" i="6"/>
  <c r="H3902" i="6"/>
  <c r="G3902" i="6"/>
  <c r="F3902" i="6"/>
  <c r="I3901" i="6"/>
  <c r="H3901" i="6"/>
  <c r="G3901" i="6"/>
  <c r="F3901" i="6"/>
  <c r="I3900" i="6"/>
  <c r="H3900" i="6"/>
  <c r="G3900" i="6"/>
  <c r="F3900" i="6"/>
  <c r="I3899" i="6"/>
  <c r="H3899" i="6"/>
  <c r="G3899" i="6"/>
  <c r="F3899" i="6"/>
  <c r="I3898" i="6"/>
  <c r="H3898" i="6"/>
  <c r="G3898" i="6"/>
  <c r="F3898" i="6"/>
  <c r="I3897" i="6"/>
  <c r="H3897" i="6"/>
  <c r="G3897" i="6"/>
  <c r="F3897" i="6"/>
  <c r="I3896" i="6"/>
  <c r="H3896" i="6"/>
  <c r="G3896" i="6"/>
  <c r="F3896" i="6"/>
  <c r="I3895" i="6"/>
  <c r="H3895" i="6"/>
  <c r="G3895" i="6"/>
  <c r="F3895" i="6"/>
  <c r="I3894" i="6"/>
  <c r="H3894" i="6"/>
  <c r="G3894" i="6"/>
  <c r="F3894" i="6"/>
  <c r="I3893" i="6"/>
  <c r="H3893" i="6"/>
  <c r="G3893" i="6"/>
  <c r="F3893" i="6"/>
  <c r="I3892" i="6"/>
  <c r="H3892" i="6"/>
  <c r="G3892" i="6"/>
  <c r="F3892" i="6"/>
  <c r="I3891" i="6"/>
  <c r="H3891" i="6"/>
  <c r="G3891" i="6"/>
  <c r="F3891" i="6"/>
  <c r="I3890" i="6"/>
  <c r="H3890" i="6"/>
  <c r="G3890" i="6"/>
  <c r="F3890" i="6"/>
  <c r="I3889" i="6"/>
  <c r="H3889" i="6"/>
  <c r="G3889" i="6"/>
  <c r="F3889" i="6"/>
  <c r="I3888" i="6"/>
  <c r="H3888" i="6"/>
  <c r="G3888" i="6"/>
  <c r="F3888" i="6"/>
  <c r="I3887" i="6"/>
  <c r="H3887" i="6"/>
  <c r="G3887" i="6"/>
  <c r="F3887" i="6"/>
  <c r="I3886" i="6"/>
  <c r="H3886" i="6"/>
  <c r="G3886" i="6"/>
  <c r="F3886" i="6"/>
  <c r="I3885" i="6"/>
  <c r="H3885" i="6"/>
  <c r="G3885" i="6"/>
  <c r="F3885" i="6"/>
  <c r="I3884" i="6"/>
  <c r="H3884" i="6"/>
  <c r="G3884" i="6"/>
  <c r="F3884" i="6"/>
  <c r="I3883" i="6"/>
  <c r="H3883" i="6"/>
  <c r="G3883" i="6"/>
  <c r="F3883" i="6"/>
  <c r="I3882" i="6"/>
  <c r="H3882" i="6"/>
  <c r="G3882" i="6"/>
  <c r="F3882" i="6"/>
  <c r="I3881" i="6"/>
  <c r="H3881" i="6"/>
  <c r="G3881" i="6"/>
  <c r="F3881" i="6"/>
  <c r="I3880" i="6"/>
  <c r="H3880" i="6"/>
  <c r="G3880" i="6"/>
  <c r="F3880" i="6"/>
  <c r="I3879" i="6"/>
  <c r="H3879" i="6"/>
  <c r="G3879" i="6"/>
  <c r="F3879" i="6"/>
  <c r="I3878" i="6"/>
  <c r="H3878" i="6"/>
  <c r="G3878" i="6"/>
  <c r="F3878" i="6"/>
  <c r="I3877" i="6"/>
  <c r="H3877" i="6"/>
  <c r="G3877" i="6"/>
  <c r="F3877" i="6"/>
  <c r="I3876" i="6"/>
  <c r="H3876" i="6"/>
  <c r="G3876" i="6"/>
  <c r="F3876" i="6"/>
  <c r="I3875" i="6"/>
  <c r="H3875" i="6"/>
  <c r="G3875" i="6"/>
  <c r="F3875" i="6"/>
  <c r="I3874" i="6"/>
  <c r="H3874" i="6"/>
  <c r="G3874" i="6"/>
  <c r="F3874" i="6"/>
  <c r="I3873" i="6"/>
  <c r="H3873" i="6"/>
  <c r="G3873" i="6"/>
  <c r="F3873" i="6"/>
  <c r="I3872" i="6"/>
  <c r="H3872" i="6"/>
  <c r="G3872" i="6"/>
  <c r="F3872" i="6"/>
  <c r="I3871" i="6"/>
  <c r="H3871" i="6"/>
  <c r="G3871" i="6"/>
  <c r="F3871" i="6"/>
  <c r="I3870" i="6"/>
  <c r="H3870" i="6"/>
  <c r="G3870" i="6"/>
  <c r="F3870" i="6"/>
  <c r="I3869" i="6"/>
  <c r="H3869" i="6"/>
  <c r="G3869" i="6"/>
  <c r="F3869" i="6"/>
  <c r="I3868" i="6"/>
  <c r="H3868" i="6"/>
  <c r="G3868" i="6"/>
  <c r="F3868" i="6"/>
  <c r="I3867" i="6"/>
  <c r="H3867" i="6"/>
  <c r="G3867" i="6"/>
  <c r="F3867" i="6"/>
  <c r="I3866" i="6"/>
  <c r="H3866" i="6"/>
  <c r="G3866" i="6"/>
  <c r="F3866" i="6"/>
  <c r="I3865" i="6"/>
  <c r="H3865" i="6"/>
  <c r="G3865" i="6"/>
  <c r="F3865" i="6"/>
  <c r="I3864" i="6"/>
  <c r="H3864" i="6"/>
  <c r="G3864" i="6"/>
  <c r="F3864" i="6"/>
  <c r="I3863" i="6"/>
  <c r="H3863" i="6"/>
  <c r="G3863" i="6"/>
  <c r="F3863" i="6"/>
  <c r="I3862" i="6"/>
  <c r="H3862" i="6"/>
  <c r="G3862" i="6"/>
  <c r="F3862" i="6"/>
  <c r="I3861" i="6"/>
  <c r="H3861" i="6"/>
  <c r="G3861" i="6"/>
  <c r="F3861" i="6"/>
  <c r="I3860" i="6"/>
  <c r="H3860" i="6"/>
  <c r="G3860" i="6"/>
  <c r="F3860" i="6"/>
  <c r="I3859" i="6"/>
  <c r="H3859" i="6"/>
  <c r="G3859" i="6"/>
  <c r="F3859" i="6"/>
  <c r="I3858" i="6"/>
  <c r="H3858" i="6"/>
  <c r="G3858" i="6"/>
  <c r="F3858" i="6"/>
  <c r="I3857" i="6"/>
  <c r="H3857" i="6"/>
  <c r="G3857" i="6"/>
  <c r="F3857" i="6"/>
  <c r="I3856" i="6"/>
  <c r="H3856" i="6"/>
  <c r="G3856" i="6"/>
  <c r="F3856" i="6"/>
  <c r="I3855" i="6"/>
  <c r="H3855" i="6"/>
  <c r="G3855" i="6"/>
  <c r="F3855" i="6"/>
  <c r="I3854" i="6"/>
  <c r="H3854" i="6"/>
  <c r="G3854" i="6"/>
  <c r="F3854" i="6"/>
  <c r="I3853" i="6"/>
  <c r="H3853" i="6"/>
  <c r="G3853" i="6"/>
  <c r="F3853" i="6"/>
  <c r="I3852" i="6"/>
  <c r="H3852" i="6"/>
  <c r="G3852" i="6"/>
  <c r="F3852" i="6"/>
  <c r="I3851" i="6"/>
  <c r="H3851" i="6"/>
  <c r="G3851" i="6"/>
  <c r="F3851" i="6"/>
  <c r="I3850" i="6"/>
  <c r="H3850" i="6"/>
  <c r="G3850" i="6"/>
  <c r="F3850" i="6"/>
  <c r="I3849" i="6"/>
  <c r="H3849" i="6"/>
  <c r="G3849" i="6"/>
  <c r="F3849" i="6"/>
  <c r="I3848" i="6"/>
  <c r="H3848" i="6"/>
  <c r="G3848" i="6"/>
  <c r="F3848" i="6"/>
  <c r="I3847" i="6"/>
  <c r="H3847" i="6"/>
  <c r="G3847" i="6"/>
  <c r="F3847" i="6"/>
  <c r="I3846" i="6"/>
  <c r="H3846" i="6"/>
  <c r="G3846" i="6"/>
  <c r="F3846" i="6"/>
  <c r="I3845" i="6"/>
  <c r="H3845" i="6"/>
  <c r="G3845" i="6"/>
  <c r="F3845" i="6"/>
  <c r="I3844" i="6"/>
  <c r="H3844" i="6"/>
  <c r="G3844" i="6"/>
  <c r="F3844" i="6"/>
  <c r="I3843" i="6"/>
  <c r="H3843" i="6"/>
  <c r="G3843" i="6"/>
  <c r="F3843" i="6"/>
  <c r="I3842" i="6"/>
  <c r="H3842" i="6"/>
  <c r="G3842" i="6"/>
  <c r="F3842" i="6"/>
  <c r="I3841" i="6"/>
  <c r="H3841" i="6"/>
  <c r="G3841" i="6"/>
  <c r="F3841" i="6"/>
  <c r="I3840" i="6"/>
  <c r="H3840" i="6"/>
  <c r="G3840" i="6"/>
  <c r="F3840" i="6"/>
  <c r="I3839" i="6"/>
  <c r="H3839" i="6"/>
  <c r="G3839" i="6"/>
  <c r="F3839" i="6"/>
  <c r="I3838" i="6"/>
  <c r="H3838" i="6"/>
  <c r="G3838" i="6"/>
  <c r="F3838" i="6"/>
  <c r="I3837" i="6"/>
  <c r="H3837" i="6"/>
  <c r="G3837" i="6"/>
  <c r="F3837" i="6"/>
  <c r="I3836" i="6"/>
  <c r="H3836" i="6"/>
  <c r="G3836" i="6"/>
  <c r="F3836" i="6"/>
  <c r="I3835" i="6"/>
  <c r="H3835" i="6"/>
  <c r="G3835" i="6"/>
  <c r="F3835" i="6"/>
  <c r="I3834" i="6"/>
  <c r="H3834" i="6"/>
  <c r="G3834" i="6"/>
  <c r="F3834" i="6"/>
  <c r="I3833" i="6"/>
  <c r="H3833" i="6"/>
  <c r="G3833" i="6"/>
  <c r="F3833" i="6"/>
  <c r="I3832" i="6"/>
  <c r="H3832" i="6"/>
  <c r="G3832" i="6"/>
  <c r="F3832" i="6"/>
  <c r="I3831" i="6"/>
  <c r="H3831" i="6"/>
  <c r="G3831" i="6"/>
  <c r="F3831" i="6"/>
  <c r="I3830" i="6"/>
  <c r="H3830" i="6"/>
  <c r="G3830" i="6"/>
  <c r="F3830" i="6"/>
  <c r="I3829" i="6"/>
  <c r="H3829" i="6"/>
  <c r="G3829" i="6"/>
  <c r="F3829" i="6"/>
  <c r="I3828" i="6"/>
  <c r="H3828" i="6"/>
  <c r="G3828" i="6"/>
  <c r="F3828" i="6"/>
  <c r="I3827" i="6"/>
  <c r="H3827" i="6"/>
  <c r="G3827" i="6"/>
  <c r="F3827" i="6"/>
  <c r="I3826" i="6"/>
  <c r="H3826" i="6"/>
  <c r="G3826" i="6"/>
  <c r="F3826" i="6"/>
  <c r="I3825" i="6"/>
  <c r="H3825" i="6"/>
  <c r="G3825" i="6"/>
  <c r="F3825" i="6"/>
  <c r="I3824" i="6"/>
  <c r="H3824" i="6"/>
  <c r="G3824" i="6"/>
  <c r="F3824" i="6"/>
  <c r="I3823" i="6"/>
  <c r="H3823" i="6"/>
  <c r="G3823" i="6"/>
  <c r="F3823" i="6"/>
  <c r="I3822" i="6"/>
  <c r="H3822" i="6"/>
  <c r="G3822" i="6"/>
  <c r="F3822" i="6"/>
  <c r="I3821" i="6"/>
  <c r="H3821" i="6"/>
  <c r="G3821" i="6"/>
  <c r="F3821" i="6"/>
  <c r="I3820" i="6"/>
  <c r="H3820" i="6"/>
  <c r="G3820" i="6"/>
  <c r="F3820" i="6"/>
  <c r="I3819" i="6"/>
  <c r="H3819" i="6"/>
  <c r="G3819" i="6"/>
  <c r="F3819" i="6"/>
  <c r="I3818" i="6"/>
  <c r="H3818" i="6"/>
  <c r="G3818" i="6"/>
  <c r="F3818" i="6"/>
  <c r="I3817" i="6"/>
  <c r="H3817" i="6"/>
  <c r="G3817" i="6"/>
  <c r="F3817" i="6"/>
  <c r="I3816" i="6"/>
  <c r="H3816" i="6"/>
  <c r="G3816" i="6"/>
  <c r="F3816" i="6"/>
  <c r="I3815" i="6"/>
  <c r="H3815" i="6"/>
  <c r="G3815" i="6"/>
  <c r="F3815" i="6"/>
  <c r="I3814" i="6"/>
  <c r="H3814" i="6"/>
  <c r="G3814" i="6"/>
  <c r="F3814" i="6"/>
  <c r="I3813" i="6"/>
  <c r="H3813" i="6"/>
  <c r="G3813" i="6"/>
  <c r="F3813" i="6"/>
  <c r="I3812" i="6"/>
  <c r="H3812" i="6"/>
  <c r="G3812" i="6"/>
  <c r="F3812" i="6"/>
  <c r="I3811" i="6"/>
  <c r="H3811" i="6"/>
  <c r="G3811" i="6"/>
  <c r="F3811" i="6"/>
  <c r="I3810" i="6"/>
  <c r="H3810" i="6"/>
  <c r="G3810" i="6"/>
  <c r="F3810" i="6"/>
  <c r="I3809" i="6"/>
  <c r="H3809" i="6"/>
  <c r="G3809" i="6"/>
  <c r="F3809" i="6"/>
  <c r="I3808" i="6"/>
  <c r="H3808" i="6"/>
  <c r="G3808" i="6"/>
  <c r="F3808" i="6"/>
  <c r="I3807" i="6"/>
  <c r="H3807" i="6"/>
  <c r="G3807" i="6"/>
  <c r="F3807" i="6"/>
  <c r="I3806" i="6"/>
  <c r="H3806" i="6"/>
  <c r="G3806" i="6"/>
  <c r="F3806" i="6"/>
  <c r="I3805" i="6"/>
  <c r="H3805" i="6"/>
  <c r="G3805" i="6"/>
  <c r="F3805" i="6"/>
  <c r="I3804" i="6"/>
  <c r="H3804" i="6"/>
  <c r="G3804" i="6"/>
  <c r="F3804" i="6"/>
  <c r="I3803" i="6"/>
  <c r="H3803" i="6"/>
  <c r="G3803" i="6"/>
  <c r="F3803" i="6"/>
  <c r="I3802" i="6"/>
  <c r="H3802" i="6"/>
  <c r="G3802" i="6"/>
  <c r="F3802" i="6"/>
  <c r="I3801" i="6"/>
  <c r="H3801" i="6"/>
  <c r="G3801" i="6"/>
  <c r="F3801" i="6"/>
  <c r="I3800" i="6"/>
  <c r="H3800" i="6"/>
  <c r="G3800" i="6"/>
  <c r="F3800" i="6"/>
  <c r="I3799" i="6"/>
  <c r="H3799" i="6"/>
  <c r="G3799" i="6"/>
  <c r="F3799" i="6"/>
  <c r="I3798" i="6"/>
  <c r="H3798" i="6"/>
  <c r="G3798" i="6"/>
  <c r="F3798" i="6"/>
  <c r="I3797" i="6"/>
  <c r="H3797" i="6"/>
  <c r="G3797" i="6"/>
  <c r="F3797" i="6"/>
  <c r="I3796" i="6"/>
  <c r="H3796" i="6"/>
  <c r="G3796" i="6"/>
  <c r="F3796" i="6"/>
  <c r="I3795" i="6"/>
  <c r="H3795" i="6"/>
  <c r="G3795" i="6"/>
  <c r="F3795" i="6"/>
  <c r="I3794" i="6"/>
  <c r="H3794" i="6"/>
  <c r="G3794" i="6"/>
  <c r="F3794" i="6"/>
  <c r="I3793" i="6"/>
  <c r="H3793" i="6"/>
  <c r="G3793" i="6"/>
  <c r="F3793" i="6"/>
  <c r="I3792" i="6"/>
  <c r="H3792" i="6"/>
  <c r="G3792" i="6"/>
  <c r="F3792" i="6"/>
  <c r="I3791" i="6"/>
  <c r="H3791" i="6"/>
  <c r="G3791" i="6"/>
  <c r="F3791" i="6"/>
  <c r="I3790" i="6"/>
  <c r="H3790" i="6"/>
  <c r="G3790" i="6"/>
  <c r="F3790" i="6"/>
  <c r="I3789" i="6"/>
  <c r="H3789" i="6"/>
  <c r="G3789" i="6"/>
  <c r="F3789" i="6"/>
  <c r="I3788" i="6"/>
  <c r="H3788" i="6"/>
  <c r="G3788" i="6"/>
  <c r="F3788" i="6"/>
  <c r="I3787" i="6"/>
  <c r="H3787" i="6"/>
  <c r="G3787" i="6"/>
  <c r="F3787" i="6"/>
  <c r="I3786" i="6"/>
  <c r="H3786" i="6"/>
  <c r="G3786" i="6"/>
  <c r="F3786" i="6"/>
  <c r="I3785" i="6"/>
  <c r="H3785" i="6"/>
  <c r="G3785" i="6"/>
  <c r="F3785" i="6"/>
  <c r="I3784" i="6"/>
  <c r="H3784" i="6"/>
  <c r="G3784" i="6"/>
  <c r="F3784" i="6"/>
  <c r="I3783" i="6"/>
  <c r="H3783" i="6"/>
  <c r="G3783" i="6"/>
  <c r="F3783" i="6"/>
  <c r="I3782" i="6"/>
  <c r="H3782" i="6"/>
  <c r="G3782" i="6"/>
  <c r="F3782" i="6"/>
  <c r="I3781" i="6"/>
  <c r="H3781" i="6"/>
  <c r="G3781" i="6"/>
  <c r="F3781" i="6"/>
  <c r="I3780" i="6"/>
  <c r="H3780" i="6"/>
  <c r="G3780" i="6"/>
  <c r="F3780" i="6"/>
  <c r="I3779" i="6"/>
  <c r="H3779" i="6"/>
  <c r="G3779" i="6"/>
  <c r="F3779" i="6"/>
  <c r="I3778" i="6"/>
  <c r="H3778" i="6"/>
  <c r="G3778" i="6"/>
  <c r="F3778" i="6"/>
  <c r="I3777" i="6"/>
  <c r="H3777" i="6"/>
  <c r="G3777" i="6"/>
  <c r="F3777" i="6"/>
  <c r="I3776" i="6"/>
  <c r="H3776" i="6"/>
  <c r="G3776" i="6"/>
  <c r="F3776" i="6"/>
  <c r="I3775" i="6"/>
  <c r="H3775" i="6"/>
  <c r="G3775" i="6"/>
  <c r="F3775" i="6"/>
  <c r="I3774" i="6"/>
  <c r="H3774" i="6"/>
  <c r="G3774" i="6"/>
  <c r="F3774" i="6"/>
  <c r="I3773" i="6"/>
  <c r="H3773" i="6"/>
  <c r="G3773" i="6"/>
  <c r="F3773" i="6"/>
  <c r="I3772" i="6"/>
  <c r="H3772" i="6"/>
  <c r="G3772" i="6"/>
  <c r="F3772" i="6"/>
  <c r="I3771" i="6"/>
  <c r="H3771" i="6"/>
  <c r="G3771" i="6"/>
  <c r="F3771" i="6"/>
  <c r="I3770" i="6"/>
  <c r="H3770" i="6"/>
  <c r="G3770" i="6"/>
  <c r="F3770" i="6"/>
  <c r="I3769" i="6"/>
  <c r="H3769" i="6"/>
  <c r="G3769" i="6"/>
  <c r="F3769" i="6"/>
  <c r="I3768" i="6"/>
  <c r="H3768" i="6"/>
  <c r="G3768" i="6"/>
  <c r="F3768" i="6"/>
  <c r="I3767" i="6"/>
  <c r="H3767" i="6"/>
  <c r="G3767" i="6"/>
  <c r="F3767" i="6"/>
  <c r="I3766" i="6"/>
  <c r="H3766" i="6"/>
  <c r="G3766" i="6"/>
  <c r="F3766" i="6"/>
  <c r="I3765" i="6"/>
  <c r="H3765" i="6"/>
  <c r="G3765" i="6"/>
  <c r="F3765" i="6"/>
  <c r="I3764" i="6"/>
  <c r="H3764" i="6"/>
  <c r="G3764" i="6"/>
  <c r="F3764" i="6"/>
  <c r="I3763" i="6"/>
  <c r="H3763" i="6"/>
  <c r="G3763" i="6"/>
  <c r="F3763" i="6"/>
  <c r="I3762" i="6"/>
  <c r="H3762" i="6"/>
  <c r="G3762" i="6"/>
  <c r="F3762" i="6"/>
  <c r="I3761" i="6"/>
  <c r="H3761" i="6"/>
  <c r="G3761" i="6"/>
  <c r="F3761" i="6"/>
  <c r="I3760" i="6"/>
  <c r="H3760" i="6"/>
  <c r="G3760" i="6"/>
  <c r="F3760" i="6"/>
  <c r="I3759" i="6"/>
  <c r="H3759" i="6"/>
  <c r="G3759" i="6"/>
  <c r="F3759" i="6"/>
  <c r="I3758" i="6"/>
  <c r="H3758" i="6"/>
  <c r="G3758" i="6"/>
  <c r="F3758" i="6"/>
  <c r="I3757" i="6"/>
  <c r="H3757" i="6"/>
  <c r="G3757" i="6"/>
  <c r="F3757" i="6"/>
  <c r="I3756" i="6"/>
  <c r="H3756" i="6"/>
  <c r="G3756" i="6"/>
  <c r="F3756" i="6"/>
  <c r="I3755" i="6"/>
  <c r="H3755" i="6"/>
  <c r="G3755" i="6"/>
  <c r="F3755" i="6"/>
  <c r="I3754" i="6"/>
  <c r="H3754" i="6"/>
  <c r="G3754" i="6"/>
  <c r="F3754" i="6"/>
  <c r="I3753" i="6"/>
  <c r="H3753" i="6"/>
  <c r="G3753" i="6"/>
  <c r="F3753" i="6"/>
  <c r="I3752" i="6"/>
  <c r="H3752" i="6"/>
  <c r="G3752" i="6"/>
  <c r="F3752" i="6"/>
  <c r="I3751" i="6"/>
  <c r="H3751" i="6"/>
  <c r="G3751" i="6"/>
  <c r="F3751" i="6"/>
  <c r="I3750" i="6"/>
  <c r="H3750" i="6"/>
  <c r="G3750" i="6"/>
  <c r="F3750" i="6"/>
  <c r="I3749" i="6"/>
  <c r="H3749" i="6"/>
  <c r="G3749" i="6"/>
  <c r="F3749" i="6"/>
  <c r="I3748" i="6"/>
  <c r="H3748" i="6"/>
  <c r="G3748" i="6"/>
  <c r="F3748" i="6"/>
  <c r="I3747" i="6"/>
  <c r="H3747" i="6"/>
  <c r="G3747" i="6"/>
  <c r="F3747" i="6"/>
  <c r="I3746" i="6"/>
  <c r="H3746" i="6"/>
  <c r="G3746" i="6"/>
  <c r="F3746" i="6"/>
  <c r="I3745" i="6"/>
  <c r="H3745" i="6"/>
  <c r="G3745" i="6"/>
  <c r="F3745" i="6"/>
  <c r="I3744" i="6"/>
  <c r="H3744" i="6"/>
  <c r="G3744" i="6"/>
  <c r="F3744" i="6"/>
  <c r="I3743" i="6"/>
  <c r="H3743" i="6"/>
  <c r="G3743" i="6"/>
  <c r="F3743" i="6"/>
  <c r="I3742" i="6"/>
  <c r="H3742" i="6"/>
  <c r="G3742" i="6"/>
  <c r="F3742" i="6"/>
  <c r="I3741" i="6"/>
  <c r="H3741" i="6"/>
  <c r="G3741" i="6"/>
  <c r="F3741" i="6"/>
  <c r="I3740" i="6"/>
  <c r="H3740" i="6"/>
  <c r="G3740" i="6"/>
  <c r="F3740" i="6"/>
  <c r="I3739" i="6"/>
  <c r="H3739" i="6"/>
  <c r="G3739" i="6"/>
  <c r="F3739" i="6"/>
  <c r="I3738" i="6"/>
  <c r="H3738" i="6"/>
  <c r="G3738" i="6"/>
  <c r="F3738" i="6"/>
  <c r="I3737" i="6"/>
  <c r="H3737" i="6"/>
  <c r="G3737" i="6"/>
  <c r="F3737" i="6"/>
  <c r="I3736" i="6"/>
  <c r="H3736" i="6"/>
  <c r="G3736" i="6"/>
  <c r="F3736" i="6"/>
  <c r="I3735" i="6"/>
  <c r="H3735" i="6"/>
  <c r="G3735" i="6"/>
  <c r="F3735" i="6"/>
  <c r="I3734" i="6"/>
  <c r="H3734" i="6"/>
  <c r="G3734" i="6"/>
  <c r="F3734" i="6"/>
  <c r="I3733" i="6"/>
  <c r="H3733" i="6"/>
  <c r="G3733" i="6"/>
  <c r="F3733" i="6"/>
  <c r="I3732" i="6"/>
  <c r="H3732" i="6"/>
  <c r="G3732" i="6"/>
  <c r="F3732" i="6"/>
  <c r="I3731" i="6"/>
  <c r="H3731" i="6"/>
  <c r="G3731" i="6"/>
  <c r="F3731" i="6"/>
  <c r="I3730" i="6"/>
  <c r="H3730" i="6"/>
  <c r="G3730" i="6"/>
  <c r="F3730" i="6"/>
  <c r="I3729" i="6"/>
  <c r="H3729" i="6"/>
  <c r="G3729" i="6"/>
  <c r="F3729" i="6"/>
  <c r="I3728" i="6"/>
  <c r="H3728" i="6"/>
  <c r="G3728" i="6"/>
  <c r="F3728" i="6"/>
  <c r="I3727" i="6"/>
  <c r="H3727" i="6"/>
  <c r="G3727" i="6"/>
  <c r="F3727" i="6"/>
  <c r="I3726" i="6"/>
  <c r="H3726" i="6"/>
  <c r="G3726" i="6"/>
  <c r="F3726" i="6"/>
  <c r="I3725" i="6"/>
  <c r="H3725" i="6"/>
  <c r="G3725" i="6"/>
  <c r="F3725" i="6"/>
  <c r="I3724" i="6"/>
  <c r="H3724" i="6"/>
  <c r="G3724" i="6"/>
  <c r="F3724" i="6"/>
  <c r="I3723" i="6"/>
  <c r="H3723" i="6"/>
  <c r="G3723" i="6"/>
  <c r="F3723" i="6"/>
  <c r="I3722" i="6"/>
  <c r="H3722" i="6"/>
  <c r="G3722" i="6"/>
  <c r="F3722" i="6"/>
  <c r="I3721" i="6"/>
  <c r="H3721" i="6"/>
  <c r="G3721" i="6"/>
  <c r="F3721" i="6"/>
  <c r="I3720" i="6"/>
  <c r="H3720" i="6"/>
  <c r="G3720" i="6"/>
  <c r="F3720" i="6"/>
  <c r="I3719" i="6"/>
  <c r="H3719" i="6"/>
  <c r="G3719" i="6"/>
  <c r="F3719" i="6"/>
  <c r="I3718" i="6"/>
  <c r="H3718" i="6"/>
  <c r="G3718" i="6"/>
  <c r="F3718" i="6"/>
  <c r="I3717" i="6"/>
  <c r="H3717" i="6"/>
  <c r="G3717" i="6"/>
  <c r="F3717" i="6"/>
  <c r="I3716" i="6"/>
  <c r="H3716" i="6"/>
  <c r="G3716" i="6"/>
  <c r="F3716" i="6"/>
  <c r="I3715" i="6"/>
  <c r="H3715" i="6"/>
  <c r="G3715" i="6"/>
  <c r="F3715" i="6"/>
  <c r="I3714" i="6"/>
  <c r="H3714" i="6"/>
  <c r="G3714" i="6"/>
  <c r="F3714" i="6"/>
  <c r="I3713" i="6"/>
  <c r="H3713" i="6"/>
  <c r="G3713" i="6"/>
  <c r="F3713" i="6"/>
  <c r="I3712" i="6"/>
  <c r="H3712" i="6"/>
  <c r="G3712" i="6"/>
  <c r="F3712" i="6"/>
  <c r="I3711" i="6"/>
  <c r="H3711" i="6"/>
  <c r="G3711" i="6"/>
  <c r="F3711" i="6"/>
  <c r="I3710" i="6"/>
  <c r="H3710" i="6"/>
  <c r="G3710" i="6"/>
  <c r="F3710" i="6"/>
  <c r="I3709" i="6"/>
  <c r="H3709" i="6"/>
  <c r="G3709" i="6"/>
  <c r="F3709" i="6"/>
  <c r="I3708" i="6"/>
  <c r="H3708" i="6"/>
  <c r="G3708" i="6"/>
  <c r="F3708" i="6"/>
  <c r="I3707" i="6"/>
  <c r="H3707" i="6"/>
  <c r="G3707" i="6"/>
  <c r="F3707" i="6"/>
  <c r="I3706" i="6"/>
  <c r="H3706" i="6"/>
  <c r="G3706" i="6"/>
  <c r="F3706" i="6"/>
  <c r="I3705" i="6"/>
  <c r="H3705" i="6"/>
  <c r="G3705" i="6"/>
  <c r="F3705" i="6"/>
  <c r="I3704" i="6"/>
  <c r="H3704" i="6"/>
  <c r="G3704" i="6"/>
  <c r="F3704" i="6"/>
  <c r="I3703" i="6"/>
  <c r="H3703" i="6"/>
  <c r="G3703" i="6"/>
  <c r="F3703" i="6"/>
  <c r="I3702" i="6"/>
  <c r="H3702" i="6"/>
  <c r="G3702" i="6"/>
  <c r="F3702" i="6"/>
  <c r="I3701" i="6"/>
  <c r="H3701" i="6"/>
  <c r="G3701" i="6"/>
  <c r="F3701" i="6"/>
  <c r="I3700" i="6"/>
  <c r="H3700" i="6"/>
  <c r="G3700" i="6"/>
  <c r="F3700" i="6"/>
  <c r="I3699" i="6"/>
  <c r="H3699" i="6"/>
  <c r="G3699" i="6"/>
  <c r="F3699" i="6"/>
  <c r="I3698" i="6"/>
  <c r="H3698" i="6"/>
  <c r="G3698" i="6"/>
  <c r="F3698" i="6"/>
  <c r="I3697" i="6"/>
  <c r="H3697" i="6"/>
  <c r="G3697" i="6"/>
  <c r="F3697" i="6"/>
  <c r="I3696" i="6"/>
  <c r="H3696" i="6"/>
  <c r="G3696" i="6"/>
  <c r="F3696" i="6"/>
  <c r="I3695" i="6"/>
  <c r="H3695" i="6"/>
  <c r="G3695" i="6"/>
  <c r="F3695" i="6"/>
  <c r="I3694" i="6"/>
  <c r="H3694" i="6"/>
  <c r="G3694" i="6"/>
  <c r="F3694" i="6"/>
  <c r="I3693" i="6"/>
  <c r="H3693" i="6"/>
  <c r="G3693" i="6"/>
  <c r="F3693" i="6"/>
  <c r="I3692" i="6"/>
  <c r="H3692" i="6"/>
  <c r="G3692" i="6"/>
  <c r="F3692" i="6"/>
  <c r="I3691" i="6"/>
  <c r="H3691" i="6"/>
  <c r="G3691" i="6"/>
  <c r="F3691" i="6"/>
  <c r="I3690" i="6"/>
  <c r="H3690" i="6"/>
  <c r="G3690" i="6"/>
  <c r="F3690" i="6"/>
  <c r="I3689" i="6"/>
  <c r="H3689" i="6"/>
  <c r="G3689" i="6"/>
  <c r="F3689" i="6"/>
  <c r="I3688" i="6"/>
  <c r="H3688" i="6"/>
  <c r="G3688" i="6"/>
  <c r="F3688" i="6"/>
  <c r="I3687" i="6"/>
  <c r="H3687" i="6"/>
  <c r="G3687" i="6"/>
  <c r="F3687" i="6"/>
  <c r="I3686" i="6"/>
  <c r="H3686" i="6"/>
  <c r="G3686" i="6"/>
  <c r="F3686" i="6"/>
  <c r="I3685" i="6"/>
  <c r="H3685" i="6"/>
  <c r="G3685" i="6"/>
  <c r="F3685" i="6"/>
  <c r="I3684" i="6"/>
  <c r="H3684" i="6"/>
  <c r="G3684" i="6"/>
  <c r="F3684" i="6"/>
  <c r="I3683" i="6"/>
  <c r="H3683" i="6"/>
  <c r="G3683" i="6"/>
  <c r="F3683" i="6"/>
  <c r="I3682" i="6"/>
  <c r="H3682" i="6"/>
  <c r="G3682" i="6"/>
  <c r="F3682" i="6"/>
  <c r="I3681" i="6"/>
  <c r="H3681" i="6"/>
  <c r="G3681" i="6"/>
  <c r="F3681" i="6"/>
  <c r="I3680" i="6"/>
  <c r="H3680" i="6"/>
  <c r="G3680" i="6"/>
  <c r="F3680" i="6"/>
  <c r="I3679" i="6"/>
  <c r="H3679" i="6"/>
  <c r="G3679" i="6"/>
  <c r="F3679" i="6"/>
  <c r="I3678" i="6"/>
  <c r="H3678" i="6"/>
  <c r="G3678" i="6"/>
  <c r="F3678" i="6"/>
  <c r="I3677" i="6"/>
  <c r="H3677" i="6"/>
  <c r="G3677" i="6"/>
  <c r="F3677" i="6"/>
  <c r="I3676" i="6"/>
  <c r="H3676" i="6"/>
  <c r="G3676" i="6"/>
  <c r="F3676" i="6"/>
  <c r="I3675" i="6"/>
  <c r="H3675" i="6"/>
  <c r="G3675" i="6"/>
  <c r="F3675" i="6"/>
  <c r="I3674" i="6"/>
  <c r="H3674" i="6"/>
  <c r="G3674" i="6"/>
  <c r="F3674" i="6"/>
  <c r="I3673" i="6"/>
  <c r="H3673" i="6"/>
  <c r="G3673" i="6"/>
  <c r="F3673" i="6"/>
  <c r="I3672" i="6"/>
  <c r="H3672" i="6"/>
  <c r="G3672" i="6"/>
  <c r="F3672" i="6"/>
  <c r="I3671" i="6"/>
  <c r="H3671" i="6"/>
  <c r="G3671" i="6"/>
  <c r="F3671" i="6"/>
  <c r="I3670" i="6"/>
  <c r="H3670" i="6"/>
  <c r="G3670" i="6"/>
  <c r="F3670" i="6"/>
  <c r="I3669" i="6"/>
  <c r="H3669" i="6"/>
  <c r="G3669" i="6"/>
  <c r="F3669" i="6"/>
  <c r="I3668" i="6"/>
  <c r="H3668" i="6"/>
  <c r="G3668" i="6"/>
  <c r="F3668" i="6"/>
  <c r="I3667" i="6"/>
  <c r="H3667" i="6"/>
  <c r="G3667" i="6"/>
  <c r="F3667" i="6"/>
  <c r="I3666" i="6"/>
  <c r="H3666" i="6"/>
  <c r="G3666" i="6"/>
  <c r="F3666" i="6"/>
  <c r="I3665" i="6"/>
  <c r="H3665" i="6"/>
  <c r="G3665" i="6"/>
  <c r="F3665" i="6"/>
  <c r="I3664" i="6"/>
  <c r="H3664" i="6"/>
  <c r="G3664" i="6"/>
  <c r="F3664" i="6"/>
  <c r="I3663" i="6"/>
  <c r="H3663" i="6"/>
  <c r="G3663" i="6"/>
  <c r="F3663" i="6"/>
  <c r="I3662" i="6"/>
  <c r="H3662" i="6"/>
  <c r="G3662" i="6"/>
  <c r="F3662" i="6"/>
  <c r="I3661" i="6"/>
  <c r="H3661" i="6"/>
  <c r="G3661" i="6"/>
  <c r="F3661" i="6"/>
  <c r="I3660" i="6"/>
  <c r="H3660" i="6"/>
  <c r="G3660" i="6"/>
  <c r="F3660" i="6"/>
  <c r="I3659" i="6"/>
  <c r="H3659" i="6"/>
  <c r="G3659" i="6"/>
  <c r="F3659" i="6"/>
  <c r="I3658" i="6"/>
  <c r="H3658" i="6"/>
  <c r="G3658" i="6"/>
  <c r="F3658" i="6"/>
  <c r="I3657" i="6"/>
  <c r="H3657" i="6"/>
  <c r="G3657" i="6"/>
  <c r="F3657" i="6"/>
  <c r="I3656" i="6"/>
  <c r="H3656" i="6"/>
  <c r="G3656" i="6"/>
  <c r="F3656" i="6"/>
  <c r="I3655" i="6"/>
  <c r="H3655" i="6"/>
  <c r="G3655" i="6"/>
  <c r="F3655" i="6"/>
  <c r="I3654" i="6"/>
  <c r="H3654" i="6"/>
  <c r="G3654" i="6"/>
  <c r="F3654" i="6"/>
  <c r="I3653" i="6"/>
  <c r="H3653" i="6"/>
  <c r="G3653" i="6"/>
  <c r="F3653" i="6"/>
  <c r="I3652" i="6"/>
  <c r="H3652" i="6"/>
  <c r="G3652" i="6"/>
  <c r="F3652" i="6"/>
  <c r="I3651" i="6"/>
  <c r="H3651" i="6"/>
  <c r="G3651" i="6"/>
  <c r="F3651" i="6"/>
  <c r="I3650" i="6"/>
  <c r="H3650" i="6"/>
  <c r="G3650" i="6"/>
  <c r="F3650" i="6"/>
  <c r="I3649" i="6"/>
  <c r="H3649" i="6"/>
  <c r="G3649" i="6"/>
  <c r="F3649" i="6"/>
  <c r="I3648" i="6"/>
  <c r="H3648" i="6"/>
  <c r="G3648" i="6"/>
  <c r="F3648" i="6"/>
  <c r="I3647" i="6"/>
  <c r="H3647" i="6"/>
  <c r="G3647" i="6"/>
  <c r="F3647" i="6"/>
  <c r="I3646" i="6"/>
  <c r="H3646" i="6"/>
  <c r="G3646" i="6"/>
  <c r="F3646" i="6"/>
  <c r="I3645" i="6"/>
  <c r="H3645" i="6"/>
  <c r="G3645" i="6"/>
  <c r="F3645" i="6"/>
  <c r="I3644" i="6"/>
  <c r="H3644" i="6"/>
  <c r="G3644" i="6"/>
  <c r="F3644" i="6"/>
  <c r="I3643" i="6"/>
  <c r="H3643" i="6"/>
  <c r="G3643" i="6"/>
  <c r="F3643" i="6"/>
  <c r="I3642" i="6"/>
  <c r="H3642" i="6"/>
  <c r="G3642" i="6"/>
  <c r="F3642" i="6"/>
  <c r="I3641" i="6"/>
  <c r="H3641" i="6"/>
  <c r="G3641" i="6"/>
  <c r="F3641" i="6"/>
  <c r="I3640" i="6"/>
  <c r="H3640" i="6"/>
  <c r="G3640" i="6"/>
  <c r="F3640" i="6"/>
  <c r="I3639" i="6"/>
  <c r="H3639" i="6"/>
  <c r="G3639" i="6"/>
  <c r="F3639" i="6"/>
  <c r="I3638" i="6"/>
  <c r="H3638" i="6"/>
  <c r="G3638" i="6"/>
  <c r="F3638" i="6"/>
  <c r="I3637" i="6"/>
  <c r="H3637" i="6"/>
  <c r="G3637" i="6"/>
  <c r="F3637" i="6"/>
  <c r="I3636" i="6"/>
  <c r="H3636" i="6"/>
  <c r="G3636" i="6"/>
  <c r="F3636" i="6"/>
  <c r="I3635" i="6"/>
  <c r="H3635" i="6"/>
  <c r="G3635" i="6"/>
  <c r="F3635" i="6"/>
  <c r="I3634" i="6"/>
  <c r="H3634" i="6"/>
  <c r="G3634" i="6"/>
  <c r="F3634" i="6"/>
  <c r="I3633" i="6"/>
  <c r="H3633" i="6"/>
  <c r="G3633" i="6"/>
  <c r="F3633" i="6"/>
  <c r="I3632" i="6"/>
  <c r="H3632" i="6"/>
  <c r="G3632" i="6"/>
  <c r="F3632" i="6"/>
  <c r="I3631" i="6"/>
  <c r="H3631" i="6"/>
  <c r="G3631" i="6"/>
  <c r="F3631" i="6"/>
  <c r="I3630" i="6"/>
  <c r="H3630" i="6"/>
  <c r="G3630" i="6"/>
  <c r="F3630" i="6"/>
  <c r="I3629" i="6"/>
  <c r="H3629" i="6"/>
  <c r="G3629" i="6"/>
  <c r="F3629" i="6"/>
  <c r="I3628" i="6"/>
  <c r="H3628" i="6"/>
  <c r="G3628" i="6"/>
  <c r="F3628" i="6"/>
  <c r="I3627" i="6"/>
  <c r="H3627" i="6"/>
  <c r="G3627" i="6"/>
  <c r="F3627" i="6"/>
  <c r="I3626" i="6"/>
  <c r="H3626" i="6"/>
  <c r="G3626" i="6"/>
  <c r="F3626" i="6"/>
  <c r="I3625" i="6"/>
  <c r="H3625" i="6"/>
  <c r="G3625" i="6"/>
  <c r="F3625" i="6"/>
  <c r="I3624" i="6"/>
  <c r="H3624" i="6"/>
  <c r="G3624" i="6"/>
  <c r="F3624" i="6"/>
  <c r="I3623" i="6"/>
  <c r="H3623" i="6"/>
  <c r="G3623" i="6"/>
  <c r="F3623" i="6"/>
  <c r="I3622" i="6"/>
  <c r="H3622" i="6"/>
  <c r="G3622" i="6"/>
  <c r="F3622" i="6"/>
  <c r="I3621" i="6"/>
  <c r="H3621" i="6"/>
  <c r="G3621" i="6"/>
  <c r="F3621" i="6"/>
  <c r="I3620" i="6"/>
  <c r="H3620" i="6"/>
  <c r="G3620" i="6"/>
  <c r="F3620" i="6"/>
  <c r="I3619" i="6"/>
  <c r="H3619" i="6"/>
  <c r="G3619" i="6"/>
  <c r="F3619" i="6"/>
  <c r="I3618" i="6"/>
  <c r="H3618" i="6"/>
  <c r="G3618" i="6"/>
  <c r="F3618" i="6"/>
  <c r="I3617" i="6"/>
  <c r="H3617" i="6"/>
  <c r="G3617" i="6"/>
  <c r="F3617" i="6"/>
  <c r="I3616" i="6"/>
  <c r="H3616" i="6"/>
  <c r="G3616" i="6"/>
  <c r="F3616" i="6"/>
  <c r="I3615" i="6"/>
  <c r="H3615" i="6"/>
  <c r="G3615" i="6"/>
  <c r="F3615" i="6"/>
  <c r="I3614" i="6"/>
  <c r="H3614" i="6"/>
  <c r="G3614" i="6"/>
  <c r="F3614" i="6"/>
  <c r="I3613" i="6"/>
  <c r="H3613" i="6"/>
  <c r="G3613" i="6"/>
  <c r="F3613" i="6"/>
  <c r="I3612" i="6"/>
  <c r="H3612" i="6"/>
  <c r="G3612" i="6"/>
  <c r="F3612" i="6"/>
  <c r="I3611" i="6"/>
  <c r="H3611" i="6"/>
  <c r="G3611" i="6"/>
  <c r="F3611" i="6"/>
  <c r="I3610" i="6"/>
  <c r="H3610" i="6"/>
  <c r="G3610" i="6"/>
  <c r="F3610" i="6"/>
  <c r="I3609" i="6"/>
  <c r="H3609" i="6"/>
  <c r="G3609" i="6"/>
  <c r="F3609" i="6"/>
  <c r="I3608" i="6"/>
  <c r="H3608" i="6"/>
  <c r="G3608" i="6"/>
  <c r="F3608" i="6"/>
  <c r="I3607" i="6"/>
  <c r="H3607" i="6"/>
  <c r="G3607" i="6"/>
  <c r="F3607" i="6"/>
  <c r="I3606" i="6"/>
  <c r="H3606" i="6"/>
  <c r="G3606" i="6"/>
  <c r="F3606" i="6"/>
  <c r="I3605" i="6"/>
  <c r="H3605" i="6"/>
  <c r="G3605" i="6"/>
  <c r="F3605" i="6"/>
  <c r="I3604" i="6"/>
  <c r="H3604" i="6"/>
  <c r="G3604" i="6"/>
  <c r="F3604" i="6"/>
  <c r="I3603" i="6"/>
  <c r="H3603" i="6"/>
  <c r="G3603" i="6"/>
  <c r="F3603" i="6"/>
  <c r="I3602" i="6"/>
  <c r="H3602" i="6"/>
  <c r="G3602" i="6"/>
  <c r="F3602" i="6"/>
  <c r="I3601" i="6"/>
  <c r="H3601" i="6"/>
  <c r="G3601" i="6"/>
  <c r="F3601" i="6"/>
  <c r="I3600" i="6"/>
  <c r="H3600" i="6"/>
  <c r="G3600" i="6"/>
  <c r="F3600" i="6"/>
  <c r="I3599" i="6"/>
  <c r="H3599" i="6"/>
  <c r="G3599" i="6"/>
  <c r="F3599" i="6"/>
  <c r="I3598" i="6"/>
  <c r="H3598" i="6"/>
  <c r="G3598" i="6"/>
  <c r="F3598" i="6"/>
  <c r="I3597" i="6"/>
  <c r="H3597" i="6"/>
  <c r="G3597" i="6"/>
  <c r="F3597" i="6"/>
  <c r="I3596" i="6"/>
  <c r="H3596" i="6"/>
  <c r="G3596" i="6"/>
  <c r="F3596" i="6"/>
  <c r="I3595" i="6"/>
  <c r="H3595" i="6"/>
  <c r="G3595" i="6"/>
  <c r="F3595" i="6"/>
  <c r="I3594" i="6"/>
  <c r="H3594" i="6"/>
  <c r="G3594" i="6"/>
  <c r="F3594" i="6"/>
  <c r="I3593" i="6"/>
  <c r="H3593" i="6"/>
  <c r="G3593" i="6"/>
  <c r="F3593" i="6"/>
  <c r="I3592" i="6"/>
  <c r="H3592" i="6"/>
  <c r="G3592" i="6"/>
  <c r="F3592" i="6"/>
  <c r="I3591" i="6"/>
  <c r="H3591" i="6"/>
  <c r="G3591" i="6"/>
  <c r="F3591" i="6"/>
  <c r="I3590" i="6"/>
  <c r="H3590" i="6"/>
  <c r="G3590" i="6"/>
  <c r="F3590" i="6"/>
  <c r="I3589" i="6"/>
  <c r="H3589" i="6"/>
  <c r="G3589" i="6"/>
  <c r="F3589" i="6"/>
  <c r="I3588" i="6"/>
  <c r="H3588" i="6"/>
  <c r="G3588" i="6"/>
  <c r="F3588" i="6"/>
  <c r="I3587" i="6"/>
  <c r="H3587" i="6"/>
  <c r="G3587" i="6"/>
  <c r="F3587" i="6"/>
  <c r="I3586" i="6"/>
  <c r="H3586" i="6"/>
  <c r="G3586" i="6"/>
  <c r="F3586" i="6"/>
  <c r="I3585" i="6"/>
  <c r="H3585" i="6"/>
  <c r="G3585" i="6"/>
  <c r="F3585" i="6"/>
  <c r="I3584" i="6"/>
  <c r="H3584" i="6"/>
  <c r="G3584" i="6"/>
  <c r="F3584" i="6"/>
  <c r="I3583" i="6"/>
  <c r="H3583" i="6"/>
  <c r="G3583" i="6"/>
  <c r="F3583" i="6"/>
  <c r="I3582" i="6"/>
  <c r="H3582" i="6"/>
  <c r="G3582" i="6"/>
  <c r="F3582" i="6"/>
  <c r="I3581" i="6"/>
  <c r="H3581" i="6"/>
  <c r="G3581" i="6"/>
  <c r="F3581" i="6"/>
  <c r="I3580" i="6"/>
  <c r="H3580" i="6"/>
  <c r="G3580" i="6"/>
  <c r="F3580" i="6"/>
  <c r="I3579" i="6"/>
  <c r="H3579" i="6"/>
  <c r="G3579" i="6"/>
  <c r="F3579" i="6"/>
  <c r="I3578" i="6"/>
  <c r="H3578" i="6"/>
  <c r="G3578" i="6"/>
  <c r="F3578" i="6"/>
  <c r="I3577" i="6"/>
  <c r="H3577" i="6"/>
  <c r="G3577" i="6"/>
  <c r="F3577" i="6"/>
  <c r="I3576" i="6"/>
  <c r="H3576" i="6"/>
  <c r="G3576" i="6"/>
  <c r="F3576" i="6"/>
  <c r="I3575" i="6"/>
  <c r="H3575" i="6"/>
  <c r="G3575" i="6"/>
  <c r="F3575" i="6"/>
  <c r="I3574" i="6"/>
  <c r="H3574" i="6"/>
  <c r="G3574" i="6"/>
  <c r="F3574" i="6"/>
  <c r="I3573" i="6"/>
  <c r="H3573" i="6"/>
  <c r="G3573" i="6"/>
  <c r="F3573" i="6"/>
  <c r="I3572" i="6"/>
  <c r="H3572" i="6"/>
  <c r="G3572" i="6"/>
  <c r="F3572" i="6"/>
  <c r="I3571" i="6"/>
  <c r="H3571" i="6"/>
  <c r="G3571" i="6"/>
  <c r="F3571" i="6"/>
  <c r="I3570" i="6"/>
  <c r="H3570" i="6"/>
  <c r="G3570" i="6"/>
  <c r="F3570" i="6"/>
  <c r="I3569" i="6"/>
  <c r="H3569" i="6"/>
  <c r="G3569" i="6"/>
  <c r="F3569" i="6"/>
  <c r="I3568" i="6"/>
  <c r="H3568" i="6"/>
  <c r="G3568" i="6"/>
  <c r="F3568" i="6"/>
  <c r="I3567" i="6"/>
  <c r="H3567" i="6"/>
  <c r="G3567" i="6"/>
  <c r="F3567" i="6"/>
  <c r="I3566" i="6"/>
  <c r="H3566" i="6"/>
  <c r="G3566" i="6"/>
  <c r="F3566" i="6"/>
  <c r="I3565" i="6"/>
  <c r="H3565" i="6"/>
  <c r="G3565" i="6"/>
  <c r="F3565" i="6"/>
  <c r="I3564" i="6"/>
  <c r="H3564" i="6"/>
  <c r="G3564" i="6"/>
  <c r="F3564" i="6"/>
  <c r="I3563" i="6"/>
  <c r="H3563" i="6"/>
  <c r="G3563" i="6"/>
  <c r="F3563" i="6"/>
  <c r="I3562" i="6"/>
  <c r="H3562" i="6"/>
  <c r="G3562" i="6"/>
  <c r="F3562" i="6"/>
  <c r="I3561" i="6"/>
  <c r="H3561" i="6"/>
  <c r="G3561" i="6"/>
  <c r="F3561" i="6"/>
  <c r="I3560" i="6"/>
  <c r="H3560" i="6"/>
  <c r="G3560" i="6"/>
  <c r="F3560" i="6"/>
  <c r="I3559" i="6"/>
  <c r="H3559" i="6"/>
  <c r="G3559" i="6"/>
  <c r="F3559" i="6"/>
  <c r="I3558" i="6"/>
  <c r="H3558" i="6"/>
  <c r="G3558" i="6"/>
  <c r="F3558" i="6"/>
  <c r="I3557" i="6"/>
  <c r="H3557" i="6"/>
  <c r="G3557" i="6"/>
  <c r="F3557" i="6"/>
  <c r="I3556" i="6"/>
  <c r="H3556" i="6"/>
  <c r="G3556" i="6"/>
  <c r="F3556" i="6"/>
  <c r="I3555" i="6"/>
  <c r="H3555" i="6"/>
  <c r="G3555" i="6"/>
  <c r="F3555" i="6"/>
  <c r="I3554" i="6"/>
  <c r="H3554" i="6"/>
  <c r="G3554" i="6"/>
  <c r="F3554" i="6"/>
  <c r="I3553" i="6"/>
  <c r="H3553" i="6"/>
  <c r="G3553" i="6"/>
  <c r="F3553" i="6"/>
  <c r="I3552" i="6"/>
  <c r="H3552" i="6"/>
  <c r="G3552" i="6"/>
  <c r="F3552" i="6"/>
  <c r="I3551" i="6"/>
  <c r="H3551" i="6"/>
  <c r="G3551" i="6"/>
  <c r="F3551" i="6"/>
  <c r="I3550" i="6"/>
  <c r="H3550" i="6"/>
  <c r="G3550" i="6"/>
  <c r="F3550" i="6"/>
  <c r="I3549" i="6"/>
  <c r="H3549" i="6"/>
  <c r="G3549" i="6"/>
  <c r="F3549" i="6"/>
  <c r="I3548" i="6"/>
  <c r="H3548" i="6"/>
  <c r="G3548" i="6"/>
  <c r="F3548" i="6"/>
  <c r="I3547" i="6"/>
  <c r="H3547" i="6"/>
  <c r="G3547" i="6"/>
  <c r="F3547" i="6"/>
  <c r="I3546" i="6"/>
  <c r="H3546" i="6"/>
  <c r="G3546" i="6"/>
  <c r="F3546" i="6"/>
  <c r="I3545" i="6"/>
  <c r="H3545" i="6"/>
  <c r="G3545" i="6"/>
  <c r="F3545" i="6"/>
  <c r="I3544" i="6"/>
  <c r="H3544" i="6"/>
  <c r="G3544" i="6"/>
  <c r="F3544" i="6"/>
  <c r="I3543" i="6"/>
  <c r="H3543" i="6"/>
  <c r="G3543" i="6"/>
  <c r="F3543" i="6"/>
  <c r="I3542" i="6"/>
  <c r="H3542" i="6"/>
  <c r="G3542" i="6"/>
  <c r="F3542" i="6"/>
  <c r="I3541" i="6"/>
  <c r="H3541" i="6"/>
  <c r="G3541" i="6"/>
  <c r="F3541" i="6"/>
  <c r="I3540" i="6"/>
  <c r="H3540" i="6"/>
  <c r="G3540" i="6"/>
  <c r="F3540" i="6"/>
  <c r="I3539" i="6"/>
  <c r="H3539" i="6"/>
  <c r="G3539" i="6"/>
  <c r="F3539" i="6"/>
  <c r="I3538" i="6"/>
  <c r="H3538" i="6"/>
  <c r="G3538" i="6"/>
  <c r="F3538" i="6"/>
  <c r="I3537" i="6"/>
  <c r="H3537" i="6"/>
  <c r="G3537" i="6"/>
  <c r="F3537" i="6"/>
  <c r="I3536" i="6"/>
  <c r="H3536" i="6"/>
  <c r="G3536" i="6"/>
  <c r="F3536" i="6"/>
  <c r="I3535" i="6"/>
  <c r="H3535" i="6"/>
  <c r="G3535" i="6"/>
  <c r="F3535" i="6"/>
  <c r="I3534" i="6"/>
  <c r="H3534" i="6"/>
  <c r="G3534" i="6"/>
  <c r="F3534" i="6"/>
  <c r="I3533" i="6"/>
  <c r="H3533" i="6"/>
  <c r="G3533" i="6"/>
  <c r="F3533" i="6"/>
  <c r="I3532" i="6"/>
  <c r="H3532" i="6"/>
  <c r="G3532" i="6"/>
  <c r="F3532" i="6"/>
  <c r="I3531" i="6"/>
  <c r="H3531" i="6"/>
  <c r="G3531" i="6"/>
  <c r="F3531" i="6"/>
  <c r="I3530" i="6"/>
  <c r="H3530" i="6"/>
  <c r="G3530" i="6"/>
  <c r="F3530" i="6"/>
  <c r="I3529" i="6"/>
  <c r="H3529" i="6"/>
  <c r="G3529" i="6"/>
  <c r="F3529" i="6"/>
  <c r="I3528" i="6"/>
  <c r="H3528" i="6"/>
  <c r="G3528" i="6"/>
  <c r="F3528" i="6"/>
  <c r="I3527" i="6"/>
  <c r="H3527" i="6"/>
  <c r="G3527" i="6"/>
  <c r="F3527" i="6"/>
  <c r="I3526" i="6"/>
  <c r="H3526" i="6"/>
  <c r="G3526" i="6"/>
  <c r="F3526" i="6"/>
  <c r="I3525" i="6"/>
  <c r="H3525" i="6"/>
  <c r="G3525" i="6"/>
  <c r="F3525" i="6"/>
  <c r="I3524" i="6"/>
  <c r="H3524" i="6"/>
  <c r="G3524" i="6"/>
  <c r="F3524" i="6"/>
  <c r="I3523" i="6"/>
  <c r="H3523" i="6"/>
  <c r="G3523" i="6"/>
  <c r="F3523" i="6"/>
  <c r="I3522" i="6"/>
  <c r="H3522" i="6"/>
  <c r="G3522" i="6"/>
  <c r="F3522" i="6"/>
  <c r="I3521" i="6"/>
  <c r="H3521" i="6"/>
  <c r="G3521" i="6"/>
  <c r="F3521" i="6"/>
  <c r="I3520" i="6"/>
  <c r="H3520" i="6"/>
  <c r="G3520" i="6"/>
  <c r="F3520" i="6"/>
  <c r="I3519" i="6"/>
  <c r="H3519" i="6"/>
  <c r="G3519" i="6"/>
  <c r="F3519" i="6"/>
  <c r="I3518" i="6"/>
  <c r="H3518" i="6"/>
  <c r="G3518" i="6"/>
  <c r="F3518" i="6"/>
  <c r="I3517" i="6"/>
  <c r="H3517" i="6"/>
  <c r="G3517" i="6"/>
  <c r="F3517" i="6"/>
  <c r="I3516" i="6"/>
  <c r="H3516" i="6"/>
  <c r="G3516" i="6"/>
  <c r="F3516" i="6"/>
  <c r="I3515" i="6"/>
  <c r="H3515" i="6"/>
  <c r="G3515" i="6"/>
  <c r="F3515" i="6"/>
  <c r="I3514" i="6"/>
  <c r="H3514" i="6"/>
  <c r="G3514" i="6"/>
  <c r="F3514" i="6"/>
  <c r="I3513" i="6"/>
  <c r="H3513" i="6"/>
  <c r="G3513" i="6"/>
  <c r="F3513" i="6"/>
  <c r="I3512" i="6"/>
  <c r="H3512" i="6"/>
  <c r="G3512" i="6"/>
  <c r="F3512" i="6"/>
  <c r="I3511" i="6"/>
  <c r="H3511" i="6"/>
  <c r="G3511" i="6"/>
  <c r="F3511" i="6"/>
  <c r="I3510" i="6"/>
  <c r="H3510" i="6"/>
  <c r="G3510" i="6"/>
  <c r="F3510" i="6"/>
  <c r="I3509" i="6"/>
  <c r="H3509" i="6"/>
  <c r="G3509" i="6"/>
  <c r="F3509" i="6"/>
  <c r="I3508" i="6"/>
  <c r="H3508" i="6"/>
  <c r="G3508" i="6"/>
  <c r="F3508" i="6"/>
  <c r="I3507" i="6"/>
  <c r="H3507" i="6"/>
  <c r="G3507" i="6"/>
  <c r="F3507" i="6"/>
  <c r="I3506" i="6"/>
  <c r="H3506" i="6"/>
  <c r="G3506" i="6"/>
  <c r="F3506" i="6"/>
  <c r="I3505" i="6"/>
  <c r="H3505" i="6"/>
  <c r="G3505" i="6"/>
  <c r="F3505" i="6"/>
  <c r="I3504" i="6"/>
  <c r="H3504" i="6"/>
  <c r="G3504" i="6"/>
  <c r="F3504" i="6"/>
  <c r="I3503" i="6"/>
  <c r="H3503" i="6"/>
  <c r="G3503" i="6"/>
  <c r="F3503" i="6"/>
  <c r="I3502" i="6"/>
  <c r="H3502" i="6"/>
  <c r="G3502" i="6"/>
  <c r="F3502" i="6"/>
  <c r="I3501" i="6"/>
  <c r="H3501" i="6"/>
  <c r="G3501" i="6"/>
  <c r="F3501" i="6"/>
  <c r="I3500" i="6"/>
  <c r="H3500" i="6"/>
  <c r="G3500" i="6"/>
  <c r="F3500" i="6"/>
  <c r="I3499" i="6"/>
  <c r="H3499" i="6"/>
  <c r="G3499" i="6"/>
  <c r="F3499" i="6"/>
  <c r="I3498" i="6"/>
  <c r="H3498" i="6"/>
  <c r="G3498" i="6"/>
  <c r="F3498" i="6"/>
  <c r="I3497" i="6"/>
  <c r="H3497" i="6"/>
  <c r="G3497" i="6"/>
  <c r="F3497" i="6"/>
  <c r="I3496" i="6"/>
  <c r="H3496" i="6"/>
  <c r="G3496" i="6"/>
  <c r="F3496" i="6"/>
  <c r="I3495" i="6"/>
  <c r="H3495" i="6"/>
  <c r="G3495" i="6"/>
  <c r="F3495" i="6"/>
  <c r="I3494" i="6"/>
  <c r="H3494" i="6"/>
  <c r="G3494" i="6"/>
  <c r="F3494" i="6"/>
  <c r="I3493" i="6"/>
  <c r="H3493" i="6"/>
  <c r="G3493" i="6"/>
  <c r="F3493" i="6"/>
  <c r="I3492" i="6"/>
  <c r="H3492" i="6"/>
  <c r="G3492" i="6"/>
  <c r="F3492" i="6"/>
  <c r="I3491" i="6"/>
  <c r="H3491" i="6"/>
  <c r="G3491" i="6"/>
  <c r="F3491" i="6"/>
  <c r="I3490" i="6"/>
  <c r="H3490" i="6"/>
  <c r="G3490" i="6"/>
  <c r="F3490" i="6"/>
  <c r="I3489" i="6"/>
  <c r="H3489" i="6"/>
  <c r="G3489" i="6"/>
  <c r="F3489" i="6"/>
  <c r="I3488" i="6"/>
  <c r="H3488" i="6"/>
  <c r="G3488" i="6"/>
  <c r="F3488" i="6"/>
  <c r="I3487" i="6"/>
  <c r="H3487" i="6"/>
  <c r="G3487" i="6"/>
  <c r="F3487" i="6"/>
  <c r="I3486" i="6"/>
  <c r="H3486" i="6"/>
  <c r="G3486" i="6"/>
  <c r="F3486" i="6"/>
  <c r="I3485" i="6"/>
  <c r="H3485" i="6"/>
  <c r="G3485" i="6"/>
  <c r="F3485" i="6"/>
  <c r="I3484" i="6"/>
  <c r="H3484" i="6"/>
  <c r="G3484" i="6"/>
  <c r="F3484" i="6"/>
  <c r="I3483" i="6"/>
  <c r="H3483" i="6"/>
  <c r="G3483" i="6"/>
  <c r="F3483" i="6"/>
  <c r="I3482" i="6"/>
  <c r="H3482" i="6"/>
  <c r="G3482" i="6"/>
  <c r="F3482" i="6"/>
  <c r="I3481" i="6"/>
  <c r="H3481" i="6"/>
  <c r="G3481" i="6"/>
  <c r="F3481" i="6"/>
  <c r="I3480" i="6"/>
  <c r="H3480" i="6"/>
  <c r="G3480" i="6"/>
  <c r="F3480" i="6"/>
  <c r="I3479" i="6"/>
  <c r="H3479" i="6"/>
  <c r="G3479" i="6"/>
  <c r="F3479" i="6"/>
  <c r="I3478" i="6"/>
  <c r="H3478" i="6"/>
  <c r="G3478" i="6"/>
  <c r="F3478" i="6"/>
  <c r="I3477" i="6"/>
  <c r="H3477" i="6"/>
  <c r="G3477" i="6"/>
  <c r="F3477" i="6"/>
  <c r="I3476" i="6"/>
  <c r="H3476" i="6"/>
  <c r="G3476" i="6"/>
  <c r="F3476" i="6"/>
  <c r="I3475" i="6"/>
  <c r="H3475" i="6"/>
  <c r="G3475" i="6"/>
  <c r="F3475" i="6"/>
  <c r="I3474" i="6"/>
  <c r="H3474" i="6"/>
  <c r="G3474" i="6"/>
  <c r="F3474" i="6"/>
  <c r="I3473" i="6"/>
  <c r="H3473" i="6"/>
  <c r="G3473" i="6"/>
  <c r="F3473" i="6"/>
  <c r="I3472" i="6"/>
  <c r="H3472" i="6"/>
  <c r="G3472" i="6"/>
  <c r="F3472" i="6"/>
  <c r="I3471" i="6"/>
  <c r="H3471" i="6"/>
  <c r="G3471" i="6"/>
  <c r="F3471" i="6"/>
  <c r="I3470" i="6"/>
  <c r="H3470" i="6"/>
  <c r="G3470" i="6"/>
  <c r="F3470" i="6"/>
  <c r="I3469" i="6"/>
  <c r="H3469" i="6"/>
  <c r="G3469" i="6"/>
  <c r="F3469" i="6"/>
  <c r="I3468" i="6"/>
  <c r="H3468" i="6"/>
  <c r="G3468" i="6"/>
  <c r="F3468" i="6"/>
  <c r="I3467" i="6"/>
  <c r="H3467" i="6"/>
  <c r="G3467" i="6"/>
  <c r="F3467" i="6"/>
  <c r="I3466" i="6"/>
  <c r="H3466" i="6"/>
  <c r="G3466" i="6"/>
  <c r="F3466" i="6"/>
  <c r="I3465" i="6"/>
  <c r="H3465" i="6"/>
  <c r="G3465" i="6"/>
  <c r="F3465" i="6"/>
  <c r="I3464" i="6"/>
  <c r="H3464" i="6"/>
  <c r="G3464" i="6"/>
  <c r="F3464" i="6"/>
  <c r="I3463" i="6"/>
  <c r="H3463" i="6"/>
  <c r="G3463" i="6"/>
  <c r="F3463" i="6"/>
  <c r="I3462" i="6"/>
  <c r="H3462" i="6"/>
  <c r="G3462" i="6"/>
  <c r="F3462" i="6"/>
  <c r="I3461" i="6"/>
  <c r="H3461" i="6"/>
  <c r="G3461" i="6"/>
  <c r="F3461" i="6"/>
  <c r="I3460" i="6"/>
  <c r="H3460" i="6"/>
  <c r="G3460" i="6"/>
  <c r="F3460" i="6"/>
  <c r="I3459" i="6"/>
  <c r="H3459" i="6"/>
  <c r="G3459" i="6"/>
  <c r="F3459" i="6"/>
  <c r="I3458" i="6"/>
  <c r="H3458" i="6"/>
  <c r="G3458" i="6"/>
  <c r="F3458" i="6"/>
  <c r="I3457" i="6"/>
  <c r="H3457" i="6"/>
  <c r="G3457" i="6"/>
  <c r="F3457" i="6"/>
  <c r="I3456" i="6"/>
  <c r="H3456" i="6"/>
  <c r="G3456" i="6"/>
  <c r="F3456" i="6"/>
  <c r="I3455" i="6"/>
  <c r="H3455" i="6"/>
  <c r="G3455" i="6"/>
  <c r="F3455" i="6"/>
  <c r="I3454" i="6"/>
  <c r="H3454" i="6"/>
  <c r="G3454" i="6"/>
  <c r="F3454" i="6"/>
  <c r="I3453" i="6"/>
  <c r="H3453" i="6"/>
  <c r="G3453" i="6"/>
  <c r="F3453" i="6"/>
  <c r="I3452" i="6"/>
  <c r="H3452" i="6"/>
  <c r="G3452" i="6"/>
  <c r="F3452" i="6"/>
  <c r="I3451" i="6"/>
  <c r="H3451" i="6"/>
  <c r="G3451" i="6"/>
  <c r="F3451" i="6"/>
  <c r="I3450" i="6"/>
  <c r="H3450" i="6"/>
  <c r="G3450" i="6"/>
  <c r="F3450" i="6"/>
  <c r="I3449" i="6"/>
  <c r="H3449" i="6"/>
  <c r="G3449" i="6"/>
  <c r="F3449" i="6"/>
  <c r="I3448" i="6"/>
  <c r="H3448" i="6"/>
  <c r="G3448" i="6"/>
  <c r="F3448" i="6"/>
  <c r="I3447" i="6"/>
  <c r="H3447" i="6"/>
  <c r="G3447" i="6"/>
  <c r="F3447" i="6"/>
  <c r="I3446" i="6"/>
  <c r="H3446" i="6"/>
  <c r="G3446" i="6"/>
  <c r="F3446" i="6"/>
  <c r="I3445" i="6"/>
  <c r="H3445" i="6"/>
  <c r="G3445" i="6"/>
  <c r="F3445" i="6"/>
  <c r="I3444" i="6"/>
  <c r="H3444" i="6"/>
  <c r="G3444" i="6"/>
  <c r="F3444" i="6"/>
  <c r="I3443" i="6"/>
  <c r="H3443" i="6"/>
  <c r="G3443" i="6"/>
  <c r="F3443" i="6"/>
  <c r="I3442" i="6"/>
  <c r="H3442" i="6"/>
  <c r="G3442" i="6"/>
  <c r="F3442" i="6"/>
  <c r="I3441" i="6"/>
  <c r="H3441" i="6"/>
  <c r="G3441" i="6"/>
  <c r="F3441" i="6"/>
  <c r="I3440" i="6"/>
  <c r="H3440" i="6"/>
  <c r="G3440" i="6"/>
  <c r="F3440" i="6"/>
  <c r="I3439" i="6"/>
  <c r="H3439" i="6"/>
  <c r="G3439" i="6"/>
  <c r="F3439" i="6"/>
  <c r="I3438" i="6"/>
  <c r="H3438" i="6"/>
  <c r="G3438" i="6"/>
  <c r="F3438" i="6"/>
  <c r="I3437" i="6"/>
  <c r="H3437" i="6"/>
  <c r="G3437" i="6"/>
  <c r="F3437" i="6"/>
  <c r="I3436" i="6"/>
  <c r="H3436" i="6"/>
  <c r="G3436" i="6"/>
  <c r="F3436" i="6"/>
  <c r="I3435" i="6"/>
  <c r="H3435" i="6"/>
  <c r="G3435" i="6"/>
  <c r="F3435" i="6"/>
  <c r="I3434" i="6"/>
  <c r="H3434" i="6"/>
  <c r="G3434" i="6"/>
  <c r="F3434" i="6"/>
  <c r="I3433" i="6"/>
  <c r="H3433" i="6"/>
  <c r="G3433" i="6"/>
  <c r="F3433" i="6"/>
  <c r="I3432" i="6"/>
  <c r="H3432" i="6"/>
  <c r="G3432" i="6"/>
  <c r="F3432" i="6"/>
  <c r="I3431" i="6"/>
  <c r="H3431" i="6"/>
  <c r="G3431" i="6"/>
  <c r="F3431" i="6"/>
  <c r="I3430" i="6"/>
  <c r="H3430" i="6"/>
  <c r="G3430" i="6"/>
  <c r="F3430" i="6"/>
  <c r="I3429" i="6"/>
  <c r="H3429" i="6"/>
  <c r="G3429" i="6"/>
  <c r="F3429" i="6"/>
  <c r="I3428" i="6"/>
  <c r="H3428" i="6"/>
  <c r="G3428" i="6"/>
  <c r="F3428" i="6"/>
  <c r="I3427" i="6"/>
  <c r="H3427" i="6"/>
  <c r="G3427" i="6"/>
  <c r="F3427" i="6"/>
  <c r="I3426" i="6"/>
  <c r="H3426" i="6"/>
  <c r="G3426" i="6"/>
  <c r="F3426" i="6"/>
  <c r="I3425" i="6"/>
  <c r="H3425" i="6"/>
  <c r="G3425" i="6"/>
  <c r="F3425" i="6"/>
  <c r="I3424" i="6"/>
  <c r="H3424" i="6"/>
  <c r="G3424" i="6"/>
  <c r="F3424" i="6"/>
  <c r="I3423" i="6"/>
  <c r="H3423" i="6"/>
  <c r="G3423" i="6"/>
  <c r="F3423" i="6"/>
  <c r="I3422" i="6"/>
  <c r="H3422" i="6"/>
  <c r="G3422" i="6"/>
  <c r="F3422" i="6"/>
  <c r="I3421" i="6"/>
  <c r="H3421" i="6"/>
  <c r="G3421" i="6"/>
  <c r="F3421" i="6"/>
  <c r="I3420" i="6"/>
  <c r="H3420" i="6"/>
  <c r="G3420" i="6"/>
  <c r="F3420" i="6"/>
  <c r="I3419" i="6"/>
  <c r="H3419" i="6"/>
  <c r="G3419" i="6"/>
  <c r="F3419" i="6"/>
  <c r="I3418" i="6"/>
  <c r="H3418" i="6"/>
  <c r="G3418" i="6"/>
  <c r="F3418" i="6"/>
  <c r="I3417" i="6"/>
  <c r="H3417" i="6"/>
  <c r="G3417" i="6"/>
  <c r="F3417" i="6"/>
  <c r="I3416" i="6"/>
  <c r="H3416" i="6"/>
  <c r="G3416" i="6"/>
  <c r="F3416" i="6"/>
  <c r="I3415" i="6"/>
  <c r="H3415" i="6"/>
  <c r="G3415" i="6"/>
  <c r="F3415" i="6"/>
  <c r="I3414" i="6"/>
  <c r="H3414" i="6"/>
  <c r="G3414" i="6"/>
  <c r="F3414" i="6"/>
  <c r="I3413" i="6"/>
  <c r="H3413" i="6"/>
  <c r="G3413" i="6"/>
  <c r="F3413" i="6"/>
  <c r="I3412" i="6"/>
  <c r="H3412" i="6"/>
  <c r="G3412" i="6"/>
  <c r="F3412" i="6"/>
  <c r="I3411" i="6"/>
  <c r="H3411" i="6"/>
  <c r="G3411" i="6"/>
  <c r="F3411" i="6"/>
  <c r="I3410" i="6"/>
  <c r="H3410" i="6"/>
  <c r="G3410" i="6"/>
  <c r="F3410" i="6"/>
  <c r="I3409" i="6"/>
  <c r="H3409" i="6"/>
  <c r="G3409" i="6"/>
  <c r="F3409" i="6"/>
  <c r="I3408" i="6"/>
  <c r="H3408" i="6"/>
  <c r="G3408" i="6"/>
  <c r="F3408" i="6"/>
  <c r="I3407" i="6"/>
  <c r="H3407" i="6"/>
  <c r="G3407" i="6"/>
  <c r="F3407" i="6"/>
  <c r="I3406" i="6"/>
  <c r="H3406" i="6"/>
  <c r="G3406" i="6"/>
  <c r="F3406" i="6"/>
  <c r="I3405" i="6"/>
  <c r="H3405" i="6"/>
  <c r="G3405" i="6"/>
  <c r="F3405" i="6"/>
  <c r="I3404" i="6"/>
  <c r="H3404" i="6"/>
  <c r="G3404" i="6"/>
  <c r="F3404" i="6"/>
  <c r="I3403" i="6"/>
  <c r="H3403" i="6"/>
  <c r="G3403" i="6"/>
  <c r="F3403" i="6"/>
  <c r="I3402" i="6"/>
  <c r="H3402" i="6"/>
  <c r="G3402" i="6"/>
  <c r="F3402" i="6"/>
  <c r="I3401" i="6"/>
  <c r="H3401" i="6"/>
  <c r="G3401" i="6"/>
  <c r="F3401" i="6"/>
  <c r="I3400" i="6"/>
  <c r="H3400" i="6"/>
  <c r="G3400" i="6"/>
  <c r="F3400" i="6"/>
  <c r="I3399" i="6"/>
  <c r="H3399" i="6"/>
  <c r="G3399" i="6"/>
  <c r="F3399" i="6"/>
  <c r="I3398" i="6"/>
  <c r="H3398" i="6"/>
  <c r="G3398" i="6"/>
  <c r="F3398" i="6"/>
  <c r="I3397" i="6"/>
  <c r="H3397" i="6"/>
  <c r="G3397" i="6"/>
  <c r="F3397" i="6"/>
  <c r="I3396" i="6"/>
  <c r="H3396" i="6"/>
  <c r="G3396" i="6"/>
  <c r="F3396" i="6"/>
  <c r="I3395" i="6"/>
  <c r="H3395" i="6"/>
  <c r="G3395" i="6"/>
  <c r="F3395" i="6"/>
  <c r="I3394" i="6"/>
  <c r="H3394" i="6"/>
  <c r="G3394" i="6"/>
  <c r="F3394" i="6"/>
  <c r="I3393" i="6"/>
  <c r="H3393" i="6"/>
  <c r="G3393" i="6"/>
  <c r="F3393" i="6"/>
  <c r="I3392" i="6"/>
  <c r="H3392" i="6"/>
  <c r="G3392" i="6"/>
  <c r="F3392" i="6"/>
  <c r="I3391" i="6"/>
  <c r="H3391" i="6"/>
  <c r="G3391" i="6"/>
  <c r="F3391" i="6"/>
  <c r="I3390" i="6"/>
  <c r="H3390" i="6"/>
  <c r="G3390" i="6"/>
  <c r="F3390" i="6"/>
  <c r="I3389" i="6"/>
  <c r="H3389" i="6"/>
  <c r="G3389" i="6"/>
  <c r="F3389" i="6"/>
  <c r="I3388" i="6"/>
  <c r="H3388" i="6"/>
  <c r="G3388" i="6"/>
  <c r="F3388" i="6"/>
  <c r="I3387" i="6"/>
  <c r="H3387" i="6"/>
  <c r="G3387" i="6"/>
  <c r="F3387" i="6"/>
  <c r="I3386" i="6"/>
  <c r="H3386" i="6"/>
  <c r="G3386" i="6"/>
  <c r="F3386" i="6"/>
  <c r="I3385" i="6"/>
  <c r="H3385" i="6"/>
  <c r="G3385" i="6"/>
  <c r="F3385" i="6"/>
  <c r="I3384" i="6"/>
  <c r="H3384" i="6"/>
  <c r="G3384" i="6"/>
  <c r="F3384" i="6"/>
  <c r="I3383" i="6"/>
  <c r="H3383" i="6"/>
  <c r="G3383" i="6"/>
  <c r="F3383" i="6"/>
  <c r="I3382" i="6"/>
  <c r="H3382" i="6"/>
  <c r="G3382" i="6"/>
  <c r="F3382" i="6"/>
  <c r="I3381" i="6"/>
  <c r="H3381" i="6"/>
  <c r="G3381" i="6"/>
  <c r="F3381" i="6"/>
  <c r="I3380" i="6"/>
  <c r="H3380" i="6"/>
  <c r="G3380" i="6"/>
  <c r="F3380" i="6"/>
  <c r="I3379" i="6"/>
  <c r="H3379" i="6"/>
  <c r="G3379" i="6"/>
  <c r="F3379" i="6"/>
  <c r="I3378" i="6"/>
  <c r="H3378" i="6"/>
  <c r="G3378" i="6"/>
  <c r="F3378" i="6"/>
  <c r="I3377" i="6"/>
  <c r="H3377" i="6"/>
  <c r="G3377" i="6"/>
  <c r="F3377" i="6"/>
  <c r="I3376" i="6"/>
  <c r="H3376" i="6"/>
  <c r="G3376" i="6"/>
  <c r="F3376" i="6"/>
  <c r="I3375" i="6"/>
  <c r="H3375" i="6"/>
  <c r="G3375" i="6"/>
  <c r="F3375" i="6"/>
  <c r="I3374" i="6"/>
  <c r="H3374" i="6"/>
  <c r="G3374" i="6"/>
  <c r="F3374" i="6"/>
  <c r="I3373" i="6"/>
  <c r="H3373" i="6"/>
  <c r="G3373" i="6"/>
  <c r="F3373" i="6"/>
  <c r="I3372" i="6"/>
  <c r="H3372" i="6"/>
  <c r="G3372" i="6"/>
  <c r="F3372" i="6"/>
  <c r="I3371" i="6"/>
  <c r="H3371" i="6"/>
  <c r="G3371" i="6"/>
  <c r="F3371" i="6"/>
  <c r="I3370" i="6"/>
  <c r="H3370" i="6"/>
  <c r="G3370" i="6"/>
  <c r="F3370" i="6"/>
  <c r="I3369" i="6"/>
  <c r="H3369" i="6"/>
  <c r="G3369" i="6"/>
  <c r="F3369" i="6"/>
  <c r="I3368" i="6"/>
  <c r="H3368" i="6"/>
  <c r="G3368" i="6"/>
  <c r="F3368" i="6"/>
  <c r="I3367" i="6"/>
  <c r="H3367" i="6"/>
  <c r="G3367" i="6"/>
  <c r="F3367" i="6"/>
  <c r="I3366" i="6"/>
  <c r="H3366" i="6"/>
  <c r="G3366" i="6"/>
  <c r="F3366" i="6"/>
  <c r="I3365" i="6"/>
  <c r="H3365" i="6"/>
  <c r="G3365" i="6"/>
  <c r="F3365" i="6"/>
  <c r="I3364" i="6"/>
  <c r="H3364" i="6"/>
  <c r="G3364" i="6"/>
  <c r="F3364" i="6"/>
  <c r="I3363" i="6"/>
  <c r="H3363" i="6"/>
  <c r="G3363" i="6"/>
  <c r="F3363" i="6"/>
  <c r="I3362" i="6"/>
  <c r="H3362" i="6"/>
  <c r="G3362" i="6"/>
  <c r="F3362" i="6"/>
  <c r="I3361" i="6"/>
  <c r="H3361" i="6"/>
  <c r="G3361" i="6"/>
  <c r="F3361" i="6"/>
  <c r="I3360" i="6"/>
  <c r="H3360" i="6"/>
  <c r="G3360" i="6"/>
  <c r="F3360" i="6"/>
  <c r="I3359" i="6"/>
  <c r="H3359" i="6"/>
  <c r="G3359" i="6"/>
  <c r="F3359" i="6"/>
  <c r="I3358" i="6"/>
  <c r="H3358" i="6"/>
  <c r="G3358" i="6"/>
  <c r="F3358" i="6"/>
  <c r="I3357" i="6"/>
  <c r="H3357" i="6"/>
  <c r="G3357" i="6"/>
  <c r="F3357" i="6"/>
  <c r="I3356" i="6"/>
  <c r="H3356" i="6"/>
  <c r="G3356" i="6"/>
  <c r="F3356" i="6"/>
  <c r="I3355" i="6"/>
  <c r="H3355" i="6"/>
  <c r="G3355" i="6"/>
  <c r="F3355" i="6"/>
  <c r="I3354" i="6"/>
  <c r="H3354" i="6"/>
  <c r="G3354" i="6"/>
  <c r="F3354" i="6"/>
  <c r="I3353" i="6"/>
  <c r="H3353" i="6"/>
  <c r="G3353" i="6"/>
  <c r="F3353" i="6"/>
  <c r="I3352" i="6"/>
  <c r="H3352" i="6"/>
  <c r="G3352" i="6"/>
  <c r="F3352" i="6"/>
  <c r="I3351" i="6"/>
  <c r="H3351" i="6"/>
  <c r="G3351" i="6"/>
  <c r="F3351" i="6"/>
  <c r="I3350" i="6"/>
  <c r="H3350" i="6"/>
  <c r="G3350" i="6"/>
  <c r="F3350" i="6"/>
  <c r="I3349" i="6"/>
  <c r="H3349" i="6"/>
  <c r="G3349" i="6"/>
  <c r="F3349" i="6"/>
  <c r="I3348" i="6"/>
  <c r="H3348" i="6"/>
  <c r="G3348" i="6"/>
  <c r="F3348" i="6"/>
  <c r="I3347" i="6"/>
  <c r="H3347" i="6"/>
  <c r="G3347" i="6"/>
  <c r="F3347" i="6"/>
  <c r="I3346" i="6"/>
  <c r="H3346" i="6"/>
  <c r="G3346" i="6"/>
  <c r="F3346" i="6"/>
  <c r="I3345" i="6"/>
  <c r="H3345" i="6"/>
  <c r="G3345" i="6"/>
  <c r="F3345" i="6"/>
  <c r="I3344" i="6"/>
  <c r="H3344" i="6"/>
  <c r="G3344" i="6"/>
  <c r="F3344" i="6"/>
  <c r="I3343" i="6"/>
  <c r="H3343" i="6"/>
  <c r="G3343" i="6"/>
  <c r="F3343" i="6"/>
  <c r="I3342" i="6"/>
  <c r="H3342" i="6"/>
  <c r="G3342" i="6"/>
  <c r="F3342" i="6"/>
  <c r="I3341" i="6"/>
  <c r="H3341" i="6"/>
  <c r="G3341" i="6"/>
  <c r="F3341" i="6"/>
  <c r="I3340" i="6"/>
  <c r="H3340" i="6"/>
  <c r="G3340" i="6"/>
  <c r="F3340" i="6"/>
  <c r="I3339" i="6"/>
  <c r="H3339" i="6"/>
  <c r="G3339" i="6"/>
  <c r="F3339" i="6"/>
  <c r="I3338" i="6"/>
  <c r="H3338" i="6"/>
  <c r="G3338" i="6"/>
  <c r="F3338" i="6"/>
  <c r="I3337" i="6"/>
  <c r="H3337" i="6"/>
  <c r="G3337" i="6"/>
  <c r="F3337" i="6"/>
  <c r="I3336" i="6"/>
  <c r="H3336" i="6"/>
  <c r="G3336" i="6"/>
  <c r="F3336" i="6"/>
  <c r="I3335" i="6"/>
  <c r="H3335" i="6"/>
  <c r="G3335" i="6"/>
  <c r="F3335" i="6"/>
  <c r="I3334" i="6"/>
  <c r="H3334" i="6"/>
  <c r="G3334" i="6"/>
  <c r="F3334" i="6"/>
  <c r="I3333" i="6"/>
  <c r="H3333" i="6"/>
  <c r="G3333" i="6"/>
  <c r="F3333" i="6"/>
  <c r="I3332" i="6"/>
  <c r="H3332" i="6"/>
  <c r="G3332" i="6"/>
  <c r="F3332" i="6"/>
  <c r="I3331" i="6"/>
  <c r="H3331" i="6"/>
  <c r="G3331" i="6"/>
  <c r="F3331" i="6"/>
  <c r="I3330" i="6"/>
  <c r="H3330" i="6"/>
  <c r="G3330" i="6"/>
  <c r="F3330" i="6"/>
  <c r="I3329" i="6"/>
  <c r="H3329" i="6"/>
  <c r="G3329" i="6"/>
  <c r="F3329" i="6"/>
  <c r="I3328" i="6"/>
  <c r="H3328" i="6"/>
  <c r="G3328" i="6"/>
  <c r="F3328" i="6"/>
  <c r="I3327" i="6"/>
  <c r="H3327" i="6"/>
  <c r="G3327" i="6"/>
  <c r="F3327" i="6"/>
  <c r="I3326" i="6"/>
  <c r="H3326" i="6"/>
  <c r="G3326" i="6"/>
  <c r="F3326" i="6"/>
  <c r="I3325" i="6"/>
  <c r="H3325" i="6"/>
  <c r="G3325" i="6"/>
  <c r="F3325" i="6"/>
  <c r="I3324" i="6"/>
  <c r="H3324" i="6"/>
  <c r="G3324" i="6"/>
  <c r="F3324" i="6"/>
  <c r="I3323" i="6"/>
  <c r="H3323" i="6"/>
  <c r="G3323" i="6"/>
  <c r="F3323" i="6"/>
  <c r="I3322" i="6"/>
  <c r="H3322" i="6"/>
  <c r="G3322" i="6"/>
  <c r="F3322" i="6"/>
  <c r="I3321" i="6"/>
  <c r="H3321" i="6"/>
  <c r="G3321" i="6"/>
  <c r="F3321" i="6"/>
  <c r="I3320" i="6"/>
  <c r="H3320" i="6"/>
  <c r="G3320" i="6"/>
  <c r="F3320" i="6"/>
  <c r="I3319" i="6"/>
  <c r="H3319" i="6"/>
  <c r="G3319" i="6"/>
  <c r="F3319" i="6"/>
  <c r="I3318" i="6"/>
  <c r="H3318" i="6"/>
  <c r="G3318" i="6"/>
  <c r="F3318" i="6"/>
  <c r="I3317" i="6"/>
  <c r="H3317" i="6"/>
  <c r="G3317" i="6"/>
  <c r="F3317" i="6"/>
  <c r="I3316" i="6"/>
  <c r="H3316" i="6"/>
  <c r="G3316" i="6"/>
  <c r="F3316" i="6"/>
  <c r="I3315" i="6"/>
  <c r="H3315" i="6"/>
  <c r="G3315" i="6"/>
  <c r="F3315" i="6"/>
  <c r="I3314" i="6"/>
  <c r="H3314" i="6"/>
  <c r="G3314" i="6"/>
  <c r="F3314" i="6"/>
  <c r="I3313" i="6"/>
  <c r="H3313" i="6"/>
  <c r="G3313" i="6"/>
  <c r="F3313" i="6"/>
  <c r="I3312" i="6"/>
  <c r="H3312" i="6"/>
  <c r="G3312" i="6"/>
  <c r="F3312" i="6"/>
  <c r="I3311" i="6"/>
  <c r="H3311" i="6"/>
  <c r="G3311" i="6"/>
  <c r="F3311" i="6"/>
  <c r="I3310" i="6"/>
  <c r="H3310" i="6"/>
  <c r="G3310" i="6"/>
  <c r="F3310" i="6"/>
  <c r="I3309" i="6"/>
  <c r="H3309" i="6"/>
  <c r="G3309" i="6"/>
  <c r="F3309" i="6"/>
  <c r="I3308" i="6"/>
  <c r="H3308" i="6"/>
  <c r="G3308" i="6"/>
  <c r="F3308" i="6"/>
  <c r="I3307" i="6"/>
  <c r="H3307" i="6"/>
  <c r="G3307" i="6"/>
  <c r="F3307" i="6"/>
  <c r="I3306" i="6"/>
  <c r="H3306" i="6"/>
  <c r="G3306" i="6"/>
  <c r="F3306" i="6"/>
  <c r="I3305" i="6"/>
  <c r="H3305" i="6"/>
  <c r="G3305" i="6"/>
  <c r="F3305" i="6"/>
  <c r="I3304" i="6"/>
  <c r="H3304" i="6"/>
  <c r="G3304" i="6"/>
  <c r="F3304" i="6"/>
  <c r="I3303" i="6"/>
  <c r="H3303" i="6"/>
  <c r="G3303" i="6"/>
  <c r="F3303" i="6"/>
  <c r="I3302" i="6"/>
  <c r="H3302" i="6"/>
  <c r="G3302" i="6"/>
  <c r="F3302" i="6"/>
  <c r="I3301" i="6"/>
  <c r="H3301" i="6"/>
  <c r="G3301" i="6"/>
  <c r="F3301" i="6"/>
  <c r="I3300" i="6"/>
  <c r="H3300" i="6"/>
  <c r="G3300" i="6"/>
  <c r="F3300" i="6"/>
  <c r="I3299" i="6"/>
  <c r="H3299" i="6"/>
  <c r="G3299" i="6"/>
  <c r="F3299" i="6"/>
  <c r="I3298" i="6"/>
  <c r="H3298" i="6"/>
  <c r="G3298" i="6"/>
  <c r="F3298" i="6"/>
  <c r="I3297" i="6"/>
  <c r="H3297" i="6"/>
  <c r="G3297" i="6"/>
  <c r="F3297" i="6"/>
  <c r="I3296" i="6"/>
  <c r="H3296" i="6"/>
  <c r="G3296" i="6"/>
  <c r="F3296" i="6"/>
  <c r="I3295" i="6"/>
  <c r="H3295" i="6"/>
  <c r="G3295" i="6"/>
  <c r="F3295" i="6"/>
  <c r="I3294" i="6"/>
  <c r="H3294" i="6"/>
  <c r="G3294" i="6"/>
  <c r="F3294" i="6"/>
  <c r="I3293" i="6"/>
  <c r="H3293" i="6"/>
  <c r="G3293" i="6"/>
  <c r="F3293" i="6"/>
  <c r="I3292" i="6"/>
  <c r="H3292" i="6"/>
  <c r="G3292" i="6"/>
  <c r="F3292" i="6"/>
  <c r="I3291" i="6"/>
  <c r="H3291" i="6"/>
  <c r="G3291" i="6"/>
  <c r="F3291" i="6"/>
  <c r="I3290" i="6"/>
  <c r="H3290" i="6"/>
  <c r="G3290" i="6"/>
  <c r="F3290" i="6"/>
  <c r="I3289" i="6"/>
  <c r="H3289" i="6"/>
  <c r="G3289" i="6"/>
  <c r="F3289" i="6"/>
  <c r="I3288" i="6"/>
  <c r="H3288" i="6"/>
  <c r="G3288" i="6"/>
  <c r="F3288" i="6"/>
  <c r="I3287" i="6"/>
  <c r="H3287" i="6"/>
  <c r="G3287" i="6"/>
  <c r="F3287" i="6"/>
  <c r="I3286" i="6"/>
  <c r="H3286" i="6"/>
  <c r="G3286" i="6"/>
  <c r="F3286" i="6"/>
  <c r="I3285" i="6"/>
  <c r="H3285" i="6"/>
  <c r="G3285" i="6"/>
  <c r="F3285" i="6"/>
  <c r="I3284" i="6"/>
  <c r="H3284" i="6"/>
  <c r="G3284" i="6"/>
  <c r="F3284" i="6"/>
  <c r="I3283" i="6"/>
  <c r="H3283" i="6"/>
  <c r="G3283" i="6"/>
  <c r="F3283" i="6"/>
  <c r="I3282" i="6"/>
  <c r="H3282" i="6"/>
  <c r="G3282" i="6"/>
  <c r="F3282" i="6"/>
  <c r="I3281" i="6"/>
  <c r="H3281" i="6"/>
  <c r="G3281" i="6"/>
  <c r="F3281" i="6"/>
  <c r="I3280" i="6"/>
  <c r="H3280" i="6"/>
  <c r="G3280" i="6"/>
  <c r="F3280" i="6"/>
  <c r="I3279" i="6"/>
  <c r="H3279" i="6"/>
  <c r="G3279" i="6"/>
  <c r="F3279" i="6"/>
  <c r="I3278" i="6"/>
  <c r="H3278" i="6"/>
  <c r="G3278" i="6"/>
  <c r="F3278" i="6"/>
  <c r="I3277" i="6"/>
  <c r="H3277" i="6"/>
  <c r="G3277" i="6"/>
  <c r="F3277" i="6"/>
  <c r="I3276" i="6"/>
  <c r="H3276" i="6"/>
  <c r="G3276" i="6"/>
  <c r="F3276" i="6"/>
  <c r="I3275" i="6"/>
  <c r="H3275" i="6"/>
  <c r="G3275" i="6"/>
  <c r="F3275" i="6"/>
  <c r="I3274" i="6"/>
  <c r="H3274" i="6"/>
  <c r="G3274" i="6"/>
  <c r="F3274" i="6"/>
  <c r="I3273" i="6"/>
  <c r="H3273" i="6"/>
  <c r="G3273" i="6"/>
  <c r="F3273" i="6"/>
  <c r="I3272" i="6"/>
  <c r="H3272" i="6"/>
  <c r="G3272" i="6"/>
  <c r="F3272" i="6"/>
  <c r="I3271" i="6"/>
  <c r="H3271" i="6"/>
  <c r="G3271" i="6"/>
  <c r="F3271" i="6"/>
  <c r="I3270" i="6"/>
  <c r="H3270" i="6"/>
  <c r="G3270" i="6"/>
  <c r="F3270" i="6"/>
  <c r="I3269" i="6"/>
  <c r="H3269" i="6"/>
  <c r="G3269" i="6"/>
  <c r="F3269" i="6"/>
  <c r="I3268" i="6"/>
  <c r="H3268" i="6"/>
  <c r="G3268" i="6"/>
  <c r="F3268" i="6"/>
  <c r="I3267" i="6"/>
  <c r="H3267" i="6"/>
  <c r="G3267" i="6"/>
  <c r="F3267" i="6"/>
  <c r="I3266" i="6"/>
  <c r="H3266" i="6"/>
  <c r="G3266" i="6"/>
  <c r="F3266" i="6"/>
  <c r="I3265" i="6"/>
  <c r="H3265" i="6"/>
  <c r="G3265" i="6"/>
  <c r="F3265" i="6"/>
  <c r="I3264" i="6"/>
  <c r="H3264" i="6"/>
  <c r="G3264" i="6"/>
  <c r="F3264" i="6"/>
  <c r="I3263" i="6"/>
  <c r="H3263" i="6"/>
  <c r="G3263" i="6"/>
  <c r="F3263" i="6"/>
  <c r="I3262" i="6"/>
  <c r="H3262" i="6"/>
  <c r="G3262" i="6"/>
  <c r="F3262" i="6"/>
  <c r="I3261" i="6"/>
  <c r="H3261" i="6"/>
  <c r="G3261" i="6"/>
  <c r="F3261" i="6"/>
  <c r="I3260" i="6"/>
  <c r="H3260" i="6"/>
  <c r="G3260" i="6"/>
  <c r="F3260" i="6"/>
  <c r="I3259" i="6"/>
  <c r="H3259" i="6"/>
  <c r="G3259" i="6"/>
  <c r="F3259" i="6"/>
  <c r="I3258" i="6"/>
  <c r="H3258" i="6"/>
  <c r="G3258" i="6"/>
  <c r="F3258" i="6"/>
  <c r="I3257" i="6"/>
  <c r="H3257" i="6"/>
  <c r="G3257" i="6"/>
  <c r="F3257" i="6"/>
  <c r="I3256" i="6"/>
  <c r="H3256" i="6"/>
  <c r="G3256" i="6"/>
  <c r="F3256" i="6"/>
  <c r="I3255" i="6"/>
  <c r="H3255" i="6"/>
  <c r="G3255" i="6"/>
  <c r="F3255" i="6"/>
  <c r="I3254" i="6"/>
  <c r="H3254" i="6"/>
  <c r="G3254" i="6"/>
  <c r="F3254" i="6"/>
  <c r="I3253" i="6"/>
  <c r="H3253" i="6"/>
  <c r="G3253" i="6"/>
  <c r="F3253" i="6"/>
  <c r="I3252" i="6"/>
  <c r="H3252" i="6"/>
  <c r="G3252" i="6"/>
  <c r="F3252" i="6"/>
  <c r="I3251" i="6"/>
  <c r="H3251" i="6"/>
  <c r="G3251" i="6"/>
  <c r="F3251" i="6"/>
  <c r="I3250" i="6"/>
  <c r="H3250" i="6"/>
  <c r="G3250" i="6"/>
  <c r="F3250" i="6"/>
  <c r="I3249" i="6"/>
  <c r="H3249" i="6"/>
  <c r="G3249" i="6"/>
  <c r="F3249" i="6"/>
  <c r="I3248" i="6"/>
  <c r="H3248" i="6"/>
  <c r="G3248" i="6"/>
  <c r="F3248" i="6"/>
  <c r="I3247" i="6"/>
  <c r="H3247" i="6"/>
  <c r="G3247" i="6"/>
  <c r="F3247" i="6"/>
  <c r="I3246" i="6"/>
  <c r="H3246" i="6"/>
  <c r="G3246" i="6"/>
  <c r="F3246" i="6"/>
  <c r="I3245" i="6"/>
  <c r="H3245" i="6"/>
  <c r="G3245" i="6"/>
  <c r="F3245" i="6"/>
  <c r="I3244" i="6"/>
  <c r="H3244" i="6"/>
  <c r="G3244" i="6"/>
  <c r="F3244" i="6"/>
  <c r="I3243" i="6"/>
  <c r="H3243" i="6"/>
  <c r="G3243" i="6"/>
  <c r="F3243" i="6"/>
  <c r="I3242" i="6"/>
  <c r="H3242" i="6"/>
  <c r="G3242" i="6"/>
  <c r="F3242" i="6"/>
  <c r="I3241" i="6"/>
  <c r="H3241" i="6"/>
  <c r="G3241" i="6"/>
  <c r="F3241" i="6"/>
  <c r="I3240" i="6"/>
  <c r="H3240" i="6"/>
  <c r="G3240" i="6"/>
  <c r="F3240" i="6"/>
  <c r="I3239" i="6"/>
  <c r="H3239" i="6"/>
  <c r="G3239" i="6"/>
  <c r="F3239" i="6"/>
  <c r="I3238" i="6"/>
  <c r="H3238" i="6"/>
  <c r="G3238" i="6"/>
  <c r="F3238" i="6"/>
  <c r="I3237" i="6"/>
  <c r="H3237" i="6"/>
  <c r="G3237" i="6"/>
  <c r="F3237" i="6"/>
  <c r="I3236" i="6"/>
  <c r="H3236" i="6"/>
  <c r="G3236" i="6"/>
  <c r="F3236" i="6"/>
  <c r="I3235" i="6"/>
  <c r="H3235" i="6"/>
  <c r="G3235" i="6"/>
  <c r="F3235" i="6"/>
  <c r="I3234" i="6"/>
  <c r="H3234" i="6"/>
  <c r="G3234" i="6"/>
  <c r="F3234" i="6"/>
  <c r="I3233" i="6"/>
  <c r="H3233" i="6"/>
  <c r="G3233" i="6"/>
  <c r="F3233" i="6"/>
  <c r="I3232" i="6"/>
  <c r="H3232" i="6"/>
  <c r="G3232" i="6"/>
  <c r="F3232" i="6"/>
  <c r="I3231" i="6"/>
  <c r="H3231" i="6"/>
  <c r="G3231" i="6"/>
  <c r="F3231" i="6"/>
  <c r="I3230" i="6"/>
  <c r="H3230" i="6"/>
  <c r="G3230" i="6"/>
  <c r="F3230" i="6"/>
  <c r="I3229" i="6"/>
  <c r="H3229" i="6"/>
  <c r="G3229" i="6"/>
  <c r="F3229" i="6"/>
  <c r="I3228" i="6"/>
  <c r="H3228" i="6"/>
  <c r="G3228" i="6"/>
  <c r="F3228" i="6"/>
  <c r="I3227" i="6"/>
  <c r="H3227" i="6"/>
  <c r="G3227" i="6"/>
  <c r="F3227" i="6"/>
  <c r="I3226" i="6"/>
  <c r="H3226" i="6"/>
  <c r="G3226" i="6"/>
  <c r="F3226" i="6"/>
  <c r="I3225" i="6"/>
  <c r="H3225" i="6"/>
  <c r="G3225" i="6"/>
  <c r="F3225" i="6"/>
  <c r="I3224" i="6"/>
  <c r="H3224" i="6"/>
  <c r="G3224" i="6"/>
  <c r="F3224" i="6"/>
  <c r="I3223" i="6"/>
  <c r="H3223" i="6"/>
  <c r="G3223" i="6"/>
  <c r="F3223" i="6"/>
  <c r="I3222" i="6"/>
  <c r="H3222" i="6"/>
  <c r="G3222" i="6"/>
  <c r="F3222" i="6"/>
  <c r="I3221" i="6"/>
  <c r="H3221" i="6"/>
  <c r="G3221" i="6"/>
  <c r="F3221" i="6"/>
  <c r="I3220" i="6"/>
  <c r="H3220" i="6"/>
  <c r="G3220" i="6"/>
  <c r="F3220" i="6"/>
  <c r="I3219" i="6"/>
  <c r="H3219" i="6"/>
  <c r="G3219" i="6"/>
  <c r="F3219" i="6"/>
  <c r="I3218" i="6"/>
  <c r="H3218" i="6"/>
  <c r="G3218" i="6"/>
  <c r="F3218" i="6"/>
  <c r="I3217" i="6"/>
  <c r="H3217" i="6"/>
  <c r="G3217" i="6"/>
  <c r="F3217" i="6"/>
  <c r="I3216" i="6"/>
  <c r="H3216" i="6"/>
  <c r="G3216" i="6"/>
  <c r="F3216" i="6"/>
  <c r="I3215" i="6"/>
  <c r="H3215" i="6"/>
  <c r="G3215" i="6"/>
  <c r="F3215" i="6"/>
  <c r="I3214" i="6"/>
  <c r="H3214" i="6"/>
  <c r="G3214" i="6"/>
  <c r="F3214" i="6"/>
  <c r="I3213" i="6"/>
  <c r="H3213" i="6"/>
  <c r="G3213" i="6"/>
  <c r="F3213" i="6"/>
  <c r="I3212" i="6"/>
  <c r="H3212" i="6"/>
  <c r="G3212" i="6"/>
  <c r="F3212" i="6"/>
  <c r="I3211" i="6"/>
  <c r="H3211" i="6"/>
  <c r="G3211" i="6"/>
  <c r="F3211" i="6"/>
  <c r="I3210" i="6"/>
  <c r="H3210" i="6"/>
  <c r="G3210" i="6"/>
  <c r="F3210" i="6"/>
  <c r="I3209" i="6"/>
  <c r="H3209" i="6"/>
  <c r="G3209" i="6"/>
  <c r="F3209" i="6"/>
  <c r="I3208" i="6"/>
  <c r="H3208" i="6"/>
  <c r="G3208" i="6"/>
  <c r="F3208" i="6"/>
  <c r="I3207" i="6"/>
  <c r="H3207" i="6"/>
  <c r="G3207" i="6"/>
  <c r="F3207" i="6"/>
  <c r="I3206" i="6"/>
  <c r="H3206" i="6"/>
  <c r="G3206" i="6"/>
  <c r="F3206" i="6"/>
  <c r="I3205" i="6"/>
  <c r="H3205" i="6"/>
  <c r="G3205" i="6"/>
  <c r="F3205" i="6"/>
  <c r="I3204" i="6"/>
  <c r="H3204" i="6"/>
  <c r="G3204" i="6"/>
  <c r="F3204" i="6"/>
  <c r="I3203" i="6"/>
  <c r="H3203" i="6"/>
  <c r="G3203" i="6"/>
  <c r="F3203" i="6"/>
  <c r="I3202" i="6"/>
  <c r="H3202" i="6"/>
  <c r="G3202" i="6"/>
  <c r="F3202" i="6"/>
  <c r="I3201" i="6"/>
  <c r="H3201" i="6"/>
  <c r="G3201" i="6"/>
  <c r="F3201" i="6"/>
  <c r="I3200" i="6"/>
  <c r="H3200" i="6"/>
  <c r="G3200" i="6"/>
  <c r="F3200" i="6"/>
  <c r="I3199" i="6"/>
  <c r="H3199" i="6"/>
  <c r="G3199" i="6"/>
  <c r="F3199" i="6"/>
  <c r="I3198" i="6"/>
  <c r="H3198" i="6"/>
  <c r="G3198" i="6"/>
  <c r="F3198" i="6"/>
  <c r="I3197" i="6"/>
  <c r="H3197" i="6"/>
  <c r="G3197" i="6"/>
  <c r="F3197" i="6"/>
  <c r="I3196" i="6"/>
  <c r="H3196" i="6"/>
  <c r="G3196" i="6"/>
  <c r="F3196" i="6"/>
  <c r="I3195" i="6"/>
  <c r="H3195" i="6"/>
  <c r="G3195" i="6"/>
  <c r="F3195" i="6"/>
  <c r="I3194" i="6"/>
  <c r="H3194" i="6"/>
  <c r="G3194" i="6"/>
  <c r="F3194" i="6"/>
  <c r="I3193" i="6"/>
  <c r="H3193" i="6"/>
  <c r="G3193" i="6"/>
  <c r="F3193" i="6"/>
  <c r="I3192" i="6"/>
  <c r="H3192" i="6"/>
  <c r="G3192" i="6"/>
  <c r="F3192" i="6"/>
  <c r="I3191" i="6"/>
  <c r="H3191" i="6"/>
  <c r="G3191" i="6"/>
  <c r="F3191" i="6"/>
  <c r="I3190" i="6"/>
  <c r="H3190" i="6"/>
  <c r="G3190" i="6"/>
  <c r="F3190" i="6"/>
  <c r="I3189" i="6"/>
  <c r="H3189" i="6"/>
  <c r="G3189" i="6"/>
  <c r="F3189" i="6"/>
  <c r="I3188" i="6"/>
  <c r="H3188" i="6"/>
  <c r="G3188" i="6"/>
  <c r="F3188" i="6"/>
  <c r="I3187" i="6"/>
  <c r="H3187" i="6"/>
  <c r="G3187" i="6"/>
  <c r="F3187" i="6"/>
  <c r="I3186" i="6"/>
  <c r="H3186" i="6"/>
  <c r="G3186" i="6"/>
  <c r="F3186" i="6"/>
  <c r="I3185" i="6"/>
  <c r="H3185" i="6"/>
  <c r="G3185" i="6"/>
  <c r="F3185" i="6"/>
  <c r="I3184" i="6"/>
  <c r="H3184" i="6"/>
  <c r="G3184" i="6"/>
  <c r="F3184" i="6"/>
  <c r="I3183" i="6"/>
  <c r="H3183" i="6"/>
  <c r="G3183" i="6"/>
  <c r="F3183" i="6"/>
  <c r="I3182" i="6"/>
  <c r="H3182" i="6"/>
  <c r="G3182" i="6"/>
  <c r="F3182" i="6"/>
  <c r="I3181" i="6"/>
  <c r="H3181" i="6"/>
  <c r="G3181" i="6"/>
  <c r="F3181" i="6"/>
  <c r="I3180" i="6"/>
  <c r="H3180" i="6"/>
  <c r="G3180" i="6"/>
  <c r="F3180" i="6"/>
  <c r="I3179" i="6"/>
  <c r="H3179" i="6"/>
  <c r="G3179" i="6"/>
  <c r="F3179" i="6"/>
  <c r="I3178" i="6"/>
  <c r="H3178" i="6"/>
  <c r="G3178" i="6"/>
  <c r="F3178" i="6"/>
  <c r="I3177" i="6"/>
  <c r="H3177" i="6"/>
  <c r="G3177" i="6"/>
  <c r="F3177" i="6"/>
  <c r="I3176" i="6"/>
  <c r="H3176" i="6"/>
  <c r="G3176" i="6"/>
  <c r="F3176" i="6"/>
  <c r="I3175" i="6"/>
  <c r="H3175" i="6"/>
  <c r="G3175" i="6"/>
  <c r="F3175" i="6"/>
  <c r="I3174" i="6"/>
  <c r="H3174" i="6"/>
  <c r="G3174" i="6"/>
  <c r="F3174" i="6"/>
  <c r="I3173" i="6"/>
  <c r="H3173" i="6"/>
  <c r="G3173" i="6"/>
  <c r="F3173" i="6"/>
  <c r="I3172" i="6"/>
  <c r="H3172" i="6"/>
  <c r="G3172" i="6"/>
  <c r="F3172" i="6"/>
  <c r="I3171" i="6"/>
  <c r="H3171" i="6"/>
  <c r="G3171" i="6"/>
  <c r="F3171" i="6"/>
  <c r="I3170" i="6"/>
  <c r="H3170" i="6"/>
  <c r="G3170" i="6"/>
  <c r="F3170" i="6"/>
  <c r="I3169" i="6"/>
  <c r="H3169" i="6"/>
  <c r="G3169" i="6"/>
  <c r="F3169" i="6"/>
  <c r="I3168" i="6"/>
  <c r="H3168" i="6"/>
  <c r="G3168" i="6"/>
  <c r="F3168" i="6"/>
  <c r="I3167" i="6"/>
  <c r="H3167" i="6"/>
  <c r="G3167" i="6"/>
  <c r="F3167" i="6"/>
  <c r="I3166" i="6"/>
  <c r="H3166" i="6"/>
  <c r="G3166" i="6"/>
  <c r="F3166" i="6"/>
  <c r="I3165" i="6"/>
  <c r="H3165" i="6"/>
  <c r="G3165" i="6"/>
  <c r="F3165" i="6"/>
  <c r="I3164" i="6"/>
  <c r="H3164" i="6"/>
  <c r="G3164" i="6"/>
  <c r="F3164" i="6"/>
  <c r="I3163" i="6"/>
  <c r="H3163" i="6"/>
  <c r="G3163" i="6"/>
  <c r="F3163" i="6"/>
  <c r="I3162" i="6"/>
  <c r="H3162" i="6"/>
  <c r="G3162" i="6"/>
  <c r="F3162" i="6"/>
  <c r="I3161" i="6"/>
  <c r="H3161" i="6"/>
  <c r="G3161" i="6"/>
  <c r="F3161" i="6"/>
  <c r="I3160" i="6"/>
  <c r="H3160" i="6"/>
  <c r="G3160" i="6"/>
  <c r="F3160" i="6"/>
  <c r="I3159" i="6"/>
  <c r="H3159" i="6"/>
  <c r="G3159" i="6"/>
  <c r="F3159" i="6"/>
  <c r="I3158" i="6"/>
  <c r="H3158" i="6"/>
  <c r="G3158" i="6"/>
  <c r="F3158" i="6"/>
  <c r="I3157" i="6"/>
  <c r="H3157" i="6"/>
  <c r="G3157" i="6"/>
  <c r="F3157" i="6"/>
  <c r="I3156" i="6"/>
  <c r="H3156" i="6"/>
  <c r="G3156" i="6"/>
  <c r="F3156" i="6"/>
  <c r="I3155" i="6"/>
  <c r="H3155" i="6"/>
  <c r="G3155" i="6"/>
  <c r="F3155" i="6"/>
  <c r="I3154" i="6"/>
  <c r="H3154" i="6"/>
  <c r="G3154" i="6"/>
  <c r="F3154" i="6"/>
  <c r="I3153" i="6"/>
  <c r="H3153" i="6"/>
  <c r="G3153" i="6"/>
  <c r="F3153" i="6"/>
  <c r="I3152" i="6"/>
  <c r="H3152" i="6"/>
  <c r="G3152" i="6"/>
  <c r="F3152" i="6"/>
  <c r="I3151" i="6"/>
  <c r="H3151" i="6"/>
  <c r="G3151" i="6"/>
  <c r="F3151" i="6"/>
  <c r="I3150" i="6"/>
  <c r="H3150" i="6"/>
  <c r="G3150" i="6"/>
  <c r="F3150" i="6"/>
  <c r="I3149" i="6"/>
  <c r="H3149" i="6"/>
  <c r="G3149" i="6"/>
  <c r="F3149" i="6"/>
  <c r="I3148" i="6"/>
  <c r="H3148" i="6"/>
  <c r="G3148" i="6"/>
  <c r="F3148" i="6"/>
  <c r="I3147" i="6"/>
  <c r="H3147" i="6"/>
  <c r="G3147" i="6"/>
  <c r="F3147" i="6"/>
  <c r="I3146" i="6"/>
  <c r="H3146" i="6"/>
  <c r="G3146" i="6"/>
  <c r="F3146" i="6"/>
  <c r="I3145" i="6"/>
  <c r="H3145" i="6"/>
  <c r="G3145" i="6"/>
  <c r="F3145" i="6"/>
  <c r="I3144" i="6"/>
  <c r="H3144" i="6"/>
  <c r="G3144" i="6"/>
  <c r="F3144" i="6"/>
  <c r="I3143" i="6"/>
  <c r="H3143" i="6"/>
  <c r="G3143" i="6"/>
  <c r="F3143" i="6"/>
  <c r="I3142" i="6"/>
  <c r="H3142" i="6"/>
  <c r="G3142" i="6"/>
  <c r="F3142" i="6"/>
  <c r="I3141" i="6"/>
  <c r="H3141" i="6"/>
  <c r="G3141" i="6"/>
  <c r="F3141" i="6"/>
  <c r="I3140" i="6"/>
  <c r="H3140" i="6"/>
  <c r="G3140" i="6"/>
  <c r="F3140" i="6"/>
  <c r="I3139" i="6"/>
  <c r="H3139" i="6"/>
  <c r="G3139" i="6"/>
  <c r="F3139" i="6"/>
  <c r="I3138" i="6"/>
  <c r="H3138" i="6"/>
  <c r="G3138" i="6"/>
  <c r="F3138" i="6"/>
  <c r="I3137" i="6"/>
  <c r="H3137" i="6"/>
  <c r="G3137" i="6"/>
  <c r="F3137" i="6"/>
  <c r="I3136" i="6"/>
  <c r="H3136" i="6"/>
  <c r="G3136" i="6"/>
  <c r="F3136" i="6"/>
  <c r="I3135" i="6"/>
  <c r="H3135" i="6"/>
  <c r="G3135" i="6"/>
  <c r="F3135" i="6"/>
  <c r="I3134" i="6"/>
  <c r="H3134" i="6"/>
  <c r="G3134" i="6"/>
  <c r="F3134" i="6"/>
  <c r="I3133" i="6"/>
  <c r="H3133" i="6"/>
  <c r="G3133" i="6"/>
  <c r="F3133" i="6"/>
  <c r="I3132" i="6"/>
  <c r="H3132" i="6"/>
  <c r="G3132" i="6"/>
  <c r="F3132" i="6"/>
  <c r="I3131" i="6"/>
  <c r="H3131" i="6"/>
  <c r="G3131" i="6"/>
  <c r="F3131" i="6"/>
  <c r="I3130" i="6"/>
  <c r="H3130" i="6"/>
  <c r="G3130" i="6"/>
  <c r="F3130" i="6"/>
  <c r="I3129" i="6"/>
  <c r="H3129" i="6"/>
  <c r="G3129" i="6"/>
  <c r="F3129" i="6"/>
  <c r="I3128" i="6"/>
  <c r="H3128" i="6"/>
  <c r="G3128" i="6"/>
  <c r="F3128" i="6"/>
  <c r="I3127" i="6"/>
  <c r="H3127" i="6"/>
  <c r="G3127" i="6"/>
  <c r="F3127" i="6"/>
  <c r="I3126" i="6"/>
  <c r="H3126" i="6"/>
  <c r="G3126" i="6"/>
  <c r="F3126" i="6"/>
  <c r="I3125" i="6"/>
  <c r="H3125" i="6"/>
  <c r="G3125" i="6"/>
  <c r="F3125" i="6"/>
  <c r="I3124" i="6"/>
  <c r="H3124" i="6"/>
  <c r="G3124" i="6"/>
  <c r="F3124" i="6"/>
  <c r="I3123" i="6"/>
  <c r="H3123" i="6"/>
  <c r="G3123" i="6"/>
  <c r="F3123" i="6"/>
  <c r="I3122" i="6"/>
  <c r="H3122" i="6"/>
  <c r="G3122" i="6"/>
  <c r="F3122" i="6"/>
  <c r="I3121" i="6"/>
  <c r="H3121" i="6"/>
  <c r="G3121" i="6"/>
  <c r="F3121" i="6"/>
  <c r="I3120" i="6"/>
  <c r="H3120" i="6"/>
  <c r="G3120" i="6"/>
  <c r="F3120" i="6"/>
  <c r="I3119" i="6"/>
  <c r="H3119" i="6"/>
  <c r="G3119" i="6"/>
  <c r="F3119" i="6"/>
  <c r="I3118" i="6"/>
  <c r="H3118" i="6"/>
  <c r="G3118" i="6"/>
  <c r="F3118" i="6"/>
  <c r="I3117" i="6"/>
  <c r="H3117" i="6"/>
  <c r="G3117" i="6"/>
  <c r="F3117" i="6"/>
  <c r="I3116" i="6"/>
  <c r="H3116" i="6"/>
  <c r="G3116" i="6"/>
  <c r="F3116" i="6"/>
  <c r="I3115" i="6"/>
  <c r="H3115" i="6"/>
  <c r="G3115" i="6"/>
  <c r="F3115" i="6"/>
  <c r="I3114" i="6"/>
  <c r="H3114" i="6"/>
  <c r="G3114" i="6"/>
  <c r="F3114" i="6"/>
  <c r="I3113" i="6"/>
  <c r="H3113" i="6"/>
  <c r="G3113" i="6"/>
  <c r="F3113" i="6"/>
  <c r="I3112" i="6"/>
  <c r="H3112" i="6"/>
  <c r="G3112" i="6"/>
  <c r="F3112" i="6"/>
  <c r="I3111" i="6"/>
  <c r="H3111" i="6"/>
  <c r="G3111" i="6"/>
  <c r="F3111" i="6"/>
  <c r="I3110" i="6"/>
  <c r="H3110" i="6"/>
  <c r="G3110" i="6"/>
  <c r="F3110" i="6"/>
  <c r="I3109" i="6"/>
  <c r="H3109" i="6"/>
  <c r="G3109" i="6"/>
  <c r="F3109" i="6"/>
  <c r="I3108" i="6"/>
  <c r="H3108" i="6"/>
  <c r="G3108" i="6"/>
  <c r="F3108" i="6"/>
  <c r="I3107" i="6"/>
  <c r="H3107" i="6"/>
  <c r="G3107" i="6"/>
  <c r="F3107" i="6"/>
  <c r="I3106" i="6"/>
  <c r="H3106" i="6"/>
  <c r="G3106" i="6"/>
  <c r="F3106" i="6"/>
  <c r="I3105" i="6"/>
  <c r="H3105" i="6"/>
  <c r="G3105" i="6"/>
  <c r="F3105" i="6"/>
  <c r="I3104" i="6"/>
  <c r="H3104" i="6"/>
  <c r="G3104" i="6"/>
  <c r="F3104" i="6"/>
  <c r="I3103" i="6"/>
  <c r="H3103" i="6"/>
  <c r="G3103" i="6"/>
  <c r="F3103" i="6"/>
  <c r="I3102" i="6"/>
  <c r="H3102" i="6"/>
  <c r="G3102" i="6"/>
  <c r="F3102" i="6"/>
  <c r="I3101" i="6"/>
  <c r="H3101" i="6"/>
  <c r="G3101" i="6"/>
  <c r="F3101" i="6"/>
  <c r="I3100" i="6"/>
  <c r="H3100" i="6"/>
  <c r="G3100" i="6"/>
  <c r="F3100" i="6"/>
  <c r="I3099" i="6"/>
  <c r="H3099" i="6"/>
  <c r="G3099" i="6"/>
  <c r="F3099" i="6"/>
  <c r="I3098" i="6"/>
  <c r="H3098" i="6"/>
  <c r="G3098" i="6"/>
  <c r="F3098" i="6"/>
  <c r="I3097" i="6"/>
  <c r="H3097" i="6"/>
  <c r="G3097" i="6"/>
  <c r="F3097" i="6"/>
  <c r="I3096" i="6"/>
  <c r="H3096" i="6"/>
  <c r="G3096" i="6"/>
  <c r="F3096" i="6"/>
  <c r="I3095" i="6"/>
  <c r="H3095" i="6"/>
  <c r="G3095" i="6"/>
  <c r="F3095" i="6"/>
  <c r="I3094" i="6"/>
  <c r="H3094" i="6"/>
  <c r="G3094" i="6"/>
  <c r="F3094" i="6"/>
  <c r="I3093" i="6"/>
  <c r="H3093" i="6"/>
  <c r="G3093" i="6"/>
  <c r="F3093" i="6"/>
  <c r="I3092" i="6"/>
  <c r="H3092" i="6"/>
  <c r="G3092" i="6"/>
  <c r="F3092" i="6"/>
  <c r="I3091" i="6"/>
  <c r="H3091" i="6"/>
  <c r="G3091" i="6"/>
  <c r="F3091" i="6"/>
  <c r="I3090" i="6"/>
  <c r="H3090" i="6"/>
  <c r="G3090" i="6"/>
  <c r="F3090" i="6"/>
  <c r="I3089" i="6"/>
  <c r="H3089" i="6"/>
  <c r="G3089" i="6"/>
  <c r="F3089" i="6"/>
  <c r="I3088" i="6"/>
  <c r="H3088" i="6"/>
  <c r="G3088" i="6"/>
  <c r="F3088" i="6"/>
  <c r="I3087" i="6"/>
  <c r="H3087" i="6"/>
  <c r="G3087" i="6"/>
  <c r="F3087" i="6"/>
  <c r="I3086" i="6"/>
  <c r="H3086" i="6"/>
  <c r="G3086" i="6"/>
  <c r="F3086" i="6"/>
  <c r="I3085" i="6"/>
  <c r="H3085" i="6"/>
  <c r="G3085" i="6"/>
  <c r="F3085" i="6"/>
  <c r="I3084" i="6"/>
  <c r="H3084" i="6"/>
  <c r="G3084" i="6"/>
  <c r="F3084" i="6"/>
  <c r="I3083" i="6"/>
  <c r="H3083" i="6"/>
  <c r="G3083" i="6"/>
  <c r="F3083" i="6"/>
  <c r="I3082" i="6"/>
  <c r="H3082" i="6"/>
  <c r="G3082" i="6"/>
  <c r="F3082" i="6"/>
  <c r="I3081" i="6"/>
  <c r="H3081" i="6"/>
  <c r="G3081" i="6"/>
  <c r="F3081" i="6"/>
  <c r="I3080" i="6"/>
  <c r="H3080" i="6"/>
  <c r="G3080" i="6"/>
  <c r="F3080" i="6"/>
  <c r="I3079" i="6"/>
  <c r="H3079" i="6"/>
  <c r="G3079" i="6"/>
  <c r="F3079" i="6"/>
  <c r="I3078" i="6"/>
  <c r="H3078" i="6"/>
  <c r="G3078" i="6"/>
  <c r="F3078" i="6"/>
  <c r="I3077" i="6"/>
  <c r="H3077" i="6"/>
  <c r="G3077" i="6"/>
  <c r="F3077" i="6"/>
  <c r="I3076" i="6"/>
  <c r="H3076" i="6"/>
  <c r="G3076" i="6"/>
  <c r="F3076" i="6"/>
  <c r="I3075" i="6"/>
  <c r="H3075" i="6"/>
  <c r="G3075" i="6"/>
  <c r="F3075" i="6"/>
  <c r="I3074" i="6"/>
  <c r="H3074" i="6"/>
  <c r="G3074" i="6"/>
  <c r="F3074" i="6"/>
  <c r="I3073" i="6"/>
  <c r="H3073" i="6"/>
  <c r="G3073" i="6"/>
  <c r="F3073" i="6"/>
  <c r="I3072" i="6"/>
  <c r="H3072" i="6"/>
  <c r="G3072" i="6"/>
  <c r="F3072" i="6"/>
  <c r="I3071" i="6"/>
  <c r="H3071" i="6"/>
  <c r="G3071" i="6"/>
  <c r="F3071" i="6"/>
  <c r="I3070" i="6"/>
  <c r="H3070" i="6"/>
  <c r="G3070" i="6"/>
  <c r="F3070" i="6"/>
  <c r="I3069" i="6"/>
  <c r="H3069" i="6"/>
  <c r="G3069" i="6"/>
  <c r="F3069" i="6"/>
  <c r="I3068" i="6"/>
  <c r="H3068" i="6"/>
  <c r="G3068" i="6"/>
  <c r="F3068" i="6"/>
  <c r="I3067" i="6"/>
  <c r="H3067" i="6"/>
  <c r="G3067" i="6"/>
  <c r="F3067" i="6"/>
  <c r="I3066" i="6"/>
  <c r="H3066" i="6"/>
  <c r="G3066" i="6"/>
  <c r="F3066" i="6"/>
  <c r="I3065" i="6"/>
  <c r="H3065" i="6"/>
  <c r="G3065" i="6"/>
  <c r="F3065" i="6"/>
  <c r="I3064" i="6"/>
  <c r="H3064" i="6"/>
  <c r="G3064" i="6"/>
  <c r="F3064" i="6"/>
  <c r="I3063" i="6"/>
  <c r="H3063" i="6"/>
  <c r="G3063" i="6"/>
  <c r="F3063" i="6"/>
  <c r="I3062" i="6"/>
  <c r="H3062" i="6"/>
  <c r="G3062" i="6"/>
  <c r="F3062" i="6"/>
  <c r="I3061" i="6"/>
  <c r="H3061" i="6"/>
  <c r="G3061" i="6"/>
  <c r="F3061" i="6"/>
  <c r="I3060" i="6"/>
  <c r="H3060" i="6"/>
  <c r="G3060" i="6"/>
  <c r="F3060" i="6"/>
  <c r="I3059" i="6"/>
  <c r="H3059" i="6"/>
  <c r="G3059" i="6"/>
  <c r="F3059" i="6"/>
  <c r="I3058" i="6"/>
  <c r="H3058" i="6"/>
  <c r="G3058" i="6"/>
  <c r="F3058" i="6"/>
  <c r="I3057" i="6"/>
  <c r="H3057" i="6"/>
  <c r="G3057" i="6"/>
  <c r="F3057" i="6"/>
  <c r="I3056" i="6"/>
  <c r="H3056" i="6"/>
  <c r="G3056" i="6"/>
  <c r="F3056" i="6"/>
  <c r="I3055" i="6"/>
  <c r="H3055" i="6"/>
  <c r="G3055" i="6"/>
  <c r="F3055" i="6"/>
  <c r="I3054" i="6"/>
  <c r="H3054" i="6"/>
  <c r="G3054" i="6"/>
  <c r="F3054" i="6"/>
  <c r="I3053" i="6"/>
  <c r="H3053" i="6"/>
  <c r="G3053" i="6"/>
  <c r="F3053" i="6"/>
  <c r="I3052" i="6"/>
  <c r="H3052" i="6"/>
  <c r="G3052" i="6"/>
  <c r="F3052" i="6"/>
  <c r="I3051" i="6"/>
  <c r="H3051" i="6"/>
  <c r="G3051" i="6"/>
  <c r="F3051" i="6"/>
  <c r="I3050" i="6"/>
  <c r="H3050" i="6"/>
  <c r="G3050" i="6"/>
  <c r="F3050" i="6"/>
  <c r="I3049" i="6"/>
  <c r="H3049" i="6"/>
  <c r="G3049" i="6"/>
  <c r="F3049" i="6"/>
  <c r="I3048" i="6"/>
  <c r="H3048" i="6"/>
  <c r="G3048" i="6"/>
  <c r="F3048" i="6"/>
  <c r="I3047" i="6"/>
  <c r="H3047" i="6"/>
  <c r="G3047" i="6"/>
  <c r="F3047" i="6"/>
  <c r="I3046" i="6"/>
  <c r="H3046" i="6"/>
  <c r="G3046" i="6"/>
  <c r="F3046" i="6"/>
  <c r="I3045" i="6"/>
  <c r="H3045" i="6"/>
  <c r="G3045" i="6"/>
  <c r="F3045" i="6"/>
  <c r="I3044" i="6"/>
  <c r="H3044" i="6"/>
  <c r="G3044" i="6"/>
  <c r="F3044" i="6"/>
  <c r="I3043" i="6"/>
  <c r="H3043" i="6"/>
  <c r="G3043" i="6"/>
  <c r="F3043" i="6"/>
  <c r="I3042" i="6"/>
  <c r="H3042" i="6"/>
  <c r="G3042" i="6"/>
  <c r="F3042" i="6"/>
  <c r="I3041" i="6"/>
  <c r="H3041" i="6"/>
  <c r="G3041" i="6"/>
  <c r="F3041" i="6"/>
  <c r="I3040" i="6"/>
  <c r="H3040" i="6"/>
  <c r="G3040" i="6"/>
  <c r="F3040" i="6"/>
  <c r="I3039" i="6"/>
  <c r="H3039" i="6"/>
  <c r="G3039" i="6"/>
  <c r="F3039" i="6"/>
  <c r="I3038" i="6"/>
  <c r="H3038" i="6"/>
  <c r="G3038" i="6"/>
  <c r="F3038" i="6"/>
  <c r="I3037" i="6"/>
  <c r="H3037" i="6"/>
  <c r="G3037" i="6"/>
  <c r="F3037" i="6"/>
  <c r="I3036" i="6"/>
  <c r="H3036" i="6"/>
  <c r="G3036" i="6"/>
  <c r="F3036" i="6"/>
  <c r="I3035" i="6"/>
  <c r="H3035" i="6"/>
  <c r="G3035" i="6"/>
  <c r="F3035" i="6"/>
  <c r="I3034" i="6"/>
  <c r="H3034" i="6"/>
  <c r="G3034" i="6"/>
  <c r="F3034" i="6"/>
  <c r="I3033" i="6"/>
  <c r="H3033" i="6"/>
  <c r="G3033" i="6"/>
  <c r="F3033" i="6"/>
  <c r="I3032" i="6"/>
  <c r="H3032" i="6"/>
  <c r="G3032" i="6"/>
  <c r="F3032" i="6"/>
  <c r="I3031" i="6"/>
  <c r="H3031" i="6"/>
  <c r="G3031" i="6"/>
  <c r="F3031" i="6"/>
  <c r="I3030" i="6"/>
  <c r="H3030" i="6"/>
  <c r="G3030" i="6"/>
  <c r="F3030" i="6"/>
  <c r="I3029" i="6"/>
  <c r="H3029" i="6"/>
  <c r="G3029" i="6"/>
  <c r="F3029" i="6"/>
  <c r="I3028" i="6"/>
  <c r="H3028" i="6"/>
  <c r="G3028" i="6"/>
  <c r="F3028" i="6"/>
  <c r="I3027" i="6"/>
  <c r="H3027" i="6"/>
  <c r="G3027" i="6"/>
  <c r="F3027" i="6"/>
  <c r="I3026" i="6"/>
  <c r="H3026" i="6"/>
  <c r="G3026" i="6"/>
  <c r="F3026" i="6"/>
  <c r="I3025" i="6"/>
  <c r="H3025" i="6"/>
  <c r="G3025" i="6"/>
  <c r="F3025" i="6"/>
  <c r="I3024" i="6"/>
  <c r="H3024" i="6"/>
  <c r="G3024" i="6"/>
  <c r="F3024" i="6"/>
  <c r="I3023" i="6"/>
  <c r="H3023" i="6"/>
  <c r="G3023" i="6"/>
  <c r="F3023" i="6"/>
  <c r="I3022" i="6"/>
  <c r="H3022" i="6"/>
  <c r="G3022" i="6"/>
  <c r="F3022" i="6"/>
  <c r="I3021" i="6"/>
  <c r="H3021" i="6"/>
  <c r="G3021" i="6"/>
  <c r="F3021" i="6"/>
  <c r="I3020" i="6"/>
  <c r="H3020" i="6"/>
  <c r="G3020" i="6"/>
  <c r="F3020" i="6"/>
  <c r="I3019" i="6"/>
  <c r="H3019" i="6"/>
  <c r="G3019" i="6"/>
  <c r="F3019" i="6"/>
  <c r="I3018" i="6"/>
  <c r="H3018" i="6"/>
  <c r="G3018" i="6"/>
  <c r="F3018" i="6"/>
  <c r="I3017" i="6"/>
  <c r="H3017" i="6"/>
  <c r="G3017" i="6"/>
  <c r="F3017" i="6"/>
  <c r="I3016" i="6"/>
  <c r="H3016" i="6"/>
  <c r="G3016" i="6"/>
  <c r="F3016" i="6"/>
  <c r="I3015" i="6"/>
  <c r="H3015" i="6"/>
  <c r="G3015" i="6"/>
  <c r="F3015" i="6"/>
  <c r="I3014" i="6"/>
  <c r="H3014" i="6"/>
  <c r="G3014" i="6"/>
  <c r="F3014" i="6"/>
  <c r="I3013" i="6"/>
  <c r="H3013" i="6"/>
  <c r="G3013" i="6"/>
  <c r="F3013" i="6"/>
  <c r="I3012" i="6"/>
  <c r="H3012" i="6"/>
  <c r="G3012" i="6"/>
  <c r="F3012" i="6"/>
  <c r="I3011" i="6"/>
  <c r="H3011" i="6"/>
  <c r="G3011" i="6"/>
  <c r="F3011" i="6"/>
  <c r="I3010" i="6"/>
  <c r="H3010" i="6"/>
  <c r="G3010" i="6"/>
  <c r="F3010" i="6"/>
  <c r="I3009" i="6"/>
  <c r="H3009" i="6"/>
  <c r="G3009" i="6"/>
  <c r="F3009" i="6"/>
  <c r="I3008" i="6"/>
  <c r="H3008" i="6"/>
  <c r="G3008" i="6"/>
  <c r="F3008" i="6"/>
  <c r="I3007" i="6"/>
  <c r="H3007" i="6"/>
  <c r="G3007" i="6"/>
  <c r="F3007" i="6"/>
  <c r="I3006" i="6"/>
  <c r="H3006" i="6"/>
  <c r="G3006" i="6"/>
  <c r="F3006" i="6"/>
  <c r="I3005" i="6"/>
  <c r="H3005" i="6"/>
  <c r="G3005" i="6"/>
  <c r="F3005" i="6"/>
  <c r="I3004" i="6"/>
  <c r="H3004" i="6"/>
  <c r="G3004" i="6"/>
  <c r="F3004" i="6"/>
  <c r="I3003" i="6"/>
  <c r="H3003" i="6"/>
  <c r="G3003" i="6"/>
  <c r="F3003" i="6"/>
  <c r="I3002" i="6"/>
  <c r="H3002" i="6"/>
  <c r="G3002" i="6"/>
  <c r="F3002" i="6"/>
  <c r="I3001" i="6"/>
  <c r="H3001" i="6"/>
  <c r="G3001" i="6"/>
  <c r="F3001" i="6"/>
  <c r="I3000" i="6"/>
  <c r="H3000" i="6"/>
  <c r="G3000" i="6"/>
  <c r="F3000" i="6"/>
  <c r="I2999" i="6"/>
  <c r="H2999" i="6"/>
  <c r="G2999" i="6"/>
  <c r="F2999" i="6"/>
  <c r="I2998" i="6"/>
  <c r="H2998" i="6"/>
  <c r="G2998" i="6"/>
  <c r="F2998" i="6"/>
  <c r="I2997" i="6"/>
  <c r="H2997" i="6"/>
  <c r="G2997" i="6"/>
  <c r="F2997" i="6"/>
  <c r="I2996" i="6"/>
  <c r="H2996" i="6"/>
  <c r="G2996" i="6"/>
  <c r="F2996" i="6"/>
  <c r="I2995" i="6"/>
  <c r="H2995" i="6"/>
  <c r="G2995" i="6"/>
  <c r="F2995" i="6"/>
  <c r="I2994" i="6"/>
  <c r="H2994" i="6"/>
  <c r="G2994" i="6"/>
  <c r="F2994" i="6"/>
  <c r="I2993" i="6"/>
  <c r="H2993" i="6"/>
  <c r="G2993" i="6"/>
  <c r="F2993" i="6"/>
  <c r="I2992" i="6"/>
  <c r="H2992" i="6"/>
  <c r="G2992" i="6"/>
  <c r="F2992" i="6"/>
  <c r="I2991" i="6"/>
  <c r="H2991" i="6"/>
  <c r="G2991" i="6"/>
  <c r="F2991" i="6"/>
  <c r="I2990" i="6"/>
  <c r="H2990" i="6"/>
  <c r="G2990" i="6"/>
  <c r="F2990" i="6"/>
  <c r="I2989" i="6"/>
  <c r="H2989" i="6"/>
  <c r="G2989" i="6"/>
  <c r="F2989" i="6"/>
  <c r="I2988" i="6"/>
  <c r="H2988" i="6"/>
  <c r="G2988" i="6"/>
  <c r="F2988" i="6"/>
  <c r="I2987" i="6"/>
  <c r="H2987" i="6"/>
  <c r="G2987" i="6"/>
  <c r="F2987" i="6"/>
  <c r="I2986" i="6"/>
  <c r="H2986" i="6"/>
  <c r="G2986" i="6"/>
  <c r="F2986" i="6"/>
  <c r="I2985" i="6"/>
  <c r="H2985" i="6"/>
  <c r="G2985" i="6"/>
  <c r="F2985" i="6"/>
  <c r="I2984" i="6"/>
  <c r="H2984" i="6"/>
  <c r="G2984" i="6"/>
  <c r="F2984" i="6"/>
  <c r="I2983" i="6"/>
  <c r="H2983" i="6"/>
  <c r="G2983" i="6"/>
  <c r="F2983" i="6"/>
  <c r="I2982" i="6"/>
  <c r="H2982" i="6"/>
  <c r="G2982" i="6"/>
  <c r="F2982" i="6"/>
  <c r="I2981" i="6"/>
  <c r="H2981" i="6"/>
  <c r="G2981" i="6"/>
  <c r="F2981" i="6"/>
  <c r="I2980" i="6"/>
  <c r="H2980" i="6"/>
  <c r="G2980" i="6"/>
  <c r="F2980" i="6"/>
  <c r="I2979" i="6"/>
  <c r="H2979" i="6"/>
  <c r="G2979" i="6"/>
  <c r="F2979" i="6"/>
  <c r="I2978" i="6"/>
  <c r="H2978" i="6"/>
  <c r="G2978" i="6"/>
  <c r="F2978" i="6"/>
  <c r="I2977" i="6"/>
  <c r="H2977" i="6"/>
  <c r="G2977" i="6"/>
  <c r="F2977" i="6"/>
  <c r="I2976" i="6"/>
  <c r="H2976" i="6"/>
  <c r="G2976" i="6"/>
  <c r="F2976" i="6"/>
  <c r="I2975" i="6"/>
  <c r="H2975" i="6"/>
  <c r="G2975" i="6"/>
  <c r="F2975" i="6"/>
  <c r="I2974" i="6"/>
  <c r="H2974" i="6"/>
  <c r="G2974" i="6"/>
  <c r="F2974" i="6"/>
  <c r="I2973" i="6"/>
  <c r="H2973" i="6"/>
  <c r="G2973" i="6"/>
  <c r="F2973" i="6"/>
  <c r="I2972" i="6"/>
  <c r="H2972" i="6"/>
  <c r="G2972" i="6"/>
  <c r="F2972" i="6"/>
  <c r="I2971" i="6"/>
  <c r="H2971" i="6"/>
  <c r="G2971" i="6"/>
  <c r="F2971" i="6"/>
  <c r="I2970" i="6"/>
  <c r="H2970" i="6"/>
  <c r="G2970" i="6"/>
  <c r="F2970" i="6"/>
  <c r="I2969" i="6"/>
  <c r="H2969" i="6"/>
  <c r="G2969" i="6"/>
  <c r="F2969" i="6"/>
  <c r="I2968" i="6"/>
  <c r="H2968" i="6"/>
  <c r="G2968" i="6"/>
  <c r="F2968" i="6"/>
  <c r="I2967" i="6"/>
  <c r="H2967" i="6"/>
  <c r="G2967" i="6"/>
  <c r="F2967" i="6"/>
  <c r="I2966" i="6"/>
  <c r="H2966" i="6"/>
  <c r="G2966" i="6"/>
  <c r="F2966" i="6"/>
  <c r="I2965" i="6"/>
  <c r="H2965" i="6"/>
  <c r="G2965" i="6"/>
  <c r="F2965" i="6"/>
  <c r="I2964" i="6"/>
  <c r="H2964" i="6"/>
  <c r="G2964" i="6"/>
  <c r="F2964" i="6"/>
  <c r="I2963" i="6"/>
  <c r="H2963" i="6"/>
  <c r="G2963" i="6"/>
  <c r="F2963" i="6"/>
  <c r="I2962" i="6"/>
  <c r="H2962" i="6"/>
  <c r="G2962" i="6"/>
  <c r="F2962" i="6"/>
  <c r="I2961" i="6"/>
  <c r="H2961" i="6"/>
  <c r="G2961" i="6"/>
  <c r="F2961" i="6"/>
  <c r="I2960" i="6"/>
  <c r="H2960" i="6"/>
  <c r="G2960" i="6"/>
  <c r="F2960" i="6"/>
  <c r="I2959" i="6"/>
  <c r="H2959" i="6"/>
  <c r="G2959" i="6"/>
  <c r="F2959" i="6"/>
  <c r="I2958" i="6"/>
  <c r="H2958" i="6"/>
  <c r="G2958" i="6"/>
  <c r="F2958" i="6"/>
  <c r="I2957" i="6"/>
  <c r="H2957" i="6"/>
  <c r="G2957" i="6"/>
  <c r="F2957" i="6"/>
  <c r="I2956" i="6"/>
  <c r="H2956" i="6"/>
  <c r="G2956" i="6"/>
  <c r="F2956" i="6"/>
  <c r="I2955" i="6"/>
  <c r="H2955" i="6"/>
  <c r="G2955" i="6"/>
  <c r="F2955" i="6"/>
  <c r="I2954" i="6"/>
  <c r="H2954" i="6"/>
  <c r="G2954" i="6"/>
  <c r="F2954" i="6"/>
  <c r="I2953" i="6"/>
  <c r="H2953" i="6"/>
  <c r="G2953" i="6"/>
  <c r="F2953" i="6"/>
  <c r="I2952" i="6"/>
  <c r="H2952" i="6"/>
  <c r="G2952" i="6"/>
  <c r="F2952" i="6"/>
  <c r="I2951" i="6"/>
  <c r="H2951" i="6"/>
  <c r="G2951" i="6"/>
  <c r="F2951" i="6"/>
  <c r="I2950" i="6"/>
  <c r="H2950" i="6"/>
  <c r="G2950" i="6"/>
  <c r="F2950" i="6"/>
  <c r="I2949" i="6"/>
  <c r="H2949" i="6"/>
  <c r="G2949" i="6"/>
  <c r="F2949" i="6"/>
  <c r="I2948" i="6"/>
  <c r="H2948" i="6"/>
  <c r="G2948" i="6"/>
  <c r="F2948" i="6"/>
  <c r="I2947" i="6"/>
  <c r="H2947" i="6"/>
  <c r="G2947" i="6"/>
  <c r="F2947" i="6"/>
  <c r="I2946" i="6"/>
  <c r="H2946" i="6"/>
  <c r="G2946" i="6"/>
  <c r="F2946" i="6"/>
  <c r="I2945" i="6"/>
  <c r="H2945" i="6"/>
  <c r="G2945" i="6"/>
  <c r="F2945" i="6"/>
  <c r="I2944" i="6"/>
  <c r="H2944" i="6"/>
  <c r="G2944" i="6"/>
  <c r="F2944" i="6"/>
  <c r="I2943" i="6"/>
  <c r="H2943" i="6"/>
  <c r="G2943" i="6"/>
  <c r="F2943" i="6"/>
  <c r="I2942" i="6"/>
  <c r="H2942" i="6"/>
  <c r="G2942" i="6"/>
  <c r="F2942" i="6"/>
  <c r="I2941" i="6"/>
  <c r="H2941" i="6"/>
  <c r="G2941" i="6"/>
  <c r="F2941" i="6"/>
  <c r="I2940" i="6"/>
  <c r="H2940" i="6"/>
  <c r="G2940" i="6"/>
  <c r="F2940" i="6"/>
  <c r="I2939" i="6"/>
  <c r="H2939" i="6"/>
  <c r="G2939" i="6"/>
  <c r="F2939" i="6"/>
  <c r="I2938" i="6"/>
  <c r="H2938" i="6"/>
  <c r="G2938" i="6"/>
  <c r="F2938" i="6"/>
  <c r="I2937" i="6"/>
  <c r="H2937" i="6"/>
  <c r="G2937" i="6"/>
  <c r="F2937" i="6"/>
  <c r="I2936" i="6"/>
  <c r="H2936" i="6"/>
  <c r="G2936" i="6"/>
  <c r="F2936" i="6"/>
  <c r="I2935" i="6"/>
  <c r="H2935" i="6"/>
  <c r="G2935" i="6"/>
  <c r="F2935" i="6"/>
  <c r="I2934" i="6"/>
  <c r="H2934" i="6"/>
  <c r="G2934" i="6"/>
  <c r="F2934" i="6"/>
  <c r="I2933" i="6"/>
  <c r="H2933" i="6"/>
  <c r="G2933" i="6"/>
  <c r="F2933" i="6"/>
  <c r="I2932" i="6"/>
  <c r="H2932" i="6"/>
  <c r="G2932" i="6"/>
  <c r="F2932" i="6"/>
  <c r="I2931" i="6"/>
  <c r="H2931" i="6"/>
  <c r="G2931" i="6"/>
  <c r="F2931" i="6"/>
  <c r="I2930" i="6"/>
  <c r="H2930" i="6"/>
  <c r="G2930" i="6"/>
  <c r="F2930" i="6"/>
  <c r="I2929" i="6"/>
  <c r="H2929" i="6"/>
  <c r="G2929" i="6"/>
  <c r="F2929" i="6"/>
  <c r="I2928" i="6"/>
  <c r="H2928" i="6"/>
  <c r="G2928" i="6"/>
  <c r="F2928" i="6"/>
  <c r="I2927" i="6"/>
  <c r="H2927" i="6"/>
  <c r="G2927" i="6"/>
  <c r="F2927" i="6"/>
  <c r="I2926" i="6"/>
  <c r="H2926" i="6"/>
  <c r="G2926" i="6"/>
  <c r="F2926" i="6"/>
  <c r="I2925" i="6"/>
  <c r="H2925" i="6"/>
  <c r="G2925" i="6"/>
  <c r="F2925" i="6"/>
  <c r="I2924" i="6"/>
  <c r="H2924" i="6"/>
  <c r="G2924" i="6"/>
  <c r="F2924" i="6"/>
  <c r="I2923" i="6"/>
  <c r="H2923" i="6"/>
  <c r="G2923" i="6"/>
  <c r="F2923" i="6"/>
  <c r="I2922" i="6"/>
  <c r="H2922" i="6"/>
  <c r="G2922" i="6"/>
  <c r="F2922" i="6"/>
  <c r="I2921" i="6"/>
  <c r="H2921" i="6"/>
  <c r="G2921" i="6"/>
  <c r="F2921" i="6"/>
  <c r="I2920" i="6"/>
  <c r="H2920" i="6"/>
  <c r="G2920" i="6"/>
  <c r="F2920" i="6"/>
  <c r="I2919" i="6"/>
  <c r="H2919" i="6"/>
  <c r="G2919" i="6"/>
  <c r="F2919" i="6"/>
  <c r="I2918" i="6"/>
  <c r="H2918" i="6"/>
  <c r="G2918" i="6"/>
  <c r="F2918" i="6"/>
  <c r="I2917" i="6"/>
  <c r="H2917" i="6"/>
  <c r="G2917" i="6"/>
  <c r="F2917" i="6"/>
  <c r="I2916" i="6"/>
  <c r="H2916" i="6"/>
  <c r="G2916" i="6"/>
  <c r="F2916" i="6"/>
  <c r="I2915" i="6"/>
  <c r="H2915" i="6"/>
  <c r="G2915" i="6"/>
  <c r="F2915" i="6"/>
  <c r="I2914" i="6"/>
  <c r="H2914" i="6"/>
  <c r="G2914" i="6"/>
  <c r="F2914" i="6"/>
  <c r="I2913" i="6"/>
  <c r="H2913" i="6"/>
  <c r="G2913" i="6"/>
  <c r="F2913" i="6"/>
  <c r="I2912" i="6"/>
  <c r="H2912" i="6"/>
  <c r="G2912" i="6"/>
  <c r="F2912" i="6"/>
  <c r="I2911" i="6"/>
  <c r="H2911" i="6"/>
  <c r="G2911" i="6"/>
  <c r="F2911" i="6"/>
  <c r="I2910" i="6"/>
  <c r="H2910" i="6"/>
  <c r="G2910" i="6"/>
  <c r="F2910" i="6"/>
  <c r="I2909" i="6"/>
  <c r="H2909" i="6"/>
  <c r="G2909" i="6"/>
  <c r="F2909" i="6"/>
  <c r="I2908" i="6"/>
  <c r="H2908" i="6"/>
  <c r="G2908" i="6"/>
  <c r="F2908" i="6"/>
  <c r="I2907" i="6"/>
  <c r="H2907" i="6"/>
  <c r="G2907" i="6"/>
  <c r="F2907" i="6"/>
  <c r="I2906" i="6"/>
  <c r="H2906" i="6"/>
  <c r="G2906" i="6"/>
  <c r="F2906" i="6"/>
  <c r="I2905" i="6"/>
  <c r="H2905" i="6"/>
  <c r="G2905" i="6"/>
  <c r="F2905" i="6"/>
  <c r="I2904" i="6"/>
  <c r="H2904" i="6"/>
  <c r="G2904" i="6"/>
  <c r="F2904" i="6"/>
  <c r="I2903" i="6"/>
  <c r="H2903" i="6"/>
  <c r="G2903" i="6"/>
  <c r="F2903" i="6"/>
  <c r="I2902" i="6"/>
  <c r="H2902" i="6"/>
  <c r="G2902" i="6"/>
  <c r="F2902" i="6"/>
  <c r="I2901" i="6"/>
  <c r="H2901" i="6"/>
  <c r="G2901" i="6"/>
  <c r="F2901" i="6"/>
  <c r="I2900" i="6"/>
  <c r="H2900" i="6"/>
  <c r="G2900" i="6"/>
  <c r="F2900" i="6"/>
  <c r="I2899" i="6"/>
  <c r="H2899" i="6"/>
  <c r="G2899" i="6"/>
  <c r="F2899" i="6"/>
  <c r="I2898" i="6"/>
  <c r="H2898" i="6"/>
  <c r="G2898" i="6"/>
  <c r="F2898" i="6"/>
  <c r="I2897" i="6"/>
  <c r="H2897" i="6"/>
  <c r="G2897" i="6"/>
  <c r="F2897" i="6"/>
  <c r="I2896" i="6"/>
  <c r="H2896" i="6"/>
  <c r="G2896" i="6"/>
  <c r="F2896" i="6"/>
  <c r="I2895" i="6"/>
  <c r="H2895" i="6"/>
  <c r="G2895" i="6"/>
  <c r="F2895" i="6"/>
  <c r="I2894" i="6"/>
  <c r="H2894" i="6"/>
  <c r="G2894" i="6"/>
  <c r="F2894" i="6"/>
  <c r="I2893" i="6"/>
  <c r="H2893" i="6"/>
  <c r="G2893" i="6"/>
  <c r="F2893" i="6"/>
  <c r="I2892" i="6"/>
  <c r="H2892" i="6"/>
  <c r="G2892" i="6"/>
  <c r="F2892" i="6"/>
  <c r="I2891" i="6"/>
  <c r="H2891" i="6"/>
  <c r="G2891" i="6"/>
  <c r="F2891" i="6"/>
  <c r="I2890" i="6"/>
  <c r="H2890" i="6"/>
  <c r="G2890" i="6"/>
  <c r="F2890" i="6"/>
  <c r="I2889" i="6"/>
  <c r="H2889" i="6"/>
  <c r="G2889" i="6"/>
  <c r="F2889" i="6"/>
  <c r="I2888" i="6"/>
  <c r="H2888" i="6"/>
  <c r="G2888" i="6"/>
  <c r="F2888" i="6"/>
  <c r="I2887" i="6"/>
  <c r="H2887" i="6"/>
  <c r="G2887" i="6"/>
  <c r="F2887" i="6"/>
  <c r="I2886" i="6"/>
  <c r="H2886" i="6"/>
  <c r="G2886" i="6"/>
  <c r="F2886" i="6"/>
  <c r="I2885" i="6"/>
  <c r="H2885" i="6"/>
  <c r="G2885" i="6"/>
  <c r="F2885" i="6"/>
  <c r="I2884" i="6"/>
  <c r="H2884" i="6"/>
  <c r="G2884" i="6"/>
  <c r="F2884" i="6"/>
  <c r="I2883" i="6"/>
  <c r="H2883" i="6"/>
  <c r="G2883" i="6"/>
  <c r="F2883" i="6"/>
  <c r="I2882" i="6"/>
  <c r="H2882" i="6"/>
  <c r="G2882" i="6"/>
  <c r="F2882" i="6"/>
  <c r="I2881" i="6"/>
  <c r="H2881" i="6"/>
  <c r="G2881" i="6"/>
  <c r="F2881" i="6"/>
  <c r="I2880" i="6"/>
  <c r="H2880" i="6"/>
  <c r="G2880" i="6"/>
  <c r="F2880" i="6"/>
  <c r="I2879" i="6"/>
  <c r="H2879" i="6"/>
  <c r="G2879" i="6"/>
  <c r="F2879" i="6"/>
  <c r="I2878" i="6"/>
  <c r="H2878" i="6"/>
  <c r="G2878" i="6"/>
  <c r="F2878" i="6"/>
  <c r="I2877" i="6"/>
  <c r="H2877" i="6"/>
  <c r="G2877" i="6"/>
  <c r="F2877" i="6"/>
  <c r="I2876" i="6"/>
  <c r="H2876" i="6"/>
  <c r="G2876" i="6"/>
  <c r="F2876" i="6"/>
  <c r="I2875" i="6"/>
  <c r="H2875" i="6"/>
  <c r="G2875" i="6"/>
  <c r="F2875" i="6"/>
  <c r="I2874" i="6"/>
  <c r="H2874" i="6"/>
  <c r="G2874" i="6"/>
  <c r="F2874" i="6"/>
  <c r="I2873" i="6"/>
  <c r="H2873" i="6"/>
  <c r="G2873" i="6"/>
  <c r="F2873" i="6"/>
  <c r="I2872" i="6"/>
  <c r="H2872" i="6"/>
  <c r="G2872" i="6"/>
  <c r="F2872" i="6"/>
  <c r="I2871" i="6"/>
  <c r="H2871" i="6"/>
  <c r="G2871" i="6"/>
  <c r="F2871" i="6"/>
  <c r="I2870" i="6"/>
  <c r="H2870" i="6"/>
  <c r="G2870" i="6"/>
  <c r="F2870" i="6"/>
  <c r="I2869" i="6"/>
  <c r="H2869" i="6"/>
  <c r="G2869" i="6"/>
  <c r="F2869" i="6"/>
  <c r="I2868" i="6"/>
  <c r="H2868" i="6"/>
  <c r="G2868" i="6"/>
  <c r="F2868" i="6"/>
  <c r="I2867" i="6"/>
  <c r="H2867" i="6"/>
  <c r="G2867" i="6"/>
  <c r="F2867" i="6"/>
  <c r="I2866" i="6"/>
  <c r="H2866" i="6"/>
  <c r="G2866" i="6"/>
  <c r="F2866" i="6"/>
  <c r="I2865" i="6"/>
  <c r="H2865" i="6"/>
  <c r="G2865" i="6"/>
  <c r="F2865" i="6"/>
  <c r="I2864" i="6"/>
  <c r="H2864" i="6"/>
  <c r="G2864" i="6"/>
  <c r="F2864" i="6"/>
  <c r="I2863" i="6"/>
  <c r="H2863" i="6"/>
  <c r="G2863" i="6"/>
  <c r="F2863" i="6"/>
  <c r="I2862" i="6"/>
  <c r="H2862" i="6"/>
  <c r="G2862" i="6"/>
  <c r="F2862" i="6"/>
  <c r="I2861" i="6"/>
  <c r="H2861" i="6"/>
  <c r="G2861" i="6"/>
  <c r="F2861" i="6"/>
  <c r="I2860" i="6"/>
  <c r="H2860" i="6"/>
  <c r="G2860" i="6"/>
  <c r="F2860" i="6"/>
  <c r="I2859" i="6"/>
  <c r="H2859" i="6"/>
  <c r="G2859" i="6"/>
  <c r="F2859" i="6"/>
  <c r="I2858" i="6"/>
  <c r="H2858" i="6"/>
  <c r="G2858" i="6"/>
  <c r="F2858" i="6"/>
  <c r="I2857" i="6"/>
  <c r="H2857" i="6"/>
  <c r="G2857" i="6"/>
  <c r="F2857" i="6"/>
  <c r="I2856" i="6"/>
  <c r="H2856" i="6"/>
  <c r="G2856" i="6"/>
  <c r="F2856" i="6"/>
  <c r="I2855" i="6"/>
  <c r="H2855" i="6"/>
  <c r="G2855" i="6"/>
  <c r="F2855" i="6"/>
  <c r="I2854" i="6"/>
  <c r="H2854" i="6"/>
  <c r="G2854" i="6"/>
  <c r="F2854" i="6"/>
  <c r="I2853" i="6"/>
  <c r="H2853" i="6"/>
  <c r="G2853" i="6"/>
  <c r="F2853" i="6"/>
  <c r="I2852" i="6"/>
  <c r="H2852" i="6"/>
  <c r="G2852" i="6"/>
  <c r="F2852" i="6"/>
  <c r="I2851" i="6"/>
  <c r="H2851" i="6"/>
  <c r="G2851" i="6"/>
  <c r="F2851" i="6"/>
  <c r="I2850" i="6"/>
  <c r="H2850" i="6"/>
  <c r="G2850" i="6"/>
  <c r="F2850" i="6"/>
  <c r="I2849" i="6"/>
  <c r="H2849" i="6"/>
  <c r="G2849" i="6"/>
  <c r="F2849" i="6"/>
  <c r="I2848" i="6"/>
  <c r="H2848" i="6"/>
  <c r="G2848" i="6"/>
  <c r="F2848" i="6"/>
  <c r="I2847" i="6"/>
  <c r="H2847" i="6"/>
  <c r="G2847" i="6"/>
  <c r="F2847" i="6"/>
  <c r="I2846" i="6"/>
  <c r="H2846" i="6"/>
  <c r="G2846" i="6"/>
  <c r="F2846" i="6"/>
  <c r="I2845" i="6"/>
  <c r="H2845" i="6"/>
  <c r="G2845" i="6"/>
  <c r="F2845" i="6"/>
  <c r="I2844" i="6"/>
  <c r="H2844" i="6"/>
  <c r="G2844" i="6"/>
  <c r="F2844" i="6"/>
  <c r="I2843" i="6"/>
  <c r="H2843" i="6"/>
  <c r="G2843" i="6"/>
  <c r="F2843" i="6"/>
  <c r="I2842" i="6"/>
  <c r="H2842" i="6"/>
  <c r="G2842" i="6"/>
  <c r="F2842" i="6"/>
  <c r="I2841" i="6"/>
  <c r="H2841" i="6"/>
  <c r="G2841" i="6"/>
  <c r="F2841" i="6"/>
  <c r="I2840" i="6"/>
  <c r="H2840" i="6"/>
  <c r="G2840" i="6"/>
  <c r="F2840" i="6"/>
  <c r="I2839" i="6"/>
  <c r="H2839" i="6"/>
  <c r="G2839" i="6"/>
  <c r="F2839" i="6"/>
  <c r="I2838" i="6"/>
  <c r="H2838" i="6"/>
  <c r="G2838" i="6"/>
  <c r="F2838" i="6"/>
  <c r="I2837" i="6"/>
  <c r="H2837" i="6"/>
  <c r="G2837" i="6"/>
  <c r="F2837" i="6"/>
  <c r="I2836" i="6"/>
  <c r="H2836" i="6"/>
  <c r="G2836" i="6"/>
  <c r="F2836" i="6"/>
  <c r="I2835" i="6"/>
  <c r="H2835" i="6"/>
  <c r="G2835" i="6"/>
  <c r="F2835" i="6"/>
  <c r="I2834" i="6"/>
  <c r="H2834" i="6"/>
  <c r="G2834" i="6"/>
  <c r="F2834" i="6"/>
  <c r="I2833" i="6"/>
  <c r="H2833" i="6"/>
  <c r="G2833" i="6"/>
  <c r="F2833" i="6"/>
  <c r="I2832" i="6"/>
  <c r="H2832" i="6"/>
  <c r="G2832" i="6"/>
  <c r="F2832" i="6"/>
  <c r="I2831" i="6"/>
  <c r="H2831" i="6"/>
  <c r="G2831" i="6"/>
  <c r="F2831" i="6"/>
  <c r="I2830" i="6"/>
  <c r="H2830" i="6"/>
  <c r="G2830" i="6"/>
  <c r="F2830" i="6"/>
  <c r="I2829" i="6"/>
  <c r="H2829" i="6"/>
  <c r="G2829" i="6"/>
  <c r="F2829" i="6"/>
  <c r="I2828" i="6"/>
  <c r="H2828" i="6"/>
  <c r="G2828" i="6"/>
  <c r="F2828" i="6"/>
  <c r="I2827" i="6"/>
  <c r="H2827" i="6"/>
  <c r="G2827" i="6"/>
  <c r="F2827" i="6"/>
  <c r="I2826" i="6"/>
  <c r="H2826" i="6"/>
  <c r="G2826" i="6"/>
  <c r="F2826" i="6"/>
  <c r="I2825" i="6"/>
  <c r="H2825" i="6"/>
  <c r="G2825" i="6"/>
  <c r="F2825" i="6"/>
  <c r="I2824" i="6"/>
  <c r="H2824" i="6"/>
  <c r="G2824" i="6"/>
  <c r="F2824" i="6"/>
  <c r="I2823" i="6"/>
  <c r="H2823" i="6"/>
  <c r="G2823" i="6"/>
  <c r="F2823" i="6"/>
  <c r="I2822" i="6"/>
  <c r="H2822" i="6"/>
  <c r="G2822" i="6"/>
  <c r="F2822" i="6"/>
  <c r="I2821" i="6"/>
  <c r="H2821" i="6"/>
  <c r="G2821" i="6"/>
  <c r="F2821" i="6"/>
  <c r="I2820" i="6"/>
  <c r="H2820" i="6"/>
  <c r="G2820" i="6"/>
  <c r="F2820" i="6"/>
  <c r="I2819" i="6"/>
  <c r="H2819" i="6"/>
  <c r="G2819" i="6"/>
  <c r="F2819" i="6"/>
  <c r="I2818" i="6"/>
  <c r="H2818" i="6"/>
  <c r="G2818" i="6"/>
  <c r="F2818" i="6"/>
  <c r="I2817" i="6"/>
  <c r="H2817" i="6"/>
  <c r="G2817" i="6"/>
  <c r="F2817" i="6"/>
  <c r="I2816" i="6"/>
  <c r="H2816" i="6"/>
  <c r="G2816" i="6"/>
  <c r="F2816" i="6"/>
  <c r="I2815" i="6"/>
  <c r="H2815" i="6"/>
  <c r="G2815" i="6"/>
  <c r="F2815" i="6"/>
  <c r="I2814" i="6"/>
  <c r="H2814" i="6"/>
  <c r="G2814" i="6"/>
  <c r="F2814" i="6"/>
  <c r="I2813" i="6"/>
  <c r="H2813" i="6"/>
  <c r="G2813" i="6"/>
  <c r="F2813" i="6"/>
  <c r="I2812" i="6"/>
  <c r="H2812" i="6"/>
  <c r="G2812" i="6"/>
  <c r="F2812" i="6"/>
  <c r="I2811" i="6"/>
  <c r="H2811" i="6"/>
  <c r="G2811" i="6"/>
  <c r="F2811" i="6"/>
  <c r="I2810" i="6"/>
  <c r="H2810" i="6"/>
  <c r="G2810" i="6"/>
  <c r="F2810" i="6"/>
  <c r="I2809" i="6"/>
  <c r="H2809" i="6"/>
  <c r="G2809" i="6"/>
  <c r="F2809" i="6"/>
  <c r="I2808" i="6"/>
  <c r="H2808" i="6"/>
  <c r="G2808" i="6"/>
  <c r="F2808" i="6"/>
  <c r="I2807" i="6"/>
  <c r="H2807" i="6"/>
  <c r="G2807" i="6"/>
  <c r="F2807" i="6"/>
  <c r="I2806" i="6"/>
  <c r="H2806" i="6"/>
  <c r="G2806" i="6"/>
  <c r="F2806" i="6"/>
  <c r="I2805" i="6"/>
  <c r="H2805" i="6"/>
  <c r="G2805" i="6"/>
  <c r="F2805" i="6"/>
  <c r="I2804" i="6"/>
  <c r="H2804" i="6"/>
  <c r="G2804" i="6"/>
  <c r="F2804" i="6"/>
  <c r="I2803" i="6"/>
  <c r="H2803" i="6"/>
  <c r="G2803" i="6"/>
  <c r="F2803" i="6"/>
  <c r="I2802" i="6"/>
  <c r="H2802" i="6"/>
  <c r="G2802" i="6"/>
  <c r="F2802" i="6"/>
  <c r="I2801" i="6"/>
  <c r="H2801" i="6"/>
  <c r="G2801" i="6"/>
  <c r="F2801" i="6"/>
  <c r="I2800" i="6"/>
  <c r="H2800" i="6"/>
  <c r="G2800" i="6"/>
  <c r="F2800" i="6"/>
  <c r="I2799" i="6"/>
  <c r="H2799" i="6"/>
  <c r="G2799" i="6"/>
  <c r="F2799" i="6"/>
  <c r="I2798" i="6"/>
  <c r="H2798" i="6"/>
  <c r="G2798" i="6"/>
  <c r="F2798" i="6"/>
  <c r="I2797" i="6"/>
  <c r="H2797" i="6"/>
  <c r="G2797" i="6"/>
  <c r="F2797" i="6"/>
  <c r="I2796" i="6"/>
  <c r="H2796" i="6"/>
  <c r="G2796" i="6"/>
  <c r="F2796" i="6"/>
  <c r="I2795" i="6"/>
  <c r="H2795" i="6"/>
  <c r="G2795" i="6"/>
  <c r="F2795" i="6"/>
  <c r="I2794" i="6"/>
  <c r="H2794" i="6"/>
  <c r="G2794" i="6"/>
  <c r="F2794" i="6"/>
  <c r="I2793" i="6"/>
  <c r="H2793" i="6"/>
  <c r="G2793" i="6"/>
  <c r="F2793" i="6"/>
  <c r="I2792" i="6"/>
  <c r="H2792" i="6"/>
  <c r="G2792" i="6"/>
  <c r="F2792" i="6"/>
  <c r="I2791" i="6"/>
  <c r="H2791" i="6"/>
  <c r="G2791" i="6"/>
  <c r="F2791" i="6"/>
  <c r="I2790" i="6"/>
  <c r="H2790" i="6"/>
  <c r="G2790" i="6"/>
  <c r="F2790" i="6"/>
  <c r="I2789" i="6"/>
  <c r="H2789" i="6"/>
  <c r="G2789" i="6"/>
  <c r="F2789" i="6"/>
  <c r="I2788" i="6"/>
  <c r="H2788" i="6"/>
  <c r="G2788" i="6"/>
  <c r="F2788" i="6"/>
  <c r="I2787" i="6"/>
  <c r="H2787" i="6"/>
  <c r="G2787" i="6"/>
  <c r="F2787" i="6"/>
  <c r="I2786" i="6"/>
  <c r="H2786" i="6"/>
  <c r="G2786" i="6"/>
  <c r="F2786" i="6"/>
  <c r="I2785" i="6"/>
  <c r="H2785" i="6"/>
  <c r="G2785" i="6"/>
  <c r="F2785" i="6"/>
  <c r="I2784" i="6"/>
  <c r="H2784" i="6"/>
  <c r="G2784" i="6"/>
  <c r="F2784" i="6"/>
  <c r="I2783" i="6"/>
  <c r="H2783" i="6"/>
  <c r="G2783" i="6"/>
  <c r="F2783" i="6"/>
  <c r="I2782" i="6"/>
  <c r="H2782" i="6"/>
  <c r="G2782" i="6"/>
  <c r="F2782" i="6"/>
  <c r="I2781" i="6"/>
  <c r="H2781" i="6"/>
  <c r="G2781" i="6"/>
  <c r="F2781" i="6"/>
  <c r="I2780" i="6"/>
  <c r="H2780" i="6"/>
  <c r="G2780" i="6"/>
  <c r="F2780" i="6"/>
  <c r="I2779" i="6"/>
  <c r="H2779" i="6"/>
  <c r="G2779" i="6"/>
  <c r="F2779" i="6"/>
  <c r="I2778" i="6"/>
  <c r="H2778" i="6"/>
  <c r="G2778" i="6"/>
  <c r="F2778" i="6"/>
  <c r="I2777" i="6"/>
  <c r="H2777" i="6"/>
  <c r="G2777" i="6"/>
  <c r="F2777" i="6"/>
  <c r="I2776" i="6"/>
  <c r="H2776" i="6"/>
  <c r="G2776" i="6"/>
  <c r="F2776" i="6"/>
  <c r="I2775" i="6"/>
  <c r="H2775" i="6"/>
  <c r="G2775" i="6"/>
  <c r="F2775" i="6"/>
  <c r="I2774" i="6"/>
  <c r="H2774" i="6"/>
  <c r="G2774" i="6"/>
  <c r="F2774" i="6"/>
  <c r="I2773" i="6"/>
  <c r="H2773" i="6"/>
  <c r="G2773" i="6"/>
  <c r="F2773" i="6"/>
  <c r="I2772" i="6"/>
  <c r="H2772" i="6"/>
  <c r="G2772" i="6"/>
  <c r="F2772" i="6"/>
  <c r="I2771" i="6"/>
  <c r="H2771" i="6"/>
  <c r="G2771" i="6"/>
  <c r="F2771" i="6"/>
  <c r="I2770" i="6"/>
  <c r="H2770" i="6"/>
  <c r="G2770" i="6"/>
  <c r="F2770" i="6"/>
  <c r="I2769" i="6"/>
  <c r="H2769" i="6"/>
  <c r="G2769" i="6"/>
  <c r="F2769" i="6"/>
  <c r="I2768" i="6"/>
  <c r="H2768" i="6"/>
  <c r="G2768" i="6"/>
  <c r="F2768" i="6"/>
  <c r="I2767" i="6"/>
  <c r="H2767" i="6"/>
  <c r="G2767" i="6"/>
  <c r="F2767" i="6"/>
  <c r="I2766" i="6"/>
  <c r="H2766" i="6"/>
  <c r="G2766" i="6"/>
  <c r="F2766" i="6"/>
  <c r="I2765" i="6"/>
  <c r="H2765" i="6"/>
  <c r="G2765" i="6"/>
  <c r="F2765" i="6"/>
  <c r="I2764" i="6"/>
  <c r="H2764" i="6"/>
  <c r="G2764" i="6"/>
  <c r="F2764" i="6"/>
  <c r="I2763" i="6"/>
  <c r="H2763" i="6"/>
  <c r="G2763" i="6"/>
  <c r="F2763" i="6"/>
  <c r="I2762" i="6"/>
  <c r="H2762" i="6"/>
  <c r="G2762" i="6"/>
  <c r="F2762" i="6"/>
  <c r="I2761" i="6"/>
  <c r="H2761" i="6"/>
  <c r="G2761" i="6"/>
  <c r="F2761" i="6"/>
  <c r="I2760" i="6"/>
  <c r="H2760" i="6"/>
  <c r="G2760" i="6"/>
  <c r="F2760" i="6"/>
  <c r="I2759" i="6"/>
  <c r="H2759" i="6"/>
  <c r="G2759" i="6"/>
  <c r="F2759" i="6"/>
  <c r="I2758" i="6"/>
  <c r="H2758" i="6"/>
  <c r="G2758" i="6"/>
  <c r="F2758" i="6"/>
  <c r="I2757" i="6"/>
  <c r="H2757" i="6"/>
  <c r="G2757" i="6"/>
  <c r="F2757" i="6"/>
  <c r="I2756" i="6"/>
  <c r="H2756" i="6"/>
  <c r="G2756" i="6"/>
  <c r="F2756" i="6"/>
  <c r="I2755" i="6"/>
  <c r="H2755" i="6"/>
  <c r="G2755" i="6"/>
  <c r="F2755" i="6"/>
  <c r="I2754" i="6"/>
  <c r="H2754" i="6"/>
  <c r="G2754" i="6"/>
  <c r="F2754" i="6"/>
  <c r="I2753" i="6"/>
  <c r="H2753" i="6"/>
  <c r="G2753" i="6"/>
  <c r="F2753" i="6"/>
  <c r="I2752" i="6"/>
  <c r="H2752" i="6"/>
  <c r="G2752" i="6"/>
  <c r="F2752" i="6"/>
  <c r="I2751" i="6"/>
  <c r="H2751" i="6"/>
  <c r="G2751" i="6"/>
  <c r="F2751" i="6"/>
  <c r="I2750" i="6"/>
  <c r="H2750" i="6"/>
  <c r="G2750" i="6"/>
  <c r="F2750" i="6"/>
  <c r="I2749" i="6"/>
  <c r="H2749" i="6"/>
  <c r="G2749" i="6"/>
  <c r="F2749" i="6"/>
  <c r="I2748" i="6"/>
  <c r="H2748" i="6"/>
  <c r="G2748" i="6"/>
  <c r="F2748" i="6"/>
  <c r="I2747" i="6"/>
  <c r="H2747" i="6"/>
  <c r="G2747" i="6"/>
  <c r="F2747" i="6"/>
  <c r="I2746" i="6"/>
  <c r="H2746" i="6"/>
  <c r="G2746" i="6"/>
  <c r="F2746" i="6"/>
  <c r="I2745" i="6"/>
  <c r="H2745" i="6"/>
  <c r="G2745" i="6"/>
  <c r="F2745" i="6"/>
  <c r="I2744" i="6"/>
  <c r="H2744" i="6"/>
  <c r="G2744" i="6"/>
  <c r="F2744" i="6"/>
  <c r="I2743" i="6"/>
  <c r="H2743" i="6"/>
  <c r="G2743" i="6"/>
  <c r="F2743" i="6"/>
  <c r="I2742" i="6"/>
  <c r="H2742" i="6"/>
  <c r="G2742" i="6"/>
  <c r="F2742" i="6"/>
  <c r="I2741" i="6"/>
  <c r="H2741" i="6"/>
  <c r="G2741" i="6"/>
  <c r="F2741" i="6"/>
  <c r="I2740" i="6"/>
  <c r="H2740" i="6"/>
  <c r="G2740" i="6"/>
  <c r="F2740" i="6"/>
  <c r="I2739" i="6"/>
  <c r="H2739" i="6"/>
  <c r="G2739" i="6"/>
  <c r="F2739" i="6"/>
  <c r="I2738" i="6"/>
  <c r="H2738" i="6"/>
  <c r="G2738" i="6"/>
  <c r="F2738" i="6"/>
  <c r="I2737" i="6"/>
  <c r="H2737" i="6"/>
  <c r="G2737" i="6"/>
  <c r="F2737" i="6"/>
  <c r="I2736" i="6"/>
  <c r="H2736" i="6"/>
  <c r="G2736" i="6"/>
  <c r="F2736" i="6"/>
  <c r="I2735" i="6"/>
  <c r="H2735" i="6"/>
  <c r="G2735" i="6"/>
  <c r="F2735" i="6"/>
  <c r="I2734" i="6"/>
  <c r="H2734" i="6"/>
  <c r="G2734" i="6"/>
  <c r="F2734" i="6"/>
  <c r="I2733" i="6"/>
  <c r="H2733" i="6"/>
  <c r="G2733" i="6"/>
  <c r="F2733" i="6"/>
  <c r="I2732" i="6"/>
  <c r="H2732" i="6"/>
  <c r="G2732" i="6"/>
  <c r="F2732" i="6"/>
  <c r="I2731" i="6"/>
  <c r="H2731" i="6"/>
  <c r="G2731" i="6"/>
  <c r="F2731" i="6"/>
  <c r="I2730" i="6"/>
  <c r="H2730" i="6"/>
  <c r="G2730" i="6"/>
  <c r="F2730" i="6"/>
  <c r="I2729" i="6"/>
  <c r="H2729" i="6"/>
  <c r="G2729" i="6"/>
  <c r="F2729" i="6"/>
  <c r="I2728" i="6"/>
  <c r="H2728" i="6"/>
  <c r="G2728" i="6"/>
  <c r="F2728" i="6"/>
  <c r="I2727" i="6"/>
  <c r="H2727" i="6"/>
  <c r="G2727" i="6"/>
  <c r="F2727" i="6"/>
  <c r="I2726" i="6"/>
  <c r="H2726" i="6"/>
  <c r="G2726" i="6"/>
  <c r="F2726" i="6"/>
  <c r="I2725" i="6"/>
  <c r="H2725" i="6"/>
  <c r="G2725" i="6"/>
  <c r="F2725" i="6"/>
  <c r="I2724" i="6"/>
  <c r="H2724" i="6"/>
  <c r="G2724" i="6"/>
  <c r="F2724" i="6"/>
  <c r="I2723" i="6"/>
  <c r="H2723" i="6"/>
  <c r="G2723" i="6"/>
  <c r="F2723" i="6"/>
  <c r="I2722" i="6"/>
  <c r="H2722" i="6"/>
  <c r="G2722" i="6"/>
  <c r="F2722" i="6"/>
  <c r="I2721" i="6"/>
  <c r="H2721" i="6"/>
  <c r="G2721" i="6"/>
  <c r="F2721" i="6"/>
  <c r="I2720" i="6"/>
  <c r="H2720" i="6"/>
  <c r="G2720" i="6"/>
  <c r="F2720" i="6"/>
  <c r="I2719" i="6"/>
  <c r="H2719" i="6"/>
  <c r="G2719" i="6"/>
  <c r="F2719" i="6"/>
  <c r="I2718" i="6"/>
  <c r="H2718" i="6"/>
  <c r="G2718" i="6"/>
  <c r="F2718" i="6"/>
  <c r="I2717" i="6"/>
  <c r="H2717" i="6"/>
  <c r="G2717" i="6"/>
  <c r="F2717" i="6"/>
  <c r="I2716" i="6"/>
  <c r="H2716" i="6"/>
  <c r="G2716" i="6"/>
  <c r="F2716" i="6"/>
  <c r="I2715" i="6"/>
  <c r="H2715" i="6"/>
  <c r="G2715" i="6"/>
  <c r="F2715" i="6"/>
  <c r="I2714" i="6"/>
  <c r="H2714" i="6"/>
  <c r="G2714" i="6"/>
  <c r="F2714" i="6"/>
  <c r="I2713" i="6"/>
  <c r="H2713" i="6"/>
  <c r="G2713" i="6"/>
  <c r="F2713" i="6"/>
  <c r="I2712" i="6"/>
  <c r="H2712" i="6"/>
  <c r="G2712" i="6"/>
  <c r="F2712" i="6"/>
  <c r="I2711" i="6"/>
  <c r="H2711" i="6"/>
  <c r="G2711" i="6"/>
  <c r="F2711" i="6"/>
  <c r="I2710" i="6"/>
  <c r="H2710" i="6"/>
  <c r="G2710" i="6"/>
  <c r="F2710" i="6"/>
  <c r="I2709" i="6"/>
  <c r="H2709" i="6"/>
  <c r="G2709" i="6"/>
  <c r="F2709" i="6"/>
  <c r="I2708" i="6"/>
  <c r="H2708" i="6"/>
  <c r="G2708" i="6"/>
  <c r="F2708" i="6"/>
  <c r="I2707" i="6"/>
  <c r="H2707" i="6"/>
  <c r="G2707" i="6"/>
  <c r="F2707" i="6"/>
  <c r="I2706" i="6"/>
  <c r="H2706" i="6"/>
  <c r="G2706" i="6"/>
  <c r="F2706" i="6"/>
  <c r="I2705" i="6"/>
  <c r="H2705" i="6"/>
  <c r="G2705" i="6"/>
  <c r="F2705" i="6"/>
  <c r="I2704" i="6"/>
  <c r="H2704" i="6"/>
  <c r="G2704" i="6"/>
  <c r="F2704" i="6"/>
  <c r="I2703" i="6"/>
  <c r="H2703" i="6"/>
  <c r="G2703" i="6"/>
  <c r="F2703" i="6"/>
  <c r="I2702" i="6"/>
  <c r="H2702" i="6"/>
  <c r="G2702" i="6"/>
  <c r="F2702" i="6"/>
  <c r="I2701" i="6"/>
  <c r="H2701" i="6"/>
  <c r="G2701" i="6"/>
  <c r="F2701" i="6"/>
  <c r="I2700" i="6"/>
  <c r="H2700" i="6"/>
  <c r="G2700" i="6"/>
  <c r="F2700" i="6"/>
  <c r="I2699" i="6"/>
  <c r="H2699" i="6"/>
  <c r="G2699" i="6"/>
  <c r="F2699" i="6"/>
  <c r="I2698" i="6"/>
  <c r="H2698" i="6"/>
  <c r="G2698" i="6"/>
  <c r="F2698" i="6"/>
  <c r="I2697" i="6"/>
  <c r="H2697" i="6"/>
  <c r="G2697" i="6"/>
  <c r="F2697" i="6"/>
  <c r="I2696" i="6"/>
  <c r="H2696" i="6"/>
  <c r="G2696" i="6"/>
  <c r="F2696" i="6"/>
  <c r="I2695" i="6"/>
  <c r="H2695" i="6"/>
  <c r="G2695" i="6"/>
  <c r="F2695" i="6"/>
  <c r="I2694" i="6"/>
  <c r="H2694" i="6"/>
  <c r="G2694" i="6"/>
  <c r="F2694" i="6"/>
  <c r="I2693" i="6"/>
  <c r="H2693" i="6"/>
  <c r="G2693" i="6"/>
  <c r="F2693" i="6"/>
  <c r="I2692" i="6"/>
  <c r="H2692" i="6"/>
  <c r="G2692" i="6"/>
  <c r="F2692" i="6"/>
  <c r="I2691" i="6"/>
  <c r="H2691" i="6"/>
  <c r="G2691" i="6"/>
  <c r="F2691" i="6"/>
  <c r="I2690" i="6"/>
  <c r="H2690" i="6"/>
  <c r="G2690" i="6"/>
  <c r="F2690" i="6"/>
  <c r="I2689" i="6"/>
  <c r="H2689" i="6"/>
  <c r="G2689" i="6"/>
  <c r="F2689" i="6"/>
  <c r="I2688" i="6"/>
  <c r="H2688" i="6"/>
  <c r="G2688" i="6"/>
  <c r="F2688" i="6"/>
  <c r="I2687" i="6"/>
  <c r="H2687" i="6"/>
  <c r="G2687" i="6"/>
  <c r="F2687" i="6"/>
  <c r="I2686" i="6"/>
  <c r="H2686" i="6"/>
  <c r="G2686" i="6"/>
  <c r="F2686" i="6"/>
  <c r="I2685" i="6"/>
  <c r="H2685" i="6"/>
  <c r="G2685" i="6"/>
  <c r="F2685" i="6"/>
  <c r="I2684" i="6"/>
  <c r="H2684" i="6"/>
  <c r="G2684" i="6"/>
  <c r="F2684" i="6"/>
  <c r="I2683" i="6"/>
  <c r="H2683" i="6"/>
  <c r="G2683" i="6"/>
  <c r="F2683" i="6"/>
  <c r="I2682" i="6"/>
  <c r="H2682" i="6"/>
  <c r="G2682" i="6"/>
  <c r="F2682" i="6"/>
  <c r="I2681" i="6"/>
  <c r="H2681" i="6"/>
  <c r="G2681" i="6"/>
  <c r="F2681" i="6"/>
  <c r="I2680" i="6"/>
  <c r="H2680" i="6"/>
  <c r="G2680" i="6"/>
  <c r="F2680" i="6"/>
  <c r="I2679" i="6"/>
  <c r="H2679" i="6"/>
  <c r="G2679" i="6"/>
  <c r="F2679" i="6"/>
  <c r="I2678" i="6"/>
  <c r="H2678" i="6"/>
  <c r="G2678" i="6"/>
  <c r="F2678" i="6"/>
  <c r="I2677" i="6"/>
  <c r="H2677" i="6"/>
  <c r="G2677" i="6"/>
  <c r="F2677" i="6"/>
  <c r="I2676" i="6"/>
  <c r="H2676" i="6"/>
  <c r="G2676" i="6"/>
  <c r="F2676" i="6"/>
  <c r="I2675" i="6"/>
  <c r="H2675" i="6"/>
  <c r="G2675" i="6"/>
  <c r="F2675" i="6"/>
  <c r="I2674" i="6"/>
  <c r="H2674" i="6"/>
  <c r="G2674" i="6"/>
  <c r="F2674" i="6"/>
  <c r="I2673" i="6"/>
  <c r="H2673" i="6"/>
  <c r="G2673" i="6"/>
  <c r="F2673" i="6"/>
  <c r="I2672" i="6"/>
  <c r="H2672" i="6"/>
  <c r="G2672" i="6"/>
  <c r="F2672" i="6"/>
  <c r="I2671" i="6"/>
  <c r="H2671" i="6"/>
  <c r="G2671" i="6"/>
  <c r="F2671" i="6"/>
  <c r="I2670" i="6"/>
  <c r="H2670" i="6"/>
  <c r="G2670" i="6"/>
  <c r="F2670" i="6"/>
  <c r="I2669" i="6"/>
  <c r="H2669" i="6"/>
  <c r="G2669" i="6"/>
  <c r="F2669" i="6"/>
  <c r="I2668" i="6"/>
  <c r="H2668" i="6"/>
  <c r="G2668" i="6"/>
  <c r="F2668" i="6"/>
  <c r="I2667" i="6"/>
  <c r="H2667" i="6"/>
  <c r="G2667" i="6"/>
  <c r="F2667" i="6"/>
  <c r="I2666" i="6"/>
  <c r="H2666" i="6"/>
  <c r="G2666" i="6"/>
  <c r="F2666" i="6"/>
  <c r="I2665" i="6"/>
  <c r="H2665" i="6"/>
  <c r="G2665" i="6"/>
  <c r="F2665" i="6"/>
  <c r="I2664" i="6"/>
  <c r="H2664" i="6"/>
  <c r="G2664" i="6"/>
  <c r="F2664" i="6"/>
  <c r="I2663" i="6"/>
  <c r="H2663" i="6"/>
  <c r="G2663" i="6"/>
  <c r="F2663" i="6"/>
  <c r="I2662" i="6"/>
  <c r="H2662" i="6"/>
  <c r="G2662" i="6"/>
  <c r="F2662" i="6"/>
  <c r="I2661" i="6"/>
  <c r="H2661" i="6"/>
  <c r="G2661" i="6"/>
  <c r="F2661" i="6"/>
  <c r="I2660" i="6"/>
  <c r="H2660" i="6"/>
  <c r="G2660" i="6"/>
  <c r="F2660" i="6"/>
  <c r="I2659" i="6"/>
  <c r="H2659" i="6"/>
  <c r="G2659" i="6"/>
  <c r="F2659" i="6"/>
  <c r="I2658" i="6"/>
  <c r="H2658" i="6"/>
  <c r="G2658" i="6"/>
  <c r="F2658" i="6"/>
  <c r="I2657" i="6"/>
  <c r="H2657" i="6"/>
  <c r="G2657" i="6"/>
  <c r="F2657" i="6"/>
  <c r="I2656" i="6"/>
  <c r="H2656" i="6"/>
  <c r="G2656" i="6"/>
  <c r="F2656" i="6"/>
  <c r="I2655" i="6"/>
  <c r="H2655" i="6"/>
  <c r="G2655" i="6"/>
  <c r="F2655" i="6"/>
  <c r="I2654" i="6"/>
  <c r="H2654" i="6"/>
  <c r="G2654" i="6"/>
  <c r="F2654" i="6"/>
  <c r="I2653" i="6"/>
  <c r="H2653" i="6"/>
  <c r="G2653" i="6"/>
  <c r="F2653" i="6"/>
  <c r="I2652" i="6"/>
  <c r="H2652" i="6"/>
  <c r="G2652" i="6"/>
  <c r="F2652" i="6"/>
  <c r="I2651" i="6"/>
  <c r="H2651" i="6"/>
  <c r="G2651" i="6"/>
  <c r="F2651" i="6"/>
  <c r="I2650" i="6"/>
  <c r="H2650" i="6"/>
  <c r="G2650" i="6"/>
  <c r="F2650" i="6"/>
  <c r="I2649" i="6"/>
  <c r="H2649" i="6"/>
  <c r="G2649" i="6"/>
  <c r="F2649" i="6"/>
  <c r="I2648" i="6"/>
  <c r="H2648" i="6"/>
  <c r="G2648" i="6"/>
  <c r="F2648" i="6"/>
  <c r="I2647" i="6"/>
  <c r="H2647" i="6"/>
  <c r="G2647" i="6"/>
  <c r="F2647" i="6"/>
  <c r="I2646" i="6"/>
  <c r="H2646" i="6"/>
  <c r="G2646" i="6"/>
  <c r="F2646" i="6"/>
  <c r="I2645" i="6"/>
  <c r="H2645" i="6"/>
  <c r="G2645" i="6"/>
  <c r="F2645" i="6"/>
  <c r="I2644" i="6"/>
  <c r="H2644" i="6"/>
  <c r="G2644" i="6"/>
  <c r="F2644" i="6"/>
  <c r="I2643" i="6"/>
  <c r="H2643" i="6"/>
  <c r="G2643" i="6"/>
  <c r="F2643" i="6"/>
  <c r="I2642" i="6"/>
  <c r="H2642" i="6"/>
  <c r="G2642" i="6"/>
  <c r="F2642" i="6"/>
  <c r="I2641" i="6"/>
  <c r="H2641" i="6"/>
  <c r="G2641" i="6"/>
  <c r="F2641" i="6"/>
  <c r="I2640" i="6"/>
  <c r="H2640" i="6"/>
  <c r="G2640" i="6"/>
  <c r="F2640" i="6"/>
  <c r="I2639" i="6"/>
  <c r="H2639" i="6"/>
  <c r="G2639" i="6"/>
  <c r="F2639" i="6"/>
  <c r="I2638" i="6"/>
  <c r="H2638" i="6"/>
  <c r="G2638" i="6"/>
  <c r="F2638" i="6"/>
  <c r="I2637" i="6"/>
  <c r="H2637" i="6"/>
  <c r="G2637" i="6"/>
  <c r="F2637" i="6"/>
  <c r="I2636" i="6"/>
  <c r="H2636" i="6"/>
  <c r="G2636" i="6"/>
  <c r="F2636" i="6"/>
  <c r="I2635" i="6"/>
  <c r="H2635" i="6"/>
  <c r="G2635" i="6"/>
  <c r="F2635" i="6"/>
  <c r="I2634" i="6"/>
  <c r="H2634" i="6"/>
  <c r="G2634" i="6"/>
  <c r="F2634" i="6"/>
  <c r="I2633" i="6"/>
  <c r="H2633" i="6"/>
  <c r="G2633" i="6"/>
  <c r="F2633" i="6"/>
  <c r="I2632" i="6"/>
  <c r="H2632" i="6"/>
  <c r="G2632" i="6"/>
  <c r="F2632" i="6"/>
  <c r="I2631" i="6"/>
  <c r="H2631" i="6"/>
  <c r="G2631" i="6"/>
  <c r="F2631" i="6"/>
  <c r="I2630" i="6"/>
  <c r="H2630" i="6"/>
  <c r="G2630" i="6"/>
  <c r="F2630" i="6"/>
  <c r="I2629" i="6"/>
  <c r="H2629" i="6"/>
  <c r="G2629" i="6"/>
  <c r="F2629" i="6"/>
  <c r="I2628" i="6"/>
  <c r="H2628" i="6"/>
  <c r="G2628" i="6"/>
  <c r="F2628" i="6"/>
  <c r="I2627" i="6"/>
  <c r="H2627" i="6"/>
  <c r="G2627" i="6"/>
  <c r="F2627" i="6"/>
  <c r="I2626" i="6"/>
  <c r="H2626" i="6"/>
  <c r="G2626" i="6"/>
  <c r="F2626" i="6"/>
  <c r="I2625" i="6"/>
  <c r="H2625" i="6"/>
  <c r="G2625" i="6"/>
  <c r="F2625" i="6"/>
  <c r="I2624" i="6"/>
  <c r="H2624" i="6"/>
  <c r="G2624" i="6"/>
  <c r="F2624" i="6"/>
  <c r="I2623" i="6"/>
  <c r="H2623" i="6"/>
  <c r="G2623" i="6"/>
  <c r="F2623" i="6"/>
  <c r="I2622" i="6"/>
  <c r="H2622" i="6"/>
  <c r="G2622" i="6"/>
  <c r="F2622" i="6"/>
  <c r="I2621" i="6"/>
  <c r="H2621" i="6"/>
  <c r="G2621" i="6"/>
  <c r="F2621" i="6"/>
  <c r="I2620" i="6"/>
  <c r="H2620" i="6"/>
  <c r="G2620" i="6"/>
  <c r="F2620" i="6"/>
  <c r="I2619" i="6"/>
  <c r="H2619" i="6"/>
  <c r="G2619" i="6"/>
  <c r="F2619" i="6"/>
  <c r="I2618" i="6"/>
  <c r="H2618" i="6"/>
  <c r="G2618" i="6"/>
  <c r="F2618" i="6"/>
  <c r="I2617" i="6"/>
  <c r="H2617" i="6"/>
  <c r="G2617" i="6"/>
  <c r="F2617" i="6"/>
  <c r="I2616" i="6"/>
  <c r="H2616" i="6"/>
  <c r="G2616" i="6"/>
  <c r="F2616" i="6"/>
  <c r="I2615" i="6"/>
  <c r="H2615" i="6"/>
  <c r="G2615" i="6"/>
  <c r="F2615" i="6"/>
  <c r="I2614" i="6"/>
  <c r="H2614" i="6"/>
  <c r="G2614" i="6"/>
  <c r="F2614" i="6"/>
  <c r="I2613" i="6"/>
  <c r="H2613" i="6"/>
  <c r="G2613" i="6"/>
  <c r="F2613" i="6"/>
  <c r="I2612" i="6"/>
  <c r="H2612" i="6"/>
  <c r="G2612" i="6"/>
  <c r="F2612" i="6"/>
  <c r="I2611" i="6"/>
  <c r="H2611" i="6"/>
  <c r="G2611" i="6"/>
  <c r="F2611" i="6"/>
  <c r="I2610" i="6"/>
  <c r="H2610" i="6"/>
  <c r="G2610" i="6"/>
  <c r="F2610" i="6"/>
  <c r="I2609" i="6"/>
  <c r="H2609" i="6"/>
  <c r="G2609" i="6"/>
  <c r="F2609" i="6"/>
  <c r="I2608" i="6"/>
  <c r="H2608" i="6"/>
  <c r="G2608" i="6"/>
  <c r="F2608" i="6"/>
  <c r="I2607" i="6"/>
  <c r="H2607" i="6"/>
  <c r="G2607" i="6"/>
  <c r="F2607" i="6"/>
  <c r="I2606" i="6"/>
  <c r="H2606" i="6"/>
  <c r="G2606" i="6"/>
  <c r="F2606" i="6"/>
  <c r="I2605" i="6"/>
  <c r="H2605" i="6"/>
  <c r="G2605" i="6"/>
  <c r="F2605" i="6"/>
  <c r="I2604" i="6"/>
  <c r="H2604" i="6"/>
  <c r="G2604" i="6"/>
  <c r="F2604" i="6"/>
  <c r="I2603" i="6"/>
  <c r="H2603" i="6"/>
  <c r="G2603" i="6"/>
  <c r="F2603" i="6"/>
  <c r="I2602" i="6"/>
  <c r="H2602" i="6"/>
  <c r="G2602" i="6"/>
  <c r="F2602" i="6"/>
  <c r="I2601" i="6"/>
  <c r="H2601" i="6"/>
  <c r="G2601" i="6"/>
  <c r="F2601" i="6"/>
  <c r="I2600" i="6"/>
  <c r="H2600" i="6"/>
  <c r="G2600" i="6"/>
  <c r="F2600" i="6"/>
  <c r="I2599" i="6"/>
  <c r="H2599" i="6"/>
  <c r="G2599" i="6"/>
  <c r="F2599" i="6"/>
  <c r="I2598" i="6"/>
  <c r="H2598" i="6"/>
  <c r="G2598" i="6"/>
  <c r="F2598" i="6"/>
  <c r="I2597" i="6"/>
  <c r="H2597" i="6"/>
  <c r="G2597" i="6"/>
  <c r="F2597" i="6"/>
  <c r="I2596" i="6"/>
  <c r="H2596" i="6"/>
  <c r="G2596" i="6"/>
  <c r="F2596" i="6"/>
  <c r="I2595" i="6"/>
  <c r="H2595" i="6"/>
  <c r="G2595" i="6"/>
  <c r="F2595" i="6"/>
  <c r="I2594" i="6"/>
  <c r="H2594" i="6"/>
  <c r="G2594" i="6"/>
  <c r="F2594" i="6"/>
  <c r="I2593" i="6"/>
  <c r="H2593" i="6"/>
  <c r="G2593" i="6"/>
  <c r="F2593" i="6"/>
  <c r="I2592" i="6"/>
  <c r="H2592" i="6"/>
  <c r="G2592" i="6"/>
  <c r="F2592" i="6"/>
  <c r="I2591" i="6"/>
  <c r="H2591" i="6"/>
  <c r="G2591" i="6"/>
  <c r="F2591" i="6"/>
  <c r="I2590" i="6"/>
  <c r="H2590" i="6"/>
  <c r="G2590" i="6"/>
  <c r="F2590" i="6"/>
  <c r="I2589" i="6"/>
  <c r="H2589" i="6"/>
  <c r="G2589" i="6"/>
  <c r="F2589" i="6"/>
  <c r="I2588" i="6"/>
  <c r="H2588" i="6"/>
  <c r="G2588" i="6"/>
  <c r="F2588" i="6"/>
  <c r="I2587" i="6"/>
  <c r="H2587" i="6"/>
  <c r="G2587" i="6"/>
  <c r="F2587" i="6"/>
  <c r="I2586" i="6"/>
  <c r="H2586" i="6"/>
  <c r="G2586" i="6"/>
  <c r="F2586" i="6"/>
  <c r="I2585" i="6"/>
  <c r="H2585" i="6"/>
  <c r="G2585" i="6"/>
  <c r="F2585" i="6"/>
  <c r="I2584" i="6"/>
  <c r="H2584" i="6"/>
  <c r="G2584" i="6"/>
  <c r="F2584" i="6"/>
  <c r="I2583" i="6"/>
  <c r="H2583" i="6"/>
  <c r="G2583" i="6"/>
  <c r="F2583" i="6"/>
  <c r="I2582" i="6"/>
  <c r="H2582" i="6"/>
  <c r="G2582" i="6"/>
  <c r="F2582" i="6"/>
  <c r="I2581" i="6"/>
  <c r="H2581" i="6"/>
  <c r="G2581" i="6"/>
  <c r="F2581" i="6"/>
  <c r="I2580" i="6"/>
  <c r="H2580" i="6"/>
  <c r="G2580" i="6"/>
  <c r="F2580" i="6"/>
  <c r="I2579" i="6"/>
  <c r="H2579" i="6"/>
  <c r="G2579" i="6"/>
  <c r="F2579" i="6"/>
  <c r="I2578" i="6"/>
  <c r="H2578" i="6"/>
  <c r="G2578" i="6"/>
  <c r="F2578" i="6"/>
  <c r="I2577" i="6"/>
  <c r="H2577" i="6"/>
  <c r="G2577" i="6"/>
  <c r="F2577" i="6"/>
  <c r="I2576" i="6"/>
  <c r="H2576" i="6"/>
  <c r="G2576" i="6"/>
  <c r="F2576" i="6"/>
  <c r="I2575" i="6"/>
  <c r="H2575" i="6"/>
  <c r="G2575" i="6"/>
  <c r="F2575" i="6"/>
  <c r="I2574" i="6"/>
  <c r="H2574" i="6"/>
  <c r="G2574" i="6"/>
  <c r="F2574" i="6"/>
  <c r="I2573" i="6"/>
  <c r="H2573" i="6"/>
  <c r="G2573" i="6"/>
  <c r="F2573" i="6"/>
  <c r="I2572" i="6"/>
  <c r="H2572" i="6"/>
  <c r="G2572" i="6"/>
  <c r="F2572" i="6"/>
  <c r="I2571" i="6"/>
  <c r="H2571" i="6"/>
  <c r="G2571" i="6"/>
  <c r="F2571" i="6"/>
  <c r="I2570" i="6"/>
  <c r="H2570" i="6"/>
  <c r="G2570" i="6"/>
  <c r="F2570" i="6"/>
  <c r="I2569" i="6"/>
  <c r="H2569" i="6"/>
  <c r="G2569" i="6"/>
  <c r="F2569" i="6"/>
  <c r="I2568" i="6"/>
  <c r="H2568" i="6"/>
  <c r="G2568" i="6"/>
  <c r="F2568" i="6"/>
  <c r="I2567" i="6"/>
  <c r="H2567" i="6"/>
  <c r="G2567" i="6"/>
  <c r="F2567" i="6"/>
  <c r="I2566" i="6"/>
  <c r="H2566" i="6"/>
  <c r="G2566" i="6"/>
  <c r="F2566" i="6"/>
  <c r="I2565" i="6"/>
  <c r="H2565" i="6"/>
  <c r="G2565" i="6"/>
  <c r="F2565" i="6"/>
  <c r="I2564" i="6"/>
  <c r="H2564" i="6"/>
  <c r="G2564" i="6"/>
  <c r="F2564" i="6"/>
  <c r="I2563" i="6"/>
  <c r="H2563" i="6"/>
  <c r="G2563" i="6"/>
  <c r="F2563" i="6"/>
  <c r="I2562" i="6"/>
  <c r="H2562" i="6"/>
  <c r="G2562" i="6"/>
  <c r="F2562" i="6"/>
  <c r="I2561" i="6"/>
  <c r="H2561" i="6"/>
  <c r="G2561" i="6"/>
  <c r="F2561" i="6"/>
  <c r="I2560" i="6"/>
  <c r="H2560" i="6"/>
  <c r="G2560" i="6"/>
  <c r="F2560" i="6"/>
  <c r="I2559" i="6"/>
  <c r="H2559" i="6"/>
  <c r="G2559" i="6"/>
  <c r="F2559" i="6"/>
  <c r="I2558" i="6"/>
  <c r="H2558" i="6"/>
  <c r="G2558" i="6"/>
  <c r="F2558" i="6"/>
  <c r="I2557" i="6"/>
  <c r="H2557" i="6"/>
  <c r="G2557" i="6"/>
  <c r="F2557" i="6"/>
  <c r="I2556" i="6"/>
  <c r="H2556" i="6"/>
  <c r="G2556" i="6"/>
  <c r="F2556" i="6"/>
  <c r="I2555" i="6"/>
  <c r="H2555" i="6"/>
  <c r="G2555" i="6"/>
  <c r="F2555" i="6"/>
  <c r="I2554" i="6"/>
  <c r="H2554" i="6"/>
  <c r="G2554" i="6"/>
  <c r="F2554" i="6"/>
  <c r="I2553" i="6"/>
  <c r="H2553" i="6"/>
  <c r="G2553" i="6"/>
  <c r="F2553" i="6"/>
  <c r="I2552" i="6"/>
  <c r="H2552" i="6"/>
  <c r="G2552" i="6"/>
  <c r="F2552" i="6"/>
  <c r="I2551" i="6"/>
  <c r="H2551" i="6"/>
  <c r="G2551" i="6"/>
  <c r="F2551" i="6"/>
  <c r="I2550" i="6"/>
  <c r="H2550" i="6"/>
  <c r="G2550" i="6"/>
  <c r="F2550" i="6"/>
  <c r="I2549" i="6"/>
  <c r="H2549" i="6"/>
  <c r="G2549" i="6"/>
  <c r="F2549" i="6"/>
  <c r="I2548" i="6"/>
  <c r="H2548" i="6"/>
  <c r="G2548" i="6"/>
  <c r="F2548" i="6"/>
  <c r="I2547" i="6"/>
  <c r="H2547" i="6"/>
  <c r="G2547" i="6"/>
  <c r="F2547" i="6"/>
  <c r="I2546" i="6"/>
  <c r="H2546" i="6"/>
  <c r="G2546" i="6"/>
  <c r="F2546" i="6"/>
  <c r="I2545" i="6"/>
  <c r="H2545" i="6"/>
  <c r="G2545" i="6"/>
  <c r="F2545" i="6"/>
  <c r="I2544" i="6"/>
  <c r="H2544" i="6"/>
  <c r="G2544" i="6"/>
  <c r="F2544" i="6"/>
  <c r="I2543" i="6"/>
  <c r="H2543" i="6"/>
  <c r="G2543" i="6"/>
  <c r="F2543" i="6"/>
  <c r="I2542" i="6"/>
  <c r="H2542" i="6"/>
  <c r="G2542" i="6"/>
  <c r="F2542" i="6"/>
  <c r="I2541" i="6"/>
  <c r="H2541" i="6"/>
  <c r="G2541" i="6"/>
  <c r="F2541" i="6"/>
  <c r="I2540" i="6"/>
  <c r="H2540" i="6"/>
  <c r="G2540" i="6"/>
  <c r="F2540" i="6"/>
  <c r="I2539" i="6"/>
  <c r="H2539" i="6"/>
  <c r="G2539" i="6"/>
  <c r="F2539" i="6"/>
  <c r="I2538" i="6"/>
  <c r="H2538" i="6"/>
  <c r="G2538" i="6"/>
  <c r="F2538" i="6"/>
  <c r="I2537" i="6"/>
  <c r="H2537" i="6"/>
  <c r="G2537" i="6"/>
  <c r="F2537" i="6"/>
  <c r="I2536" i="6"/>
  <c r="H2536" i="6"/>
  <c r="G2536" i="6"/>
  <c r="F2536" i="6"/>
  <c r="I2535" i="6"/>
  <c r="H2535" i="6"/>
  <c r="G2535" i="6"/>
  <c r="F2535" i="6"/>
  <c r="I2534" i="6"/>
  <c r="H2534" i="6"/>
  <c r="G2534" i="6"/>
  <c r="F2534" i="6"/>
  <c r="I2533" i="6"/>
  <c r="H2533" i="6"/>
  <c r="G2533" i="6"/>
  <c r="F2533" i="6"/>
  <c r="I2532" i="6"/>
  <c r="H2532" i="6"/>
  <c r="G2532" i="6"/>
  <c r="F2532" i="6"/>
  <c r="I2531" i="6"/>
  <c r="H2531" i="6"/>
  <c r="G2531" i="6"/>
  <c r="F2531" i="6"/>
  <c r="I2530" i="6"/>
  <c r="H2530" i="6"/>
  <c r="G2530" i="6"/>
  <c r="F2530" i="6"/>
  <c r="I2529" i="6"/>
  <c r="H2529" i="6"/>
  <c r="G2529" i="6"/>
  <c r="F2529" i="6"/>
  <c r="I2528" i="6"/>
  <c r="H2528" i="6"/>
  <c r="G2528" i="6"/>
  <c r="F2528" i="6"/>
  <c r="I2527" i="6"/>
  <c r="H2527" i="6"/>
  <c r="G2527" i="6"/>
  <c r="F2527" i="6"/>
  <c r="I2526" i="6"/>
  <c r="H2526" i="6"/>
  <c r="G2526" i="6"/>
  <c r="F2526" i="6"/>
  <c r="I2525" i="6"/>
  <c r="H2525" i="6"/>
  <c r="G2525" i="6"/>
  <c r="F2525" i="6"/>
  <c r="I2524" i="6"/>
  <c r="H2524" i="6"/>
  <c r="G2524" i="6"/>
  <c r="F2524" i="6"/>
  <c r="I2523" i="6"/>
  <c r="H2523" i="6"/>
  <c r="G2523" i="6"/>
  <c r="F2523" i="6"/>
  <c r="I2522" i="6"/>
  <c r="H2522" i="6"/>
  <c r="G2522" i="6"/>
  <c r="F2522" i="6"/>
  <c r="I2521" i="6"/>
  <c r="H2521" i="6"/>
  <c r="G2521" i="6"/>
  <c r="F2521" i="6"/>
  <c r="I2520" i="6"/>
  <c r="H2520" i="6"/>
  <c r="G2520" i="6"/>
  <c r="F2520" i="6"/>
  <c r="I2519" i="6"/>
  <c r="H2519" i="6"/>
  <c r="G2519" i="6"/>
  <c r="F2519" i="6"/>
  <c r="I2518" i="6"/>
  <c r="H2518" i="6"/>
  <c r="G2518" i="6"/>
  <c r="F2518" i="6"/>
  <c r="I2517" i="6"/>
  <c r="H2517" i="6"/>
  <c r="G2517" i="6"/>
  <c r="F2517" i="6"/>
  <c r="I2516" i="6"/>
  <c r="H2516" i="6"/>
  <c r="G2516" i="6"/>
  <c r="F2516" i="6"/>
  <c r="I2515" i="6"/>
  <c r="H2515" i="6"/>
  <c r="G2515" i="6"/>
  <c r="F2515" i="6"/>
  <c r="I2514" i="6"/>
  <c r="H2514" i="6"/>
  <c r="G2514" i="6"/>
  <c r="F2514" i="6"/>
  <c r="I2513" i="6"/>
  <c r="H2513" i="6"/>
  <c r="G2513" i="6"/>
  <c r="F2513" i="6"/>
  <c r="I2512" i="6"/>
  <c r="H2512" i="6"/>
  <c r="G2512" i="6"/>
  <c r="F2512" i="6"/>
  <c r="I2511" i="6"/>
  <c r="H2511" i="6"/>
  <c r="G2511" i="6"/>
  <c r="F2511" i="6"/>
  <c r="I2510" i="6"/>
  <c r="H2510" i="6"/>
  <c r="G2510" i="6"/>
  <c r="F2510" i="6"/>
  <c r="I2509" i="6"/>
  <c r="H2509" i="6"/>
  <c r="G2509" i="6"/>
  <c r="F2509" i="6"/>
  <c r="I2508" i="6"/>
  <c r="H2508" i="6"/>
  <c r="G2508" i="6"/>
  <c r="F2508" i="6"/>
  <c r="I2507" i="6"/>
  <c r="H2507" i="6"/>
  <c r="G2507" i="6"/>
  <c r="F2507" i="6"/>
  <c r="I2506" i="6"/>
  <c r="H2506" i="6"/>
  <c r="G2506" i="6"/>
  <c r="F2506" i="6"/>
  <c r="I2505" i="6"/>
  <c r="H2505" i="6"/>
  <c r="G2505" i="6"/>
  <c r="F2505" i="6"/>
  <c r="I2504" i="6"/>
  <c r="H2504" i="6"/>
  <c r="G2504" i="6"/>
  <c r="F2504" i="6"/>
  <c r="I2503" i="6"/>
  <c r="H2503" i="6"/>
  <c r="G2503" i="6"/>
  <c r="F2503" i="6"/>
  <c r="I2502" i="6"/>
  <c r="H2502" i="6"/>
  <c r="G2502" i="6"/>
  <c r="F2502" i="6"/>
  <c r="I2501" i="6"/>
  <c r="H2501" i="6"/>
  <c r="G2501" i="6"/>
  <c r="F2501" i="6"/>
  <c r="I2500" i="6"/>
  <c r="H2500" i="6"/>
  <c r="G2500" i="6"/>
  <c r="F2500" i="6"/>
  <c r="I2499" i="6"/>
  <c r="H2499" i="6"/>
  <c r="G2499" i="6"/>
  <c r="F2499" i="6"/>
  <c r="I2498" i="6"/>
  <c r="H2498" i="6"/>
  <c r="G2498" i="6"/>
  <c r="F2498" i="6"/>
  <c r="I2497" i="6"/>
  <c r="H2497" i="6"/>
  <c r="G2497" i="6"/>
  <c r="F2497" i="6"/>
  <c r="I2496" i="6"/>
  <c r="H2496" i="6"/>
  <c r="G2496" i="6"/>
  <c r="F2496" i="6"/>
  <c r="I2495" i="6"/>
  <c r="H2495" i="6"/>
  <c r="G2495" i="6"/>
  <c r="F2495" i="6"/>
  <c r="I2494" i="6"/>
  <c r="H2494" i="6"/>
  <c r="G2494" i="6"/>
  <c r="F2494" i="6"/>
  <c r="I2493" i="6"/>
  <c r="H2493" i="6"/>
  <c r="G2493" i="6"/>
  <c r="F2493" i="6"/>
  <c r="I2492" i="6"/>
  <c r="H2492" i="6"/>
  <c r="G2492" i="6"/>
  <c r="F2492" i="6"/>
  <c r="I2491" i="6"/>
  <c r="H2491" i="6"/>
  <c r="G2491" i="6"/>
  <c r="F2491" i="6"/>
  <c r="I2490" i="6"/>
  <c r="H2490" i="6"/>
  <c r="G2490" i="6"/>
  <c r="F2490" i="6"/>
  <c r="I2489" i="6"/>
  <c r="H2489" i="6"/>
  <c r="G2489" i="6"/>
  <c r="F2489" i="6"/>
  <c r="I2488" i="6"/>
  <c r="H2488" i="6"/>
  <c r="G2488" i="6"/>
  <c r="F2488" i="6"/>
  <c r="I2487" i="6"/>
  <c r="H2487" i="6"/>
  <c r="G2487" i="6"/>
  <c r="F2487" i="6"/>
  <c r="I2486" i="6"/>
  <c r="H2486" i="6"/>
  <c r="G2486" i="6"/>
  <c r="F2486" i="6"/>
  <c r="I2485" i="6"/>
  <c r="H2485" i="6"/>
  <c r="G2485" i="6"/>
  <c r="F2485" i="6"/>
  <c r="I2484" i="6"/>
  <c r="H2484" i="6"/>
  <c r="G2484" i="6"/>
  <c r="F2484" i="6"/>
  <c r="I2483" i="6"/>
  <c r="H2483" i="6"/>
  <c r="G2483" i="6"/>
  <c r="F2483" i="6"/>
  <c r="I2482" i="6"/>
  <c r="H2482" i="6"/>
  <c r="G2482" i="6"/>
  <c r="F2482" i="6"/>
  <c r="I2481" i="6"/>
  <c r="H2481" i="6"/>
  <c r="G2481" i="6"/>
  <c r="F2481" i="6"/>
  <c r="I2480" i="6"/>
  <c r="H2480" i="6"/>
  <c r="G2480" i="6"/>
  <c r="F2480" i="6"/>
  <c r="I2479" i="6"/>
  <c r="H2479" i="6"/>
  <c r="G2479" i="6"/>
  <c r="F2479" i="6"/>
  <c r="I2478" i="6"/>
  <c r="H2478" i="6"/>
  <c r="G2478" i="6"/>
  <c r="F2478" i="6"/>
  <c r="I2477" i="6"/>
  <c r="H2477" i="6"/>
  <c r="G2477" i="6"/>
  <c r="F2477" i="6"/>
  <c r="I2476" i="6"/>
  <c r="H2476" i="6"/>
  <c r="G2476" i="6"/>
  <c r="F2476" i="6"/>
  <c r="I2475" i="6"/>
  <c r="H2475" i="6"/>
  <c r="G2475" i="6"/>
  <c r="F2475" i="6"/>
  <c r="I2474" i="6"/>
  <c r="H2474" i="6"/>
  <c r="G2474" i="6"/>
  <c r="F2474" i="6"/>
  <c r="I2473" i="6"/>
  <c r="H2473" i="6"/>
  <c r="G2473" i="6"/>
  <c r="F2473" i="6"/>
  <c r="I2472" i="6"/>
  <c r="H2472" i="6"/>
  <c r="G2472" i="6"/>
  <c r="F2472" i="6"/>
  <c r="I2471" i="6"/>
  <c r="H2471" i="6"/>
  <c r="G2471" i="6"/>
  <c r="F2471" i="6"/>
  <c r="I2470" i="6"/>
  <c r="H2470" i="6"/>
  <c r="G2470" i="6"/>
  <c r="F2470" i="6"/>
  <c r="I2469" i="6"/>
  <c r="H2469" i="6"/>
  <c r="G2469" i="6"/>
  <c r="F2469" i="6"/>
  <c r="I2468" i="6"/>
  <c r="H2468" i="6"/>
  <c r="G2468" i="6"/>
  <c r="F2468" i="6"/>
  <c r="I2467" i="6"/>
  <c r="H2467" i="6"/>
  <c r="G2467" i="6"/>
  <c r="F2467" i="6"/>
  <c r="I2466" i="6"/>
  <c r="H2466" i="6"/>
  <c r="G2466" i="6"/>
  <c r="F2466" i="6"/>
  <c r="I2465" i="6"/>
  <c r="H2465" i="6"/>
  <c r="G2465" i="6"/>
  <c r="F2465" i="6"/>
  <c r="I2464" i="6"/>
  <c r="H2464" i="6"/>
  <c r="G2464" i="6"/>
  <c r="F2464" i="6"/>
  <c r="I2463" i="6"/>
  <c r="H2463" i="6"/>
  <c r="G2463" i="6"/>
  <c r="F2463" i="6"/>
  <c r="I2462" i="6"/>
  <c r="H2462" i="6"/>
  <c r="G2462" i="6"/>
  <c r="F2462" i="6"/>
  <c r="I2461" i="6"/>
  <c r="H2461" i="6"/>
  <c r="G2461" i="6"/>
  <c r="F2461" i="6"/>
  <c r="I2460" i="6"/>
  <c r="H2460" i="6"/>
  <c r="G2460" i="6"/>
  <c r="F2460" i="6"/>
  <c r="I2459" i="6"/>
  <c r="H2459" i="6"/>
  <c r="G2459" i="6"/>
  <c r="F2459" i="6"/>
  <c r="I2458" i="6"/>
  <c r="H2458" i="6"/>
  <c r="G2458" i="6"/>
  <c r="F2458" i="6"/>
  <c r="I2457" i="6"/>
  <c r="H2457" i="6"/>
  <c r="G2457" i="6"/>
  <c r="F2457" i="6"/>
  <c r="I2456" i="6"/>
  <c r="H2456" i="6"/>
  <c r="G2456" i="6"/>
  <c r="F2456" i="6"/>
  <c r="I2455" i="6"/>
  <c r="H2455" i="6"/>
  <c r="G2455" i="6"/>
  <c r="F2455" i="6"/>
  <c r="I2454" i="6"/>
  <c r="H2454" i="6"/>
  <c r="G2454" i="6"/>
  <c r="F2454" i="6"/>
  <c r="I2453" i="6"/>
  <c r="H2453" i="6"/>
  <c r="G2453" i="6"/>
  <c r="F2453" i="6"/>
  <c r="I2452" i="6"/>
  <c r="H2452" i="6"/>
  <c r="G2452" i="6"/>
  <c r="F2452" i="6"/>
  <c r="I2451" i="6"/>
  <c r="H2451" i="6"/>
  <c r="G2451" i="6"/>
  <c r="F2451" i="6"/>
  <c r="I2450" i="6"/>
  <c r="H2450" i="6"/>
  <c r="G2450" i="6"/>
  <c r="F2450" i="6"/>
  <c r="I2449" i="6"/>
  <c r="H2449" i="6"/>
  <c r="G2449" i="6"/>
  <c r="F2449" i="6"/>
  <c r="I2448" i="6"/>
  <c r="H2448" i="6"/>
  <c r="G2448" i="6"/>
  <c r="F2448" i="6"/>
  <c r="I2447" i="6"/>
  <c r="H2447" i="6"/>
  <c r="G2447" i="6"/>
  <c r="F2447" i="6"/>
  <c r="I2446" i="6"/>
  <c r="H2446" i="6"/>
  <c r="G2446" i="6"/>
  <c r="F2446" i="6"/>
  <c r="I2445" i="6"/>
  <c r="H2445" i="6"/>
  <c r="G2445" i="6"/>
  <c r="F2445" i="6"/>
  <c r="I2444" i="6"/>
  <c r="H2444" i="6"/>
  <c r="G2444" i="6"/>
  <c r="F2444" i="6"/>
  <c r="I2443" i="6"/>
  <c r="H2443" i="6"/>
  <c r="G2443" i="6"/>
  <c r="F2443" i="6"/>
  <c r="I2442" i="6"/>
  <c r="H2442" i="6"/>
  <c r="G2442" i="6"/>
  <c r="F2442" i="6"/>
  <c r="I2441" i="6"/>
  <c r="H2441" i="6"/>
  <c r="G2441" i="6"/>
  <c r="F2441" i="6"/>
  <c r="I2440" i="6"/>
  <c r="H2440" i="6"/>
  <c r="G2440" i="6"/>
  <c r="F2440" i="6"/>
  <c r="I2439" i="6"/>
  <c r="H2439" i="6"/>
  <c r="G2439" i="6"/>
  <c r="F2439" i="6"/>
  <c r="I2438" i="6"/>
  <c r="H2438" i="6"/>
  <c r="G2438" i="6"/>
  <c r="F2438" i="6"/>
  <c r="I2437" i="6"/>
  <c r="H2437" i="6"/>
  <c r="G2437" i="6"/>
  <c r="F2437" i="6"/>
  <c r="I2436" i="6"/>
  <c r="H2436" i="6"/>
  <c r="G2436" i="6"/>
  <c r="F2436" i="6"/>
  <c r="I2435" i="6"/>
  <c r="H2435" i="6"/>
  <c r="G2435" i="6"/>
  <c r="F2435" i="6"/>
  <c r="I2434" i="6"/>
  <c r="H2434" i="6"/>
  <c r="G2434" i="6"/>
  <c r="F2434" i="6"/>
  <c r="I2433" i="6"/>
  <c r="H2433" i="6"/>
  <c r="G2433" i="6"/>
  <c r="F2433" i="6"/>
  <c r="I2432" i="6"/>
  <c r="H2432" i="6"/>
  <c r="G2432" i="6"/>
  <c r="F2432" i="6"/>
  <c r="I2431" i="6"/>
  <c r="H2431" i="6"/>
  <c r="G2431" i="6"/>
  <c r="F2431" i="6"/>
  <c r="I2430" i="6"/>
  <c r="H2430" i="6"/>
  <c r="G2430" i="6"/>
  <c r="F2430" i="6"/>
  <c r="I2429" i="6"/>
  <c r="H2429" i="6"/>
  <c r="G2429" i="6"/>
  <c r="F2429" i="6"/>
  <c r="I2428" i="6"/>
  <c r="H2428" i="6"/>
  <c r="G2428" i="6"/>
  <c r="F2428" i="6"/>
  <c r="I2427" i="6"/>
  <c r="H2427" i="6"/>
  <c r="G2427" i="6"/>
  <c r="F2427" i="6"/>
  <c r="I2426" i="6"/>
  <c r="H2426" i="6"/>
  <c r="G2426" i="6"/>
  <c r="F2426" i="6"/>
  <c r="I2425" i="6"/>
  <c r="H2425" i="6"/>
  <c r="G2425" i="6"/>
  <c r="F2425" i="6"/>
  <c r="I2424" i="6"/>
  <c r="H2424" i="6"/>
  <c r="G2424" i="6"/>
  <c r="F2424" i="6"/>
  <c r="I2423" i="6"/>
  <c r="H2423" i="6"/>
  <c r="G2423" i="6"/>
  <c r="F2423" i="6"/>
  <c r="I2422" i="6"/>
  <c r="H2422" i="6"/>
  <c r="G2422" i="6"/>
  <c r="F2422" i="6"/>
  <c r="I2421" i="6"/>
  <c r="H2421" i="6"/>
  <c r="G2421" i="6"/>
  <c r="F2421" i="6"/>
  <c r="I2420" i="6"/>
  <c r="H2420" i="6"/>
  <c r="G2420" i="6"/>
  <c r="F2420" i="6"/>
  <c r="I2419" i="6"/>
  <c r="H2419" i="6"/>
  <c r="G2419" i="6"/>
  <c r="F2419" i="6"/>
  <c r="I2418" i="6"/>
  <c r="H2418" i="6"/>
  <c r="G2418" i="6"/>
  <c r="F2418" i="6"/>
  <c r="I2417" i="6"/>
  <c r="H2417" i="6"/>
  <c r="G2417" i="6"/>
  <c r="F2417" i="6"/>
  <c r="I2416" i="6"/>
  <c r="H2416" i="6"/>
  <c r="G2416" i="6"/>
  <c r="F2416" i="6"/>
  <c r="I2415" i="6"/>
  <c r="H2415" i="6"/>
  <c r="G2415" i="6"/>
  <c r="F2415" i="6"/>
  <c r="I2414" i="6"/>
  <c r="H2414" i="6"/>
  <c r="G2414" i="6"/>
  <c r="F2414" i="6"/>
  <c r="I2413" i="6"/>
  <c r="H2413" i="6"/>
  <c r="G2413" i="6"/>
  <c r="F2413" i="6"/>
  <c r="I2412" i="6"/>
  <c r="H2412" i="6"/>
  <c r="G2412" i="6"/>
  <c r="F2412" i="6"/>
  <c r="I2411" i="6"/>
  <c r="H2411" i="6"/>
  <c r="G2411" i="6"/>
  <c r="F2411" i="6"/>
  <c r="I2410" i="6"/>
  <c r="H2410" i="6"/>
  <c r="G2410" i="6"/>
  <c r="F2410" i="6"/>
  <c r="I2409" i="6"/>
  <c r="H2409" i="6"/>
  <c r="G2409" i="6"/>
  <c r="F2409" i="6"/>
  <c r="I2408" i="6"/>
  <c r="H2408" i="6"/>
  <c r="G2408" i="6"/>
  <c r="F2408" i="6"/>
  <c r="I2407" i="6"/>
  <c r="H2407" i="6"/>
  <c r="G2407" i="6"/>
  <c r="F2407" i="6"/>
  <c r="I2406" i="6"/>
  <c r="H2406" i="6"/>
  <c r="G2406" i="6"/>
  <c r="F2406" i="6"/>
  <c r="I2405" i="6"/>
  <c r="H2405" i="6"/>
  <c r="G2405" i="6"/>
  <c r="F2405" i="6"/>
  <c r="I2404" i="6"/>
  <c r="H2404" i="6"/>
  <c r="G2404" i="6"/>
  <c r="F2404" i="6"/>
  <c r="I2403" i="6"/>
  <c r="H2403" i="6"/>
  <c r="G2403" i="6"/>
  <c r="F2403" i="6"/>
  <c r="I2402" i="6"/>
  <c r="H2402" i="6"/>
  <c r="G2402" i="6"/>
  <c r="F2402" i="6"/>
  <c r="I2401" i="6"/>
  <c r="H2401" i="6"/>
  <c r="G2401" i="6"/>
  <c r="F2401" i="6"/>
  <c r="I2400" i="6"/>
  <c r="H2400" i="6"/>
  <c r="G2400" i="6"/>
  <c r="F2400" i="6"/>
  <c r="I2399" i="6"/>
  <c r="H2399" i="6"/>
  <c r="G2399" i="6"/>
  <c r="F2399" i="6"/>
  <c r="I2398" i="6"/>
  <c r="H2398" i="6"/>
  <c r="G2398" i="6"/>
  <c r="F2398" i="6"/>
  <c r="I2397" i="6"/>
  <c r="H2397" i="6"/>
  <c r="G2397" i="6"/>
  <c r="F2397" i="6"/>
  <c r="I2396" i="6"/>
  <c r="H2396" i="6"/>
  <c r="G2396" i="6"/>
  <c r="F2396" i="6"/>
  <c r="I2395" i="6"/>
  <c r="H2395" i="6"/>
  <c r="G2395" i="6"/>
  <c r="F2395" i="6"/>
  <c r="I2394" i="6"/>
  <c r="H2394" i="6"/>
  <c r="G2394" i="6"/>
  <c r="F2394" i="6"/>
  <c r="I2393" i="6"/>
  <c r="H2393" i="6"/>
  <c r="G2393" i="6"/>
  <c r="F2393" i="6"/>
  <c r="I2392" i="6"/>
  <c r="H2392" i="6"/>
  <c r="G2392" i="6"/>
  <c r="F2392" i="6"/>
  <c r="I2391" i="6"/>
  <c r="H2391" i="6"/>
  <c r="G2391" i="6"/>
  <c r="F2391" i="6"/>
  <c r="I2390" i="6"/>
  <c r="H2390" i="6"/>
  <c r="G2390" i="6"/>
  <c r="F2390" i="6"/>
  <c r="I2389" i="6"/>
  <c r="H2389" i="6"/>
  <c r="G2389" i="6"/>
  <c r="F2389" i="6"/>
  <c r="I2388" i="6"/>
  <c r="H2388" i="6"/>
  <c r="G2388" i="6"/>
  <c r="F2388" i="6"/>
  <c r="I2387" i="6"/>
  <c r="H2387" i="6"/>
  <c r="G2387" i="6"/>
  <c r="F2387" i="6"/>
  <c r="I2386" i="6"/>
  <c r="H2386" i="6"/>
  <c r="G2386" i="6"/>
  <c r="F2386" i="6"/>
  <c r="I2385" i="6"/>
  <c r="H2385" i="6"/>
  <c r="G2385" i="6"/>
  <c r="F2385" i="6"/>
  <c r="I2384" i="6"/>
  <c r="H2384" i="6"/>
  <c r="G2384" i="6"/>
  <c r="F2384" i="6"/>
  <c r="I2383" i="6"/>
  <c r="H2383" i="6"/>
  <c r="G2383" i="6"/>
  <c r="F2383" i="6"/>
  <c r="I2382" i="6"/>
  <c r="H2382" i="6"/>
  <c r="G2382" i="6"/>
  <c r="F2382" i="6"/>
  <c r="I2381" i="6"/>
  <c r="H2381" i="6"/>
  <c r="G2381" i="6"/>
  <c r="F2381" i="6"/>
  <c r="I2380" i="6"/>
  <c r="H2380" i="6"/>
  <c r="G2380" i="6"/>
  <c r="F2380" i="6"/>
  <c r="I2379" i="6"/>
  <c r="H2379" i="6"/>
  <c r="G2379" i="6"/>
  <c r="F2379" i="6"/>
  <c r="I2378" i="6"/>
  <c r="H2378" i="6"/>
  <c r="G2378" i="6"/>
  <c r="F2378" i="6"/>
  <c r="I2377" i="6"/>
  <c r="H2377" i="6"/>
  <c r="G2377" i="6"/>
  <c r="F2377" i="6"/>
  <c r="I2376" i="6"/>
  <c r="H2376" i="6"/>
  <c r="G2376" i="6"/>
  <c r="F2376" i="6"/>
  <c r="I2375" i="6"/>
  <c r="H2375" i="6"/>
  <c r="G2375" i="6"/>
  <c r="F2375" i="6"/>
  <c r="I2374" i="6"/>
  <c r="H2374" i="6"/>
  <c r="G2374" i="6"/>
  <c r="F2374" i="6"/>
  <c r="I2373" i="6"/>
  <c r="H2373" i="6"/>
  <c r="G2373" i="6"/>
  <c r="F2373" i="6"/>
  <c r="I2372" i="6"/>
  <c r="H2372" i="6"/>
  <c r="G2372" i="6"/>
  <c r="F2372" i="6"/>
  <c r="I2371" i="6"/>
  <c r="H2371" i="6"/>
  <c r="G2371" i="6"/>
  <c r="F2371" i="6"/>
  <c r="I2370" i="6"/>
  <c r="H2370" i="6"/>
  <c r="G2370" i="6"/>
  <c r="F2370" i="6"/>
  <c r="I2369" i="6"/>
  <c r="H2369" i="6"/>
  <c r="G2369" i="6"/>
  <c r="F2369" i="6"/>
  <c r="I2368" i="6"/>
  <c r="H2368" i="6"/>
  <c r="G2368" i="6"/>
  <c r="F2368" i="6"/>
  <c r="I2367" i="6"/>
  <c r="H2367" i="6"/>
  <c r="G2367" i="6"/>
  <c r="F2367" i="6"/>
  <c r="I2366" i="6"/>
  <c r="H2366" i="6"/>
  <c r="G2366" i="6"/>
  <c r="F2366" i="6"/>
  <c r="I2365" i="6"/>
  <c r="H2365" i="6"/>
  <c r="G2365" i="6"/>
  <c r="F2365" i="6"/>
  <c r="I2364" i="6"/>
  <c r="H2364" i="6"/>
  <c r="G2364" i="6"/>
  <c r="F2364" i="6"/>
  <c r="I2363" i="6"/>
  <c r="H2363" i="6"/>
  <c r="G2363" i="6"/>
  <c r="F2363" i="6"/>
  <c r="I2362" i="6"/>
  <c r="H2362" i="6"/>
  <c r="G2362" i="6"/>
  <c r="F2362" i="6"/>
  <c r="I2361" i="6"/>
  <c r="H2361" i="6"/>
  <c r="G2361" i="6"/>
  <c r="F2361" i="6"/>
  <c r="I2360" i="6"/>
  <c r="H2360" i="6"/>
  <c r="G2360" i="6"/>
  <c r="F2360" i="6"/>
  <c r="I2359" i="6"/>
  <c r="H2359" i="6"/>
  <c r="G2359" i="6"/>
  <c r="F2359" i="6"/>
  <c r="I2358" i="6"/>
  <c r="H2358" i="6"/>
  <c r="G2358" i="6"/>
  <c r="F2358" i="6"/>
  <c r="I2357" i="6"/>
  <c r="H2357" i="6"/>
  <c r="G2357" i="6"/>
  <c r="F2357" i="6"/>
  <c r="I2356" i="6"/>
  <c r="H2356" i="6"/>
  <c r="G2356" i="6"/>
  <c r="F2356" i="6"/>
  <c r="I2355" i="6"/>
  <c r="H2355" i="6"/>
  <c r="G2355" i="6"/>
  <c r="F2355" i="6"/>
  <c r="I2354" i="6"/>
  <c r="H2354" i="6"/>
  <c r="G2354" i="6"/>
  <c r="F2354" i="6"/>
  <c r="I2353" i="6"/>
  <c r="H2353" i="6"/>
  <c r="G2353" i="6"/>
  <c r="F2353" i="6"/>
  <c r="I2352" i="6"/>
  <c r="H2352" i="6"/>
  <c r="G2352" i="6"/>
  <c r="F2352" i="6"/>
  <c r="I2351" i="6"/>
  <c r="H2351" i="6"/>
  <c r="G2351" i="6"/>
  <c r="F2351" i="6"/>
  <c r="I2350" i="6"/>
  <c r="H2350" i="6"/>
  <c r="G2350" i="6"/>
  <c r="F2350" i="6"/>
  <c r="I2349" i="6"/>
  <c r="H2349" i="6"/>
  <c r="G2349" i="6"/>
  <c r="F2349" i="6"/>
  <c r="I2348" i="6"/>
  <c r="H2348" i="6"/>
  <c r="G2348" i="6"/>
  <c r="F2348" i="6"/>
  <c r="I2347" i="6"/>
  <c r="H2347" i="6"/>
  <c r="G2347" i="6"/>
  <c r="F2347" i="6"/>
  <c r="I2346" i="6"/>
  <c r="H2346" i="6"/>
  <c r="G2346" i="6"/>
  <c r="F2346" i="6"/>
  <c r="I2345" i="6"/>
  <c r="H2345" i="6"/>
  <c r="G2345" i="6"/>
  <c r="F2345" i="6"/>
  <c r="I2344" i="6"/>
  <c r="H2344" i="6"/>
  <c r="G2344" i="6"/>
  <c r="F2344" i="6"/>
  <c r="I2343" i="6"/>
  <c r="H2343" i="6"/>
  <c r="G2343" i="6"/>
  <c r="F2343" i="6"/>
  <c r="I2342" i="6"/>
  <c r="H2342" i="6"/>
  <c r="G2342" i="6"/>
  <c r="F2342" i="6"/>
  <c r="I2341" i="6"/>
  <c r="H2341" i="6"/>
  <c r="G2341" i="6"/>
  <c r="F2341" i="6"/>
  <c r="I2340" i="6"/>
  <c r="H2340" i="6"/>
  <c r="G2340" i="6"/>
  <c r="F2340" i="6"/>
  <c r="I2339" i="6"/>
  <c r="H2339" i="6"/>
  <c r="G2339" i="6"/>
  <c r="F2339" i="6"/>
  <c r="I2338" i="6"/>
  <c r="H2338" i="6"/>
  <c r="G2338" i="6"/>
  <c r="F2338" i="6"/>
  <c r="I2337" i="6"/>
  <c r="H2337" i="6"/>
  <c r="G2337" i="6"/>
  <c r="F2337" i="6"/>
  <c r="I2336" i="6"/>
  <c r="H2336" i="6"/>
  <c r="G2336" i="6"/>
  <c r="F2336" i="6"/>
  <c r="I2335" i="6"/>
  <c r="H2335" i="6"/>
  <c r="G2335" i="6"/>
  <c r="F2335" i="6"/>
  <c r="I2334" i="6"/>
  <c r="H2334" i="6"/>
  <c r="G2334" i="6"/>
  <c r="F2334" i="6"/>
  <c r="I2333" i="6"/>
  <c r="H2333" i="6"/>
  <c r="G2333" i="6"/>
  <c r="F2333" i="6"/>
  <c r="I2332" i="6"/>
  <c r="H2332" i="6"/>
  <c r="G2332" i="6"/>
  <c r="F2332" i="6"/>
  <c r="I2331" i="6"/>
  <c r="H2331" i="6"/>
  <c r="G2331" i="6"/>
  <c r="F2331" i="6"/>
  <c r="I2330" i="6"/>
  <c r="H2330" i="6"/>
  <c r="G2330" i="6"/>
  <c r="F2330" i="6"/>
  <c r="I2329" i="6"/>
  <c r="H2329" i="6"/>
  <c r="G2329" i="6"/>
  <c r="F2329" i="6"/>
  <c r="I2328" i="6"/>
  <c r="H2328" i="6"/>
  <c r="G2328" i="6"/>
  <c r="F2328" i="6"/>
  <c r="I2327" i="6"/>
  <c r="H2327" i="6"/>
  <c r="G2327" i="6"/>
  <c r="F2327" i="6"/>
  <c r="I2326" i="6"/>
  <c r="H2326" i="6"/>
  <c r="G2326" i="6"/>
  <c r="F2326" i="6"/>
  <c r="I2325" i="6"/>
  <c r="H2325" i="6"/>
  <c r="G2325" i="6"/>
  <c r="F2325" i="6"/>
  <c r="I2324" i="6"/>
  <c r="H2324" i="6"/>
  <c r="G2324" i="6"/>
  <c r="F2324" i="6"/>
  <c r="I2323" i="6"/>
  <c r="H2323" i="6"/>
  <c r="G2323" i="6"/>
  <c r="F2323" i="6"/>
  <c r="I2322" i="6"/>
  <c r="H2322" i="6"/>
  <c r="G2322" i="6"/>
  <c r="F2322" i="6"/>
  <c r="I2321" i="6"/>
  <c r="H2321" i="6"/>
  <c r="G2321" i="6"/>
  <c r="F2321" i="6"/>
  <c r="I2320" i="6"/>
  <c r="H2320" i="6"/>
  <c r="G2320" i="6"/>
  <c r="F2320" i="6"/>
  <c r="I2319" i="6"/>
  <c r="H2319" i="6"/>
  <c r="G2319" i="6"/>
  <c r="F2319" i="6"/>
  <c r="I2318" i="6"/>
  <c r="H2318" i="6"/>
  <c r="G2318" i="6"/>
  <c r="F2318" i="6"/>
  <c r="I2317" i="6"/>
  <c r="H2317" i="6"/>
  <c r="G2317" i="6"/>
  <c r="F2317" i="6"/>
  <c r="I2316" i="6"/>
  <c r="H2316" i="6"/>
  <c r="G2316" i="6"/>
  <c r="F2316" i="6"/>
  <c r="I2315" i="6"/>
  <c r="H2315" i="6"/>
  <c r="G2315" i="6"/>
  <c r="F2315" i="6"/>
  <c r="I2314" i="6"/>
  <c r="H2314" i="6"/>
  <c r="G2314" i="6"/>
  <c r="F2314" i="6"/>
  <c r="I2313" i="6"/>
  <c r="H2313" i="6"/>
  <c r="G2313" i="6"/>
  <c r="F2313" i="6"/>
  <c r="I2312" i="6"/>
  <c r="H2312" i="6"/>
  <c r="G2312" i="6"/>
  <c r="F2312" i="6"/>
  <c r="I2311" i="6"/>
  <c r="H2311" i="6"/>
  <c r="G2311" i="6"/>
  <c r="F2311" i="6"/>
  <c r="I2310" i="6"/>
  <c r="H2310" i="6"/>
  <c r="G2310" i="6"/>
  <c r="F2310" i="6"/>
  <c r="I2309" i="6"/>
  <c r="H2309" i="6"/>
  <c r="G2309" i="6"/>
  <c r="F2309" i="6"/>
  <c r="I2308" i="6"/>
  <c r="H2308" i="6"/>
  <c r="G2308" i="6"/>
  <c r="F2308" i="6"/>
  <c r="I2307" i="6"/>
  <c r="H2307" i="6"/>
  <c r="G2307" i="6"/>
  <c r="F2307" i="6"/>
  <c r="I2306" i="6"/>
  <c r="H2306" i="6"/>
  <c r="G2306" i="6"/>
  <c r="F2306" i="6"/>
  <c r="I2305" i="6"/>
  <c r="H2305" i="6"/>
  <c r="G2305" i="6"/>
  <c r="F2305" i="6"/>
  <c r="I2304" i="6"/>
  <c r="H2304" i="6"/>
  <c r="G2304" i="6"/>
  <c r="F2304" i="6"/>
  <c r="I2303" i="6"/>
  <c r="H2303" i="6"/>
  <c r="G2303" i="6"/>
  <c r="F2303" i="6"/>
  <c r="I2302" i="6"/>
  <c r="H2302" i="6"/>
  <c r="G2302" i="6"/>
  <c r="F2302" i="6"/>
  <c r="I2301" i="6"/>
  <c r="H2301" i="6"/>
  <c r="G2301" i="6"/>
  <c r="F2301" i="6"/>
  <c r="I2300" i="6"/>
  <c r="H2300" i="6"/>
  <c r="G2300" i="6"/>
  <c r="F2300" i="6"/>
  <c r="I2299" i="6"/>
  <c r="H2299" i="6"/>
  <c r="G2299" i="6"/>
  <c r="F2299" i="6"/>
  <c r="I2298" i="6"/>
  <c r="H2298" i="6"/>
  <c r="G2298" i="6"/>
  <c r="F2298" i="6"/>
  <c r="I2297" i="6"/>
  <c r="H2297" i="6"/>
  <c r="G2297" i="6"/>
  <c r="F2297" i="6"/>
  <c r="I2296" i="6"/>
  <c r="H2296" i="6"/>
  <c r="G2296" i="6"/>
  <c r="F2296" i="6"/>
  <c r="I2295" i="6"/>
  <c r="H2295" i="6"/>
  <c r="G2295" i="6"/>
  <c r="F2295" i="6"/>
  <c r="I2294" i="6"/>
  <c r="H2294" i="6"/>
  <c r="G2294" i="6"/>
  <c r="F2294" i="6"/>
  <c r="I2293" i="6"/>
  <c r="H2293" i="6"/>
  <c r="G2293" i="6"/>
  <c r="F2293" i="6"/>
  <c r="I2292" i="6"/>
  <c r="H2292" i="6"/>
  <c r="G2292" i="6"/>
  <c r="F2292" i="6"/>
  <c r="I2291" i="6"/>
  <c r="H2291" i="6"/>
  <c r="G2291" i="6"/>
  <c r="F2291" i="6"/>
  <c r="I2290" i="6"/>
  <c r="H2290" i="6"/>
  <c r="G2290" i="6"/>
  <c r="F2290" i="6"/>
  <c r="I2289" i="6"/>
  <c r="H2289" i="6"/>
  <c r="G2289" i="6"/>
  <c r="F2289" i="6"/>
  <c r="I2288" i="6"/>
  <c r="H2288" i="6"/>
  <c r="G2288" i="6"/>
  <c r="F2288" i="6"/>
  <c r="I2287" i="6"/>
  <c r="H2287" i="6"/>
  <c r="G2287" i="6"/>
  <c r="F2287" i="6"/>
  <c r="I2286" i="6"/>
  <c r="H2286" i="6"/>
  <c r="G2286" i="6"/>
  <c r="F2286" i="6"/>
  <c r="I2285" i="6"/>
  <c r="H2285" i="6"/>
  <c r="G2285" i="6"/>
  <c r="F2285" i="6"/>
  <c r="I2284" i="6"/>
  <c r="H2284" i="6"/>
  <c r="G2284" i="6"/>
  <c r="F2284" i="6"/>
  <c r="I2283" i="6"/>
  <c r="H2283" i="6"/>
  <c r="G2283" i="6"/>
  <c r="F2283" i="6"/>
  <c r="I2282" i="6"/>
  <c r="H2282" i="6"/>
  <c r="G2282" i="6"/>
  <c r="F2282" i="6"/>
  <c r="I2281" i="6"/>
  <c r="H2281" i="6"/>
  <c r="G2281" i="6"/>
  <c r="F2281" i="6"/>
  <c r="I2280" i="6"/>
  <c r="H2280" i="6"/>
  <c r="G2280" i="6"/>
  <c r="F2280" i="6"/>
  <c r="I2279" i="6"/>
  <c r="H2279" i="6"/>
  <c r="G2279" i="6"/>
  <c r="F2279" i="6"/>
  <c r="I2278" i="6"/>
  <c r="H2278" i="6"/>
  <c r="G2278" i="6"/>
  <c r="F2278" i="6"/>
  <c r="I2277" i="6"/>
  <c r="H2277" i="6"/>
  <c r="G2277" i="6"/>
  <c r="F2277" i="6"/>
  <c r="I2276" i="6"/>
  <c r="H2276" i="6"/>
  <c r="G2276" i="6"/>
  <c r="F2276" i="6"/>
  <c r="I2275" i="6"/>
  <c r="H2275" i="6"/>
  <c r="G2275" i="6"/>
  <c r="F2275" i="6"/>
  <c r="I2274" i="6"/>
  <c r="H2274" i="6"/>
  <c r="G2274" i="6"/>
  <c r="F2274" i="6"/>
  <c r="I2273" i="6"/>
  <c r="H2273" i="6"/>
  <c r="G2273" i="6"/>
  <c r="F2273" i="6"/>
  <c r="I2272" i="6"/>
  <c r="H2272" i="6"/>
  <c r="G2272" i="6"/>
  <c r="F2272" i="6"/>
  <c r="I2271" i="6"/>
  <c r="H2271" i="6"/>
  <c r="G2271" i="6"/>
  <c r="F2271" i="6"/>
  <c r="I2270" i="6"/>
  <c r="H2270" i="6"/>
  <c r="G2270" i="6"/>
  <c r="F2270" i="6"/>
  <c r="I2269" i="6"/>
  <c r="H2269" i="6"/>
  <c r="G2269" i="6"/>
  <c r="F2269" i="6"/>
  <c r="I2268" i="6"/>
  <c r="H2268" i="6"/>
  <c r="G2268" i="6"/>
  <c r="F2268" i="6"/>
  <c r="I2267" i="6"/>
  <c r="H2267" i="6"/>
  <c r="G2267" i="6"/>
  <c r="F2267" i="6"/>
  <c r="I2266" i="6"/>
  <c r="H2266" i="6"/>
  <c r="G2266" i="6"/>
  <c r="F2266" i="6"/>
  <c r="I2265" i="6"/>
  <c r="H2265" i="6"/>
  <c r="G2265" i="6"/>
  <c r="F2265" i="6"/>
  <c r="I2264" i="6"/>
  <c r="H2264" i="6"/>
  <c r="G2264" i="6"/>
  <c r="F2264" i="6"/>
  <c r="I2263" i="6"/>
  <c r="H2263" i="6"/>
  <c r="G2263" i="6"/>
  <c r="F2263" i="6"/>
  <c r="I2262" i="6"/>
  <c r="H2262" i="6"/>
  <c r="G2262" i="6"/>
  <c r="F2262" i="6"/>
  <c r="I2261" i="6"/>
  <c r="H2261" i="6"/>
  <c r="G2261" i="6"/>
  <c r="F2261" i="6"/>
  <c r="I2260" i="6"/>
  <c r="H2260" i="6"/>
  <c r="G2260" i="6"/>
  <c r="F2260" i="6"/>
  <c r="I2259" i="6"/>
  <c r="H2259" i="6"/>
  <c r="G2259" i="6"/>
  <c r="F2259" i="6"/>
  <c r="I2258" i="6"/>
  <c r="H2258" i="6"/>
  <c r="G2258" i="6"/>
  <c r="F2258" i="6"/>
  <c r="I2257" i="6"/>
  <c r="H2257" i="6"/>
  <c r="G2257" i="6"/>
  <c r="F2257" i="6"/>
  <c r="I2256" i="6"/>
  <c r="H2256" i="6"/>
  <c r="G2256" i="6"/>
  <c r="F2256" i="6"/>
  <c r="I2255" i="6"/>
  <c r="H2255" i="6"/>
  <c r="G2255" i="6"/>
  <c r="F2255" i="6"/>
  <c r="I2254" i="6"/>
  <c r="H2254" i="6"/>
  <c r="G2254" i="6"/>
  <c r="F2254" i="6"/>
  <c r="I2253" i="6"/>
  <c r="H2253" i="6"/>
  <c r="G2253" i="6"/>
  <c r="F2253" i="6"/>
  <c r="I2252" i="6"/>
  <c r="H2252" i="6"/>
  <c r="G2252" i="6"/>
  <c r="F2252" i="6"/>
  <c r="I2251" i="6"/>
  <c r="H2251" i="6"/>
  <c r="G2251" i="6"/>
  <c r="F2251" i="6"/>
  <c r="I2250" i="6"/>
  <c r="H2250" i="6"/>
  <c r="G2250" i="6"/>
  <c r="F2250" i="6"/>
  <c r="I2249" i="6"/>
  <c r="H2249" i="6"/>
  <c r="G2249" i="6"/>
  <c r="F2249" i="6"/>
  <c r="I2248" i="6"/>
  <c r="H2248" i="6"/>
  <c r="G2248" i="6"/>
  <c r="F2248" i="6"/>
  <c r="I2247" i="6"/>
  <c r="H2247" i="6"/>
  <c r="G2247" i="6"/>
  <c r="F2247" i="6"/>
  <c r="I2246" i="6"/>
  <c r="H2246" i="6"/>
  <c r="G2246" i="6"/>
  <c r="F2246" i="6"/>
  <c r="I2245" i="6"/>
  <c r="H2245" i="6"/>
  <c r="G2245" i="6"/>
  <c r="F2245" i="6"/>
  <c r="I2244" i="6"/>
  <c r="H2244" i="6"/>
  <c r="G2244" i="6"/>
  <c r="F2244" i="6"/>
  <c r="I2243" i="6"/>
  <c r="H2243" i="6"/>
  <c r="G2243" i="6"/>
  <c r="F2243" i="6"/>
  <c r="I2242" i="6"/>
  <c r="H2242" i="6"/>
  <c r="G2242" i="6"/>
  <c r="F2242" i="6"/>
  <c r="I2241" i="6"/>
  <c r="H2241" i="6"/>
  <c r="G2241" i="6"/>
  <c r="F2241" i="6"/>
  <c r="I2240" i="6"/>
  <c r="H2240" i="6"/>
  <c r="G2240" i="6"/>
  <c r="F2240" i="6"/>
  <c r="I2239" i="6"/>
  <c r="H2239" i="6"/>
  <c r="G2239" i="6"/>
  <c r="F2239" i="6"/>
  <c r="I2238" i="6"/>
  <c r="H2238" i="6"/>
  <c r="G2238" i="6"/>
  <c r="F2238" i="6"/>
  <c r="I2237" i="6"/>
  <c r="H2237" i="6"/>
  <c r="G2237" i="6"/>
  <c r="F2237" i="6"/>
  <c r="I2236" i="6"/>
  <c r="H2236" i="6"/>
  <c r="G2236" i="6"/>
  <c r="F2236" i="6"/>
  <c r="I2235" i="6"/>
  <c r="H2235" i="6"/>
  <c r="G2235" i="6"/>
  <c r="F2235" i="6"/>
  <c r="I2234" i="6"/>
  <c r="H2234" i="6"/>
  <c r="G2234" i="6"/>
  <c r="F2234" i="6"/>
  <c r="I2233" i="6"/>
  <c r="H2233" i="6"/>
  <c r="G2233" i="6"/>
  <c r="F2233" i="6"/>
  <c r="I2232" i="6"/>
  <c r="H2232" i="6"/>
  <c r="G2232" i="6"/>
  <c r="F2232" i="6"/>
  <c r="I2231" i="6"/>
  <c r="H2231" i="6"/>
  <c r="G2231" i="6"/>
  <c r="F2231" i="6"/>
  <c r="I2230" i="6"/>
  <c r="H2230" i="6"/>
  <c r="G2230" i="6"/>
  <c r="F2230" i="6"/>
  <c r="I2229" i="6"/>
  <c r="H2229" i="6"/>
  <c r="G2229" i="6"/>
  <c r="F2229" i="6"/>
  <c r="I2228" i="6"/>
  <c r="H2228" i="6"/>
  <c r="G2228" i="6"/>
  <c r="F2228" i="6"/>
  <c r="I2227" i="6"/>
  <c r="H2227" i="6"/>
  <c r="G2227" i="6"/>
  <c r="F2227" i="6"/>
  <c r="I2226" i="6"/>
  <c r="H2226" i="6"/>
  <c r="G2226" i="6"/>
  <c r="F2226" i="6"/>
  <c r="I2225" i="6"/>
  <c r="H2225" i="6"/>
  <c r="G2225" i="6"/>
  <c r="F2225" i="6"/>
  <c r="I2224" i="6"/>
  <c r="H2224" i="6"/>
  <c r="G2224" i="6"/>
  <c r="F2224" i="6"/>
  <c r="I2223" i="6"/>
  <c r="H2223" i="6"/>
  <c r="G2223" i="6"/>
  <c r="F2223" i="6"/>
  <c r="I2222" i="6"/>
  <c r="H2222" i="6"/>
  <c r="G2222" i="6"/>
  <c r="F2222" i="6"/>
  <c r="I2221" i="6"/>
  <c r="H2221" i="6"/>
  <c r="G2221" i="6"/>
  <c r="F2221" i="6"/>
  <c r="I2220" i="6"/>
  <c r="H2220" i="6"/>
  <c r="G2220" i="6"/>
  <c r="F2220" i="6"/>
  <c r="I2219" i="6"/>
  <c r="H2219" i="6"/>
  <c r="G2219" i="6"/>
  <c r="F2219" i="6"/>
  <c r="I2218" i="6"/>
  <c r="H2218" i="6"/>
  <c r="G2218" i="6"/>
  <c r="F2218" i="6"/>
  <c r="I2217" i="6"/>
  <c r="H2217" i="6"/>
  <c r="G2217" i="6"/>
  <c r="F2217" i="6"/>
  <c r="I2216" i="6"/>
  <c r="H2216" i="6"/>
  <c r="G2216" i="6"/>
  <c r="F2216" i="6"/>
  <c r="I2215" i="6"/>
  <c r="H2215" i="6"/>
  <c r="G2215" i="6"/>
  <c r="F2215" i="6"/>
  <c r="I2214" i="6"/>
  <c r="H2214" i="6"/>
  <c r="G2214" i="6"/>
  <c r="F2214" i="6"/>
  <c r="I2213" i="6"/>
  <c r="H2213" i="6"/>
  <c r="G2213" i="6"/>
  <c r="F2213" i="6"/>
  <c r="I2212" i="6"/>
  <c r="H2212" i="6"/>
  <c r="G2212" i="6"/>
  <c r="F2212" i="6"/>
  <c r="I2211" i="6"/>
  <c r="H2211" i="6"/>
  <c r="G2211" i="6"/>
  <c r="F2211" i="6"/>
  <c r="I2210" i="6"/>
  <c r="H2210" i="6"/>
  <c r="G2210" i="6"/>
  <c r="F2210" i="6"/>
  <c r="I2209" i="6"/>
  <c r="H2209" i="6"/>
  <c r="G2209" i="6"/>
  <c r="F2209" i="6"/>
  <c r="I2208" i="6"/>
  <c r="H2208" i="6"/>
  <c r="G2208" i="6"/>
  <c r="F2208" i="6"/>
  <c r="I2207" i="6"/>
  <c r="H2207" i="6"/>
  <c r="G2207" i="6"/>
  <c r="F2207" i="6"/>
  <c r="I2206" i="6"/>
  <c r="H2206" i="6"/>
  <c r="G2206" i="6"/>
  <c r="F2206" i="6"/>
  <c r="I2205" i="6"/>
  <c r="H2205" i="6"/>
  <c r="G2205" i="6"/>
  <c r="F2205" i="6"/>
  <c r="I2204" i="6"/>
  <c r="H2204" i="6"/>
  <c r="G2204" i="6"/>
  <c r="F2204" i="6"/>
  <c r="I2203" i="6"/>
  <c r="H2203" i="6"/>
  <c r="G2203" i="6"/>
  <c r="F2203" i="6"/>
  <c r="I2202" i="6"/>
  <c r="H2202" i="6"/>
  <c r="G2202" i="6"/>
  <c r="F2202" i="6"/>
  <c r="I2201" i="6"/>
  <c r="H2201" i="6"/>
  <c r="G2201" i="6"/>
  <c r="F2201" i="6"/>
  <c r="I2200" i="6"/>
  <c r="H2200" i="6"/>
  <c r="G2200" i="6"/>
  <c r="F2200" i="6"/>
  <c r="I2199" i="6"/>
  <c r="H2199" i="6"/>
  <c r="G2199" i="6"/>
  <c r="F2199" i="6"/>
  <c r="I2198" i="6"/>
  <c r="H2198" i="6"/>
  <c r="G2198" i="6"/>
  <c r="F2198" i="6"/>
  <c r="I2197" i="6"/>
  <c r="H2197" i="6"/>
  <c r="G2197" i="6"/>
  <c r="F2197" i="6"/>
  <c r="I2196" i="6"/>
  <c r="H2196" i="6"/>
  <c r="G2196" i="6"/>
  <c r="F2196" i="6"/>
  <c r="I2195" i="6"/>
  <c r="H2195" i="6"/>
  <c r="G2195" i="6"/>
  <c r="F2195" i="6"/>
  <c r="I2194" i="6"/>
  <c r="H2194" i="6"/>
  <c r="G2194" i="6"/>
  <c r="F2194" i="6"/>
  <c r="I2193" i="6"/>
  <c r="H2193" i="6"/>
  <c r="G2193" i="6"/>
  <c r="F2193" i="6"/>
  <c r="I2192" i="6"/>
  <c r="H2192" i="6"/>
  <c r="G2192" i="6"/>
  <c r="F2192" i="6"/>
  <c r="I2191" i="6"/>
  <c r="H2191" i="6"/>
  <c r="G2191" i="6"/>
  <c r="F2191" i="6"/>
  <c r="I2190" i="6"/>
  <c r="H2190" i="6"/>
  <c r="G2190" i="6"/>
  <c r="F2190" i="6"/>
  <c r="I2189" i="6"/>
  <c r="H2189" i="6"/>
  <c r="G2189" i="6"/>
  <c r="F2189" i="6"/>
  <c r="I2188" i="6"/>
  <c r="H2188" i="6"/>
  <c r="G2188" i="6"/>
  <c r="F2188" i="6"/>
  <c r="I2187" i="6"/>
  <c r="H2187" i="6"/>
  <c r="G2187" i="6"/>
  <c r="F2187" i="6"/>
  <c r="I2186" i="6"/>
  <c r="H2186" i="6"/>
  <c r="G2186" i="6"/>
  <c r="F2186" i="6"/>
  <c r="I2185" i="6"/>
  <c r="H2185" i="6"/>
  <c r="G2185" i="6"/>
  <c r="F2185" i="6"/>
  <c r="I2184" i="6"/>
  <c r="H2184" i="6"/>
  <c r="G2184" i="6"/>
  <c r="F2184" i="6"/>
  <c r="I2183" i="6"/>
  <c r="H2183" i="6"/>
  <c r="G2183" i="6"/>
  <c r="F2183" i="6"/>
  <c r="I2182" i="6"/>
  <c r="H2182" i="6"/>
  <c r="G2182" i="6"/>
  <c r="F2182" i="6"/>
  <c r="I2181" i="6"/>
  <c r="H2181" i="6"/>
  <c r="G2181" i="6"/>
  <c r="F2181" i="6"/>
  <c r="I2180" i="6"/>
  <c r="H2180" i="6"/>
  <c r="G2180" i="6"/>
  <c r="F2180" i="6"/>
  <c r="I2179" i="6"/>
  <c r="H2179" i="6"/>
  <c r="G2179" i="6"/>
  <c r="F2179" i="6"/>
  <c r="I2178" i="6"/>
  <c r="H2178" i="6"/>
  <c r="G2178" i="6"/>
  <c r="F2178" i="6"/>
  <c r="I2177" i="6"/>
  <c r="H2177" i="6"/>
  <c r="G2177" i="6"/>
  <c r="F2177" i="6"/>
  <c r="I2176" i="6"/>
  <c r="H2176" i="6"/>
  <c r="G2176" i="6"/>
  <c r="F2176" i="6"/>
  <c r="I2175" i="6"/>
  <c r="H2175" i="6"/>
  <c r="G2175" i="6"/>
  <c r="F2175" i="6"/>
  <c r="I2174" i="6"/>
  <c r="H2174" i="6"/>
  <c r="G2174" i="6"/>
  <c r="F2174" i="6"/>
  <c r="I2173" i="6"/>
  <c r="H2173" i="6"/>
  <c r="G2173" i="6"/>
  <c r="F2173" i="6"/>
  <c r="I2172" i="6"/>
  <c r="H2172" i="6"/>
  <c r="G2172" i="6"/>
  <c r="F2172" i="6"/>
  <c r="I2171" i="6"/>
  <c r="H2171" i="6"/>
  <c r="G2171" i="6"/>
  <c r="F2171" i="6"/>
  <c r="I2170" i="6"/>
  <c r="H2170" i="6"/>
  <c r="G2170" i="6"/>
  <c r="F2170" i="6"/>
  <c r="I2169" i="6"/>
  <c r="H2169" i="6"/>
  <c r="G2169" i="6"/>
  <c r="F2169" i="6"/>
  <c r="I2168" i="6"/>
  <c r="H2168" i="6"/>
  <c r="G2168" i="6"/>
  <c r="F2168" i="6"/>
  <c r="I2167" i="6"/>
  <c r="H2167" i="6"/>
  <c r="G2167" i="6"/>
  <c r="F2167" i="6"/>
  <c r="I2166" i="6"/>
  <c r="H2166" i="6"/>
  <c r="G2166" i="6"/>
  <c r="F2166" i="6"/>
  <c r="I2165" i="6"/>
  <c r="H2165" i="6"/>
  <c r="G2165" i="6"/>
  <c r="F2165" i="6"/>
  <c r="I2164" i="6"/>
  <c r="H2164" i="6"/>
  <c r="G2164" i="6"/>
  <c r="F2164" i="6"/>
  <c r="I2163" i="6"/>
  <c r="H2163" i="6"/>
  <c r="G2163" i="6"/>
  <c r="F2163" i="6"/>
  <c r="I2162" i="6"/>
  <c r="H2162" i="6"/>
  <c r="G2162" i="6"/>
  <c r="F2162" i="6"/>
  <c r="I2161" i="6"/>
  <c r="H2161" i="6"/>
  <c r="G2161" i="6"/>
  <c r="F2161" i="6"/>
  <c r="I2160" i="6"/>
  <c r="H2160" i="6"/>
  <c r="G2160" i="6"/>
  <c r="F2160" i="6"/>
  <c r="I2159" i="6"/>
  <c r="H2159" i="6"/>
  <c r="G2159" i="6"/>
  <c r="F2159" i="6"/>
  <c r="I2158" i="6"/>
  <c r="H2158" i="6"/>
  <c r="G2158" i="6"/>
  <c r="F2158" i="6"/>
  <c r="I2157" i="6"/>
  <c r="H2157" i="6"/>
  <c r="G2157" i="6"/>
  <c r="F2157" i="6"/>
  <c r="I2156" i="6"/>
  <c r="H2156" i="6"/>
  <c r="G2156" i="6"/>
  <c r="F2156" i="6"/>
  <c r="I2155" i="6"/>
  <c r="H2155" i="6"/>
  <c r="G2155" i="6"/>
  <c r="F2155" i="6"/>
  <c r="I2154" i="6"/>
  <c r="H2154" i="6"/>
  <c r="G2154" i="6"/>
  <c r="F2154" i="6"/>
  <c r="I2153" i="6"/>
  <c r="H2153" i="6"/>
  <c r="G2153" i="6"/>
  <c r="F2153" i="6"/>
  <c r="I2152" i="6"/>
  <c r="H2152" i="6"/>
  <c r="G2152" i="6"/>
  <c r="F2152" i="6"/>
  <c r="I2151" i="6"/>
  <c r="H2151" i="6"/>
  <c r="G2151" i="6"/>
  <c r="F2151" i="6"/>
  <c r="I2150" i="6"/>
  <c r="H2150" i="6"/>
  <c r="G2150" i="6"/>
  <c r="F2150" i="6"/>
  <c r="I2149" i="6"/>
  <c r="H2149" i="6"/>
  <c r="G2149" i="6"/>
  <c r="F2149" i="6"/>
  <c r="I2148" i="6"/>
  <c r="H2148" i="6"/>
  <c r="G2148" i="6"/>
  <c r="F2148" i="6"/>
  <c r="I2147" i="6"/>
  <c r="H2147" i="6"/>
  <c r="G2147" i="6"/>
  <c r="F2147" i="6"/>
  <c r="I2146" i="6"/>
  <c r="H2146" i="6"/>
  <c r="G2146" i="6"/>
  <c r="F2146" i="6"/>
  <c r="I2145" i="6"/>
  <c r="H2145" i="6"/>
  <c r="G2145" i="6"/>
  <c r="F2145" i="6"/>
  <c r="I2144" i="6"/>
  <c r="H2144" i="6"/>
  <c r="G2144" i="6"/>
  <c r="F2144" i="6"/>
  <c r="I2143" i="6"/>
  <c r="H2143" i="6"/>
  <c r="G2143" i="6"/>
  <c r="F2143" i="6"/>
  <c r="I2142" i="6"/>
  <c r="H2142" i="6"/>
  <c r="G2142" i="6"/>
  <c r="F2142" i="6"/>
  <c r="I2141" i="6"/>
  <c r="H2141" i="6"/>
  <c r="G2141" i="6"/>
  <c r="F2141" i="6"/>
  <c r="I2140" i="6"/>
  <c r="H2140" i="6"/>
  <c r="G2140" i="6"/>
  <c r="F2140" i="6"/>
  <c r="I2139" i="6"/>
  <c r="H2139" i="6"/>
  <c r="G2139" i="6"/>
  <c r="F2139" i="6"/>
  <c r="I2138" i="6"/>
  <c r="H2138" i="6"/>
  <c r="G2138" i="6"/>
  <c r="F2138" i="6"/>
  <c r="I2137" i="6"/>
  <c r="H2137" i="6"/>
  <c r="G2137" i="6"/>
  <c r="F2137" i="6"/>
  <c r="I2136" i="6"/>
  <c r="H2136" i="6"/>
  <c r="G2136" i="6"/>
  <c r="F2136" i="6"/>
  <c r="I2135" i="6"/>
  <c r="H2135" i="6"/>
  <c r="G2135" i="6"/>
  <c r="F2135" i="6"/>
  <c r="I2134" i="6"/>
  <c r="H2134" i="6"/>
  <c r="G2134" i="6"/>
  <c r="F2134" i="6"/>
  <c r="I2133" i="6"/>
  <c r="H2133" i="6"/>
  <c r="G2133" i="6"/>
  <c r="F2133" i="6"/>
  <c r="I2132" i="6"/>
  <c r="H2132" i="6"/>
  <c r="G2132" i="6"/>
  <c r="F2132" i="6"/>
  <c r="I2131" i="6"/>
  <c r="H2131" i="6"/>
  <c r="G2131" i="6"/>
  <c r="F2131" i="6"/>
  <c r="I2130" i="6"/>
  <c r="H2130" i="6"/>
  <c r="G2130" i="6"/>
  <c r="F2130" i="6"/>
  <c r="I2129" i="6"/>
  <c r="H2129" i="6"/>
  <c r="G2129" i="6"/>
  <c r="F2129" i="6"/>
  <c r="I2128" i="6"/>
  <c r="H2128" i="6"/>
  <c r="G2128" i="6"/>
  <c r="F2128" i="6"/>
  <c r="I2127" i="6"/>
  <c r="H2127" i="6"/>
  <c r="G2127" i="6"/>
  <c r="F2127" i="6"/>
  <c r="I2126" i="6"/>
  <c r="H2126" i="6"/>
  <c r="G2126" i="6"/>
  <c r="F2126" i="6"/>
  <c r="I2125" i="6"/>
  <c r="H2125" i="6"/>
  <c r="G2125" i="6"/>
  <c r="F2125" i="6"/>
  <c r="I2124" i="6"/>
  <c r="H2124" i="6"/>
  <c r="G2124" i="6"/>
  <c r="F2124" i="6"/>
  <c r="I2123" i="6"/>
  <c r="H2123" i="6"/>
  <c r="G2123" i="6"/>
  <c r="F2123" i="6"/>
  <c r="I2122" i="6"/>
  <c r="H2122" i="6"/>
  <c r="G2122" i="6"/>
  <c r="F2122" i="6"/>
  <c r="I2121" i="6"/>
  <c r="H2121" i="6"/>
  <c r="G2121" i="6"/>
  <c r="F2121" i="6"/>
  <c r="I2120" i="6"/>
  <c r="H2120" i="6"/>
  <c r="G2120" i="6"/>
  <c r="F2120" i="6"/>
  <c r="I2119" i="6"/>
  <c r="H2119" i="6"/>
  <c r="G2119" i="6"/>
  <c r="F2119" i="6"/>
  <c r="I2118" i="6"/>
  <c r="H2118" i="6"/>
  <c r="G2118" i="6"/>
  <c r="F2118" i="6"/>
  <c r="I2117" i="6"/>
  <c r="H2117" i="6"/>
  <c r="G2117" i="6"/>
  <c r="F2117" i="6"/>
  <c r="I2116" i="6"/>
  <c r="H2116" i="6"/>
  <c r="G2116" i="6"/>
  <c r="F2116" i="6"/>
  <c r="I2115" i="6"/>
  <c r="H2115" i="6"/>
  <c r="G2115" i="6"/>
  <c r="F2115" i="6"/>
  <c r="I2114" i="6"/>
  <c r="H2114" i="6"/>
  <c r="G2114" i="6"/>
  <c r="F2114" i="6"/>
  <c r="I2113" i="6"/>
  <c r="H2113" i="6"/>
  <c r="G2113" i="6"/>
  <c r="F2113" i="6"/>
  <c r="I2112" i="6"/>
  <c r="H2112" i="6"/>
  <c r="G2112" i="6"/>
  <c r="F2112" i="6"/>
  <c r="I2111" i="6"/>
  <c r="H2111" i="6"/>
  <c r="G2111" i="6"/>
  <c r="F2111" i="6"/>
  <c r="I2110" i="6"/>
  <c r="H2110" i="6"/>
  <c r="G2110" i="6"/>
  <c r="F2110" i="6"/>
  <c r="I2109" i="6"/>
  <c r="H2109" i="6"/>
  <c r="G2109" i="6"/>
  <c r="F2109" i="6"/>
  <c r="I2108" i="6"/>
  <c r="H2108" i="6"/>
  <c r="G2108" i="6"/>
  <c r="F2108" i="6"/>
  <c r="I2107" i="6"/>
  <c r="H2107" i="6"/>
  <c r="G2107" i="6"/>
  <c r="F2107" i="6"/>
  <c r="I2106" i="6"/>
  <c r="H2106" i="6"/>
  <c r="G2106" i="6"/>
  <c r="F2106" i="6"/>
  <c r="I2105" i="6"/>
  <c r="H2105" i="6"/>
  <c r="G2105" i="6"/>
  <c r="F2105" i="6"/>
  <c r="I2104" i="6"/>
  <c r="H2104" i="6"/>
  <c r="G2104" i="6"/>
  <c r="F2104" i="6"/>
  <c r="I2103" i="6"/>
  <c r="H2103" i="6"/>
  <c r="G2103" i="6"/>
  <c r="F2103" i="6"/>
  <c r="I2102" i="6"/>
  <c r="H2102" i="6"/>
  <c r="G2102" i="6"/>
  <c r="F2102" i="6"/>
  <c r="I2101" i="6"/>
  <c r="H2101" i="6"/>
  <c r="G2101" i="6"/>
  <c r="F2101" i="6"/>
  <c r="I2100" i="6"/>
  <c r="H2100" i="6"/>
  <c r="G2100" i="6"/>
  <c r="F2100" i="6"/>
  <c r="I2099" i="6"/>
  <c r="H2099" i="6"/>
  <c r="G2099" i="6"/>
  <c r="F2099" i="6"/>
  <c r="I2098" i="6"/>
  <c r="H2098" i="6"/>
  <c r="G2098" i="6"/>
  <c r="F2098" i="6"/>
  <c r="I2097" i="6"/>
  <c r="H2097" i="6"/>
  <c r="G2097" i="6"/>
  <c r="F2097" i="6"/>
  <c r="I2096" i="6"/>
  <c r="H2096" i="6"/>
  <c r="G2096" i="6"/>
  <c r="F2096" i="6"/>
  <c r="I2095" i="6"/>
  <c r="H2095" i="6"/>
  <c r="G2095" i="6"/>
  <c r="F2095" i="6"/>
  <c r="I2094" i="6"/>
  <c r="H2094" i="6"/>
  <c r="G2094" i="6"/>
  <c r="F2094" i="6"/>
  <c r="I2093" i="6"/>
  <c r="H2093" i="6"/>
  <c r="G2093" i="6"/>
  <c r="F2093" i="6"/>
  <c r="I2092" i="6"/>
  <c r="H2092" i="6"/>
  <c r="G2092" i="6"/>
  <c r="F2092" i="6"/>
  <c r="I2091" i="6"/>
  <c r="H2091" i="6"/>
  <c r="G2091" i="6"/>
  <c r="F2091" i="6"/>
  <c r="I2090" i="6"/>
  <c r="H2090" i="6"/>
  <c r="G2090" i="6"/>
  <c r="F2090" i="6"/>
  <c r="I2089" i="6"/>
  <c r="H2089" i="6"/>
  <c r="G2089" i="6"/>
  <c r="F2089" i="6"/>
  <c r="I2088" i="6"/>
  <c r="H2088" i="6"/>
  <c r="G2088" i="6"/>
  <c r="F2088" i="6"/>
  <c r="I2087" i="6"/>
  <c r="H2087" i="6"/>
  <c r="G2087" i="6"/>
  <c r="F2087" i="6"/>
  <c r="I2086" i="6"/>
  <c r="H2086" i="6"/>
  <c r="G2086" i="6"/>
  <c r="F2086" i="6"/>
  <c r="I2085" i="6"/>
  <c r="H2085" i="6"/>
  <c r="G2085" i="6"/>
  <c r="F2085" i="6"/>
  <c r="I2084" i="6"/>
  <c r="H2084" i="6"/>
  <c r="G2084" i="6"/>
  <c r="F2084" i="6"/>
  <c r="I2083" i="6"/>
  <c r="H2083" i="6"/>
  <c r="G2083" i="6"/>
  <c r="F2083" i="6"/>
  <c r="I2082" i="6"/>
  <c r="H2082" i="6"/>
  <c r="G2082" i="6"/>
  <c r="F2082" i="6"/>
  <c r="I2081" i="6"/>
  <c r="H2081" i="6"/>
  <c r="G2081" i="6"/>
  <c r="F2081" i="6"/>
  <c r="I2080" i="6"/>
  <c r="H2080" i="6"/>
  <c r="G2080" i="6"/>
  <c r="F2080" i="6"/>
  <c r="I2079" i="6"/>
  <c r="H2079" i="6"/>
  <c r="G2079" i="6"/>
  <c r="F2079" i="6"/>
  <c r="I2078" i="6"/>
  <c r="H2078" i="6"/>
  <c r="G2078" i="6"/>
  <c r="F2078" i="6"/>
  <c r="I2077" i="6"/>
  <c r="H2077" i="6"/>
  <c r="G2077" i="6"/>
  <c r="F2077" i="6"/>
  <c r="I2076" i="6"/>
  <c r="H2076" i="6"/>
  <c r="G2076" i="6"/>
  <c r="F2076" i="6"/>
  <c r="I2075" i="6"/>
  <c r="H2075" i="6"/>
  <c r="G2075" i="6"/>
  <c r="F2075" i="6"/>
  <c r="I2074" i="6"/>
  <c r="H2074" i="6"/>
  <c r="G2074" i="6"/>
  <c r="F2074" i="6"/>
  <c r="I2073" i="6"/>
  <c r="H2073" i="6"/>
  <c r="G2073" i="6"/>
  <c r="F2073" i="6"/>
  <c r="I2072" i="6"/>
  <c r="H2072" i="6"/>
  <c r="G2072" i="6"/>
  <c r="F2072" i="6"/>
  <c r="I2071" i="6"/>
  <c r="H2071" i="6"/>
  <c r="G2071" i="6"/>
  <c r="F2071" i="6"/>
  <c r="I2070" i="6"/>
  <c r="H2070" i="6"/>
  <c r="G2070" i="6"/>
  <c r="F2070" i="6"/>
  <c r="I2069" i="6"/>
  <c r="H2069" i="6"/>
  <c r="G2069" i="6"/>
  <c r="F2069" i="6"/>
  <c r="I2068" i="6"/>
  <c r="H2068" i="6"/>
  <c r="G2068" i="6"/>
  <c r="F2068" i="6"/>
  <c r="I2067" i="6"/>
  <c r="H2067" i="6"/>
  <c r="G2067" i="6"/>
  <c r="F2067" i="6"/>
  <c r="I2066" i="6"/>
  <c r="H2066" i="6"/>
  <c r="G2066" i="6"/>
  <c r="F2066" i="6"/>
  <c r="I2065" i="6"/>
  <c r="H2065" i="6"/>
  <c r="G2065" i="6"/>
  <c r="F2065" i="6"/>
  <c r="I2064" i="6"/>
  <c r="H2064" i="6"/>
  <c r="G2064" i="6"/>
  <c r="F2064" i="6"/>
  <c r="I2063" i="6"/>
  <c r="H2063" i="6"/>
  <c r="G2063" i="6"/>
  <c r="F2063" i="6"/>
  <c r="I2062" i="6"/>
  <c r="H2062" i="6"/>
  <c r="G2062" i="6"/>
  <c r="F2062" i="6"/>
  <c r="I2061" i="6"/>
  <c r="H2061" i="6"/>
  <c r="G2061" i="6"/>
  <c r="F2061" i="6"/>
  <c r="I2060" i="6"/>
  <c r="H2060" i="6"/>
  <c r="G2060" i="6"/>
  <c r="F2060" i="6"/>
  <c r="I2059" i="6"/>
  <c r="H2059" i="6"/>
  <c r="G2059" i="6"/>
  <c r="F2059" i="6"/>
  <c r="I2058" i="6"/>
  <c r="H2058" i="6"/>
  <c r="G2058" i="6"/>
  <c r="F2058" i="6"/>
  <c r="I2057" i="6"/>
  <c r="H2057" i="6"/>
  <c r="G2057" i="6"/>
  <c r="F2057" i="6"/>
  <c r="I2056" i="6"/>
  <c r="H2056" i="6"/>
  <c r="G2056" i="6"/>
  <c r="F2056" i="6"/>
  <c r="I2055" i="6"/>
  <c r="H2055" i="6"/>
  <c r="G2055" i="6"/>
  <c r="F2055" i="6"/>
  <c r="I2054" i="6"/>
  <c r="H2054" i="6"/>
  <c r="G2054" i="6"/>
  <c r="F2054" i="6"/>
  <c r="I2053" i="6"/>
  <c r="H2053" i="6"/>
  <c r="G2053" i="6"/>
  <c r="F2053" i="6"/>
  <c r="I2052" i="6"/>
  <c r="H2052" i="6"/>
  <c r="G2052" i="6"/>
  <c r="F2052" i="6"/>
  <c r="I2051" i="6"/>
  <c r="H2051" i="6"/>
  <c r="G2051" i="6"/>
  <c r="F2051" i="6"/>
  <c r="I2050" i="6"/>
  <c r="H2050" i="6"/>
  <c r="G2050" i="6"/>
  <c r="F2050" i="6"/>
  <c r="I2049" i="6"/>
  <c r="H2049" i="6"/>
  <c r="G2049" i="6"/>
  <c r="F2049" i="6"/>
  <c r="I2048" i="6"/>
  <c r="H2048" i="6"/>
  <c r="G2048" i="6"/>
  <c r="F2048" i="6"/>
  <c r="I2047" i="6"/>
  <c r="H2047" i="6"/>
  <c r="G2047" i="6"/>
  <c r="F2047" i="6"/>
  <c r="I2046" i="6"/>
  <c r="H2046" i="6"/>
  <c r="G2046" i="6"/>
  <c r="F2046" i="6"/>
  <c r="I2045" i="6"/>
  <c r="H2045" i="6"/>
  <c r="G2045" i="6"/>
  <c r="F2045" i="6"/>
  <c r="I2044" i="6"/>
  <c r="H2044" i="6"/>
  <c r="G2044" i="6"/>
  <c r="F2044" i="6"/>
  <c r="I2043" i="6"/>
  <c r="H2043" i="6"/>
  <c r="G2043" i="6"/>
  <c r="F2043" i="6"/>
  <c r="I2042" i="6"/>
  <c r="H2042" i="6"/>
  <c r="G2042" i="6"/>
  <c r="F2042" i="6"/>
  <c r="I2041" i="6"/>
  <c r="H2041" i="6"/>
  <c r="G2041" i="6"/>
  <c r="F2041" i="6"/>
  <c r="I2040" i="6"/>
  <c r="H2040" i="6"/>
  <c r="G2040" i="6"/>
  <c r="F2040" i="6"/>
  <c r="I2039" i="6"/>
  <c r="H2039" i="6"/>
  <c r="G2039" i="6"/>
  <c r="F2039" i="6"/>
  <c r="I2038" i="6"/>
  <c r="H2038" i="6"/>
  <c r="G2038" i="6"/>
  <c r="F2038" i="6"/>
  <c r="I2037" i="6"/>
  <c r="H2037" i="6"/>
  <c r="G2037" i="6"/>
  <c r="F2037" i="6"/>
  <c r="I2036" i="6"/>
  <c r="H2036" i="6"/>
  <c r="G2036" i="6"/>
  <c r="F2036" i="6"/>
  <c r="I2035" i="6"/>
  <c r="H2035" i="6"/>
  <c r="G2035" i="6"/>
  <c r="F2035" i="6"/>
  <c r="I2034" i="6"/>
  <c r="H2034" i="6"/>
  <c r="G2034" i="6"/>
  <c r="F2034" i="6"/>
  <c r="I2033" i="6"/>
  <c r="H2033" i="6"/>
  <c r="G2033" i="6"/>
  <c r="F2033" i="6"/>
  <c r="I2032" i="6"/>
  <c r="H2032" i="6"/>
  <c r="G2032" i="6"/>
  <c r="F2032" i="6"/>
  <c r="I2031" i="6"/>
  <c r="H2031" i="6"/>
  <c r="G2031" i="6"/>
  <c r="F2031" i="6"/>
  <c r="I2030" i="6"/>
  <c r="H2030" i="6"/>
  <c r="G2030" i="6"/>
  <c r="F2030" i="6"/>
  <c r="I2029" i="6"/>
  <c r="H2029" i="6"/>
  <c r="G2029" i="6"/>
  <c r="F2029" i="6"/>
  <c r="I2028" i="6"/>
  <c r="H2028" i="6"/>
  <c r="G2028" i="6"/>
  <c r="F2028" i="6"/>
  <c r="I2027" i="6"/>
  <c r="H2027" i="6"/>
  <c r="G2027" i="6"/>
  <c r="F2027" i="6"/>
  <c r="I2026" i="6"/>
  <c r="H2026" i="6"/>
  <c r="G2026" i="6"/>
  <c r="F2026" i="6"/>
  <c r="I2025" i="6"/>
  <c r="H2025" i="6"/>
  <c r="G2025" i="6"/>
  <c r="F2025" i="6"/>
  <c r="I2024" i="6"/>
  <c r="H2024" i="6"/>
  <c r="G2024" i="6"/>
  <c r="F2024" i="6"/>
  <c r="I2023" i="6"/>
  <c r="H2023" i="6"/>
  <c r="G2023" i="6"/>
  <c r="F2023" i="6"/>
  <c r="I2022" i="6"/>
  <c r="H2022" i="6"/>
  <c r="G2022" i="6"/>
  <c r="F2022" i="6"/>
  <c r="I2021" i="6"/>
  <c r="H2021" i="6"/>
  <c r="G2021" i="6"/>
  <c r="F2021" i="6"/>
  <c r="I2020" i="6"/>
  <c r="H2020" i="6"/>
  <c r="G2020" i="6"/>
  <c r="F2020" i="6"/>
  <c r="I2019" i="6"/>
  <c r="H2019" i="6"/>
  <c r="G2019" i="6"/>
  <c r="F2019" i="6"/>
  <c r="I2018" i="6"/>
  <c r="H2018" i="6"/>
  <c r="G2018" i="6"/>
  <c r="F2018" i="6"/>
  <c r="I2017" i="6"/>
  <c r="H2017" i="6"/>
  <c r="G2017" i="6"/>
  <c r="F2017" i="6"/>
  <c r="I2016" i="6"/>
  <c r="H2016" i="6"/>
  <c r="G2016" i="6"/>
  <c r="F2016" i="6"/>
  <c r="I2015" i="6"/>
  <c r="H2015" i="6"/>
  <c r="G2015" i="6"/>
  <c r="F2015" i="6"/>
  <c r="I2014" i="6"/>
  <c r="H2014" i="6"/>
  <c r="G2014" i="6"/>
  <c r="F2014" i="6"/>
  <c r="I2013" i="6"/>
  <c r="H2013" i="6"/>
  <c r="G2013" i="6"/>
  <c r="F2013" i="6"/>
  <c r="I2012" i="6"/>
  <c r="H2012" i="6"/>
  <c r="G2012" i="6"/>
  <c r="F2012" i="6"/>
  <c r="I2011" i="6"/>
  <c r="H2011" i="6"/>
  <c r="G2011" i="6"/>
  <c r="F2011" i="6"/>
  <c r="I2010" i="6"/>
  <c r="H2010" i="6"/>
  <c r="G2010" i="6"/>
  <c r="F2010" i="6"/>
  <c r="I2009" i="6"/>
  <c r="H2009" i="6"/>
  <c r="G2009" i="6"/>
  <c r="F2009" i="6"/>
  <c r="I2008" i="6"/>
  <c r="H2008" i="6"/>
  <c r="G2008" i="6"/>
  <c r="F2008" i="6"/>
  <c r="I2007" i="6"/>
  <c r="H2007" i="6"/>
  <c r="G2007" i="6"/>
  <c r="F2007" i="6"/>
  <c r="I2006" i="6"/>
  <c r="H2006" i="6"/>
  <c r="G2006" i="6"/>
  <c r="F2006" i="6"/>
  <c r="I2005" i="6"/>
  <c r="H2005" i="6"/>
  <c r="G2005" i="6"/>
  <c r="F2005" i="6"/>
  <c r="I2004" i="6"/>
  <c r="H2004" i="6"/>
  <c r="G2004" i="6"/>
  <c r="F2004" i="6"/>
  <c r="I2003" i="6"/>
  <c r="H2003" i="6"/>
  <c r="G2003" i="6"/>
  <c r="F2003" i="6"/>
  <c r="I2002" i="6"/>
  <c r="H2002" i="6"/>
  <c r="G2002" i="6"/>
  <c r="F2002" i="6"/>
  <c r="I2001" i="6"/>
  <c r="H2001" i="6"/>
  <c r="G2001" i="6"/>
  <c r="F2001" i="6"/>
  <c r="I2000" i="6"/>
  <c r="H2000" i="6"/>
  <c r="G2000" i="6"/>
  <c r="F2000" i="6"/>
  <c r="I1999" i="6"/>
  <c r="H1999" i="6"/>
  <c r="G1999" i="6"/>
  <c r="F1999" i="6"/>
  <c r="I1998" i="6"/>
  <c r="H1998" i="6"/>
  <c r="G1998" i="6"/>
  <c r="F1998" i="6"/>
  <c r="I1997" i="6"/>
  <c r="H1997" i="6"/>
  <c r="G1997" i="6"/>
  <c r="F1997" i="6"/>
  <c r="I1996" i="6"/>
  <c r="H1996" i="6"/>
  <c r="G1996" i="6"/>
  <c r="F1996" i="6"/>
  <c r="I1995" i="6"/>
  <c r="H1995" i="6"/>
  <c r="G1995" i="6"/>
  <c r="F1995" i="6"/>
  <c r="I1994" i="6"/>
  <c r="H1994" i="6"/>
  <c r="G1994" i="6"/>
  <c r="F1994" i="6"/>
  <c r="I1993" i="6"/>
  <c r="H1993" i="6"/>
  <c r="G1993" i="6"/>
  <c r="F1993" i="6"/>
  <c r="I1992" i="6"/>
  <c r="H1992" i="6"/>
  <c r="G1992" i="6"/>
  <c r="F1992" i="6"/>
  <c r="I1991" i="6"/>
  <c r="H1991" i="6"/>
  <c r="G1991" i="6"/>
  <c r="F1991" i="6"/>
  <c r="I1990" i="6"/>
  <c r="H1990" i="6"/>
  <c r="G1990" i="6"/>
  <c r="F1990" i="6"/>
  <c r="I1989" i="6"/>
  <c r="H1989" i="6"/>
  <c r="G1989" i="6"/>
  <c r="F1989" i="6"/>
  <c r="I1988" i="6"/>
  <c r="H1988" i="6"/>
  <c r="G1988" i="6"/>
  <c r="F1988" i="6"/>
  <c r="I1987" i="6"/>
  <c r="H1987" i="6"/>
  <c r="G1987" i="6"/>
  <c r="F1987" i="6"/>
  <c r="I1986" i="6"/>
  <c r="H1986" i="6"/>
  <c r="G1986" i="6"/>
  <c r="F1986" i="6"/>
  <c r="I1985" i="6"/>
  <c r="H1985" i="6"/>
  <c r="G1985" i="6"/>
  <c r="F1985" i="6"/>
  <c r="I1984" i="6"/>
  <c r="H1984" i="6"/>
  <c r="G1984" i="6"/>
  <c r="F1984" i="6"/>
  <c r="I1983" i="6"/>
  <c r="H1983" i="6"/>
  <c r="G1983" i="6"/>
  <c r="F1983" i="6"/>
  <c r="I1982" i="6"/>
  <c r="H1982" i="6"/>
  <c r="G1982" i="6"/>
  <c r="F1982" i="6"/>
  <c r="I1981" i="6"/>
  <c r="H1981" i="6"/>
  <c r="G1981" i="6"/>
  <c r="F1981" i="6"/>
  <c r="I1980" i="6"/>
  <c r="H1980" i="6"/>
  <c r="G1980" i="6"/>
  <c r="F1980" i="6"/>
  <c r="I1979" i="6"/>
  <c r="H1979" i="6"/>
  <c r="G1979" i="6"/>
  <c r="F1979" i="6"/>
  <c r="I1978" i="6"/>
  <c r="H1978" i="6"/>
  <c r="G1978" i="6"/>
  <c r="F1978" i="6"/>
  <c r="I1977" i="6"/>
  <c r="H1977" i="6"/>
  <c r="G1977" i="6"/>
  <c r="F1977" i="6"/>
  <c r="I1976" i="6"/>
  <c r="H1976" i="6"/>
  <c r="G1976" i="6"/>
  <c r="F1976" i="6"/>
  <c r="I1975" i="6"/>
  <c r="H1975" i="6"/>
  <c r="G1975" i="6"/>
  <c r="F1975" i="6"/>
  <c r="I1974" i="6"/>
  <c r="H1974" i="6"/>
  <c r="G1974" i="6"/>
  <c r="F1974" i="6"/>
  <c r="I1973" i="6"/>
  <c r="H1973" i="6"/>
  <c r="G1973" i="6"/>
  <c r="F1973" i="6"/>
  <c r="I1972" i="6"/>
  <c r="H1972" i="6"/>
  <c r="G1972" i="6"/>
  <c r="F1972" i="6"/>
  <c r="I1971" i="6"/>
  <c r="H1971" i="6"/>
  <c r="G1971" i="6"/>
  <c r="F1971" i="6"/>
  <c r="I1970" i="6"/>
  <c r="H1970" i="6"/>
  <c r="G1970" i="6"/>
  <c r="F1970" i="6"/>
  <c r="I1969" i="6"/>
  <c r="H1969" i="6"/>
  <c r="G1969" i="6"/>
  <c r="F1969" i="6"/>
  <c r="I1968" i="6"/>
  <c r="H1968" i="6"/>
  <c r="G1968" i="6"/>
  <c r="F1968" i="6"/>
  <c r="I1967" i="6"/>
  <c r="H1967" i="6"/>
  <c r="G1967" i="6"/>
  <c r="F1967" i="6"/>
  <c r="I1966" i="6"/>
  <c r="H1966" i="6"/>
  <c r="G1966" i="6"/>
  <c r="F1966" i="6"/>
  <c r="I1965" i="6"/>
  <c r="H1965" i="6"/>
  <c r="G1965" i="6"/>
  <c r="F1965" i="6"/>
  <c r="I1964" i="6"/>
  <c r="H1964" i="6"/>
  <c r="G1964" i="6"/>
  <c r="F1964" i="6"/>
  <c r="I1963" i="6"/>
  <c r="H1963" i="6"/>
  <c r="G1963" i="6"/>
  <c r="F1963" i="6"/>
  <c r="I1962" i="6"/>
  <c r="H1962" i="6"/>
  <c r="G1962" i="6"/>
  <c r="F1962" i="6"/>
  <c r="I1961" i="6"/>
  <c r="H1961" i="6"/>
  <c r="G1961" i="6"/>
  <c r="F1961" i="6"/>
  <c r="I1960" i="6"/>
  <c r="H1960" i="6"/>
  <c r="G1960" i="6"/>
  <c r="F1960" i="6"/>
  <c r="I1959" i="6"/>
  <c r="H1959" i="6"/>
  <c r="G1959" i="6"/>
  <c r="F1959" i="6"/>
  <c r="I1958" i="6"/>
  <c r="H1958" i="6"/>
  <c r="G1958" i="6"/>
  <c r="F1958" i="6"/>
  <c r="I1957" i="6"/>
  <c r="H1957" i="6"/>
  <c r="G1957" i="6"/>
  <c r="F1957" i="6"/>
  <c r="I1956" i="6"/>
  <c r="H1956" i="6"/>
  <c r="G1956" i="6"/>
  <c r="F1956" i="6"/>
  <c r="I1955" i="6"/>
  <c r="H1955" i="6"/>
  <c r="G1955" i="6"/>
  <c r="F1955" i="6"/>
  <c r="I1954" i="6"/>
  <c r="H1954" i="6"/>
  <c r="G1954" i="6"/>
  <c r="F1954" i="6"/>
  <c r="I1953" i="6"/>
  <c r="H1953" i="6"/>
  <c r="G1953" i="6"/>
  <c r="F1953" i="6"/>
  <c r="I1952" i="6"/>
  <c r="H1952" i="6"/>
  <c r="G1952" i="6"/>
  <c r="F1952" i="6"/>
  <c r="I1951" i="6"/>
  <c r="H1951" i="6"/>
  <c r="G1951" i="6"/>
  <c r="F1951" i="6"/>
  <c r="I1950" i="6"/>
  <c r="H1950" i="6"/>
  <c r="G1950" i="6"/>
  <c r="F1950" i="6"/>
  <c r="I1949" i="6"/>
  <c r="H1949" i="6"/>
  <c r="G1949" i="6"/>
  <c r="F1949" i="6"/>
  <c r="I1948" i="6"/>
  <c r="H1948" i="6"/>
  <c r="G1948" i="6"/>
  <c r="F1948" i="6"/>
  <c r="I1947" i="6"/>
  <c r="H1947" i="6"/>
  <c r="G1947" i="6"/>
  <c r="F1947" i="6"/>
  <c r="I1946" i="6"/>
  <c r="H1946" i="6"/>
  <c r="G1946" i="6"/>
  <c r="F1946" i="6"/>
  <c r="I1945" i="6"/>
  <c r="H1945" i="6"/>
  <c r="G1945" i="6"/>
  <c r="F1945" i="6"/>
  <c r="I1944" i="6"/>
  <c r="H1944" i="6"/>
  <c r="G1944" i="6"/>
  <c r="F1944" i="6"/>
  <c r="I1943" i="6"/>
  <c r="H1943" i="6"/>
  <c r="G1943" i="6"/>
  <c r="F1943" i="6"/>
  <c r="I1942" i="6"/>
  <c r="H1942" i="6"/>
  <c r="G1942" i="6"/>
  <c r="F1942" i="6"/>
  <c r="I1941" i="6"/>
  <c r="H1941" i="6"/>
  <c r="G1941" i="6"/>
  <c r="F1941" i="6"/>
  <c r="I1940" i="6"/>
  <c r="H1940" i="6"/>
  <c r="G1940" i="6"/>
  <c r="F1940" i="6"/>
  <c r="I1939" i="6"/>
  <c r="H1939" i="6"/>
  <c r="G1939" i="6"/>
  <c r="F1939" i="6"/>
  <c r="I1938" i="6"/>
  <c r="H1938" i="6"/>
  <c r="G1938" i="6"/>
  <c r="F1938" i="6"/>
  <c r="I1937" i="6"/>
  <c r="H1937" i="6"/>
  <c r="G1937" i="6"/>
  <c r="F1937" i="6"/>
  <c r="I1936" i="6"/>
  <c r="H1936" i="6"/>
  <c r="G1936" i="6"/>
  <c r="F1936" i="6"/>
  <c r="I1935" i="6"/>
  <c r="H1935" i="6"/>
  <c r="G1935" i="6"/>
  <c r="F1935" i="6"/>
  <c r="I1934" i="6"/>
  <c r="H1934" i="6"/>
  <c r="G1934" i="6"/>
  <c r="F1934" i="6"/>
  <c r="I1933" i="6"/>
  <c r="H1933" i="6"/>
  <c r="G1933" i="6"/>
  <c r="F1933" i="6"/>
  <c r="I1932" i="6"/>
  <c r="H1932" i="6"/>
  <c r="G1932" i="6"/>
  <c r="F1932" i="6"/>
  <c r="I1931" i="6"/>
  <c r="H1931" i="6"/>
  <c r="G1931" i="6"/>
  <c r="F1931" i="6"/>
  <c r="I1930" i="6"/>
  <c r="H1930" i="6"/>
  <c r="G1930" i="6"/>
  <c r="F1930" i="6"/>
  <c r="I1929" i="6"/>
  <c r="H1929" i="6"/>
  <c r="G1929" i="6"/>
  <c r="F1929" i="6"/>
  <c r="I1928" i="6"/>
  <c r="H1928" i="6"/>
  <c r="G1928" i="6"/>
  <c r="F1928" i="6"/>
  <c r="I1927" i="6"/>
  <c r="H1927" i="6"/>
  <c r="G1927" i="6"/>
  <c r="F1927" i="6"/>
  <c r="I1926" i="6"/>
  <c r="H1926" i="6"/>
  <c r="G1926" i="6"/>
  <c r="F1926" i="6"/>
  <c r="I1925" i="6"/>
  <c r="H1925" i="6"/>
  <c r="G1925" i="6"/>
  <c r="F1925" i="6"/>
  <c r="I1924" i="6"/>
  <c r="H1924" i="6"/>
  <c r="G1924" i="6"/>
  <c r="F1924" i="6"/>
  <c r="I1923" i="6"/>
  <c r="H1923" i="6"/>
  <c r="G1923" i="6"/>
  <c r="F1923" i="6"/>
  <c r="I1922" i="6"/>
  <c r="H1922" i="6"/>
  <c r="G1922" i="6"/>
  <c r="F1922" i="6"/>
  <c r="I1921" i="6"/>
  <c r="H1921" i="6"/>
  <c r="G1921" i="6"/>
  <c r="F1921" i="6"/>
  <c r="I1920" i="6"/>
  <c r="H1920" i="6"/>
  <c r="G1920" i="6"/>
  <c r="F1920" i="6"/>
  <c r="I1919" i="6"/>
  <c r="H1919" i="6"/>
  <c r="G1919" i="6"/>
  <c r="F1919" i="6"/>
  <c r="I1918" i="6"/>
  <c r="H1918" i="6"/>
  <c r="G1918" i="6"/>
  <c r="F1918" i="6"/>
  <c r="I1917" i="6"/>
  <c r="H1917" i="6"/>
  <c r="G1917" i="6"/>
  <c r="F1917" i="6"/>
  <c r="I1916" i="6"/>
  <c r="H1916" i="6"/>
  <c r="G1916" i="6"/>
  <c r="F1916" i="6"/>
  <c r="I1915" i="6"/>
  <c r="H1915" i="6"/>
  <c r="G1915" i="6"/>
  <c r="F1915" i="6"/>
  <c r="I1914" i="6"/>
  <c r="H1914" i="6"/>
  <c r="G1914" i="6"/>
  <c r="F1914" i="6"/>
  <c r="I1913" i="6"/>
  <c r="H1913" i="6"/>
  <c r="G1913" i="6"/>
  <c r="F1913" i="6"/>
  <c r="I1912" i="6"/>
  <c r="H1912" i="6"/>
  <c r="G1912" i="6"/>
  <c r="F1912" i="6"/>
  <c r="I1911" i="6"/>
  <c r="H1911" i="6"/>
  <c r="G1911" i="6"/>
  <c r="F1911" i="6"/>
  <c r="I1910" i="6"/>
  <c r="H1910" i="6"/>
  <c r="G1910" i="6"/>
  <c r="F1910" i="6"/>
  <c r="I1909" i="6"/>
  <c r="H1909" i="6"/>
  <c r="G1909" i="6"/>
  <c r="F1909" i="6"/>
  <c r="I1908" i="6"/>
  <c r="H1908" i="6"/>
  <c r="G1908" i="6"/>
  <c r="F1908" i="6"/>
  <c r="I1907" i="6"/>
  <c r="H1907" i="6"/>
  <c r="G1907" i="6"/>
  <c r="F1907" i="6"/>
  <c r="I1906" i="6"/>
  <c r="H1906" i="6"/>
  <c r="G1906" i="6"/>
  <c r="F1906" i="6"/>
  <c r="I1905" i="6"/>
  <c r="H1905" i="6"/>
  <c r="G1905" i="6"/>
  <c r="F1905" i="6"/>
  <c r="I1904" i="6"/>
  <c r="H1904" i="6"/>
  <c r="G1904" i="6"/>
  <c r="F1904" i="6"/>
  <c r="I1903" i="6"/>
  <c r="H1903" i="6"/>
  <c r="G1903" i="6"/>
  <c r="F1903" i="6"/>
  <c r="I1902" i="6"/>
  <c r="H1902" i="6"/>
  <c r="G1902" i="6"/>
  <c r="F1902" i="6"/>
  <c r="I1901" i="6"/>
  <c r="H1901" i="6"/>
  <c r="G1901" i="6"/>
  <c r="F1901" i="6"/>
  <c r="I1900" i="6"/>
  <c r="H1900" i="6"/>
  <c r="G1900" i="6"/>
  <c r="F1900" i="6"/>
  <c r="I1899" i="6"/>
  <c r="H1899" i="6"/>
  <c r="G1899" i="6"/>
  <c r="F1899" i="6"/>
  <c r="I1898" i="6"/>
  <c r="H1898" i="6"/>
  <c r="G1898" i="6"/>
  <c r="F1898" i="6"/>
  <c r="I1897" i="6"/>
  <c r="H1897" i="6"/>
  <c r="G1897" i="6"/>
  <c r="F1897" i="6"/>
  <c r="I1896" i="6"/>
  <c r="H1896" i="6"/>
  <c r="G1896" i="6"/>
  <c r="F1896" i="6"/>
  <c r="I1895" i="6"/>
  <c r="H1895" i="6"/>
  <c r="G1895" i="6"/>
  <c r="F1895" i="6"/>
  <c r="I1894" i="6"/>
  <c r="H1894" i="6"/>
  <c r="G1894" i="6"/>
  <c r="F1894" i="6"/>
  <c r="I1893" i="6"/>
  <c r="H1893" i="6"/>
  <c r="G1893" i="6"/>
  <c r="F1893" i="6"/>
  <c r="I1892" i="6"/>
  <c r="H1892" i="6"/>
  <c r="G1892" i="6"/>
  <c r="F1892" i="6"/>
  <c r="I1891" i="6"/>
  <c r="H1891" i="6"/>
  <c r="G1891" i="6"/>
  <c r="F1891" i="6"/>
  <c r="I1890" i="6"/>
  <c r="H1890" i="6"/>
  <c r="G1890" i="6"/>
  <c r="F1890" i="6"/>
  <c r="I1889" i="6"/>
  <c r="H1889" i="6"/>
  <c r="G1889" i="6"/>
  <c r="F1889" i="6"/>
  <c r="I1888" i="6"/>
  <c r="H1888" i="6"/>
  <c r="G1888" i="6"/>
  <c r="F1888" i="6"/>
  <c r="I1887" i="6"/>
  <c r="H1887" i="6"/>
  <c r="G1887" i="6"/>
  <c r="F1887" i="6"/>
  <c r="I1886" i="6"/>
  <c r="H1886" i="6"/>
  <c r="G1886" i="6"/>
  <c r="F1886" i="6"/>
  <c r="I1885" i="6"/>
  <c r="H1885" i="6"/>
  <c r="G1885" i="6"/>
  <c r="F1885" i="6"/>
  <c r="I1884" i="6"/>
  <c r="H1884" i="6"/>
  <c r="G1884" i="6"/>
  <c r="F1884" i="6"/>
  <c r="I1883" i="6"/>
  <c r="H1883" i="6"/>
  <c r="G1883" i="6"/>
  <c r="F1883" i="6"/>
  <c r="I1882" i="6"/>
  <c r="H1882" i="6"/>
  <c r="G1882" i="6"/>
  <c r="F1882" i="6"/>
  <c r="I1881" i="6"/>
  <c r="H1881" i="6"/>
  <c r="G1881" i="6"/>
  <c r="F1881" i="6"/>
  <c r="I1880" i="6"/>
  <c r="H1880" i="6"/>
  <c r="G1880" i="6"/>
  <c r="F1880" i="6"/>
  <c r="I1879" i="6"/>
  <c r="H1879" i="6"/>
  <c r="G1879" i="6"/>
  <c r="F1879" i="6"/>
  <c r="I1878" i="6"/>
  <c r="H1878" i="6"/>
  <c r="G1878" i="6"/>
  <c r="F1878" i="6"/>
  <c r="I1877" i="6"/>
  <c r="H1877" i="6"/>
  <c r="G1877" i="6"/>
  <c r="F1877" i="6"/>
  <c r="I1876" i="6"/>
  <c r="H1876" i="6"/>
  <c r="G1876" i="6"/>
  <c r="F1876" i="6"/>
  <c r="I1875" i="6"/>
  <c r="H1875" i="6"/>
  <c r="G1875" i="6"/>
  <c r="F1875" i="6"/>
  <c r="I1874" i="6"/>
  <c r="H1874" i="6"/>
  <c r="G1874" i="6"/>
  <c r="F1874" i="6"/>
  <c r="I1873" i="6"/>
  <c r="H1873" i="6"/>
  <c r="G1873" i="6"/>
  <c r="F1873" i="6"/>
  <c r="I1872" i="6"/>
  <c r="H1872" i="6"/>
  <c r="G1872" i="6"/>
  <c r="F1872" i="6"/>
  <c r="I1871" i="6"/>
  <c r="H1871" i="6"/>
  <c r="G1871" i="6"/>
  <c r="F1871" i="6"/>
  <c r="I1870" i="6"/>
  <c r="H1870" i="6"/>
  <c r="G1870" i="6"/>
  <c r="F1870" i="6"/>
  <c r="I1869" i="6"/>
  <c r="H1869" i="6"/>
  <c r="G1869" i="6"/>
  <c r="F1869" i="6"/>
  <c r="I1868" i="6"/>
  <c r="H1868" i="6"/>
  <c r="G1868" i="6"/>
  <c r="F1868" i="6"/>
  <c r="I1867" i="6"/>
  <c r="H1867" i="6"/>
  <c r="G1867" i="6"/>
  <c r="F1867" i="6"/>
  <c r="I1866" i="6"/>
  <c r="H1866" i="6"/>
  <c r="G1866" i="6"/>
  <c r="F1866" i="6"/>
  <c r="I1865" i="6"/>
  <c r="H1865" i="6"/>
  <c r="G1865" i="6"/>
  <c r="F1865" i="6"/>
  <c r="I1864" i="6"/>
  <c r="H1864" i="6"/>
  <c r="G1864" i="6"/>
  <c r="F1864" i="6"/>
  <c r="I1863" i="6"/>
  <c r="H1863" i="6"/>
  <c r="G1863" i="6"/>
  <c r="F1863" i="6"/>
  <c r="I1862" i="6"/>
  <c r="H1862" i="6"/>
  <c r="G1862" i="6"/>
  <c r="F1862" i="6"/>
  <c r="I1861" i="6"/>
  <c r="H1861" i="6"/>
  <c r="G1861" i="6"/>
  <c r="F1861" i="6"/>
  <c r="I1860" i="6"/>
  <c r="H1860" i="6"/>
  <c r="G1860" i="6"/>
  <c r="F1860" i="6"/>
  <c r="I1859" i="6"/>
  <c r="H1859" i="6"/>
  <c r="G1859" i="6"/>
  <c r="F1859" i="6"/>
  <c r="I1858" i="6"/>
  <c r="H1858" i="6"/>
  <c r="G1858" i="6"/>
  <c r="F1858" i="6"/>
  <c r="I1857" i="6"/>
  <c r="H1857" i="6"/>
  <c r="G1857" i="6"/>
  <c r="F1857" i="6"/>
  <c r="I1856" i="6"/>
  <c r="H1856" i="6"/>
  <c r="G1856" i="6"/>
  <c r="F1856" i="6"/>
  <c r="I1855" i="6"/>
  <c r="H1855" i="6"/>
  <c r="G1855" i="6"/>
  <c r="F1855" i="6"/>
  <c r="I1854" i="6"/>
  <c r="H1854" i="6"/>
  <c r="G1854" i="6"/>
  <c r="F1854" i="6"/>
  <c r="I1853" i="6"/>
  <c r="H1853" i="6"/>
  <c r="G1853" i="6"/>
  <c r="F1853" i="6"/>
  <c r="I1852" i="6"/>
  <c r="H1852" i="6"/>
  <c r="G1852" i="6"/>
  <c r="F1852" i="6"/>
  <c r="I1851" i="6"/>
  <c r="H1851" i="6"/>
  <c r="G1851" i="6"/>
  <c r="F1851" i="6"/>
  <c r="I1850" i="6"/>
  <c r="H1850" i="6"/>
  <c r="G1850" i="6"/>
  <c r="F1850" i="6"/>
  <c r="I1849" i="6"/>
  <c r="H1849" i="6"/>
  <c r="G1849" i="6"/>
  <c r="F1849" i="6"/>
  <c r="I1848" i="6"/>
  <c r="H1848" i="6"/>
  <c r="G1848" i="6"/>
  <c r="F1848" i="6"/>
  <c r="I1847" i="6"/>
  <c r="H1847" i="6"/>
  <c r="G1847" i="6"/>
  <c r="F1847" i="6"/>
  <c r="I1846" i="6"/>
  <c r="H1846" i="6"/>
  <c r="G1846" i="6"/>
  <c r="F1846" i="6"/>
  <c r="I1845" i="6"/>
  <c r="H1845" i="6"/>
  <c r="G1845" i="6"/>
  <c r="F1845" i="6"/>
  <c r="I1844" i="6"/>
  <c r="H1844" i="6"/>
  <c r="G1844" i="6"/>
  <c r="F1844" i="6"/>
  <c r="I1843" i="6"/>
  <c r="H1843" i="6"/>
  <c r="G1843" i="6"/>
  <c r="F1843" i="6"/>
  <c r="I1842" i="6"/>
  <c r="H1842" i="6"/>
  <c r="G1842" i="6"/>
  <c r="F1842" i="6"/>
  <c r="I1841" i="6"/>
  <c r="H1841" i="6"/>
  <c r="G1841" i="6"/>
  <c r="F1841" i="6"/>
  <c r="I1840" i="6"/>
  <c r="H1840" i="6"/>
  <c r="G1840" i="6"/>
  <c r="F1840" i="6"/>
  <c r="I1839" i="6"/>
  <c r="H1839" i="6"/>
  <c r="G1839" i="6"/>
  <c r="F1839" i="6"/>
  <c r="I1838" i="6"/>
  <c r="H1838" i="6"/>
  <c r="G1838" i="6"/>
  <c r="F1838" i="6"/>
  <c r="I1837" i="6"/>
  <c r="H1837" i="6"/>
  <c r="G1837" i="6"/>
  <c r="F1837" i="6"/>
  <c r="I1836" i="6"/>
  <c r="H1836" i="6"/>
  <c r="G1836" i="6"/>
  <c r="F1836" i="6"/>
  <c r="I1835" i="6"/>
  <c r="H1835" i="6"/>
  <c r="G1835" i="6"/>
  <c r="F1835" i="6"/>
  <c r="I1834" i="6"/>
  <c r="H1834" i="6"/>
  <c r="G1834" i="6"/>
  <c r="F1834" i="6"/>
  <c r="I1833" i="6"/>
  <c r="H1833" i="6"/>
  <c r="G1833" i="6"/>
  <c r="F1833" i="6"/>
  <c r="I1832" i="6"/>
  <c r="H1832" i="6"/>
  <c r="G1832" i="6"/>
  <c r="F1832" i="6"/>
  <c r="I1831" i="6"/>
  <c r="H1831" i="6"/>
  <c r="G1831" i="6"/>
  <c r="F1831" i="6"/>
  <c r="I1830" i="6"/>
  <c r="H1830" i="6"/>
  <c r="G1830" i="6"/>
  <c r="F1830" i="6"/>
  <c r="I1829" i="6"/>
  <c r="H1829" i="6"/>
  <c r="G1829" i="6"/>
  <c r="F1829" i="6"/>
  <c r="I1828" i="6"/>
  <c r="H1828" i="6"/>
  <c r="G1828" i="6"/>
  <c r="F1828" i="6"/>
  <c r="I1827" i="6"/>
  <c r="H1827" i="6"/>
  <c r="G1827" i="6"/>
  <c r="F1827" i="6"/>
  <c r="I1826" i="6"/>
  <c r="H1826" i="6"/>
  <c r="G1826" i="6"/>
  <c r="F1826" i="6"/>
  <c r="I1825" i="6"/>
  <c r="H1825" i="6"/>
  <c r="G1825" i="6"/>
  <c r="F1825" i="6"/>
  <c r="I1824" i="6"/>
  <c r="H1824" i="6"/>
  <c r="G1824" i="6"/>
  <c r="F1824" i="6"/>
  <c r="I1823" i="6"/>
  <c r="H1823" i="6"/>
  <c r="G1823" i="6"/>
  <c r="F1823" i="6"/>
  <c r="I1822" i="6"/>
  <c r="H1822" i="6"/>
  <c r="G1822" i="6"/>
  <c r="F1822" i="6"/>
  <c r="I1821" i="6"/>
  <c r="H1821" i="6"/>
  <c r="G1821" i="6"/>
  <c r="F1821" i="6"/>
  <c r="I1820" i="6"/>
  <c r="H1820" i="6"/>
  <c r="G1820" i="6"/>
  <c r="F1820" i="6"/>
  <c r="I1819" i="6"/>
  <c r="H1819" i="6"/>
  <c r="G1819" i="6"/>
  <c r="F1819" i="6"/>
  <c r="I1818" i="6"/>
  <c r="H1818" i="6"/>
  <c r="G1818" i="6"/>
  <c r="F1818" i="6"/>
  <c r="I1817" i="6"/>
  <c r="H1817" i="6"/>
  <c r="G1817" i="6"/>
  <c r="F1817" i="6"/>
  <c r="I1816" i="6"/>
  <c r="H1816" i="6"/>
  <c r="G1816" i="6"/>
  <c r="F1816" i="6"/>
  <c r="I1815" i="6"/>
  <c r="H1815" i="6"/>
  <c r="G1815" i="6"/>
  <c r="F1815" i="6"/>
  <c r="I1814" i="6"/>
  <c r="H1814" i="6"/>
  <c r="G1814" i="6"/>
  <c r="F1814" i="6"/>
  <c r="I1813" i="6"/>
  <c r="H1813" i="6"/>
  <c r="G1813" i="6"/>
  <c r="F1813" i="6"/>
  <c r="I1812" i="6"/>
  <c r="H1812" i="6"/>
  <c r="G1812" i="6"/>
  <c r="F1812" i="6"/>
  <c r="I1811" i="6"/>
  <c r="H1811" i="6"/>
  <c r="G1811" i="6"/>
  <c r="F1811" i="6"/>
  <c r="I1810" i="6"/>
  <c r="H1810" i="6"/>
  <c r="G1810" i="6"/>
  <c r="F1810" i="6"/>
  <c r="I1809" i="6"/>
  <c r="H1809" i="6"/>
  <c r="G1809" i="6"/>
  <c r="F1809" i="6"/>
  <c r="I1808" i="6"/>
  <c r="H1808" i="6"/>
  <c r="G1808" i="6"/>
  <c r="F1808" i="6"/>
  <c r="I1807" i="6"/>
  <c r="H1807" i="6"/>
  <c r="G1807" i="6"/>
  <c r="F1807" i="6"/>
  <c r="I1806" i="6"/>
  <c r="H1806" i="6"/>
  <c r="G1806" i="6"/>
  <c r="F1806" i="6"/>
  <c r="I1805" i="6"/>
  <c r="H1805" i="6"/>
  <c r="G1805" i="6"/>
  <c r="F1805" i="6"/>
  <c r="I1804" i="6"/>
  <c r="H1804" i="6"/>
  <c r="G1804" i="6"/>
  <c r="F1804" i="6"/>
  <c r="I1803" i="6"/>
  <c r="H1803" i="6"/>
  <c r="G1803" i="6"/>
  <c r="F1803" i="6"/>
  <c r="I1802" i="6"/>
  <c r="H1802" i="6"/>
  <c r="G1802" i="6"/>
  <c r="F1802" i="6"/>
  <c r="I1801" i="6"/>
  <c r="H1801" i="6"/>
  <c r="G1801" i="6"/>
  <c r="F1801" i="6"/>
  <c r="I1800" i="6"/>
  <c r="H1800" i="6"/>
  <c r="G1800" i="6"/>
  <c r="F1800" i="6"/>
  <c r="I1799" i="6"/>
  <c r="H1799" i="6"/>
  <c r="G1799" i="6"/>
  <c r="F1799" i="6"/>
  <c r="I1798" i="6"/>
  <c r="H1798" i="6"/>
  <c r="G1798" i="6"/>
  <c r="F1798" i="6"/>
  <c r="I1797" i="6"/>
  <c r="H1797" i="6"/>
  <c r="G1797" i="6"/>
  <c r="F1797" i="6"/>
  <c r="I1796" i="6"/>
  <c r="H1796" i="6"/>
  <c r="G1796" i="6"/>
  <c r="F1796" i="6"/>
  <c r="I1795" i="6"/>
  <c r="H1795" i="6"/>
  <c r="G1795" i="6"/>
  <c r="F1795" i="6"/>
  <c r="I1794" i="6"/>
  <c r="H1794" i="6"/>
  <c r="G1794" i="6"/>
  <c r="F1794" i="6"/>
  <c r="I1793" i="6"/>
  <c r="H1793" i="6"/>
  <c r="G1793" i="6"/>
  <c r="F1793" i="6"/>
  <c r="I1792" i="6"/>
  <c r="H1792" i="6"/>
  <c r="G1792" i="6"/>
  <c r="F1792" i="6"/>
  <c r="I1791" i="6"/>
  <c r="H1791" i="6"/>
  <c r="G1791" i="6"/>
  <c r="F1791" i="6"/>
  <c r="I1790" i="6"/>
  <c r="H1790" i="6"/>
  <c r="G1790" i="6"/>
  <c r="F1790" i="6"/>
  <c r="I1789" i="6"/>
  <c r="H1789" i="6"/>
  <c r="G1789" i="6"/>
  <c r="F1789" i="6"/>
  <c r="I1788" i="6"/>
  <c r="H1788" i="6"/>
  <c r="G1788" i="6"/>
  <c r="F1788" i="6"/>
  <c r="I1787" i="6"/>
  <c r="H1787" i="6"/>
  <c r="G1787" i="6"/>
  <c r="F1787" i="6"/>
  <c r="I1786" i="6"/>
  <c r="H1786" i="6"/>
  <c r="G1786" i="6"/>
  <c r="F1786" i="6"/>
  <c r="I1785" i="6"/>
  <c r="H1785" i="6"/>
  <c r="G1785" i="6"/>
  <c r="F1785" i="6"/>
  <c r="I1784" i="6"/>
  <c r="H1784" i="6"/>
  <c r="G1784" i="6"/>
  <c r="F1784" i="6"/>
  <c r="I1783" i="6"/>
  <c r="H1783" i="6"/>
  <c r="G1783" i="6"/>
  <c r="F1783" i="6"/>
  <c r="I1782" i="6"/>
  <c r="H1782" i="6"/>
  <c r="G1782" i="6"/>
  <c r="F1782" i="6"/>
  <c r="I1781" i="6"/>
  <c r="H1781" i="6"/>
  <c r="G1781" i="6"/>
  <c r="F1781" i="6"/>
  <c r="I1780" i="6"/>
  <c r="H1780" i="6"/>
  <c r="G1780" i="6"/>
  <c r="F1780" i="6"/>
  <c r="I1779" i="6"/>
  <c r="H1779" i="6"/>
  <c r="G1779" i="6"/>
  <c r="F1779" i="6"/>
  <c r="I1778" i="6"/>
  <c r="H1778" i="6"/>
  <c r="G1778" i="6"/>
  <c r="F1778" i="6"/>
  <c r="I1777" i="6"/>
  <c r="H1777" i="6"/>
  <c r="G1777" i="6"/>
  <c r="F1777" i="6"/>
  <c r="I1776" i="6"/>
  <c r="H1776" i="6"/>
  <c r="G1776" i="6"/>
  <c r="F1776" i="6"/>
  <c r="I1775" i="6"/>
  <c r="H1775" i="6"/>
  <c r="G1775" i="6"/>
  <c r="F1775" i="6"/>
  <c r="I1774" i="6"/>
  <c r="H1774" i="6"/>
  <c r="G1774" i="6"/>
  <c r="F1774" i="6"/>
  <c r="I1773" i="6"/>
  <c r="H1773" i="6"/>
  <c r="G1773" i="6"/>
  <c r="F1773" i="6"/>
  <c r="I1772" i="6"/>
  <c r="H1772" i="6"/>
  <c r="G1772" i="6"/>
  <c r="F1772" i="6"/>
  <c r="I1771" i="6"/>
  <c r="H1771" i="6"/>
  <c r="G1771" i="6"/>
  <c r="F1771" i="6"/>
  <c r="I1770" i="6"/>
  <c r="H1770" i="6"/>
  <c r="G1770" i="6"/>
  <c r="F1770" i="6"/>
  <c r="I1769" i="6"/>
  <c r="H1769" i="6"/>
  <c r="G1769" i="6"/>
  <c r="F1769" i="6"/>
  <c r="I1768" i="6"/>
  <c r="H1768" i="6"/>
  <c r="G1768" i="6"/>
  <c r="F1768" i="6"/>
  <c r="I1767" i="6"/>
  <c r="H1767" i="6"/>
  <c r="G1767" i="6"/>
  <c r="F1767" i="6"/>
  <c r="I1766" i="6"/>
  <c r="H1766" i="6"/>
  <c r="G1766" i="6"/>
  <c r="F1766" i="6"/>
  <c r="I1765" i="6"/>
  <c r="H1765" i="6"/>
  <c r="G1765" i="6"/>
  <c r="F1765" i="6"/>
  <c r="I1764" i="6"/>
  <c r="H1764" i="6"/>
  <c r="G1764" i="6"/>
  <c r="F1764" i="6"/>
  <c r="I1763" i="6"/>
  <c r="H1763" i="6"/>
  <c r="G1763" i="6"/>
  <c r="F1763" i="6"/>
  <c r="I1762" i="6"/>
  <c r="H1762" i="6"/>
  <c r="G1762" i="6"/>
  <c r="F1762" i="6"/>
  <c r="I1761" i="6"/>
  <c r="H1761" i="6"/>
  <c r="G1761" i="6"/>
  <c r="F1761" i="6"/>
  <c r="I1760" i="6"/>
  <c r="H1760" i="6"/>
  <c r="G1760" i="6"/>
  <c r="F1760" i="6"/>
  <c r="I1759" i="6"/>
  <c r="H1759" i="6"/>
  <c r="G1759" i="6"/>
  <c r="F1759" i="6"/>
  <c r="I1758" i="6"/>
  <c r="H1758" i="6"/>
  <c r="G1758" i="6"/>
  <c r="F1758" i="6"/>
  <c r="I1757" i="6"/>
  <c r="H1757" i="6"/>
  <c r="G1757" i="6"/>
  <c r="F1757" i="6"/>
  <c r="I1756" i="6"/>
  <c r="H1756" i="6"/>
  <c r="G1756" i="6"/>
  <c r="F1756" i="6"/>
  <c r="I1755" i="6"/>
  <c r="H1755" i="6"/>
  <c r="G1755" i="6"/>
  <c r="F1755" i="6"/>
  <c r="I1754" i="6"/>
  <c r="H1754" i="6"/>
  <c r="G1754" i="6"/>
  <c r="F1754" i="6"/>
  <c r="I1753" i="6"/>
  <c r="H1753" i="6"/>
  <c r="G1753" i="6"/>
  <c r="F1753" i="6"/>
  <c r="I1752" i="6"/>
  <c r="H1752" i="6"/>
  <c r="G1752" i="6"/>
  <c r="F1752" i="6"/>
  <c r="I1751" i="6"/>
  <c r="H1751" i="6"/>
  <c r="G1751" i="6"/>
  <c r="F1751" i="6"/>
  <c r="I1750" i="6"/>
  <c r="H1750" i="6"/>
  <c r="G1750" i="6"/>
  <c r="F1750" i="6"/>
  <c r="I1749" i="6"/>
  <c r="H1749" i="6"/>
  <c r="G1749" i="6"/>
  <c r="F1749" i="6"/>
  <c r="I1748" i="6"/>
  <c r="H1748" i="6"/>
  <c r="G1748" i="6"/>
  <c r="F1748" i="6"/>
  <c r="I1747" i="6"/>
  <c r="H1747" i="6"/>
  <c r="G1747" i="6"/>
  <c r="F1747" i="6"/>
  <c r="I1746" i="6"/>
  <c r="H1746" i="6"/>
  <c r="G1746" i="6"/>
  <c r="F1746" i="6"/>
  <c r="I1745" i="6"/>
  <c r="H1745" i="6"/>
  <c r="G1745" i="6"/>
  <c r="F1745" i="6"/>
  <c r="I1744" i="6"/>
  <c r="H1744" i="6"/>
  <c r="G1744" i="6"/>
  <c r="F1744" i="6"/>
  <c r="I1743" i="6"/>
  <c r="H1743" i="6"/>
  <c r="G1743" i="6"/>
  <c r="F1743" i="6"/>
  <c r="I1742" i="6"/>
  <c r="H1742" i="6"/>
  <c r="G1742" i="6"/>
  <c r="F1742" i="6"/>
  <c r="I1741" i="6"/>
  <c r="H1741" i="6"/>
  <c r="G1741" i="6"/>
  <c r="F1741" i="6"/>
  <c r="I1740" i="6"/>
  <c r="H1740" i="6"/>
  <c r="G1740" i="6"/>
  <c r="F1740" i="6"/>
  <c r="I1739" i="6"/>
  <c r="H1739" i="6"/>
  <c r="G1739" i="6"/>
  <c r="F1739" i="6"/>
  <c r="I1738" i="6"/>
  <c r="H1738" i="6"/>
  <c r="G1738" i="6"/>
  <c r="F1738" i="6"/>
  <c r="I1737" i="6"/>
  <c r="H1737" i="6"/>
  <c r="G1737" i="6"/>
  <c r="F1737" i="6"/>
  <c r="I1736" i="6"/>
  <c r="H1736" i="6"/>
  <c r="G1736" i="6"/>
  <c r="F1736" i="6"/>
  <c r="I1735" i="6"/>
  <c r="H1735" i="6"/>
  <c r="G1735" i="6"/>
  <c r="F1735" i="6"/>
  <c r="I1734" i="6"/>
  <c r="H1734" i="6"/>
  <c r="G1734" i="6"/>
  <c r="F1734" i="6"/>
  <c r="I1733" i="6"/>
  <c r="H1733" i="6"/>
  <c r="G1733" i="6"/>
  <c r="F1733" i="6"/>
  <c r="I1732" i="6"/>
  <c r="H1732" i="6"/>
  <c r="G1732" i="6"/>
  <c r="F1732" i="6"/>
  <c r="I1731" i="6"/>
  <c r="H1731" i="6"/>
  <c r="G1731" i="6"/>
  <c r="F1731" i="6"/>
  <c r="I1730" i="6"/>
  <c r="H1730" i="6"/>
  <c r="G1730" i="6"/>
  <c r="F1730" i="6"/>
  <c r="I1729" i="6"/>
  <c r="H1729" i="6"/>
  <c r="G1729" i="6"/>
  <c r="F1729" i="6"/>
  <c r="I1728" i="6"/>
  <c r="H1728" i="6"/>
  <c r="G1728" i="6"/>
  <c r="F1728" i="6"/>
  <c r="I1727" i="6"/>
  <c r="H1727" i="6"/>
  <c r="G1727" i="6"/>
  <c r="F1727" i="6"/>
  <c r="I1726" i="6"/>
  <c r="H1726" i="6"/>
  <c r="G1726" i="6"/>
  <c r="F1726" i="6"/>
  <c r="I1725" i="6"/>
  <c r="H1725" i="6"/>
  <c r="G1725" i="6"/>
  <c r="F1725" i="6"/>
  <c r="I1724" i="6"/>
  <c r="H1724" i="6"/>
  <c r="G1724" i="6"/>
  <c r="F1724" i="6"/>
  <c r="I1723" i="6"/>
  <c r="H1723" i="6"/>
  <c r="G1723" i="6"/>
  <c r="F1723" i="6"/>
  <c r="I1722" i="6"/>
  <c r="H1722" i="6"/>
  <c r="G1722" i="6"/>
  <c r="F1722" i="6"/>
  <c r="I1721" i="6"/>
  <c r="H1721" i="6"/>
  <c r="G1721" i="6"/>
  <c r="F1721" i="6"/>
  <c r="I1720" i="6"/>
  <c r="H1720" i="6"/>
  <c r="G1720" i="6"/>
  <c r="F1720" i="6"/>
  <c r="I1719" i="6"/>
  <c r="H1719" i="6"/>
  <c r="G1719" i="6"/>
  <c r="F1719" i="6"/>
  <c r="I1718" i="6"/>
  <c r="H1718" i="6"/>
  <c r="G1718" i="6"/>
  <c r="F1718" i="6"/>
  <c r="I1717" i="6"/>
  <c r="H1717" i="6"/>
  <c r="G1717" i="6"/>
  <c r="F1717" i="6"/>
  <c r="I1716" i="6"/>
  <c r="H1716" i="6"/>
  <c r="G1716" i="6"/>
  <c r="F1716" i="6"/>
  <c r="I1715" i="6"/>
  <c r="H1715" i="6"/>
  <c r="G1715" i="6"/>
  <c r="F1715" i="6"/>
  <c r="I1714" i="6"/>
  <c r="H1714" i="6"/>
  <c r="G1714" i="6"/>
  <c r="F1714" i="6"/>
  <c r="I1713" i="6"/>
  <c r="H1713" i="6"/>
  <c r="G1713" i="6"/>
  <c r="F1713" i="6"/>
  <c r="I1712" i="6"/>
  <c r="H1712" i="6"/>
  <c r="G1712" i="6"/>
  <c r="F1712" i="6"/>
  <c r="I1711" i="6"/>
  <c r="H1711" i="6"/>
  <c r="G1711" i="6"/>
  <c r="F1711" i="6"/>
  <c r="I1710" i="6"/>
  <c r="H1710" i="6"/>
  <c r="G1710" i="6"/>
  <c r="F1710" i="6"/>
  <c r="I1709" i="6"/>
  <c r="H1709" i="6"/>
  <c r="G1709" i="6"/>
  <c r="F1709" i="6"/>
  <c r="I1708" i="6"/>
  <c r="H1708" i="6"/>
  <c r="G1708" i="6"/>
  <c r="F1708" i="6"/>
  <c r="I1707" i="6"/>
  <c r="H1707" i="6"/>
  <c r="G1707" i="6"/>
  <c r="F1707" i="6"/>
  <c r="I1706" i="6"/>
  <c r="H1706" i="6"/>
  <c r="G1706" i="6"/>
  <c r="F1706" i="6"/>
  <c r="I1705" i="6"/>
  <c r="H1705" i="6"/>
  <c r="G1705" i="6"/>
  <c r="F1705" i="6"/>
  <c r="I1704" i="6"/>
  <c r="H1704" i="6"/>
  <c r="G1704" i="6"/>
  <c r="F1704" i="6"/>
  <c r="I1703" i="6"/>
  <c r="H1703" i="6"/>
  <c r="G1703" i="6"/>
  <c r="F1703" i="6"/>
  <c r="I1702" i="6"/>
  <c r="H1702" i="6"/>
  <c r="G1702" i="6"/>
  <c r="F1702" i="6"/>
  <c r="I1701" i="6"/>
  <c r="H1701" i="6"/>
  <c r="G1701" i="6"/>
  <c r="F1701" i="6"/>
  <c r="I1700" i="6"/>
  <c r="H1700" i="6"/>
  <c r="G1700" i="6"/>
  <c r="F1700" i="6"/>
  <c r="I1699" i="6"/>
  <c r="H1699" i="6"/>
  <c r="G1699" i="6"/>
  <c r="F1699" i="6"/>
  <c r="I1698" i="6"/>
  <c r="H1698" i="6"/>
  <c r="G1698" i="6"/>
  <c r="F1698" i="6"/>
  <c r="I1697" i="6"/>
  <c r="H1697" i="6"/>
  <c r="G1697" i="6"/>
  <c r="F1697" i="6"/>
  <c r="I1696" i="6"/>
  <c r="H1696" i="6"/>
  <c r="G1696" i="6"/>
  <c r="F1696" i="6"/>
  <c r="I1695" i="6"/>
  <c r="H1695" i="6"/>
  <c r="G1695" i="6"/>
  <c r="F1695" i="6"/>
  <c r="I1694" i="6"/>
  <c r="H1694" i="6"/>
  <c r="G1694" i="6"/>
  <c r="F1694" i="6"/>
  <c r="I1693" i="6"/>
  <c r="H1693" i="6"/>
  <c r="G1693" i="6"/>
  <c r="F1693" i="6"/>
  <c r="I1692" i="6"/>
  <c r="H1692" i="6"/>
  <c r="G1692" i="6"/>
  <c r="F1692" i="6"/>
  <c r="I1691" i="6"/>
  <c r="H1691" i="6"/>
  <c r="G1691" i="6"/>
  <c r="F1691" i="6"/>
  <c r="I1690" i="6"/>
  <c r="H1690" i="6"/>
  <c r="G1690" i="6"/>
  <c r="F1690" i="6"/>
  <c r="I1689" i="6"/>
  <c r="H1689" i="6"/>
  <c r="G1689" i="6"/>
  <c r="F1689" i="6"/>
  <c r="I1688" i="6"/>
  <c r="H1688" i="6"/>
  <c r="G1688" i="6"/>
  <c r="F1688" i="6"/>
  <c r="I1687" i="6"/>
  <c r="H1687" i="6"/>
  <c r="G1687" i="6"/>
  <c r="F1687" i="6"/>
  <c r="I1686" i="6"/>
  <c r="H1686" i="6"/>
  <c r="G1686" i="6"/>
  <c r="F1686" i="6"/>
  <c r="I1685" i="6"/>
  <c r="H1685" i="6"/>
  <c r="G1685" i="6"/>
  <c r="F1685" i="6"/>
  <c r="I1684" i="6"/>
  <c r="H1684" i="6"/>
  <c r="G1684" i="6"/>
  <c r="F1684" i="6"/>
  <c r="I1683" i="6"/>
  <c r="H1683" i="6"/>
  <c r="G1683" i="6"/>
  <c r="F1683" i="6"/>
  <c r="I1682" i="6"/>
  <c r="H1682" i="6"/>
  <c r="G1682" i="6"/>
  <c r="F1682" i="6"/>
  <c r="I1681" i="6"/>
  <c r="H1681" i="6"/>
  <c r="G1681" i="6"/>
  <c r="F1681" i="6"/>
  <c r="I1680" i="6"/>
  <c r="H1680" i="6"/>
  <c r="G1680" i="6"/>
  <c r="F1680" i="6"/>
  <c r="I1679" i="6"/>
  <c r="H1679" i="6"/>
  <c r="G1679" i="6"/>
  <c r="F1679" i="6"/>
  <c r="I1678" i="6"/>
  <c r="H1678" i="6"/>
  <c r="G1678" i="6"/>
  <c r="F1678" i="6"/>
  <c r="I1677" i="6"/>
  <c r="H1677" i="6"/>
  <c r="G1677" i="6"/>
  <c r="F1677" i="6"/>
  <c r="I1676" i="6"/>
  <c r="H1676" i="6"/>
  <c r="G1676" i="6"/>
  <c r="F1676" i="6"/>
  <c r="I1675" i="6"/>
  <c r="H1675" i="6"/>
  <c r="G1675" i="6"/>
  <c r="F1675" i="6"/>
  <c r="I1674" i="6"/>
  <c r="H1674" i="6"/>
  <c r="G1674" i="6"/>
  <c r="F1674" i="6"/>
  <c r="I1673" i="6"/>
  <c r="H1673" i="6"/>
  <c r="G1673" i="6"/>
  <c r="F1673" i="6"/>
  <c r="I1672" i="6"/>
  <c r="H1672" i="6"/>
  <c r="G1672" i="6"/>
  <c r="F1672" i="6"/>
  <c r="I1671" i="6"/>
  <c r="H1671" i="6"/>
  <c r="G1671" i="6"/>
  <c r="F1671" i="6"/>
  <c r="I1670" i="6"/>
  <c r="H1670" i="6"/>
  <c r="G1670" i="6"/>
  <c r="F1670" i="6"/>
  <c r="I1669" i="6"/>
  <c r="H1669" i="6"/>
  <c r="G1669" i="6"/>
  <c r="F1669" i="6"/>
  <c r="I1668" i="6"/>
  <c r="H1668" i="6"/>
  <c r="G1668" i="6"/>
  <c r="F1668" i="6"/>
  <c r="I1667" i="6"/>
  <c r="H1667" i="6"/>
  <c r="G1667" i="6"/>
  <c r="F1667" i="6"/>
  <c r="I1666" i="6"/>
  <c r="H1666" i="6"/>
  <c r="G1666" i="6"/>
  <c r="F1666" i="6"/>
  <c r="I1665" i="6"/>
  <c r="H1665" i="6"/>
  <c r="G1665" i="6"/>
  <c r="F1665" i="6"/>
  <c r="I1664" i="6"/>
  <c r="H1664" i="6"/>
  <c r="G1664" i="6"/>
  <c r="F1664" i="6"/>
  <c r="I1663" i="6"/>
  <c r="H1663" i="6"/>
  <c r="G1663" i="6"/>
  <c r="F1663" i="6"/>
  <c r="I1662" i="6"/>
  <c r="H1662" i="6"/>
  <c r="G1662" i="6"/>
  <c r="F1662" i="6"/>
  <c r="I1661" i="6"/>
  <c r="H1661" i="6"/>
  <c r="G1661" i="6"/>
  <c r="F1661" i="6"/>
  <c r="I1660" i="6"/>
  <c r="H1660" i="6"/>
  <c r="G1660" i="6"/>
  <c r="F1660" i="6"/>
  <c r="I1659" i="6"/>
  <c r="H1659" i="6"/>
  <c r="G1659" i="6"/>
  <c r="F1659" i="6"/>
  <c r="I1658" i="6"/>
  <c r="H1658" i="6"/>
  <c r="G1658" i="6"/>
  <c r="F1658" i="6"/>
  <c r="I1657" i="6"/>
  <c r="H1657" i="6"/>
  <c r="G1657" i="6"/>
  <c r="F1657" i="6"/>
  <c r="I1656" i="6"/>
  <c r="H1656" i="6"/>
  <c r="G1656" i="6"/>
  <c r="F1656" i="6"/>
  <c r="I1655" i="6"/>
  <c r="H1655" i="6"/>
  <c r="G1655" i="6"/>
  <c r="F1655" i="6"/>
  <c r="I1654" i="6"/>
  <c r="H1654" i="6"/>
  <c r="G1654" i="6"/>
  <c r="F1654" i="6"/>
  <c r="I1653" i="6"/>
  <c r="H1653" i="6"/>
  <c r="G1653" i="6"/>
  <c r="F1653" i="6"/>
  <c r="I1652" i="6"/>
  <c r="H1652" i="6"/>
  <c r="G1652" i="6"/>
  <c r="F1652" i="6"/>
  <c r="I1651" i="6"/>
  <c r="H1651" i="6"/>
  <c r="G1651" i="6"/>
  <c r="F1651" i="6"/>
  <c r="I1650" i="6"/>
  <c r="H1650" i="6"/>
  <c r="G1650" i="6"/>
  <c r="F1650" i="6"/>
  <c r="I1649" i="6"/>
  <c r="H1649" i="6"/>
  <c r="G1649" i="6"/>
  <c r="F1649" i="6"/>
  <c r="I1648" i="6"/>
  <c r="H1648" i="6"/>
  <c r="G1648" i="6"/>
  <c r="F1648" i="6"/>
  <c r="I1647" i="6"/>
  <c r="H1647" i="6"/>
  <c r="G1647" i="6"/>
  <c r="F1647" i="6"/>
  <c r="I1646" i="6"/>
  <c r="H1646" i="6"/>
  <c r="G1646" i="6"/>
  <c r="F1646" i="6"/>
  <c r="I1645" i="6"/>
  <c r="H1645" i="6"/>
  <c r="G1645" i="6"/>
  <c r="F1645" i="6"/>
  <c r="I1644" i="6"/>
  <c r="H1644" i="6"/>
  <c r="G1644" i="6"/>
  <c r="F1644" i="6"/>
  <c r="I1643" i="6"/>
  <c r="H1643" i="6"/>
  <c r="G1643" i="6"/>
  <c r="F1643" i="6"/>
  <c r="I1642" i="6"/>
  <c r="H1642" i="6"/>
  <c r="G1642" i="6"/>
  <c r="F1642" i="6"/>
  <c r="I1641" i="6"/>
  <c r="H1641" i="6"/>
  <c r="G1641" i="6"/>
  <c r="F1641" i="6"/>
  <c r="I1640" i="6"/>
  <c r="H1640" i="6"/>
  <c r="G1640" i="6"/>
  <c r="F1640" i="6"/>
  <c r="I1639" i="6"/>
  <c r="H1639" i="6"/>
  <c r="G1639" i="6"/>
  <c r="F1639" i="6"/>
  <c r="I1638" i="6"/>
  <c r="H1638" i="6"/>
  <c r="G1638" i="6"/>
  <c r="F1638" i="6"/>
  <c r="I1637" i="6"/>
  <c r="H1637" i="6"/>
  <c r="G1637" i="6"/>
  <c r="F1637" i="6"/>
  <c r="I1636" i="6"/>
  <c r="H1636" i="6"/>
  <c r="G1636" i="6"/>
  <c r="F1636" i="6"/>
  <c r="I1635" i="6"/>
  <c r="H1635" i="6"/>
  <c r="G1635" i="6"/>
  <c r="F1635" i="6"/>
  <c r="I1634" i="6"/>
  <c r="H1634" i="6"/>
  <c r="G1634" i="6"/>
  <c r="F1634" i="6"/>
  <c r="I1633" i="6"/>
  <c r="H1633" i="6"/>
  <c r="G1633" i="6"/>
  <c r="F1633" i="6"/>
  <c r="I1632" i="6"/>
  <c r="H1632" i="6"/>
  <c r="G1632" i="6"/>
  <c r="F1632" i="6"/>
  <c r="I1631" i="6"/>
  <c r="H1631" i="6"/>
  <c r="G1631" i="6"/>
  <c r="F1631" i="6"/>
  <c r="I1630" i="6"/>
  <c r="H1630" i="6"/>
  <c r="G1630" i="6"/>
  <c r="F1630" i="6"/>
  <c r="I1629" i="6"/>
  <c r="H1629" i="6"/>
  <c r="G1629" i="6"/>
  <c r="F1629" i="6"/>
  <c r="I1628" i="6"/>
  <c r="H1628" i="6"/>
  <c r="G1628" i="6"/>
  <c r="F1628" i="6"/>
  <c r="I1627" i="6"/>
  <c r="H1627" i="6"/>
  <c r="G1627" i="6"/>
  <c r="F1627" i="6"/>
  <c r="I1626" i="6"/>
  <c r="H1626" i="6"/>
  <c r="G1626" i="6"/>
  <c r="F1626" i="6"/>
  <c r="I1625" i="6"/>
  <c r="H1625" i="6"/>
  <c r="G1625" i="6"/>
  <c r="F1625" i="6"/>
  <c r="I1624" i="6"/>
  <c r="H1624" i="6"/>
  <c r="G1624" i="6"/>
  <c r="F1624" i="6"/>
  <c r="I1623" i="6"/>
  <c r="H1623" i="6"/>
  <c r="G1623" i="6"/>
  <c r="F1623" i="6"/>
  <c r="I1622" i="6"/>
  <c r="H1622" i="6"/>
  <c r="G1622" i="6"/>
  <c r="F1622" i="6"/>
  <c r="I1621" i="6"/>
  <c r="H1621" i="6"/>
  <c r="G1621" i="6"/>
  <c r="F1621" i="6"/>
  <c r="I1620" i="6"/>
  <c r="H1620" i="6"/>
  <c r="G1620" i="6"/>
  <c r="F1620" i="6"/>
  <c r="I1619" i="6"/>
  <c r="H1619" i="6"/>
  <c r="G1619" i="6"/>
  <c r="F1619" i="6"/>
  <c r="I1618" i="6"/>
  <c r="H1618" i="6"/>
  <c r="G1618" i="6"/>
  <c r="F1618" i="6"/>
  <c r="I1617" i="6"/>
  <c r="H1617" i="6"/>
  <c r="G1617" i="6"/>
  <c r="F1617" i="6"/>
  <c r="I1616" i="6"/>
  <c r="H1616" i="6"/>
  <c r="G1616" i="6"/>
  <c r="F1616" i="6"/>
  <c r="I1615" i="6"/>
  <c r="H1615" i="6"/>
  <c r="G1615" i="6"/>
  <c r="F1615" i="6"/>
  <c r="I1614" i="6"/>
  <c r="H1614" i="6"/>
  <c r="G1614" i="6"/>
  <c r="F1614" i="6"/>
  <c r="I1613" i="6"/>
  <c r="H1613" i="6"/>
  <c r="G1613" i="6"/>
  <c r="F1613" i="6"/>
  <c r="I1612" i="6"/>
  <c r="H1612" i="6"/>
  <c r="G1612" i="6"/>
  <c r="F1612" i="6"/>
  <c r="I1611" i="6"/>
  <c r="H1611" i="6"/>
  <c r="G1611" i="6"/>
  <c r="F1611" i="6"/>
  <c r="I1610" i="6"/>
  <c r="H1610" i="6"/>
  <c r="G1610" i="6"/>
  <c r="F1610" i="6"/>
  <c r="I1609" i="6"/>
  <c r="H1609" i="6"/>
  <c r="G1609" i="6"/>
  <c r="F1609" i="6"/>
  <c r="I1608" i="6"/>
  <c r="H1608" i="6"/>
  <c r="G1608" i="6"/>
  <c r="F1608" i="6"/>
  <c r="I1607" i="6"/>
  <c r="H1607" i="6"/>
  <c r="G1607" i="6"/>
  <c r="F1607" i="6"/>
  <c r="I1606" i="6"/>
  <c r="H1606" i="6"/>
  <c r="G1606" i="6"/>
  <c r="F1606" i="6"/>
  <c r="I1605" i="6"/>
  <c r="H1605" i="6"/>
  <c r="G1605" i="6"/>
  <c r="F1605" i="6"/>
  <c r="I1604" i="6"/>
  <c r="H1604" i="6"/>
  <c r="G1604" i="6"/>
  <c r="F1604" i="6"/>
  <c r="I1603" i="6"/>
  <c r="H1603" i="6"/>
  <c r="G1603" i="6"/>
  <c r="F1603" i="6"/>
  <c r="I1602" i="6"/>
  <c r="H1602" i="6"/>
  <c r="G1602" i="6"/>
  <c r="F1602" i="6"/>
  <c r="I1601" i="6"/>
  <c r="H1601" i="6"/>
  <c r="G1601" i="6"/>
  <c r="F1601" i="6"/>
  <c r="I1600" i="6"/>
  <c r="H1600" i="6"/>
  <c r="G1600" i="6"/>
  <c r="F1600" i="6"/>
  <c r="I1599" i="6"/>
  <c r="H1599" i="6"/>
  <c r="G1599" i="6"/>
  <c r="F1599" i="6"/>
  <c r="I1598" i="6"/>
  <c r="H1598" i="6"/>
  <c r="G1598" i="6"/>
  <c r="F1598" i="6"/>
  <c r="I1597" i="6"/>
  <c r="H1597" i="6"/>
  <c r="G1597" i="6"/>
  <c r="F1597" i="6"/>
  <c r="I1596" i="6"/>
  <c r="H1596" i="6"/>
  <c r="G1596" i="6"/>
  <c r="F1596" i="6"/>
  <c r="I1595" i="6"/>
  <c r="H1595" i="6"/>
  <c r="G1595" i="6"/>
  <c r="F1595" i="6"/>
  <c r="I1594" i="6"/>
  <c r="H1594" i="6"/>
  <c r="G1594" i="6"/>
  <c r="F1594" i="6"/>
  <c r="I1593" i="6"/>
  <c r="H1593" i="6"/>
  <c r="G1593" i="6"/>
  <c r="F1593" i="6"/>
  <c r="I1592" i="6"/>
  <c r="H1592" i="6"/>
  <c r="G1592" i="6"/>
  <c r="F1592" i="6"/>
  <c r="I1591" i="6"/>
  <c r="H1591" i="6"/>
  <c r="G1591" i="6"/>
  <c r="F1591" i="6"/>
  <c r="I1590" i="6"/>
  <c r="H1590" i="6"/>
  <c r="G1590" i="6"/>
  <c r="F1590" i="6"/>
  <c r="I1589" i="6"/>
  <c r="H1589" i="6"/>
  <c r="G1589" i="6"/>
  <c r="F1589" i="6"/>
  <c r="I1588" i="6"/>
  <c r="H1588" i="6"/>
  <c r="G1588" i="6"/>
  <c r="F1588" i="6"/>
  <c r="I1587" i="6"/>
  <c r="H1587" i="6"/>
  <c r="G1587" i="6"/>
  <c r="F1587" i="6"/>
  <c r="I1586" i="6"/>
  <c r="H1586" i="6"/>
  <c r="G1586" i="6"/>
  <c r="F1586" i="6"/>
  <c r="I1585" i="6"/>
  <c r="H1585" i="6"/>
  <c r="G1585" i="6"/>
  <c r="F1585" i="6"/>
  <c r="I1584" i="6"/>
  <c r="H1584" i="6"/>
  <c r="G1584" i="6"/>
  <c r="F1584" i="6"/>
  <c r="I1583" i="6"/>
  <c r="H1583" i="6"/>
  <c r="G1583" i="6"/>
  <c r="F1583" i="6"/>
  <c r="I1582" i="6"/>
  <c r="H1582" i="6"/>
  <c r="G1582" i="6"/>
  <c r="F1582" i="6"/>
  <c r="I1581" i="6"/>
  <c r="H1581" i="6"/>
  <c r="G1581" i="6"/>
  <c r="F1581" i="6"/>
  <c r="I1580" i="6"/>
  <c r="H1580" i="6"/>
  <c r="G1580" i="6"/>
  <c r="F1580" i="6"/>
  <c r="I1579" i="6"/>
  <c r="H1579" i="6"/>
  <c r="G1579" i="6"/>
  <c r="F1579" i="6"/>
  <c r="I1578" i="6"/>
  <c r="H1578" i="6"/>
  <c r="G1578" i="6"/>
  <c r="F1578" i="6"/>
  <c r="I1577" i="6"/>
  <c r="H1577" i="6"/>
  <c r="G1577" i="6"/>
  <c r="F1577" i="6"/>
  <c r="I1576" i="6"/>
  <c r="H1576" i="6"/>
  <c r="G1576" i="6"/>
  <c r="F1576" i="6"/>
  <c r="I1575" i="6"/>
  <c r="H1575" i="6"/>
  <c r="G1575" i="6"/>
  <c r="F1575" i="6"/>
  <c r="I1574" i="6"/>
  <c r="H1574" i="6"/>
  <c r="G1574" i="6"/>
  <c r="F1574" i="6"/>
  <c r="I1573" i="6"/>
  <c r="H1573" i="6"/>
  <c r="G1573" i="6"/>
  <c r="F1573" i="6"/>
  <c r="I1572" i="6"/>
  <c r="H1572" i="6"/>
  <c r="G1572" i="6"/>
  <c r="F1572" i="6"/>
  <c r="I1571" i="6"/>
  <c r="H1571" i="6"/>
  <c r="G1571" i="6"/>
  <c r="F1571" i="6"/>
  <c r="I1570" i="6"/>
  <c r="H1570" i="6"/>
  <c r="G1570" i="6"/>
  <c r="F1570" i="6"/>
  <c r="I1569" i="6"/>
  <c r="H1569" i="6"/>
  <c r="G1569" i="6"/>
  <c r="F1569" i="6"/>
  <c r="I1568" i="6"/>
  <c r="H1568" i="6"/>
  <c r="G1568" i="6"/>
  <c r="F1568" i="6"/>
  <c r="I1567" i="6"/>
  <c r="H1567" i="6"/>
  <c r="G1567" i="6"/>
  <c r="F1567" i="6"/>
  <c r="I1566" i="6"/>
  <c r="H1566" i="6"/>
  <c r="G1566" i="6"/>
  <c r="F1566" i="6"/>
  <c r="I1565" i="6"/>
  <c r="H1565" i="6"/>
  <c r="G1565" i="6"/>
  <c r="F1565" i="6"/>
  <c r="I1564" i="6"/>
  <c r="H1564" i="6"/>
  <c r="G1564" i="6"/>
  <c r="F1564" i="6"/>
  <c r="I1563" i="6"/>
  <c r="H1563" i="6"/>
  <c r="G1563" i="6"/>
  <c r="F1563" i="6"/>
  <c r="I1562" i="6"/>
  <c r="H1562" i="6"/>
  <c r="G1562" i="6"/>
  <c r="F1562" i="6"/>
  <c r="I1561" i="6"/>
  <c r="H1561" i="6"/>
  <c r="G1561" i="6"/>
  <c r="F1561" i="6"/>
  <c r="I1560" i="6"/>
  <c r="H1560" i="6"/>
  <c r="G1560" i="6"/>
  <c r="F1560" i="6"/>
  <c r="I1559" i="6"/>
  <c r="H1559" i="6"/>
  <c r="G1559" i="6"/>
  <c r="F1559" i="6"/>
  <c r="I1558" i="6"/>
  <c r="H1558" i="6"/>
  <c r="G1558" i="6"/>
  <c r="F1558" i="6"/>
  <c r="I1557" i="6"/>
  <c r="H1557" i="6"/>
  <c r="G1557" i="6"/>
  <c r="F1557" i="6"/>
  <c r="I1556" i="6"/>
  <c r="H1556" i="6"/>
  <c r="G1556" i="6"/>
  <c r="F1556" i="6"/>
  <c r="I1555" i="6"/>
  <c r="H1555" i="6"/>
  <c r="G1555" i="6"/>
  <c r="F1555" i="6"/>
  <c r="I1554" i="6"/>
  <c r="H1554" i="6"/>
  <c r="G1554" i="6"/>
  <c r="F1554" i="6"/>
  <c r="I1553" i="6"/>
  <c r="H1553" i="6"/>
  <c r="G1553" i="6"/>
  <c r="F1553" i="6"/>
  <c r="I1552" i="6"/>
  <c r="H1552" i="6"/>
  <c r="G1552" i="6"/>
  <c r="F1552" i="6"/>
  <c r="I1551" i="6"/>
  <c r="H1551" i="6"/>
  <c r="G1551" i="6"/>
  <c r="F1551" i="6"/>
  <c r="I1550" i="6"/>
  <c r="H1550" i="6"/>
  <c r="G1550" i="6"/>
  <c r="F1550" i="6"/>
  <c r="I1549" i="6"/>
  <c r="H1549" i="6"/>
  <c r="G1549" i="6"/>
  <c r="F1549" i="6"/>
  <c r="I1548" i="6"/>
  <c r="H1548" i="6"/>
  <c r="G1548" i="6"/>
  <c r="F1548" i="6"/>
  <c r="I1547" i="6"/>
  <c r="H1547" i="6"/>
  <c r="G1547" i="6"/>
  <c r="F1547" i="6"/>
  <c r="I1546" i="6"/>
  <c r="H1546" i="6"/>
  <c r="G1546" i="6"/>
  <c r="F1546" i="6"/>
  <c r="I1545" i="6"/>
  <c r="H1545" i="6"/>
  <c r="G1545" i="6"/>
  <c r="F1545" i="6"/>
  <c r="I1544" i="6"/>
  <c r="H1544" i="6"/>
  <c r="G1544" i="6"/>
  <c r="F1544" i="6"/>
  <c r="I1543" i="6"/>
  <c r="H1543" i="6"/>
  <c r="G1543" i="6"/>
  <c r="F1543" i="6"/>
  <c r="I1542" i="6"/>
  <c r="H1542" i="6"/>
  <c r="G1542" i="6"/>
  <c r="F1542" i="6"/>
  <c r="I1541" i="6"/>
  <c r="H1541" i="6"/>
  <c r="G1541" i="6"/>
  <c r="F1541" i="6"/>
  <c r="I1540" i="6"/>
  <c r="H1540" i="6"/>
  <c r="G1540" i="6"/>
  <c r="F1540" i="6"/>
  <c r="I1539" i="6"/>
  <c r="H1539" i="6"/>
  <c r="G1539" i="6"/>
  <c r="F1539" i="6"/>
  <c r="I1538" i="6"/>
  <c r="H1538" i="6"/>
  <c r="G1538" i="6"/>
  <c r="F1538" i="6"/>
  <c r="I1537" i="6"/>
  <c r="H1537" i="6"/>
  <c r="G1537" i="6"/>
  <c r="F1537" i="6"/>
  <c r="I1536" i="6"/>
  <c r="H1536" i="6"/>
  <c r="G1536" i="6"/>
  <c r="F1536" i="6"/>
  <c r="I1535" i="6"/>
  <c r="H1535" i="6"/>
  <c r="G1535" i="6"/>
  <c r="F1535" i="6"/>
  <c r="I1534" i="6"/>
  <c r="H1534" i="6"/>
  <c r="G1534" i="6"/>
  <c r="F1534" i="6"/>
  <c r="I1533" i="6"/>
  <c r="H1533" i="6"/>
  <c r="G1533" i="6"/>
  <c r="F1533" i="6"/>
  <c r="I1532" i="6"/>
  <c r="H1532" i="6"/>
  <c r="G1532" i="6"/>
  <c r="F1532" i="6"/>
  <c r="I1531" i="6"/>
  <c r="H1531" i="6"/>
  <c r="G1531" i="6"/>
  <c r="F1531" i="6"/>
  <c r="I1530" i="6"/>
  <c r="H1530" i="6"/>
  <c r="G1530" i="6"/>
  <c r="F1530" i="6"/>
  <c r="I1529" i="6"/>
  <c r="H1529" i="6"/>
  <c r="G1529" i="6"/>
  <c r="F1529" i="6"/>
  <c r="I1528" i="6"/>
  <c r="H1528" i="6"/>
  <c r="G1528" i="6"/>
  <c r="F1528" i="6"/>
  <c r="I1527" i="6"/>
  <c r="H1527" i="6"/>
  <c r="G1527" i="6"/>
  <c r="F1527" i="6"/>
  <c r="I1526" i="6"/>
  <c r="H1526" i="6"/>
  <c r="G1526" i="6"/>
  <c r="F1526" i="6"/>
  <c r="I1525" i="6"/>
  <c r="H1525" i="6"/>
  <c r="G1525" i="6"/>
  <c r="F1525" i="6"/>
  <c r="I1524" i="6"/>
  <c r="H1524" i="6"/>
  <c r="G1524" i="6"/>
  <c r="F1524" i="6"/>
  <c r="I1523" i="6"/>
  <c r="H1523" i="6"/>
  <c r="G1523" i="6"/>
  <c r="F1523" i="6"/>
  <c r="I1522" i="6"/>
  <c r="H1522" i="6"/>
  <c r="G1522" i="6"/>
  <c r="F1522" i="6"/>
  <c r="I1521" i="6"/>
  <c r="H1521" i="6"/>
  <c r="G1521" i="6"/>
  <c r="F1521" i="6"/>
  <c r="I1520" i="6"/>
  <c r="H1520" i="6"/>
  <c r="G1520" i="6"/>
  <c r="F1520" i="6"/>
  <c r="I1519" i="6"/>
  <c r="H1519" i="6"/>
  <c r="G1519" i="6"/>
  <c r="F1519" i="6"/>
  <c r="I1518" i="6"/>
  <c r="H1518" i="6"/>
  <c r="G1518" i="6"/>
  <c r="F1518" i="6"/>
  <c r="I1517" i="6"/>
  <c r="H1517" i="6"/>
  <c r="G1517" i="6"/>
  <c r="F1517" i="6"/>
  <c r="I1516" i="6"/>
  <c r="H1516" i="6"/>
  <c r="G1516" i="6"/>
  <c r="F1516" i="6"/>
  <c r="I1515" i="6"/>
  <c r="H1515" i="6"/>
  <c r="G1515" i="6"/>
  <c r="F1515" i="6"/>
  <c r="I1514" i="6"/>
  <c r="H1514" i="6"/>
  <c r="G1514" i="6"/>
  <c r="F1514" i="6"/>
  <c r="I1513" i="6"/>
  <c r="H1513" i="6"/>
  <c r="G1513" i="6"/>
  <c r="F1513" i="6"/>
  <c r="I1512" i="6"/>
  <c r="H1512" i="6"/>
  <c r="G1512" i="6"/>
  <c r="F1512" i="6"/>
  <c r="I1511" i="6"/>
  <c r="H1511" i="6"/>
  <c r="G1511" i="6"/>
  <c r="F1511" i="6"/>
  <c r="I1510" i="6"/>
  <c r="H1510" i="6"/>
  <c r="G1510" i="6"/>
  <c r="F1510" i="6"/>
  <c r="I1509" i="6"/>
  <c r="H1509" i="6"/>
  <c r="G1509" i="6"/>
  <c r="F1509" i="6"/>
  <c r="I1508" i="6"/>
  <c r="H1508" i="6"/>
  <c r="G1508" i="6"/>
  <c r="F1508" i="6"/>
  <c r="I1507" i="6"/>
  <c r="H1507" i="6"/>
  <c r="G1507" i="6"/>
  <c r="F1507" i="6"/>
  <c r="I1506" i="6"/>
  <c r="H1506" i="6"/>
  <c r="G1506" i="6"/>
  <c r="F1506" i="6"/>
  <c r="I1505" i="6"/>
  <c r="H1505" i="6"/>
  <c r="G1505" i="6"/>
  <c r="F1505" i="6"/>
  <c r="I1504" i="6"/>
  <c r="H1504" i="6"/>
  <c r="G1504" i="6"/>
  <c r="F1504" i="6"/>
  <c r="I1503" i="6"/>
  <c r="H1503" i="6"/>
  <c r="G1503" i="6"/>
  <c r="F1503" i="6"/>
  <c r="I1502" i="6"/>
  <c r="H1502" i="6"/>
  <c r="G1502" i="6"/>
  <c r="F1502" i="6"/>
  <c r="I1501" i="6"/>
  <c r="H1501" i="6"/>
  <c r="G1501" i="6"/>
  <c r="F1501" i="6"/>
  <c r="I1500" i="6"/>
  <c r="H1500" i="6"/>
  <c r="G1500" i="6"/>
  <c r="F1500" i="6"/>
  <c r="I1499" i="6"/>
  <c r="H1499" i="6"/>
  <c r="G1499" i="6"/>
  <c r="F1499" i="6"/>
  <c r="I1498" i="6"/>
  <c r="H1498" i="6"/>
  <c r="G1498" i="6"/>
  <c r="F1498" i="6"/>
  <c r="I1497" i="6"/>
  <c r="H1497" i="6"/>
  <c r="G1497" i="6"/>
  <c r="F1497" i="6"/>
  <c r="I1496" i="6"/>
  <c r="H1496" i="6"/>
  <c r="G1496" i="6"/>
  <c r="F1496" i="6"/>
  <c r="I1495" i="6"/>
  <c r="H1495" i="6"/>
  <c r="G1495" i="6"/>
  <c r="F1495" i="6"/>
  <c r="I1494" i="6"/>
  <c r="H1494" i="6"/>
  <c r="G1494" i="6"/>
  <c r="F1494" i="6"/>
  <c r="I1493" i="6"/>
  <c r="H1493" i="6"/>
  <c r="G1493" i="6"/>
  <c r="F1493" i="6"/>
  <c r="I1492" i="6"/>
  <c r="H1492" i="6"/>
  <c r="G1492" i="6"/>
  <c r="F1492" i="6"/>
  <c r="I1491" i="6"/>
  <c r="H1491" i="6"/>
  <c r="G1491" i="6"/>
  <c r="F1491" i="6"/>
  <c r="I1490" i="6"/>
  <c r="H1490" i="6"/>
  <c r="G1490" i="6"/>
  <c r="F1490" i="6"/>
  <c r="I1489" i="6"/>
  <c r="H1489" i="6"/>
  <c r="G1489" i="6"/>
  <c r="F1489" i="6"/>
  <c r="I1488" i="6"/>
  <c r="H1488" i="6"/>
  <c r="G1488" i="6"/>
  <c r="F1488" i="6"/>
  <c r="I1487" i="6"/>
  <c r="H1487" i="6"/>
  <c r="G1487" i="6"/>
  <c r="F1487" i="6"/>
  <c r="I1486" i="6"/>
  <c r="H1486" i="6"/>
  <c r="G1486" i="6"/>
  <c r="F1486" i="6"/>
  <c r="I1485" i="6"/>
  <c r="H1485" i="6"/>
  <c r="G1485" i="6"/>
  <c r="F1485" i="6"/>
  <c r="I1484" i="6"/>
  <c r="H1484" i="6"/>
  <c r="G1484" i="6"/>
  <c r="F1484" i="6"/>
  <c r="I1483" i="6"/>
  <c r="H1483" i="6"/>
  <c r="G1483" i="6"/>
  <c r="F1483" i="6"/>
  <c r="I1482" i="6"/>
  <c r="H1482" i="6"/>
  <c r="G1482" i="6"/>
  <c r="F1482" i="6"/>
  <c r="I1481" i="6"/>
  <c r="H1481" i="6"/>
  <c r="G1481" i="6"/>
  <c r="F1481" i="6"/>
  <c r="I1480" i="6"/>
  <c r="H1480" i="6"/>
  <c r="G1480" i="6"/>
  <c r="F1480" i="6"/>
  <c r="I1479" i="6"/>
  <c r="H1479" i="6"/>
  <c r="G1479" i="6"/>
  <c r="F1479" i="6"/>
  <c r="I1478" i="6"/>
  <c r="H1478" i="6"/>
  <c r="G1478" i="6"/>
  <c r="F1478" i="6"/>
  <c r="I1477" i="6"/>
  <c r="H1477" i="6"/>
  <c r="G1477" i="6"/>
  <c r="F1477" i="6"/>
  <c r="I1476" i="6"/>
  <c r="H1476" i="6"/>
  <c r="G1476" i="6"/>
  <c r="F1476" i="6"/>
  <c r="I1475" i="6"/>
  <c r="H1475" i="6"/>
  <c r="G1475" i="6"/>
  <c r="F1475" i="6"/>
  <c r="I1474" i="6"/>
  <c r="H1474" i="6"/>
  <c r="G1474" i="6"/>
  <c r="F1474" i="6"/>
  <c r="I1473" i="6"/>
  <c r="H1473" i="6"/>
  <c r="G1473" i="6"/>
  <c r="F1473" i="6"/>
  <c r="I1472" i="6"/>
  <c r="H1472" i="6"/>
  <c r="G1472" i="6"/>
  <c r="F1472" i="6"/>
  <c r="I1471" i="6"/>
  <c r="H1471" i="6"/>
  <c r="G1471" i="6"/>
  <c r="F1471" i="6"/>
  <c r="I1470" i="6"/>
  <c r="H1470" i="6"/>
  <c r="G1470" i="6"/>
  <c r="F1470" i="6"/>
  <c r="I1469" i="6"/>
  <c r="H1469" i="6"/>
  <c r="G1469" i="6"/>
  <c r="F1469" i="6"/>
  <c r="I1468" i="6"/>
  <c r="H1468" i="6"/>
  <c r="G1468" i="6"/>
  <c r="F1468" i="6"/>
  <c r="I1467" i="6"/>
  <c r="H1467" i="6"/>
  <c r="G1467" i="6"/>
  <c r="F1467" i="6"/>
  <c r="I1466" i="6"/>
  <c r="H1466" i="6"/>
  <c r="G1466" i="6"/>
  <c r="F1466" i="6"/>
  <c r="I1465" i="6"/>
  <c r="H1465" i="6"/>
  <c r="G1465" i="6"/>
  <c r="F1465" i="6"/>
  <c r="I1464" i="6"/>
  <c r="H1464" i="6"/>
  <c r="G1464" i="6"/>
  <c r="F1464" i="6"/>
  <c r="I1463" i="6"/>
  <c r="H1463" i="6"/>
  <c r="G1463" i="6"/>
  <c r="F1463" i="6"/>
  <c r="I1462" i="6"/>
  <c r="H1462" i="6"/>
  <c r="G1462" i="6"/>
  <c r="F1462" i="6"/>
  <c r="I1461" i="6"/>
  <c r="H1461" i="6"/>
  <c r="G1461" i="6"/>
  <c r="F1461" i="6"/>
  <c r="I1460" i="6"/>
  <c r="H1460" i="6"/>
  <c r="G1460" i="6"/>
  <c r="F1460" i="6"/>
  <c r="I1459" i="6"/>
  <c r="H1459" i="6"/>
  <c r="G1459" i="6"/>
  <c r="F1459" i="6"/>
  <c r="I1458" i="6"/>
  <c r="H1458" i="6"/>
  <c r="G1458" i="6"/>
  <c r="F1458" i="6"/>
  <c r="I1457" i="6"/>
  <c r="H1457" i="6"/>
  <c r="G1457" i="6"/>
  <c r="F1457" i="6"/>
  <c r="I1456" i="6"/>
  <c r="H1456" i="6"/>
  <c r="G1456" i="6"/>
  <c r="F1456" i="6"/>
  <c r="I1455" i="6"/>
  <c r="H1455" i="6"/>
  <c r="G1455" i="6"/>
  <c r="F1455" i="6"/>
  <c r="I1454" i="6"/>
  <c r="H1454" i="6"/>
  <c r="G1454" i="6"/>
  <c r="F1454" i="6"/>
  <c r="I1453" i="6"/>
  <c r="H1453" i="6"/>
  <c r="G1453" i="6"/>
  <c r="F1453" i="6"/>
  <c r="I1452" i="6"/>
  <c r="H1452" i="6"/>
  <c r="G1452" i="6"/>
  <c r="F1452" i="6"/>
  <c r="I1451" i="6"/>
  <c r="H1451" i="6"/>
  <c r="G1451" i="6"/>
  <c r="F1451" i="6"/>
  <c r="I1450" i="6"/>
  <c r="H1450" i="6"/>
  <c r="G1450" i="6"/>
  <c r="F1450" i="6"/>
  <c r="I1449" i="6"/>
  <c r="H1449" i="6"/>
  <c r="G1449" i="6"/>
  <c r="F1449" i="6"/>
  <c r="I1448" i="6"/>
  <c r="H1448" i="6"/>
  <c r="G1448" i="6"/>
  <c r="F1448" i="6"/>
  <c r="I1447" i="6"/>
  <c r="H1447" i="6"/>
  <c r="G1447" i="6"/>
  <c r="F1447" i="6"/>
  <c r="I1446" i="6"/>
  <c r="H1446" i="6"/>
  <c r="G1446" i="6"/>
  <c r="F1446" i="6"/>
  <c r="I1445" i="6"/>
  <c r="H1445" i="6"/>
  <c r="G1445" i="6"/>
  <c r="F1445" i="6"/>
  <c r="I1444" i="6"/>
  <c r="H1444" i="6"/>
  <c r="G1444" i="6"/>
  <c r="F1444" i="6"/>
  <c r="I1443" i="6"/>
  <c r="H1443" i="6"/>
  <c r="G1443" i="6"/>
  <c r="F1443" i="6"/>
  <c r="I1442" i="6"/>
  <c r="H1442" i="6"/>
  <c r="G1442" i="6"/>
  <c r="F1442" i="6"/>
  <c r="I1441" i="6"/>
  <c r="H1441" i="6"/>
  <c r="G1441" i="6"/>
  <c r="F1441" i="6"/>
  <c r="I1440" i="6"/>
  <c r="H1440" i="6"/>
  <c r="G1440" i="6"/>
  <c r="F1440" i="6"/>
  <c r="I1439" i="6"/>
  <c r="H1439" i="6"/>
  <c r="G1439" i="6"/>
  <c r="F1439" i="6"/>
  <c r="I1438" i="6"/>
  <c r="H1438" i="6"/>
  <c r="G1438" i="6"/>
  <c r="F1438" i="6"/>
  <c r="I1437" i="6"/>
  <c r="H1437" i="6"/>
  <c r="G1437" i="6"/>
  <c r="F1437" i="6"/>
  <c r="I1436" i="6"/>
  <c r="H1436" i="6"/>
  <c r="G1436" i="6"/>
  <c r="F1436" i="6"/>
  <c r="I1435" i="6"/>
  <c r="H1435" i="6"/>
  <c r="G1435" i="6"/>
  <c r="F1435" i="6"/>
  <c r="I1434" i="6"/>
  <c r="H1434" i="6"/>
  <c r="G1434" i="6"/>
  <c r="F1434" i="6"/>
  <c r="I1433" i="6"/>
  <c r="H1433" i="6"/>
  <c r="G1433" i="6"/>
  <c r="F1433" i="6"/>
  <c r="I1432" i="6"/>
  <c r="H1432" i="6"/>
  <c r="G1432" i="6"/>
  <c r="F1432" i="6"/>
  <c r="I1431" i="6"/>
  <c r="H1431" i="6"/>
  <c r="G1431" i="6"/>
  <c r="F1431" i="6"/>
  <c r="I1430" i="6"/>
  <c r="H1430" i="6"/>
  <c r="G1430" i="6"/>
  <c r="F1430" i="6"/>
  <c r="I1429" i="6"/>
  <c r="H1429" i="6"/>
  <c r="G1429" i="6"/>
  <c r="F1429" i="6"/>
  <c r="I1428" i="6"/>
  <c r="H1428" i="6"/>
  <c r="G1428" i="6"/>
  <c r="F1428" i="6"/>
  <c r="I1427" i="6"/>
  <c r="H1427" i="6"/>
  <c r="G1427" i="6"/>
  <c r="F1427" i="6"/>
  <c r="I1426" i="6"/>
  <c r="H1426" i="6"/>
  <c r="G1426" i="6"/>
  <c r="F1426" i="6"/>
  <c r="I1425" i="6"/>
  <c r="H1425" i="6"/>
  <c r="G1425" i="6"/>
  <c r="F1425" i="6"/>
  <c r="I1424" i="6"/>
  <c r="H1424" i="6"/>
  <c r="G1424" i="6"/>
  <c r="F1424" i="6"/>
  <c r="I1423" i="6"/>
  <c r="H1423" i="6"/>
  <c r="G1423" i="6"/>
  <c r="F1423" i="6"/>
  <c r="I1422" i="6"/>
  <c r="H1422" i="6"/>
  <c r="G1422" i="6"/>
  <c r="F1422" i="6"/>
  <c r="I1421" i="6"/>
  <c r="H1421" i="6"/>
  <c r="G1421" i="6"/>
  <c r="F1421" i="6"/>
  <c r="I1420" i="6"/>
  <c r="H1420" i="6"/>
  <c r="G1420" i="6"/>
  <c r="F1420" i="6"/>
  <c r="I1419" i="6"/>
  <c r="H1419" i="6"/>
  <c r="G1419" i="6"/>
  <c r="F1419" i="6"/>
  <c r="I1418" i="6"/>
  <c r="H1418" i="6"/>
  <c r="G1418" i="6"/>
  <c r="F1418" i="6"/>
  <c r="I1417" i="6"/>
  <c r="H1417" i="6"/>
  <c r="G1417" i="6"/>
  <c r="F1417" i="6"/>
  <c r="I1416" i="6"/>
  <c r="H1416" i="6"/>
  <c r="G1416" i="6"/>
  <c r="F1416" i="6"/>
  <c r="I1415" i="6"/>
  <c r="H1415" i="6"/>
  <c r="G1415" i="6"/>
  <c r="F1415" i="6"/>
  <c r="I1414" i="6"/>
  <c r="H1414" i="6"/>
  <c r="G1414" i="6"/>
  <c r="F1414" i="6"/>
  <c r="I1413" i="6"/>
  <c r="H1413" i="6"/>
  <c r="G1413" i="6"/>
  <c r="F1413" i="6"/>
  <c r="I1412" i="6"/>
  <c r="H1412" i="6"/>
  <c r="G1412" i="6"/>
  <c r="F1412" i="6"/>
  <c r="I1411" i="6"/>
  <c r="H1411" i="6"/>
  <c r="G1411" i="6"/>
  <c r="F1411" i="6"/>
  <c r="I1410" i="6"/>
  <c r="H1410" i="6"/>
  <c r="G1410" i="6"/>
  <c r="F1410" i="6"/>
  <c r="I1409" i="6"/>
  <c r="H1409" i="6"/>
  <c r="G1409" i="6"/>
  <c r="F1409" i="6"/>
  <c r="I1408" i="6"/>
  <c r="H1408" i="6"/>
  <c r="G1408" i="6"/>
  <c r="F1408" i="6"/>
  <c r="I1407" i="6"/>
  <c r="H1407" i="6"/>
  <c r="G1407" i="6"/>
  <c r="F1407" i="6"/>
  <c r="I1406" i="6"/>
  <c r="H1406" i="6"/>
  <c r="G1406" i="6"/>
  <c r="F1406" i="6"/>
  <c r="I1405" i="6"/>
  <c r="H1405" i="6"/>
  <c r="G1405" i="6"/>
  <c r="F1405" i="6"/>
  <c r="I1404" i="6"/>
  <c r="H1404" i="6"/>
  <c r="G1404" i="6"/>
  <c r="F1404" i="6"/>
  <c r="I1403" i="6"/>
  <c r="H1403" i="6"/>
  <c r="G1403" i="6"/>
  <c r="F1403" i="6"/>
  <c r="I1402" i="6"/>
  <c r="H1402" i="6"/>
  <c r="G1402" i="6"/>
  <c r="F1402" i="6"/>
  <c r="I1401" i="6"/>
  <c r="H1401" i="6"/>
  <c r="G1401" i="6"/>
  <c r="F1401" i="6"/>
  <c r="I1400" i="6"/>
  <c r="H1400" i="6"/>
  <c r="G1400" i="6"/>
  <c r="F1400" i="6"/>
  <c r="I1399" i="6"/>
  <c r="H1399" i="6"/>
  <c r="G1399" i="6"/>
  <c r="F1399" i="6"/>
  <c r="I1398" i="6"/>
  <c r="H1398" i="6"/>
  <c r="G1398" i="6"/>
  <c r="F1398" i="6"/>
  <c r="I1397" i="6"/>
  <c r="H1397" i="6"/>
  <c r="G1397" i="6"/>
  <c r="F1397" i="6"/>
  <c r="I1396" i="6"/>
  <c r="H1396" i="6"/>
  <c r="G1396" i="6"/>
  <c r="F1396" i="6"/>
  <c r="I1395" i="6"/>
  <c r="H1395" i="6"/>
  <c r="G1395" i="6"/>
  <c r="F1395" i="6"/>
  <c r="I1394" i="6"/>
  <c r="H1394" i="6"/>
  <c r="G1394" i="6"/>
  <c r="F1394" i="6"/>
  <c r="I1393" i="6"/>
  <c r="H1393" i="6"/>
  <c r="G1393" i="6"/>
  <c r="F1393" i="6"/>
  <c r="I1392" i="6"/>
  <c r="H1392" i="6"/>
  <c r="G1392" i="6"/>
  <c r="F1392" i="6"/>
  <c r="I1391" i="6"/>
  <c r="H1391" i="6"/>
  <c r="G1391" i="6"/>
  <c r="F1391" i="6"/>
  <c r="I1390" i="6"/>
  <c r="H1390" i="6"/>
  <c r="G1390" i="6"/>
  <c r="F1390" i="6"/>
  <c r="I1389" i="6"/>
  <c r="H1389" i="6"/>
  <c r="G1389" i="6"/>
  <c r="F1389" i="6"/>
  <c r="I1388" i="6"/>
  <c r="H1388" i="6"/>
  <c r="G1388" i="6"/>
  <c r="F1388" i="6"/>
  <c r="I1387" i="6"/>
  <c r="H1387" i="6"/>
  <c r="G1387" i="6"/>
  <c r="F1387" i="6"/>
  <c r="I1386" i="6"/>
  <c r="H1386" i="6"/>
  <c r="G1386" i="6"/>
  <c r="F1386" i="6"/>
  <c r="I1385" i="6"/>
  <c r="H1385" i="6"/>
  <c r="G1385" i="6"/>
  <c r="F1385" i="6"/>
  <c r="I1384" i="6"/>
  <c r="H1384" i="6"/>
  <c r="G1384" i="6"/>
  <c r="F1384" i="6"/>
  <c r="I1383" i="6"/>
  <c r="H1383" i="6"/>
  <c r="G1383" i="6"/>
  <c r="F1383" i="6"/>
  <c r="I1382" i="6"/>
  <c r="H1382" i="6"/>
  <c r="G1382" i="6"/>
  <c r="F1382" i="6"/>
  <c r="I1381" i="6"/>
  <c r="H1381" i="6"/>
  <c r="G1381" i="6"/>
  <c r="F1381" i="6"/>
  <c r="I1380" i="6"/>
  <c r="H1380" i="6"/>
  <c r="G1380" i="6"/>
  <c r="F1380" i="6"/>
  <c r="I1379" i="6"/>
  <c r="H1379" i="6"/>
  <c r="G1379" i="6"/>
  <c r="F1379" i="6"/>
  <c r="I1378" i="6"/>
  <c r="H1378" i="6"/>
  <c r="G1378" i="6"/>
  <c r="F1378" i="6"/>
  <c r="I1377" i="6"/>
  <c r="H1377" i="6"/>
  <c r="G1377" i="6"/>
  <c r="F1377" i="6"/>
  <c r="I1376" i="6"/>
  <c r="H1376" i="6"/>
  <c r="G1376" i="6"/>
  <c r="F1376" i="6"/>
  <c r="I1375" i="6"/>
  <c r="H1375" i="6"/>
  <c r="G1375" i="6"/>
  <c r="F1375" i="6"/>
  <c r="I1374" i="6"/>
  <c r="H1374" i="6"/>
  <c r="G1374" i="6"/>
  <c r="F1374" i="6"/>
  <c r="I1373" i="6"/>
  <c r="H1373" i="6"/>
  <c r="G1373" i="6"/>
  <c r="F1373" i="6"/>
  <c r="I1372" i="6"/>
  <c r="H1372" i="6"/>
  <c r="G1372" i="6"/>
  <c r="F1372" i="6"/>
  <c r="I1371" i="6"/>
  <c r="H1371" i="6"/>
  <c r="G1371" i="6"/>
  <c r="F1371" i="6"/>
  <c r="I1370" i="6"/>
  <c r="H1370" i="6"/>
  <c r="G1370" i="6"/>
  <c r="F1370" i="6"/>
  <c r="I1369" i="6"/>
  <c r="H1369" i="6"/>
  <c r="G1369" i="6"/>
  <c r="F1369" i="6"/>
  <c r="I1368" i="6"/>
  <c r="H1368" i="6"/>
  <c r="G1368" i="6"/>
  <c r="F1368" i="6"/>
  <c r="I1367" i="6"/>
  <c r="H1367" i="6"/>
  <c r="G1367" i="6"/>
  <c r="F1367" i="6"/>
  <c r="I1366" i="6"/>
  <c r="H1366" i="6"/>
  <c r="G1366" i="6"/>
  <c r="F1366" i="6"/>
  <c r="I1365" i="6"/>
  <c r="H1365" i="6"/>
  <c r="G1365" i="6"/>
  <c r="F1365" i="6"/>
  <c r="I1364" i="6"/>
  <c r="H1364" i="6"/>
  <c r="G1364" i="6"/>
  <c r="F1364" i="6"/>
  <c r="I1363" i="6"/>
  <c r="H1363" i="6"/>
  <c r="G1363" i="6"/>
  <c r="F1363" i="6"/>
  <c r="I1362" i="6"/>
  <c r="H1362" i="6"/>
  <c r="G1362" i="6"/>
  <c r="F1362" i="6"/>
  <c r="I1361" i="6"/>
  <c r="H1361" i="6"/>
  <c r="G1361" i="6"/>
  <c r="F1361" i="6"/>
  <c r="I1360" i="6"/>
  <c r="H1360" i="6"/>
  <c r="G1360" i="6"/>
  <c r="F1360" i="6"/>
  <c r="I1359" i="6"/>
  <c r="H1359" i="6"/>
  <c r="G1359" i="6"/>
  <c r="F1359" i="6"/>
  <c r="I1358" i="6"/>
  <c r="H1358" i="6"/>
  <c r="G1358" i="6"/>
  <c r="F1358" i="6"/>
  <c r="I1357" i="6"/>
  <c r="H1357" i="6"/>
  <c r="G1357" i="6"/>
  <c r="F1357" i="6"/>
  <c r="I1356" i="6"/>
  <c r="H1356" i="6"/>
  <c r="G1356" i="6"/>
  <c r="F1356" i="6"/>
  <c r="I1355" i="6"/>
  <c r="H1355" i="6"/>
  <c r="G1355" i="6"/>
  <c r="F1355" i="6"/>
  <c r="I1354" i="6"/>
  <c r="H1354" i="6"/>
  <c r="G1354" i="6"/>
  <c r="F1354" i="6"/>
  <c r="I1353" i="6"/>
  <c r="H1353" i="6"/>
  <c r="G1353" i="6"/>
  <c r="F1353" i="6"/>
  <c r="I1352" i="6"/>
  <c r="H1352" i="6"/>
  <c r="G1352" i="6"/>
  <c r="F1352" i="6"/>
  <c r="I1351" i="6"/>
  <c r="H1351" i="6"/>
  <c r="G1351" i="6"/>
  <c r="F1351" i="6"/>
  <c r="I1350" i="6"/>
  <c r="H1350" i="6"/>
  <c r="G1350" i="6"/>
  <c r="F1350" i="6"/>
  <c r="I1349" i="6"/>
  <c r="H1349" i="6"/>
  <c r="G1349" i="6"/>
  <c r="F1349" i="6"/>
  <c r="I1348" i="6"/>
  <c r="H1348" i="6"/>
  <c r="G1348" i="6"/>
  <c r="F1348" i="6"/>
  <c r="I1347" i="6"/>
  <c r="H1347" i="6"/>
  <c r="G1347" i="6"/>
  <c r="F1347" i="6"/>
  <c r="I1346" i="6"/>
  <c r="H1346" i="6"/>
  <c r="G1346" i="6"/>
  <c r="F1346" i="6"/>
  <c r="I1345" i="6"/>
  <c r="H1345" i="6"/>
  <c r="G1345" i="6"/>
  <c r="F1345" i="6"/>
  <c r="I1344" i="6"/>
  <c r="H1344" i="6"/>
  <c r="G1344" i="6"/>
  <c r="F1344" i="6"/>
  <c r="I1343" i="6"/>
  <c r="H1343" i="6"/>
  <c r="G1343" i="6"/>
  <c r="F1343" i="6"/>
  <c r="I1342" i="6"/>
  <c r="H1342" i="6"/>
  <c r="G1342" i="6"/>
  <c r="F1342" i="6"/>
  <c r="I1341" i="6"/>
  <c r="H1341" i="6"/>
  <c r="G1341" i="6"/>
  <c r="F1341" i="6"/>
  <c r="I1340" i="6"/>
  <c r="H1340" i="6"/>
  <c r="G1340" i="6"/>
  <c r="F1340" i="6"/>
  <c r="I1339" i="6"/>
  <c r="H1339" i="6"/>
  <c r="G1339" i="6"/>
  <c r="F1339" i="6"/>
  <c r="I1338" i="6"/>
  <c r="H1338" i="6"/>
  <c r="G1338" i="6"/>
  <c r="F1338" i="6"/>
  <c r="I1337" i="6"/>
  <c r="H1337" i="6"/>
  <c r="G1337" i="6"/>
  <c r="F1337" i="6"/>
  <c r="I1336" i="6"/>
  <c r="H1336" i="6"/>
  <c r="G1336" i="6"/>
  <c r="F1336" i="6"/>
  <c r="I1335" i="6"/>
  <c r="H1335" i="6"/>
  <c r="G1335" i="6"/>
  <c r="F1335" i="6"/>
  <c r="I1334" i="6"/>
  <c r="H1334" i="6"/>
  <c r="G1334" i="6"/>
  <c r="F1334" i="6"/>
  <c r="I1333" i="6"/>
  <c r="H1333" i="6"/>
  <c r="G1333" i="6"/>
  <c r="F1333" i="6"/>
  <c r="I1332" i="6"/>
  <c r="H1332" i="6"/>
  <c r="G1332" i="6"/>
  <c r="F1332" i="6"/>
  <c r="I1331" i="6"/>
  <c r="H1331" i="6"/>
  <c r="G1331" i="6"/>
  <c r="F1331" i="6"/>
  <c r="I1330" i="6"/>
  <c r="H1330" i="6"/>
  <c r="G1330" i="6"/>
  <c r="F1330" i="6"/>
  <c r="I1329" i="6"/>
  <c r="H1329" i="6"/>
  <c r="G1329" i="6"/>
  <c r="F1329" i="6"/>
  <c r="I1328" i="6"/>
  <c r="H1328" i="6"/>
  <c r="G1328" i="6"/>
  <c r="F1328" i="6"/>
  <c r="I1327" i="6"/>
  <c r="H1327" i="6"/>
  <c r="G1327" i="6"/>
  <c r="F1327" i="6"/>
  <c r="I1326" i="6"/>
  <c r="H1326" i="6"/>
  <c r="G1326" i="6"/>
  <c r="F1326" i="6"/>
  <c r="I1325" i="6"/>
  <c r="H1325" i="6"/>
  <c r="G1325" i="6"/>
  <c r="F1325" i="6"/>
  <c r="I1324" i="6"/>
  <c r="H1324" i="6"/>
  <c r="G1324" i="6"/>
  <c r="F1324" i="6"/>
  <c r="I1323" i="6"/>
  <c r="H1323" i="6"/>
  <c r="G1323" i="6"/>
  <c r="F1323" i="6"/>
  <c r="I1322" i="6"/>
  <c r="H1322" i="6"/>
  <c r="G1322" i="6"/>
  <c r="F1322" i="6"/>
  <c r="I1321" i="6"/>
  <c r="H1321" i="6"/>
  <c r="G1321" i="6"/>
  <c r="F1321" i="6"/>
  <c r="I1320" i="6"/>
  <c r="H1320" i="6"/>
  <c r="G1320" i="6"/>
  <c r="F1320" i="6"/>
  <c r="I1319" i="6"/>
  <c r="H1319" i="6"/>
  <c r="G1319" i="6"/>
  <c r="F1319" i="6"/>
  <c r="I1318" i="6"/>
  <c r="H1318" i="6"/>
  <c r="G1318" i="6"/>
  <c r="F1318" i="6"/>
  <c r="I1317" i="6"/>
  <c r="H1317" i="6"/>
  <c r="G1317" i="6"/>
  <c r="F1317" i="6"/>
  <c r="I1316" i="6"/>
  <c r="H1316" i="6"/>
  <c r="G1316" i="6"/>
  <c r="F1316" i="6"/>
  <c r="I1315" i="6"/>
  <c r="H1315" i="6"/>
  <c r="G1315" i="6"/>
  <c r="F1315" i="6"/>
  <c r="I1314" i="6"/>
  <c r="H1314" i="6"/>
  <c r="G1314" i="6"/>
  <c r="F1314" i="6"/>
  <c r="I1313" i="6"/>
  <c r="H1313" i="6"/>
  <c r="G1313" i="6"/>
  <c r="F1313" i="6"/>
  <c r="I1312" i="6"/>
  <c r="H1312" i="6"/>
  <c r="G1312" i="6"/>
  <c r="F1312" i="6"/>
  <c r="I1311" i="6"/>
  <c r="H1311" i="6"/>
  <c r="G1311" i="6"/>
  <c r="F1311" i="6"/>
  <c r="I1310" i="6"/>
  <c r="H1310" i="6"/>
  <c r="G1310" i="6"/>
  <c r="F1310" i="6"/>
  <c r="I1309" i="6"/>
  <c r="H1309" i="6"/>
  <c r="G1309" i="6"/>
  <c r="F1309" i="6"/>
  <c r="I1308" i="6"/>
  <c r="H1308" i="6"/>
  <c r="G1308" i="6"/>
  <c r="F1308" i="6"/>
  <c r="I1307" i="6"/>
  <c r="H1307" i="6"/>
  <c r="G1307" i="6"/>
  <c r="F1307" i="6"/>
  <c r="I1306" i="6"/>
  <c r="H1306" i="6"/>
  <c r="G1306" i="6"/>
  <c r="F1306" i="6"/>
  <c r="I1305" i="6"/>
  <c r="H1305" i="6"/>
  <c r="G1305" i="6"/>
  <c r="F1305" i="6"/>
  <c r="I1304" i="6"/>
  <c r="H1304" i="6"/>
  <c r="G1304" i="6"/>
  <c r="F1304" i="6"/>
  <c r="I1303" i="6"/>
  <c r="H1303" i="6"/>
  <c r="G1303" i="6"/>
  <c r="F1303" i="6"/>
  <c r="I1302" i="6"/>
  <c r="H1302" i="6"/>
  <c r="G1302" i="6"/>
  <c r="F1302" i="6"/>
  <c r="I1301" i="6"/>
  <c r="H1301" i="6"/>
  <c r="G1301" i="6"/>
  <c r="F1301" i="6"/>
  <c r="I1300" i="6"/>
  <c r="H1300" i="6"/>
  <c r="G1300" i="6"/>
  <c r="F1300" i="6"/>
  <c r="I1299" i="6"/>
  <c r="H1299" i="6"/>
  <c r="G1299" i="6"/>
  <c r="F1299" i="6"/>
  <c r="I1298" i="6"/>
  <c r="H1298" i="6"/>
  <c r="G1298" i="6"/>
  <c r="F1298" i="6"/>
  <c r="I1297" i="6"/>
  <c r="H1297" i="6"/>
  <c r="G1297" i="6"/>
  <c r="F1297" i="6"/>
  <c r="I1296" i="6"/>
  <c r="H1296" i="6"/>
  <c r="G1296" i="6"/>
  <c r="F1296" i="6"/>
  <c r="I1295" i="6"/>
  <c r="H1295" i="6"/>
  <c r="G1295" i="6"/>
  <c r="F1295" i="6"/>
  <c r="I1294" i="6"/>
  <c r="H1294" i="6"/>
  <c r="G1294" i="6"/>
  <c r="F1294" i="6"/>
  <c r="I1293" i="6"/>
  <c r="H1293" i="6"/>
  <c r="G1293" i="6"/>
  <c r="F1293" i="6"/>
  <c r="I1292" i="6"/>
  <c r="H1292" i="6"/>
  <c r="G1292" i="6"/>
  <c r="F1292" i="6"/>
  <c r="I1291" i="6"/>
  <c r="H1291" i="6"/>
  <c r="G1291" i="6"/>
  <c r="F1291" i="6"/>
  <c r="I1290" i="6"/>
  <c r="H1290" i="6"/>
  <c r="G1290" i="6"/>
  <c r="F1290" i="6"/>
  <c r="I1289" i="6"/>
  <c r="H1289" i="6"/>
  <c r="G1289" i="6"/>
  <c r="F1289" i="6"/>
  <c r="I1288" i="6"/>
  <c r="H1288" i="6"/>
  <c r="G1288" i="6"/>
  <c r="F1288" i="6"/>
  <c r="I1287" i="6"/>
  <c r="H1287" i="6"/>
  <c r="G1287" i="6"/>
  <c r="F1287" i="6"/>
  <c r="I1286" i="6"/>
  <c r="H1286" i="6"/>
  <c r="G1286" i="6"/>
  <c r="F1286" i="6"/>
  <c r="I1285" i="6"/>
  <c r="H1285" i="6"/>
  <c r="G1285" i="6"/>
  <c r="F1285" i="6"/>
  <c r="I1284" i="6"/>
  <c r="H1284" i="6"/>
  <c r="G1284" i="6"/>
  <c r="F1284" i="6"/>
  <c r="I1283" i="6"/>
  <c r="H1283" i="6"/>
  <c r="G1283" i="6"/>
  <c r="F1283" i="6"/>
  <c r="I1282" i="6"/>
  <c r="H1282" i="6"/>
  <c r="G1282" i="6"/>
  <c r="F1282" i="6"/>
  <c r="I1281" i="6"/>
  <c r="H1281" i="6"/>
  <c r="G1281" i="6"/>
  <c r="F1281" i="6"/>
  <c r="I1280" i="6"/>
  <c r="H1280" i="6"/>
  <c r="G1280" i="6"/>
  <c r="F1280" i="6"/>
  <c r="I1279" i="6"/>
  <c r="H1279" i="6"/>
  <c r="G1279" i="6"/>
  <c r="F1279" i="6"/>
  <c r="I1278" i="6"/>
  <c r="H1278" i="6"/>
  <c r="G1278" i="6"/>
  <c r="F1278" i="6"/>
  <c r="I1277" i="6"/>
  <c r="H1277" i="6"/>
  <c r="G1277" i="6"/>
  <c r="F1277" i="6"/>
  <c r="I1276" i="6"/>
  <c r="H1276" i="6"/>
  <c r="G1276" i="6"/>
  <c r="F1276" i="6"/>
  <c r="I1275" i="6"/>
  <c r="H1275" i="6"/>
  <c r="G1275" i="6"/>
  <c r="F1275" i="6"/>
  <c r="I1274" i="6"/>
  <c r="H1274" i="6"/>
  <c r="G1274" i="6"/>
  <c r="F1274" i="6"/>
  <c r="I1273" i="6"/>
  <c r="H1273" i="6"/>
  <c r="G1273" i="6"/>
  <c r="F1273" i="6"/>
  <c r="I1272" i="6"/>
  <c r="H1272" i="6"/>
  <c r="G1272" i="6"/>
  <c r="F1272" i="6"/>
  <c r="I1271" i="6"/>
  <c r="H1271" i="6"/>
  <c r="G1271" i="6"/>
  <c r="F1271" i="6"/>
  <c r="I1270" i="6"/>
  <c r="H1270" i="6"/>
  <c r="G1270" i="6"/>
  <c r="F1270" i="6"/>
  <c r="I1269" i="6"/>
  <c r="H1269" i="6"/>
  <c r="G1269" i="6"/>
  <c r="F1269" i="6"/>
  <c r="I1268" i="6"/>
  <c r="H1268" i="6"/>
  <c r="G1268" i="6"/>
  <c r="F1268" i="6"/>
  <c r="I1267" i="6"/>
  <c r="H1267" i="6"/>
  <c r="G1267" i="6"/>
  <c r="F1267" i="6"/>
  <c r="I1266" i="6"/>
  <c r="H1266" i="6"/>
  <c r="G1266" i="6"/>
  <c r="F1266" i="6"/>
  <c r="I1265" i="6"/>
  <c r="H1265" i="6"/>
  <c r="G1265" i="6"/>
  <c r="F1265" i="6"/>
  <c r="I1264" i="6"/>
  <c r="H1264" i="6"/>
  <c r="G1264" i="6"/>
  <c r="F1264" i="6"/>
  <c r="I1263" i="6"/>
  <c r="H1263" i="6"/>
  <c r="G1263" i="6"/>
  <c r="F1263" i="6"/>
  <c r="I1262" i="6"/>
  <c r="H1262" i="6"/>
  <c r="G1262" i="6"/>
  <c r="F1262" i="6"/>
  <c r="I1261" i="6"/>
  <c r="H1261" i="6"/>
  <c r="G1261" i="6"/>
  <c r="F1261" i="6"/>
  <c r="I1260" i="6"/>
  <c r="H1260" i="6"/>
  <c r="G1260" i="6"/>
  <c r="F1260" i="6"/>
  <c r="I1259" i="6"/>
  <c r="H1259" i="6"/>
  <c r="G1259" i="6"/>
  <c r="F1259" i="6"/>
  <c r="I1258" i="6"/>
  <c r="H1258" i="6"/>
  <c r="G1258" i="6"/>
  <c r="F1258" i="6"/>
  <c r="I1257" i="6"/>
  <c r="H1257" i="6"/>
  <c r="G1257" i="6"/>
  <c r="F1257" i="6"/>
  <c r="I1256" i="6"/>
  <c r="H1256" i="6"/>
  <c r="G1256" i="6"/>
  <c r="F1256" i="6"/>
  <c r="I1255" i="6"/>
  <c r="H1255" i="6"/>
  <c r="G1255" i="6"/>
  <c r="F1255" i="6"/>
  <c r="I1254" i="6"/>
  <c r="H1254" i="6"/>
  <c r="G1254" i="6"/>
  <c r="F1254" i="6"/>
  <c r="I1253" i="6"/>
  <c r="H1253" i="6"/>
  <c r="G1253" i="6"/>
  <c r="F1253" i="6"/>
  <c r="I1252" i="6"/>
  <c r="H1252" i="6"/>
  <c r="G1252" i="6"/>
  <c r="F1252" i="6"/>
  <c r="I1251" i="6"/>
  <c r="H1251" i="6"/>
  <c r="G1251" i="6"/>
  <c r="F1251" i="6"/>
  <c r="I1250" i="6"/>
  <c r="H1250" i="6"/>
  <c r="G1250" i="6"/>
  <c r="F1250" i="6"/>
  <c r="I1249" i="6"/>
  <c r="H1249" i="6"/>
  <c r="G1249" i="6"/>
  <c r="F1249" i="6"/>
  <c r="I1248" i="6"/>
  <c r="H1248" i="6"/>
  <c r="G1248" i="6"/>
  <c r="F1248" i="6"/>
  <c r="I1247" i="6"/>
  <c r="H1247" i="6"/>
  <c r="G1247" i="6"/>
  <c r="F1247" i="6"/>
  <c r="I1246" i="6"/>
  <c r="H1246" i="6"/>
  <c r="G1246" i="6"/>
  <c r="F1246" i="6"/>
  <c r="I1245" i="6"/>
  <c r="H1245" i="6"/>
  <c r="G1245" i="6"/>
  <c r="F1245" i="6"/>
  <c r="I1244" i="6"/>
  <c r="H1244" i="6"/>
  <c r="G1244" i="6"/>
  <c r="F1244" i="6"/>
  <c r="I1243" i="6"/>
  <c r="H1243" i="6"/>
  <c r="G1243" i="6"/>
  <c r="F1243" i="6"/>
  <c r="I1242" i="6"/>
  <c r="H1242" i="6"/>
  <c r="G1242" i="6"/>
  <c r="F1242" i="6"/>
  <c r="I1241" i="6"/>
  <c r="H1241" i="6"/>
  <c r="G1241" i="6"/>
  <c r="F1241" i="6"/>
  <c r="I1240" i="6"/>
  <c r="H1240" i="6"/>
  <c r="G1240" i="6"/>
  <c r="F1240" i="6"/>
  <c r="I1239" i="6"/>
  <c r="H1239" i="6"/>
  <c r="G1239" i="6"/>
  <c r="F1239" i="6"/>
  <c r="I1238" i="6"/>
  <c r="H1238" i="6"/>
  <c r="G1238" i="6"/>
  <c r="F1238" i="6"/>
  <c r="I1237" i="6"/>
  <c r="H1237" i="6"/>
  <c r="G1237" i="6"/>
  <c r="F1237" i="6"/>
  <c r="I1236" i="6"/>
  <c r="H1236" i="6"/>
  <c r="G1236" i="6"/>
  <c r="F1236" i="6"/>
  <c r="I1235" i="6"/>
  <c r="H1235" i="6"/>
  <c r="G1235" i="6"/>
  <c r="F1235" i="6"/>
  <c r="I1234" i="6"/>
  <c r="H1234" i="6"/>
  <c r="G1234" i="6"/>
  <c r="F1234" i="6"/>
  <c r="I1233" i="6"/>
  <c r="H1233" i="6"/>
  <c r="G1233" i="6"/>
  <c r="F1233" i="6"/>
  <c r="I1232" i="6"/>
  <c r="H1232" i="6"/>
  <c r="G1232" i="6"/>
  <c r="F1232" i="6"/>
  <c r="I1231" i="6"/>
  <c r="H1231" i="6"/>
  <c r="G1231" i="6"/>
  <c r="F1231" i="6"/>
  <c r="I1230" i="6"/>
  <c r="H1230" i="6"/>
  <c r="G1230" i="6"/>
  <c r="F1230" i="6"/>
  <c r="I1229" i="6"/>
  <c r="H1229" i="6"/>
  <c r="G1229" i="6"/>
  <c r="F1229" i="6"/>
  <c r="I1228" i="6"/>
  <c r="H1228" i="6"/>
  <c r="G1228" i="6"/>
  <c r="F1228" i="6"/>
  <c r="I1227" i="6"/>
  <c r="H1227" i="6"/>
  <c r="G1227" i="6"/>
  <c r="F1227" i="6"/>
  <c r="I1226" i="6"/>
  <c r="H1226" i="6"/>
  <c r="G1226" i="6"/>
  <c r="F1226" i="6"/>
  <c r="I1225" i="6"/>
  <c r="H1225" i="6"/>
  <c r="G1225" i="6"/>
  <c r="F1225" i="6"/>
  <c r="I1224" i="6"/>
  <c r="H1224" i="6"/>
  <c r="G1224" i="6"/>
  <c r="F1224" i="6"/>
  <c r="I1223" i="6"/>
  <c r="H1223" i="6"/>
  <c r="G1223" i="6"/>
  <c r="F1223" i="6"/>
  <c r="I1222" i="6"/>
  <c r="H1222" i="6"/>
  <c r="G1222" i="6"/>
  <c r="F1222" i="6"/>
  <c r="I1221" i="6"/>
  <c r="H1221" i="6"/>
  <c r="G1221" i="6"/>
  <c r="F1221" i="6"/>
  <c r="I1220" i="6"/>
  <c r="H1220" i="6"/>
  <c r="G1220" i="6"/>
  <c r="F1220" i="6"/>
  <c r="I1219" i="6"/>
  <c r="H1219" i="6"/>
  <c r="G1219" i="6"/>
  <c r="F1219" i="6"/>
  <c r="I1218" i="6"/>
  <c r="H1218" i="6"/>
  <c r="G1218" i="6"/>
  <c r="F1218" i="6"/>
  <c r="I1217" i="6"/>
  <c r="H1217" i="6"/>
  <c r="G1217" i="6"/>
  <c r="F1217" i="6"/>
  <c r="I1216" i="6"/>
  <c r="H1216" i="6"/>
  <c r="G1216" i="6"/>
  <c r="F1216" i="6"/>
  <c r="I1215" i="6"/>
  <c r="H1215" i="6"/>
  <c r="G1215" i="6"/>
  <c r="F1215" i="6"/>
  <c r="I1214" i="6"/>
  <c r="H1214" i="6"/>
  <c r="G1214" i="6"/>
  <c r="F1214" i="6"/>
  <c r="I1213" i="6"/>
  <c r="H1213" i="6"/>
  <c r="G1213" i="6"/>
  <c r="F1213" i="6"/>
  <c r="I1212" i="6"/>
  <c r="H1212" i="6"/>
  <c r="G1212" i="6"/>
  <c r="F1212" i="6"/>
  <c r="I1211" i="6"/>
  <c r="H1211" i="6"/>
  <c r="G1211" i="6"/>
  <c r="F1211" i="6"/>
  <c r="I1210" i="6"/>
  <c r="H1210" i="6"/>
  <c r="G1210" i="6"/>
  <c r="F1210" i="6"/>
  <c r="I1209" i="6"/>
  <c r="H1209" i="6"/>
  <c r="G1209" i="6"/>
  <c r="F1209" i="6"/>
  <c r="I1208" i="6"/>
  <c r="H1208" i="6"/>
  <c r="G1208" i="6"/>
  <c r="F1208" i="6"/>
  <c r="I1207" i="6"/>
  <c r="H1207" i="6"/>
  <c r="G1207" i="6"/>
  <c r="F1207" i="6"/>
  <c r="I1206" i="6"/>
  <c r="H1206" i="6"/>
  <c r="G1206" i="6"/>
  <c r="F1206" i="6"/>
  <c r="I1205" i="6"/>
  <c r="H1205" i="6"/>
  <c r="G1205" i="6"/>
  <c r="F1205" i="6"/>
  <c r="I1204" i="6"/>
  <c r="H1204" i="6"/>
  <c r="G1204" i="6"/>
  <c r="F1204" i="6"/>
  <c r="I1203" i="6"/>
  <c r="H1203" i="6"/>
  <c r="G1203" i="6"/>
  <c r="F1203" i="6"/>
  <c r="I1202" i="6"/>
  <c r="H1202" i="6"/>
  <c r="G1202" i="6"/>
  <c r="F1202" i="6"/>
  <c r="I1201" i="6"/>
  <c r="H1201" i="6"/>
  <c r="G1201" i="6"/>
  <c r="F1201" i="6"/>
  <c r="I1200" i="6"/>
  <c r="H1200" i="6"/>
  <c r="G1200" i="6"/>
  <c r="F1200" i="6"/>
  <c r="I1199" i="6"/>
  <c r="H1199" i="6"/>
  <c r="G1199" i="6"/>
  <c r="F1199" i="6"/>
  <c r="I1198" i="6"/>
  <c r="H1198" i="6"/>
  <c r="G1198" i="6"/>
  <c r="F1198" i="6"/>
  <c r="I1197" i="6"/>
  <c r="H1197" i="6"/>
  <c r="G1197" i="6"/>
  <c r="F1197" i="6"/>
  <c r="I1196" i="6"/>
  <c r="H1196" i="6"/>
  <c r="G1196" i="6"/>
  <c r="F1196" i="6"/>
  <c r="I1195" i="6"/>
  <c r="H1195" i="6"/>
  <c r="G1195" i="6"/>
  <c r="F1195" i="6"/>
  <c r="I1194" i="6"/>
  <c r="H1194" i="6"/>
  <c r="G1194" i="6"/>
  <c r="F1194" i="6"/>
  <c r="I1193" i="6"/>
  <c r="H1193" i="6"/>
  <c r="G1193" i="6"/>
  <c r="F1193" i="6"/>
  <c r="I1192" i="6"/>
  <c r="H1192" i="6"/>
  <c r="G1192" i="6"/>
  <c r="F1192" i="6"/>
  <c r="I1191" i="6"/>
  <c r="H1191" i="6"/>
  <c r="G1191" i="6"/>
  <c r="F1191" i="6"/>
  <c r="I1190" i="6"/>
  <c r="H1190" i="6"/>
  <c r="G1190" i="6"/>
  <c r="F1190" i="6"/>
  <c r="I1189" i="6"/>
  <c r="H1189" i="6"/>
  <c r="G1189" i="6"/>
  <c r="F1189" i="6"/>
  <c r="I1188" i="6"/>
  <c r="H1188" i="6"/>
  <c r="G1188" i="6"/>
  <c r="F1188" i="6"/>
  <c r="I1187" i="6"/>
  <c r="H1187" i="6"/>
  <c r="G1187" i="6"/>
  <c r="F1187" i="6"/>
  <c r="I1186" i="6"/>
  <c r="H1186" i="6"/>
  <c r="G1186" i="6"/>
  <c r="F1186" i="6"/>
  <c r="I1185" i="6"/>
  <c r="H1185" i="6"/>
  <c r="G1185" i="6"/>
  <c r="F1185" i="6"/>
  <c r="I1184" i="6"/>
  <c r="H1184" i="6"/>
  <c r="G1184" i="6"/>
  <c r="F1184" i="6"/>
  <c r="I1183" i="6"/>
  <c r="H1183" i="6"/>
  <c r="G1183" i="6"/>
  <c r="F1183" i="6"/>
  <c r="I1182" i="6"/>
  <c r="H1182" i="6"/>
  <c r="G1182" i="6"/>
  <c r="F1182" i="6"/>
  <c r="I1181" i="6"/>
  <c r="H1181" i="6"/>
  <c r="G1181" i="6"/>
  <c r="F1181" i="6"/>
  <c r="I1180" i="6"/>
  <c r="H1180" i="6"/>
  <c r="G1180" i="6"/>
  <c r="F1180" i="6"/>
  <c r="I1179" i="6"/>
  <c r="H1179" i="6"/>
  <c r="G1179" i="6"/>
  <c r="F1179" i="6"/>
  <c r="I1178" i="6"/>
  <c r="H1178" i="6"/>
  <c r="G1178" i="6"/>
  <c r="F1178" i="6"/>
  <c r="I1177" i="6"/>
  <c r="H1177" i="6"/>
  <c r="G1177" i="6"/>
  <c r="F1177" i="6"/>
  <c r="I1176" i="6"/>
  <c r="H1176" i="6"/>
  <c r="G1176" i="6"/>
  <c r="F1176" i="6"/>
  <c r="I1175" i="6"/>
  <c r="H1175" i="6"/>
  <c r="G1175" i="6"/>
  <c r="F1175" i="6"/>
  <c r="I1174" i="6"/>
  <c r="H1174" i="6"/>
  <c r="G1174" i="6"/>
  <c r="F1174" i="6"/>
  <c r="I1173" i="6"/>
  <c r="H1173" i="6"/>
  <c r="G1173" i="6"/>
  <c r="F1173" i="6"/>
  <c r="I1172" i="6"/>
  <c r="H1172" i="6"/>
  <c r="G1172" i="6"/>
  <c r="F1172" i="6"/>
  <c r="I1171" i="6"/>
  <c r="H1171" i="6"/>
  <c r="G1171" i="6"/>
  <c r="F1171" i="6"/>
  <c r="I1170" i="6"/>
  <c r="H1170" i="6"/>
  <c r="G1170" i="6"/>
  <c r="F1170" i="6"/>
  <c r="I1169" i="6"/>
  <c r="H1169" i="6"/>
  <c r="G1169" i="6"/>
  <c r="F1169" i="6"/>
  <c r="I1168" i="6"/>
  <c r="H1168" i="6"/>
  <c r="G1168" i="6"/>
  <c r="F1168" i="6"/>
  <c r="I1167" i="6"/>
  <c r="H1167" i="6"/>
  <c r="G1167" i="6"/>
  <c r="F1167" i="6"/>
  <c r="I1166" i="6"/>
  <c r="H1166" i="6"/>
  <c r="G1166" i="6"/>
  <c r="F1166" i="6"/>
  <c r="I1165" i="6"/>
  <c r="H1165" i="6"/>
  <c r="G1165" i="6"/>
  <c r="F1165" i="6"/>
  <c r="I1164" i="6"/>
  <c r="H1164" i="6"/>
  <c r="G1164" i="6"/>
  <c r="F1164" i="6"/>
  <c r="I1163" i="6"/>
  <c r="H1163" i="6"/>
  <c r="G1163" i="6"/>
  <c r="F1163" i="6"/>
  <c r="I1162" i="6"/>
  <c r="H1162" i="6"/>
  <c r="G1162" i="6"/>
  <c r="F1162" i="6"/>
  <c r="I1161" i="6"/>
  <c r="H1161" i="6"/>
  <c r="G1161" i="6"/>
  <c r="F1161" i="6"/>
  <c r="I1160" i="6"/>
  <c r="H1160" i="6"/>
  <c r="G1160" i="6"/>
  <c r="F1160" i="6"/>
  <c r="I1159" i="6"/>
  <c r="H1159" i="6"/>
  <c r="G1159" i="6"/>
  <c r="F1159" i="6"/>
  <c r="I1158" i="6"/>
  <c r="H1158" i="6"/>
  <c r="G1158" i="6"/>
  <c r="F1158" i="6"/>
  <c r="I1157" i="6"/>
  <c r="H1157" i="6"/>
  <c r="G1157" i="6"/>
  <c r="F1157" i="6"/>
  <c r="I1156" i="6"/>
  <c r="H1156" i="6"/>
  <c r="G1156" i="6"/>
  <c r="F1156" i="6"/>
  <c r="I1155" i="6"/>
  <c r="H1155" i="6"/>
  <c r="G1155" i="6"/>
  <c r="F1155" i="6"/>
  <c r="I1154" i="6"/>
  <c r="H1154" i="6"/>
  <c r="G1154" i="6"/>
  <c r="F1154" i="6"/>
  <c r="I1153" i="6"/>
  <c r="H1153" i="6"/>
  <c r="G1153" i="6"/>
  <c r="F1153" i="6"/>
  <c r="I1152" i="6"/>
  <c r="H1152" i="6"/>
  <c r="G1152" i="6"/>
  <c r="F1152" i="6"/>
  <c r="I1151" i="6"/>
  <c r="H1151" i="6"/>
  <c r="G1151" i="6"/>
  <c r="F1151" i="6"/>
  <c r="I1150" i="6"/>
  <c r="H1150" i="6"/>
  <c r="G1150" i="6"/>
  <c r="F1150" i="6"/>
  <c r="I1149" i="6"/>
  <c r="H1149" i="6"/>
  <c r="G1149" i="6"/>
  <c r="F1149" i="6"/>
  <c r="I1148" i="6"/>
  <c r="H1148" i="6"/>
  <c r="G1148" i="6"/>
  <c r="F1148" i="6"/>
  <c r="I1147" i="6"/>
  <c r="H1147" i="6"/>
  <c r="G1147" i="6"/>
  <c r="F1147" i="6"/>
  <c r="I1146" i="6"/>
  <c r="H1146" i="6"/>
  <c r="G1146" i="6"/>
  <c r="F1146" i="6"/>
  <c r="I1145" i="6"/>
  <c r="H1145" i="6"/>
  <c r="G1145" i="6"/>
  <c r="F1145" i="6"/>
  <c r="I1144" i="6"/>
  <c r="H1144" i="6"/>
  <c r="G1144" i="6"/>
  <c r="F1144" i="6"/>
  <c r="I1143" i="6"/>
  <c r="H1143" i="6"/>
  <c r="G1143" i="6"/>
  <c r="F1143" i="6"/>
  <c r="I1142" i="6"/>
  <c r="H1142" i="6"/>
  <c r="G1142" i="6"/>
  <c r="F1142" i="6"/>
  <c r="I1141" i="6"/>
  <c r="H1141" i="6"/>
  <c r="G1141" i="6"/>
  <c r="F1141" i="6"/>
  <c r="I1140" i="6"/>
  <c r="H1140" i="6"/>
  <c r="G1140" i="6"/>
  <c r="F1140" i="6"/>
  <c r="I1139" i="6"/>
  <c r="H1139" i="6"/>
  <c r="G1139" i="6"/>
  <c r="F1139" i="6"/>
  <c r="I1138" i="6"/>
  <c r="H1138" i="6"/>
  <c r="G1138" i="6"/>
  <c r="F1138" i="6"/>
  <c r="I1137" i="6"/>
  <c r="H1137" i="6"/>
  <c r="G1137" i="6"/>
  <c r="F1137" i="6"/>
  <c r="I1136" i="6"/>
  <c r="H1136" i="6"/>
  <c r="G1136" i="6"/>
  <c r="F1136" i="6"/>
  <c r="I1135" i="6"/>
  <c r="H1135" i="6"/>
  <c r="G1135" i="6"/>
  <c r="F1135" i="6"/>
  <c r="I1134" i="6"/>
  <c r="H1134" i="6"/>
  <c r="G1134" i="6"/>
  <c r="F1134" i="6"/>
  <c r="I1133" i="6"/>
  <c r="H1133" i="6"/>
  <c r="G1133" i="6"/>
  <c r="F1133" i="6"/>
  <c r="I1132" i="6"/>
  <c r="H1132" i="6"/>
  <c r="G1132" i="6"/>
  <c r="F1132" i="6"/>
  <c r="I1131" i="6"/>
  <c r="H1131" i="6"/>
  <c r="G1131" i="6"/>
  <c r="F1131" i="6"/>
  <c r="I1130" i="6"/>
  <c r="H1130" i="6"/>
  <c r="G1130" i="6"/>
  <c r="F1130" i="6"/>
  <c r="I1129" i="6"/>
  <c r="H1129" i="6"/>
  <c r="G1129" i="6"/>
  <c r="F1129" i="6"/>
  <c r="I1128" i="6"/>
  <c r="H1128" i="6"/>
  <c r="G1128" i="6"/>
  <c r="F1128" i="6"/>
  <c r="I1127" i="6"/>
  <c r="H1127" i="6"/>
  <c r="G1127" i="6"/>
  <c r="F1127" i="6"/>
  <c r="I1126" i="6"/>
  <c r="H1126" i="6"/>
  <c r="G1126" i="6"/>
  <c r="F1126" i="6"/>
  <c r="I1125" i="6"/>
  <c r="H1125" i="6"/>
  <c r="G1125" i="6"/>
  <c r="F1125" i="6"/>
  <c r="I1124" i="6"/>
  <c r="H1124" i="6"/>
  <c r="G1124" i="6"/>
  <c r="F1124" i="6"/>
  <c r="I1123" i="6"/>
  <c r="H1123" i="6"/>
  <c r="G1123" i="6"/>
  <c r="F1123" i="6"/>
  <c r="I1122" i="6"/>
  <c r="H1122" i="6"/>
  <c r="G1122" i="6"/>
  <c r="F1122" i="6"/>
  <c r="I1121" i="6"/>
  <c r="H1121" i="6"/>
  <c r="G1121" i="6"/>
  <c r="F1121" i="6"/>
  <c r="I1120" i="6"/>
  <c r="H1120" i="6"/>
  <c r="G1120" i="6"/>
  <c r="F1120" i="6"/>
  <c r="I1119" i="6"/>
  <c r="H1119" i="6"/>
  <c r="G1119" i="6"/>
  <c r="F1119" i="6"/>
  <c r="I1118" i="6"/>
  <c r="H1118" i="6"/>
  <c r="G1118" i="6"/>
  <c r="F1118" i="6"/>
  <c r="I1117" i="6"/>
  <c r="H1117" i="6"/>
  <c r="G1117" i="6"/>
  <c r="F1117" i="6"/>
  <c r="I1116" i="6"/>
  <c r="H1116" i="6"/>
  <c r="G1116" i="6"/>
  <c r="F1116" i="6"/>
  <c r="I1115" i="6"/>
  <c r="H1115" i="6"/>
  <c r="G1115" i="6"/>
  <c r="F1115" i="6"/>
  <c r="I1114" i="6"/>
  <c r="H1114" i="6"/>
  <c r="G1114" i="6"/>
  <c r="F1114" i="6"/>
  <c r="I1113" i="6"/>
  <c r="H1113" i="6"/>
  <c r="G1113" i="6"/>
  <c r="F1113" i="6"/>
  <c r="I1112" i="6"/>
  <c r="H1112" i="6"/>
  <c r="G1112" i="6"/>
  <c r="F1112" i="6"/>
  <c r="I1111" i="6"/>
  <c r="H1111" i="6"/>
  <c r="G1111" i="6"/>
  <c r="F1111" i="6"/>
  <c r="I1110" i="6"/>
  <c r="H1110" i="6"/>
  <c r="G1110" i="6"/>
  <c r="F1110" i="6"/>
  <c r="I1109" i="6"/>
  <c r="H1109" i="6"/>
  <c r="G1109" i="6"/>
  <c r="F1109" i="6"/>
  <c r="I1108" i="6"/>
  <c r="H1108" i="6"/>
  <c r="G1108" i="6"/>
  <c r="F1108" i="6"/>
  <c r="I1107" i="6"/>
  <c r="H1107" i="6"/>
  <c r="G1107" i="6"/>
  <c r="F1107" i="6"/>
  <c r="I1106" i="6"/>
  <c r="H1106" i="6"/>
  <c r="G1106" i="6"/>
  <c r="F1106" i="6"/>
  <c r="I1105" i="6"/>
  <c r="H1105" i="6"/>
  <c r="G1105" i="6"/>
  <c r="F1105" i="6"/>
  <c r="I1104" i="6"/>
  <c r="H1104" i="6"/>
  <c r="G1104" i="6"/>
  <c r="F1104" i="6"/>
  <c r="I1103" i="6"/>
  <c r="H1103" i="6"/>
  <c r="G1103" i="6"/>
  <c r="F1103" i="6"/>
  <c r="I1102" i="6"/>
  <c r="H1102" i="6"/>
  <c r="G1102" i="6"/>
  <c r="F1102" i="6"/>
  <c r="I1101" i="6"/>
  <c r="H1101" i="6"/>
  <c r="G1101" i="6"/>
  <c r="F1101" i="6"/>
  <c r="I1100" i="6"/>
  <c r="H1100" i="6"/>
  <c r="G1100" i="6"/>
  <c r="F1100" i="6"/>
  <c r="I1099" i="6"/>
  <c r="H1099" i="6"/>
  <c r="G1099" i="6"/>
  <c r="F1099" i="6"/>
  <c r="I1098" i="6"/>
  <c r="H1098" i="6"/>
  <c r="G1098" i="6"/>
  <c r="F1098" i="6"/>
  <c r="I1097" i="6"/>
  <c r="H1097" i="6"/>
  <c r="G1097" i="6"/>
  <c r="F1097" i="6"/>
  <c r="I1096" i="6"/>
  <c r="H1096" i="6"/>
  <c r="G1096" i="6"/>
  <c r="F1096" i="6"/>
  <c r="I1095" i="6"/>
  <c r="H1095" i="6"/>
  <c r="G1095" i="6"/>
  <c r="F1095" i="6"/>
  <c r="I1094" i="6"/>
  <c r="H1094" i="6"/>
  <c r="G1094" i="6"/>
  <c r="F1094" i="6"/>
  <c r="I1093" i="6"/>
  <c r="H1093" i="6"/>
  <c r="G1093" i="6"/>
  <c r="F1093" i="6"/>
  <c r="I1092" i="6"/>
  <c r="H1092" i="6"/>
  <c r="G1092" i="6"/>
  <c r="F1092" i="6"/>
  <c r="I1091" i="6"/>
  <c r="H1091" i="6"/>
  <c r="G1091" i="6"/>
  <c r="F1091" i="6"/>
  <c r="I1090" i="6"/>
  <c r="H1090" i="6"/>
  <c r="G1090" i="6"/>
  <c r="F1090" i="6"/>
  <c r="I1089" i="6"/>
  <c r="H1089" i="6"/>
  <c r="G1089" i="6"/>
  <c r="F1089" i="6"/>
  <c r="I1088" i="6"/>
  <c r="H1088" i="6"/>
  <c r="G1088" i="6"/>
  <c r="F1088" i="6"/>
  <c r="I1087" i="6"/>
  <c r="H1087" i="6"/>
  <c r="G1087" i="6"/>
  <c r="F1087" i="6"/>
  <c r="I1086" i="6"/>
  <c r="H1086" i="6"/>
  <c r="G1086" i="6"/>
  <c r="F1086" i="6"/>
  <c r="I1085" i="6"/>
  <c r="H1085" i="6"/>
  <c r="G1085" i="6"/>
  <c r="F1085" i="6"/>
  <c r="I1084" i="6"/>
  <c r="H1084" i="6"/>
  <c r="G1084" i="6"/>
  <c r="F1084" i="6"/>
  <c r="I1083" i="6"/>
  <c r="H1083" i="6"/>
  <c r="G1083" i="6"/>
  <c r="F1083" i="6"/>
  <c r="I1082" i="6"/>
  <c r="H1082" i="6"/>
  <c r="G1082" i="6"/>
  <c r="F1082" i="6"/>
  <c r="I1081" i="6"/>
  <c r="H1081" i="6"/>
  <c r="G1081" i="6"/>
  <c r="F1081" i="6"/>
  <c r="I1080" i="6"/>
  <c r="H1080" i="6"/>
  <c r="G1080" i="6"/>
  <c r="F1080" i="6"/>
  <c r="I1079" i="6"/>
  <c r="H1079" i="6"/>
  <c r="G1079" i="6"/>
  <c r="F1079" i="6"/>
  <c r="I1078" i="6"/>
  <c r="H1078" i="6"/>
  <c r="G1078" i="6"/>
  <c r="F1078" i="6"/>
  <c r="I1077" i="6"/>
  <c r="H1077" i="6"/>
  <c r="G1077" i="6"/>
  <c r="F1077" i="6"/>
  <c r="I1076" i="6"/>
  <c r="H1076" i="6"/>
  <c r="G1076" i="6"/>
  <c r="F1076" i="6"/>
  <c r="I1075" i="6"/>
  <c r="H1075" i="6"/>
  <c r="G1075" i="6"/>
  <c r="F1075" i="6"/>
  <c r="I1074" i="6"/>
  <c r="H1074" i="6"/>
  <c r="G1074" i="6"/>
  <c r="F1074" i="6"/>
  <c r="I1073" i="6"/>
  <c r="H1073" i="6"/>
  <c r="G1073" i="6"/>
  <c r="F1073" i="6"/>
  <c r="I1072" i="6"/>
  <c r="H1072" i="6"/>
  <c r="G1072" i="6"/>
  <c r="F1072" i="6"/>
  <c r="I1071" i="6"/>
  <c r="H1071" i="6"/>
  <c r="G1071" i="6"/>
  <c r="F1071" i="6"/>
  <c r="I1070" i="6"/>
  <c r="H1070" i="6"/>
  <c r="G1070" i="6"/>
  <c r="F1070" i="6"/>
  <c r="I1069" i="6"/>
  <c r="H1069" i="6"/>
  <c r="G1069" i="6"/>
  <c r="F1069" i="6"/>
  <c r="I1068" i="6"/>
  <c r="H1068" i="6"/>
  <c r="G1068" i="6"/>
  <c r="F1068" i="6"/>
  <c r="I1067" i="6"/>
  <c r="H1067" i="6"/>
  <c r="G1067" i="6"/>
  <c r="F1067" i="6"/>
  <c r="I1066" i="6"/>
  <c r="H1066" i="6"/>
  <c r="G1066" i="6"/>
  <c r="F1066" i="6"/>
  <c r="I1065" i="6"/>
  <c r="H1065" i="6"/>
  <c r="G1065" i="6"/>
  <c r="F1065" i="6"/>
  <c r="I1064" i="6"/>
  <c r="H1064" i="6"/>
  <c r="G1064" i="6"/>
  <c r="F1064" i="6"/>
  <c r="I1063" i="6"/>
  <c r="H1063" i="6"/>
  <c r="G1063" i="6"/>
  <c r="F1063" i="6"/>
  <c r="I1062" i="6"/>
  <c r="H1062" i="6"/>
  <c r="G1062" i="6"/>
  <c r="F1062" i="6"/>
  <c r="I1061" i="6"/>
  <c r="H1061" i="6"/>
  <c r="G1061" i="6"/>
  <c r="F1061" i="6"/>
  <c r="I1060" i="6"/>
  <c r="H1060" i="6"/>
  <c r="G1060" i="6"/>
  <c r="F1060" i="6"/>
  <c r="I1059" i="6"/>
  <c r="H1059" i="6"/>
  <c r="G1059" i="6"/>
  <c r="F1059" i="6"/>
  <c r="I1058" i="6"/>
  <c r="H1058" i="6"/>
  <c r="G1058" i="6"/>
  <c r="F1058" i="6"/>
  <c r="I1057" i="6"/>
  <c r="H1057" i="6"/>
  <c r="G1057" i="6"/>
  <c r="F1057" i="6"/>
  <c r="I1056" i="6"/>
  <c r="H1056" i="6"/>
  <c r="G1056" i="6"/>
  <c r="F1056" i="6"/>
  <c r="I1055" i="6"/>
  <c r="H1055" i="6"/>
  <c r="G1055" i="6"/>
  <c r="F1055" i="6"/>
  <c r="I1054" i="6"/>
  <c r="H1054" i="6"/>
  <c r="G1054" i="6"/>
  <c r="F1054" i="6"/>
  <c r="I1053" i="6"/>
  <c r="H1053" i="6"/>
  <c r="G1053" i="6"/>
  <c r="F1053" i="6"/>
  <c r="I1052" i="6"/>
  <c r="H1052" i="6"/>
  <c r="G1052" i="6"/>
  <c r="F1052" i="6"/>
  <c r="I1051" i="6"/>
  <c r="H1051" i="6"/>
  <c r="G1051" i="6"/>
  <c r="F1051" i="6"/>
  <c r="I1050" i="6"/>
  <c r="H1050" i="6"/>
  <c r="G1050" i="6"/>
  <c r="F1050" i="6"/>
  <c r="I1049" i="6"/>
  <c r="H1049" i="6"/>
  <c r="G1049" i="6"/>
  <c r="F1049" i="6"/>
  <c r="I1048" i="6"/>
  <c r="H1048" i="6"/>
  <c r="G1048" i="6"/>
  <c r="F1048" i="6"/>
  <c r="I1047" i="6"/>
  <c r="H1047" i="6"/>
  <c r="G1047" i="6"/>
  <c r="F1047" i="6"/>
  <c r="I1046" i="6"/>
  <c r="H1046" i="6"/>
  <c r="G1046" i="6"/>
  <c r="F1046" i="6"/>
  <c r="I1045" i="6"/>
  <c r="H1045" i="6"/>
  <c r="G1045" i="6"/>
  <c r="F1045" i="6"/>
  <c r="I1044" i="6"/>
  <c r="H1044" i="6"/>
  <c r="G1044" i="6"/>
  <c r="F1044" i="6"/>
  <c r="I1043" i="6"/>
  <c r="H1043" i="6"/>
  <c r="G1043" i="6"/>
  <c r="F1043" i="6"/>
  <c r="I1042" i="6"/>
  <c r="H1042" i="6"/>
  <c r="G1042" i="6"/>
  <c r="F1042" i="6"/>
  <c r="I1041" i="6"/>
  <c r="H1041" i="6"/>
  <c r="G1041" i="6"/>
  <c r="F1041" i="6"/>
  <c r="I1040" i="6"/>
  <c r="H1040" i="6"/>
  <c r="G1040" i="6"/>
  <c r="F1040" i="6"/>
  <c r="I1039" i="6"/>
  <c r="H1039" i="6"/>
  <c r="G1039" i="6"/>
  <c r="F1039" i="6"/>
  <c r="I1038" i="6"/>
  <c r="H1038" i="6"/>
  <c r="G1038" i="6"/>
  <c r="F1038" i="6"/>
  <c r="I1037" i="6"/>
  <c r="H1037" i="6"/>
  <c r="G1037" i="6"/>
  <c r="F1037" i="6"/>
  <c r="I1036" i="6"/>
  <c r="H1036" i="6"/>
  <c r="G1036" i="6"/>
  <c r="F1036" i="6"/>
  <c r="I1035" i="6"/>
  <c r="H1035" i="6"/>
  <c r="G1035" i="6"/>
  <c r="F1035" i="6"/>
  <c r="I1034" i="6"/>
  <c r="H1034" i="6"/>
  <c r="G1034" i="6"/>
  <c r="F1034" i="6"/>
  <c r="I1033" i="6"/>
  <c r="H1033" i="6"/>
  <c r="G1033" i="6"/>
  <c r="F1033" i="6"/>
  <c r="I1032" i="6"/>
  <c r="H1032" i="6"/>
  <c r="G1032" i="6"/>
  <c r="F1032" i="6"/>
  <c r="I1031" i="6"/>
  <c r="H1031" i="6"/>
  <c r="G1031" i="6"/>
  <c r="F1031" i="6"/>
  <c r="I1030" i="6"/>
  <c r="H1030" i="6"/>
  <c r="G1030" i="6"/>
  <c r="F1030" i="6"/>
  <c r="I1029" i="6"/>
  <c r="H1029" i="6"/>
  <c r="G1029" i="6"/>
  <c r="F1029" i="6"/>
  <c r="I1028" i="6"/>
  <c r="H1028" i="6"/>
  <c r="G1028" i="6"/>
  <c r="F1028" i="6"/>
  <c r="I1027" i="6"/>
  <c r="H1027" i="6"/>
  <c r="G1027" i="6"/>
  <c r="F1027" i="6"/>
  <c r="I1026" i="6"/>
  <c r="H1026" i="6"/>
  <c r="G1026" i="6"/>
  <c r="F1026" i="6"/>
  <c r="I1025" i="6"/>
  <c r="H1025" i="6"/>
  <c r="G1025" i="6"/>
  <c r="F1025" i="6"/>
  <c r="I1024" i="6"/>
  <c r="H1024" i="6"/>
  <c r="G1024" i="6"/>
  <c r="F1024" i="6"/>
  <c r="I1023" i="6"/>
  <c r="H1023" i="6"/>
  <c r="G1023" i="6"/>
  <c r="F1023" i="6"/>
  <c r="I1022" i="6"/>
  <c r="H1022" i="6"/>
  <c r="G1022" i="6"/>
  <c r="F1022" i="6"/>
  <c r="I1021" i="6"/>
  <c r="H1021" i="6"/>
  <c r="G1021" i="6"/>
  <c r="F1021" i="6"/>
  <c r="I1020" i="6"/>
  <c r="H1020" i="6"/>
  <c r="G1020" i="6"/>
  <c r="F1020" i="6"/>
  <c r="I1019" i="6"/>
  <c r="H1019" i="6"/>
  <c r="G1019" i="6"/>
  <c r="F1019" i="6"/>
  <c r="I1018" i="6"/>
  <c r="H1018" i="6"/>
  <c r="G1018" i="6"/>
  <c r="F1018" i="6"/>
  <c r="I1017" i="6"/>
  <c r="H1017" i="6"/>
  <c r="G1017" i="6"/>
  <c r="F1017" i="6"/>
  <c r="I1016" i="6"/>
  <c r="H1016" i="6"/>
  <c r="G1016" i="6"/>
  <c r="F1016" i="6"/>
  <c r="I1015" i="6"/>
  <c r="H1015" i="6"/>
  <c r="G1015" i="6"/>
  <c r="F1015" i="6"/>
  <c r="I1014" i="6"/>
  <c r="H1014" i="6"/>
  <c r="G1014" i="6"/>
  <c r="F1014" i="6"/>
  <c r="I1013" i="6"/>
  <c r="H1013" i="6"/>
  <c r="G1013" i="6"/>
  <c r="F1013" i="6"/>
  <c r="I1012" i="6"/>
  <c r="H1012" i="6"/>
  <c r="G1012" i="6"/>
  <c r="F1012" i="6"/>
  <c r="I1011" i="6"/>
  <c r="H1011" i="6"/>
  <c r="G1011" i="6"/>
  <c r="F1011" i="6"/>
  <c r="I1010" i="6"/>
  <c r="H1010" i="6"/>
  <c r="G1010" i="6"/>
  <c r="F1010" i="6"/>
  <c r="I1009" i="6"/>
  <c r="H1009" i="6"/>
  <c r="G1009" i="6"/>
  <c r="F1009" i="6"/>
  <c r="I1008" i="6"/>
  <c r="H1008" i="6"/>
  <c r="G1008" i="6"/>
  <c r="F1008" i="6"/>
  <c r="I1007" i="6"/>
  <c r="H1007" i="6"/>
  <c r="G1007" i="6"/>
  <c r="F1007" i="6"/>
  <c r="I1006" i="6"/>
  <c r="H1006" i="6"/>
  <c r="G1006" i="6"/>
  <c r="F1006" i="6"/>
  <c r="I1005" i="6"/>
  <c r="H1005" i="6"/>
  <c r="G1005" i="6"/>
  <c r="F1005" i="6"/>
  <c r="I1004" i="6"/>
  <c r="H1004" i="6"/>
  <c r="G1004" i="6"/>
  <c r="F1004" i="6"/>
  <c r="I1003" i="6"/>
  <c r="H1003" i="6"/>
  <c r="G1003" i="6"/>
  <c r="F1003" i="6"/>
  <c r="I1002" i="6"/>
  <c r="H1002" i="6"/>
  <c r="G1002" i="6"/>
  <c r="F1002" i="6"/>
  <c r="I1001" i="6"/>
  <c r="H1001" i="6"/>
  <c r="G1001" i="6"/>
  <c r="F1001" i="6"/>
  <c r="I1000" i="6"/>
  <c r="H1000" i="6"/>
  <c r="G1000" i="6"/>
  <c r="F1000" i="6"/>
  <c r="I999" i="6"/>
  <c r="H999" i="6"/>
  <c r="G999" i="6"/>
  <c r="F999" i="6"/>
  <c r="I998" i="6"/>
  <c r="H998" i="6"/>
  <c r="G998" i="6"/>
  <c r="F998" i="6"/>
  <c r="I997" i="6"/>
  <c r="H997" i="6"/>
  <c r="G997" i="6"/>
  <c r="F997" i="6"/>
  <c r="I996" i="6"/>
  <c r="H996" i="6"/>
  <c r="G996" i="6"/>
  <c r="F996" i="6"/>
  <c r="I995" i="6"/>
  <c r="H995" i="6"/>
  <c r="G995" i="6"/>
  <c r="F995" i="6"/>
  <c r="I994" i="6"/>
  <c r="H994" i="6"/>
  <c r="G994" i="6"/>
  <c r="F994" i="6"/>
  <c r="I993" i="6"/>
  <c r="H993" i="6"/>
  <c r="G993" i="6"/>
  <c r="F993" i="6"/>
  <c r="I992" i="6"/>
  <c r="H992" i="6"/>
  <c r="G992" i="6"/>
  <c r="F992" i="6"/>
  <c r="I991" i="6"/>
  <c r="H991" i="6"/>
  <c r="G991" i="6"/>
  <c r="F991" i="6"/>
  <c r="I990" i="6"/>
  <c r="H990" i="6"/>
  <c r="G990" i="6"/>
  <c r="F990" i="6"/>
  <c r="I989" i="6"/>
  <c r="H989" i="6"/>
  <c r="G989" i="6"/>
  <c r="F989" i="6"/>
  <c r="I988" i="6"/>
  <c r="H988" i="6"/>
  <c r="G988" i="6"/>
  <c r="F988" i="6"/>
  <c r="I987" i="6"/>
  <c r="H987" i="6"/>
  <c r="G987" i="6"/>
  <c r="F987" i="6"/>
  <c r="I986" i="6"/>
  <c r="H986" i="6"/>
  <c r="G986" i="6"/>
  <c r="F986" i="6"/>
  <c r="I985" i="6"/>
  <c r="H985" i="6"/>
  <c r="G985" i="6"/>
  <c r="F985" i="6"/>
  <c r="I984" i="6"/>
  <c r="H984" i="6"/>
  <c r="G984" i="6"/>
  <c r="F984" i="6"/>
  <c r="I983" i="6"/>
  <c r="H983" i="6"/>
  <c r="G983" i="6"/>
  <c r="F983" i="6"/>
  <c r="I982" i="6"/>
  <c r="H982" i="6"/>
  <c r="G982" i="6"/>
  <c r="F982" i="6"/>
  <c r="I981" i="6"/>
  <c r="H981" i="6"/>
  <c r="G981" i="6"/>
  <c r="F981" i="6"/>
  <c r="I980" i="6"/>
  <c r="H980" i="6"/>
  <c r="G980" i="6"/>
  <c r="F980" i="6"/>
  <c r="I979" i="6"/>
  <c r="H979" i="6"/>
  <c r="G979" i="6"/>
  <c r="F979" i="6"/>
  <c r="I978" i="6"/>
  <c r="H978" i="6"/>
  <c r="G978" i="6"/>
  <c r="F978" i="6"/>
  <c r="I977" i="6"/>
  <c r="H977" i="6"/>
  <c r="G977" i="6"/>
  <c r="F977" i="6"/>
  <c r="I976" i="6"/>
  <c r="H976" i="6"/>
  <c r="G976" i="6"/>
  <c r="F976" i="6"/>
  <c r="I975" i="6"/>
  <c r="H975" i="6"/>
  <c r="G975" i="6"/>
  <c r="F975" i="6"/>
  <c r="I974" i="6"/>
  <c r="H974" i="6"/>
  <c r="G974" i="6"/>
  <c r="F974" i="6"/>
  <c r="I973" i="6"/>
  <c r="H973" i="6"/>
  <c r="G973" i="6"/>
  <c r="F973" i="6"/>
  <c r="I972" i="6"/>
  <c r="H972" i="6"/>
  <c r="G972" i="6"/>
  <c r="F972" i="6"/>
  <c r="I971" i="6"/>
  <c r="H971" i="6"/>
  <c r="G971" i="6"/>
  <c r="F971" i="6"/>
  <c r="I970" i="6"/>
  <c r="H970" i="6"/>
  <c r="G970" i="6"/>
  <c r="F970" i="6"/>
  <c r="I969" i="6"/>
  <c r="H969" i="6"/>
  <c r="G969" i="6"/>
  <c r="F969" i="6"/>
  <c r="I968" i="6"/>
  <c r="H968" i="6"/>
  <c r="G968" i="6"/>
  <c r="F968" i="6"/>
  <c r="I967" i="6"/>
  <c r="H967" i="6"/>
  <c r="G967" i="6"/>
  <c r="F967" i="6"/>
  <c r="I966" i="6"/>
  <c r="H966" i="6"/>
  <c r="G966" i="6"/>
  <c r="F966" i="6"/>
  <c r="I965" i="6"/>
  <c r="H965" i="6"/>
  <c r="G965" i="6"/>
  <c r="F965" i="6"/>
  <c r="I964" i="6"/>
  <c r="H964" i="6"/>
  <c r="G964" i="6"/>
  <c r="F964" i="6"/>
  <c r="I963" i="6"/>
  <c r="H963" i="6"/>
  <c r="G963" i="6"/>
  <c r="F963" i="6"/>
  <c r="I962" i="6"/>
  <c r="H962" i="6"/>
  <c r="G962" i="6"/>
  <c r="F962" i="6"/>
  <c r="I961" i="6"/>
  <c r="H961" i="6"/>
  <c r="G961" i="6"/>
  <c r="F961" i="6"/>
  <c r="I960" i="6"/>
  <c r="H960" i="6"/>
  <c r="G960" i="6"/>
  <c r="F960" i="6"/>
  <c r="I959" i="6"/>
  <c r="H959" i="6"/>
  <c r="G959" i="6"/>
  <c r="F959" i="6"/>
  <c r="I958" i="6"/>
  <c r="H958" i="6"/>
  <c r="G958" i="6"/>
  <c r="F958" i="6"/>
  <c r="I957" i="6"/>
  <c r="H957" i="6"/>
  <c r="G957" i="6"/>
  <c r="F957" i="6"/>
  <c r="I956" i="6"/>
  <c r="H956" i="6"/>
  <c r="G956" i="6"/>
  <c r="F956" i="6"/>
  <c r="I955" i="6"/>
  <c r="H955" i="6"/>
  <c r="G955" i="6"/>
  <c r="F955" i="6"/>
  <c r="I954" i="6"/>
  <c r="H954" i="6"/>
  <c r="G954" i="6"/>
  <c r="F954" i="6"/>
  <c r="I953" i="6"/>
  <c r="H953" i="6"/>
  <c r="G953" i="6"/>
  <c r="F953" i="6"/>
  <c r="I952" i="6"/>
  <c r="H952" i="6"/>
  <c r="G952" i="6"/>
  <c r="F952" i="6"/>
  <c r="I951" i="6"/>
  <c r="H951" i="6"/>
  <c r="G951" i="6"/>
  <c r="F951" i="6"/>
  <c r="I950" i="6"/>
  <c r="H950" i="6"/>
  <c r="G950" i="6"/>
  <c r="F950" i="6"/>
  <c r="I949" i="6"/>
  <c r="H949" i="6"/>
  <c r="G949" i="6"/>
  <c r="F949" i="6"/>
  <c r="I948" i="6"/>
  <c r="H948" i="6"/>
  <c r="G948" i="6"/>
  <c r="F948" i="6"/>
  <c r="I947" i="6"/>
  <c r="H947" i="6"/>
  <c r="G947" i="6"/>
  <c r="F947" i="6"/>
  <c r="I946" i="6"/>
  <c r="H946" i="6"/>
  <c r="G946" i="6"/>
  <c r="F946" i="6"/>
  <c r="I945" i="6"/>
  <c r="H945" i="6"/>
  <c r="G945" i="6"/>
  <c r="F945" i="6"/>
  <c r="I944" i="6"/>
  <c r="H944" i="6"/>
  <c r="G944" i="6"/>
  <c r="F944" i="6"/>
  <c r="I943" i="6"/>
  <c r="H943" i="6"/>
  <c r="G943" i="6"/>
  <c r="F943" i="6"/>
  <c r="I942" i="6"/>
  <c r="H942" i="6"/>
  <c r="G942" i="6"/>
  <c r="F942" i="6"/>
  <c r="I941" i="6"/>
  <c r="H941" i="6"/>
  <c r="G941" i="6"/>
  <c r="F941" i="6"/>
  <c r="I940" i="6"/>
  <c r="H940" i="6"/>
  <c r="G940" i="6"/>
  <c r="F940" i="6"/>
  <c r="I939" i="6"/>
  <c r="H939" i="6"/>
  <c r="G939" i="6"/>
  <c r="F939" i="6"/>
  <c r="I938" i="6"/>
  <c r="H938" i="6"/>
  <c r="G938" i="6"/>
  <c r="F938" i="6"/>
  <c r="I937" i="6"/>
  <c r="H937" i="6"/>
  <c r="G937" i="6"/>
  <c r="F937" i="6"/>
  <c r="I936" i="6"/>
  <c r="H936" i="6"/>
  <c r="G936" i="6"/>
  <c r="F936" i="6"/>
  <c r="I935" i="6"/>
  <c r="H935" i="6"/>
  <c r="G935" i="6"/>
  <c r="F935" i="6"/>
  <c r="I934" i="6"/>
  <c r="H934" i="6"/>
  <c r="G934" i="6"/>
  <c r="F934" i="6"/>
  <c r="I933" i="6"/>
  <c r="H933" i="6"/>
  <c r="G933" i="6"/>
  <c r="F933" i="6"/>
  <c r="I932" i="6"/>
  <c r="H932" i="6"/>
  <c r="G932" i="6"/>
  <c r="F932" i="6"/>
  <c r="I931" i="6"/>
  <c r="H931" i="6"/>
  <c r="G931" i="6"/>
  <c r="F931" i="6"/>
  <c r="I930" i="6"/>
  <c r="H930" i="6"/>
  <c r="G930" i="6"/>
  <c r="F930" i="6"/>
  <c r="I929" i="6"/>
  <c r="H929" i="6"/>
  <c r="G929" i="6"/>
  <c r="F929" i="6"/>
  <c r="I928" i="6"/>
  <c r="H928" i="6"/>
  <c r="G928" i="6"/>
  <c r="F928" i="6"/>
  <c r="I927" i="6"/>
  <c r="H927" i="6"/>
  <c r="G927" i="6"/>
  <c r="F927" i="6"/>
  <c r="I926" i="6"/>
  <c r="H926" i="6"/>
  <c r="G926" i="6"/>
  <c r="F926" i="6"/>
  <c r="I925" i="6"/>
  <c r="H925" i="6"/>
  <c r="G925" i="6"/>
  <c r="F925" i="6"/>
  <c r="I924" i="6"/>
  <c r="H924" i="6"/>
  <c r="G924" i="6"/>
  <c r="F924" i="6"/>
  <c r="I923" i="6"/>
  <c r="H923" i="6"/>
  <c r="G923" i="6"/>
  <c r="F923" i="6"/>
  <c r="I922" i="6"/>
  <c r="H922" i="6"/>
  <c r="G922" i="6"/>
  <c r="F922" i="6"/>
  <c r="I921" i="6"/>
  <c r="H921" i="6"/>
  <c r="G921" i="6"/>
  <c r="F921" i="6"/>
  <c r="I920" i="6"/>
  <c r="H920" i="6"/>
  <c r="G920" i="6"/>
  <c r="F920" i="6"/>
  <c r="I919" i="6"/>
  <c r="H919" i="6"/>
  <c r="G919" i="6"/>
  <c r="F919" i="6"/>
  <c r="I918" i="6"/>
  <c r="H918" i="6"/>
  <c r="G918" i="6"/>
  <c r="F918" i="6"/>
  <c r="I917" i="6"/>
  <c r="H917" i="6"/>
  <c r="G917" i="6"/>
  <c r="F917" i="6"/>
  <c r="I916" i="6"/>
  <c r="H916" i="6"/>
  <c r="G916" i="6"/>
  <c r="F916" i="6"/>
  <c r="I915" i="6"/>
  <c r="H915" i="6"/>
  <c r="G915" i="6"/>
  <c r="F915" i="6"/>
  <c r="I914" i="6"/>
  <c r="H914" i="6"/>
  <c r="G914" i="6"/>
  <c r="F914" i="6"/>
  <c r="I913" i="6"/>
  <c r="H913" i="6"/>
  <c r="G913" i="6"/>
  <c r="F913" i="6"/>
  <c r="I912" i="6"/>
  <c r="H912" i="6"/>
  <c r="G912" i="6"/>
  <c r="F912" i="6"/>
  <c r="I911" i="6"/>
  <c r="H911" i="6"/>
  <c r="G911" i="6"/>
  <c r="F911" i="6"/>
  <c r="I910" i="6"/>
  <c r="H910" i="6"/>
  <c r="G910" i="6"/>
  <c r="F910" i="6"/>
  <c r="I909" i="6"/>
  <c r="H909" i="6"/>
  <c r="G909" i="6"/>
  <c r="F909" i="6"/>
  <c r="I908" i="6"/>
  <c r="H908" i="6"/>
  <c r="G908" i="6"/>
  <c r="F908" i="6"/>
  <c r="I907" i="6"/>
  <c r="H907" i="6"/>
  <c r="G907" i="6"/>
  <c r="F907" i="6"/>
  <c r="I906" i="6"/>
  <c r="H906" i="6"/>
  <c r="G906" i="6"/>
  <c r="F906" i="6"/>
  <c r="I905" i="6"/>
  <c r="H905" i="6"/>
  <c r="G905" i="6"/>
  <c r="F905" i="6"/>
  <c r="I904" i="6"/>
  <c r="H904" i="6"/>
  <c r="G904" i="6"/>
  <c r="F904" i="6"/>
  <c r="I903" i="6"/>
  <c r="H903" i="6"/>
  <c r="G903" i="6"/>
  <c r="F903" i="6"/>
  <c r="I902" i="6"/>
  <c r="H902" i="6"/>
  <c r="G902" i="6"/>
  <c r="F902" i="6"/>
  <c r="I901" i="6"/>
  <c r="H901" i="6"/>
  <c r="G901" i="6"/>
  <c r="F901" i="6"/>
  <c r="I900" i="6"/>
  <c r="H900" i="6"/>
  <c r="G900" i="6"/>
  <c r="F900" i="6"/>
  <c r="I899" i="6"/>
  <c r="H899" i="6"/>
  <c r="G899" i="6"/>
  <c r="F899" i="6"/>
  <c r="I898" i="6"/>
  <c r="H898" i="6"/>
  <c r="G898" i="6"/>
  <c r="F898" i="6"/>
  <c r="I897" i="6"/>
  <c r="H897" i="6"/>
  <c r="G897" i="6"/>
  <c r="F897" i="6"/>
  <c r="I896" i="6"/>
  <c r="H896" i="6"/>
  <c r="G896" i="6"/>
  <c r="F896" i="6"/>
  <c r="I895" i="6"/>
  <c r="H895" i="6"/>
  <c r="G895" i="6"/>
  <c r="F895" i="6"/>
  <c r="I894" i="6"/>
  <c r="H894" i="6"/>
  <c r="G894" i="6"/>
  <c r="F894" i="6"/>
  <c r="I893" i="6"/>
  <c r="H893" i="6"/>
  <c r="G893" i="6"/>
  <c r="F893" i="6"/>
  <c r="I892" i="6"/>
  <c r="H892" i="6"/>
  <c r="G892" i="6"/>
  <c r="F892" i="6"/>
  <c r="I891" i="6"/>
  <c r="H891" i="6"/>
  <c r="G891" i="6"/>
  <c r="F891" i="6"/>
  <c r="I890" i="6"/>
  <c r="H890" i="6"/>
  <c r="G890" i="6"/>
  <c r="F890" i="6"/>
  <c r="I889" i="6"/>
  <c r="H889" i="6"/>
  <c r="G889" i="6"/>
  <c r="F889" i="6"/>
  <c r="I888" i="6"/>
  <c r="H888" i="6"/>
  <c r="G888" i="6"/>
  <c r="F888" i="6"/>
  <c r="I887" i="6"/>
  <c r="H887" i="6"/>
  <c r="G887" i="6"/>
  <c r="F887" i="6"/>
  <c r="I886" i="6"/>
  <c r="H886" i="6"/>
  <c r="G886" i="6"/>
  <c r="F886" i="6"/>
  <c r="I885" i="6"/>
  <c r="H885" i="6"/>
  <c r="G885" i="6"/>
  <c r="F885" i="6"/>
  <c r="I884" i="6"/>
  <c r="H884" i="6"/>
  <c r="G884" i="6"/>
  <c r="F884" i="6"/>
  <c r="I883" i="6"/>
  <c r="H883" i="6"/>
  <c r="G883" i="6"/>
  <c r="F883" i="6"/>
  <c r="I882" i="6"/>
  <c r="H882" i="6"/>
  <c r="G882" i="6"/>
  <c r="F882" i="6"/>
  <c r="I881" i="6"/>
  <c r="H881" i="6"/>
  <c r="G881" i="6"/>
  <c r="F881" i="6"/>
  <c r="I880" i="6"/>
  <c r="H880" i="6"/>
  <c r="G880" i="6"/>
  <c r="F880" i="6"/>
  <c r="I879" i="6"/>
  <c r="H879" i="6"/>
  <c r="G879" i="6"/>
  <c r="F879" i="6"/>
  <c r="I878" i="6"/>
  <c r="H878" i="6"/>
  <c r="G878" i="6"/>
  <c r="F878" i="6"/>
  <c r="I877" i="6"/>
  <c r="H877" i="6"/>
  <c r="G877" i="6"/>
  <c r="F877" i="6"/>
  <c r="I876" i="6"/>
  <c r="H876" i="6"/>
  <c r="G876" i="6"/>
  <c r="F876" i="6"/>
  <c r="I875" i="6"/>
  <c r="H875" i="6"/>
  <c r="G875" i="6"/>
  <c r="F875" i="6"/>
  <c r="I874" i="6"/>
  <c r="H874" i="6"/>
  <c r="G874" i="6"/>
  <c r="F874" i="6"/>
  <c r="I873" i="6"/>
  <c r="H873" i="6"/>
  <c r="G873" i="6"/>
  <c r="F873" i="6"/>
  <c r="I872" i="6"/>
  <c r="H872" i="6"/>
  <c r="G872" i="6"/>
  <c r="F872" i="6"/>
  <c r="I871" i="6"/>
  <c r="H871" i="6"/>
  <c r="G871" i="6"/>
  <c r="F871" i="6"/>
  <c r="I870" i="6"/>
  <c r="H870" i="6"/>
  <c r="G870" i="6"/>
  <c r="F870" i="6"/>
  <c r="I869" i="6"/>
  <c r="H869" i="6"/>
  <c r="G869" i="6"/>
  <c r="F869" i="6"/>
  <c r="I868" i="6"/>
  <c r="H868" i="6"/>
  <c r="G868" i="6"/>
  <c r="F868" i="6"/>
  <c r="I867" i="6"/>
  <c r="H867" i="6"/>
  <c r="G867" i="6"/>
  <c r="F867" i="6"/>
  <c r="I866" i="6"/>
  <c r="H866" i="6"/>
  <c r="G866" i="6"/>
  <c r="F866" i="6"/>
  <c r="I865" i="6"/>
  <c r="H865" i="6"/>
  <c r="G865" i="6"/>
  <c r="F865" i="6"/>
  <c r="I864" i="6"/>
  <c r="H864" i="6"/>
  <c r="G864" i="6"/>
  <c r="F864" i="6"/>
  <c r="I863" i="6"/>
  <c r="H863" i="6"/>
  <c r="G863" i="6"/>
  <c r="F863" i="6"/>
  <c r="I862" i="6"/>
  <c r="H862" i="6"/>
  <c r="G862" i="6"/>
  <c r="F862" i="6"/>
  <c r="I861" i="6"/>
  <c r="H861" i="6"/>
  <c r="G861" i="6"/>
  <c r="F861" i="6"/>
  <c r="I860" i="6"/>
  <c r="H860" i="6"/>
  <c r="G860" i="6"/>
  <c r="F860" i="6"/>
  <c r="I859" i="6"/>
  <c r="H859" i="6"/>
  <c r="G859" i="6"/>
  <c r="F859" i="6"/>
  <c r="I858" i="6"/>
  <c r="H858" i="6"/>
  <c r="G858" i="6"/>
  <c r="F858" i="6"/>
  <c r="I857" i="6"/>
  <c r="H857" i="6"/>
  <c r="G857" i="6"/>
  <c r="F857" i="6"/>
  <c r="I856" i="6"/>
  <c r="H856" i="6"/>
  <c r="G856" i="6"/>
  <c r="F856" i="6"/>
  <c r="I855" i="6"/>
  <c r="H855" i="6"/>
  <c r="G855" i="6"/>
  <c r="F855" i="6"/>
  <c r="I854" i="6"/>
  <c r="H854" i="6"/>
  <c r="G854" i="6"/>
  <c r="F854" i="6"/>
  <c r="I853" i="6"/>
  <c r="H853" i="6"/>
  <c r="G853" i="6"/>
  <c r="F853" i="6"/>
  <c r="I852" i="6"/>
  <c r="H852" i="6"/>
  <c r="G852" i="6"/>
  <c r="F852" i="6"/>
  <c r="I851" i="6"/>
  <c r="H851" i="6"/>
  <c r="G851" i="6"/>
  <c r="F851" i="6"/>
  <c r="I850" i="6"/>
  <c r="H850" i="6"/>
  <c r="G850" i="6"/>
  <c r="F850" i="6"/>
  <c r="I849" i="6"/>
  <c r="H849" i="6"/>
  <c r="G849" i="6"/>
  <c r="F849" i="6"/>
  <c r="I848" i="6"/>
  <c r="H848" i="6"/>
  <c r="G848" i="6"/>
  <c r="F848" i="6"/>
  <c r="I847" i="6"/>
  <c r="H847" i="6"/>
  <c r="G847" i="6"/>
  <c r="F847" i="6"/>
  <c r="I846" i="6"/>
  <c r="H846" i="6"/>
  <c r="G846" i="6"/>
  <c r="F846" i="6"/>
  <c r="I845" i="6"/>
  <c r="H845" i="6"/>
  <c r="G845" i="6"/>
  <c r="F845" i="6"/>
  <c r="I844" i="6"/>
  <c r="H844" i="6"/>
  <c r="G844" i="6"/>
  <c r="F844" i="6"/>
  <c r="I843" i="6"/>
  <c r="H843" i="6"/>
  <c r="G843" i="6"/>
  <c r="F843" i="6"/>
  <c r="I842" i="6"/>
  <c r="H842" i="6"/>
  <c r="G842" i="6"/>
  <c r="F842" i="6"/>
  <c r="I841" i="6"/>
  <c r="H841" i="6"/>
  <c r="G841" i="6"/>
  <c r="F841" i="6"/>
  <c r="I840" i="6"/>
  <c r="H840" i="6"/>
  <c r="G840" i="6"/>
  <c r="F840" i="6"/>
  <c r="I839" i="6"/>
  <c r="H839" i="6"/>
  <c r="G839" i="6"/>
  <c r="F839" i="6"/>
  <c r="I838" i="6"/>
  <c r="H838" i="6"/>
  <c r="G838" i="6"/>
  <c r="F838" i="6"/>
  <c r="I837" i="6"/>
  <c r="H837" i="6"/>
  <c r="G837" i="6"/>
  <c r="F837" i="6"/>
  <c r="I836" i="6"/>
  <c r="H836" i="6"/>
  <c r="G836" i="6"/>
  <c r="F836" i="6"/>
  <c r="I835" i="6"/>
  <c r="H835" i="6"/>
  <c r="G835" i="6"/>
  <c r="F835" i="6"/>
  <c r="I834" i="6"/>
  <c r="H834" i="6"/>
  <c r="G834" i="6"/>
  <c r="F834" i="6"/>
  <c r="I833" i="6"/>
  <c r="H833" i="6"/>
  <c r="G833" i="6"/>
  <c r="F833" i="6"/>
  <c r="I832" i="6"/>
  <c r="H832" i="6"/>
  <c r="G832" i="6"/>
  <c r="F832" i="6"/>
  <c r="I831" i="6"/>
  <c r="H831" i="6"/>
  <c r="G831" i="6"/>
  <c r="F831" i="6"/>
  <c r="I830" i="6"/>
  <c r="H830" i="6"/>
  <c r="G830" i="6"/>
  <c r="F830" i="6"/>
  <c r="I829" i="6"/>
  <c r="H829" i="6"/>
  <c r="G829" i="6"/>
  <c r="F829" i="6"/>
  <c r="I828" i="6"/>
  <c r="H828" i="6"/>
  <c r="G828" i="6"/>
  <c r="F828" i="6"/>
  <c r="I827" i="6"/>
  <c r="H827" i="6"/>
  <c r="G827" i="6"/>
  <c r="F827" i="6"/>
  <c r="I826" i="6"/>
  <c r="H826" i="6"/>
  <c r="G826" i="6"/>
  <c r="F826" i="6"/>
  <c r="I825" i="6"/>
  <c r="H825" i="6"/>
  <c r="G825" i="6"/>
  <c r="F825" i="6"/>
  <c r="I824" i="6"/>
  <c r="H824" i="6"/>
  <c r="G824" i="6"/>
  <c r="F824" i="6"/>
  <c r="I823" i="6"/>
  <c r="H823" i="6"/>
  <c r="G823" i="6"/>
  <c r="F823" i="6"/>
  <c r="I822" i="6"/>
  <c r="H822" i="6"/>
  <c r="G822" i="6"/>
  <c r="F822" i="6"/>
  <c r="I821" i="6"/>
  <c r="H821" i="6"/>
  <c r="G821" i="6"/>
  <c r="F821" i="6"/>
  <c r="I820" i="6"/>
  <c r="H820" i="6"/>
  <c r="G820" i="6"/>
  <c r="F820" i="6"/>
  <c r="I819" i="6"/>
  <c r="H819" i="6"/>
  <c r="G819" i="6"/>
  <c r="F819" i="6"/>
  <c r="I818" i="6"/>
  <c r="H818" i="6"/>
  <c r="G818" i="6"/>
  <c r="F818" i="6"/>
  <c r="I817" i="6"/>
  <c r="H817" i="6"/>
  <c r="G817" i="6"/>
  <c r="F817" i="6"/>
  <c r="I816" i="6"/>
  <c r="H816" i="6"/>
  <c r="G816" i="6"/>
  <c r="F816" i="6"/>
  <c r="I815" i="6"/>
  <c r="H815" i="6"/>
  <c r="G815" i="6"/>
  <c r="F815" i="6"/>
  <c r="I814" i="6"/>
  <c r="H814" i="6"/>
  <c r="G814" i="6"/>
  <c r="F814" i="6"/>
  <c r="I813" i="6"/>
  <c r="H813" i="6"/>
  <c r="G813" i="6"/>
  <c r="F813" i="6"/>
  <c r="I812" i="6"/>
  <c r="H812" i="6"/>
  <c r="G812" i="6"/>
  <c r="F812" i="6"/>
  <c r="I811" i="6"/>
  <c r="H811" i="6"/>
  <c r="G811" i="6"/>
  <c r="F811" i="6"/>
  <c r="I810" i="6"/>
  <c r="H810" i="6"/>
  <c r="G810" i="6"/>
  <c r="F810" i="6"/>
  <c r="I809" i="6"/>
  <c r="H809" i="6"/>
  <c r="G809" i="6"/>
  <c r="F809" i="6"/>
  <c r="I808" i="6"/>
  <c r="H808" i="6"/>
  <c r="G808" i="6"/>
  <c r="F808" i="6"/>
  <c r="I807" i="6"/>
  <c r="H807" i="6"/>
  <c r="G807" i="6"/>
  <c r="F807" i="6"/>
  <c r="I806" i="6"/>
  <c r="H806" i="6"/>
  <c r="G806" i="6"/>
  <c r="F806" i="6"/>
  <c r="I805" i="6"/>
  <c r="H805" i="6"/>
  <c r="G805" i="6"/>
  <c r="F805" i="6"/>
  <c r="I804" i="6"/>
  <c r="H804" i="6"/>
  <c r="G804" i="6"/>
  <c r="F804" i="6"/>
  <c r="I803" i="6"/>
  <c r="H803" i="6"/>
  <c r="G803" i="6"/>
  <c r="F803" i="6"/>
  <c r="I802" i="6"/>
  <c r="H802" i="6"/>
  <c r="G802" i="6"/>
  <c r="F802" i="6"/>
  <c r="I801" i="6"/>
  <c r="H801" i="6"/>
  <c r="G801" i="6"/>
  <c r="F801" i="6"/>
  <c r="I800" i="6"/>
  <c r="H800" i="6"/>
  <c r="G800" i="6"/>
  <c r="F800" i="6"/>
  <c r="I799" i="6"/>
  <c r="H799" i="6"/>
  <c r="G799" i="6"/>
  <c r="F799" i="6"/>
  <c r="I798" i="6"/>
  <c r="H798" i="6"/>
  <c r="G798" i="6"/>
  <c r="F798" i="6"/>
  <c r="I797" i="6"/>
  <c r="H797" i="6"/>
  <c r="G797" i="6"/>
  <c r="F797" i="6"/>
  <c r="I796" i="6"/>
  <c r="H796" i="6"/>
  <c r="G796" i="6"/>
  <c r="F796" i="6"/>
  <c r="I795" i="6"/>
  <c r="H795" i="6"/>
  <c r="G795" i="6"/>
  <c r="F795" i="6"/>
  <c r="I794" i="6"/>
  <c r="H794" i="6"/>
  <c r="G794" i="6"/>
  <c r="F794" i="6"/>
  <c r="I793" i="6"/>
  <c r="H793" i="6"/>
  <c r="G793" i="6"/>
  <c r="F793" i="6"/>
  <c r="I792" i="6"/>
  <c r="H792" i="6"/>
  <c r="G792" i="6"/>
  <c r="F792" i="6"/>
  <c r="I791" i="6"/>
  <c r="H791" i="6"/>
  <c r="G791" i="6"/>
  <c r="F791" i="6"/>
  <c r="I790" i="6"/>
  <c r="H790" i="6"/>
  <c r="G790" i="6"/>
  <c r="F790" i="6"/>
  <c r="I789" i="6"/>
  <c r="H789" i="6"/>
  <c r="G789" i="6"/>
  <c r="F789" i="6"/>
  <c r="I788" i="6"/>
  <c r="H788" i="6"/>
  <c r="G788" i="6"/>
  <c r="F788" i="6"/>
  <c r="I787" i="6"/>
  <c r="H787" i="6"/>
  <c r="G787" i="6"/>
  <c r="F787" i="6"/>
  <c r="I786" i="6"/>
  <c r="H786" i="6"/>
  <c r="G786" i="6"/>
  <c r="F786" i="6"/>
  <c r="I785" i="6"/>
  <c r="H785" i="6"/>
  <c r="G785" i="6"/>
  <c r="F785" i="6"/>
  <c r="I784" i="6"/>
  <c r="H784" i="6"/>
  <c r="G784" i="6"/>
  <c r="F784" i="6"/>
  <c r="I783" i="6"/>
  <c r="H783" i="6"/>
  <c r="G783" i="6"/>
  <c r="F783" i="6"/>
  <c r="I782" i="6"/>
  <c r="H782" i="6"/>
  <c r="G782" i="6"/>
  <c r="F782" i="6"/>
  <c r="I781" i="6"/>
  <c r="H781" i="6"/>
  <c r="G781" i="6"/>
  <c r="F781" i="6"/>
  <c r="I780" i="6"/>
  <c r="H780" i="6"/>
  <c r="G780" i="6"/>
  <c r="F780" i="6"/>
  <c r="I779" i="6"/>
  <c r="H779" i="6"/>
  <c r="G779" i="6"/>
  <c r="F779" i="6"/>
  <c r="I778" i="6"/>
  <c r="H778" i="6"/>
  <c r="G778" i="6"/>
  <c r="F778" i="6"/>
  <c r="I777" i="6"/>
  <c r="H777" i="6"/>
  <c r="G777" i="6"/>
  <c r="F777" i="6"/>
  <c r="I776" i="6"/>
  <c r="H776" i="6"/>
  <c r="G776" i="6"/>
  <c r="F776" i="6"/>
  <c r="I775" i="6"/>
  <c r="H775" i="6"/>
  <c r="G775" i="6"/>
  <c r="F775" i="6"/>
  <c r="I774" i="6"/>
  <c r="H774" i="6"/>
  <c r="G774" i="6"/>
  <c r="F774" i="6"/>
  <c r="I773" i="6"/>
  <c r="H773" i="6"/>
  <c r="G773" i="6"/>
  <c r="F773" i="6"/>
  <c r="I772" i="6"/>
  <c r="H772" i="6"/>
  <c r="G772" i="6"/>
  <c r="F772" i="6"/>
  <c r="I771" i="6"/>
  <c r="H771" i="6"/>
  <c r="G771" i="6"/>
  <c r="F771" i="6"/>
  <c r="I770" i="6"/>
  <c r="H770" i="6"/>
  <c r="G770" i="6"/>
  <c r="F770" i="6"/>
  <c r="I769" i="6"/>
  <c r="H769" i="6"/>
  <c r="G769" i="6"/>
  <c r="F769" i="6"/>
  <c r="I768" i="6"/>
  <c r="H768" i="6"/>
  <c r="G768" i="6"/>
  <c r="F768" i="6"/>
  <c r="I767" i="6"/>
  <c r="H767" i="6"/>
  <c r="G767" i="6"/>
  <c r="F767" i="6"/>
  <c r="I766" i="6"/>
  <c r="H766" i="6"/>
  <c r="G766" i="6"/>
  <c r="F766" i="6"/>
  <c r="I765" i="6"/>
  <c r="H765" i="6"/>
  <c r="G765" i="6"/>
  <c r="F765" i="6"/>
  <c r="I764" i="6"/>
  <c r="H764" i="6"/>
  <c r="G764" i="6"/>
  <c r="F764" i="6"/>
  <c r="I763" i="6"/>
  <c r="H763" i="6"/>
  <c r="G763" i="6"/>
  <c r="F763" i="6"/>
  <c r="I762" i="6"/>
  <c r="H762" i="6"/>
  <c r="G762" i="6"/>
  <c r="F762" i="6"/>
  <c r="I761" i="6"/>
  <c r="H761" i="6"/>
  <c r="G761" i="6"/>
  <c r="F761" i="6"/>
  <c r="I760" i="6"/>
  <c r="H760" i="6"/>
  <c r="G760" i="6"/>
  <c r="F760" i="6"/>
  <c r="I759" i="6"/>
  <c r="H759" i="6"/>
  <c r="G759" i="6"/>
  <c r="F759" i="6"/>
  <c r="I758" i="6"/>
  <c r="H758" i="6"/>
  <c r="G758" i="6"/>
  <c r="F758" i="6"/>
  <c r="I757" i="6"/>
  <c r="H757" i="6"/>
  <c r="G757" i="6"/>
  <c r="F757" i="6"/>
  <c r="I756" i="6"/>
  <c r="H756" i="6"/>
  <c r="G756" i="6"/>
  <c r="F756" i="6"/>
  <c r="I755" i="6"/>
  <c r="H755" i="6"/>
  <c r="G755" i="6"/>
  <c r="F755" i="6"/>
  <c r="I754" i="6"/>
  <c r="H754" i="6"/>
  <c r="G754" i="6"/>
  <c r="F754" i="6"/>
  <c r="I753" i="6"/>
  <c r="H753" i="6"/>
  <c r="G753" i="6"/>
  <c r="F753" i="6"/>
  <c r="I752" i="6"/>
  <c r="H752" i="6"/>
  <c r="G752" i="6"/>
  <c r="F752" i="6"/>
  <c r="I751" i="6"/>
  <c r="H751" i="6"/>
  <c r="G751" i="6"/>
  <c r="F751" i="6"/>
  <c r="I750" i="6"/>
  <c r="H750" i="6"/>
  <c r="G750" i="6"/>
  <c r="F750" i="6"/>
  <c r="I749" i="6"/>
  <c r="H749" i="6"/>
  <c r="G749" i="6"/>
  <c r="F749" i="6"/>
  <c r="I748" i="6"/>
  <c r="H748" i="6"/>
  <c r="G748" i="6"/>
  <c r="F748" i="6"/>
  <c r="I747" i="6"/>
  <c r="H747" i="6"/>
  <c r="G747" i="6"/>
  <c r="F747" i="6"/>
  <c r="I746" i="6"/>
  <c r="H746" i="6"/>
  <c r="G746" i="6"/>
  <c r="F746" i="6"/>
  <c r="I745" i="6"/>
  <c r="H745" i="6"/>
  <c r="G745" i="6"/>
  <c r="F745" i="6"/>
  <c r="I744" i="6"/>
  <c r="H744" i="6"/>
  <c r="G744" i="6"/>
  <c r="F744" i="6"/>
  <c r="I743" i="6"/>
  <c r="H743" i="6"/>
  <c r="G743" i="6"/>
  <c r="F743" i="6"/>
  <c r="I742" i="6"/>
  <c r="H742" i="6"/>
  <c r="G742" i="6"/>
  <c r="F742" i="6"/>
  <c r="I741" i="6"/>
  <c r="H741" i="6"/>
  <c r="G741" i="6"/>
  <c r="F741" i="6"/>
  <c r="I740" i="6"/>
  <c r="H740" i="6"/>
  <c r="G740" i="6"/>
  <c r="F740" i="6"/>
  <c r="I739" i="6"/>
  <c r="H739" i="6"/>
  <c r="G739" i="6"/>
  <c r="F739" i="6"/>
  <c r="I738" i="6"/>
  <c r="H738" i="6"/>
  <c r="G738" i="6"/>
  <c r="F738" i="6"/>
  <c r="I737" i="6"/>
  <c r="H737" i="6"/>
  <c r="G737" i="6"/>
  <c r="F737" i="6"/>
  <c r="I736" i="6"/>
  <c r="H736" i="6"/>
  <c r="G736" i="6"/>
  <c r="F736" i="6"/>
  <c r="I735" i="6"/>
  <c r="H735" i="6"/>
  <c r="G735" i="6"/>
  <c r="F735" i="6"/>
  <c r="I734" i="6"/>
  <c r="H734" i="6"/>
  <c r="G734" i="6"/>
  <c r="F734" i="6"/>
  <c r="I733" i="6"/>
  <c r="H733" i="6"/>
  <c r="G733" i="6"/>
  <c r="F733" i="6"/>
  <c r="I732" i="6"/>
  <c r="H732" i="6"/>
  <c r="G732" i="6"/>
  <c r="F732" i="6"/>
  <c r="I731" i="6"/>
  <c r="H731" i="6"/>
  <c r="G731" i="6"/>
  <c r="F731" i="6"/>
  <c r="I730" i="6"/>
  <c r="H730" i="6"/>
  <c r="G730" i="6"/>
  <c r="F730" i="6"/>
  <c r="I729" i="6"/>
  <c r="H729" i="6"/>
  <c r="G729" i="6"/>
  <c r="F729" i="6"/>
  <c r="I728" i="6"/>
  <c r="H728" i="6"/>
  <c r="G728" i="6"/>
  <c r="F728" i="6"/>
  <c r="I727" i="6"/>
  <c r="H727" i="6"/>
  <c r="G727" i="6"/>
  <c r="F727" i="6"/>
  <c r="I726" i="6"/>
  <c r="H726" i="6"/>
  <c r="G726" i="6"/>
  <c r="F726" i="6"/>
  <c r="I725" i="6"/>
  <c r="H725" i="6"/>
  <c r="G725" i="6"/>
  <c r="F725" i="6"/>
  <c r="I724" i="6"/>
  <c r="H724" i="6"/>
  <c r="G724" i="6"/>
  <c r="F724" i="6"/>
  <c r="I723" i="6"/>
  <c r="H723" i="6"/>
  <c r="G723" i="6"/>
  <c r="F723" i="6"/>
  <c r="I722" i="6"/>
  <c r="H722" i="6"/>
  <c r="G722" i="6"/>
  <c r="F722" i="6"/>
  <c r="I721" i="6"/>
  <c r="H721" i="6"/>
  <c r="G721" i="6"/>
  <c r="F721" i="6"/>
  <c r="I720" i="6"/>
  <c r="H720" i="6"/>
  <c r="G720" i="6"/>
  <c r="F720" i="6"/>
  <c r="I719" i="6"/>
  <c r="H719" i="6"/>
  <c r="G719" i="6"/>
  <c r="F719" i="6"/>
  <c r="I718" i="6"/>
  <c r="H718" i="6"/>
  <c r="G718" i="6"/>
  <c r="F718" i="6"/>
  <c r="I717" i="6"/>
  <c r="H717" i="6"/>
  <c r="G717" i="6"/>
  <c r="F717" i="6"/>
  <c r="I716" i="6"/>
  <c r="H716" i="6"/>
  <c r="G716" i="6"/>
  <c r="F716" i="6"/>
  <c r="I715" i="6"/>
  <c r="H715" i="6"/>
  <c r="G715" i="6"/>
  <c r="F715" i="6"/>
  <c r="I714" i="6"/>
  <c r="H714" i="6"/>
  <c r="G714" i="6"/>
  <c r="F714" i="6"/>
  <c r="I713" i="6"/>
  <c r="H713" i="6"/>
  <c r="G713" i="6"/>
  <c r="F713" i="6"/>
  <c r="I712" i="6"/>
  <c r="H712" i="6"/>
  <c r="G712" i="6"/>
  <c r="F712" i="6"/>
  <c r="I711" i="6"/>
  <c r="H711" i="6"/>
  <c r="G711" i="6"/>
  <c r="F711" i="6"/>
  <c r="I710" i="6"/>
  <c r="H710" i="6"/>
  <c r="G710" i="6"/>
  <c r="F710" i="6"/>
  <c r="I709" i="6"/>
  <c r="H709" i="6"/>
  <c r="G709" i="6"/>
  <c r="F709" i="6"/>
  <c r="I708" i="6"/>
  <c r="H708" i="6"/>
  <c r="G708" i="6"/>
  <c r="F708" i="6"/>
  <c r="I707" i="6"/>
  <c r="H707" i="6"/>
  <c r="G707" i="6"/>
  <c r="F707" i="6"/>
  <c r="I706" i="6"/>
  <c r="H706" i="6"/>
  <c r="G706" i="6"/>
  <c r="F706" i="6"/>
  <c r="I705" i="6"/>
  <c r="H705" i="6"/>
  <c r="G705" i="6"/>
  <c r="F705" i="6"/>
  <c r="I704" i="6"/>
  <c r="H704" i="6"/>
  <c r="G704" i="6"/>
  <c r="F704" i="6"/>
  <c r="I703" i="6"/>
  <c r="H703" i="6"/>
  <c r="G703" i="6"/>
  <c r="F703" i="6"/>
  <c r="I702" i="6"/>
  <c r="H702" i="6"/>
  <c r="G702" i="6"/>
  <c r="F702" i="6"/>
  <c r="I701" i="6"/>
  <c r="H701" i="6"/>
  <c r="G701" i="6"/>
  <c r="F701" i="6"/>
  <c r="I700" i="6"/>
  <c r="H700" i="6"/>
  <c r="G700" i="6"/>
  <c r="F700" i="6"/>
  <c r="I699" i="6"/>
  <c r="H699" i="6"/>
  <c r="G699" i="6"/>
  <c r="F699" i="6"/>
  <c r="I698" i="6"/>
  <c r="H698" i="6"/>
  <c r="G698" i="6"/>
  <c r="F698" i="6"/>
  <c r="I697" i="6"/>
  <c r="H697" i="6"/>
  <c r="G697" i="6"/>
  <c r="F697" i="6"/>
  <c r="I696" i="6"/>
  <c r="H696" i="6"/>
  <c r="G696" i="6"/>
  <c r="F696" i="6"/>
  <c r="I695" i="6"/>
  <c r="H695" i="6"/>
  <c r="G695" i="6"/>
  <c r="F695" i="6"/>
  <c r="I694" i="6"/>
  <c r="H694" i="6"/>
  <c r="G694" i="6"/>
  <c r="F694" i="6"/>
  <c r="I693" i="6"/>
  <c r="H693" i="6"/>
  <c r="G693" i="6"/>
  <c r="F693" i="6"/>
  <c r="I692" i="6"/>
  <c r="H692" i="6"/>
  <c r="G692" i="6"/>
  <c r="F692" i="6"/>
  <c r="I691" i="6"/>
  <c r="H691" i="6"/>
  <c r="G691" i="6"/>
  <c r="F691" i="6"/>
  <c r="I690" i="6"/>
  <c r="H690" i="6"/>
  <c r="G690" i="6"/>
  <c r="F690" i="6"/>
  <c r="I689" i="6"/>
  <c r="H689" i="6"/>
  <c r="G689" i="6"/>
  <c r="F689" i="6"/>
  <c r="I688" i="6"/>
  <c r="H688" i="6"/>
  <c r="G688" i="6"/>
  <c r="F688" i="6"/>
  <c r="I687" i="6"/>
  <c r="H687" i="6"/>
  <c r="G687" i="6"/>
  <c r="F687" i="6"/>
  <c r="I686" i="6"/>
  <c r="H686" i="6"/>
  <c r="G686" i="6"/>
  <c r="F686" i="6"/>
  <c r="I685" i="6"/>
  <c r="H685" i="6"/>
  <c r="G685" i="6"/>
  <c r="F685" i="6"/>
  <c r="I684" i="6"/>
  <c r="H684" i="6"/>
  <c r="G684" i="6"/>
  <c r="F684" i="6"/>
  <c r="I683" i="6"/>
  <c r="H683" i="6"/>
  <c r="G683" i="6"/>
  <c r="F683" i="6"/>
  <c r="I682" i="6"/>
  <c r="H682" i="6"/>
  <c r="G682" i="6"/>
  <c r="F682" i="6"/>
  <c r="I681" i="6"/>
  <c r="H681" i="6"/>
  <c r="G681" i="6"/>
  <c r="F681" i="6"/>
  <c r="I680" i="6"/>
  <c r="H680" i="6"/>
  <c r="G680" i="6"/>
  <c r="F680" i="6"/>
  <c r="I679" i="6"/>
  <c r="H679" i="6"/>
  <c r="G679" i="6"/>
  <c r="F679" i="6"/>
  <c r="I678" i="6"/>
  <c r="H678" i="6"/>
  <c r="G678" i="6"/>
  <c r="F678" i="6"/>
  <c r="I677" i="6"/>
  <c r="H677" i="6"/>
  <c r="G677" i="6"/>
  <c r="F677" i="6"/>
  <c r="I676" i="6"/>
  <c r="H676" i="6"/>
  <c r="G676" i="6"/>
  <c r="F676" i="6"/>
  <c r="I675" i="6"/>
  <c r="H675" i="6"/>
  <c r="G675" i="6"/>
  <c r="F675" i="6"/>
  <c r="I674" i="6"/>
  <c r="H674" i="6"/>
  <c r="G674" i="6"/>
  <c r="F674" i="6"/>
  <c r="I673" i="6"/>
  <c r="H673" i="6"/>
  <c r="G673" i="6"/>
  <c r="F673" i="6"/>
  <c r="I672" i="6"/>
  <c r="H672" i="6"/>
  <c r="G672" i="6"/>
  <c r="F672" i="6"/>
  <c r="I671" i="6"/>
  <c r="H671" i="6"/>
  <c r="G671" i="6"/>
  <c r="F671" i="6"/>
  <c r="I670" i="6"/>
  <c r="H670" i="6"/>
  <c r="G670" i="6"/>
  <c r="F670" i="6"/>
  <c r="I669" i="6"/>
  <c r="H669" i="6"/>
  <c r="G669" i="6"/>
  <c r="F669" i="6"/>
  <c r="I668" i="6"/>
  <c r="H668" i="6"/>
  <c r="G668" i="6"/>
  <c r="F668" i="6"/>
  <c r="I667" i="6"/>
  <c r="H667" i="6"/>
  <c r="G667" i="6"/>
  <c r="F667" i="6"/>
  <c r="I666" i="6"/>
  <c r="H666" i="6"/>
  <c r="G666" i="6"/>
  <c r="F666" i="6"/>
  <c r="I665" i="6"/>
  <c r="H665" i="6"/>
  <c r="G665" i="6"/>
  <c r="F665" i="6"/>
  <c r="I664" i="6"/>
  <c r="H664" i="6"/>
  <c r="G664" i="6"/>
  <c r="F664" i="6"/>
  <c r="I663" i="6"/>
  <c r="H663" i="6"/>
  <c r="G663" i="6"/>
  <c r="F663" i="6"/>
  <c r="I662" i="6"/>
  <c r="H662" i="6"/>
  <c r="G662" i="6"/>
  <c r="F662" i="6"/>
  <c r="I661" i="6"/>
  <c r="H661" i="6"/>
  <c r="G661" i="6"/>
  <c r="F661" i="6"/>
  <c r="I660" i="6"/>
  <c r="H660" i="6"/>
  <c r="G660" i="6"/>
  <c r="F660" i="6"/>
  <c r="I659" i="6"/>
  <c r="H659" i="6"/>
  <c r="G659" i="6"/>
  <c r="F659" i="6"/>
  <c r="I658" i="6"/>
  <c r="H658" i="6"/>
  <c r="G658" i="6"/>
  <c r="F658" i="6"/>
  <c r="I657" i="6"/>
  <c r="H657" i="6"/>
  <c r="G657" i="6"/>
  <c r="F657" i="6"/>
  <c r="I656" i="6"/>
  <c r="H656" i="6"/>
  <c r="G656" i="6"/>
  <c r="F656" i="6"/>
  <c r="I655" i="6"/>
  <c r="H655" i="6"/>
  <c r="G655" i="6"/>
  <c r="F655" i="6"/>
  <c r="I654" i="6"/>
  <c r="H654" i="6"/>
  <c r="G654" i="6"/>
  <c r="F654" i="6"/>
  <c r="I653" i="6"/>
  <c r="H653" i="6"/>
  <c r="G653" i="6"/>
  <c r="F653" i="6"/>
  <c r="I652" i="6"/>
  <c r="H652" i="6"/>
  <c r="G652" i="6"/>
  <c r="F652" i="6"/>
  <c r="I651" i="6"/>
  <c r="H651" i="6"/>
  <c r="G651" i="6"/>
  <c r="F651" i="6"/>
  <c r="I650" i="6"/>
  <c r="H650" i="6"/>
  <c r="G650" i="6"/>
  <c r="F650" i="6"/>
  <c r="I649" i="6"/>
  <c r="H649" i="6"/>
  <c r="G649" i="6"/>
  <c r="F649" i="6"/>
  <c r="I648" i="6"/>
  <c r="H648" i="6"/>
  <c r="G648" i="6"/>
  <c r="F648" i="6"/>
  <c r="I647" i="6"/>
  <c r="H647" i="6"/>
  <c r="G647" i="6"/>
  <c r="F647" i="6"/>
  <c r="I646" i="6"/>
  <c r="H646" i="6"/>
  <c r="G646" i="6"/>
  <c r="F646" i="6"/>
  <c r="I645" i="6"/>
  <c r="H645" i="6"/>
  <c r="G645" i="6"/>
  <c r="F645" i="6"/>
  <c r="I644" i="6"/>
  <c r="H644" i="6"/>
  <c r="G644" i="6"/>
  <c r="F644" i="6"/>
  <c r="I643" i="6"/>
  <c r="H643" i="6"/>
  <c r="G643" i="6"/>
  <c r="F643" i="6"/>
  <c r="I642" i="6"/>
  <c r="H642" i="6"/>
  <c r="G642" i="6"/>
  <c r="F642" i="6"/>
  <c r="I641" i="6"/>
  <c r="H641" i="6"/>
  <c r="G641" i="6"/>
  <c r="F641" i="6"/>
  <c r="I640" i="6"/>
  <c r="H640" i="6"/>
  <c r="G640" i="6"/>
  <c r="F640" i="6"/>
  <c r="I639" i="6"/>
  <c r="H639" i="6"/>
  <c r="G639" i="6"/>
  <c r="F639" i="6"/>
  <c r="I638" i="6"/>
  <c r="H638" i="6"/>
  <c r="G638" i="6"/>
  <c r="F638" i="6"/>
  <c r="I637" i="6"/>
  <c r="H637" i="6"/>
  <c r="G637" i="6"/>
  <c r="F637" i="6"/>
  <c r="I636" i="6"/>
  <c r="H636" i="6"/>
  <c r="G636" i="6"/>
  <c r="F636" i="6"/>
  <c r="I635" i="6"/>
  <c r="H635" i="6"/>
  <c r="G635" i="6"/>
  <c r="F635" i="6"/>
  <c r="I634" i="6"/>
  <c r="H634" i="6"/>
  <c r="G634" i="6"/>
  <c r="F634" i="6"/>
  <c r="I633" i="6"/>
  <c r="H633" i="6"/>
  <c r="G633" i="6"/>
  <c r="F633" i="6"/>
  <c r="I632" i="6"/>
  <c r="H632" i="6"/>
  <c r="G632" i="6"/>
  <c r="F632" i="6"/>
  <c r="I631" i="6"/>
  <c r="H631" i="6"/>
  <c r="G631" i="6"/>
  <c r="F631" i="6"/>
  <c r="I630" i="6"/>
  <c r="H630" i="6"/>
  <c r="G630" i="6"/>
  <c r="F630" i="6"/>
  <c r="I629" i="6"/>
  <c r="H629" i="6"/>
  <c r="G629" i="6"/>
  <c r="F629" i="6"/>
  <c r="I628" i="6"/>
  <c r="H628" i="6"/>
  <c r="G628" i="6"/>
  <c r="F628" i="6"/>
  <c r="I627" i="6"/>
  <c r="H627" i="6"/>
  <c r="G627" i="6"/>
  <c r="F627" i="6"/>
  <c r="I626" i="6"/>
  <c r="H626" i="6"/>
  <c r="G626" i="6"/>
  <c r="F626" i="6"/>
  <c r="I625" i="6"/>
  <c r="H625" i="6"/>
  <c r="G625" i="6"/>
  <c r="F625" i="6"/>
  <c r="I624" i="6"/>
  <c r="H624" i="6"/>
  <c r="G624" i="6"/>
  <c r="F624" i="6"/>
  <c r="I623" i="6"/>
  <c r="H623" i="6"/>
  <c r="G623" i="6"/>
  <c r="F623" i="6"/>
  <c r="I622" i="6"/>
  <c r="H622" i="6"/>
  <c r="G622" i="6"/>
  <c r="F622" i="6"/>
  <c r="I621" i="6"/>
  <c r="H621" i="6"/>
  <c r="G621" i="6"/>
  <c r="F621" i="6"/>
  <c r="I620" i="6"/>
  <c r="H620" i="6"/>
  <c r="G620" i="6"/>
  <c r="F620" i="6"/>
  <c r="I619" i="6"/>
  <c r="H619" i="6"/>
  <c r="G619" i="6"/>
  <c r="F619" i="6"/>
  <c r="I618" i="6"/>
  <c r="H618" i="6"/>
  <c r="G618" i="6"/>
  <c r="F618" i="6"/>
  <c r="I617" i="6"/>
  <c r="H617" i="6"/>
  <c r="G617" i="6"/>
  <c r="F617" i="6"/>
  <c r="I616" i="6"/>
  <c r="H616" i="6"/>
  <c r="G616" i="6"/>
  <c r="F616" i="6"/>
  <c r="I615" i="6"/>
  <c r="H615" i="6"/>
  <c r="G615" i="6"/>
  <c r="F615" i="6"/>
  <c r="I614" i="6"/>
  <c r="H614" i="6"/>
  <c r="G614" i="6"/>
  <c r="F614" i="6"/>
  <c r="I613" i="6"/>
  <c r="H613" i="6"/>
  <c r="G613" i="6"/>
  <c r="F613" i="6"/>
  <c r="I612" i="6"/>
  <c r="H612" i="6"/>
  <c r="G612" i="6"/>
  <c r="F612" i="6"/>
  <c r="I611" i="6"/>
  <c r="H611" i="6"/>
  <c r="G611" i="6"/>
  <c r="F611" i="6"/>
  <c r="I610" i="6"/>
  <c r="H610" i="6"/>
  <c r="G610" i="6"/>
  <c r="F610" i="6"/>
  <c r="I609" i="6"/>
  <c r="H609" i="6"/>
  <c r="G609" i="6"/>
  <c r="F609" i="6"/>
  <c r="I608" i="6"/>
  <c r="H608" i="6"/>
  <c r="G608" i="6"/>
  <c r="F608" i="6"/>
  <c r="I607" i="6"/>
  <c r="H607" i="6"/>
  <c r="G607" i="6"/>
  <c r="F607" i="6"/>
  <c r="I606" i="6"/>
  <c r="H606" i="6"/>
  <c r="G606" i="6"/>
  <c r="F606" i="6"/>
  <c r="I605" i="6"/>
  <c r="H605" i="6"/>
  <c r="G605" i="6"/>
  <c r="F605" i="6"/>
  <c r="I604" i="6"/>
  <c r="H604" i="6"/>
  <c r="G604" i="6"/>
  <c r="F604" i="6"/>
  <c r="I603" i="6"/>
  <c r="H603" i="6"/>
  <c r="G603" i="6"/>
  <c r="F603" i="6"/>
  <c r="I602" i="6"/>
  <c r="H602" i="6"/>
  <c r="G602" i="6"/>
  <c r="F602" i="6"/>
  <c r="I601" i="6"/>
  <c r="H601" i="6"/>
  <c r="G601" i="6"/>
  <c r="F601" i="6"/>
  <c r="I600" i="6"/>
  <c r="H600" i="6"/>
  <c r="G600" i="6"/>
  <c r="F600" i="6"/>
  <c r="I599" i="6"/>
  <c r="H599" i="6"/>
  <c r="G599" i="6"/>
  <c r="F599" i="6"/>
  <c r="I598" i="6"/>
  <c r="H598" i="6"/>
  <c r="G598" i="6"/>
  <c r="F598" i="6"/>
  <c r="I597" i="6"/>
  <c r="H597" i="6"/>
  <c r="G597" i="6"/>
  <c r="F597" i="6"/>
  <c r="I596" i="6"/>
  <c r="H596" i="6"/>
  <c r="G596" i="6"/>
  <c r="F596" i="6"/>
  <c r="I595" i="6"/>
  <c r="H595" i="6"/>
  <c r="G595" i="6"/>
  <c r="F595" i="6"/>
  <c r="I594" i="6"/>
  <c r="H594" i="6"/>
  <c r="G594" i="6"/>
  <c r="F594" i="6"/>
  <c r="I593" i="6"/>
  <c r="H593" i="6"/>
  <c r="G593" i="6"/>
  <c r="F593" i="6"/>
  <c r="I592" i="6"/>
  <c r="H592" i="6"/>
  <c r="G592" i="6"/>
  <c r="F592" i="6"/>
  <c r="I591" i="6"/>
  <c r="H591" i="6"/>
  <c r="G591" i="6"/>
  <c r="F591" i="6"/>
  <c r="I590" i="6"/>
  <c r="H590" i="6"/>
  <c r="G590" i="6"/>
  <c r="F590" i="6"/>
  <c r="I589" i="6"/>
  <c r="H589" i="6"/>
  <c r="G589" i="6"/>
  <c r="F589" i="6"/>
  <c r="I588" i="6"/>
  <c r="H588" i="6"/>
  <c r="G588" i="6"/>
  <c r="F588" i="6"/>
  <c r="I587" i="6"/>
  <c r="H587" i="6"/>
  <c r="G587" i="6"/>
  <c r="F587" i="6"/>
  <c r="I586" i="6"/>
  <c r="H586" i="6"/>
  <c r="G586" i="6"/>
  <c r="F586" i="6"/>
  <c r="I585" i="6"/>
  <c r="H585" i="6"/>
  <c r="G585" i="6"/>
  <c r="F585" i="6"/>
  <c r="I584" i="6"/>
  <c r="H584" i="6"/>
  <c r="G584" i="6"/>
  <c r="F584" i="6"/>
  <c r="I583" i="6"/>
  <c r="H583" i="6"/>
  <c r="G583" i="6"/>
  <c r="F583" i="6"/>
  <c r="I582" i="6"/>
  <c r="H582" i="6"/>
  <c r="G582" i="6"/>
  <c r="F582" i="6"/>
  <c r="I581" i="6"/>
  <c r="H581" i="6"/>
  <c r="G581" i="6"/>
  <c r="F581" i="6"/>
  <c r="I580" i="6"/>
  <c r="H580" i="6"/>
  <c r="G580" i="6"/>
  <c r="F580" i="6"/>
  <c r="I579" i="6"/>
  <c r="H579" i="6"/>
  <c r="G579" i="6"/>
  <c r="F579" i="6"/>
  <c r="I578" i="6"/>
  <c r="H578" i="6"/>
  <c r="G578" i="6"/>
  <c r="F578" i="6"/>
  <c r="I577" i="6"/>
  <c r="H577" i="6"/>
  <c r="G577" i="6"/>
  <c r="F577" i="6"/>
  <c r="I576" i="6"/>
  <c r="H576" i="6"/>
  <c r="G576" i="6"/>
  <c r="F576" i="6"/>
  <c r="I575" i="6"/>
  <c r="H575" i="6"/>
  <c r="G575" i="6"/>
  <c r="F575" i="6"/>
  <c r="I574" i="6"/>
  <c r="H574" i="6"/>
  <c r="G574" i="6"/>
  <c r="F574" i="6"/>
  <c r="I573" i="6"/>
  <c r="H573" i="6"/>
  <c r="G573" i="6"/>
  <c r="F573" i="6"/>
  <c r="I572" i="6"/>
  <c r="H572" i="6"/>
  <c r="G572" i="6"/>
  <c r="F572" i="6"/>
  <c r="I571" i="6"/>
  <c r="H571" i="6"/>
  <c r="G571" i="6"/>
  <c r="F571" i="6"/>
  <c r="I570" i="6"/>
  <c r="H570" i="6"/>
  <c r="G570" i="6"/>
  <c r="F570" i="6"/>
  <c r="I569" i="6"/>
  <c r="H569" i="6"/>
  <c r="G569" i="6"/>
  <c r="F569" i="6"/>
  <c r="I568" i="6"/>
  <c r="H568" i="6"/>
  <c r="G568" i="6"/>
  <c r="F568" i="6"/>
  <c r="I567" i="6"/>
  <c r="H567" i="6"/>
  <c r="G567" i="6"/>
  <c r="F567" i="6"/>
  <c r="I566" i="6"/>
  <c r="H566" i="6"/>
  <c r="G566" i="6"/>
  <c r="F566" i="6"/>
  <c r="I565" i="6"/>
  <c r="H565" i="6"/>
  <c r="G565" i="6"/>
  <c r="F565" i="6"/>
  <c r="I564" i="6"/>
  <c r="H564" i="6"/>
  <c r="G564" i="6"/>
  <c r="F564" i="6"/>
  <c r="I563" i="6"/>
  <c r="H563" i="6"/>
  <c r="G563" i="6"/>
  <c r="F563" i="6"/>
  <c r="I562" i="6"/>
  <c r="H562" i="6"/>
  <c r="G562" i="6"/>
  <c r="F562" i="6"/>
  <c r="I561" i="6"/>
  <c r="H561" i="6"/>
  <c r="G561" i="6"/>
  <c r="F561" i="6"/>
  <c r="I560" i="6"/>
  <c r="H560" i="6"/>
  <c r="G560" i="6"/>
  <c r="F560" i="6"/>
  <c r="I559" i="6"/>
  <c r="H559" i="6"/>
  <c r="G559" i="6"/>
  <c r="F559" i="6"/>
  <c r="I558" i="6"/>
  <c r="H558" i="6"/>
  <c r="G558" i="6"/>
  <c r="F558" i="6"/>
  <c r="I557" i="6"/>
  <c r="H557" i="6"/>
  <c r="G557" i="6"/>
  <c r="F557" i="6"/>
  <c r="I556" i="6"/>
  <c r="H556" i="6"/>
  <c r="G556" i="6"/>
  <c r="F556" i="6"/>
  <c r="I555" i="6"/>
  <c r="H555" i="6"/>
  <c r="G555" i="6"/>
  <c r="F555" i="6"/>
  <c r="I554" i="6"/>
  <c r="H554" i="6"/>
  <c r="G554" i="6"/>
  <c r="F554" i="6"/>
  <c r="I553" i="6"/>
  <c r="H553" i="6"/>
  <c r="G553" i="6"/>
  <c r="F553" i="6"/>
  <c r="I552" i="6"/>
  <c r="H552" i="6"/>
  <c r="G552" i="6"/>
  <c r="F552" i="6"/>
  <c r="I551" i="6"/>
  <c r="H551" i="6"/>
  <c r="G551" i="6"/>
  <c r="F551" i="6"/>
  <c r="I550" i="6"/>
  <c r="H550" i="6"/>
  <c r="G550" i="6"/>
  <c r="F550" i="6"/>
  <c r="I549" i="6"/>
  <c r="H549" i="6"/>
  <c r="G549" i="6"/>
  <c r="F549" i="6"/>
  <c r="I548" i="6"/>
  <c r="H548" i="6"/>
  <c r="G548" i="6"/>
  <c r="F548" i="6"/>
  <c r="I547" i="6"/>
  <c r="H547" i="6"/>
  <c r="G547" i="6"/>
  <c r="F547" i="6"/>
  <c r="I546" i="6"/>
  <c r="H546" i="6"/>
  <c r="G546" i="6"/>
  <c r="F546" i="6"/>
  <c r="I545" i="6"/>
  <c r="H545" i="6"/>
  <c r="G545" i="6"/>
  <c r="F545" i="6"/>
  <c r="I544" i="6"/>
  <c r="H544" i="6"/>
  <c r="G544" i="6"/>
  <c r="F544" i="6"/>
  <c r="I543" i="6"/>
  <c r="H543" i="6"/>
  <c r="G543" i="6"/>
  <c r="F543" i="6"/>
  <c r="I542" i="6"/>
  <c r="H542" i="6"/>
  <c r="G542" i="6"/>
  <c r="F542" i="6"/>
  <c r="I541" i="6"/>
  <c r="H541" i="6"/>
  <c r="G541" i="6"/>
  <c r="F541" i="6"/>
  <c r="I540" i="6"/>
  <c r="H540" i="6"/>
  <c r="G540" i="6"/>
  <c r="F540" i="6"/>
  <c r="I539" i="6"/>
  <c r="H539" i="6"/>
  <c r="G539" i="6"/>
  <c r="F539" i="6"/>
  <c r="I538" i="6"/>
  <c r="H538" i="6"/>
  <c r="G538" i="6"/>
  <c r="F538" i="6"/>
  <c r="I537" i="6"/>
  <c r="H537" i="6"/>
  <c r="G537" i="6"/>
  <c r="F537" i="6"/>
  <c r="I536" i="6"/>
  <c r="H536" i="6"/>
  <c r="G536" i="6"/>
  <c r="F536" i="6"/>
  <c r="I535" i="6"/>
  <c r="H535" i="6"/>
  <c r="G535" i="6"/>
  <c r="F535" i="6"/>
  <c r="I534" i="6"/>
  <c r="H534" i="6"/>
  <c r="G534" i="6"/>
  <c r="F534" i="6"/>
  <c r="I533" i="6"/>
  <c r="H533" i="6"/>
  <c r="G533" i="6"/>
  <c r="F533" i="6"/>
  <c r="I532" i="6"/>
  <c r="H532" i="6"/>
  <c r="G532" i="6"/>
  <c r="F532" i="6"/>
  <c r="I531" i="6"/>
  <c r="H531" i="6"/>
  <c r="G531" i="6"/>
  <c r="F531" i="6"/>
  <c r="I530" i="6"/>
  <c r="H530" i="6"/>
  <c r="G530" i="6"/>
  <c r="F530" i="6"/>
  <c r="I529" i="6"/>
  <c r="H529" i="6"/>
  <c r="G529" i="6"/>
  <c r="F529" i="6"/>
  <c r="I528" i="6"/>
  <c r="H528" i="6"/>
  <c r="G528" i="6"/>
  <c r="F528" i="6"/>
  <c r="I527" i="6"/>
  <c r="H527" i="6"/>
  <c r="G527" i="6"/>
  <c r="F527" i="6"/>
  <c r="I526" i="6"/>
  <c r="H526" i="6"/>
  <c r="G526" i="6"/>
  <c r="F526" i="6"/>
  <c r="I525" i="6"/>
  <c r="H525" i="6"/>
  <c r="G525" i="6"/>
  <c r="F525" i="6"/>
  <c r="I524" i="6"/>
  <c r="H524" i="6"/>
  <c r="G524" i="6"/>
  <c r="F524" i="6"/>
  <c r="I523" i="6"/>
  <c r="H523" i="6"/>
  <c r="G523" i="6"/>
  <c r="F523" i="6"/>
  <c r="I522" i="6"/>
  <c r="H522" i="6"/>
  <c r="G522" i="6"/>
  <c r="F522" i="6"/>
  <c r="I521" i="6"/>
  <c r="H521" i="6"/>
  <c r="G521" i="6"/>
  <c r="F521" i="6"/>
  <c r="I520" i="6"/>
  <c r="H520" i="6"/>
  <c r="G520" i="6"/>
  <c r="F520" i="6"/>
  <c r="I519" i="6"/>
  <c r="H519" i="6"/>
  <c r="G519" i="6"/>
  <c r="F519" i="6"/>
  <c r="I518" i="6"/>
  <c r="H518" i="6"/>
  <c r="G518" i="6"/>
  <c r="F518" i="6"/>
  <c r="I517" i="6"/>
  <c r="H517" i="6"/>
  <c r="G517" i="6"/>
  <c r="F517" i="6"/>
  <c r="I516" i="6"/>
  <c r="H516" i="6"/>
  <c r="G516" i="6"/>
  <c r="F516" i="6"/>
  <c r="I515" i="6"/>
  <c r="H515" i="6"/>
  <c r="G515" i="6"/>
  <c r="F515" i="6"/>
  <c r="I514" i="6"/>
  <c r="H514" i="6"/>
  <c r="G514" i="6"/>
  <c r="F514" i="6"/>
  <c r="I513" i="6"/>
  <c r="H513" i="6"/>
  <c r="G513" i="6"/>
  <c r="F513" i="6"/>
  <c r="I512" i="6"/>
  <c r="H512" i="6"/>
  <c r="G512" i="6"/>
  <c r="F512" i="6"/>
  <c r="I511" i="6"/>
  <c r="H511" i="6"/>
  <c r="G511" i="6"/>
  <c r="F511" i="6"/>
  <c r="I510" i="6"/>
  <c r="H510" i="6"/>
  <c r="G510" i="6"/>
  <c r="F510" i="6"/>
  <c r="I509" i="6"/>
  <c r="H509" i="6"/>
  <c r="G509" i="6"/>
  <c r="F509" i="6"/>
  <c r="I508" i="6"/>
  <c r="H508" i="6"/>
  <c r="G508" i="6"/>
  <c r="F508" i="6"/>
  <c r="I507" i="6"/>
  <c r="H507" i="6"/>
  <c r="G507" i="6"/>
  <c r="F507" i="6"/>
  <c r="I506" i="6"/>
  <c r="H506" i="6"/>
  <c r="G506" i="6"/>
  <c r="F506" i="6"/>
  <c r="I505" i="6"/>
  <c r="H505" i="6"/>
  <c r="G505" i="6"/>
  <c r="F505" i="6"/>
  <c r="I504" i="6"/>
  <c r="H504" i="6"/>
  <c r="G504" i="6"/>
  <c r="F504" i="6"/>
  <c r="I503" i="6"/>
  <c r="H503" i="6"/>
  <c r="G503" i="6"/>
  <c r="F503" i="6"/>
  <c r="I502" i="6"/>
  <c r="H502" i="6"/>
  <c r="G502" i="6"/>
  <c r="F502" i="6"/>
  <c r="I501" i="6"/>
  <c r="H501" i="6"/>
  <c r="G501" i="6"/>
  <c r="F501" i="6"/>
  <c r="I500" i="6"/>
  <c r="H500" i="6"/>
  <c r="G500" i="6"/>
  <c r="F500" i="6"/>
  <c r="I499" i="6"/>
  <c r="H499" i="6"/>
  <c r="G499" i="6"/>
  <c r="F499" i="6"/>
  <c r="I498" i="6"/>
  <c r="H498" i="6"/>
  <c r="G498" i="6"/>
  <c r="F498" i="6"/>
  <c r="I497" i="6"/>
  <c r="H497" i="6"/>
  <c r="G497" i="6"/>
  <c r="F497" i="6"/>
  <c r="I496" i="6"/>
  <c r="H496" i="6"/>
  <c r="G496" i="6"/>
  <c r="F496" i="6"/>
  <c r="I495" i="6"/>
  <c r="H495" i="6"/>
  <c r="G495" i="6"/>
  <c r="F495" i="6"/>
  <c r="I494" i="6"/>
  <c r="H494" i="6"/>
  <c r="G494" i="6"/>
  <c r="F494" i="6"/>
  <c r="I493" i="6"/>
  <c r="H493" i="6"/>
  <c r="G493" i="6"/>
  <c r="F493" i="6"/>
  <c r="I492" i="6"/>
  <c r="H492" i="6"/>
  <c r="G492" i="6"/>
  <c r="F492" i="6"/>
  <c r="I491" i="6"/>
  <c r="H491" i="6"/>
  <c r="G491" i="6"/>
  <c r="F491" i="6"/>
  <c r="I490" i="6"/>
  <c r="H490" i="6"/>
  <c r="G490" i="6"/>
  <c r="F490" i="6"/>
  <c r="I489" i="6"/>
  <c r="H489" i="6"/>
  <c r="G489" i="6"/>
  <c r="F489" i="6"/>
  <c r="I488" i="6"/>
  <c r="H488" i="6"/>
  <c r="G488" i="6"/>
  <c r="F488" i="6"/>
  <c r="I487" i="6"/>
  <c r="H487" i="6"/>
  <c r="G487" i="6"/>
  <c r="F487" i="6"/>
  <c r="I486" i="6"/>
  <c r="H486" i="6"/>
  <c r="G486" i="6"/>
  <c r="F486" i="6"/>
  <c r="I485" i="6"/>
  <c r="H485" i="6"/>
  <c r="G485" i="6"/>
  <c r="F485" i="6"/>
  <c r="I484" i="6"/>
  <c r="H484" i="6"/>
  <c r="G484" i="6"/>
  <c r="F484" i="6"/>
  <c r="I483" i="6"/>
  <c r="H483" i="6"/>
  <c r="G483" i="6"/>
  <c r="F483" i="6"/>
  <c r="I482" i="6"/>
  <c r="H482" i="6"/>
  <c r="G482" i="6"/>
  <c r="F482" i="6"/>
  <c r="I481" i="6"/>
  <c r="H481" i="6"/>
  <c r="G481" i="6"/>
  <c r="F481" i="6"/>
  <c r="I480" i="6"/>
  <c r="H480" i="6"/>
  <c r="G480" i="6"/>
  <c r="F480" i="6"/>
  <c r="I479" i="6"/>
  <c r="H479" i="6"/>
  <c r="G479" i="6"/>
  <c r="F479" i="6"/>
  <c r="I478" i="6"/>
  <c r="H478" i="6"/>
  <c r="G478" i="6"/>
  <c r="F478" i="6"/>
  <c r="I477" i="6"/>
  <c r="H477" i="6"/>
  <c r="G477" i="6"/>
  <c r="F477" i="6"/>
  <c r="I476" i="6"/>
  <c r="H476" i="6"/>
  <c r="G476" i="6"/>
  <c r="F476" i="6"/>
  <c r="I475" i="6"/>
  <c r="H475" i="6"/>
  <c r="G475" i="6"/>
  <c r="F475" i="6"/>
  <c r="I474" i="6"/>
  <c r="H474" i="6"/>
  <c r="G474" i="6"/>
  <c r="F474" i="6"/>
  <c r="I473" i="6"/>
  <c r="H473" i="6"/>
  <c r="G473" i="6"/>
  <c r="F473" i="6"/>
  <c r="I472" i="6"/>
  <c r="H472" i="6"/>
  <c r="G472" i="6"/>
  <c r="F472" i="6"/>
  <c r="I471" i="6"/>
  <c r="H471" i="6"/>
  <c r="G471" i="6"/>
  <c r="F471" i="6"/>
  <c r="I470" i="6"/>
  <c r="H470" i="6"/>
  <c r="G470" i="6"/>
  <c r="F470" i="6"/>
  <c r="I469" i="6"/>
  <c r="H469" i="6"/>
  <c r="G469" i="6"/>
  <c r="F469" i="6"/>
  <c r="I468" i="6"/>
  <c r="H468" i="6"/>
  <c r="G468" i="6"/>
  <c r="F468" i="6"/>
  <c r="I467" i="6"/>
  <c r="H467" i="6"/>
  <c r="G467" i="6"/>
  <c r="F467" i="6"/>
  <c r="I466" i="6"/>
  <c r="H466" i="6"/>
  <c r="G466" i="6"/>
  <c r="F466" i="6"/>
  <c r="I465" i="6"/>
  <c r="H465" i="6"/>
  <c r="G465" i="6"/>
  <c r="F465" i="6"/>
  <c r="I464" i="6"/>
  <c r="H464" i="6"/>
  <c r="G464" i="6"/>
  <c r="F464" i="6"/>
  <c r="I463" i="6"/>
  <c r="H463" i="6"/>
  <c r="G463" i="6"/>
  <c r="F463" i="6"/>
  <c r="I462" i="6"/>
  <c r="H462" i="6"/>
  <c r="G462" i="6"/>
  <c r="F462" i="6"/>
  <c r="I461" i="6"/>
  <c r="H461" i="6"/>
  <c r="G461" i="6"/>
  <c r="F461" i="6"/>
  <c r="I460" i="6"/>
  <c r="H460" i="6"/>
  <c r="G460" i="6"/>
  <c r="F460" i="6"/>
  <c r="I459" i="6"/>
  <c r="H459" i="6"/>
  <c r="G459" i="6"/>
  <c r="F459" i="6"/>
  <c r="I458" i="6"/>
  <c r="H458" i="6"/>
  <c r="G458" i="6"/>
  <c r="F458" i="6"/>
  <c r="I457" i="6"/>
  <c r="H457" i="6"/>
  <c r="G457" i="6"/>
  <c r="F457" i="6"/>
  <c r="I456" i="6"/>
  <c r="H456" i="6"/>
  <c r="G456" i="6"/>
  <c r="F456" i="6"/>
  <c r="I455" i="6"/>
  <c r="H455" i="6"/>
  <c r="G455" i="6"/>
  <c r="F455" i="6"/>
  <c r="I454" i="6"/>
  <c r="H454" i="6"/>
  <c r="G454" i="6"/>
  <c r="F454" i="6"/>
  <c r="I453" i="6"/>
  <c r="H453" i="6"/>
  <c r="G453" i="6"/>
  <c r="F453" i="6"/>
  <c r="I452" i="6"/>
  <c r="H452" i="6"/>
  <c r="G452" i="6"/>
  <c r="F452" i="6"/>
  <c r="I451" i="6"/>
  <c r="H451" i="6"/>
  <c r="G451" i="6"/>
  <c r="F451" i="6"/>
  <c r="I450" i="6"/>
  <c r="H450" i="6"/>
  <c r="G450" i="6"/>
  <c r="F450" i="6"/>
  <c r="I449" i="6"/>
  <c r="H449" i="6"/>
  <c r="G449" i="6"/>
  <c r="F449" i="6"/>
  <c r="I448" i="6"/>
  <c r="H448" i="6"/>
  <c r="G448" i="6"/>
  <c r="F448" i="6"/>
  <c r="I447" i="6"/>
  <c r="H447" i="6"/>
  <c r="G447" i="6"/>
  <c r="F447" i="6"/>
  <c r="I446" i="6"/>
  <c r="H446" i="6"/>
  <c r="G446" i="6"/>
  <c r="F446" i="6"/>
  <c r="I445" i="6"/>
  <c r="H445" i="6"/>
  <c r="G445" i="6"/>
  <c r="F445" i="6"/>
  <c r="I444" i="6"/>
  <c r="H444" i="6"/>
  <c r="G444" i="6"/>
  <c r="F444" i="6"/>
  <c r="I443" i="6"/>
  <c r="H443" i="6"/>
  <c r="G443" i="6"/>
  <c r="F443" i="6"/>
  <c r="I442" i="6"/>
  <c r="H442" i="6"/>
  <c r="G442" i="6"/>
  <c r="F442" i="6"/>
  <c r="I441" i="6"/>
  <c r="H441" i="6"/>
  <c r="G441" i="6"/>
  <c r="F441" i="6"/>
  <c r="I440" i="6"/>
  <c r="H440" i="6"/>
  <c r="G440" i="6"/>
  <c r="F440" i="6"/>
  <c r="I439" i="6"/>
  <c r="H439" i="6"/>
  <c r="G439" i="6"/>
  <c r="F439" i="6"/>
  <c r="I438" i="6"/>
  <c r="H438" i="6"/>
  <c r="G438" i="6"/>
  <c r="F438" i="6"/>
  <c r="I437" i="6"/>
  <c r="H437" i="6"/>
  <c r="G437" i="6"/>
  <c r="F437" i="6"/>
  <c r="I436" i="6"/>
  <c r="H436" i="6"/>
  <c r="G436" i="6"/>
  <c r="F436" i="6"/>
  <c r="I435" i="6"/>
  <c r="H435" i="6"/>
  <c r="G435" i="6"/>
  <c r="F435" i="6"/>
  <c r="I434" i="6"/>
  <c r="H434" i="6"/>
  <c r="G434" i="6"/>
  <c r="F434" i="6"/>
  <c r="I433" i="6"/>
  <c r="H433" i="6"/>
  <c r="G433" i="6"/>
  <c r="F433" i="6"/>
  <c r="I432" i="6"/>
  <c r="H432" i="6"/>
  <c r="G432" i="6"/>
  <c r="F432" i="6"/>
  <c r="I431" i="6"/>
  <c r="H431" i="6"/>
  <c r="G431" i="6"/>
  <c r="F431" i="6"/>
  <c r="I430" i="6"/>
  <c r="H430" i="6"/>
  <c r="G430" i="6"/>
  <c r="F430" i="6"/>
  <c r="I429" i="6"/>
  <c r="H429" i="6"/>
  <c r="G429" i="6"/>
  <c r="F429" i="6"/>
  <c r="I428" i="6"/>
  <c r="H428" i="6"/>
  <c r="G428" i="6"/>
  <c r="F428" i="6"/>
  <c r="I427" i="6"/>
  <c r="H427" i="6"/>
  <c r="G427" i="6"/>
  <c r="F427" i="6"/>
  <c r="I426" i="6"/>
  <c r="H426" i="6"/>
  <c r="G426" i="6"/>
  <c r="F426" i="6"/>
  <c r="I425" i="6"/>
  <c r="H425" i="6"/>
  <c r="G425" i="6"/>
  <c r="F425" i="6"/>
  <c r="I424" i="6"/>
  <c r="H424" i="6"/>
  <c r="G424" i="6"/>
  <c r="F424" i="6"/>
  <c r="I423" i="6"/>
  <c r="H423" i="6"/>
  <c r="G423" i="6"/>
  <c r="F423" i="6"/>
  <c r="I422" i="6"/>
  <c r="H422" i="6"/>
  <c r="G422" i="6"/>
  <c r="F422" i="6"/>
  <c r="I421" i="6"/>
  <c r="H421" i="6"/>
  <c r="G421" i="6"/>
  <c r="F421" i="6"/>
  <c r="I420" i="6"/>
  <c r="H420" i="6"/>
  <c r="G420" i="6"/>
  <c r="F420" i="6"/>
  <c r="I419" i="6"/>
  <c r="H419" i="6"/>
  <c r="G419" i="6"/>
  <c r="F419" i="6"/>
  <c r="I418" i="6"/>
  <c r="H418" i="6"/>
  <c r="G418" i="6"/>
  <c r="F418" i="6"/>
  <c r="I417" i="6"/>
  <c r="H417" i="6"/>
  <c r="G417" i="6"/>
  <c r="F417" i="6"/>
  <c r="I416" i="6"/>
  <c r="H416" i="6"/>
  <c r="G416" i="6"/>
  <c r="F416" i="6"/>
  <c r="I415" i="6"/>
  <c r="H415" i="6"/>
  <c r="G415" i="6"/>
  <c r="F415" i="6"/>
  <c r="I414" i="6"/>
  <c r="H414" i="6"/>
  <c r="G414" i="6"/>
  <c r="F414" i="6"/>
  <c r="I413" i="6"/>
  <c r="H413" i="6"/>
  <c r="G413" i="6"/>
  <c r="F413" i="6"/>
  <c r="I412" i="6"/>
  <c r="H412" i="6"/>
  <c r="G412" i="6"/>
  <c r="F412" i="6"/>
  <c r="I411" i="6"/>
  <c r="H411" i="6"/>
  <c r="G411" i="6"/>
  <c r="F411" i="6"/>
  <c r="I410" i="6"/>
  <c r="H410" i="6"/>
  <c r="G410" i="6"/>
  <c r="F410" i="6"/>
  <c r="I409" i="6"/>
  <c r="H409" i="6"/>
  <c r="G409" i="6"/>
  <c r="F409" i="6"/>
  <c r="I408" i="6"/>
  <c r="H408" i="6"/>
  <c r="G408" i="6"/>
  <c r="F408" i="6"/>
  <c r="I407" i="6"/>
  <c r="H407" i="6"/>
  <c r="G407" i="6"/>
  <c r="F407" i="6"/>
  <c r="I406" i="6"/>
  <c r="H406" i="6"/>
  <c r="G406" i="6"/>
  <c r="F406" i="6"/>
  <c r="I405" i="6"/>
  <c r="H405" i="6"/>
  <c r="G405" i="6"/>
  <c r="F405" i="6"/>
  <c r="I404" i="6"/>
  <c r="H404" i="6"/>
  <c r="G404" i="6"/>
  <c r="F404" i="6"/>
  <c r="I403" i="6"/>
  <c r="H403" i="6"/>
  <c r="G403" i="6"/>
  <c r="F403" i="6"/>
  <c r="I402" i="6"/>
  <c r="H402" i="6"/>
  <c r="G402" i="6"/>
  <c r="F402" i="6"/>
  <c r="I401" i="6"/>
  <c r="H401" i="6"/>
  <c r="G401" i="6"/>
  <c r="F401" i="6"/>
  <c r="I400" i="6"/>
  <c r="H400" i="6"/>
  <c r="G400" i="6"/>
  <c r="F400" i="6"/>
  <c r="I399" i="6"/>
  <c r="H399" i="6"/>
  <c r="G399" i="6"/>
  <c r="F399" i="6"/>
  <c r="I398" i="6"/>
  <c r="H398" i="6"/>
  <c r="G398" i="6"/>
  <c r="F398" i="6"/>
  <c r="I397" i="6"/>
  <c r="H397" i="6"/>
  <c r="G397" i="6"/>
  <c r="F397" i="6"/>
  <c r="I396" i="6"/>
  <c r="H396" i="6"/>
  <c r="G396" i="6"/>
  <c r="F396" i="6"/>
  <c r="I395" i="6"/>
  <c r="H395" i="6"/>
  <c r="G395" i="6"/>
  <c r="F395" i="6"/>
  <c r="I394" i="6"/>
  <c r="H394" i="6"/>
  <c r="G394" i="6"/>
  <c r="F394" i="6"/>
  <c r="I393" i="6"/>
  <c r="H393" i="6"/>
  <c r="G393" i="6"/>
  <c r="F393" i="6"/>
  <c r="I392" i="6"/>
  <c r="H392" i="6"/>
  <c r="G392" i="6"/>
  <c r="F392" i="6"/>
  <c r="I391" i="6"/>
  <c r="H391" i="6"/>
  <c r="G391" i="6"/>
  <c r="F391" i="6"/>
  <c r="I390" i="6"/>
  <c r="H390" i="6"/>
  <c r="G390" i="6"/>
  <c r="F390" i="6"/>
  <c r="I389" i="6"/>
  <c r="H389" i="6"/>
  <c r="G389" i="6"/>
  <c r="F389" i="6"/>
  <c r="I388" i="6"/>
  <c r="H388" i="6"/>
  <c r="G388" i="6"/>
  <c r="F388" i="6"/>
  <c r="I387" i="6"/>
  <c r="H387" i="6"/>
  <c r="G387" i="6"/>
  <c r="F387" i="6"/>
  <c r="I386" i="6"/>
  <c r="H386" i="6"/>
  <c r="G386" i="6"/>
  <c r="F386" i="6"/>
  <c r="I385" i="6"/>
  <c r="H385" i="6"/>
  <c r="G385" i="6"/>
  <c r="F385" i="6"/>
  <c r="I384" i="6"/>
  <c r="H384" i="6"/>
  <c r="G384" i="6"/>
  <c r="F384" i="6"/>
  <c r="I383" i="6"/>
  <c r="H383" i="6"/>
  <c r="G383" i="6"/>
  <c r="F383" i="6"/>
  <c r="I382" i="6"/>
  <c r="H382" i="6"/>
  <c r="G382" i="6"/>
  <c r="F382" i="6"/>
  <c r="I381" i="6"/>
  <c r="H381" i="6"/>
  <c r="G381" i="6"/>
  <c r="F381" i="6"/>
  <c r="I380" i="6"/>
  <c r="H380" i="6"/>
  <c r="G380" i="6"/>
  <c r="F380" i="6"/>
  <c r="I379" i="6"/>
  <c r="H379" i="6"/>
  <c r="G379" i="6"/>
  <c r="F379" i="6"/>
  <c r="I378" i="6"/>
  <c r="H378" i="6"/>
  <c r="G378" i="6"/>
  <c r="F378" i="6"/>
  <c r="I377" i="6"/>
  <c r="H377" i="6"/>
  <c r="G377" i="6"/>
  <c r="F377" i="6"/>
  <c r="I376" i="6"/>
  <c r="H376" i="6"/>
  <c r="G376" i="6"/>
  <c r="F376" i="6"/>
  <c r="I375" i="6"/>
  <c r="H375" i="6"/>
  <c r="G375" i="6"/>
  <c r="F375" i="6"/>
  <c r="I374" i="6"/>
  <c r="H374" i="6"/>
  <c r="G374" i="6"/>
  <c r="F374" i="6"/>
  <c r="I373" i="6"/>
  <c r="H373" i="6"/>
  <c r="G373" i="6"/>
  <c r="F373" i="6"/>
  <c r="I372" i="6"/>
  <c r="H372" i="6"/>
  <c r="G372" i="6"/>
  <c r="F372" i="6"/>
  <c r="I371" i="6"/>
  <c r="H371" i="6"/>
  <c r="G371" i="6"/>
  <c r="F371" i="6"/>
  <c r="I370" i="6"/>
  <c r="H370" i="6"/>
  <c r="G370" i="6"/>
  <c r="F370" i="6"/>
  <c r="I369" i="6"/>
  <c r="H369" i="6"/>
  <c r="G369" i="6"/>
  <c r="F369" i="6"/>
  <c r="I368" i="6"/>
  <c r="H368" i="6"/>
  <c r="G368" i="6"/>
  <c r="F368" i="6"/>
  <c r="I367" i="6"/>
  <c r="H367" i="6"/>
  <c r="G367" i="6"/>
  <c r="F367" i="6"/>
  <c r="I366" i="6"/>
  <c r="H366" i="6"/>
  <c r="G366" i="6"/>
  <c r="F366" i="6"/>
  <c r="I365" i="6"/>
  <c r="H365" i="6"/>
  <c r="G365" i="6"/>
  <c r="F365" i="6"/>
  <c r="I364" i="6"/>
  <c r="H364" i="6"/>
  <c r="G364" i="6"/>
  <c r="F364" i="6"/>
  <c r="I363" i="6"/>
  <c r="H363" i="6"/>
  <c r="G363" i="6"/>
  <c r="F363" i="6"/>
  <c r="I362" i="6"/>
  <c r="H362" i="6"/>
  <c r="G362" i="6"/>
  <c r="F362" i="6"/>
  <c r="I361" i="6"/>
  <c r="H361" i="6"/>
  <c r="G361" i="6"/>
  <c r="F361" i="6"/>
  <c r="I360" i="6"/>
  <c r="H360" i="6"/>
  <c r="G360" i="6"/>
  <c r="F360" i="6"/>
  <c r="I359" i="6"/>
  <c r="H359" i="6"/>
  <c r="G359" i="6"/>
  <c r="F359" i="6"/>
  <c r="I358" i="6"/>
  <c r="H358" i="6"/>
  <c r="G358" i="6"/>
  <c r="F358" i="6"/>
  <c r="I357" i="6"/>
  <c r="H357" i="6"/>
  <c r="G357" i="6"/>
  <c r="F357" i="6"/>
  <c r="I356" i="6"/>
  <c r="H356" i="6"/>
  <c r="G356" i="6"/>
  <c r="F356" i="6"/>
  <c r="I355" i="6"/>
  <c r="H355" i="6"/>
  <c r="G355" i="6"/>
  <c r="F355" i="6"/>
  <c r="I354" i="6"/>
  <c r="H354" i="6"/>
  <c r="G354" i="6"/>
  <c r="F354" i="6"/>
  <c r="I353" i="6"/>
  <c r="H353" i="6"/>
  <c r="G353" i="6"/>
  <c r="F353" i="6"/>
  <c r="I352" i="6"/>
  <c r="H352" i="6"/>
  <c r="G352" i="6"/>
  <c r="F352" i="6"/>
  <c r="I351" i="6"/>
  <c r="H351" i="6"/>
  <c r="G351" i="6"/>
  <c r="F351" i="6"/>
  <c r="I350" i="6"/>
  <c r="H350" i="6"/>
  <c r="G350" i="6"/>
  <c r="F350" i="6"/>
  <c r="I349" i="6"/>
  <c r="H349" i="6"/>
  <c r="G349" i="6"/>
  <c r="F349" i="6"/>
  <c r="I348" i="6"/>
  <c r="H348" i="6"/>
  <c r="G348" i="6"/>
  <c r="F348" i="6"/>
  <c r="I347" i="6"/>
  <c r="H347" i="6"/>
  <c r="G347" i="6"/>
  <c r="F347" i="6"/>
  <c r="I346" i="6"/>
  <c r="H346" i="6"/>
  <c r="G346" i="6"/>
  <c r="F346" i="6"/>
  <c r="I345" i="6"/>
  <c r="H345" i="6"/>
  <c r="G345" i="6"/>
  <c r="F345" i="6"/>
  <c r="I344" i="6"/>
  <c r="H344" i="6"/>
  <c r="G344" i="6"/>
  <c r="F344" i="6"/>
  <c r="I343" i="6"/>
  <c r="H343" i="6"/>
  <c r="G343" i="6"/>
  <c r="F343" i="6"/>
  <c r="I342" i="6"/>
  <c r="H342" i="6"/>
  <c r="G342" i="6"/>
  <c r="F342" i="6"/>
  <c r="I341" i="6"/>
  <c r="H341" i="6"/>
  <c r="G341" i="6"/>
  <c r="F341" i="6"/>
  <c r="I340" i="6"/>
  <c r="H340" i="6"/>
  <c r="G340" i="6"/>
  <c r="F340" i="6"/>
  <c r="I339" i="6"/>
  <c r="H339" i="6"/>
  <c r="G339" i="6"/>
  <c r="F339" i="6"/>
  <c r="I338" i="6"/>
  <c r="H338" i="6"/>
  <c r="G338" i="6"/>
  <c r="F338" i="6"/>
  <c r="I337" i="6"/>
  <c r="H337" i="6"/>
  <c r="G337" i="6"/>
  <c r="F337" i="6"/>
  <c r="I336" i="6"/>
  <c r="H336" i="6"/>
  <c r="G336" i="6"/>
  <c r="F336" i="6"/>
  <c r="I335" i="6"/>
  <c r="H335" i="6"/>
  <c r="G335" i="6"/>
  <c r="F335" i="6"/>
  <c r="I334" i="6"/>
  <c r="H334" i="6"/>
  <c r="G334" i="6"/>
  <c r="F334" i="6"/>
  <c r="I333" i="6"/>
  <c r="H333" i="6"/>
  <c r="G333" i="6"/>
  <c r="F333" i="6"/>
  <c r="I332" i="6"/>
  <c r="H332" i="6"/>
  <c r="G332" i="6"/>
  <c r="F332" i="6"/>
  <c r="I331" i="6"/>
  <c r="H331" i="6"/>
  <c r="G331" i="6"/>
  <c r="F331" i="6"/>
  <c r="I330" i="6"/>
  <c r="H330" i="6"/>
  <c r="G330" i="6"/>
  <c r="F330" i="6"/>
  <c r="I329" i="6"/>
  <c r="H329" i="6"/>
  <c r="G329" i="6"/>
  <c r="F329" i="6"/>
  <c r="I328" i="6"/>
  <c r="H328" i="6"/>
  <c r="G328" i="6"/>
  <c r="F328" i="6"/>
  <c r="I327" i="6"/>
  <c r="H327" i="6"/>
  <c r="G327" i="6"/>
  <c r="F327" i="6"/>
  <c r="I326" i="6"/>
  <c r="H326" i="6"/>
  <c r="G326" i="6"/>
  <c r="F326" i="6"/>
  <c r="I325" i="6"/>
  <c r="H325" i="6"/>
  <c r="G325" i="6"/>
  <c r="F325" i="6"/>
  <c r="I324" i="6"/>
  <c r="H324" i="6"/>
  <c r="G324" i="6"/>
  <c r="F324" i="6"/>
  <c r="I323" i="6"/>
  <c r="H323" i="6"/>
  <c r="G323" i="6"/>
  <c r="F323" i="6"/>
  <c r="I322" i="6"/>
  <c r="H322" i="6"/>
  <c r="G322" i="6"/>
  <c r="F322" i="6"/>
  <c r="I321" i="6"/>
  <c r="H321" i="6"/>
  <c r="G321" i="6"/>
  <c r="F321" i="6"/>
  <c r="I320" i="6"/>
  <c r="H320" i="6"/>
  <c r="G320" i="6"/>
  <c r="F320" i="6"/>
  <c r="I319" i="6"/>
  <c r="H319" i="6"/>
  <c r="G319" i="6"/>
  <c r="F319" i="6"/>
  <c r="I318" i="6"/>
  <c r="H318" i="6"/>
  <c r="G318" i="6"/>
  <c r="F318" i="6"/>
  <c r="I317" i="6"/>
  <c r="H317" i="6"/>
  <c r="G317" i="6"/>
  <c r="F317" i="6"/>
  <c r="I316" i="6"/>
  <c r="H316" i="6"/>
  <c r="G316" i="6"/>
  <c r="F316" i="6"/>
  <c r="I315" i="6"/>
  <c r="H315" i="6"/>
  <c r="G315" i="6"/>
  <c r="F315" i="6"/>
  <c r="I314" i="6"/>
  <c r="H314" i="6"/>
  <c r="G314" i="6"/>
  <c r="F314" i="6"/>
  <c r="I313" i="6"/>
  <c r="H313" i="6"/>
  <c r="G313" i="6"/>
  <c r="F313" i="6"/>
  <c r="I312" i="6"/>
  <c r="H312" i="6"/>
  <c r="G312" i="6"/>
  <c r="F312" i="6"/>
  <c r="I311" i="6"/>
  <c r="H311" i="6"/>
  <c r="G311" i="6"/>
  <c r="F311" i="6"/>
  <c r="I310" i="6"/>
  <c r="H310" i="6"/>
  <c r="G310" i="6"/>
  <c r="F310" i="6"/>
  <c r="I309" i="6"/>
  <c r="H309" i="6"/>
  <c r="G309" i="6"/>
  <c r="F309" i="6"/>
  <c r="I308" i="6"/>
  <c r="H308" i="6"/>
  <c r="G308" i="6"/>
  <c r="F308" i="6"/>
  <c r="I307" i="6"/>
  <c r="H307" i="6"/>
  <c r="G307" i="6"/>
  <c r="F307" i="6"/>
  <c r="I306" i="6"/>
  <c r="H306" i="6"/>
  <c r="G306" i="6"/>
  <c r="F306" i="6"/>
  <c r="I305" i="6"/>
  <c r="H305" i="6"/>
  <c r="G305" i="6"/>
  <c r="F305" i="6"/>
  <c r="I304" i="6"/>
  <c r="H304" i="6"/>
  <c r="G304" i="6"/>
  <c r="F304" i="6"/>
  <c r="I303" i="6"/>
  <c r="H303" i="6"/>
  <c r="G303" i="6"/>
  <c r="F303" i="6"/>
  <c r="I302" i="6"/>
  <c r="H302" i="6"/>
  <c r="G302" i="6"/>
  <c r="F302" i="6"/>
  <c r="I301" i="6"/>
  <c r="H301" i="6"/>
  <c r="G301" i="6"/>
  <c r="F301" i="6"/>
  <c r="I300" i="6"/>
  <c r="H300" i="6"/>
  <c r="G300" i="6"/>
  <c r="F300" i="6"/>
  <c r="I299" i="6"/>
  <c r="H299" i="6"/>
  <c r="G299" i="6"/>
  <c r="F299" i="6"/>
  <c r="I298" i="6"/>
  <c r="H298" i="6"/>
  <c r="G298" i="6"/>
  <c r="F298" i="6"/>
  <c r="I297" i="6"/>
  <c r="H297" i="6"/>
  <c r="G297" i="6"/>
  <c r="F297" i="6"/>
  <c r="I296" i="6"/>
  <c r="H296" i="6"/>
  <c r="G296" i="6"/>
  <c r="F296" i="6"/>
  <c r="I295" i="6"/>
  <c r="H295" i="6"/>
  <c r="G295" i="6"/>
  <c r="F295" i="6"/>
  <c r="I294" i="6"/>
  <c r="H294" i="6"/>
  <c r="G294" i="6"/>
  <c r="F294" i="6"/>
  <c r="I293" i="6"/>
  <c r="H293" i="6"/>
  <c r="G293" i="6"/>
  <c r="F293" i="6"/>
  <c r="I292" i="6"/>
  <c r="H292" i="6"/>
  <c r="G292" i="6"/>
  <c r="F292" i="6"/>
  <c r="I291" i="6"/>
  <c r="H291" i="6"/>
  <c r="G291" i="6"/>
  <c r="F291" i="6"/>
  <c r="I290" i="6"/>
  <c r="H290" i="6"/>
  <c r="G290" i="6"/>
  <c r="F290" i="6"/>
  <c r="I289" i="6"/>
  <c r="H289" i="6"/>
  <c r="G289" i="6"/>
  <c r="F289" i="6"/>
  <c r="I288" i="6"/>
  <c r="H288" i="6"/>
  <c r="G288" i="6"/>
  <c r="F288" i="6"/>
  <c r="I287" i="6"/>
  <c r="H287" i="6"/>
  <c r="G287" i="6"/>
  <c r="F287" i="6"/>
  <c r="I286" i="6"/>
  <c r="H286" i="6"/>
  <c r="G286" i="6"/>
  <c r="F286" i="6"/>
  <c r="I285" i="6"/>
  <c r="H285" i="6"/>
  <c r="G285" i="6"/>
  <c r="F285" i="6"/>
  <c r="I284" i="6"/>
  <c r="H284" i="6"/>
  <c r="G284" i="6"/>
  <c r="F284" i="6"/>
  <c r="I283" i="6"/>
  <c r="H283" i="6"/>
  <c r="G283" i="6"/>
  <c r="F283" i="6"/>
  <c r="I282" i="6"/>
  <c r="H282" i="6"/>
  <c r="G282" i="6"/>
  <c r="F282" i="6"/>
  <c r="I281" i="6"/>
  <c r="H281" i="6"/>
  <c r="G281" i="6"/>
  <c r="F281" i="6"/>
  <c r="I280" i="6"/>
  <c r="H280" i="6"/>
  <c r="G280" i="6"/>
  <c r="F280" i="6"/>
  <c r="I279" i="6"/>
  <c r="H279" i="6"/>
  <c r="G279" i="6"/>
  <c r="F279" i="6"/>
  <c r="I278" i="6"/>
  <c r="H278" i="6"/>
  <c r="G278" i="6"/>
  <c r="F278" i="6"/>
  <c r="I277" i="6"/>
  <c r="H277" i="6"/>
  <c r="G277" i="6"/>
  <c r="F277" i="6"/>
  <c r="I276" i="6"/>
  <c r="H276" i="6"/>
  <c r="G276" i="6"/>
  <c r="F276" i="6"/>
  <c r="I275" i="6"/>
  <c r="H275" i="6"/>
  <c r="G275" i="6"/>
  <c r="F275" i="6"/>
  <c r="I274" i="6"/>
  <c r="H274" i="6"/>
  <c r="G274" i="6"/>
  <c r="F274" i="6"/>
  <c r="I273" i="6"/>
  <c r="H273" i="6"/>
  <c r="G273" i="6"/>
  <c r="F273" i="6"/>
  <c r="I272" i="6"/>
  <c r="H272" i="6"/>
  <c r="G272" i="6"/>
  <c r="F272" i="6"/>
  <c r="I271" i="6"/>
  <c r="H271" i="6"/>
  <c r="G271" i="6"/>
  <c r="F271" i="6"/>
  <c r="I270" i="6"/>
  <c r="H270" i="6"/>
  <c r="G270" i="6"/>
  <c r="F270" i="6"/>
  <c r="I269" i="6"/>
  <c r="H269" i="6"/>
  <c r="G269" i="6"/>
  <c r="F269" i="6"/>
  <c r="I268" i="6"/>
  <c r="H268" i="6"/>
  <c r="G268" i="6"/>
  <c r="F268" i="6"/>
  <c r="I267" i="6"/>
  <c r="H267" i="6"/>
  <c r="G267" i="6"/>
  <c r="F267" i="6"/>
  <c r="I266" i="6"/>
  <c r="H266" i="6"/>
  <c r="G266" i="6"/>
  <c r="F266" i="6"/>
  <c r="I265" i="6"/>
  <c r="H265" i="6"/>
  <c r="G265" i="6"/>
  <c r="F265" i="6"/>
  <c r="I264" i="6"/>
  <c r="H264" i="6"/>
  <c r="G264" i="6"/>
  <c r="F264" i="6"/>
  <c r="I263" i="6"/>
  <c r="H263" i="6"/>
  <c r="G263" i="6"/>
  <c r="F263" i="6"/>
  <c r="I262" i="6"/>
  <c r="H262" i="6"/>
  <c r="G262" i="6"/>
  <c r="F262" i="6"/>
  <c r="I261" i="6"/>
  <c r="H261" i="6"/>
  <c r="G261" i="6"/>
  <c r="F261" i="6"/>
  <c r="I260" i="6"/>
  <c r="H260" i="6"/>
  <c r="G260" i="6"/>
  <c r="F260" i="6"/>
  <c r="I259" i="6"/>
  <c r="H259" i="6"/>
  <c r="G259" i="6"/>
  <c r="F259" i="6"/>
  <c r="I258" i="6"/>
  <c r="H258" i="6"/>
  <c r="G258" i="6"/>
  <c r="F258" i="6"/>
  <c r="I257" i="6"/>
  <c r="H257" i="6"/>
  <c r="G257" i="6"/>
  <c r="F257" i="6"/>
  <c r="I256" i="6"/>
  <c r="H256" i="6"/>
  <c r="G256" i="6"/>
  <c r="F256" i="6"/>
  <c r="I255" i="6"/>
  <c r="H255" i="6"/>
  <c r="G255" i="6"/>
  <c r="F255" i="6"/>
  <c r="I254" i="6"/>
  <c r="H254" i="6"/>
  <c r="G254" i="6"/>
  <c r="F254" i="6"/>
  <c r="I253" i="6"/>
  <c r="H253" i="6"/>
  <c r="G253" i="6"/>
  <c r="F253" i="6"/>
  <c r="I252" i="6"/>
  <c r="H252" i="6"/>
  <c r="G252" i="6"/>
  <c r="F252" i="6"/>
  <c r="I251" i="6"/>
  <c r="H251" i="6"/>
  <c r="G251" i="6"/>
  <c r="F251" i="6"/>
  <c r="I250" i="6"/>
  <c r="H250" i="6"/>
  <c r="G250" i="6"/>
  <c r="F250" i="6"/>
  <c r="I249" i="6"/>
  <c r="H249" i="6"/>
  <c r="G249" i="6"/>
  <c r="F249" i="6"/>
  <c r="I248" i="6"/>
  <c r="H248" i="6"/>
  <c r="G248" i="6"/>
  <c r="F248" i="6"/>
  <c r="I247" i="6"/>
  <c r="H247" i="6"/>
  <c r="G247" i="6"/>
  <c r="F247" i="6"/>
  <c r="I246" i="6"/>
  <c r="H246" i="6"/>
  <c r="G246" i="6"/>
  <c r="F246" i="6"/>
  <c r="I245" i="6"/>
  <c r="H245" i="6"/>
  <c r="G245" i="6"/>
  <c r="F245" i="6"/>
  <c r="I244" i="6"/>
  <c r="H244" i="6"/>
  <c r="G244" i="6"/>
  <c r="F244" i="6"/>
  <c r="I243" i="6"/>
  <c r="H243" i="6"/>
  <c r="G243" i="6"/>
  <c r="F243" i="6"/>
  <c r="I242" i="6"/>
  <c r="H242" i="6"/>
  <c r="G242" i="6"/>
  <c r="F242" i="6"/>
  <c r="I241" i="6"/>
  <c r="H241" i="6"/>
  <c r="G241" i="6"/>
  <c r="F241" i="6"/>
  <c r="I240" i="6"/>
  <c r="H240" i="6"/>
  <c r="G240" i="6"/>
  <c r="F240" i="6"/>
  <c r="I239" i="6"/>
  <c r="H239" i="6"/>
  <c r="G239" i="6"/>
  <c r="F239" i="6"/>
  <c r="I238" i="6"/>
  <c r="H238" i="6"/>
  <c r="G238" i="6"/>
  <c r="F238" i="6"/>
  <c r="I237" i="6"/>
  <c r="H237" i="6"/>
  <c r="G237" i="6"/>
  <c r="F237" i="6"/>
  <c r="I236" i="6"/>
  <c r="H236" i="6"/>
  <c r="G236" i="6"/>
  <c r="F236" i="6"/>
  <c r="I235" i="6"/>
  <c r="H235" i="6"/>
  <c r="G235" i="6"/>
  <c r="F235" i="6"/>
  <c r="I234" i="6"/>
  <c r="H234" i="6"/>
  <c r="G234" i="6"/>
  <c r="F234" i="6"/>
  <c r="I233" i="6"/>
  <c r="H233" i="6"/>
  <c r="G233" i="6"/>
  <c r="F233" i="6"/>
  <c r="I232" i="6"/>
  <c r="H232" i="6"/>
  <c r="G232" i="6"/>
  <c r="F232" i="6"/>
  <c r="I231" i="6"/>
  <c r="H231" i="6"/>
  <c r="G231" i="6"/>
  <c r="F231" i="6"/>
  <c r="I230" i="6"/>
  <c r="H230" i="6"/>
  <c r="G230" i="6"/>
  <c r="F230" i="6"/>
  <c r="I229" i="6"/>
  <c r="H229" i="6"/>
  <c r="G229" i="6"/>
  <c r="F229" i="6"/>
  <c r="I228" i="6"/>
  <c r="H228" i="6"/>
  <c r="G228" i="6"/>
  <c r="F228" i="6"/>
  <c r="I227" i="6"/>
  <c r="H227" i="6"/>
  <c r="G227" i="6"/>
  <c r="F227" i="6"/>
  <c r="I226" i="6"/>
  <c r="H226" i="6"/>
  <c r="G226" i="6"/>
  <c r="F226" i="6"/>
  <c r="I225" i="6"/>
  <c r="H225" i="6"/>
  <c r="G225" i="6"/>
  <c r="F225" i="6"/>
  <c r="I224" i="6"/>
  <c r="H224" i="6"/>
  <c r="G224" i="6"/>
  <c r="F224" i="6"/>
  <c r="I223" i="6"/>
  <c r="H223" i="6"/>
  <c r="G223" i="6"/>
  <c r="F223" i="6"/>
  <c r="I222" i="6"/>
  <c r="H222" i="6"/>
  <c r="G222" i="6"/>
  <c r="F222" i="6"/>
  <c r="I221" i="6"/>
  <c r="H221" i="6"/>
  <c r="G221" i="6"/>
  <c r="F221" i="6"/>
  <c r="I220" i="6"/>
  <c r="H220" i="6"/>
  <c r="G220" i="6"/>
  <c r="F220" i="6"/>
  <c r="I219" i="6"/>
  <c r="H219" i="6"/>
  <c r="G219" i="6"/>
  <c r="F219" i="6"/>
  <c r="I218" i="6"/>
  <c r="H218" i="6"/>
  <c r="G218" i="6"/>
  <c r="F218" i="6"/>
  <c r="I217" i="6"/>
  <c r="H217" i="6"/>
  <c r="G217" i="6"/>
  <c r="F217" i="6"/>
  <c r="I216" i="6"/>
  <c r="H216" i="6"/>
  <c r="G216" i="6"/>
  <c r="F216" i="6"/>
  <c r="I215" i="6"/>
  <c r="H215" i="6"/>
  <c r="G215" i="6"/>
  <c r="F215" i="6"/>
  <c r="I214" i="6"/>
  <c r="H214" i="6"/>
  <c r="G214" i="6"/>
  <c r="F214" i="6"/>
  <c r="I213" i="6"/>
  <c r="H213" i="6"/>
  <c r="G213" i="6"/>
  <c r="F213" i="6"/>
  <c r="I212" i="6"/>
  <c r="H212" i="6"/>
  <c r="G212" i="6"/>
  <c r="F212" i="6"/>
  <c r="I211" i="6"/>
  <c r="H211" i="6"/>
  <c r="G211" i="6"/>
  <c r="F211" i="6"/>
  <c r="I210" i="6"/>
  <c r="H210" i="6"/>
  <c r="G210" i="6"/>
  <c r="F210" i="6"/>
  <c r="I209" i="6"/>
  <c r="H209" i="6"/>
  <c r="G209" i="6"/>
  <c r="F209" i="6"/>
  <c r="I208" i="6"/>
  <c r="H208" i="6"/>
  <c r="G208" i="6"/>
  <c r="F208" i="6"/>
  <c r="I207" i="6"/>
  <c r="H207" i="6"/>
  <c r="G207" i="6"/>
  <c r="F207" i="6"/>
  <c r="I206" i="6"/>
  <c r="H206" i="6"/>
  <c r="G206" i="6"/>
  <c r="F206" i="6"/>
  <c r="I205" i="6"/>
  <c r="H205" i="6"/>
  <c r="G205" i="6"/>
  <c r="F205" i="6"/>
  <c r="I204" i="6"/>
  <c r="H204" i="6"/>
  <c r="G204" i="6"/>
  <c r="F204" i="6"/>
  <c r="I203" i="6"/>
  <c r="H203" i="6"/>
  <c r="G203" i="6"/>
  <c r="F203" i="6"/>
  <c r="I202" i="6"/>
  <c r="H202" i="6"/>
  <c r="G202" i="6"/>
  <c r="F202" i="6"/>
  <c r="I201" i="6"/>
  <c r="H201" i="6"/>
  <c r="G201" i="6"/>
  <c r="F201" i="6"/>
  <c r="I200" i="6"/>
  <c r="H200" i="6"/>
  <c r="G200" i="6"/>
  <c r="F200" i="6"/>
  <c r="I199" i="6"/>
  <c r="H199" i="6"/>
  <c r="G199" i="6"/>
  <c r="F199" i="6"/>
  <c r="I198" i="6"/>
  <c r="H198" i="6"/>
  <c r="G198" i="6"/>
  <c r="F198" i="6"/>
  <c r="I197" i="6"/>
  <c r="H197" i="6"/>
  <c r="G197" i="6"/>
  <c r="F197" i="6"/>
  <c r="I196" i="6"/>
  <c r="H196" i="6"/>
  <c r="G196" i="6"/>
  <c r="F196" i="6"/>
  <c r="I195" i="6"/>
  <c r="H195" i="6"/>
  <c r="G195" i="6"/>
  <c r="F195" i="6"/>
  <c r="I194" i="6"/>
  <c r="H194" i="6"/>
  <c r="G194" i="6"/>
  <c r="F194" i="6"/>
  <c r="I193" i="6"/>
  <c r="H193" i="6"/>
  <c r="G193" i="6"/>
  <c r="F193" i="6"/>
  <c r="I192" i="6"/>
  <c r="H192" i="6"/>
  <c r="G192" i="6"/>
  <c r="F192" i="6"/>
  <c r="I191" i="6"/>
  <c r="H191" i="6"/>
  <c r="G191" i="6"/>
  <c r="F191" i="6"/>
  <c r="I190" i="6"/>
  <c r="H190" i="6"/>
  <c r="G190" i="6"/>
  <c r="F190" i="6"/>
  <c r="I189" i="6"/>
  <c r="H189" i="6"/>
  <c r="G189" i="6"/>
  <c r="F189" i="6"/>
  <c r="I188" i="6"/>
  <c r="H188" i="6"/>
  <c r="G188" i="6"/>
  <c r="F188" i="6"/>
  <c r="I187" i="6"/>
  <c r="H187" i="6"/>
  <c r="G187" i="6"/>
  <c r="F187" i="6"/>
  <c r="I186" i="6"/>
  <c r="H186" i="6"/>
  <c r="G186" i="6"/>
  <c r="F186" i="6"/>
  <c r="I185" i="6"/>
  <c r="H185" i="6"/>
  <c r="G185" i="6"/>
  <c r="F185" i="6"/>
  <c r="I184" i="6"/>
  <c r="H184" i="6"/>
  <c r="G184" i="6"/>
  <c r="F184" i="6"/>
  <c r="I183" i="6"/>
  <c r="H183" i="6"/>
  <c r="G183" i="6"/>
  <c r="F183" i="6"/>
  <c r="I182" i="6"/>
  <c r="H182" i="6"/>
  <c r="G182" i="6"/>
  <c r="F182" i="6"/>
  <c r="I181" i="6"/>
  <c r="H181" i="6"/>
  <c r="G181" i="6"/>
  <c r="F181" i="6"/>
  <c r="I180" i="6"/>
  <c r="H180" i="6"/>
  <c r="G180" i="6"/>
  <c r="F180" i="6"/>
  <c r="I179" i="6"/>
  <c r="H179" i="6"/>
  <c r="G179" i="6"/>
  <c r="F179" i="6"/>
  <c r="I178" i="6"/>
  <c r="H178" i="6"/>
  <c r="G178" i="6"/>
  <c r="F178" i="6"/>
  <c r="I177" i="6"/>
  <c r="H177" i="6"/>
  <c r="G177" i="6"/>
  <c r="F177" i="6"/>
  <c r="I176" i="6"/>
  <c r="H176" i="6"/>
  <c r="G176" i="6"/>
  <c r="F176" i="6"/>
  <c r="I175" i="6"/>
  <c r="H175" i="6"/>
  <c r="G175" i="6"/>
  <c r="F175" i="6"/>
  <c r="I174" i="6"/>
  <c r="H174" i="6"/>
  <c r="G174" i="6"/>
  <c r="F174" i="6"/>
  <c r="I173" i="6"/>
  <c r="H173" i="6"/>
  <c r="G173" i="6"/>
  <c r="F173" i="6"/>
  <c r="I172" i="6"/>
  <c r="H172" i="6"/>
  <c r="G172" i="6"/>
  <c r="F172" i="6"/>
  <c r="I171" i="6"/>
  <c r="H171" i="6"/>
  <c r="G171" i="6"/>
  <c r="F171" i="6"/>
  <c r="I170" i="6"/>
  <c r="H170" i="6"/>
  <c r="G170" i="6"/>
  <c r="F170" i="6"/>
  <c r="I169" i="6"/>
  <c r="H169" i="6"/>
  <c r="G169" i="6"/>
  <c r="F169" i="6"/>
  <c r="I168" i="6"/>
  <c r="H168" i="6"/>
  <c r="G168" i="6"/>
  <c r="F168" i="6"/>
  <c r="I167" i="6"/>
  <c r="H167" i="6"/>
  <c r="G167" i="6"/>
  <c r="F167" i="6"/>
  <c r="I166" i="6"/>
  <c r="H166" i="6"/>
  <c r="G166" i="6"/>
  <c r="F166" i="6"/>
  <c r="I165" i="6"/>
  <c r="H165" i="6"/>
  <c r="G165" i="6"/>
  <c r="F165" i="6"/>
  <c r="I164" i="6"/>
  <c r="H164" i="6"/>
  <c r="G164" i="6"/>
  <c r="F164" i="6"/>
  <c r="I163" i="6"/>
  <c r="H163" i="6"/>
  <c r="G163" i="6"/>
  <c r="F163" i="6"/>
  <c r="I162" i="6"/>
  <c r="H162" i="6"/>
  <c r="G162" i="6"/>
  <c r="F162" i="6"/>
  <c r="I161" i="6"/>
  <c r="H161" i="6"/>
  <c r="G161" i="6"/>
  <c r="F161" i="6"/>
  <c r="I160" i="6"/>
  <c r="H160" i="6"/>
  <c r="G160" i="6"/>
  <c r="F160" i="6"/>
  <c r="I159" i="6"/>
  <c r="H159" i="6"/>
  <c r="G159" i="6"/>
  <c r="F159" i="6"/>
  <c r="I158" i="6"/>
  <c r="H158" i="6"/>
  <c r="G158" i="6"/>
  <c r="F158" i="6"/>
  <c r="I157" i="6"/>
  <c r="H157" i="6"/>
  <c r="G157" i="6"/>
  <c r="F157" i="6"/>
  <c r="I156" i="6"/>
  <c r="H156" i="6"/>
  <c r="G156" i="6"/>
  <c r="F156" i="6"/>
  <c r="I155" i="6"/>
  <c r="H155" i="6"/>
  <c r="G155" i="6"/>
  <c r="F155" i="6"/>
  <c r="I154" i="6"/>
  <c r="H154" i="6"/>
  <c r="G154" i="6"/>
  <c r="F154" i="6"/>
  <c r="I153" i="6"/>
  <c r="H153" i="6"/>
  <c r="G153" i="6"/>
  <c r="F153" i="6"/>
  <c r="I152" i="6"/>
  <c r="H152" i="6"/>
  <c r="G152" i="6"/>
  <c r="F152" i="6"/>
  <c r="I151" i="6"/>
  <c r="H151" i="6"/>
  <c r="G151" i="6"/>
  <c r="F151" i="6"/>
  <c r="I150" i="6"/>
  <c r="H150" i="6"/>
  <c r="G150" i="6"/>
  <c r="F150" i="6"/>
  <c r="I149" i="6"/>
  <c r="H149" i="6"/>
  <c r="G149" i="6"/>
  <c r="F149" i="6"/>
  <c r="I148" i="6"/>
  <c r="H148" i="6"/>
  <c r="G148" i="6"/>
  <c r="F148" i="6"/>
  <c r="I147" i="6"/>
  <c r="H147" i="6"/>
  <c r="G147" i="6"/>
  <c r="F147" i="6"/>
  <c r="I146" i="6"/>
  <c r="H146" i="6"/>
  <c r="G146" i="6"/>
  <c r="F146" i="6"/>
  <c r="I145" i="6"/>
  <c r="H145" i="6"/>
  <c r="G145" i="6"/>
  <c r="F145" i="6"/>
  <c r="I144" i="6"/>
  <c r="H144" i="6"/>
  <c r="G144" i="6"/>
  <c r="F144" i="6"/>
  <c r="I143" i="6"/>
  <c r="H143" i="6"/>
  <c r="G143" i="6"/>
  <c r="F143" i="6"/>
  <c r="I142" i="6"/>
  <c r="H142" i="6"/>
  <c r="G142" i="6"/>
  <c r="F142" i="6"/>
  <c r="I141" i="6"/>
  <c r="H141" i="6"/>
  <c r="G141" i="6"/>
  <c r="F141" i="6"/>
  <c r="I140" i="6"/>
  <c r="H140" i="6"/>
  <c r="G140" i="6"/>
  <c r="F140" i="6"/>
  <c r="I139" i="6"/>
  <c r="H139" i="6"/>
  <c r="G139" i="6"/>
  <c r="F139" i="6"/>
  <c r="I138" i="6"/>
  <c r="H138" i="6"/>
  <c r="G138" i="6"/>
  <c r="F138" i="6"/>
  <c r="I137" i="6"/>
  <c r="H137" i="6"/>
  <c r="G137" i="6"/>
  <c r="F137" i="6"/>
  <c r="I136" i="6"/>
  <c r="H136" i="6"/>
  <c r="G136" i="6"/>
  <c r="F136" i="6"/>
  <c r="I135" i="6"/>
  <c r="H135" i="6"/>
  <c r="G135" i="6"/>
  <c r="F135" i="6"/>
  <c r="I134" i="6"/>
  <c r="H134" i="6"/>
  <c r="G134" i="6"/>
  <c r="F134" i="6"/>
  <c r="I133" i="6"/>
  <c r="H133" i="6"/>
  <c r="G133" i="6"/>
  <c r="F133" i="6"/>
  <c r="I132" i="6"/>
  <c r="H132" i="6"/>
  <c r="G132" i="6"/>
  <c r="F132" i="6"/>
  <c r="I131" i="6"/>
  <c r="H131" i="6"/>
  <c r="G131" i="6"/>
  <c r="F131" i="6"/>
  <c r="I130" i="6"/>
  <c r="H130" i="6"/>
  <c r="G130" i="6"/>
  <c r="F130" i="6"/>
  <c r="I129" i="6"/>
  <c r="H129" i="6"/>
  <c r="G129" i="6"/>
  <c r="F129" i="6"/>
  <c r="I128" i="6"/>
  <c r="H128" i="6"/>
  <c r="G128" i="6"/>
  <c r="F128" i="6"/>
  <c r="I127" i="6"/>
  <c r="H127" i="6"/>
  <c r="G127" i="6"/>
  <c r="F127" i="6"/>
  <c r="I126" i="6"/>
  <c r="H126" i="6"/>
  <c r="G126" i="6"/>
  <c r="F126" i="6"/>
  <c r="I125" i="6"/>
  <c r="H125" i="6"/>
  <c r="G125" i="6"/>
  <c r="F125" i="6"/>
  <c r="I124" i="6"/>
  <c r="H124" i="6"/>
  <c r="G124" i="6"/>
  <c r="F124" i="6"/>
  <c r="I123" i="6"/>
  <c r="H123" i="6"/>
  <c r="G123" i="6"/>
  <c r="F123" i="6"/>
  <c r="I122" i="6"/>
  <c r="H122" i="6"/>
  <c r="G122" i="6"/>
  <c r="F122" i="6"/>
  <c r="I121" i="6"/>
  <c r="H121" i="6"/>
  <c r="G121" i="6"/>
  <c r="F121" i="6"/>
  <c r="I120" i="6"/>
  <c r="H120" i="6"/>
  <c r="G120" i="6"/>
  <c r="F120" i="6"/>
  <c r="I119" i="6"/>
  <c r="H119" i="6"/>
  <c r="G119" i="6"/>
  <c r="F119" i="6"/>
  <c r="I118" i="6"/>
  <c r="H118" i="6"/>
  <c r="G118" i="6"/>
  <c r="F118" i="6"/>
  <c r="I117" i="6"/>
  <c r="H117" i="6"/>
  <c r="G117" i="6"/>
  <c r="F117" i="6"/>
  <c r="I116" i="6"/>
  <c r="H116" i="6"/>
  <c r="G116" i="6"/>
  <c r="F116" i="6"/>
  <c r="I115" i="6"/>
  <c r="H115" i="6"/>
  <c r="G115" i="6"/>
  <c r="F115" i="6"/>
  <c r="I114" i="6"/>
  <c r="H114" i="6"/>
  <c r="G114" i="6"/>
  <c r="F114" i="6"/>
  <c r="I113" i="6"/>
  <c r="H113" i="6"/>
  <c r="G113" i="6"/>
  <c r="F113" i="6"/>
  <c r="I112" i="6"/>
  <c r="H112" i="6"/>
  <c r="G112" i="6"/>
  <c r="F112" i="6"/>
  <c r="I111" i="6"/>
  <c r="H111" i="6"/>
  <c r="G111" i="6"/>
  <c r="F111" i="6"/>
  <c r="I110" i="6"/>
  <c r="H110" i="6"/>
  <c r="G110" i="6"/>
  <c r="F110" i="6"/>
  <c r="I109" i="6"/>
  <c r="H109" i="6"/>
  <c r="G109" i="6"/>
  <c r="F109" i="6"/>
  <c r="I108" i="6"/>
  <c r="H108" i="6"/>
  <c r="G108" i="6"/>
  <c r="F108" i="6"/>
  <c r="I107" i="6"/>
  <c r="H107" i="6"/>
  <c r="G107" i="6"/>
  <c r="F107" i="6"/>
  <c r="I106" i="6"/>
  <c r="H106" i="6"/>
  <c r="G106" i="6"/>
  <c r="F106" i="6"/>
  <c r="I105" i="6"/>
  <c r="H105" i="6"/>
  <c r="G105" i="6"/>
  <c r="F105" i="6"/>
  <c r="I104" i="6"/>
  <c r="H104" i="6"/>
  <c r="G104" i="6"/>
  <c r="F104" i="6"/>
  <c r="I103" i="6"/>
  <c r="H103" i="6"/>
  <c r="G103" i="6"/>
  <c r="F103" i="6"/>
  <c r="I102" i="6"/>
  <c r="H102" i="6"/>
  <c r="G102" i="6"/>
  <c r="F102" i="6"/>
  <c r="I101" i="6"/>
  <c r="H101" i="6"/>
  <c r="G101" i="6"/>
  <c r="F101" i="6"/>
  <c r="I100" i="6"/>
  <c r="H100" i="6"/>
  <c r="G100" i="6"/>
  <c r="F100" i="6"/>
  <c r="I99" i="6"/>
  <c r="H99" i="6"/>
  <c r="G99" i="6"/>
  <c r="F99" i="6"/>
  <c r="I98" i="6"/>
  <c r="H98" i="6"/>
  <c r="G98" i="6"/>
  <c r="F98" i="6"/>
  <c r="I97" i="6"/>
  <c r="H97" i="6"/>
  <c r="G97" i="6"/>
  <c r="F97" i="6"/>
  <c r="I96" i="6"/>
  <c r="H96" i="6"/>
  <c r="G96" i="6"/>
  <c r="F96" i="6"/>
  <c r="I95" i="6"/>
  <c r="H95" i="6"/>
  <c r="G95" i="6"/>
  <c r="F95" i="6"/>
  <c r="I94" i="6"/>
  <c r="H94" i="6"/>
  <c r="G94" i="6"/>
  <c r="F94" i="6"/>
  <c r="I93" i="6"/>
  <c r="H93" i="6"/>
  <c r="G93" i="6"/>
  <c r="F93" i="6"/>
  <c r="I92" i="6"/>
  <c r="H92" i="6"/>
  <c r="G92" i="6"/>
  <c r="F92" i="6"/>
  <c r="I91" i="6"/>
  <c r="H91" i="6"/>
  <c r="G91" i="6"/>
  <c r="F91" i="6"/>
  <c r="I90" i="6"/>
  <c r="H90" i="6"/>
  <c r="G90" i="6"/>
  <c r="F90" i="6"/>
  <c r="I89" i="6"/>
  <c r="H89" i="6"/>
  <c r="G89" i="6"/>
  <c r="F89" i="6"/>
  <c r="I88" i="6"/>
  <c r="H88" i="6"/>
  <c r="G88" i="6"/>
  <c r="F88" i="6"/>
  <c r="I87" i="6"/>
  <c r="H87" i="6"/>
  <c r="G87" i="6"/>
  <c r="F87" i="6"/>
  <c r="I86" i="6"/>
  <c r="H86" i="6"/>
  <c r="G86" i="6"/>
  <c r="F86" i="6"/>
  <c r="I85" i="6"/>
  <c r="H85" i="6"/>
  <c r="G85" i="6"/>
  <c r="F85" i="6"/>
  <c r="I84" i="6"/>
  <c r="H84" i="6"/>
  <c r="G84" i="6"/>
  <c r="F84" i="6"/>
  <c r="I83" i="6"/>
  <c r="H83" i="6"/>
  <c r="G83" i="6"/>
  <c r="F83" i="6"/>
  <c r="I82" i="6"/>
  <c r="H82" i="6"/>
  <c r="G82" i="6"/>
  <c r="F82" i="6"/>
  <c r="I81" i="6"/>
  <c r="H81" i="6"/>
  <c r="G81" i="6"/>
  <c r="F81" i="6"/>
  <c r="I80" i="6"/>
  <c r="H80" i="6"/>
  <c r="G80" i="6"/>
  <c r="F80" i="6"/>
  <c r="I79" i="6"/>
  <c r="H79" i="6"/>
  <c r="G79" i="6"/>
  <c r="F79" i="6"/>
  <c r="I78" i="6"/>
  <c r="H78" i="6"/>
  <c r="G78" i="6"/>
  <c r="F78" i="6"/>
  <c r="I77" i="6"/>
  <c r="H77" i="6"/>
  <c r="G77" i="6"/>
  <c r="F77" i="6"/>
  <c r="I76" i="6"/>
  <c r="H76" i="6"/>
  <c r="G76" i="6"/>
  <c r="F76" i="6"/>
  <c r="I75" i="6"/>
  <c r="H75" i="6"/>
  <c r="G75" i="6"/>
  <c r="F75" i="6"/>
  <c r="I74" i="6"/>
  <c r="H74" i="6"/>
  <c r="G74" i="6"/>
  <c r="F74" i="6"/>
  <c r="I73" i="6"/>
  <c r="H73" i="6"/>
  <c r="G73" i="6"/>
  <c r="F73" i="6"/>
  <c r="I72" i="6"/>
  <c r="H72" i="6"/>
  <c r="G72" i="6"/>
  <c r="F72" i="6"/>
  <c r="I71" i="6"/>
  <c r="H71" i="6"/>
  <c r="G71" i="6"/>
  <c r="F71" i="6"/>
  <c r="I70" i="6"/>
  <c r="H70" i="6"/>
  <c r="G70" i="6"/>
  <c r="F70" i="6"/>
  <c r="I69" i="6"/>
  <c r="H69" i="6"/>
  <c r="G69" i="6"/>
  <c r="F69" i="6"/>
  <c r="I68" i="6"/>
  <c r="H68" i="6"/>
  <c r="G68" i="6"/>
  <c r="F68" i="6"/>
  <c r="I67" i="6"/>
  <c r="H67" i="6"/>
  <c r="G67" i="6"/>
  <c r="F67" i="6"/>
  <c r="I66" i="6"/>
  <c r="H66" i="6"/>
  <c r="G66" i="6"/>
  <c r="F66" i="6"/>
  <c r="I65" i="6"/>
  <c r="H65" i="6"/>
  <c r="G65" i="6"/>
  <c r="F65" i="6"/>
  <c r="I64" i="6"/>
  <c r="H64" i="6"/>
  <c r="G64" i="6"/>
  <c r="F64" i="6"/>
  <c r="I63" i="6"/>
  <c r="H63" i="6"/>
  <c r="G63" i="6"/>
  <c r="F63" i="6"/>
  <c r="I62" i="6"/>
  <c r="H62" i="6"/>
  <c r="G62" i="6"/>
  <c r="F62" i="6"/>
  <c r="I61" i="6"/>
  <c r="H61" i="6"/>
  <c r="G61" i="6"/>
  <c r="F61" i="6"/>
  <c r="I60" i="6"/>
  <c r="H60" i="6"/>
  <c r="G60" i="6"/>
  <c r="F60" i="6"/>
  <c r="I59" i="6"/>
  <c r="H59" i="6"/>
  <c r="G59" i="6"/>
  <c r="F59" i="6"/>
  <c r="I58" i="6"/>
  <c r="H58" i="6"/>
  <c r="G58" i="6"/>
  <c r="F58" i="6"/>
  <c r="I57" i="6"/>
  <c r="H57" i="6"/>
  <c r="G57" i="6"/>
  <c r="F57" i="6"/>
  <c r="I56" i="6"/>
  <c r="H56" i="6"/>
  <c r="G56" i="6"/>
  <c r="F56" i="6"/>
  <c r="I55" i="6"/>
  <c r="H55" i="6"/>
  <c r="G55" i="6"/>
  <c r="F55" i="6"/>
  <c r="I54" i="6"/>
  <c r="H54" i="6"/>
  <c r="G54" i="6"/>
  <c r="F54" i="6"/>
  <c r="I53" i="6"/>
  <c r="H53" i="6"/>
  <c r="G53" i="6"/>
  <c r="F53" i="6"/>
  <c r="I52" i="6"/>
  <c r="H52" i="6"/>
  <c r="G52" i="6"/>
  <c r="F52" i="6"/>
  <c r="I51" i="6"/>
  <c r="H51" i="6"/>
  <c r="G51" i="6"/>
  <c r="F51" i="6"/>
  <c r="I50" i="6"/>
  <c r="H50" i="6"/>
  <c r="G50" i="6"/>
  <c r="F50" i="6"/>
  <c r="I49" i="6"/>
  <c r="H49" i="6"/>
  <c r="G49" i="6"/>
  <c r="F49" i="6"/>
  <c r="I48" i="6"/>
  <c r="H48" i="6"/>
  <c r="G48" i="6"/>
  <c r="F48" i="6"/>
  <c r="I47" i="6"/>
  <c r="H47" i="6"/>
  <c r="G47" i="6"/>
  <c r="F47" i="6"/>
  <c r="I46" i="6"/>
  <c r="H46" i="6"/>
  <c r="G46" i="6"/>
  <c r="F46" i="6"/>
  <c r="I45" i="6"/>
  <c r="H45" i="6"/>
  <c r="G45" i="6"/>
  <c r="F45" i="6"/>
  <c r="I44" i="6"/>
  <c r="H44" i="6"/>
  <c r="G44" i="6"/>
  <c r="F44" i="6"/>
  <c r="I43" i="6"/>
  <c r="H43" i="6"/>
  <c r="G43" i="6"/>
  <c r="F43" i="6"/>
  <c r="I42" i="6"/>
  <c r="H42" i="6"/>
  <c r="G42" i="6"/>
  <c r="F42" i="6"/>
  <c r="I41" i="6"/>
  <c r="H41" i="6"/>
  <c r="G41" i="6"/>
  <c r="F41" i="6"/>
  <c r="I40" i="6"/>
  <c r="H40" i="6"/>
  <c r="G40" i="6"/>
  <c r="F40" i="6"/>
  <c r="I39" i="6"/>
  <c r="H39" i="6"/>
  <c r="G39" i="6"/>
  <c r="F39" i="6"/>
  <c r="I38" i="6"/>
  <c r="H38" i="6"/>
  <c r="G38" i="6"/>
  <c r="F38" i="6"/>
  <c r="I37" i="6"/>
  <c r="H37" i="6"/>
  <c r="G37" i="6"/>
  <c r="F37" i="6"/>
  <c r="I36" i="6"/>
  <c r="H36" i="6"/>
  <c r="G36" i="6"/>
  <c r="F36" i="6"/>
  <c r="I35" i="6"/>
  <c r="H35" i="6"/>
  <c r="G35" i="6"/>
  <c r="F35" i="6"/>
  <c r="I34" i="6"/>
  <c r="H34" i="6"/>
  <c r="G34" i="6"/>
  <c r="F34" i="6"/>
  <c r="I33" i="6"/>
  <c r="H33" i="6"/>
  <c r="G33" i="6"/>
  <c r="F33" i="6"/>
  <c r="I32" i="6"/>
  <c r="H32" i="6"/>
  <c r="G32" i="6"/>
  <c r="F32" i="6"/>
  <c r="I31" i="6"/>
  <c r="H31" i="6"/>
  <c r="G31" i="6"/>
  <c r="F31" i="6"/>
  <c r="I30" i="6"/>
  <c r="H30" i="6"/>
  <c r="G30" i="6"/>
  <c r="F30" i="6"/>
  <c r="I29" i="6"/>
  <c r="H29" i="6"/>
  <c r="G29" i="6"/>
  <c r="F29" i="6"/>
  <c r="I28" i="6"/>
  <c r="H28" i="6"/>
  <c r="G28" i="6"/>
  <c r="F28" i="6"/>
  <c r="I27" i="6"/>
  <c r="H27" i="6"/>
  <c r="G27" i="6"/>
  <c r="F27" i="6"/>
  <c r="I26" i="6"/>
  <c r="H26" i="6"/>
  <c r="G26" i="6"/>
  <c r="F26" i="6"/>
  <c r="I25" i="6"/>
  <c r="H25" i="6"/>
  <c r="G25" i="6"/>
  <c r="F25" i="6"/>
  <c r="I24" i="6"/>
  <c r="H24" i="6"/>
  <c r="G24" i="6"/>
  <c r="F24" i="6"/>
  <c r="I23" i="6"/>
  <c r="H23" i="6"/>
  <c r="G23" i="6"/>
  <c r="F23" i="6"/>
  <c r="I22" i="6"/>
  <c r="H22" i="6"/>
  <c r="G22" i="6"/>
  <c r="F22" i="6"/>
  <c r="I21" i="6"/>
  <c r="H21" i="6"/>
  <c r="G21" i="6"/>
  <c r="F21" i="6"/>
  <c r="I20" i="6"/>
  <c r="H20" i="6"/>
  <c r="G20" i="6"/>
  <c r="F20" i="6"/>
  <c r="I19" i="6"/>
  <c r="H19" i="6"/>
  <c r="G19" i="6"/>
  <c r="F19" i="6"/>
  <c r="I18" i="6"/>
  <c r="H18" i="6"/>
  <c r="G18" i="6"/>
  <c r="F18" i="6"/>
  <c r="I17" i="6"/>
  <c r="H17" i="6"/>
  <c r="G17" i="6"/>
  <c r="F17" i="6"/>
  <c r="I16" i="6"/>
  <c r="H16" i="6"/>
  <c r="G16" i="6"/>
  <c r="F16" i="6"/>
  <c r="I15" i="6"/>
  <c r="H15" i="6"/>
  <c r="G15" i="6"/>
  <c r="F15" i="6"/>
  <c r="I14" i="6"/>
  <c r="H14" i="6"/>
  <c r="G14" i="6"/>
  <c r="F14" i="6"/>
  <c r="I13" i="6"/>
  <c r="H13" i="6"/>
  <c r="G13" i="6"/>
  <c r="F13" i="6"/>
  <c r="I12" i="6"/>
  <c r="H12" i="6"/>
  <c r="G12" i="6"/>
  <c r="F12" i="6"/>
  <c r="I11" i="6"/>
  <c r="H11" i="6"/>
  <c r="G11" i="6"/>
  <c r="F11" i="6"/>
  <c r="I10" i="6"/>
  <c r="H10" i="6"/>
  <c r="G10" i="6"/>
  <c r="F10" i="6"/>
  <c r="I9" i="6"/>
  <c r="H9" i="6"/>
  <c r="G9" i="6"/>
  <c r="F9" i="6"/>
  <c r="I8" i="6"/>
  <c r="H8" i="6"/>
  <c r="G8" i="6"/>
  <c r="F8" i="6"/>
  <c r="I7" i="6"/>
  <c r="H7" i="6"/>
  <c r="G7" i="6"/>
  <c r="F7" i="6"/>
  <c r="I6" i="6"/>
  <c r="H6" i="6"/>
  <c r="G6" i="6"/>
  <c r="F6" i="6"/>
  <c r="D6" i="6" l="1"/>
  <c r="D13" i="6"/>
  <c r="AX6" i="5"/>
  <c r="AX7" i="5"/>
  <c r="AX8" i="5"/>
  <c r="AX5" i="5" l="1"/>
  <c r="AX4" i="5"/>
  <c r="V10" i="4"/>
  <c r="V11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91" i="4"/>
  <c r="V92" i="4"/>
  <c r="V93" i="4"/>
  <c r="V94" i="4"/>
  <c r="V95" i="4"/>
  <c r="V96" i="4"/>
  <c r="V97" i="4"/>
  <c r="V98" i="4"/>
  <c r="V99" i="4"/>
  <c r="V100" i="4"/>
  <c r="V101" i="4"/>
  <c r="V102" i="4"/>
  <c r="V103" i="4"/>
  <c r="V104" i="4"/>
  <c r="V105" i="4"/>
  <c r="V106" i="4"/>
  <c r="V107" i="4"/>
  <c r="V108" i="4"/>
  <c r="V109" i="4"/>
  <c r="V110" i="4"/>
  <c r="V111" i="4"/>
  <c r="V112" i="4"/>
  <c r="V113" i="4"/>
  <c r="V114" i="4"/>
  <c r="V115" i="4"/>
  <c r="V116" i="4"/>
  <c r="V117" i="4"/>
  <c r="V118" i="4"/>
  <c r="V119" i="4"/>
  <c r="V120" i="4"/>
  <c r="V121" i="4"/>
  <c r="V122" i="4"/>
  <c r="V123" i="4"/>
  <c r="V124" i="4"/>
  <c r="V125" i="4"/>
  <c r="V126" i="4"/>
  <c r="V127" i="4"/>
  <c r="V128" i="4"/>
  <c r="V129" i="4"/>
  <c r="V130" i="4"/>
  <c r="V131" i="4"/>
  <c r="V132" i="4"/>
  <c r="V133" i="4"/>
  <c r="V134" i="4"/>
  <c r="V135" i="4"/>
  <c r="V136" i="4"/>
  <c r="V137" i="4"/>
  <c r="V138" i="4"/>
  <c r="V139" i="4"/>
  <c r="V140" i="4"/>
  <c r="V141" i="4"/>
  <c r="V142" i="4"/>
  <c r="V143" i="4"/>
  <c r="V144" i="4"/>
  <c r="V145" i="4"/>
  <c r="V146" i="4"/>
  <c r="V147" i="4"/>
  <c r="V148" i="4"/>
  <c r="V149" i="4"/>
  <c r="V150" i="4"/>
  <c r="V151" i="4"/>
  <c r="V152" i="4"/>
  <c r="V153" i="4"/>
  <c r="V154" i="4"/>
  <c r="V155" i="4"/>
  <c r="V156" i="4"/>
  <c r="V157" i="4"/>
  <c r="V158" i="4"/>
  <c r="V159" i="4"/>
  <c r="V160" i="4"/>
  <c r="V161" i="4"/>
  <c r="V162" i="4"/>
  <c r="V163" i="4"/>
  <c r="V164" i="4"/>
  <c r="V165" i="4"/>
  <c r="V166" i="4"/>
  <c r="V167" i="4"/>
  <c r="V168" i="4"/>
  <c r="V169" i="4"/>
  <c r="V170" i="4"/>
  <c r="V171" i="4"/>
  <c r="V172" i="4"/>
  <c r="V173" i="4"/>
  <c r="V174" i="4"/>
  <c r="V175" i="4"/>
  <c r="V176" i="4"/>
  <c r="V177" i="4"/>
  <c r="V178" i="4"/>
  <c r="V179" i="4"/>
  <c r="V180" i="4"/>
  <c r="V181" i="4"/>
  <c r="V182" i="4"/>
  <c r="V183" i="4"/>
  <c r="V184" i="4"/>
  <c r="V185" i="4"/>
  <c r="V186" i="4"/>
  <c r="V187" i="4"/>
  <c r="V188" i="4"/>
  <c r="V189" i="4"/>
  <c r="V190" i="4"/>
  <c r="V191" i="4"/>
  <c r="V192" i="4"/>
  <c r="V193" i="4"/>
  <c r="V194" i="4"/>
  <c r="V195" i="4"/>
  <c r="V196" i="4"/>
  <c r="V197" i="4"/>
  <c r="V198" i="4"/>
  <c r="V199" i="4"/>
  <c r="V200" i="4"/>
  <c r="V201" i="4"/>
  <c r="V202" i="4"/>
  <c r="V203" i="4"/>
  <c r="V204" i="4"/>
  <c r="V205" i="4"/>
  <c r="V206" i="4"/>
  <c r="V207" i="4"/>
  <c r="V208" i="4"/>
  <c r="V209" i="4"/>
  <c r="V210" i="4"/>
  <c r="V211" i="4"/>
  <c r="V212" i="4"/>
  <c r="V213" i="4"/>
  <c r="V214" i="4"/>
  <c r="V215" i="4"/>
  <c r="V216" i="4"/>
  <c r="V217" i="4"/>
  <c r="V218" i="4"/>
  <c r="V219" i="4"/>
  <c r="V220" i="4"/>
  <c r="V221" i="4"/>
  <c r="V222" i="4"/>
  <c r="V223" i="4"/>
  <c r="V224" i="4"/>
  <c r="V225" i="4"/>
  <c r="V226" i="4"/>
  <c r="V227" i="4"/>
  <c r="V228" i="4"/>
  <c r="V229" i="4"/>
  <c r="V230" i="4"/>
  <c r="V231" i="4"/>
  <c r="V232" i="4"/>
  <c r="V233" i="4"/>
  <c r="V234" i="4"/>
  <c r="V235" i="4"/>
  <c r="V236" i="4"/>
  <c r="V237" i="4"/>
  <c r="V238" i="4"/>
  <c r="V239" i="4"/>
  <c r="V240" i="4"/>
  <c r="V241" i="4"/>
  <c r="V242" i="4"/>
  <c r="V243" i="4"/>
  <c r="V244" i="4"/>
  <c r="V245" i="4"/>
  <c r="V246" i="4"/>
  <c r="V247" i="4"/>
  <c r="V248" i="4"/>
  <c r="V249" i="4"/>
  <c r="V250" i="4"/>
  <c r="V251" i="4"/>
  <c r="V252" i="4"/>
  <c r="V253" i="4"/>
  <c r="V254" i="4"/>
  <c r="V255" i="4"/>
  <c r="V256" i="4"/>
  <c r="V257" i="4"/>
  <c r="V258" i="4"/>
  <c r="V259" i="4"/>
  <c r="V260" i="4"/>
  <c r="V261" i="4"/>
  <c r="V262" i="4"/>
  <c r="V263" i="4"/>
  <c r="V264" i="4"/>
  <c r="V265" i="4"/>
  <c r="V266" i="4"/>
  <c r="V267" i="4"/>
  <c r="V268" i="4"/>
  <c r="V269" i="4"/>
  <c r="V270" i="4"/>
  <c r="V271" i="4"/>
  <c r="V272" i="4"/>
  <c r="V273" i="4"/>
  <c r="V274" i="4"/>
  <c r="V275" i="4"/>
  <c r="V276" i="4"/>
  <c r="V277" i="4"/>
  <c r="V278" i="4"/>
  <c r="V279" i="4"/>
  <c r="V280" i="4"/>
  <c r="V281" i="4"/>
  <c r="V282" i="4"/>
  <c r="V283" i="4"/>
  <c r="V284" i="4"/>
  <c r="V285" i="4"/>
  <c r="V286" i="4"/>
  <c r="V287" i="4"/>
  <c r="V288" i="4"/>
  <c r="V289" i="4"/>
  <c r="V290" i="4"/>
  <c r="V291" i="4"/>
  <c r="V292" i="4"/>
  <c r="V293" i="4"/>
  <c r="V294" i="4"/>
  <c r="V295" i="4"/>
  <c r="V296" i="4"/>
  <c r="V297" i="4"/>
  <c r="V298" i="4"/>
  <c r="V299" i="4"/>
  <c r="V300" i="4"/>
  <c r="V301" i="4"/>
  <c r="V302" i="4"/>
  <c r="V303" i="4"/>
  <c r="V304" i="4"/>
  <c r="V305" i="4"/>
  <c r="V306" i="4"/>
  <c r="V307" i="4"/>
  <c r="V308" i="4"/>
  <c r="V309" i="4"/>
  <c r="V310" i="4"/>
  <c r="V311" i="4"/>
  <c r="V312" i="4"/>
  <c r="V313" i="4"/>
  <c r="V314" i="4"/>
  <c r="V315" i="4"/>
  <c r="V316" i="4"/>
  <c r="V317" i="4"/>
  <c r="V318" i="4"/>
  <c r="V319" i="4"/>
  <c r="V320" i="4"/>
  <c r="V321" i="4"/>
  <c r="V322" i="4"/>
  <c r="V323" i="4"/>
  <c r="V324" i="4"/>
  <c r="V325" i="4"/>
  <c r="V326" i="4"/>
  <c r="V327" i="4"/>
  <c r="V328" i="4"/>
  <c r="V329" i="4"/>
  <c r="V330" i="4"/>
  <c r="V331" i="4"/>
  <c r="V332" i="4"/>
  <c r="V333" i="4"/>
  <c r="V334" i="4"/>
  <c r="V335" i="4"/>
  <c r="V336" i="4"/>
  <c r="V337" i="4"/>
  <c r="V338" i="4"/>
  <c r="V339" i="4"/>
  <c r="V340" i="4"/>
  <c r="V341" i="4"/>
  <c r="V342" i="4"/>
  <c r="V343" i="4"/>
  <c r="V344" i="4"/>
  <c r="V345" i="4"/>
  <c r="V346" i="4"/>
  <c r="V347" i="4"/>
  <c r="V348" i="4"/>
  <c r="V349" i="4"/>
  <c r="V350" i="4"/>
  <c r="V351" i="4"/>
  <c r="V352" i="4"/>
  <c r="V353" i="4"/>
  <c r="V354" i="4"/>
  <c r="V355" i="4"/>
  <c r="V356" i="4"/>
  <c r="V357" i="4"/>
  <c r="V358" i="4"/>
  <c r="V359" i="4"/>
  <c r="V360" i="4"/>
  <c r="V361" i="4"/>
  <c r="V362" i="4"/>
  <c r="V363" i="4"/>
  <c r="V365" i="4"/>
  <c r="V366" i="4"/>
  <c r="V367" i="4"/>
  <c r="V368" i="4"/>
  <c r="V369" i="4"/>
  <c r="V370" i="4"/>
  <c r="V371" i="4"/>
  <c r="V372" i="4"/>
  <c r="V373" i="4"/>
  <c r="V9" i="4"/>
  <c r="Y6" i="5" l="1"/>
  <c r="V12" i="4"/>
  <c r="V364" i="4"/>
  <c r="Y370" i="5"/>
  <c r="X370" i="5" s="1"/>
  <c r="Y362" i="5"/>
  <c r="Y354" i="5"/>
  <c r="Y346" i="5"/>
  <c r="Y338" i="5"/>
  <c r="Y330" i="5"/>
  <c r="Y322" i="5"/>
  <c r="Y314" i="5"/>
  <c r="Y307" i="5"/>
  <c r="Y298" i="5"/>
  <c r="Y290" i="5"/>
  <c r="Y284" i="5"/>
  <c r="Y274" i="5"/>
  <c r="Y266" i="5"/>
  <c r="Y259" i="5"/>
  <c r="Y252" i="5"/>
  <c r="Y243" i="5"/>
  <c r="Y234" i="5"/>
  <c r="Y226" i="5"/>
  <c r="Y220" i="5"/>
  <c r="Y210" i="5"/>
  <c r="Y202" i="5"/>
  <c r="Y195" i="5"/>
  <c r="Y186" i="5"/>
  <c r="Y179" i="5"/>
  <c r="Y170" i="5"/>
  <c r="Y162" i="5"/>
  <c r="Y156" i="5"/>
  <c r="Y146" i="5"/>
  <c r="Y138" i="5"/>
  <c r="Y131" i="5"/>
  <c r="Y122" i="5"/>
  <c r="Y115" i="5"/>
  <c r="Y106" i="5"/>
  <c r="Y98" i="5"/>
  <c r="Y92" i="5"/>
  <c r="Y82" i="5"/>
  <c r="Y74" i="5"/>
  <c r="Y67" i="5"/>
  <c r="Y58" i="5"/>
  <c r="Y51" i="5"/>
  <c r="Y42" i="5"/>
  <c r="Y34" i="5"/>
  <c r="Y28" i="5"/>
  <c r="Y18" i="5"/>
  <c r="Y366" i="5"/>
  <c r="Y358" i="5"/>
  <c r="Y350" i="5"/>
  <c r="Y342" i="5"/>
  <c r="Y334" i="5"/>
  <c r="Y326" i="5"/>
  <c r="Y286" i="5"/>
  <c r="Y306" i="5"/>
  <c r="Y299" i="5"/>
  <c r="Y283" i="5"/>
  <c r="Y258" i="5"/>
  <c r="Y253" i="5"/>
  <c r="Y242" i="5"/>
  <c r="Y235" i="5"/>
  <c r="Y229" i="5"/>
  <c r="Y219" i="5"/>
  <c r="Y213" i="5"/>
  <c r="Y194" i="5"/>
  <c r="Y178" i="5"/>
  <c r="Y171" i="5"/>
  <c r="Y155" i="5"/>
  <c r="Y149" i="5"/>
  <c r="Y133" i="5"/>
  <c r="Y117" i="5"/>
  <c r="Y107" i="5"/>
  <c r="Y101" i="5"/>
  <c r="Y91" i="5"/>
  <c r="Y84" i="5"/>
  <c r="Y77" i="5"/>
  <c r="Y66" i="5"/>
  <c r="Y61" i="5"/>
  <c r="Y50" i="5"/>
  <c r="Y45" i="5"/>
  <c r="Y27" i="5"/>
  <c r="Y317" i="5"/>
  <c r="Y277" i="5"/>
  <c r="Y360" i="5"/>
  <c r="Y336" i="5"/>
  <c r="Y320" i="5"/>
  <c r="Y296" i="5"/>
  <c r="Y272" i="5"/>
  <c r="Y256" i="5"/>
  <c r="Y232" i="5"/>
  <c r="Y216" i="5"/>
  <c r="Y192" i="5"/>
  <c r="Y367" i="5"/>
  <c r="Y359" i="5"/>
  <c r="Y351" i="5"/>
  <c r="Y343" i="5"/>
  <c r="Y335" i="5"/>
  <c r="Y327" i="5"/>
  <c r="Y319" i="5"/>
  <c r="Y311" i="5"/>
  <c r="Y303" i="5"/>
  <c r="Y295" i="5"/>
  <c r="Y287" i="5"/>
  <c r="Y279" i="5"/>
  <c r="Y271" i="5"/>
  <c r="Y263" i="5"/>
  <c r="Y255" i="5"/>
  <c r="Y247" i="5"/>
  <c r="Y239" i="5"/>
  <c r="Y231" i="5"/>
  <c r="Y223" i="5"/>
  <c r="Y215" i="5"/>
  <c r="Y207" i="5"/>
  <c r="Y199" i="5"/>
  <c r="Y191" i="5"/>
  <c r="Y183" i="5"/>
  <c r="Y175" i="5"/>
  <c r="Y167" i="5"/>
  <c r="Y159" i="5"/>
  <c r="Y151" i="5"/>
  <c r="Y143" i="5"/>
  <c r="Y135" i="5"/>
  <c r="Y127" i="5"/>
  <c r="Y119" i="5"/>
  <c r="Y111" i="5"/>
  <c r="Y103" i="5"/>
  <c r="Y95" i="5"/>
  <c r="Y87" i="5"/>
  <c r="Y79" i="5"/>
  <c r="Y71" i="5"/>
  <c r="Y63" i="5"/>
  <c r="Y55" i="5"/>
  <c r="Y47" i="5"/>
  <c r="Y39" i="5"/>
  <c r="Y31" i="5"/>
  <c r="Y23" i="5"/>
  <c r="Y324" i="5"/>
  <c r="Y260" i="5"/>
  <c r="Y196" i="5"/>
  <c r="Y132" i="5"/>
  <c r="Y114" i="5"/>
  <c r="Y68" i="5"/>
  <c r="Y278" i="5"/>
  <c r="Y270" i="5"/>
  <c r="Y262" i="5"/>
  <c r="Y254" i="5"/>
  <c r="Y246" i="5"/>
  <c r="Y238" i="5"/>
  <c r="Y230" i="5"/>
  <c r="Y222" i="5"/>
  <c r="Y214" i="5"/>
  <c r="Y206" i="5"/>
  <c r="Y198" i="5"/>
  <c r="Y190" i="5"/>
  <c r="Y182" i="5"/>
  <c r="Y174" i="5"/>
  <c r="Y166" i="5"/>
  <c r="Y158" i="5"/>
  <c r="Y150" i="5"/>
  <c r="Y142" i="5"/>
  <c r="Y134" i="5"/>
  <c r="Y126" i="5"/>
  <c r="Y118" i="5"/>
  <c r="Y110" i="5"/>
  <c r="Y102" i="5"/>
  <c r="Y94" i="5"/>
  <c r="Y86" i="5"/>
  <c r="Y78" i="5"/>
  <c r="Y70" i="5"/>
  <c r="Y62" i="5"/>
  <c r="Y54" i="5"/>
  <c r="Y46" i="5"/>
  <c r="Y38" i="5"/>
  <c r="Y30" i="5"/>
  <c r="Y22" i="5"/>
  <c r="Y356" i="5"/>
  <c r="Y340" i="5"/>
  <c r="Y323" i="5"/>
  <c r="Y300" i="5"/>
  <c r="Y282" i="5"/>
  <c r="Y236" i="5"/>
  <c r="Y218" i="5"/>
  <c r="Y172" i="5"/>
  <c r="Y154" i="5"/>
  <c r="Y108" i="5"/>
  <c r="Y90" i="5"/>
  <c r="Y44" i="5"/>
  <c r="Y26" i="5"/>
  <c r="Y7" i="5"/>
  <c r="Y15" i="5"/>
  <c r="Y8" i="5"/>
  <c r="Y16" i="5"/>
  <c r="Y9" i="5"/>
  <c r="Y13" i="5"/>
  <c r="Y14" i="5"/>
  <c r="Y341" i="5"/>
  <c r="Y285" i="5"/>
  <c r="Y205" i="5"/>
  <c r="Y181" i="5"/>
  <c r="Y93" i="5"/>
  <c r="Y37" i="5"/>
  <c r="Y29" i="5"/>
  <c r="Y21" i="5"/>
  <c r="Y355" i="5"/>
  <c r="Y339" i="5"/>
  <c r="Y276" i="5"/>
  <c r="Y212" i="5"/>
  <c r="Y148" i="5"/>
  <c r="Y130" i="5"/>
  <c r="Y43" i="5"/>
  <c r="Y20" i="5"/>
  <c r="Y302" i="5"/>
  <c r="Y365" i="5"/>
  <c r="Y333" i="5"/>
  <c r="Y301" i="5"/>
  <c r="Y269" i="5"/>
  <c r="Y245" i="5"/>
  <c r="Y221" i="5"/>
  <c r="Y197" i="5"/>
  <c r="Y173" i="5"/>
  <c r="Y157" i="5"/>
  <c r="Y141" i="5"/>
  <c r="Y125" i="5"/>
  <c r="Y109" i="5"/>
  <c r="Y85" i="5"/>
  <c r="Y69" i="5"/>
  <c r="Y53" i="5"/>
  <c r="Y316" i="5"/>
  <c r="Y275" i="5"/>
  <c r="Y211" i="5"/>
  <c r="Y188" i="5"/>
  <c r="Y147" i="5"/>
  <c r="Y124" i="5"/>
  <c r="Y83" i="5"/>
  <c r="Y60" i="5"/>
  <c r="Y19" i="5"/>
  <c r="Y315" i="5"/>
  <c r="Y292" i="5"/>
  <c r="Y251" i="5"/>
  <c r="Y228" i="5"/>
  <c r="Y187" i="5"/>
  <c r="Y164" i="5"/>
  <c r="Y123" i="5"/>
  <c r="Y100" i="5"/>
  <c r="Y59" i="5"/>
  <c r="Y36" i="5"/>
  <c r="Y364" i="5"/>
  <c r="Y348" i="5"/>
  <c r="Y332" i="5"/>
  <c r="Y291" i="5"/>
  <c r="Y268" i="5"/>
  <c r="Y250" i="5"/>
  <c r="Y227" i="5"/>
  <c r="Y204" i="5"/>
  <c r="Y163" i="5"/>
  <c r="Y140" i="5"/>
  <c r="Y99" i="5"/>
  <c r="Y76" i="5"/>
  <c r="Y35" i="5"/>
  <c r="Y12" i="5"/>
  <c r="Y310" i="5"/>
  <c r="Y349" i="5"/>
  <c r="Y309" i="5"/>
  <c r="Y189" i="5"/>
  <c r="Y165" i="5"/>
  <c r="Y369" i="5"/>
  <c r="Y361" i="5"/>
  <c r="Y353" i="5"/>
  <c r="Y345" i="5"/>
  <c r="Y337" i="5"/>
  <c r="Y329" i="5"/>
  <c r="Y321" i="5"/>
  <c r="Y313" i="5"/>
  <c r="Y305" i="5"/>
  <c r="Y297" i="5"/>
  <c r="Y289" i="5"/>
  <c r="Y281" i="5"/>
  <c r="Y273" i="5"/>
  <c r="Y265" i="5"/>
  <c r="Y257" i="5"/>
  <c r="Y249" i="5"/>
  <c r="Y241" i="5"/>
  <c r="Y233" i="5"/>
  <c r="Y225" i="5"/>
  <c r="Y217" i="5"/>
  <c r="Y209" i="5"/>
  <c r="Y201" i="5"/>
  <c r="Y193" i="5"/>
  <c r="Y185" i="5"/>
  <c r="Y177" i="5"/>
  <c r="Y169" i="5"/>
  <c r="Y161" i="5"/>
  <c r="Y153" i="5"/>
  <c r="Y145" i="5"/>
  <c r="Y137" i="5"/>
  <c r="Y129" i="5"/>
  <c r="Y121" i="5"/>
  <c r="Y113" i="5"/>
  <c r="Y105" i="5"/>
  <c r="Y97" i="5"/>
  <c r="Y89" i="5"/>
  <c r="Y81" i="5"/>
  <c r="Y73" i="5"/>
  <c r="Y65" i="5"/>
  <c r="Y57" i="5"/>
  <c r="Y49" i="5"/>
  <c r="Y41" i="5"/>
  <c r="Y33" i="5"/>
  <c r="Y25" i="5"/>
  <c r="Y17" i="5"/>
  <c r="Y363" i="5"/>
  <c r="Y347" i="5"/>
  <c r="Y331" i="5"/>
  <c r="Y308" i="5"/>
  <c r="Y267" i="5"/>
  <c r="Y244" i="5"/>
  <c r="Y203" i="5"/>
  <c r="Y180" i="5"/>
  <c r="Y139" i="5"/>
  <c r="Y116" i="5"/>
  <c r="Y75" i="5"/>
  <c r="Y52" i="5"/>
  <c r="Y11" i="5"/>
  <c r="Y318" i="5"/>
  <c r="Y294" i="5"/>
  <c r="Y357" i="5"/>
  <c r="Y325" i="5"/>
  <c r="Y293" i="5"/>
  <c r="Y261" i="5"/>
  <c r="Y237" i="5"/>
  <c r="Y368" i="5"/>
  <c r="Y352" i="5"/>
  <c r="Y344" i="5"/>
  <c r="Y328" i="5"/>
  <c r="Y312" i="5"/>
  <c r="Y304" i="5"/>
  <c r="Y288" i="5"/>
  <c r="Y280" i="5"/>
  <c r="Y264" i="5"/>
  <c r="Y248" i="5"/>
  <c r="Y240" i="5"/>
  <c r="Y224" i="5"/>
  <c r="Y208" i="5"/>
  <c r="Y200" i="5"/>
  <c r="Y184" i="5"/>
  <c r="Y176" i="5"/>
  <c r="Y168" i="5"/>
  <c r="Y160" i="5"/>
  <c r="Y152" i="5"/>
  <c r="Y144" i="5"/>
  <c r="Y136" i="5"/>
  <c r="Y128" i="5"/>
  <c r="Y120" i="5"/>
  <c r="Y112" i="5"/>
  <c r="Y104" i="5"/>
  <c r="Y96" i="5"/>
  <c r="Y88" i="5"/>
  <c r="Y80" i="5"/>
  <c r="Y72" i="5"/>
  <c r="Y64" i="5"/>
  <c r="Y56" i="5"/>
  <c r="Y48" i="5"/>
  <c r="Y40" i="5"/>
  <c r="Y32" i="5"/>
  <c r="Y24" i="5"/>
  <c r="Y10" i="5"/>
  <c r="Z6" i="5"/>
  <c r="AA6" i="5"/>
  <c r="AB6" i="5"/>
  <c r="AC6" i="5"/>
  <c r="AX19" i="5"/>
  <c r="AL17" i="5" s="1"/>
  <c r="X208" i="5" l="1"/>
  <c r="X73" i="5"/>
  <c r="X309" i="5"/>
  <c r="X364" i="5"/>
  <c r="X212" i="5"/>
  <c r="X172" i="5"/>
  <c r="X31" i="5"/>
  <c r="X159" i="5"/>
  <c r="X50" i="5"/>
  <c r="X306" i="5"/>
  <c r="X338" i="5"/>
  <c r="X80" i="5"/>
  <c r="X357" i="5"/>
  <c r="X145" i="5"/>
  <c r="X349" i="5"/>
  <c r="X292" i="5"/>
  <c r="X276" i="5"/>
  <c r="X30" i="5"/>
  <c r="X222" i="5"/>
  <c r="X167" i="5"/>
  <c r="X320" i="5"/>
  <c r="X229" i="5"/>
  <c r="X286" i="5"/>
  <c r="X28" i="5"/>
  <c r="X346" i="5"/>
  <c r="X24" i="5"/>
  <c r="X88" i="5"/>
  <c r="X152" i="5"/>
  <c r="X240" i="5"/>
  <c r="X344" i="5"/>
  <c r="X294" i="5"/>
  <c r="X203" i="5"/>
  <c r="X25" i="5"/>
  <c r="X89" i="5"/>
  <c r="X153" i="5"/>
  <c r="X217" i="5"/>
  <c r="X281" i="5"/>
  <c r="X345" i="5"/>
  <c r="X310" i="5"/>
  <c r="X227" i="5"/>
  <c r="X59" i="5"/>
  <c r="X315" i="5"/>
  <c r="X275" i="5"/>
  <c r="X157" i="5"/>
  <c r="X365" i="5"/>
  <c r="X339" i="5"/>
  <c r="X285" i="5"/>
  <c r="X7" i="5"/>
  <c r="X236" i="5"/>
  <c r="X38" i="5"/>
  <c r="X102" i="5"/>
  <c r="X166" i="5"/>
  <c r="X230" i="5"/>
  <c r="X114" i="5"/>
  <c r="X47" i="5"/>
  <c r="X111" i="5"/>
  <c r="X175" i="5"/>
  <c r="X239" i="5"/>
  <c r="X303" i="5"/>
  <c r="X367" i="5"/>
  <c r="X336" i="5"/>
  <c r="X66" i="5"/>
  <c r="X149" i="5"/>
  <c r="X235" i="5"/>
  <c r="X326" i="5"/>
  <c r="X34" i="5"/>
  <c r="X98" i="5"/>
  <c r="X162" i="5"/>
  <c r="X226" i="5"/>
  <c r="X290" i="5"/>
  <c r="X354" i="5"/>
  <c r="X325" i="5"/>
  <c r="X265" i="5"/>
  <c r="X301" i="5"/>
  <c r="X150" i="5"/>
  <c r="X287" i="5"/>
  <c r="X146" i="5"/>
  <c r="X328" i="5"/>
  <c r="X337" i="5"/>
  <c r="X205" i="5"/>
  <c r="X103" i="5"/>
  <c r="X220" i="5"/>
  <c r="X248" i="5"/>
  <c r="X33" i="5"/>
  <c r="X97" i="5"/>
  <c r="X161" i="5"/>
  <c r="X225" i="5"/>
  <c r="X289" i="5"/>
  <c r="X353" i="5"/>
  <c r="X12" i="5"/>
  <c r="X250" i="5"/>
  <c r="X100" i="5"/>
  <c r="X19" i="5"/>
  <c r="X316" i="5"/>
  <c r="X173" i="5"/>
  <c r="X302" i="5"/>
  <c r="X355" i="5"/>
  <c r="X341" i="5"/>
  <c r="X26" i="5"/>
  <c r="X282" i="5"/>
  <c r="X46" i="5"/>
  <c r="X110" i="5"/>
  <c r="X174" i="5"/>
  <c r="X238" i="5"/>
  <c r="X132" i="5"/>
  <c r="X55" i="5"/>
  <c r="X119" i="5"/>
  <c r="X183" i="5"/>
  <c r="X247" i="5"/>
  <c r="X311" i="5"/>
  <c r="X192" i="5"/>
  <c r="X360" i="5"/>
  <c r="X77" i="5"/>
  <c r="X155" i="5"/>
  <c r="X242" i="5"/>
  <c r="X334" i="5"/>
  <c r="X42" i="5"/>
  <c r="X106" i="5"/>
  <c r="X170" i="5"/>
  <c r="X234" i="5"/>
  <c r="X298" i="5"/>
  <c r="X362" i="5"/>
  <c r="X312" i="5"/>
  <c r="X137" i="5"/>
  <c r="X188" i="5"/>
  <c r="X22" i="5"/>
  <c r="X95" i="5"/>
  <c r="X117" i="5"/>
  <c r="X82" i="5"/>
  <c r="X144" i="5"/>
  <c r="X81" i="5"/>
  <c r="X204" i="5"/>
  <c r="X333" i="5"/>
  <c r="X158" i="5"/>
  <c r="X231" i="5"/>
  <c r="X133" i="5"/>
  <c r="X92" i="5"/>
  <c r="X96" i="5"/>
  <c r="X318" i="5"/>
  <c r="X104" i="5"/>
  <c r="X168" i="5"/>
  <c r="X264" i="5"/>
  <c r="X368" i="5"/>
  <c r="X11" i="5"/>
  <c r="X267" i="5"/>
  <c r="X41" i="5"/>
  <c r="X105" i="5"/>
  <c r="X169" i="5"/>
  <c r="X233" i="5"/>
  <c r="X297" i="5"/>
  <c r="X361" i="5"/>
  <c r="X35" i="5"/>
  <c r="X268" i="5"/>
  <c r="X123" i="5"/>
  <c r="X60" i="5"/>
  <c r="X53" i="5"/>
  <c r="X197" i="5"/>
  <c r="X20" i="5"/>
  <c r="X21" i="5"/>
  <c r="X14" i="5"/>
  <c r="X44" i="5"/>
  <c r="X300" i="5"/>
  <c r="X54" i="5"/>
  <c r="X118" i="5"/>
  <c r="X182" i="5"/>
  <c r="X246" i="5"/>
  <c r="X196" i="5"/>
  <c r="X63" i="5"/>
  <c r="X127" i="5"/>
  <c r="X191" i="5"/>
  <c r="X255" i="5"/>
  <c r="X319" i="5"/>
  <c r="X216" i="5"/>
  <c r="X277" i="5"/>
  <c r="X84" i="5"/>
  <c r="X171" i="5"/>
  <c r="X253" i="5"/>
  <c r="X342" i="5"/>
  <c r="X51" i="5"/>
  <c r="X115" i="5"/>
  <c r="X179" i="5"/>
  <c r="X243" i="5"/>
  <c r="X307" i="5"/>
  <c r="X363" i="5"/>
  <c r="X163" i="5"/>
  <c r="X181" i="5"/>
  <c r="X214" i="5"/>
  <c r="X296" i="5"/>
  <c r="X18" i="5"/>
  <c r="X10" i="5"/>
  <c r="X180" i="5"/>
  <c r="X273" i="5"/>
  <c r="X141" i="5"/>
  <c r="X218" i="5"/>
  <c r="X68" i="5"/>
  <c r="X61" i="5"/>
  <c r="X284" i="5"/>
  <c r="X352" i="5"/>
  <c r="X40" i="5"/>
  <c r="X112" i="5"/>
  <c r="X176" i="5"/>
  <c r="X280" i="5"/>
  <c r="X237" i="5"/>
  <c r="X52" i="5"/>
  <c r="X308" i="5"/>
  <c r="X49" i="5"/>
  <c r="X113" i="5"/>
  <c r="X177" i="5"/>
  <c r="X241" i="5"/>
  <c r="X305" i="5"/>
  <c r="X369" i="5"/>
  <c r="X76" i="5"/>
  <c r="X291" i="5"/>
  <c r="X164" i="5"/>
  <c r="X83" i="5"/>
  <c r="X69" i="5"/>
  <c r="X221" i="5"/>
  <c r="X43" i="5"/>
  <c r="X29" i="5"/>
  <c r="X13" i="5"/>
  <c r="X90" i="5"/>
  <c r="X323" i="5"/>
  <c r="X62" i="5"/>
  <c r="X126" i="5"/>
  <c r="X190" i="5"/>
  <c r="X254" i="5"/>
  <c r="X260" i="5"/>
  <c r="X71" i="5"/>
  <c r="X135" i="5"/>
  <c r="X199" i="5"/>
  <c r="X263" i="5"/>
  <c r="X327" i="5"/>
  <c r="X232" i="5"/>
  <c r="X317" i="5"/>
  <c r="X91" i="5"/>
  <c r="X178" i="5"/>
  <c r="X258" i="5"/>
  <c r="X350" i="5"/>
  <c r="X58" i="5"/>
  <c r="X122" i="5"/>
  <c r="X186" i="5"/>
  <c r="X252" i="5"/>
  <c r="X314" i="5"/>
  <c r="X6" i="5"/>
  <c r="M6" i="5" s="1"/>
  <c r="X72" i="5"/>
  <c r="X139" i="5"/>
  <c r="X329" i="5"/>
  <c r="X251" i="5"/>
  <c r="X8" i="5"/>
  <c r="X278" i="5"/>
  <c r="X223" i="5"/>
  <c r="X219" i="5"/>
  <c r="X274" i="5"/>
  <c r="X224" i="5"/>
  <c r="X209" i="5"/>
  <c r="X36" i="5"/>
  <c r="X15" i="5"/>
  <c r="X94" i="5"/>
  <c r="X39" i="5"/>
  <c r="X295" i="5"/>
  <c r="X156" i="5"/>
  <c r="X32" i="5"/>
  <c r="X160" i="5"/>
  <c r="X244" i="5"/>
  <c r="X48" i="5"/>
  <c r="X56" i="5"/>
  <c r="X120" i="5"/>
  <c r="X184" i="5"/>
  <c r="X288" i="5"/>
  <c r="X261" i="5"/>
  <c r="X75" i="5"/>
  <c r="X331" i="5"/>
  <c r="X57" i="5"/>
  <c r="X121" i="5"/>
  <c r="X185" i="5"/>
  <c r="X249" i="5"/>
  <c r="X313" i="5"/>
  <c r="X165" i="5"/>
  <c r="X99" i="5"/>
  <c r="X332" i="5"/>
  <c r="X187" i="5"/>
  <c r="X124" i="5"/>
  <c r="X85" i="5"/>
  <c r="X245" i="5"/>
  <c r="X130" i="5"/>
  <c r="X37" i="5"/>
  <c r="X9" i="5"/>
  <c r="X108" i="5"/>
  <c r="X340" i="5"/>
  <c r="X70" i="5"/>
  <c r="X134" i="5"/>
  <c r="X198" i="5"/>
  <c r="X262" i="5"/>
  <c r="X324" i="5"/>
  <c r="X79" i="5"/>
  <c r="X143" i="5"/>
  <c r="X207" i="5"/>
  <c r="X271" i="5"/>
  <c r="X335" i="5"/>
  <c r="X256" i="5"/>
  <c r="X27" i="5"/>
  <c r="X101" i="5"/>
  <c r="X194" i="5"/>
  <c r="X283" i="5"/>
  <c r="X358" i="5"/>
  <c r="X67" i="5"/>
  <c r="X131" i="5"/>
  <c r="X195" i="5"/>
  <c r="X259" i="5"/>
  <c r="X322" i="5"/>
  <c r="X136" i="5"/>
  <c r="X201" i="5"/>
  <c r="X125" i="5"/>
  <c r="X86" i="5"/>
  <c r="X351" i="5"/>
  <c r="X210" i="5"/>
  <c r="X17" i="5"/>
  <c r="X211" i="5"/>
  <c r="X359" i="5"/>
  <c r="X64" i="5"/>
  <c r="X128" i="5"/>
  <c r="X200" i="5"/>
  <c r="X304" i="5"/>
  <c r="X293" i="5"/>
  <c r="X116" i="5"/>
  <c r="X347" i="5"/>
  <c r="X65" i="5"/>
  <c r="X129" i="5"/>
  <c r="X193" i="5"/>
  <c r="X257" i="5"/>
  <c r="X321" i="5"/>
  <c r="X189" i="5"/>
  <c r="X140" i="5"/>
  <c r="X348" i="5"/>
  <c r="X228" i="5"/>
  <c r="X147" i="5"/>
  <c r="X109" i="5"/>
  <c r="X269" i="5"/>
  <c r="X148" i="5"/>
  <c r="X93" i="5"/>
  <c r="X16" i="5"/>
  <c r="X154" i="5"/>
  <c r="X356" i="5"/>
  <c r="X78" i="5"/>
  <c r="X142" i="5"/>
  <c r="X206" i="5"/>
  <c r="X270" i="5"/>
  <c r="X23" i="5"/>
  <c r="X87" i="5"/>
  <c r="X151" i="5"/>
  <c r="X215" i="5"/>
  <c r="X279" i="5"/>
  <c r="X343" i="5"/>
  <c r="X272" i="5"/>
  <c r="X45" i="5"/>
  <c r="X107" i="5"/>
  <c r="X213" i="5"/>
  <c r="X299" i="5"/>
  <c r="X366" i="5"/>
  <c r="X74" i="5"/>
  <c r="X138" i="5"/>
  <c r="X202" i="5"/>
  <c r="X266" i="5"/>
  <c r="X330" i="5"/>
  <c r="AQ7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29" i="5"/>
  <c r="AQ30" i="5"/>
  <c r="AQ31" i="5"/>
  <c r="AQ32" i="5"/>
  <c r="AQ33" i="5"/>
  <c r="AQ34" i="5"/>
  <c r="AQ35" i="5"/>
  <c r="AQ36" i="5"/>
  <c r="AQ37" i="5"/>
  <c r="AQ38" i="5"/>
  <c r="AQ39" i="5"/>
  <c r="AQ40" i="5"/>
  <c r="AQ41" i="5"/>
  <c r="AQ42" i="5"/>
  <c r="AQ43" i="5"/>
  <c r="AQ44" i="5"/>
  <c r="AQ45" i="5"/>
  <c r="AQ46" i="5"/>
  <c r="AQ47" i="5"/>
  <c r="AQ48" i="5"/>
  <c r="AQ49" i="5"/>
  <c r="AQ50" i="5"/>
  <c r="AQ51" i="5"/>
  <c r="AQ52" i="5"/>
  <c r="AQ53" i="5"/>
  <c r="AQ54" i="5"/>
  <c r="AQ55" i="5"/>
  <c r="AQ56" i="5"/>
  <c r="AQ57" i="5"/>
  <c r="AQ58" i="5"/>
  <c r="AQ59" i="5"/>
  <c r="AQ60" i="5"/>
  <c r="AQ61" i="5"/>
  <c r="AQ62" i="5"/>
  <c r="AQ63" i="5"/>
  <c r="AQ64" i="5"/>
  <c r="AQ65" i="5"/>
  <c r="AQ66" i="5"/>
  <c r="AQ67" i="5"/>
  <c r="AQ68" i="5"/>
  <c r="AQ69" i="5"/>
  <c r="AQ70" i="5"/>
  <c r="AQ71" i="5"/>
  <c r="AQ72" i="5"/>
  <c r="AQ73" i="5"/>
  <c r="AQ74" i="5"/>
  <c r="AQ75" i="5"/>
  <c r="AQ76" i="5"/>
  <c r="AQ77" i="5"/>
  <c r="AQ78" i="5"/>
  <c r="AQ79" i="5"/>
  <c r="AQ80" i="5"/>
  <c r="AQ81" i="5"/>
  <c r="AQ82" i="5"/>
  <c r="AQ83" i="5"/>
  <c r="AQ84" i="5"/>
  <c r="AQ85" i="5"/>
  <c r="AQ86" i="5"/>
  <c r="AQ87" i="5"/>
  <c r="AQ88" i="5"/>
  <c r="AQ89" i="5"/>
  <c r="AQ90" i="5"/>
  <c r="AQ91" i="5"/>
  <c r="AQ92" i="5"/>
  <c r="AQ93" i="5"/>
  <c r="AQ94" i="5"/>
  <c r="AQ95" i="5"/>
  <c r="AQ96" i="5"/>
  <c r="AQ97" i="5"/>
  <c r="AQ98" i="5"/>
  <c r="AQ99" i="5"/>
  <c r="AQ100" i="5"/>
  <c r="AQ101" i="5"/>
  <c r="AQ102" i="5"/>
  <c r="AQ103" i="5"/>
  <c r="AQ104" i="5"/>
  <c r="AQ105" i="5"/>
  <c r="AQ106" i="5"/>
  <c r="AQ107" i="5"/>
  <c r="AQ108" i="5"/>
  <c r="AQ109" i="5"/>
  <c r="AQ110" i="5"/>
  <c r="AQ111" i="5"/>
  <c r="AQ112" i="5"/>
  <c r="AQ113" i="5"/>
  <c r="AQ114" i="5"/>
  <c r="AQ115" i="5"/>
  <c r="AQ116" i="5"/>
  <c r="AQ117" i="5"/>
  <c r="AQ118" i="5"/>
  <c r="AQ119" i="5"/>
  <c r="AQ120" i="5"/>
  <c r="AQ121" i="5"/>
  <c r="AQ122" i="5"/>
  <c r="AQ123" i="5"/>
  <c r="AQ124" i="5"/>
  <c r="AQ125" i="5"/>
  <c r="AQ126" i="5"/>
  <c r="AQ127" i="5"/>
  <c r="AQ128" i="5"/>
  <c r="AQ129" i="5"/>
  <c r="AQ130" i="5"/>
  <c r="AQ131" i="5"/>
  <c r="AQ132" i="5"/>
  <c r="AQ133" i="5"/>
  <c r="AQ134" i="5"/>
  <c r="AQ135" i="5"/>
  <c r="AQ136" i="5"/>
  <c r="AQ137" i="5"/>
  <c r="AQ138" i="5"/>
  <c r="AQ139" i="5"/>
  <c r="AQ140" i="5"/>
  <c r="AQ141" i="5"/>
  <c r="AQ142" i="5"/>
  <c r="AQ143" i="5"/>
  <c r="AQ144" i="5"/>
  <c r="AQ145" i="5"/>
  <c r="AQ146" i="5"/>
  <c r="AQ147" i="5"/>
  <c r="AQ148" i="5"/>
  <c r="AQ149" i="5"/>
  <c r="AQ150" i="5"/>
  <c r="AQ151" i="5"/>
  <c r="AQ152" i="5"/>
  <c r="AQ153" i="5"/>
  <c r="AQ154" i="5"/>
  <c r="AQ155" i="5"/>
  <c r="AQ156" i="5"/>
  <c r="AQ157" i="5"/>
  <c r="AQ158" i="5"/>
  <c r="AQ159" i="5"/>
  <c r="AQ160" i="5"/>
  <c r="AQ161" i="5"/>
  <c r="AQ162" i="5"/>
  <c r="AQ163" i="5"/>
  <c r="AQ164" i="5"/>
  <c r="AQ165" i="5"/>
  <c r="AQ166" i="5"/>
  <c r="AQ167" i="5"/>
  <c r="AQ168" i="5"/>
  <c r="AQ169" i="5"/>
  <c r="AQ170" i="5"/>
  <c r="AQ171" i="5"/>
  <c r="AQ172" i="5"/>
  <c r="AQ173" i="5"/>
  <c r="AQ174" i="5"/>
  <c r="AQ175" i="5"/>
  <c r="AQ176" i="5"/>
  <c r="AQ177" i="5"/>
  <c r="AQ178" i="5"/>
  <c r="AQ179" i="5"/>
  <c r="AQ180" i="5"/>
  <c r="AQ181" i="5"/>
  <c r="AQ182" i="5"/>
  <c r="AQ183" i="5"/>
  <c r="AQ184" i="5"/>
  <c r="AQ185" i="5"/>
  <c r="AQ186" i="5"/>
  <c r="AQ187" i="5"/>
  <c r="AQ188" i="5"/>
  <c r="AQ189" i="5"/>
  <c r="AQ190" i="5"/>
  <c r="AQ191" i="5"/>
  <c r="AQ192" i="5"/>
  <c r="AQ193" i="5"/>
  <c r="AQ194" i="5"/>
  <c r="AQ195" i="5"/>
  <c r="AQ196" i="5"/>
  <c r="AQ197" i="5"/>
  <c r="AQ198" i="5"/>
  <c r="AQ199" i="5"/>
  <c r="AQ200" i="5"/>
  <c r="AQ201" i="5"/>
  <c r="AQ202" i="5"/>
  <c r="AQ203" i="5"/>
  <c r="AQ204" i="5"/>
  <c r="AQ205" i="5"/>
  <c r="AQ206" i="5"/>
  <c r="AQ207" i="5"/>
  <c r="AQ208" i="5"/>
  <c r="AQ209" i="5"/>
  <c r="AQ210" i="5"/>
  <c r="AQ211" i="5"/>
  <c r="AQ212" i="5"/>
  <c r="AQ213" i="5"/>
  <c r="AQ214" i="5"/>
  <c r="AQ215" i="5"/>
  <c r="AQ216" i="5"/>
  <c r="AQ217" i="5"/>
  <c r="AQ218" i="5"/>
  <c r="AQ219" i="5"/>
  <c r="AQ220" i="5"/>
  <c r="AQ221" i="5"/>
  <c r="AQ222" i="5"/>
  <c r="AQ223" i="5"/>
  <c r="AQ224" i="5"/>
  <c r="AQ225" i="5"/>
  <c r="AQ226" i="5"/>
  <c r="AQ227" i="5"/>
  <c r="AQ228" i="5"/>
  <c r="AQ229" i="5"/>
  <c r="AQ230" i="5"/>
  <c r="AQ231" i="5"/>
  <c r="AQ232" i="5"/>
  <c r="AQ233" i="5"/>
  <c r="AQ234" i="5"/>
  <c r="AQ235" i="5"/>
  <c r="AQ236" i="5"/>
  <c r="AQ237" i="5"/>
  <c r="AQ238" i="5"/>
  <c r="AQ239" i="5"/>
  <c r="AQ240" i="5"/>
  <c r="AQ241" i="5"/>
  <c r="AQ242" i="5"/>
  <c r="AQ243" i="5"/>
  <c r="AQ244" i="5"/>
  <c r="AQ245" i="5"/>
  <c r="AQ246" i="5"/>
  <c r="AQ247" i="5"/>
  <c r="AQ248" i="5"/>
  <c r="AQ249" i="5"/>
  <c r="AQ250" i="5"/>
  <c r="AQ251" i="5"/>
  <c r="AQ252" i="5"/>
  <c r="AQ253" i="5"/>
  <c r="AQ254" i="5"/>
  <c r="AQ255" i="5"/>
  <c r="AQ256" i="5"/>
  <c r="AQ257" i="5"/>
  <c r="AQ258" i="5"/>
  <c r="AQ259" i="5"/>
  <c r="AQ260" i="5"/>
  <c r="AQ261" i="5"/>
  <c r="AQ262" i="5"/>
  <c r="AQ263" i="5"/>
  <c r="AQ264" i="5"/>
  <c r="AQ265" i="5"/>
  <c r="AQ266" i="5"/>
  <c r="AQ267" i="5"/>
  <c r="AQ268" i="5"/>
  <c r="AQ269" i="5"/>
  <c r="AQ270" i="5"/>
  <c r="AQ271" i="5"/>
  <c r="AQ272" i="5"/>
  <c r="AQ273" i="5"/>
  <c r="AQ274" i="5"/>
  <c r="AQ275" i="5"/>
  <c r="AQ276" i="5"/>
  <c r="AQ277" i="5"/>
  <c r="AQ278" i="5"/>
  <c r="AQ279" i="5"/>
  <c r="AQ280" i="5"/>
  <c r="AQ281" i="5"/>
  <c r="AQ282" i="5"/>
  <c r="AQ283" i="5"/>
  <c r="AQ284" i="5"/>
  <c r="AQ285" i="5"/>
  <c r="AQ286" i="5"/>
  <c r="AQ287" i="5"/>
  <c r="AQ288" i="5"/>
  <c r="AQ289" i="5"/>
  <c r="AQ290" i="5"/>
  <c r="AQ291" i="5"/>
  <c r="AQ292" i="5"/>
  <c r="AQ293" i="5"/>
  <c r="AQ294" i="5"/>
  <c r="AQ295" i="5"/>
  <c r="AQ296" i="5"/>
  <c r="AQ297" i="5"/>
  <c r="AQ298" i="5"/>
  <c r="AQ299" i="5"/>
  <c r="AQ300" i="5"/>
  <c r="AQ301" i="5"/>
  <c r="AQ302" i="5"/>
  <c r="AQ303" i="5"/>
  <c r="AQ304" i="5"/>
  <c r="AQ305" i="5"/>
  <c r="AQ306" i="5"/>
  <c r="AQ307" i="5"/>
  <c r="AQ308" i="5"/>
  <c r="AQ309" i="5"/>
  <c r="AQ310" i="5"/>
  <c r="AQ311" i="5"/>
  <c r="AQ312" i="5"/>
  <c r="AQ313" i="5"/>
  <c r="AQ314" i="5"/>
  <c r="AQ315" i="5"/>
  <c r="AQ316" i="5"/>
  <c r="AQ317" i="5"/>
  <c r="AQ318" i="5"/>
  <c r="AQ319" i="5"/>
  <c r="AQ320" i="5"/>
  <c r="AQ321" i="5"/>
  <c r="AQ322" i="5"/>
  <c r="AQ323" i="5"/>
  <c r="AQ324" i="5"/>
  <c r="AQ325" i="5"/>
  <c r="AQ326" i="5"/>
  <c r="AQ327" i="5"/>
  <c r="AQ328" i="5"/>
  <c r="AQ329" i="5"/>
  <c r="AQ330" i="5"/>
  <c r="AQ331" i="5"/>
  <c r="AQ332" i="5"/>
  <c r="AQ333" i="5"/>
  <c r="AQ334" i="5"/>
  <c r="AQ335" i="5"/>
  <c r="AQ336" i="5"/>
  <c r="AQ337" i="5"/>
  <c r="AQ338" i="5"/>
  <c r="AQ339" i="5"/>
  <c r="AQ340" i="5"/>
  <c r="AQ341" i="5"/>
  <c r="AQ342" i="5"/>
  <c r="AQ343" i="5"/>
  <c r="AQ344" i="5"/>
  <c r="AQ345" i="5"/>
  <c r="AQ346" i="5"/>
  <c r="AQ347" i="5"/>
  <c r="AQ348" i="5"/>
  <c r="AQ349" i="5"/>
  <c r="AQ350" i="5"/>
  <c r="AQ351" i="5"/>
  <c r="AQ352" i="5"/>
  <c r="AQ353" i="5"/>
  <c r="AQ354" i="5"/>
  <c r="AQ355" i="5"/>
  <c r="AQ356" i="5"/>
  <c r="AQ357" i="5"/>
  <c r="AQ358" i="5"/>
  <c r="AQ359" i="5"/>
  <c r="AQ360" i="5"/>
  <c r="AQ361" i="5"/>
  <c r="AQ362" i="5"/>
  <c r="AQ363" i="5"/>
  <c r="AQ364" i="5"/>
  <c r="AQ365" i="5"/>
  <c r="AQ366" i="5"/>
  <c r="AQ367" i="5"/>
  <c r="AQ368" i="5"/>
  <c r="AQ369" i="5"/>
  <c r="AQ370" i="5"/>
  <c r="AP10" i="5" l="1"/>
  <c r="AH10" i="5" s="1"/>
  <c r="AP28" i="5"/>
  <c r="AH28" i="5" s="1"/>
  <c r="AP26" i="5"/>
  <c r="AH26" i="5" s="1"/>
  <c r="AP317" i="5"/>
  <c r="AH317" i="5" s="1"/>
  <c r="AP261" i="5"/>
  <c r="AH261" i="5" s="1"/>
  <c r="AP341" i="5"/>
  <c r="AH341" i="5" s="1"/>
  <c r="AP309" i="5"/>
  <c r="AH309" i="5" s="1"/>
  <c r="AP269" i="5"/>
  <c r="AH269" i="5" s="1"/>
  <c r="AP245" i="5"/>
  <c r="AH245" i="5" s="1"/>
  <c r="AP237" i="5"/>
  <c r="AH237" i="5" s="1"/>
  <c r="AP221" i="5"/>
  <c r="AH221" i="5" s="1"/>
  <c r="AP205" i="5"/>
  <c r="AH205" i="5" s="1"/>
  <c r="AP189" i="5"/>
  <c r="AH189" i="5" s="1"/>
  <c r="AP173" i="5"/>
  <c r="AH173" i="5" s="1"/>
  <c r="AP157" i="5"/>
  <c r="AH157" i="5" s="1"/>
  <c r="AP141" i="5"/>
  <c r="AH141" i="5" s="1"/>
  <c r="AP125" i="5"/>
  <c r="AH125" i="5" s="1"/>
  <c r="AP109" i="5"/>
  <c r="AH109" i="5" s="1"/>
  <c r="AP93" i="5"/>
  <c r="AH93" i="5" s="1"/>
  <c r="AP77" i="5"/>
  <c r="AH77" i="5" s="1"/>
  <c r="AP61" i="5"/>
  <c r="AH61" i="5" s="1"/>
  <c r="AP45" i="5"/>
  <c r="AH45" i="5" s="1"/>
  <c r="AP29" i="5"/>
  <c r="AH29" i="5" s="1"/>
  <c r="AP356" i="5"/>
  <c r="AH356" i="5" s="1"/>
  <c r="AP340" i="5"/>
  <c r="AH340" i="5" s="1"/>
  <c r="AP324" i="5"/>
  <c r="AH324" i="5" s="1"/>
  <c r="AP308" i="5"/>
  <c r="AH308" i="5" s="1"/>
  <c r="AP292" i="5"/>
  <c r="AH292" i="5" s="1"/>
  <c r="AP276" i="5"/>
  <c r="AH276" i="5" s="1"/>
  <c r="AP260" i="5"/>
  <c r="AH260" i="5" s="1"/>
  <c r="AP244" i="5"/>
  <c r="AH244" i="5" s="1"/>
  <c r="AP228" i="5"/>
  <c r="AH228" i="5" s="1"/>
  <c r="AP204" i="5"/>
  <c r="AH204" i="5" s="1"/>
  <c r="AP188" i="5"/>
  <c r="AH188" i="5" s="1"/>
  <c r="AP172" i="5"/>
  <c r="AH172" i="5" s="1"/>
  <c r="AP156" i="5"/>
  <c r="AH156" i="5" s="1"/>
  <c r="AP140" i="5"/>
  <c r="AH140" i="5" s="1"/>
  <c r="AP124" i="5"/>
  <c r="AH124" i="5" s="1"/>
  <c r="AP108" i="5"/>
  <c r="AH108" i="5" s="1"/>
  <c r="AP92" i="5"/>
  <c r="AH92" i="5" s="1"/>
  <c r="AP76" i="5"/>
  <c r="AH76" i="5" s="1"/>
  <c r="AP60" i="5"/>
  <c r="AH60" i="5" s="1"/>
  <c r="AP44" i="5"/>
  <c r="AH44" i="5" s="1"/>
  <c r="AP363" i="5"/>
  <c r="AH363" i="5" s="1"/>
  <c r="AP355" i="5"/>
  <c r="AH355" i="5" s="1"/>
  <c r="AP347" i="5"/>
  <c r="AH347" i="5" s="1"/>
  <c r="AP339" i="5"/>
  <c r="AH339" i="5" s="1"/>
  <c r="AP331" i="5"/>
  <c r="AH331" i="5" s="1"/>
  <c r="AP323" i="5"/>
  <c r="AH323" i="5" s="1"/>
  <c r="AP315" i="5"/>
  <c r="AH315" i="5" s="1"/>
  <c r="AP307" i="5"/>
  <c r="AH307" i="5" s="1"/>
  <c r="AP299" i="5"/>
  <c r="AH299" i="5" s="1"/>
  <c r="AP291" i="5"/>
  <c r="AH291" i="5" s="1"/>
  <c r="AP283" i="5"/>
  <c r="AH283" i="5" s="1"/>
  <c r="AP275" i="5"/>
  <c r="AH275" i="5" s="1"/>
  <c r="AP267" i="5"/>
  <c r="AH267" i="5" s="1"/>
  <c r="AP259" i="5"/>
  <c r="AH259" i="5" s="1"/>
  <c r="AP251" i="5"/>
  <c r="AH251" i="5" s="1"/>
  <c r="AP243" i="5"/>
  <c r="AH243" i="5" s="1"/>
  <c r="AP235" i="5"/>
  <c r="AH235" i="5" s="1"/>
  <c r="AP227" i="5"/>
  <c r="AH227" i="5" s="1"/>
  <c r="AP219" i="5"/>
  <c r="AH219" i="5" s="1"/>
  <c r="AP211" i="5"/>
  <c r="AH211" i="5" s="1"/>
  <c r="AP203" i="5"/>
  <c r="AH203" i="5" s="1"/>
  <c r="AP195" i="5"/>
  <c r="AH195" i="5" s="1"/>
  <c r="AP187" i="5"/>
  <c r="AH187" i="5" s="1"/>
  <c r="AP179" i="5"/>
  <c r="AH179" i="5" s="1"/>
  <c r="AP171" i="5"/>
  <c r="AH171" i="5" s="1"/>
  <c r="AP163" i="5"/>
  <c r="AH163" i="5" s="1"/>
  <c r="AP155" i="5"/>
  <c r="AH155" i="5" s="1"/>
  <c r="AP147" i="5"/>
  <c r="AH147" i="5" s="1"/>
  <c r="AP139" i="5"/>
  <c r="AH139" i="5" s="1"/>
  <c r="AP131" i="5"/>
  <c r="AH131" i="5" s="1"/>
  <c r="AP123" i="5"/>
  <c r="AH123" i="5" s="1"/>
  <c r="AP115" i="5"/>
  <c r="AH115" i="5" s="1"/>
  <c r="AP107" i="5"/>
  <c r="AH107" i="5" s="1"/>
  <c r="AP99" i="5"/>
  <c r="AH99" i="5" s="1"/>
  <c r="AP91" i="5"/>
  <c r="AH91" i="5" s="1"/>
  <c r="AP83" i="5"/>
  <c r="AH83" i="5" s="1"/>
  <c r="AP75" i="5"/>
  <c r="AH75" i="5" s="1"/>
  <c r="AP67" i="5"/>
  <c r="AH67" i="5" s="1"/>
  <c r="AP59" i="5"/>
  <c r="AH59" i="5" s="1"/>
  <c r="AP51" i="5"/>
  <c r="AH51" i="5" s="1"/>
  <c r="AP43" i="5"/>
  <c r="AH43" i="5" s="1"/>
  <c r="AP35" i="5"/>
  <c r="AH35" i="5" s="1"/>
  <c r="AP27" i="5"/>
  <c r="AH27" i="5" s="1"/>
  <c r="AP365" i="5"/>
  <c r="AH365" i="5" s="1"/>
  <c r="AP301" i="5"/>
  <c r="AH301" i="5" s="1"/>
  <c r="AP253" i="5"/>
  <c r="AH253" i="5" s="1"/>
  <c r="AP229" i="5"/>
  <c r="AH229" i="5" s="1"/>
  <c r="AP213" i="5"/>
  <c r="AH213" i="5" s="1"/>
  <c r="AP197" i="5"/>
  <c r="AH197" i="5" s="1"/>
  <c r="AP181" i="5"/>
  <c r="AH181" i="5" s="1"/>
  <c r="AP165" i="5"/>
  <c r="AH165" i="5" s="1"/>
  <c r="AP149" i="5"/>
  <c r="AH149" i="5" s="1"/>
  <c r="AP133" i="5"/>
  <c r="AH133" i="5" s="1"/>
  <c r="AP117" i="5"/>
  <c r="AH117" i="5" s="1"/>
  <c r="AP101" i="5"/>
  <c r="AH101" i="5" s="1"/>
  <c r="AP85" i="5"/>
  <c r="AH85" i="5" s="1"/>
  <c r="AP69" i="5"/>
  <c r="AH69" i="5" s="1"/>
  <c r="AP53" i="5"/>
  <c r="AH53" i="5" s="1"/>
  <c r="AP37" i="5"/>
  <c r="AH37" i="5" s="1"/>
  <c r="AP364" i="5"/>
  <c r="AH364" i="5" s="1"/>
  <c r="AP348" i="5"/>
  <c r="AH348" i="5" s="1"/>
  <c r="AP332" i="5"/>
  <c r="AH332" i="5" s="1"/>
  <c r="AP316" i="5"/>
  <c r="AH316" i="5" s="1"/>
  <c r="AP300" i="5"/>
  <c r="AH300" i="5" s="1"/>
  <c r="AP284" i="5"/>
  <c r="AH284" i="5" s="1"/>
  <c r="AP268" i="5"/>
  <c r="AH268" i="5" s="1"/>
  <c r="AP252" i="5"/>
  <c r="AH252" i="5" s="1"/>
  <c r="AP236" i="5"/>
  <c r="AH236" i="5" s="1"/>
  <c r="AP220" i="5"/>
  <c r="AH220" i="5" s="1"/>
  <c r="AP212" i="5"/>
  <c r="AH212" i="5" s="1"/>
  <c r="AP196" i="5"/>
  <c r="AH196" i="5" s="1"/>
  <c r="AP180" i="5"/>
  <c r="AH180" i="5" s="1"/>
  <c r="AP164" i="5"/>
  <c r="AH164" i="5" s="1"/>
  <c r="AP148" i="5"/>
  <c r="AH148" i="5" s="1"/>
  <c r="AP132" i="5"/>
  <c r="AH132" i="5" s="1"/>
  <c r="AP116" i="5"/>
  <c r="AH116" i="5" s="1"/>
  <c r="AP100" i="5"/>
  <c r="AH100" i="5" s="1"/>
  <c r="AP84" i="5"/>
  <c r="AH84" i="5" s="1"/>
  <c r="AP68" i="5"/>
  <c r="AH68" i="5" s="1"/>
  <c r="AP52" i="5"/>
  <c r="AH52" i="5" s="1"/>
  <c r="AP36" i="5"/>
  <c r="AH36" i="5" s="1"/>
  <c r="AP370" i="5"/>
  <c r="AH370" i="5" s="1"/>
  <c r="AP362" i="5"/>
  <c r="AH362" i="5" s="1"/>
  <c r="AP354" i="5"/>
  <c r="AH354" i="5" s="1"/>
  <c r="AP346" i="5"/>
  <c r="AH346" i="5" s="1"/>
  <c r="AP338" i="5"/>
  <c r="AH338" i="5" s="1"/>
  <c r="AP330" i="5"/>
  <c r="AH330" i="5" s="1"/>
  <c r="AP322" i="5"/>
  <c r="AH322" i="5" s="1"/>
  <c r="AP314" i="5"/>
  <c r="AH314" i="5" s="1"/>
  <c r="AP306" i="5"/>
  <c r="AH306" i="5" s="1"/>
  <c r="AP298" i="5"/>
  <c r="AH298" i="5" s="1"/>
  <c r="AP290" i="5"/>
  <c r="AH290" i="5" s="1"/>
  <c r="AP282" i="5"/>
  <c r="AH282" i="5" s="1"/>
  <c r="AP274" i="5"/>
  <c r="AH274" i="5" s="1"/>
  <c r="AP266" i="5"/>
  <c r="AH266" i="5" s="1"/>
  <c r="AP258" i="5"/>
  <c r="AH258" i="5" s="1"/>
  <c r="AP250" i="5"/>
  <c r="AH250" i="5" s="1"/>
  <c r="AP242" i="5"/>
  <c r="AH242" i="5" s="1"/>
  <c r="AP234" i="5"/>
  <c r="AH234" i="5" s="1"/>
  <c r="AP226" i="5"/>
  <c r="AH226" i="5" s="1"/>
  <c r="AP218" i="5"/>
  <c r="AH218" i="5" s="1"/>
  <c r="AP210" i="5"/>
  <c r="AH210" i="5" s="1"/>
  <c r="AP202" i="5"/>
  <c r="AH202" i="5" s="1"/>
  <c r="AP194" i="5"/>
  <c r="AH194" i="5" s="1"/>
  <c r="AP186" i="5"/>
  <c r="AH186" i="5" s="1"/>
  <c r="AP178" i="5"/>
  <c r="AH178" i="5" s="1"/>
  <c r="AP170" i="5"/>
  <c r="AH170" i="5" s="1"/>
  <c r="AP162" i="5"/>
  <c r="AH162" i="5" s="1"/>
  <c r="AP154" i="5"/>
  <c r="AH154" i="5" s="1"/>
  <c r="AP146" i="5"/>
  <c r="AH146" i="5" s="1"/>
  <c r="AP138" i="5"/>
  <c r="AH138" i="5" s="1"/>
  <c r="AP130" i="5"/>
  <c r="AH130" i="5" s="1"/>
  <c r="AP122" i="5"/>
  <c r="AH122" i="5" s="1"/>
  <c r="AP114" i="5"/>
  <c r="AH114" i="5" s="1"/>
  <c r="AP106" i="5"/>
  <c r="AH106" i="5" s="1"/>
  <c r="AP98" i="5"/>
  <c r="AH98" i="5" s="1"/>
  <c r="AP90" i="5"/>
  <c r="AH90" i="5" s="1"/>
  <c r="AP82" i="5"/>
  <c r="AH82" i="5" s="1"/>
  <c r="AP74" i="5"/>
  <c r="AH74" i="5" s="1"/>
  <c r="AP66" i="5"/>
  <c r="AH66" i="5" s="1"/>
  <c r="AP58" i="5"/>
  <c r="AH58" i="5" s="1"/>
  <c r="AP50" i="5"/>
  <c r="AH50" i="5" s="1"/>
  <c r="AP42" i="5"/>
  <c r="AH42" i="5" s="1"/>
  <c r="AP34" i="5"/>
  <c r="AH34" i="5" s="1"/>
  <c r="AP357" i="5"/>
  <c r="AH357" i="5" s="1"/>
  <c r="AP293" i="5"/>
  <c r="AH293" i="5" s="1"/>
  <c r="AP349" i="5"/>
  <c r="AH349" i="5" s="1"/>
  <c r="AP285" i="5"/>
  <c r="AH285" i="5" s="1"/>
  <c r="AP369" i="5"/>
  <c r="AH369" i="5" s="1"/>
  <c r="AP337" i="5"/>
  <c r="AH337" i="5" s="1"/>
  <c r="AP305" i="5"/>
  <c r="AH305" i="5" s="1"/>
  <c r="AP281" i="5"/>
  <c r="AH281" i="5" s="1"/>
  <c r="AP249" i="5"/>
  <c r="AH249" i="5" s="1"/>
  <c r="AP225" i="5"/>
  <c r="AH225" i="5" s="1"/>
  <c r="AP193" i="5"/>
  <c r="AH193" i="5" s="1"/>
  <c r="AP161" i="5"/>
  <c r="AH161" i="5" s="1"/>
  <c r="AP137" i="5"/>
  <c r="AH137" i="5" s="1"/>
  <c r="AP105" i="5"/>
  <c r="AH105" i="5" s="1"/>
  <c r="AP73" i="5"/>
  <c r="AH73" i="5" s="1"/>
  <c r="AP49" i="5"/>
  <c r="AH49" i="5" s="1"/>
  <c r="AP360" i="5"/>
  <c r="AH360" i="5" s="1"/>
  <c r="AP328" i="5"/>
  <c r="AH328" i="5" s="1"/>
  <c r="AP304" i="5"/>
  <c r="AH304" i="5" s="1"/>
  <c r="AP296" i="5"/>
  <c r="AH296" i="5" s="1"/>
  <c r="AP288" i="5"/>
  <c r="AH288" i="5" s="1"/>
  <c r="AP280" i="5"/>
  <c r="AH280" i="5" s="1"/>
  <c r="AP272" i="5"/>
  <c r="AH272" i="5" s="1"/>
  <c r="AP264" i="5"/>
  <c r="AH264" i="5" s="1"/>
  <c r="AP256" i="5"/>
  <c r="AH256" i="5" s="1"/>
  <c r="AP248" i="5"/>
  <c r="AH248" i="5" s="1"/>
  <c r="AP240" i="5"/>
  <c r="AH240" i="5" s="1"/>
  <c r="AP232" i="5"/>
  <c r="AH232" i="5" s="1"/>
  <c r="AP224" i="5"/>
  <c r="AH224" i="5" s="1"/>
  <c r="AP216" i="5"/>
  <c r="AH216" i="5" s="1"/>
  <c r="AP208" i="5"/>
  <c r="AH208" i="5" s="1"/>
  <c r="AP200" i="5"/>
  <c r="AH200" i="5" s="1"/>
  <c r="AP192" i="5"/>
  <c r="AH192" i="5" s="1"/>
  <c r="AP184" i="5"/>
  <c r="AH184" i="5" s="1"/>
  <c r="AP176" i="5"/>
  <c r="AH176" i="5" s="1"/>
  <c r="AP168" i="5"/>
  <c r="AH168" i="5" s="1"/>
  <c r="AP160" i="5"/>
  <c r="AH160" i="5" s="1"/>
  <c r="AP152" i="5"/>
  <c r="AH152" i="5" s="1"/>
  <c r="AP144" i="5"/>
  <c r="AH144" i="5" s="1"/>
  <c r="AP136" i="5"/>
  <c r="AH136" i="5" s="1"/>
  <c r="AP128" i="5"/>
  <c r="AH128" i="5" s="1"/>
  <c r="AP120" i="5"/>
  <c r="AH120" i="5" s="1"/>
  <c r="AP112" i="5"/>
  <c r="AH112" i="5" s="1"/>
  <c r="AP104" i="5"/>
  <c r="AH104" i="5" s="1"/>
  <c r="AP96" i="5"/>
  <c r="AH96" i="5" s="1"/>
  <c r="AP88" i="5"/>
  <c r="AH88" i="5" s="1"/>
  <c r="AP80" i="5"/>
  <c r="AH80" i="5" s="1"/>
  <c r="AP72" i="5"/>
  <c r="AH72" i="5" s="1"/>
  <c r="AP64" i="5"/>
  <c r="AH64" i="5" s="1"/>
  <c r="AP56" i="5"/>
  <c r="AH56" i="5" s="1"/>
  <c r="AP48" i="5"/>
  <c r="AH48" i="5" s="1"/>
  <c r="AP40" i="5"/>
  <c r="AH40" i="5" s="1"/>
  <c r="AP32" i="5"/>
  <c r="AH32" i="5" s="1"/>
  <c r="AP24" i="5"/>
  <c r="AH24" i="5" s="1"/>
  <c r="AP325" i="5"/>
  <c r="AH325" i="5" s="1"/>
  <c r="AP353" i="5"/>
  <c r="AH353" i="5" s="1"/>
  <c r="AP321" i="5"/>
  <c r="AH321" i="5" s="1"/>
  <c r="AP297" i="5"/>
  <c r="AH297" i="5" s="1"/>
  <c r="AP265" i="5"/>
  <c r="AH265" i="5" s="1"/>
  <c r="AP233" i="5"/>
  <c r="AH233" i="5" s="1"/>
  <c r="AP209" i="5"/>
  <c r="AH209" i="5" s="1"/>
  <c r="AP177" i="5"/>
  <c r="AH177" i="5" s="1"/>
  <c r="AP145" i="5"/>
  <c r="AH145" i="5" s="1"/>
  <c r="AP121" i="5"/>
  <c r="AH121" i="5" s="1"/>
  <c r="AP89" i="5"/>
  <c r="AH89" i="5" s="1"/>
  <c r="AP57" i="5"/>
  <c r="AH57" i="5" s="1"/>
  <c r="AP33" i="5"/>
  <c r="AH33" i="5" s="1"/>
  <c r="AP368" i="5"/>
  <c r="AH368" i="5" s="1"/>
  <c r="AP336" i="5"/>
  <c r="AH336" i="5" s="1"/>
  <c r="AP312" i="5"/>
  <c r="AH312" i="5" s="1"/>
  <c r="AP351" i="5"/>
  <c r="AH351" i="5" s="1"/>
  <c r="AP335" i="5"/>
  <c r="AH335" i="5" s="1"/>
  <c r="AP311" i="5"/>
  <c r="AH311" i="5" s="1"/>
  <c r="AP287" i="5"/>
  <c r="AH287" i="5" s="1"/>
  <c r="AP271" i="5"/>
  <c r="AH271" i="5" s="1"/>
  <c r="AP247" i="5"/>
  <c r="AH247" i="5" s="1"/>
  <c r="AP239" i="5"/>
  <c r="AH239" i="5" s="1"/>
  <c r="AP231" i="5"/>
  <c r="AH231" i="5" s="1"/>
  <c r="AP223" i="5"/>
  <c r="AH223" i="5" s="1"/>
  <c r="AP215" i="5"/>
  <c r="AH215" i="5" s="1"/>
  <c r="AP207" i="5"/>
  <c r="AH207" i="5" s="1"/>
  <c r="AP199" i="5"/>
  <c r="AH199" i="5" s="1"/>
  <c r="AP191" i="5"/>
  <c r="AH191" i="5" s="1"/>
  <c r="AP183" i="5"/>
  <c r="AH183" i="5" s="1"/>
  <c r="AP175" i="5"/>
  <c r="AH175" i="5" s="1"/>
  <c r="AP167" i="5"/>
  <c r="AH167" i="5" s="1"/>
  <c r="AP159" i="5"/>
  <c r="AH159" i="5" s="1"/>
  <c r="AP151" i="5"/>
  <c r="AH151" i="5" s="1"/>
  <c r="AP143" i="5"/>
  <c r="AH143" i="5" s="1"/>
  <c r="AP135" i="5"/>
  <c r="AH135" i="5" s="1"/>
  <c r="AP127" i="5"/>
  <c r="AH127" i="5" s="1"/>
  <c r="AP119" i="5"/>
  <c r="AH119" i="5" s="1"/>
  <c r="AP111" i="5"/>
  <c r="AH111" i="5" s="1"/>
  <c r="AP103" i="5"/>
  <c r="AH103" i="5" s="1"/>
  <c r="AP95" i="5"/>
  <c r="AH95" i="5" s="1"/>
  <c r="AP87" i="5"/>
  <c r="AH87" i="5" s="1"/>
  <c r="AP79" i="5"/>
  <c r="AH79" i="5" s="1"/>
  <c r="AP71" i="5"/>
  <c r="AH71" i="5" s="1"/>
  <c r="AP63" i="5"/>
  <c r="AH63" i="5" s="1"/>
  <c r="AP55" i="5"/>
  <c r="AH55" i="5" s="1"/>
  <c r="AP47" i="5"/>
  <c r="AH47" i="5" s="1"/>
  <c r="AP39" i="5"/>
  <c r="AH39" i="5" s="1"/>
  <c r="AP31" i="5"/>
  <c r="AH31" i="5" s="1"/>
  <c r="AP23" i="5"/>
  <c r="AH23" i="5" s="1"/>
  <c r="AP333" i="5"/>
  <c r="AH333" i="5" s="1"/>
  <c r="AP277" i="5"/>
  <c r="AH277" i="5" s="1"/>
  <c r="AP361" i="5"/>
  <c r="AH361" i="5" s="1"/>
  <c r="AP345" i="5"/>
  <c r="AH345" i="5" s="1"/>
  <c r="AP329" i="5"/>
  <c r="AH329" i="5" s="1"/>
  <c r="AP313" i="5"/>
  <c r="AH313" i="5" s="1"/>
  <c r="AP289" i="5"/>
  <c r="AH289" i="5" s="1"/>
  <c r="AP273" i="5"/>
  <c r="AH273" i="5" s="1"/>
  <c r="AP257" i="5"/>
  <c r="AH257" i="5" s="1"/>
  <c r="AP241" i="5"/>
  <c r="AH241" i="5" s="1"/>
  <c r="AP217" i="5"/>
  <c r="AH217" i="5" s="1"/>
  <c r="AP201" i="5"/>
  <c r="AH201" i="5" s="1"/>
  <c r="AP185" i="5"/>
  <c r="AH185" i="5" s="1"/>
  <c r="AP169" i="5"/>
  <c r="AH169" i="5" s="1"/>
  <c r="AP153" i="5"/>
  <c r="AH153" i="5" s="1"/>
  <c r="AP129" i="5"/>
  <c r="AH129" i="5" s="1"/>
  <c r="AP113" i="5"/>
  <c r="AH113" i="5" s="1"/>
  <c r="AP97" i="5"/>
  <c r="AH97" i="5" s="1"/>
  <c r="AP81" i="5"/>
  <c r="AH81" i="5" s="1"/>
  <c r="AP65" i="5"/>
  <c r="AH65" i="5" s="1"/>
  <c r="AP41" i="5"/>
  <c r="AH41" i="5" s="1"/>
  <c r="AP25" i="5"/>
  <c r="AH25" i="5" s="1"/>
  <c r="AP352" i="5"/>
  <c r="AH352" i="5" s="1"/>
  <c r="AP344" i="5"/>
  <c r="AH344" i="5" s="1"/>
  <c r="AP320" i="5"/>
  <c r="AH320" i="5" s="1"/>
  <c r="AP367" i="5"/>
  <c r="AH367" i="5" s="1"/>
  <c r="AP359" i="5"/>
  <c r="AH359" i="5" s="1"/>
  <c r="AP343" i="5"/>
  <c r="AH343" i="5" s="1"/>
  <c r="AP327" i="5"/>
  <c r="AH327" i="5" s="1"/>
  <c r="AP319" i="5"/>
  <c r="AH319" i="5" s="1"/>
  <c r="AP303" i="5"/>
  <c r="AH303" i="5" s="1"/>
  <c r="AP295" i="5"/>
  <c r="AH295" i="5" s="1"/>
  <c r="AP279" i="5"/>
  <c r="AH279" i="5" s="1"/>
  <c r="AP263" i="5"/>
  <c r="AH263" i="5" s="1"/>
  <c r="AP255" i="5"/>
  <c r="AH255" i="5" s="1"/>
  <c r="AP366" i="5"/>
  <c r="AH366" i="5" s="1"/>
  <c r="AP358" i="5"/>
  <c r="AH358" i="5" s="1"/>
  <c r="AP350" i="5"/>
  <c r="AH350" i="5" s="1"/>
  <c r="AP342" i="5"/>
  <c r="AH342" i="5" s="1"/>
  <c r="AP334" i="5"/>
  <c r="AH334" i="5" s="1"/>
  <c r="AP326" i="5"/>
  <c r="AH326" i="5" s="1"/>
  <c r="AP318" i="5"/>
  <c r="AH318" i="5" s="1"/>
  <c r="AP310" i="5"/>
  <c r="AH310" i="5" s="1"/>
  <c r="AP302" i="5"/>
  <c r="AH302" i="5" s="1"/>
  <c r="AP294" i="5"/>
  <c r="AH294" i="5" s="1"/>
  <c r="AP286" i="5"/>
  <c r="AH286" i="5" s="1"/>
  <c r="AP278" i="5"/>
  <c r="AH278" i="5" s="1"/>
  <c r="AP270" i="5"/>
  <c r="AH270" i="5" s="1"/>
  <c r="AP262" i="5"/>
  <c r="AH262" i="5" s="1"/>
  <c r="AP254" i="5"/>
  <c r="AH254" i="5" s="1"/>
  <c r="AP246" i="5"/>
  <c r="AH246" i="5" s="1"/>
  <c r="AP238" i="5"/>
  <c r="AH238" i="5" s="1"/>
  <c r="AP230" i="5"/>
  <c r="AH230" i="5" s="1"/>
  <c r="AP222" i="5"/>
  <c r="AH222" i="5" s="1"/>
  <c r="AP214" i="5"/>
  <c r="AH214" i="5" s="1"/>
  <c r="AP206" i="5"/>
  <c r="AH206" i="5" s="1"/>
  <c r="AP198" i="5"/>
  <c r="AH198" i="5" s="1"/>
  <c r="AP190" i="5"/>
  <c r="AH190" i="5" s="1"/>
  <c r="AP182" i="5"/>
  <c r="AH182" i="5" s="1"/>
  <c r="AP174" i="5"/>
  <c r="AH174" i="5" s="1"/>
  <c r="AP166" i="5"/>
  <c r="AH166" i="5" s="1"/>
  <c r="AP158" i="5"/>
  <c r="AH158" i="5" s="1"/>
  <c r="AP150" i="5"/>
  <c r="AH150" i="5" s="1"/>
  <c r="AP142" i="5"/>
  <c r="AH142" i="5" s="1"/>
  <c r="AP134" i="5"/>
  <c r="AH134" i="5" s="1"/>
  <c r="AP126" i="5"/>
  <c r="AH126" i="5" s="1"/>
  <c r="AP118" i="5"/>
  <c r="AH118" i="5" s="1"/>
  <c r="AP110" i="5"/>
  <c r="AH110" i="5" s="1"/>
  <c r="AP102" i="5"/>
  <c r="AH102" i="5" s="1"/>
  <c r="AP94" i="5"/>
  <c r="AH94" i="5" s="1"/>
  <c r="AP86" i="5"/>
  <c r="AH86" i="5" s="1"/>
  <c r="AP78" i="5"/>
  <c r="AH78" i="5" s="1"/>
  <c r="AP70" i="5"/>
  <c r="AH70" i="5" s="1"/>
  <c r="AP62" i="5"/>
  <c r="AH62" i="5" s="1"/>
  <c r="AP54" i="5"/>
  <c r="AH54" i="5" s="1"/>
  <c r="AP46" i="5"/>
  <c r="AH46" i="5" s="1"/>
  <c r="AP38" i="5"/>
  <c r="AH38" i="5" s="1"/>
  <c r="AP30" i="5"/>
  <c r="AH30" i="5" s="1"/>
  <c r="AP7" i="5"/>
  <c r="AH7" i="5" s="1"/>
  <c r="AP15" i="5"/>
  <c r="AH15" i="5" s="1"/>
  <c r="AP22" i="5"/>
  <c r="AH22" i="5" s="1"/>
  <c r="AP6" i="5"/>
  <c r="AH6" i="5" s="1"/>
  <c r="AP11" i="5"/>
  <c r="AH11" i="5" s="1"/>
  <c r="AP19" i="5"/>
  <c r="AH19" i="5" s="1"/>
  <c r="AP13" i="5"/>
  <c r="AH13" i="5" s="1"/>
  <c r="AP18" i="5"/>
  <c r="AH18" i="5" s="1"/>
  <c r="AP14" i="5"/>
  <c r="AH14" i="5" s="1"/>
  <c r="AP20" i="5"/>
  <c r="AH20" i="5" s="1"/>
  <c r="AP17" i="5"/>
  <c r="AH17" i="5" s="1"/>
  <c r="AP16" i="5"/>
  <c r="AH16" i="5" s="1"/>
  <c r="AP21" i="5"/>
  <c r="AH21" i="5" s="1"/>
  <c r="AP12" i="5"/>
  <c r="AH12" i="5" s="1"/>
  <c r="AP9" i="5"/>
  <c r="AH9" i="5" s="1"/>
  <c r="AP8" i="5"/>
  <c r="AH8" i="5" s="1"/>
  <c r="AD6" i="5"/>
  <c r="AE6" i="5"/>
  <c r="E4602" i="6"/>
  <c r="E6798" i="6"/>
  <c r="E6" i="6"/>
  <c r="F18" i="4"/>
  <c r="F17" i="4"/>
  <c r="E8762" i="6" l="1"/>
  <c r="E8754" i="6"/>
  <c r="E8746" i="6"/>
  <c r="E8736" i="6"/>
  <c r="E8728" i="6"/>
  <c r="E8720" i="6"/>
  <c r="E8710" i="6"/>
  <c r="E8700" i="6"/>
  <c r="E8690" i="6"/>
  <c r="E8680" i="6"/>
  <c r="E8670" i="6"/>
  <c r="E8660" i="6"/>
  <c r="E8650" i="6"/>
  <c r="E8642" i="6"/>
  <c r="E8632" i="6"/>
  <c r="E8624" i="6"/>
  <c r="E8616" i="6"/>
  <c r="E8606" i="6"/>
  <c r="E8598" i="6"/>
  <c r="E8590" i="6"/>
  <c r="E8574" i="6"/>
  <c r="E8566" i="6"/>
  <c r="E8556" i="6"/>
  <c r="E8546" i="6"/>
  <c r="E8538" i="6"/>
  <c r="E8530" i="6"/>
  <c r="E8520" i="6"/>
  <c r="E8510" i="6"/>
  <c r="E8500" i="6"/>
  <c r="E8492" i="6"/>
  <c r="E8484" i="6"/>
  <c r="E8474" i="6"/>
  <c r="E8464" i="6"/>
  <c r="E8454" i="6"/>
  <c r="E8444" i="6"/>
  <c r="E8436" i="6"/>
  <c r="E8426" i="6"/>
  <c r="E8418" i="6"/>
  <c r="E8408" i="6"/>
  <c r="E8398" i="6"/>
  <c r="E8388" i="6"/>
  <c r="E8380" i="6"/>
  <c r="E8372" i="6"/>
  <c r="E8364" i="6"/>
  <c r="E8354" i="6"/>
  <c r="E8344" i="6"/>
  <c r="E8336" i="6"/>
  <c r="E8326" i="6"/>
  <c r="E8316" i="6"/>
  <c r="E8306" i="6"/>
  <c r="E8300" i="6"/>
  <c r="E8288" i="6"/>
  <c r="E8278" i="6"/>
  <c r="E8268" i="6"/>
  <c r="E8258" i="6"/>
  <c r="E8250" i="6"/>
  <c r="E8238" i="6"/>
  <c r="E8228" i="6"/>
  <c r="E8218" i="6"/>
  <c r="E8206" i="6"/>
  <c r="E8196" i="6"/>
  <c r="E8186" i="6"/>
  <c r="E8176" i="6"/>
  <c r="E8168" i="6"/>
  <c r="E8158" i="6"/>
  <c r="E8148" i="6"/>
  <c r="E8138" i="6"/>
  <c r="E8128" i="6"/>
  <c r="E8122" i="6"/>
  <c r="E8114" i="6"/>
  <c r="E8104" i="6"/>
  <c r="E8094" i="6"/>
  <c r="E8086" i="6"/>
  <c r="E8078" i="6"/>
  <c r="E8068" i="6"/>
  <c r="E8058" i="6"/>
  <c r="E8048" i="6"/>
  <c r="E8038" i="6"/>
  <c r="E8028" i="6"/>
  <c r="E8018" i="6"/>
  <c r="E8010" i="6"/>
  <c r="E8000" i="6"/>
  <c r="E7990" i="6"/>
  <c r="E7980" i="6"/>
  <c r="E7970" i="6"/>
  <c r="E7962" i="6"/>
  <c r="E7952" i="6"/>
  <c r="E7940" i="6"/>
  <c r="E7932" i="6"/>
  <c r="E7922" i="6"/>
  <c r="E7912" i="6"/>
  <c r="E7902" i="6"/>
  <c r="E7894" i="6"/>
  <c r="E7884" i="6"/>
  <c r="E7874" i="6"/>
  <c r="E7866" i="6"/>
  <c r="E7856" i="6"/>
  <c r="E7846" i="6"/>
  <c r="E7836" i="6"/>
  <c r="E7826" i="6"/>
  <c r="E7812" i="6"/>
  <c r="E7802" i="6"/>
  <c r="E7792" i="6"/>
  <c r="E7782" i="6"/>
  <c r="E7772" i="6"/>
  <c r="E7762" i="6"/>
  <c r="E7756" i="6"/>
  <c r="E7746" i="6"/>
  <c r="E7736" i="6"/>
  <c r="E7728" i="6"/>
  <c r="E7718" i="6"/>
  <c r="E7708" i="6"/>
  <c r="E7698" i="6"/>
  <c r="E7690" i="6"/>
  <c r="E7680" i="6"/>
  <c r="E7672" i="6"/>
  <c r="E7662" i="6"/>
  <c r="E7652" i="6"/>
  <c r="E7644" i="6"/>
  <c r="E7634" i="6"/>
  <c r="E7624" i="6"/>
  <c r="E7616" i="6"/>
  <c r="E7606" i="6"/>
  <c r="E7598" i="6"/>
  <c r="E7588" i="6"/>
  <c r="E7580" i="6"/>
  <c r="E7570" i="6"/>
  <c r="E7558" i="6"/>
  <c r="E7548" i="6"/>
  <c r="E7538" i="6"/>
  <c r="E7528" i="6"/>
  <c r="E7518" i="6"/>
  <c r="E7508" i="6"/>
  <c r="E7498" i="6"/>
  <c r="E7488" i="6"/>
  <c r="E7478" i="6"/>
  <c r="E7468" i="6"/>
  <c r="E7458" i="6"/>
  <c r="E7448" i="6"/>
  <c r="E7438" i="6"/>
  <c r="E7426" i="6"/>
  <c r="E7396" i="6"/>
  <c r="E7324" i="6"/>
  <c r="E7164" i="6"/>
  <c r="E6816" i="6"/>
  <c r="E4594" i="6"/>
  <c r="E8760" i="6"/>
  <c r="E8750" i="6"/>
  <c r="E8742" i="6"/>
  <c r="E8732" i="6"/>
  <c r="E8722" i="6"/>
  <c r="E8712" i="6"/>
  <c r="E8702" i="6"/>
  <c r="E8692" i="6"/>
  <c r="E8682" i="6"/>
  <c r="E8672" i="6"/>
  <c r="E8662" i="6"/>
  <c r="E8652" i="6"/>
  <c r="E8638" i="6"/>
  <c r="E8628" i="6"/>
  <c r="E8622" i="6"/>
  <c r="E8612" i="6"/>
  <c r="E8602" i="6"/>
  <c r="E8592" i="6"/>
  <c r="E8580" i="6"/>
  <c r="E8570" i="6"/>
  <c r="E8560" i="6"/>
  <c r="E8550" i="6"/>
  <c r="E8540" i="6"/>
  <c r="E8528" i="6"/>
  <c r="E8516" i="6"/>
  <c r="E8506" i="6"/>
  <c r="E8496" i="6"/>
  <c r="E8486" i="6"/>
  <c r="E8476" i="6"/>
  <c r="E8468" i="6"/>
  <c r="E8458" i="6"/>
  <c r="E8448" i="6"/>
  <c r="E8438" i="6"/>
  <c r="E8430" i="6"/>
  <c r="E8420" i="6"/>
  <c r="E8410" i="6"/>
  <c r="E8400" i="6"/>
  <c r="E8390" i="6"/>
  <c r="E8378" i="6"/>
  <c r="E8368" i="6"/>
  <c r="E8358" i="6"/>
  <c r="E8348" i="6"/>
  <c r="E8338" i="6"/>
  <c r="E8328" i="6"/>
  <c r="E8318" i="6"/>
  <c r="E8310" i="6"/>
  <c r="E8298" i="6"/>
  <c r="E8290" i="6"/>
  <c r="E8280" i="6"/>
  <c r="E8270" i="6"/>
  <c r="E8260" i="6"/>
  <c r="E8248" i="6"/>
  <c r="E8236" i="6"/>
  <c r="E8226" i="6"/>
  <c r="E8210" i="6"/>
  <c r="E8198" i="6"/>
  <c r="E8188" i="6"/>
  <c r="E8178" i="6"/>
  <c r="E8166" i="6"/>
  <c r="E8156" i="6"/>
  <c r="E8146" i="6"/>
  <c r="E8136" i="6"/>
  <c r="E8126" i="6"/>
  <c r="E8116" i="6"/>
  <c r="E8108" i="6"/>
  <c r="E8098" i="6"/>
  <c r="E8090" i="6"/>
  <c r="E8080" i="6"/>
  <c r="E8070" i="6"/>
  <c r="E8060" i="6"/>
  <c r="E8050" i="6"/>
  <c r="E8040" i="6"/>
  <c r="E8030" i="6"/>
  <c r="E8020" i="6"/>
  <c r="E8008" i="6"/>
  <c r="E7998" i="6"/>
  <c r="E7984" i="6"/>
  <c r="E7974" i="6"/>
  <c r="E7964" i="6"/>
  <c r="E7956" i="6"/>
  <c r="E7946" i="6"/>
  <c r="E7934" i="6"/>
  <c r="E7924" i="6"/>
  <c r="E7914" i="6"/>
  <c r="E7904" i="6"/>
  <c r="E7896" i="6"/>
  <c r="E7886" i="6"/>
  <c r="E7876" i="6"/>
  <c r="E7864" i="6"/>
  <c r="E7852" i="6"/>
  <c r="E7840" i="6"/>
  <c r="E7830" i="6"/>
  <c r="E7820" i="6"/>
  <c r="E7810" i="6"/>
  <c r="E7800" i="6"/>
  <c r="E7790" i="6"/>
  <c r="E7780" i="6"/>
  <c r="E7770" i="6"/>
  <c r="E7760" i="6"/>
  <c r="E7750" i="6"/>
  <c r="E7740" i="6"/>
  <c r="E7732" i="6"/>
  <c r="E7722" i="6"/>
  <c r="E7712" i="6"/>
  <c r="E7702" i="6"/>
  <c r="E7692" i="6"/>
  <c r="E7682" i="6"/>
  <c r="E7670" i="6"/>
  <c r="E7660" i="6"/>
  <c r="E7650" i="6"/>
  <c r="E7640" i="6"/>
  <c r="E7630" i="6"/>
  <c r="E7620" i="6"/>
  <c r="E7610" i="6"/>
  <c r="E7600" i="6"/>
  <c r="E7590" i="6"/>
  <c r="E7578" i="6"/>
  <c r="E7568" i="6"/>
  <c r="E7560" i="6"/>
  <c r="E7550" i="6"/>
  <c r="E7540" i="6"/>
  <c r="E7530" i="6"/>
  <c r="E7520" i="6"/>
  <c r="E7510" i="6"/>
  <c r="E7500" i="6"/>
  <c r="E7490" i="6"/>
  <c r="E7480" i="6"/>
  <c r="E7470" i="6"/>
  <c r="E7460" i="6"/>
  <c r="E7450" i="6"/>
  <c r="E7440" i="6"/>
  <c r="E7430" i="6"/>
  <c r="E7420" i="6"/>
  <c r="E7406" i="6"/>
  <c r="E7392" i="6"/>
  <c r="E7382" i="6"/>
  <c r="E7370" i="6"/>
  <c r="E7358" i="6"/>
  <c r="E7346" i="6"/>
  <c r="E7334" i="6"/>
  <c r="E7320" i="6"/>
  <c r="E7308" i="6"/>
  <c r="E7294" i="6"/>
  <c r="E7282" i="6"/>
  <c r="E7270" i="6"/>
  <c r="E7256" i="6"/>
  <c r="E7244" i="6"/>
  <c r="E7230" i="6"/>
  <c r="E7218" i="6"/>
  <c r="E7206" i="6"/>
  <c r="E7194" i="6"/>
  <c r="E7184" i="6"/>
  <c r="E7176" i="6"/>
  <c r="E7174" i="6"/>
  <c r="E7166" i="6"/>
  <c r="E7162" i="6"/>
  <c r="E7160" i="6"/>
  <c r="E7158" i="6"/>
  <c r="E7156" i="6"/>
  <c r="E7154" i="6"/>
  <c r="E7152" i="6"/>
  <c r="E7144" i="6"/>
  <c r="E7142" i="6"/>
  <c r="E7140" i="6"/>
  <c r="E7138" i="6"/>
  <c r="E7136" i="6"/>
  <c r="E7134" i="6"/>
  <c r="E7132" i="6"/>
  <c r="E7130" i="6"/>
  <c r="E7128" i="6"/>
  <c r="E7126" i="6"/>
  <c r="E7124" i="6"/>
  <c r="E7122" i="6"/>
  <c r="E7120" i="6"/>
  <c r="E7118" i="6"/>
  <c r="E7116" i="6"/>
  <c r="E7114" i="6"/>
  <c r="E7112" i="6"/>
  <c r="E7110" i="6"/>
  <c r="E7108" i="6"/>
  <c r="E7106" i="6"/>
  <c r="E7104" i="6"/>
  <c r="E7102" i="6"/>
  <c r="E7100" i="6"/>
  <c r="E7098" i="6"/>
  <c r="E7096" i="6"/>
  <c r="E7094" i="6"/>
  <c r="E7092" i="6"/>
  <c r="E7090" i="6"/>
  <c r="E7088" i="6"/>
  <c r="E7086" i="6"/>
  <c r="E7084" i="6"/>
  <c r="E7082" i="6"/>
  <c r="E7080" i="6"/>
  <c r="E7078" i="6"/>
  <c r="E7070" i="6"/>
  <c r="E7068" i="6"/>
  <c r="E7066" i="6"/>
  <c r="E7064" i="6"/>
  <c r="E7062" i="6"/>
  <c r="E7060" i="6"/>
  <c r="E7058" i="6"/>
  <c r="E7056" i="6"/>
  <c r="E7054" i="6"/>
  <c r="E7052" i="6"/>
  <c r="E7050" i="6"/>
  <c r="E7048" i="6"/>
  <c r="E7046" i="6"/>
  <c r="E7044" i="6"/>
  <c r="E7042" i="6"/>
  <c r="E7040" i="6"/>
  <c r="E7038" i="6"/>
  <c r="E7036" i="6"/>
  <c r="E7034" i="6"/>
  <c r="E7032" i="6"/>
  <c r="E7030" i="6"/>
  <c r="E7028" i="6"/>
  <c r="E7026" i="6"/>
  <c r="E7024" i="6"/>
  <c r="E7022" i="6"/>
  <c r="E7020" i="6"/>
  <c r="E7018" i="6"/>
  <c r="E7016" i="6"/>
  <c r="E7014" i="6"/>
  <c r="E7012" i="6"/>
  <c r="E7010" i="6"/>
  <c r="E7008" i="6"/>
  <c r="E7006" i="6"/>
  <c r="E7004" i="6"/>
  <c r="E7002" i="6"/>
  <c r="E7000" i="6"/>
  <c r="E6998" i="6"/>
  <c r="E6996" i="6"/>
  <c r="E6994" i="6"/>
  <c r="E6992" i="6"/>
  <c r="E6990" i="6"/>
  <c r="E6988" i="6"/>
  <c r="E6986" i="6"/>
  <c r="E6984" i="6"/>
  <c r="E6982" i="6"/>
  <c r="E6980" i="6"/>
  <c r="E6978" i="6"/>
  <c r="E6976" i="6"/>
  <c r="E6974" i="6"/>
  <c r="E6972" i="6"/>
  <c r="E6970" i="6"/>
  <c r="E6968" i="6"/>
  <c r="E6966" i="6"/>
  <c r="E6964" i="6"/>
  <c r="E6962" i="6"/>
  <c r="E6960" i="6"/>
  <c r="E6958" i="6"/>
  <c r="E6956" i="6"/>
  <c r="E6954" i="6"/>
  <c r="E6952" i="6"/>
  <c r="E6950" i="6"/>
  <c r="E6948" i="6"/>
  <c r="E6946" i="6"/>
  <c r="E6944" i="6"/>
  <c r="E6942" i="6"/>
  <c r="E6940" i="6"/>
  <c r="E6938" i="6"/>
  <c r="E6936" i="6"/>
  <c r="E6934" i="6"/>
  <c r="E6932" i="6"/>
  <c r="E6930" i="6"/>
  <c r="E6928" i="6"/>
  <c r="E6926" i="6"/>
  <c r="E6924" i="6"/>
  <c r="E6922" i="6"/>
  <c r="E6920" i="6"/>
  <c r="E6918" i="6"/>
  <c r="E6916" i="6"/>
  <c r="E6914" i="6"/>
  <c r="E6912" i="6"/>
  <c r="E6910" i="6"/>
  <c r="E6908" i="6"/>
  <c r="E6906" i="6"/>
  <c r="E6904" i="6"/>
  <c r="E6902" i="6"/>
  <c r="E6900" i="6"/>
  <c r="E6898" i="6"/>
  <c r="E6896" i="6"/>
  <c r="E6894" i="6"/>
  <c r="E6892" i="6"/>
  <c r="E6890" i="6"/>
  <c r="E6888" i="6"/>
  <c r="E6886" i="6"/>
  <c r="E6884" i="6"/>
  <c r="E6882" i="6"/>
  <c r="E6880" i="6"/>
  <c r="E6878" i="6"/>
  <c r="E6876" i="6"/>
  <c r="E6874" i="6"/>
  <c r="E6872" i="6"/>
  <c r="E6870" i="6"/>
  <c r="E6868" i="6"/>
  <c r="E6866" i="6"/>
  <c r="E6864" i="6"/>
  <c r="E6862" i="6"/>
  <c r="E6860" i="6"/>
  <c r="E6858" i="6"/>
  <c r="E6856" i="6"/>
  <c r="E6854" i="6"/>
  <c r="E6852" i="6"/>
  <c r="E6850" i="6"/>
  <c r="E6848" i="6"/>
  <c r="E6846" i="6"/>
  <c r="E6844" i="6"/>
  <c r="E6842" i="6"/>
  <c r="E6840" i="6"/>
  <c r="E6838" i="6"/>
  <c r="E6836" i="6"/>
  <c r="E6834" i="6"/>
  <c r="E6832" i="6"/>
  <c r="E6830" i="6"/>
  <c r="E6828" i="6"/>
  <c r="E6826" i="6"/>
  <c r="E6824" i="6"/>
  <c r="E6822" i="6"/>
  <c r="E6820" i="6"/>
  <c r="E6818" i="6"/>
  <c r="E6814" i="6"/>
  <c r="E6812" i="6"/>
  <c r="E6810" i="6"/>
  <c r="E6808" i="6"/>
  <c r="E6806" i="6"/>
  <c r="E6800" i="6"/>
  <c r="E8758" i="6"/>
  <c r="E8748" i="6"/>
  <c r="E8738" i="6"/>
  <c r="E8726" i="6"/>
  <c r="E8714" i="6"/>
  <c r="E8704" i="6"/>
  <c r="E8694" i="6"/>
  <c r="E8684" i="6"/>
  <c r="E8674" i="6"/>
  <c r="E8664" i="6"/>
  <c r="E8656" i="6"/>
  <c r="E8646" i="6"/>
  <c r="E8636" i="6"/>
  <c r="E8626" i="6"/>
  <c r="E8614" i="6"/>
  <c r="E8604" i="6"/>
  <c r="E8594" i="6"/>
  <c r="E8582" i="6"/>
  <c r="E8572" i="6"/>
  <c r="E8562" i="6"/>
  <c r="E8552" i="6"/>
  <c r="E8542" i="6"/>
  <c r="E8534" i="6"/>
  <c r="E8526" i="6"/>
  <c r="E8518" i="6"/>
  <c r="E8508" i="6"/>
  <c r="E8498" i="6"/>
  <c r="E8488" i="6"/>
  <c r="E8480" i="6"/>
  <c r="E8472" i="6"/>
  <c r="E8462" i="6"/>
  <c r="E8452" i="6"/>
  <c r="E8442" i="6"/>
  <c r="E8432" i="6"/>
  <c r="E8422" i="6"/>
  <c r="E8412" i="6"/>
  <c r="E8402" i="6"/>
  <c r="E8392" i="6"/>
  <c r="E8384" i="6"/>
  <c r="E8374" i="6"/>
  <c r="E8362" i="6"/>
  <c r="E8352" i="6"/>
  <c r="E8342" i="6"/>
  <c r="E8332" i="6"/>
  <c r="E8320" i="6"/>
  <c r="E8308" i="6"/>
  <c r="E8296" i="6"/>
  <c r="E8284" i="6"/>
  <c r="E8274" i="6"/>
  <c r="E8264" i="6"/>
  <c r="E8254" i="6"/>
  <c r="E8246" i="6"/>
  <c r="E8240" i="6"/>
  <c r="E8232" i="6"/>
  <c r="E8222" i="6"/>
  <c r="E8216" i="6"/>
  <c r="E8208" i="6"/>
  <c r="E8200" i="6"/>
  <c r="E8190" i="6"/>
  <c r="E8180" i="6"/>
  <c r="E8170" i="6"/>
  <c r="E8160" i="6"/>
  <c r="E8150" i="6"/>
  <c r="E8142" i="6"/>
  <c r="E8134" i="6"/>
  <c r="E8124" i="6"/>
  <c r="E8112" i="6"/>
  <c r="E8102" i="6"/>
  <c r="E8092" i="6"/>
  <c r="E8082" i="6"/>
  <c r="E8072" i="6"/>
  <c r="E8062" i="6"/>
  <c r="E8052" i="6"/>
  <c r="E8042" i="6"/>
  <c r="E8032" i="6"/>
  <c r="E8022" i="6"/>
  <c r="E8012" i="6"/>
  <c r="E8004" i="6"/>
  <c r="E7994" i="6"/>
  <c r="E7986" i="6"/>
  <c r="E7978" i="6"/>
  <c r="E7968" i="6"/>
  <c r="E7960" i="6"/>
  <c r="E7950" i="6"/>
  <c r="E7938" i="6"/>
  <c r="E7928" i="6"/>
  <c r="E7920" i="6"/>
  <c r="E7910" i="6"/>
  <c r="E7900" i="6"/>
  <c r="E7890" i="6"/>
  <c r="E7882" i="6"/>
  <c r="E7872" i="6"/>
  <c r="E7862" i="6"/>
  <c r="E7854" i="6"/>
  <c r="E7844" i="6"/>
  <c r="E7834" i="6"/>
  <c r="E7824" i="6"/>
  <c r="E7816" i="6"/>
  <c r="E7806" i="6"/>
  <c r="E7796" i="6"/>
  <c r="E7786" i="6"/>
  <c r="E7776" i="6"/>
  <c r="E7766" i="6"/>
  <c r="E7754" i="6"/>
  <c r="E7744" i="6"/>
  <c r="E7734" i="6"/>
  <c r="E7724" i="6"/>
  <c r="E7716" i="6"/>
  <c r="E7706" i="6"/>
  <c r="E7696" i="6"/>
  <c r="E7686" i="6"/>
  <c r="E7676" i="6"/>
  <c r="E7666" i="6"/>
  <c r="E7656" i="6"/>
  <c r="E7646" i="6"/>
  <c r="E7636" i="6"/>
  <c r="E7626" i="6"/>
  <c r="E7614" i="6"/>
  <c r="E7604" i="6"/>
  <c r="E7594" i="6"/>
  <c r="E7584" i="6"/>
  <c r="E7574" i="6"/>
  <c r="E7564" i="6"/>
  <c r="E7554" i="6"/>
  <c r="E7544" i="6"/>
  <c r="E7534" i="6"/>
  <c r="E7524" i="6"/>
  <c r="E7514" i="6"/>
  <c r="E7504" i="6"/>
  <c r="E7494" i="6"/>
  <c r="E7484" i="6"/>
  <c r="E7474" i="6"/>
  <c r="E7464" i="6"/>
  <c r="E7454" i="6"/>
  <c r="E7444" i="6"/>
  <c r="E7436" i="6"/>
  <c r="E7428" i="6"/>
  <c r="E7418" i="6"/>
  <c r="E7412" i="6"/>
  <c r="E7404" i="6"/>
  <c r="E7398" i="6"/>
  <c r="E7388" i="6"/>
  <c r="E7380" i="6"/>
  <c r="E7374" i="6"/>
  <c r="E7366" i="6"/>
  <c r="E7360" i="6"/>
  <c r="E7352" i="6"/>
  <c r="E7344" i="6"/>
  <c r="E7338" i="6"/>
  <c r="E7330" i="6"/>
  <c r="E7322" i="6"/>
  <c r="E7314" i="6"/>
  <c r="E7306" i="6"/>
  <c r="E7300" i="6"/>
  <c r="E7292" i="6"/>
  <c r="E7286" i="6"/>
  <c r="E7280" i="6"/>
  <c r="E7274" i="6"/>
  <c r="E7268" i="6"/>
  <c r="E7262" i="6"/>
  <c r="E7254" i="6"/>
  <c r="E7250" i="6"/>
  <c r="E7242" i="6"/>
  <c r="E7236" i="6"/>
  <c r="E7228" i="6"/>
  <c r="E7222" i="6"/>
  <c r="E7214" i="6"/>
  <c r="E7210" i="6"/>
  <c r="E7202" i="6"/>
  <c r="E7196" i="6"/>
  <c r="E7188" i="6"/>
  <c r="E7180" i="6"/>
  <c r="E7170" i="6"/>
  <c r="E7148" i="6"/>
  <c r="E7074" i="6"/>
  <c r="E6804" i="6"/>
  <c r="E8756" i="6"/>
  <c r="E8744" i="6"/>
  <c r="E8734" i="6"/>
  <c r="E8724" i="6"/>
  <c r="E8716" i="6"/>
  <c r="E8706" i="6"/>
  <c r="E8698" i="6"/>
  <c r="E8688" i="6"/>
  <c r="E8678" i="6"/>
  <c r="E8668" i="6"/>
  <c r="E8658" i="6"/>
  <c r="E8648" i="6"/>
  <c r="E8640" i="6"/>
  <c r="E8630" i="6"/>
  <c r="E8620" i="6"/>
  <c r="E8610" i="6"/>
  <c r="E8600" i="6"/>
  <c r="E8588" i="6"/>
  <c r="E8578" i="6"/>
  <c r="E8568" i="6"/>
  <c r="E8558" i="6"/>
  <c r="E8548" i="6"/>
  <c r="E8536" i="6"/>
  <c r="E8524" i="6"/>
  <c r="E8514" i="6"/>
  <c r="E8504" i="6"/>
  <c r="E8494" i="6"/>
  <c r="E8482" i="6"/>
  <c r="E8470" i="6"/>
  <c r="E8460" i="6"/>
  <c r="E8450" i="6"/>
  <c r="E8440" i="6"/>
  <c r="E8428" i="6"/>
  <c r="E8416" i="6"/>
  <c r="E8406" i="6"/>
  <c r="E8396" i="6"/>
  <c r="E8386" i="6"/>
  <c r="E8366" i="6"/>
  <c r="E8356" i="6"/>
  <c r="E8346" i="6"/>
  <c r="E8334" i="6"/>
  <c r="E8324" i="6"/>
  <c r="E8314" i="6"/>
  <c r="E8304" i="6"/>
  <c r="E8294" i="6"/>
  <c r="E8286" i="6"/>
  <c r="E8276" i="6"/>
  <c r="E8266" i="6"/>
  <c r="E8256" i="6"/>
  <c r="E8244" i="6"/>
  <c r="E8234" i="6"/>
  <c r="E8224" i="6"/>
  <c r="E8212" i="6"/>
  <c r="E8202" i="6"/>
  <c r="E8192" i="6"/>
  <c r="E8182" i="6"/>
  <c r="E8172" i="6"/>
  <c r="E8162" i="6"/>
  <c r="E8152" i="6"/>
  <c r="E8140" i="6"/>
  <c r="E8130" i="6"/>
  <c r="E8118" i="6"/>
  <c r="E8106" i="6"/>
  <c r="E8096" i="6"/>
  <c r="E8084" i="6"/>
  <c r="E8074" i="6"/>
  <c r="E8064" i="6"/>
  <c r="E8054" i="6"/>
  <c r="E8044" i="6"/>
  <c r="E8034" i="6"/>
  <c r="E8024" i="6"/>
  <c r="E8014" i="6"/>
  <c r="E8002" i="6"/>
  <c r="E7992" i="6"/>
  <c r="E7982" i="6"/>
  <c r="E7972" i="6"/>
  <c r="E7958" i="6"/>
  <c r="E7948" i="6"/>
  <c r="E7936" i="6"/>
  <c r="E7926" i="6"/>
  <c r="E7918" i="6"/>
  <c r="E7908" i="6"/>
  <c r="E7898" i="6"/>
  <c r="E7888" i="6"/>
  <c r="E7878" i="6"/>
  <c r="E7868" i="6"/>
  <c r="E7858" i="6"/>
  <c r="E7848" i="6"/>
  <c r="E7838" i="6"/>
  <c r="E7828" i="6"/>
  <c r="E7818" i="6"/>
  <c r="E7808" i="6"/>
  <c r="E7798" i="6"/>
  <c r="E7788" i="6"/>
  <c r="E7778" i="6"/>
  <c r="E7768" i="6"/>
  <c r="E7758" i="6"/>
  <c r="E7748" i="6"/>
  <c r="E7738" i="6"/>
  <c r="E7726" i="6"/>
  <c r="E7714" i="6"/>
  <c r="E7704" i="6"/>
  <c r="E7694" i="6"/>
  <c r="E7684" i="6"/>
  <c r="E7674" i="6"/>
  <c r="E7664" i="6"/>
  <c r="E7654" i="6"/>
  <c r="E7642" i="6"/>
  <c r="E7632" i="6"/>
  <c r="E7622" i="6"/>
  <c r="E7612" i="6"/>
  <c r="E7602" i="6"/>
  <c r="E7592" i="6"/>
  <c r="E7582" i="6"/>
  <c r="E7572" i="6"/>
  <c r="E7562" i="6"/>
  <c r="E7552" i="6"/>
  <c r="E7542" i="6"/>
  <c r="E7532" i="6"/>
  <c r="E7522" i="6"/>
  <c r="E7512" i="6"/>
  <c r="E7502" i="6"/>
  <c r="E7492" i="6"/>
  <c r="E7482" i="6"/>
  <c r="E7472" i="6"/>
  <c r="E7462" i="6"/>
  <c r="E7452" i="6"/>
  <c r="E7442" i="6"/>
  <c r="E7432" i="6"/>
  <c r="E7422" i="6"/>
  <c r="E7414" i="6"/>
  <c r="E7408" i="6"/>
  <c r="E7400" i="6"/>
  <c r="E7390" i="6"/>
  <c r="E7384" i="6"/>
  <c r="E7376" i="6"/>
  <c r="E7368" i="6"/>
  <c r="E7362" i="6"/>
  <c r="E7354" i="6"/>
  <c r="E7348" i="6"/>
  <c r="E7340" i="6"/>
  <c r="E7332" i="6"/>
  <c r="E7326" i="6"/>
  <c r="E7316" i="6"/>
  <c r="E7310" i="6"/>
  <c r="E7302" i="6"/>
  <c r="E7296" i="6"/>
  <c r="E7288" i="6"/>
  <c r="E7278" i="6"/>
  <c r="E7272" i="6"/>
  <c r="E7264" i="6"/>
  <c r="E7258" i="6"/>
  <c r="E7248" i="6"/>
  <c r="E7240" i="6"/>
  <c r="E7234" i="6"/>
  <c r="E7226" i="6"/>
  <c r="E7220" i="6"/>
  <c r="E7212" i="6"/>
  <c r="E7204" i="6"/>
  <c r="E7198" i="6"/>
  <c r="E7190" i="6"/>
  <c r="E7182" i="6"/>
  <c r="E7172" i="6"/>
  <c r="E7150" i="6"/>
  <c r="E7076" i="6"/>
  <c r="E6796" i="6"/>
  <c r="E8764" i="6"/>
  <c r="E8752" i="6"/>
  <c r="E8740" i="6"/>
  <c r="E8730" i="6"/>
  <c r="E8718" i="6"/>
  <c r="E8708" i="6"/>
  <c r="E8696" i="6"/>
  <c r="E8686" i="6"/>
  <c r="E8676" i="6"/>
  <c r="E8666" i="6"/>
  <c r="E8654" i="6"/>
  <c r="E8644" i="6"/>
  <c r="E8634" i="6"/>
  <c r="E8618" i="6"/>
  <c r="E8608" i="6"/>
  <c r="E8596" i="6"/>
  <c r="E8586" i="6"/>
  <c r="E8576" i="6"/>
  <c r="E8564" i="6"/>
  <c r="E8554" i="6"/>
  <c r="E8544" i="6"/>
  <c r="E8532" i="6"/>
  <c r="E8522" i="6"/>
  <c r="E8512" i="6"/>
  <c r="E8502" i="6"/>
  <c r="E8490" i="6"/>
  <c r="E8478" i="6"/>
  <c r="E8466" i="6"/>
  <c r="E8456" i="6"/>
  <c r="E8446" i="6"/>
  <c r="E8434" i="6"/>
  <c r="E8424" i="6"/>
  <c r="E8414" i="6"/>
  <c r="E8404" i="6"/>
  <c r="E8394" i="6"/>
  <c r="E8382" i="6"/>
  <c r="E8370" i="6"/>
  <c r="E8360" i="6"/>
  <c r="E8350" i="6"/>
  <c r="E8340" i="6"/>
  <c r="E8330" i="6"/>
  <c r="E8322" i="6"/>
  <c r="E8312" i="6"/>
  <c r="E8302" i="6"/>
  <c r="E8292" i="6"/>
  <c r="E8282" i="6"/>
  <c r="E8272" i="6"/>
  <c r="E8262" i="6"/>
  <c r="E8252" i="6"/>
  <c r="E8242" i="6"/>
  <c r="E8230" i="6"/>
  <c r="E8220" i="6"/>
  <c r="E8214" i="6"/>
  <c r="E8204" i="6"/>
  <c r="E8194" i="6"/>
  <c r="E8184" i="6"/>
  <c r="E8174" i="6"/>
  <c r="E8164" i="6"/>
  <c r="E8154" i="6"/>
  <c r="E8144" i="6"/>
  <c r="E8132" i="6"/>
  <c r="E8120" i="6"/>
  <c r="E8110" i="6"/>
  <c r="E8100" i="6"/>
  <c r="E8088" i="6"/>
  <c r="E8076" i="6"/>
  <c r="E8066" i="6"/>
  <c r="E8056" i="6"/>
  <c r="E8046" i="6"/>
  <c r="E8036" i="6"/>
  <c r="E8026" i="6"/>
  <c r="E8016" i="6"/>
  <c r="E8006" i="6"/>
  <c r="E7996" i="6"/>
  <c r="E7988" i="6"/>
  <c r="E7976" i="6"/>
  <c r="E7966" i="6"/>
  <c r="E7954" i="6"/>
  <c r="E7942" i="6"/>
  <c r="E7930" i="6"/>
  <c r="E7916" i="6"/>
  <c r="E7906" i="6"/>
  <c r="E7892" i="6"/>
  <c r="E7880" i="6"/>
  <c r="E7870" i="6"/>
  <c r="E7860" i="6"/>
  <c r="E7850" i="6"/>
  <c r="E7842" i="6"/>
  <c r="E7832" i="6"/>
  <c r="E7822" i="6"/>
  <c r="E7814" i="6"/>
  <c r="E7804" i="6"/>
  <c r="E7794" i="6"/>
  <c r="E7784" i="6"/>
  <c r="E7774" i="6"/>
  <c r="E7764" i="6"/>
  <c r="E7752" i="6"/>
  <c r="E7742" i="6"/>
  <c r="E7730" i="6"/>
  <c r="E7720" i="6"/>
  <c r="E7710" i="6"/>
  <c r="E7700" i="6"/>
  <c r="E7688" i="6"/>
  <c r="E7678" i="6"/>
  <c r="E7668" i="6"/>
  <c r="E7658" i="6"/>
  <c r="E7648" i="6"/>
  <c r="E7638" i="6"/>
  <c r="E7628" i="6"/>
  <c r="E7618" i="6"/>
  <c r="E7608" i="6"/>
  <c r="E7596" i="6"/>
  <c r="E7586" i="6"/>
  <c r="E7576" i="6"/>
  <c r="E7566" i="6"/>
  <c r="E7556" i="6"/>
  <c r="E7546" i="6"/>
  <c r="E7536" i="6"/>
  <c r="E7526" i="6"/>
  <c r="E7516" i="6"/>
  <c r="E7506" i="6"/>
  <c r="E7496" i="6"/>
  <c r="E7486" i="6"/>
  <c r="E7476" i="6"/>
  <c r="E7466" i="6"/>
  <c r="E7456" i="6"/>
  <c r="E7446" i="6"/>
  <c r="E7434" i="6"/>
  <c r="E7424" i="6"/>
  <c r="E7416" i="6"/>
  <c r="E7410" i="6"/>
  <c r="E7402" i="6"/>
  <c r="E7394" i="6"/>
  <c r="E7386" i="6"/>
  <c r="E7378" i="6"/>
  <c r="E7372" i="6"/>
  <c r="E7364" i="6"/>
  <c r="E7356" i="6"/>
  <c r="E7350" i="6"/>
  <c r="E7342" i="6"/>
  <c r="E7336" i="6"/>
  <c r="E7328" i="6"/>
  <c r="E7318" i="6"/>
  <c r="E7312" i="6"/>
  <c r="E7304" i="6"/>
  <c r="E7298" i="6"/>
  <c r="E7290" i="6"/>
  <c r="E7284" i="6"/>
  <c r="E7276" i="6"/>
  <c r="E7266" i="6"/>
  <c r="E7260" i="6"/>
  <c r="E7252" i="6"/>
  <c r="E7246" i="6"/>
  <c r="E7238" i="6"/>
  <c r="E7232" i="6"/>
  <c r="E7224" i="6"/>
  <c r="E7216" i="6"/>
  <c r="E7208" i="6"/>
  <c r="E7200" i="6"/>
  <c r="E7192" i="6"/>
  <c r="E7186" i="6"/>
  <c r="E7178" i="6"/>
  <c r="E7168" i="6"/>
  <c r="E7146" i="6"/>
  <c r="E7072" i="6"/>
  <c r="E6802" i="6"/>
  <c r="E6792" i="6"/>
  <c r="E6784" i="6"/>
  <c r="E6774" i="6"/>
  <c r="E6764" i="6"/>
  <c r="E6758" i="6"/>
  <c r="E6748" i="6"/>
  <c r="E6742" i="6"/>
  <c r="E6732" i="6"/>
  <c r="E6722" i="6"/>
  <c r="E6714" i="6"/>
  <c r="E6704" i="6"/>
  <c r="E6694" i="6"/>
  <c r="E6684" i="6"/>
  <c r="E6678" i="6"/>
  <c r="E6670" i="6"/>
  <c r="E6660" i="6"/>
  <c r="E6650" i="6"/>
  <c r="E6644" i="6"/>
  <c r="E6636" i="6"/>
  <c r="E6628" i="6"/>
  <c r="E6622" i="6"/>
  <c r="E6614" i="6"/>
  <c r="E6606" i="6"/>
  <c r="E6602" i="6"/>
  <c r="E6594" i="6"/>
  <c r="E6586" i="6"/>
  <c r="E6578" i="6"/>
  <c r="E6570" i="6"/>
  <c r="E6562" i="6"/>
  <c r="E6556" i="6"/>
  <c r="E6546" i="6"/>
  <c r="E6536" i="6"/>
  <c r="E6530" i="6"/>
  <c r="E6522" i="6"/>
  <c r="E6514" i="6"/>
  <c r="E6504" i="6"/>
  <c r="E6498" i="6"/>
  <c r="E6492" i="6"/>
  <c r="E6484" i="6"/>
  <c r="E6478" i="6"/>
  <c r="E6468" i="6"/>
  <c r="E6462" i="6"/>
  <c r="E6456" i="6"/>
  <c r="E6448" i="6"/>
  <c r="E6440" i="6"/>
  <c r="E6434" i="6"/>
  <c r="E6428" i="6"/>
  <c r="E6420" i="6"/>
  <c r="E6414" i="6"/>
  <c r="E6408" i="6"/>
  <c r="E6400" i="6"/>
  <c r="E6392" i="6"/>
  <c r="E6386" i="6"/>
  <c r="E6376" i="6"/>
  <c r="E6370" i="6"/>
  <c r="E6364" i="6"/>
  <c r="E6354" i="6"/>
  <c r="E6346" i="6"/>
  <c r="E6340" i="6"/>
  <c r="E6334" i="6"/>
  <c r="E6326" i="6"/>
  <c r="E6320" i="6"/>
  <c r="E6310" i="6"/>
  <c r="E6302" i="6"/>
  <c r="E6296" i="6"/>
  <c r="E6290" i="6"/>
  <c r="E6284" i="6"/>
  <c r="E6278" i="6"/>
  <c r="E6274" i="6"/>
  <c r="E6264" i="6"/>
  <c r="E6262" i="6"/>
  <c r="E6256" i="6"/>
  <c r="E6250" i="6"/>
  <c r="E6244" i="6"/>
  <c r="E6234" i="6"/>
  <c r="E6224" i="6"/>
  <c r="E6216" i="6"/>
  <c r="E6208" i="6"/>
  <c r="E6202" i="6"/>
  <c r="E6192" i="6"/>
  <c r="E6184" i="6"/>
  <c r="E6176" i="6"/>
  <c r="E6168" i="6"/>
  <c r="E6162" i="6"/>
  <c r="E6156" i="6"/>
  <c r="E6146" i="6"/>
  <c r="E6140" i="6"/>
  <c r="E6134" i="6"/>
  <c r="E6124" i="6"/>
  <c r="E6116" i="6"/>
  <c r="E6108" i="6"/>
  <c r="E6102" i="6"/>
  <c r="E6092" i="6"/>
  <c r="E6084" i="6"/>
  <c r="E6078" i="6"/>
  <c r="E6068" i="6"/>
  <c r="E6060" i="6"/>
  <c r="E6052" i="6"/>
  <c r="E6046" i="6"/>
  <c r="E6036" i="6"/>
  <c r="E6030" i="6"/>
  <c r="E6024" i="6"/>
  <c r="E6016" i="6"/>
  <c r="E6012" i="6"/>
  <c r="E6004" i="6"/>
  <c r="E5994" i="6"/>
  <c r="E5990" i="6"/>
  <c r="E5982" i="6"/>
  <c r="E5978" i="6"/>
  <c r="E5970" i="6"/>
  <c r="E5964" i="6"/>
  <c r="E5958" i="6"/>
  <c r="E5950" i="6"/>
  <c r="E5942" i="6"/>
  <c r="E5936" i="6"/>
  <c r="E5930" i="6"/>
  <c r="E5920" i="6"/>
  <c r="E5914" i="6"/>
  <c r="E5906" i="6"/>
  <c r="E5900" i="6"/>
  <c r="E5892" i="6"/>
  <c r="E5882" i="6"/>
  <c r="E5878" i="6"/>
  <c r="E5870" i="6"/>
  <c r="E5864" i="6"/>
  <c r="E5858" i="6"/>
  <c r="E5848" i="6"/>
  <c r="E5842" i="6"/>
  <c r="E5836" i="6"/>
  <c r="E5828" i="6"/>
  <c r="E5820" i="6"/>
  <c r="E5812" i="6"/>
  <c r="E5804" i="6"/>
  <c r="E5796" i="6"/>
  <c r="E5790" i="6"/>
  <c r="E5782" i="6"/>
  <c r="E5776" i="6"/>
  <c r="E5768" i="6"/>
  <c r="E5760" i="6"/>
  <c r="E5754" i="6"/>
  <c r="E5746" i="6"/>
  <c r="E5738" i="6"/>
  <c r="E5732" i="6"/>
  <c r="E5724" i="6"/>
  <c r="E5716" i="6"/>
  <c r="E5710" i="6"/>
  <c r="E5704" i="6"/>
  <c r="E5698" i="6"/>
  <c r="E5690" i="6"/>
  <c r="E5682" i="6"/>
  <c r="E5676" i="6"/>
  <c r="E5666" i="6"/>
  <c r="E5656" i="6"/>
  <c r="E5640" i="6"/>
  <c r="E5618" i="6"/>
  <c r="E5572" i="6"/>
  <c r="E5466" i="6"/>
  <c r="E5220" i="6"/>
  <c r="E4626" i="6"/>
  <c r="E3220" i="6"/>
  <c r="E6786" i="6"/>
  <c r="E6770" i="6"/>
  <c r="E6754" i="6"/>
  <c r="E6740" i="6"/>
  <c r="E6724" i="6"/>
  <c r="E6712" i="6"/>
  <c r="E6700" i="6"/>
  <c r="E6692" i="6"/>
  <c r="E6674" i="6"/>
  <c r="E6662" i="6"/>
  <c r="E6646" i="6"/>
  <c r="E6632" i="6"/>
  <c r="E6620" i="6"/>
  <c r="E6610" i="6"/>
  <c r="E6596" i="6"/>
  <c r="E6584" i="6"/>
  <c r="E6572" i="6"/>
  <c r="E6564" i="6"/>
  <c r="E6554" i="6"/>
  <c r="E6544" i="6"/>
  <c r="E6534" i="6"/>
  <c r="E6520" i="6"/>
  <c r="E6510" i="6"/>
  <c r="E6500" i="6"/>
  <c r="E6486" i="6"/>
  <c r="E6474" i="6"/>
  <c r="E6464" i="6"/>
  <c r="E6454" i="6"/>
  <c r="E6444" i="6"/>
  <c r="E6430" i="6"/>
  <c r="E6418" i="6"/>
  <c r="E6404" i="6"/>
  <c r="E6394" i="6"/>
  <c r="E6380" i="6"/>
  <c r="E6368" i="6"/>
  <c r="E6360" i="6"/>
  <c r="E6350" i="6"/>
  <c r="E6336" i="6"/>
  <c r="E6324" i="6"/>
  <c r="E6312" i="6"/>
  <c r="E6304" i="6"/>
  <c r="E6292" i="6"/>
  <c r="E6280" i="6"/>
  <c r="E6272" i="6"/>
  <c r="E6254" i="6"/>
  <c r="E6242" i="6"/>
  <c r="E6232" i="6"/>
  <c r="E6218" i="6"/>
  <c r="E6210" i="6"/>
  <c r="E6198" i="6"/>
  <c r="E6186" i="6"/>
  <c r="E6174" i="6"/>
  <c r="E6164" i="6"/>
  <c r="E6152" i="6"/>
  <c r="E6142" i="6"/>
  <c r="E6132" i="6"/>
  <c r="E6122" i="6"/>
  <c r="E6112" i="6"/>
  <c r="E6100" i="6"/>
  <c r="E6086" i="6"/>
  <c r="E6074" i="6"/>
  <c r="E6066" i="6"/>
  <c r="E6054" i="6"/>
  <c r="E6042" i="6"/>
  <c r="E6032" i="6"/>
  <c r="E6020" i="6"/>
  <c r="E6008" i="6"/>
  <c r="E6002" i="6"/>
  <c r="E5992" i="6"/>
  <c r="E5976" i="6"/>
  <c r="E5966" i="6"/>
  <c r="E5954" i="6"/>
  <c r="E5946" i="6"/>
  <c r="E5934" i="6"/>
  <c r="E5924" i="6"/>
  <c r="E5912" i="6"/>
  <c r="E5902" i="6"/>
  <c r="E5888" i="6"/>
  <c r="E5874" i="6"/>
  <c r="E5862" i="6"/>
  <c r="E5852" i="6"/>
  <c r="E5840" i="6"/>
  <c r="E5826" i="6"/>
  <c r="E5816" i="6"/>
  <c r="E5808" i="6"/>
  <c r="E5794" i="6"/>
  <c r="E5786" i="6"/>
  <c r="E5774" i="6"/>
  <c r="E5762" i="6"/>
  <c r="E5752" i="6"/>
  <c r="E5742" i="6"/>
  <c r="E5728" i="6"/>
  <c r="E5718" i="6"/>
  <c r="E5706" i="6"/>
  <c r="E5696" i="6"/>
  <c r="E5684" i="6"/>
  <c r="E5672" i="6"/>
  <c r="E5664" i="6"/>
  <c r="E5654" i="6"/>
  <c r="E5644" i="6"/>
  <c r="E5634" i="6"/>
  <c r="E5626" i="6"/>
  <c r="E5616" i="6"/>
  <c r="E5610" i="6"/>
  <c r="E5602" i="6"/>
  <c r="E5594" i="6"/>
  <c r="E5586" i="6"/>
  <c r="E5580" i="6"/>
  <c r="E5570" i="6"/>
  <c r="E5562" i="6"/>
  <c r="E5552" i="6"/>
  <c r="E5546" i="6"/>
  <c r="E5538" i="6"/>
  <c r="E5530" i="6"/>
  <c r="E5520" i="6"/>
  <c r="E5512" i="6"/>
  <c r="E5504" i="6"/>
  <c r="E5496" i="6"/>
  <c r="E5488" i="6"/>
  <c r="E5480" i="6"/>
  <c r="E5472" i="6"/>
  <c r="E5462" i="6"/>
  <c r="E5454" i="6"/>
  <c r="E5446" i="6"/>
  <c r="E5438" i="6"/>
  <c r="E5434" i="6"/>
  <c r="E5424" i="6"/>
  <c r="E5420" i="6"/>
  <c r="E5412" i="6"/>
  <c r="E5406" i="6"/>
  <c r="E5396" i="6"/>
  <c r="E5388" i="6"/>
  <c r="E5380" i="6"/>
  <c r="E5372" i="6"/>
  <c r="E5364" i="6"/>
  <c r="E5356" i="6"/>
  <c r="E5348" i="6"/>
  <c r="E5342" i="6"/>
  <c r="E5334" i="6"/>
  <c r="E5326" i="6"/>
  <c r="E5320" i="6"/>
  <c r="E5312" i="6"/>
  <c r="E5304" i="6"/>
  <c r="E5296" i="6"/>
  <c r="E5286" i="6"/>
  <c r="E5278" i="6"/>
  <c r="E5272" i="6"/>
  <c r="E5264" i="6"/>
  <c r="E5258" i="6"/>
  <c r="E5252" i="6"/>
  <c r="E5244" i="6"/>
  <c r="E5236" i="6"/>
  <c r="E5228" i="6"/>
  <c r="E5222" i="6"/>
  <c r="E5214" i="6"/>
  <c r="E5206" i="6"/>
  <c r="E5202" i="6"/>
  <c r="E5192" i="6"/>
  <c r="E5188" i="6"/>
  <c r="E5184" i="6"/>
  <c r="E5178" i="6"/>
  <c r="E5174" i="6"/>
  <c r="E5170" i="6"/>
  <c r="E5166" i="6"/>
  <c r="E5162" i="6"/>
  <c r="E5158" i="6"/>
  <c r="E5154" i="6"/>
  <c r="E5148" i="6"/>
  <c r="E5142" i="6"/>
  <c r="E5138" i="6"/>
  <c r="E5134" i="6"/>
  <c r="E5130" i="6"/>
  <c r="E5126" i="6"/>
  <c r="E5122" i="6"/>
  <c r="E5118" i="6"/>
  <c r="E5114" i="6"/>
  <c r="E5110" i="6"/>
  <c r="E5106" i="6"/>
  <c r="E5102" i="6"/>
  <c r="E5098" i="6"/>
  <c r="E5092" i="6"/>
  <c r="E5088" i="6"/>
  <c r="E5082" i="6"/>
  <c r="E5076" i="6"/>
  <c r="E5074" i="6"/>
  <c r="E5070" i="6"/>
  <c r="E5066" i="6"/>
  <c r="E5062" i="6"/>
  <c r="E5058" i="6"/>
  <c r="E5054" i="6"/>
  <c r="E5050" i="6"/>
  <c r="E5046" i="6"/>
  <c r="E5042" i="6"/>
  <c r="E5038" i="6"/>
  <c r="E5034" i="6"/>
  <c r="E5030" i="6"/>
  <c r="E5026" i="6"/>
  <c r="E5022" i="6"/>
  <c r="E5018" i="6"/>
  <c r="E5014" i="6"/>
  <c r="E5010" i="6"/>
  <c r="E5006" i="6"/>
  <c r="E5002" i="6"/>
  <c r="E4998" i="6"/>
  <c r="E4994" i="6"/>
  <c r="E4990" i="6"/>
  <c r="E4986" i="6"/>
  <c r="E4982" i="6"/>
  <c r="E4978" i="6"/>
  <c r="E4974" i="6"/>
  <c r="E4970" i="6"/>
  <c r="E4966" i="6"/>
  <c r="E4962" i="6"/>
  <c r="E4958" i="6"/>
  <c r="E4954" i="6"/>
  <c r="E4950" i="6"/>
  <c r="E4946" i="6"/>
  <c r="E4942" i="6"/>
  <c r="E4938" i="6"/>
  <c r="E4934" i="6"/>
  <c r="E4930" i="6"/>
  <c r="E4922" i="6"/>
  <c r="E4918" i="6"/>
  <c r="E4914" i="6"/>
  <c r="E4910" i="6"/>
  <c r="E4906" i="6"/>
  <c r="E4902" i="6"/>
  <c r="E4898" i="6"/>
  <c r="E4894" i="6"/>
  <c r="E4890" i="6"/>
  <c r="E4886" i="6"/>
  <c r="E4882" i="6"/>
  <c r="E4878" i="6"/>
  <c r="E4874" i="6"/>
  <c r="E4870" i="6"/>
  <c r="E4866" i="6"/>
  <c r="E4862" i="6"/>
  <c r="E4858" i="6"/>
  <c r="E4854" i="6"/>
  <c r="E4850" i="6"/>
  <c r="E4846" i="6"/>
  <c r="E4842" i="6"/>
  <c r="E4838" i="6"/>
  <c r="E4834" i="6"/>
  <c r="E4830" i="6"/>
  <c r="E4826" i="6"/>
  <c r="E4822" i="6"/>
  <c r="E4818" i="6"/>
  <c r="E4814" i="6"/>
  <c r="E4810" i="6"/>
  <c r="E4806" i="6"/>
  <c r="E4802" i="6"/>
  <c r="E4798" i="6"/>
  <c r="E4794" i="6"/>
  <c r="E4790" i="6"/>
  <c r="E4786" i="6"/>
  <c r="E4782" i="6"/>
  <c r="E4778" i="6"/>
  <c r="E4774" i="6"/>
  <c r="E4770" i="6"/>
  <c r="E4766" i="6"/>
  <c r="E4762" i="6"/>
  <c r="E4758" i="6"/>
  <c r="E4754" i="6"/>
  <c r="E4748" i="6"/>
  <c r="E4744" i="6"/>
  <c r="E4740" i="6"/>
  <c r="E4736" i="6"/>
  <c r="E4732" i="6"/>
  <c r="E4728" i="6"/>
  <c r="E4724" i="6"/>
  <c r="E4720" i="6"/>
  <c r="E4714" i="6"/>
  <c r="E4710" i="6"/>
  <c r="E4706" i="6"/>
  <c r="E4702" i="6"/>
  <c r="E4698" i="6"/>
  <c r="E4694" i="6"/>
  <c r="E4690" i="6"/>
  <c r="E4686" i="6"/>
  <c r="E4682" i="6"/>
  <c r="E4678" i="6"/>
  <c r="E4674" i="6"/>
  <c r="E4670" i="6"/>
  <c r="E4666" i="6"/>
  <c r="E4662" i="6"/>
  <c r="E4658" i="6"/>
  <c r="E4654" i="6"/>
  <c r="E4652" i="6"/>
  <c r="E4648" i="6"/>
  <c r="E4644" i="6"/>
  <c r="E4640" i="6"/>
  <c r="E4634" i="6"/>
  <c r="E4630" i="6"/>
  <c r="E4624" i="6"/>
  <c r="E4620" i="6"/>
  <c r="E4616" i="6"/>
  <c r="E4612" i="6"/>
  <c r="E4608" i="6"/>
  <c r="E4604" i="6"/>
  <c r="E4596" i="6"/>
  <c r="E6794" i="6"/>
  <c r="E6780" i="6"/>
  <c r="E6766" i="6"/>
  <c r="E6752" i="6"/>
  <c r="E6738" i="6"/>
  <c r="E6726" i="6"/>
  <c r="E6716" i="6"/>
  <c r="E6702" i="6"/>
  <c r="E6688" i="6"/>
  <c r="E6676" i="6"/>
  <c r="E6666" i="6"/>
  <c r="E6656" i="6"/>
  <c r="E6648" i="6"/>
  <c r="E6638" i="6"/>
  <c r="E6626" i="6"/>
  <c r="E6616" i="6"/>
  <c r="E6604" i="6"/>
  <c r="E6592" i="6"/>
  <c r="E6582" i="6"/>
  <c r="E6574" i="6"/>
  <c r="E6560" i="6"/>
  <c r="E6550" i="6"/>
  <c r="E6538" i="6"/>
  <c r="E6526" i="6"/>
  <c r="E6516" i="6"/>
  <c r="E6508" i="6"/>
  <c r="E6496" i="6"/>
  <c r="E6488" i="6"/>
  <c r="E6476" i="6"/>
  <c r="E6466" i="6"/>
  <c r="E6452" i="6"/>
  <c r="E6442" i="6"/>
  <c r="E6432" i="6"/>
  <c r="E6422" i="6"/>
  <c r="E6410" i="6"/>
  <c r="E6396" i="6"/>
  <c r="E6384" i="6"/>
  <c r="E6372" i="6"/>
  <c r="E6358" i="6"/>
  <c r="E6348" i="6"/>
  <c r="E6338" i="6"/>
  <c r="E6328" i="6"/>
  <c r="E6318" i="6"/>
  <c r="E6306" i="6"/>
  <c r="E6294" i="6"/>
  <c r="E6282" i="6"/>
  <c r="E6270" i="6"/>
  <c r="E6260" i="6"/>
  <c r="E6252" i="6"/>
  <c r="E6240" i="6"/>
  <c r="E6228" i="6"/>
  <c r="E6220" i="6"/>
  <c r="E6206" i="6"/>
  <c r="E6196" i="6"/>
  <c r="E6188" i="6"/>
  <c r="E6178" i="6"/>
  <c r="E6166" i="6"/>
  <c r="E6154" i="6"/>
  <c r="E6144" i="6"/>
  <c r="E6130" i="6"/>
  <c r="E6120" i="6"/>
  <c r="E6110" i="6"/>
  <c r="E6098" i="6"/>
  <c r="E6088" i="6"/>
  <c r="E6076" i="6"/>
  <c r="E6064" i="6"/>
  <c r="E6056" i="6"/>
  <c r="E6044" i="6"/>
  <c r="E6034" i="6"/>
  <c r="E6022" i="6"/>
  <c r="E6010" i="6"/>
  <c r="E6000" i="6"/>
  <c r="E5988" i="6"/>
  <c r="E5980" i="6"/>
  <c r="E5968" i="6"/>
  <c r="E5956" i="6"/>
  <c r="E5944" i="6"/>
  <c r="E5932" i="6"/>
  <c r="E5922" i="6"/>
  <c r="E5910" i="6"/>
  <c r="E5896" i="6"/>
  <c r="E5884" i="6"/>
  <c r="E5872" i="6"/>
  <c r="E5860" i="6"/>
  <c r="E5850" i="6"/>
  <c r="E5838" i="6"/>
  <c r="E5830" i="6"/>
  <c r="E5818" i="6"/>
  <c r="E5806" i="6"/>
  <c r="E5798" i="6"/>
  <c r="E5784" i="6"/>
  <c r="E5772" i="6"/>
  <c r="E5764" i="6"/>
  <c r="E5750" i="6"/>
  <c r="E5740" i="6"/>
  <c r="E5730" i="6"/>
  <c r="E5720" i="6"/>
  <c r="E5708" i="6"/>
  <c r="E5694" i="6"/>
  <c r="E5686" i="6"/>
  <c r="E5674" i="6"/>
  <c r="E5662" i="6"/>
  <c r="E5652" i="6"/>
  <c r="E5646" i="6"/>
  <c r="E5636" i="6"/>
  <c r="E5628" i="6"/>
  <c r="E5620" i="6"/>
  <c r="E5612" i="6"/>
  <c r="E5604" i="6"/>
  <c r="E5596" i="6"/>
  <c r="E5588" i="6"/>
  <c r="E5578" i="6"/>
  <c r="E5568" i="6"/>
  <c r="E5560" i="6"/>
  <c r="E5554" i="6"/>
  <c r="E5544" i="6"/>
  <c r="E5536" i="6"/>
  <c r="E5528" i="6"/>
  <c r="E5522" i="6"/>
  <c r="E5514" i="6"/>
  <c r="E5506" i="6"/>
  <c r="E5498" i="6"/>
  <c r="E5490" i="6"/>
  <c r="E5482" i="6"/>
  <c r="E5474" i="6"/>
  <c r="E5464" i="6"/>
  <c r="E5456" i="6"/>
  <c r="E5448" i="6"/>
  <c r="E5440" i="6"/>
  <c r="E5432" i="6"/>
  <c r="E5414" i="6"/>
  <c r="E5404" i="6"/>
  <c r="E5398" i="6"/>
  <c r="E5392" i="6"/>
  <c r="E5384" i="6"/>
  <c r="E5376" i="6"/>
  <c r="E5370" i="6"/>
  <c r="E5362" i="6"/>
  <c r="E5354" i="6"/>
  <c r="E5346" i="6"/>
  <c r="E5338" i="6"/>
  <c r="E5330" i="6"/>
  <c r="E5324" i="6"/>
  <c r="E5316" i="6"/>
  <c r="E5308" i="6"/>
  <c r="E5300" i="6"/>
  <c r="E5290" i="6"/>
  <c r="E5282" i="6"/>
  <c r="E5274" i="6"/>
  <c r="E5266" i="6"/>
  <c r="E5256" i="6"/>
  <c r="E5248" i="6"/>
  <c r="E5240" i="6"/>
  <c r="E5234" i="6"/>
  <c r="E5226" i="6"/>
  <c r="E5216" i="6"/>
  <c r="E5212" i="6"/>
  <c r="E5204" i="6"/>
  <c r="E5200" i="6"/>
  <c r="E5194" i="6"/>
  <c r="E5190" i="6"/>
  <c r="E5186" i="6"/>
  <c r="E5176" i="6"/>
  <c r="E5172" i="6"/>
  <c r="E5168" i="6"/>
  <c r="E5164" i="6"/>
  <c r="E5160" i="6"/>
  <c r="E5156" i="6"/>
  <c r="E5150" i="6"/>
  <c r="E5144" i="6"/>
  <c r="E5140" i="6"/>
  <c r="E5136" i="6"/>
  <c r="E5132" i="6"/>
  <c r="E5128" i="6"/>
  <c r="E5124" i="6"/>
  <c r="E5120" i="6"/>
  <c r="E5116" i="6"/>
  <c r="E5112" i="6"/>
  <c r="E5108" i="6"/>
  <c r="E5104" i="6"/>
  <c r="E5100" i="6"/>
  <c r="E5096" i="6"/>
  <c r="E5094" i="6"/>
  <c r="E5090" i="6"/>
  <c r="E5084" i="6"/>
  <c r="E5078" i="6"/>
  <c r="E5072" i="6"/>
  <c r="E5068" i="6"/>
  <c r="E5064" i="6"/>
  <c r="E5060" i="6"/>
  <c r="E5056" i="6"/>
  <c r="E5052" i="6"/>
  <c r="E5048" i="6"/>
  <c r="E5044" i="6"/>
  <c r="E5040" i="6"/>
  <c r="E5036" i="6"/>
  <c r="E5032" i="6"/>
  <c r="E5028" i="6"/>
  <c r="E5024" i="6"/>
  <c r="E5020" i="6"/>
  <c r="E5016" i="6"/>
  <c r="E5012" i="6"/>
  <c r="E5008" i="6"/>
  <c r="E5004" i="6"/>
  <c r="E5000" i="6"/>
  <c r="E4996" i="6"/>
  <c r="E4992" i="6"/>
  <c r="E4988" i="6"/>
  <c r="E4984" i="6"/>
  <c r="E4980" i="6"/>
  <c r="E4976" i="6"/>
  <c r="E4972" i="6"/>
  <c r="E4968" i="6"/>
  <c r="E4964" i="6"/>
  <c r="E4960" i="6"/>
  <c r="E4956" i="6"/>
  <c r="E4952" i="6"/>
  <c r="E4948" i="6"/>
  <c r="E4944" i="6"/>
  <c r="E4940" i="6"/>
  <c r="E4936" i="6"/>
  <c r="E4932" i="6"/>
  <c r="E4928" i="6"/>
  <c r="E4920" i="6"/>
  <c r="E4916" i="6"/>
  <c r="E4912" i="6"/>
  <c r="E4908" i="6"/>
  <c r="E4904" i="6"/>
  <c r="E4900" i="6"/>
  <c r="E4896" i="6"/>
  <c r="E4892" i="6"/>
  <c r="E4888" i="6"/>
  <c r="E4884" i="6"/>
  <c r="E4880" i="6"/>
  <c r="E4876" i="6"/>
  <c r="E4872" i="6"/>
  <c r="E4868" i="6"/>
  <c r="E4864" i="6"/>
  <c r="E4860" i="6"/>
  <c r="E4856" i="6"/>
  <c r="E4852" i="6"/>
  <c r="E4848" i="6"/>
  <c r="E4844" i="6"/>
  <c r="E4840" i="6"/>
  <c r="E4836" i="6"/>
  <c r="E4832" i="6"/>
  <c r="E4828" i="6"/>
  <c r="E4824" i="6"/>
  <c r="E4820" i="6"/>
  <c r="E4816" i="6"/>
  <c r="E4812" i="6"/>
  <c r="E4808" i="6"/>
  <c r="E4804" i="6"/>
  <c r="E4800" i="6"/>
  <c r="E4796" i="6"/>
  <c r="E4792" i="6"/>
  <c r="E4788" i="6"/>
  <c r="E4784" i="6"/>
  <c r="E4780" i="6"/>
  <c r="E4776" i="6"/>
  <c r="E4772" i="6"/>
  <c r="E4768" i="6"/>
  <c r="E4764" i="6"/>
  <c r="E4760" i="6"/>
  <c r="E4756" i="6"/>
  <c r="E4752" i="6"/>
  <c r="E4750" i="6"/>
  <c r="E4746" i="6"/>
  <c r="E4742" i="6"/>
  <c r="E4738" i="6"/>
  <c r="E4734" i="6"/>
  <c r="E4730" i="6"/>
  <c r="E4726" i="6"/>
  <c r="E4722" i="6"/>
  <c r="E4718" i="6"/>
  <c r="E4712" i="6"/>
  <c r="E4708" i="6"/>
  <c r="E4704" i="6"/>
  <c r="E4700" i="6"/>
  <c r="E4696" i="6"/>
  <c r="E4692" i="6"/>
  <c r="E4688" i="6"/>
  <c r="E4684" i="6"/>
  <c r="E4680" i="6"/>
  <c r="E4676" i="6"/>
  <c r="E4672" i="6"/>
  <c r="E4668" i="6"/>
  <c r="E4664" i="6"/>
  <c r="E4660" i="6"/>
  <c r="E4656" i="6"/>
  <c r="E4650" i="6"/>
  <c r="E4646" i="6"/>
  <c r="E4642" i="6"/>
  <c r="E4638" i="6"/>
  <c r="E4636" i="6"/>
  <c r="E4632" i="6"/>
  <c r="E4628" i="6"/>
  <c r="E4622" i="6"/>
  <c r="E4618" i="6"/>
  <c r="E4614" i="6"/>
  <c r="E4610" i="6"/>
  <c r="E4606" i="6"/>
  <c r="E4598" i="6"/>
  <c r="E6790" i="6"/>
  <c r="E6782" i="6"/>
  <c r="E6776" i="6"/>
  <c r="E6768" i="6"/>
  <c r="E6760" i="6"/>
  <c r="E6750" i="6"/>
  <c r="E6744" i="6"/>
  <c r="E6734" i="6"/>
  <c r="E6730" i="6"/>
  <c r="E6720" i="6"/>
  <c r="E6710" i="6"/>
  <c r="E6706" i="6"/>
  <c r="E6696" i="6"/>
  <c r="E6686" i="6"/>
  <c r="E6682" i="6"/>
  <c r="E6672" i="6"/>
  <c r="E6664" i="6"/>
  <c r="E6658" i="6"/>
  <c r="E6640" i="6"/>
  <c r="E6630" i="6"/>
  <c r="E6618" i="6"/>
  <c r="E6608" i="6"/>
  <c r="E6598" i="6"/>
  <c r="E6590" i="6"/>
  <c r="E6580" i="6"/>
  <c r="E6568" i="6"/>
  <c r="E6558" i="6"/>
  <c r="E6548" i="6"/>
  <c r="E6540" i="6"/>
  <c r="E6532" i="6"/>
  <c r="E6524" i="6"/>
  <c r="E6512" i="6"/>
  <c r="E6502" i="6"/>
  <c r="E6490" i="6"/>
  <c r="E6480" i="6"/>
  <c r="E6470" i="6"/>
  <c r="E6460" i="6"/>
  <c r="E6450" i="6"/>
  <c r="E6438" i="6"/>
  <c r="E6426" i="6"/>
  <c r="E6416" i="6"/>
  <c r="E6406" i="6"/>
  <c r="E6398" i="6"/>
  <c r="E6388" i="6"/>
  <c r="E6378" i="6"/>
  <c r="E6366" i="6"/>
  <c r="E6356" i="6"/>
  <c r="E6344" i="6"/>
  <c r="E6330" i="6"/>
  <c r="E6314" i="6"/>
  <c r="E6300" i="6"/>
  <c r="E6286" i="6"/>
  <c r="E6268" i="6"/>
  <c r="E6248" i="6"/>
  <c r="E6238" i="6"/>
  <c r="E6230" i="6"/>
  <c r="E6222" i="6"/>
  <c r="E6212" i="6"/>
  <c r="E6200" i="6"/>
  <c r="E6190" i="6"/>
  <c r="E6180" i="6"/>
  <c r="E6170" i="6"/>
  <c r="E6158" i="6"/>
  <c r="E6148" i="6"/>
  <c r="E6136" i="6"/>
  <c r="E6126" i="6"/>
  <c r="E6114" i="6"/>
  <c r="E6104" i="6"/>
  <c r="E6094" i="6"/>
  <c r="E6082" i="6"/>
  <c r="E6072" i="6"/>
  <c r="E6062" i="6"/>
  <c r="E6050" i="6"/>
  <c r="E6040" i="6"/>
  <c r="E6028" i="6"/>
  <c r="E6018" i="6"/>
  <c r="E6006" i="6"/>
  <c r="E5996" i="6"/>
  <c r="E5986" i="6"/>
  <c r="E5974" i="6"/>
  <c r="E5962" i="6"/>
  <c r="E5952" i="6"/>
  <c r="E5940" i="6"/>
  <c r="E5928" i="6"/>
  <c r="E5918" i="6"/>
  <c r="E5908" i="6"/>
  <c r="E5898" i="6"/>
  <c r="E5890" i="6"/>
  <c r="E5880" i="6"/>
  <c r="E5868" i="6"/>
  <c r="E5856" i="6"/>
  <c r="E5846" i="6"/>
  <c r="E5834" i="6"/>
  <c r="E5824" i="6"/>
  <c r="E5814" i="6"/>
  <c r="E5802" i="6"/>
  <c r="E5792" i="6"/>
  <c r="E5780" i="6"/>
  <c r="E5770" i="6"/>
  <c r="E5758" i="6"/>
  <c r="E5748" i="6"/>
  <c r="E5736" i="6"/>
  <c r="E5726" i="6"/>
  <c r="E5714" i="6"/>
  <c r="E5702" i="6"/>
  <c r="E5692" i="6"/>
  <c r="E5680" i="6"/>
  <c r="E5670" i="6"/>
  <c r="E5660" i="6"/>
  <c r="E5650" i="6"/>
  <c r="E5642" i="6"/>
  <c r="E5632" i="6"/>
  <c r="E5624" i="6"/>
  <c r="E5614" i="6"/>
  <c r="E5606" i="6"/>
  <c r="E5598" i="6"/>
  <c r="E5590" i="6"/>
  <c r="E5582" i="6"/>
  <c r="E5574" i="6"/>
  <c r="E5564" i="6"/>
  <c r="E5556" i="6"/>
  <c r="E5548" i="6"/>
  <c r="E5540" i="6"/>
  <c r="E5532" i="6"/>
  <c r="E5524" i="6"/>
  <c r="E5516" i="6"/>
  <c r="E5508" i="6"/>
  <c r="E5500" i="6"/>
  <c r="E5492" i="6"/>
  <c r="E5484" i="6"/>
  <c r="E5476" i="6"/>
  <c r="E5468" i="6"/>
  <c r="E5458" i="6"/>
  <c r="E5450" i="6"/>
  <c r="E5444" i="6"/>
  <c r="E5436" i="6"/>
  <c r="E5428" i="6"/>
  <c r="E5426" i="6"/>
  <c r="E5422" i="6"/>
  <c r="E5416" i="6"/>
  <c r="E5408" i="6"/>
  <c r="E5400" i="6"/>
  <c r="E5390" i="6"/>
  <c r="E5382" i="6"/>
  <c r="E5374" i="6"/>
  <c r="E5366" i="6"/>
  <c r="E5358" i="6"/>
  <c r="E5350" i="6"/>
  <c r="E5340" i="6"/>
  <c r="E5332" i="6"/>
  <c r="E5322" i="6"/>
  <c r="E5314" i="6"/>
  <c r="E5306" i="6"/>
  <c r="E5298" i="6"/>
  <c r="E5292" i="6"/>
  <c r="E5284" i="6"/>
  <c r="E5276" i="6"/>
  <c r="E5268" i="6"/>
  <c r="E5260" i="6"/>
  <c r="E5250" i="6"/>
  <c r="E5242" i="6"/>
  <c r="E5232" i="6"/>
  <c r="E5224" i="6"/>
  <c r="E5210" i="6"/>
  <c r="E5196" i="6"/>
  <c r="E5180" i="6"/>
  <c r="E5146" i="6"/>
  <c r="E5080" i="6"/>
  <c r="E4924" i="6"/>
  <c r="E4600" i="6"/>
  <c r="E6788" i="6"/>
  <c r="E6778" i="6"/>
  <c r="E6772" i="6"/>
  <c r="E6762" i="6"/>
  <c r="E6756" i="6"/>
  <c r="E6746" i="6"/>
  <c r="E6736" i="6"/>
  <c r="E6728" i="6"/>
  <c r="E6718" i="6"/>
  <c r="E6708" i="6"/>
  <c r="E6698" i="6"/>
  <c r="E6690" i="6"/>
  <c r="E6680" i="6"/>
  <c r="E6668" i="6"/>
  <c r="E6654" i="6"/>
  <c r="E6642" i="6"/>
  <c r="E6634" i="6"/>
  <c r="E6624" i="6"/>
  <c r="E6612" i="6"/>
  <c r="E6600" i="6"/>
  <c r="E6588" i="6"/>
  <c r="E6576" i="6"/>
  <c r="E6566" i="6"/>
  <c r="E6552" i="6"/>
  <c r="E6542" i="6"/>
  <c r="E6528" i="6"/>
  <c r="E6518" i="6"/>
  <c r="E6506" i="6"/>
  <c r="E6494" i="6"/>
  <c r="E6482" i="6"/>
  <c r="E6472" i="6"/>
  <c r="E6458" i="6"/>
  <c r="E6446" i="6"/>
  <c r="E6436" i="6"/>
  <c r="E6424" i="6"/>
  <c r="E6412" i="6"/>
  <c r="E6402" i="6"/>
  <c r="E6390" i="6"/>
  <c r="E6382" i="6"/>
  <c r="E6374" i="6"/>
  <c r="E6362" i="6"/>
  <c r="E6352" i="6"/>
  <c r="E6342" i="6"/>
  <c r="E6332" i="6"/>
  <c r="E6322" i="6"/>
  <c r="E6316" i="6"/>
  <c r="E6308" i="6"/>
  <c r="E6288" i="6"/>
  <c r="E6276" i="6"/>
  <c r="E6266" i="6"/>
  <c r="E6258" i="6"/>
  <c r="E6246" i="6"/>
  <c r="E6236" i="6"/>
  <c r="E6226" i="6"/>
  <c r="E6214" i="6"/>
  <c r="E6204" i="6"/>
  <c r="E6194" i="6"/>
  <c r="E6182" i="6"/>
  <c r="E6172" i="6"/>
  <c r="E6160" i="6"/>
  <c r="E6150" i="6"/>
  <c r="E6138" i="6"/>
  <c r="E6128" i="6"/>
  <c r="E6118" i="6"/>
  <c r="E6106" i="6"/>
  <c r="E6096" i="6"/>
  <c r="E6090" i="6"/>
  <c r="E6080" i="6"/>
  <c r="E6070" i="6"/>
  <c r="E6058" i="6"/>
  <c r="E6048" i="6"/>
  <c r="E6038" i="6"/>
  <c r="E6026" i="6"/>
  <c r="E6014" i="6"/>
  <c r="E5998" i="6"/>
  <c r="E5984" i="6"/>
  <c r="E5972" i="6"/>
  <c r="E5960" i="6"/>
  <c r="E5948" i="6"/>
  <c r="E5938" i="6"/>
  <c r="E5926" i="6"/>
  <c r="E5916" i="6"/>
  <c r="E5904" i="6"/>
  <c r="E5894" i="6"/>
  <c r="E5886" i="6"/>
  <c r="E5876" i="6"/>
  <c r="E5866" i="6"/>
  <c r="E5854" i="6"/>
  <c r="E5844" i="6"/>
  <c r="E5832" i="6"/>
  <c r="E5822" i="6"/>
  <c r="E5810" i="6"/>
  <c r="E5800" i="6"/>
  <c r="E5788" i="6"/>
  <c r="E5778" i="6"/>
  <c r="E5766" i="6"/>
  <c r="E5756" i="6"/>
  <c r="E5744" i="6"/>
  <c r="E5734" i="6"/>
  <c r="E5722" i="6"/>
  <c r="E5712" i="6"/>
  <c r="E5700" i="6"/>
  <c r="E5688" i="6"/>
  <c r="E5678" i="6"/>
  <c r="E5668" i="6"/>
  <c r="E5658" i="6"/>
  <c r="E5648" i="6"/>
  <c r="E5638" i="6"/>
  <c r="E5630" i="6"/>
  <c r="E5622" i="6"/>
  <c r="E5608" i="6"/>
  <c r="E5600" i="6"/>
  <c r="E5592" i="6"/>
  <c r="E5584" i="6"/>
  <c r="E5576" i="6"/>
  <c r="E5566" i="6"/>
  <c r="E5558" i="6"/>
  <c r="E5550" i="6"/>
  <c r="E5542" i="6"/>
  <c r="E5534" i="6"/>
  <c r="E5526" i="6"/>
  <c r="E5518" i="6"/>
  <c r="E5510" i="6"/>
  <c r="E5502" i="6"/>
  <c r="E5494" i="6"/>
  <c r="E5486" i="6"/>
  <c r="E5478" i="6"/>
  <c r="E5470" i="6"/>
  <c r="E5460" i="6"/>
  <c r="E5452" i="6"/>
  <c r="E5442" i="6"/>
  <c r="E5430" i="6"/>
  <c r="E5418" i="6"/>
  <c r="E5410" i="6"/>
  <c r="E5402" i="6"/>
  <c r="E5394" i="6"/>
  <c r="E5386" i="6"/>
  <c r="E5378" i="6"/>
  <c r="E5368" i="6"/>
  <c r="E5360" i="6"/>
  <c r="E5352" i="6"/>
  <c r="E5344" i="6"/>
  <c r="E5336" i="6"/>
  <c r="E5328" i="6"/>
  <c r="E5318" i="6"/>
  <c r="E5310" i="6"/>
  <c r="E5302" i="6"/>
  <c r="E5294" i="6"/>
  <c r="E5288" i="6"/>
  <c r="E5280" i="6"/>
  <c r="E5270" i="6"/>
  <c r="E5262" i="6"/>
  <c r="E5254" i="6"/>
  <c r="E5246" i="6"/>
  <c r="E5238" i="6"/>
  <c r="E5230" i="6"/>
  <c r="E5218" i="6"/>
  <c r="E5208" i="6"/>
  <c r="E5198" i="6"/>
  <c r="E5182" i="6"/>
  <c r="E5152" i="6"/>
  <c r="E5086" i="6"/>
  <c r="E4926" i="6"/>
  <c r="E4592" i="6"/>
  <c r="E1976" i="6"/>
  <c r="E4584" i="6"/>
  <c r="E4574" i="6"/>
  <c r="E4566" i="6"/>
  <c r="E4558" i="6"/>
  <c r="E4548" i="6"/>
  <c r="E4540" i="6"/>
  <c r="E4530" i="6"/>
  <c r="E4520" i="6"/>
  <c r="E4512" i="6"/>
  <c r="E4502" i="6"/>
  <c r="E4492" i="6"/>
  <c r="E4482" i="6"/>
  <c r="E4474" i="6"/>
  <c r="E4464" i="6"/>
  <c r="E4454" i="6"/>
  <c r="E4442" i="6"/>
  <c r="E4432" i="6"/>
  <c r="E4424" i="6"/>
  <c r="E4414" i="6"/>
  <c r="E4406" i="6"/>
  <c r="E4396" i="6"/>
  <c r="E4386" i="6"/>
  <c r="E4376" i="6"/>
  <c r="E4366" i="6"/>
  <c r="E4356" i="6"/>
  <c r="E4346" i="6"/>
  <c r="E4336" i="6"/>
  <c r="E4326" i="6"/>
  <c r="E4314" i="6"/>
  <c r="E4304" i="6"/>
  <c r="E4294" i="6"/>
  <c r="E4284" i="6"/>
  <c r="E4274" i="6"/>
  <c r="E4266" i="6"/>
  <c r="E4256" i="6"/>
  <c r="E4246" i="6"/>
  <c r="E4234" i="6"/>
  <c r="E4224" i="6"/>
  <c r="E4216" i="6"/>
  <c r="E4206" i="6"/>
  <c r="E4196" i="6"/>
  <c r="E4188" i="6"/>
  <c r="E4178" i="6"/>
  <c r="E4170" i="6"/>
  <c r="E4160" i="6"/>
  <c r="E4150" i="6"/>
  <c r="E4140" i="6"/>
  <c r="E4130" i="6"/>
  <c r="E4122" i="6"/>
  <c r="E4112" i="6"/>
  <c r="E4100" i="6"/>
  <c r="E4088" i="6"/>
  <c r="E4078" i="6"/>
  <c r="E4068" i="6"/>
  <c r="E4058" i="6"/>
  <c r="E4046" i="6"/>
  <c r="E4036" i="6"/>
  <c r="E4026" i="6"/>
  <c r="E4018" i="6"/>
  <c r="E4010" i="6"/>
  <c r="E4002" i="6"/>
  <c r="E3992" i="6"/>
  <c r="E3984" i="6"/>
  <c r="E3974" i="6"/>
  <c r="E3964" i="6"/>
  <c r="E3954" i="6"/>
  <c r="E3946" i="6"/>
  <c r="E3936" i="6"/>
  <c r="E3926" i="6"/>
  <c r="E3918" i="6"/>
  <c r="E3908" i="6"/>
  <c r="E3898" i="6"/>
  <c r="E3888" i="6"/>
  <c r="E3878" i="6"/>
  <c r="E3868" i="6"/>
  <c r="E3858" i="6"/>
  <c r="E3848" i="6"/>
  <c r="E3840" i="6"/>
  <c r="E3830" i="6"/>
  <c r="E3822" i="6"/>
  <c r="E3818" i="6"/>
  <c r="E3808" i="6"/>
  <c r="E3802" i="6"/>
  <c r="E3798" i="6"/>
  <c r="E3788" i="6"/>
  <c r="E3784" i="6"/>
  <c r="E3780" i="6"/>
  <c r="E3776" i="6"/>
  <c r="E3772" i="6"/>
  <c r="E3768" i="6"/>
  <c r="E3758" i="6"/>
  <c r="E3754" i="6"/>
  <c r="E3750" i="6"/>
  <c r="E3746" i="6"/>
  <c r="E3742" i="6"/>
  <c r="E3738" i="6"/>
  <c r="E3734" i="6"/>
  <c r="E3730" i="6"/>
  <c r="E3726" i="6"/>
  <c r="E3722" i="6"/>
  <c r="E3718" i="6"/>
  <c r="E3716" i="6"/>
  <c r="E3712" i="6"/>
  <c r="E3708" i="6"/>
  <c r="E3702" i="6"/>
  <c r="E3696" i="6"/>
  <c r="E3692" i="6"/>
  <c r="E3688" i="6"/>
  <c r="E3684" i="6"/>
  <c r="E3680" i="6"/>
  <c r="E3676" i="6"/>
  <c r="E3672" i="6"/>
  <c r="E3668" i="6"/>
  <c r="E3664" i="6"/>
  <c r="E3660" i="6"/>
  <c r="E3656" i="6"/>
  <c r="E3652" i="6"/>
  <c r="E3648" i="6"/>
  <c r="E3644" i="6"/>
  <c r="E3640" i="6"/>
  <c r="E3638" i="6"/>
  <c r="E3632" i="6"/>
  <c r="E3628" i="6"/>
  <c r="E3624" i="6"/>
  <c r="E3620" i="6"/>
  <c r="E3616" i="6"/>
  <c r="E3612" i="6"/>
  <c r="E3608" i="6"/>
  <c r="E3604" i="6"/>
  <c r="E3600" i="6"/>
  <c r="E3596" i="6"/>
  <c r="E3592" i="6"/>
  <c r="E3588" i="6"/>
  <c r="E3584" i="6"/>
  <c r="E3580" i="6"/>
  <c r="E3576" i="6"/>
  <c r="E3572" i="6"/>
  <c r="E3568" i="6"/>
  <c r="E3564" i="6"/>
  <c r="E3558" i="6"/>
  <c r="E3556" i="6"/>
  <c r="E3552" i="6"/>
  <c r="E3548" i="6"/>
  <c r="E3540" i="6"/>
  <c r="E3534" i="6"/>
  <c r="E3530" i="6"/>
  <c r="E3526" i="6"/>
  <c r="E3522" i="6"/>
  <c r="E3518" i="6"/>
  <c r="E3514" i="6"/>
  <c r="E3510" i="6"/>
  <c r="E3506" i="6"/>
  <c r="E3502" i="6"/>
  <c r="E3498" i="6"/>
  <c r="E3494" i="6"/>
  <c r="E3490" i="6"/>
  <c r="E3486" i="6"/>
  <c r="E3482" i="6"/>
  <c r="E3478" i="6"/>
  <c r="E3474" i="6"/>
  <c r="E3468" i="6"/>
  <c r="E3464" i="6"/>
  <c r="E3460" i="6"/>
  <c r="E3456" i="6"/>
  <c r="E3452" i="6"/>
  <c r="E3448" i="6"/>
  <c r="E3442" i="6"/>
  <c r="E3416" i="6"/>
  <c r="E3230" i="6"/>
  <c r="E1972" i="6"/>
  <c r="E4586" i="6"/>
  <c r="E4578" i="6"/>
  <c r="E4570" i="6"/>
  <c r="E4560" i="6"/>
  <c r="E4550" i="6"/>
  <c r="E4536" i="6"/>
  <c r="E4524" i="6"/>
  <c r="E4514" i="6"/>
  <c r="E4504" i="6"/>
  <c r="E4494" i="6"/>
  <c r="E4484" i="6"/>
  <c r="E4472" i="6"/>
  <c r="E4462" i="6"/>
  <c r="E4450" i="6"/>
  <c r="E4440" i="6"/>
  <c r="E4430" i="6"/>
  <c r="E4420" i="6"/>
  <c r="E4410" i="6"/>
  <c r="E4400" i="6"/>
  <c r="E4390" i="6"/>
  <c r="E4380" i="6"/>
  <c r="E4370" i="6"/>
  <c r="E4360" i="6"/>
  <c r="E4350" i="6"/>
  <c r="E4340" i="6"/>
  <c r="E4330" i="6"/>
  <c r="E4318" i="6"/>
  <c r="E4306" i="6"/>
  <c r="E4296" i="6"/>
  <c r="E4286" i="6"/>
  <c r="E4276" i="6"/>
  <c r="E4264" i="6"/>
  <c r="E4254" i="6"/>
  <c r="E4244" i="6"/>
  <c r="E4236" i="6"/>
  <c r="E4226" i="6"/>
  <c r="E4214" i="6"/>
  <c r="E4202" i="6"/>
  <c r="E4192" i="6"/>
  <c r="E4182" i="6"/>
  <c r="E4172" i="6"/>
  <c r="E4162" i="6"/>
  <c r="E4152" i="6"/>
  <c r="E4142" i="6"/>
  <c r="E4134" i="6"/>
  <c r="E4124" i="6"/>
  <c r="E4114" i="6"/>
  <c r="E4104" i="6"/>
  <c r="E4092" i="6"/>
  <c r="E4080" i="6"/>
  <c r="E4070" i="6"/>
  <c r="E4060" i="6"/>
  <c r="E4050" i="6"/>
  <c r="E4038" i="6"/>
  <c r="E4030" i="6"/>
  <c r="E4020" i="6"/>
  <c r="E4008" i="6"/>
  <c r="E3998" i="6"/>
  <c r="E3986" i="6"/>
  <c r="E3976" i="6"/>
  <c r="E3966" i="6"/>
  <c r="E3956" i="6"/>
  <c r="E3944" i="6"/>
  <c r="E3934" i="6"/>
  <c r="E3922" i="6"/>
  <c r="E3912" i="6"/>
  <c r="E3902" i="6"/>
  <c r="E3890" i="6"/>
  <c r="E3880" i="6"/>
  <c r="E3870" i="6"/>
  <c r="E3860" i="6"/>
  <c r="E3850" i="6"/>
  <c r="E3838" i="6"/>
  <c r="E3828" i="6"/>
  <c r="E3820" i="6"/>
  <c r="E3814" i="6"/>
  <c r="E3806" i="6"/>
  <c r="E3804" i="6"/>
  <c r="E3800" i="6"/>
  <c r="E3790" i="6"/>
  <c r="E3786" i="6"/>
  <c r="E3782" i="6"/>
  <c r="E3778" i="6"/>
  <c r="E3774" i="6"/>
  <c r="E3770" i="6"/>
  <c r="E3764" i="6"/>
  <c r="E3756" i="6"/>
  <c r="E3752" i="6"/>
  <c r="E3748" i="6"/>
  <c r="E3744" i="6"/>
  <c r="E3740" i="6"/>
  <c r="E3736" i="6"/>
  <c r="E3732" i="6"/>
  <c r="E3728" i="6"/>
  <c r="E3724" i="6"/>
  <c r="E3720" i="6"/>
  <c r="E3714" i="6"/>
  <c r="E3710" i="6"/>
  <c r="E3704" i="6"/>
  <c r="E3694" i="6"/>
  <c r="E3690" i="6"/>
  <c r="E3686" i="6"/>
  <c r="E3682" i="6"/>
  <c r="E3678" i="6"/>
  <c r="E3674" i="6"/>
  <c r="E3670" i="6"/>
  <c r="E3666" i="6"/>
  <c r="E3662" i="6"/>
  <c r="E3658" i="6"/>
  <c r="E3654" i="6"/>
  <c r="E3650" i="6"/>
  <c r="E3646" i="6"/>
  <c r="E3642" i="6"/>
  <c r="E3636" i="6"/>
  <c r="E3630" i="6"/>
  <c r="E3626" i="6"/>
  <c r="E3622" i="6"/>
  <c r="E3618" i="6"/>
  <c r="E3614" i="6"/>
  <c r="E3610" i="6"/>
  <c r="E3606" i="6"/>
  <c r="E3602" i="6"/>
  <c r="E3598" i="6"/>
  <c r="E3594" i="6"/>
  <c r="E3590" i="6"/>
  <c r="E3586" i="6"/>
  <c r="E3582" i="6"/>
  <c r="E3578" i="6"/>
  <c r="E3574" i="6"/>
  <c r="E3570" i="6"/>
  <c r="E3566" i="6"/>
  <c r="E3562" i="6"/>
  <c r="E3560" i="6"/>
  <c r="E3554" i="6"/>
  <c r="E3550" i="6"/>
  <c r="E3544" i="6"/>
  <c r="E3536" i="6"/>
  <c r="E3532" i="6"/>
  <c r="E3528" i="6"/>
  <c r="E3524" i="6"/>
  <c r="E3520" i="6"/>
  <c r="E3516" i="6"/>
  <c r="E3512" i="6"/>
  <c r="E3508" i="6"/>
  <c r="E3504" i="6"/>
  <c r="E3500" i="6"/>
  <c r="E3496" i="6"/>
  <c r="E3492" i="6"/>
  <c r="E3488" i="6"/>
  <c r="E3484" i="6"/>
  <c r="E3480" i="6"/>
  <c r="E3476" i="6"/>
  <c r="E3472" i="6"/>
  <c r="E3470" i="6"/>
  <c r="E3466" i="6"/>
  <c r="E3462" i="6"/>
  <c r="E3458" i="6"/>
  <c r="E3454" i="6"/>
  <c r="E3450" i="6"/>
  <c r="E3446" i="6"/>
  <c r="E3444" i="6"/>
  <c r="E3440" i="6"/>
  <c r="E3438" i="6"/>
  <c r="E3436" i="6"/>
  <c r="E3434" i="6"/>
  <c r="E3432" i="6"/>
  <c r="E3430" i="6"/>
  <c r="E3428" i="6"/>
  <c r="E3426" i="6"/>
  <c r="E3424" i="6"/>
  <c r="E3422" i="6"/>
  <c r="E3420" i="6"/>
  <c r="E3418" i="6"/>
  <c r="E3414" i="6"/>
  <c r="E3412" i="6"/>
  <c r="E3410" i="6"/>
  <c r="E3408" i="6"/>
  <c r="E3406" i="6"/>
  <c r="E3404" i="6"/>
  <c r="E3402" i="6"/>
  <c r="E3400" i="6"/>
  <c r="E3398" i="6"/>
  <c r="E3396" i="6"/>
  <c r="E3394" i="6"/>
  <c r="E3392" i="6"/>
  <c r="E3390" i="6"/>
  <c r="E3388" i="6"/>
  <c r="E3386" i="6"/>
  <c r="E3384" i="6"/>
  <c r="E3382" i="6"/>
  <c r="E3380" i="6"/>
  <c r="E3378" i="6"/>
  <c r="E3376" i="6"/>
  <c r="E3374" i="6"/>
  <c r="E3372" i="6"/>
  <c r="E3370" i="6"/>
  <c r="E3368" i="6"/>
  <c r="E3366" i="6"/>
  <c r="E3364" i="6"/>
  <c r="E3362" i="6"/>
  <c r="E3360" i="6"/>
  <c r="E3358" i="6"/>
  <c r="E3356" i="6"/>
  <c r="E3354" i="6"/>
  <c r="E3352" i="6"/>
  <c r="E3350" i="6"/>
  <c r="E3348" i="6"/>
  <c r="E3346" i="6"/>
  <c r="E3344" i="6"/>
  <c r="E3342" i="6"/>
  <c r="E3340" i="6"/>
  <c r="E3338" i="6"/>
  <c r="E3336" i="6"/>
  <c r="E3334" i="6"/>
  <c r="E3332" i="6"/>
  <c r="E3330" i="6"/>
  <c r="E3328" i="6"/>
  <c r="E3326" i="6"/>
  <c r="E3324" i="6"/>
  <c r="E3322" i="6"/>
  <c r="E3320" i="6"/>
  <c r="E3318" i="6"/>
  <c r="E3316" i="6"/>
  <c r="E3314" i="6"/>
  <c r="E3312" i="6"/>
  <c r="E3310" i="6"/>
  <c r="E3308" i="6"/>
  <c r="E3306" i="6"/>
  <c r="E3304" i="6"/>
  <c r="E3302" i="6"/>
  <c r="E3300" i="6"/>
  <c r="E3298" i="6"/>
  <c r="E3296" i="6"/>
  <c r="E3294" i="6"/>
  <c r="E3292" i="6"/>
  <c r="E3290" i="6"/>
  <c r="E3288" i="6"/>
  <c r="E3286" i="6"/>
  <c r="E3284" i="6"/>
  <c r="E3282" i="6"/>
  <c r="E3280" i="6"/>
  <c r="E3278" i="6"/>
  <c r="E3276" i="6"/>
  <c r="E3274" i="6"/>
  <c r="E3272" i="6"/>
  <c r="E3270" i="6"/>
  <c r="E3268" i="6"/>
  <c r="E3266" i="6"/>
  <c r="E3264" i="6"/>
  <c r="E3262" i="6"/>
  <c r="E3260" i="6"/>
  <c r="E3258" i="6"/>
  <c r="E3256" i="6"/>
  <c r="E3254" i="6"/>
  <c r="E3252" i="6"/>
  <c r="E3250" i="6"/>
  <c r="E3248" i="6"/>
  <c r="E3246" i="6"/>
  <c r="E3244" i="6"/>
  <c r="E3242" i="6"/>
  <c r="E3240" i="6"/>
  <c r="E3238" i="6"/>
  <c r="E3236" i="6"/>
  <c r="E3234" i="6"/>
  <c r="E3232" i="6"/>
  <c r="E3228" i="6"/>
  <c r="E3226" i="6"/>
  <c r="E3216" i="6"/>
  <c r="E4588" i="6"/>
  <c r="E4576" i="6"/>
  <c r="E4564" i="6"/>
  <c r="E4554" i="6"/>
  <c r="E4544" i="6"/>
  <c r="E4534" i="6"/>
  <c r="E4526" i="6"/>
  <c r="E4518" i="6"/>
  <c r="E4508" i="6"/>
  <c r="E4498" i="6"/>
  <c r="E4488" i="6"/>
  <c r="E4478" i="6"/>
  <c r="E4468" i="6"/>
  <c r="E4460" i="6"/>
  <c r="E4452" i="6"/>
  <c r="E4444" i="6"/>
  <c r="E4434" i="6"/>
  <c r="E4422" i="6"/>
  <c r="E4412" i="6"/>
  <c r="E4402" i="6"/>
  <c r="E4394" i="6"/>
  <c r="E4384" i="6"/>
  <c r="E4374" i="6"/>
  <c r="E4364" i="6"/>
  <c r="E4354" i="6"/>
  <c r="E4344" i="6"/>
  <c r="E4334" i="6"/>
  <c r="E4324" i="6"/>
  <c r="E4316" i="6"/>
  <c r="E4308" i="6"/>
  <c r="E4298" i="6"/>
  <c r="E4288" i="6"/>
  <c r="E4278" i="6"/>
  <c r="E4268" i="6"/>
  <c r="E4258" i="6"/>
  <c r="E4248" i="6"/>
  <c r="E4238" i="6"/>
  <c r="E4228" i="6"/>
  <c r="E4218" i="6"/>
  <c r="E4208" i="6"/>
  <c r="E4198" i="6"/>
  <c r="E4186" i="6"/>
  <c r="E4176" i="6"/>
  <c r="E4166" i="6"/>
  <c r="E4156" i="6"/>
  <c r="E4148" i="6"/>
  <c r="E4138" i="6"/>
  <c r="E4128" i="6"/>
  <c r="E4118" i="6"/>
  <c r="E4110" i="6"/>
  <c r="E4102" i="6"/>
  <c r="E4094" i="6"/>
  <c r="E4084" i="6"/>
  <c r="E4076" i="6"/>
  <c r="E4066" i="6"/>
  <c r="E4056" i="6"/>
  <c r="E4048" i="6"/>
  <c r="E4040" i="6"/>
  <c r="E4032" i="6"/>
  <c r="E4022" i="6"/>
  <c r="E4012" i="6"/>
  <c r="E4004" i="6"/>
  <c r="E3996" i="6"/>
  <c r="E3988" i="6"/>
  <c r="E3978" i="6"/>
  <c r="E3968" i="6"/>
  <c r="E3958" i="6"/>
  <c r="E3948" i="6"/>
  <c r="E3938" i="6"/>
  <c r="E3930" i="6"/>
  <c r="E3920" i="6"/>
  <c r="E3910" i="6"/>
  <c r="E3900" i="6"/>
  <c r="E3892" i="6"/>
  <c r="E3882" i="6"/>
  <c r="E3872" i="6"/>
  <c r="E3862" i="6"/>
  <c r="E3852" i="6"/>
  <c r="E3842" i="6"/>
  <c r="E3832" i="6"/>
  <c r="E3816" i="6"/>
  <c r="E3794" i="6"/>
  <c r="E3760" i="6"/>
  <c r="E3698" i="6"/>
  <c r="E3538" i="6"/>
  <c r="E3224" i="6"/>
  <c r="E4590" i="6"/>
  <c r="E4580" i="6"/>
  <c r="E4568" i="6"/>
  <c r="E4556" i="6"/>
  <c r="E4542" i="6"/>
  <c r="E4532" i="6"/>
  <c r="E4522" i="6"/>
  <c r="E4510" i="6"/>
  <c r="E4500" i="6"/>
  <c r="E4490" i="6"/>
  <c r="E4480" i="6"/>
  <c r="E4470" i="6"/>
  <c r="E4458" i="6"/>
  <c r="E4448" i="6"/>
  <c r="E4438" i="6"/>
  <c r="E4428" i="6"/>
  <c r="E4418" i="6"/>
  <c r="E4408" i="6"/>
  <c r="E4398" i="6"/>
  <c r="E4388" i="6"/>
  <c r="E4378" i="6"/>
  <c r="E4368" i="6"/>
  <c r="E4358" i="6"/>
  <c r="E4348" i="6"/>
  <c r="E4338" i="6"/>
  <c r="E4328" i="6"/>
  <c r="E4320" i="6"/>
  <c r="E4310" i="6"/>
  <c r="E4300" i="6"/>
  <c r="E4290" i="6"/>
  <c r="E4280" i="6"/>
  <c r="E4272" i="6"/>
  <c r="E4262" i="6"/>
  <c r="E4252" i="6"/>
  <c r="E4242" i="6"/>
  <c r="E4232" i="6"/>
  <c r="E4222" i="6"/>
  <c r="E4212" i="6"/>
  <c r="E4204" i="6"/>
  <c r="E4194" i="6"/>
  <c r="E4184" i="6"/>
  <c r="E4174" i="6"/>
  <c r="E4164" i="6"/>
  <c r="E4154" i="6"/>
  <c r="E4144" i="6"/>
  <c r="E4132" i="6"/>
  <c r="E4120" i="6"/>
  <c r="E4108" i="6"/>
  <c r="E4098" i="6"/>
  <c r="E4090" i="6"/>
  <c r="E4082" i="6"/>
  <c r="E4072" i="6"/>
  <c r="E4062" i="6"/>
  <c r="E4052" i="6"/>
  <c r="E4044" i="6"/>
  <c r="E4034" i="6"/>
  <c r="E4024" i="6"/>
  <c r="E4014" i="6"/>
  <c r="E4000" i="6"/>
  <c r="E3990" i="6"/>
  <c r="E3980" i="6"/>
  <c r="E3970" i="6"/>
  <c r="E3960" i="6"/>
  <c r="E3950" i="6"/>
  <c r="E3942" i="6"/>
  <c r="E3932" i="6"/>
  <c r="E3924" i="6"/>
  <c r="E3914" i="6"/>
  <c r="E3904" i="6"/>
  <c r="E3894" i="6"/>
  <c r="E3884" i="6"/>
  <c r="E3874" i="6"/>
  <c r="E3864" i="6"/>
  <c r="E3854" i="6"/>
  <c r="E3844" i="6"/>
  <c r="E3834" i="6"/>
  <c r="E3824" i="6"/>
  <c r="E3812" i="6"/>
  <c r="E3796" i="6"/>
  <c r="E3766" i="6"/>
  <c r="E3706" i="6"/>
  <c r="E3546" i="6"/>
  <c r="E3222" i="6"/>
  <c r="E4582" i="6"/>
  <c r="E4572" i="6"/>
  <c r="E4562" i="6"/>
  <c r="E4552" i="6"/>
  <c r="E4546" i="6"/>
  <c r="E4538" i="6"/>
  <c r="E4528" i="6"/>
  <c r="E4516" i="6"/>
  <c r="E4506" i="6"/>
  <c r="E4496" i="6"/>
  <c r="E4486" i="6"/>
  <c r="E4476" i="6"/>
  <c r="E4466" i="6"/>
  <c r="E4456" i="6"/>
  <c r="E4446" i="6"/>
  <c r="E4436" i="6"/>
  <c r="E4426" i="6"/>
  <c r="E4416" i="6"/>
  <c r="E4404" i="6"/>
  <c r="E4392" i="6"/>
  <c r="E4382" i="6"/>
  <c r="E4372" i="6"/>
  <c r="E4362" i="6"/>
  <c r="E4352" i="6"/>
  <c r="E4342" i="6"/>
  <c r="E4332" i="6"/>
  <c r="E4322" i="6"/>
  <c r="E4312" i="6"/>
  <c r="E4302" i="6"/>
  <c r="E4292" i="6"/>
  <c r="E4282" i="6"/>
  <c r="E4270" i="6"/>
  <c r="E4260" i="6"/>
  <c r="E4250" i="6"/>
  <c r="E4240" i="6"/>
  <c r="E4230" i="6"/>
  <c r="E4220" i="6"/>
  <c r="E4210" i="6"/>
  <c r="E4200" i="6"/>
  <c r="E4190" i="6"/>
  <c r="E4180" i="6"/>
  <c r="E4168" i="6"/>
  <c r="E4158" i="6"/>
  <c r="E4146" i="6"/>
  <c r="E4136" i="6"/>
  <c r="E4126" i="6"/>
  <c r="E4116" i="6"/>
  <c r="E4106" i="6"/>
  <c r="E4096" i="6"/>
  <c r="E4086" i="6"/>
  <c r="E4074" i="6"/>
  <c r="E4064" i="6"/>
  <c r="E4054" i="6"/>
  <c r="E4042" i="6"/>
  <c r="E4028" i="6"/>
  <c r="E4016" i="6"/>
  <c r="E4006" i="6"/>
  <c r="E3994" i="6"/>
  <c r="E3982" i="6"/>
  <c r="E3972" i="6"/>
  <c r="E3962" i="6"/>
  <c r="E3952" i="6"/>
  <c r="E3940" i="6"/>
  <c r="E3928" i="6"/>
  <c r="E3916" i="6"/>
  <c r="E3906" i="6"/>
  <c r="E3896" i="6"/>
  <c r="E3886" i="6"/>
  <c r="E3876" i="6"/>
  <c r="E3866" i="6"/>
  <c r="E3856" i="6"/>
  <c r="E3846" i="6"/>
  <c r="E3836" i="6"/>
  <c r="E3826" i="6"/>
  <c r="E3810" i="6"/>
  <c r="E3792" i="6"/>
  <c r="E3762" i="6"/>
  <c r="E3700" i="6"/>
  <c r="E3542" i="6"/>
  <c r="E3218" i="6"/>
  <c r="E3208" i="6"/>
  <c r="E3200" i="6"/>
  <c r="E3192" i="6"/>
  <c r="E3184" i="6"/>
  <c r="E3178" i="6"/>
  <c r="E3168" i="6"/>
  <c r="E3158" i="6"/>
  <c r="E3152" i="6"/>
  <c r="E3144" i="6"/>
  <c r="E3138" i="6"/>
  <c r="E3132" i="6"/>
  <c r="E3122" i="6"/>
  <c r="E3114" i="6"/>
  <c r="E3106" i="6"/>
  <c r="E3098" i="6"/>
  <c r="E3092" i="6"/>
  <c r="E3084" i="6"/>
  <c r="E3074" i="6"/>
  <c r="E3064" i="6"/>
  <c r="E3060" i="6"/>
  <c r="E3052" i="6"/>
  <c r="E3046" i="6"/>
  <c r="E3036" i="6"/>
  <c r="E3028" i="6"/>
  <c r="E3018" i="6"/>
  <c r="E3006" i="6"/>
  <c r="E2996" i="6"/>
  <c r="E2990" i="6"/>
  <c r="E2980" i="6"/>
  <c r="E2970" i="6"/>
  <c r="E2960" i="6"/>
  <c r="E2950" i="6"/>
  <c r="E2940" i="6"/>
  <c r="E2928" i="6"/>
  <c r="E2918" i="6"/>
  <c r="E2908" i="6"/>
  <c r="E2898" i="6"/>
  <c r="E2888" i="6"/>
  <c r="E2878" i="6"/>
  <c r="E2870" i="6"/>
  <c r="E2860" i="6"/>
  <c r="E2850" i="6"/>
  <c r="E2840" i="6"/>
  <c r="E2830" i="6"/>
  <c r="E2820" i="6"/>
  <c r="E2808" i="6"/>
  <c r="E2794" i="6"/>
  <c r="E2784" i="6"/>
  <c r="E2772" i="6"/>
  <c r="E2758" i="6"/>
  <c r="E2748" i="6"/>
  <c r="E2738" i="6"/>
  <c r="E2726" i="6"/>
  <c r="E2716" i="6"/>
  <c r="E2706" i="6"/>
  <c r="E2700" i="6"/>
  <c r="E2690" i="6"/>
  <c r="E2680" i="6"/>
  <c r="E2670" i="6"/>
  <c r="E2660" i="6"/>
  <c r="E2650" i="6"/>
  <c r="E2638" i="6"/>
  <c r="E2628" i="6"/>
  <c r="E2620" i="6"/>
  <c r="E2610" i="6"/>
  <c r="E2600" i="6"/>
  <c r="E2590" i="6"/>
  <c r="E2580" i="6"/>
  <c r="E2570" i="6"/>
  <c r="E2560" i="6"/>
  <c r="E2548" i="6"/>
  <c r="E2536" i="6"/>
  <c r="E2524" i="6"/>
  <c r="E2514" i="6"/>
  <c r="E2504" i="6"/>
  <c r="E2496" i="6"/>
  <c r="E2488" i="6"/>
  <c r="E2482" i="6"/>
  <c r="E2474" i="6"/>
  <c r="E2466" i="6"/>
  <c r="E2460" i="6"/>
  <c r="E2454" i="6"/>
  <c r="E2448" i="6"/>
  <c r="E2442" i="6"/>
  <c r="E2434" i="6"/>
  <c r="E2426" i="6"/>
  <c r="E2416" i="6"/>
  <c r="E2410" i="6"/>
  <c r="E2406" i="6"/>
  <c r="E2400" i="6"/>
  <c r="E2394" i="6"/>
  <c r="E2390" i="6"/>
  <c r="E2386" i="6"/>
  <c r="E2380" i="6"/>
  <c r="E2374" i="6"/>
  <c r="E2370" i="6"/>
  <c r="E2362" i="6"/>
  <c r="E2356" i="6"/>
  <c r="E2350" i="6"/>
  <c r="E2346" i="6"/>
  <c r="E2342" i="6"/>
  <c r="E2336" i="6"/>
  <c r="E2330" i="6"/>
  <c r="E2324" i="6"/>
  <c r="E2318" i="6"/>
  <c r="E2312" i="6"/>
  <c r="E2306" i="6"/>
  <c r="E2300" i="6"/>
  <c r="E2294" i="6"/>
  <c r="E2288" i="6"/>
  <c r="E2286" i="6"/>
  <c r="E2280" i="6"/>
  <c r="E2274" i="6"/>
  <c r="E2268" i="6"/>
  <c r="E2262" i="6"/>
  <c r="E2256" i="6"/>
  <c r="E2252" i="6"/>
  <c r="E2242" i="6"/>
  <c r="E2236" i="6"/>
  <c r="E2230" i="6"/>
  <c r="E2224" i="6"/>
  <c r="E2218" i="6"/>
  <c r="E2212" i="6"/>
  <c r="E2206" i="6"/>
  <c r="E2196" i="6"/>
  <c r="E2180" i="6"/>
  <c r="E2132" i="6"/>
  <c r="E1996" i="6"/>
  <c r="E1612" i="6"/>
  <c r="E3206" i="6"/>
  <c r="E3196" i="6"/>
  <c r="E3182" i="6"/>
  <c r="E3172" i="6"/>
  <c r="E3162" i="6"/>
  <c r="E3148" i="6"/>
  <c r="E3136" i="6"/>
  <c r="E3124" i="6"/>
  <c r="E3116" i="6"/>
  <c r="E3104" i="6"/>
  <c r="E3094" i="6"/>
  <c r="E3082" i="6"/>
  <c r="E3066" i="6"/>
  <c r="E3056" i="6"/>
  <c r="E3042" i="6"/>
  <c r="E3030" i="6"/>
  <c r="E3020" i="6"/>
  <c r="E3010" i="6"/>
  <c r="E3002" i="6"/>
  <c r="E2988" i="6"/>
  <c r="E2976" i="6"/>
  <c r="E2968" i="6"/>
  <c r="E2958" i="6"/>
  <c r="E2946" i="6"/>
  <c r="E2936" i="6"/>
  <c r="E2926" i="6"/>
  <c r="E2916" i="6"/>
  <c r="E2906" i="6"/>
  <c r="E2896" i="6"/>
  <c r="E2886" i="6"/>
  <c r="E2876" i="6"/>
  <c r="E2868" i="6"/>
  <c r="E2858" i="6"/>
  <c r="E2846" i="6"/>
  <c r="E2836" i="6"/>
  <c r="E2826" i="6"/>
  <c r="E2814" i="6"/>
  <c r="E2804" i="6"/>
  <c r="E2796" i="6"/>
  <c r="E2786" i="6"/>
  <c r="E2776" i="6"/>
  <c r="E2766" i="6"/>
  <c r="E2762" i="6"/>
  <c r="E2752" i="6"/>
  <c r="E2742" i="6"/>
  <c r="E2734" i="6"/>
  <c r="E2720" i="6"/>
  <c r="E2710" i="6"/>
  <c r="E2698" i="6"/>
  <c r="E2686" i="6"/>
  <c r="E2676" i="6"/>
  <c r="E2666" i="6"/>
  <c r="E2658" i="6"/>
  <c r="E2648" i="6"/>
  <c r="E2640" i="6"/>
  <c r="E2630" i="6"/>
  <c r="E2618" i="6"/>
  <c r="E2606" i="6"/>
  <c r="E2598" i="6"/>
  <c r="E2588" i="6"/>
  <c r="E2578" i="6"/>
  <c r="E2568" i="6"/>
  <c r="E2556" i="6"/>
  <c r="E2546" i="6"/>
  <c r="E2538" i="6"/>
  <c r="E2528" i="6"/>
  <c r="E2516" i="6"/>
  <c r="E2510" i="6"/>
  <c r="E2502" i="6"/>
  <c r="E2494" i="6"/>
  <c r="E2484" i="6"/>
  <c r="E2480" i="6"/>
  <c r="E2472" i="6"/>
  <c r="E2464" i="6"/>
  <c r="E2458" i="6"/>
  <c r="E2452" i="6"/>
  <c r="E2446" i="6"/>
  <c r="E2436" i="6"/>
  <c r="E2430" i="6"/>
  <c r="E2424" i="6"/>
  <c r="E2420" i="6"/>
  <c r="E2414" i="6"/>
  <c r="E2408" i="6"/>
  <c r="E2404" i="6"/>
  <c r="E2398" i="6"/>
  <c r="E2392" i="6"/>
  <c r="E2382" i="6"/>
  <c r="E2376" i="6"/>
  <c r="E2368" i="6"/>
  <c r="E2358" i="6"/>
  <c r="E2352" i="6"/>
  <c r="E2344" i="6"/>
  <c r="E2338" i="6"/>
  <c r="E2334" i="6"/>
  <c r="E2328" i="6"/>
  <c r="E2322" i="6"/>
  <c r="E2314" i="6"/>
  <c r="E2308" i="6"/>
  <c r="E2302" i="6"/>
  <c r="E2296" i="6"/>
  <c r="E2290" i="6"/>
  <c r="E2284" i="6"/>
  <c r="E2278" i="6"/>
  <c r="E2270" i="6"/>
  <c r="E2266" i="6"/>
  <c r="E2260" i="6"/>
  <c r="E2254" i="6"/>
  <c r="E2246" i="6"/>
  <c r="E2238" i="6"/>
  <c r="E2234" i="6"/>
  <c r="E2228" i="6"/>
  <c r="E2222" i="6"/>
  <c r="E2214" i="6"/>
  <c r="E2208" i="6"/>
  <c r="E2202" i="6"/>
  <c r="E2198" i="6"/>
  <c r="E2192" i="6"/>
  <c r="E2188" i="6"/>
  <c r="E2184" i="6"/>
  <c r="E2178" i="6"/>
  <c r="E2174" i="6"/>
  <c r="E2170" i="6"/>
  <c r="E2166" i="6"/>
  <c r="E2162" i="6"/>
  <c r="E2158" i="6"/>
  <c r="E2154" i="6"/>
  <c r="E2150" i="6"/>
  <c r="E2146" i="6"/>
  <c r="E2142" i="6"/>
  <c r="E2138" i="6"/>
  <c r="E2134" i="6"/>
  <c r="E2128" i="6"/>
  <c r="E2124" i="6"/>
  <c r="E2120" i="6"/>
  <c r="E2116" i="6"/>
  <c r="E2112" i="6"/>
  <c r="E2108" i="6"/>
  <c r="E2104" i="6"/>
  <c r="E2100" i="6"/>
  <c r="E2096" i="6"/>
  <c r="E2092" i="6"/>
  <c r="E2088" i="6"/>
  <c r="E2082" i="6"/>
  <c r="E2078" i="6"/>
  <c r="E2074" i="6"/>
  <c r="E2070" i="6"/>
  <c r="E2066" i="6"/>
  <c r="E2062" i="6"/>
  <c r="E2058" i="6"/>
  <c r="E2054" i="6"/>
  <c r="E2050" i="6"/>
  <c r="E2046" i="6"/>
  <c r="E2042" i="6"/>
  <c r="E2038" i="6"/>
  <c r="E2034" i="6"/>
  <c r="E2030" i="6"/>
  <c r="E2026" i="6"/>
  <c r="E2022" i="6"/>
  <c r="E2018" i="6"/>
  <c r="E2014" i="6"/>
  <c r="E2010" i="6"/>
  <c r="E2006" i="6"/>
  <c r="E2002" i="6"/>
  <c r="E1998" i="6"/>
  <c r="E1992" i="6"/>
  <c r="E1988" i="6"/>
  <c r="E1984" i="6"/>
  <c r="E1982" i="6"/>
  <c r="E1980" i="6"/>
  <c r="E1974" i="6"/>
  <c r="E3214" i="6"/>
  <c r="E3204" i="6"/>
  <c r="E3194" i="6"/>
  <c r="E3186" i="6"/>
  <c r="E3176" i="6"/>
  <c r="E3166" i="6"/>
  <c r="E3156" i="6"/>
  <c r="E3146" i="6"/>
  <c r="E3134" i="6"/>
  <c r="E3126" i="6"/>
  <c r="E3112" i="6"/>
  <c r="E3102" i="6"/>
  <c r="E3090" i="6"/>
  <c r="E3080" i="6"/>
  <c r="E3070" i="6"/>
  <c r="E3054" i="6"/>
  <c r="E3044" i="6"/>
  <c r="E3032" i="6"/>
  <c r="E3022" i="6"/>
  <c r="E3012" i="6"/>
  <c r="E2998" i="6"/>
  <c r="E2986" i="6"/>
  <c r="E2978" i="6"/>
  <c r="E2966" i="6"/>
  <c r="E2956" i="6"/>
  <c r="E2948" i="6"/>
  <c r="E2938" i="6"/>
  <c r="E2930" i="6"/>
  <c r="E2920" i="6"/>
  <c r="E2910" i="6"/>
  <c r="E2900" i="6"/>
  <c r="E2890" i="6"/>
  <c r="E2880" i="6"/>
  <c r="E2866" i="6"/>
  <c r="E2856" i="6"/>
  <c r="E2848" i="6"/>
  <c r="E2838" i="6"/>
  <c r="E2828" i="6"/>
  <c r="E2818" i="6"/>
  <c r="E2810" i="6"/>
  <c r="E2800" i="6"/>
  <c r="E2790" i="6"/>
  <c r="E2778" i="6"/>
  <c r="E2770" i="6"/>
  <c r="E2760" i="6"/>
  <c r="E2750" i="6"/>
  <c r="E2740" i="6"/>
  <c r="E2730" i="6"/>
  <c r="E2718" i="6"/>
  <c r="E2708" i="6"/>
  <c r="E2696" i="6"/>
  <c r="E2688" i="6"/>
  <c r="E2678" i="6"/>
  <c r="E2668" i="6"/>
  <c r="E2656" i="6"/>
  <c r="E2646" i="6"/>
  <c r="E2636" i="6"/>
  <c r="E2626" i="6"/>
  <c r="E2616" i="6"/>
  <c r="E2608" i="6"/>
  <c r="E2596" i="6"/>
  <c r="E2586" i="6"/>
  <c r="E2576" i="6"/>
  <c r="E2564" i="6"/>
  <c r="E2554" i="6"/>
  <c r="E2544" i="6"/>
  <c r="E2534" i="6"/>
  <c r="E2526" i="6"/>
  <c r="E2518" i="6"/>
  <c r="E2508" i="6"/>
  <c r="E2500" i="6"/>
  <c r="E2492" i="6"/>
  <c r="E2486" i="6"/>
  <c r="E2478" i="6"/>
  <c r="E2470" i="6"/>
  <c r="E2462" i="6"/>
  <c r="E2456" i="6"/>
  <c r="E2450" i="6"/>
  <c r="E2444" i="6"/>
  <c r="E2438" i="6"/>
  <c r="E2428" i="6"/>
  <c r="E2422" i="6"/>
  <c r="E2418" i="6"/>
  <c r="E2412" i="6"/>
  <c r="E2402" i="6"/>
  <c r="E2396" i="6"/>
  <c r="E2388" i="6"/>
  <c r="E2384" i="6"/>
  <c r="E2378" i="6"/>
  <c r="E2366" i="6"/>
  <c r="E2360" i="6"/>
  <c r="E2354" i="6"/>
  <c r="E2348" i="6"/>
  <c r="E2340" i="6"/>
  <c r="E2332" i="6"/>
  <c r="E2326" i="6"/>
  <c r="E2320" i="6"/>
  <c r="E2316" i="6"/>
  <c r="E2310" i="6"/>
  <c r="E2304" i="6"/>
  <c r="E2298" i="6"/>
  <c r="E2292" i="6"/>
  <c r="E2282" i="6"/>
  <c r="E2276" i="6"/>
  <c r="E2272" i="6"/>
  <c r="E2264" i="6"/>
  <c r="E2258" i="6"/>
  <c r="E2250" i="6"/>
  <c r="E2240" i="6"/>
  <c r="E2232" i="6"/>
  <c r="E2226" i="6"/>
  <c r="E2220" i="6"/>
  <c r="E2216" i="6"/>
  <c r="E2210" i="6"/>
  <c r="E2204" i="6"/>
  <c r="E2200" i="6"/>
  <c r="E2194" i="6"/>
  <c r="E2190" i="6"/>
  <c r="E2186" i="6"/>
  <c r="E2182" i="6"/>
  <c r="E2176" i="6"/>
  <c r="E2172" i="6"/>
  <c r="E2168" i="6"/>
  <c r="E2164" i="6"/>
  <c r="E2160" i="6"/>
  <c r="E2156" i="6"/>
  <c r="E2152" i="6"/>
  <c r="E2148" i="6"/>
  <c r="E2144" i="6"/>
  <c r="E2140" i="6"/>
  <c r="E2136" i="6"/>
  <c r="E2130" i="6"/>
  <c r="E2126" i="6"/>
  <c r="E2122" i="6"/>
  <c r="E2118" i="6"/>
  <c r="E2114" i="6"/>
  <c r="E2110" i="6"/>
  <c r="E2106" i="6"/>
  <c r="E2102" i="6"/>
  <c r="E2098" i="6"/>
  <c r="E2094" i="6"/>
  <c r="E2090" i="6"/>
  <c r="E2086" i="6"/>
  <c r="E2084" i="6"/>
  <c r="E2080" i="6"/>
  <c r="E2076" i="6"/>
  <c r="E2072" i="6"/>
  <c r="E2068" i="6"/>
  <c r="E2064" i="6"/>
  <c r="E2060" i="6"/>
  <c r="E2056" i="6"/>
  <c r="E2052" i="6"/>
  <c r="E2048" i="6"/>
  <c r="E2044" i="6"/>
  <c r="E2040" i="6"/>
  <c r="E2036" i="6"/>
  <c r="E2032" i="6"/>
  <c r="E2028" i="6"/>
  <c r="E2024" i="6"/>
  <c r="E2020" i="6"/>
  <c r="E2016" i="6"/>
  <c r="E2012" i="6"/>
  <c r="E2008" i="6"/>
  <c r="E2004" i="6"/>
  <c r="E2000" i="6"/>
  <c r="E1994" i="6"/>
  <c r="E1990" i="6"/>
  <c r="E1986" i="6"/>
  <c r="E1978" i="6"/>
  <c r="E1950" i="6"/>
  <c r="E3212" i="6"/>
  <c r="E3202" i="6"/>
  <c r="E3190" i="6"/>
  <c r="E3180" i="6"/>
  <c r="E3170" i="6"/>
  <c r="E3160" i="6"/>
  <c r="E3150" i="6"/>
  <c r="E3140" i="6"/>
  <c r="E3128" i="6"/>
  <c r="E3118" i="6"/>
  <c r="E3108" i="6"/>
  <c r="E3096" i="6"/>
  <c r="E3086" i="6"/>
  <c r="E3076" i="6"/>
  <c r="E3068" i="6"/>
  <c r="E3058" i="6"/>
  <c r="E3048" i="6"/>
  <c r="E3038" i="6"/>
  <c r="E3026" i="6"/>
  <c r="E3016" i="6"/>
  <c r="E3008" i="6"/>
  <c r="E3000" i="6"/>
  <c r="E2992" i="6"/>
  <c r="E2982" i="6"/>
  <c r="E2972" i="6"/>
  <c r="E2964" i="6"/>
  <c r="E2954" i="6"/>
  <c r="E2944" i="6"/>
  <c r="E2934" i="6"/>
  <c r="E2924" i="6"/>
  <c r="E2914" i="6"/>
  <c r="E2904" i="6"/>
  <c r="E2894" i="6"/>
  <c r="E2884" i="6"/>
  <c r="E2874" i="6"/>
  <c r="E2864" i="6"/>
  <c r="E2854" i="6"/>
  <c r="E2844" i="6"/>
  <c r="E2834" i="6"/>
  <c r="E2824" i="6"/>
  <c r="E2816" i="6"/>
  <c r="E2806" i="6"/>
  <c r="E2798" i="6"/>
  <c r="E2788" i="6"/>
  <c r="E2780" i="6"/>
  <c r="E2774" i="6"/>
  <c r="E2764" i="6"/>
  <c r="E2754" i="6"/>
  <c r="E2744" i="6"/>
  <c r="E2732" i="6"/>
  <c r="E2724" i="6"/>
  <c r="E2714" i="6"/>
  <c r="E2704" i="6"/>
  <c r="E2694" i="6"/>
  <c r="E2684" i="6"/>
  <c r="E2674" i="6"/>
  <c r="E2664" i="6"/>
  <c r="E2654" i="6"/>
  <c r="E2644" i="6"/>
  <c r="E2634" i="6"/>
  <c r="E2624" i="6"/>
  <c r="E2614" i="6"/>
  <c r="E2604" i="6"/>
  <c r="E2594" i="6"/>
  <c r="E2584" i="6"/>
  <c r="E2574" i="6"/>
  <c r="E2566" i="6"/>
  <c r="E2558" i="6"/>
  <c r="E2550" i="6"/>
  <c r="E2540" i="6"/>
  <c r="E2530" i="6"/>
  <c r="E2520" i="6"/>
  <c r="E2506" i="6"/>
  <c r="E2490" i="6"/>
  <c r="E2468" i="6"/>
  <c r="E2432" i="6"/>
  <c r="E2364" i="6"/>
  <c r="E2244" i="6"/>
  <c r="E1954" i="6"/>
  <c r="E3210" i="6"/>
  <c r="E3198" i="6"/>
  <c r="E3188" i="6"/>
  <c r="E3174" i="6"/>
  <c r="E3164" i="6"/>
  <c r="E3154" i="6"/>
  <c r="E3142" i="6"/>
  <c r="E3130" i="6"/>
  <c r="E3120" i="6"/>
  <c r="E3110" i="6"/>
  <c r="E3100" i="6"/>
  <c r="E3088" i="6"/>
  <c r="E3078" i="6"/>
  <c r="E3072" i="6"/>
  <c r="E3062" i="6"/>
  <c r="E3050" i="6"/>
  <c r="E3040" i="6"/>
  <c r="E3034" i="6"/>
  <c r="E3024" i="6"/>
  <c r="E3014" i="6"/>
  <c r="E3004" i="6"/>
  <c r="E2994" i="6"/>
  <c r="E2984" i="6"/>
  <c r="E2974" i="6"/>
  <c r="E2962" i="6"/>
  <c r="E2952" i="6"/>
  <c r="E2942" i="6"/>
  <c r="E2932" i="6"/>
  <c r="E2922" i="6"/>
  <c r="E2912" i="6"/>
  <c r="E2902" i="6"/>
  <c r="E2892" i="6"/>
  <c r="E2882" i="6"/>
  <c r="E2872" i="6"/>
  <c r="E2862" i="6"/>
  <c r="E2852" i="6"/>
  <c r="E2842" i="6"/>
  <c r="E2832" i="6"/>
  <c r="E2822" i="6"/>
  <c r="E2812" i="6"/>
  <c r="E2802" i="6"/>
  <c r="E2792" i="6"/>
  <c r="E2782" i="6"/>
  <c r="E2768" i="6"/>
  <c r="E2756" i="6"/>
  <c r="E2746" i="6"/>
  <c r="E2736" i="6"/>
  <c r="E2728" i="6"/>
  <c r="E2722" i="6"/>
  <c r="E2712" i="6"/>
  <c r="E2702" i="6"/>
  <c r="E2692" i="6"/>
  <c r="E2682" i="6"/>
  <c r="E2672" i="6"/>
  <c r="E2662" i="6"/>
  <c r="E2652" i="6"/>
  <c r="E2642" i="6"/>
  <c r="E2632" i="6"/>
  <c r="E2622" i="6"/>
  <c r="E2612" i="6"/>
  <c r="E2602" i="6"/>
  <c r="E2592" i="6"/>
  <c r="E2582" i="6"/>
  <c r="E2572" i="6"/>
  <c r="E2562" i="6"/>
  <c r="E2552" i="6"/>
  <c r="E2542" i="6"/>
  <c r="E2532" i="6"/>
  <c r="E2522" i="6"/>
  <c r="E2512" i="6"/>
  <c r="E2498" i="6"/>
  <c r="E2476" i="6"/>
  <c r="E2440" i="6"/>
  <c r="E2372" i="6"/>
  <c r="E2248" i="6"/>
  <c r="E1946" i="6"/>
  <c r="E1012" i="6"/>
  <c r="E1968" i="6"/>
  <c r="E1964" i="6"/>
  <c r="E1960" i="6"/>
  <c r="E1956" i="6"/>
  <c r="E1948" i="6"/>
  <c r="E1942" i="6"/>
  <c r="E1938" i="6"/>
  <c r="E1934" i="6"/>
  <c r="E1930" i="6"/>
  <c r="E1926" i="6"/>
  <c r="E1922" i="6"/>
  <c r="E1918" i="6"/>
  <c r="E1914" i="6"/>
  <c r="E1910" i="6"/>
  <c r="E1908" i="6"/>
  <c r="E1904" i="6"/>
  <c r="E1900" i="6"/>
  <c r="E1896" i="6"/>
  <c r="E1892" i="6"/>
  <c r="E1888" i="6"/>
  <c r="E1884" i="6"/>
  <c r="E1880" i="6"/>
  <c r="E1876" i="6"/>
  <c r="E1872" i="6"/>
  <c r="E1868" i="6"/>
  <c r="E1864" i="6"/>
  <c r="E1860" i="6"/>
  <c r="E1856" i="6"/>
  <c r="E1852" i="6"/>
  <c r="E1848" i="6"/>
  <c r="E1844" i="6"/>
  <c r="E1840" i="6"/>
  <c r="E1836" i="6"/>
  <c r="E1832" i="6"/>
  <c r="E1828" i="6"/>
  <c r="E1824" i="6"/>
  <c r="E1820" i="6"/>
  <c r="E1816" i="6"/>
  <c r="E1812" i="6"/>
  <c r="E1808" i="6"/>
  <c r="E1804" i="6"/>
  <c r="E1800" i="6"/>
  <c r="E1794" i="6"/>
  <c r="E1790" i="6"/>
  <c r="E1786" i="6"/>
  <c r="E1782" i="6"/>
  <c r="E1778" i="6"/>
  <c r="E1774" i="6"/>
  <c r="E1770" i="6"/>
  <c r="E1766" i="6"/>
  <c r="E1764" i="6"/>
  <c r="E1760" i="6"/>
  <c r="E1754" i="6"/>
  <c r="E1750" i="6"/>
  <c r="E1746" i="6"/>
  <c r="E1742" i="6"/>
  <c r="E1738" i="6"/>
  <c r="E1734" i="6"/>
  <c r="E1730" i="6"/>
  <c r="E1726" i="6"/>
  <c r="E1722" i="6"/>
  <c r="E1718" i="6"/>
  <c r="E1714" i="6"/>
  <c r="E1710" i="6"/>
  <c r="E1706" i="6"/>
  <c r="E1702" i="6"/>
  <c r="E1698" i="6"/>
  <c r="E1694" i="6"/>
  <c r="E1690" i="6"/>
  <c r="E1686" i="6"/>
  <c r="E1682" i="6"/>
  <c r="E1678" i="6"/>
  <c r="E1672" i="6"/>
  <c r="E1666" i="6"/>
  <c r="E1662" i="6"/>
  <c r="E1658" i="6"/>
  <c r="E1654" i="6"/>
  <c r="E1650" i="6"/>
  <c r="E1646" i="6"/>
  <c r="E1642" i="6"/>
  <c r="E1638" i="6"/>
  <c r="E1634" i="6"/>
  <c r="E1630" i="6"/>
  <c r="E1626" i="6"/>
  <c r="E1616" i="6"/>
  <c r="E1970" i="6"/>
  <c r="E1966" i="6"/>
  <c r="E1962" i="6"/>
  <c r="E1958" i="6"/>
  <c r="E1952" i="6"/>
  <c r="E1944" i="6"/>
  <c r="E1940" i="6"/>
  <c r="E1936" i="6"/>
  <c r="E1932" i="6"/>
  <c r="E1928" i="6"/>
  <c r="E1924" i="6"/>
  <c r="E1920" i="6"/>
  <c r="E1916" i="6"/>
  <c r="E1912" i="6"/>
  <c r="E1906" i="6"/>
  <c r="E1902" i="6"/>
  <c r="E1898" i="6"/>
  <c r="E1894" i="6"/>
  <c r="E1890" i="6"/>
  <c r="E1886" i="6"/>
  <c r="E1882" i="6"/>
  <c r="E1878" i="6"/>
  <c r="E1874" i="6"/>
  <c r="E1870" i="6"/>
  <c r="E1866" i="6"/>
  <c r="E1862" i="6"/>
  <c r="E1858" i="6"/>
  <c r="E1854" i="6"/>
  <c r="E1850" i="6"/>
  <c r="E1846" i="6"/>
  <c r="E1842" i="6"/>
  <c r="E1838" i="6"/>
  <c r="E1834" i="6"/>
  <c r="E1830" i="6"/>
  <c r="E1826" i="6"/>
  <c r="E1822" i="6"/>
  <c r="E1818" i="6"/>
  <c r="E1814" i="6"/>
  <c r="E1810" i="6"/>
  <c r="E1806" i="6"/>
  <c r="E1802" i="6"/>
  <c r="E1798" i="6"/>
  <c r="E1796" i="6"/>
  <c r="E1792" i="6"/>
  <c r="E1788" i="6"/>
  <c r="E1784" i="6"/>
  <c r="E1780" i="6"/>
  <c r="E1776" i="6"/>
  <c r="E1772" i="6"/>
  <c r="E1768" i="6"/>
  <c r="E1762" i="6"/>
  <c r="E1758" i="6"/>
  <c r="E1756" i="6"/>
  <c r="E1752" i="6"/>
  <c r="E1748" i="6"/>
  <c r="E1744" i="6"/>
  <c r="E1740" i="6"/>
  <c r="E1736" i="6"/>
  <c r="E1732" i="6"/>
  <c r="E1728" i="6"/>
  <c r="E1724" i="6"/>
  <c r="E1720" i="6"/>
  <c r="E1716" i="6"/>
  <c r="E1712" i="6"/>
  <c r="E1708" i="6"/>
  <c r="E1704" i="6"/>
  <c r="E1700" i="6"/>
  <c r="E1696" i="6"/>
  <c r="E1692" i="6"/>
  <c r="E1688" i="6"/>
  <c r="E1684" i="6"/>
  <c r="E1680" i="6"/>
  <c r="E1676" i="6"/>
  <c r="E1674" i="6"/>
  <c r="E1670" i="6"/>
  <c r="E1668" i="6"/>
  <c r="E1664" i="6"/>
  <c r="E1660" i="6"/>
  <c r="E1656" i="6"/>
  <c r="E1652" i="6"/>
  <c r="E1648" i="6"/>
  <c r="E1644" i="6"/>
  <c r="E1640" i="6"/>
  <c r="E1636" i="6"/>
  <c r="E1632" i="6"/>
  <c r="E1628" i="6"/>
  <c r="E1624" i="6"/>
  <c r="E1622" i="6"/>
  <c r="E1620" i="6"/>
  <c r="E1618" i="6"/>
  <c r="E1614" i="6"/>
  <c r="E1382" i="6"/>
  <c r="E1380" i="6"/>
  <c r="E1390" i="6"/>
  <c r="E636" i="6"/>
  <c r="E1610" i="6"/>
  <c r="E1606" i="6"/>
  <c r="E1604" i="6"/>
  <c r="E1600" i="6"/>
  <c r="E1596" i="6"/>
  <c r="E1594" i="6"/>
  <c r="E1590" i="6"/>
  <c r="E1586" i="6"/>
  <c r="E1584" i="6"/>
  <c r="E1580" i="6"/>
  <c r="E1578" i="6"/>
  <c r="E1574" i="6"/>
  <c r="E1570" i="6"/>
  <c r="E1568" i="6"/>
  <c r="E1564" i="6"/>
  <c r="E1562" i="6"/>
  <c r="E1558" i="6"/>
  <c r="E1554" i="6"/>
  <c r="E1552" i="6"/>
  <c r="E1548" i="6"/>
  <c r="E1546" i="6"/>
  <c r="E1542" i="6"/>
  <c r="E1540" i="6"/>
  <c r="E1536" i="6"/>
  <c r="E1534" i="6"/>
  <c r="E1530" i="6"/>
  <c r="E1528" i="6"/>
  <c r="E1522" i="6"/>
  <c r="E1520" i="6"/>
  <c r="E1516" i="6"/>
  <c r="E1512" i="6"/>
  <c r="E1510" i="6"/>
  <c r="E1506" i="6"/>
  <c r="E1504" i="6"/>
  <c r="E1500" i="6"/>
  <c r="E1498" i="6"/>
  <c r="E1494" i="6"/>
  <c r="E1492" i="6"/>
  <c r="E1488" i="6"/>
  <c r="E1484" i="6"/>
  <c r="E1480" i="6"/>
  <c r="E1476" i="6"/>
  <c r="E1474" i="6"/>
  <c r="E1470" i="6"/>
  <c r="E1468" i="6"/>
  <c r="E1464" i="6"/>
  <c r="E1460" i="6"/>
  <c r="E1458" i="6"/>
  <c r="E1454" i="6"/>
  <c r="E1450" i="6"/>
  <c r="E1446" i="6"/>
  <c r="E1442" i="6"/>
  <c r="E1440" i="6"/>
  <c r="E1436" i="6"/>
  <c r="E1434" i="6"/>
  <c r="E1430" i="6"/>
  <c r="E1428" i="6"/>
  <c r="E1424" i="6"/>
  <c r="E1420" i="6"/>
  <c r="E1418" i="6"/>
  <c r="E1414" i="6"/>
  <c r="E1412" i="6"/>
  <c r="E1408" i="6"/>
  <c r="E1404" i="6"/>
  <c r="E1402" i="6"/>
  <c r="E1398" i="6"/>
  <c r="E1396" i="6"/>
  <c r="E1392" i="6"/>
  <c r="E1388" i="6"/>
  <c r="E1384" i="6"/>
  <c r="E1376" i="6"/>
  <c r="E1372" i="6"/>
  <c r="E1370" i="6"/>
  <c r="E1366" i="6"/>
  <c r="E1364" i="6"/>
  <c r="E1360" i="6"/>
  <c r="E1356" i="6"/>
  <c r="E1352" i="6"/>
  <c r="E1348" i="6"/>
  <c r="E1346" i="6"/>
  <c r="E1342" i="6"/>
  <c r="E1338" i="6"/>
  <c r="E1334" i="6"/>
  <c r="E1330" i="6"/>
  <c r="E1328" i="6"/>
  <c r="E1324" i="6"/>
  <c r="E1322" i="6"/>
  <c r="E1318" i="6"/>
  <c r="E1316" i="6"/>
  <c r="E1312" i="6"/>
  <c r="E1308" i="6"/>
  <c r="E1306" i="6"/>
  <c r="E1302" i="6"/>
  <c r="E1300" i="6"/>
  <c r="E1296" i="6"/>
  <c r="E1292" i="6"/>
  <c r="E1288" i="6"/>
  <c r="E1284" i="6"/>
  <c r="E1280" i="6"/>
  <c r="E1276" i="6"/>
  <c r="E1274" i="6"/>
  <c r="E1270" i="6"/>
  <c r="E1266" i="6"/>
  <c r="E1262" i="6"/>
  <c r="E1258" i="6"/>
  <c r="E1254" i="6"/>
  <c r="E1250" i="6"/>
  <c r="E1246" i="6"/>
  <c r="E1242" i="6"/>
  <c r="E1238" i="6"/>
  <c r="E1236" i="6"/>
  <c r="E1232" i="6"/>
  <c r="E1228" i="6"/>
  <c r="E1226" i="6"/>
  <c r="E1222" i="6"/>
  <c r="E1220" i="6"/>
  <c r="E1216" i="6"/>
  <c r="E1212" i="6"/>
  <c r="E1208" i="6"/>
  <c r="E1204" i="6"/>
  <c r="E1200" i="6"/>
  <c r="E1196" i="6"/>
  <c r="E1194" i="6"/>
  <c r="E1190" i="6"/>
  <c r="E1186" i="6"/>
  <c r="E1182" i="6"/>
  <c r="E1180" i="6"/>
  <c r="E1176" i="6"/>
  <c r="E1172" i="6"/>
  <c r="E1168" i="6"/>
  <c r="E1164" i="6"/>
  <c r="E1162" i="6"/>
  <c r="E1158" i="6"/>
  <c r="E1154" i="6"/>
  <c r="E1150" i="6"/>
  <c r="E1146" i="6"/>
  <c r="E1142" i="6"/>
  <c r="E1138" i="6"/>
  <c r="E1134" i="6"/>
  <c r="E1132" i="6"/>
  <c r="E1128" i="6"/>
  <c r="E1124" i="6"/>
  <c r="E1120" i="6"/>
  <c r="E1118" i="6"/>
  <c r="E1114" i="6"/>
  <c r="E1110" i="6"/>
  <c r="E1106" i="6"/>
  <c r="E1104" i="6"/>
  <c r="E1100" i="6"/>
  <c r="E1096" i="6"/>
  <c r="E1092" i="6"/>
  <c r="E1088" i="6"/>
  <c r="E1084" i="6"/>
  <c r="E1080" i="6"/>
  <c r="E1076" i="6"/>
  <c r="E1074" i="6"/>
  <c r="E1070" i="6"/>
  <c r="E1066" i="6"/>
  <c r="E1062" i="6"/>
  <c r="E1060" i="6"/>
  <c r="E1056" i="6"/>
  <c r="E1052" i="6"/>
  <c r="E1048" i="6"/>
  <c r="E1046" i="6"/>
  <c r="E1042" i="6"/>
  <c r="E1038" i="6"/>
  <c r="E1034" i="6"/>
  <c r="E1030" i="6"/>
  <c r="E1024" i="6"/>
  <c r="E1010" i="6"/>
  <c r="E1608" i="6"/>
  <c r="E1602" i="6"/>
  <c r="E1598" i="6"/>
  <c r="E1592" i="6"/>
  <c r="E1588" i="6"/>
  <c r="E1582" i="6"/>
  <c r="E1576" i="6"/>
  <c r="E1572" i="6"/>
  <c r="E1566" i="6"/>
  <c r="E1560" i="6"/>
  <c r="E1556" i="6"/>
  <c r="E1550" i="6"/>
  <c r="E1544" i="6"/>
  <c r="E1538" i="6"/>
  <c r="E1532" i="6"/>
  <c r="E1526" i="6"/>
  <c r="E1518" i="6"/>
  <c r="E1514" i="6"/>
  <c r="E1508" i="6"/>
  <c r="E1502" i="6"/>
  <c r="E1496" i="6"/>
  <c r="E1490" i="6"/>
  <c r="E1486" i="6"/>
  <c r="E1482" i="6"/>
  <c r="E1478" i="6"/>
  <c r="E1472" i="6"/>
  <c r="E1466" i="6"/>
  <c r="E1462" i="6"/>
  <c r="E1456" i="6"/>
  <c r="E1452" i="6"/>
  <c r="E1448" i="6"/>
  <c r="E1444" i="6"/>
  <c r="E1438" i="6"/>
  <c r="E1432" i="6"/>
  <c r="E1426" i="6"/>
  <c r="E1422" i="6"/>
  <c r="E1416" i="6"/>
  <c r="E1410" i="6"/>
  <c r="E1406" i="6"/>
  <c r="E1400" i="6"/>
  <c r="E1394" i="6"/>
  <c r="E1386" i="6"/>
  <c r="E1378" i="6"/>
  <c r="E1374" i="6"/>
  <c r="E1368" i="6"/>
  <c r="E1362" i="6"/>
  <c r="E1358" i="6"/>
  <c r="E1354" i="6"/>
  <c r="E1350" i="6"/>
  <c r="E1344" i="6"/>
  <c r="E1340" i="6"/>
  <c r="E1336" i="6"/>
  <c r="E1332" i="6"/>
  <c r="E1326" i="6"/>
  <c r="E1320" i="6"/>
  <c r="E1314" i="6"/>
  <c r="E1310" i="6"/>
  <c r="E1304" i="6"/>
  <c r="E1298" i="6"/>
  <c r="E1294" i="6"/>
  <c r="E1290" i="6"/>
  <c r="E1286" i="6"/>
  <c r="E1282" i="6"/>
  <c r="E1278" i="6"/>
  <c r="E1272" i="6"/>
  <c r="E1268" i="6"/>
  <c r="E1264" i="6"/>
  <c r="E1260" i="6"/>
  <c r="E1256" i="6"/>
  <c r="E1252" i="6"/>
  <c r="E1248" i="6"/>
  <c r="E1244" i="6"/>
  <c r="E1240" i="6"/>
  <c r="E1234" i="6"/>
  <c r="E1230" i="6"/>
  <c r="E1224" i="6"/>
  <c r="E1218" i="6"/>
  <c r="E1214" i="6"/>
  <c r="E1210" i="6"/>
  <c r="E1206" i="6"/>
  <c r="E1202" i="6"/>
  <c r="E1198" i="6"/>
  <c r="E1192" i="6"/>
  <c r="E1188" i="6"/>
  <c r="E1184" i="6"/>
  <c r="E1178" i="6"/>
  <c r="E1174" i="6"/>
  <c r="E1170" i="6"/>
  <c r="E1166" i="6"/>
  <c r="E1160" i="6"/>
  <c r="E1156" i="6"/>
  <c r="E1152" i="6"/>
  <c r="E1148" i="6"/>
  <c r="E1144" i="6"/>
  <c r="E1140" i="6"/>
  <c r="E1136" i="6"/>
  <c r="E1130" i="6"/>
  <c r="E1126" i="6"/>
  <c r="E1122" i="6"/>
  <c r="E1116" i="6"/>
  <c r="E1112" i="6"/>
  <c r="E1108" i="6"/>
  <c r="E1102" i="6"/>
  <c r="E1098" i="6"/>
  <c r="E1094" i="6"/>
  <c r="E1090" i="6"/>
  <c r="E1086" i="6"/>
  <c r="E1082" i="6"/>
  <c r="E1078" i="6"/>
  <c r="E1072" i="6"/>
  <c r="E1068" i="6"/>
  <c r="E1064" i="6"/>
  <c r="E1058" i="6"/>
  <c r="E1054" i="6"/>
  <c r="E1050" i="6"/>
  <c r="E1044" i="6"/>
  <c r="E1040" i="6"/>
  <c r="E1036" i="6"/>
  <c r="E1032" i="6"/>
  <c r="E1028" i="6"/>
  <c r="E1026" i="6"/>
  <c r="E1022" i="6"/>
  <c r="E1020" i="6"/>
  <c r="E1018" i="6"/>
  <c r="E1016" i="6"/>
  <c r="E1014" i="6"/>
  <c r="E1008" i="6"/>
  <c r="E8761" i="6"/>
  <c r="E8753" i="6"/>
  <c r="E8745" i="6"/>
  <c r="E8737" i="6"/>
  <c r="E8727" i="6"/>
  <c r="E8721" i="6"/>
  <c r="E8715" i="6"/>
  <c r="E8709" i="6"/>
  <c r="E8699" i="6"/>
  <c r="E8691" i="6"/>
  <c r="E8685" i="6"/>
  <c r="E8679" i="6"/>
  <c r="E8677" i="6"/>
  <c r="E8675" i="6"/>
  <c r="E8673" i="6"/>
  <c r="E8667" i="6"/>
  <c r="E8665" i="6"/>
  <c r="E8663" i="6"/>
  <c r="E8661" i="6"/>
  <c r="E8659" i="6"/>
  <c r="E8657" i="6"/>
  <c r="E8655" i="6"/>
  <c r="E8653" i="6"/>
  <c r="E8651" i="6"/>
  <c r="E8649" i="6"/>
  <c r="E8647" i="6"/>
  <c r="E8645" i="6"/>
  <c r="E8643" i="6"/>
  <c r="E8641" i="6"/>
  <c r="E8639" i="6"/>
  <c r="E8633" i="6"/>
  <c r="E8631" i="6"/>
  <c r="E8629" i="6"/>
  <c r="E8627" i="6"/>
  <c r="E8625" i="6"/>
  <c r="E8623" i="6"/>
  <c r="E8621" i="6"/>
  <c r="E8619" i="6"/>
  <c r="E8617" i="6"/>
  <c r="E8615" i="6"/>
  <c r="E8613" i="6"/>
  <c r="E8611" i="6"/>
  <c r="E8609" i="6"/>
  <c r="E8607" i="6"/>
  <c r="E8605" i="6"/>
  <c r="E8603" i="6"/>
  <c r="E8601" i="6"/>
  <c r="E8599" i="6"/>
  <c r="E8597" i="6"/>
  <c r="E8595" i="6"/>
  <c r="E8593" i="6"/>
  <c r="E8591" i="6"/>
  <c r="E8589" i="6"/>
  <c r="E8587" i="6"/>
  <c r="E8585" i="6"/>
  <c r="E8583" i="6"/>
  <c r="E8581" i="6"/>
  <c r="E8579" i="6"/>
  <c r="E8577" i="6"/>
  <c r="E8575" i="6"/>
  <c r="E8573" i="6"/>
  <c r="E8571" i="6"/>
  <c r="E8569" i="6"/>
  <c r="E8567" i="6"/>
  <c r="E8565" i="6"/>
  <c r="E8563" i="6"/>
  <c r="E8561" i="6"/>
  <c r="E8559" i="6"/>
  <c r="E8557" i="6"/>
  <c r="E8555" i="6"/>
  <c r="E8553" i="6"/>
  <c r="E8551" i="6"/>
  <c r="E8549" i="6"/>
  <c r="E8547" i="6"/>
  <c r="E8545" i="6"/>
  <c r="E8543" i="6"/>
  <c r="E8541" i="6"/>
  <c r="E8539" i="6"/>
  <c r="E8537" i="6"/>
  <c r="E8535" i="6"/>
  <c r="E8533" i="6"/>
  <c r="E8531" i="6"/>
  <c r="E8529" i="6"/>
  <c r="E8527" i="6"/>
  <c r="E8525" i="6"/>
  <c r="E8523" i="6"/>
  <c r="E8521" i="6"/>
  <c r="E8519" i="6"/>
  <c r="E8517" i="6"/>
  <c r="E8515" i="6"/>
  <c r="E8513" i="6"/>
  <c r="E8511" i="6"/>
  <c r="E8509" i="6"/>
  <c r="E8507" i="6"/>
  <c r="E8505" i="6"/>
  <c r="E8503" i="6"/>
  <c r="E8501" i="6"/>
  <c r="E8499" i="6"/>
  <c r="E8493" i="6"/>
  <c r="E8765" i="6"/>
  <c r="E8759" i="6"/>
  <c r="E8755" i="6"/>
  <c r="E8749" i="6"/>
  <c r="E8743" i="6"/>
  <c r="E8739" i="6"/>
  <c r="E8733" i="6"/>
  <c r="E8731" i="6"/>
  <c r="E8725" i="6"/>
  <c r="E8719" i="6"/>
  <c r="E8713" i="6"/>
  <c r="E8707" i="6"/>
  <c r="E8703" i="6"/>
  <c r="E8697" i="6"/>
  <c r="E8693" i="6"/>
  <c r="E8687" i="6"/>
  <c r="E8681" i="6"/>
  <c r="E8669" i="6"/>
  <c r="E8635" i="6"/>
  <c r="E8495" i="6"/>
  <c r="E8763" i="6"/>
  <c r="E8757" i="6"/>
  <c r="E8751" i="6"/>
  <c r="E8747" i="6"/>
  <c r="E8741" i="6"/>
  <c r="E8735" i="6"/>
  <c r="E8729" i="6"/>
  <c r="E8723" i="6"/>
  <c r="E8717" i="6"/>
  <c r="E8711" i="6"/>
  <c r="E8705" i="6"/>
  <c r="E8701" i="6"/>
  <c r="E8695" i="6"/>
  <c r="E8689" i="6"/>
  <c r="E8683" i="6"/>
  <c r="E8671" i="6"/>
  <c r="E8637" i="6"/>
  <c r="E8497" i="6"/>
  <c r="E1006" i="6"/>
  <c r="E1004" i="6"/>
  <c r="E1000" i="6"/>
  <c r="E996" i="6"/>
  <c r="E992" i="6"/>
  <c r="E988" i="6"/>
  <c r="E986" i="6"/>
  <c r="E982" i="6"/>
  <c r="E978" i="6"/>
  <c r="E976" i="6"/>
  <c r="E972" i="6"/>
  <c r="E968" i="6"/>
  <c r="E964" i="6"/>
  <c r="E960" i="6"/>
  <c r="E956" i="6"/>
  <c r="E954" i="6"/>
  <c r="E950" i="6"/>
  <c r="E946" i="6"/>
  <c r="E944" i="6"/>
  <c r="E940" i="6"/>
  <c r="E938" i="6"/>
  <c r="E934" i="6"/>
  <c r="E930" i="6"/>
  <c r="E926" i="6"/>
  <c r="E922" i="6"/>
  <c r="E920" i="6"/>
  <c r="E916" i="6"/>
  <c r="E912" i="6"/>
  <c r="E908" i="6"/>
  <c r="E906" i="6"/>
  <c r="E902" i="6"/>
  <c r="E900" i="6"/>
  <c r="E896" i="6"/>
  <c r="E892" i="6"/>
  <c r="E888" i="6"/>
  <c r="E884" i="6"/>
  <c r="E880" i="6"/>
  <c r="E876" i="6"/>
  <c r="E874" i="6"/>
  <c r="E870" i="6"/>
  <c r="E868" i="6"/>
  <c r="E864" i="6"/>
  <c r="E860" i="6"/>
  <c r="E856" i="6"/>
  <c r="E852" i="6"/>
  <c r="E850" i="6"/>
  <c r="E846" i="6"/>
  <c r="E842" i="6"/>
  <c r="E838" i="6"/>
  <c r="E834" i="6"/>
  <c r="E830" i="6"/>
  <c r="E826" i="6"/>
  <c r="E822" i="6"/>
  <c r="E820" i="6"/>
  <c r="E816" i="6"/>
  <c r="E812" i="6"/>
  <c r="E808" i="6"/>
  <c r="E806" i="6"/>
  <c r="E802" i="6"/>
  <c r="E798" i="6"/>
  <c r="E794" i="6"/>
  <c r="E790" i="6"/>
  <c r="E788" i="6"/>
  <c r="E784" i="6"/>
  <c r="E780" i="6"/>
  <c r="E776" i="6"/>
  <c r="E772" i="6"/>
  <c r="E768" i="6"/>
  <c r="E766" i="6"/>
  <c r="E762" i="6"/>
  <c r="E758" i="6"/>
  <c r="E754" i="6"/>
  <c r="E752" i="6"/>
  <c r="E748" i="6"/>
  <c r="E744" i="6"/>
  <c r="E740" i="6"/>
  <c r="E736" i="6"/>
  <c r="E734" i="6"/>
  <c r="E730" i="6"/>
  <c r="E726" i="6"/>
  <c r="E722" i="6"/>
  <c r="E720" i="6"/>
  <c r="E716" i="6"/>
  <c r="E714" i="6"/>
  <c r="E710" i="6"/>
  <c r="E706" i="6"/>
  <c r="E702" i="6"/>
  <c r="E698" i="6"/>
  <c r="E694" i="6"/>
  <c r="E690" i="6"/>
  <c r="E686" i="6"/>
  <c r="E682" i="6"/>
  <c r="E680" i="6"/>
  <c r="E676" i="6"/>
  <c r="E672" i="6"/>
  <c r="E670" i="6"/>
  <c r="E666" i="6"/>
  <c r="E662" i="6"/>
  <c r="E660" i="6"/>
  <c r="E656" i="6"/>
  <c r="E650" i="6"/>
  <c r="E632" i="6"/>
  <c r="E1002" i="6"/>
  <c r="E998" i="6"/>
  <c r="E994" i="6"/>
  <c r="E990" i="6"/>
  <c r="E984" i="6"/>
  <c r="E980" i="6"/>
  <c r="E974" i="6"/>
  <c r="E970" i="6"/>
  <c r="E966" i="6"/>
  <c r="E962" i="6"/>
  <c r="E958" i="6"/>
  <c r="E952" i="6"/>
  <c r="E948" i="6"/>
  <c r="E942" i="6"/>
  <c r="E936" i="6"/>
  <c r="E932" i="6"/>
  <c r="E928" i="6"/>
  <c r="E924" i="6"/>
  <c r="E918" i="6"/>
  <c r="E914" i="6"/>
  <c r="E910" i="6"/>
  <c r="E904" i="6"/>
  <c r="E898" i="6"/>
  <c r="E894" i="6"/>
  <c r="E890" i="6"/>
  <c r="E886" i="6"/>
  <c r="E882" i="6"/>
  <c r="E878" i="6"/>
  <c r="E872" i="6"/>
  <c r="E866" i="6"/>
  <c r="E862" i="6"/>
  <c r="E858" i="6"/>
  <c r="E854" i="6"/>
  <c r="E848" i="6"/>
  <c r="E844" i="6"/>
  <c r="E840" i="6"/>
  <c r="E836" i="6"/>
  <c r="E832" i="6"/>
  <c r="E828" i="6"/>
  <c r="E824" i="6"/>
  <c r="E818" i="6"/>
  <c r="E814" i="6"/>
  <c r="E810" i="6"/>
  <c r="E804" i="6"/>
  <c r="E800" i="6"/>
  <c r="E796" i="6"/>
  <c r="E792" i="6"/>
  <c r="E786" i="6"/>
  <c r="E782" i="6"/>
  <c r="E778" i="6"/>
  <c r="E774" i="6"/>
  <c r="E770" i="6"/>
  <c r="E764" i="6"/>
  <c r="E760" i="6"/>
  <c r="E756" i="6"/>
  <c r="E750" i="6"/>
  <c r="E746" i="6"/>
  <c r="E742" i="6"/>
  <c r="E738" i="6"/>
  <c r="E732" i="6"/>
  <c r="E728" i="6"/>
  <c r="E724" i="6"/>
  <c r="E718" i="6"/>
  <c r="E712" i="6"/>
  <c r="E708" i="6"/>
  <c r="E704" i="6"/>
  <c r="E700" i="6"/>
  <c r="E696" i="6"/>
  <c r="E692" i="6"/>
  <c r="E688" i="6"/>
  <c r="E684" i="6"/>
  <c r="E678" i="6"/>
  <c r="E674" i="6"/>
  <c r="E668" i="6"/>
  <c r="E664" i="6"/>
  <c r="E658" i="6"/>
  <c r="E654" i="6"/>
  <c r="E652" i="6"/>
  <c r="E648" i="6"/>
  <c r="E646" i="6"/>
  <c r="E644" i="6"/>
  <c r="E642" i="6"/>
  <c r="E640" i="6"/>
  <c r="E638" i="6"/>
  <c r="E634" i="6"/>
  <c r="E8485" i="6"/>
  <c r="E8475" i="6"/>
  <c r="E8467" i="6"/>
  <c r="E8461" i="6"/>
  <c r="E8459" i="6"/>
  <c r="E8451" i="6"/>
  <c r="E8443" i="6"/>
  <c r="E8435" i="6"/>
  <c r="E8427" i="6"/>
  <c r="E8421" i="6"/>
  <c r="E8409" i="6"/>
  <c r="E8401" i="6"/>
  <c r="E8395" i="6"/>
  <c r="E8389" i="6"/>
  <c r="E8387" i="6"/>
  <c r="E8385" i="6"/>
  <c r="E8383" i="6"/>
  <c r="E8381" i="6"/>
  <c r="E8375" i="6"/>
  <c r="E8373" i="6"/>
  <c r="E8371" i="6"/>
  <c r="E8369" i="6"/>
  <c r="E8367" i="6"/>
  <c r="E8365" i="6"/>
  <c r="E8363" i="6"/>
  <c r="E8361" i="6"/>
  <c r="E8359" i="6"/>
  <c r="E8357" i="6"/>
  <c r="E8355" i="6"/>
  <c r="E8353" i="6"/>
  <c r="E8351" i="6"/>
  <c r="E8349" i="6"/>
  <c r="E8347" i="6"/>
  <c r="E8345" i="6"/>
  <c r="E8343" i="6"/>
  <c r="E8339" i="6"/>
  <c r="E8335" i="6"/>
  <c r="E8333" i="6"/>
  <c r="E8331" i="6"/>
  <c r="E8329" i="6"/>
  <c r="E8327" i="6"/>
  <c r="E8325" i="6"/>
  <c r="E8323" i="6"/>
  <c r="E8321" i="6"/>
  <c r="E8319" i="6"/>
  <c r="E8317" i="6"/>
  <c r="E8315" i="6"/>
  <c r="E8313" i="6"/>
  <c r="E8311" i="6"/>
  <c r="E8309" i="6"/>
  <c r="E8307" i="6"/>
  <c r="E8305" i="6"/>
  <c r="E8303" i="6"/>
  <c r="E8301" i="6"/>
  <c r="E8299" i="6"/>
  <c r="E8297" i="6"/>
  <c r="E8295" i="6"/>
  <c r="E8293" i="6"/>
  <c r="E8291" i="6"/>
  <c r="E8289" i="6"/>
  <c r="E8287" i="6"/>
  <c r="E8285" i="6"/>
  <c r="E8283" i="6"/>
  <c r="E8281" i="6"/>
  <c r="E8279" i="6"/>
  <c r="E8277" i="6"/>
  <c r="E8275" i="6"/>
  <c r="E8273" i="6"/>
  <c r="E8271" i="6"/>
  <c r="E8269" i="6"/>
  <c r="E8267" i="6"/>
  <c r="E8265" i="6"/>
  <c r="E8263" i="6"/>
  <c r="E8261" i="6"/>
  <c r="E8259" i="6"/>
  <c r="E8257" i="6"/>
  <c r="E8255" i="6"/>
  <c r="E8253" i="6"/>
  <c r="E8251" i="6"/>
  <c r="E8249" i="6"/>
  <c r="E8247" i="6"/>
  <c r="E8245" i="6"/>
  <c r="E8243" i="6"/>
  <c r="E8241" i="6"/>
  <c r="E8239" i="6"/>
  <c r="E8237" i="6"/>
  <c r="E8235" i="6"/>
  <c r="E8233" i="6"/>
  <c r="E8231" i="6"/>
  <c r="E8229" i="6"/>
  <c r="E8227" i="6"/>
  <c r="E8225" i="6"/>
  <c r="E8223" i="6"/>
  <c r="E8221" i="6"/>
  <c r="E8219" i="6"/>
  <c r="E8217" i="6"/>
  <c r="E8215" i="6"/>
  <c r="E8213" i="6"/>
  <c r="E8211" i="6"/>
  <c r="E8209" i="6"/>
  <c r="E8207" i="6"/>
  <c r="E8205" i="6"/>
  <c r="E8203" i="6"/>
  <c r="E8201" i="6"/>
  <c r="E8197" i="6"/>
  <c r="E8489" i="6"/>
  <c r="E8483" i="6"/>
  <c r="E8479" i="6"/>
  <c r="E8473" i="6"/>
  <c r="E8469" i="6"/>
  <c r="E8463" i="6"/>
  <c r="E8457" i="6"/>
  <c r="E8453" i="6"/>
  <c r="E8447" i="6"/>
  <c r="E8441" i="6"/>
  <c r="E8437" i="6"/>
  <c r="E8431" i="6"/>
  <c r="E8425" i="6"/>
  <c r="E8419" i="6"/>
  <c r="E8415" i="6"/>
  <c r="E8411" i="6"/>
  <c r="E8405" i="6"/>
  <c r="E8399" i="6"/>
  <c r="E8391" i="6"/>
  <c r="E8377" i="6"/>
  <c r="E8337" i="6"/>
  <c r="E8199" i="6"/>
  <c r="E8491" i="6"/>
  <c r="E8487" i="6"/>
  <c r="E8481" i="6"/>
  <c r="E8477" i="6"/>
  <c r="E8471" i="6"/>
  <c r="E8465" i="6"/>
  <c r="E8455" i="6"/>
  <c r="E8449" i="6"/>
  <c r="E8445" i="6"/>
  <c r="E8439" i="6"/>
  <c r="E8433" i="6"/>
  <c r="E8429" i="6"/>
  <c r="E8423" i="6"/>
  <c r="E8417" i="6"/>
  <c r="E8413" i="6"/>
  <c r="E8407" i="6"/>
  <c r="E8403" i="6"/>
  <c r="E8397" i="6"/>
  <c r="E8393" i="6"/>
  <c r="E8379" i="6"/>
  <c r="E8341" i="6"/>
  <c r="E8195" i="6"/>
  <c r="E630" i="6"/>
  <c r="E626" i="6"/>
  <c r="E624" i="6"/>
  <c r="E620" i="6"/>
  <c r="E618" i="6"/>
  <c r="E614" i="6"/>
  <c r="E612" i="6"/>
  <c r="E608" i="6"/>
  <c r="E604" i="6"/>
  <c r="E602" i="6"/>
  <c r="E598" i="6"/>
  <c r="E596" i="6"/>
  <c r="E592" i="6"/>
  <c r="E588" i="6"/>
  <c r="E586" i="6"/>
  <c r="E582" i="6"/>
  <c r="E580" i="6"/>
  <c r="E576" i="6"/>
  <c r="E572" i="6"/>
  <c r="E568" i="6"/>
  <c r="E566" i="6"/>
  <c r="E562" i="6"/>
  <c r="E560" i="6"/>
  <c r="E556" i="6"/>
  <c r="E554" i="6"/>
  <c r="E550" i="6"/>
  <c r="E548" i="6"/>
  <c r="E544" i="6"/>
  <c r="E540" i="6"/>
  <c r="E538" i="6"/>
  <c r="E534" i="6"/>
  <c r="E530" i="6"/>
  <c r="E528" i="6"/>
  <c r="E524" i="6"/>
  <c r="E522" i="6"/>
  <c r="E518" i="6"/>
  <c r="E514" i="6"/>
  <c r="E512" i="6"/>
  <c r="E508" i="6"/>
  <c r="E504" i="6"/>
  <c r="E502" i="6"/>
  <c r="E498" i="6"/>
  <c r="E494" i="6"/>
  <c r="E490" i="6"/>
  <c r="E486" i="6"/>
  <c r="E482" i="6"/>
  <c r="E480" i="6"/>
  <c r="E476" i="6"/>
  <c r="E474" i="6"/>
  <c r="E470" i="6"/>
  <c r="E466" i="6"/>
  <c r="E464" i="6"/>
  <c r="E460" i="6"/>
  <c r="E456" i="6"/>
  <c r="E452" i="6"/>
  <c r="E450" i="6"/>
  <c r="E446" i="6"/>
  <c r="E442" i="6"/>
  <c r="E440" i="6"/>
  <c r="E436" i="6"/>
  <c r="E432" i="6"/>
  <c r="E428" i="6"/>
  <c r="E426" i="6"/>
  <c r="E422" i="6"/>
  <c r="E418" i="6"/>
  <c r="E416" i="6"/>
  <c r="E412" i="6"/>
  <c r="E408" i="6"/>
  <c r="E404" i="6"/>
  <c r="E400" i="6"/>
  <c r="E396" i="6"/>
  <c r="E394" i="6"/>
  <c r="E390" i="6"/>
  <c r="E386" i="6"/>
  <c r="E382" i="6"/>
  <c r="E378" i="6"/>
  <c r="E374" i="6"/>
  <c r="E370" i="6"/>
  <c r="E366" i="6"/>
  <c r="E362" i="6"/>
  <c r="E354" i="6"/>
  <c r="E348" i="6"/>
  <c r="E344" i="6"/>
  <c r="E336" i="6"/>
  <c r="E328" i="6"/>
  <c r="E628" i="6"/>
  <c r="E622" i="6"/>
  <c r="E616" i="6"/>
  <c r="E610" i="6"/>
  <c r="E606" i="6"/>
  <c r="E600" i="6"/>
  <c r="E594" i="6"/>
  <c r="E590" i="6"/>
  <c r="E584" i="6"/>
  <c r="E578" i="6"/>
  <c r="E574" i="6"/>
  <c r="E570" i="6"/>
  <c r="E564" i="6"/>
  <c r="E558" i="6"/>
  <c r="E552" i="6"/>
  <c r="E546" i="6"/>
  <c r="E542" i="6"/>
  <c r="E536" i="6"/>
  <c r="E532" i="6"/>
  <c r="E526" i="6"/>
  <c r="E520" i="6"/>
  <c r="E516" i="6"/>
  <c r="E510" i="6"/>
  <c r="E506" i="6"/>
  <c r="E500" i="6"/>
  <c r="E496" i="6"/>
  <c r="E492" i="6"/>
  <c r="E488" i="6"/>
  <c r="E484" i="6"/>
  <c r="E478" i="6"/>
  <c r="E472" i="6"/>
  <c r="E468" i="6"/>
  <c r="E462" i="6"/>
  <c r="E458" i="6"/>
  <c r="E454" i="6"/>
  <c r="E448" i="6"/>
  <c r="E444" i="6"/>
  <c r="E438" i="6"/>
  <c r="E434" i="6"/>
  <c r="E430" i="6"/>
  <c r="E424" i="6"/>
  <c r="E420" i="6"/>
  <c r="E414" i="6"/>
  <c r="E410" i="6"/>
  <c r="E406" i="6"/>
  <c r="E402" i="6"/>
  <c r="E398" i="6"/>
  <c r="E392" i="6"/>
  <c r="E388" i="6"/>
  <c r="E384" i="6"/>
  <c r="E376" i="6"/>
  <c r="E372" i="6"/>
  <c r="E368" i="6"/>
  <c r="E364" i="6"/>
  <c r="E358" i="6"/>
  <c r="E352" i="6"/>
  <c r="E346" i="6"/>
  <c r="E338" i="6"/>
  <c r="E334" i="6"/>
  <c r="E332" i="6"/>
  <c r="E330" i="6"/>
  <c r="E326" i="6"/>
  <c r="E322" i="6"/>
  <c r="E314" i="6"/>
  <c r="E308" i="6"/>
  <c r="E302" i="6"/>
  <c r="E300" i="6"/>
  <c r="E296" i="6"/>
  <c r="E294" i="6"/>
  <c r="E290" i="6"/>
  <c r="E284" i="6"/>
  <c r="E282" i="6"/>
  <c r="E276" i="6"/>
  <c r="E270" i="6"/>
  <c r="E266" i="6"/>
  <c r="E254" i="6"/>
  <c r="E252" i="6"/>
  <c r="E248" i="6"/>
  <c r="E242" i="6"/>
  <c r="E238" i="6"/>
  <c r="E232" i="6"/>
  <c r="E8189" i="6"/>
  <c r="E8179" i="6"/>
  <c r="E8173" i="6"/>
  <c r="E8163" i="6"/>
  <c r="E8151" i="6"/>
  <c r="E8145" i="6"/>
  <c r="E8135" i="6"/>
  <c r="E8127" i="6"/>
  <c r="E8117" i="6"/>
  <c r="E8109" i="6"/>
  <c r="E8099" i="6"/>
  <c r="E8089" i="6"/>
  <c r="E8081" i="6"/>
  <c r="E8075" i="6"/>
  <c r="E8069" i="6"/>
  <c r="E8061" i="6"/>
  <c r="E8053" i="6"/>
  <c r="E8043" i="6"/>
  <c r="E8033" i="6"/>
  <c r="E8025" i="6"/>
  <c r="E8017" i="6"/>
  <c r="E8011" i="6"/>
  <c r="E8005" i="6"/>
  <c r="E7997" i="6"/>
  <c r="E7991" i="6"/>
  <c r="E7981" i="6"/>
  <c r="E7971" i="6"/>
  <c r="E7965" i="6"/>
  <c r="E7959" i="6"/>
  <c r="E7953" i="6"/>
  <c r="E7947" i="6"/>
  <c r="E7939" i="6"/>
  <c r="E7931" i="6"/>
  <c r="E7925" i="6"/>
  <c r="E7915" i="6"/>
  <c r="E7909" i="6"/>
  <c r="E7901" i="6"/>
  <c r="E7895" i="6"/>
  <c r="E7889" i="6"/>
  <c r="E7883" i="6"/>
  <c r="E7877" i="6"/>
  <c r="E7869" i="6"/>
  <c r="E7863" i="6"/>
  <c r="E7855" i="6"/>
  <c r="E7849" i="6"/>
  <c r="E7839" i="6"/>
  <c r="E7833" i="6"/>
  <c r="E7825" i="6"/>
  <c r="E7819" i="6"/>
  <c r="E7813" i="6"/>
  <c r="E7803" i="6"/>
  <c r="E7793" i="6"/>
  <c r="E7783" i="6"/>
  <c r="E7773" i="6"/>
  <c r="E7767" i="6"/>
  <c r="E7761" i="6"/>
  <c r="E7755" i="6"/>
  <c r="E7747" i="6"/>
  <c r="E7739" i="6"/>
  <c r="E7731" i="6"/>
  <c r="E7725" i="6"/>
  <c r="E7719" i="6"/>
  <c r="E7713" i="6"/>
  <c r="E7711" i="6"/>
  <c r="E7709" i="6"/>
  <c r="E7705" i="6"/>
  <c r="E7701" i="6"/>
  <c r="E7699" i="6"/>
  <c r="E7697" i="6"/>
  <c r="E7695" i="6"/>
  <c r="E7693" i="6"/>
  <c r="E7691" i="6"/>
  <c r="E7689" i="6"/>
  <c r="E7687" i="6"/>
  <c r="E7685" i="6"/>
  <c r="E7683" i="6"/>
  <c r="E7681" i="6"/>
  <c r="E7679" i="6"/>
  <c r="E7677" i="6"/>
  <c r="E7675" i="6"/>
  <c r="E7673" i="6"/>
  <c r="E7667" i="6"/>
  <c r="E7665" i="6"/>
  <c r="E7663" i="6"/>
  <c r="E7661" i="6"/>
  <c r="E7659" i="6"/>
  <c r="E7657" i="6"/>
  <c r="E7655" i="6"/>
  <c r="E7653" i="6"/>
  <c r="E7651" i="6"/>
  <c r="E7649" i="6"/>
  <c r="E7647" i="6"/>
  <c r="E7645" i="6"/>
  <c r="E7643" i="6"/>
  <c r="E7641" i="6"/>
  <c r="E7639" i="6"/>
  <c r="E7637" i="6"/>
  <c r="E7635" i="6"/>
  <c r="E7633" i="6"/>
  <c r="E7631" i="6"/>
  <c r="E7629" i="6"/>
  <c r="E7627" i="6"/>
  <c r="E7625" i="6"/>
  <c r="E7623" i="6"/>
  <c r="E7621" i="6"/>
  <c r="E7619" i="6"/>
  <c r="E7617" i="6"/>
  <c r="E7615" i="6"/>
  <c r="E7613" i="6"/>
  <c r="E7611" i="6"/>
  <c r="E7609" i="6"/>
  <c r="E7607" i="6"/>
  <c r="E7605" i="6"/>
  <c r="E7603" i="6"/>
  <c r="E7601" i="6"/>
  <c r="E7599" i="6"/>
  <c r="E7597" i="6"/>
  <c r="E7595" i="6"/>
  <c r="E7593" i="6"/>
  <c r="E7591" i="6"/>
  <c r="E7589" i="6"/>
  <c r="E7587" i="6"/>
  <c r="E7585" i="6"/>
  <c r="E7583" i="6"/>
  <c r="E7581" i="6"/>
  <c r="E7579" i="6"/>
  <c r="E7577" i="6"/>
  <c r="E7575" i="6"/>
  <c r="E7573" i="6"/>
  <c r="E7571" i="6"/>
  <c r="E7569" i="6"/>
  <c r="E7567" i="6"/>
  <c r="E7565" i="6"/>
  <c r="E7563" i="6"/>
  <c r="E7561" i="6"/>
  <c r="E7559" i="6"/>
  <c r="E7557" i="6"/>
  <c r="E7555" i="6"/>
  <c r="E7553" i="6"/>
  <c r="E7551" i="6"/>
  <c r="E7549" i="6"/>
  <c r="E7547" i="6"/>
  <c r="E7545" i="6"/>
  <c r="E7543" i="6"/>
  <c r="E7541" i="6"/>
  <c r="E7539" i="6"/>
  <c r="E7537" i="6"/>
  <c r="E7535" i="6"/>
  <c r="E8193" i="6"/>
  <c r="E8187" i="6"/>
  <c r="E8183" i="6"/>
  <c r="E8177" i="6"/>
  <c r="E8171" i="6"/>
  <c r="E8167" i="6"/>
  <c r="E8161" i="6"/>
  <c r="E8155" i="6"/>
  <c r="E8147" i="6"/>
  <c r="E8141" i="6"/>
  <c r="E8137" i="6"/>
  <c r="E8131" i="6"/>
  <c r="E8125" i="6"/>
  <c r="E8121" i="6"/>
  <c r="E8115" i="6"/>
  <c r="E8111" i="6"/>
  <c r="E8105" i="6"/>
  <c r="E8101" i="6"/>
  <c r="E8095" i="6"/>
  <c r="E8091" i="6"/>
  <c r="E8085" i="6"/>
  <c r="E8079" i="6"/>
  <c r="E8071" i="6"/>
  <c r="E8065" i="6"/>
  <c r="E8059" i="6"/>
  <c r="E8055" i="6"/>
  <c r="E8049" i="6"/>
  <c r="E8047" i="6"/>
  <c r="E8041" i="6"/>
  <c r="E8037" i="6"/>
  <c r="E8031" i="6"/>
  <c r="E8027" i="6"/>
  <c r="E8021" i="6"/>
  <c r="E8015" i="6"/>
  <c r="E8009" i="6"/>
  <c r="E8003" i="6"/>
  <c r="E7999" i="6"/>
  <c r="E7993" i="6"/>
  <c r="E7987" i="6"/>
  <c r="E7983" i="6"/>
  <c r="E7977" i="6"/>
  <c r="E7973" i="6"/>
  <c r="E7967" i="6"/>
  <c r="E7961" i="6"/>
  <c r="E7955" i="6"/>
  <c r="E7949" i="6"/>
  <c r="E7943" i="6"/>
  <c r="E7937" i="6"/>
  <c r="E7933" i="6"/>
  <c r="E7927" i="6"/>
  <c r="E7921" i="6"/>
  <c r="E7917" i="6"/>
  <c r="E7911" i="6"/>
  <c r="E7905" i="6"/>
  <c r="E7899" i="6"/>
  <c r="E7893" i="6"/>
  <c r="E7887" i="6"/>
  <c r="E7881" i="6"/>
  <c r="E7875" i="6"/>
  <c r="E7871" i="6"/>
  <c r="E7865" i="6"/>
  <c r="E7859" i="6"/>
  <c r="E7853" i="6"/>
  <c r="E7847" i="6"/>
  <c r="E7843" i="6"/>
  <c r="E7837" i="6"/>
  <c r="E7831" i="6"/>
  <c r="E7827" i="6"/>
  <c r="E7821" i="6"/>
  <c r="E7815" i="6"/>
  <c r="E7809" i="6"/>
  <c r="E7807" i="6"/>
  <c r="E7801" i="6"/>
  <c r="E7797" i="6"/>
  <c r="E7791" i="6"/>
  <c r="E7787" i="6"/>
  <c r="E7781" i="6"/>
  <c r="E7777" i="6"/>
  <c r="E7771" i="6"/>
  <c r="E7765" i="6"/>
  <c r="E7759" i="6"/>
  <c r="E7753" i="6"/>
  <c r="E7749" i="6"/>
  <c r="E7743" i="6"/>
  <c r="E7737" i="6"/>
  <c r="E7733" i="6"/>
  <c r="E7727" i="6"/>
  <c r="E7721" i="6"/>
  <c r="E7715" i="6"/>
  <c r="E7703" i="6"/>
  <c r="E7669" i="6"/>
  <c r="E7533" i="6"/>
  <c r="E8191" i="6"/>
  <c r="E8185" i="6"/>
  <c r="E8181" i="6"/>
  <c r="E8175" i="6"/>
  <c r="E8169" i="6"/>
  <c r="E8165" i="6"/>
  <c r="E8159" i="6"/>
  <c r="E8153" i="6"/>
  <c r="E8149" i="6"/>
  <c r="E8143" i="6"/>
  <c r="E8139" i="6"/>
  <c r="E8133" i="6"/>
  <c r="E8129" i="6"/>
  <c r="E8123" i="6"/>
  <c r="E8119" i="6"/>
  <c r="E8113" i="6"/>
  <c r="E8107" i="6"/>
  <c r="E8103" i="6"/>
  <c r="E8097" i="6"/>
  <c r="E8093" i="6"/>
  <c r="E8087" i="6"/>
  <c r="E8083" i="6"/>
  <c r="E8077" i="6"/>
  <c r="E8073" i="6"/>
  <c r="E8067" i="6"/>
  <c r="E8063" i="6"/>
  <c r="E8057" i="6"/>
  <c r="E8051" i="6"/>
  <c r="E8045" i="6"/>
  <c r="E8039" i="6"/>
  <c r="E8035" i="6"/>
  <c r="E8029" i="6"/>
  <c r="E8023" i="6"/>
  <c r="E8019" i="6"/>
  <c r="E8013" i="6"/>
  <c r="E8007" i="6"/>
  <c r="E8001" i="6"/>
  <c r="E7995" i="6"/>
  <c r="E7989" i="6"/>
  <c r="E7985" i="6"/>
  <c r="E7979" i="6"/>
  <c r="E7975" i="6"/>
  <c r="E7969" i="6"/>
  <c r="E7963" i="6"/>
  <c r="E7957" i="6"/>
  <c r="E7951" i="6"/>
  <c r="E7945" i="6"/>
  <c r="E7941" i="6"/>
  <c r="E7935" i="6"/>
  <c r="E7929" i="6"/>
  <c r="E7923" i="6"/>
  <c r="E7919" i="6"/>
  <c r="E7913" i="6"/>
  <c r="E7907" i="6"/>
  <c r="E7903" i="6"/>
  <c r="E7897" i="6"/>
  <c r="E7891" i="6"/>
  <c r="E7885" i="6"/>
  <c r="E7879" i="6"/>
  <c r="E7873" i="6"/>
  <c r="E7867" i="6"/>
  <c r="E7861" i="6"/>
  <c r="E7857" i="6"/>
  <c r="E7851" i="6"/>
  <c r="E7845" i="6"/>
  <c r="E7841" i="6"/>
  <c r="E7835" i="6"/>
  <c r="E7829" i="6"/>
  <c r="E7823" i="6"/>
  <c r="E7817" i="6"/>
  <c r="E7811" i="6"/>
  <c r="E7805" i="6"/>
  <c r="E7799" i="6"/>
  <c r="E7795" i="6"/>
  <c r="E7789" i="6"/>
  <c r="E7785" i="6"/>
  <c r="E7779" i="6"/>
  <c r="E7775" i="6"/>
  <c r="E7769" i="6"/>
  <c r="E7763" i="6"/>
  <c r="E7757" i="6"/>
  <c r="E7751" i="6"/>
  <c r="E7745" i="6"/>
  <c r="E7741" i="6"/>
  <c r="E7735" i="6"/>
  <c r="E7729" i="6"/>
  <c r="E7723" i="6"/>
  <c r="E7717" i="6"/>
  <c r="E7707" i="6"/>
  <c r="E7671" i="6"/>
  <c r="E7531" i="6"/>
  <c r="E7529" i="6"/>
  <c r="E7523" i="6"/>
  <c r="E7517" i="6"/>
  <c r="E7511" i="6"/>
  <c r="E7505" i="6"/>
  <c r="E7497" i="6"/>
  <c r="E7491" i="6"/>
  <c r="E7485" i="6"/>
  <c r="E7477" i="6"/>
  <c r="E7471" i="6"/>
  <c r="E7465" i="6"/>
  <c r="E7459" i="6"/>
  <c r="E7453" i="6"/>
  <c r="E7447" i="6"/>
  <c r="E7441" i="6"/>
  <c r="E7431" i="6"/>
  <c r="E7425" i="6"/>
  <c r="E7419" i="6"/>
  <c r="E7413" i="6"/>
  <c r="E7407" i="6"/>
  <c r="E7401" i="6"/>
  <c r="E7395" i="6"/>
  <c r="E7389" i="6"/>
  <c r="E7383" i="6"/>
  <c r="E7377" i="6"/>
  <c r="E7367" i="6"/>
  <c r="E7361" i="6"/>
  <c r="E7355" i="6"/>
  <c r="E7349" i="6"/>
  <c r="E7343" i="6"/>
  <c r="E7337" i="6"/>
  <c r="E7331" i="6"/>
  <c r="E7325" i="6"/>
  <c r="E7319" i="6"/>
  <c r="E7313" i="6"/>
  <c r="E7307" i="6"/>
  <c r="E7299" i="6"/>
  <c r="E7291" i="6"/>
  <c r="E7285" i="6"/>
  <c r="E7279" i="6"/>
  <c r="E7273" i="6"/>
  <c r="E7267" i="6"/>
  <c r="E7261" i="6"/>
  <c r="E7255" i="6"/>
  <c r="E7249" i="6"/>
  <c r="E7243" i="6"/>
  <c r="E7235" i="6"/>
  <c r="E7229" i="6"/>
  <c r="E7223" i="6"/>
  <c r="E7217" i="6"/>
  <c r="E7211" i="6"/>
  <c r="E7203" i="6"/>
  <c r="E7197" i="6"/>
  <c r="E7191" i="6"/>
  <c r="E7185" i="6"/>
  <c r="E7179" i="6"/>
  <c r="E7173" i="6"/>
  <c r="E7167" i="6"/>
  <c r="E7159" i="6"/>
  <c r="E7151" i="6"/>
  <c r="E7145" i="6"/>
  <c r="E7139" i="6"/>
  <c r="E7133" i="6"/>
  <c r="E7127" i="6"/>
  <c r="E7121" i="6"/>
  <c r="E7113" i="6"/>
  <c r="E7107" i="6"/>
  <c r="E7101" i="6"/>
  <c r="E7095" i="6"/>
  <c r="E7089" i="6"/>
  <c r="E7083" i="6"/>
  <c r="E7077" i="6"/>
  <c r="E7071" i="6"/>
  <c r="E7063" i="6"/>
  <c r="E7057" i="6"/>
  <c r="E7049" i="6"/>
  <c r="E7043" i="6"/>
  <c r="E7037" i="6"/>
  <c r="E7031" i="6"/>
  <c r="E7025" i="6"/>
  <c r="E7019" i="6"/>
  <c r="E7013" i="6"/>
  <c r="E7007" i="6"/>
  <c r="E7001" i="6"/>
  <c r="E6993" i="6"/>
  <c r="E6985" i="6"/>
  <c r="E6979" i="6"/>
  <c r="E6973" i="6"/>
  <c r="E6965" i="6"/>
  <c r="E6959" i="6"/>
  <c r="E6953" i="6"/>
  <c r="E6947" i="6"/>
  <c r="E6941" i="6"/>
  <c r="E6935" i="6"/>
  <c r="E6929" i="6"/>
  <c r="E6919" i="6"/>
  <c r="E6913" i="6"/>
  <c r="E6907" i="6"/>
  <c r="E6901" i="6"/>
  <c r="E6895" i="6"/>
  <c r="E6887" i="6"/>
  <c r="E6881" i="6"/>
  <c r="E6875" i="6"/>
  <c r="E6871" i="6"/>
  <c r="E6865" i="6"/>
  <c r="E6859" i="6"/>
  <c r="E6853" i="6"/>
  <c r="E6845" i="6"/>
  <c r="E6839" i="6"/>
  <c r="E6833" i="6"/>
  <c r="E6825" i="6"/>
  <c r="E6819" i="6"/>
  <c r="E6813" i="6"/>
  <c r="E6807" i="6"/>
  <c r="E6801" i="6"/>
  <c r="E6795" i="6"/>
  <c r="E6789" i="6"/>
  <c r="E6781" i="6"/>
  <c r="E6773" i="6"/>
  <c r="E6767" i="6"/>
  <c r="E6761" i="6"/>
  <c r="E6755" i="6"/>
  <c r="E6749" i="6"/>
  <c r="E6743" i="6"/>
  <c r="E6737" i="6"/>
  <c r="E6727" i="6"/>
  <c r="E6721" i="6"/>
  <c r="E6715" i="6"/>
  <c r="E6709" i="6"/>
  <c r="E6703" i="6"/>
  <c r="E6697" i="6"/>
  <c r="E6691" i="6"/>
  <c r="E6685" i="6"/>
  <c r="E6677" i="6"/>
  <c r="E6671" i="6"/>
  <c r="E6667" i="6"/>
  <c r="E6659" i="6"/>
  <c r="E6653" i="6"/>
  <c r="E6647" i="6"/>
  <c r="E6641" i="6"/>
  <c r="E6633" i="6"/>
  <c r="E6625" i="6"/>
  <c r="E6617" i="6"/>
  <c r="E6611" i="6"/>
  <c r="E6607" i="6"/>
  <c r="E6603" i="6"/>
  <c r="E6597" i="6"/>
  <c r="E6591" i="6"/>
  <c r="E6585" i="6"/>
  <c r="E6579" i="6"/>
  <c r="E6573" i="6"/>
  <c r="E6565" i="6"/>
  <c r="E6561" i="6"/>
  <c r="E6555" i="6"/>
  <c r="E6551" i="6"/>
  <c r="E6545" i="6"/>
  <c r="E7527" i="6"/>
  <c r="E7521" i="6"/>
  <c r="E7515" i="6"/>
  <c r="E7509" i="6"/>
  <c r="E7503" i="6"/>
  <c r="E7499" i="6"/>
  <c r="E7493" i="6"/>
  <c r="E7487" i="6"/>
  <c r="E7479" i="6"/>
  <c r="E7473" i="6"/>
  <c r="E7467" i="6"/>
  <c r="E7461" i="6"/>
  <c r="E7455" i="6"/>
  <c r="E7449" i="6"/>
  <c r="E7443" i="6"/>
  <c r="E7437" i="6"/>
  <c r="E7433" i="6"/>
  <c r="E7427" i="6"/>
  <c r="E7421" i="6"/>
  <c r="E7415" i="6"/>
  <c r="E7409" i="6"/>
  <c r="E7403" i="6"/>
  <c r="E7397" i="6"/>
  <c r="E7391" i="6"/>
  <c r="E7385" i="6"/>
  <c r="E7379" i="6"/>
  <c r="E7373" i="6"/>
  <c r="E7369" i="6"/>
  <c r="E7363" i="6"/>
  <c r="E7357" i="6"/>
  <c r="E7351" i="6"/>
  <c r="E7345" i="6"/>
  <c r="E7339" i="6"/>
  <c r="E7333" i="6"/>
  <c r="E7327" i="6"/>
  <c r="E7321" i="6"/>
  <c r="E7315" i="6"/>
  <c r="E7309" i="6"/>
  <c r="E7305" i="6"/>
  <c r="E7301" i="6"/>
  <c r="E7295" i="6"/>
  <c r="E7289" i="6"/>
  <c r="E7283" i="6"/>
  <c r="E7277" i="6"/>
  <c r="E7271" i="6"/>
  <c r="E7265" i="6"/>
  <c r="E7259" i="6"/>
  <c r="E7253" i="6"/>
  <c r="E7247" i="6"/>
  <c r="E7241" i="6"/>
  <c r="E7237" i="6"/>
  <c r="E7231" i="6"/>
  <c r="E7225" i="6"/>
  <c r="E7219" i="6"/>
  <c r="E7213" i="6"/>
  <c r="E7207" i="6"/>
  <c r="E7201" i="6"/>
  <c r="E7195" i="6"/>
  <c r="E7189" i="6"/>
  <c r="E7183" i="6"/>
  <c r="E7175" i="6"/>
  <c r="E7169" i="6"/>
  <c r="E7163" i="6"/>
  <c r="E7157" i="6"/>
  <c r="E7153" i="6"/>
  <c r="E7149" i="6"/>
  <c r="E7143" i="6"/>
  <c r="E7137" i="6"/>
  <c r="E7131" i="6"/>
  <c r="E7125" i="6"/>
  <c r="E7119" i="6"/>
  <c r="E7115" i="6"/>
  <c r="E7109" i="6"/>
  <c r="E7103" i="6"/>
  <c r="E7097" i="6"/>
  <c r="E7091" i="6"/>
  <c r="E7085" i="6"/>
  <c r="E7079" i="6"/>
  <c r="E7073" i="6"/>
  <c r="E7067" i="6"/>
  <c r="E7061" i="6"/>
  <c r="E7055" i="6"/>
  <c r="E7047" i="6"/>
  <c r="E7041" i="6"/>
  <c r="E7035" i="6"/>
  <c r="E7029" i="6"/>
  <c r="E7023" i="6"/>
  <c r="E7017" i="6"/>
  <c r="E7011" i="6"/>
  <c r="E7005" i="6"/>
  <c r="E6999" i="6"/>
  <c r="E6995" i="6"/>
  <c r="E6991" i="6"/>
  <c r="E6987" i="6"/>
  <c r="E6981" i="6"/>
  <c r="E6975" i="6"/>
  <c r="E6967" i="6"/>
  <c r="E6961" i="6"/>
  <c r="E6955" i="6"/>
  <c r="E6949" i="6"/>
  <c r="E6943" i="6"/>
  <c r="E6939" i="6"/>
  <c r="E6933" i="6"/>
  <c r="E6927" i="6"/>
  <c r="E6921" i="6"/>
  <c r="E6915" i="6"/>
  <c r="E6911" i="6"/>
  <c r="E6905" i="6"/>
  <c r="E6899" i="6"/>
  <c r="E6893" i="6"/>
  <c r="E6889" i="6"/>
  <c r="E6883" i="6"/>
  <c r="E6877" i="6"/>
  <c r="E6869" i="6"/>
  <c r="E6863" i="6"/>
  <c r="E6857" i="6"/>
  <c r="E6851" i="6"/>
  <c r="E6847" i="6"/>
  <c r="E6841" i="6"/>
  <c r="E6835" i="6"/>
  <c r="E6829" i="6"/>
  <c r="E6823" i="6"/>
  <c r="E6817" i="6"/>
  <c r="E6811" i="6"/>
  <c r="E6805" i="6"/>
  <c r="E6799" i="6"/>
  <c r="E6793" i="6"/>
  <c r="E6787" i="6"/>
  <c r="E6783" i="6"/>
  <c r="E6777" i="6"/>
  <c r="E6771" i="6"/>
  <c r="E6765" i="6"/>
  <c r="E6759" i="6"/>
  <c r="E6753" i="6"/>
  <c r="E6747" i="6"/>
  <c r="E6739" i="6"/>
  <c r="E6733" i="6"/>
  <c r="E6729" i="6"/>
  <c r="E6725" i="6"/>
  <c r="E6719" i="6"/>
  <c r="E6713" i="6"/>
  <c r="E6707" i="6"/>
  <c r="E6701" i="6"/>
  <c r="E6695" i="6"/>
  <c r="E6689" i="6"/>
  <c r="E6681" i="6"/>
  <c r="E6675" i="6"/>
  <c r="E6669" i="6"/>
  <c r="E6663" i="6"/>
  <c r="E6661" i="6"/>
  <c r="E6655" i="6"/>
  <c r="E6649" i="6"/>
  <c r="E6643" i="6"/>
  <c r="E6637" i="6"/>
  <c r="E6631" i="6"/>
  <c r="E6627" i="6"/>
  <c r="E6621" i="6"/>
  <c r="E6615" i="6"/>
  <c r="E6609" i="6"/>
  <c r="E6599" i="6"/>
  <c r="E6595" i="6"/>
  <c r="E6589" i="6"/>
  <c r="E6583" i="6"/>
  <c r="E6577" i="6"/>
  <c r="E6569" i="6"/>
  <c r="E6557" i="6"/>
  <c r="E6541" i="6"/>
  <c r="E7525" i="6"/>
  <c r="E7519" i="6"/>
  <c r="E7513" i="6"/>
  <c r="E7507" i="6"/>
  <c r="E7501" i="6"/>
  <c r="E7495" i="6"/>
  <c r="E7489" i="6"/>
  <c r="E7481" i="6"/>
  <c r="E7475" i="6"/>
  <c r="E7469" i="6"/>
  <c r="E7463" i="6"/>
  <c r="E7457" i="6"/>
  <c r="E7451" i="6"/>
  <c r="E7445" i="6"/>
  <c r="E7439" i="6"/>
  <c r="E7435" i="6"/>
  <c r="E7429" i="6"/>
  <c r="E7423" i="6"/>
  <c r="E7417" i="6"/>
  <c r="E7411" i="6"/>
  <c r="E7405" i="6"/>
  <c r="E7399" i="6"/>
  <c r="E7393" i="6"/>
  <c r="E7387" i="6"/>
  <c r="E7381" i="6"/>
  <c r="E7375" i="6"/>
  <c r="E7371" i="6"/>
  <c r="E7365" i="6"/>
  <c r="E7359" i="6"/>
  <c r="E7353" i="6"/>
  <c r="E7347" i="6"/>
  <c r="E7341" i="6"/>
  <c r="E7335" i="6"/>
  <c r="E7329" i="6"/>
  <c r="E7323" i="6"/>
  <c r="E7317" i="6"/>
  <c r="E7311" i="6"/>
  <c r="E7303" i="6"/>
  <c r="E7297" i="6"/>
  <c r="E7293" i="6"/>
  <c r="E7287" i="6"/>
  <c r="E7281" i="6"/>
  <c r="E7275" i="6"/>
  <c r="E7269" i="6"/>
  <c r="E7263" i="6"/>
  <c r="E7257" i="6"/>
  <c r="E7251" i="6"/>
  <c r="E7245" i="6"/>
  <c r="E7239" i="6"/>
  <c r="E7233" i="6"/>
  <c r="E7227" i="6"/>
  <c r="E7221" i="6"/>
  <c r="E7215" i="6"/>
  <c r="E7209" i="6"/>
  <c r="E7205" i="6"/>
  <c r="E7199" i="6"/>
  <c r="E7193" i="6"/>
  <c r="E7187" i="6"/>
  <c r="E7181" i="6"/>
  <c r="E7177" i="6"/>
  <c r="E7171" i="6"/>
  <c r="E7165" i="6"/>
  <c r="E7161" i="6"/>
  <c r="E7155" i="6"/>
  <c r="E7147" i="6"/>
  <c r="E7141" i="6"/>
  <c r="E7135" i="6"/>
  <c r="E7129" i="6"/>
  <c r="E7123" i="6"/>
  <c r="E7117" i="6"/>
  <c r="E7111" i="6"/>
  <c r="E7105" i="6"/>
  <c r="E7099" i="6"/>
  <c r="E7093" i="6"/>
  <c r="E7087" i="6"/>
  <c r="E7081" i="6"/>
  <c r="E7075" i="6"/>
  <c r="E7069" i="6"/>
  <c r="E7065" i="6"/>
  <c r="E7059" i="6"/>
  <c r="E7053" i="6"/>
  <c r="E7051" i="6"/>
  <c r="E7045" i="6"/>
  <c r="E7039" i="6"/>
  <c r="E7033" i="6"/>
  <c r="E7027" i="6"/>
  <c r="E7021" i="6"/>
  <c r="E7015" i="6"/>
  <c r="E7009" i="6"/>
  <c r="E7003" i="6"/>
  <c r="E6997" i="6"/>
  <c r="E6989" i="6"/>
  <c r="E6983" i="6"/>
  <c r="E6977" i="6"/>
  <c r="E6971" i="6"/>
  <c r="E6969" i="6"/>
  <c r="E6963" i="6"/>
  <c r="E6957" i="6"/>
  <c r="E6951" i="6"/>
  <c r="E6945" i="6"/>
  <c r="E6937" i="6"/>
  <c r="E6931" i="6"/>
  <c r="E6925" i="6"/>
  <c r="E6923" i="6"/>
  <c r="E6917" i="6"/>
  <c r="E6909" i="6"/>
  <c r="E6903" i="6"/>
  <c r="E6897" i="6"/>
  <c r="E6891" i="6"/>
  <c r="E6885" i="6"/>
  <c r="E6879" i="6"/>
  <c r="E6873" i="6"/>
  <c r="E6867" i="6"/>
  <c r="E6861" i="6"/>
  <c r="E6855" i="6"/>
  <c r="E6849" i="6"/>
  <c r="E6843" i="6"/>
  <c r="E6837" i="6"/>
  <c r="E6831" i="6"/>
  <c r="E6827" i="6"/>
  <c r="E6821" i="6"/>
  <c r="E6815" i="6"/>
  <c r="E6809" i="6"/>
  <c r="E6803" i="6"/>
  <c r="E6797" i="6"/>
  <c r="E6791" i="6"/>
  <c r="E6785" i="6"/>
  <c r="E6779" i="6"/>
  <c r="E6775" i="6"/>
  <c r="E6769" i="6"/>
  <c r="E6763" i="6"/>
  <c r="E6757" i="6"/>
  <c r="E6751" i="6"/>
  <c r="E6745" i="6"/>
  <c r="E6741" i="6"/>
  <c r="E6735" i="6"/>
  <c r="E6731" i="6"/>
  <c r="E6723" i="6"/>
  <c r="E6717" i="6"/>
  <c r="E6711" i="6"/>
  <c r="E6705" i="6"/>
  <c r="E6699" i="6"/>
  <c r="E6693" i="6"/>
  <c r="E6687" i="6"/>
  <c r="E6683" i="6"/>
  <c r="E6679" i="6"/>
  <c r="E6673" i="6"/>
  <c r="E6665" i="6"/>
  <c r="E6657" i="6"/>
  <c r="E6651" i="6"/>
  <c r="E6645" i="6"/>
  <c r="E6639" i="6"/>
  <c r="E6635" i="6"/>
  <c r="E6629" i="6"/>
  <c r="E6623" i="6"/>
  <c r="E6619" i="6"/>
  <c r="E6613" i="6"/>
  <c r="E6605" i="6"/>
  <c r="E6601" i="6"/>
  <c r="E6593" i="6"/>
  <c r="E6587" i="6"/>
  <c r="E6581" i="6"/>
  <c r="E6575" i="6"/>
  <c r="E6571" i="6"/>
  <c r="E6567" i="6"/>
  <c r="E6563" i="6"/>
  <c r="E6559" i="6"/>
  <c r="E6553" i="6"/>
  <c r="E6549" i="6"/>
  <c r="E6547" i="6"/>
  <c r="E6539" i="6"/>
  <c r="E6533" i="6"/>
  <c r="E6523" i="6"/>
  <c r="E6515" i="6"/>
  <c r="E6507" i="6"/>
  <c r="E6499" i="6"/>
  <c r="E6491" i="6"/>
  <c r="E6481" i="6"/>
  <c r="E6475" i="6"/>
  <c r="E6469" i="6"/>
  <c r="E6461" i="6"/>
  <c r="E6453" i="6"/>
  <c r="E6443" i="6"/>
  <c r="E6435" i="6"/>
  <c r="E6427" i="6"/>
  <c r="E6419" i="6"/>
  <c r="E6409" i="6"/>
  <c r="E6399" i="6"/>
  <c r="E6389" i="6"/>
  <c r="E6379" i="6"/>
  <c r="E6373" i="6"/>
  <c r="E6363" i="6"/>
  <c r="E6353" i="6"/>
  <c r="E6343" i="6"/>
  <c r="E6333" i="6"/>
  <c r="E6323" i="6"/>
  <c r="E6313" i="6"/>
  <c r="E6305" i="6"/>
  <c r="E6297" i="6"/>
  <c r="E6289" i="6"/>
  <c r="E6279" i="6"/>
  <c r="E6269" i="6"/>
  <c r="E6259" i="6"/>
  <c r="E6249" i="6"/>
  <c r="E6239" i="6"/>
  <c r="E6231" i="6"/>
  <c r="E6225" i="6"/>
  <c r="E6215" i="6"/>
  <c r="E6205" i="6"/>
  <c r="E6195" i="6"/>
  <c r="E6185" i="6"/>
  <c r="E6179" i="6"/>
  <c r="E6169" i="6"/>
  <c r="E6161" i="6"/>
  <c r="E6155" i="6"/>
  <c r="E6149" i="6"/>
  <c r="E6141" i="6"/>
  <c r="E6133" i="6"/>
  <c r="E6125" i="6"/>
  <c r="E6119" i="6"/>
  <c r="E6111" i="6"/>
  <c r="E6103" i="6"/>
  <c r="E6101" i="6"/>
  <c r="E6099" i="6"/>
  <c r="E6097" i="6"/>
  <c r="E6095" i="6"/>
  <c r="E6089" i="6"/>
  <c r="E6087" i="6"/>
  <c r="E6085" i="6"/>
  <c r="E6083" i="6"/>
  <c r="E6081" i="6"/>
  <c r="E6079" i="6"/>
  <c r="E6077" i="6"/>
  <c r="E6075" i="6"/>
  <c r="E6073" i="6"/>
  <c r="E6071" i="6"/>
  <c r="E6069" i="6"/>
  <c r="E6067" i="6"/>
  <c r="E6065" i="6"/>
  <c r="E6063" i="6"/>
  <c r="E6061" i="6"/>
  <c r="E6059" i="6"/>
  <c r="E6057" i="6"/>
  <c r="E6055" i="6"/>
  <c r="E6053" i="6"/>
  <c r="E6051" i="6"/>
  <c r="E6049" i="6"/>
  <c r="E6047" i="6"/>
  <c r="E6045" i="6"/>
  <c r="E6043" i="6"/>
  <c r="E6041" i="6"/>
  <c r="E6039" i="6"/>
  <c r="E6037" i="6"/>
  <c r="E6535" i="6"/>
  <c r="E6529" i="6"/>
  <c r="E6525" i="6"/>
  <c r="E6519" i="6"/>
  <c r="E6513" i="6"/>
  <c r="E6509" i="6"/>
  <c r="E6503" i="6"/>
  <c r="E6497" i="6"/>
  <c r="E6493" i="6"/>
  <c r="E6487" i="6"/>
  <c r="E6483" i="6"/>
  <c r="E6479" i="6"/>
  <c r="E6473" i="6"/>
  <c r="E6467" i="6"/>
  <c r="E6463" i="6"/>
  <c r="E6457" i="6"/>
  <c r="E6451" i="6"/>
  <c r="E6447" i="6"/>
  <c r="E6441" i="6"/>
  <c r="E6437" i="6"/>
  <c r="E6431" i="6"/>
  <c r="E6425" i="6"/>
  <c r="E6421" i="6"/>
  <c r="E6415" i="6"/>
  <c r="E6407" i="6"/>
  <c r="E6403" i="6"/>
  <c r="E6397" i="6"/>
  <c r="E6393" i="6"/>
  <c r="E6387" i="6"/>
  <c r="E6383" i="6"/>
  <c r="E6377" i="6"/>
  <c r="E6371" i="6"/>
  <c r="E6367" i="6"/>
  <c r="E6361" i="6"/>
  <c r="E6355" i="6"/>
  <c r="E6349" i="6"/>
  <c r="E6345" i="6"/>
  <c r="E6339" i="6"/>
  <c r="E6335" i="6"/>
  <c r="E6329" i="6"/>
  <c r="E6325" i="6"/>
  <c r="E6319" i="6"/>
  <c r="E6315" i="6"/>
  <c r="E6309" i="6"/>
  <c r="E6303" i="6"/>
  <c r="E6299" i="6"/>
  <c r="E6293" i="6"/>
  <c r="E6287" i="6"/>
  <c r="E6281" i="6"/>
  <c r="E6275" i="6"/>
  <c r="E6271" i="6"/>
  <c r="E6265" i="6"/>
  <c r="E6261" i="6"/>
  <c r="E6255" i="6"/>
  <c r="E6253" i="6"/>
  <c r="E6247" i="6"/>
  <c r="E6243" i="6"/>
  <c r="E6237" i="6"/>
  <c r="E6233" i="6"/>
  <c r="E6229" i="6"/>
  <c r="E6223" i="6"/>
  <c r="E6217" i="6"/>
  <c r="E6211" i="6"/>
  <c r="E6207" i="6"/>
  <c r="E6201" i="6"/>
  <c r="E6197" i="6"/>
  <c r="E6191" i="6"/>
  <c r="E6187" i="6"/>
  <c r="E6181" i="6"/>
  <c r="E6175" i="6"/>
  <c r="E6171" i="6"/>
  <c r="E6165" i="6"/>
  <c r="E6159" i="6"/>
  <c r="E6151" i="6"/>
  <c r="E6145" i="6"/>
  <c r="E6139" i="6"/>
  <c r="E6135" i="6"/>
  <c r="E6129" i="6"/>
  <c r="E6123" i="6"/>
  <c r="E6117" i="6"/>
  <c r="E6113" i="6"/>
  <c r="E6109" i="6"/>
  <c r="E6105" i="6"/>
  <c r="E6091" i="6"/>
  <c r="E6035" i="6"/>
  <c r="E6543" i="6"/>
  <c r="E6537" i="6"/>
  <c r="E6531" i="6"/>
  <c r="E6527" i="6"/>
  <c r="E6521" i="6"/>
  <c r="E6517" i="6"/>
  <c r="E6511" i="6"/>
  <c r="E6505" i="6"/>
  <c r="E6501" i="6"/>
  <c r="E6495" i="6"/>
  <c r="E6489" i="6"/>
  <c r="E6485" i="6"/>
  <c r="E6477" i="6"/>
  <c r="E6471" i="6"/>
  <c r="E6465" i="6"/>
  <c r="E6459" i="6"/>
  <c r="E6455" i="6"/>
  <c r="E6449" i="6"/>
  <c r="E6445" i="6"/>
  <c r="E6439" i="6"/>
  <c r="E6433" i="6"/>
  <c r="E6429" i="6"/>
  <c r="E6423" i="6"/>
  <c r="E6417" i="6"/>
  <c r="E6413" i="6"/>
  <c r="E6411" i="6"/>
  <c r="E6405" i="6"/>
  <c r="E6401" i="6"/>
  <c r="E6395" i="6"/>
  <c r="E6391" i="6"/>
  <c r="E6385" i="6"/>
  <c r="E6381" i="6"/>
  <c r="E6375" i="6"/>
  <c r="E6369" i="6"/>
  <c r="E6365" i="6"/>
  <c r="E6359" i="6"/>
  <c r="E6357" i="6"/>
  <c r="E6351" i="6"/>
  <c r="E6347" i="6"/>
  <c r="E6341" i="6"/>
  <c r="E6337" i="6"/>
  <c r="E6331" i="6"/>
  <c r="E6327" i="6"/>
  <c r="E6321" i="6"/>
  <c r="E6317" i="6"/>
  <c r="E6311" i="6"/>
  <c r="E6307" i="6"/>
  <c r="E6301" i="6"/>
  <c r="E6295" i="6"/>
  <c r="E6291" i="6"/>
  <c r="E6285" i="6"/>
  <c r="E6283" i="6"/>
  <c r="E6277" i="6"/>
  <c r="E6273" i="6"/>
  <c r="E6267" i="6"/>
  <c r="E6263" i="6"/>
  <c r="E6257" i="6"/>
  <c r="E6251" i="6"/>
  <c r="E6245" i="6"/>
  <c r="E6241" i="6"/>
  <c r="E6235" i="6"/>
  <c r="E6227" i="6"/>
  <c r="E6221" i="6"/>
  <c r="E6219" i="6"/>
  <c r="E6213" i="6"/>
  <c r="E6209" i="6"/>
  <c r="E6203" i="6"/>
  <c r="E6199" i="6"/>
  <c r="E6193" i="6"/>
  <c r="E6189" i="6"/>
  <c r="E6183" i="6"/>
  <c r="E6177" i="6"/>
  <c r="E6173" i="6"/>
  <c r="E6167" i="6"/>
  <c r="E6163" i="6"/>
  <c r="E6157" i="6"/>
  <c r="E6153" i="6"/>
  <c r="E6147" i="6"/>
  <c r="E6143" i="6"/>
  <c r="E6137" i="6"/>
  <c r="E6131" i="6"/>
  <c r="E6127" i="6"/>
  <c r="E6121" i="6"/>
  <c r="E6115" i="6"/>
  <c r="E6107" i="6"/>
  <c r="E6093" i="6"/>
  <c r="E6033" i="6"/>
  <c r="E6029" i="6"/>
  <c r="E6027" i="6"/>
  <c r="E6017" i="6"/>
  <c r="E6007" i="6"/>
  <c r="E5999" i="6"/>
  <c r="E5989" i="6"/>
  <c r="E5979" i="6"/>
  <c r="E5969" i="6"/>
  <c r="E5961" i="6"/>
  <c r="E5951" i="6"/>
  <c r="E5939" i="6"/>
  <c r="E5925" i="6"/>
  <c r="E5915" i="6"/>
  <c r="E5905" i="6"/>
  <c r="E5899" i="6"/>
  <c r="E5893" i="6"/>
  <c r="E5883" i="6"/>
  <c r="E5873" i="6"/>
  <c r="E5861" i="6"/>
  <c r="E5851" i="6"/>
  <c r="E5841" i="6"/>
  <c r="E5833" i="6"/>
  <c r="E5823" i="6"/>
  <c r="E5813" i="6"/>
  <c r="E5803" i="6"/>
  <c r="E5793" i="6"/>
  <c r="E5787" i="6"/>
  <c r="E5777" i="6"/>
  <c r="E5771" i="6"/>
  <c r="E5765" i="6"/>
  <c r="E5755" i="6"/>
  <c r="E5745" i="6"/>
  <c r="E5733" i="6"/>
  <c r="E5723" i="6"/>
  <c r="E5713" i="6"/>
  <c r="E5707" i="6"/>
  <c r="E5699" i="6"/>
  <c r="E5689" i="6"/>
  <c r="E5679" i="6"/>
  <c r="E5669" i="6"/>
  <c r="E5659" i="6"/>
  <c r="E5649" i="6"/>
  <c r="E5643" i="6"/>
  <c r="E5633" i="6"/>
  <c r="E5625" i="6"/>
  <c r="E5619" i="6"/>
  <c r="E5613" i="6"/>
  <c r="E5611" i="6"/>
  <c r="E5609" i="6"/>
  <c r="E5605" i="6"/>
  <c r="E5603" i="6"/>
  <c r="E5601" i="6"/>
  <c r="E5599" i="6"/>
  <c r="E5597" i="6"/>
  <c r="E5595" i="6"/>
  <c r="E5593" i="6"/>
  <c r="E5591" i="6"/>
  <c r="E5589" i="6"/>
  <c r="E5587" i="6"/>
  <c r="E5585" i="6"/>
  <c r="E5583" i="6"/>
  <c r="E5581" i="6"/>
  <c r="E5579" i="6"/>
  <c r="E5577" i="6"/>
  <c r="E5575" i="6"/>
  <c r="E5573" i="6"/>
  <c r="E5571" i="6"/>
  <c r="E5569" i="6"/>
  <c r="E5567" i="6"/>
  <c r="E5565" i="6"/>
  <c r="E5563" i="6"/>
  <c r="E5559" i="6"/>
  <c r="E5557" i="6"/>
  <c r="E5555" i="6"/>
  <c r="E5553" i="6"/>
  <c r="E5549" i="6"/>
  <c r="E5547" i="6"/>
  <c r="E5545" i="6"/>
  <c r="E5543" i="6"/>
  <c r="E5541" i="6"/>
  <c r="E5539" i="6"/>
  <c r="E5537" i="6"/>
  <c r="E5535" i="6"/>
  <c r="E5533" i="6"/>
  <c r="E5531" i="6"/>
  <c r="E5529" i="6"/>
  <c r="E5527" i="6"/>
  <c r="E5525" i="6"/>
  <c r="E5523" i="6"/>
  <c r="E5521" i="6"/>
  <c r="E5519" i="6"/>
  <c r="E5517" i="6"/>
  <c r="E5515" i="6"/>
  <c r="E5513" i="6"/>
  <c r="E5511" i="6"/>
  <c r="E5509" i="6"/>
  <c r="E5507" i="6"/>
  <c r="E5505" i="6"/>
  <c r="E5503" i="6"/>
  <c r="E5501" i="6"/>
  <c r="E5499" i="6"/>
  <c r="E5497" i="6"/>
  <c r="E5495" i="6"/>
  <c r="E5493" i="6"/>
  <c r="E5491" i="6"/>
  <c r="E5489" i="6"/>
  <c r="E5487" i="6"/>
  <c r="E5485" i="6"/>
  <c r="E5483" i="6"/>
  <c r="E5481" i="6"/>
  <c r="E5479" i="6"/>
  <c r="E5477" i="6"/>
  <c r="E5475" i="6"/>
  <c r="E5473" i="6"/>
  <c r="E5471" i="6"/>
  <c r="E5469" i="6"/>
  <c r="E5467" i="6"/>
  <c r="E5465" i="6"/>
  <c r="E5463" i="6"/>
  <c r="E5461" i="6"/>
  <c r="E5459" i="6"/>
  <c r="E5457" i="6"/>
  <c r="E5455" i="6"/>
  <c r="E5453" i="6"/>
  <c r="E5451" i="6"/>
  <c r="E5449" i="6"/>
  <c r="E5447" i="6"/>
  <c r="E5445" i="6"/>
  <c r="E5443" i="6"/>
  <c r="E5441" i="6"/>
  <c r="E5437" i="6"/>
  <c r="E5435" i="6"/>
  <c r="E5433" i="6"/>
  <c r="E5431" i="6"/>
  <c r="E5429" i="6"/>
  <c r="E5427" i="6"/>
  <c r="E5425" i="6"/>
  <c r="E5423" i="6"/>
  <c r="E5421" i="6"/>
  <c r="E5419" i="6"/>
  <c r="E5417" i="6"/>
  <c r="E5415" i="6"/>
  <c r="E5413" i="6"/>
  <c r="E5411" i="6"/>
  <c r="E5409" i="6"/>
  <c r="E5407" i="6"/>
  <c r="E5405" i="6"/>
  <c r="E5403" i="6"/>
  <c r="E5401" i="6"/>
  <c r="E5399" i="6"/>
  <c r="E5397" i="6"/>
  <c r="E5395" i="6"/>
  <c r="E5393" i="6"/>
  <c r="E5391" i="6"/>
  <c r="E5389" i="6"/>
  <c r="E5387" i="6"/>
  <c r="E5385" i="6"/>
  <c r="E5383" i="6"/>
  <c r="E5381" i="6"/>
  <c r="E5379" i="6"/>
  <c r="E5377" i="6"/>
  <c r="E5375" i="6"/>
  <c r="E5373" i="6"/>
  <c r="E5371" i="6"/>
  <c r="E5369" i="6"/>
  <c r="E5367" i="6"/>
  <c r="E5365" i="6"/>
  <c r="E5363" i="6"/>
  <c r="E5361" i="6"/>
  <c r="E5359" i="6"/>
  <c r="E5357" i="6"/>
  <c r="E5355" i="6"/>
  <c r="E5353" i="6"/>
  <c r="E5351" i="6"/>
  <c r="E5349" i="6"/>
  <c r="E5347" i="6"/>
  <c r="E5345" i="6"/>
  <c r="E5343" i="6"/>
  <c r="E5341" i="6"/>
  <c r="E5339" i="6"/>
  <c r="E5337" i="6"/>
  <c r="E5335" i="6"/>
  <c r="E5333" i="6"/>
  <c r="E5331" i="6"/>
  <c r="E5329" i="6"/>
  <c r="E5327" i="6"/>
  <c r="E5325" i="6"/>
  <c r="E5323" i="6"/>
  <c r="E5321" i="6"/>
  <c r="E5319" i="6"/>
  <c r="E5317" i="6"/>
  <c r="E5315" i="6"/>
  <c r="E5313" i="6"/>
  <c r="E5311" i="6"/>
  <c r="E5309" i="6"/>
  <c r="E5307" i="6"/>
  <c r="E5305" i="6"/>
  <c r="E5303" i="6"/>
  <c r="E5301" i="6"/>
  <c r="E5299" i="6"/>
  <c r="E5297" i="6"/>
  <c r="E5295" i="6"/>
  <c r="E5293" i="6"/>
  <c r="E5291" i="6"/>
  <c r="E5289" i="6"/>
  <c r="E5287" i="6"/>
  <c r="E5285" i="6"/>
  <c r="E5283" i="6"/>
  <c r="E5281" i="6"/>
  <c r="E5279" i="6"/>
  <c r="E5277" i="6"/>
  <c r="E5275" i="6"/>
  <c r="E5273" i="6"/>
  <c r="E5271" i="6"/>
  <c r="E5269" i="6"/>
  <c r="E5267" i="6"/>
  <c r="E5265" i="6"/>
  <c r="E5263" i="6"/>
  <c r="E5261" i="6"/>
  <c r="E5259" i="6"/>
  <c r="E5257" i="6"/>
  <c r="E5255" i="6"/>
  <c r="E5253" i="6"/>
  <c r="E5251" i="6"/>
  <c r="E5249" i="6"/>
  <c r="E5247" i="6"/>
  <c r="E5245" i="6"/>
  <c r="E5243" i="6"/>
  <c r="E5241" i="6"/>
  <c r="E5239" i="6"/>
  <c r="E5237" i="6"/>
  <c r="E5235" i="6"/>
  <c r="E5233" i="6"/>
  <c r="E5231" i="6"/>
  <c r="E5229" i="6"/>
  <c r="E5227" i="6"/>
  <c r="E5225" i="6"/>
  <c r="E5223" i="6"/>
  <c r="E5221" i="6"/>
  <c r="E5219" i="6"/>
  <c r="E5217" i="6"/>
  <c r="E5215" i="6"/>
  <c r="E5213" i="6"/>
  <c r="E5211" i="6"/>
  <c r="E5209" i="6"/>
  <c r="E5207" i="6"/>
  <c r="E5205" i="6"/>
  <c r="E5203" i="6"/>
  <c r="E5201" i="6"/>
  <c r="E5199" i="6"/>
  <c r="E5197" i="6"/>
  <c r="E5195" i="6"/>
  <c r="E5193" i="6"/>
  <c r="E5191" i="6"/>
  <c r="E5189" i="6"/>
  <c r="E5187" i="6"/>
  <c r="E5185" i="6"/>
  <c r="E5183" i="6"/>
  <c r="E5181" i="6"/>
  <c r="E5179" i="6"/>
  <c r="E5177" i="6"/>
  <c r="E5175" i="6"/>
  <c r="E5173" i="6"/>
  <c r="E5171" i="6"/>
  <c r="E5169" i="6"/>
  <c r="E5167" i="6"/>
  <c r="E5165" i="6"/>
  <c r="E5163" i="6"/>
  <c r="E5161" i="6"/>
  <c r="E5159" i="6"/>
  <c r="E5157" i="6"/>
  <c r="E5155" i="6"/>
  <c r="E5153" i="6"/>
  <c r="E5151" i="6"/>
  <c r="E5149" i="6"/>
  <c r="E5147" i="6"/>
  <c r="E5145" i="6"/>
  <c r="E5143" i="6"/>
  <c r="E5141" i="6"/>
  <c r="E5139" i="6"/>
  <c r="E5137" i="6"/>
  <c r="E5135" i="6"/>
  <c r="E5133" i="6"/>
  <c r="E5131" i="6"/>
  <c r="E5129" i="6"/>
  <c r="E5127" i="6"/>
  <c r="E5125" i="6"/>
  <c r="E5123" i="6"/>
  <c r="E5121" i="6"/>
  <c r="E5119" i="6"/>
  <c r="E5117" i="6"/>
  <c r="E5115" i="6"/>
  <c r="E5113" i="6"/>
  <c r="E5111" i="6"/>
  <c r="E5109" i="6"/>
  <c r="E5107" i="6"/>
  <c r="E5105" i="6"/>
  <c r="E5103" i="6"/>
  <c r="E5101" i="6"/>
  <c r="E5099" i="6"/>
  <c r="E5097" i="6"/>
  <c r="E5095" i="6"/>
  <c r="E5093" i="6"/>
  <c r="E5091" i="6"/>
  <c r="E5089" i="6"/>
  <c r="E5087" i="6"/>
  <c r="E5085" i="6"/>
  <c r="E5083" i="6"/>
  <c r="E5081" i="6"/>
  <c r="E5079" i="6"/>
  <c r="E5077" i="6"/>
  <c r="E5075" i="6"/>
  <c r="E5073" i="6"/>
  <c r="E5071" i="6"/>
  <c r="E5069" i="6"/>
  <c r="E5067" i="6"/>
  <c r="E5065" i="6"/>
  <c r="E5063" i="6"/>
  <c r="E5061" i="6"/>
  <c r="E5059" i="6"/>
  <c r="E5057" i="6"/>
  <c r="E5055" i="6"/>
  <c r="E5053" i="6"/>
  <c r="E5051" i="6"/>
  <c r="E5049" i="6"/>
  <c r="E5047" i="6"/>
  <c r="E5045" i="6"/>
  <c r="E5043" i="6"/>
  <c r="E5041" i="6"/>
  <c r="E5039" i="6"/>
  <c r="E5037" i="6"/>
  <c r="E5035" i="6"/>
  <c r="E5033" i="6"/>
  <c r="E5031" i="6"/>
  <c r="E5029" i="6"/>
  <c r="E5027" i="6"/>
  <c r="E5025" i="6"/>
  <c r="E5021" i="6"/>
  <c r="E5019" i="6"/>
  <c r="E5017" i="6"/>
  <c r="E5015" i="6"/>
  <c r="E5013" i="6"/>
  <c r="E5011" i="6"/>
  <c r="E5009" i="6"/>
  <c r="E5007" i="6"/>
  <c r="E5005" i="6"/>
  <c r="E5001" i="6"/>
  <c r="E4999" i="6"/>
  <c r="E4997" i="6"/>
  <c r="E4995" i="6"/>
  <c r="E4993" i="6"/>
  <c r="E4991" i="6"/>
  <c r="E4989" i="6"/>
  <c r="E4987" i="6"/>
  <c r="E4985" i="6"/>
  <c r="E4983" i="6"/>
  <c r="E4981" i="6"/>
  <c r="E4979" i="6"/>
  <c r="E4977" i="6"/>
  <c r="E4975" i="6"/>
  <c r="E4973" i="6"/>
  <c r="E4971" i="6"/>
  <c r="E4969" i="6"/>
  <c r="E4967" i="6"/>
  <c r="E4965" i="6"/>
  <c r="E4963" i="6"/>
  <c r="E4961" i="6"/>
  <c r="E4959" i="6"/>
  <c r="E4957" i="6"/>
  <c r="E4955" i="6"/>
  <c r="E4953" i="6"/>
  <c r="E4951" i="6"/>
  <c r="E4949" i="6"/>
  <c r="E4947" i="6"/>
  <c r="E4945" i="6"/>
  <c r="E4943" i="6"/>
  <c r="E4941" i="6"/>
  <c r="E4939" i="6"/>
  <c r="E4937" i="6"/>
  <c r="E4935" i="6"/>
  <c r="E4933" i="6"/>
  <c r="E4931" i="6"/>
  <c r="E4929" i="6"/>
  <c r="E4927" i="6"/>
  <c r="E4925" i="6"/>
  <c r="E6031" i="6"/>
  <c r="E6023" i="6"/>
  <c r="E6019" i="6"/>
  <c r="E6013" i="6"/>
  <c r="E6009" i="6"/>
  <c r="E6003" i="6"/>
  <c r="E5997" i="6"/>
  <c r="E5993" i="6"/>
  <c r="E5987" i="6"/>
  <c r="E5983" i="6"/>
  <c r="E5977" i="6"/>
  <c r="E5971" i="6"/>
  <c r="E5965" i="6"/>
  <c r="E5959" i="6"/>
  <c r="E5955" i="6"/>
  <c r="E5949" i="6"/>
  <c r="E5945" i="6"/>
  <c r="E5941" i="6"/>
  <c r="E5935" i="6"/>
  <c r="E5931" i="6"/>
  <c r="E5927" i="6"/>
  <c r="E5921" i="6"/>
  <c r="E5919" i="6"/>
  <c r="E5913" i="6"/>
  <c r="E5909" i="6"/>
  <c r="E5903" i="6"/>
  <c r="E5897" i="6"/>
  <c r="E5891" i="6"/>
  <c r="E5887" i="6"/>
  <c r="E5881" i="6"/>
  <c r="E5877" i="6"/>
  <c r="E5871" i="6"/>
  <c r="E5867" i="6"/>
  <c r="E5863" i="6"/>
  <c r="E5857" i="6"/>
  <c r="E5853" i="6"/>
  <c r="E5847" i="6"/>
  <c r="E5843" i="6"/>
  <c r="E5837" i="6"/>
  <c r="E5831" i="6"/>
  <c r="E5825" i="6"/>
  <c r="E5819" i="6"/>
  <c r="E5815" i="6"/>
  <c r="E5809" i="6"/>
  <c r="E5805" i="6"/>
  <c r="E5799" i="6"/>
  <c r="E5795" i="6"/>
  <c r="E5789" i="6"/>
  <c r="E5783" i="6"/>
  <c r="E5779" i="6"/>
  <c r="E5773" i="6"/>
  <c r="E5767" i="6"/>
  <c r="E5761" i="6"/>
  <c r="E5759" i="6"/>
  <c r="E5753" i="6"/>
  <c r="E5749" i="6"/>
  <c r="E5743" i="6"/>
  <c r="E5739" i="6"/>
  <c r="E5735" i="6"/>
  <c r="E5729" i="6"/>
  <c r="E5725" i="6"/>
  <c r="E5719" i="6"/>
  <c r="E5717" i="6"/>
  <c r="E5711" i="6"/>
  <c r="E5705" i="6"/>
  <c r="E5701" i="6"/>
  <c r="E5695" i="6"/>
  <c r="E5691" i="6"/>
  <c r="E5685" i="6"/>
  <c r="E5681" i="6"/>
  <c r="E5675" i="6"/>
  <c r="E5671" i="6"/>
  <c r="E5665" i="6"/>
  <c r="E5661" i="6"/>
  <c r="E5655" i="6"/>
  <c r="E5651" i="6"/>
  <c r="E5645" i="6"/>
  <c r="E5639" i="6"/>
  <c r="E5635" i="6"/>
  <c r="E5629" i="6"/>
  <c r="E5617" i="6"/>
  <c r="E5561" i="6"/>
  <c r="E5023" i="6"/>
  <c r="E6025" i="6"/>
  <c r="E6021" i="6"/>
  <c r="E6015" i="6"/>
  <c r="E6011" i="6"/>
  <c r="E6005" i="6"/>
  <c r="E6001" i="6"/>
  <c r="E5995" i="6"/>
  <c r="E5991" i="6"/>
  <c r="E5985" i="6"/>
  <c r="E5981" i="6"/>
  <c r="E5975" i="6"/>
  <c r="E5973" i="6"/>
  <c r="E5967" i="6"/>
  <c r="E5963" i="6"/>
  <c r="E5957" i="6"/>
  <c r="E5953" i="6"/>
  <c r="E5947" i="6"/>
  <c r="E5943" i="6"/>
  <c r="E5937" i="6"/>
  <c r="E5933" i="6"/>
  <c r="E5929" i="6"/>
  <c r="E5923" i="6"/>
  <c r="E5917" i="6"/>
  <c r="E5911" i="6"/>
  <c r="E5907" i="6"/>
  <c r="E5901" i="6"/>
  <c r="E5895" i="6"/>
  <c r="E5889" i="6"/>
  <c r="E5885" i="6"/>
  <c r="E5879" i="6"/>
  <c r="E5875" i="6"/>
  <c r="E5869" i="6"/>
  <c r="E5865" i="6"/>
  <c r="E5859" i="6"/>
  <c r="E5855" i="6"/>
  <c r="E5849" i="6"/>
  <c r="E5845" i="6"/>
  <c r="E5839" i="6"/>
  <c r="E5835" i="6"/>
  <c r="E5829" i="6"/>
  <c r="E5827" i="6"/>
  <c r="E5821" i="6"/>
  <c r="E5817" i="6"/>
  <c r="E5811" i="6"/>
  <c r="E5807" i="6"/>
  <c r="E5801" i="6"/>
  <c r="E5797" i="6"/>
  <c r="E5791" i="6"/>
  <c r="E5785" i="6"/>
  <c r="E5781" i="6"/>
  <c r="E5775" i="6"/>
  <c r="E5769" i="6"/>
  <c r="E5763" i="6"/>
  <c r="E5757" i="6"/>
  <c r="E5751" i="6"/>
  <c r="E5747" i="6"/>
  <c r="E5741" i="6"/>
  <c r="E5737" i="6"/>
  <c r="E5731" i="6"/>
  <c r="E5727" i="6"/>
  <c r="E5721" i="6"/>
  <c r="E5715" i="6"/>
  <c r="E5709" i="6"/>
  <c r="E5703" i="6"/>
  <c r="E5697" i="6"/>
  <c r="E5693" i="6"/>
  <c r="E5687" i="6"/>
  <c r="E5683" i="6"/>
  <c r="E5677" i="6"/>
  <c r="E5673" i="6"/>
  <c r="E5667" i="6"/>
  <c r="E5663" i="6"/>
  <c r="E5657" i="6"/>
  <c r="E5653" i="6"/>
  <c r="E5647" i="6"/>
  <c r="E5641" i="6"/>
  <c r="E5637" i="6"/>
  <c r="E5631" i="6"/>
  <c r="E5627" i="6"/>
  <c r="E5623" i="6"/>
  <c r="E5621" i="6"/>
  <c r="E5615" i="6"/>
  <c r="E5607" i="6"/>
  <c r="E5551" i="6"/>
  <c r="E5003" i="6"/>
  <c r="E4923" i="6"/>
  <c r="E4921" i="6"/>
  <c r="E4919" i="6"/>
  <c r="E4917" i="6"/>
  <c r="E4915" i="6"/>
  <c r="E4913" i="6"/>
  <c r="E4911" i="6"/>
  <c r="E4909" i="6"/>
  <c r="E4907" i="6"/>
  <c r="E4905" i="6"/>
  <c r="E4903" i="6"/>
  <c r="E4901" i="6"/>
  <c r="E4899" i="6"/>
  <c r="E4897" i="6"/>
  <c r="E4895" i="6"/>
  <c r="E4893" i="6"/>
  <c r="E4891" i="6"/>
  <c r="E4889" i="6"/>
  <c r="E4887" i="6"/>
  <c r="E4885" i="6"/>
  <c r="E4883" i="6"/>
  <c r="E4881" i="6"/>
  <c r="E4879" i="6"/>
  <c r="E4877" i="6"/>
  <c r="E4875" i="6"/>
  <c r="E4873" i="6"/>
  <c r="E4871" i="6"/>
  <c r="E4869" i="6"/>
  <c r="E4867" i="6"/>
  <c r="E4865" i="6"/>
  <c r="E4863" i="6"/>
  <c r="E4861" i="6"/>
  <c r="E4859" i="6"/>
  <c r="E4857" i="6"/>
  <c r="E4855" i="6"/>
  <c r="E4853" i="6"/>
  <c r="E4851" i="6"/>
  <c r="E4849" i="6"/>
  <c r="E4847" i="6"/>
  <c r="E4845" i="6"/>
  <c r="E4843" i="6"/>
  <c r="E4841" i="6"/>
  <c r="E4839" i="6"/>
  <c r="E4837" i="6"/>
  <c r="E4835" i="6"/>
  <c r="E4833" i="6"/>
  <c r="E4831" i="6"/>
  <c r="E4829" i="6"/>
  <c r="E4827" i="6"/>
  <c r="E4825" i="6"/>
  <c r="E4823" i="6"/>
  <c r="E4821" i="6"/>
  <c r="E4819" i="6"/>
  <c r="E4817" i="6"/>
  <c r="E4815" i="6"/>
  <c r="E4813" i="6"/>
  <c r="E4811" i="6"/>
  <c r="E4809" i="6"/>
  <c r="E4807" i="6"/>
  <c r="E4805" i="6"/>
  <c r="E4803" i="6"/>
  <c r="E4801" i="6"/>
  <c r="E4799" i="6"/>
  <c r="E4797" i="6"/>
  <c r="E4795" i="6"/>
  <c r="E4793" i="6"/>
  <c r="E4791" i="6"/>
  <c r="E4789" i="6"/>
  <c r="E4787" i="6"/>
  <c r="E4785" i="6"/>
  <c r="E4783" i="6"/>
  <c r="E4781" i="6"/>
  <c r="E4779" i="6"/>
  <c r="E4777" i="6"/>
  <c r="E4775" i="6"/>
  <c r="E4773" i="6"/>
  <c r="E4771" i="6"/>
  <c r="E4769" i="6"/>
  <c r="E4767" i="6"/>
  <c r="E4765" i="6"/>
  <c r="E4763" i="6"/>
  <c r="E4761" i="6"/>
  <c r="E4759" i="6"/>
  <c r="E4757" i="6"/>
  <c r="E4755" i="6"/>
  <c r="E4753" i="6"/>
  <c r="E4751" i="6"/>
  <c r="E4749" i="6"/>
  <c r="E4747" i="6"/>
  <c r="E4745" i="6"/>
  <c r="E4743" i="6"/>
  <c r="E4741" i="6"/>
  <c r="E4739" i="6"/>
  <c r="E4737" i="6"/>
  <c r="E4735" i="6"/>
  <c r="E4733" i="6"/>
  <c r="E4731" i="6"/>
  <c r="E4729" i="6"/>
  <c r="E4727" i="6"/>
  <c r="E4725" i="6"/>
  <c r="E4723" i="6"/>
  <c r="E4721" i="6"/>
  <c r="E4719" i="6"/>
  <c r="E4717" i="6"/>
  <c r="E4715" i="6"/>
  <c r="E4713" i="6"/>
  <c r="E4711" i="6"/>
  <c r="E4709" i="6"/>
  <c r="E4707" i="6"/>
  <c r="E4705" i="6"/>
  <c r="E4703" i="6"/>
  <c r="E4701" i="6"/>
  <c r="E4699" i="6"/>
  <c r="E4697" i="6"/>
  <c r="E4695" i="6"/>
  <c r="E4693" i="6"/>
  <c r="E4691" i="6"/>
  <c r="E4689" i="6"/>
  <c r="E4687" i="6"/>
  <c r="E4685" i="6"/>
  <c r="E4683" i="6"/>
  <c r="E4681" i="6"/>
  <c r="E4679" i="6"/>
  <c r="E4677" i="6"/>
  <c r="E4675" i="6"/>
  <c r="E4673" i="6"/>
  <c r="E4671" i="6"/>
  <c r="E4669" i="6"/>
  <c r="E4667" i="6"/>
  <c r="E4665" i="6"/>
  <c r="E4663" i="6"/>
  <c r="E4661" i="6"/>
  <c r="E4659" i="6"/>
  <c r="E4657" i="6"/>
  <c r="E4655" i="6"/>
  <c r="E4653" i="6"/>
  <c r="E4651" i="6"/>
  <c r="E4649" i="6"/>
  <c r="E4647" i="6"/>
  <c r="E4645" i="6"/>
  <c r="E4643" i="6"/>
  <c r="E4641" i="6"/>
  <c r="E4639" i="6"/>
  <c r="E4637" i="6"/>
  <c r="E4635" i="6"/>
  <c r="E4633" i="6"/>
  <c r="E4631" i="6"/>
  <c r="E4629" i="6"/>
  <c r="E4627" i="6"/>
  <c r="E4625" i="6"/>
  <c r="E4623" i="6"/>
  <c r="E4621" i="6"/>
  <c r="E4619" i="6"/>
  <c r="E4617" i="6"/>
  <c r="E4615" i="6"/>
  <c r="E4613" i="6"/>
  <c r="E4611" i="6"/>
  <c r="E4609" i="6"/>
  <c r="E4607" i="6"/>
  <c r="E4605" i="6"/>
  <c r="E4603" i="6"/>
  <c r="E4601" i="6"/>
  <c r="E4599" i="6"/>
  <c r="E4597" i="6"/>
  <c r="E4595" i="6"/>
  <c r="E4593" i="6"/>
  <c r="E4591" i="6"/>
  <c r="E4589" i="6"/>
  <c r="E4587" i="6"/>
  <c r="E4585" i="6"/>
  <c r="E4583" i="6"/>
  <c r="E4581" i="6"/>
  <c r="E4579" i="6"/>
  <c r="E4577" i="6"/>
  <c r="E4575" i="6"/>
  <c r="E4573" i="6"/>
  <c r="E4571" i="6"/>
  <c r="E4569" i="6"/>
  <c r="E4567" i="6"/>
  <c r="E4565" i="6"/>
  <c r="E4563" i="6"/>
  <c r="E4561" i="6"/>
  <c r="E4559" i="6"/>
  <c r="E4557" i="6"/>
  <c r="E4555" i="6"/>
  <c r="E4553" i="6"/>
  <c r="E4551" i="6"/>
  <c r="E4549" i="6"/>
  <c r="E4547" i="6"/>
  <c r="E4545" i="6"/>
  <c r="E4543" i="6"/>
  <c r="E4541" i="6"/>
  <c r="E4539" i="6"/>
  <c r="E4537" i="6"/>
  <c r="E4535" i="6"/>
  <c r="E4533" i="6"/>
  <c r="E4531" i="6"/>
  <c r="E4529" i="6"/>
  <c r="E4527" i="6"/>
  <c r="E4525" i="6"/>
  <c r="E4523" i="6"/>
  <c r="E4521" i="6"/>
  <c r="E4519" i="6"/>
  <c r="E4517" i="6"/>
  <c r="E4515" i="6"/>
  <c r="E4513" i="6"/>
  <c r="E4511" i="6"/>
  <c r="E4509" i="6"/>
  <c r="E4507" i="6"/>
  <c r="E4505" i="6"/>
  <c r="E4503" i="6"/>
  <c r="E4501" i="6"/>
  <c r="E4499" i="6"/>
  <c r="E4497" i="6"/>
  <c r="E4495" i="6"/>
  <c r="E4493" i="6"/>
  <c r="E4491" i="6"/>
  <c r="E4489" i="6"/>
  <c r="E4487" i="6"/>
  <c r="E4485" i="6"/>
  <c r="E4483" i="6"/>
  <c r="E4481" i="6"/>
  <c r="E4479" i="6"/>
  <c r="E4477" i="6"/>
  <c r="E4475" i="6"/>
  <c r="E4473" i="6"/>
  <c r="E4471" i="6"/>
  <c r="E4469" i="6"/>
  <c r="E4467" i="6"/>
  <c r="E4465" i="6"/>
  <c r="E4463" i="6"/>
  <c r="E4461" i="6"/>
  <c r="E4459" i="6"/>
  <c r="E4457" i="6"/>
  <c r="E4455" i="6"/>
  <c r="E4453" i="6"/>
  <c r="E4451" i="6"/>
  <c r="E4449" i="6"/>
  <c r="E4447" i="6"/>
  <c r="E4445" i="6"/>
  <c r="E4443" i="6"/>
  <c r="E4441" i="6"/>
  <c r="E4439" i="6"/>
  <c r="E4437" i="6"/>
  <c r="E4435" i="6"/>
  <c r="E4433" i="6"/>
  <c r="E4431" i="6"/>
  <c r="E4429" i="6"/>
  <c r="E4427" i="6"/>
  <c r="E4425" i="6"/>
  <c r="E4423" i="6"/>
  <c r="E4421" i="6"/>
  <c r="E4419" i="6"/>
  <c r="E4417" i="6"/>
  <c r="E4415" i="6"/>
  <c r="E4413" i="6"/>
  <c r="E4411" i="6"/>
  <c r="E4409" i="6"/>
  <c r="E4407" i="6"/>
  <c r="E4405" i="6"/>
  <c r="E4403" i="6"/>
  <c r="E4401" i="6"/>
  <c r="E4399" i="6"/>
  <c r="E4397" i="6"/>
  <c r="E4395" i="6"/>
  <c r="E4393" i="6"/>
  <c r="E4391" i="6"/>
  <c r="E4389" i="6"/>
  <c r="E4387" i="6"/>
  <c r="E4385" i="6"/>
  <c r="E4383" i="6"/>
  <c r="E4381" i="6"/>
  <c r="E4379" i="6"/>
  <c r="E4377" i="6"/>
  <c r="E4375" i="6"/>
  <c r="E4373" i="6"/>
  <c r="E4371" i="6"/>
  <c r="E4369" i="6"/>
  <c r="E4367" i="6"/>
  <c r="E4365" i="6"/>
  <c r="E4363" i="6"/>
  <c r="E4361" i="6"/>
  <c r="E4359" i="6"/>
  <c r="E4357" i="6"/>
  <c r="E4355" i="6"/>
  <c r="E4353" i="6"/>
  <c r="E4351" i="6"/>
  <c r="E4349" i="6"/>
  <c r="E4347" i="6"/>
  <c r="E4345" i="6"/>
  <c r="E4343" i="6"/>
  <c r="E4341" i="6"/>
  <c r="E4339" i="6"/>
  <c r="E4337" i="6"/>
  <c r="E4335" i="6"/>
  <c r="E4333" i="6"/>
  <c r="E4331" i="6"/>
  <c r="E4329" i="6"/>
  <c r="E4327" i="6"/>
  <c r="E4325" i="6"/>
  <c r="E4323" i="6"/>
  <c r="E4321" i="6"/>
  <c r="E4319" i="6"/>
  <c r="E4317" i="6"/>
  <c r="E4315" i="6"/>
  <c r="E4313" i="6"/>
  <c r="E4311" i="6"/>
  <c r="E4309" i="6"/>
  <c r="E4307" i="6"/>
  <c r="E4305" i="6"/>
  <c r="E4303" i="6"/>
  <c r="E4301" i="6"/>
  <c r="E4299" i="6"/>
  <c r="E4297" i="6"/>
  <c r="E4295" i="6"/>
  <c r="E4293" i="6"/>
  <c r="E4291" i="6"/>
  <c r="E4289" i="6"/>
  <c r="E4287" i="6"/>
  <c r="E4285" i="6"/>
  <c r="E4283" i="6"/>
  <c r="E4281" i="6"/>
  <c r="E4279" i="6"/>
  <c r="E4277" i="6"/>
  <c r="E4275" i="6"/>
  <c r="E4273" i="6"/>
  <c r="E4271" i="6"/>
  <c r="E4269" i="6"/>
  <c r="E4267" i="6"/>
  <c r="E4265" i="6"/>
  <c r="E4263" i="6"/>
  <c r="E4261" i="6"/>
  <c r="E4259" i="6"/>
  <c r="E4257" i="6"/>
  <c r="E4255" i="6"/>
  <c r="E4253" i="6"/>
  <c r="E4251" i="6"/>
  <c r="E4249" i="6"/>
  <c r="E4247" i="6"/>
  <c r="E4245" i="6"/>
  <c r="E4243" i="6"/>
  <c r="E4241" i="6"/>
  <c r="E4239" i="6"/>
  <c r="E4237" i="6"/>
  <c r="E4235" i="6"/>
  <c r="E4233" i="6"/>
  <c r="E4231" i="6"/>
  <c r="E4229" i="6"/>
  <c r="E4227" i="6"/>
  <c r="E4225" i="6"/>
  <c r="E4223" i="6"/>
  <c r="E4221" i="6"/>
  <c r="E4219" i="6"/>
  <c r="E4217" i="6"/>
  <c r="E4215" i="6"/>
  <c r="E4213" i="6"/>
  <c r="E4211" i="6"/>
  <c r="E4209" i="6"/>
  <c r="E4207" i="6"/>
  <c r="E4205" i="6"/>
  <c r="E4203" i="6"/>
  <c r="E4201" i="6"/>
  <c r="E4199" i="6"/>
  <c r="E4197" i="6"/>
  <c r="E4195" i="6"/>
  <c r="E4193" i="6"/>
  <c r="E4191" i="6"/>
  <c r="E4189" i="6"/>
  <c r="E4187" i="6"/>
  <c r="E4185" i="6"/>
  <c r="E4183" i="6"/>
  <c r="E4181" i="6"/>
  <c r="E4179" i="6"/>
  <c r="E4177" i="6"/>
  <c r="E4175" i="6"/>
  <c r="E4173" i="6"/>
  <c r="E4171" i="6"/>
  <c r="E4169" i="6"/>
  <c r="E4167" i="6"/>
  <c r="E4165" i="6"/>
  <c r="E4163" i="6"/>
  <c r="E4161" i="6"/>
  <c r="E4159" i="6"/>
  <c r="E4157" i="6"/>
  <c r="E4155" i="6"/>
  <c r="E4153" i="6"/>
  <c r="E4151" i="6"/>
  <c r="E4149" i="6"/>
  <c r="E4147" i="6"/>
  <c r="E4145" i="6"/>
  <c r="E4143" i="6"/>
  <c r="E4141" i="6"/>
  <c r="E4139" i="6"/>
  <c r="E4137" i="6"/>
  <c r="E4135" i="6"/>
  <c r="E4133" i="6"/>
  <c r="E4131" i="6"/>
  <c r="E4129" i="6"/>
  <c r="E4127" i="6"/>
  <c r="E4125" i="6"/>
  <c r="E4123" i="6"/>
  <c r="E4121" i="6"/>
  <c r="E4119" i="6"/>
  <c r="E4117" i="6"/>
  <c r="E4115" i="6"/>
  <c r="E4113" i="6"/>
  <c r="E4111" i="6"/>
  <c r="E4109" i="6"/>
  <c r="E4107" i="6"/>
  <c r="E4105" i="6"/>
  <c r="E4103" i="6"/>
  <c r="E4101" i="6"/>
  <c r="E4099" i="6"/>
  <c r="E4097" i="6"/>
  <c r="E4095" i="6"/>
  <c r="E4093" i="6"/>
  <c r="E4091" i="6"/>
  <c r="E4089" i="6"/>
  <c r="E4087" i="6"/>
  <c r="E4085" i="6"/>
  <c r="E4083" i="6"/>
  <c r="E4081" i="6"/>
  <c r="E4079" i="6"/>
  <c r="E4077" i="6"/>
  <c r="E4075" i="6"/>
  <c r="E4073" i="6"/>
  <c r="E4071" i="6"/>
  <c r="E4069" i="6"/>
  <c r="E4067" i="6"/>
  <c r="E4065" i="6"/>
  <c r="E4063" i="6"/>
  <c r="E4061" i="6"/>
  <c r="E4059" i="6"/>
  <c r="E4057" i="6"/>
  <c r="E4055" i="6"/>
  <c r="E4053" i="6"/>
  <c r="E4051" i="6"/>
  <c r="E4049" i="6"/>
  <c r="E4047" i="6"/>
  <c r="E4045" i="6"/>
  <c r="E4043" i="6"/>
  <c r="E4041" i="6"/>
  <c r="E4039" i="6"/>
  <c r="E4037" i="6"/>
  <c r="E4035" i="6"/>
  <c r="E4033" i="6"/>
  <c r="E4031" i="6"/>
  <c r="E4029" i="6"/>
  <c r="E4027" i="6"/>
  <c r="E4025" i="6"/>
  <c r="E4023" i="6"/>
  <c r="E4021" i="6"/>
  <c r="E4019" i="6"/>
  <c r="E4017" i="6"/>
  <c r="E4015" i="6"/>
  <c r="E4013" i="6"/>
  <c r="E4011" i="6"/>
  <c r="E4009" i="6"/>
  <c r="E4007" i="6"/>
  <c r="E4005" i="6"/>
  <c r="E4003" i="6"/>
  <c r="E4001" i="6"/>
  <c r="E3999" i="6"/>
  <c r="E3997" i="6"/>
  <c r="E3995" i="6"/>
  <c r="E3993" i="6"/>
  <c r="E3991" i="6"/>
  <c r="E3989" i="6"/>
  <c r="E3987" i="6"/>
  <c r="E3985" i="6"/>
  <c r="E3983" i="6"/>
  <c r="E3981" i="6"/>
  <c r="E3979" i="6"/>
  <c r="E3977" i="6"/>
  <c r="E3975" i="6"/>
  <c r="E3973" i="6"/>
  <c r="E3971" i="6"/>
  <c r="E3969" i="6"/>
  <c r="E3967" i="6"/>
  <c r="E3965" i="6"/>
  <c r="E3963" i="6"/>
  <c r="E3961" i="6"/>
  <c r="E3959" i="6"/>
  <c r="E3957" i="6"/>
  <c r="E3955" i="6"/>
  <c r="E3953" i="6"/>
  <c r="E3951" i="6"/>
  <c r="E3949" i="6"/>
  <c r="E3947" i="6"/>
  <c r="E3945" i="6"/>
  <c r="E3943" i="6"/>
  <c r="E3941" i="6"/>
  <c r="E3939" i="6"/>
  <c r="E3937" i="6"/>
  <c r="E3935" i="6"/>
  <c r="E3933" i="6"/>
  <c r="E3931" i="6"/>
  <c r="E3929" i="6"/>
  <c r="E3927" i="6"/>
  <c r="E3925" i="6"/>
  <c r="E3923" i="6"/>
  <c r="E3921" i="6"/>
  <c r="E3919" i="6"/>
  <c r="E3917" i="6"/>
  <c r="E3915" i="6"/>
  <c r="E3913" i="6"/>
  <c r="E3911" i="6"/>
  <c r="E3909" i="6"/>
  <c r="E3907" i="6"/>
  <c r="E3905" i="6"/>
  <c r="E3903" i="6"/>
  <c r="E3901" i="6"/>
  <c r="E3899" i="6"/>
  <c r="E3897" i="6"/>
  <c r="E3895" i="6"/>
  <c r="E3893" i="6"/>
  <c r="E3891" i="6"/>
  <c r="E3889" i="6"/>
  <c r="E3887" i="6"/>
  <c r="E3885" i="6"/>
  <c r="E3883" i="6"/>
  <c r="E3881" i="6"/>
  <c r="E3879" i="6"/>
  <c r="E3877" i="6"/>
  <c r="E3875" i="6"/>
  <c r="E3873" i="6"/>
  <c r="E3871" i="6"/>
  <c r="E3869" i="6"/>
  <c r="E3867" i="6"/>
  <c r="E3865" i="6"/>
  <c r="E3863" i="6"/>
  <c r="E3861" i="6"/>
  <c r="E3859" i="6"/>
  <c r="E3857" i="6"/>
  <c r="E3855" i="6"/>
  <c r="E3853" i="6"/>
  <c r="E3851" i="6"/>
  <c r="E3849" i="6"/>
  <c r="E3847" i="6"/>
  <c r="E3845" i="6"/>
  <c r="E3843" i="6"/>
  <c r="E3841" i="6"/>
  <c r="E3839" i="6"/>
  <c r="E3837" i="6"/>
  <c r="E3835" i="6"/>
  <c r="E3833" i="6"/>
  <c r="E3831" i="6"/>
  <c r="E3829" i="6"/>
  <c r="E3827" i="6"/>
  <c r="E3825" i="6"/>
  <c r="E3823" i="6"/>
  <c r="E3821" i="6"/>
  <c r="E3819" i="6"/>
  <c r="E3817" i="6"/>
  <c r="E3815" i="6"/>
  <c r="E3813" i="6"/>
  <c r="E3811" i="6"/>
  <c r="E3809" i="6"/>
  <c r="E3807" i="6"/>
  <c r="E3805" i="6"/>
  <c r="E3803" i="6"/>
  <c r="E3801" i="6"/>
  <c r="E3799" i="6"/>
  <c r="E3797" i="6"/>
  <c r="E3795" i="6"/>
  <c r="E3793" i="6"/>
  <c r="E3791" i="6"/>
  <c r="E3789" i="6"/>
  <c r="E3787" i="6"/>
  <c r="E3785" i="6"/>
  <c r="E3783" i="6"/>
  <c r="E3781" i="6"/>
  <c r="E3779" i="6"/>
  <c r="E3777" i="6"/>
  <c r="E3775" i="6"/>
  <c r="E3773" i="6"/>
  <c r="E3771" i="6"/>
  <c r="E3769" i="6"/>
  <c r="E3767" i="6"/>
  <c r="E3765" i="6"/>
  <c r="E3763" i="6"/>
  <c r="E3761" i="6"/>
  <c r="E3759" i="6"/>
  <c r="E3757" i="6"/>
  <c r="E3755" i="6"/>
  <c r="E3753" i="6"/>
  <c r="E3751" i="6"/>
  <c r="E3749" i="6"/>
  <c r="E3747" i="6"/>
  <c r="E3745" i="6"/>
  <c r="E3743" i="6"/>
  <c r="E3741" i="6"/>
  <c r="E3739" i="6"/>
  <c r="E3737" i="6"/>
  <c r="E3735" i="6"/>
  <c r="E3733" i="6"/>
  <c r="E3731" i="6"/>
  <c r="E3729" i="6"/>
  <c r="E3727" i="6"/>
  <c r="E3725" i="6"/>
  <c r="E3723" i="6"/>
  <c r="E3721" i="6"/>
  <c r="E3719" i="6"/>
  <c r="E3717" i="6"/>
  <c r="E3715" i="6"/>
  <c r="E3713" i="6"/>
  <c r="E3711" i="6"/>
  <c r="E3709" i="6"/>
  <c r="E3707" i="6"/>
  <c r="E3705" i="6"/>
  <c r="E3703" i="6"/>
  <c r="E3701" i="6"/>
  <c r="E3699" i="6"/>
  <c r="E3697" i="6"/>
  <c r="E3695" i="6"/>
  <c r="E3693" i="6"/>
  <c r="E3691" i="6"/>
  <c r="E3689" i="6"/>
  <c r="E3687" i="6"/>
  <c r="E3685" i="6"/>
  <c r="E3683" i="6"/>
  <c r="E3681" i="6"/>
  <c r="E3679" i="6"/>
  <c r="E3677" i="6"/>
  <c r="E3675" i="6"/>
  <c r="E3673" i="6"/>
  <c r="E3671" i="6"/>
  <c r="E3669" i="6"/>
  <c r="E3667" i="6"/>
  <c r="E3665" i="6"/>
  <c r="E3663" i="6"/>
  <c r="E3661" i="6"/>
  <c r="E3659" i="6"/>
  <c r="E3657" i="6"/>
  <c r="E3655" i="6"/>
  <c r="E3653" i="6"/>
  <c r="E3651" i="6"/>
  <c r="E3649" i="6"/>
  <c r="E3647" i="6"/>
  <c r="E3645" i="6"/>
  <c r="E3643" i="6"/>
  <c r="E3641" i="6"/>
  <c r="E3639" i="6"/>
  <c r="E3637" i="6"/>
  <c r="E3635" i="6"/>
  <c r="E3633" i="6"/>
  <c r="E3631" i="6"/>
  <c r="E3629" i="6"/>
  <c r="E3627" i="6"/>
  <c r="E3625" i="6"/>
  <c r="E3623" i="6"/>
  <c r="E3621" i="6"/>
  <c r="E3619" i="6"/>
  <c r="E3617" i="6"/>
  <c r="E3615" i="6"/>
  <c r="E3613" i="6"/>
  <c r="E3611" i="6"/>
  <c r="E3609" i="6"/>
  <c r="E3607" i="6"/>
  <c r="E3605" i="6"/>
  <c r="E3603" i="6"/>
  <c r="E3601" i="6"/>
  <c r="E3599" i="6"/>
  <c r="E3597" i="6"/>
  <c r="E3595" i="6"/>
  <c r="E3593" i="6"/>
  <c r="E3591" i="6"/>
  <c r="E3589" i="6"/>
  <c r="E3587" i="6"/>
  <c r="E3585" i="6"/>
  <c r="E3583" i="6"/>
  <c r="E3581" i="6"/>
  <c r="E3579" i="6"/>
  <c r="E3577" i="6"/>
  <c r="E3575" i="6"/>
  <c r="E3573" i="6"/>
  <c r="E3571" i="6"/>
  <c r="E3569" i="6"/>
  <c r="E3567" i="6"/>
  <c r="E3565" i="6"/>
  <c r="E3563" i="6"/>
  <c r="E3561" i="6"/>
  <c r="E3559" i="6"/>
  <c r="E3557" i="6"/>
  <c r="E3555" i="6"/>
  <c r="E3553" i="6"/>
  <c r="E3551" i="6"/>
  <c r="E3549" i="6"/>
  <c r="E3547" i="6"/>
  <c r="E3545" i="6"/>
  <c r="E3543" i="6"/>
  <c r="E3541" i="6"/>
  <c r="E3539" i="6"/>
  <c r="E3537" i="6"/>
  <c r="E3535" i="6"/>
  <c r="E3533" i="6"/>
  <c r="E3531" i="6"/>
  <c r="E3529" i="6"/>
  <c r="E3527" i="6"/>
  <c r="E3525" i="6"/>
  <c r="E3523" i="6"/>
  <c r="E3521" i="6"/>
  <c r="E3519" i="6"/>
  <c r="E3517" i="6"/>
  <c r="E3515" i="6"/>
  <c r="E3513" i="6"/>
  <c r="E3511" i="6"/>
  <c r="E3509" i="6"/>
  <c r="E3507" i="6"/>
  <c r="E3505" i="6"/>
  <c r="E3503" i="6"/>
  <c r="E3501" i="6"/>
  <c r="E3499" i="6"/>
  <c r="E3497" i="6"/>
  <c r="E3495" i="6"/>
  <c r="E3493" i="6"/>
  <c r="E3491" i="6"/>
  <c r="E3489" i="6"/>
  <c r="E3487" i="6"/>
  <c r="E3485" i="6"/>
  <c r="E3483" i="6"/>
  <c r="E3481" i="6"/>
  <c r="E3479" i="6"/>
  <c r="E3477" i="6"/>
  <c r="E3475" i="6"/>
  <c r="E3473" i="6"/>
  <c r="E3471" i="6"/>
  <c r="E3469" i="6"/>
  <c r="E3467" i="6"/>
  <c r="E3465" i="6"/>
  <c r="E3463" i="6"/>
  <c r="E3461" i="6"/>
  <c r="E3459" i="6"/>
  <c r="E3457" i="6"/>
  <c r="E3455" i="6"/>
  <c r="E3453" i="6"/>
  <c r="E3451" i="6"/>
  <c r="E3449" i="6"/>
  <c r="E3447" i="6"/>
  <c r="E3445" i="6"/>
  <c r="E3443" i="6"/>
  <c r="E3441" i="6"/>
  <c r="E3439" i="6"/>
  <c r="E3437" i="6"/>
  <c r="E3435" i="6"/>
  <c r="E3433" i="6"/>
  <c r="E3431" i="6"/>
  <c r="E3429" i="6"/>
  <c r="E3427" i="6"/>
  <c r="E3425" i="6"/>
  <c r="E3423" i="6"/>
  <c r="E3421" i="6"/>
  <c r="E3419" i="6"/>
  <c r="E3417" i="6"/>
  <c r="E3415" i="6"/>
  <c r="E3413" i="6"/>
  <c r="E3411" i="6"/>
  <c r="E3409" i="6"/>
  <c r="E3407" i="6"/>
  <c r="E3405" i="6"/>
  <c r="E3403" i="6"/>
  <c r="E3401" i="6"/>
  <c r="E3399" i="6"/>
  <c r="E3397" i="6"/>
  <c r="E3395" i="6"/>
  <c r="E3393" i="6"/>
  <c r="E3391" i="6"/>
  <c r="E3389" i="6"/>
  <c r="E3387" i="6"/>
  <c r="E3385" i="6"/>
  <c r="E3383" i="6"/>
  <c r="E3381" i="6"/>
  <c r="E3379" i="6"/>
  <c r="E3377" i="6"/>
  <c r="E3375" i="6"/>
  <c r="E3373" i="6"/>
  <c r="E3371" i="6"/>
  <c r="E3369" i="6"/>
  <c r="E3367" i="6"/>
  <c r="E3365" i="6"/>
  <c r="E3363" i="6"/>
  <c r="E3361" i="6"/>
  <c r="E3359" i="6"/>
  <c r="E3357" i="6"/>
  <c r="E3355" i="6"/>
  <c r="E3353" i="6"/>
  <c r="E3351" i="6"/>
  <c r="E3349" i="6"/>
  <c r="E3347" i="6"/>
  <c r="E3345" i="6"/>
  <c r="E3343" i="6"/>
  <c r="E3341" i="6"/>
  <c r="E3339" i="6"/>
  <c r="E3337" i="6"/>
  <c r="E3335" i="6"/>
  <c r="E3333" i="6"/>
  <c r="E3331" i="6"/>
  <c r="E3329" i="6"/>
  <c r="E3327" i="6"/>
  <c r="E3325" i="6"/>
  <c r="E3323" i="6"/>
  <c r="E3321" i="6"/>
  <c r="E3319" i="6"/>
  <c r="E3317" i="6"/>
  <c r="E3315" i="6"/>
  <c r="E3313" i="6"/>
  <c r="E3311" i="6"/>
  <c r="E3309" i="6"/>
  <c r="E3307" i="6"/>
  <c r="E3305" i="6"/>
  <c r="E3303" i="6"/>
  <c r="E3301" i="6"/>
  <c r="E3299" i="6"/>
  <c r="E3297" i="6"/>
  <c r="E3295" i="6"/>
  <c r="E3293" i="6"/>
  <c r="E3291" i="6"/>
  <c r="E3289" i="6"/>
  <c r="E3287" i="6"/>
  <c r="E3285" i="6"/>
  <c r="E3283" i="6"/>
  <c r="E3281" i="6"/>
  <c r="E3279" i="6"/>
  <c r="E3277" i="6"/>
  <c r="E3275" i="6"/>
  <c r="E3273" i="6"/>
  <c r="E3271" i="6"/>
  <c r="E3269" i="6"/>
  <c r="E3267" i="6"/>
  <c r="E3265" i="6"/>
  <c r="E3263" i="6"/>
  <c r="E3261" i="6"/>
  <c r="E3259" i="6"/>
  <c r="E3257" i="6"/>
  <c r="E3255" i="6"/>
  <c r="E3253" i="6"/>
  <c r="E3251" i="6"/>
  <c r="E3249" i="6"/>
  <c r="E3247" i="6"/>
  <c r="E3245" i="6"/>
  <c r="E3243" i="6"/>
  <c r="E3241" i="6"/>
  <c r="E3239" i="6"/>
  <c r="E3237" i="6"/>
  <c r="E3235" i="6"/>
  <c r="E3233" i="6"/>
  <c r="E3231" i="6"/>
  <c r="E3229" i="6"/>
  <c r="E3227" i="6"/>
  <c r="E3225" i="6"/>
  <c r="E3223" i="6"/>
  <c r="E3221" i="6"/>
  <c r="E3219" i="6"/>
  <c r="E3217" i="6"/>
  <c r="E3215" i="6"/>
  <c r="E3213" i="6"/>
  <c r="E3211" i="6"/>
  <c r="E3209" i="6"/>
  <c r="E3207" i="6"/>
  <c r="E3205" i="6"/>
  <c r="E3203" i="6"/>
  <c r="E3201" i="6"/>
  <c r="E3199" i="6"/>
  <c r="E3197" i="6"/>
  <c r="E3195" i="6"/>
  <c r="E3193" i="6"/>
  <c r="E3191" i="6"/>
  <c r="E3189" i="6"/>
  <c r="E3187" i="6"/>
  <c r="E3185" i="6"/>
  <c r="E3183" i="6"/>
  <c r="E3181" i="6"/>
  <c r="E3179" i="6"/>
  <c r="E3177" i="6"/>
  <c r="E3175" i="6"/>
  <c r="E3173" i="6"/>
  <c r="E3171" i="6"/>
  <c r="E3169" i="6"/>
  <c r="E3167" i="6"/>
  <c r="E3165" i="6"/>
  <c r="E3163" i="6"/>
  <c r="E3161" i="6"/>
  <c r="E3159" i="6"/>
  <c r="E3157" i="6"/>
  <c r="E3155" i="6"/>
  <c r="E3153" i="6"/>
  <c r="E3151" i="6"/>
  <c r="E3149" i="6"/>
  <c r="E3147" i="6"/>
  <c r="E3145" i="6"/>
  <c r="E3143" i="6"/>
  <c r="E3141" i="6"/>
  <c r="E3139" i="6"/>
  <c r="E3137" i="6"/>
  <c r="E3135" i="6"/>
  <c r="E3133" i="6"/>
  <c r="E3131" i="6"/>
  <c r="E3129" i="6"/>
  <c r="E3127" i="6"/>
  <c r="E3125" i="6"/>
  <c r="E3123" i="6"/>
  <c r="E3121" i="6"/>
  <c r="E3119" i="6"/>
  <c r="E3117" i="6"/>
  <c r="E3115" i="6"/>
  <c r="E3113" i="6"/>
  <c r="E3111" i="6"/>
  <c r="E3109" i="6"/>
  <c r="E3107" i="6"/>
  <c r="E3105" i="6"/>
  <c r="E3103" i="6"/>
  <c r="E3101" i="6"/>
  <c r="E3099" i="6"/>
  <c r="E3097" i="6"/>
  <c r="E3095" i="6"/>
  <c r="E3093" i="6"/>
  <c r="E3091" i="6"/>
  <c r="E3089" i="6"/>
  <c r="E3087" i="6"/>
  <c r="E3085" i="6"/>
  <c r="E3083" i="6"/>
  <c r="E3081" i="6"/>
  <c r="E3079" i="6"/>
  <c r="E3077" i="6"/>
  <c r="E3075" i="6"/>
  <c r="E3073" i="6"/>
  <c r="E3071" i="6"/>
  <c r="E3069" i="6"/>
  <c r="E3067" i="6"/>
  <c r="E3065" i="6"/>
  <c r="E3063" i="6"/>
  <c r="E3061" i="6"/>
  <c r="E3059" i="6"/>
  <c r="E3057" i="6"/>
  <c r="E3055" i="6"/>
  <c r="E3053" i="6"/>
  <c r="E3051" i="6"/>
  <c r="E3049" i="6"/>
  <c r="E3047" i="6"/>
  <c r="E3045" i="6"/>
  <c r="E3043" i="6"/>
  <c r="E3041" i="6"/>
  <c r="E3039" i="6"/>
  <c r="E3037" i="6"/>
  <c r="E3035" i="6"/>
  <c r="E3033" i="6"/>
  <c r="E3031" i="6"/>
  <c r="E3029" i="6"/>
  <c r="E3027" i="6"/>
  <c r="E3025" i="6"/>
  <c r="E3023" i="6"/>
  <c r="E3021" i="6"/>
  <c r="E3019" i="6"/>
  <c r="E3017" i="6"/>
  <c r="E3015" i="6"/>
  <c r="E3013" i="6"/>
  <c r="E3011" i="6"/>
  <c r="E3009" i="6"/>
  <c r="E3007" i="6"/>
  <c r="E3005" i="6"/>
  <c r="E3003" i="6"/>
  <c r="E3001" i="6"/>
  <c r="E2999" i="6"/>
  <c r="E2997" i="6"/>
  <c r="E2995" i="6"/>
  <c r="E2993" i="6"/>
  <c r="E2991" i="6"/>
  <c r="E2989" i="6"/>
  <c r="E2987" i="6"/>
  <c r="E2985" i="6"/>
  <c r="E2983" i="6"/>
  <c r="E2981" i="6"/>
  <c r="E2979" i="6"/>
  <c r="E2977" i="6"/>
  <c r="E2975" i="6"/>
  <c r="E2973" i="6"/>
  <c r="E2971" i="6"/>
  <c r="E2969" i="6"/>
  <c r="E2967" i="6"/>
  <c r="E2965" i="6"/>
  <c r="E2963" i="6"/>
  <c r="E2961" i="6"/>
  <c r="E2959" i="6"/>
  <c r="E2957" i="6"/>
  <c r="E2955" i="6"/>
  <c r="E2953" i="6"/>
  <c r="E2951" i="6"/>
  <c r="E2949" i="6"/>
  <c r="E2947" i="6"/>
  <c r="E2945" i="6"/>
  <c r="E2943" i="6"/>
  <c r="E2941" i="6"/>
  <c r="E2939" i="6"/>
  <c r="E2937" i="6"/>
  <c r="E2935" i="6"/>
  <c r="E2933" i="6"/>
  <c r="E2931" i="6"/>
  <c r="E2929" i="6"/>
  <c r="E2927" i="6"/>
  <c r="E2925" i="6"/>
  <c r="E2923" i="6"/>
  <c r="E2921" i="6"/>
  <c r="E2919" i="6"/>
  <c r="E2917" i="6"/>
  <c r="E2915" i="6"/>
  <c r="E2913" i="6"/>
  <c r="E2911" i="6"/>
  <c r="E2909" i="6"/>
  <c r="E2907" i="6"/>
  <c r="E2905" i="6"/>
  <c r="E2903" i="6"/>
  <c r="E2901" i="6"/>
  <c r="E2899" i="6"/>
  <c r="E2897" i="6"/>
  <c r="E2895" i="6"/>
  <c r="E2893" i="6"/>
  <c r="E2891" i="6"/>
  <c r="E2889" i="6"/>
  <c r="E2887" i="6"/>
  <c r="E2885" i="6"/>
  <c r="E2883" i="6"/>
  <c r="E2881" i="6"/>
  <c r="E2879" i="6"/>
  <c r="E2877" i="6"/>
  <c r="E2875" i="6"/>
  <c r="E2873" i="6"/>
  <c r="E2871" i="6"/>
  <c r="E2869" i="6"/>
  <c r="E2867" i="6"/>
  <c r="E2865" i="6"/>
  <c r="E2863" i="6"/>
  <c r="E2861" i="6"/>
  <c r="E2859" i="6"/>
  <c r="E2857" i="6"/>
  <c r="E2855" i="6"/>
  <c r="E2853" i="6"/>
  <c r="E2851" i="6"/>
  <c r="E2849" i="6"/>
  <c r="E2847" i="6"/>
  <c r="E2845" i="6"/>
  <c r="E2843" i="6"/>
  <c r="E2841" i="6"/>
  <c r="E2839" i="6"/>
  <c r="E2837" i="6"/>
  <c r="E2835" i="6"/>
  <c r="E2833" i="6"/>
  <c r="E2831" i="6"/>
  <c r="E2829" i="6"/>
  <c r="E2827" i="6"/>
  <c r="E2825" i="6"/>
  <c r="E2823" i="6"/>
  <c r="E2821" i="6"/>
  <c r="E2819" i="6"/>
  <c r="E2817" i="6"/>
  <c r="E2815" i="6"/>
  <c r="E2813" i="6"/>
  <c r="E2811" i="6"/>
  <c r="E2809" i="6"/>
  <c r="E2807" i="6"/>
  <c r="E2805" i="6"/>
  <c r="E2803" i="6"/>
  <c r="E2801" i="6"/>
  <c r="E2799" i="6"/>
  <c r="E2797" i="6"/>
  <c r="E2795" i="6"/>
  <c r="E2793" i="6"/>
  <c r="E2791" i="6"/>
  <c r="E2789" i="6"/>
  <c r="E2787" i="6"/>
  <c r="E2785" i="6"/>
  <c r="E2783" i="6"/>
  <c r="E2781" i="6"/>
  <c r="E2779" i="6"/>
  <c r="E2777" i="6"/>
  <c r="E2775" i="6"/>
  <c r="E2773" i="6"/>
  <c r="E2771" i="6"/>
  <c r="E2769" i="6"/>
  <c r="E2767" i="6"/>
  <c r="E2765" i="6"/>
  <c r="E2763" i="6"/>
  <c r="E2761" i="6"/>
  <c r="E2759" i="6"/>
  <c r="E2757" i="6"/>
  <c r="E2755" i="6"/>
  <c r="E2753" i="6"/>
  <c r="E2751" i="6"/>
  <c r="E2749" i="6"/>
  <c r="E2747" i="6"/>
  <c r="E2745" i="6"/>
  <c r="E2743" i="6"/>
  <c r="E2741" i="6"/>
  <c r="E2739" i="6"/>
  <c r="E2737" i="6"/>
  <c r="E2735" i="6"/>
  <c r="E2733" i="6"/>
  <c r="E2731" i="6"/>
  <c r="E2729" i="6"/>
  <c r="E2727" i="6"/>
  <c r="E2725" i="6"/>
  <c r="E2723" i="6"/>
  <c r="E2721" i="6"/>
  <c r="E2719" i="6"/>
  <c r="E2717" i="6"/>
  <c r="E2715" i="6"/>
  <c r="E2713" i="6"/>
  <c r="E2711" i="6"/>
  <c r="E2709" i="6"/>
  <c r="E2707" i="6"/>
  <c r="E2705" i="6"/>
  <c r="E2703" i="6"/>
  <c r="E2701" i="6"/>
  <c r="E2699" i="6"/>
  <c r="E2697" i="6"/>
  <c r="E2695" i="6"/>
  <c r="E2693" i="6"/>
  <c r="E2691" i="6"/>
  <c r="E2689" i="6"/>
  <c r="E2687" i="6"/>
  <c r="E2685" i="6"/>
  <c r="E2683" i="6"/>
  <c r="E2681" i="6"/>
  <c r="E2679" i="6"/>
  <c r="E2677" i="6"/>
  <c r="E2675" i="6"/>
  <c r="E2673" i="6"/>
  <c r="E2671" i="6"/>
  <c r="E2669" i="6"/>
  <c r="E2667" i="6"/>
  <c r="E2665" i="6"/>
  <c r="E2663" i="6"/>
  <c r="E2661" i="6"/>
  <c r="E2659" i="6"/>
  <c r="E2657" i="6"/>
  <c r="E2655" i="6"/>
  <c r="E2653" i="6"/>
  <c r="E2651" i="6"/>
  <c r="E2649" i="6"/>
  <c r="E2647" i="6"/>
  <c r="E2645" i="6"/>
  <c r="E2643" i="6"/>
  <c r="E2641" i="6"/>
  <c r="E2639" i="6"/>
  <c r="E2637" i="6"/>
  <c r="E2635" i="6"/>
  <c r="E2633" i="6"/>
  <c r="E2631" i="6"/>
  <c r="E2629" i="6"/>
  <c r="E2627" i="6"/>
  <c r="E2625" i="6"/>
  <c r="E2623" i="6"/>
  <c r="E2621" i="6"/>
  <c r="E2619" i="6"/>
  <c r="E2617" i="6"/>
  <c r="E2615" i="6"/>
  <c r="E2613" i="6"/>
  <c r="E2611" i="6"/>
  <c r="E2609" i="6"/>
  <c r="E2607" i="6"/>
  <c r="E2605" i="6"/>
  <c r="E2603" i="6"/>
  <c r="E2601" i="6"/>
  <c r="E2599" i="6"/>
  <c r="E2597" i="6"/>
  <c r="E2595" i="6"/>
  <c r="E2593" i="6"/>
  <c r="E2591" i="6"/>
  <c r="E2589" i="6"/>
  <c r="E2587" i="6"/>
  <c r="E2585" i="6"/>
  <c r="E2583" i="6"/>
  <c r="E2581" i="6"/>
  <c r="E2579" i="6"/>
  <c r="E2577" i="6"/>
  <c r="E2575" i="6"/>
  <c r="E2573" i="6"/>
  <c r="E2571" i="6"/>
  <c r="E2569" i="6"/>
  <c r="E2567" i="6"/>
  <c r="E2565" i="6"/>
  <c r="E2563" i="6"/>
  <c r="E2561" i="6"/>
  <c r="E2559" i="6"/>
  <c r="E2557" i="6"/>
  <c r="E2555" i="6"/>
  <c r="E2553" i="6"/>
  <c r="E2551" i="6"/>
  <c r="E2549" i="6"/>
  <c r="E2547" i="6"/>
  <c r="E2545" i="6"/>
  <c r="E2543" i="6"/>
  <c r="E2541" i="6"/>
  <c r="E2539" i="6"/>
  <c r="E2537" i="6"/>
  <c r="E2535" i="6"/>
  <c r="E2533" i="6"/>
  <c r="E2531" i="6"/>
  <c r="E2529" i="6"/>
  <c r="E2527" i="6"/>
  <c r="E2525" i="6"/>
  <c r="E2523" i="6"/>
  <c r="E2521" i="6"/>
  <c r="E2519" i="6"/>
  <c r="E2517" i="6"/>
  <c r="E2515" i="6"/>
  <c r="E2513" i="6"/>
  <c r="E2511" i="6"/>
  <c r="E2509" i="6"/>
  <c r="E2507" i="6"/>
  <c r="E2505" i="6"/>
  <c r="E2503" i="6"/>
  <c r="E2501" i="6"/>
  <c r="E2499" i="6"/>
  <c r="E2497" i="6"/>
  <c r="E2495" i="6"/>
  <c r="E2493" i="6"/>
  <c r="E2491" i="6"/>
  <c r="E2489" i="6"/>
  <c r="E2487" i="6"/>
  <c r="E2485" i="6"/>
  <c r="E2483" i="6"/>
  <c r="E2481" i="6"/>
  <c r="E2479" i="6"/>
  <c r="E2477" i="6"/>
  <c r="E2475" i="6"/>
  <c r="E2473" i="6"/>
  <c r="E2471" i="6"/>
  <c r="E2469" i="6"/>
  <c r="E2467" i="6"/>
  <c r="E2465" i="6"/>
  <c r="E2463" i="6"/>
  <c r="E2461" i="6"/>
  <c r="E2459" i="6"/>
  <c r="E2457" i="6"/>
  <c r="E2455" i="6"/>
  <c r="E2453" i="6"/>
  <c r="E2451" i="6"/>
  <c r="E2449" i="6"/>
  <c r="E2447" i="6"/>
  <c r="E2445" i="6"/>
  <c r="E2443" i="6"/>
  <c r="E2441" i="6"/>
  <c r="E2439" i="6"/>
  <c r="E2437" i="6"/>
  <c r="E2435" i="6"/>
  <c r="E2433" i="6"/>
  <c r="E2431" i="6"/>
  <c r="E2429" i="6"/>
  <c r="E2427" i="6"/>
  <c r="E2425" i="6"/>
  <c r="E2423" i="6"/>
  <c r="E2421" i="6"/>
  <c r="E2419" i="6"/>
  <c r="E2417" i="6"/>
  <c r="E2415" i="6"/>
  <c r="E2413" i="6"/>
  <c r="E2411" i="6"/>
  <c r="E2409" i="6"/>
  <c r="E2407" i="6"/>
  <c r="E2405" i="6"/>
  <c r="E2403" i="6"/>
  <c r="E2401" i="6"/>
  <c r="E2399" i="6"/>
  <c r="E2397" i="6"/>
  <c r="E2395" i="6"/>
  <c r="E2393" i="6"/>
  <c r="E2391" i="6"/>
  <c r="E2389" i="6"/>
  <c r="E2387" i="6"/>
  <c r="E2385" i="6"/>
  <c r="E2383" i="6"/>
  <c r="E2381" i="6"/>
  <c r="E2379" i="6"/>
  <c r="E2377" i="6"/>
  <c r="E2375" i="6"/>
  <c r="E2373" i="6"/>
  <c r="E2371" i="6"/>
  <c r="E2369" i="6"/>
  <c r="E2367" i="6"/>
  <c r="E2365" i="6"/>
  <c r="E2363" i="6"/>
  <c r="E2361" i="6"/>
  <c r="E2359" i="6"/>
  <c r="E2357" i="6"/>
  <c r="E2355" i="6"/>
  <c r="E2353" i="6"/>
  <c r="E2351" i="6"/>
  <c r="E2349" i="6"/>
  <c r="E2347" i="6"/>
  <c r="E2345" i="6"/>
  <c r="E2343" i="6"/>
  <c r="E2341" i="6"/>
  <c r="E2339" i="6"/>
  <c r="E2337" i="6"/>
  <c r="E2335" i="6"/>
  <c r="E2333" i="6"/>
  <c r="E2331" i="6"/>
  <c r="E2329" i="6"/>
  <c r="E2327" i="6"/>
  <c r="E2325" i="6"/>
  <c r="E2323" i="6"/>
  <c r="E2321" i="6"/>
  <c r="E2319" i="6"/>
  <c r="E2317" i="6"/>
  <c r="E2315" i="6"/>
  <c r="E2313" i="6"/>
  <c r="E2311" i="6"/>
  <c r="E2309" i="6"/>
  <c r="E2307" i="6"/>
  <c r="E2305" i="6"/>
  <c r="E2303" i="6"/>
  <c r="E2301" i="6"/>
  <c r="E2299" i="6"/>
  <c r="E2297" i="6"/>
  <c r="E2295" i="6"/>
  <c r="E2293" i="6"/>
  <c r="E2291" i="6"/>
  <c r="E2289" i="6"/>
  <c r="E2287" i="6"/>
  <c r="E2285" i="6"/>
  <c r="E2283" i="6"/>
  <c r="E2281" i="6"/>
  <c r="E2279" i="6"/>
  <c r="E2277" i="6"/>
  <c r="E2275" i="6"/>
  <c r="E2273" i="6"/>
  <c r="E2271" i="6"/>
  <c r="E2269" i="6"/>
  <c r="E2267" i="6"/>
  <c r="E2265" i="6"/>
  <c r="E2263" i="6"/>
  <c r="E2261" i="6"/>
  <c r="E2259" i="6"/>
  <c r="E2257" i="6"/>
  <c r="E2255" i="6"/>
  <c r="E2253" i="6"/>
  <c r="E2251" i="6"/>
  <c r="E2249" i="6"/>
  <c r="E2247" i="6"/>
  <c r="E2245" i="6"/>
  <c r="E2243" i="6"/>
  <c r="E2241" i="6"/>
  <c r="E2239" i="6"/>
  <c r="E2237" i="6"/>
  <c r="E2235" i="6"/>
  <c r="E2233" i="6"/>
  <c r="E2231" i="6"/>
  <c r="E2229" i="6"/>
  <c r="E2227" i="6"/>
  <c r="E2225" i="6"/>
  <c r="E2223" i="6"/>
  <c r="E2221" i="6"/>
  <c r="E2219" i="6"/>
  <c r="E2217" i="6"/>
  <c r="E2215" i="6"/>
  <c r="E2213" i="6"/>
  <c r="E2211" i="6"/>
  <c r="E2209" i="6"/>
  <c r="E2207" i="6"/>
  <c r="E2205" i="6"/>
  <c r="E2203" i="6"/>
  <c r="E2201" i="6"/>
  <c r="E2199" i="6"/>
  <c r="E2197" i="6"/>
  <c r="E2195" i="6"/>
  <c r="E2193" i="6"/>
  <c r="E2191" i="6"/>
  <c r="E2189" i="6"/>
  <c r="E2187" i="6"/>
  <c r="E2185" i="6"/>
  <c r="E2183" i="6"/>
  <c r="E2181" i="6"/>
  <c r="E2179" i="6"/>
  <c r="E2177" i="6"/>
  <c r="E2175" i="6"/>
  <c r="E2173" i="6"/>
  <c r="E2171" i="6"/>
  <c r="E2169" i="6"/>
  <c r="E2167" i="6"/>
  <c r="E2165" i="6"/>
  <c r="E2163" i="6"/>
  <c r="E2161" i="6"/>
  <c r="E2159" i="6"/>
  <c r="E2157" i="6"/>
  <c r="E2155" i="6"/>
  <c r="E2153" i="6"/>
  <c r="E2151" i="6"/>
  <c r="E2149" i="6"/>
  <c r="E2147" i="6"/>
  <c r="E2145" i="6"/>
  <c r="E2143" i="6"/>
  <c r="E2141" i="6"/>
  <c r="E2139" i="6"/>
  <c r="E2137" i="6"/>
  <c r="E2135" i="6"/>
  <c r="E2133" i="6"/>
  <c r="E2131" i="6"/>
  <c r="E2129" i="6"/>
  <c r="E2127" i="6"/>
  <c r="E2125" i="6"/>
  <c r="E2123" i="6"/>
  <c r="E2121" i="6"/>
  <c r="E2119" i="6"/>
  <c r="E2117" i="6"/>
  <c r="E2115" i="6"/>
  <c r="E2113" i="6"/>
  <c r="E2111" i="6"/>
  <c r="E2109" i="6"/>
  <c r="E2107" i="6"/>
  <c r="E2105" i="6"/>
  <c r="E2103" i="6"/>
  <c r="E2101" i="6"/>
  <c r="E2099" i="6"/>
  <c r="E2097" i="6"/>
  <c r="E2095" i="6"/>
  <c r="E2093" i="6"/>
  <c r="E2091" i="6"/>
  <c r="E2089" i="6"/>
  <c r="E2087" i="6"/>
  <c r="E2085" i="6"/>
  <c r="E2083" i="6"/>
  <c r="E2081" i="6"/>
  <c r="E2079" i="6"/>
  <c r="E2077" i="6"/>
  <c r="E2075" i="6"/>
  <c r="E2073" i="6"/>
  <c r="E2071" i="6"/>
  <c r="E2069" i="6"/>
  <c r="E2067" i="6"/>
  <c r="E2065" i="6"/>
  <c r="E2063" i="6"/>
  <c r="E2061" i="6"/>
  <c r="E2059" i="6"/>
  <c r="E2057" i="6"/>
  <c r="E2055" i="6"/>
  <c r="E2053" i="6"/>
  <c r="E2051" i="6"/>
  <c r="E2049" i="6"/>
  <c r="E2047" i="6"/>
  <c r="E2045" i="6"/>
  <c r="E2043" i="6"/>
  <c r="E2041" i="6"/>
  <c r="E2039" i="6"/>
  <c r="E2037" i="6"/>
  <c r="E2035" i="6"/>
  <c r="E2033" i="6"/>
  <c r="E2031" i="6"/>
  <c r="E2029" i="6"/>
  <c r="E2027" i="6"/>
  <c r="E2025" i="6"/>
  <c r="E2023" i="6"/>
  <c r="E2021" i="6"/>
  <c r="E2019" i="6"/>
  <c r="E2017" i="6"/>
  <c r="E2015" i="6"/>
  <c r="E2013" i="6"/>
  <c r="E2011" i="6"/>
  <c r="E2009" i="6"/>
  <c r="E2007" i="6"/>
  <c r="E2005" i="6"/>
  <c r="E2003" i="6"/>
  <c r="E2001" i="6"/>
  <c r="E1999" i="6"/>
  <c r="E1997" i="6"/>
  <c r="E1995" i="6"/>
  <c r="E1993" i="6"/>
  <c r="E1991" i="6"/>
  <c r="E1989" i="6"/>
  <c r="E1987" i="6"/>
  <c r="E1985" i="6"/>
  <c r="E1983" i="6"/>
  <c r="E1981" i="6"/>
  <c r="E1979" i="6"/>
  <c r="E1977" i="6"/>
  <c r="E1975" i="6"/>
  <c r="E1973" i="6"/>
  <c r="E1971" i="6"/>
  <c r="E1969" i="6"/>
  <c r="E1967" i="6"/>
  <c r="E1965" i="6"/>
  <c r="E1963" i="6"/>
  <c r="E1961" i="6"/>
  <c r="E1959" i="6"/>
  <c r="E1957" i="6"/>
  <c r="E1955" i="6"/>
  <c r="E1953" i="6"/>
  <c r="E1951" i="6"/>
  <c r="E1949" i="6"/>
  <c r="E1947" i="6"/>
  <c r="E1945" i="6"/>
  <c r="E1943" i="6"/>
  <c r="E1941" i="6"/>
  <c r="E1939" i="6"/>
  <c r="E1937" i="6"/>
  <c r="E1935" i="6"/>
  <c r="E1933" i="6"/>
  <c r="E1931" i="6"/>
  <c r="E1929" i="6"/>
  <c r="E1927" i="6"/>
  <c r="E1925" i="6"/>
  <c r="E1923" i="6"/>
  <c r="E1921" i="6"/>
  <c r="E1919" i="6"/>
  <c r="E1917" i="6"/>
  <c r="E1915" i="6"/>
  <c r="E1913" i="6"/>
  <c r="E1911" i="6"/>
  <c r="E1909" i="6"/>
  <c r="E1907" i="6"/>
  <c r="E1905" i="6"/>
  <c r="E1903" i="6"/>
  <c r="E1901" i="6"/>
  <c r="E1899" i="6"/>
  <c r="E1897" i="6"/>
  <c r="E1895" i="6"/>
  <c r="E1893" i="6"/>
  <c r="E1891" i="6"/>
  <c r="E1889" i="6"/>
  <c r="E1887" i="6"/>
  <c r="E1885" i="6"/>
  <c r="E1883" i="6"/>
  <c r="E1881" i="6"/>
  <c r="E1879" i="6"/>
  <c r="E1877" i="6"/>
  <c r="E1875" i="6"/>
  <c r="E1873" i="6"/>
  <c r="E1871" i="6"/>
  <c r="E1869" i="6"/>
  <c r="E1867" i="6"/>
  <c r="E1865" i="6"/>
  <c r="E1863" i="6"/>
  <c r="E1861" i="6"/>
  <c r="E1859" i="6"/>
  <c r="E1857" i="6"/>
  <c r="E1855" i="6"/>
  <c r="E1853" i="6"/>
  <c r="E1851" i="6"/>
  <c r="E1849" i="6"/>
  <c r="E1847" i="6"/>
  <c r="E1845" i="6"/>
  <c r="E1843" i="6"/>
  <c r="E1841" i="6"/>
  <c r="E1839" i="6"/>
  <c r="E1837" i="6"/>
  <c r="E1835" i="6"/>
  <c r="E1833" i="6"/>
  <c r="E1831" i="6"/>
  <c r="E1829" i="6"/>
  <c r="E1827" i="6"/>
  <c r="E1825" i="6"/>
  <c r="E1823" i="6"/>
  <c r="E1821" i="6"/>
  <c r="E1819" i="6"/>
  <c r="E1817" i="6"/>
  <c r="E1815" i="6"/>
  <c r="E1813" i="6"/>
  <c r="E1811" i="6"/>
  <c r="E1809" i="6"/>
  <c r="E1807" i="6"/>
  <c r="E1805" i="6"/>
  <c r="E1803" i="6"/>
  <c r="E1801" i="6"/>
  <c r="E1799" i="6"/>
  <c r="E1797" i="6"/>
  <c r="E1795" i="6"/>
  <c r="E1793" i="6"/>
  <c r="E1791" i="6"/>
  <c r="E1789" i="6"/>
  <c r="E1787" i="6"/>
  <c r="E1785" i="6"/>
  <c r="E1783" i="6"/>
  <c r="E1781" i="6"/>
  <c r="E1779" i="6"/>
  <c r="E1777" i="6"/>
  <c r="E1775" i="6"/>
  <c r="E1773" i="6"/>
  <c r="E1771" i="6"/>
  <c r="E1769" i="6"/>
  <c r="E1767" i="6"/>
  <c r="E1765" i="6"/>
  <c r="E1763" i="6"/>
  <c r="E1761" i="6"/>
  <c r="E1759" i="6"/>
  <c r="E1757" i="6"/>
  <c r="E1755" i="6"/>
  <c r="E1753" i="6"/>
  <c r="E1751" i="6"/>
  <c r="E1749" i="6"/>
  <c r="E1747" i="6"/>
  <c r="E1745" i="6"/>
  <c r="E1743" i="6"/>
  <c r="E1741" i="6"/>
  <c r="E1739" i="6"/>
  <c r="E1737" i="6"/>
  <c r="E1735" i="6"/>
  <c r="E1733" i="6"/>
  <c r="E1731" i="6"/>
  <c r="E1729" i="6"/>
  <c r="E1727" i="6"/>
  <c r="E1725" i="6"/>
  <c r="E1723" i="6"/>
  <c r="E1721" i="6"/>
  <c r="E1719" i="6"/>
  <c r="E1717" i="6"/>
  <c r="E1715" i="6"/>
  <c r="E1713" i="6"/>
  <c r="E1711" i="6"/>
  <c r="E1709" i="6"/>
  <c r="E1707" i="6"/>
  <c r="E1705" i="6"/>
  <c r="E1703" i="6"/>
  <c r="E1701" i="6"/>
  <c r="E1699" i="6"/>
  <c r="E1697" i="6"/>
  <c r="E1695" i="6"/>
  <c r="E1693" i="6"/>
  <c r="E1691" i="6"/>
  <c r="E1689" i="6"/>
  <c r="E1687" i="6"/>
  <c r="E1685" i="6"/>
  <c r="E1683" i="6"/>
  <c r="E1681" i="6"/>
  <c r="E1679" i="6"/>
  <c r="E1677" i="6"/>
  <c r="E1675" i="6"/>
  <c r="E1673" i="6"/>
  <c r="E1671" i="6"/>
  <c r="E1669" i="6"/>
  <c r="E1667" i="6"/>
  <c r="E1665" i="6"/>
  <c r="E1663" i="6"/>
  <c r="E1661" i="6"/>
  <c r="E1659" i="6"/>
  <c r="E1657" i="6"/>
  <c r="E1655" i="6"/>
  <c r="E1653" i="6"/>
  <c r="E1651" i="6"/>
  <c r="E1649" i="6"/>
  <c r="E1647" i="6"/>
  <c r="E1645" i="6"/>
  <c r="E1643" i="6"/>
  <c r="E1641" i="6"/>
  <c r="E1639" i="6"/>
  <c r="E1637" i="6"/>
  <c r="E1635" i="6"/>
  <c r="E1633" i="6"/>
  <c r="E1631" i="6"/>
  <c r="E1629" i="6"/>
  <c r="E1627" i="6"/>
  <c r="E1625" i="6"/>
  <c r="E1623" i="6"/>
  <c r="E1621" i="6"/>
  <c r="E1619" i="6"/>
  <c r="E1617" i="6"/>
  <c r="E1615" i="6"/>
  <c r="E1613" i="6"/>
  <c r="E1611" i="6"/>
  <c r="E1609" i="6"/>
  <c r="E1607" i="6"/>
  <c r="E1605" i="6"/>
  <c r="E1603" i="6"/>
  <c r="E1601" i="6"/>
  <c r="E1599" i="6"/>
  <c r="E1597" i="6"/>
  <c r="E1595" i="6"/>
  <c r="E1593" i="6"/>
  <c r="E1591" i="6"/>
  <c r="E1589" i="6"/>
  <c r="E1587" i="6"/>
  <c r="E1585" i="6"/>
  <c r="E1583" i="6"/>
  <c r="E1581" i="6"/>
  <c r="E1579" i="6"/>
  <c r="E1577" i="6"/>
  <c r="E1575" i="6"/>
  <c r="E1573" i="6"/>
  <c r="E1571" i="6"/>
  <c r="E1569" i="6"/>
  <c r="E1567" i="6"/>
  <c r="E1565" i="6"/>
  <c r="E1563" i="6"/>
  <c r="E1561" i="6"/>
  <c r="E1559" i="6"/>
  <c r="E1557" i="6"/>
  <c r="E1555" i="6"/>
  <c r="E1553" i="6"/>
  <c r="E1551" i="6"/>
  <c r="E1549" i="6"/>
  <c r="E1547" i="6"/>
  <c r="E1545" i="6"/>
  <c r="E1543" i="6"/>
  <c r="E1541" i="6"/>
  <c r="E1539" i="6"/>
  <c r="E1537" i="6"/>
  <c r="E1535" i="6"/>
  <c r="E1533" i="6"/>
  <c r="E1531" i="6"/>
  <c r="E1529" i="6"/>
  <c r="E1527" i="6"/>
  <c r="E1525" i="6"/>
  <c r="E1523" i="6"/>
  <c r="E1521" i="6"/>
  <c r="E1519" i="6"/>
  <c r="E1517" i="6"/>
  <c r="E1515" i="6"/>
  <c r="E1513" i="6"/>
  <c r="E1511" i="6"/>
  <c r="E1509" i="6"/>
  <c r="E1507" i="6"/>
  <c r="E1505" i="6"/>
  <c r="E1503" i="6"/>
  <c r="E1501" i="6"/>
  <c r="E1499" i="6"/>
  <c r="E1497" i="6"/>
  <c r="E1495" i="6"/>
  <c r="E1493" i="6"/>
  <c r="E1491" i="6"/>
  <c r="E1489" i="6"/>
  <c r="E1487" i="6"/>
  <c r="E1485" i="6"/>
  <c r="E1483" i="6"/>
  <c r="E1481" i="6"/>
  <c r="E1479" i="6"/>
  <c r="E1477" i="6"/>
  <c r="E1475" i="6"/>
  <c r="E1473" i="6"/>
  <c r="E1471" i="6"/>
  <c r="E1469" i="6"/>
  <c r="E1467" i="6"/>
  <c r="E1465" i="6"/>
  <c r="E1463" i="6"/>
  <c r="E1461" i="6"/>
  <c r="E1459" i="6"/>
  <c r="E1457" i="6"/>
  <c r="E1455" i="6"/>
  <c r="E1453" i="6"/>
  <c r="E1451" i="6"/>
  <c r="E1449" i="6"/>
  <c r="E1447" i="6"/>
  <c r="E1445" i="6"/>
  <c r="E1443" i="6"/>
  <c r="E1441" i="6"/>
  <c r="E1439" i="6"/>
  <c r="E1437" i="6"/>
  <c r="E1435" i="6"/>
  <c r="E1433" i="6"/>
  <c r="E1431" i="6"/>
  <c r="E1429" i="6"/>
  <c r="E1427" i="6"/>
  <c r="E1425" i="6"/>
  <c r="E1423" i="6"/>
  <c r="E1421" i="6"/>
  <c r="E1419" i="6"/>
  <c r="E1417" i="6"/>
  <c r="E1415" i="6"/>
  <c r="E1413" i="6"/>
  <c r="E1411" i="6"/>
  <c r="E1409" i="6"/>
  <c r="E1407" i="6"/>
  <c r="E1405" i="6"/>
  <c r="E1403" i="6"/>
  <c r="E1401" i="6"/>
  <c r="E1399" i="6"/>
  <c r="E1397" i="6"/>
  <c r="E1395" i="6"/>
  <c r="E1393" i="6"/>
  <c r="E1391" i="6"/>
  <c r="E1389" i="6"/>
  <c r="E1387" i="6"/>
  <c r="E1385" i="6"/>
  <c r="E1383" i="6"/>
  <c r="E1381" i="6"/>
  <c r="E1379" i="6"/>
  <c r="E1377" i="6"/>
  <c r="E1375" i="6"/>
  <c r="E1373" i="6"/>
  <c r="E1371" i="6"/>
  <c r="E1369" i="6"/>
  <c r="E1367" i="6"/>
  <c r="E1365" i="6"/>
  <c r="E1363" i="6"/>
  <c r="E1361" i="6"/>
  <c r="E1359" i="6"/>
  <c r="E1357" i="6"/>
  <c r="E1355" i="6"/>
  <c r="E1353" i="6"/>
  <c r="E1351" i="6"/>
  <c r="E1349" i="6"/>
  <c r="E1347" i="6"/>
  <c r="E1345" i="6"/>
  <c r="E1343" i="6"/>
  <c r="E1341" i="6"/>
  <c r="E1339" i="6"/>
  <c r="E1337" i="6"/>
  <c r="E1335" i="6"/>
  <c r="E1333" i="6"/>
  <c r="E1331" i="6"/>
  <c r="E1329" i="6"/>
  <c r="E1327" i="6"/>
  <c r="E1325" i="6"/>
  <c r="E1323" i="6"/>
  <c r="E1321" i="6"/>
  <c r="E1319" i="6"/>
  <c r="E1317" i="6"/>
  <c r="E1315" i="6"/>
  <c r="E1313" i="6"/>
  <c r="E1311" i="6"/>
  <c r="E1309" i="6"/>
  <c r="E1307" i="6"/>
  <c r="E1305" i="6"/>
  <c r="E1303" i="6"/>
  <c r="E1301" i="6"/>
  <c r="E1299" i="6"/>
  <c r="E1297" i="6"/>
  <c r="E1295" i="6"/>
  <c r="E1293" i="6"/>
  <c r="E1291" i="6"/>
  <c r="E1289" i="6"/>
  <c r="E1287" i="6"/>
  <c r="E1285" i="6"/>
  <c r="E1283" i="6"/>
  <c r="E1281" i="6"/>
  <c r="E1279" i="6"/>
  <c r="E1277" i="6"/>
  <c r="E1275" i="6"/>
  <c r="E1273" i="6"/>
  <c r="E1271" i="6"/>
  <c r="E1269" i="6"/>
  <c r="E1267" i="6"/>
  <c r="E1265" i="6"/>
  <c r="E1263" i="6"/>
  <c r="E1261" i="6"/>
  <c r="E1259" i="6"/>
  <c r="E1257" i="6"/>
  <c r="E1255" i="6"/>
  <c r="E1253" i="6"/>
  <c r="E1251" i="6"/>
  <c r="E1249" i="6"/>
  <c r="E1247" i="6"/>
  <c r="E1245" i="6"/>
  <c r="E1243" i="6"/>
  <c r="E1241" i="6"/>
  <c r="E1239" i="6"/>
  <c r="E1237" i="6"/>
  <c r="E1235" i="6"/>
  <c r="E1233" i="6"/>
  <c r="E1231" i="6"/>
  <c r="E1229" i="6"/>
  <c r="E1227" i="6"/>
  <c r="E1225" i="6"/>
  <c r="E1223" i="6"/>
  <c r="E1221" i="6"/>
  <c r="E1219" i="6"/>
  <c r="E1217" i="6"/>
  <c r="E1215" i="6"/>
  <c r="E1213" i="6"/>
  <c r="E1211" i="6"/>
  <c r="E1209" i="6"/>
  <c r="E1207" i="6"/>
  <c r="E1205" i="6"/>
  <c r="E1203" i="6"/>
  <c r="E1201" i="6"/>
  <c r="E1199" i="6"/>
  <c r="E1197" i="6"/>
  <c r="E1195" i="6"/>
  <c r="E1193" i="6"/>
  <c r="E1191" i="6"/>
  <c r="E1189" i="6"/>
  <c r="E1187" i="6"/>
  <c r="E1185" i="6"/>
  <c r="E1183" i="6"/>
  <c r="E1181" i="6"/>
  <c r="E1179" i="6"/>
  <c r="E1177" i="6"/>
  <c r="E1175" i="6"/>
  <c r="E1173" i="6"/>
  <c r="E1171" i="6"/>
  <c r="E1169" i="6"/>
  <c r="E1167" i="6"/>
  <c r="E1165" i="6"/>
  <c r="E1163" i="6"/>
  <c r="E1161" i="6"/>
  <c r="E1159" i="6"/>
  <c r="E1157" i="6"/>
  <c r="E1155" i="6"/>
  <c r="E1153" i="6"/>
  <c r="E1151" i="6"/>
  <c r="E1149" i="6"/>
  <c r="E1147" i="6"/>
  <c r="E1145" i="6"/>
  <c r="E1143" i="6"/>
  <c r="E1141" i="6"/>
  <c r="E1139" i="6"/>
  <c r="E1137" i="6"/>
  <c r="E1135" i="6"/>
  <c r="E1133" i="6"/>
  <c r="E1131" i="6"/>
  <c r="E1129" i="6"/>
  <c r="E1127" i="6"/>
  <c r="E1125" i="6"/>
  <c r="E1123" i="6"/>
  <c r="E1121" i="6"/>
  <c r="E1119" i="6"/>
  <c r="E1117" i="6"/>
  <c r="E1115" i="6"/>
  <c r="E1113" i="6"/>
  <c r="E1111" i="6"/>
  <c r="E1109" i="6"/>
  <c r="E1107" i="6"/>
  <c r="E1105" i="6"/>
  <c r="E1103" i="6"/>
  <c r="E1101" i="6"/>
  <c r="E1099" i="6"/>
  <c r="E1097" i="6"/>
  <c r="E1095" i="6"/>
  <c r="E1093" i="6"/>
  <c r="E1091" i="6"/>
  <c r="E1089" i="6"/>
  <c r="E1087" i="6"/>
  <c r="E1085" i="6"/>
  <c r="E1083" i="6"/>
  <c r="E1081" i="6"/>
  <c r="E1079" i="6"/>
  <c r="E1077" i="6"/>
  <c r="E1075" i="6"/>
  <c r="E1073" i="6"/>
  <c r="E1071" i="6"/>
  <c r="E1069" i="6"/>
  <c r="E1067" i="6"/>
  <c r="E1065" i="6"/>
  <c r="E1063" i="6"/>
  <c r="E1061" i="6"/>
  <c r="E1059" i="6"/>
  <c r="E1057" i="6"/>
  <c r="E1055" i="6"/>
  <c r="E1053" i="6"/>
  <c r="E1051" i="6"/>
  <c r="E1049" i="6"/>
  <c r="E1047" i="6"/>
  <c r="E1045" i="6"/>
  <c r="E1043" i="6"/>
  <c r="E1041" i="6"/>
  <c r="E1039" i="6"/>
  <c r="E1037" i="6"/>
  <c r="E1035" i="6"/>
  <c r="E1033" i="6"/>
  <c r="E1031" i="6"/>
  <c r="E1029" i="6"/>
  <c r="E1027" i="6"/>
  <c r="E1025" i="6"/>
  <c r="E1023" i="6"/>
  <c r="E1021" i="6"/>
  <c r="E1019" i="6"/>
  <c r="E1017" i="6"/>
  <c r="E1015" i="6"/>
  <c r="E1013" i="6"/>
  <c r="E1011" i="6"/>
  <c r="E1009" i="6"/>
  <c r="E1007" i="6"/>
  <c r="E1005" i="6"/>
  <c r="E1003" i="6"/>
  <c r="E1001" i="6"/>
  <c r="E999" i="6"/>
  <c r="E997" i="6"/>
  <c r="E995" i="6"/>
  <c r="E993" i="6"/>
  <c r="E991" i="6"/>
  <c r="E989" i="6"/>
  <c r="E987" i="6"/>
  <c r="E985" i="6"/>
  <c r="E983" i="6"/>
  <c r="E981" i="6"/>
  <c r="E979" i="6"/>
  <c r="E977" i="6"/>
  <c r="E975" i="6"/>
  <c r="E973" i="6"/>
  <c r="E971" i="6"/>
  <c r="E969" i="6"/>
  <c r="E967" i="6"/>
  <c r="E965" i="6"/>
  <c r="E963" i="6"/>
  <c r="E961" i="6"/>
  <c r="E959" i="6"/>
  <c r="E957" i="6"/>
  <c r="E955" i="6"/>
  <c r="E953" i="6"/>
  <c r="E951" i="6"/>
  <c r="E949" i="6"/>
  <c r="E947" i="6"/>
  <c r="E945" i="6"/>
  <c r="E943" i="6"/>
  <c r="E941" i="6"/>
  <c r="E939" i="6"/>
  <c r="E937" i="6"/>
  <c r="E935" i="6"/>
  <c r="E933" i="6"/>
  <c r="E931" i="6"/>
  <c r="E929" i="6"/>
  <c r="E927" i="6"/>
  <c r="E925" i="6"/>
  <c r="E923" i="6"/>
  <c r="E921" i="6"/>
  <c r="E919" i="6"/>
  <c r="E917" i="6"/>
  <c r="E915" i="6"/>
  <c r="E913" i="6"/>
  <c r="E911" i="6"/>
  <c r="E909" i="6"/>
  <c r="E907" i="6"/>
  <c r="E905" i="6"/>
  <c r="E903" i="6"/>
  <c r="E901" i="6"/>
  <c r="E899" i="6"/>
  <c r="E897" i="6"/>
  <c r="E895" i="6"/>
  <c r="E893" i="6"/>
  <c r="E891" i="6"/>
  <c r="E889" i="6"/>
  <c r="E887" i="6"/>
  <c r="E885" i="6"/>
  <c r="E883" i="6"/>
  <c r="E881" i="6"/>
  <c r="E879" i="6"/>
  <c r="E877" i="6"/>
  <c r="E875" i="6"/>
  <c r="E873" i="6"/>
  <c r="E871" i="6"/>
  <c r="E869" i="6"/>
  <c r="E867" i="6"/>
  <c r="E865" i="6"/>
  <c r="E863" i="6"/>
  <c r="E861" i="6"/>
  <c r="E859" i="6"/>
  <c r="E857" i="6"/>
  <c r="E855" i="6"/>
  <c r="E853" i="6"/>
  <c r="E851" i="6"/>
  <c r="E849" i="6"/>
  <c r="E847" i="6"/>
  <c r="E845" i="6"/>
  <c r="E843" i="6"/>
  <c r="E841" i="6"/>
  <c r="E839" i="6"/>
  <c r="E837" i="6"/>
  <c r="E835" i="6"/>
  <c r="E833" i="6"/>
  <c r="E831" i="6"/>
  <c r="E829" i="6"/>
  <c r="E827" i="6"/>
  <c r="E825" i="6"/>
  <c r="E823" i="6"/>
  <c r="E821" i="6"/>
  <c r="E819" i="6"/>
  <c r="E817" i="6"/>
  <c r="E815" i="6"/>
  <c r="E813" i="6"/>
  <c r="E811" i="6"/>
  <c r="E809" i="6"/>
  <c r="E807" i="6"/>
  <c r="E805" i="6"/>
  <c r="E803" i="6"/>
  <c r="E801" i="6"/>
  <c r="E799" i="6"/>
  <c r="E797" i="6"/>
  <c r="E795" i="6"/>
  <c r="E793" i="6"/>
  <c r="E791" i="6"/>
  <c r="E789" i="6"/>
  <c r="E787" i="6"/>
  <c r="E785" i="6"/>
  <c r="E783" i="6"/>
  <c r="E781" i="6"/>
  <c r="E779" i="6"/>
  <c r="E777" i="6"/>
  <c r="E775" i="6"/>
  <c r="E773" i="6"/>
  <c r="E771" i="6"/>
  <c r="E769" i="6"/>
  <c r="E767" i="6"/>
  <c r="E765" i="6"/>
  <c r="E763" i="6"/>
  <c r="E761" i="6"/>
  <c r="E759" i="6"/>
  <c r="E757" i="6"/>
  <c r="E755" i="6"/>
  <c r="E753" i="6"/>
  <c r="E751" i="6"/>
  <c r="E749" i="6"/>
  <c r="E747" i="6"/>
  <c r="E745" i="6"/>
  <c r="E743" i="6"/>
  <c r="E741" i="6"/>
  <c r="E739" i="6"/>
  <c r="E737" i="6"/>
  <c r="E735" i="6"/>
  <c r="E733" i="6"/>
  <c r="E731" i="6"/>
  <c r="E729" i="6"/>
  <c r="E727" i="6"/>
  <c r="E725" i="6"/>
  <c r="E723" i="6"/>
  <c r="E721" i="6"/>
  <c r="E719" i="6"/>
  <c r="E717" i="6"/>
  <c r="E715" i="6"/>
  <c r="E713" i="6"/>
  <c r="E711" i="6"/>
  <c r="E709" i="6"/>
  <c r="E707" i="6"/>
  <c r="E705" i="6"/>
  <c r="E703" i="6"/>
  <c r="E701" i="6"/>
  <c r="E699" i="6"/>
  <c r="E697" i="6"/>
  <c r="E695" i="6"/>
  <c r="E693" i="6"/>
  <c r="E691" i="6"/>
  <c r="E689" i="6"/>
  <c r="E687" i="6"/>
  <c r="E685" i="6"/>
  <c r="E683" i="6"/>
  <c r="E681" i="6"/>
  <c r="E679" i="6"/>
  <c r="E677" i="6"/>
  <c r="E675" i="6"/>
  <c r="E673" i="6"/>
  <c r="E671" i="6"/>
  <c r="E669" i="6"/>
  <c r="E667" i="6"/>
  <c r="E665" i="6"/>
  <c r="E663" i="6"/>
  <c r="E661" i="6"/>
  <c r="E659" i="6"/>
  <c r="E657" i="6"/>
  <c r="E655" i="6"/>
  <c r="E653" i="6"/>
  <c r="E651" i="6"/>
  <c r="E649" i="6"/>
  <c r="E647" i="6"/>
  <c r="E645" i="6"/>
  <c r="E643" i="6"/>
  <c r="E641" i="6"/>
  <c r="E639" i="6"/>
  <c r="E637" i="6"/>
  <c r="E635" i="6"/>
  <c r="E633" i="6"/>
  <c r="E631" i="6"/>
  <c r="E629" i="6"/>
  <c r="E627" i="6"/>
  <c r="E625" i="6"/>
  <c r="E623" i="6"/>
  <c r="E621" i="6"/>
  <c r="E619" i="6"/>
  <c r="E617" i="6"/>
  <c r="E615" i="6"/>
  <c r="E613" i="6"/>
  <c r="E611" i="6"/>
  <c r="E609" i="6"/>
  <c r="E607" i="6"/>
  <c r="E605" i="6"/>
  <c r="E603" i="6"/>
  <c r="E601" i="6"/>
  <c r="E599" i="6"/>
  <c r="E597" i="6"/>
  <c r="E595" i="6"/>
  <c r="E593" i="6"/>
  <c r="E591" i="6"/>
  <c r="E589" i="6"/>
  <c r="E587" i="6"/>
  <c r="E585" i="6"/>
  <c r="E583" i="6"/>
  <c r="E581" i="6"/>
  <c r="E579" i="6"/>
  <c r="E577" i="6"/>
  <c r="E575" i="6"/>
  <c r="E573" i="6"/>
  <c r="E571" i="6"/>
  <c r="E569" i="6"/>
  <c r="E567" i="6"/>
  <c r="E565" i="6"/>
  <c r="E563" i="6"/>
  <c r="E561" i="6"/>
  <c r="E559" i="6"/>
  <c r="E557" i="6"/>
  <c r="E555" i="6"/>
  <c r="E553" i="6"/>
  <c r="E551" i="6"/>
  <c r="E549" i="6"/>
  <c r="E547" i="6"/>
  <c r="E545" i="6"/>
  <c r="E543" i="6"/>
  <c r="E541" i="6"/>
  <c r="E539" i="6"/>
  <c r="E537" i="6"/>
  <c r="E535" i="6"/>
  <c r="E533" i="6"/>
  <c r="E531" i="6"/>
  <c r="E529" i="6"/>
  <c r="E527" i="6"/>
  <c r="E525" i="6"/>
  <c r="E523" i="6"/>
  <c r="E521" i="6"/>
  <c r="E519" i="6"/>
  <c r="E517" i="6"/>
  <c r="E515" i="6"/>
  <c r="E513" i="6"/>
  <c r="E511" i="6"/>
  <c r="E509" i="6"/>
  <c r="E507" i="6"/>
  <c r="E505" i="6"/>
  <c r="E503" i="6"/>
  <c r="E501" i="6"/>
  <c r="E499" i="6"/>
  <c r="E497" i="6"/>
  <c r="E495" i="6"/>
  <c r="E493" i="6"/>
  <c r="E491" i="6"/>
  <c r="E489" i="6"/>
  <c r="E487" i="6"/>
  <c r="E485" i="6"/>
  <c r="E483" i="6"/>
  <c r="E481" i="6"/>
  <c r="E479" i="6"/>
  <c r="E477" i="6"/>
  <c r="E475" i="6"/>
  <c r="E473" i="6"/>
  <c r="E471" i="6"/>
  <c r="E469" i="6"/>
  <c r="E467" i="6"/>
  <c r="E465" i="6"/>
  <c r="E463" i="6"/>
  <c r="E461" i="6"/>
  <c r="E459" i="6"/>
  <c r="E457" i="6"/>
  <c r="E455" i="6"/>
  <c r="E453" i="6"/>
  <c r="E451" i="6"/>
  <c r="E449" i="6"/>
  <c r="E447" i="6"/>
  <c r="E445" i="6"/>
  <c r="E443" i="6"/>
  <c r="E441" i="6"/>
  <c r="E439" i="6"/>
  <c r="E437" i="6"/>
  <c r="E435" i="6"/>
  <c r="E433" i="6"/>
  <c r="E431" i="6"/>
  <c r="E429" i="6"/>
  <c r="E427" i="6"/>
  <c r="E425" i="6"/>
  <c r="E423" i="6"/>
  <c r="E421" i="6"/>
  <c r="E419" i="6"/>
  <c r="E417" i="6"/>
  <c r="E415" i="6"/>
  <c r="E413" i="6"/>
  <c r="E411" i="6"/>
  <c r="E409" i="6"/>
  <c r="E407" i="6"/>
  <c r="E405" i="6"/>
  <c r="E403" i="6"/>
  <c r="E401" i="6"/>
  <c r="E399" i="6"/>
  <c r="E397" i="6"/>
  <c r="E395" i="6"/>
  <c r="E393" i="6"/>
  <c r="E385" i="6"/>
  <c r="E381" i="6"/>
  <c r="E377" i="6"/>
  <c r="E373" i="6"/>
  <c r="E365" i="6"/>
  <c r="E361" i="6"/>
  <c r="E359" i="6"/>
  <c r="E357" i="6"/>
  <c r="E353" i="6"/>
  <c r="E347" i="6"/>
  <c r="E341" i="6"/>
  <c r="E339" i="6"/>
  <c r="E335" i="6"/>
  <c r="E329" i="6"/>
  <c r="E327" i="6"/>
  <c r="E325" i="6"/>
  <c r="E323" i="6"/>
  <c r="E321" i="6"/>
  <c r="E317" i="6"/>
  <c r="E315" i="6"/>
  <c r="E313" i="6"/>
  <c r="E311" i="6"/>
  <c r="E307" i="6"/>
  <c r="E305" i="6"/>
  <c r="E303" i="6"/>
  <c r="E301" i="6"/>
  <c r="E295" i="6"/>
  <c r="E287" i="6"/>
  <c r="E279" i="6"/>
  <c r="E275" i="6"/>
  <c r="E263" i="6"/>
  <c r="E259" i="6"/>
  <c r="E255" i="6"/>
  <c r="E247" i="6"/>
  <c r="E241" i="6"/>
  <c r="E239" i="6"/>
  <c r="E237" i="6"/>
  <c r="E229" i="6"/>
  <c r="E227" i="6"/>
  <c r="E225" i="6"/>
  <c r="E221" i="6"/>
  <c r="E219" i="6"/>
  <c r="E213" i="6"/>
  <c r="E211" i="6"/>
  <c r="E205" i="6"/>
  <c r="E201" i="6"/>
  <c r="E187" i="6"/>
  <c r="E181" i="6"/>
  <c r="E177" i="6"/>
  <c r="E173" i="6"/>
  <c r="E165" i="6"/>
  <c r="E159" i="6"/>
  <c r="E153" i="6"/>
  <c r="E147" i="6"/>
  <c r="E143" i="6"/>
  <c r="E137" i="6"/>
  <c r="E113" i="6"/>
  <c r="E95" i="6"/>
  <c r="E83" i="6"/>
  <c r="D8759" i="6"/>
  <c r="C8759" i="6" s="1"/>
  <c r="D8753" i="6"/>
  <c r="D8745" i="6"/>
  <c r="D8737" i="6"/>
  <c r="D8729" i="6"/>
  <c r="D8723" i="6"/>
  <c r="D8717" i="6"/>
  <c r="D8711" i="6"/>
  <c r="D8701" i="6"/>
  <c r="D8695" i="6"/>
  <c r="D8687" i="6"/>
  <c r="D8681" i="6"/>
  <c r="D8675" i="6"/>
  <c r="D8667" i="6"/>
  <c r="D8661" i="6"/>
  <c r="C8661" i="6" s="1"/>
  <c r="D8655" i="6"/>
  <c r="D8647" i="6"/>
  <c r="D8641" i="6"/>
  <c r="D8633" i="6"/>
  <c r="D8627" i="6"/>
  <c r="D8619" i="6"/>
  <c r="D8613" i="6"/>
  <c r="D8607" i="6"/>
  <c r="D8601" i="6"/>
  <c r="D8593" i="6"/>
  <c r="D8583" i="6"/>
  <c r="D8577" i="6"/>
  <c r="D8573" i="6"/>
  <c r="D8567" i="6"/>
  <c r="D8561" i="6"/>
  <c r="D8553" i="6"/>
  <c r="D8547" i="6"/>
  <c r="D8537" i="6"/>
  <c r="D8531" i="6"/>
  <c r="D8525" i="6"/>
  <c r="D8517" i="6"/>
  <c r="D8511" i="6"/>
  <c r="D8503" i="6"/>
  <c r="D8497" i="6"/>
  <c r="D8491" i="6"/>
  <c r="D8485" i="6"/>
  <c r="C8485" i="6" s="1"/>
  <c r="D8477" i="6"/>
  <c r="D8469" i="6"/>
  <c r="D8463" i="6"/>
  <c r="D8457" i="6"/>
  <c r="D8449" i="6"/>
  <c r="D8443" i="6"/>
  <c r="C8443" i="6" s="1"/>
  <c r="D8437" i="6"/>
  <c r="D8431" i="6"/>
  <c r="D8423" i="6"/>
  <c r="D8417" i="6"/>
  <c r="D8411" i="6"/>
  <c r="D8403" i="6"/>
  <c r="D8397" i="6"/>
  <c r="D8389" i="6"/>
  <c r="D8383" i="6"/>
  <c r="D8377" i="6"/>
  <c r="D8369" i="6"/>
  <c r="D8363" i="6"/>
  <c r="D8355" i="6"/>
  <c r="D8347" i="6"/>
  <c r="D8341" i="6"/>
  <c r="D8333" i="6"/>
  <c r="D8327" i="6"/>
  <c r="D8321" i="6"/>
  <c r="D8313" i="6"/>
  <c r="D8307" i="6"/>
  <c r="D8301" i="6"/>
  <c r="D8295" i="6"/>
  <c r="D8289" i="6"/>
  <c r="D8281" i="6"/>
  <c r="D8275" i="6"/>
  <c r="D8267" i="6"/>
  <c r="D8261" i="6"/>
  <c r="D8253" i="6"/>
  <c r="D8247" i="6"/>
  <c r="D8243" i="6"/>
  <c r="D8237" i="6"/>
  <c r="D8229" i="6"/>
  <c r="D8223" i="6"/>
  <c r="D8215" i="6"/>
  <c r="C8215" i="6" s="1"/>
  <c r="D8209" i="6"/>
  <c r="D8203" i="6"/>
  <c r="D8197" i="6"/>
  <c r="D8187" i="6"/>
  <c r="D8179" i="6"/>
  <c r="D8173" i="6"/>
  <c r="D8167" i="6"/>
  <c r="D8161" i="6"/>
  <c r="D8155" i="6"/>
  <c r="D8149" i="6"/>
  <c r="D8143" i="6"/>
  <c r="D8137" i="6"/>
  <c r="D8129" i="6"/>
  <c r="D8123" i="6"/>
  <c r="D8117" i="6"/>
  <c r="D8111" i="6"/>
  <c r="D8103" i="6"/>
  <c r="D8095" i="6"/>
  <c r="D8089" i="6"/>
  <c r="D8083" i="6"/>
  <c r="D8077" i="6"/>
  <c r="D8071" i="6"/>
  <c r="D8063" i="6"/>
  <c r="D8057" i="6"/>
  <c r="D8051" i="6"/>
  <c r="D8043" i="6"/>
  <c r="D8037" i="6"/>
  <c r="D8031" i="6"/>
  <c r="D8025" i="6"/>
  <c r="D8017" i="6"/>
  <c r="D8011" i="6"/>
  <c r="D8005" i="6"/>
  <c r="D7995" i="6"/>
  <c r="D7989" i="6"/>
  <c r="D7983" i="6"/>
  <c r="D7977" i="6"/>
  <c r="D7969" i="6"/>
  <c r="D7963" i="6"/>
  <c r="C7963" i="6" s="1"/>
  <c r="D7957" i="6"/>
  <c r="D7951" i="6"/>
  <c r="C7951" i="6" s="1"/>
  <c r="D7947" i="6"/>
  <c r="D7941" i="6"/>
  <c r="D7931" i="6"/>
  <c r="D7925" i="6"/>
  <c r="D7919" i="6"/>
  <c r="D7913" i="6"/>
  <c r="D7905" i="6"/>
  <c r="D7899" i="6"/>
  <c r="D7893" i="6"/>
  <c r="D7885" i="6"/>
  <c r="D7879" i="6"/>
  <c r="D7873" i="6"/>
  <c r="D7865" i="6"/>
  <c r="D7857" i="6"/>
  <c r="D7849" i="6"/>
  <c r="D7843" i="6"/>
  <c r="D7837" i="6"/>
  <c r="D7829" i="6"/>
  <c r="D7823" i="6"/>
  <c r="D7817" i="6"/>
  <c r="D7809" i="6"/>
  <c r="D7803" i="6"/>
  <c r="D7797" i="6"/>
  <c r="D7791" i="6"/>
  <c r="D7783" i="6"/>
  <c r="D7777" i="6"/>
  <c r="D7771" i="6"/>
  <c r="D7763" i="6"/>
  <c r="D7757" i="6"/>
  <c r="D7749" i="6"/>
  <c r="D7741" i="6"/>
  <c r="D7735" i="6"/>
  <c r="D7727" i="6"/>
  <c r="D7721" i="6"/>
  <c r="D7715" i="6"/>
  <c r="D7709" i="6"/>
  <c r="D7701" i="6"/>
  <c r="D8765" i="6"/>
  <c r="D8761" i="6"/>
  <c r="D8755" i="6"/>
  <c r="D8749" i="6"/>
  <c r="D8747" i="6"/>
  <c r="D8741" i="6"/>
  <c r="D8735" i="6"/>
  <c r="D8733" i="6"/>
  <c r="D8727" i="6"/>
  <c r="D8721" i="6"/>
  <c r="D8719" i="6"/>
  <c r="C8719" i="6" s="1"/>
  <c r="D8713" i="6"/>
  <c r="D8707" i="6"/>
  <c r="D8705" i="6"/>
  <c r="D8699" i="6"/>
  <c r="D8693" i="6"/>
  <c r="D8689" i="6"/>
  <c r="D8685" i="6"/>
  <c r="D8679" i="6"/>
  <c r="D8673" i="6"/>
  <c r="D8669" i="6"/>
  <c r="D8665" i="6"/>
  <c r="D8659" i="6"/>
  <c r="D8653" i="6"/>
  <c r="D8651" i="6"/>
  <c r="D8645" i="6"/>
  <c r="D8639" i="6"/>
  <c r="D8635" i="6"/>
  <c r="D8631" i="6"/>
  <c r="D8625" i="6"/>
  <c r="D8621" i="6"/>
  <c r="D8615" i="6"/>
  <c r="D8609" i="6"/>
  <c r="C8609" i="6" s="1"/>
  <c r="D8603" i="6"/>
  <c r="D8599" i="6"/>
  <c r="D8595" i="6"/>
  <c r="D8589" i="6"/>
  <c r="D8587" i="6"/>
  <c r="D8581" i="6"/>
  <c r="D8575" i="6"/>
  <c r="D8569" i="6"/>
  <c r="D8563" i="6"/>
  <c r="D8557" i="6"/>
  <c r="C8557" i="6" s="1"/>
  <c r="D8555" i="6"/>
  <c r="D8549" i="6"/>
  <c r="D8543" i="6"/>
  <c r="D8541" i="6"/>
  <c r="D8535" i="6"/>
  <c r="D8529" i="6"/>
  <c r="C8529" i="6" s="1"/>
  <c r="D8523" i="6"/>
  <c r="D8519" i="6"/>
  <c r="D8513" i="6"/>
  <c r="D8509" i="6"/>
  <c r="D8505" i="6"/>
  <c r="D8499" i="6"/>
  <c r="D8493" i="6"/>
  <c r="D8487" i="6"/>
  <c r="D8483" i="6"/>
  <c r="D8479" i="6"/>
  <c r="D8473" i="6"/>
  <c r="D8471" i="6"/>
  <c r="D8465" i="6"/>
  <c r="D8459" i="6"/>
  <c r="D8455" i="6"/>
  <c r="D8451" i="6"/>
  <c r="D8445" i="6"/>
  <c r="D8439" i="6"/>
  <c r="C8439" i="6" s="1"/>
  <c r="D8435" i="6"/>
  <c r="D8429" i="6"/>
  <c r="D8425" i="6"/>
  <c r="D8419" i="6"/>
  <c r="D8413" i="6"/>
  <c r="D8407" i="6"/>
  <c r="C8407" i="6" s="1"/>
  <c r="D8405" i="6"/>
  <c r="D8399" i="6"/>
  <c r="D8393" i="6"/>
  <c r="D8391" i="6"/>
  <c r="D8385" i="6"/>
  <c r="D8379" i="6"/>
  <c r="D8375" i="6"/>
  <c r="D8371" i="6"/>
  <c r="D8365" i="6"/>
  <c r="D8359" i="6"/>
  <c r="D8353" i="6"/>
  <c r="D8349" i="6"/>
  <c r="D8343" i="6"/>
  <c r="D8339" i="6"/>
  <c r="D8335" i="6"/>
  <c r="D8329" i="6"/>
  <c r="D8325" i="6"/>
  <c r="D8319" i="6"/>
  <c r="D8315" i="6"/>
  <c r="D8309" i="6"/>
  <c r="D8305" i="6"/>
  <c r="D8299" i="6"/>
  <c r="D8293" i="6"/>
  <c r="D8287" i="6"/>
  <c r="D8283" i="6"/>
  <c r="D8277" i="6"/>
  <c r="D8271" i="6"/>
  <c r="D8265" i="6"/>
  <c r="D8259" i="6"/>
  <c r="D8257" i="6"/>
  <c r="D8251" i="6"/>
  <c r="D8245" i="6"/>
  <c r="D8239" i="6"/>
  <c r="D8235" i="6"/>
  <c r="D8231" i="6"/>
  <c r="D8225" i="6"/>
  <c r="D8219" i="6"/>
  <c r="D8217" i="6"/>
  <c r="D8211" i="6"/>
  <c r="D8205" i="6"/>
  <c r="D8199" i="6"/>
  <c r="D8193" i="6"/>
  <c r="D8191" i="6"/>
  <c r="D8185" i="6"/>
  <c r="D8181" i="6"/>
  <c r="D8177" i="6"/>
  <c r="D8171" i="6"/>
  <c r="D8165" i="6"/>
  <c r="D8159" i="6"/>
  <c r="D8157" i="6"/>
  <c r="D8151" i="6"/>
  <c r="D8145" i="6"/>
  <c r="D8139" i="6"/>
  <c r="D8135" i="6"/>
  <c r="D8131" i="6"/>
  <c r="D8125" i="6"/>
  <c r="D8119" i="6"/>
  <c r="D8113" i="6"/>
  <c r="D8109" i="6"/>
  <c r="D8105" i="6"/>
  <c r="D8099" i="6"/>
  <c r="D8097" i="6"/>
  <c r="D8091" i="6"/>
  <c r="D8085" i="6"/>
  <c r="D8081" i="6"/>
  <c r="D8075" i="6"/>
  <c r="C8075" i="6" s="1"/>
  <c r="D8069" i="6"/>
  <c r="D8065" i="6"/>
  <c r="D8059" i="6"/>
  <c r="D8053" i="6"/>
  <c r="D8049" i="6"/>
  <c r="D8045" i="6"/>
  <c r="D8039" i="6"/>
  <c r="D8033" i="6"/>
  <c r="D8027" i="6"/>
  <c r="D8023" i="6"/>
  <c r="D8019" i="6"/>
  <c r="D8013" i="6"/>
  <c r="D8007" i="6"/>
  <c r="D8001" i="6"/>
  <c r="D7999" i="6"/>
  <c r="D7993" i="6"/>
  <c r="D7987" i="6"/>
  <c r="D7981" i="6"/>
  <c r="D7975" i="6"/>
  <c r="D7971" i="6"/>
  <c r="D7967" i="6"/>
  <c r="D7961" i="6"/>
  <c r="D7955" i="6"/>
  <c r="D7949" i="6"/>
  <c r="D7943" i="6"/>
  <c r="D7937" i="6"/>
  <c r="D7933" i="6"/>
  <c r="D7929" i="6"/>
  <c r="D7923" i="6"/>
  <c r="D7917" i="6"/>
  <c r="D7911" i="6"/>
  <c r="D7907" i="6"/>
  <c r="C7907" i="6" s="1"/>
  <c r="D7901" i="6"/>
  <c r="D7895" i="6"/>
  <c r="D7891" i="6"/>
  <c r="D7887" i="6"/>
  <c r="D7881" i="6"/>
  <c r="D7875" i="6"/>
  <c r="D7869" i="6"/>
  <c r="D7867" i="6"/>
  <c r="D7861" i="6"/>
  <c r="D7855" i="6"/>
  <c r="D7851" i="6"/>
  <c r="D7847" i="6"/>
  <c r="D7841" i="6"/>
  <c r="D7835" i="6"/>
  <c r="D7831" i="6"/>
  <c r="D7825" i="6"/>
  <c r="D7821" i="6"/>
  <c r="D7815" i="6"/>
  <c r="D7811" i="6"/>
  <c r="D7805" i="6"/>
  <c r="D7799" i="6"/>
  <c r="D7795" i="6"/>
  <c r="D7789" i="6"/>
  <c r="D7785" i="6"/>
  <c r="D7779" i="6"/>
  <c r="D7773" i="6"/>
  <c r="D7767" i="6"/>
  <c r="D7765" i="6"/>
  <c r="D7759" i="6"/>
  <c r="D7753" i="6"/>
  <c r="D7751" i="6"/>
  <c r="D7745" i="6"/>
  <c r="D7739" i="6"/>
  <c r="D7733" i="6"/>
  <c r="D7729" i="6"/>
  <c r="D7725" i="6"/>
  <c r="D7719" i="6"/>
  <c r="D7713" i="6"/>
  <c r="D7705" i="6"/>
  <c r="D8763" i="6"/>
  <c r="D8757" i="6"/>
  <c r="D8751" i="6"/>
  <c r="D8743" i="6"/>
  <c r="D8739" i="6"/>
  <c r="D8731" i="6"/>
  <c r="D8725" i="6"/>
  <c r="D8715" i="6"/>
  <c r="D8709" i="6"/>
  <c r="D8703" i="6"/>
  <c r="D8697" i="6"/>
  <c r="D8691" i="6"/>
  <c r="D8683" i="6"/>
  <c r="D8677" i="6"/>
  <c r="D8671" i="6"/>
  <c r="D8663" i="6"/>
  <c r="D8657" i="6"/>
  <c r="C8657" i="6" s="1"/>
  <c r="D8649" i="6"/>
  <c r="D8643" i="6"/>
  <c r="D8637" i="6"/>
  <c r="D8629" i="6"/>
  <c r="D8623" i="6"/>
  <c r="D8617" i="6"/>
  <c r="D8611" i="6"/>
  <c r="D8605" i="6"/>
  <c r="C8605" i="6" s="1"/>
  <c r="D8597" i="6"/>
  <c r="D8591" i="6"/>
  <c r="D8585" i="6"/>
  <c r="D8579" i="6"/>
  <c r="D8571" i="6"/>
  <c r="D8565" i="6"/>
  <c r="D8559" i="6"/>
  <c r="D8551" i="6"/>
  <c r="D8545" i="6"/>
  <c r="D8539" i="6"/>
  <c r="D8533" i="6"/>
  <c r="D8527" i="6"/>
  <c r="D8521" i="6"/>
  <c r="D8515" i="6"/>
  <c r="D8507" i="6"/>
  <c r="D8501" i="6"/>
  <c r="D8495" i="6"/>
  <c r="D8489" i="6"/>
  <c r="D8481" i="6"/>
  <c r="D8475" i="6"/>
  <c r="D8467" i="6"/>
  <c r="D8461" i="6"/>
  <c r="D8453" i="6"/>
  <c r="D8447" i="6"/>
  <c r="D8441" i="6"/>
  <c r="D8433" i="6"/>
  <c r="D8427" i="6"/>
  <c r="D8421" i="6"/>
  <c r="D8415" i="6"/>
  <c r="D8409" i="6"/>
  <c r="D8401" i="6"/>
  <c r="D8395" i="6"/>
  <c r="D8387" i="6"/>
  <c r="D8381" i="6"/>
  <c r="D8373" i="6"/>
  <c r="D8367" i="6"/>
  <c r="D8361" i="6"/>
  <c r="D8357" i="6"/>
  <c r="D8351" i="6"/>
  <c r="D8345" i="6"/>
  <c r="D8337" i="6"/>
  <c r="D8331" i="6"/>
  <c r="D8323" i="6"/>
  <c r="D8317" i="6"/>
  <c r="D8311" i="6"/>
  <c r="D8303" i="6"/>
  <c r="D8297" i="6"/>
  <c r="D8291" i="6"/>
  <c r="D8285" i="6"/>
  <c r="D8279" i="6"/>
  <c r="D8273" i="6"/>
  <c r="D8269" i="6"/>
  <c r="D8263" i="6"/>
  <c r="D8255" i="6"/>
  <c r="D8249" i="6"/>
  <c r="D8241" i="6"/>
  <c r="D8233" i="6"/>
  <c r="D8227" i="6"/>
  <c r="D8221" i="6"/>
  <c r="D8213" i="6"/>
  <c r="D8207" i="6"/>
  <c r="D8201" i="6"/>
  <c r="D8195" i="6"/>
  <c r="D8189" i="6"/>
  <c r="D8183" i="6"/>
  <c r="D8175" i="6"/>
  <c r="D8169" i="6"/>
  <c r="D8163" i="6"/>
  <c r="D8153" i="6"/>
  <c r="D8147" i="6"/>
  <c r="D8141" i="6"/>
  <c r="D8133" i="6"/>
  <c r="D8127" i="6"/>
  <c r="D8121" i="6"/>
  <c r="D8115" i="6"/>
  <c r="D8107" i="6"/>
  <c r="D8101" i="6"/>
  <c r="D8093" i="6"/>
  <c r="C8093" i="6" s="1"/>
  <c r="D8087" i="6"/>
  <c r="D8079" i="6"/>
  <c r="D8073" i="6"/>
  <c r="D8067" i="6"/>
  <c r="D8061" i="6"/>
  <c r="D8055" i="6"/>
  <c r="D8047" i="6"/>
  <c r="D8041" i="6"/>
  <c r="D8035" i="6"/>
  <c r="D8029" i="6"/>
  <c r="D8021" i="6"/>
  <c r="D8015" i="6"/>
  <c r="D8009" i="6"/>
  <c r="D8003" i="6"/>
  <c r="D7997" i="6"/>
  <c r="D7991" i="6"/>
  <c r="D7985" i="6"/>
  <c r="D7979" i="6"/>
  <c r="D7973" i="6"/>
  <c r="D7965" i="6"/>
  <c r="D7959" i="6"/>
  <c r="D7953" i="6"/>
  <c r="D7945" i="6"/>
  <c r="D7939" i="6"/>
  <c r="D7935" i="6"/>
  <c r="D7927" i="6"/>
  <c r="C7927" i="6" s="1"/>
  <c r="D7921" i="6"/>
  <c r="D7915" i="6"/>
  <c r="D7909" i="6"/>
  <c r="D7903" i="6"/>
  <c r="D7897" i="6"/>
  <c r="D7889" i="6"/>
  <c r="D7883" i="6"/>
  <c r="D7877" i="6"/>
  <c r="D7871" i="6"/>
  <c r="D7863" i="6"/>
  <c r="D7859" i="6"/>
  <c r="D7853" i="6"/>
  <c r="D7845" i="6"/>
  <c r="D7839" i="6"/>
  <c r="D7833" i="6"/>
  <c r="D7827" i="6"/>
  <c r="D7819" i="6"/>
  <c r="D7813" i="6"/>
  <c r="D7807" i="6"/>
  <c r="D7801" i="6"/>
  <c r="D7793" i="6"/>
  <c r="D7787" i="6"/>
  <c r="D7781" i="6"/>
  <c r="D7775" i="6"/>
  <c r="C7775" i="6" s="1"/>
  <c r="D7769" i="6"/>
  <c r="D7761" i="6"/>
  <c r="D7755" i="6"/>
  <c r="D7747" i="6"/>
  <c r="D7743" i="6"/>
  <c r="D7737" i="6"/>
  <c r="D7731" i="6"/>
  <c r="D7723" i="6"/>
  <c r="D7717" i="6"/>
  <c r="D7711" i="6"/>
  <c r="D7707" i="6"/>
  <c r="D7703" i="6"/>
  <c r="D7695" i="6"/>
  <c r="D7691" i="6"/>
  <c r="D7683" i="6"/>
  <c r="D7677" i="6"/>
  <c r="D7671" i="6"/>
  <c r="D7665" i="6"/>
  <c r="D7657" i="6"/>
  <c r="D7651" i="6"/>
  <c r="D7643" i="6"/>
  <c r="D7635" i="6"/>
  <c r="D7629" i="6"/>
  <c r="D7621" i="6"/>
  <c r="D7615" i="6"/>
  <c r="D7609" i="6"/>
  <c r="D7603" i="6"/>
  <c r="D7595" i="6"/>
  <c r="D7589" i="6"/>
  <c r="D7583" i="6"/>
  <c r="C7583" i="6" s="1"/>
  <c r="D7575" i="6"/>
  <c r="D7569" i="6"/>
  <c r="D7563" i="6"/>
  <c r="D7557" i="6"/>
  <c r="D7549" i="6"/>
  <c r="D7543" i="6"/>
  <c r="D7535" i="6"/>
  <c r="D7529" i="6"/>
  <c r="C7529" i="6" s="1"/>
  <c r="D7521" i="6"/>
  <c r="D7515" i="6"/>
  <c r="D7509" i="6"/>
  <c r="D7501" i="6"/>
  <c r="D7495" i="6"/>
  <c r="D7489" i="6"/>
  <c r="D7481" i="6"/>
  <c r="D7475" i="6"/>
  <c r="D7469" i="6"/>
  <c r="D7461" i="6"/>
  <c r="D7455" i="6"/>
  <c r="D7447" i="6"/>
  <c r="D7441" i="6"/>
  <c r="D7433" i="6"/>
  <c r="D7427" i="6"/>
  <c r="D7421" i="6"/>
  <c r="D7415" i="6"/>
  <c r="D7407" i="6"/>
  <c r="D7401" i="6"/>
  <c r="D7395" i="6"/>
  <c r="D7389" i="6"/>
  <c r="D7381" i="6"/>
  <c r="D7375" i="6"/>
  <c r="D7367" i="6"/>
  <c r="D7361" i="6"/>
  <c r="D7353" i="6"/>
  <c r="D7347" i="6"/>
  <c r="D7339" i="6"/>
  <c r="D7333" i="6"/>
  <c r="D7325" i="6"/>
  <c r="D7317" i="6"/>
  <c r="D7311" i="6"/>
  <c r="D7305" i="6"/>
  <c r="D7299" i="6"/>
  <c r="D7291" i="6"/>
  <c r="D7285" i="6"/>
  <c r="D7279" i="6"/>
  <c r="D7271" i="6"/>
  <c r="D7269" i="6"/>
  <c r="D7261" i="6"/>
  <c r="D7255" i="6"/>
  <c r="D7247" i="6"/>
  <c r="D7241" i="6"/>
  <c r="D7233" i="6"/>
  <c r="D7227" i="6"/>
  <c r="D7219" i="6"/>
  <c r="D7211" i="6"/>
  <c r="D7201" i="6"/>
  <c r="D7195" i="6"/>
  <c r="D7185" i="6"/>
  <c r="D7179" i="6"/>
  <c r="D7171" i="6"/>
  <c r="D7165" i="6"/>
  <c r="D7159" i="6"/>
  <c r="D7151" i="6"/>
  <c r="D7145" i="6"/>
  <c r="D7139" i="6"/>
  <c r="D7131" i="6"/>
  <c r="D7125" i="6"/>
  <c r="D7119" i="6"/>
  <c r="D7111" i="6"/>
  <c r="D7105" i="6"/>
  <c r="D7097" i="6"/>
  <c r="D7089" i="6"/>
  <c r="D7083" i="6"/>
  <c r="D7073" i="6"/>
  <c r="C7073" i="6" s="1"/>
  <c r="D7067" i="6"/>
  <c r="D7061" i="6"/>
  <c r="D7055" i="6"/>
  <c r="D7049" i="6"/>
  <c r="D7041" i="6"/>
  <c r="D7029" i="6"/>
  <c r="D7023" i="6"/>
  <c r="D7017" i="6"/>
  <c r="D7009" i="6"/>
  <c r="D7003" i="6"/>
  <c r="D6995" i="6"/>
  <c r="D6989" i="6"/>
  <c r="D6979" i="6"/>
  <c r="D6971" i="6"/>
  <c r="D6965" i="6"/>
  <c r="D6957" i="6"/>
  <c r="D6951" i="6"/>
  <c r="D6943" i="6"/>
  <c r="D6937" i="6"/>
  <c r="D6931" i="6"/>
  <c r="D6923" i="6"/>
  <c r="D6917" i="6"/>
  <c r="D6911" i="6"/>
  <c r="D6905" i="6"/>
  <c r="D6897" i="6"/>
  <c r="D6891" i="6"/>
  <c r="D6883" i="6"/>
  <c r="D6877" i="6"/>
  <c r="D6871" i="6"/>
  <c r="D6863" i="6"/>
  <c r="D6857" i="6"/>
  <c r="D6849" i="6"/>
  <c r="D6843" i="6"/>
  <c r="D6835" i="6"/>
  <c r="D6829" i="6"/>
  <c r="D6821" i="6"/>
  <c r="D6815" i="6"/>
  <c r="D6807" i="6"/>
  <c r="D6801" i="6"/>
  <c r="D6793" i="6"/>
  <c r="C6793" i="6" s="1"/>
  <c r="D6787" i="6"/>
  <c r="D6777" i="6"/>
  <c r="D6773" i="6"/>
  <c r="D6767" i="6"/>
  <c r="D6757" i="6"/>
  <c r="D6751" i="6"/>
  <c r="D6743" i="6"/>
  <c r="D6737" i="6"/>
  <c r="D6729" i="6"/>
  <c r="D6723" i="6"/>
  <c r="D6719" i="6"/>
  <c r="D6711" i="6"/>
  <c r="D6705" i="6"/>
  <c r="D6697" i="6"/>
  <c r="D6691" i="6"/>
  <c r="D6681" i="6"/>
  <c r="D6673" i="6"/>
  <c r="D6667" i="6"/>
  <c r="D6659" i="6"/>
  <c r="D6651" i="6"/>
  <c r="D6645" i="6"/>
  <c r="D6639" i="6"/>
  <c r="D6633" i="6"/>
  <c r="D6627" i="6"/>
  <c r="D6621" i="6"/>
  <c r="D6613" i="6"/>
  <c r="D6607" i="6"/>
  <c r="D6601" i="6"/>
  <c r="D6593" i="6"/>
  <c r="D6587" i="6"/>
  <c r="D6579" i="6"/>
  <c r="D6571" i="6"/>
  <c r="D7699" i="6"/>
  <c r="D7693" i="6"/>
  <c r="D7687" i="6"/>
  <c r="D7685" i="6"/>
  <c r="D7679" i="6"/>
  <c r="D7673" i="6"/>
  <c r="D7669" i="6"/>
  <c r="D7663" i="6"/>
  <c r="D7659" i="6"/>
  <c r="D7653" i="6"/>
  <c r="D7647" i="6"/>
  <c r="D7645" i="6"/>
  <c r="D7639" i="6"/>
  <c r="D7633" i="6"/>
  <c r="D7627" i="6"/>
  <c r="D7623" i="6"/>
  <c r="D7619" i="6"/>
  <c r="D7613" i="6"/>
  <c r="D7607" i="6"/>
  <c r="D7601" i="6"/>
  <c r="D7597" i="6"/>
  <c r="D7593" i="6"/>
  <c r="D7587" i="6"/>
  <c r="D7585" i="6"/>
  <c r="D7579" i="6"/>
  <c r="D7577" i="6"/>
  <c r="D7571" i="6"/>
  <c r="D7565" i="6"/>
  <c r="D7559" i="6"/>
  <c r="D7553" i="6"/>
  <c r="D7551" i="6"/>
  <c r="D7545" i="6"/>
  <c r="D7541" i="6"/>
  <c r="D7537" i="6"/>
  <c r="D7531" i="6"/>
  <c r="D7527" i="6"/>
  <c r="D7523" i="6"/>
  <c r="D7517" i="6"/>
  <c r="D7511" i="6"/>
  <c r="D7507" i="6"/>
  <c r="D7503" i="6"/>
  <c r="D7497" i="6"/>
  <c r="D7491" i="6"/>
  <c r="D7487" i="6"/>
  <c r="D7483" i="6"/>
  <c r="D7477" i="6"/>
  <c r="C7477" i="6" s="1"/>
  <c r="D7471" i="6"/>
  <c r="D7467" i="6"/>
  <c r="D7463" i="6"/>
  <c r="D7457" i="6"/>
  <c r="D7453" i="6"/>
  <c r="D7449" i="6"/>
  <c r="D7443" i="6"/>
  <c r="D7437" i="6"/>
  <c r="D7435" i="6"/>
  <c r="D7429" i="6"/>
  <c r="D7423" i="6"/>
  <c r="D7417" i="6"/>
  <c r="D7413" i="6"/>
  <c r="D7409" i="6"/>
  <c r="D7403" i="6"/>
  <c r="D7397" i="6"/>
  <c r="D7391" i="6"/>
  <c r="D7387" i="6"/>
  <c r="C7387" i="6" s="1"/>
  <c r="D7383" i="6"/>
  <c r="D7377" i="6"/>
  <c r="D7371" i="6"/>
  <c r="D7369" i="6"/>
  <c r="D7363" i="6"/>
  <c r="D7357" i="6"/>
  <c r="D7355" i="6"/>
  <c r="D7349" i="6"/>
  <c r="D7343" i="6"/>
  <c r="D7341" i="6"/>
  <c r="D7335" i="6"/>
  <c r="D7329" i="6"/>
  <c r="D7323" i="6"/>
  <c r="D7319" i="6"/>
  <c r="D7315" i="6"/>
  <c r="D7309" i="6"/>
  <c r="D7303" i="6"/>
  <c r="D7297" i="6"/>
  <c r="D7295" i="6"/>
  <c r="D7289" i="6"/>
  <c r="D7283" i="6"/>
  <c r="D7277" i="6"/>
  <c r="D7273" i="6"/>
  <c r="D7267" i="6"/>
  <c r="D7263" i="6"/>
  <c r="D7257" i="6"/>
  <c r="D7253" i="6"/>
  <c r="D7249" i="6"/>
  <c r="D7243" i="6"/>
  <c r="D7237" i="6"/>
  <c r="D7235" i="6"/>
  <c r="D7229" i="6"/>
  <c r="D7223" i="6"/>
  <c r="D7221" i="6"/>
  <c r="D7215" i="6"/>
  <c r="D7209" i="6"/>
  <c r="D7205" i="6"/>
  <c r="D7203" i="6"/>
  <c r="D7197" i="6"/>
  <c r="D7191" i="6"/>
  <c r="D7189" i="6"/>
  <c r="D7183" i="6"/>
  <c r="D7177" i="6"/>
  <c r="D7175" i="6"/>
  <c r="D7169" i="6"/>
  <c r="D7163" i="6"/>
  <c r="D7157" i="6"/>
  <c r="D7153" i="6"/>
  <c r="D7147" i="6"/>
  <c r="D7143" i="6"/>
  <c r="D7137" i="6"/>
  <c r="D7133" i="6"/>
  <c r="C7133" i="6" s="1"/>
  <c r="D7127" i="6"/>
  <c r="D7121" i="6"/>
  <c r="C7121" i="6" s="1"/>
  <c r="D7117" i="6"/>
  <c r="D7113" i="6"/>
  <c r="D7107" i="6"/>
  <c r="D7103" i="6"/>
  <c r="D7099" i="6"/>
  <c r="D7093" i="6"/>
  <c r="D7091" i="6"/>
  <c r="D7085" i="6"/>
  <c r="C7085" i="6" s="1"/>
  <c r="D7079" i="6"/>
  <c r="C7079" i="6" s="1"/>
  <c r="D7077" i="6"/>
  <c r="D7071" i="6"/>
  <c r="D7069" i="6"/>
  <c r="D7063" i="6"/>
  <c r="D7057" i="6"/>
  <c r="D7051" i="6"/>
  <c r="D7047" i="6"/>
  <c r="D7043" i="6"/>
  <c r="D7037" i="6"/>
  <c r="D7031" i="6"/>
  <c r="D7027" i="6"/>
  <c r="D7021" i="6"/>
  <c r="D7015" i="6"/>
  <c r="D7011" i="6"/>
  <c r="D7005" i="6"/>
  <c r="D6999" i="6"/>
  <c r="D6997" i="6"/>
  <c r="D6991" i="6"/>
  <c r="D6985" i="6"/>
  <c r="D6983" i="6"/>
  <c r="D6977" i="6"/>
  <c r="D6975" i="6"/>
  <c r="D6969" i="6"/>
  <c r="D6963" i="6"/>
  <c r="D6959" i="6"/>
  <c r="D6955" i="6"/>
  <c r="D6949" i="6"/>
  <c r="D6945" i="6"/>
  <c r="D6939" i="6"/>
  <c r="D6933" i="6"/>
  <c r="D6929" i="6"/>
  <c r="D6925" i="6"/>
  <c r="C6925" i="6" s="1"/>
  <c r="D6919" i="6"/>
  <c r="D6913" i="6"/>
  <c r="D6909" i="6"/>
  <c r="D6903" i="6"/>
  <c r="D6899" i="6"/>
  <c r="D6895" i="6"/>
  <c r="D6889" i="6"/>
  <c r="D6885" i="6"/>
  <c r="D6879" i="6"/>
  <c r="D6873" i="6"/>
  <c r="D6869" i="6"/>
  <c r="D6865" i="6"/>
  <c r="D6859" i="6"/>
  <c r="D6855" i="6"/>
  <c r="D6851" i="6"/>
  <c r="C6851" i="6" s="1"/>
  <c r="D6845" i="6"/>
  <c r="D6841" i="6"/>
  <c r="C6841" i="6" s="1"/>
  <c r="D6837" i="6"/>
  <c r="D6831" i="6"/>
  <c r="D6827" i="6"/>
  <c r="D6823" i="6"/>
  <c r="D6817" i="6"/>
  <c r="D6811" i="6"/>
  <c r="D6809" i="6"/>
  <c r="D6803" i="6"/>
  <c r="D6797" i="6"/>
  <c r="D6795" i="6"/>
  <c r="D6789" i="6"/>
  <c r="D6783" i="6"/>
  <c r="D6781" i="6"/>
  <c r="D6775" i="6"/>
  <c r="D6769" i="6"/>
  <c r="D6763" i="6"/>
  <c r="D6761" i="6"/>
  <c r="D6755" i="6"/>
  <c r="D6749" i="6"/>
  <c r="D6745" i="6"/>
  <c r="D6741" i="6"/>
  <c r="D6735" i="6"/>
  <c r="D6731" i="6"/>
  <c r="D6725" i="6"/>
  <c r="D6721" i="6"/>
  <c r="D6715" i="6"/>
  <c r="D6713" i="6"/>
  <c r="D6707" i="6"/>
  <c r="D6701" i="6"/>
  <c r="D6699" i="6"/>
  <c r="C6699" i="6" s="1"/>
  <c r="D6693" i="6"/>
  <c r="C6693" i="6" s="1"/>
  <c r="D6687" i="6"/>
  <c r="C6687" i="6" s="1"/>
  <c r="D6685" i="6"/>
  <c r="D6679" i="6"/>
  <c r="D6675" i="6"/>
  <c r="D6671" i="6"/>
  <c r="C6671" i="6" s="1"/>
  <c r="D6665" i="6"/>
  <c r="D6661" i="6"/>
  <c r="D6657" i="6"/>
  <c r="D6653" i="6"/>
  <c r="D6647" i="6"/>
  <c r="D6641" i="6"/>
  <c r="D6635" i="6"/>
  <c r="D6631" i="6"/>
  <c r="C6631" i="6" s="1"/>
  <c r="D6625" i="6"/>
  <c r="D6619" i="6"/>
  <c r="D6615" i="6"/>
  <c r="C6615" i="6" s="1"/>
  <c r="D6609" i="6"/>
  <c r="C6609" i="6" s="1"/>
  <c r="D6605" i="6"/>
  <c r="D6599" i="6"/>
  <c r="D6595" i="6"/>
  <c r="D6589" i="6"/>
  <c r="D6585" i="6"/>
  <c r="D6581" i="6"/>
  <c r="D6573" i="6"/>
  <c r="D7697" i="6"/>
  <c r="D7689" i="6"/>
  <c r="D7681" i="6"/>
  <c r="D7675" i="6"/>
  <c r="D7667" i="6"/>
  <c r="C7667" i="6" s="1"/>
  <c r="D7661" i="6"/>
  <c r="D7655" i="6"/>
  <c r="D7649" i="6"/>
  <c r="D7641" i="6"/>
  <c r="D7637" i="6"/>
  <c r="D7631" i="6"/>
  <c r="D7625" i="6"/>
  <c r="D7617" i="6"/>
  <c r="D7611" i="6"/>
  <c r="D7605" i="6"/>
  <c r="D7599" i="6"/>
  <c r="D7591" i="6"/>
  <c r="D7581" i="6"/>
  <c r="D7573" i="6"/>
  <c r="D7567" i="6"/>
  <c r="D7561" i="6"/>
  <c r="D7555" i="6"/>
  <c r="D7547" i="6"/>
  <c r="D7539" i="6"/>
  <c r="D7533" i="6"/>
  <c r="D7525" i="6"/>
  <c r="D7519" i="6"/>
  <c r="D7513" i="6"/>
  <c r="D7505" i="6"/>
  <c r="D7499" i="6"/>
  <c r="D7493" i="6"/>
  <c r="D7485" i="6"/>
  <c r="D7479" i="6"/>
  <c r="D7473" i="6"/>
  <c r="D7465" i="6"/>
  <c r="D7459" i="6"/>
  <c r="D7451" i="6"/>
  <c r="D7445" i="6"/>
  <c r="D7439" i="6"/>
  <c r="D7431" i="6"/>
  <c r="D7425" i="6"/>
  <c r="D7419" i="6"/>
  <c r="D7411" i="6"/>
  <c r="D7405" i="6"/>
  <c r="D7399" i="6"/>
  <c r="D7393" i="6"/>
  <c r="D7385" i="6"/>
  <c r="D7379" i="6"/>
  <c r="D7373" i="6"/>
  <c r="D7365" i="6"/>
  <c r="D7359" i="6"/>
  <c r="D7351" i="6"/>
  <c r="D7345" i="6"/>
  <c r="D7337" i="6"/>
  <c r="D7331" i="6"/>
  <c r="D7327" i="6"/>
  <c r="D7321" i="6"/>
  <c r="D7313" i="6"/>
  <c r="D7307" i="6"/>
  <c r="D7301" i="6"/>
  <c r="D7293" i="6"/>
  <c r="D7287" i="6"/>
  <c r="D7281" i="6"/>
  <c r="D7275" i="6"/>
  <c r="D7265" i="6"/>
  <c r="D7259" i="6"/>
  <c r="D7251" i="6"/>
  <c r="D7245" i="6"/>
  <c r="D7239" i="6"/>
  <c r="D7231" i="6"/>
  <c r="D7225" i="6"/>
  <c r="C7225" i="6" s="1"/>
  <c r="D7217" i="6"/>
  <c r="C7217" i="6" s="1"/>
  <c r="D7213" i="6"/>
  <c r="C7213" i="6" s="1"/>
  <c r="D7207" i="6"/>
  <c r="D7199" i="6"/>
  <c r="D7193" i="6"/>
  <c r="D7187" i="6"/>
  <c r="D7181" i="6"/>
  <c r="D7173" i="6"/>
  <c r="C7173" i="6" s="1"/>
  <c r="D7167" i="6"/>
  <c r="C7167" i="6" s="1"/>
  <c r="D7161" i="6"/>
  <c r="D7155" i="6"/>
  <c r="D7149" i="6"/>
  <c r="D7141" i="6"/>
  <c r="D7135" i="6"/>
  <c r="D7129" i="6"/>
  <c r="D7123" i="6"/>
  <c r="D7115" i="6"/>
  <c r="D7109" i="6"/>
  <c r="D7101" i="6"/>
  <c r="D7095" i="6"/>
  <c r="D7087" i="6"/>
  <c r="D7081" i="6"/>
  <c r="C7081" i="6" s="1"/>
  <c r="D7075" i="6"/>
  <c r="D7065" i="6"/>
  <c r="D7059" i="6"/>
  <c r="D7053" i="6"/>
  <c r="D7045" i="6"/>
  <c r="D7039" i="6"/>
  <c r="D7033" i="6"/>
  <c r="D7025" i="6"/>
  <c r="D7019" i="6"/>
  <c r="D7013" i="6"/>
  <c r="D7007" i="6"/>
  <c r="D7001" i="6"/>
  <c r="D6993" i="6"/>
  <c r="D6987" i="6"/>
  <c r="D6981" i="6"/>
  <c r="D6973" i="6"/>
  <c r="D6967" i="6"/>
  <c r="D6961" i="6"/>
  <c r="D6953" i="6"/>
  <c r="D6947" i="6"/>
  <c r="D6941" i="6"/>
  <c r="D6935" i="6"/>
  <c r="D6927" i="6"/>
  <c r="D6921" i="6"/>
  <c r="D6915" i="6"/>
  <c r="D6907" i="6"/>
  <c r="D6901" i="6"/>
  <c r="D6893" i="6"/>
  <c r="D6887" i="6"/>
  <c r="D6881" i="6"/>
  <c r="D6875" i="6"/>
  <c r="D6867" i="6"/>
  <c r="D6861" i="6"/>
  <c r="D6853" i="6"/>
  <c r="D6847" i="6"/>
  <c r="C6847" i="6" s="1"/>
  <c r="D6839" i="6"/>
  <c r="D6833" i="6"/>
  <c r="D6825" i="6"/>
  <c r="D6819" i="6"/>
  <c r="D6813" i="6"/>
  <c r="D6805" i="6"/>
  <c r="D6799" i="6"/>
  <c r="D6791" i="6"/>
  <c r="D6785" i="6"/>
  <c r="D6779" i="6"/>
  <c r="D6771" i="6"/>
  <c r="D6765" i="6"/>
  <c r="D6759" i="6"/>
  <c r="D6753" i="6"/>
  <c r="D6747" i="6"/>
  <c r="D6739" i="6"/>
  <c r="D6733" i="6"/>
  <c r="D6727" i="6"/>
  <c r="D6717" i="6"/>
  <c r="D6709" i="6"/>
  <c r="D6703" i="6"/>
  <c r="D6695" i="6"/>
  <c r="D6689" i="6"/>
  <c r="D6683" i="6"/>
  <c r="D6677" i="6"/>
  <c r="D6669" i="6"/>
  <c r="D6663" i="6"/>
  <c r="D6655" i="6"/>
  <c r="D6649" i="6"/>
  <c r="D6643" i="6"/>
  <c r="D6637" i="6"/>
  <c r="D6629" i="6"/>
  <c r="D6623" i="6"/>
  <c r="D6617" i="6"/>
  <c r="D6611" i="6"/>
  <c r="D6603" i="6"/>
  <c r="D6597" i="6"/>
  <c r="D6591" i="6"/>
  <c r="D6583" i="6"/>
  <c r="D6577" i="6"/>
  <c r="D6575" i="6"/>
  <c r="D6569" i="6"/>
  <c r="D6565" i="6"/>
  <c r="D6557" i="6"/>
  <c r="D6549" i="6"/>
  <c r="D6541" i="6"/>
  <c r="D6535" i="6"/>
  <c r="C6535" i="6" s="1"/>
  <c r="D6527" i="6"/>
  <c r="D6521" i="6"/>
  <c r="D6513" i="6"/>
  <c r="D6507" i="6"/>
  <c r="D6501" i="6"/>
  <c r="D6495" i="6"/>
  <c r="C6495" i="6" s="1"/>
  <c r="D6487" i="6"/>
  <c r="D6481" i="6"/>
  <c r="D6475" i="6"/>
  <c r="D6467" i="6"/>
  <c r="D6459" i="6"/>
  <c r="D6453" i="6"/>
  <c r="D6447" i="6"/>
  <c r="D6439" i="6"/>
  <c r="D6433" i="6"/>
  <c r="D6425" i="6"/>
  <c r="D6419" i="6"/>
  <c r="D6413" i="6"/>
  <c r="D6405" i="6"/>
  <c r="D6399" i="6"/>
  <c r="D6393" i="6"/>
  <c r="D6385" i="6"/>
  <c r="D6379" i="6"/>
  <c r="D6371" i="6"/>
  <c r="D6365" i="6"/>
  <c r="D6357" i="6"/>
  <c r="D6349" i="6"/>
  <c r="D6341" i="6"/>
  <c r="D6335" i="6"/>
  <c r="D6331" i="6"/>
  <c r="C6331" i="6" s="1"/>
  <c r="D6325" i="6"/>
  <c r="D6315" i="6"/>
  <c r="D6311" i="6"/>
  <c r="D6303" i="6"/>
  <c r="D6297" i="6"/>
  <c r="D6289" i="6"/>
  <c r="D6283" i="6"/>
  <c r="D6275" i="6"/>
  <c r="D6269" i="6"/>
  <c r="D6261" i="6"/>
  <c r="D6255" i="6"/>
  <c r="D6245" i="6"/>
  <c r="D6239" i="6"/>
  <c r="D6233" i="6"/>
  <c r="D6229" i="6"/>
  <c r="D6223" i="6"/>
  <c r="D6215" i="6"/>
  <c r="D6209" i="6"/>
  <c r="D6203" i="6"/>
  <c r="D6195" i="6"/>
  <c r="D6189" i="6"/>
  <c r="D6179" i="6"/>
  <c r="D6171" i="6"/>
  <c r="D6165" i="6"/>
  <c r="D6157" i="6"/>
  <c r="D6151" i="6"/>
  <c r="D6143" i="6"/>
  <c r="D6137" i="6"/>
  <c r="D6131" i="6"/>
  <c r="D6123" i="6"/>
  <c r="D6117" i="6"/>
  <c r="D6111" i="6"/>
  <c r="D6105" i="6"/>
  <c r="D6097" i="6"/>
  <c r="D6091" i="6"/>
  <c r="D6085" i="6"/>
  <c r="D6079" i="6"/>
  <c r="D6073" i="6"/>
  <c r="D6063" i="6"/>
  <c r="D6055" i="6"/>
  <c r="C6055" i="6" s="1"/>
  <c r="D6047" i="6"/>
  <c r="D6041" i="6"/>
  <c r="D6035" i="6"/>
  <c r="D6027" i="6"/>
  <c r="D6021" i="6"/>
  <c r="D6015" i="6"/>
  <c r="D6009" i="6"/>
  <c r="D6001" i="6"/>
  <c r="D5995" i="6"/>
  <c r="D5987" i="6"/>
  <c r="D5981" i="6"/>
  <c r="C5981" i="6" s="1"/>
  <c r="D5973" i="6"/>
  <c r="D5965" i="6"/>
  <c r="D5957" i="6"/>
  <c r="D5951" i="6"/>
  <c r="D5945" i="6"/>
  <c r="D5937" i="6"/>
  <c r="D5931" i="6"/>
  <c r="C5931" i="6" s="1"/>
  <c r="D5923" i="6"/>
  <c r="D5913" i="6"/>
  <c r="D5907" i="6"/>
  <c r="D5899" i="6"/>
  <c r="D5893" i="6"/>
  <c r="D5887" i="6"/>
  <c r="D5879" i="6"/>
  <c r="D5873" i="6"/>
  <c r="D5867" i="6"/>
  <c r="D5861" i="6"/>
  <c r="D5855" i="6"/>
  <c r="D5849" i="6"/>
  <c r="D5841" i="6"/>
  <c r="D5835" i="6"/>
  <c r="C5835" i="6" s="1"/>
  <c r="D5827" i="6"/>
  <c r="D5819" i="6"/>
  <c r="D5813" i="6"/>
  <c r="D5807" i="6"/>
  <c r="D5799" i="6"/>
  <c r="D5791" i="6"/>
  <c r="D5783" i="6"/>
  <c r="D5775" i="6"/>
  <c r="D5767" i="6"/>
  <c r="D5761" i="6"/>
  <c r="D5755" i="6"/>
  <c r="D5749" i="6"/>
  <c r="D5739" i="6"/>
  <c r="D6567" i="6"/>
  <c r="D6561" i="6"/>
  <c r="D6559" i="6"/>
  <c r="D6553" i="6"/>
  <c r="D6547" i="6"/>
  <c r="D6545" i="6"/>
  <c r="D6539" i="6"/>
  <c r="D6533" i="6"/>
  <c r="D6529" i="6"/>
  <c r="D6525" i="6"/>
  <c r="D6519" i="6"/>
  <c r="D6515" i="6"/>
  <c r="D6509" i="6"/>
  <c r="D6505" i="6"/>
  <c r="D6499" i="6"/>
  <c r="C6499" i="6" s="1"/>
  <c r="D6493" i="6"/>
  <c r="D6489" i="6"/>
  <c r="D6483" i="6"/>
  <c r="D6477" i="6"/>
  <c r="D6471" i="6"/>
  <c r="D6469" i="6"/>
  <c r="D6463" i="6"/>
  <c r="D6461" i="6"/>
  <c r="D6455" i="6"/>
  <c r="D6449" i="6"/>
  <c r="D6445" i="6"/>
  <c r="D6441" i="6"/>
  <c r="D6435" i="6"/>
  <c r="D6429" i="6"/>
  <c r="D6427" i="6"/>
  <c r="D6421" i="6"/>
  <c r="D6415" i="6"/>
  <c r="D6411" i="6"/>
  <c r="D6407" i="6"/>
  <c r="D6401" i="6"/>
  <c r="D6395" i="6"/>
  <c r="D6389" i="6"/>
  <c r="D6387" i="6"/>
  <c r="D6381" i="6"/>
  <c r="D6377" i="6"/>
  <c r="D6373" i="6"/>
  <c r="D6367" i="6"/>
  <c r="D6361" i="6"/>
  <c r="D6359" i="6"/>
  <c r="D6353" i="6"/>
  <c r="D6347" i="6"/>
  <c r="D6343" i="6"/>
  <c r="D6339" i="6"/>
  <c r="D6333" i="6"/>
  <c r="D6327" i="6"/>
  <c r="D6321" i="6"/>
  <c r="D6319" i="6"/>
  <c r="D6313" i="6"/>
  <c r="D6307" i="6"/>
  <c r="D6305" i="6"/>
  <c r="D6299" i="6"/>
  <c r="D6293" i="6"/>
  <c r="D6291" i="6"/>
  <c r="D6285" i="6"/>
  <c r="D6279" i="6"/>
  <c r="D6277" i="6"/>
  <c r="D6271" i="6"/>
  <c r="D6265" i="6"/>
  <c r="D6263" i="6"/>
  <c r="D6257" i="6"/>
  <c r="D6251" i="6"/>
  <c r="D6249" i="6"/>
  <c r="C6249" i="6" s="1"/>
  <c r="D6243" i="6"/>
  <c r="D6237" i="6"/>
  <c r="D6231" i="6"/>
  <c r="D6225" i="6"/>
  <c r="D6221" i="6"/>
  <c r="D6217" i="6"/>
  <c r="D6211" i="6"/>
  <c r="D6205" i="6"/>
  <c r="D6199" i="6"/>
  <c r="D6197" i="6"/>
  <c r="D6191" i="6"/>
  <c r="D6185" i="6"/>
  <c r="D6183" i="6"/>
  <c r="D6177" i="6"/>
  <c r="D6175" i="6"/>
  <c r="D6169" i="6"/>
  <c r="D6163" i="6"/>
  <c r="D6159" i="6"/>
  <c r="C6159" i="6" s="1"/>
  <c r="D6155" i="6"/>
  <c r="C6155" i="6" s="1"/>
  <c r="D6149" i="6"/>
  <c r="C6149" i="6" s="1"/>
  <c r="D6145" i="6"/>
  <c r="D6141" i="6"/>
  <c r="D6135" i="6"/>
  <c r="D6129" i="6"/>
  <c r="D6125" i="6"/>
  <c r="D6119" i="6"/>
  <c r="D6115" i="6"/>
  <c r="D6109" i="6"/>
  <c r="D6103" i="6"/>
  <c r="D6099" i="6"/>
  <c r="D6095" i="6"/>
  <c r="D6089" i="6"/>
  <c r="D6083" i="6"/>
  <c r="D6081" i="6"/>
  <c r="D6075" i="6"/>
  <c r="D6069" i="6"/>
  <c r="D6067" i="6"/>
  <c r="D6061" i="6"/>
  <c r="D6059" i="6"/>
  <c r="D6053" i="6"/>
  <c r="D6049" i="6"/>
  <c r="D6045" i="6"/>
  <c r="D6039" i="6"/>
  <c r="D6033" i="6"/>
  <c r="D6029" i="6"/>
  <c r="D6023" i="6"/>
  <c r="D6019" i="6"/>
  <c r="D6013" i="6"/>
  <c r="D6007" i="6"/>
  <c r="D6003" i="6"/>
  <c r="D5997" i="6"/>
  <c r="D5991" i="6"/>
  <c r="D5989" i="6"/>
  <c r="D5983" i="6"/>
  <c r="D5977" i="6"/>
  <c r="D5975" i="6"/>
  <c r="D5969" i="6"/>
  <c r="D5963" i="6"/>
  <c r="D5959" i="6"/>
  <c r="D5955" i="6"/>
  <c r="D5949" i="6"/>
  <c r="D5943" i="6"/>
  <c r="D5939" i="6"/>
  <c r="D5933" i="6"/>
  <c r="D5929" i="6"/>
  <c r="D5925" i="6"/>
  <c r="D5919" i="6"/>
  <c r="D5917" i="6"/>
  <c r="D5911" i="6"/>
  <c r="D5905" i="6"/>
  <c r="D5901" i="6"/>
  <c r="D5895" i="6"/>
  <c r="D5891" i="6"/>
  <c r="D5885" i="6"/>
  <c r="D5881" i="6"/>
  <c r="D5875" i="6"/>
  <c r="D5869" i="6"/>
  <c r="D5863" i="6"/>
  <c r="D5857" i="6"/>
  <c r="D5851" i="6"/>
  <c r="D5847" i="6"/>
  <c r="D5843" i="6"/>
  <c r="D5837" i="6"/>
  <c r="D5833" i="6"/>
  <c r="D5829" i="6"/>
  <c r="D5823" i="6"/>
  <c r="D5821" i="6"/>
  <c r="D5815" i="6"/>
  <c r="D5809" i="6"/>
  <c r="D5805" i="6"/>
  <c r="D5801" i="6"/>
  <c r="D5795" i="6"/>
  <c r="D5793" i="6"/>
  <c r="D5787" i="6"/>
  <c r="D5781" i="6"/>
  <c r="D5779" i="6"/>
  <c r="C5779" i="6" s="1"/>
  <c r="D5773" i="6"/>
  <c r="D5769" i="6"/>
  <c r="D5765" i="6"/>
  <c r="C5765" i="6" s="1"/>
  <c r="D5759" i="6"/>
  <c r="C5759" i="6" s="1"/>
  <c r="D5753" i="6"/>
  <c r="D5745" i="6"/>
  <c r="D5741" i="6"/>
  <c r="D6563" i="6"/>
  <c r="D6555" i="6"/>
  <c r="D6551" i="6"/>
  <c r="D6543" i="6"/>
  <c r="D6537" i="6"/>
  <c r="D6531" i="6"/>
  <c r="D6523" i="6"/>
  <c r="D6517" i="6"/>
  <c r="D6511" i="6"/>
  <c r="D6503" i="6"/>
  <c r="D6497" i="6"/>
  <c r="D6491" i="6"/>
  <c r="D6485" i="6"/>
  <c r="D6479" i="6"/>
  <c r="D6473" i="6"/>
  <c r="D6465" i="6"/>
  <c r="D6457" i="6"/>
  <c r="D6451" i="6"/>
  <c r="D6443" i="6"/>
  <c r="D6437" i="6"/>
  <c r="D6431" i="6"/>
  <c r="D6423" i="6"/>
  <c r="D6417" i="6"/>
  <c r="D6409" i="6"/>
  <c r="D6403" i="6"/>
  <c r="D6397" i="6"/>
  <c r="D6391" i="6"/>
  <c r="D6383" i="6"/>
  <c r="D6375" i="6"/>
  <c r="D6369" i="6"/>
  <c r="D6363" i="6"/>
  <c r="D6355" i="6"/>
  <c r="D6351" i="6"/>
  <c r="D6345" i="6"/>
  <c r="D6337" i="6"/>
  <c r="D6329" i="6"/>
  <c r="D6323" i="6"/>
  <c r="D6317" i="6"/>
  <c r="D6309" i="6"/>
  <c r="D6301" i="6"/>
  <c r="D6295" i="6"/>
  <c r="D6287" i="6"/>
  <c r="D6281" i="6"/>
  <c r="C6281" i="6" s="1"/>
  <c r="D6273" i="6"/>
  <c r="D6267" i="6"/>
  <c r="D6259" i="6"/>
  <c r="D6253" i="6"/>
  <c r="D6247" i="6"/>
  <c r="D6241" i="6"/>
  <c r="D6235" i="6"/>
  <c r="D6227" i="6"/>
  <c r="D6219" i="6"/>
  <c r="D6213" i="6"/>
  <c r="D6207" i="6"/>
  <c r="D6201" i="6"/>
  <c r="D6193" i="6"/>
  <c r="D6187" i="6"/>
  <c r="D6181" i="6"/>
  <c r="D6173" i="6"/>
  <c r="D6167" i="6"/>
  <c r="D6161" i="6"/>
  <c r="D6153" i="6"/>
  <c r="D6147" i="6"/>
  <c r="D6139" i="6"/>
  <c r="D6133" i="6"/>
  <c r="D6127" i="6"/>
  <c r="D6121" i="6"/>
  <c r="D6113" i="6"/>
  <c r="D6107" i="6"/>
  <c r="D6101" i="6"/>
  <c r="D6093" i="6"/>
  <c r="D6087" i="6"/>
  <c r="D6077" i="6"/>
  <c r="D6071" i="6"/>
  <c r="D6065" i="6"/>
  <c r="D6057" i="6"/>
  <c r="D6051" i="6"/>
  <c r="D6043" i="6"/>
  <c r="D6037" i="6"/>
  <c r="D6031" i="6"/>
  <c r="D6025" i="6"/>
  <c r="D6017" i="6"/>
  <c r="D6011" i="6"/>
  <c r="D6005" i="6"/>
  <c r="D5999" i="6"/>
  <c r="D5993" i="6"/>
  <c r="D5985" i="6"/>
  <c r="D5979" i="6"/>
  <c r="D5971" i="6"/>
  <c r="D5967" i="6"/>
  <c r="D5961" i="6"/>
  <c r="D5953" i="6"/>
  <c r="D5947" i="6"/>
  <c r="D5941" i="6"/>
  <c r="D5935" i="6"/>
  <c r="D5927" i="6"/>
  <c r="D5921" i="6"/>
  <c r="D5915" i="6"/>
  <c r="D5909" i="6"/>
  <c r="D5903" i="6"/>
  <c r="D5897" i="6"/>
  <c r="D5889" i="6"/>
  <c r="D5883" i="6"/>
  <c r="D5877" i="6"/>
  <c r="D5871" i="6"/>
  <c r="D5865" i="6"/>
  <c r="D5859" i="6"/>
  <c r="D5853" i="6"/>
  <c r="D5845" i="6"/>
  <c r="D5839" i="6"/>
  <c r="D5831" i="6"/>
  <c r="D5825" i="6"/>
  <c r="C5825" i="6" s="1"/>
  <c r="D5817" i="6"/>
  <c r="D5811" i="6"/>
  <c r="D5803" i="6"/>
  <c r="D5797" i="6"/>
  <c r="D5789" i="6"/>
  <c r="D5785" i="6"/>
  <c r="D5777" i="6"/>
  <c r="D5771" i="6"/>
  <c r="D5763" i="6"/>
  <c r="D5757" i="6"/>
  <c r="D5751" i="6"/>
  <c r="D5747" i="6"/>
  <c r="D5743" i="6"/>
  <c r="D5709" i="6"/>
  <c r="D5505" i="6"/>
  <c r="D5499" i="6"/>
  <c r="D5491" i="6"/>
  <c r="D5485" i="6"/>
  <c r="D5481" i="6"/>
  <c r="D5473" i="6"/>
  <c r="D5467" i="6"/>
  <c r="D5461" i="6"/>
  <c r="D5455" i="6"/>
  <c r="D5449" i="6"/>
  <c r="D5441" i="6"/>
  <c r="D5433" i="6"/>
  <c r="D5427" i="6"/>
  <c r="D5417" i="6"/>
  <c r="D5411" i="6"/>
  <c r="D5403" i="6"/>
  <c r="D5397" i="6"/>
  <c r="D5391" i="6"/>
  <c r="C5391" i="6" s="1"/>
  <c r="D5383" i="6"/>
  <c r="D5377" i="6"/>
  <c r="D5367" i="6"/>
  <c r="D5359" i="6"/>
  <c r="D5353" i="6"/>
  <c r="D5347" i="6"/>
  <c r="D5339" i="6"/>
  <c r="D5333" i="6"/>
  <c r="D5327" i="6"/>
  <c r="D5323" i="6"/>
  <c r="D5317" i="6"/>
  <c r="D5311" i="6"/>
  <c r="D5303" i="6"/>
  <c r="D5297" i="6"/>
  <c r="D5289" i="6"/>
  <c r="D5283" i="6"/>
  <c r="D5277" i="6"/>
  <c r="C5277" i="6" s="1"/>
  <c r="D5269" i="6"/>
  <c r="D5263" i="6"/>
  <c r="D5737" i="6"/>
  <c r="C5737" i="6" s="1"/>
  <c r="D5733" i="6"/>
  <c r="D5731" i="6"/>
  <c r="D5727" i="6"/>
  <c r="D5725" i="6"/>
  <c r="D5721" i="6"/>
  <c r="D5717" i="6"/>
  <c r="D5715" i="6"/>
  <c r="D5711" i="6"/>
  <c r="D5707" i="6"/>
  <c r="D5703" i="6"/>
  <c r="D5699" i="6"/>
  <c r="D5697" i="6"/>
  <c r="D5693" i="6"/>
  <c r="D5689" i="6"/>
  <c r="D5685" i="6"/>
  <c r="D5683" i="6"/>
  <c r="D5679" i="6"/>
  <c r="C5679" i="6" s="1"/>
  <c r="D5677" i="6"/>
  <c r="D5673" i="6"/>
  <c r="D5669" i="6"/>
  <c r="D5667" i="6"/>
  <c r="C5667" i="6" s="1"/>
  <c r="D5663" i="6"/>
  <c r="D5661" i="6"/>
  <c r="D5657" i="6"/>
  <c r="D5655" i="6"/>
  <c r="D5651" i="6"/>
  <c r="D5649" i="6"/>
  <c r="D5645" i="6"/>
  <c r="D5641" i="6"/>
  <c r="D5637" i="6"/>
  <c r="D5635" i="6"/>
  <c r="D5631" i="6"/>
  <c r="D5627" i="6"/>
  <c r="D5623" i="6"/>
  <c r="D5621" i="6"/>
  <c r="D5617" i="6"/>
  <c r="C5617" i="6" s="1"/>
  <c r="D5613" i="6"/>
  <c r="D5611" i="6"/>
  <c r="D5607" i="6"/>
  <c r="D5603" i="6"/>
  <c r="D5599" i="6"/>
  <c r="D5595" i="6"/>
  <c r="D5593" i="6"/>
  <c r="D5589" i="6"/>
  <c r="C5589" i="6" s="1"/>
  <c r="D5587" i="6"/>
  <c r="C5587" i="6" s="1"/>
  <c r="D5583" i="6"/>
  <c r="D5579" i="6"/>
  <c r="D5575" i="6"/>
  <c r="D5573" i="6"/>
  <c r="D5569" i="6"/>
  <c r="D5565" i="6"/>
  <c r="D5561" i="6"/>
  <c r="D5559" i="6"/>
  <c r="D5555" i="6"/>
  <c r="D5551" i="6"/>
  <c r="D5549" i="6"/>
  <c r="D5545" i="6"/>
  <c r="D5543" i="6"/>
  <c r="D5539" i="6"/>
  <c r="D5535" i="6"/>
  <c r="D5533" i="6"/>
  <c r="D5529" i="6"/>
  <c r="D5525" i="6"/>
  <c r="D5521" i="6"/>
  <c r="D5517" i="6"/>
  <c r="D5515" i="6"/>
  <c r="D5511" i="6"/>
  <c r="D5507" i="6"/>
  <c r="D5503" i="6"/>
  <c r="C5503" i="6" s="1"/>
  <c r="D5497" i="6"/>
  <c r="D5493" i="6"/>
  <c r="D5489" i="6"/>
  <c r="D5483" i="6"/>
  <c r="D5477" i="6"/>
  <c r="D5475" i="6"/>
  <c r="D5469" i="6"/>
  <c r="D5463" i="6"/>
  <c r="D5457" i="6"/>
  <c r="D5451" i="6"/>
  <c r="C5451" i="6" s="1"/>
  <c r="D5447" i="6"/>
  <c r="D5443" i="6"/>
  <c r="D5437" i="6"/>
  <c r="D5435" i="6"/>
  <c r="D5429" i="6"/>
  <c r="D5423" i="6"/>
  <c r="D5421" i="6"/>
  <c r="D5415" i="6"/>
  <c r="D5409" i="6"/>
  <c r="D5405" i="6"/>
  <c r="D5401" i="6"/>
  <c r="D5395" i="6"/>
  <c r="D5389" i="6"/>
  <c r="D5385" i="6"/>
  <c r="D5381" i="6"/>
  <c r="D5375" i="6"/>
  <c r="D5371" i="6"/>
  <c r="D5365" i="6"/>
  <c r="C5365" i="6" s="1"/>
  <c r="D5361" i="6"/>
  <c r="D5357" i="6"/>
  <c r="D5351" i="6"/>
  <c r="D5345" i="6"/>
  <c r="D5341" i="6"/>
  <c r="D5337" i="6"/>
  <c r="C5337" i="6" s="1"/>
  <c r="D5331" i="6"/>
  <c r="D5325" i="6"/>
  <c r="D5319" i="6"/>
  <c r="D5313" i="6"/>
  <c r="D5309" i="6"/>
  <c r="D5305" i="6"/>
  <c r="D5299" i="6"/>
  <c r="D5293" i="6"/>
  <c r="D5291" i="6"/>
  <c r="D5285" i="6"/>
  <c r="C5285" i="6" s="1"/>
  <c r="D5279" i="6"/>
  <c r="D5273" i="6"/>
  <c r="D5261" i="6"/>
  <c r="D5735" i="6"/>
  <c r="D5729" i="6"/>
  <c r="D5723" i="6"/>
  <c r="D5719" i="6"/>
  <c r="D5713" i="6"/>
  <c r="D5705" i="6"/>
  <c r="D5701" i="6"/>
  <c r="D5695" i="6"/>
  <c r="D5691" i="6"/>
  <c r="D5687" i="6"/>
  <c r="D5681" i="6"/>
  <c r="D5675" i="6"/>
  <c r="D5671" i="6"/>
  <c r="D5665" i="6"/>
  <c r="D5659" i="6"/>
  <c r="D5653" i="6"/>
  <c r="D5647" i="6"/>
  <c r="D5643" i="6"/>
  <c r="D5639" i="6"/>
  <c r="D5633" i="6"/>
  <c r="D5629" i="6"/>
  <c r="D5625" i="6"/>
  <c r="D5619" i="6"/>
  <c r="D5615" i="6"/>
  <c r="D5609" i="6"/>
  <c r="D5605" i="6"/>
  <c r="D5601" i="6"/>
  <c r="D5597" i="6"/>
  <c r="C5597" i="6" s="1"/>
  <c r="D5591" i="6"/>
  <c r="D5585" i="6"/>
  <c r="D5581" i="6"/>
  <c r="D5577" i="6"/>
  <c r="D5571" i="6"/>
  <c r="C5571" i="6" s="1"/>
  <c r="D5567" i="6"/>
  <c r="D5563" i="6"/>
  <c r="D5557" i="6"/>
  <c r="D5553" i="6"/>
  <c r="D5547" i="6"/>
  <c r="D5541" i="6"/>
  <c r="D5537" i="6"/>
  <c r="C5537" i="6" s="1"/>
  <c r="D5531" i="6"/>
  <c r="D5527" i="6"/>
  <c r="D5523" i="6"/>
  <c r="D5519" i="6"/>
  <c r="D5513" i="6"/>
  <c r="D5509" i="6"/>
  <c r="D5501" i="6"/>
  <c r="D5495" i="6"/>
  <c r="D5487" i="6"/>
  <c r="C5487" i="6" s="1"/>
  <c r="D5479" i="6"/>
  <c r="D5471" i="6"/>
  <c r="D5465" i="6"/>
  <c r="C5465" i="6" s="1"/>
  <c r="D5459" i="6"/>
  <c r="D5453" i="6"/>
  <c r="D5445" i="6"/>
  <c r="D5439" i="6"/>
  <c r="D5431" i="6"/>
  <c r="D5425" i="6"/>
  <c r="D5419" i="6"/>
  <c r="D5413" i="6"/>
  <c r="D5407" i="6"/>
  <c r="D5399" i="6"/>
  <c r="D5393" i="6"/>
  <c r="D5387" i="6"/>
  <c r="D5379" i="6"/>
  <c r="D5373" i="6"/>
  <c r="D5369" i="6"/>
  <c r="C5369" i="6" s="1"/>
  <c r="D5363" i="6"/>
  <c r="D5355" i="6"/>
  <c r="D5349" i="6"/>
  <c r="D5343" i="6"/>
  <c r="D5335" i="6"/>
  <c r="D5329" i="6"/>
  <c r="D5321" i="6"/>
  <c r="D5315" i="6"/>
  <c r="D5307" i="6"/>
  <c r="D5301" i="6"/>
  <c r="C5301" i="6" s="1"/>
  <c r="D5295" i="6"/>
  <c r="D5287" i="6"/>
  <c r="D5281" i="6"/>
  <c r="D5275" i="6"/>
  <c r="D5271" i="6"/>
  <c r="D5267" i="6"/>
  <c r="D5265" i="6"/>
  <c r="D5259" i="6"/>
  <c r="D5257" i="6"/>
  <c r="D5249" i="6"/>
  <c r="D5241" i="6"/>
  <c r="D5235" i="6"/>
  <c r="D5227" i="6"/>
  <c r="D5221" i="6"/>
  <c r="D5215" i="6"/>
  <c r="D5209" i="6"/>
  <c r="D5201" i="6"/>
  <c r="D5195" i="6"/>
  <c r="D5187" i="6"/>
  <c r="D5183" i="6"/>
  <c r="D5177" i="6"/>
  <c r="D5169" i="6"/>
  <c r="D5163" i="6"/>
  <c r="D5157" i="6"/>
  <c r="C5157" i="6" s="1"/>
  <c r="D5149" i="6"/>
  <c r="D5143" i="6"/>
  <c r="D5137" i="6"/>
  <c r="D5129" i="6"/>
  <c r="D5123" i="6"/>
  <c r="D5113" i="6"/>
  <c r="C5113" i="6" s="1"/>
  <c r="D5105" i="6"/>
  <c r="D5099" i="6"/>
  <c r="D5095" i="6"/>
  <c r="D5085" i="6"/>
  <c r="D5079" i="6"/>
  <c r="D5073" i="6"/>
  <c r="D5065" i="6"/>
  <c r="D5057" i="6"/>
  <c r="D5049" i="6"/>
  <c r="D5041" i="6"/>
  <c r="D5035" i="6"/>
  <c r="D5029" i="6"/>
  <c r="D5023" i="6"/>
  <c r="D5017" i="6"/>
  <c r="D5009" i="6"/>
  <c r="D5003" i="6"/>
  <c r="D4997" i="6"/>
  <c r="D4991" i="6"/>
  <c r="D4983" i="6"/>
  <c r="D4979" i="6"/>
  <c r="D4971" i="6"/>
  <c r="C4971" i="6" s="1"/>
  <c r="D4965" i="6"/>
  <c r="D4959" i="6"/>
  <c r="D4951" i="6"/>
  <c r="D4943" i="6"/>
  <c r="D4937" i="6"/>
  <c r="D4931" i="6"/>
  <c r="D4923" i="6"/>
  <c r="D4917" i="6"/>
  <c r="D4911" i="6"/>
  <c r="D4905" i="6"/>
  <c r="D4897" i="6"/>
  <c r="D4891" i="6"/>
  <c r="D4885" i="6"/>
  <c r="D4877" i="6"/>
  <c r="D4871" i="6"/>
  <c r="D4865" i="6"/>
  <c r="D4857" i="6"/>
  <c r="C4857" i="6" s="1"/>
  <c r="D4851" i="6"/>
  <c r="D4847" i="6"/>
  <c r="D4843" i="6"/>
  <c r="D4841" i="6"/>
  <c r="D4835" i="6"/>
  <c r="D5255" i="6"/>
  <c r="D5251" i="6"/>
  <c r="D5247" i="6"/>
  <c r="D5243" i="6"/>
  <c r="D5237" i="6"/>
  <c r="D5233" i="6"/>
  <c r="D5229" i="6"/>
  <c r="D5223" i="6"/>
  <c r="D5217" i="6"/>
  <c r="D5211" i="6"/>
  <c r="D5207" i="6"/>
  <c r="D5203" i="6"/>
  <c r="D5197" i="6"/>
  <c r="D5193" i="6"/>
  <c r="D5189" i="6"/>
  <c r="C5189" i="6" s="1"/>
  <c r="D5181" i="6"/>
  <c r="D5175" i="6"/>
  <c r="D5171" i="6"/>
  <c r="D5165" i="6"/>
  <c r="C5165" i="6" s="1"/>
  <c r="D5159" i="6"/>
  <c r="D5153" i="6"/>
  <c r="D5151" i="6"/>
  <c r="D5145" i="6"/>
  <c r="D5139" i="6"/>
  <c r="D5133" i="6"/>
  <c r="D5131" i="6"/>
  <c r="D5125" i="6"/>
  <c r="D5119" i="6"/>
  <c r="D5117" i="6"/>
  <c r="D5111" i="6"/>
  <c r="C5111" i="6" s="1"/>
  <c r="D5109" i="6"/>
  <c r="C5109" i="6" s="1"/>
  <c r="D5103" i="6"/>
  <c r="D5097" i="6"/>
  <c r="D5091" i="6"/>
  <c r="D5089" i="6"/>
  <c r="D5083" i="6"/>
  <c r="D5077" i="6"/>
  <c r="D5071" i="6"/>
  <c r="D5067" i="6"/>
  <c r="D5063" i="6"/>
  <c r="D5059" i="6"/>
  <c r="D5053" i="6"/>
  <c r="D5051" i="6"/>
  <c r="D5045" i="6"/>
  <c r="D5043" i="6"/>
  <c r="D5037" i="6"/>
  <c r="D5031" i="6"/>
  <c r="D5025" i="6"/>
  <c r="D5019" i="6"/>
  <c r="D5015" i="6"/>
  <c r="D5011" i="6"/>
  <c r="D5005" i="6"/>
  <c r="D4999" i="6"/>
  <c r="D4995" i="6"/>
  <c r="C4995" i="6" s="1"/>
  <c r="D4989" i="6"/>
  <c r="D4985" i="6"/>
  <c r="D4981" i="6"/>
  <c r="D4975" i="6"/>
  <c r="D4973" i="6"/>
  <c r="D4967" i="6"/>
  <c r="D4961" i="6"/>
  <c r="D4957" i="6"/>
  <c r="D4953" i="6"/>
  <c r="D4947" i="6"/>
  <c r="D4945" i="6"/>
  <c r="D4939" i="6"/>
  <c r="C4939" i="6" s="1"/>
  <c r="D4933" i="6"/>
  <c r="D4927" i="6"/>
  <c r="D4925" i="6"/>
  <c r="D4919" i="6"/>
  <c r="D4913" i="6"/>
  <c r="C4913" i="6" s="1"/>
  <c r="D4907" i="6"/>
  <c r="D4903" i="6"/>
  <c r="D4899" i="6"/>
  <c r="D4893" i="6"/>
  <c r="D4887" i="6"/>
  <c r="D4881" i="6"/>
  <c r="D4879" i="6"/>
  <c r="D4873" i="6"/>
  <c r="D4867" i="6"/>
  <c r="D4863" i="6"/>
  <c r="D4859" i="6"/>
  <c r="C4859" i="6" s="1"/>
  <c r="D4853" i="6"/>
  <c r="D4839" i="6"/>
  <c r="D4721" i="6"/>
  <c r="D5253" i="6"/>
  <c r="D5245" i="6"/>
  <c r="D5239" i="6"/>
  <c r="D5231" i="6"/>
  <c r="D5225" i="6"/>
  <c r="D5219" i="6"/>
  <c r="D5213" i="6"/>
  <c r="D5205" i="6"/>
  <c r="D5199" i="6"/>
  <c r="D5191" i="6"/>
  <c r="D5185" i="6"/>
  <c r="D5179" i="6"/>
  <c r="D5173" i="6"/>
  <c r="D5167" i="6"/>
  <c r="D5161" i="6"/>
  <c r="D5155" i="6"/>
  <c r="D5147" i="6"/>
  <c r="D5141" i="6"/>
  <c r="C5141" i="6" s="1"/>
  <c r="D5135" i="6"/>
  <c r="D5127" i="6"/>
  <c r="D5121" i="6"/>
  <c r="D5115" i="6"/>
  <c r="D5107" i="6"/>
  <c r="D5101" i="6"/>
  <c r="D5093" i="6"/>
  <c r="D5087" i="6"/>
  <c r="D5081" i="6"/>
  <c r="D5075" i="6"/>
  <c r="D5069" i="6"/>
  <c r="D5061" i="6"/>
  <c r="D5055" i="6"/>
  <c r="D5047" i="6"/>
  <c r="D5039" i="6"/>
  <c r="D5033" i="6"/>
  <c r="D5027" i="6"/>
  <c r="D5021" i="6"/>
  <c r="D5013" i="6"/>
  <c r="D5007" i="6"/>
  <c r="D5001" i="6"/>
  <c r="D4993" i="6"/>
  <c r="D4987" i="6"/>
  <c r="D4977" i="6"/>
  <c r="C4977" i="6" s="1"/>
  <c r="D4969" i="6"/>
  <c r="D4963" i="6"/>
  <c r="D4955" i="6"/>
  <c r="C4955" i="6" s="1"/>
  <c r="D4949" i="6"/>
  <c r="D4941" i="6"/>
  <c r="D4935" i="6"/>
  <c r="D4929" i="6"/>
  <c r="D4921" i="6"/>
  <c r="D4915" i="6"/>
  <c r="D4909" i="6"/>
  <c r="D4901" i="6"/>
  <c r="D4895" i="6"/>
  <c r="D4889" i="6"/>
  <c r="D4883" i="6"/>
  <c r="D4875" i="6"/>
  <c r="D4869" i="6"/>
  <c r="D4861" i="6"/>
  <c r="D4855" i="6"/>
  <c r="D4849" i="6"/>
  <c r="D4845" i="6"/>
  <c r="D4837" i="6"/>
  <c r="D4763" i="6"/>
  <c r="D4833" i="6"/>
  <c r="D4831" i="6"/>
  <c r="D4829" i="6"/>
  <c r="D4827" i="6"/>
  <c r="D4825" i="6"/>
  <c r="D4823" i="6"/>
  <c r="D4821" i="6"/>
  <c r="D4819" i="6"/>
  <c r="D4817" i="6"/>
  <c r="D4815" i="6"/>
  <c r="D4813" i="6"/>
  <c r="D4811" i="6"/>
  <c r="D4809" i="6"/>
  <c r="D4807" i="6"/>
  <c r="D4805" i="6"/>
  <c r="D4803" i="6"/>
  <c r="D4801" i="6"/>
  <c r="D4799" i="6"/>
  <c r="D4797" i="6"/>
  <c r="D4795" i="6"/>
  <c r="D4793" i="6"/>
  <c r="D4791" i="6"/>
  <c r="D4789" i="6"/>
  <c r="D4787" i="6"/>
  <c r="D4785" i="6"/>
  <c r="D4783" i="6"/>
  <c r="D4781" i="6"/>
  <c r="D4779" i="6"/>
  <c r="D4777" i="6"/>
  <c r="D4775" i="6"/>
  <c r="D4773" i="6"/>
  <c r="D4771" i="6"/>
  <c r="D4769" i="6"/>
  <c r="D4767" i="6"/>
  <c r="D4765" i="6"/>
  <c r="D4761" i="6"/>
  <c r="D4759" i="6"/>
  <c r="D4757" i="6"/>
  <c r="D4755" i="6"/>
  <c r="D4753" i="6"/>
  <c r="D4751" i="6"/>
  <c r="D4749" i="6"/>
  <c r="D4747" i="6"/>
  <c r="D4745" i="6"/>
  <c r="D4743" i="6"/>
  <c r="D4741" i="6"/>
  <c r="D4739" i="6"/>
  <c r="D4737" i="6"/>
  <c r="D4735" i="6"/>
  <c r="D4733" i="6"/>
  <c r="D4731" i="6"/>
  <c r="D4729" i="6"/>
  <c r="D4727" i="6"/>
  <c r="D4725" i="6"/>
  <c r="D4723" i="6"/>
  <c r="D4719" i="6"/>
  <c r="D4717" i="6"/>
  <c r="D4715" i="6"/>
  <c r="D4713" i="6"/>
  <c r="D4711" i="6"/>
  <c r="D4709" i="6"/>
  <c r="D4707" i="6"/>
  <c r="D4705" i="6"/>
  <c r="D4703" i="6"/>
  <c r="D4701" i="6"/>
  <c r="D4699" i="6"/>
  <c r="D4697" i="6"/>
  <c r="D4695" i="6"/>
  <c r="D4693" i="6"/>
  <c r="D4691" i="6"/>
  <c r="D4689" i="6"/>
  <c r="D4687" i="6"/>
  <c r="D4685" i="6"/>
  <c r="D4683" i="6"/>
  <c r="D4681" i="6"/>
  <c r="D4679" i="6"/>
  <c r="D4677" i="6"/>
  <c r="D4675" i="6"/>
  <c r="D4673" i="6"/>
  <c r="D4671" i="6"/>
  <c r="D4669" i="6"/>
  <c r="D4667" i="6"/>
  <c r="D4665" i="6"/>
  <c r="D4663" i="6"/>
  <c r="D4661" i="6"/>
  <c r="D4659" i="6"/>
  <c r="D4657" i="6"/>
  <c r="D4655" i="6"/>
  <c r="D4653" i="6"/>
  <c r="D4651" i="6"/>
  <c r="D4649" i="6"/>
  <c r="D4647" i="6"/>
  <c r="D4645" i="6"/>
  <c r="D4643" i="6"/>
  <c r="D4641" i="6"/>
  <c r="D4639" i="6"/>
  <c r="D4637" i="6"/>
  <c r="D4635" i="6"/>
  <c r="D4633" i="6"/>
  <c r="D4631" i="6"/>
  <c r="D4629" i="6"/>
  <c r="D4627" i="6"/>
  <c r="D4625" i="6"/>
  <c r="D4623" i="6"/>
  <c r="D4621" i="6"/>
  <c r="D4619" i="6"/>
  <c r="D4617" i="6"/>
  <c r="D4615" i="6"/>
  <c r="D4613" i="6"/>
  <c r="D4611" i="6"/>
  <c r="D4609" i="6"/>
  <c r="D4607" i="6"/>
  <c r="D4605" i="6"/>
  <c r="D4603" i="6"/>
  <c r="D4601" i="6"/>
  <c r="D4599" i="6"/>
  <c r="D4597" i="6"/>
  <c r="D4595" i="6"/>
  <c r="D4593" i="6"/>
  <c r="D4591" i="6"/>
  <c r="D4589" i="6"/>
  <c r="D4587" i="6"/>
  <c r="D4585" i="6"/>
  <c r="D4583" i="6"/>
  <c r="D4581" i="6"/>
  <c r="D4579" i="6"/>
  <c r="D4577" i="6"/>
  <c r="D4575" i="6"/>
  <c r="D4573" i="6"/>
  <c r="D4571" i="6"/>
  <c r="D4569" i="6"/>
  <c r="D4567" i="6"/>
  <c r="D4565" i="6"/>
  <c r="D4563" i="6"/>
  <c r="D4561" i="6"/>
  <c r="D4559" i="6"/>
  <c r="D4557" i="6"/>
  <c r="D4555" i="6"/>
  <c r="D4553" i="6"/>
  <c r="D4551" i="6"/>
  <c r="D4549" i="6"/>
  <c r="D4547" i="6"/>
  <c r="D4545" i="6"/>
  <c r="D4543" i="6"/>
  <c r="D4541" i="6"/>
  <c r="D4539" i="6"/>
  <c r="D4537" i="6"/>
  <c r="D4535" i="6"/>
  <c r="D4533" i="6"/>
  <c r="D4531" i="6"/>
  <c r="D4529" i="6"/>
  <c r="D4527" i="6"/>
  <c r="D4525" i="6"/>
  <c r="D4523" i="6"/>
  <c r="D4521" i="6"/>
  <c r="D4519" i="6"/>
  <c r="D4517" i="6"/>
  <c r="D4515" i="6"/>
  <c r="D4513" i="6"/>
  <c r="D4511" i="6"/>
  <c r="D4509" i="6"/>
  <c r="D4507" i="6"/>
  <c r="D4505" i="6"/>
  <c r="D4503" i="6"/>
  <c r="D4501" i="6"/>
  <c r="D4499" i="6"/>
  <c r="D4497" i="6"/>
  <c r="D4495" i="6"/>
  <c r="D4493" i="6"/>
  <c r="D4491" i="6"/>
  <c r="D4489" i="6"/>
  <c r="D4487" i="6"/>
  <c r="D4485" i="6"/>
  <c r="D4483" i="6"/>
  <c r="D4481" i="6"/>
  <c r="D4479" i="6"/>
  <c r="D4477" i="6"/>
  <c r="D4475" i="6"/>
  <c r="D4473" i="6"/>
  <c r="D4471" i="6"/>
  <c r="D4469" i="6"/>
  <c r="D4467" i="6"/>
  <c r="D4465" i="6"/>
  <c r="D4463" i="6"/>
  <c r="D4461" i="6"/>
  <c r="D4459" i="6"/>
  <c r="D4457" i="6"/>
  <c r="D4455" i="6"/>
  <c r="D4453" i="6"/>
  <c r="D4451" i="6"/>
  <c r="D4449" i="6"/>
  <c r="D4447" i="6"/>
  <c r="D4445" i="6"/>
  <c r="D4443" i="6"/>
  <c r="D4441" i="6"/>
  <c r="D4439" i="6"/>
  <c r="D4437" i="6"/>
  <c r="D4435" i="6"/>
  <c r="D4433" i="6"/>
  <c r="D4431" i="6"/>
  <c r="D4429" i="6"/>
  <c r="D4427" i="6"/>
  <c r="D4425" i="6"/>
  <c r="D4423" i="6"/>
  <c r="D4421" i="6"/>
  <c r="D4419" i="6"/>
  <c r="D4417" i="6"/>
  <c r="D4415" i="6"/>
  <c r="D4413" i="6"/>
  <c r="D4411" i="6"/>
  <c r="D4409" i="6"/>
  <c r="D4407" i="6"/>
  <c r="D4405" i="6"/>
  <c r="D4403" i="6"/>
  <c r="D4401" i="6"/>
  <c r="D4399" i="6"/>
  <c r="D4397" i="6"/>
  <c r="D4395" i="6"/>
  <c r="D4393" i="6"/>
  <c r="D4391" i="6"/>
  <c r="D4389" i="6"/>
  <c r="D4387" i="6"/>
  <c r="D4385" i="6"/>
  <c r="D4383" i="6"/>
  <c r="D4381" i="6"/>
  <c r="D4379" i="6"/>
  <c r="D4377" i="6"/>
  <c r="D4375" i="6"/>
  <c r="D4373" i="6"/>
  <c r="D4371" i="6"/>
  <c r="D4369" i="6"/>
  <c r="D4367" i="6"/>
  <c r="D4365" i="6"/>
  <c r="D4363" i="6"/>
  <c r="D4361" i="6"/>
  <c r="D4359" i="6"/>
  <c r="D4357" i="6"/>
  <c r="D4355" i="6"/>
  <c r="D4353" i="6"/>
  <c r="D4351" i="6"/>
  <c r="D4349" i="6"/>
  <c r="D4347" i="6"/>
  <c r="D4345" i="6"/>
  <c r="D4343" i="6"/>
  <c r="D4341" i="6"/>
  <c r="D4339" i="6"/>
  <c r="D4337" i="6"/>
  <c r="D4335" i="6"/>
  <c r="D4333" i="6"/>
  <c r="D4331" i="6"/>
  <c r="D4329" i="6"/>
  <c r="D4327" i="6"/>
  <c r="D4325" i="6"/>
  <c r="D4323" i="6"/>
  <c r="D4321" i="6"/>
  <c r="D4315" i="6"/>
  <c r="D4309" i="6"/>
  <c r="D4305" i="6"/>
  <c r="C4305" i="6" s="1"/>
  <c r="D4299" i="6"/>
  <c r="D4293" i="6"/>
  <c r="D4289" i="6"/>
  <c r="D4283" i="6"/>
  <c r="D4279" i="6"/>
  <c r="D4273" i="6"/>
  <c r="D4269" i="6"/>
  <c r="D4263" i="6"/>
  <c r="D4259" i="6"/>
  <c r="D4255" i="6"/>
  <c r="D4251" i="6"/>
  <c r="C4251" i="6" s="1"/>
  <c r="D4247" i="6"/>
  <c r="D4241" i="6"/>
  <c r="D4235" i="6"/>
  <c r="D4231" i="6"/>
  <c r="D4225" i="6"/>
  <c r="C4225" i="6" s="1"/>
  <c r="D4221" i="6"/>
  <c r="D4215" i="6"/>
  <c r="D4209" i="6"/>
  <c r="D4205" i="6"/>
  <c r="D4199" i="6"/>
  <c r="D4195" i="6"/>
  <c r="D4189" i="6"/>
  <c r="D4183" i="6"/>
  <c r="D4179" i="6"/>
  <c r="D4173" i="6"/>
  <c r="D4169" i="6"/>
  <c r="D4165" i="6"/>
  <c r="D4159" i="6"/>
  <c r="D4157" i="6"/>
  <c r="D4153" i="6"/>
  <c r="D4149" i="6"/>
  <c r="D4145" i="6"/>
  <c r="D4139" i="6"/>
  <c r="D4133" i="6"/>
  <c r="D4129" i="6"/>
  <c r="D4123" i="6"/>
  <c r="D4119" i="6"/>
  <c r="D4113" i="6"/>
  <c r="D4109" i="6"/>
  <c r="D4103" i="6"/>
  <c r="D4097" i="6"/>
  <c r="D4093" i="6"/>
  <c r="D4087" i="6"/>
  <c r="D4081" i="6"/>
  <c r="D4075" i="6"/>
  <c r="D4069" i="6"/>
  <c r="D4065" i="6"/>
  <c r="C4065" i="6" s="1"/>
  <c r="D4059" i="6"/>
  <c r="D4053" i="6"/>
  <c r="D4049" i="6"/>
  <c r="D4045" i="6"/>
  <c r="D4319" i="6"/>
  <c r="D4317" i="6"/>
  <c r="D4313" i="6"/>
  <c r="D4311" i="6"/>
  <c r="D4307" i="6"/>
  <c r="D4303" i="6"/>
  <c r="D4301" i="6"/>
  <c r="D4297" i="6"/>
  <c r="C4297" i="6" s="1"/>
  <c r="D4295" i="6"/>
  <c r="D4291" i="6"/>
  <c r="D4287" i="6"/>
  <c r="D4285" i="6"/>
  <c r="D4281" i="6"/>
  <c r="D4277" i="6"/>
  <c r="D4275" i="6"/>
  <c r="D4271" i="6"/>
  <c r="D4267" i="6"/>
  <c r="D4265" i="6"/>
  <c r="D4261" i="6"/>
  <c r="D4257" i="6"/>
  <c r="C4257" i="6" s="1"/>
  <c r="D4253" i="6"/>
  <c r="D4249" i="6"/>
  <c r="D4245" i="6"/>
  <c r="D4243" i="6"/>
  <c r="D4239" i="6"/>
  <c r="D4237" i="6"/>
  <c r="D4233" i="6"/>
  <c r="D4229" i="6"/>
  <c r="D4227" i="6"/>
  <c r="D4223" i="6"/>
  <c r="D4219" i="6"/>
  <c r="C4219" i="6" s="1"/>
  <c r="D4217" i="6"/>
  <c r="C4217" i="6" s="1"/>
  <c r="D4213" i="6"/>
  <c r="D4211" i="6"/>
  <c r="D4207" i="6"/>
  <c r="D4203" i="6"/>
  <c r="D4201" i="6"/>
  <c r="D4197" i="6"/>
  <c r="D4193" i="6"/>
  <c r="D4191" i="6"/>
  <c r="D4187" i="6"/>
  <c r="D4185" i="6"/>
  <c r="D4181" i="6"/>
  <c r="D4177" i="6"/>
  <c r="C4177" i="6" s="1"/>
  <c r="D4175" i="6"/>
  <c r="D4171" i="6"/>
  <c r="D4167" i="6"/>
  <c r="D4163" i="6"/>
  <c r="D4161" i="6"/>
  <c r="D4155" i="6"/>
  <c r="D4151" i="6"/>
  <c r="D4147" i="6"/>
  <c r="D4143" i="6"/>
  <c r="D4141" i="6"/>
  <c r="D4137" i="6"/>
  <c r="D4135" i="6"/>
  <c r="D4131" i="6"/>
  <c r="D4127" i="6"/>
  <c r="D4125" i="6"/>
  <c r="D4121" i="6"/>
  <c r="D4117" i="6"/>
  <c r="D4115" i="6"/>
  <c r="D4111" i="6"/>
  <c r="D4107" i="6"/>
  <c r="D4105" i="6"/>
  <c r="D4101" i="6"/>
  <c r="C4101" i="6" s="1"/>
  <c r="D4099" i="6"/>
  <c r="C4099" i="6" s="1"/>
  <c r="D4095" i="6"/>
  <c r="D4091" i="6"/>
  <c r="D4089" i="6"/>
  <c r="D4085" i="6"/>
  <c r="D4083" i="6"/>
  <c r="D4079" i="6"/>
  <c r="D4077" i="6"/>
  <c r="D4073" i="6"/>
  <c r="D4071" i="6"/>
  <c r="D4067" i="6"/>
  <c r="D4063" i="6"/>
  <c r="D4061" i="6"/>
  <c r="D4057" i="6"/>
  <c r="C4057" i="6" s="1"/>
  <c r="D4055" i="6"/>
  <c r="D4051" i="6"/>
  <c r="D4047" i="6"/>
  <c r="D4043" i="6"/>
  <c r="D6456" i="6"/>
  <c r="E1524" i="6"/>
  <c r="E6298" i="6"/>
  <c r="D4041" i="6"/>
  <c r="C4041" i="6" s="1"/>
  <c r="D4039" i="6"/>
  <c r="D4037" i="6"/>
  <c r="C4037" i="6" s="1"/>
  <c r="D4035" i="6"/>
  <c r="C4035" i="6" s="1"/>
  <c r="D4033" i="6"/>
  <c r="C4033" i="6" s="1"/>
  <c r="D4031" i="6"/>
  <c r="D4029" i="6"/>
  <c r="D4027" i="6"/>
  <c r="C4027" i="6" s="1"/>
  <c r="D4025" i="6"/>
  <c r="C4025" i="6" s="1"/>
  <c r="D4023" i="6"/>
  <c r="D4021" i="6"/>
  <c r="C4021" i="6" s="1"/>
  <c r="D4019" i="6"/>
  <c r="C4019" i="6" s="1"/>
  <c r="D4017" i="6"/>
  <c r="C4017" i="6" s="1"/>
  <c r="D4015" i="6"/>
  <c r="D4013" i="6"/>
  <c r="D4011" i="6"/>
  <c r="C4011" i="6" s="1"/>
  <c r="D4009" i="6"/>
  <c r="C4009" i="6" s="1"/>
  <c r="D4007" i="6"/>
  <c r="D4005" i="6"/>
  <c r="C4005" i="6" s="1"/>
  <c r="D4003" i="6"/>
  <c r="C4003" i="6" s="1"/>
  <c r="D4001" i="6"/>
  <c r="C4001" i="6" s="1"/>
  <c r="D3999" i="6"/>
  <c r="D3997" i="6"/>
  <c r="D3995" i="6"/>
  <c r="C3995" i="6" s="1"/>
  <c r="D3993" i="6"/>
  <c r="C3993" i="6" s="1"/>
  <c r="D3991" i="6"/>
  <c r="D3989" i="6"/>
  <c r="C3989" i="6" s="1"/>
  <c r="D3987" i="6"/>
  <c r="C3987" i="6" s="1"/>
  <c r="D3985" i="6"/>
  <c r="C3985" i="6" s="1"/>
  <c r="D3983" i="6"/>
  <c r="D3981" i="6"/>
  <c r="D3979" i="6"/>
  <c r="C3979" i="6" s="1"/>
  <c r="D3977" i="6"/>
  <c r="C3977" i="6" s="1"/>
  <c r="D3975" i="6"/>
  <c r="D3973" i="6"/>
  <c r="C3973" i="6" s="1"/>
  <c r="D3971" i="6"/>
  <c r="C3971" i="6" s="1"/>
  <c r="D3969" i="6"/>
  <c r="C3969" i="6" s="1"/>
  <c r="D3967" i="6"/>
  <c r="D3965" i="6"/>
  <c r="D3963" i="6"/>
  <c r="C3963" i="6" s="1"/>
  <c r="D3961" i="6"/>
  <c r="C3961" i="6" s="1"/>
  <c r="D3959" i="6"/>
  <c r="D3957" i="6"/>
  <c r="C3957" i="6" s="1"/>
  <c r="D3955" i="6"/>
  <c r="C3955" i="6" s="1"/>
  <c r="D3953" i="6"/>
  <c r="C3953" i="6" s="1"/>
  <c r="D3951" i="6"/>
  <c r="D3949" i="6"/>
  <c r="D3947" i="6"/>
  <c r="C3947" i="6" s="1"/>
  <c r="D3945" i="6"/>
  <c r="C3945" i="6" s="1"/>
  <c r="D3943" i="6"/>
  <c r="D3941" i="6"/>
  <c r="C3941" i="6" s="1"/>
  <c r="D3939" i="6"/>
  <c r="C3939" i="6" s="1"/>
  <c r="D3937" i="6"/>
  <c r="C3937" i="6" s="1"/>
  <c r="D3935" i="6"/>
  <c r="D3933" i="6"/>
  <c r="D3931" i="6"/>
  <c r="C3931" i="6" s="1"/>
  <c r="D3929" i="6"/>
  <c r="C3929" i="6" s="1"/>
  <c r="D3927" i="6"/>
  <c r="D3925" i="6"/>
  <c r="C3925" i="6" s="1"/>
  <c r="D3923" i="6"/>
  <c r="C3923" i="6" s="1"/>
  <c r="D3921" i="6"/>
  <c r="C3921" i="6" s="1"/>
  <c r="D3919" i="6"/>
  <c r="D3917" i="6"/>
  <c r="D3915" i="6"/>
  <c r="C3915" i="6" s="1"/>
  <c r="D3913" i="6"/>
  <c r="C3913" i="6" s="1"/>
  <c r="D3911" i="6"/>
  <c r="D3909" i="6"/>
  <c r="C3909" i="6" s="1"/>
  <c r="D3907" i="6"/>
  <c r="C3907" i="6" s="1"/>
  <c r="D3905" i="6"/>
  <c r="C3905" i="6" s="1"/>
  <c r="D3903" i="6"/>
  <c r="D3901" i="6"/>
  <c r="D3899" i="6"/>
  <c r="C3899" i="6" s="1"/>
  <c r="D3897" i="6"/>
  <c r="C3897" i="6" s="1"/>
  <c r="D3895" i="6"/>
  <c r="D3893" i="6"/>
  <c r="C3893" i="6" s="1"/>
  <c r="D3891" i="6"/>
  <c r="C3891" i="6" s="1"/>
  <c r="D3889" i="6"/>
  <c r="C3889" i="6" s="1"/>
  <c r="D3887" i="6"/>
  <c r="D3885" i="6"/>
  <c r="D3883" i="6"/>
  <c r="C3883" i="6" s="1"/>
  <c r="D3881" i="6"/>
  <c r="C3881" i="6" s="1"/>
  <c r="D3879" i="6"/>
  <c r="D3877" i="6"/>
  <c r="C3877" i="6" s="1"/>
  <c r="D3875" i="6"/>
  <c r="C3875" i="6" s="1"/>
  <c r="D3873" i="6"/>
  <c r="C3873" i="6" s="1"/>
  <c r="D3871" i="6"/>
  <c r="D3869" i="6"/>
  <c r="D3867" i="6"/>
  <c r="C3867" i="6" s="1"/>
  <c r="D3865" i="6"/>
  <c r="C3865" i="6" s="1"/>
  <c r="D3863" i="6"/>
  <c r="D3861" i="6"/>
  <c r="C3861" i="6" s="1"/>
  <c r="D3859" i="6"/>
  <c r="C3859" i="6" s="1"/>
  <c r="D3857" i="6"/>
  <c r="C3857" i="6" s="1"/>
  <c r="D3855" i="6"/>
  <c r="D3853" i="6"/>
  <c r="D3851" i="6"/>
  <c r="C3851" i="6" s="1"/>
  <c r="D3849" i="6"/>
  <c r="C3849" i="6" s="1"/>
  <c r="D3847" i="6"/>
  <c r="D3845" i="6"/>
  <c r="C3845" i="6" s="1"/>
  <c r="D3843" i="6"/>
  <c r="C3843" i="6" s="1"/>
  <c r="D3841" i="6"/>
  <c r="C3841" i="6" s="1"/>
  <c r="D3839" i="6"/>
  <c r="D3837" i="6"/>
  <c r="D3835" i="6"/>
  <c r="C3835" i="6" s="1"/>
  <c r="D3833" i="6"/>
  <c r="C3833" i="6" s="1"/>
  <c r="D3831" i="6"/>
  <c r="D3829" i="6"/>
  <c r="C3829" i="6" s="1"/>
  <c r="D3827" i="6"/>
  <c r="C3827" i="6" s="1"/>
  <c r="D3825" i="6"/>
  <c r="C3825" i="6" s="1"/>
  <c r="D3823" i="6"/>
  <c r="D3821" i="6"/>
  <c r="D3819" i="6"/>
  <c r="C3819" i="6" s="1"/>
  <c r="D3817" i="6"/>
  <c r="C3817" i="6" s="1"/>
  <c r="D3815" i="6"/>
  <c r="D3813" i="6"/>
  <c r="C3813" i="6" s="1"/>
  <c r="D3811" i="6"/>
  <c r="C3811" i="6" s="1"/>
  <c r="D3809" i="6"/>
  <c r="C3809" i="6" s="1"/>
  <c r="D3807" i="6"/>
  <c r="D3805" i="6"/>
  <c r="D3803" i="6"/>
  <c r="C3803" i="6" s="1"/>
  <c r="D3801" i="6"/>
  <c r="C3801" i="6" s="1"/>
  <c r="D3799" i="6"/>
  <c r="D3797" i="6"/>
  <c r="C3797" i="6" s="1"/>
  <c r="D3795" i="6"/>
  <c r="C3795" i="6" s="1"/>
  <c r="D3793" i="6"/>
  <c r="C3793" i="6" s="1"/>
  <c r="D3791" i="6"/>
  <c r="D3789" i="6"/>
  <c r="D3787" i="6"/>
  <c r="C3787" i="6" s="1"/>
  <c r="D3785" i="6"/>
  <c r="C3785" i="6" s="1"/>
  <c r="D3783" i="6"/>
  <c r="D3781" i="6"/>
  <c r="C3781" i="6" s="1"/>
  <c r="D3779" i="6"/>
  <c r="C3779" i="6" s="1"/>
  <c r="D3777" i="6"/>
  <c r="C3777" i="6" s="1"/>
  <c r="D3775" i="6"/>
  <c r="D3773" i="6"/>
  <c r="D3771" i="6"/>
  <c r="C3771" i="6" s="1"/>
  <c r="D3769" i="6"/>
  <c r="C3769" i="6" s="1"/>
  <c r="D3767" i="6"/>
  <c r="D3765" i="6"/>
  <c r="C3765" i="6" s="1"/>
  <c r="D3763" i="6"/>
  <c r="C3763" i="6" s="1"/>
  <c r="D3761" i="6"/>
  <c r="C3761" i="6" s="1"/>
  <c r="D3759" i="6"/>
  <c r="D3757" i="6"/>
  <c r="D3755" i="6"/>
  <c r="C3755" i="6" s="1"/>
  <c r="D3753" i="6"/>
  <c r="C3753" i="6" s="1"/>
  <c r="D3751" i="6"/>
  <c r="D3749" i="6"/>
  <c r="C3749" i="6" s="1"/>
  <c r="D3747" i="6"/>
  <c r="C3747" i="6" s="1"/>
  <c r="D3745" i="6"/>
  <c r="C3745" i="6" s="1"/>
  <c r="D3743" i="6"/>
  <c r="D3741" i="6"/>
  <c r="D3739" i="6"/>
  <c r="C3739" i="6" s="1"/>
  <c r="D3737" i="6"/>
  <c r="C3737" i="6" s="1"/>
  <c r="D3735" i="6"/>
  <c r="D3733" i="6"/>
  <c r="C3733" i="6" s="1"/>
  <c r="D3731" i="6"/>
  <c r="C3731" i="6" s="1"/>
  <c r="D3729" i="6"/>
  <c r="C3729" i="6" s="1"/>
  <c r="D3727" i="6"/>
  <c r="D3725" i="6"/>
  <c r="D3723" i="6"/>
  <c r="C3723" i="6" s="1"/>
  <c r="D3721" i="6"/>
  <c r="C3721" i="6" s="1"/>
  <c r="D3719" i="6"/>
  <c r="D3717" i="6"/>
  <c r="C3717" i="6" s="1"/>
  <c r="D3715" i="6"/>
  <c r="C3715" i="6" s="1"/>
  <c r="D3713" i="6"/>
  <c r="C3713" i="6" s="1"/>
  <c r="D3711" i="6"/>
  <c r="D3709" i="6"/>
  <c r="D3707" i="6"/>
  <c r="C3707" i="6" s="1"/>
  <c r="D3705" i="6"/>
  <c r="C3705" i="6" s="1"/>
  <c r="D3703" i="6"/>
  <c r="D3701" i="6"/>
  <c r="C3701" i="6" s="1"/>
  <c r="D3699" i="6"/>
  <c r="C3699" i="6" s="1"/>
  <c r="D3697" i="6"/>
  <c r="C3697" i="6" s="1"/>
  <c r="D3695" i="6"/>
  <c r="D3693" i="6"/>
  <c r="D3691" i="6"/>
  <c r="C3691" i="6" s="1"/>
  <c r="D3689" i="6"/>
  <c r="C3689" i="6" s="1"/>
  <c r="D3687" i="6"/>
  <c r="D3685" i="6"/>
  <c r="C3685" i="6" s="1"/>
  <c r="D3683" i="6"/>
  <c r="C3683" i="6" s="1"/>
  <c r="D3681" i="6"/>
  <c r="C3681" i="6" s="1"/>
  <c r="D3679" i="6"/>
  <c r="D3677" i="6"/>
  <c r="D3675" i="6"/>
  <c r="C3675" i="6" s="1"/>
  <c r="D3673" i="6"/>
  <c r="C3673" i="6" s="1"/>
  <c r="D3671" i="6"/>
  <c r="D3669" i="6"/>
  <c r="C3669" i="6" s="1"/>
  <c r="D3667" i="6"/>
  <c r="C3667" i="6" s="1"/>
  <c r="D3665" i="6"/>
  <c r="C3665" i="6" s="1"/>
  <c r="D3663" i="6"/>
  <c r="D3661" i="6"/>
  <c r="D3659" i="6"/>
  <c r="C3659" i="6" s="1"/>
  <c r="D3657" i="6"/>
  <c r="C3657" i="6" s="1"/>
  <c r="D3655" i="6"/>
  <c r="D3653" i="6"/>
  <c r="C3653" i="6" s="1"/>
  <c r="D3651" i="6"/>
  <c r="C3651" i="6" s="1"/>
  <c r="D3649" i="6"/>
  <c r="C3649" i="6" s="1"/>
  <c r="D3647" i="6"/>
  <c r="D3645" i="6"/>
  <c r="D3643" i="6"/>
  <c r="C3643" i="6" s="1"/>
  <c r="D3641" i="6"/>
  <c r="C3641" i="6" s="1"/>
  <c r="D3639" i="6"/>
  <c r="D3637" i="6"/>
  <c r="C3637" i="6" s="1"/>
  <c r="D3635" i="6"/>
  <c r="C3635" i="6" s="1"/>
  <c r="D3633" i="6"/>
  <c r="C3633" i="6" s="1"/>
  <c r="D3631" i="6"/>
  <c r="D3629" i="6"/>
  <c r="D3627" i="6"/>
  <c r="C3627" i="6" s="1"/>
  <c r="D3625" i="6"/>
  <c r="C3625" i="6" s="1"/>
  <c r="D3623" i="6"/>
  <c r="D3621" i="6"/>
  <c r="C3621" i="6" s="1"/>
  <c r="D3619" i="6"/>
  <c r="C3619" i="6" s="1"/>
  <c r="D3617" i="6"/>
  <c r="C3617" i="6" s="1"/>
  <c r="D3615" i="6"/>
  <c r="D3613" i="6"/>
  <c r="D3611" i="6"/>
  <c r="C3611" i="6" s="1"/>
  <c r="D3609" i="6"/>
  <c r="C3609" i="6" s="1"/>
  <c r="D3607" i="6"/>
  <c r="D3605" i="6"/>
  <c r="C3605" i="6" s="1"/>
  <c r="D3603" i="6"/>
  <c r="C3603" i="6" s="1"/>
  <c r="D3601" i="6"/>
  <c r="C3601" i="6" s="1"/>
  <c r="D3599" i="6"/>
  <c r="D3597" i="6"/>
  <c r="D3595" i="6"/>
  <c r="C3595" i="6" s="1"/>
  <c r="D3593" i="6"/>
  <c r="C3593" i="6" s="1"/>
  <c r="D3591" i="6"/>
  <c r="D3589" i="6"/>
  <c r="C3589" i="6" s="1"/>
  <c r="D3587" i="6"/>
  <c r="C3587" i="6" s="1"/>
  <c r="D3585" i="6"/>
  <c r="C3585" i="6" s="1"/>
  <c r="D3583" i="6"/>
  <c r="D3581" i="6"/>
  <c r="D3579" i="6"/>
  <c r="C3579" i="6" s="1"/>
  <c r="D3577" i="6"/>
  <c r="C3577" i="6" s="1"/>
  <c r="D3575" i="6"/>
  <c r="D3573" i="6"/>
  <c r="C3573" i="6" s="1"/>
  <c r="D3571" i="6"/>
  <c r="C3571" i="6" s="1"/>
  <c r="D3569" i="6"/>
  <c r="C3569" i="6" s="1"/>
  <c r="D3567" i="6"/>
  <c r="D3565" i="6"/>
  <c r="D3563" i="6"/>
  <c r="C3563" i="6" s="1"/>
  <c r="D3561" i="6"/>
  <c r="C3561" i="6" s="1"/>
  <c r="D3559" i="6"/>
  <c r="D3557" i="6"/>
  <c r="C3557" i="6" s="1"/>
  <c r="D3555" i="6"/>
  <c r="C3555" i="6" s="1"/>
  <c r="D3553" i="6"/>
  <c r="C3553" i="6" s="1"/>
  <c r="D3551" i="6"/>
  <c r="D3549" i="6"/>
  <c r="D3547" i="6"/>
  <c r="C3547" i="6" s="1"/>
  <c r="D3545" i="6"/>
  <c r="C3545" i="6" s="1"/>
  <c r="D3543" i="6"/>
  <c r="D3541" i="6"/>
  <c r="C3541" i="6" s="1"/>
  <c r="D3539" i="6"/>
  <c r="C3539" i="6" s="1"/>
  <c r="D3537" i="6"/>
  <c r="C3537" i="6" s="1"/>
  <c r="D3535" i="6"/>
  <c r="D3533" i="6"/>
  <c r="D3531" i="6"/>
  <c r="C3531" i="6" s="1"/>
  <c r="D3529" i="6"/>
  <c r="C3529" i="6" s="1"/>
  <c r="D3527" i="6"/>
  <c r="D3525" i="6"/>
  <c r="C3525" i="6" s="1"/>
  <c r="D3523" i="6"/>
  <c r="C3523" i="6" s="1"/>
  <c r="D3521" i="6"/>
  <c r="C3521" i="6" s="1"/>
  <c r="D3519" i="6"/>
  <c r="D3517" i="6"/>
  <c r="D3515" i="6"/>
  <c r="C3515" i="6" s="1"/>
  <c r="D3513" i="6"/>
  <c r="C3513" i="6" s="1"/>
  <c r="D3511" i="6"/>
  <c r="D3509" i="6"/>
  <c r="C3509" i="6" s="1"/>
  <c r="D3507" i="6"/>
  <c r="C3507" i="6" s="1"/>
  <c r="D3505" i="6"/>
  <c r="C3505" i="6" s="1"/>
  <c r="D3503" i="6"/>
  <c r="D3501" i="6"/>
  <c r="D3499" i="6"/>
  <c r="C3499" i="6" s="1"/>
  <c r="D3497" i="6"/>
  <c r="C3497" i="6" s="1"/>
  <c r="D3495" i="6"/>
  <c r="D3493" i="6"/>
  <c r="C3493" i="6" s="1"/>
  <c r="D3491" i="6"/>
  <c r="C3491" i="6" s="1"/>
  <c r="D3489" i="6"/>
  <c r="C3489" i="6" s="1"/>
  <c r="D3487" i="6"/>
  <c r="D3485" i="6"/>
  <c r="D3483" i="6"/>
  <c r="C3483" i="6" s="1"/>
  <c r="D3481" i="6"/>
  <c r="C3481" i="6" s="1"/>
  <c r="D3479" i="6"/>
  <c r="D3477" i="6"/>
  <c r="C3477" i="6" s="1"/>
  <c r="D3475" i="6"/>
  <c r="C3475" i="6" s="1"/>
  <c r="D3473" i="6"/>
  <c r="C3473" i="6" s="1"/>
  <c r="D3471" i="6"/>
  <c r="D3469" i="6"/>
  <c r="D3467" i="6"/>
  <c r="C3467" i="6" s="1"/>
  <c r="D3465" i="6"/>
  <c r="C3465" i="6" s="1"/>
  <c r="D3463" i="6"/>
  <c r="D3461" i="6"/>
  <c r="C3461" i="6" s="1"/>
  <c r="D3459" i="6"/>
  <c r="C3459" i="6" s="1"/>
  <c r="D3457" i="6"/>
  <c r="C3457" i="6" s="1"/>
  <c r="D3455" i="6"/>
  <c r="D3453" i="6"/>
  <c r="D3451" i="6"/>
  <c r="C3451" i="6" s="1"/>
  <c r="D3449" i="6"/>
  <c r="C3449" i="6" s="1"/>
  <c r="D3447" i="6"/>
  <c r="D3445" i="6"/>
  <c r="C3445" i="6" s="1"/>
  <c r="D3443" i="6"/>
  <c r="C3443" i="6" s="1"/>
  <c r="D3441" i="6"/>
  <c r="C3441" i="6" s="1"/>
  <c r="D3439" i="6"/>
  <c r="D3437" i="6"/>
  <c r="D3435" i="6"/>
  <c r="C3435" i="6" s="1"/>
  <c r="D3433" i="6"/>
  <c r="C3433" i="6" s="1"/>
  <c r="D3431" i="6"/>
  <c r="D3429" i="6"/>
  <c r="C3429" i="6" s="1"/>
  <c r="D3427" i="6"/>
  <c r="C3427" i="6" s="1"/>
  <c r="D3425" i="6"/>
  <c r="C3425" i="6" s="1"/>
  <c r="D3423" i="6"/>
  <c r="D3421" i="6"/>
  <c r="D3419" i="6"/>
  <c r="C3419" i="6" s="1"/>
  <c r="D3417" i="6"/>
  <c r="C3417" i="6" s="1"/>
  <c r="D3415" i="6"/>
  <c r="D3413" i="6"/>
  <c r="C3413" i="6" s="1"/>
  <c r="D3411" i="6"/>
  <c r="C3411" i="6" s="1"/>
  <c r="D3409" i="6"/>
  <c r="C3409" i="6" s="1"/>
  <c r="D3407" i="6"/>
  <c r="D3405" i="6"/>
  <c r="D3403" i="6"/>
  <c r="C3403" i="6" s="1"/>
  <c r="D3401" i="6"/>
  <c r="C3401" i="6" s="1"/>
  <c r="D3399" i="6"/>
  <c r="D3397" i="6"/>
  <c r="C3397" i="6" s="1"/>
  <c r="D3395" i="6"/>
  <c r="C3395" i="6" s="1"/>
  <c r="D3393" i="6"/>
  <c r="C3393" i="6" s="1"/>
  <c r="D3391" i="6"/>
  <c r="D3389" i="6"/>
  <c r="D3387" i="6"/>
  <c r="C3387" i="6" s="1"/>
  <c r="D3385" i="6"/>
  <c r="C3385" i="6" s="1"/>
  <c r="D3383" i="6"/>
  <c r="D3381" i="6"/>
  <c r="C3381" i="6" s="1"/>
  <c r="D3379" i="6"/>
  <c r="C3379" i="6" s="1"/>
  <c r="D3377" i="6"/>
  <c r="C3377" i="6" s="1"/>
  <c r="D3375" i="6"/>
  <c r="D3373" i="6"/>
  <c r="D3371" i="6"/>
  <c r="C3371" i="6" s="1"/>
  <c r="D3369" i="6"/>
  <c r="C3369" i="6" s="1"/>
  <c r="D3367" i="6"/>
  <c r="D3365" i="6"/>
  <c r="C3365" i="6" s="1"/>
  <c r="D3363" i="6"/>
  <c r="C3363" i="6" s="1"/>
  <c r="D3361" i="6"/>
  <c r="C3361" i="6" s="1"/>
  <c r="D3359" i="6"/>
  <c r="D3357" i="6"/>
  <c r="D3355" i="6"/>
  <c r="C3355" i="6" s="1"/>
  <c r="D3353" i="6"/>
  <c r="C3353" i="6" s="1"/>
  <c r="D3351" i="6"/>
  <c r="D3349" i="6"/>
  <c r="C3349" i="6" s="1"/>
  <c r="D3347" i="6"/>
  <c r="C3347" i="6" s="1"/>
  <c r="D3345" i="6"/>
  <c r="C3345" i="6" s="1"/>
  <c r="D3343" i="6"/>
  <c r="D3341" i="6"/>
  <c r="D3339" i="6"/>
  <c r="C3339" i="6" s="1"/>
  <c r="D3337" i="6"/>
  <c r="C3337" i="6" s="1"/>
  <c r="D3335" i="6"/>
  <c r="D3333" i="6"/>
  <c r="C3333" i="6" s="1"/>
  <c r="D3331" i="6"/>
  <c r="C3331" i="6" s="1"/>
  <c r="D3329" i="6"/>
  <c r="C3329" i="6" s="1"/>
  <c r="D3327" i="6"/>
  <c r="D3325" i="6"/>
  <c r="D3323" i="6"/>
  <c r="C3323" i="6" s="1"/>
  <c r="D3321" i="6"/>
  <c r="C3321" i="6" s="1"/>
  <c r="D3319" i="6"/>
  <c r="D3317" i="6"/>
  <c r="C3317" i="6" s="1"/>
  <c r="D3315" i="6"/>
  <c r="C3315" i="6" s="1"/>
  <c r="D3313" i="6"/>
  <c r="C3313" i="6" s="1"/>
  <c r="D3311" i="6"/>
  <c r="D3309" i="6"/>
  <c r="D3307" i="6"/>
  <c r="C3307" i="6" s="1"/>
  <c r="D3305" i="6"/>
  <c r="C3305" i="6" s="1"/>
  <c r="D3303" i="6"/>
  <c r="D3301" i="6"/>
  <c r="C3301" i="6" s="1"/>
  <c r="D3299" i="6"/>
  <c r="C3299" i="6" s="1"/>
  <c r="D3297" i="6"/>
  <c r="C3297" i="6" s="1"/>
  <c r="D3295" i="6"/>
  <c r="D3293" i="6"/>
  <c r="D3291" i="6"/>
  <c r="C3291" i="6" s="1"/>
  <c r="D3289" i="6"/>
  <c r="C3289" i="6" s="1"/>
  <c r="D3287" i="6"/>
  <c r="D3285" i="6"/>
  <c r="C3285" i="6" s="1"/>
  <c r="D3283" i="6"/>
  <c r="C3283" i="6" s="1"/>
  <c r="D3281" i="6"/>
  <c r="C3281" i="6" s="1"/>
  <c r="D3279" i="6"/>
  <c r="D3277" i="6"/>
  <c r="D3275" i="6"/>
  <c r="C3275" i="6" s="1"/>
  <c r="D3273" i="6"/>
  <c r="C3273" i="6" s="1"/>
  <c r="D3271" i="6"/>
  <c r="D3269" i="6"/>
  <c r="C3269" i="6" s="1"/>
  <c r="D3267" i="6"/>
  <c r="C3267" i="6" s="1"/>
  <c r="D3265" i="6"/>
  <c r="C3265" i="6" s="1"/>
  <c r="D3263" i="6"/>
  <c r="D3261" i="6"/>
  <c r="D3259" i="6"/>
  <c r="C3259" i="6" s="1"/>
  <c r="D3257" i="6"/>
  <c r="C3257" i="6" s="1"/>
  <c r="D3255" i="6"/>
  <c r="D3253" i="6"/>
  <c r="C3253" i="6" s="1"/>
  <c r="D3251" i="6"/>
  <c r="C3251" i="6" s="1"/>
  <c r="D3249" i="6"/>
  <c r="C3249" i="6" s="1"/>
  <c r="D3247" i="6"/>
  <c r="D3245" i="6"/>
  <c r="D3243" i="6"/>
  <c r="C3243" i="6" s="1"/>
  <c r="D3241" i="6"/>
  <c r="C3241" i="6" s="1"/>
  <c r="D3239" i="6"/>
  <c r="D3237" i="6"/>
  <c r="C3237" i="6" s="1"/>
  <c r="D3235" i="6"/>
  <c r="C3235" i="6" s="1"/>
  <c r="D3233" i="6"/>
  <c r="C3233" i="6" s="1"/>
  <c r="D3231" i="6"/>
  <c r="D3229" i="6"/>
  <c r="D3227" i="6"/>
  <c r="C3227" i="6" s="1"/>
  <c r="D3225" i="6"/>
  <c r="C3225" i="6" s="1"/>
  <c r="D3223" i="6"/>
  <c r="D3221" i="6"/>
  <c r="C3221" i="6" s="1"/>
  <c r="D3219" i="6"/>
  <c r="C3219" i="6" s="1"/>
  <c r="D3217" i="6"/>
  <c r="C3217" i="6" s="1"/>
  <c r="D3215" i="6"/>
  <c r="D3213" i="6"/>
  <c r="D3211" i="6"/>
  <c r="C3211" i="6" s="1"/>
  <c r="D3209" i="6"/>
  <c r="C3209" i="6" s="1"/>
  <c r="D3207" i="6"/>
  <c r="D3205" i="6"/>
  <c r="C3205" i="6" s="1"/>
  <c r="D3203" i="6"/>
  <c r="C3203" i="6" s="1"/>
  <c r="D3201" i="6"/>
  <c r="C3201" i="6" s="1"/>
  <c r="D3199" i="6"/>
  <c r="D3197" i="6"/>
  <c r="D3195" i="6"/>
  <c r="C3195" i="6" s="1"/>
  <c r="D3193" i="6"/>
  <c r="C3193" i="6" s="1"/>
  <c r="D3191" i="6"/>
  <c r="D3189" i="6"/>
  <c r="C3189" i="6" s="1"/>
  <c r="D3187" i="6"/>
  <c r="C3187" i="6" s="1"/>
  <c r="D3185" i="6"/>
  <c r="C3185" i="6" s="1"/>
  <c r="D3183" i="6"/>
  <c r="D3181" i="6"/>
  <c r="D3179" i="6"/>
  <c r="C3179" i="6" s="1"/>
  <c r="D3177" i="6"/>
  <c r="C3177" i="6" s="1"/>
  <c r="D3175" i="6"/>
  <c r="D3173" i="6"/>
  <c r="C3173" i="6" s="1"/>
  <c r="D3171" i="6"/>
  <c r="C3171" i="6" s="1"/>
  <c r="D3165" i="6"/>
  <c r="D3159" i="6"/>
  <c r="D3155" i="6"/>
  <c r="D3149" i="6"/>
  <c r="D3143" i="6"/>
  <c r="D3137" i="6"/>
  <c r="D3133" i="6"/>
  <c r="D3127" i="6"/>
  <c r="D3121" i="6"/>
  <c r="C3121" i="6" s="1"/>
  <c r="D3115" i="6"/>
  <c r="D3111" i="6"/>
  <c r="D3105" i="6"/>
  <c r="D3099" i="6"/>
  <c r="D3093" i="6"/>
  <c r="D3087" i="6"/>
  <c r="D3081" i="6"/>
  <c r="D3075" i="6"/>
  <c r="D3071" i="6"/>
  <c r="D3065" i="6"/>
  <c r="D3059" i="6"/>
  <c r="D3053" i="6"/>
  <c r="D3047" i="6"/>
  <c r="D3041" i="6"/>
  <c r="D3035" i="6"/>
  <c r="D3029" i="6"/>
  <c r="D3023" i="6"/>
  <c r="D3019" i="6"/>
  <c r="D3013" i="6"/>
  <c r="D3007" i="6"/>
  <c r="D3001" i="6"/>
  <c r="D2995" i="6"/>
  <c r="D2989" i="6"/>
  <c r="D2983" i="6"/>
  <c r="D2977" i="6"/>
  <c r="D2973" i="6"/>
  <c r="D2967" i="6"/>
  <c r="D2961" i="6"/>
  <c r="D2955" i="6"/>
  <c r="D2949" i="6"/>
  <c r="C2949" i="6" s="1"/>
  <c r="D2943" i="6"/>
  <c r="D2937" i="6"/>
  <c r="D2931" i="6"/>
  <c r="D2925" i="6"/>
  <c r="D2921" i="6"/>
  <c r="D2917" i="6"/>
  <c r="D2913" i="6"/>
  <c r="D2911" i="6"/>
  <c r="D2909" i="6"/>
  <c r="D2907" i="6"/>
  <c r="D2905" i="6"/>
  <c r="D2903" i="6"/>
  <c r="D2901" i="6"/>
  <c r="D2899" i="6"/>
  <c r="D2897" i="6"/>
  <c r="D2895" i="6"/>
  <c r="D2893" i="6"/>
  <c r="D2891" i="6"/>
  <c r="D2889" i="6"/>
  <c r="D2887" i="6"/>
  <c r="D2883" i="6"/>
  <c r="D2881" i="6"/>
  <c r="D2879" i="6"/>
  <c r="D2877" i="6"/>
  <c r="D2875" i="6"/>
  <c r="D2873" i="6"/>
  <c r="D2871" i="6"/>
  <c r="D2869" i="6"/>
  <c r="D2867" i="6"/>
  <c r="D2865" i="6"/>
  <c r="D2863" i="6"/>
  <c r="D2861" i="6"/>
  <c r="D2859" i="6"/>
  <c r="D2857" i="6"/>
  <c r="D2855" i="6"/>
  <c r="D2853" i="6"/>
  <c r="D2851" i="6"/>
  <c r="D2849" i="6"/>
  <c r="D2847" i="6"/>
  <c r="D2845" i="6"/>
  <c r="D2843" i="6"/>
  <c r="D2841" i="6"/>
  <c r="D2839" i="6"/>
  <c r="D2837" i="6"/>
  <c r="D2835" i="6"/>
  <c r="D2833" i="6"/>
  <c r="D2831" i="6"/>
  <c r="D2829" i="6"/>
  <c r="D2827" i="6"/>
  <c r="D2825" i="6"/>
  <c r="D2823" i="6"/>
  <c r="D2821" i="6"/>
  <c r="D2819" i="6"/>
  <c r="D2817" i="6"/>
  <c r="D2815" i="6"/>
  <c r="D2813" i="6"/>
  <c r="D2811" i="6"/>
  <c r="D2809" i="6"/>
  <c r="D2807" i="6"/>
  <c r="D2805" i="6"/>
  <c r="D2803" i="6"/>
  <c r="D2801" i="6"/>
  <c r="D2799" i="6"/>
  <c r="D2797" i="6"/>
  <c r="D2795" i="6"/>
  <c r="D2793" i="6"/>
  <c r="D2791" i="6"/>
  <c r="D2789" i="6"/>
  <c r="D2787" i="6"/>
  <c r="D2785" i="6"/>
  <c r="D2783" i="6"/>
  <c r="D2781" i="6"/>
  <c r="D2779" i="6"/>
  <c r="D2777" i="6"/>
  <c r="D2775" i="6"/>
  <c r="D2773" i="6"/>
  <c r="D2771" i="6"/>
  <c r="D2769" i="6"/>
  <c r="D2767" i="6"/>
  <c r="D2765" i="6"/>
  <c r="D2763" i="6"/>
  <c r="D2761" i="6"/>
  <c r="D2759" i="6"/>
  <c r="D2757" i="6"/>
  <c r="D2755" i="6"/>
  <c r="D2753" i="6"/>
  <c r="D2751" i="6"/>
  <c r="D2749" i="6"/>
  <c r="D2747" i="6"/>
  <c r="D2745" i="6"/>
  <c r="D2743" i="6"/>
  <c r="D2741" i="6"/>
  <c r="D2739" i="6"/>
  <c r="D2737" i="6"/>
  <c r="D2735" i="6"/>
  <c r="D2733" i="6"/>
  <c r="D2731" i="6"/>
  <c r="D2729" i="6"/>
  <c r="D2727" i="6"/>
  <c r="D2725" i="6"/>
  <c r="D2723" i="6"/>
  <c r="D2721" i="6"/>
  <c r="D2719" i="6"/>
  <c r="D2717" i="6"/>
  <c r="D2715" i="6"/>
  <c r="D2713" i="6"/>
  <c r="D2711" i="6"/>
  <c r="D2709" i="6"/>
  <c r="D2707" i="6"/>
  <c r="D2705" i="6"/>
  <c r="D2703" i="6"/>
  <c r="D2701" i="6"/>
  <c r="D2699" i="6"/>
  <c r="D2697" i="6"/>
  <c r="D2695" i="6"/>
  <c r="D2693" i="6"/>
  <c r="D2691" i="6"/>
  <c r="D2689" i="6"/>
  <c r="D2687" i="6"/>
  <c r="D2685" i="6"/>
  <c r="D2683" i="6"/>
  <c r="D2681" i="6"/>
  <c r="D2679" i="6"/>
  <c r="D2677" i="6"/>
  <c r="D2675" i="6"/>
  <c r="D2673" i="6"/>
  <c r="D2671" i="6"/>
  <c r="D2669" i="6"/>
  <c r="D2667" i="6"/>
  <c r="D2665" i="6"/>
  <c r="D2663" i="6"/>
  <c r="D2661" i="6"/>
  <c r="D2659" i="6"/>
  <c r="D2657" i="6"/>
  <c r="D2655" i="6"/>
  <c r="D2653" i="6"/>
  <c r="D2651" i="6"/>
  <c r="D2649" i="6"/>
  <c r="D2647" i="6"/>
  <c r="D2645" i="6"/>
  <c r="D2643" i="6"/>
  <c r="D2641" i="6"/>
  <c r="D2639" i="6"/>
  <c r="D2637" i="6"/>
  <c r="D2635" i="6"/>
  <c r="D2633" i="6"/>
  <c r="D2631" i="6"/>
  <c r="D2629" i="6"/>
  <c r="D2627" i="6"/>
  <c r="D2625" i="6"/>
  <c r="D2623" i="6"/>
  <c r="D2621" i="6"/>
  <c r="D2619" i="6"/>
  <c r="D2617" i="6"/>
  <c r="D2615" i="6"/>
  <c r="D2613" i="6"/>
  <c r="D2611" i="6"/>
  <c r="D2609" i="6"/>
  <c r="D2607" i="6"/>
  <c r="D2605" i="6"/>
  <c r="D2603" i="6"/>
  <c r="D2601" i="6"/>
  <c r="D2599" i="6"/>
  <c r="D2597" i="6"/>
  <c r="D2595" i="6"/>
  <c r="D2593" i="6"/>
  <c r="D2591" i="6"/>
  <c r="D2589" i="6"/>
  <c r="D2587" i="6"/>
  <c r="D2585" i="6"/>
  <c r="D2583" i="6"/>
  <c r="D2581" i="6"/>
  <c r="D2579" i="6"/>
  <c r="D2577" i="6"/>
  <c r="D2575" i="6"/>
  <c r="D2573" i="6"/>
  <c r="D2571" i="6"/>
  <c r="D2569" i="6"/>
  <c r="D2567" i="6"/>
  <c r="D2565" i="6"/>
  <c r="D2563" i="6"/>
  <c r="D2561" i="6"/>
  <c r="D2559" i="6"/>
  <c r="D2557" i="6"/>
  <c r="D2555" i="6"/>
  <c r="D2553" i="6"/>
  <c r="D2551" i="6"/>
  <c r="D2549" i="6"/>
  <c r="D2547" i="6"/>
  <c r="D2545" i="6"/>
  <c r="D2543" i="6"/>
  <c r="D2541" i="6"/>
  <c r="D2539" i="6"/>
  <c r="D2537" i="6"/>
  <c r="D2535" i="6"/>
  <c r="D2533" i="6"/>
  <c r="D2531" i="6"/>
  <c r="D2529" i="6"/>
  <c r="D2527" i="6"/>
  <c r="D2525" i="6"/>
  <c r="D2523" i="6"/>
  <c r="D2521" i="6"/>
  <c r="D2519" i="6"/>
  <c r="D2517" i="6"/>
  <c r="D2515" i="6"/>
  <c r="D2513" i="6"/>
  <c r="D2511" i="6"/>
  <c r="D2509" i="6"/>
  <c r="D2507" i="6"/>
  <c r="D2505" i="6"/>
  <c r="D2503" i="6"/>
  <c r="D2501" i="6"/>
  <c r="D2499" i="6"/>
  <c r="D2497" i="6"/>
  <c r="D2495" i="6"/>
  <c r="D2493" i="6"/>
  <c r="D2491" i="6"/>
  <c r="D2489" i="6"/>
  <c r="D2487" i="6"/>
  <c r="D2485" i="6"/>
  <c r="D2483" i="6"/>
  <c r="D2481" i="6"/>
  <c r="D2479" i="6"/>
  <c r="D2477" i="6"/>
  <c r="D2475" i="6"/>
  <c r="D2473" i="6"/>
  <c r="D2471" i="6"/>
  <c r="D2469" i="6"/>
  <c r="D2467" i="6"/>
  <c r="D2465" i="6"/>
  <c r="D2463" i="6"/>
  <c r="D2461" i="6"/>
  <c r="D2459" i="6"/>
  <c r="D2457" i="6"/>
  <c r="D2455" i="6"/>
  <c r="D2453" i="6"/>
  <c r="D2451" i="6"/>
  <c r="D2449" i="6"/>
  <c r="D2447" i="6"/>
  <c r="D2445" i="6"/>
  <c r="D2443" i="6"/>
  <c r="D2441" i="6"/>
  <c r="D2439" i="6"/>
  <c r="D2435" i="6"/>
  <c r="D2433" i="6"/>
  <c r="D2431" i="6"/>
  <c r="D2429" i="6"/>
  <c r="D2427" i="6"/>
  <c r="D2425" i="6"/>
  <c r="D2423" i="6"/>
  <c r="D2421" i="6"/>
  <c r="D2419" i="6"/>
  <c r="D2417" i="6"/>
  <c r="D2415" i="6"/>
  <c r="D2413" i="6"/>
  <c r="D2411" i="6"/>
  <c r="D2409" i="6"/>
  <c r="D2407" i="6"/>
  <c r="D2405" i="6"/>
  <c r="D2403" i="6"/>
  <c r="D2401" i="6"/>
  <c r="D2399" i="6"/>
  <c r="D2397" i="6"/>
  <c r="D2395" i="6"/>
  <c r="D2393" i="6"/>
  <c r="D2391" i="6"/>
  <c r="D2389" i="6"/>
  <c r="D2387" i="6"/>
  <c r="D2385" i="6"/>
  <c r="D2383" i="6"/>
  <c r="D2381" i="6"/>
  <c r="D2379" i="6"/>
  <c r="D2377" i="6"/>
  <c r="D3169" i="6"/>
  <c r="C3169" i="6" s="1"/>
  <c r="D3167" i="6"/>
  <c r="D3163" i="6"/>
  <c r="D3161" i="6"/>
  <c r="D3157" i="6"/>
  <c r="D3153" i="6"/>
  <c r="D3151" i="6"/>
  <c r="D3147" i="6"/>
  <c r="D3145" i="6"/>
  <c r="D3141" i="6"/>
  <c r="D3139" i="6"/>
  <c r="D3135" i="6"/>
  <c r="D3131" i="6"/>
  <c r="D3129" i="6"/>
  <c r="D3125" i="6"/>
  <c r="C3125" i="6" s="1"/>
  <c r="D3123" i="6"/>
  <c r="C3123" i="6" s="1"/>
  <c r="D3119" i="6"/>
  <c r="D3117" i="6"/>
  <c r="D3113" i="6"/>
  <c r="D3109" i="6"/>
  <c r="D3107" i="6"/>
  <c r="D3103" i="6"/>
  <c r="D3101" i="6"/>
  <c r="D3097" i="6"/>
  <c r="D3095" i="6"/>
  <c r="D3091" i="6"/>
  <c r="D3089" i="6"/>
  <c r="D3085" i="6"/>
  <c r="D3083" i="6"/>
  <c r="D3079" i="6"/>
  <c r="D3077" i="6"/>
  <c r="C3077" i="6" s="1"/>
  <c r="D3073" i="6"/>
  <c r="D3069" i="6"/>
  <c r="D3067" i="6"/>
  <c r="D3063" i="6"/>
  <c r="D3061" i="6"/>
  <c r="D3057" i="6"/>
  <c r="D3055" i="6"/>
  <c r="D3051" i="6"/>
  <c r="D3049" i="6"/>
  <c r="D3045" i="6"/>
  <c r="D3043" i="6"/>
  <c r="D3039" i="6"/>
  <c r="D3037" i="6"/>
  <c r="D3033" i="6"/>
  <c r="C3033" i="6" s="1"/>
  <c r="D3031" i="6"/>
  <c r="D3027" i="6"/>
  <c r="D3025" i="6"/>
  <c r="D3021" i="6"/>
  <c r="D3017" i="6"/>
  <c r="D3015" i="6"/>
  <c r="D3011" i="6"/>
  <c r="D3009" i="6"/>
  <c r="D3005" i="6"/>
  <c r="D3003" i="6"/>
  <c r="D2999" i="6"/>
  <c r="D2997" i="6"/>
  <c r="D2993" i="6"/>
  <c r="D2991" i="6"/>
  <c r="D2987" i="6"/>
  <c r="C2987" i="6" s="1"/>
  <c r="D2985" i="6"/>
  <c r="C2985" i="6" s="1"/>
  <c r="D2981" i="6"/>
  <c r="D2979" i="6"/>
  <c r="D2975" i="6"/>
  <c r="D2971" i="6"/>
  <c r="D2969" i="6"/>
  <c r="D2965" i="6"/>
  <c r="D2963" i="6"/>
  <c r="D2959" i="6"/>
  <c r="D2957" i="6"/>
  <c r="D2953" i="6"/>
  <c r="D2951" i="6"/>
  <c r="D2947" i="6"/>
  <c r="D2945" i="6"/>
  <c r="D2941" i="6"/>
  <c r="D2939" i="6"/>
  <c r="C2939" i="6" s="1"/>
  <c r="D2935" i="6"/>
  <c r="D2933" i="6"/>
  <c r="D2929" i="6"/>
  <c r="D2927" i="6"/>
  <c r="D2923" i="6"/>
  <c r="D2919" i="6"/>
  <c r="D2915" i="6"/>
  <c r="D2885" i="6"/>
  <c r="D2437" i="6"/>
  <c r="D2375" i="6"/>
  <c r="D2373" i="6"/>
  <c r="C2373" i="6" s="1"/>
  <c r="D2371" i="6"/>
  <c r="C2371" i="6" s="1"/>
  <c r="D2369" i="6"/>
  <c r="C2369" i="6" s="1"/>
  <c r="D2367" i="6"/>
  <c r="D2365" i="6"/>
  <c r="D2363" i="6"/>
  <c r="C2363" i="6" s="1"/>
  <c r="D2361" i="6"/>
  <c r="D2359" i="6"/>
  <c r="D2357" i="6"/>
  <c r="C2357" i="6" s="1"/>
  <c r="D2355" i="6"/>
  <c r="D2353" i="6"/>
  <c r="D2351" i="6"/>
  <c r="D2349" i="6"/>
  <c r="D2347" i="6"/>
  <c r="C2347" i="6" s="1"/>
  <c r="D2345" i="6"/>
  <c r="D2343" i="6"/>
  <c r="D2341" i="6"/>
  <c r="C2341" i="6" s="1"/>
  <c r="D2339" i="6"/>
  <c r="D2337" i="6"/>
  <c r="D2335" i="6"/>
  <c r="D2333" i="6"/>
  <c r="D2331" i="6"/>
  <c r="C2331" i="6" s="1"/>
  <c r="D2329" i="6"/>
  <c r="D2327" i="6"/>
  <c r="D2325" i="6"/>
  <c r="C2325" i="6" s="1"/>
  <c r="D2323" i="6"/>
  <c r="D2321" i="6"/>
  <c r="D2319" i="6"/>
  <c r="D2317" i="6"/>
  <c r="D2315" i="6"/>
  <c r="C2315" i="6" s="1"/>
  <c r="D2313" i="6"/>
  <c r="D2311" i="6"/>
  <c r="D2309" i="6"/>
  <c r="C2309" i="6" s="1"/>
  <c r="D2307" i="6"/>
  <c r="D2305" i="6"/>
  <c r="D2303" i="6"/>
  <c r="D2301" i="6"/>
  <c r="D2299" i="6"/>
  <c r="C2299" i="6" s="1"/>
  <c r="D2297" i="6"/>
  <c r="D2295" i="6"/>
  <c r="D2293" i="6"/>
  <c r="C2293" i="6" s="1"/>
  <c r="D2291" i="6"/>
  <c r="D2289" i="6"/>
  <c r="D2287" i="6"/>
  <c r="D2285" i="6"/>
  <c r="D2283" i="6"/>
  <c r="C2283" i="6" s="1"/>
  <c r="D2281" i="6"/>
  <c r="D2279" i="6"/>
  <c r="D2277" i="6"/>
  <c r="C2277" i="6" s="1"/>
  <c r="D2275" i="6"/>
  <c r="D2273" i="6"/>
  <c r="D2271" i="6"/>
  <c r="D2269" i="6"/>
  <c r="D2267" i="6"/>
  <c r="C2267" i="6" s="1"/>
  <c r="D2265" i="6"/>
  <c r="D2263" i="6"/>
  <c r="D2261" i="6"/>
  <c r="C2261" i="6" s="1"/>
  <c r="D2259" i="6"/>
  <c r="D2257" i="6"/>
  <c r="D2255" i="6"/>
  <c r="D2253" i="6"/>
  <c r="D2251" i="6"/>
  <c r="C2251" i="6" s="1"/>
  <c r="D2249" i="6"/>
  <c r="D2247" i="6"/>
  <c r="D2245" i="6"/>
  <c r="C2245" i="6" s="1"/>
  <c r="D2243" i="6"/>
  <c r="D2241" i="6"/>
  <c r="D2239" i="6"/>
  <c r="D2237" i="6"/>
  <c r="D2235" i="6"/>
  <c r="C2235" i="6" s="1"/>
  <c r="D2233" i="6"/>
  <c r="D2231" i="6"/>
  <c r="D2229" i="6"/>
  <c r="C2229" i="6" s="1"/>
  <c r="D2227" i="6"/>
  <c r="D2225" i="6"/>
  <c r="D2223" i="6"/>
  <c r="D2221" i="6"/>
  <c r="D2219" i="6"/>
  <c r="C2219" i="6" s="1"/>
  <c r="D2217" i="6"/>
  <c r="D2215" i="6"/>
  <c r="D2213" i="6"/>
  <c r="C2213" i="6" s="1"/>
  <c r="D2211" i="6"/>
  <c r="D2209" i="6"/>
  <c r="D2207" i="6"/>
  <c r="D2205" i="6"/>
  <c r="D2203" i="6"/>
  <c r="C2203" i="6" s="1"/>
  <c r="D2201" i="6"/>
  <c r="D2199" i="6"/>
  <c r="D2197" i="6"/>
  <c r="C2197" i="6" s="1"/>
  <c r="D2195" i="6"/>
  <c r="D2193" i="6"/>
  <c r="D2191" i="6"/>
  <c r="D2189" i="6"/>
  <c r="D2187" i="6"/>
  <c r="C2187" i="6" s="1"/>
  <c r="D2185" i="6"/>
  <c r="D2183" i="6"/>
  <c r="D2181" i="6"/>
  <c r="C2181" i="6" s="1"/>
  <c r="D2179" i="6"/>
  <c r="D2177" i="6"/>
  <c r="D2175" i="6"/>
  <c r="D2173" i="6"/>
  <c r="D2171" i="6"/>
  <c r="C2171" i="6" s="1"/>
  <c r="D2169" i="6"/>
  <c r="D2167" i="6"/>
  <c r="D2165" i="6"/>
  <c r="C2165" i="6" s="1"/>
  <c r="D2163" i="6"/>
  <c r="D2161" i="6"/>
  <c r="D2159" i="6"/>
  <c r="D2157" i="6"/>
  <c r="D2155" i="6"/>
  <c r="C2155" i="6" s="1"/>
  <c r="D2153" i="6"/>
  <c r="D2151" i="6"/>
  <c r="D2149" i="6"/>
  <c r="C2149" i="6" s="1"/>
  <c r="D2147" i="6"/>
  <c r="D2145" i="6"/>
  <c r="D2143" i="6"/>
  <c r="D2141" i="6"/>
  <c r="D2139" i="6"/>
  <c r="C2139" i="6" s="1"/>
  <c r="D2137" i="6"/>
  <c r="D2135" i="6"/>
  <c r="D2133" i="6"/>
  <c r="C2133" i="6" s="1"/>
  <c r="D2131" i="6"/>
  <c r="D2129" i="6"/>
  <c r="D2127" i="6"/>
  <c r="D2125" i="6"/>
  <c r="D2123" i="6"/>
  <c r="C2123" i="6" s="1"/>
  <c r="D2121" i="6"/>
  <c r="D2119" i="6"/>
  <c r="D2117" i="6"/>
  <c r="C2117" i="6" s="1"/>
  <c r="D2115" i="6"/>
  <c r="D2113" i="6"/>
  <c r="D2111" i="6"/>
  <c r="D2109" i="6"/>
  <c r="D2107" i="6"/>
  <c r="C2107" i="6" s="1"/>
  <c r="D2105" i="6"/>
  <c r="D2103" i="6"/>
  <c r="D2101" i="6"/>
  <c r="C2101" i="6" s="1"/>
  <c r="D2099" i="6"/>
  <c r="D2097" i="6"/>
  <c r="D2095" i="6"/>
  <c r="D2093" i="6"/>
  <c r="D2091" i="6"/>
  <c r="C2091" i="6" s="1"/>
  <c r="D2089" i="6"/>
  <c r="D2087" i="6"/>
  <c r="D2085" i="6"/>
  <c r="C2085" i="6" s="1"/>
  <c r="D2083" i="6"/>
  <c r="D2081" i="6"/>
  <c r="D2079" i="6"/>
  <c r="D2077" i="6"/>
  <c r="D2075" i="6"/>
  <c r="C2075" i="6" s="1"/>
  <c r="D2073" i="6"/>
  <c r="D2071" i="6"/>
  <c r="D2069" i="6"/>
  <c r="C2069" i="6" s="1"/>
  <c r="D2067" i="6"/>
  <c r="D2065" i="6"/>
  <c r="D2063" i="6"/>
  <c r="D2061" i="6"/>
  <c r="D2059" i="6"/>
  <c r="C2059" i="6" s="1"/>
  <c r="D2057" i="6"/>
  <c r="D2055" i="6"/>
  <c r="D2053" i="6"/>
  <c r="C2053" i="6" s="1"/>
  <c r="D2051" i="6"/>
  <c r="D2049" i="6"/>
  <c r="D2047" i="6"/>
  <c r="D2045" i="6"/>
  <c r="D2043" i="6"/>
  <c r="C2043" i="6" s="1"/>
  <c r="D2041" i="6"/>
  <c r="D2039" i="6"/>
  <c r="D2037" i="6"/>
  <c r="C2037" i="6" s="1"/>
  <c r="D2035" i="6"/>
  <c r="D2033" i="6"/>
  <c r="D2031" i="6"/>
  <c r="D2029" i="6"/>
  <c r="D2027" i="6"/>
  <c r="C2027" i="6" s="1"/>
  <c r="D2025" i="6"/>
  <c r="D2023" i="6"/>
  <c r="D2021" i="6"/>
  <c r="C2021" i="6" s="1"/>
  <c r="D2019" i="6"/>
  <c r="D2017" i="6"/>
  <c r="D2015" i="6"/>
  <c r="D2013" i="6"/>
  <c r="D2011" i="6"/>
  <c r="C2011" i="6" s="1"/>
  <c r="D2009" i="6"/>
  <c r="D2007" i="6"/>
  <c r="D2005" i="6"/>
  <c r="C2005" i="6" s="1"/>
  <c r="D2003" i="6"/>
  <c r="D2001" i="6"/>
  <c r="D1999" i="6"/>
  <c r="D1997" i="6"/>
  <c r="D1995" i="6"/>
  <c r="C1995" i="6" s="1"/>
  <c r="D1993" i="6"/>
  <c r="D1991" i="6"/>
  <c r="D1989" i="6"/>
  <c r="C1989" i="6" s="1"/>
  <c r="D1987" i="6"/>
  <c r="D1985" i="6"/>
  <c r="D1983" i="6"/>
  <c r="D1981" i="6"/>
  <c r="D1979" i="6"/>
  <c r="C1979" i="6" s="1"/>
  <c r="D1977" i="6"/>
  <c r="D1975" i="6"/>
  <c r="D1973" i="6"/>
  <c r="C1973" i="6" s="1"/>
  <c r="D1971" i="6"/>
  <c r="D1969" i="6"/>
  <c r="D1967" i="6"/>
  <c r="D1965" i="6"/>
  <c r="D1963" i="6"/>
  <c r="C1963" i="6" s="1"/>
  <c r="D1961" i="6"/>
  <c r="D1959" i="6"/>
  <c r="D1957" i="6"/>
  <c r="C1957" i="6" s="1"/>
  <c r="D1955" i="6"/>
  <c r="D1953" i="6"/>
  <c r="D1951" i="6"/>
  <c r="D1949" i="6"/>
  <c r="D1947" i="6"/>
  <c r="C1947" i="6" s="1"/>
  <c r="D1945" i="6"/>
  <c r="D1943" i="6"/>
  <c r="D1941" i="6"/>
  <c r="C1941" i="6" s="1"/>
  <c r="D1939" i="6"/>
  <c r="D1937" i="6"/>
  <c r="D1935" i="6"/>
  <c r="D1933" i="6"/>
  <c r="D1931" i="6"/>
  <c r="C1931" i="6" s="1"/>
  <c r="D1929" i="6"/>
  <c r="D1927" i="6"/>
  <c r="D1925" i="6"/>
  <c r="C1925" i="6" s="1"/>
  <c r="D1923" i="6"/>
  <c r="D1921" i="6"/>
  <c r="D1919" i="6"/>
  <c r="D1917" i="6"/>
  <c r="D1915" i="6"/>
  <c r="C1915" i="6" s="1"/>
  <c r="D1913" i="6"/>
  <c r="D1911" i="6"/>
  <c r="D1909" i="6"/>
  <c r="C1909" i="6" s="1"/>
  <c r="D1907" i="6"/>
  <c r="D1905" i="6"/>
  <c r="D1903" i="6"/>
  <c r="D1901" i="6"/>
  <c r="D1899" i="6"/>
  <c r="C1899" i="6" s="1"/>
  <c r="D1897" i="6"/>
  <c r="D1895" i="6"/>
  <c r="D1893" i="6"/>
  <c r="C1893" i="6" s="1"/>
  <c r="D1891" i="6"/>
  <c r="D1889" i="6"/>
  <c r="D1887" i="6"/>
  <c r="D1885" i="6"/>
  <c r="D1883" i="6"/>
  <c r="C1883" i="6" s="1"/>
  <c r="D1881" i="6"/>
  <c r="D1879" i="6"/>
  <c r="D1877" i="6"/>
  <c r="C1877" i="6" s="1"/>
  <c r="D1875" i="6"/>
  <c r="D1873" i="6"/>
  <c r="D1871" i="6"/>
  <c r="D1869" i="6"/>
  <c r="D1867" i="6"/>
  <c r="C1867" i="6" s="1"/>
  <c r="D1865" i="6"/>
  <c r="D1863" i="6"/>
  <c r="D1861" i="6"/>
  <c r="C1861" i="6" s="1"/>
  <c r="D1859" i="6"/>
  <c r="D1857" i="6"/>
  <c r="D1855" i="6"/>
  <c r="D1853" i="6"/>
  <c r="D1851" i="6"/>
  <c r="C1851" i="6" s="1"/>
  <c r="D1849" i="6"/>
  <c r="D1847" i="6"/>
  <c r="D1845" i="6"/>
  <c r="C1845" i="6" s="1"/>
  <c r="D1843" i="6"/>
  <c r="D1841" i="6"/>
  <c r="D1839" i="6"/>
  <c r="D1837" i="6"/>
  <c r="D1835" i="6"/>
  <c r="C1835" i="6" s="1"/>
  <c r="D1833" i="6"/>
  <c r="D1831" i="6"/>
  <c r="D1829" i="6"/>
  <c r="C1829" i="6" s="1"/>
  <c r="D1827" i="6"/>
  <c r="D1825" i="6"/>
  <c r="D1823" i="6"/>
  <c r="D1821" i="6"/>
  <c r="D1819" i="6"/>
  <c r="C1819" i="6" s="1"/>
  <c r="D1817" i="6"/>
  <c r="D1815" i="6"/>
  <c r="D1813" i="6"/>
  <c r="C1813" i="6" s="1"/>
  <c r="D1811" i="6"/>
  <c r="D1809" i="6"/>
  <c r="D1807" i="6"/>
  <c r="D1805" i="6"/>
  <c r="D1803" i="6"/>
  <c r="C1803" i="6" s="1"/>
  <c r="D1801" i="6"/>
  <c r="D1799" i="6"/>
  <c r="D1797" i="6"/>
  <c r="C1797" i="6" s="1"/>
  <c r="D1795" i="6"/>
  <c r="D1793" i="6"/>
  <c r="D1791" i="6"/>
  <c r="D1789" i="6"/>
  <c r="D1787" i="6"/>
  <c r="C1787" i="6" s="1"/>
  <c r="D1785" i="6"/>
  <c r="D1783" i="6"/>
  <c r="D1781" i="6"/>
  <c r="C1781" i="6" s="1"/>
  <c r="D1779" i="6"/>
  <c r="D1777" i="6"/>
  <c r="D1775" i="6"/>
  <c r="D1773" i="6"/>
  <c r="D1771" i="6"/>
  <c r="C1771" i="6" s="1"/>
  <c r="D1769" i="6"/>
  <c r="D1767" i="6"/>
  <c r="D1765" i="6"/>
  <c r="C1765" i="6" s="1"/>
  <c r="D1763" i="6"/>
  <c r="D1761" i="6"/>
  <c r="D1759" i="6"/>
  <c r="D1757" i="6"/>
  <c r="D1755" i="6"/>
  <c r="C1755" i="6" s="1"/>
  <c r="D1753" i="6"/>
  <c r="D1751" i="6"/>
  <c r="D1749" i="6"/>
  <c r="C1749" i="6" s="1"/>
  <c r="D1747" i="6"/>
  <c r="D1745" i="6"/>
  <c r="D1743" i="6"/>
  <c r="D1741" i="6"/>
  <c r="D1739" i="6"/>
  <c r="C1739" i="6" s="1"/>
  <c r="D1737" i="6"/>
  <c r="D1735" i="6"/>
  <c r="D1733" i="6"/>
  <c r="C1733" i="6" s="1"/>
  <c r="D1731" i="6"/>
  <c r="D1729" i="6"/>
  <c r="D1727" i="6"/>
  <c r="D1725" i="6"/>
  <c r="D1723" i="6"/>
  <c r="C1723" i="6" s="1"/>
  <c r="D1721" i="6"/>
  <c r="D1719" i="6"/>
  <c r="D1717" i="6"/>
  <c r="C1717" i="6" s="1"/>
  <c r="D1715" i="6"/>
  <c r="D1713" i="6"/>
  <c r="D1711" i="6"/>
  <c r="D1709" i="6"/>
  <c r="D1707" i="6"/>
  <c r="C1707" i="6" s="1"/>
  <c r="D1705" i="6"/>
  <c r="D1703" i="6"/>
  <c r="D1701" i="6"/>
  <c r="C1701" i="6" s="1"/>
  <c r="D1699" i="6"/>
  <c r="D1697" i="6"/>
  <c r="D1695" i="6"/>
  <c r="D1693" i="6"/>
  <c r="D1691" i="6"/>
  <c r="C1691" i="6" s="1"/>
  <c r="D1689" i="6"/>
  <c r="D1687" i="6"/>
  <c r="D1685" i="6"/>
  <c r="C1685" i="6" s="1"/>
  <c r="D1683" i="6"/>
  <c r="D1681" i="6"/>
  <c r="D1679" i="6"/>
  <c r="D1677" i="6"/>
  <c r="D1675" i="6"/>
  <c r="C1675" i="6" s="1"/>
  <c r="D1673" i="6"/>
  <c r="D1671" i="6"/>
  <c r="D1669" i="6"/>
  <c r="C1669" i="6" s="1"/>
  <c r="D1667" i="6"/>
  <c r="D1665" i="6"/>
  <c r="D1663" i="6"/>
  <c r="D1661" i="6"/>
  <c r="D1659" i="6"/>
  <c r="C1659" i="6" s="1"/>
  <c r="D1657" i="6"/>
  <c r="D1655" i="6"/>
  <c r="D1653" i="6"/>
  <c r="C1653" i="6" s="1"/>
  <c r="D1651" i="6"/>
  <c r="D1649" i="6"/>
  <c r="D1647" i="6"/>
  <c r="D1645" i="6"/>
  <c r="D1643" i="6"/>
  <c r="C1643" i="6" s="1"/>
  <c r="D1641" i="6"/>
  <c r="D1639" i="6"/>
  <c r="D1637" i="6"/>
  <c r="C1637" i="6" s="1"/>
  <c r="D1635" i="6"/>
  <c r="D1633" i="6"/>
  <c r="D1631" i="6"/>
  <c r="D1629" i="6"/>
  <c r="D1627" i="6"/>
  <c r="C1627" i="6" s="1"/>
  <c r="D1625" i="6"/>
  <c r="D1623" i="6"/>
  <c r="D1621" i="6"/>
  <c r="C1621" i="6" s="1"/>
  <c r="D1619" i="6"/>
  <c r="D1617" i="6"/>
  <c r="D1615" i="6"/>
  <c r="D1613" i="6"/>
  <c r="D1611" i="6"/>
  <c r="C1611" i="6" s="1"/>
  <c r="D1609" i="6"/>
  <c r="D1607" i="6"/>
  <c r="D1605" i="6"/>
  <c r="C1605" i="6" s="1"/>
  <c r="D1603" i="6"/>
  <c r="D1601" i="6"/>
  <c r="D1599" i="6"/>
  <c r="D1597" i="6"/>
  <c r="D1595" i="6"/>
  <c r="C1595" i="6" s="1"/>
  <c r="D1593" i="6"/>
  <c r="D1591" i="6"/>
  <c r="D1589" i="6"/>
  <c r="C1589" i="6" s="1"/>
  <c r="D1587" i="6"/>
  <c r="D1585" i="6"/>
  <c r="D1583" i="6"/>
  <c r="D1581" i="6"/>
  <c r="D1579" i="6"/>
  <c r="C1579" i="6" s="1"/>
  <c r="D1577" i="6"/>
  <c r="D1575" i="6"/>
  <c r="D1573" i="6"/>
  <c r="C1573" i="6" s="1"/>
  <c r="D1571" i="6"/>
  <c r="D1569" i="6"/>
  <c r="D1567" i="6"/>
  <c r="D1565" i="6"/>
  <c r="D1563" i="6"/>
  <c r="C1563" i="6" s="1"/>
  <c r="D1561" i="6"/>
  <c r="D1559" i="6"/>
  <c r="D1557" i="6"/>
  <c r="C1557" i="6" s="1"/>
  <c r="D1555" i="6"/>
  <c r="D1553" i="6"/>
  <c r="D1551" i="6"/>
  <c r="D1549" i="6"/>
  <c r="D1547" i="6"/>
  <c r="C1547" i="6" s="1"/>
  <c r="D1545" i="6"/>
  <c r="D1543" i="6"/>
  <c r="D1541" i="6"/>
  <c r="C1541" i="6" s="1"/>
  <c r="D1539" i="6"/>
  <c r="D1537" i="6"/>
  <c r="D1535" i="6"/>
  <c r="D1533" i="6"/>
  <c r="D1531" i="6"/>
  <c r="C1531" i="6" s="1"/>
  <c r="D1529" i="6"/>
  <c r="D1527" i="6"/>
  <c r="D1525" i="6"/>
  <c r="C1525" i="6" s="1"/>
  <c r="D1523" i="6"/>
  <c r="D1521" i="6"/>
  <c r="D1519" i="6"/>
  <c r="D1517" i="6"/>
  <c r="D1515" i="6"/>
  <c r="C1515" i="6" s="1"/>
  <c r="D1513" i="6"/>
  <c r="D1511" i="6"/>
  <c r="D1509" i="6"/>
  <c r="C1509" i="6" s="1"/>
  <c r="D1507" i="6"/>
  <c r="D1505" i="6"/>
  <c r="D1503" i="6"/>
  <c r="D1501" i="6"/>
  <c r="D1499" i="6"/>
  <c r="C1499" i="6" s="1"/>
  <c r="D1497" i="6"/>
  <c r="D1495" i="6"/>
  <c r="D1493" i="6"/>
  <c r="C1493" i="6" s="1"/>
  <c r="D1491" i="6"/>
  <c r="D1489" i="6"/>
  <c r="D1487" i="6"/>
  <c r="D1485" i="6"/>
  <c r="D1483" i="6"/>
  <c r="C1483" i="6" s="1"/>
  <c r="D1481" i="6"/>
  <c r="D1479" i="6"/>
  <c r="D1477" i="6"/>
  <c r="C1477" i="6" s="1"/>
  <c r="D1475" i="6"/>
  <c r="D1473" i="6"/>
  <c r="D1471" i="6"/>
  <c r="D1469" i="6"/>
  <c r="D1467" i="6"/>
  <c r="C1467" i="6" s="1"/>
  <c r="D1465" i="6"/>
  <c r="D1463" i="6"/>
  <c r="D1461" i="6"/>
  <c r="C1461" i="6" s="1"/>
  <c r="D1459" i="6"/>
  <c r="D1457" i="6"/>
  <c r="D1455" i="6"/>
  <c r="D1453" i="6"/>
  <c r="D1451" i="6"/>
  <c r="C1451" i="6" s="1"/>
  <c r="D1449" i="6"/>
  <c r="D1447" i="6"/>
  <c r="D1445" i="6"/>
  <c r="C1445" i="6" s="1"/>
  <c r="D1443" i="6"/>
  <c r="D1441" i="6"/>
  <c r="D1439" i="6"/>
  <c r="D1437" i="6"/>
  <c r="D1435" i="6"/>
  <c r="C1435" i="6" s="1"/>
  <c r="D1433" i="6"/>
  <c r="D1431" i="6"/>
  <c r="D1429" i="6"/>
  <c r="C1429" i="6" s="1"/>
  <c r="D1427" i="6"/>
  <c r="D1425" i="6"/>
  <c r="D1423" i="6"/>
  <c r="D1421" i="6"/>
  <c r="D1419" i="6"/>
  <c r="C1419" i="6" s="1"/>
  <c r="D1417" i="6"/>
  <c r="D1415" i="6"/>
  <c r="D1413" i="6"/>
  <c r="C1413" i="6" s="1"/>
  <c r="D1411" i="6"/>
  <c r="D1409" i="6"/>
  <c r="D1407" i="6"/>
  <c r="D1405" i="6"/>
  <c r="D1403" i="6"/>
  <c r="C1403" i="6" s="1"/>
  <c r="D1401" i="6"/>
  <c r="D1399" i="6"/>
  <c r="D1397" i="6"/>
  <c r="C1397" i="6" s="1"/>
  <c r="D1395" i="6"/>
  <c r="C1395" i="6" s="1"/>
  <c r="D1393" i="6"/>
  <c r="D1391" i="6"/>
  <c r="D1389" i="6"/>
  <c r="D1387" i="6"/>
  <c r="C1387" i="6" s="1"/>
  <c r="D1385" i="6"/>
  <c r="D1383" i="6"/>
  <c r="D1381" i="6"/>
  <c r="C1381" i="6" s="1"/>
  <c r="D1379" i="6"/>
  <c r="C1379" i="6" s="1"/>
  <c r="D1377" i="6"/>
  <c r="D1375" i="6"/>
  <c r="D1373" i="6"/>
  <c r="D1371" i="6"/>
  <c r="C1371" i="6" s="1"/>
  <c r="D1369" i="6"/>
  <c r="D1367" i="6"/>
  <c r="D1365" i="6"/>
  <c r="C1365" i="6" s="1"/>
  <c r="D1363" i="6"/>
  <c r="C1363" i="6" s="1"/>
  <c r="D1361" i="6"/>
  <c r="D1359" i="6"/>
  <c r="D1357" i="6"/>
  <c r="D1355" i="6"/>
  <c r="C1355" i="6" s="1"/>
  <c r="D1353" i="6"/>
  <c r="D1351" i="6"/>
  <c r="D1349" i="6"/>
  <c r="C1349" i="6" s="1"/>
  <c r="D1347" i="6"/>
  <c r="C1347" i="6" s="1"/>
  <c r="D1345" i="6"/>
  <c r="D1343" i="6"/>
  <c r="D1341" i="6"/>
  <c r="D1339" i="6"/>
  <c r="C1339" i="6" s="1"/>
  <c r="D1337" i="6"/>
  <c r="D1335" i="6"/>
  <c r="D1333" i="6"/>
  <c r="C1333" i="6" s="1"/>
  <c r="D1331" i="6"/>
  <c r="C1331" i="6" s="1"/>
  <c r="D1329" i="6"/>
  <c r="D1327" i="6"/>
  <c r="D1325" i="6"/>
  <c r="D1323" i="6"/>
  <c r="C1323" i="6" s="1"/>
  <c r="D1321" i="6"/>
  <c r="D1319" i="6"/>
  <c r="D1317" i="6"/>
  <c r="C1317" i="6" s="1"/>
  <c r="D1315" i="6"/>
  <c r="C1315" i="6" s="1"/>
  <c r="D1313" i="6"/>
  <c r="D1311" i="6"/>
  <c r="D1309" i="6"/>
  <c r="D1307" i="6"/>
  <c r="C1307" i="6" s="1"/>
  <c r="D1305" i="6"/>
  <c r="D1303" i="6"/>
  <c r="D1301" i="6"/>
  <c r="C1301" i="6" s="1"/>
  <c r="D1299" i="6"/>
  <c r="C1299" i="6" s="1"/>
  <c r="D1297" i="6"/>
  <c r="D1295" i="6"/>
  <c r="D1293" i="6"/>
  <c r="D1291" i="6"/>
  <c r="C1291" i="6" s="1"/>
  <c r="D1289" i="6"/>
  <c r="D1287" i="6"/>
  <c r="D1285" i="6"/>
  <c r="C1285" i="6" s="1"/>
  <c r="D1283" i="6"/>
  <c r="C1283" i="6" s="1"/>
  <c r="D1281" i="6"/>
  <c r="D1279" i="6"/>
  <c r="D1277" i="6"/>
  <c r="D1275" i="6"/>
  <c r="C1275" i="6" s="1"/>
  <c r="D1273" i="6"/>
  <c r="D1271" i="6"/>
  <c r="D1269" i="6"/>
  <c r="C1269" i="6" s="1"/>
  <c r="D1267" i="6"/>
  <c r="C1267" i="6" s="1"/>
  <c r="D1265" i="6"/>
  <c r="D1263" i="6"/>
  <c r="D1261" i="6"/>
  <c r="D1259" i="6"/>
  <c r="C1259" i="6" s="1"/>
  <c r="D1257" i="6"/>
  <c r="D1255" i="6"/>
  <c r="D1253" i="6"/>
  <c r="C1253" i="6" s="1"/>
  <c r="D1251" i="6"/>
  <c r="C1251" i="6" s="1"/>
  <c r="D1249" i="6"/>
  <c r="D1247" i="6"/>
  <c r="D1245" i="6"/>
  <c r="D1243" i="6"/>
  <c r="C1243" i="6" s="1"/>
  <c r="D1241" i="6"/>
  <c r="D1239" i="6"/>
  <c r="D1237" i="6"/>
  <c r="C1237" i="6" s="1"/>
  <c r="D1235" i="6"/>
  <c r="C1235" i="6" s="1"/>
  <c r="D1233" i="6"/>
  <c r="D1231" i="6"/>
  <c r="D1229" i="6"/>
  <c r="D1227" i="6"/>
  <c r="C1227" i="6" s="1"/>
  <c r="D1225" i="6"/>
  <c r="D1223" i="6"/>
  <c r="D1221" i="6"/>
  <c r="C1221" i="6" s="1"/>
  <c r="D1219" i="6"/>
  <c r="C1219" i="6" s="1"/>
  <c r="D1217" i="6"/>
  <c r="D1215" i="6"/>
  <c r="D1213" i="6"/>
  <c r="D1211" i="6"/>
  <c r="C1211" i="6" s="1"/>
  <c r="D1209" i="6"/>
  <c r="D1207" i="6"/>
  <c r="D1205" i="6"/>
  <c r="C1205" i="6" s="1"/>
  <c r="D1203" i="6"/>
  <c r="C1203" i="6" s="1"/>
  <c r="D1201" i="6"/>
  <c r="D1199" i="6"/>
  <c r="D1197" i="6"/>
  <c r="D1195" i="6"/>
  <c r="C1195" i="6" s="1"/>
  <c r="D1193" i="6"/>
  <c r="D1191" i="6"/>
  <c r="D1189" i="6"/>
  <c r="C1189" i="6" s="1"/>
  <c r="D1187" i="6"/>
  <c r="C1187" i="6" s="1"/>
  <c r="D1185" i="6"/>
  <c r="D1183" i="6"/>
  <c r="D1181" i="6"/>
  <c r="D1179" i="6"/>
  <c r="C1179" i="6" s="1"/>
  <c r="D1177" i="6"/>
  <c r="D1175" i="6"/>
  <c r="D1173" i="6"/>
  <c r="C1173" i="6" s="1"/>
  <c r="D1171" i="6"/>
  <c r="C1171" i="6" s="1"/>
  <c r="D1169" i="6"/>
  <c r="D1167" i="6"/>
  <c r="D1165" i="6"/>
  <c r="D1163" i="6"/>
  <c r="C1163" i="6" s="1"/>
  <c r="D1161" i="6"/>
  <c r="D1159" i="6"/>
  <c r="D1157" i="6"/>
  <c r="C1157" i="6" s="1"/>
  <c r="D1155" i="6"/>
  <c r="C1155" i="6" s="1"/>
  <c r="D1153" i="6"/>
  <c r="D1151" i="6"/>
  <c r="D1149" i="6"/>
  <c r="D1147" i="6"/>
  <c r="C1147" i="6" s="1"/>
  <c r="D1145" i="6"/>
  <c r="D1143" i="6"/>
  <c r="D1141" i="6"/>
  <c r="C1141" i="6" s="1"/>
  <c r="D1139" i="6"/>
  <c r="C1139" i="6" s="1"/>
  <c r="D1137" i="6"/>
  <c r="D1135" i="6"/>
  <c r="D1133" i="6"/>
  <c r="D1131" i="6"/>
  <c r="C1131" i="6" s="1"/>
  <c r="D1129" i="6"/>
  <c r="D1127" i="6"/>
  <c r="D1125" i="6"/>
  <c r="C1125" i="6" s="1"/>
  <c r="D1123" i="6"/>
  <c r="C1123" i="6" s="1"/>
  <c r="D1121" i="6"/>
  <c r="D1119" i="6"/>
  <c r="D1117" i="6"/>
  <c r="D1115" i="6"/>
  <c r="C1115" i="6" s="1"/>
  <c r="D1113" i="6"/>
  <c r="D1111" i="6"/>
  <c r="D1109" i="6"/>
  <c r="C1109" i="6" s="1"/>
  <c r="D1107" i="6"/>
  <c r="C1107" i="6" s="1"/>
  <c r="D1105" i="6"/>
  <c r="D1103" i="6"/>
  <c r="D1101" i="6"/>
  <c r="D1099" i="6"/>
  <c r="C1099" i="6" s="1"/>
  <c r="D1097" i="6"/>
  <c r="D1095" i="6"/>
  <c r="D1093" i="6"/>
  <c r="C1093" i="6" s="1"/>
  <c r="D1091" i="6"/>
  <c r="C1091" i="6" s="1"/>
  <c r="D1089" i="6"/>
  <c r="D1087" i="6"/>
  <c r="D1085" i="6"/>
  <c r="D1083" i="6"/>
  <c r="C1083" i="6" s="1"/>
  <c r="D1081" i="6"/>
  <c r="D1079" i="6"/>
  <c r="D1077" i="6"/>
  <c r="C1077" i="6" s="1"/>
  <c r="D1075" i="6"/>
  <c r="C1075" i="6" s="1"/>
  <c r="D1073" i="6"/>
  <c r="D1071" i="6"/>
  <c r="D1069" i="6"/>
  <c r="D1067" i="6"/>
  <c r="C1067" i="6" s="1"/>
  <c r="D1065" i="6"/>
  <c r="D1063" i="6"/>
  <c r="D1061" i="6"/>
  <c r="C1061" i="6" s="1"/>
  <c r="D1059" i="6"/>
  <c r="C1059" i="6" s="1"/>
  <c r="D1057" i="6"/>
  <c r="D1055" i="6"/>
  <c r="D1053" i="6"/>
  <c r="D1051" i="6"/>
  <c r="C1051" i="6" s="1"/>
  <c r="D1049" i="6"/>
  <c r="D1047" i="6"/>
  <c r="D1045" i="6"/>
  <c r="C1045" i="6" s="1"/>
  <c r="D1043" i="6"/>
  <c r="C1043" i="6" s="1"/>
  <c r="D1041" i="6"/>
  <c r="D1039" i="6"/>
  <c r="D1037" i="6"/>
  <c r="D1035" i="6"/>
  <c r="C1035" i="6" s="1"/>
  <c r="D1033" i="6"/>
  <c r="D1031" i="6"/>
  <c r="D1029" i="6"/>
  <c r="C1029" i="6" s="1"/>
  <c r="D1027" i="6"/>
  <c r="C1027" i="6" s="1"/>
  <c r="D1025" i="6"/>
  <c r="D1023" i="6"/>
  <c r="D1021" i="6"/>
  <c r="D1019" i="6"/>
  <c r="C1019" i="6" s="1"/>
  <c r="D1017" i="6"/>
  <c r="D1015" i="6"/>
  <c r="D1013" i="6"/>
  <c r="C1013" i="6" s="1"/>
  <c r="D1011" i="6"/>
  <c r="C1011" i="6" s="1"/>
  <c r="D1009" i="6"/>
  <c r="D1007" i="6"/>
  <c r="D1005" i="6"/>
  <c r="D1003" i="6"/>
  <c r="C1003" i="6" s="1"/>
  <c r="D1001" i="6"/>
  <c r="D999" i="6"/>
  <c r="D997" i="6"/>
  <c r="C997" i="6" s="1"/>
  <c r="D995" i="6"/>
  <c r="C995" i="6" s="1"/>
  <c r="D993" i="6"/>
  <c r="D991" i="6"/>
  <c r="D989" i="6"/>
  <c r="D987" i="6"/>
  <c r="C987" i="6" s="1"/>
  <c r="D985" i="6"/>
  <c r="D983" i="6"/>
  <c r="D981" i="6"/>
  <c r="C981" i="6" s="1"/>
  <c r="D979" i="6"/>
  <c r="C979" i="6" s="1"/>
  <c r="D977" i="6"/>
  <c r="D975" i="6"/>
  <c r="D973" i="6"/>
  <c r="D971" i="6"/>
  <c r="C971" i="6" s="1"/>
  <c r="D969" i="6"/>
  <c r="D967" i="6"/>
  <c r="D965" i="6"/>
  <c r="C965" i="6" s="1"/>
  <c r="D963" i="6"/>
  <c r="C963" i="6" s="1"/>
  <c r="D961" i="6"/>
  <c r="D959" i="6"/>
  <c r="D957" i="6"/>
  <c r="D955" i="6"/>
  <c r="C955" i="6" s="1"/>
  <c r="D953" i="6"/>
  <c r="D951" i="6"/>
  <c r="D949" i="6"/>
  <c r="C949" i="6" s="1"/>
  <c r="D947" i="6"/>
  <c r="C947" i="6" s="1"/>
  <c r="D945" i="6"/>
  <c r="D943" i="6"/>
  <c r="D941" i="6"/>
  <c r="D939" i="6"/>
  <c r="C939" i="6" s="1"/>
  <c r="D937" i="6"/>
  <c r="D935" i="6"/>
  <c r="D933" i="6"/>
  <c r="C933" i="6" s="1"/>
  <c r="D931" i="6"/>
  <c r="C931" i="6" s="1"/>
  <c r="D929" i="6"/>
  <c r="D927" i="6"/>
  <c r="D925" i="6"/>
  <c r="D923" i="6"/>
  <c r="C923" i="6" s="1"/>
  <c r="D921" i="6"/>
  <c r="D919" i="6"/>
  <c r="D917" i="6"/>
  <c r="C917" i="6" s="1"/>
  <c r="D915" i="6"/>
  <c r="C915" i="6" s="1"/>
  <c r="D913" i="6"/>
  <c r="D911" i="6"/>
  <c r="D909" i="6"/>
  <c r="D907" i="6"/>
  <c r="C907" i="6" s="1"/>
  <c r="D905" i="6"/>
  <c r="D903" i="6"/>
  <c r="D901" i="6"/>
  <c r="C901" i="6" s="1"/>
  <c r="D899" i="6"/>
  <c r="C899" i="6" s="1"/>
  <c r="D897" i="6"/>
  <c r="D895" i="6"/>
  <c r="D893" i="6"/>
  <c r="D891" i="6"/>
  <c r="C891" i="6" s="1"/>
  <c r="D889" i="6"/>
  <c r="D887" i="6"/>
  <c r="D885" i="6"/>
  <c r="C885" i="6" s="1"/>
  <c r="D883" i="6"/>
  <c r="C883" i="6" s="1"/>
  <c r="D881" i="6"/>
  <c r="D879" i="6"/>
  <c r="D877" i="6"/>
  <c r="D875" i="6"/>
  <c r="C875" i="6" s="1"/>
  <c r="D873" i="6"/>
  <c r="D871" i="6"/>
  <c r="D869" i="6"/>
  <c r="C869" i="6" s="1"/>
  <c r="D867" i="6"/>
  <c r="C867" i="6" s="1"/>
  <c r="D865" i="6"/>
  <c r="D863" i="6"/>
  <c r="D861" i="6"/>
  <c r="D859" i="6"/>
  <c r="C859" i="6" s="1"/>
  <c r="D857" i="6"/>
  <c r="D855" i="6"/>
  <c r="D853" i="6"/>
  <c r="C853" i="6" s="1"/>
  <c r="D851" i="6"/>
  <c r="C851" i="6" s="1"/>
  <c r="D849" i="6"/>
  <c r="D847" i="6"/>
  <c r="E3634" i="6"/>
  <c r="E226" i="6"/>
  <c r="E214" i="6"/>
  <c r="E196" i="6"/>
  <c r="E194" i="6"/>
  <c r="E182" i="6"/>
  <c r="E178" i="6"/>
  <c r="E168" i="6"/>
  <c r="E160" i="6"/>
  <c r="E158" i="6"/>
  <c r="E148" i="6"/>
  <c r="E124" i="6"/>
  <c r="E92" i="6"/>
  <c r="E26" i="6"/>
  <c r="E10" i="6"/>
  <c r="E8376" i="6"/>
  <c r="E8157" i="6"/>
  <c r="E6652" i="6"/>
  <c r="D845" i="6"/>
  <c r="D843" i="6"/>
  <c r="D841" i="6"/>
  <c r="D839" i="6"/>
  <c r="D837" i="6"/>
  <c r="D835" i="6"/>
  <c r="D833" i="6"/>
  <c r="D831" i="6"/>
  <c r="D829" i="6"/>
  <c r="D827" i="6"/>
  <c r="D825" i="6"/>
  <c r="D823" i="6"/>
  <c r="D821" i="6"/>
  <c r="D819" i="6"/>
  <c r="D817" i="6"/>
  <c r="D815" i="6"/>
  <c r="D813" i="6"/>
  <c r="D811" i="6"/>
  <c r="D809" i="6"/>
  <c r="D807" i="6"/>
  <c r="D805" i="6"/>
  <c r="D803" i="6"/>
  <c r="D801" i="6"/>
  <c r="D799" i="6"/>
  <c r="D797" i="6"/>
  <c r="D795" i="6"/>
  <c r="D793" i="6"/>
  <c r="D791" i="6"/>
  <c r="D789" i="6"/>
  <c r="D787" i="6"/>
  <c r="D785" i="6"/>
  <c r="D783" i="6"/>
  <c r="D781" i="6"/>
  <c r="D779" i="6"/>
  <c r="D777" i="6"/>
  <c r="D775" i="6"/>
  <c r="D773" i="6"/>
  <c r="D771" i="6"/>
  <c r="D769" i="6"/>
  <c r="D767" i="6"/>
  <c r="D765" i="6"/>
  <c r="D763" i="6"/>
  <c r="D761" i="6"/>
  <c r="D759" i="6"/>
  <c r="D757" i="6"/>
  <c r="D755" i="6"/>
  <c r="D753" i="6"/>
  <c r="D751" i="6"/>
  <c r="D749" i="6"/>
  <c r="D747" i="6"/>
  <c r="D745" i="6"/>
  <c r="D743" i="6"/>
  <c r="D741" i="6"/>
  <c r="D739" i="6"/>
  <c r="D737" i="6"/>
  <c r="D735" i="6"/>
  <c r="D733" i="6"/>
  <c r="D731" i="6"/>
  <c r="D729" i="6"/>
  <c r="D727" i="6"/>
  <c r="D725" i="6"/>
  <c r="D723" i="6"/>
  <c r="D721" i="6"/>
  <c r="D719" i="6"/>
  <c r="D717" i="6"/>
  <c r="D715" i="6"/>
  <c r="D713" i="6"/>
  <c r="D711" i="6"/>
  <c r="D709" i="6"/>
  <c r="D707" i="6"/>
  <c r="D705" i="6"/>
  <c r="D703" i="6"/>
  <c r="D701" i="6"/>
  <c r="D699" i="6"/>
  <c r="D697" i="6"/>
  <c r="D695" i="6"/>
  <c r="D693" i="6"/>
  <c r="D691" i="6"/>
  <c r="D689" i="6"/>
  <c r="D687" i="6"/>
  <c r="D685" i="6"/>
  <c r="D683" i="6"/>
  <c r="D681" i="6"/>
  <c r="D679" i="6"/>
  <c r="E4716" i="6"/>
  <c r="E7483" i="6"/>
  <c r="E8584" i="6"/>
  <c r="E5439" i="6"/>
  <c r="E7944" i="6"/>
  <c r="D7035" i="6"/>
  <c r="D8762" i="6"/>
  <c r="C8762" i="6" s="1"/>
  <c r="D8758" i="6"/>
  <c r="D8754" i="6"/>
  <c r="D8750" i="6"/>
  <c r="D8746" i="6"/>
  <c r="D8742" i="6"/>
  <c r="D8738" i="6"/>
  <c r="D8734" i="6"/>
  <c r="D8730" i="6"/>
  <c r="D8726" i="6"/>
  <c r="D8722" i="6"/>
  <c r="D8718" i="6"/>
  <c r="D8714" i="6"/>
  <c r="D8710" i="6"/>
  <c r="D8706" i="6"/>
  <c r="D8702" i="6"/>
  <c r="D8698" i="6"/>
  <c r="C8698" i="6" s="1"/>
  <c r="D8694" i="6"/>
  <c r="D8690" i="6"/>
  <c r="D8686" i="6"/>
  <c r="D8682" i="6"/>
  <c r="D8678" i="6"/>
  <c r="D8674" i="6"/>
  <c r="D8670" i="6"/>
  <c r="D8666" i="6"/>
  <c r="D8664" i="6"/>
  <c r="D8660" i="6"/>
  <c r="D8656" i="6"/>
  <c r="D8650" i="6"/>
  <c r="D8646" i="6"/>
  <c r="C8646" i="6" s="1"/>
  <c r="D8642" i="6"/>
  <c r="D8638" i="6"/>
  <c r="D8634" i="6"/>
  <c r="D8624" i="6"/>
  <c r="D8620" i="6"/>
  <c r="D8616" i="6"/>
  <c r="D8612" i="6"/>
  <c r="D8608" i="6"/>
  <c r="D8604" i="6"/>
  <c r="D8600" i="6"/>
  <c r="D8596" i="6"/>
  <c r="D8592" i="6"/>
  <c r="D8588" i="6"/>
  <c r="D8584" i="6"/>
  <c r="D8580" i="6"/>
  <c r="D8576" i="6"/>
  <c r="D8572" i="6"/>
  <c r="D8568" i="6"/>
  <c r="D8564" i="6"/>
  <c r="D8560" i="6"/>
  <c r="D8556" i="6"/>
  <c r="D8552" i="6"/>
  <c r="D8548" i="6"/>
  <c r="D8544" i="6"/>
  <c r="D8540" i="6"/>
  <c r="D8536" i="6"/>
  <c r="D8532" i="6"/>
  <c r="D8528" i="6"/>
  <c r="C8528" i="6" s="1"/>
  <c r="D8524" i="6"/>
  <c r="D8520" i="6"/>
  <c r="D8516" i="6"/>
  <c r="D8512" i="6"/>
  <c r="D8508" i="6"/>
  <c r="D8504" i="6"/>
  <c r="D8500" i="6"/>
  <c r="D8496" i="6"/>
  <c r="D8492" i="6"/>
  <c r="D8488" i="6"/>
  <c r="D8484" i="6"/>
  <c r="D8480" i="6"/>
  <c r="D8476" i="6"/>
  <c r="D8470" i="6"/>
  <c r="D8466" i="6"/>
  <c r="D8462" i="6"/>
  <c r="D8458" i="6"/>
  <c r="D8454" i="6"/>
  <c r="D8450" i="6"/>
  <c r="D8446" i="6"/>
  <c r="C8446" i="6" s="1"/>
  <c r="D8442" i="6"/>
  <c r="D8438" i="6"/>
  <c r="D8434" i="6"/>
  <c r="D8432" i="6"/>
  <c r="D8428" i="6"/>
  <c r="C8428" i="6" s="1"/>
  <c r="D8422" i="6"/>
  <c r="D8418" i="6"/>
  <c r="D8414" i="6"/>
  <c r="D8410" i="6"/>
  <c r="D8406" i="6"/>
  <c r="D8402" i="6"/>
  <c r="D8398" i="6"/>
  <c r="D8394" i="6"/>
  <c r="C8394" i="6" s="1"/>
  <c r="D8390" i="6"/>
  <c r="D8386" i="6"/>
  <c r="D8382" i="6"/>
  <c r="D8378" i="6"/>
  <c r="D8374" i="6"/>
  <c r="D8370" i="6"/>
  <c r="D8366" i="6"/>
  <c r="D8362" i="6"/>
  <c r="C8362" i="6" s="1"/>
  <c r="D8358" i="6"/>
  <c r="D8354" i="6"/>
  <c r="D8350" i="6"/>
  <c r="D8346" i="6"/>
  <c r="D8342" i="6"/>
  <c r="D8336" i="6"/>
  <c r="D8332" i="6"/>
  <c r="D8328" i="6"/>
  <c r="D8324" i="6"/>
  <c r="D8320" i="6"/>
  <c r="D8316" i="6"/>
  <c r="D8312" i="6"/>
  <c r="D8308" i="6"/>
  <c r="D8304" i="6"/>
  <c r="D8300" i="6"/>
  <c r="D8296" i="6"/>
  <c r="D8292" i="6"/>
  <c r="D8288" i="6"/>
  <c r="D8284" i="6"/>
  <c r="D8280" i="6"/>
  <c r="D8276" i="6"/>
  <c r="D8272" i="6"/>
  <c r="D8268" i="6"/>
  <c r="D8264" i="6"/>
  <c r="D8260" i="6"/>
  <c r="D8256" i="6"/>
  <c r="D8252" i="6"/>
  <c r="D8248" i="6"/>
  <c r="D8244" i="6"/>
  <c r="D8240" i="6"/>
  <c r="D8236" i="6"/>
  <c r="D8232" i="6"/>
  <c r="D8230" i="6"/>
  <c r="D8226" i="6"/>
  <c r="D8222" i="6"/>
  <c r="D8218" i="6"/>
  <c r="D8214" i="6"/>
  <c r="D8210" i="6"/>
  <c r="C8210" i="6" s="1"/>
  <c r="D8206" i="6"/>
  <c r="D8202" i="6"/>
  <c r="D8198" i="6"/>
  <c r="D8192" i="6"/>
  <c r="D8188" i="6"/>
  <c r="D8184" i="6"/>
  <c r="D8180" i="6"/>
  <c r="D8176" i="6"/>
  <c r="D8172" i="6"/>
  <c r="D8168" i="6"/>
  <c r="D8164" i="6"/>
  <c r="D8160" i="6"/>
  <c r="D8156" i="6"/>
  <c r="C8156" i="6" s="1"/>
  <c r="D8152" i="6"/>
  <c r="D8148" i="6"/>
  <c r="D8144" i="6"/>
  <c r="D8140" i="6"/>
  <c r="D8136" i="6"/>
  <c r="D8132" i="6"/>
  <c r="D8128" i="6"/>
  <c r="D8124" i="6"/>
  <c r="D8120" i="6"/>
  <c r="D8116" i="6"/>
  <c r="D8112" i="6"/>
  <c r="D8108" i="6"/>
  <c r="D8104" i="6"/>
  <c r="D8100" i="6"/>
  <c r="D8096" i="6"/>
  <c r="D8092" i="6"/>
  <c r="D8088" i="6"/>
  <c r="D8086" i="6"/>
  <c r="D8084" i="6"/>
  <c r="D8080" i="6"/>
  <c r="D8074" i="6"/>
  <c r="D8070" i="6"/>
  <c r="D8066" i="6"/>
  <c r="D8062" i="6"/>
  <c r="D8058" i="6"/>
  <c r="D8054" i="6"/>
  <c r="D8050" i="6"/>
  <c r="C8050" i="6" s="1"/>
  <c r="D8046" i="6"/>
  <c r="D8044" i="6"/>
  <c r="D8040" i="6"/>
  <c r="D8036" i="6"/>
  <c r="D8032" i="6"/>
  <c r="D8028" i="6"/>
  <c r="D8024" i="6"/>
  <c r="D8020" i="6"/>
  <c r="D8016" i="6"/>
  <c r="D8012" i="6"/>
  <c r="D8008" i="6"/>
  <c r="D8004" i="6"/>
  <c r="D8000" i="6"/>
  <c r="D7996" i="6"/>
  <c r="D7992" i="6"/>
  <c r="D7988" i="6"/>
  <c r="D7984" i="6"/>
  <c r="D7980" i="6"/>
  <c r="D7976" i="6"/>
  <c r="D7972" i="6"/>
  <c r="D7968" i="6"/>
  <c r="D7964" i="6"/>
  <c r="D7960" i="6"/>
  <c r="D7956" i="6"/>
  <c r="D7952" i="6"/>
  <c r="D7948" i="6"/>
  <c r="D7944" i="6"/>
  <c r="D7940" i="6"/>
  <c r="D7936" i="6"/>
  <c r="D7932" i="6"/>
  <c r="D7928" i="6"/>
  <c r="D7924" i="6"/>
  <c r="D7920" i="6"/>
  <c r="D7916" i="6"/>
  <c r="D7912" i="6"/>
  <c r="D7908" i="6"/>
  <c r="D7904" i="6"/>
  <c r="D7900" i="6"/>
  <c r="D7896" i="6"/>
  <c r="D7892" i="6"/>
  <c r="D7888" i="6"/>
  <c r="D7884" i="6"/>
  <c r="D7878" i="6"/>
  <c r="D7874" i="6"/>
  <c r="D7870" i="6"/>
  <c r="D7866" i="6"/>
  <c r="D7862" i="6"/>
  <c r="D7858" i="6"/>
  <c r="C7858" i="6" s="1"/>
  <c r="D7854" i="6"/>
  <c r="D7850" i="6"/>
  <c r="D7846" i="6"/>
  <c r="D7842" i="6"/>
  <c r="D7838" i="6"/>
  <c r="D7834" i="6"/>
  <c r="D7830" i="6"/>
  <c r="D7826" i="6"/>
  <c r="D7822" i="6"/>
  <c r="C7822" i="6" s="1"/>
  <c r="D7818" i="6"/>
  <c r="D7814" i="6"/>
  <c r="D7810" i="6"/>
  <c r="D7806" i="6"/>
  <c r="D7800" i="6"/>
  <c r="D7796" i="6"/>
  <c r="D7792" i="6"/>
  <c r="D7788" i="6"/>
  <c r="D7784" i="6"/>
  <c r="D7780" i="6"/>
  <c r="D7776" i="6"/>
  <c r="D7772" i="6"/>
  <c r="D7768" i="6"/>
  <c r="D7764" i="6"/>
  <c r="D7760" i="6"/>
  <c r="D7756" i="6"/>
  <c r="D7750" i="6"/>
  <c r="D7746" i="6"/>
  <c r="D7744" i="6"/>
  <c r="D7740" i="6"/>
  <c r="D7736" i="6"/>
  <c r="D7732" i="6"/>
  <c r="D7728" i="6"/>
  <c r="D7724" i="6"/>
  <c r="D7720" i="6"/>
  <c r="D7716" i="6"/>
  <c r="D7712" i="6"/>
  <c r="D7708" i="6"/>
  <c r="D7704" i="6"/>
  <c r="D7700" i="6"/>
  <c r="D7696" i="6"/>
  <c r="D7692" i="6"/>
  <c r="D7688" i="6"/>
  <c r="D7684" i="6"/>
  <c r="D7680" i="6"/>
  <c r="D7674" i="6"/>
  <c r="D7670" i="6"/>
  <c r="D7666" i="6"/>
  <c r="D7662" i="6"/>
  <c r="D7658" i="6"/>
  <c r="C7658" i="6" s="1"/>
  <c r="D7654" i="6"/>
  <c r="D7650" i="6"/>
  <c r="D7646" i="6"/>
  <c r="D7642" i="6"/>
  <c r="C7642" i="6" s="1"/>
  <c r="D7638" i="6"/>
  <c r="D7634" i="6"/>
  <c r="D7630" i="6"/>
  <c r="D7626" i="6"/>
  <c r="D7622" i="6"/>
  <c r="D7618" i="6"/>
  <c r="D7614" i="6"/>
  <c r="D7610" i="6"/>
  <c r="D7606" i="6"/>
  <c r="D7602" i="6"/>
  <c r="D7596" i="6"/>
  <c r="D7592" i="6"/>
  <c r="D7588" i="6"/>
  <c r="D7584" i="6"/>
  <c r="D7580" i="6"/>
  <c r="D7576" i="6"/>
  <c r="D7572" i="6"/>
  <c r="D7568" i="6"/>
  <c r="D7564" i="6"/>
  <c r="D7560" i="6"/>
  <c r="D7556" i="6"/>
  <c r="D7552" i="6"/>
  <c r="D7548" i="6"/>
  <c r="D7544" i="6"/>
  <c r="D7540" i="6"/>
  <c r="D7536" i="6"/>
  <c r="D7532" i="6"/>
  <c r="C7532" i="6" s="1"/>
  <c r="D7528" i="6"/>
  <c r="D7524" i="6"/>
  <c r="D7520" i="6"/>
  <c r="D7516" i="6"/>
  <c r="D7512" i="6"/>
  <c r="D7508" i="6"/>
  <c r="D7504" i="6"/>
  <c r="D7500" i="6"/>
  <c r="D7496" i="6"/>
  <c r="C7496" i="6" s="1"/>
  <c r="D7492" i="6"/>
  <c r="D7488" i="6"/>
  <c r="D7484" i="6"/>
  <c r="D7480" i="6"/>
  <c r="D7476" i="6"/>
  <c r="D7472" i="6"/>
  <c r="D7468" i="6"/>
  <c r="C7468" i="6" s="1"/>
  <c r="D7464" i="6"/>
  <c r="D7460" i="6"/>
  <c r="C7460" i="6" s="1"/>
  <c r="D7456" i="6"/>
  <c r="D7452" i="6"/>
  <c r="D7448" i="6"/>
  <c r="D7444" i="6"/>
  <c r="D7440" i="6"/>
  <c r="D7436" i="6"/>
  <c r="D7432" i="6"/>
  <c r="D7428" i="6"/>
  <c r="C7428" i="6" s="1"/>
  <c r="D7424" i="6"/>
  <c r="D7420" i="6"/>
  <c r="D7416" i="6"/>
  <c r="D7412" i="6"/>
  <c r="D7408" i="6"/>
  <c r="D7404" i="6"/>
  <c r="D7400" i="6"/>
  <c r="D7396" i="6"/>
  <c r="D7392" i="6"/>
  <c r="D7386" i="6"/>
  <c r="D7382" i="6"/>
  <c r="D7378" i="6"/>
  <c r="D7372" i="6"/>
  <c r="D7368" i="6"/>
  <c r="D7364" i="6"/>
  <c r="D7360" i="6"/>
  <c r="D7358" i="6"/>
  <c r="D7354" i="6"/>
  <c r="D7350" i="6"/>
  <c r="D7346" i="6"/>
  <c r="D7340" i="6"/>
  <c r="D7336" i="6"/>
  <c r="D7332" i="6"/>
  <c r="D7328" i="6"/>
  <c r="D7324" i="6"/>
  <c r="D7320" i="6"/>
  <c r="D7316" i="6"/>
  <c r="D7312" i="6"/>
  <c r="D7308" i="6"/>
  <c r="D7304" i="6"/>
  <c r="C7304" i="6" s="1"/>
  <c r="D7300" i="6"/>
  <c r="D7296" i="6"/>
  <c r="D7292" i="6"/>
  <c r="D7288" i="6"/>
  <c r="D7284" i="6"/>
  <c r="D7280" i="6"/>
  <c r="D7276" i="6"/>
  <c r="D7272" i="6"/>
  <c r="D7268" i="6"/>
  <c r="D7264" i="6"/>
  <c r="D7260" i="6"/>
  <c r="D7256" i="6"/>
  <c r="D7252" i="6"/>
  <c r="D7248" i="6"/>
  <c r="D7244" i="6"/>
  <c r="D7240" i="6"/>
  <c r="D7236" i="6"/>
  <c r="D7232" i="6"/>
  <c r="C7232" i="6" s="1"/>
  <c r="D7228" i="6"/>
  <c r="D7224" i="6"/>
  <c r="D7220" i="6"/>
  <c r="D7216" i="6"/>
  <c r="D7212" i="6"/>
  <c r="D7208" i="6"/>
  <c r="D7204" i="6"/>
  <c r="D7200" i="6"/>
  <c r="D7196" i="6"/>
  <c r="D7192" i="6"/>
  <c r="D7188" i="6"/>
  <c r="D7184" i="6"/>
  <c r="D7180" i="6"/>
  <c r="D7176" i="6"/>
  <c r="D7172" i="6"/>
  <c r="D7168" i="6"/>
  <c r="C7168" i="6" s="1"/>
  <c r="D7164" i="6"/>
  <c r="D7160" i="6"/>
  <c r="D7156" i="6"/>
  <c r="D7152" i="6"/>
  <c r="D7148" i="6"/>
  <c r="D7144" i="6"/>
  <c r="D7140" i="6"/>
  <c r="D7136" i="6"/>
  <c r="D7132" i="6"/>
  <c r="D7128" i="6"/>
  <c r="D7124" i="6"/>
  <c r="C7124" i="6" s="1"/>
  <c r="D7120" i="6"/>
  <c r="D7116" i="6"/>
  <c r="D7112" i="6"/>
  <c r="D7108" i="6"/>
  <c r="D7104" i="6"/>
  <c r="D7100" i="6"/>
  <c r="D7096" i="6"/>
  <c r="D7092" i="6"/>
  <c r="C7092" i="6" s="1"/>
  <c r="D7088" i="6"/>
  <c r="D7084" i="6"/>
  <c r="D7080" i="6"/>
  <c r="D7076" i="6"/>
  <c r="D7072" i="6"/>
  <c r="D7068" i="6"/>
  <c r="D7064" i="6"/>
  <c r="D7060" i="6"/>
  <c r="D7056" i="6"/>
  <c r="D7052" i="6"/>
  <c r="D7048" i="6"/>
  <c r="C7048" i="6" s="1"/>
  <c r="D7044" i="6"/>
  <c r="D7040" i="6"/>
  <c r="D7036" i="6"/>
  <c r="D7032" i="6"/>
  <c r="D7028" i="6"/>
  <c r="D7024" i="6"/>
  <c r="D7020" i="6"/>
  <c r="D7016" i="6"/>
  <c r="C7016" i="6" s="1"/>
  <c r="D7012" i="6"/>
  <c r="D7008" i="6"/>
  <c r="D7004" i="6"/>
  <c r="D7000" i="6"/>
  <c r="D6996" i="6"/>
  <c r="D6992" i="6"/>
  <c r="D6988" i="6"/>
  <c r="D6984" i="6"/>
  <c r="C6984" i="6" s="1"/>
  <c r="D6980" i="6"/>
  <c r="D6976" i="6"/>
  <c r="D6972" i="6"/>
  <c r="D6968" i="6"/>
  <c r="D6964" i="6"/>
  <c r="D6960" i="6"/>
  <c r="D6956" i="6"/>
  <c r="D6952" i="6"/>
  <c r="C6952" i="6" s="1"/>
  <c r="D6948" i="6"/>
  <c r="D6944" i="6"/>
  <c r="D6940" i="6"/>
  <c r="D6936" i="6"/>
  <c r="D6932" i="6"/>
  <c r="D6928" i="6"/>
  <c r="D6924" i="6"/>
  <c r="D6920" i="6"/>
  <c r="C6920" i="6" s="1"/>
  <c r="D6916" i="6"/>
  <c r="D6912" i="6"/>
  <c r="D6908" i="6"/>
  <c r="D6904" i="6"/>
  <c r="D6898" i="6"/>
  <c r="D6894" i="6"/>
  <c r="D6890" i="6"/>
  <c r="D6886" i="6"/>
  <c r="D6882" i="6"/>
  <c r="D6878" i="6"/>
  <c r="D6874" i="6"/>
  <c r="D6870" i="6"/>
  <c r="D6866" i="6"/>
  <c r="D6862" i="6"/>
  <c r="D6858" i="6"/>
  <c r="D6854" i="6"/>
  <c r="D6850" i="6"/>
  <c r="D6846" i="6"/>
  <c r="D6842" i="6"/>
  <c r="D6838" i="6"/>
  <c r="D6834" i="6"/>
  <c r="D6830" i="6"/>
  <c r="D6826" i="6"/>
  <c r="D6822" i="6"/>
  <c r="D6818" i="6"/>
  <c r="D6814" i="6"/>
  <c r="D6810" i="6"/>
  <c r="D6804" i="6"/>
  <c r="D6800" i="6"/>
  <c r="D6796" i="6"/>
  <c r="D6790" i="6"/>
  <c r="D6786" i="6"/>
  <c r="D6782" i="6"/>
  <c r="D6778" i="6"/>
  <c r="D6774" i="6"/>
  <c r="D6770" i="6"/>
  <c r="D6766" i="6"/>
  <c r="C6766" i="6" s="1"/>
  <c r="D6762" i="6"/>
  <c r="D6758" i="6"/>
  <c r="D6754" i="6"/>
  <c r="C6754" i="6" s="1"/>
  <c r="D6750" i="6"/>
  <c r="D6746" i="6"/>
  <c r="D6742" i="6"/>
  <c r="D6738" i="6"/>
  <c r="D6736" i="6"/>
  <c r="D6734" i="6"/>
  <c r="D6732" i="6"/>
  <c r="D6728" i="6"/>
  <c r="D6724" i="6"/>
  <c r="D6720" i="6"/>
  <c r="D6714" i="6"/>
  <c r="D6710" i="6"/>
  <c r="D6706" i="6"/>
  <c r="C6706" i="6" s="1"/>
  <c r="D6702" i="6"/>
  <c r="D6698" i="6"/>
  <c r="D6694" i="6"/>
  <c r="D6690" i="6"/>
  <c r="D6686" i="6"/>
  <c r="D6682" i="6"/>
  <c r="D6678" i="6"/>
  <c r="D6674" i="6"/>
  <c r="D6670" i="6"/>
  <c r="D6666" i="6"/>
  <c r="D6662" i="6"/>
  <c r="D6658" i="6"/>
  <c r="D6654" i="6"/>
  <c r="C6654" i="6" s="1"/>
  <c r="D6650" i="6"/>
  <c r="D6646" i="6"/>
  <c r="D6642" i="6"/>
  <c r="D6638" i="6"/>
  <c r="D6634" i="6"/>
  <c r="D6630" i="6"/>
  <c r="D6626" i="6"/>
  <c r="C6626" i="6" s="1"/>
  <c r="D6622" i="6"/>
  <c r="C6622" i="6" s="1"/>
  <c r="D6618" i="6"/>
  <c r="D6614" i="6"/>
  <c r="D6610" i="6"/>
  <c r="D6606" i="6"/>
  <c r="D6602" i="6"/>
  <c r="D6598" i="6"/>
  <c r="C6598" i="6" s="1"/>
  <c r="D6594" i="6"/>
  <c r="D6590" i="6"/>
  <c r="D6586" i="6"/>
  <c r="D6582" i="6"/>
  <c r="D6578" i="6"/>
  <c r="D6574" i="6"/>
  <c r="D6570" i="6"/>
  <c r="D6566" i="6"/>
  <c r="D6562" i="6"/>
  <c r="D6558" i="6"/>
  <c r="D6554" i="6"/>
  <c r="D6550" i="6"/>
  <c r="D6546" i="6"/>
  <c r="D6542" i="6"/>
  <c r="D6538" i="6"/>
  <c r="D6534" i="6"/>
  <c r="D6530" i="6"/>
  <c r="D6526" i="6"/>
  <c r="C6526" i="6" s="1"/>
  <c r="D6522" i="6"/>
  <c r="D6518" i="6"/>
  <c r="D6514" i="6"/>
  <c r="D6510" i="6"/>
  <c r="D6506" i="6"/>
  <c r="D6502" i="6"/>
  <c r="D6498" i="6"/>
  <c r="D6494" i="6"/>
  <c r="D6490" i="6"/>
  <c r="D6486" i="6"/>
  <c r="D6482" i="6"/>
  <c r="D6478" i="6"/>
  <c r="D6474" i="6"/>
  <c r="D6470" i="6"/>
  <c r="D6466" i="6"/>
  <c r="D6462" i="6"/>
  <c r="D6458" i="6"/>
  <c r="D6454" i="6"/>
  <c r="D6448" i="6"/>
  <c r="D6444" i="6"/>
  <c r="D6440" i="6"/>
  <c r="D6436" i="6"/>
  <c r="D6432" i="6"/>
  <c r="D6428" i="6"/>
  <c r="D6424" i="6"/>
  <c r="D6420" i="6"/>
  <c r="D6416" i="6"/>
  <c r="D6412" i="6"/>
  <c r="D6408" i="6"/>
  <c r="D6404" i="6"/>
  <c r="D6400" i="6"/>
  <c r="D6396" i="6"/>
  <c r="D6392" i="6"/>
  <c r="D6388" i="6"/>
  <c r="D6384" i="6"/>
  <c r="D6380" i="6"/>
  <c r="D6376" i="6"/>
  <c r="D6372" i="6"/>
  <c r="C6372" i="6" s="1"/>
  <c r="D6366" i="6"/>
  <c r="D6362" i="6"/>
  <c r="D6358" i="6"/>
  <c r="D6354" i="6"/>
  <c r="D6350" i="6"/>
  <c r="D6346" i="6"/>
  <c r="D6342" i="6"/>
  <c r="D6338" i="6"/>
  <c r="D6334" i="6"/>
  <c r="C6334" i="6" s="1"/>
  <c r="D6330" i="6"/>
  <c r="C6330" i="6" s="1"/>
  <c r="D6326" i="6"/>
  <c r="D6322" i="6"/>
  <c r="D6318" i="6"/>
  <c r="C6318" i="6" s="1"/>
  <c r="D6314" i="6"/>
  <c r="D6310" i="6"/>
  <c r="D6306" i="6"/>
  <c r="D6302" i="6"/>
  <c r="D6298" i="6"/>
  <c r="D6294" i="6"/>
  <c r="D6290" i="6"/>
  <c r="D6286" i="6"/>
  <c r="C6286" i="6" s="1"/>
  <c r="D6282" i="6"/>
  <c r="D6278" i="6"/>
  <c r="D6274" i="6"/>
  <c r="D6270" i="6"/>
  <c r="C6270" i="6" s="1"/>
  <c r="D6266" i="6"/>
  <c r="D6262" i="6"/>
  <c r="D6258" i="6"/>
  <c r="D6254" i="6"/>
  <c r="D6250" i="6"/>
  <c r="D6246" i="6"/>
  <c r="D6242" i="6"/>
  <c r="D6238" i="6"/>
  <c r="D6234" i="6"/>
  <c r="D6230" i="6"/>
  <c r="D6226" i="6"/>
  <c r="D6222" i="6"/>
  <c r="D6218" i="6"/>
  <c r="D6214" i="6"/>
  <c r="D6210" i="6"/>
  <c r="D6206" i="6"/>
  <c r="D6202" i="6"/>
  <c r="D6198" i="6"/>
  <c r="D6194" i="6"/>
  <c r="D6190" i="6"/>
  <c r="C6190" i="6" s="1"/>
  <c r="D6186" i="6"/>
  <c r="D6182" i="6"/>
  <c r="D6178" i="6"/>
  <c r="D6174" i="6"/>
  <c r="C6174" i="6" s="1"/>
  <c r="D6170" i="6"/>
  <c r="D6166" i="6"/>
  <c r="D6162" i="6"/>
  <c r="D6158" i="6"/>
  <c r="D6154" i="6"/>
  <c r="D6148" i="6"/>
  <c r="D6144" i="6"/>
  <c r="D6140" i="6"/>
  <c r="D6136" i="6"/>
  <c r="C6136" i="6" s="1"/>
  <c r="D6132" i="6"/>
  <c r="D6128" i="6"/>
  <c r="D6124" i="6"/>
  <c r="D6120" i="6"/>
  <c r="D6116" i="6"/>
  <c r="D6112" i="6"/>
  <c r="D6108" i="6"/>
  <c r="D6104" i="6"/>
  <c r="D6100" i="6"/>
  <c r="D6096" i="6"/>
  <c r="D6092" i="6"/>
  <c r="D6088" i="6"/>
  <c r="D6084" i="6"/>
  <c r="D6080" i="6"/>
  <c r="D6076" i="6"/>
  <c r="D6072" i="6"/>
  <c r="D6068" i="6"/>
  <c r="D6064" i="6"/>
  <c r="D6060" i="6"/>
  <c r="D6056" i="6"/>
  <c r="D6052" i="6"/>
  <c r="D6048" i="6"/>
  <c r="D6044" i="6"/>
  <c r="D6040" i="6"/>
  <c r="D6036" i="6"/>
  <c r="D6032" i="6"/>
  <c r="D6028" i="6"/>
  <c r="D6024" i="6"/>
  <c r="D6020" i="6"/>
  <c r="D6016" i="6"/>
  <c r="D6012" i="6"/>
  <c r="D6008" i="6"/>
  <c r="D6004" i="6"/>
  <c r="D6000" i="6"/>
  <c r="D5996" i="6"/>
  <c r="D5992" i="6"/>
  <c r="D5988" i="6"/>
  <c r="D5984" i="6"/>
  <c r="D5978" i="6"/>
  <c r="D5974" i="6"/>
  <c r="D5970" i="6"/>
  <c r="D5966" i="6"/>
  <c r="D5962" i="6"/>
  <c r="D5958" i="6"/>
  <c r="D5954" i="6"/>
  <c r="D5950" i="6"/>
  <c r="D5946" i="6"/>
  <c r="D5942" i="6"/>
  <c r="D5938" i="6"/>
  <c r="D5934" i="6"/>
  <c r="D5930" i="6"/>
  <c r="D5926" i="6"/>
  <c r="D5922" i="6"/>
  <c r="D5916" i="6"/>
  <c r="D5912" i="6"/>
  <c r="C5912" i="6" s="1"/>
  <c r="D5908" i="6"/>
  <c r="D5904" i="6"/>
  <c r="D5900" i="6"/>
  <c r="D5896" i="6"/>
  <c r="D5892" i="6"/>
  <c r="D5888" i="6"/>
  <c r="D5884" i="6"/>
  <c r="D5880" i="6"/>
  <c r="D5876" i="6"/>
  <c r="D5872" i="6"/>
  <c r="D5868" i="6"/>
  <c r="D5864" i="6"/>
  <c r="D5860" i="6"/>
  <c r="D5856" i="6"/>
  <c r="D5852" i="6"/>
  <c r="D5848" i="6"/>
  <c r="D5844" i="6"/>
  <c r="D5838" i="6"/>
  <c r="D5834" i="6"/>
  <c r="D5830" i="6"/>
  <c r="D5826" i="6"/>
  <c r="D5822" i="6"/>
  <c r="D5818" i="6"/>
  <c r="D5814" i="6"/>
  <c r="D5810" i="6"/>
  <c r="D5806" i="6"/>
  <c r="D5802" i="6"/>
  <c r="D5798" i="6"/>
  <c r="D5794" i="6"/>
  <c r="D5790" i="6"/>
  <c r="D5786" i="6"/>
  <c r="D5782" i="6"/>
  <c r="D5778" i="6"/>
  <c r="C5778" i="6" s="1"/>
  <c r="D5774" i="6"/>
  <c r="D5770" i="6"/>
  <c r="D5766" i="6"/>
  <c r="D5762" i="6"/>
  <c r="D5758" i="6"/>
  <c r="D5754" i="6"/>
  <c r="D5750" i="6"/>
  <c r="D5744" i="6"/>
  <c r="D5740" i="6"/>
  <c r="D5736" i="6"/>
  <c r="D5732" i="6"/>
  <c r="D5728" i="6"/>
  <c r="D5724" i="6"/>
  <c r="D5720" i="6"/>
  <c r="D5716" i="6"/>
  <c r="D5712" i="6"/>
  <c r="D5708" i="6"/>
  <c r="D5704" i="6"/>
  <c r="D5698" i="6"/>
  <c r="D5694" i="6"/>
  <c r="D5690" i="6"/>
  <c r="D5686" i="6"/>
  <c r="D5682" i="6"/>
  <c r="D5680" i="6"/>
  <c r="D5676" i="6"/>
  <c r="D5672" i="6"/>
  <c r="D5668" i="6"/>
  <c r="D5664" i="6"/>
  <c r="D5660" i="6"/>
  <c r="D5654" i="6"/>
  <c r="C5654" i="6" s="1"/>
  <c r="D5650" i="6"/>
  <c r="D5646" i="6"/>
  <c r="C5646" i="6" s="1"/>
  <c r="D5642" i="6"/>
  <c r="D5638" i="6"/>
  <c r="D5634" i="6"/>
  <c r="D5630" i="6"/>
  <c r="D5626" i="6"/>
  <c r="D5622" i="6"/>
  <c r="D5618" i="6"/>
  <c r="D5614" i="6"/>
  <c r="D5610" i="6"/>
  <c r="D5606" i="6"/>
  <c r="D5602" i="6"/>
  <c r="D5598" i="6"/>
  <c r="D5594" i="6"/>
  <c r="D5590" i="6"/>
  <c r="D5586" i="6"/>
  <c r="D5582" i="6"/>
  <c r="D5578" i="6"/>
  <c r="D5574" i="6"/>
  <c r="D5570" i="6"/>
  <c r="D5566" i="6"/>
  <c r="D5562" i="6"/>
  <c r="D5558" i="6"/>
  <c r="C5558" i="6" s="1"/>
  <c r="D5554" i="6"/>
  <c r="D5550" i="6"/>
  <c r="D5546" i="6"/>
  <c r="D5542" i="6"/>
  <c r="D5538" i="6"/>
  <c r="D5534" i="6"/>
  <c r="D5530" i="6"/>
  <c r="D5526" i="6"/>
  <c r="D5522" i="6"/>
  <c r="C5522" i="6" s="1"/>
  <c r="D5518" i="6"/>
  <c r="D5514" i="6"/>
  <c r="D5510" i="6"/>
  <c r="D5506" i="6"/>
  <c r="D5502" i="6"/>
  <c r="D5498" i="6"/>
  <c r="D5494" i="6"/>
  <c r="C5494" i="6" s="1"/>
  <c r="D5490" i="6"/>
  <c r="D5486" i="6"/>
  <c r="D5482" i="6"/>
  <c r="D5478" i="6"/>
  <c r="D5474" i="6"/>
  <c r="D5470" i="6"/>
  <c r="D5466" i="6"/>
  <c r="D5462" i="6"/>
  <c r="D5458" i="6"/>
  <c r="D5454" i="6"/>
  <c r="D5450" i="6"/>
  <c r="D5446" i="6"/>
  <c r="D5442" i="6"/>
  <c r="D5438" i="6"/>
  <c r="D5434" i="6"/>
  <c r="D5430" i="6"/>
  <c r="D5426" i="6"/>
  <c r="D5422" i="6"/>
  <c r="D5418" i="6"/>
  <c r="D5416" i="6"/>
  <c r="D5412" i="6"/>
  <c r="D5410" i="6"/>
  <c r="D5408" i="6"/>
  <c r="D5406" i="6"/>
  <c r="D5404" i="6"/>
  <c r="D5402" i="6"/>
  <c r="C5402" i="6" s="1"/>
  <c r="D5400" i="6"/>
  <c r="D5398" i="6"/>
  <c r="D5396" i="6"/>
  <c r="D5394" i="6"/>
  <c r="D5390" i="6"/>
  <c r="D5388" i="6"/>
  <c r="D5386" i="6"/>
  <c r="D5384" i="6"/>
  <c r="D5382" i="6"/>
  <c r="D5380" i="6"/>
  <c r="D5378" i="6"/>
  <c r="C5378" i="6" s="1"/>
  <c r="D5376" i="6"/>
  <c r="D5374" i="6"/>
  <c r="D5372" i="6"/>
  <c r="D5370" i="6"/>
  <c r="D5368" i="6"/>
  <c r="D5366" i="6"/>
  <c r="D5364" i="6"/>
  <c r="D5362" i="6"/>
  <c r="D5360" i="6"/>
  <c r="D5358" i="6"/>
  <c r="D5356" i="6"/>
  <c r="D5354" i="6"/>
  <c r="D5352" i="6"/>
  <c r="D5350" i="6"/>
  <c r="D5348" i="6"/>
  <c r="D5346" i="6"/>
  <c r="D5344" i="6"/>
  <c r="D5342" i="6"/>
  <c r="D5340" i="6"/>
  <c r="D5338" i="6"/>
  <c r="D5336" i="6"/>
  <c r="C5336" i="6" s="1"/>
  <c r="D5334" i="6"/>
  <c r="D5332" i="6"/>
  <c r="D5330" i="6"/>
  <c r="D5328" i="6"/>
  <c r="D5326" i="6"/>
  <c r="D5324" i="6"/>
  <c r="D5322" i="6"/>
  <c r="D5320" i="6"/>
  <c r="C5320" i="6" s="1"/>
  <c r="D5318" i="6"/>
  <c r="D5316" i="6"/>
  <c r="D5314" i="6"/>
  <c r="D5312" i="6"/>
  <c r="D5310" i="6"/>
  <c r="D5308" i="6"/>
  <c r="D5306" i="6"/>
  <c r="D5304" i="6"/>
  <c r="D5302" i="6"/>
  <c r="D5300" i="6"/>
  <c r="D5298" i="6"/>
  <c r="D5296" i="6"/>
  <c r="D5294" i="6"/>
  <c r="D5292" i="6"/>
  <c r="D5290" i="6"/>
  <c r="D5288" i="6"/>
  <c r="D5286" i="6"/>
  <c r="D5284" i="6"/>
  <c r="D5282" i="6"/>
  <c r="D5280" i="6"/>
  <c r="D5278" i="6"/>
  <c r="D5276" i="6"/>
  <c r="D5274" i="6"/>
  <c r="D5272" i="6"/>
  <c r="D5270" i="6"/>
  <c r="D5268" i="6"/>
  <c r="D5266" i="6"/>
  <c r="D5264" i="6"/>
  <c r="D5262" i="6"/>
  <c r="D5260" i="6"/>
  <c r="C5260" i="6" s="1"/>
  <c r="D5258" i="6"/>
  <c r="D5256" i="6"/>
  <c r="D5254" i="6"/>
  <c r="D5252" i="6"/>
  <c r="D5250" i="6"/>
  <c r="D5248" i="6"/>
  <c r="D5246" i="6"/>
  <c r="D5244" i="6"/>
  <c r="D5242" i="6"/>
  <c r="D5240" i="6"/>
  <c r="D5238" i="6"/>
  <c r="D5236" i="6"/>
  <c r="D5234" i="6"/>
  <c r="D5232" i="6"/>
  <c r="D5230" i="6"/>
  <c r="D5228" i="6"/>
  <c r="D5226" i="6"/>
  <c r="D5224" i="6"/>
  <c r="D5222" i="6"/>
  <c r="D5220" i="6"/>
  <c r="D5218" i="6"/>
  <c r="D5216" i="6"/>
  <c r="D5214" i="6"/>
  <c r="D5212" i="6"/>
  <c r="D5210" i="6"/>
  <c r="D5208" i="6"/>
  <c r="D5206" i="6"/>
  <c r="D5204" i="6"/>
  <c r="D5202" i="6"/>
  <c r="D5200" i="6"/>
  <c r="D5198" i="6"/>
  <c r="D5196" i="6"/>
  <c r="D5194" i="6"/>
  <c r="D5192" i="6"/>
  <c r="D5190" i="6"/>
  <c r="D5188" i="6"/>
  <c r="D5186" i="6"/>
  <c r="D5184" i="6"/>
  <c r="D5182" i="6"/>
  <c r="D5180" i="6"/>
  <c r="D5178" i="6"/>
  <c r="D5176" i="6"/>
  <c r="D5174" i="6"/>
  <c r="D5172" i="6"/>
  <c r="D5170" i="6"/>
  <c r="D5168" i="6"/>
  <c r="D5166" i="6"/>
  <c r="D5164" i="6"/>
  <c r="C5164" i="6" s="1"/>
  <c r="D5162" i="6"/>
  <c r="D5160" i="6"/>
  <c r="D5158" i="6"/>
  <c r="D5156" i="6"/>
  <c r="D5154" i="6"/>
  <c r="D5152" i="6"/>
  <c r="D5150" i="6"/>
  <c r="D5148" i="6"/>
  <c r="D5146" i="6"/>
  <c r="D5144" i="6"/>
  <c r="D5142" i="6"/>
  <c r="D5140" i="6"/>
  <c r="D5138" i="6"/>
  <c r="D5136" i="6"/>
  <c r="D5134" i="6"/>
  <c r="D5132" i="6"/>
  <c r="D5128" i="6"/>
  <c r="D5126" i="6"/>
  <c r="C5126" i="6" s="1"/>
  <c r="D5124" i="6"/>
  <c r="D5122" i="6"/>
  <c r="D5120" i="6"/>
  <c r="D5118" i="6"/>
  <c r="D5116" i="6"/>
  <c r="D5114" i="6"/>
  <c r="D5112" i="6"/>
  <c r="D5110" i="6"/>
  <c r="D5108" i="6"/>
  <c r="D5106" i="6"/>
  <c r="D5104" i="6"/>
  <c r="D5102" i="6"/>
  <c r="D5100" i="6"/>
  <c r="D5098" i="6"/>
  <c r="D5096" i="6"/>
  <c r="D5094" i="6"/>
  <c r="D5092" i="6"/>
  <c r="D5090" i="6"/>
  <c r="D5088" i="6"/>
  <c r="D5086" i="6"/>
  <c r="D5084" i="6"/>
  <c r="D5082" i="6"/>
  <c r="D5080" i="6"/>
  <c r="C5080" i="6" s="1"/>
  <c r="D5078" i="6"/>
  <c r="D5076" i="6"/>
  <c r="D5074" i="6"/>
  <c r="D5072" i="6"/>
  <c r="C5072" i="6" s="1"/>
  <c r="D5070" i="6"/>
  <c r="D5068" i="6"/>
  <c r="D5066" i="6"/>
  <c r="C5066" i="6" s="1"/>
  <c r="D5064" i="6"/>
  <c r="D5062" i="6"/>
  <c r="D5060" i="6"/>
  <c r="D5058" i="6"/>
  <c r="D5056" i="6"/>
  <c r="D5054" i="6"/>
  <c r="D5052" i="6"/>
  <c r="D5050" i="6"/>
  <c r="D5048" i="6"/>
  <c r="D5046" i="6"/>
  <c r="D5044" i="6"/>
  <c r="D5042" i="6"/>
  <c r="D5040" i="6"/>
  <c r="C5040" i="6" s="1"/>
  <c r="D5038" i="6"/>
  <c r="D5036" i="6"/>
  <c r="D5034" i="6"/>
  <c r="C5034" i="6" s="1"/>
  <c r="D5032" i="6"/>
  <c r="D5030" i="6"/>
  <c r="D5028" i="6"/>
  <c r="D5026" i="6"/>
  <c r="D5024" i="6"/>
  <c r="D5022" i="6"/>
  <c r="D5020" i="6"/>
  <c r="D5018" i="6"/>
  <c r="D5016" i="6"/>
  <c r="D5014" i="6"/>
  <c r="D5012" i="6"/>
  <c r="D5010" i="6"/>
  <c r="D5008" i="6"/>
  <c r="C5008" i="6" s="1"/>
  <c r="D5006" i="6"/>
  <c r="D5004" i="6"/>
  <c r="D5002" i="6"/>
  <c r="C5002" i="6" s="1"/>
  <c r="D5000" i="6"/>
  <c r="D4998" i="6"/>
  <c r="D4996" i="6"/>
  <c r="D4994" i="6"/>
  <c r="D4992" i="6"/>
  <c r="D4990" i="6"/>
  <c r="D4988" i="6"/>
  <c r="D4986" i="6"/>
  <c r="D4984" i="6"/>
  <c r="D4982" i="6"/>
  <c r="D4980" i="6"/>
  <c r="D4978" i="6"/>
  <c r="D4976" i="6"/>
  <c r="C4976" i="6" s="1"/>
  <c r="D4974" i="6"/>
  <c r="D4972" i="6"/>
  <c r="D4970" i="6"/>
  <c r="C4970" i="6" s="1"/>
  <c r="D4968" i="6"/>
  <c r="D4966" i="6"/>
  <c r="D4964" i="6"/>
  <c r="D8764" i="6"/>
  <c r="D8760" i="6"/>
  <c r="D8756" i="6"/>
  <c r="D8752" i="6"/>
  <c r="D8748" i="6"/>
  <c r="D8744" i="6"/>
  <c r="D8740" i="6"/>
  <c r="C8740" i="6" s="1"/>
  <c r="D8736" i="6"/>
  <c r="D8732" i="6"/>
  <c r="D8728" i="6"/>
  <c r="D8724" i="6"/>
  <c r="D8720" i="6"/>
  <c r="D8716" i="6"/>
  <c r="D8712" i="6"/>
  <c r="D8708" i="6"/>
  <c r="D8704" i="6"/>
  <c r="D8700" i="6"/>
  <c r="D8696" i="6"/>
  <c r="D8692" i="6"/>
  <c r="D8688" i="6"/>
  <c r="D8684" i="6"/>
  <c r="D8680" i="6"/>
  <c r="C8680" i="6" s="1"/>
  <c r="D8676" i="6"/>
  <c r="D8672" i="6"/>
  <c r="D8668" i="6"/>
  <c r="D8662" i="6"/>
  <c r="D8658" i="6"/>
  <c r="D8654" i="6"/>
  <c r="D8652" i="6"/>
  <c r="D8648" i="6"/>
  <c r="D8644" i="6"/>
  <c r="D8640" i="6"/>
  <c r="D8636" i="6"/>
  <c r="D8632" i="6"/>
  <c r="D8630" i="6"/>
  <c r="D8628" i="6"/>
  <c r="D8626" i="6"/>
  <c r="D8622" i="6"/>
  <c r="D8618" i="6"/>
  <c r="D8614" i="6"/>
  <c r="D8610" i="6"/>
  <c r="D8606" i="6"/>
  <c r="D8602" i="6"/>
  <c r="D8598" i="6"/>
  <c r="D8594" i="6"/>
  <c r="D8590" i="6"/>
  <c r="D8586" i="6"/>
  <c r="D8582" i="6"/>
  <c r="D8578" i="6"/>
  <c r="D8574" i="6"/>
  <c r="D8570" i="6"/>
  <c r="D8566" i="6"/>
  <c r="D8562" i="6"/>
  <c r="D8558" i="6"/>
  <c r="D8554" i="6"/>
  <c r="D8550" i="6"/>
  <c r="D8546" i="6"/>
  <c r="D8542" i="6"/>
  <c r="D8538" i="6"/>
  <c r="D8534" i="6"/>
  <c r="D8530" i="6"/>
  <c r="D8526" i="6"/>
  <c r="C8526" i="6" s="1"/>
  <c r="D8522" i="6"/>
  <c r="D8518" i="6"/>
  <c r="D8514" i="6"/>
  <c r="D8510" i="6"/>
  <c r="D8506" i="6"/>
  <c r="D8502" i="6"/>
  <c r="D8498" i="6"/>
  <c r="D8494" i="6"/>
  <c r="D8490" i="6"/>
  <c r="C8490" i="6" s="1"/>
  <c r="D8486" i="6"/>
  <c r="D8482" i="6"/>
  <c r="D8478" i="6"/>
  <c r="D8474" i="6"/>
  <c r="D8472" i="6"/>
  <c r="D8468" i="6"/>
  <c r="D8464" i="6"/>
  <c r="D8460" i="6"/>
  <c r="D8456" i="6"/>
  <c r="D8452" i="6"/>
  <c r="D8448" i="6"/>
  <c r="D8444" i="6"/>
  <c r="D8440" i="6"/>
  <c r="D8436" i="6"/>
  <c r="D8430" i="6"/>
  <c r="D8426" i="6"/>
  <c r="D8424" i="6"/>
  <c r="D8420" i="6"/>
  <c r="D8416" i="6"/>
  <c r="D8412" i="6"/>
  <c r="D8408" i="6"/>
  <c r="D8404" i="6"/>
  <c r="D8400" i="6"/>
  <c r="D8396" i="6"/>
  <c r="D8392" i="6"/>
  <c r="D8388" i="6"/>
  <c r="D8384" i="6"/>
  <c r="D8380" i="6"/>
  <c r="D8376" i="6"/>
  <c r="D8372" i="6"/>
  <c r="D8368" i="6"/>
  <c r="C8368" i="6" s="1"/>
  <c r="D8364" i="6"/>
  <c r="D8360" i="6"/>
  <c r="D8356" i="6"/>
  <c r="D8352" i="6"/>
  <c r="D8348" i="6"/>
  <c r="D8344" i="6"/>
  <c r="D8340" i="6"/>
  <c r="D8338" i="6"/>
  <c r="D8334" i="6"/>
  <c r="C8334" i="6" s="1"/>
  <c r="D8330" i="6"/>
  <c r="D8326" i="6"/>
  <c r="D8322" i="6"/>
  <c r="D8318" i="6"/>
  <c r="D8314" i="6"/>
  <c r="D8310" i="6"/>
  <c r="D8306" i="6"/>
  <c r="C8306" i="6" s="1"/>
  <c r="D8302" i="6"/>
  <c r="D8298" i="6"/>
  <c r="D8294" i="6"/>
  <c r="D8290" i="6"/>
  <c r="D8286" i="6"/>
  <c r="D8282" i="6"/>
  <c r="D8278" i="6"/>
  <c r="D8274" i="6"/>
  <c r="D8270" i="6"/>
  <c r="D8266" i="6"/>
  <c r="D8262" i="6"/>
  <c r="D8258" i="6"/>
  <c r="D8254" i="6"/>
  <c r="D8250" i="6"/>
  <c r="D8246" i="6"/>
  <c r="D8242" i="6"/>
  <c r="C8242" i="6" s="1"/>
  <c r="D8238" i="6"/>
  <c r="D8234" i="6"/>
  <c r="D8228" i="6"/>
  <c r="D8224" i="6"/>
  <c r="C8224" i="6" s="1"/>
  <c r="D8220" i="6"/>
  <c r="D8216" i="6"/>
  <c r="D8212" i="6"/>
  <c r="D8208" i="6"/>
  <c r="D8204" i="6"/>
  <c r="D8200" i="6"/>
  <c r="D8196" i="6"/>
  <c r="D8194" i="6"/>
  <c r="D8190" i="6"/>
  <c r="D8186" i="6"/>
  <c r="D8182" i="6"/>
  <c r="D8178" i="6"/>
  <c r="D8174" i="6"/>
  <c r="D8170" i="6"/>
  <c r="D8166" i="6"/>
  <c r="D8162" i="6"/>
  <c r="D8158" i="6"/>
  <c r="D8154" i="6"/>
  <c r="D8150" i="6"/>
  <c r="C8150" i="6" s="1"/>
  <c r="D8146" i="6"/>
  <c r="D8142" i="6"/>
  <c r="C8142" i="6" s="1"/>
  <c r="D8138" i="6"/>
  <c r="D8134" i="6"/>
  <c r="D8130" i="6"/>
  <c r="D8126" i="6"/>
  <c r="D8122" i="6"/>
  <c r="D8118" i="6"/>
  <c r="D8114" i="6"/>
  <c r="D8110" i="6"/>
  <c r="D8106" i="6"/>
  <c r="D8102" i="6"/>
  <c r="D8098" i="6"/>
  <c r="D8094" i="6"/>
  <c r="D8090" i="6"/>
  <c r="D8082" i="6"/>
  <c r="D8078" i="6"/>
  <c r="C8078" i="6" s="1"/>
  <c r="D8076" i="6"/>
  <c r="C8076" i="6" s="1"/>
  <c r="D8072" i="6"/>
  <c r="D8068" i="6"/>
  <c r="D8064" i="6"/>
  <c r="D8060" i="6"/>
  <c r="D8056" i="6"/>
  <c r="D8052" i="6"/>
  <c r="D8048" i="6"/>
  <c r="D8042" i="6"/>
  <c r="D8038" i="6"/>
  <c r="D8034" i="6"/>
  <c r="D8030" i="6"/>
  <c r="D8026" i="6"/>
  <c r="D8022" i="6"/>
  <c r="D8018" i="6"/>
  <c r="D8014" i="6"/>
  <c r="C8014" i="6" s="1"/>
  <c r="D8010" i="6"/>
  <c r="D8006" i="6"/>
  <c r="D8002" i="6"/>
  <c r="D7998" i="6"/>
  <c r="C7998" i="6" s="1"/>
  <c r="D7994" i="6"/>
  <c r="D7990" i="6"/>
  <c r="D7986" i="6"/>
  <c r="D7982" i="6"/>
  <c r="D7978" i="6"/>
  <c r="C7978" i="6" s="1"/>
  <c r="D7974" i="6"/>
  <c r="D7970" i="6"/>
  <c r="D7966" i="6"/>
  <c r="D7962" i="6"/>
  <c r="D7958" i="6"/>
  <c r="D7954" i="6"/>
  <c r="D7950" i="6"/>
  <c r="D7946" i="6"/>
  <c r="C7946" i="6" s="1"/>
  <c r="D7942" i="6"/>
  <c r="D7938" i="6"/>
  <c r="D7934" i="6"/>
  <c r="D7930" i="6"/>
  <c r="D7926" i="6"/>
  <c r="D7922" i="6"/>
  <c r="D7918" i="6"/>
  <c r="D7914" i="6"/>
  <c r="D7910" i="6"/>
  <c r="D7906" i="6"/>
  <c r="D7902" i="6"/>
  <c r="D7898" i="6"/>
  <c r="D7894" i="6"/>
  <c r="D7890" i="6"/>
  <c r="D7886" i="6"/>
  <c r="D7882" i="6"/>
  <c r="D7880" i="6"/>
  <c r="D7876" i="6"/>
  <c r="D7872" i="6"/>
  <c r="C7872" i="6" s="1"/>
  <c r="D7868" i="6"/>
  <c r="D7864" i="6"/>
  <c r="D7860" i="6"/>
  <c r="D7856" i="6"/>
  <c r="D7852" i="6"/>
  <c r="D7848" i="6"/>
  <c r="D7844" i="6"/>
  <c r="D7840" i="6"/>
  <c r="D7836" i="6"/>
  <c r="D7832" i="6"/>
  <c r="D7828" i="6"/>
  <c r="D7824" i="6"/>
  <c r="D7820" i="6"/>
  <c r="D7816" i="6"/>
  <c r="D7812" i="6"/>
  <c r="D7808" i="6"/>
  <c r="C7808" i="6" s="1"/>
  <c r="D7804" i="6"/>
  <c r="D7802" i="6"/>
  <c r="D7798" i="6"/>
  <c r="D7794" i="6"/>
  <c r="D7790" i="6"/>
  <c r="C7790" i="6" s="1"/>
  <c r="D7786" i="6"/>
  <c r="D7782" i="6"/>
  <c r="D7778" i="6"/>
  <c r="D7774" i="6"/>
  <c r="D7770" i="6"/>
  <c r="D7766" i="6"/>
  <c r="C7766" i="6" s="1"/>
  <c r="D7762" i="6"/>
  <c r="C7762" i="6" s="1"/>
  <c r="D7758" i="6"/>
  <c r="C7758" i="6" s="1"/>
  <c r="D7754" i="6"/>
  <c r="D7752" i="6"/>
  <c r="D7748" i="6"/>
  <c r="D7742" i="6"/>
  <c r="D7738" i="6"/>
  <c r="D7734" i="6"/>
  <c r="D7730" i="6"/>
  <c r="D7726" i="6"/>
  <c r="D7722" i="6"/>
  <c r="D7718" i="6"/>
  <c r="D7714" i="6"/>
  <c r="D7710" i="6"/>
  <c r="D7706" i="6"/>
  <c r="D7702" i="6"/>
  <c r="D7698" i="6"/>
  <c r="D7694" i="6"/>
  <c r="D7690" i="6"/>
  <c r="D7686" i="6"/>
  <c r="D7682" i="6"/>
  <c r="D7678" i="6"/>
  <c r="D7676" i="6"/>
  <c r="D7672" i="6"/>
  <c r="D7668" i="6"/>
  <c r="D7664" i="6"/>
  <c r="D7660" i="6"/>
  <c r="D7656" i="6"/>
  <c r="D7652" i="6"/>
  <c r="C7652" i="6" s="1"/>
  <c r="D7648" i="6"/>
  <c r="D7644" i="6"/>
  <c r="D7640" i="6"/>
  <c r="C7640" i="6" s="1"/>
  <c r="D7636" i="6"/>
  <c r="D7632" i="6"/>
  <c r="D7628" i="6"/>
  <c r="D7624" i="6"/>
  <c r="D7620" i="6"/>
  <c r="D7616" i="6"/>
  <c r="D7612" i="6"/>
  <c r="D7608" i="6"/>
  <c r="D7604" i="6"/>
  <c r="D7600" i="6"/>
  <c r="D7598" i="6"/>
  <c r="D7594" i="6"/>
  <c r="D7590" i="6"/>
  <c r="C7590" i="6" s="1"/>
  <c r="D7586" i="6"/>
  <c r="D7582" i="6"/>
  <c r="D7578" i="6"/>
  <c r="D7574" i="6"/>
  <c r="D7570" i="6"/>
  <c r="D7566" i="6"/>
  <c r="D7562" i="6"/>
  <c r="D7558" i="6"/>
  <c r="D7554" i="6"/>
  <c r="D7550" i="6"/>
  <c r="D7546" i="6"/>
  <c r="D7542" i="6"/>
  <c r="D7538" i="6"/>
  <c r="C7538" i="6" s="1"/>
  <c r="D7534" i="6"/>
  <c r="D7530" i="6"/>
  <c r="D7526" i="6"/>
  <c r="D7522" i="6"/>
  <c r="D7518" i="6"/>
  <c r="D7514" i="6"/>
  <c r="D7510" i="6"/>
  <c r="D7506" i="6"/>
  <c r="D7502" i="6"/>
  <c r="D7498" i="6"/>
  <c r="D7494" i="6"/>
  <c r="D7490" i="6"/>
  <c r="D7486" i="6"/>
  <c r="D7482" i="6"/>
  <c r="D7478" i="6"/>
  <c r="D7474" i="6"/>
  <c r="D7470" i="6"/>
  <c r="D7466" i="6"/>
  <c r="D7462" i="6"/>
  <c r="D7458" i="6"/>
  <c r="D7454" i="6"/>
  <c r="D7450" i="6"/>
  <c r="D7446" i="6"/>
  <c r="D7442" i="6"/>
  <c r="C7442" i="6" s="1"/>
  <c r="D7438" i="6"/>
  <c r="D7434" i="6"/>
  <c r="D7430" i="6"/>
  <c r="C7430" i="6" s="1"/>
  <c r="D7426" i="6"/>
  <c r="D7422" i="6"/>
  <c r="D7418" i="6"/>
  <c r="D7414" i="6"/>
  <c r="D7410" i="6"/>
  <c r="C7410" i="6" s="1"/>
  <c r="D7406" i="6"/>
  <c r="D7402" i="6"/>
  <c r="D7398" i="6"/>
  <c r="D7394" i="6"/>
  <c r="D7390" i="6"/>
  <c r="D7388" i="6"/>
  <c r="D7384" i="6"/>
  <c r="D7380" i="6"/>
  <c r="D7376" i="6"/>
  <c r="D7374" i="6"/>
  <c r="D7370" i="6"/>
  <c r="D7366" i="6"/>
  <c r="D7362" i="6"/>
  <c r="D7356" i="6"/>
  <c r="D7352" i="6"/>
  <c r="D7348" i="6"/>
  <c r="D7344" i="6"/>
  <c r="D7342" i="6"/>
  <c r="D7338" i="6"/>
  <c r="D7334" i="6"/>
  <c r="D7330" i="6"/>
  <c r="D7326" i="6"/>
  <c r="C7326" i="6" s="1"/>
  <c r="D7322" i="6"/>
  <c r="D7318" i="6"/>
  <c r="D7314" i="6"/>
  <c r="D7310" i="6"/>
  <c r="D7306" i="6"/>
  <c r="D7302" i="6"/>
  <c r="D7298" i="6"/>
  <c r="D7294" i="6"/>
  <c r="C7294" i="6" s="1"/>
  <c r="D7290" i="6"/>
  <c r="D7286" i="6"/>
  <c r="D7282" i="6"/>
  <c r="D7278" i="6"/>
  <c r="D7274" i="6"/>
  <c r="D7270" i="6"/>
  <c r="D7266" i="6"/>
  <c r="D7262" i="6"/>
  <c r="D7258" i="6"/>
  <c r="C7258" i="6" s="1"/>
  <c r="D7254" i="6"/>
  <c r="C7254" i="6" s="1"/>
  <c r="D7250" i="6"/>
  <c r="D7246" i="6"/>
  <c r="D7242" i="6"/>
  <c r="D7238" i="6"/>
  <c r="D7234" i="6"/>
  <c r="D7230" i="6"/>
  <c r="D7226" i="6"/>
  <c r="D7222" i="6"/>
  <c r="D7218" i="6"/>
  <c r="D7214" i="6"/>
  <c r="D7210" i="6"/>
  <c r="D7206" i="6"/>
  <c r="D7202" i="6"/>
  <c r="D7198" i="6"/>
  <c r="D7194" i="6"/>
  <c r="D7190" i="6"/>
  <c r="C7190" i="6" s="1"/>
  <c r="D7186" i="6"/>
  <c r="D7182" i="6"/>
  <c r="D7178" i="6"/>
  <c r="D7174" i="6"/>
  <c r="D7170" i="6"/>
  <c r="D7166" i="6"/>
  <c r="D7162" i="6"/>
  <c r="D7158" i="6"/>
  <c r="D7154" i="6"/>
  <c r="D7150" i="6"/>
  <c r="D7146" i="6"/>
  <c r="D7142" i="6"/>
  <c r="D7138" i="6"/>
  <c r="D7134" i="6"/>
  <c r="C7134" i="6" s="1"/>
  <c r="D7130" i="6"/>
  <c r="D7126" i="6"/>
  <c r="D7122" i="6"/>
  <c r="D7118" i="6"/>
  <c r="D7114" i="6"/>
  <c r="D7110" i="6"/>
  <c r="D7106" i="6"/>
  <c r="D7102" i="6"/>
  <c r="C7102" i="6" s="1"/>
  <c r="D7098" i="6"/>
  <c r="D7094" i="6"/>
  <c r="D7090" i="6"/>
  <c r="D7086" i="6"/>
  <c r="D7082" i="6"/>
  <c r="D7078" i="6"/>
  <c r="D7074" i="6"/>
  <c r="D7070" i="6"/>
  <c r="D7066" i="6"/>
  <c r="D7062" i="6"/>
  <c r="C7062" i="6" s="1"/>
  <c r="D7058" i="6"/>
  <c r="D7054" i="6"/>
  <c r="D7050" i="6"/>
  <c r="D7046" i="6"/>
  <c r="D7042" i="6"/>
  <c r="D7038" i="6"/>
  <c r="D7034" i="6"/>
  <c r="D7030" i="6"/>
  <c r="C7030" i="6" s="1"/>
  <c r="D7026" i="6"/>
  <c r="D7022" i="6"/>
  <c r="D7018" i="6"/>
  <c r="D7014" i="6"/>
  <c r="D7010" i="6"/>
  <c r="D7006" i="6"/>
  <c r="D7002" i="6"/>
  <c r="D6998" i="6"/>
  <c r="C6998" i="6" s="1"/>
  <c r="D6994" i="6"/>
  <c r="D6990" i="6"/>
  <c r="D6986" i="6"/>
  <c r="D6982" i="6"/>
  <c r="D6978" i="6"/>
  <c r="D6974" i="6"/>
  <c r="D6970" i="6"/>
  <c r="D6966" i="6"/>
  <c r="C6966" i="6" s="1"/>
  <c r="D6962" i="6"/>
  <c r="D6958" i="6"/>
  <c r="D6954" i="6"/>
  <c r="D6950" i="6"/>
  <c r="D6946" i="6"/>
  <c r="D6942" i="6"/>
  <c r="D6938" i="6"/>
  <c r="D6934" i="6"/>
  <c r="C6934" i="6" s="1"/>
  <c r="D6930" i="6"/>
  <c r="D6926" i="6"/>
  <c r="D6922" i="6"/>
  <c r="D6918" i="6"/>
  <c r="D6914" i="6"/>
  <c r="D6910" i="6"/>
  <c r="D6906" i="6"/>
  <c r="D6902" i="6"/>
  <c r="C6902" i="6" s="1"/>
  <c r="D6900" i="6"/>
  <c r="D6896" i="6"/>
  <c r="D6892" i="6"/>
  <c r="D6888" i="6"/>
  <c r="D6884" i="6"/>
  <c r="D6880" i="6"/>
  <c r="D6876" i="6"/>
  <c r="D6872" i="6"/>
  <c r="D6868" i="6"/>
  <c r="D6864" i="6"/>
  <c r="D6860" i="6"/>
  <c r="D6856" i="6"/>
  <c r="D6852" i="6"/>
  <c r="D6848" i="6"/>
  <c r="D6844" i="6"/>
  <c r="D6840" i="6"/>
  <c r="D6836" i="6"/>
  <c r="D6832" i="6"/>
  <c r="D6828" i="6"/>
  <c r="D6824" i="6"/>
  <c r="D6820" i="6"/>
  <c r="D6816" i="6"/>
  <c r="C6816" i="6" s="1"/>
  <c r="D6812" i="6"/>
  <c r="D6808" i="6"/>
  <c r="D6806" i="6"/>
  <c r="D6802" i="6"/>
  <c r="D6798" i="6"/>
  <c r="C6798" i="6" s="1"/>
  <c r="D6794" i="6"/>
  <c r="D6792" i="6"/>
  <c r="D6788" i="6"/>
  <c r="D6784" i="6"/>
  <c r="D6780" i="6"/>
  <c r="D6776" i="6"/>
  <c r="D6772" i="6"/>
  <c r="D6768" i="6"/>
  <c r="C6768" i="6" s="1"/>
  <c r="D6764" i="6"/>
  <c r="D6760" i="6"/>
  <c r="D6756" i="6"/>
  <c r="C6756" i="6" s="1"/>
  <c r="D6752" i="6"/>
  <c r="D6748" i="6"/>
  <c r="D6744" i="6"/>
  <c r="D6740" i="6"/>
  <c r="D6730" i="6"/>
  <c r="D6726" i="6"/>
  <c r="D6722" i="6"/>
  <c r="D6718" i="6"/>
  <c r="D6716" i="6"/>
  <c r="C6716" i="6" s="1"/>
  <c r="D6712" i="6"/>
  <c r="D6708" i="6"/>
  <c r="D6704" i="6"/>
  <c r="D6700" i="6"/>
  <c r="D6696" i="6"/>
  <c r="D6692" i="6"/>
  <c r="D6688" i="6"/>
  <c r="D6684" i="6"/>
  <c r="D6680" i="6"/>
  <c r="D6676" i="6"/>
  <c r="D6672" i="6"/>
  <c r="D6668" i="6"/>
  <c r="D6664" i="6"/>
  <c r="D6660" i="6"/>
  <c r="D6656" i="6"/>
  <c r="D6652" i="6"/>
  <c r="D6648" i="6"/>
  <c r="D6644" i="6"/>
  <c r="D6640" i="6"/>
  <c r="D6636" i="6"/>
  <c r="D6632" i="6"/>
  <c r="D6628" i="6"/>
  <c r="D6624" i="6"/>
  <c r="D6620" i="6"/>
  <c r="D6616" i="6"/>
  <c r="C6616" i="6" s="1"/>
  <c r="D6612" i="6"/>
  <c r="D6608" i="6"/>
  <c r="D6604" i="6"/>
  <c r="D6600" i="6"/>
  <c r="D6596" i="6"/>
  <c r="D6592" i="6"/>
  <c r="D6588" i="6"/>
  <c r="D6584" i="6"/>
  <c r="D6580" i="6"/>
  <c r="D6576" i="6"/>
  <c r="D6572" i="6"/>
  <c r="D6568" i="6"/>
  <c r="D6564" i="6"/>
  <c r="D6560" i="6"/>
  <c r="D6556" i="6"/>
  <c r="D6552" i="6"/>
  <c r="D6548" i="6"/>
  <c r="D6544" i="6"/>
  <c r="D6540" i="6"/>
  <c r="D6536" i="6"/>
  <c r="D6532" i="6"/>
  <c r="D6528" i="6"/>
  <c r="D6524" i="6"/>
  <c r="D6520" i="6"/>
  <c r="D6516" i="6"/>
  <c r="D6512" i="6"/>
  <c r="D6508" i="6"/>
  <c r="D6504" i="6"/>
  <c r="D6500" i="6"/>
  <c r="D6496" i="6"/>
  <c r="D6492" i="6"/>
  <c r="D6488" i="6"/>
  <c r="D6484" i="6"/>
  <c r="D6480" i="6"/>
  <c r="D6476" i="6"/>
  <c r="D6472" i="6"/>
  <c r="D6468" i="6"/>
  <c r="D6464" i="6"/>
  <c r="C6464" i="6" s="1"/>
  <c r="D6460" i="6"/>
  <c r="D6452" i="6"/>
  <c r="C6452" i="6" s="1"/>
  <c r="D6450" i="6"/>
  <c r="D6446" i="6"/>
  <c r="D6442" i="6"/>
  <c r="D6438" i="6"/>
  <c r="D6434" i="6"/>
  <c r="D6430" i="6"/>
  <c r="D6426" i="6"/>
  <c r="C6426" i="6" s="1"/>
  <c r="D6422" i="6"/>
  <c r="D6418" i="6"/>
  <c r="D6414" i="6"/>
  <c r="D6410" i="6"/>
  <c r="C6410" i="6" s="1"/>
  <c r="D6406" i="6"/>
  <c r="D6402" i="6"/>
  <c r="C6402" i="6" s="1"/>
  <c r="D6398" i="6"/>
  <c r="D6394" i="6"/>
  <c r="D6390" i="6"/>
  <c r="C6390" i="6" s="1"/>
  <c r="D6386" i="6"/>
  <c r="D6382" i="6"/>
  <c r="D6378" i="6"/>
  <c r="D6374" i="6"/>
  <c r="D6370" i="6"/>
  <c r="D6368" i="6"/>
  <c r="C6368" i="6" s="1"/>
  <c r="D6364" i="6"/>
  <c r="D6360" i="6"/>
  <c r="C6360" i="6" s="1"/>
  <c r="D6356" i="6"/>
  <c r="D6352" i="6"/>
  <c r="D6348" i="6"/>
  <c r="D6344" i="6"/>
  <c r="D6340" i="6"/>
  <c r="C6340" i="6" s="1"/>
  <c r="D6336" i="6"/>
  <c r="D6332" i="6"/>
  <c r="D6328" i="6"/>
  <c r="D6324" i="6"/>
  <c r="D6320" i="6"/>
  <c r="D6316" i="6"/>
  <c r="D6312" i="6"/>
  <c r="D6308" i="6"/>
  <c r="D6304" i="6"/>
  <c r="D6300" i="6"/>
  <c r="D6296" i="6"/>
  <c r="D6292" i="6"/>
  <c r="D6288" i="6"/>
  <c r="D6284" i="6"/>
  <c r="D6280" i="6"/>
  <c r="D6276" i="6"/>
  <c r="D6272" i="6"/>
  <c r="D6268" i="6"/>
  <c r="D6264" i="6"/>
  <c r="D6260" i="6"/>
  <c r="D6256" i="6"/>
  <c r="D6252" i="6"/>
  <c r="D6248" i="6"/>
  <c r="D6244" i="6"/>
  <c r="D6240" i="6"/>
  <c r="D6236" i="6"/>
  <c r="D6232" i="6"/>
  <c r="D6228" i="6"/>
  <c r="D6224" i="6"/>
  <c r="D6220" i="6"/>
  <c r="D6216" i="6"/>
  <c r="D6212" i="6"/>
  <c r="D6208" i="6"/>
  <c r="D6204" i="6"/>
  <c r="D6200" i="6"/>
  <c r="D6196" i="6"/>
  <c r="D6192" i="6"/>
  <c r="D6188" i="6"/>
  <c r="D6184" i="6"/>
  <c r="D6180" i="6"/>
  <c r="D6176" i="6"/>
  <c r="D6172" i="6"/>
  <c r="D6168" i="6"/>
  <c r="D6164" i="6"/>
  <c r="D6160" i="6"/>
  <c r="D6156" i="6"/>
  <c r="D6152" i="6"/>
  <c r="D6150" i="6"/>
  <c r="C6150" i="6" s="1"/>
  <c r="D6146" i="6"/>
  <c r="D6142" i="6"/>
  <c r="D6138" i="6"/>
  <c r="C6138" i="6" s="1"/>
  <c r="D6134" i="6"/>
  <c r="D6130" i="6"/>
  <c r="D6126" i="6"/>
  <c r="D6122" i="6"/>
  <c r="D6118" i="6"/>
  <c r="D6114" i="6"/>
  <c r="D6110" i="6"/>
  <c r="D6106" i="6"/>
  <c r="D6102" i="6"/>
  <c r="D6098" i="6"/>
  <c r="D6094" i="6"/>
  <c r="D6090" i="6"/>
  <c r="D6086" i="6"/>
  <c r="D6082" i="6"/>
  <c r="D6078" i="6"/>
  <c r="D6074" i="6"/>
  <c r="C6074" i="6" s="1"/>
  <c r="D6070" i="6"/>
  <c r="D6066" i="6"/>
  <c r="D6062" i="6"/>
  <c r="D6058" i="6"/>
  <c r="D6054" i="6"/>
  <c r="D6050" i="6"/>
  <c r="D6046" i="6"/>
  <c r="D6042" i="6"/>
  <c r="D6038" i="6"/>
  <c r="D6034" i="6"/>
  <c r="D6030" i="6"/>
  <c r="D6026" i="6"/>
  <c r="D6022" i="6"/>
  <c r="C6022" i="6" s="1"/>
  <c r="D6018" i="6"/>
  <c r="D6014" i="6"/>
  <c r="D6010" i="6"/>
  <c r="C6010" i="6" s="1"/>
  <c r="D6006" i="6"/>
  <c r="D6002" i="6"/>
  <c r="D5998" i="6"/>
  <c r="D5994" i="6"/>
  <c r="D5990" i="6"/>
  <c r="C5990" i="6" s="1"/>
  <c r="D5986" i="6"/>
  <c r="C5986" i="6" s="1"/>
  <c r="D5982" i="6"/>
  <c r="C5982" i="6" s="1"/>
  <c r="D5980" i="6"/>
  <c r="D5976" i="6"/>
  <c r="D5972" i="6"/>
  <c r="D5968" i="6"/>
  <c r="C5968" i="6" s="1"/>
  <c r="D5964" i="6"/>
  <c r="D5960" i="6"/>
  <c r="D5956" i="6"/>
  <c r="D5952" i="6"/>
  <c r="D5948" i="6"/>
  <c r="C5948" i="6" s="1"/>
  <c r="D5944" i="6"/>
  <c r="D5940" i="6"/>
  <c r="D5936" i="6"/>
  <c r="D5932" i="6"/>
  <c r="D5928" i="6"/>
  <c r="D5924" i="6"/>
  <c r="C5924" i="6" s="1"/>
  <c r="D5920" i="6"/>
  <c r="D5918" i="6"/>
  <c r="D5914" i="6"/>
  <c r="D5910" i="6"/>
  <c r="D5906" i="6"/>
  <c r="D5902" i="6"/>
  <c r="D5898" i="6"/>
  <c r="C5898" i="6" s="1"/>
  <c r="D5894" i="6"/>
  <c r="D5890" i="6"/>
  <c r="C5890" i="6" s="1"/>
  <c r="D5886" i="6"/>
  <c r="D5882" i="6"/>
  <c r="D5878" i="6"/>
  <c r="D5874" i="6"/>
  <c r="D5870" i="6"/>
  <c r="D5866" i="6"/>
  <c r="D5862" i="6"/>
  <c r="D5858" i="6"/>
  <c r="D5854" i="6"/>
  <c r="D5850" i="6"/>
  <c r="D5846" i="6"/>
  <c r="D5842" i="6"/>
  <c r="C5842" i="6" s="1"/>
  <c r="D5840" i="6"/>
  <c r="D5836" i="6"/>
  <c r="D5832" i="6"/>
  <c r="D5828" i="6"/>
  <c r="D5824" i="6"/>
  <c r="D5820" i="6"/>
  <c r="D5816" i="6"/>
  <c r="D5812" i="6"/>
  <c r="D5808" i="6"/>
  <c r="D5804" i="6"/>
  <c r="D5800" i="6"/>
  <c r="C5800" i="6" s="1"/>
  <c r="D5796" i="6"/>
  <c r="D5792" i="6"/>
  <c r="C5792" i="6" s="1"/>
  <c r="D5788" i="6"/>
  <c r="D5784" i="6"/>
  <c r="D5780" i="6"/>
  <c r="D5776" i="6"/>
  <c r="D5772" i="6"/>
  <c r="D5768" i="6"/>
  <c r="D5764" i="6"/>
  <c r="D5760" i="6"/>
  <c r="D5756" i="6"/>
  <c r="D5752" i="6"/>
  <c r="D5748" i="6"/>
  <c r="D5746" i="6"/>
  <c r="D5742" i="6"/>
  <c r="C5742" i="6" s="1"/>
  <c r="D5738" i="6"/>
  <c r="D5734" i="6"/>
  <c r="D5730" i="6"/>
  <c r="C5730" i="6" s="1"/>
  <c r="D5726" i="6"/>
  <c r="D5722" i="6"/>
  <c r="D5718" i="6"/>
  <c r="D5714" i="6"/>
  <c r="D5710" i="6"/>
  <c r="D5706" i="6"/>
  <c r="D5702" i="6"/>
  <c r="D5700" i="6"/>
  <c r="C5700" i="6" s="1"/>
  <c r="D5696" i="6"/>
  <c r="D5692" i="6"/>
  <c r="D5688" i="6"/>
  <c r="D5684" i="6"/>
  <c r="D5678" i="6"/>
  <c r="D5674" i="6"/>
  <c r="D5670" i="6"/>
  <c r="D5666" i="6"/>
  <c r="D5662" i="6"/>
  <c r="D5658" i="6"/>
  <c r="D5656" i="6"/>
  <c r="D5652" i="6"/>
  <c r="D5648" i="6"/>
  <c r="D5644" i="6"/>
  <c r="D5640" i="6"/>
  <c r="D5636" i="6"/>
  <c r="D5632" i="6"/>
  <c r="D5628" i="6"/>
  <c r="D5624" i="6"/>
  <c r="D5620" i="6"/>
  <c r="D5616" i="6"/>
  <c r="D5612" i="6"/>
  <c r="D5608" i="6"/>
  <c r="D5604" i="6"/>
  <c r="D5600" i="6"/>
  <c r="D5596" i="6"/>
  <c r="D5592" i="6"/>
  <c r="D5588" i="6"/>
  <c r="D5584" i="6"/>
  <c r="D5580" i="6"/>
  <c r="D5576" i="6"/>
  <c r="D5572" i="6"/>
  <c r="C5572" i="6" s="1"/>
  <c r="D5568" i="6"/>
  <c r="D5564" i="6"/>
  <c r="D5560" i="6"/>
  <c r="D5556" i="6"/>
  <c r="D5552" i="6"/>
  <c r="D5548" i="6"/>
  <c r="D5544" i="6"/>
  <c r="D5540" i="6"/>
  <c r="D5536" i="6"/>
  <c r="D5532" i="6"/>
  <c r="D5528" i="6"/>
  <c r="D5524" i="6"/>
  <c r="D5520" i="6"/>
  <c r="C5520" i="6" s="1"/>
  <c r="D5516" i="6"/>
  <c r="D5512" i="6"/>
  <c r="C5512" i="6" s="1"/>
  <c r="D5508" i="6"/>
  <c r="D5504" i="6"/>
  <c r="D5500" i="6"/>
  <c r="D5496" i="6"/>
  <c r="D5492" i="6"/>
  <c r="D5488" i="6"/>
  <c r="D5484" i="6"/>
  <c r="D5480" i="6"/>
  <c r="D5476" i="6"/>
  <c r="D5472" i="6"/>
  <c r="D5468" i="6"/>
  <c r="D5464" i="6"/>
  <c r="D5460" i="6"/>
  <c r="D5456" i="6"/>
  <c r="D5452" i="6"/>
  <c r="D5448" i="6"/>
  <c r="D5444" i="6"/>
  <c r="D5440" i="6"/>
  <c r="D5436" i="6"/>
  <c r="D5432" i="6"/>
  <c r="D5428" i="6"/>
  <c r="D5424" i="6"/>
  <c r="D5420" i="6"/>
  <c r="D5414" i="6"/>
  <c r="D5392" i="6"/>
  <c r="D5130" i="6"/>
  <c r="C6" i="6"/>
  <c r="D4962" i="6"/>
  <c r="D4960" i="6"/>
  <c r="D4958" i="6"/>
  <c r="D4956" i="6"/>
  <c r="D4954" i="6"/>
  <c r="D4952" i="6"/>
  <c r="D4950" i="6"/>
  <c r="D4948" i="6"/>
  <c r="D4946" i="6"/>
  <c r="D4944" i="6"/>
  <c r="D4942" i="6"/>
  <c r="D4940" i="6"/>
  <c r="D4938" i="6"/>
  <c r="D4936" i="6"/>
  <c r="D4934" i="6"/>
  <c r="D4932" i="6"/>
  <c r="D4930" i="6"/>
  <c r="D4928" i="6"/>
  <c r="D4926" i="6"/>
  <c r="D4924" i="6"/>
  <c r="D4922" i="6"/>
  <c r="D4920" i="6"/>
  <c r="C4920" i="6" s="1"/>
  <c r="D4918" i="6"/>
  <c r="D4916" i="6"/>
  <c r="D4914" i="6"/>
  <c r="C4914" i="6" s="1"/>
  <c r="D4912" i="6"/>
  <c r="D4910" i="6"/>
  <c r="D4908" i="6"/>
  <c r="D4906" i="6"/>
  <c r="D4904" i="6"/>
  <c r="D4902" i="6"/>
  <c r="D4900" i="6"/>
  <c r="D4898" i="6"/>
  <c r="D4896" i="6"/>
  <c r="D4894" i="6"/>
  <c r="D4892" i="6"/>
  <c r="D4890" i="6"/>
  <c r="D4888" i="6"/>
  <c r="C4888" i="6" s="1"/>
  <c r="D4886" i="6"/>
  <c r="D4884" i="6"/>
  <c r="D4882" i="6"/>
  <c r="C4882" i="6" s="1"/>
  <c r="D4880" i="6"/>
  <c r="D4878" i="6"/>
  <c r="D4876" i="6"/>
  <c r="D4874" i="6"/>
  <c r="D4872" i="6"/>
  <c r="D4870" i="6"/>
  <c r="D4868" i="6"/>
  <c r="D4866" i="6"/>
  <c r="D4864" i="6"/>
  <c r="D4862" i="6"/>
  <c r="D4860" i="6"/>
  <c r="D4858" i="6"/>
  <c r="D4856" i="6"/>
  <c r="C4856" i="6" s="1"/>
  <c r="D4854" i="6"/>
  <c r="D4852" i="6"/>
  <c r="D4850" i="6"/>
  <c r="C4850" i="6" s="1"/>
  <c r="D4848" i="6"/>
  <c r="D4846" i="6"/>
  <c r="D4844" i="6"/>
  <c r="D4842" i="6"/>
  <c r="D4840" i="6"/>
  <c r="D4838" i="6"/>
  <c r="D4836" i="6"/>
  <c r="D4834" i="6"/>
  <c r="D4832" i="6"/>
  <c r="D4830" i="6"/>
  <c r="D4828" i="6"/>
  <c r="D4826" i="6"/>
  <c r="D4824" i="6"/>
  <c r="C4824" i="6" s="1"/>
  <c r="D4822" i="6"/>
  <c r="D4820" i="6"/>
  <c r="D4818" i="6"/>
  <c r="C4818" i="6" s="1"/>
  <c r="D4816" i="6"/>
  <c r="D4814" i="6"/>
  <c r="D4812" i="6"/>
  <c r="D4810" i="6"/>
  <c r="D4808" i="6"/>
  <c r="D4806" i="6"/>
  <c r="D4804" i="6"/>
  <c r="D4802" i="6"/>
  <c r="D4800" i="6"/>
  <c r="D4798" i="6"/>
  <c r="D4796" i="6"/>
  <c r="D4794" i="6"/>
  <c r="D4792" i="6"/>
  <c r="C4792" i="6" s="1"/>
  <c r="D4790" i="6"/>
  <c r="D4788" i="6"/>
  <c r="D4786" i="6"/>
  <c r="C4786" i="6" s="1"/>
  <c r="D4784" i="6"/>
  <c r="D4782" i="6"/>
  <c r="D4780" i="6"/>
  <c r="D4778" i="6"/>
  <c r="D4776" i="6"/>
  <c r="D4774" i="6"/>
  <c r="D4772" i="6"/>
  <c r="D4770" i="6"/>
  <c r="D4768" i="6"/>
  <c r="D4766" i="6"/>
  <c r="D4764" i="6"/>
  <c r="D4762" i="6"/>
  <c r="D4760" i="6"/>
  <c r="C4760" i="6" s="1"/>
  <c r="D4758" i="6"/>
  <c r="D4756" i="6"/>
  <c r="D4754" i="6"/>
  <c r="C4754" i="6" s="1"/>
  <c r="D4752" i="6"/>
  <c r="D4750" i="6"/>
  <c r="D4748" i="6"/>
  <c r="D4746" i="6"/>
  <c r="D4744" i="6"/>
  <c r="D4742" i="6"/>
  <c r="D4740" i="6"/>
  <c r="D4738" i="6"/>
  <c r="D4736" i="6"/>
  <c r="D4734" i="6"/>
  <c r="D4732" i="6"/>
  <c r="D4730" i="6"/>
  <c r="D4728" i="6"/>
  <c r="D4726" i="6"/>
  <c r="D4724" i="6"/>
  <c r="D4722" i="6"/>
  <c r="D4720" i="6"/>
  <c r="D4718" i="6"/>
  <c r="D4716" i="6"/>
  <c r="D4714" i="6"/>
  <c r="D4712" i="6"/>
  <c r="D4710" i="6"/>
  <c r="D4708" i="6"/>
  <c r="D4706" i="6"/>
  <c r="D4704" i="6"/>
  <c r="D4702" i="6"/>
  <c r="D4700" i="6"/>
  <c r="D4698" i="6"/>
  <c r="D4696" i="6"/>
  <c r="C4696" i="6" s="1"/>
  <c r="D4694" i="6"/>
  <c r="D4692" i="6"/>
  <c r="D4690" i="6"/>
  <c r="D4688" i="6"/>
  <c r="D4686" i="6"/>
  <c r="D4684" i="6"/>
  <c r="D4682" i="6"/>
  <c r="D4680" i="6"/>
  <c r="D4678" i="6"/>
  <c r="D4676" i="6"/>
  <c r="D4674" i="6"/>
  <c r="D4672" i="6"/>
  <c r="D4670" i="6"/>
  <c r="D4668" i="6"/>
  <c r="D4666" i="6"/>
  <c r="D4664" i="6"/>
  <c r="C4664" i="6" s="1"/>
  <c r="D4662" i="6"/>
  <c r="D4660" i="6"/>
  <c r="D4658" i="6"/>
  <c r="D4656" i="6"/>
  <c r="D4654" i="6"/>
  <c r="D4652" i="6"/>
  <c r="D4650" i="6"/>
  <c r="D4648" i="6"/>
  <c r="D4646" i="6"/>
  <c r="D4644" i="6"/>
  <c r="D4642" i="6"/>
  <c r="D4640" i="6"/>
  <c r="D4638" i="6"/>
  <c r="C4638" i="6" s="1"/>
  <c r="D4636" i="6"/>
  <c r="D4634" i="6"/>
  <c r="D4632" i="6"/>
  <c r="C4632" i="6" s="1"/>
  <c r="D4630" i="6"/>
  <c r="D4628" i="6"/>
  <c r="D4626" i="6"/>
  <c r="D4624" i="6"/>
  <c r="D4622" i="6"/>
  <c r="D4620" i="6"/>
  <c r="D4618" i="6"/>
  <c r="D4616" i="6"/>
  <c r="D4614" i="6"/>
  <c r="D4612" i="6"/>
  <c r="D4610" i="6"/>
  <c r="D4608" i="6"/>
  <c r="D4606" i="6"/>
  <c r="C4606" i="6" s="1"/>
  <c r="D4604" i="6"/>
  <c r="D4602" i="6"/>
  <c r="C4602" i="6" s="1"/>
  <c r="D4600" i="6"/>
  <c r="D4598" i="6"/>
  <c r="D4596" i="6"/>
  <c r="D4594" i="6"/>
  <c r="D4592" i="6"/>
  <c r="D4590" i="6"/>
  <c r="D4588" i="6"/>
  <c r="D4586" i="6"/>
  <c r="D4584" i="6"/>
  <c r="C4584" i="6" s="1"/>
  <c r="D4582" i="6"/>
  <c r="D4580" i="6"/>
  <c r="D4578" i="6"/>
  <c r="D4576" i="6"/>
  <c r="D4574" i="6"/>
  <c r="D4572" i="6"/>
  <c r="D4570" i="6"/>
  <c r="D4568" i="6"/>
  <c r="D4566" i="6"/>
  <c r="D4564" i="6"/>
  <c r="D4562" i="6"/>
  <c r="D4560" i="6"/>
  <c r="D4558" i="6"/>
  <c r="D4556" i="6"/>
  <c r="C4556" i="6" s="1"/>
  <c r="D4554" i="6"/>
  <c r="D4552" i="6"/>
  <c r="D4550" i="6"/>
  <c r="D4548" i="6"/>
  <c r="D4546" i="6"/>
  <c r="D4544" i="6"/>
  <c r="D4542" i="6"/>
  <c r="D4540" i="6"/>
  <c r="D4538" i="6"/>
  <c r="D4536" i="6"/>
  <c r="D4534" i="6"/>
  <c r="D4532" i="6"/>
  <c r="D4530" i="6"/>
  <c r="D4528" i="6"/>
  <c r="D4526" i="6"/>
  <c r="D4524" i="6"/>
  <c r="D4522" i="6"/>
  <c r="D4520" i="6"/>
  <c r="D4518" i="6"/>
  <c r="D4516" i="6"/>
  <c r="D4514" i="6"/>
  <c r="D4512" i="6"/>
  <c r="D4510" i="6"/>
  <c r="D4508" i="6"/>
  <c r="D4506" i="6"/>
  <c r="D4504" i="6"/>
  <c r="D4502" i="6"/>
  <c r="D4500" i="6"/>
  <c r="D4498" i="6"/>
  <c r="D4496" i="6"/>
  <c r="D4494" i="6"/>
  <c r="D4492" i="6"/>
  <c r="D4490" i="6"/>
  <c r="D4488" i="6"/>
  <c r="C4488" i="6" s="1"/>
  <c r="D4486" i="6"/>
  <c r="D4484" i="6"/>
  <c r="D4482" i="6"/>
  <c r="D4480" i="6"/>
  <c r="D4478" i="6"/>
  <c r="D4476" i="6"/>
  <c r="D4474" i="6"/>
  <c r="D4472" i="6"/>
  <c r="D4470" i="6"/>
  <c r="D4468" i="6"/>
  <c r="D4466" i="6"/>
  <c r="D4464" i="6"/>
  <c r="D4462" i="6"/>
  <c r="D4460" i="6"/>
  <c r="D4458" i="6"/>
  <c r="C4458" i="6" s="1"/>
  <c r="D4456" i="6"/>
  <c r="D4454" i="6"/>
  <c r="D4452" i="6"/>
  <c r="D4450" i="6"/>
  <c r="D4448" i="6"/>
  <c r="D4446" i="6"/>
  <c r="D4444" i="6"/>
  <c r="D4442" i="6"/>
  <c r="D4440" i="6"/>
  <c r="C4440" i="6" s="1"/>
  <c r="D4438" i="6"/>
  <c r="D4436" i="6"/>
  <c r="D4434" i="6"/>
  <c r="D4432" i="6"/>
  <c r="D4430" i="6"/>
  <c r="D4428" i="6"/>
  <c r="D4426" i="6"/>
  <c r="D4424" i="6"/>
  <c r="C4424" i="6" s="1"/>
  <c r="D4422" i="6"/>
  <c r="D4420" i="6"/>
  <c r="D4418" i="6"/>
  <c r="C4418" i="6" s="1"/>
  <c r="D4416" i="6"/>
  <c r="D4414" i="6"/>
  <c r="D4412" i="6"/>
  <c r="D4410" i="6"/>
  <c r="D4408" i="6"/>
  <c r="D4406" i="6"/>
  <c r="D4404" i="6"/>
  <c r="D4402" i="6"/>
  <c r="D4400" i="6"/>
  <c r="D4398" i="6"/>
  <c r="D4396" i="6"/>
  <c r="D4394" i="6"/>
  <c r="D4392" i="6"/>
  <c r="D4390" i="6"/>
  <c r="D4388" i="6"/>
  <c r="D4386" i="6"/>
  <c r="D4384" i="6"/>
  <c r="D4382" i="6"/>
  <c r="D4380" i="6"/>
  <c r="D4378" i="6"/>
  <c r="C4378" i="6" s="1"/>
  <c r="D4376" i="6"/>
  <c r="D4374" i="6"/>
  <c r="D4372" i="6"/>
  <c r="D4370" i="6"/>
  <c r="D4368" i="6"/>
  <c r="D4366" i="6"/>
  <c r="C4366" i="6" s="1"/>
  <c r="D4364" i="6"/>
  <c r="D4362" i="6"/>
  <c r="D4360" i="6"/>
  <c r="C4360" i="6" s="1"/>
  <c r="D4358" i="6"/>
  <c r="D4356" i="6"/>
  <c r="D4354" i="6"/>
  <c r="D4352" i="6"/>
  <c r="D4350" i="6"/>
  <c r="D4348" i="6"/>
  <c r="D4346" i="6"/>
  <c r="D4344" i="6"/>
  <c r="D4342" i="6"/>
  <c r="D4340" i="6"/>
  <c r="D4338" i="6"/>
  <c r="C4338" i="6" s="1"/>
  <c r="D4336" i="6"/>
  <c r="D4334" i="6"/>
  <c r="D4332" i="6"/>
  <c r="D4330" i="6"/>
  <c r="D4328" i="6"/>
  <c r="D4326" i="6"/>
  <c r="D4324" i="6"/>
  <c r="D4322" i="6"/>
  <c r="D4320" i="6"/>
  <c r="D4318" i="6"/>
  <c r="D4316" i="6"/>
  <c r="D4314" i="6"/>
  <c r="D4312" i="6"/>
  <c r="D4310" i="6"/>
  <c r="D4308" i="6"/>
  <c r="D4306" i="6"/>
  <c r="D4304" i="6"/>
  <c r="D4302" i="6"/>
  <c r="D4300" i="6"/>
  <c r="D4298" i="6"/>
  <c r="D4296" i="6"/>
  <c r="D4294" i="6"/>
  <c r="D4292" i="6"/>
  <c r="D4290" i="6"/>
  <c r="D4288" i="6"/>
  <c r="D4286" i="6"/>
  <c r="C4286" i="6" s="1"/>
  <c r="D4284" i="6"/>
  <c r="C4284" i="6" s="1"/>
  <c r="D4282" i="6"/>
  <c r="D4280" i="6"/>
  <c r="D4278" i="6"/>
  <c r="D4276" i="6"/>
  <c r="D4274" i="6"/>
  <c r="D4272" i="6"/>
  <c r="D4270" i="6"/>
  <c r="D4268" i="6"/>
  <c r="C4268" i="6" s="1"/>
  <c r="D4266" i="6"/>
  <c r="D4264" i="6"/>
  <c r="C4264" i="6" s="1"/>
  <c r="D4262" i="6"/>
  <c r="D4260" i="6"/>
  <c r="D4258" i="6"/>
  <c r="D4256" i="6"/>
  <c r="D4254" i="6"/>
  <c r="D4252" i="6"/>
  <c r="D4250" i="6"/>
  <c r="C4250" i="6" s="1"/>
  <c r="D4248" i="6"/>
  <c r="C4248" i="6" s="1"/>
  <c r="D4246" i="6"/>
  <c r="D4244" i="6"/>
  <c r="D4242" i="6"/>
  <c r="D4240" i="6"/>
  <c r="D4238" i="6"/>
  <c r="D4236" i="6"/>
  <c r="D4234" i="6"/>
  <c r="D4232" i="6"/>
  <c r="D4230" i="6"/>
  <c r="D4228" i="6"/>
  <c r="D4226" i="6"/>
  <c r="D4224" i="6"/>
  <c r="D4222" i="6"/>
  <c r="D4220" i="6"/>
  <c r="D4218" i="6"/>
  <c r="D4216" i="6"/>
  <c r="D4214" i="6"/>
  <c r="D4212" i="6"/>
  <c r="D4210" i="6"/>
  <c r="C4210" i="6" s="1"/>
  <c r="D4208" i="6"/>
  <c r="D4206" i="6"/>
  <c r="C4206" i="6" s="1"/>
  <c r="D4204" i="6"/>
  <c r="D4202" i="6"/>
  <c r="D4200" i="6"/>
  <c r="D4198" i="6"/>
  <c r="D4196" i="6"/>
  <c r="D4194" i="6"/>
  <c r="D4192" i="6"/>
  <c r="D4190" i="6"/>
  <c r="D4188" i="6"/>
  <c r="D4186" i="6"/>
  <c r="D4184" i="6"/>
  <c r="D4182" i="6"/>
  <c r="D4180" i="6"/>
  <c r="D4178" i="6"/>
  <c r="D4176" i="6"/>
  <c r="D4174" i="6"/>
  <c r="D4172" i="6"/>
  <c r="D4170" i="6"/>
  <c r="D4168" i="6"/>
  <c r="C4168" i="6" s="1"/>
  <c r="D4166" i="6"/>
  <c r="D4164" i="6"/>
  <c r="D4162" i="6"/>
  <c r="D4160" i="6"/>
  <c r="D4158" i="6"/>
  <c r="D4156" i="6"/>
  <c r="D4154" i="6"/>
  <c r="D4152" i="6"/>
  <c r="D4150" i="6"/>
  <c r="D4148" i="6"/>
  <c r="D4146" i="6"/>
  <c r="D4144" i="6"/>
  <c r="D4142" i="6"/>
  <c r="D4140" i="6"/>
  <c r="D4138" i="6"/>
  <c r="D4136" i="6"/>
  <c r="D4134" i="6"/>
  <c r="D4132" i="6"/>
  <c r="D4130" i="6"/>
  <c r="D4128" i="6"/>
  <c r="D4126" i="6"/>
  <c r="D4124" i="6"/>
  <c r="C4124" i="6" s="1"/>
  <c r="D4122" i="6"/>
  <c r="C4122" i="6" s="1"/>
  <c r="D4120" i="6"/>
  <c r="D4118" i="6"/>
  <c r="D4116" i="6"/>
  <c r="D4114" i="6"/>
  <c r="D4112" i="6"/>
  <c r="D4110" i="6"/>
  <c r="C4110" i="6" s="1"/>
  <c r="D4108" i="6"/>
  <c r="D4106" i="6"/>
  <c r="D4104" i="6"/>
  <c r="C4104" i="6" s="1"/>
  <c r="D4102" i="6"/>
  <c r="D4100" i="6"/>
  <c r="D4098" i="6"/>
  <c r="C4098" i="6" s="1"/>
  <c r="D4096" i="6"/>
  <c r="D4094" i="6"/>
  <c r="D4092" i="6"/>
  <c r="D4090" i="6"/>
  <c r="D4088" i="6"/>
  <c r="D4086" i="6"/>
  <c r="D4084" i="6"/>
  <c r="D4082" i="6"/>
  <c r="D4080" i="6"/>
  <c r="D4078" i="6"/>
  <c r="D4076" i="6"/>
  <c r="D4074" i="6"/>
  <c r="D4072" i="6"/>
  <c r="D4070" i="6"/>
  <c r="D4068" i="6"/>
  <c r="D4066" i="6"/>
  <c r="C4066" i="6" s="1"/>
  <c r="D4064" i="6"/>
  <c r="D4062" i="6"/>
  <c r="D4060" i="6"/>
  <c r="D4058" i="6"/>
  <c r="D4056" i="6"/>
  <c r="D4054" i="6"/>
  <c r="D4052" i="6"/>
  <c r="D4050" i="6"/>
  <c r="D4048" i="6"/>
  <c r="D4046" i="6"/>
  <c r="C4046" i="6" s="1"/>
  <c r="D4044" i="6"/>
  <c r="D4042" i="6"/>
  <c r="D4040" i="6"/>
  <c r="D4038" i="6"/>
  <c r="C4038" i="6" s="1"/>
  <c r="D4036" i="6"/>
  <c r="D4034" i="6"/>
  <c r="D4032" i="6"/>
  <c r="D4030" i="6"/>
  <c r="D4028" i="6"/>
  <c r="D4026" i="6"/>
  <c r="D4024" i="6"/>
  <c r="D4022" i="6"/>
  <c r="D4020" i="6"/>
  <c r="D4018" i="6"/>
  <c r="D4016" i="6"/>
  <c r="D4014" i="6"/>
  <c r="D4012" i="6"/>
  <c r="D4010" i="6"/>
  <c r="D4008" i="6"/>
  <c r="D4006" i="6"/>
  <c r="C4006" i="6" s="1"/>
  <c r="D4004" i="6"/>
  <c r="D4002" i="6"/>
  <c r="C4002" i="6" s="1"/>
  <c r="D4000" i="6"/>
  <c r="D3998" i="6"/>
  <c r="D3996" i="6"/>
  <c r="D3994" i="6"/>
  <c r="C3994" i="6" s="1"/>
  <c r="D3992" i="6"/>
  <c r="D3990" i="6"/>
  <c r="C3990" i="6" s="1"/>
  <c r="D3988" i="6"/>
  <c r="D3986" i="6"/>
  <c r="C3986" i="6" s="1"/>
  <c r="D3984" i="6"/>
  <c r="D3982" i="6"/>
  <c r="D3980" i="6"/>
  <c r="D3978" i="6"/>
  <c r="D3976" i="6"/>
  <c r="D3974" i="6"/>
  <c r="C3974" i="6" s="1"/>
  <c r="D3972" i="6"/>
  <c r="D3970" i="6"/>
  <c r="D3968" i="6"/>
  <c r="D3966" i="6"/>
  <c r="D3964" i="6"/>
  <c r="D3962" i="6"/>
  <c r="D3960" i="6"/>
  <c r="D3958" i="6"/>
  <c r="D3956" i="6"/>
  <c r="D3954" i="6"/>
  <c r="D3952" i="6"/>
  <c r="D3950" i="6"/>
  <c r="D3948" i="6"/>
  <c r="D3946" i="6"/>
  <c r="D3944" i="6"/>
  <c r="C3944" i="6" s="1"/>
  <c r="D3942" i="6"/>
  <c r="D3940" i="6"/>
  <c r="D3938" i="6"/>
  <c r="D3936" i="6"/>
  <c r="D3934" i="6"/>
  <c r="D3932" i="6"/>
  <c r="D3930" i="6"/>
  <c r="D3928" i="6"/>
  <c r="D3926" i="6"/>
  <c r="D3924" i="6"/>
  <c r="D3922" i="6"/>
  <c r="D3920" i="6"/>
  <c r="D3918" i="6"/>
  <c r="D3916" i="6"/>
  <c r="C3916" i="6" s="1"/>
  <c r="D3914" i="6"/>
  <c r="D3912" i="6"/>
  <c r="D3910" i="6"/>
  <c r="D3908" i="6"/>
  <c r="D3906" i="6"/>
  <c r="D3904" i="6"/>
  <c r="D3902" i="6"/>
  <c r="D3900" i="6"/>
  <c r="D3898" i="6"/>
  <c r="D3896" i="6"/>
  <c r="C3896" i="6" s="1"/>
  <c r="D3894" i="6"/>
  <c r="D3892" i="6"/>
  <c r="D3890" i="6"/>
  <c r="D3888" i="6"/>
  <c r="D3886" i="6"/>
  <c r="D3884" i="6"/>
  <c r="D3882" i="6"/>
  <c r="C3882" i="6" s="1"/>
  <c r="D3880" i="6"/>
  <c r="D3878" i="6"/>
  <c r="D3876" i="6"/>
  <c r="D3874" i="6"/>
  <c r="D3872" i="6"/>
  <c r="D3870" i="6"/>
  <c r="C3870" i="6" s="1"/>
  <c r="D3868" i="6"/>
  <c r="D3866" i="6"/>
  <c r="D3864" i="6"/>
  <c r="D3862" i="6"/>
  <c r="D3860" i="6"/>
  <c r="D3858" i="6"/>
  <c r="D3856" i="6"/>
  <c r="D3854" i="6"/>
  <c r="D3852" i="6"/>
  <c r="D3850" i="6"/>
  <c r="D3848" i="6"/>
  <c r="D3846" i="6"/>
  <c r="D3844" i="6"/>
  <c r="D3842" i="6"/>
  <c r="C3842" i="6" s="1"/>
  <c r="D3840" i="6"/>
  <c r="D3838" i="6"/>
  <c r="D3836" i="6"/>
  <c r="C3836" i="6" s="1"/>
  <c r="D3834" i="6"/>
  <c r="D3832" i="6"/>
  <c r="D3830" i="6"/>
  <c r="D3828" i="6"/>
  <c r="D3826" i="6"/>
  <c r="D3824" i="6"/>
  <c r="D3822" i="6"/>
  <c r="C3822" i="6" s="1"/>
  <c r="D3820" i="6"/>
  <c r="D3818" i="6"/>
  <c r="C3818" i="6" s="1"/>
  <c r="D3816" i="6"/>
  <c r="D3814" i="6"/>
  <c r="D3812" i="6"/>
  <c r="D3810" i="6"/>
  <c r="D3808" i="6"/>
  <c r="D3806" i="6"/>
  <c r="D3804" i="6"/>
  <c r="C3804" i="6" s="1"/>
  <c r="D3802" i="6"/>
  <c r="D3800" i="6"/>
  <c r="C3800" i="6" s="1"/>
  <c r="D3798" i="6"/>
  <c r="D3796" i="6"/>
  <c r="D3794" i="6"/>
  <c r="D3792" i="6"/>
  <c r="D3790" i="6"/>
  <c r="D3788" i="6"/>
  <c r="D3786" i="6"/>
  <c r="D3784" i="6"/>
  <c r="D3782" i="6"/>
  <c r="D3780" i="6"/>
  <c r="D3778" i="6"/>
  <c r="C3778" i="6" s="1"/>
  <c r="D3776" i="6"/>
  <c r="D3774" i="6"/>
  <c r="D3772" i="6"/>
  <c r="D3770" i="6"/>
  <c r="D3768" i="6"/>
  <c r="C3768" i="6" s="1"/>
  <c r="D3766" i="6"/>
  <c r="D3764" i="6"/>
  <c r="D3762" i="6"/>
  <c r="D3760" i="6"/>
  <c r="D3758" i="6"/>
  <c r="D3756" i="6"/>
  <c r="D3754" i="6"/>
  <c r="D3752" i="6"/>
  <c r="C3752" i="6" s="1"/>
  <c r="D3750" i="6"/>
  <c r="D3748" i="6"/>
  <c r="D3746" i="6"/>
  <c r="D3744" i="6"/>
  <c r="D3742" i="6"/>
  <c r="D3740" i="6"/>
  <c r="D3738" i="6"/>
  <c r="D3736" i="6"/>
  <c r="D3734" i="6"/>
  <c r="D3732" i="6"/>
  <c r="D3730" i="6"/>
  <c r="D3728" i="6"/>
  <c r="D3726" i="6"/>
  <c r="D3724" i="6"/>
  <c r="D3722" i="6"/>
  <c r="D3720" i="6"/>
  <c r="C3720" i="6" s="1"/>
  <c r="D3718" i="6"/>
  <c r="D3716" i="6"/>
  <c r="D3714" i="6"/>
  <c r="D3712" i="6"/>
  <c r="D3710" i="6"/>
  <c r="D3708" i="6"/>
  <c r="C3708" i="6" s="1"/>
  <c r="D3706" i="6"/>
  <c r="D3704" i="6"/>
  <c r="D3702" i="6"/>
  <c r="D3700" i="6"/>
  <c r="D3698" i="6"/>
  <c r="D3696" i="6"/>
  <c r="D3694" i="6"/>
  <c r="D3692" i="6"/>
  <c r="D3690" i="6"/>
  <c r="D3688" i="6"/>
  <c r="D3686" i="6"/>
  <c r="C3686" i="6" s="1"/>
  <c r="D3684" i="6"/>
  <c r="D3682" i="6"/>
  <c r="D3680" i="6"/>
  <c r="D3678" i="6"/>
  <c r="D3676" i="6"/>
  <c r="D3674" i="6"/>
  <c r="D3672" i="6"/>
  <c r="D3670" i="6"/>
  <c r="D3668" i="6"/>
  <c r="D3666" i="6"/>
  <c r="C3666" i="6" s="1"/>
  <c r="D3664" i="6"/>
  <c r="D3662" i="6"/>
  <c r="D3660" i="6"/>
  <c r="D3658" i="6"/>
  <c r="D3656" i="6"/>
  <c r="D3654" i="6"/>
  <c r="C3654" i="6" s="1"/>
  <c r="D3652" i="6"/>
  <c r="D3650" i="6"/>
  <c r="D3648" i="6"/>
  <c r="D3646" i="6"/>
  <c r="D3644" i="6"/>
  <c r="D3642" i="6"/>
  <c r="D3640" i="6"/>
  <c r="D3638" i="6"/>
  <c r="D3636" i="6"/>
  <c r="D3634" i="6"/>
  <c r="D3632" i="6"/>
  <c r="D3630" i="6"/>
  <c r="D3628" i="6"/>
  <c r="D3626" i="6"/>
  <c r="D3624" i="6"/>
  <c r="D3622" i="6"/>
  <c r="D3620" i="6"/>
  <c r="D3618" i="6"/>
  <c r="D3616" i="6"/>
  <c r="D3614" i="6"/>
  <c r="D3612" i="6"/>
  <c r="D3610" i="6"/>
  <c r="D3608" i="6"/>
  <c r="D3606" i="6"/>
  <c r="D3604" i="6"/>
  <c r="D3602" i="6"/>
  <c r="D3600" i="6"/>
  <c r="D3598" i="6"/>
  <c r="D3596" i="6"/>
  <c r="D3594" i="6"/>
  <c r="D3592" i="6"/>
  <c r="D3590" i="6"/>
  <c r="D3588" i="6"/>
  <c r="D3586" i="6"/>
  <c r="D3584" i="6"/>
  <c r="D3582" i="6"/>
  <c r="D3580" i="6"/>
  <c r="D3578" i="6"/>
  <c r="D3576" i="6"/>
  <c r="D3574" i="6"/>
  <c r="D3572" i="6"/>
  <c r="D3570" i="6"/>
  <c r="D3568" i="6"/>
  <c r="D3566" i="6"/>
  <c r="D3564" i="6"/>
  <c r="D3562" i="6"/>
  <c r="D3560" i="6"/>
  <c r="D3558" i="6"/>
  <c r="D3556" i="6"/>
  <c r="D3554" i="6"/>
  <c r="D3552" i="6"/>
  <c r="D3550" i="6"/>
  <c r="D3548" i="6"/>
  <c r="D3546" i="6"/>
  <c r="D3544" i="6"/>
  <c r="C3544" i="6" s="1"/>
  <c r="D3542" i="6"/>
  <c r="D3540" i="6"/>
  <c r="D3538" i="6"/>
  <c r="D3536" i="6"/>
  <c r="D3534" i="6"/>
  <c r="D3532" i="6"/>
  <c r="D3530" i="6"/>
  <c r="D3528" i="6"/>
  <c r="D3526" i="6"/>
  <c r="D3524" i="6"/>
  <c r="D3522" i="6"/>
  <c r="D3520" i="6"/>
  <c r="D3518" i="6"/>
  <c r="D3516" i="6"/>
  <c r="C3516" i="6" s="1"/>
  <c r="D3514" i="6"/>
  <c r="D3512" i="6"/>
  <c r="C3512" i="6" s="1"/>
  <c r="D3510" i="6"/>
  <c r="D3508" i="6"/>
  <c r="D3506" i="6"/>
  <c r="D3504" i="6"/>
  <c r="D3502" i="6"/>
  <c r="D3500" i="6"/>
  <c r="D3498" i="6"/>
  <c r="D3496" i="6"/>
  <c r="D3494" i="6"/>
  <c r="D3492" i="6"/>
  <c r="D3490" i="6"/>
  <c r="D3488" i="6"/>
  <c r="D3486" i="6"/>
  <c r="D3484" i="6"/>
  <c r="C3484" i="6" s="1"/>
  <c r="D3482" i="6"/>
  <c r="D3480" i="6"/>
  <c r="C3480" i="6" s="1"/>
  <c r="D3478" i="6"/>
  <c r="D3476" i="6"/>
  <c r="D3474" i="6"/>
  <c r="D3472" i="6"/>
  <c r="D3470" i="6"/>
  <c r="D3468" i="6"/>
  <c r="D3466" i="6"/>
  <c r="D3464" i="6"/>
  <c r="C3464" i="6" s="1"/>
  <c r="D3462" i="6"/>
  <c r="D3460" i="6"/>
  <c r="D3458" i="6"/>
  <c r="D3456" i="6"/>
  <c r="D3454" i="6"/>
  <c r="C3454" i="6" s="1"/>
  <c r="D3452" i="6"/>
  <c r="D3450" i="6"/>
  <c r="C3450" i="6" s="1"/>
  <c r="D3448" i="6"/>
  <c r="D3446" i="6"/>
  <c r="D3444" i="6"/>
  <c r="D3442" i="6"/>
  <c r="D3440" i="6"/>
  <c r="D3438" i="6"/>
  <c r="D3436" i="6"/>
  <c r="D3434" i="6"/>
  <c r="D3432" i="6"/>
  <c r="D3430" i="6"/>
  <c r="D3428" i="6"/>
  <c r="D3426" i="6"/>
  <c r="D3424" i="6"/>
  <c r="D3422" i="6"/>
  <c r="D3420" i="6"/>
  <c r="D3418" i="6"/>
  <c r="D3416" i="6"/>
  <c r="D3414" i="6"/>
  <c r="C3414" i="6" s="1"/>
  <c r="D3412" i="6"/>
  <c r="D3410" i="6"/>
  <c r="D3408" i="6"/>
  <c r="D3406" i="6"/>
  <c r="D3404" i="6"/>
  <c r="D3402" i="6"/>
  <c r="D3400" i="6"/>
  <c r="D3398" i="6"/>
  <c r="C3398" i="6" s="1"/>
  <c r="D3396" i="6"/>
  <c r="D3394" i="6"/>
  <c r="D3392" i="6"/>
  <c r="D3390" i="6"/>
  <c r="D3388" i="6"/>
  <c r="D3386" i="6"/>
  <c r="D3384" i="6"/>
  <c r="D3382" i="6"/>
  <c r="C3382" i="6" s="1"/>
  <c r="D3380" i="6"/>
  <c r="D3378" i="6"/>
  <c r="D3376" i="6"/>
  <c r="D3374" i="6"/>
  <c r="D3372" i="6"/>
  <c r="D3370" i="6"/>
  <c r="D3368" i="6"/>
  <c r="D3366" i="6"/>
  <c r="C3366" i="6" s="1"/>
  <c r="D3364" i="6"/>
  <c r="D3362" i="6"/>
  <c r="D3360" i="6"/>
  <c r="D3358" i="6"/>
  <c r="D3356" i="6"/>
  <c r="D3354" i="6"/>
  <c r="D3352" i="6"/>
  <c r="D3350" i="6"/>
  <c r="C3350" i="6" s="1"/>
  <c r="D3348" i="6"/>
  <c r="D3346" i="6"/>
  <c r="D3344" i="6"/>
  <c r="D3342" i="6"/>
  <c r="D3340" i="6"/>
  <c r="D3338" i="6"/>
  <c r="D3336" i="6"/>
  <c r="D3334" i="6"/>
  <c r="C3334" i="6" s="1"/>
  <c r="D3332" i="6"/>
  <c r="D3330" i="6"/>
  <c r="D3328" i="6"/>
  <c r="D3326" i="6"/>
  <c r="D3324" i="6"/>
  <c r="D3322" i="6"/>
  <c r="D3320" i="6"/>
  <c r="D3318" i="6"/>
  <c r="C3318" i="6" s="1"/>
  <c r="D3316" i="6"/>
  <c r="D3314" i="6"/>
  <c r="D3312" i="6"/>
  <c r="D3310" i="6"/>
  <c r="D3308" i="6"/>
  <c r="D3306" i="6"/>
  <c r="D3304" i="6"/>
  <c r="D3302" i="6"/>
  <c r="C3302" i="6" s="1"/>
  <c r="D3300" i="6"/>
  <c r="D3298" i="6"/>
  <c r="D3296" i="6"/>
  <c r="D3294" i="6"/>
  <c r="D3292" i="6"/>
  <c r="D3290" i="6"/>
  <c r="D3288" i="6"/>
  <c r="D3286" i="6"/>
  <c r="C3286" i="6" s="1"/>
  <c r="D3284" i="6"/>
  <c r="D3282" i="6"/>
  <c r="D3280" i="6"/>
  <c r="D3278" i="6"/>
  <c r="D3276" i="6"/>
  <c r="D3274" i="6"/>
  <c r="D3272" i="6"/>
  <c r="D3270" i="6"/>
  <c r="C3270" i="6" s="1"/>
  <c r="D3268" i="6"/>
  <c r="D3266" i="6"/>
  <c r="C3266" i="6" s="1"/>
  <c r="D3264" i="6"/>
  <c r="D3262" i="6"/>
  <c r="D3260" i="6"/>
  <c r="D3258" i="6"/>
  <c r="D3256" i="6"/>
  <c r="D3254" i="6"/>
  <c r="C3254" i="6" s="1"/>
  <c r="D3252" i="6"/>
  <c r="D3250" i="6"/>
  <c r="C3250" i="6" s="1"/>
  <c r="D3248" i="6"/>
  <c r="D3246" i="6"/>
  <c r="D3244" i="6"/>
  <c r="D3242" i="6"/>
  <c r="D3240" i="6"/>
  <c r="D3238" i="6"/>
  <c r="C3238" i="6" s="1"/>
  <c r="D3236" i="6"/>
  <c r="D3234" i="6"/>
  <c r="C3234" i="6" s="1"/>
  <c r="D3232" i="6"/>
  <c r="D3230" i="6"/>
  <c r="D3228" i="6"/>
  <c r="D3226" i="6"/>
  <c r="D3224" i="6"/>
  <c r="D3222" i="6"/>
  <c r="D3220" i="6"/>
  <c r="D3218" i="6"/>
  <c r="D3216" i="6"/>
  <c r="D3214" i="6"/>
  <c r="D3212" i="6"/>
  <c r="D3210" i="6"/>
  <c r="D3208" i="6"/>
  <c r="D3206" i="6"/>
  <c r="D3204" i="6"/>
  <c r="D3202" i="6"/>
  <c r="D3200" i="6"/>
  <c r="D3198" i="6"/>
  <c r="D3196" i="6"/>
  <c r="D3194" i="6"/>
  <c r="D3192" i="6"/>
  <c r="C3192" i="6" s="1"/>
  <c r="D3190" i="6"/>
  <c r="D3188" i="6"/>
  <c r="D3186" i="6"/>
  <c r="D3184" i="6"/>
  <c r="D3182" i="6"/>
  <c r="D3180" i="6"/>
  <c r="C3180" i="6" s="1"/>
  <c r="D3178" i="6"/>
  <c r="D3176" i="6"/>
  <c r="D3174" i="6"/>
  <c r="D3172" i="6"/>
  <c r="D3170" i="6"/>
  <c r="D3168" i="6"/>
  <c r="D3166" i="6"/>
  <c r="C3166" i="6" s="1"/>
  <c r="D3164" i="6"/>
  <c r="C3164" i="6" s="1"/>
  <c r="D3162" i="6"/>
  <c r="D3160" i="6"/>
  <c r="C3160" i="6" s="1"/>
  <c r="D3158" i="6"/>
  <c r="D3156" i="6"/>
  <c r="D3154" i="6"/>
  <c r="D3152" i="6"/>
  <c r="D3150" i="6"/>
  <c r="D3148" i="6"/>
  <c r="D3146" i="6"/>
  <c r="D3144" i="6"/>
  <c r="D3142" i="6"/>
  <c r="D3140" i="6"/>
  <c r="D3138" i="6"/>
  <c r="C3138" i="6" s="1"/>
  <c r="D3136" i="6"/>
  <c r="D3134" i="6"/>
  <c r="D3132" i="6"/>
  <c r="D3130" i="6"/>
  <c r="D3128" i="6"/>
  <c r="D3126" i="6"/>
  <c r="D3124" i="6"/>
  <c r="D3122" i="6"/>
  <c r="D3120" i="6"/>
  <c r="D3118" i="6"/>
  <c r="D3116" i="6"/>
  <c r="C3116" i="6" s="1"/>
  <c r="D3114" i="6"/>
  <c r="D3112" i="6"/>
  <c r="D3110" i="6"/>
  <c r="D3108" i="6"/>
  <c r="D3106" i="6"/>
  <c r="C3106" i="6" s="1"/>
  <c r="D3104" i="6"/>
  <c r="D3102" i="6"/>
  <c r="D3100" i="6"/>
  <c r="D3098" i="6"/>
  <c r="D3096" i="6"/>
  <c r="D3094" i="6"/>
  <c r="D3092" i="6"/>
  <c r="D3090" i="6"/>
  <c r="D3088" i="6"/>
  <c r="D3086" i="6"/>
  <c r="D3084" i="6"/>
  <c r="C3084" i="6" s="1"/>
  <c r="D3082" i="6"/>
  <c r="D3080" i="6"/>
  <c r="D3078" i="6"/>
  <c r="C3078" i="6" s="1"/>
  <c r="D3076" i="6"/>
  <c r="D3074" i="6"/>
  <c r="C3074" i="6" s="1"/>
  <c r="D3072" i="6"/>
  <c r="D3070" i="6"/>
  <c r="D3068" i="6"/>
  <c r="D3066" i="6"/>
  <c r="D3064" i="6"/>
  <c r="C3064" i="6" s="1"/>
  <c r="D3062" i="6"/>
  <c r="D3060" i="6"/>
  <c r="D3058" i="6"/>
  <c r="D3056" i="6"/>
  <c r="D3054" i="6"/>
  <c r="D3052" i="6"/>
  <c r="D3050" i="6"/>
  <c r="D3048" i="6"/>
  <c r="D3046" i="6"/>
  <c r="D3044" i="6"/>
  <c r="D3042" i="6"/>
  <c r="D3040" i="6"/>
  <c r="D3038" i="6"/>
  <c r="D3036" i="6"/>
  <c r="D3034" i="6"/>
  <c r="D3032" i="6"/>
  <c r="D3030" i="6"/>
  <c r="C3030" i="6" s="1"/>
  <c r="D3028" i="6"/>
  <c r="D3026" i="6"/>
  <c r="D3024" i="6"/>
  <c r="D3022" i="6"/>
  <c r="D3020" i="6"/>
  <c r="C3020" i="6" s="1"/>
  <c r="D3018" i="6"/>
  <c r="D3016" i="6"/>
  <c r="D3014" i="6"/>
  <c r="D3012" i="6"/>
  <c r="D3010" i="6"/>
  <c r="C3010" i="6" s="1"/>
  <c r="D3008" i="6"/>
  <c r="D3006" i="6"/>
  <c r="C3006" i="6" s="1"/>
  <c r="D3004" i="6"/>
  <c r="C3004" i="6" s="1"/>
  <c r="D3002" i="6"/>
  <c r="D3000" i="6"/>
  <c r="C3000" i="6" s="1"/>
  <c r="D2998" i="6"/>
  <c r="D2996" i="6"/>
  <c r="D2994" i="6"/>
  <c r="D2992" i="6"/>
  <c r="D2990" i="6"/>
  <c r="D2988" i="6"/>
  <c r="D2986" i="6"/>
  <c r="D2984" i="6"/>
  <c r="C2984" i="6" s="1"/>
  <c r="D2982" i="6"/>
  <c r="D2980" i="6"/>
  <c r="D2978" i="6"/>
  <c r="D2976" i="6"/>
  <c r="D2974" i="6"/>
  <c r="D2972" i="6"/>
  <c r="D2970" i="6"/>
  <c r="D2968" i="6"/>
  <c r="D2966" i="6"/>
  <c r="D2964" i="6"/>
  <c r="D2962" i="6"/>
  <c r="D2960" i="6"/>
  <c r="D2958" i="6"/>
  <c r="D2956" i="6"/>
  <c r="D2954" i="6"/>
  <c r="D2952" i="6"/>
  <c r="D2950" i="6"/>
  <c r="D2948" i="6"/>
  <c r="D2946" i="6"/>
  <c r="D2944" i="6"/>
  <c r="D2942" i="6"/>
  <c r="D2940" i="6"/>
  <c r="C2940" i="6" s="1"/>
  <c r="D2938" i="6"/>
  <c r="D2936" i="6"/>
  <c r="C2936" i="6" s="1"/>
  <c r="D2934" i="6"/>
  <c r="D2932" i="6"/>
  <c r="D2930" i="6"/>
  <c r="D2928" i="6"/>
  <c r="C2928" i="6" s="1"/>
  <c r="D2926" i="6"/>
  <c r="D2924" i="6"/>
  <c r="D2922" i="6"/>
  <c r="D2920" i="6"/>
  <c r="D2918" i="6"/>
  <c r="D2916" i="6"/>
  <c r="D2914" i="6"/>
  <c r="D2912" i="6"/>
  <c r="D2910" i="6"/>
  <c r="C2910" i="6" s="1"/>
  <c r="D2908" i="6"/>
  <c r="D2906" i="6"/>
  <c r="D2904" i="6"/>
  <c r="D2902" i="6"/>
  <c r="D2900" i="6"/>
  <c r="D2898" i="6"/>
  <c r="D2896" i="6"/>
  <c r="D2894" i="6"/>
  <c r="D2892" i="6"/>
  <c r="D2890" i="6"/>
  <c r="D2888" i="6"/>
  <c r="D2886" i="6"/>
  <c r="D2884" i="6"/>
  <c r="D2882" i="6"/>
  <c r="D2880" i="6"/>
  <c r="D2878" i="6"/>
  <c r="D2876" i="6"/>
  <c r="D2874" i="6"/>
  <c r="D2872" i="6"/>
  <c r="D2870" i="6"/>
  <c r="D2868" i="6"/>
  <c r="D2866" i="6"/>
  <c r="D2864" i="6"/>
  <c r="D2862" i="6"/>
  <c r="D2860" i="6"/>
  <c r="C2860" i="6" s="1"/>
  <c r="D2858" i="6"/>
  <c r="C2858" i="6" s="1"/>
  <c r="D2856" i="6"/>
  <c r="D2854" i="6"/>
  <c r="D2852" i="6"/>
  <c r="D2850" i="6"/>
  <c r="C2850" i="6" s="1"/>
  <c r="D2848" i="6"/>
  <c r="D2846" i="6"/>
  <c r="D2844" i="6"/>
  <c r="D2842" i="6"/>
  <c r="D2840" i="6"/>
  <c r="C2840" i="6" s="1"/>
  <c r="D2838" i="6"/>
  <c r="D2836" i="6"/>
  <c r="D2834" i="6"/>
  <c r="D2832" i="6"/>
  <c r="D2830" i="6"/>
  <c r="D2828" i="6"/>
  <c r="C2828" i="6" s="1"/>
  <c r="D2826" i="6"/>
  <c r="D2824" i="6"/>
  <c r="D2822" i="6"/>
  <c r="D2820" i="6"/>
  <c r="D2818" i="6"/>
  <c r="D2816" i="6"/>
  <c r="D2814" i="6"/>
  <c r="D2812" i="6"/>
  <c r="D2810" i="6"/>
  <c r="D2808" i="6"/>
  <c r="D2806" i="6"/>
  <c r="D2804" i="6"/>
  <c r="D2802" i="6"/>
  <c r="D2800" i="6"/>
  <c r="D2798" i="6"/>
  <c r="D2796" i="6"/>
  <c r="D2794" i="6"/>
  <c r="D2792" i="6"/>
  <c r="D2790" i="6"/>
  <c r="D2788" i="6"/>
  <c r="D2786" i="6"/>
  <c r="D2784" i="6"/>
  <c r="D2782" i="6"/>
  <c r="D2780" i="6"/>
  <c r="D2778" i="6"/>
  <c r="D2776" i="6"/>
  <c r="C2776" i="6" s="1"/>
  <c r="D2774" i="6"/>
  <c r="D2772" i="6"/>
  <c r="D2770" i="6"/>
  <c r="D2768" i="6"/>
  <c r="D2766" i="6"/>
  <c r="D2764" i="6"/>
  <c r="D2762" i="6"/>
  <c r="D2760" i="6"/>
  <c r="D2758" i="6"/>
  <c r="C2758" i="6" s="1"/>
  <c r="D2756" i="6"/>
  <c r="D2754" i="6"/>
  <c r="D2752" i="6"/>
  <c r="D2750" i="6"/>
  <c r="C2750" i="6" s="1"/>
  <c r="D2748" i="6"/>
  <c r="D2746" i="6"/>
  <c r="C2746" i="6" s="1"/>
  <c r="D2744" i="6"/>
  <c r="D2742" i="6"/>
  <c r="D2740" i="6"/>
  <c r="C2740" i="6" s="1"/>
  <c r="D2738" i="6"/>
  <c r="D2736" i="6"/>
  <c r="D2734" i="6"/>
  <c r="D2732" i="6"/>
  <c r="D2730" i="6"/>
  <c r="D2728" i="6"/>
  <c r="D2726" i="6"/>
  <c r="D2724" i="6"/>
  <c r="D2722" i="6"/>
  <c r="D2720" i="6"/>
  <c r="D2718" i="6"/>
  <c r="D2716" i="6"/>
  <c r="D2714" i="6"/>
  <c r="D2712" i="6"/>
  <c r="D2710" i="6"/>
  <c r="C2710" i="6" s="1"/>
  <c r="D2708" i="6"/>
  <c r="D2706" i="6"/>
  <c r="D2704" i="6"/>
  <c r="D2702" i="6"/>
  <c r="D2700" i="6"/>
  <c r="D2698" i="6"/>
  <c r="C2698" i="6" s="1"/>
  <c r="D2696" i="6"/>
  <c r="D2694" i="6"/>
  <c r="D2692" i="6"/>
  <c r="D2690" i="6"/>
  <c r="D2688" i="6"/>
  <c r="D2686" i="6"/>
  <c r="D2684" i="6"/>
  <c r="D2682" i="6"/>
  <c r="D2680" i="6"/>
  <c r="C2680" i="6" s="1"/>
  <c r="D2678" i="6"/>
  <c r="D2676" i="6"/>
  <c r="D2674" i="6"/>
  <c r="D2672" i="6"/>
  <c r="D2670" i="6"/>
  <c r="D2668" i="6"/>
  <c r="C2668" i="6" s="1"/>
  <c r="D2666" i="6"/>
  <c r="D2664" i="6"/>
  <c r="D2662" i="6"/>
  <c r="D2660" i="6"/>
  <c r="D2658" i="6"/>
  <c r="C2658" i="6" s="1"/>
  <c r="D2656" i="6"/>
  <c r="D2654" i="6"/>
  <c r="D2652" i="6"/>
  <c r="D2650" i="6"/>
  <c r="D2648" i="6"/>
  <c r="D2646" i="6"/>
  <c r="D2644" i="6"/>
  <c r="D2642" i="6"/>
  <c r="D2640" i="6"/>
  <c r="D2638" i="6"/>
  <c r="D2636" i="6"/>
  <c r="D2634" i="6"/>
  <c r="D2632" i="6"/>
  <c r="D2630" i="6"/>
  <c r="C2630" i="6" s="1"/>
  <c r="D2628" i="6"/>
  <c r="D2626" i="6"/>
  <c r="D2624" i="6"/>
  <c r="D2622" i="6"/>
  <c r="D2620" i="6"/>
  <c r="D2618" i="6"/>
  <c r="C2618" i="6" s="1"/>
  <c r="D2616" i="6"/>
  <c r="D2614" i="6"/>
  <c r="D2612" i="6"/>
  <c r="D2610" i="6"/>
  <c r="D2608" i="6"/>
  <c r="D2606" i="6"/>
  <c r="D2604" i="6"/>
  <c r="D2602" i="6"/>
  <c r="D2600" i="6"/>
  <c r="C2600" i="6" s="1"/>
  <c r="D2598" i="6"/>
  <c r="D2596" i="6"/>
  <c r="D2594" i="6"/>
  <c r="D2592" i="6"/>
  <c r="D2590" i="6"/>
  <c r="D2588" i="6"/>
  <c r="D2586" i="6"/>
  <c r="D2584" i="6"/>
  <c r="D2582" i="6"/>
  <c r="D2580" i="6"/>
  <c r="D2578" i="6"/>
  <c r="C2578" i="6" s="1"/>
  <c r="D2576" i="6"/>
  <c r="D2574" i="6"/>
  <c r="D2572" i="6"/>
  <c r="D2570" i="6"/>
  <c r="D2568" i="6"/>
  <c r="D2566" i="6"/>
  <c r="D2564" i="6"/>
  <c r="D2562" i="6"/>
  <c r="D2560" i="6"/>
  <c r="D2558" i="6"/>
  <c r="C2558" i="6" s="1"/>
  <c r="D2556" i="6"/>
  <c r="D2554" i="6"/>
  <c r="D2552" i="6"/>
  <c r="D2550" i="6"/>
  <c r="D2548" i="6"/>
  <c r="D2546" i="6"/>
  <c r="D2544" i="6"/>
  <c r="D2542" i="6"/>
  <c r="D2540" i="6"/>
  <c r="D2538" i="6"/>
  <c r="C2538" i="6" s="1"/>
  <c r="D2536" i="6"/>
  <c r="D2534" i="6"/>
  <c r="D2532" i="6"/>
  <c r="D2530" i="6"/>
  <c r="D2528" i="6"/>
  <c r="D2526" i="6"/>
  <c r="D2524" i="6"/>
  <c r="C2524" i="6" s="1"/>
  <c r="D2522" i="6"/>
  <c r="D2520" i="6"/>
  <c r="D2518" i="6"/>
  <c r="D2516" i="6"/>
  <c r="D2514" i="6"/>
  <c r="C2514" i="6" s="1"/>
  <c r="D2512" i="6"/>
  <c r="D2510" i="6"/>
  <c r="D2508" i="6"/>
  <c r="C2508" i="6" s="1"/>
  <c r="D2506" i="6"/>
  <c r="D2504" i="6"/>
  <c r="C2504" i="6" s="1"/>
  <c r="D2502" i="6"/>
  <c r="D2500" i="6"/>
  <c r="C2500" i="6" s="1"/>
  <c r="D2498" i="6"/>
  <c r="C2498" i="6" s="1"/>
  <c r="D2496" i="6"/>
  <c r="D2494" i="6"/>
  <c r="D2492" i="6"/>
  <c r="D2490" i="6"/>
  <c r="D2488" i="6"/>
  <c r="D2486" i="6"/>
  <c r="D2484" i="6"/>
  <c r="D2482" i="6"/>
  <c r="C2482" i="6" s="1"/>
  <c r="D2480" i="6"/>
  <c r="D2478" i="6"/>
  <c r="D2476" i="6"/>
  <c r="D2474" i="6"/>
  <c r="D2472" i="6"/>
  <c r="C2472" i="6" s="1"/>
  <c r="D2470" i="6"/>
  <c r="D2468" i="6"/>
  <c r="D2466" i="6"/>
  <c r="D2464" i="6"/>
  <c r="D2462" i="6"/>
  <c r="D2460" i="6"/>
  <c r="C2460" i="6" s="1"/>
  <c r="D2456" i="6"/>
  <c r="D2452" i="6"/>
  <c r="D2448" i="6"/>
  <c r="D2444" i="6"/>
  <c r="C2444" i="6" s="1"/>
  <c r="D2440" i="6"/>
  <c r="D2436" i="6"/>
  <c r="D2432" i="6"/>
  <c r="C2432" i="6" s="1"/>
  <c r="D2428" i="6"/>
  <c r="D2424" i="6"/>
  <c r="D2420" i="6"/>
  <c r="C2420" i="6" s="1"/>
  <c r="D2416" i="6"/>
  <c r="D2412" i="6"/>
  <c r="D2408" i="6"/>
  <c r="D2404" i="6"/>
  <c r="D2400" i="6"/>
  <c r="C2400" i="6" s="1"/>
  <c r="D2396" i="6"/>
  <c r="C2396" i="6" s="1"/>
  <c r="D2392" i="6"/>
  <c r="D2388" i="6"/>
  <c r="D2384" i="6"/>
  <c r="D2380" i="6"/>
  <c r="D2378" i="6"/>
  <c r="D2374" i="6"/>
  <c r="D2370" i="6"/>
  <c r="D2366" i="6"/>
  <c r="D2362" i="6"/>
  <c r="D2358" i="6"/>
  <c r="C2358" i="6" s="1"/>
  <c r="D2354" i="6"/>
  <c r="D2350" i="6"/>
  <c r="D2346" i="6"/>
  <c r="D2342" i="6"/>
  <c r="D2338" i="6"/>
  <c r="D2334" i="6"/>
  <c r="D2330" i="6"/>
  <c r="D2326" i="6"/>
  <c r="C2326" i="6" s="1"/>
  <c r="D2322" i="6"/>
  <c r="C2322" i="6" s="1"/>
  <c r="D2318" i="6"/>
  <c r="D2314" i="6"/>
  <c r="C2314" i="6" s="1"/>
  <c r="D2310" i="6"/>
  <c r="D2306" i="6"/>
  <c r="D2302" i="6"/>
  <c r="D2298" i="6"/>
  <c r="D2294" i="6"/>
  <c r="D2290" i="6"/>
  <c r="D2284" i="6"/>
  <c r="D2280" i="6"/>
  <c r="D2278" i="6"/>
  <c r="D2274" i="6"/>
  <c r="C2274" i="6" s="1"/>
  <c r="D2270" i="6"/>
  <c r="C2270" i="6" s="1"/>
  <c r="D2266" i="6"/>
  <c r="C2266" i="6" s="1"/>
  <c r="D2262" i="6"/>
  <c r="C2262" i="6" s="1"/>
  <c r="D2258" i="6"/>
  <c r="D2254" i="6"/>
  <c r="D2250" i="6"/>
  <c r="D2246" i="6"/>
  <c r="D2242" i="6"/>
  <c r="D2238" i="6"/>
  <c r="D2234" i="6"/>
  <c r="D2230" i="6"/>
  <c r="D2226" i="6"/>
  <c r="D2222" i="6"/>
  <c r="D2218" i="6"/>
  <c r="C2218" i="6" s="1"/>
  <c r="D2214" i="6"/>
  <c r="C2214" i="6" s="1"/>
  <c r="D2210" i="6"/>
  <c r="D2206" i="6"/>
  <c r="D2202" i="6"/>
  <c r="D2198" i="6"/>
  <c r="D2194" i="6"/>
  <c r="D2190" i="6"/>
  <c r="D2186" i="6"/>
  <c r="D2182" i="6"/>
  <c r="D2178" i="6"/>
  <c r="C2178" i="6" s="1"/>
  <c r="D2174" i="6"/>
  <c r="C2174" i="6" s="1"/>
  <c r="D2170" i="6"/>
  <c r="D2166" i="6"/>
  <c r="D2162" i="6"/>
  <c r="D2158" i="6"/>
  <c r="D2154" i="6"/>
  <c r="D2150" i="6"/>
  <c r="D2146" i="6"/>
  <c r="C2146" i="6" s="1"/>
  <c r="D2142" i="6"/>
  <c r="C2142" i="6" s="1"/>
  <c r="D2138" i="6"/>
  <c r="D2134" i="6"/>
  <c r="D2130" i="6"/>
  <c r="D2126" i="6"/>
  <c r="D2122" i="6"/>
  <c r="D2116" i="6"/>
  <c r="D2112" i="6"/>
  <c r="C2112" i="6" s="1"/>
  <c r="D2108" i="6"/>
  <c r="C2108" i="6" s="1"/>
  <c r="D2104" i="6"/>
  <c r="D2100" i="6"/>
  <c r="D2096" i="6"/>
  <c r="D2092" i="6"/>
  <c r="D2088" i="6"/>
  <c r="D2084" i="6"/>
  <c r="D2080" i="6"/>
  <c r="D2076" i="6"/>
  <c r="D2072" i="6"/>
  <c r="D2068" i="6"/>
  <c r="D2064" i="6"/>
  <c r="D2060" i="6"/>
  <c r="D2056" i="6"/>
  <c r="D2052" i="6"/>
  <c r="D2048" i="6"/>
  <c r="D2044" i="6"/>
  <c r="D2040" i="6"/>
  <c r="D2036" i="6"/>
  <c r="D2032" i="6"/>
  <c r="D2028" i="6"/>
  <c r="D2024" i="6"/>
  <c r="D2020" i="6"/>
  <c r="D2016" i="6"/>
  <c r="D2012" i="6"/>
  <c r="D2008" i="6"/>
  <c r="D2004" i="6"/>
  <c r="D2000" i="6"/>
  <c r="D1996" i="6"/>
  <c r="D1992" i="6"/>
  <c r="C1992" i="6" s="1"/>
  <c r="D1988" i="6"/>
  <c r="D1984" i="6"/>
  <c r="D1980" i="6"/>
  <c r="C1980" i="6" s="1"/>
  <c r="D1978" i="6"/>
  <c r="D1974" i="6"/>
  <c r="C1974" i="6" s="1"/>
  <c r="D1970" i="6"/>
  <c r="D1966" i="6"/>
  <c r="D1962" i="6"/>
  <c r="D1958" i="6"/>
  <c r="D1954" i="6"/>
  <c r="D1950" i="6"/>
  <c r="D1946" i="6"/>
  <c r="D1942" i="6"/>
  <c r="D1938" i="6"/>
  <c r="D1934" i="6"/>
  <c r="D1930" i="6"/>
  <c r="D1926" i="6"/>
  <c r="D1922" i="6"/>
  <c r="D1918" i="6"/>
  <c r="D1914" i="6"/>
  <c r="D1910" i="6"/>
  <c r="D1906" i="6"/>
  <c r="D1902" i="6"/>
  <c r="D1900" i="6"/>
  <c r="D1896" i="6"/>
  <c r="D1892" i="6"/>
  <c r="D1888" i="6"/>
  <c r="D1884" i="6"/>
  <c r="D1880" i="6"/>
  <c r="D1876" i="6"/>
  <c r="D1872" i="6"/>
  <c r="D1868" i="6"/>
  <c r="D1864" i="6"/>
  <c r="D1860" i="6"/>
  <c r="D1856" i="6"/>
  <c r="D1852" i="6"/>
  <c r="D1848" i="6"/>
  <c r="D1844" i="6"/>
  <c r="D1840" i="6"/>
  <c r="D1836" i="6"/>
  <c r="D1832" i="6"/>
  <c r="D1828" i="6"/>
  <c r="D1824" i="6"/>
  <c r="D1820" i="6"/>
  <c r="D1816" i="6"/>
  <c r="D1812" i="6"/>
  <c r="D1808" i="6"/>
  <c r="D1804" i="6"/>
  <c r="D1800" i="6"/>
  <c r="D1796" i="6"/>
  <c r="C1796" i="6" s="1"/>
  <c r="D1792" i="6"/>
  <c r="D1788" i="6"/>
  <c r="D1784" i="6"/>
  <c r="D1780" i="6"/>
  <c r="D1776" i="6"/>
  <c r="D1772" i="6"/>
  <c r="D1768" i="6"/>
  <c r="D1764" i="6"/>
  <c r="D1760" i="6"/>
  <c r="D1756" i="6"/>
  <c r="D1752" i="6"/>
  <c r="D1748" i="6"/>
  <c r="D1744" i="6"/>
  <c r="D1740" i="6"/>
  <c r="D1736" i="6"/>
  <c r="D1732" i="6"/>
  <c r="C1732" i="6" s="1"/>
  <c r="D1728" i="6"/>
  <c r="D1724" i="6"/>
  <c r="D1720" i="6"/>
  <c r="D1716" i="6"/>
  <c r="D1712" i="6"/>
  <c r="D1708" i="6"/>
  <c r="D1704" i="6"/>
  <c r="D1700" i="6"/>
  <c r="C1700" i="6" s="1"/>
  <c r="D1696" i="6"/>
  <c r="D1692" i="6"/>
  <c r="D1688" i="6"/>
  <c r="D1684" i="6"/>
  <c r="D1680" i="6"/>
  <c r="D1676" i="6"/>
  <c r="D1672" i="6"/>
  <c r="D1668" i="6"/>
  <c r="D1664" i="6"/>
  <c r="D1660" i="6"/>
  <c r="D1656" i="6"/>
  <c r="D1652" i="6"/>
  <c r="D1648" i="6"/>
  <c r="D1644" i="6"/>
  <c r="D1640" i="6"/>
  <c r="D1636" i="6"/>
  <c r="D1632" i="6"/>
  <c r="D1628" i="6"/>
  <c r="D1624" i="6"/>
  <c r="D1620" i="6"/>
  <c r="D1616" i="6"/>
  <c r="D1612" i="6"/>
  <c r="D1608" i="6"/>
  <c r="D1604" i="6"/>
  <c r="D1600" i="6"/>
  <c r="C1600" i="6" s="1"/>
  <c r="D1596" i="6"/>
  <c r="C1596" i="6" s="1"/>
  <c r="D1592" i="6"/>
  <c r="C1592" i="6" s="1"/>
  <c r="D1588" i="6"/>
  <c r="D1584" i="6"/>
  <c r="D1580" i="6"/>
  <c r="D1576" i="6"/>
  <c r="D1572" i="6"/>
  <c r="D1568" i="6"/>
  <c r="D1564" i="6"/>
  <c r="D1560" i="6"/>
  <c r="D1558" i="6"/>
  <c r="D1554" i="6"/>
  <c r="D1550" i="6"/>
  <c r="C1550" i="6" s="1"/>
  <c r="D1546" i="6"/>
  <c r="D1542" i="6"/>
  <c r="D1538" i="6"/>
  <c r="D1534" i="6"/>
  <c r="D1530" i="6"/>
  <c r="D1526" i="6"/>
  <c r="D1522" i="6"/>
  <c r="D1518" i="6"/>
  <c r="D1514" i="6"/>
  <c r="D1510" i="6"/>
  <c r="D1506" i="6"/>
  <c r="D1502" i="6"/>
  <c r="D1498" i="6"/>
  <c r="D1494" i="6"/>
  <c r="D1490" i="6"/>
  <c r="D1486" i="6"/>
  <c r="C1486" i="6" s="1"/>
  <c r="D1482" i="6"/>
  <c r="D1478" i="6"/>
  <c r="D1474" i="6"/>
  <c r="D1470" i="6"/>
  <c r="D1466" i="6"/>
  <c r="D1462" i="6"/>
  <c r="D1458" i="6"/>
  <c r="D1454" i="6"/>
  <c r="C1454" i="6" s="1"/>
  <c r="D1450" i="6"/>
  <c r="D1446" i="6"/>
  <c r="D1442" i="6"/>
  <c r="C1442" i="6" s="1"/>
  <c r="D1440" i="6"/>
  <c r="C1440" i="6" s="1"/>
  <c r="D1436" i="6"/>
  <c r="C1436" i="6" s="1"/>
  <c r="D1432" i="6"/>
  <c r="C1432" i="6" s="1"/>
  <c r="D1428" i="6"/>
  <c r="D1424" i="6"/>
  <c r="D1420" i="6"/>
  <c r="D1416" i="6"/>
  <c r="D1412" i="6"/>
  <c r="D1408" i="6"/>
  <c r="D1404" i="6"/>
  <c r="D1400" i="6"/>
  <c r="D1396" i="6"/>
  <c r="D1392" i="6"/>
  <c r="D1388" i="6"/>
  <c r="D1384" i="6"/>
  <c r="D1380" i="6"/>
  <c r="D1376" i="6"/>
  <c r="D1372" i="6"/>
  <c r="D1368" i="6"/>
  <c r="D1364" i="6"/>
  <c r="D1360" i="6"/>
  <c r="D1356" i="6"/>
  <c r="D1352" i="6"/>
  <c r="D1348" i="6"/>
  <c r="D1344" i="6"/>
  <c r="D1340" i="6"/>
  <c r="D1336" i="6"/>
  <c r="D1332" i="6"/>
  <c r="D1328" i="6"/>
  <c r="D1324" i="6"/>
  <c r="D1320" i="6"/>
  <c r="D1316" i="6"/>
  <c r="D1314" i="6"/>
  <c r="D1310" i="6"/>
  <c r="D1306" i="6"/>
  <c r="C1306" i="6" s="1"/>
  <c r="D1302" i="6"/>
  <c r="C1302" i="6" s="1"/>
  <c r="D1298" i="6"/>
  <c r="D1294" i="6"/>
  <c r="D1290" i="6"/>
  <c r="D1286" i="6"/>
  <c r="D1282" i="6"/>
  <c r="D1278" i="6"/>
  <c r="D1274" i="6"/>
  <c r="D1270" i="6"/>
  <c r="D1266" i="6"/>
  <c r="D1262" i="6"/>
  <c r="D1258" i="6"/>
  <c r="D1254" i="6"/>
  <c r="D1250" i="6"/>
  <c r="D1246" i="6"/>
  <c r="D1244" i="6"/>
  <c r="D1240" i="6"/>
  <c r="D1236" i="6"/>
  <c r="D1232" i="6"/>
  <c r="D1228" i="6"/>
  <c r="D1224" i="6"/>
  <c r="D1220" i="6"/>
  <c r="D1216" i="6"/>
  <c r="C1216" i="6" s="1"/>
  <c r="D1212" i="6"/>
  <c r="D1208" i="6"/>
  <c r="D1204" i="6"/>
  <c r="D1200" i="6"/>
  <c r="D1196" i="6"/>
  <c r="D1192" i="6"/>
  <c r="D1188" i="6"/>
  <c r="D1184" i="6"/>
  <c r="D1180" i="6"/>
  <c r="D1176" i="6"/>
  <c r="D1172" i="6"/>
  <c r="C1172" i="6" s="1"/>
  <c r="D1168" i="6"/>
  <c r="D1164" i="6"/>
  <c r="D1162" i="6"/>
  <c r="C1162" i="6" s="1"/>
  <c r="D1158" i="6"/>
  <c r="C1158" i="6" s="1"/>
  <c r="D1154" i="6"/>
  <c r="C1154" i="6" s="1"/>
  <c r="D1150" i="6"/>
  <c r="D1146" i="6"/>
  <c r="D1142" i="6"/>
  <c r="C1142" i="6" s="1"/>
  <c r="D1138" i="6"/>
  <c r="D1134" i="6"/>
  <c r="D1130" i="6"/>
  <c r="D1124" i="6"/>
  <c r="D1120" i="6"/>
  <c r="D1116" i="6"/>
  <c r="D1112" i="6"/>
  <c r="D1108" i="6"/>
  <c r="D1104" i="6"/>
  <c r="D1100" i="6"/>
  <c r="D1096" i="6"/>
  <c r="D1092" i="6"/>
  <c r="D1090" i="6"/>
  <c r="D1086" i="6"/>
  <c r="D1082" i="6"/>
  <c r="D1078" i="6"/>
  <c r="D1074" i="6"/>
  <c r="D1070" i="6"/>
  <c r="D1066" i="6"/>
  <c r="D1062" i="6"/>
  <c r="D1058" i="6"/>
  <c r="D1054" i="6"/>
  <c r="C1054" i="6" s="1"/>
  <c r="D1050" i="6"/>
  <c r="C1050" i="6" s="1"/>
  <c r="D1046" i="6"/>
  <c r="D1042" i="6"/>
  <c r="D1038" i="6"/>
  <c r="D1034" i="6"/>
  <c r="D1032" i="6"/>
  <c r="D1028" i="6"/>
  <c r="D1024" i="6"/>
  <c r="D1020" i="6"/>
  <c r="C1020" i="6" s="1"/>
  <c r="D1016" i="6"/>
  <c r="D1012" i="6"/>
  <c r="D1008" i="6"/>
  <c r="D1004" i="6"/>
  <c r="C1004" i="6" s="1"/>
  <c r="D1000" i="6"/>
  <c r="C1000" i="6" s="1"/>
  <c r="D996" i="6"/>
  <c r="C996" i="6" s="1"/>
  <c r="D992" i="6"/>
  <c r="D988" i="6"/>
  <c r="D984" i="6"/>
  <c r="C984" i="6" s="1"/>
  <c r="D980" i="6"/>
  <c r="D976" i="6"/>
  <c r="C976" i="6" s="1"/>
  <c r="D972" i="6"/>
  <c r="D968" i="6"/>
  <c r="D964" i="6"/>
  <c r="D960" i="6"/>
  <c r="D956" i="6"/>
  <c r="D952" i="6"/>
  <c r="D948" i="6"/>
  <c r="D944" i="6"/>
  <c r="D940" i="6"/>
  <c r="D936" i="6"/>
  <c r="D934" i="6"/>
  <c r="D930" i="6"/>
  <c r="D928" i="6"/>
  <c r="D926" i="6"/>
  <c r="D922" i="6"/>
  <c r="D2458" i="6"/>
  <c r="D2454" i="6"/>
  <c r="C2454" i="6" s="1"/>
  <c r="D2450" i="6"/>
  <c r="D2446" i="6"/>
  <c r="D2442" i="6"/>
  <c r="D2438" i="6"/>
  <c r="D2434" i="6"/>
  <c r="D2430" i="6"/>
  <c r="D2426" i="6"/>
  <c r="D2422" i="6"/>
  <c r="D2418" i="6"/>
  <c r="D2414" i="6"/>
  <c r="C2414" i="6" s="1"/>
  <c r="D2410" i="6"/>
  <c r="D2406" i="6"/>
  <c r="D2402" i="6"/>
  <c r="D2398" i="6"/>
  <c r="D2394" i="6"/>
  <c r="D2390" i="6"/>
  <c r="D2386" i="6"/>
  <c r="D2382" i="6"/>
  <c r="D2376" i="6"/>
  <c r="C2376" i="6" s="1"/>
  <c r="D2372" i="6"/>
  <c r="D2368" i="6"/>
  <c r="C2368" i="6" s="1"/>
  <c r="D2364" i="6"/>
  <c r="D2360" i="6"/>
  <c r="D2356" i="6"/>
  <c r="C2356" i="6" s="1"/>
  <c r="D2352" i="6"/>
  <c r="D2348" i="6"/>
  <c r="D2344" i="6"/>
  <c r="D2340" i="6"/>
  <c r="D2336" i="6"/>
  <c r="C2336" i="6" s="1"/>
  <c r="D2332" i="6"/>
  <c r="D2328" i="6"/>
  <c r="D2324" i="6"/>
  <c r="D2320" i="6"/>
  <c r="D2316" i="6"/>
  <c r="D2312" i="6"/>
  <c r="C2312" i="6" s="1"/>
  <c r="D2308" i="6"/>
  <c r="D2304" i="6"/>
  <c r="D2300" i="6"/>
  <c r="D2296" i="6"/>
  <c r="D2292" i="6"/>
  <c r="C2292" i="6" s="1"/>
  <c r="D2288" i="6"/>
  <c r="D2286" i="6"/>
  <c r="D2282" i="6"/>
  <c r="C2282" i="6" s="1"/>
  <c r="D2276" i="6"/>
  <c r="D2272" i="6"/>
  <c r="D2268" i="6"/>
  <c r="C2268" i="6" s="1"/>
  <c r="D2264" i="6"/>
  <c r="D2260" i="6"/>
  <c r="D2256" i="6"/>
  <c r="D2252" i="6"/>
  <c r="D2248" i="6"/>
  <c r="D2244" i="6"/>
  <c r="D2240" i="6"/>
  <c r="D2236" i="6"/>
  <c r="D2232" i="6"/>
  <c r="C2232" i="6" s="1"/>
  <c r="D2228" i="6"/>
  <c r="D2224" i="6"/>
  <c r="D2220" i="6"/>
  <c r="C2220" i="6" s="1"/>
  <c r="D2216" i="6"/>
  <c r="D2212" i="6"/>
  <c r="D2208" i="6"/>
  <c r="C2208" i="6" s="1"/>
  <c r="D2204" i="6"/>
  <c r="D2200" i="6"/>
  <c r="D2196" i="6"/>
  <c r="D2192" i="6"/>
  <c r="D2188" i="6"/>
  <c r="D2184" i="6"/>
  <c r="D2180" i="6"/>
  <c r="D2176" i="6"/>
  <c r="D2172" i="6"/>
  <c r="D2168" i="6"/>
  <c r="D2164" i="6"/>
  <c r="D2160" i="6"/>
  <c r="D2156" i="6"/>
  <c r="D2152" i="6"/>
  <c r="C2152" i="6" s="1"/>
  <c r="D2148" i="6"/>
  <c r="D2144" i="6"/>
  <c r="D2140" i="6"/>
  <c r="D2136" i="6"/>
  <c r="D2132" i="6"/>
  <c r="D2128" i="6"/>
  <c r="D2124" i="6"/>
  <c r="D2120" i="6"/>
  <c r="D2118" i="6"/>
  <c r="C2118" i="6" s="1"/>
  <c r="D2114" i="6"/>
  <c r="C2114" i="6" s="1"/>
  <c r="D2110" i="6"/>
  <c r="D2106" i="6"/>
  <c r="D2102" i="6"/>
  <c r="D2098" i="6"/>
  <c r="D2094" i="6"/>
  <c r="D2090" i="6"/>
  <c r="C2090" i="6" s="1"/>
  <c r="D2086" i="6"/>
  <c r="C2086" i="6" s="1"/>
  <c r="D2082" i="6"/>
  <c r="D2078" i="6"/>
  <c r="C2078" i="6" s="1"/>
  <c r="D2074" i="6"/>
  <c r="C2074" i="6" s="1"/>
  <c r="D2070" i="6"/>
  <c r="D2066" i="6"/>
  <c r="D2062" i="6"/>
  <c r="D2058" i="6"/>
  <c r="D2054" i="6"/>
  <c r="D2050" i="6"/>
  <c r="D2046" i="6"/>
  <c r="C2046" i="6" s="1"/>
  <c r="D2042" i="6"/>
  <c r="C2042" i="6" s="1"/>
  <c r="D2038" i="6"/>
  <c r="D2034" i="6"/>
  <c r="D2030" i="6"/>
  <c r="D2026" i="6"/>
  <c r="D2022" i="6"/>
  <c r="D2018" i="6"/>
  <c r="D2014" i="6"/>
  <c r="C2014" i="6" s="1"/>
  <c r="D2010" i="6"/>
  <c r="C2010" i="6" s="1"/>
  <c r="D2006" i="6"/>
  <c r="D2002" i="6"/>
  <c r="D1998" i="6"/>
  <c r="D1994" i="6"/>
  <c r="C1994" i="6" s="1"/>
  <c r="D1990" i="6"/>
  <c r="C1990" i="6" s="1"/>
  <c r="D1986" i="6"/>
  <c r="C1986" i="6" s="1"/>
  <c r="D1982" i="6"/>
  <c r="C1982" i="6" s="1"/>
  <c r="D1976" i="6"/>
  <c r="C1976" i="6" s="1"/>
  <c r="D1972" i="6"/>
  <c r="D1968" i="6"/>
  <c r="C1968" i="6" s="1"/>
  <c r="D1964" i="6"/>
  <c r="C1964" i="6" s="1"/>
  <c r="D1960" i="6"/>
  <c r="D1956" i="6"/>
  <c r="D1952" i="6"/>
  <c r="C1952" i="6" s="1"/>
  <c r="D1948" i="6"/>
  <c r="D1944" i="6"/>
  <c r="D1940" i="6"/>
  <c r="D1936" i="6"/>
  <c r="D1932" i="6"/>
  <c r="D1928" i="6"/>
  <c r="D1924" i="6"/>
  <c r="D1920" i="6"/>
  <c r="C1920" i="6" s="1"/>
  <c r="D1916" i="6"/>
  <c r="D1912" i="6"/>
  <c r="D1908" i="6"/>
  <c r="D1904" i="6"/>
  <c r="D1898" i="6"/>
  <c r="D1894" i="6"/>
  <c r="D1890" i="6"/>
  <c r="D1886" i="6"/>
  <c r="C1886" i="6" s="1"/>
  <c r="D1882" i="6"/>
  <c r="D1878" i="6"/>
  <c r="D1874" i="6"/>
  <c r="D1870" i="6"/>
  <c r="D1866" i="6"/>
  <c r="D1862" i="6"/>
  <c r="D1858" i="6"/>
  <c r="D1854" i="6"/>
  <c r="C1854" i="6" s="1"/>
  <c r="D1850" i="6"/>
  <c r="D1846" i="6"/>
  <c r="D1842" i="6"/>
  <c r="D1838" i="6"/>
  <c r="D1834" i="6"/>
  <c r="D1830" i="6"/>
  <c r="D1826" i="6"/>
  <c r="D1822" i="6"/>
  <c r="C1822" i="6" s="1"/>
  <c r="D1818" i="6"/>
  <c r="D1814" i="6"/>
  <c r="D1810" i="6"/>
  <c r="D1806" i="6"/>
  <c r="D1802" i="6"/>
  <c r="D1798" i="6"/>
  <c r="D1794" i="6"/>
  <c r="D1790" i="6"/>
  <c r="D1786" i="6"/>
  <c r="D1782" i="6"/>
  <c r="D1778" i="6"/>
  <c r="D1774" i="6"/>
  <c r="D1770" i="6"/>
  <c r="C1770" i="6" s="1"/>
  <c r="D1766" i="6"/>
  <c r="D1762" i="6"/>
  <c r="D1758" i="6"/>
  <c r="C1758" i="6" s="1"/>
  <c r="D1754" i="6"/>
  <c r="D1750" i="6"/>
  <c r="D1746" i="6"/>
  <c r="D1742" i="6"/>
  <c r="D1738" i="6"/>
  <c r="C1738" i="6" s="1"/>
  <c r="D1734" i="6"/>
  <c r="D1730" i="6"/>
  <c r="D1726" i="6"/>
  <c r="D1722" i="6"/>
  <c r="D1718" i="6"/>
  <c r="D1714" i="6"/>
  <c r="D1710" i="6"/>
  <c r="D1706" i="6"/>
  <c r="C1706" i="6" s="1"/>
  <c r="D1702" i="6"/>
  <c r="D1698" i="6"/>
  <c r="D1694" i="6"/>
  <c r="D1690" i="6"/>
  <c r="D1686" i="6"/>
  <c r="D1682" i="6"/>
  <c r="D1678" i="6"/>
  <c r="D1674" i="6"/>
  <c r="D1670" i="6"/>
  <c r="C1670" i="6" s="1"/>
  <c r="D1666" i="6"/>
  <c r="D1662" i="6"/>
  <c r="D1658" i="6"/>
  <c r="D1654" i="6"/>
  <c r="D1650" i="6"/>
  <c r="D1646" i="6"/>
  <c r="D1642" i="6"/>
  <c r="D1638" i="6"/>
  <c r="C1638" i="6" s="1"/>
  <c r="D1634" i="6"/>
  <c r="D1630" i="6"/>
  <c r="D1626" i="6"/>
  <c r="D1622" i="6"/>
  <c r="D1618" i="6"/>
  <c r="D1614" i="6"/>
  <c r="D1610" i="6"/>
  <c r="D1606" i="6"/>
  <c r="D1602" i="6"/>
  <c r="D1598" i="6"/>
  <c r="C1598" i="6" s="1"/>
  <c r="D1594" i="6"/>
  <c r="D1590" i="6"/>
  <c r="D1586" i="6"/>
  <c r="D1582" i="6"/>
  <c r="D1578" i="6"/>
  <c r="D1574" i="6"/>
  <c r="C1574" i="6" s="1"/>
  <c r="D1570" i="6"/>
  <c r="C1570" i="6" s="1"/>
  <c r="D1566" i="6"/>
  <c r="D1562" i="6"/>
  <c r="D1556" i="6"/>
  <c r="D1552" i="6"/>
  <c r="D1548" i="6"/>
  <c r="D1544" i="6"/>
  <c r="D1540" i="6"/>
  <c r="D1536" i="6"/>
  <c r="D1532" i="6"/>
  <c r="C1532" i="6" s="1"/>
  <c r="D1528" i="6"/>
  <c r="D1524" i="6"/>
  <c r="D1520" i="6"/>
  <c r="D1516" i="6"/>
  <c r="D1512" i="6"/>
  <c r="D1508" i="6"/>
  <c r="C1508" i="6" s="1"/>
  <c r="D1504" i="6"/>
  <c r="D1500" i="6"/>
  <c r="D1496" i="6"/>
  <c r="D1492" i="6"/>
  <c r="D1488" i="6"/>
  <c r="D1484" i="6"/>
  <c r="D1480" i="6"/>
  <c r="D1476" i="6"/>
  <c r="D1472" i="6"/>
  <c r="D1468" i="6"/>
  <c r="C1468" i="6" s="1"/>
  <c r="D1464" i="6"/>
  <c r="D1460" i="6"/>
  <c r="D1456" i="6"/>
  <c r="D1452" i="6"/>
  <c r="D1448" i="6"/>
  <c r="D1444" i="6"/>
  <c r="D1438" i="6"/>
  <c r="D1434" i="6"/>
  <c r="D1430" i="6"/>
  <c r="D1426" i="6"/>
  <c r="D1422" i="6"/>
  <c r="D1418" i="6"/>
  <c r="D1414" i="6"/>
  <c r="C1414" i="6" s="1"/>
  <c r="D1410" i="6"/>
  <c r="D1406" i="6"/>
  <c r="D1402" i="6"/>
  <c r="C1402" i="6" s="1"/>
  <c r="D1398" i="6"/>
  <c r="D1394" i="6"/>
  <c r="D1390" i="6"/>
  <c r="D1386" i="6"/>
  <c r="D1382" i="6"/>
  <c r="C1382" i="6" s="1"/>
  <c r="D1378" i="6"/>
  <c r="C1378" i="6" s="1"/>
  <c r="D1374" i="6"/>
  <c r="D1370" i="6"/>
  <c r="C1370" i="6" s="1"/>
  <c r="D1366" i="6"/>
  <c r="D1362" i="6"/>
  <c r="D1358" i="6"/>
  <c r="D1354" i="6"/>
  <c r="D1350" i="6"/>
  <c r="D1346" i="6"/>
  <c r="D1342" i="6"/>
  <c r="D1338" i="6"/>
  <c r="D1334" i="6"/>
  <c r="D1330" i="6"/>
  <c r="C1330" i="6" s="1"/>
  <c r="D1326" i="6"/>
  <c r="D1322" i="6"/>
  <c r="D1318" i="6"/>
  <c r="D1312" i="6"/>
  <c r="D1308" i="6"/>
  <c r="D1304" i="6"/>
  <c r="D1300" i="6"/>
  <c r="D1296" i="6"/>
  <c r="D1292" i="6"/>
  <c r="D1288" i="6"/>
  <c r="D1284" i="6"/>
  <c r="D1280" i="6"/>
  <c r="D1276" i="6"/>
  <c r="D1272" i="6"/>
  <c r="D1268" i="6"/>
  <c r="C1268" i="6" s="1"/>
  <c r="D1264" i="6"/>
  <c r="D1260" i="6"/>
  <c r="D1256" i="6"/>
  <c r="D1252" i="6"/>
  <c r="D1248" i="6"/>
  <c r="D1242" i="6"/>
  <c r="C1242" i="6" s="1"/>
  <c r="D1238" i="6"/>
  <c r="C1238" i="6" s="1"/>
  <c r="D1234" i="6"/>
  <c r="C1234" i="6" s="1"/>
  <c r="D1230" i="6"/>
  <c r="D1226" i="6"/>
  <c r="D1222" i="6"/>
  <c r="D1218" i="6"/>
  <c r="D1214" i="6"/>
  <c r="D1210" i="6"/>
  <c r="D1206" i="6"/>
  <c r="D1202" i="6"/>
  <c r="D1198" i="6"/>
  <c r="C1198" i="6" s="1"/>
  <c r="D1194" i="6"/>
  <c r="D1190" i="6"/>
  <c r="D1186" i="6"/>
  <c r="C1186" i="6" s="1"/>
  <c r="D1182" i="6"/>
  <c r="D1178" i="6"/>
  <c r="D1174" i="6"/>
  <c r="C1174" i="6" s="1"/>
  <c r="D1170" i="6"/>
  <c r="D1166" i="6"/>
  <c r="D1160" i="6"/>
  <c r="C1160" i="6" s="1"/>
  <c r="D1156" i="6"/>
  <c r="C1156" i="6" s="1"/>
  <c r="D1152" i="6"/>
  <c r="C1152" i="6" s="1"/>
  <c r="D1148" i="6"/>
  <c r="D1144" i="6"/>
  <c r="D1140" i="6"/>
  <c r="C1140" i="6" s="1"/>
  <c r="D1136" i="6"/>
  <c r="D1132" i="6"/>
  <c r="C1132" i="6" s="1"/>
  <c r="D1128" i="6"/>
  <c r="D1126" i="6"/>
  <c r="D1122" i="6"/>
  <c r="C1122" i="6" s="1"/>
  <c r="D1118" i="6"/>
  <c r="D1114" i="6"/>
  <c r="D1110" i="6"/>
  <c r="D1106" i="6"/>
  <c r="D1102" i="6"/>
  <c r="D1098" i="6"/>
  <c r="D1094" i="6"/>
  <c r="D1088" i="6"/>
  <c r="D1084" i="6"/>
  <c r="D1080" i="6"/>
  <c r="D1076" i="6"/>
  <c r="D1072" i="6"/>
  <c r="D1068" i="6"/>
  <c r="D1064" i="6"/>
  <c r="D1060" i="6"/>
  <c r="D1056" i="6"/>
  <c r="D1052" i="6"/>
  <c r="D1048" i="6"/>
  <c r="D1044" i="6"/>
  <c r="C1044" i="6" s="1"/>
  <c r="D1040" i="6"/>
  <c r="D1036" i="6"/>
  <c r="D1030" i="6"/>
  <c r="D1026" i="6"/>
  <c r="D1022" i="6"/>
  <c r="D1018" i="6"/>
  <c r="D1014" i="6"/>
  <c r="D1010" i="6"/>
  <c r="D1006" i="6"/>
  <c r="D1002" i="6"/>
  <c r="D998" i="6"/>
  <c r="D994" i="6"/>
  <c r="D990" i="6"/>
  <c r="D986" i="6"/>
  <c r="D982" i="6"/>
  <c r="D978" i="6"/>
  <c r="D974" i="6"/>
  <c r="D970" i="6"/>
  <c r="D966" i="6"/>
  <c r="D962" i="6"/>
  <c r="D958" i="6"/>
  <c r="D954" i="6"/>
  <c r="D950" i="6"/>
  <c r="D946" i="6"/>
  <c r="D942" i="6"/>
  <c r="D938" i="6"/>
  <c r="D932" i="6"/>
  <c r="D924" i="6"/>
  <c r="D920" i="6"/>
  <c r="D918" i="6"/>
  <c r="D916" i="6"/>
  <c r="C916" i="6" s="1"/>
  <c r="D914" i="6"/>
  <c r="D912" i="6"/>
  <c r="D910" i="6"/>
  <c r="D908" i="6"/>
  <c r="D906" i="6"/>
  <c r="D904" i="6"/>
  <c r="C904" i="6" s="1"/>
  <c r="D902" i="6"/>
  <c r="D900" i="6"/>
  <c r="D898" i="6"/>
  <c r="D896" i="6"/>
  <c r="D894" i="6"/>
  <c r="D892" i="6"/>
  <c r="C892" i="6" s="1"/>
  <c r="D890" i="6"/>
  <c r="D888" i="6"/>
  <c r="C888" i="6" s="1"/>
  <c r="D886" i="6"/>
  <c r="D884" i="6"/>
  <c r="D882" i="6"/>
  <c r="D880" i="6"/>
  <c r="D878" i="6"/>
  <c r="C878" i="6" s="1"/>
  <c r="D876" i="6"/>
  <c r="D874" i="6"/>
  <c r="D872" i="6"/>
  <c r="C872" i="6" s="1"/>
  <c r="D870" i="6"/>
  <c r="D868" i="6"/>
  <c r="D866" i="6"/>
  <c r="C866" i="6" s="1"/>
  <c r="D864" i="6"/>
  <c r="C864" i="6" s="1"/>
  <c r="D862" i="6"/>
  <c r="D860" i="6"/>
  <c r="D858" i="6"/>
  <c r="D856" i="6"/>
  <c r="C856" i="6" s="1"/>
  <c r="D854" i="6"/>
  <c r="D852" i="6"/>
  <c r="D850" i="6"/>
  <c r="D848" i="6"/>
  <c r="D846" i="6"/>
  <c r="D844" i="6"/>
  <c r="D842" i="6"/>
  <c r="D840" i="6"/>
  <c r="D838" i="6"/>
  <c r="D836" i="6"/>
  <c r="C836" i="6" s="1"/>
  <c r="D834" i="6"/>
  <c r="D832" i="6"/>
  <c r="D830" i="6"/>
  <c r="D828" i="6"/>
  <c r="D826" i="6"/>
  <c r="D824" i="6"/>
  <c r="D822" i="6"/>
  <c r="D820" i="6"/>
  <c r="D818" i="6"/>
  <c r="C818" i="6" s="1"/>
  <c r="D816" i="6"/>
  <c r="D814" i="6"/>
  <c r="D812" i="6"/>
  <c r="D810" i="6"/>
  <c r="D808" i="6"/>
  <c r="D806" i="6"/>
  <c r="C806" i="6" s="1"/>
  <c r="D804" i="6"/>
  <c r="D802" i="6"/>
  <c r="C802" i="6" s="1"/>
  <c r="D800" i="6"/>
  <c r="D798" i="6"/>
  <c r="D796" i="6"/>
  <c r="D794" i="6"/>
  <c r="D792" i="6"/>
  <c r="D790" i="6"/>
  <c r="D788" i="6"/>
  <c r="D786" i="6"/>
  <c r="D784" i="6"/>
  <c r="D782" i="6"/>
  <c r="D780" i="6"/>
  <c r="D778" i="6"/>
  <c r="D776" i="6"/>
  <c r="D774" i="6"/>
  <c r="D772" i="6"/>
  <c r="C772" i="6" s="1"/>
  <c r="D770" i="6"/>
  <c r="D768" i="6"/>
  <c r="D766" i="6"/>
  <c r="D764" i="6"/>
  <c r="D762" i="6"/>
  <c r="D760" i="6"/>
  <c r="C760" i="6" s="1"/>
  <c r="D758" i="6"/>
  <c r="D756" i="6"/>
  <c r="D754" i="6"/>
  <c r="D752" i="6"/>
  <c r="D750" i="6"/>
  <c r="D748" i="6"/>
  <c r="C748" i="6" s="1"/>
  <c r="D746" i="6"/>
  <c r="D744" i="6"/>
  <c r="C744" i="6" s="1"/>
  <c r="D742" i="6"/>
  <c r="D740" i="6"/>
  <c r="D738" i="6"/>
  <c r="D736" i="6"/>
  <c r="D734" i="6"/>
  <c r="D732" i="6"/>
  <c r="C732" i="6" s="1"/>
  <c r="D730" i="6"/>
  <c r="D728" i="6"/>
  <c r="C728" i="6" s="1"/>
  <c r="D726" i="6"/>
  <c r="D724" i="6"/>
  <c r="D722" i="6"/>
  <c r="D720" i="6"/>
  <c r="C720" i="6" s="1"/>
  <c r="D718" i="6"/>
  <c r="D716" i="6"/>
  <c r="D714" i="6"/>
  <c r="D712" i="6"/>
  <c r="D710" i="6"/>
  <c r="D708" i="6"/>
  <c r="D706" i="6"/>
  <c r="D704" i="6"/>
  <c r="D702" i="6"/>
  <c r="D700" i="6"/>
  <c r="D698" i="6"/>
  <c r="D696" i="6"/>
  <c r="D694" i="6"/>
  <c r="D692" i="6"/>
  <c r="C692" i="6" s="1"/>
  <c r="D690" i="6"/>
  <c r="D688" i="6"/>
  <c r="D686" i="6"/>
  <c r="D684" i="6"/>
  <c r="D682" i="6"/>
  <c r="D680" i="6"/>
  <c r="D678" i="6"/>
  <c r="D676" i="6"/>
  <c r="D674" i="6"/>
  <c r="C674" i="6" s="1"/>
  <c r="D672" i="6"/>
  <c r="D670" i="6"/>
  <c r="D668" i="6"/>
  <c r="D666" i="6"/>
  <c r="D664" i="6"/>
  <c r="D662" i="6"/>
  <c r="C662" i="6" s="1"/>
  <c r="D660" i="6"/>
  <c r="C660" i="6" s="1"/>
  <c r="D658" i="6"/>
  <c r="D656" i="6"/>
  <c r="D654" i="6"/>
  <c r="D652" i="6"/>
  <c r="D650" i="6"/>
  <c r="D648" i="6"/>
  <c r="D646" i="6"/>
  <c r="D644" i="6"/>
  <c r="D642" i="6"/>
  <c r="D640" i="6"/>
  <c r="D638" i="6"/>
  <c r="C638" i="6" s="1"/>
  <c r="D636" i="6"/>
  <c r="D634" i="6"/>
  <c r="C634" i="6" s="1"/>
  <c r="D632" i="6"/>
  <c r="D630" i="6"/>
  <c r="D628" i="6"/>
  <c r="D626" i="6"/>
  <c r="D624" i="6"/>
  <c r="D622" i="6"/>
  <c r="D620" i="6"/>
  <c r="D618" i="6"/>
  <c r="D616" i="6"/>
  <c r="D614" i="6"/>
  <c r="D612" i="6"/>
  <c r="D610" i="6"/>
  <c r="D608" i="6"/>
  <c r="D606" i="6"/>
  <c r="C606" i="6" s="1"/>
  <c r="D604" i="6"/>
  <c r="D602" i="6"/>
  <c r="D600" i="6"/>
  <c r="C600" i="6" s="1"/>
  <c r="D598" i="6"/>
  <c r="C598" i="6" s="1"/>
  <c r="D596" i="6"/>
  <c r="D594" i="6"/>
  <c r="C594" i="6" s="1"/>
  <c r="D592" i="6"/>
  <c r="D590" i="6"/>
  <c r="D588" i="6"/>
  <c r="D586" i="6"/>
  <c r="D584" i="6"/>
  <c r="D582" i="6"/>
  <c r="D580" i="6"/>
  <c r="D578" i="6"/>
  <c r="C578" i="6" s="1"/>
  <c r="D576" i="6"/>
  <c r="C576" i="6" s="1"/>
  <c r="D574" i="6"/>
  <c r="D572" i="6"/>
  <c r="D570" i="6"/>
  <c r="D568" i="6"/>
  <c r="C568" i="6" s="1"/>
  <c r="D566" i="6"/>
  <c r="D564" i="6"/>
  <c r="D562" i="6"/>
  <c r="D560" i="6"/>
  <c r="D558" i="6"/>
  <c r="D556" i="6"/>
  <c r="D554" i="6"/>
  <c r="D552" i="6"/>
  <c r="C552" i="6" s="1"/>
  <c r="D550" i="6"/>
  <c r="C550" i="6" s="1"/>
  <c r="D548" i="6"/>
  <c r="C548" i="6" s="1"/>
  <c r="D546" i="6"/>
  <c r="D544" i="6"/>
  <c r="D542" i="6"/>
  <c r="D540" i="6"/>
  <c r="D538" i="6"/>
  <c r="D536" i="6"/>
  <c r="D534" i="6"/>
  <c r="D532" i="6"/>
  <c r="D530" i="6"/>
  <c r="D528" i="6"/>
  <c r="D526" i="6"/>
  <c r="D524" i="6"/>
  <c r="C524" i="6" s="1"/>
  <c r="D522" i="6"/>
  <c r="C522" i="6" s="1"/>
  <c r="D520" i="6"/>
  <c r="D518" i="6"/>
  <c r="D516" i="6"/>
  <c r="C516" i="6" s="1"/>
  <c r="D514" i="6"/>
  <c r="D512" i="6"/>
  <c r="D510" i="6"/>
  <c r="D508" i="6"/>
  <c r="D506" i="6"/>
  <c r="D504" i="6"/>
  <c r="D502" i="6"/>
  <c r="D500" i="6"/>
  <c r="D498" i="6"/>
  <c r="D496" i="6"/>
  <c r="D494" i="6"/>
  <c r="D492" i="6"/>
  <c r="D490" i="6"/>
  <c r="D488" i="6"/>
  <c r="D486" i="6"/>
  <c r="D484" i="6"/>
  <c r="D482" i="6"/>
  <c r="D480" i="6"/>
  <c r="D478" i="6"/>
  <c r="D476" i="6"/>
  <c r="D474" i="6"/>
  <c r="D472" i="6"/>
  <c r="C472" i="6" s="1"/>
  <c r="D470" i="6"/>
  <c r="C470" i="6" s="1"/>
  <c r="D468" i="6"/>
  <c r="D466" i="6"/>
  <c r="C466" i="6" s="1"/>
  <c r="D464" i="6"/>
  <c r="D462" i="6"/>
  <c r="D460" i="6"/>
  <c r="D458" i="6"/>
  <c r="D456" i="6"/>
  <c r="D454" i="6"/>
  <c r="D452" i="6"/>
  <c r="D448" i="6"/>
  <c r="D444" i="6"/>
  <c r="C444" i="6" s="1"/>
  <c r="D440" i="6"/>
  <c r="D436" i="6"/>
  <c r="D432" i="6"/>
  <c r="D428" i="6"/>
  <c r="D424" i="6"/>
  <c r="D420" i="6"/>
  <c r="D416" i="6"/>
  <c r="D412" i="6"/>
  <c r="D408" i="6"/>
  <c r="D404" i="6"/>
  <c r="D400" i="6"/>
  <c r="D396" i="6"/>
  <c r="D392" i="6"/>
  <c r="D390" i="6"/>
  <c r="D388" i="6"/>
  <c r="D386" i="6"/>
  <c r="C386" i="6" s="1"/>
  <c r="D384" i="6"/>
  <c r="D382" i="6"/>
  <c r="D380" i="6"/>
  <c r="D378" i="6"/>
  <c r="C378" i="6" s="1"/>
  <c r="D374" i="6"/>
  <c r="D372" i="6"/>
  <c r="D370" i="6"/>
  <c r="D368" i="6"/>
  <c r="C368" i="6" s="1"/>
  <c r="D364" i="6"/>
  <c r="D362" i="6"/>
  <c r="D360" i="6"/>
  <c r="D358" i="6"/>
  <c r="C358" i="6" s="1"/>
  <c r="D354" i="6"/>
  <c r="D350" i="6"/>
  <c r="D346" i="6"/>
  <c r="D342" i="6"/>
  <c r="D334" i="6"/>
  <c r="D320" i="6"/>
  <c r="D318" i="6"/>
  <c r="D310" i="6"/>
  <c r="D308" i="6"/>
  <c r="D300" i="6"/>
  <c r="D298" i="6"/>
  <c r="D296" i="6"/>
  <c r="D290" i="6"/>
  <c r="D286" i="6"/>
  <c r="D284" i="6"/>
  <c r="D282" i="6"/>
  <c r="D280" i="6"/>
  <c r="D276" i="6"/>
  <c r="D274" i="6"/>
  <c r="D272" i="6"/>
  <c r="D268" i="6"/>
  <c r="D266" i="6"/>
  <c r="D264" i="6"/>
  <c r="D262" i="6"/>
  <c r="D260" i="6"/>
  <c r="D258" i="6"/>
  <c r="D254" i="6"/>
  <c r="D246" i="6"/>
  <c r="D232" i="6"/>
  <c r="D224" i="6"/>
  <c r="D222" i="6"/>
  <c r="D220" i="6"/>
  <c r="D206" i="6"/>
  <c r="D200" i="6"/>
  <c r="D186" i="6"/>
  <c r="D48" i="6"/>
  <c r="D677" i="6"/>
  <c r="C677" i="6" s="1"/>
  <c r="D675" i="6"/>
  <c r="D673" i="6"/>
  <c r="D671" i="6"/>
  <c r="D669" i="6"/>
  <c r="D667" i="6"/>
  <c r="D665" i="6"/>
  <c r="D663" i="6"/>
  <c r="D661" i="6"/>
  <c r="C661" i="6" s="1"/>
  <c r="D659" i="6"/>
  <c r="D657" i="6"/>
  <c r="D655" i="6"/>
  <c r="D653" i="6"/>
  <c r="D651" i="6"/>
  <c r="D649" i="6"/>
  <c r="D647" i="6"/>
  <c r="D645" i="6"/>
  <c r="C645" i="6" s="1"/>
  <c r="D643" i="6"/>
  <c r="D641" i="6"/>
  <c r="D639" i="6"/>
  <c r="D637" i="6"/>
  <c r="D635" i="6"/>
  <c r="D633" i="6"/>
  <c r="D631" i="6"/>
  <c r="D629" i="6"/>
  <c r="C629" i="6" s="1"/>
  <c r="D627" i="6"/>
  <c r="D625" i="6"/>
  <c r="D623" i="6"/>
  <c r="D621" i="6"/>
  <c r="D619" i="6"/>
  <c r="D617" i="6"/>
  <c r="D615" i="6"/>
  <c r="D613" i="6"/>
  <c r="C613" i="6" s="1"/>
  <c r="D611" i="6"/>
  <c r="D609" i="6"/>
  <c r="D607" i="6"/>
  <c r="D605" i="6"/>
  <c r="D603" i="6"/>
  <c r="D601" i="6"/>
  <c r="D599" i="6"/>
  <c r="D597" i="6"/>
  <c r="C597" i="6" s="1"/>
  <c r="D595" i="6"/>
  <c r="D593" i="6"/>
  <c r="D591" i="6"/>
  <c r="D589" i="6"/>
  <c r="D587" i="6"/>
  <c r="D585" i="6"/>
  <c r="D583" i="6"/>
  <c r="D581" i="6"/>
  <c r="C581" i="6" s="1"/>
  <c r="D579" i="6"/>
  <c r="D577" i="6"/>
  <c r="D575" i="6"/>
  <c r="D573" i="6"/>
  <c r="D571" i="6"/>
  <c r="D569" i="6"/>
  <c r="D567" i="6"/>
  <c r="D565" i="6"/>
  <c r="C565" i="6" s="1"/>
  <c r="D563" i="6"/>
  <c r="D561" i="6"/>
  <c r="D559" i="6"/>
  <c r="D557" i="6"/>
  <c r="D555" i="6"/>
  <c r="D553" i="6"/>
  <c r="D551" i="6"/>
  <c r="D549" i="6"/>
  <c r="C549" i="6" s="1"/>
  <c r="D547" i="6"/>
  <c r="D545" i="6"/>
  <c r="D543" i="6"/>
  <c r="D541" i="6"/>
  <c r="D539" i="6"/>
  <c r="D537" i="6"/>
  <c r="D535" i="6"/>
  <c r="D533" i="6"/>
  <c r="C533" i="6" s="1"/>
  <c r="D531" i="6"/>
  <c r="D529" i="6"/>
  <c r="D527" i="6"/>
  <c r="D525" i="6"/>
  <c r="D523" i="6"/>
  <c r="D521" i="6"/>
  <c r="D519" i="6"/>
  <c r="D517" i="6"/>
  <c r="C517" i="6" s="1"/>
  <c r="D515" i="6"/>
  <c r="D513" i="6"/>
  <c r="D511" i="6"/>
  <c r="D509" i="6"/>
  <c r="D507" i="6"/>
  <c r="D505" i="6"/>
  <c r="D503" i="6"/>
  <c r="D501" i="6"/>
  <c r="C501" i="6" s="1"/>
  <c r="D499" i="6"/>
  <c r="D497" i="6"/>
  <c r="D495" i="6"/>
  <c r="D493" i="6"/>
  <c r="D491" i="6"/>
  <c r="D489" i="6"/>
  <c r="D487" i="6"/>
  <c r="D485" i="6"/>
  <c r="C485" i="6" s="1"/>
  <c r="D483" i="6"/>
  <c r="D481" i="6"/>
  <c r="D479" i="6"/>
  <c r="D477" i="6"/>
  <c r="D475" i="6"/>
  <c r="D473" i="6"/>
  <c r="D471" i="6"/>
  <c r="D469" i="6"/>
  <c r="C469" i="6" s="1"/>
  <c r="D467" i="6"/>
  <c r="D465" i="6"/>
  <c r="D463" i="6"/>
  <c r="D461" i="6"/>
  <c r="D459" i="6"/>
  <c r="D457" i="6"/>
  <c r="D455" i="6"/>
  <c r="D453" i="6"/>
  <c r="C453" i="6" s="1"/>
  <c r="D451" i="6"/>
  <c r="D449" i="6"/>
  <c r="D447" i="6"/>
  <c r="D445" i="6"/>
  <c r="D443" i="6"/>
  <c r="D441" i="6"/>
  <c r="D439" i="6"/>
  <c r="D437" i="6"/>
  <c r="C437" i="6" s="1"/>
  <c r="D435" i="6"/>
  <c r="D433" i="6"/>
  <c r="D431" i="6"/>
  <c r="D429" i="6"/>
  <c r="D427" i="6"/>
  <c r="D425" i="6"/>
  <c r="D423" i="6"/>
  <c r="D421" i="6"/>
  <c r="C421" i="6" s="1"/>
  <c r="D419" i="6"/>
  <c r="D417" i="6"/>
  <c r="D415" i="6"/>
  <c r="D413" i="6"/>
  <c r="D411" i="6"/>
  <c r="D409" i="6"/>
  <c r="D407" i="6"/>
  <c r="D405" i="6"/>
  <c r="C405" i="6" s="1"/>
  <c r="D403" i="6"/>
  <c r="D401" i="6"/>
  <c r="D399" i="6"/>
  <c r="D397" i="6"/>
  <c r="D395" i="6"/>
  <c r="D393" i="6"/>
  <c r="D391" i="6"/>
  <c r="D389" i="6"/>
  <c r="D387" i="6"/>
  <c r="D383" i="6"/>
  <c r="D381" i="6"/>
  <c r="D379" i="6"/>
  <c r="D377" i="6"/>
  <c r="D375" i="6"/>
  <c r="D373" i="6"/>
  <c r="D369" i="6"/>
  <c r="D367" i="6"/>
  <c r="D363" i="6"/>
  <c r="D359" i="6"/>
  <c r="D357" i="6"/>
  <c r="D353" i="6"/>
  <c r="D351" i="6"/>
  <c r="D349" i="6"/>
  <c r="D345" i="6"/>
  <c r="D343" i="6"/>
  <c r="D341" i="6"/>
  <c r="D339" i="6"/>
  <c r="D337" i="6"/>
  <c r="D333" i="6"/>
  <c r="D331" i="6"/>
  <c r="D327" i="6"/>
  <c r="D323" i="6"/>
  <c r="D321" i="6"/>
  <c r="C321" i="6" s="1"/>
  <c r="D317" i="6"/>
  <c r="D313" i="6"/>
  <c r="D311" i="6"/>
  <c r="D307" i="6"/>
  <c r="D303" i="6"/>
  <c r="D295" i="6"/>
  <c r="D293" i="6"/>
  <c r="D291" i="6"/>
  <c r="D289" i="6"/>
  <c r="D287" i="6"/>
  <c r="D281" i="6"/>
  <c r="D277" i="6"/>
  <c r="D273" i="6"/>
  <c r="D271" i="6"/>
  <c r="D269" i="6"/>
  <c r="D267" i="6"/>
  <c r="D261" i="6"/>
  <c r="D255" i="6"/>
  <c r="D253" i="6"/>
  <c r="D249" i="6"/>
  <c r="D245" i="6"/>
  <c r="D235" i="6"/>
  <c r="D229" i="6"/>
  <c r="D219" i="6"/>
  <c r="C219" i="6" s="1"/>
  <c r="D211" i="6"/>
  <c r="D153" i="6"/>
  <c r="D139" i="6"/>
  <c r="D69" i="6"/>
  <c r="D12" i="6"/>
  <c r="E216" i="6"/>
  <c r="E204" i="6"/>
  <c r="E183" i="6"/>
  <c r="D167" i="6"/>
  <c r="E150" i="6"/>
  <c r="E116" i="6"/>
  <c r="E19" i="6"/>
  <c r="D208" i="6"/>
  <c r="D193" i="6"/>
  <c r="E174" i="6"/>
  <c r="E157" i="6"/>
  <c r="D138" i="6"/>
  <c r="D56" i="6"/>
  <c r="D248" i="6"/>
  <c r="C248" i="6" s="1"/>
  <c r="D239" i="6"/>
  <c r="D199" i="6"/>
  <c r="D170" i="6"/>
  <c r="D142" i="6"/>
  <c r="D108" i="6"/>
  <c r="D37" i="6"/>
  <c r="D243" i="6"/>
  <c r="D234" i="6"/>
  <c r="D192" i="6"/>
  <c r="D165" i="6"/>
  <c r="D129" i="6"/>
  <c r="D80" i="6"/>
  <c r="D259" i="6"/>
  <c r="D250" i="6"/>
  <c r="D233" i="6"/>
  <c r="D225" i="6"/>
  <c r="D215" i="6"/>
  <c r="D190" i="6"/>
  <c r="D175" i="6"/>
  <c r="D161" i="6"/>
  <c r="D450" i="6"/>
  <c r="D446" i="6"/>
  <c r="D442" i="6"/>
  <c r="D438" i="6"/>
  <c r="C438" i="6" s="1"/>
  <c r="D434" i="6"/>
  <c r="D430" i="6"/>
  <c r="D426" i="6"/>
  <c r="D422" i="6"/>
  <c r="D418" i="6"/>
  <c r="D414" i="6"/>
  <c r="D410" i="6"/>
  <c r="D406" i="6"/>
  <c r="C406" i="6" s="1"/>
  <c r="D402" i="6"/>
  <c r="C402" i="6" s="1"/>
  <c r="D398" i="6"/>
  <c r="C398" i="6" s="1"/>
  <c r="D394" i="6"/>
  <c r="E389" i="6"/>
  <c r="D385" i="6"/>
  <c r="E380" i="6"/>
  <c r="D376" i="6"/>
  <c r="D371" i="6"/>
  <c r="D366" i="6"/>
  <c r="D361" i="6"/>
  <c r="D355" i="6"/>
  <c r="E349" i="6"/>
  <c r="E343" i="6"/>
  <c r="E337" i="6"/>
  <c r="E331" i="6"/>
  <c r="D326" i="6"/>
  <c r="C326" i="6" s="1"/>
  <c r="E318" i="6"/>
  <c r="D312" i="6"/>
  <c r="D306" i="6"/>
  <c r="E299" i="6"/>
  <c r="E291" i="6"/>
  <c r="D285" i="6"/>
  <c r="E278" i="6"/>
  <c r="E271" i="6"/>
  <c r="E264" i="6"/>
  <c r="E258" i="6"/>
  <c r="D251" i="6"/>
  <c r="D244" i="6"/>
  <c r="E235" i="6"/>
  <c r="D228" i="6"/>
  <c r="E220" i="6"/>
  <c r="D212" i="6"/>
  <c r="D204" i="6"/>
  <c r="D194" i="6"/>
  <c r="D184" i="6"/>
  <c r="D177" i="6"/>
  <c r="E167" i="6"/>
  <c r="D160" i="6"/>
  <c r="E152" i="6"/>
  <c r="E140" i="6"/>
  <c r="D124" i="6"/>
  <c r="E87" i="6"/>
  <c r="D42" i="6"/>
  <c r="D207" i="6"/>
  <c r="E198" i="6"/>
  <c r="D189" i="6"/>
  <c r="E180" i="6"/>
  <c r="D173" i="6"/>
  <c r="C173" i="6" s="1"/>
  <c r="E164" i="6"/>
  <c r="D155" i="6"/>
  <c r="E146" i="6"/>
  <c r="E131" i="6"/>
  <c r="E105" i="6"/>
  <c r="E66" i="6"/>
  <c r="D15" i="6"/>
  <c r="D198" i="6"/>
  <c r="D188" i="6"/>
  <c r="D180" i="6"/>
  <c r="D172" i="6"/>
  <c r="D162" i="6"/>
  <c r="E154" i="6"/>
  <c r="D145" i="6"/>
  <c r="D130" i="6"/>
  <c r="D104" i="6"/>
  <c r="E59" i="6"/>
  <c r="D322" i="6"/>
  <c r="C322" i="6" s="1"/>
  <c r="D316" i="6"/>
  <c r="E310" i="6"/>
  <c r="E304" i="6"/>
  <c r="E298" i="6"/>
  <c r="D292" i="6"/>
  <c r="E286" i="6"/>
  <c r="E280" i="6"/>
  <c r="D275" i="6"/>
  <c r="E268" i="6"/>
  <c r="D263" i="6"/>
  <c r="E256" i="6"/>
  <c r="E250" i="6"/>
  <c r="E244" i="6"/>
  <c r="D238" i="6"/>
  <c r="E230" i="6"/>
  <c r="E224" i="6"/>
  <c r="E217" i="6"/>
  <c r="E208" i="6"/>
  <c r="D201" i="6"/>
  <c r="E193" i="6"/>
  <c r="D185" i="6"/>
  <c r="D178" i="6"/>
  <c r="D171" i="6"/>
  <c r="D164" i="6"/>
  <c r="E155" i="6"/>
  <c r="D148" i="6"/>
  <c r="D140" i="6"/>
  <c r="E129" i="6"/>
  <c r="E111" i="6"/>
  <c r="D91" i="6"/>
  <c r="D62" i="6"/>
  <c r="D31" i="6"/>
  <c r="D144" i="6"/>
  <c r="E136" i="6"/>
  <c r="E120" i="6"/>
  <c r="E99" i="6"/>
  <c r="D79" i="6"/>
  <c r="E47" i="6"/>
  <c r="E11" i="6"/>
  <c r="D134" i="6"/>
  <c r="D119" i="6"/>
  <c r="E97" i="6"/>
  <c r="D78" i="6"/>
  <c r="E43" i="6"/>
  <c r="E355" i="6"/>
  <c r="E350" i="6"/>
  <c r="E345" i="6"/>
  <c r="E340" i="6"/>
  <c r="D335" i="6"/>
  <c r="D330" i="6"/>
  <c r="C330" i="6" s="1"/>
  <c r="D325" i="6"/>
  <c r="D319" i="6"/>
  <c r="D314" i="6"/>
  <c r="E309" i="6"/>
  <c r="D304" i="6"/>
  <c r="D299" i="6"/>
  <c r="D294" i="6"/>
  <c r="C294" i="6" s="1"/>
  <c r="E288" i="6"/>
  <c r="D283" i="6"/>
  <c r="D278" i="6"/>
  <c r="E272" i="6"/>
  <c r="E267" i="6"/>
  <c r="E262" i="6"/>
  <c r="D257" i="6"/>
  <c r="D252" i="6"/>
  <c r="C252" i="6" s="1"/>
  <c r="E246" i="6"/>
  <c r="E240" i="6"/>
  <c r="E234" i="6"/>
  <c r="E228" i="6"/>
  <c r="E223" i="6"/>
  <c r="D217" i="6"/>
  <c r="E210" i="6"/>
  <c r="E202" i="6"/>
  <c r="D195" i="6"/>
  <c r="E188" i="6"/>
  <c r="D182" i="6"/>
  <c r="E175" i="6"/>
  <c r="E169" i="6"/>
  <c r="E163" i="6"/>
  <c r="D156" i="6"/>
  <c r="E149" i="6"/>
  <c r="D143" i="6"/>
  <c r="D135" i="6"/>
  <c r="D121" i="6"/>
  <c r="D109" i="6"/>
  <c r="D96" i="6"/>
  <c r="D83" i="6"/>
  <c r="D66" i="6"/>
  <c r="D45" i="6"/>
  <c r="E22" i="6"/>
  <c r="D116" i="6"/>
  <c r="E103" i="6"/>
  <c r="D89" i="6"/>
  <c r="E72" i="6"/>
  <c r="D55" i="6"/>
  <c r="E36" i="6"/>
  <c r="D10" i="6"/>
  <c r="D114" i="6"/>
  <c r="E100" i="6"/>
  <c r="E88" i="6"/>
  <c r="D71" i="6"/>
  <c r="E54" i="6"/>
  <c r="D32" i="6"/>
  <c r="E369" i="6"/>
  <c r="D365" i="6"/>
  <c r="E360" i="6"/>
  <c r="E356" i="6"/>
  <c r="E351" i="6"/>
  <c r="D347" i="6"/>
  <c r="E342" i="6"/>
  <c r="D338" i="6"/>
  <c r="E333" i="6"/>
  <c r="D329" i="6"/>
  <c r="D324" i="6"/>
  <c r="E319" i="6"/>
  <c r="D315" i="6"/>
  <c r="E306" i="6"/>
  <c r="D302" i="6"/>
  <c r="D297" i="6"/>
  <c r="E292" i="6"/>
  <c r="D288" i="6"/>
  <c r="E283" i="6"/>
  <c r="D279" i="6"/>
  <c r="E274" i="6"/>
  <c r="D270" i="6"/>
  <c r="D265" i="6"/>
  <c r="E260" i="6"/>
  <c r="D256" i="6"/>
  <c r="E251" i="6"/>
  <c r="D247" i="6"/>
  <c r="C247" i="6" s="1"/>
  <c r="D242" i="6"/>
  <c r="D237" i="6"/>
  <c r="D231" i="6"/>
  <c r="D226" i="6"/>
  <c r="D221" i="6"/>
  <c r="E215" i="6"/>
  <c r="D209" i="6"/>
  <c r="D203" i="6"/>
  <c r="E197" i="6"/>
  <c r="E190" i="6"/>
  <c r="E184" i="6"/>
  <c r="D174" i="6"/>
  <c r="D168" i="6"/>
  <c r="D163" i="6"/>
  <c r="D157" i="6"/>
  <c r="D151" i="6"/>
  <c r="E144" i="6"/>
  <c r="E138" i="6"/>
  <c r="D131" i="6"/>
  <c r="D123" i="6"/>
  <c r="E114" i="6"/>
  <c r="D106" i="6"/>
  <c r="E98" i="6"/>
  <c r="E90" i="6"/>
  <c r="E80" i="6"/>
  <c r="E70" i="6"/>
  <c r="E58" i="6"/>
  <c r="E46" i="6"/>
  <c r="D33" i="6"/>
  <c r="D16" i="6"/>
  <c r="E126" i="6"/>
  <c r="E118" i="6"/>
  <c r="E110" i="6"/>
  <c r="D103" i="6"/>
  <c r="D94" i="6"/>
  <c r="D86" i="6"/>
  <c r="E77" i="6"/>
  <c r="E64" i="6"/>
  <c r="E51" i="6"/>
  <c r="E41" i="6"/>
  <c r="D26" i="6"/>
  <c r="E9" i="6"/>
  <c r="E134" i="6"/>
  <c r="D126" i="6"/>
  <c r="D118" i="6"/>
  <c r="E109" i="6"/>
  <c r="D101" i="6"/>
  <c r="D93" i="6"/>
  <c r="D84" i="6"/>
  <c r="D74" i="6"/>
  <c r="D63" i="6"/>
  <c r="D51" i="6"/>
  <c r="D41" i="6"/>
  <c r="D24" i="6"/>
  <c r="E391" i="6"/>
  <c r="E387" i="6"/>
  <c r="E383" i="6"/>
  <c r="E379" i="6"/>
  <c r="E375" i="6"/>
  <c r="E371" i="6"/>
  <c r="E367" i="6"/>
  <c r="E363" i="6"/>
  <c r="D356" i="6"/>
  <c r="D352" i="6"/>
  <c r="D348" i="6"/>
  <c r="C348" i="6" s="1"/>
  <c r="D344" i="6"/>
  <c r="C344" i="6" s="1"/>
  <c r="D340" i="6"/>
  <c r="D336" i="6"/>
  <c r="D332" i="6"/>
  <c r="D328" i="6"/>
  <c r="E324" i="6"/>
  <c r="E320" i="6"/>
  <c r="E316" i="6"/>
  <c r="E312" i="6"/>
  <c r="D309" i="6"/>
  <c r="D305" i="6"/>
  <c r="D301" i="6"/>
  <c r="E297" i="6"/>
  <c r="E293" i="6"/>
  <c r="E289" i="6"/>
  <c r="E285" i="6"/>
  <c r="E281" i="6"/>
  <c r="E277" i="6"/>
  <c r="E273" i="6"/>
  <c r="E269" i="6"/>
  <c r="E265" i="6"/>
  <c r="E261" i="6"/>
  <c r="E257" i="6"/>
  <c r="E253" i="6"/>
  <c r="E249" i="6"/>
  <c r="E245" i="6"/>
  <c r="D241" i="6"/>
  <c r="D236" i="6"/>
  <c r="E231" i="6"/>
  <c r="D227" i="6"/>
  <c r="E222" i="6"/>
  <c r="E218" i="6"/>
  <c r="E212" i="6"/>
  <c r="E207" i="6"/>
  <c r="D202" i="6"/>
  <c r="D197" i="6"/>
  <c r="E191" i="6"/>
  <c r="E185" i="6"/>
  <c r="D181" i="6"/>
  <c r="E176" i="6"/>
  <c r="E171" i="6"/>
  <c r="E166" i="6"/>
  <c r="E161" i="6"/>
  <c r="E156" i="6"/>
  <c r="E151" i="6"/>
  <c r="D147" i="6"/>
  <c r="E141" i="6"/>
  <c r="D136" i="6"/>
  <c r="E130" i="6"/>
  <c r="D125" i="6"/>
  <c r="D120" i="6"/>
  <c r="D115" i="6"/>
  <c r="D110" i="6"/>
  <c r="E104" i="6"/>
  <c r="D100" i="6"/>
  <c r="E94" i="6"/>
  <c r="D90" i="6"/>
  <c r="E84" i="6"/>
  <c r="E79" i="6"/>
  <c r="D72" i="6"/>
  <c r="D65" i="6"/>
  <c r="D58" i="6"/>
  <c r="D49" i="6"/>
  <c r="D43" i="6"/>
  <c r="E35" i="6"/>
  <c r="E24" i="6"/>
  <c r="E12" i="6"/>
  <c r="E133" i="6"/>
  <c r="D128" i="6"/>
  <c r="D122" i="6"/>
  <c r="E117" i="6"/>
  <c r="D113" i="6"/>
  <c r="E107" i="6"/>
  <c r="D97" i="6"/>
  <c r="D92" i="6"/>
  <c r="D87" i="6"/>
  <c r="E82" i="6"/>
  <c r="E75" i="6"/>
  <c r="D68" i="6"/>
  <c r="E61" i="6"/>
  <c r="D53" i="6"/>
  <c r="D46" i="6"/>
  <c r="E39" i="6"/>
  <c r="D30" i="6"/>
  <c r="E18" i="6"/>
  <c r="E8" i="6"/>
  <c r="D133" i="6"/>
  <c r="D127" i="6"/>
  <c r="E121" i="6"/>
  <c r="D117" i="6"/>
  <c r="E112" i="6"/>
  <c r="D107" i="6"/>
  <c r="E101" i="6"/>
  <c r="E96" i="6"/>
  <c r="E91" i="6"/>
  <c r="E86" i="6"/>
  <c r="E81" i="6"/>
  <c r="E74" i="6"/>
  <c r="E67" i="6"/>
  <c r="D61" i="6"/>
  <c r="E52" i="6"/>
  <c r="E45" i="6"/>
  <c r="E38" i="6"/>
  <c r="E29" i="6"/>
  <c r="E16" i="6"/>
  <c r="D218" i="6"/>
  <c r="D214" i="6"/>
  <c r="D210" i="6"/>
  <c r="D205" i="6"/>
  <c r="E200" i="6"/>
  <c r="E195" i="6"/>
  <c r="D191" i="6"/>
  <c r="D187" i="6"/>
  <c r="D183" i="6"/>
  <c r="D179" i="6"/>
  <c r="E170" i="6"/>
  <c r="E162" i="6"/>
  <c r="D158" i="6"/>
  <c r="D154" i="6"/>
  <c r="D150" i="6"/>
  <c r="D146" i="6"/>
  <c r="D141" i="6"/>
  <c r="D137" i="6"/>
  <c r="E132" i="6"/>
  <c r="E127" i="6"/>
  <c r="E123" i="6"/>
  <c r="E119" i="6"/>
  <c r="D111" i="6"/>
  <c r="E106" i="6"/>
  <c r="E102" i="6"/>
  <c r="D98" i="6"/>
  <c r="E93" i="6"/>
  <c r="E89" i="6"/>
  <c r="E85" i="6"/>
  <c r="D81" i="6"/>
  <c r="D77" i="6"/>
  <c r="E69" i="6"/>
  <c r="D64" i="6"/>
  <c r="E56" i="6"/>
  <c r="E49" i="6"/>
  <c r="E44" i="6"/>
  <c r="D38" i="6"/>
  <c r="E31" i="6"/>
  <c r="D25" i="6"/>
  <c r="D18" i="6"/>
  <c r="D11" i="6"/>
  <c r="D35" i="6"/>
  <c r="E28" i="6"/>
  <c r="E21" i="6"/>
  <c r="E14" i="6"/>
  <c r="D8" i="6"/>
  <c r="E33" i="6"/>
  <c r="D28" i="6"/>
  <c r="D21" i="6"/>
  <c r="E7" i="6"/>
  <c r="E243" i="6"/>
  <c r="D240" i="6"/>
  <c r="E236" i="6"/>
  <c r="E233" i="6"/>
  <c r="D230" i="6"/>
  <c r="D223" i="6"/>
  <c r="D216" i="6"/>
  <c r="D213" i="6"/>
  <c r="E209" i="6"/>
  <c r="E206" i="6"/>
  <c r="E203" i="6"/>
  <c r="E199" i="6"/>
  <c r="D196" i="6"/>
  <c r="E192" i="6"/>
  <c r="E189" i="6"/>
  <c r="E186" i="6"/>
  <c r="E179" i="6"/>
  <c r="D176" i="6"/>
  <c r="E172" i="6"/>
  <c r="D169" i="6"/>
  <c r="D166" i="6"/>
  <c r="D159" i="6"/>
  <c r="D152" i="6"/>
  <c r="D149" i="6"/>
  <c r="E145" i="6"/>
  <c r="E142" i="6"/>
  <c r="E139" i="6"/>
  <c r="E135" i="6"/>
  <c r="D132" i="6"/>
  <c r="E128" i="6"/>
  <c r="E125" i="6"/>
  <c r="E122" i="6"/>
  <c r="E115" i="6"/>
  <c r="D112" i="6"/>
  <c r="E108" i="6"/>
  <c r="D105" i="6"/>
  <c r="D102" i="6"/>
  <c r="D99" i="6"/>
  <c r="D95" i="6"/>
  <c r="D88" i="6"/>
  <c r="D85" i="6"/>
  <c r="D82" i="6"/>
  <c r="E78" i="6"/>
  <c r="D75" i="6"/>
  <c r="E71" i="6"/>
  <c r="E68" i="6"/>
  <c r="E65" i="6"/>
  <c r="E62" i="6"/>
  <c r="D59" i="6"/>
  <c r="E55" i="6"/>
  <c r="D52" i="6"/>
  <c r="E48" i="6"/>
  <c r="E42" i="6"/>
  <c r="D39" i="6"/>
  <c r="D36" i="6"/>
  <c r="E32" i="6"/>
  <c r="D29" i="6"/>
  <c r="E25" i="6"/>
  <c r="D22" i="6"/>
  <c r="D19" i="6"/>
  <c r="E15" i="6"/>
  <c r="D9" i="6"/>
  <c r="E76" i="6"/>
  <c r="E73" i="6"/>
  <c r="D70" i="6"/>
  <c r="D67" i="6"/>
  <c r="E60" i="6"/>
  <c r="E57" i="6"/>
  <c r="D54" i="6"/>
  <c r="E50" i="6"/>
  <c r="D47" i="6"/>
  <c r="D44" i="6"/>
  <c r="E40" i="6"/>
  <c r="E34" i="6"/>
  <c r="E27" i="6"/>
  <c r="E23" i="6"/>
  <c r="E20" i="6"/>
  <c r="E17" i="6"/>
  <c r="D14" i="6"/>
  <c r="D7" i="6"/>
  <c r="D76" i="6"/>
  <c r="D73" i="6"/>
  <c r="E63" i="6"/>
  <c r="D60" i="6"/>
  <c r="D57" i="6"/>
  <c r="E53" i="6"/>
  <c r="D50" i="6"/>
  <c r="D40" i="6"/>
  <c r="E37" i="6"/>
  <c r="D34" i="6"/>
  <c r="E30" i="6"/>
  <c r="D27" i="6"/>
  <c r="D23" i="6"/>
  <c r="D20" i="6"/>
  <c r="D17" i="6"/>
  <c r="E13" i="6"/>
  <c r="C464" i="6" l="1"/>
  <c r="C544" i="6"/>
  <c r="C656" i="6"/>
  <c r="C688" i="6"/>
  <c r="C768" i="6"/>
  <c r="C832" i="6"/>
  <c r="C912" i="6"/>
  <c r="C942" i="6"/>
  <c r="C1300" i="6"/>
  <c r="C1464" i="6"/>
  <c r="C1594" i="6"/>
  <c r="C1818" i="6"/>
  <c r="C1850" i="6"/>
  <c r="C1882" i="6"/>
  <c r="C1916" i="6"/>
  <c r="C980" i="6"/>
  <c r="C1294" i="6"/>
  <c r="C1324" i="6"/>
  <c r="C1800" i="6"/>
  <c r="C1832" i="6"/>
  <c r="C1864" i="6"/>
  <c r="C1896" i="6"/>
  <c r="C1926" i="6"/>
  <c r="C2020" i="6"/>
  <c r="C2052" i="6"/>
  <c r="C2084" i="6"/>
  <c r="C2182" i="6"/>
  <c r="C2464" i="6"/>
  <c r="C2528" i="6"/>
  <c r="C2736" i="6"/>
  <c r="C3104" i="6"/>
  <c r="C416" i="6"/>
  <c r="C498" i="6"/>
  <c r="C626" i="6"/>
  <c r="C658" i="6"/>
  <c r="C690" i="6"/>
  <c r="C770" i="6"/>
  <c r="C834" i="6"/>
  <c r="C914" i="6"/>
  <c r="C946" i="6"/>
  <c r="C1304" i="6"/>
  <c r="C952" i="6"/>
  <c r="C1046" i="6"/>
  <c r="C1360" i="6"/>
  <c r="C1392" i="6"/>
  <c r="C1612" i="6"/>
  <c r="C1962" i="6"/>
  <c r="C2122" i="6"/>
  <c r="C2546" i="6"/>
  <c r="C2610" i="6"/>
  <c r="C2690" i="6"/>
  <c r="C2786" i="6"/>
  <c r="C2946" i="6"/>
  <c r="C3474" i="6"/>
  <c r="C301" i="6"/>
  <c r="C484" i="6"/>
  <c r="C564" i="6"/>
  <c r="C804" i="6"/>
  <c r="C1276" i="6"/>
  <c r="C1472" i="6"/>
  <c r="C1602" i="6"/>
  <c r="C1762" i="6"/>
  <c r="C1826" i="6"/>
  <c r="C1858" i="6"/>
  <c r="C1890" i="6"/>
  <c r="C1924" i="6"/>
  <c r="C2340" i="6"/>
  <c r="C2406" i="6"/>
  <c r="C1522" i="6"/>
  <c r="C1808" i="6"/>
  <c r="C1840" i="6"/>
  <c r="C1872" i="6"/>
  <c r="C1934" i="6"/>
  <c r="C2028" i="6"/>
  <c r="C2060" i="6"/>
  <c r="C2190" i="6"/>
  <c r="C2222" i="6"/>
  <c r="C2318" i="6"/>
  <c r="C2756" i="6"/>
  <c r="C2772" i="6"/>
  <c r="C2788" i="6"/>
  <c r="C2868" i="6"/>
  <c r="C3124" i="6"/>
  <c r="C442" i="6"/>
  <c r="C520" i="6"/>
  <c r="C696" i="6"/>
  <c r="C776" i="6"/>
  <c r="C840" i="6"/>
  <c r="C920" i="6"/>
  <c r="C990" i="6"/>
  <c r="C1022" i="6"/>
  <c r="C1642" i="6"/>
  <c r="C2156" i="6"/>
  <c r="C1090" i="6"/>
  <c r="C1246" i="6"/>
  <c r="C1498" i="6"/>
  <c r="C1560" i="6"/>
  <c r="C3016" i="6"/>
  <c r="C3080" i="6"/>
  <c r="C3096" i="6"/>
  <c r="C3144" i="6"/>
  <c r="C3208" i="6"/>
  <c r="C3416" i="6"/>
  <c r="C3432" i="6"/>
  <c r="C3576" i="6"/>
  <c r="C3608" i="6"/>
  <c r="C3640" i="6"/>
  <c r="C3672" i="6"/>
  <c r="C4040" i="6"/>
  <c r="C4072" i="6"/>
  <c r="C4232" i="6"/>
  <c r="C4344" i="6"/>
  <c r="C4520" i="6"/>
  <c r="C4536" i="6"/>
  <c r="C602" i="6"/>
  <c r="C1126" i="6"/>
  <c r="C1190" i="6"/>
  <c r="C1386" i="6"/>
  <c r="C1418" i="6"/>
  <c r="C1548" i="6"/>
  <c r="C1614" i="6"/>
  <c r="C1678" i="6"/>
  <c r="C1710" i="6"/>
  <c r="C1742" i="6"/>
  <c r="C1774" i="6"/>
  <c r="C1904" i="6"/>
  <c r="C2224" i="6"/>
  <c r="C2450" i="6"/>
  <c r="C1220" i="6"/>
  <c r="C1344" i="6"/>
  <c r="C1470" i="6"/>
  <c r="C2362" i="6"/>
  <c r="C2424" i="6"/>
  <c r="C2522" i="6"/>
  <c r="C2586" i="6"/>
  <c r="C2602" i="6"/>
  <c r="C2634" i="6"/>
  <c r="C2682" i="6"/>
  <c r="C2714" i="6"/>
  <c r="C2842" i="6"/>
  <c r="C2922" i="6"/>
  <c r="C2986" i="6"/>
  <c r="C3018" i="6"/>
  <c r="C1128" i="6"/>
  <c r="C1520" i="6"/>
  <c r="C1192" i="6"/>
  <c r="C1728" i="6"/>
  <c r="C412" i="6"/>
  <c r="C624" i="6"/>
  <c r="C800" i="6"/>
  <c r="C2332" i="6"/>
  <c r="C2364" i="6"/>
  <c r="C948" i="6"/>
  <c r="C1042" i="6"/>
  <c r="C1356" i="6"/>
  <c r="C1388" i="6"/>
  <c r="C1546" i="6"/>
  <c r="C1672" i="6"/>
  <c r="C1958" i="6"/>
  <c r="C2512" i="6"/>
  <c r="C2576" i="6"/>
  <c r="C2592" i="6"/>
  <c r="C2624" i="6"/>
  <c r="C2656" i="6"/>
  <c r="C2672" i="6"/>
  <c r="C2704" i="6"/>
  <c r="C2832" i="6"/>
  <c r="C1298" i="6"/>
  <c r="C1328" i="6"/>
  <c r="C1804" i="6"/>
  <c r="C1836" i="6"/>
  <c r="C1868" i="6"/>
  <c r="C1900" i="6"/>
  <c r="C1930" i="6"/>
  <c r="C2024" i="6"/>
  <c r="C2056" i="6"/>
  <c r="C2186" i="6"/>
  <c r="C2818" i="6"/>
  <c r="C2900" i="6"/>
  <c r="C1086" i="6"/>
  <c r="C1274" i="6"/>
  <c r="C1494" i="6"/>
  <c r="C2226" i="6"/>
  <c r="C2550" i="6"/>
  <c r="C2854" i="6"/>
  <c r="C2934" i="6"/>
  <c r="C1340" i="6"/>
  <c r="C1466" i="6"/>
  <c r="C2388" i="6"/>
  <c r="C1792" i="6"/>
  <c r="C2780" i="6"/>
  <c r="C382" i="6"/>
  <c r="C572" i="6"/>
  <c r="C716" i="6"/>
  <c r="C764" i="6"/>
  <c r="C860" i="6"/>
  <c r="C972" i="6"/>
  <c r="C1696" i="6"/>
  <c r="C290" i="6"/>
  <c r="C364" i="6"/>
  <c r="C440" i="6"/>
  <c r="C478" i="6"/>
  <c r="C494" i="6"/>
  <c r="C558" i="6"/>
  <c r="C654" i="6"/>
  <c r="C686" i="6"/>
  <c r="C830" i="6"/>
  <c r="C910" i="6"/>
  <c r="C1230" i="6"/>
  <c r="C1264" i="6"/>
  <c r="C1426" i="6"/>
  <c r="C1556" i="6"/>
  <c r="C944" i="6"/>
  <c r="C1070" i="6"/>
  <c r="C1100" i="6"/>
  <c r="C1636" i="6"/>
  <c r="C1668" i="6"/>
  <c r="C327" i="6"/>
  <c r="C480" i="6"/>
  <c r="C496" i="6"/>
  <c r="C560" i="6"/>
  <c r="C672" i="6"/>
  <c r="C816" i="6"/>
  <c r="C1690" i="6"/>
  <c r="C1722" i="6"/>
  <c r="C1754" i="6"/>
  <c r="C1786" i="6"/>
  <c r="C1948" i="6"/>
  <c r="C2204" i="6"/>
  <c r="C2398" i="6"/>
  <c r="C1200" i="6"/>
  <c r="C1576" i="6"/>
  <c r="C2310" i="6"/>
  <c r="C2560" i="6"/>
  <c r="C2816" i="6"/>
  <c r="C2896" i="6"/>
  <c r="C2976" i="6"/>
  <c r="C3168" i="6"/>
  <c r="C3070" i="6"/>
  <c r="C3086" i="6"/>
  <c r="C295" i="6"/>
  <c r="C2912" i="6"/>
  <c r="C3008" i="6"/>
  <c r="C3072" i="6"/>
  <c r="C2978" i="6"/>
  <c r="C2994" i="6"/>
  <c r="C3154" i="6"/>
  <c r="C3170" i="6"/>
  <c r="C3468" i="6"/>
  <c r="C3724" i="6"/>
  <c r="C3756" i="6"/>
  <c r="C3772" i="6"/>
  <c r="C3964" i="6"/>
  <c r="C3980" i="6"/>
  <c r="C4300" i="6"/>
  <c r="C4332" i="6"/>
  <c r="C4412" i="6"/>
  <c r="C4524" i="6"/>
  <c r="C4572" i="6"/>
  <c r="C4604" i="6"/>
  <c r="C4636" i="6"/>
  <c r="C4668" i="6"/>
  <c r="C4700" i="6"/>
  <c r="C4764" i="6"/>
  <c r="C4796" i="6"/>
  <c r="C4828" i="6"/>
  <c r="C4860" i="6"/>
  <c r="C4892" i="6"/>
  <c r="C5580" i="6"/>
  <c r="C5644" i="6"/>
  <c r="C6272" i="6"/>
  <c r="C7198" i="6"/>
  <c r="C7262" i="6"/>
  <c r="C7356" i="6"/>
  <c r="C7514" i="6"/>
  <c r="C7922" i="6"/>
  <c r="C7986" i="6"/>
  <c r="C8182" i="6"/>
  <c r="C8404" i="6"/>
  <c r="C8530" i="6"/>
  <c r="C8684" i="6"/>
  <c r="C5098" i="6"/>
  <c r="C5324" i="6"/>
  <c r="C5388" i="6"/>
  <c r="C5622" i="6"/>
  <c r="C5754" i="6"/>
  <c r="C6694" i="6"/>
  <c r="C6822" i="6"/>
  <c r="C6854" i="6"/>
  <c r="C6886" i="6"/>
  <c r="C7436" i="6"/>
  <c r="C7630" i="6"/>
  <c r="C7956" i="6"/>
  <c r="C3230" i="6"/>
  <c r="C3502" i="6"/>
  <c r="C3534" i="6"/>
  <c r="C3550" i="6"/>
  <c r="C3582" i="6"/>
  <c r="C3614" i="6"/>
  <c r="C4030" i="6"/>
  <c r="C4062" i="6"/>
  <c r="C4222" i="6"/>
  <c r="C4334" i="6"/>
  <c r="C4542" i="6"/>
  <c r="C4670" i="6"/>
  <c r="C4702" i="6"/>
  <c r="C4734" i="6"/>
  <c r="C5456" i="6"/>
  <c r="C5960" i="6"/>
  <c r="C6086" i="6"/>
  <c r="C6628" i="6"/>
  <c r="C7298" i="6"/>
  <c r="C7550" i="6"/>
  <c r="C7676" i="6"/>
  <c r="C7926" i="6"/>
  <c r="C8216" i="6"/>
  <c r="C8440" i="6"/>
  <c r="C8688" i="6"/>
  <c r="C8752" i="6"/>
  <c r="C5166" i="6"/>
  <c r="C5326" i="6"/>
  <c r="C5922" i="6"/>
  <c r="C6148" i="6"/>
  <c r="C6278" i="6"/>
  <c r="C6538" i="6"/>
  <c r="C6570" i="6"/>
  <c r="C7084" i="6"/>
  <c r="C7116" i="6"/>
  <c r="C7602" i="6"/>
  <c r="C3200" i="6"/>
  <c r="C3568" i="6"/>
  <c r="C3600" i="6"/>
  <c r="C3632" i="6"/>
  <c r="C3664" i="6"/>
  <c r="C3696" i="6"/>
  <c r="C3760" i="6"/>
  <c r="C3808" i="6"/>
  <c r="C3824" i="6"/>
  <c r="C3872" i="6"/>
  <c r="C3888" i="6"/>
  <c r="C3904" i="6"/>
  <c r="C4032" i="6"/>
  <c r="C4112" i="6"/>
  <c r="C4144" i="6"/>
  <c r="C4176" i="6"/>
  <c r="C4192" i="6"/>
  <c r="C4240" i="6"/>
  <c r="C4368" i="6"/>
  <c r="C4416" i="6"/>
  <c r="C4432" i="6"/>
  <c r="C4448" i="6"/>
  <c r="C4496" i="6"/>
  <c r="C4512" i="6"/>
  <c r="C4640" i="6"/>
  <c r="C4736" i="6"/>
  <c r="C4928" i="6"/>
  <c r="C4960" i="6"/>
  <c r="C5428" i="6"/>
  <c r="C5492" i="6"/>
  <c r="C5556" i="6"/>
  <c r="C5588" i="6"/>
  <c r="C5652" i="6"/>
  <c r="C5714" i="6"/>
  <c r="C5746" i="6"/>
  <c r="C5808" i="6"/>
  <c r="C5870" i="6"/>
  <c r="C5902" i="6"/>
  <c r="C6058" i="6"/>
  <c r="C6216" i="6"/>
  <c r="C6344" i="6"/>
  <c r="C6472" i="6"/>
  <c r="C6504" i="6"/>
  <c r="C6632" i="6"/>
  <c r="C6664" i="6"/>
  <c r="C6764" i="6"/>
  <c r="C6918" i="6"/>
  <c r="C6950" i="6"/>
  <c r="C6982" i="6"/>
  <c r="C7014" i="6"/>
  <c r="C7046" i="6"/>
  <c r="C7238" i="6"/>
  <c r="C7458" i="6"/>
  <c r="C7522" i="6"/>
  <c r="C7616" i="6"/>
  <c r="C7742" i="6"/>
  <c r="C8380" i="6"/>
  <c r="C3282" i="6"/>
  <c r="C3298" i="6"/>
  <c r="C3314" i="6"/>
  <c r="C3330" i="6"/>
  <c r="C3346" i="6"/>
  <c r="C3362" i="6"/>
  <c r="C3378" i="6"/>
  <c r="C3394" i="6"/>
  <c r="C3410" i="6"/>
  <c r="C3650" i="6"/>
  <c r="C3682" i="6"/>
  <c r="C3826" i="6"/>
  <c r="C3906" i="6"/>
  <c r="C4114" i="6"/>
  <c r="C4258" i="6"/>
  <c r="C4274" i="6"/>
  <c r="C4594" i="6"/>
  <c r="C4770" i="6"/>
  <c r="C4802" i="6"/>
  <c r="C4834" i="6"/>
  <c r="C4866" i="6"/>
  <c r="C4898" i="6"/>
  <c r="C5812" i="6"/>
  <c r="C6062" i="6"/>
  <c r="C6188" i="6"/>
  <c r="C6316" i="6"/>
  <c r="C6668" i="6"/>
  <c r="C7178" i="6"/>
  <c r="C7210" i="6"/>
  <c r="C8290" i="6"/>
  <c r="C8322" i="6"/>
  <c r="C8448" i="6"/>
  <c r="C8606" i="6"/>
  <c r="C4992" i="6"/>
  <c r="C3156" i="6"/>
  <c r="C3236" i="6"/>
  <c r="C3252" i="6"/>
  <c r="C3268" i="6"/>
  <c r="C3284" i="6"/>
  <c r="C3300" i="6"/>
  <c r="C3316" i="6"/>
  <c r="C3332" i="6"/>
  <c r="C3348" i="6"/>
  <c r="C3364" i="6"/>
  <c r="C3380" i="6"/>
  <c r="C3396" i="6"/>
  <c r="C3412" i="6"/>
  <c r="C3572" i="6"/>
  <c r="C3604" i="6"/>
  <c r="C3668" i="6"/>
  <c r="C3860" i="6"/>
  <c r="C4036" i="6"/>
  <c r="C4196" i="6"/>
  <c r="C4276" i="6"/>
  <c r="C4356" i="6"/>
  <c r="C4564" i="6"/>
  <c r="C5436" i="6"/>
  <c r="C5500" i="6"/>
  <c r="C5564" i="6"/>
  <c r="C5816" i="6"/>
  <c r="C6002" i="6"/>
  <c r="C6098" i="6"/>
  <c r="C6224" i="6"/>
  <c r="C6512" i="6"/>
  <c r="C6544" i="6"/>
  <c r="C6576" i="6"/>
  <c r="C6672" i="6"/>
  <c r="C6740" i="6"/>
  <c r="C7374" i="6"/>
  <c r="C7594" i="6"/>
  <c r="C7876" i="6"/>
  <c r="C7906" i="6"/>
  <c r="C8228" i="6"/>
  <c r="C8452" i="6"/>
  <c r="C8610" i="6"/>
  <c r="C5446" i="6"/>
  <c r="C5802" i="6"/>
  <c r="C6162" i="6"/>
  <c r="C6226" i="6"/>
  <c r="C6454" i="6"/>
  <c r="C6804" i="6"/>
  <c r="C6838" i="6"/>
  <c r="C6870" i="6"/>
  <c r="C7712" i="6"/>
  <c r="C8096" i="6"/>
  <c r="C8612" i="6"/>
  <c r="C2915" i="6"/>
  <c r="C3139" i="6"/>
  <c r="C2387" i="6"/>
  <c r="C2403" i="6"/>
  <c r="C2419" i="6"/>
  <c r="C2435" i="6"/>
  <c r="C3155" i="6"/>
  <c r="C4115" i="6"/>
  <c r="C4963" i="6"/>
  <c r="C5127" i="6"/>
  <c r="C5175" i="6"/>
  <c r="C5255" i="6"/>
  <c r="C4979" i="6"/>
  <c r="C5143" i="6"/>
  <c r="C5287" i="6"/>
  <c r="C5581" i="6"/>
  <c r="C5619" i="6"/>
  <c r="C5565" i="6"/>
  <c r="C5905" i="6"/>
  <c r="C5943" i="6"/>
  <c r="C6373" i="6"/>
  <c r="C6529" i="6"/>
  <c r="C6507" i="6"/>
  <c r="C6987" i="6"/>
  <c r="C7251" i="6"/>
  <c r="C7681" i="6"/>
  <c r="C6755" i="6"/>
  <c r="C6831" i="6"/>
  <c r="C7297" i="6"/>
  <c r="C7613" i="6"/>
  <c r="C8643" i="6"/>
  <c r="C3206" i="6"/>
  <c r="C3430" i="6"/>
  <c r="C3638" i="6"/>
  <c r="C3702" i="6"/>
  <c r="C3734" i="6"/>
  <c r="C3958" i="6"/>
  <c r="C4086" i="6"/>
  <c r="C4102" i="6"/>
  <c r="C4598" i="6"/>
  <c r="C4934" i="6"/>
  <c r="C5130" i="6"/>
  <c r="C5632" i="6"/>
  <c r="C5788" i="6"/>
  <c r="C6102" i="6"/>
  <c r="C7154" i="6"/>
  <c r="C7282" i="6"/>
  <c r="C7314" i="6"/>
  <c r="C7376" i="6"/>
  <c r="C7470" i="6"/>
  <c r="C7690" i="6"/>
  <c r="C7754" i="6"/>
  <c r="C7848" i="6"/>
  <c r="C7910" i="6"/>
  <c r="C8266" i="6"/>
  <c r="C5124" i="6"/>
  <c r="C5206" i="6"/>
  <c r="C5382" i="6"/>
  <c r="C5740" i="6"/>
  <c r="C6036" i="6"/>
  <c r="C6230" i="6"/>
  <c r="C6358" i="6"/>
  <c r="C6392" i="6"/>
  <c r="C7100" i="6"/>
  <c r="C7132" i="6"/>
  <c r="C7684" i="6"/>
  <c r="C7846" i="6"/>
  <c r="C8040" i="6"/>
  <c r="C8164" i="6"/>
  <c r="C8198" i="6"/>
  <c r="C8454" i="6"/>
  <c r="C3043" i="6"/>
  <c r="C3091" i="6"/>
  <c r="C2931" i="6"/>
  <c r="C4067" i="6"/>
  <c r="C4227" i="6"/>
  <c r="C4307" i="6"/>
  <c r="C4179" i="6"/>
  <c r="C4259" i="6"/>
  <c r="C4915" i="6"/>
  <c r="C5239" i="6"/>
  <c r="C4867" i="6"/>
  <c r="C4947" i="6"/>
  <c r="C5063" i="6"/>
  <c r="C5223" i="6"/>
  <c r="C4835" i="6"/>
  <c r="C4931" i="6"/>
  <c r="C5095" i="6"/>
  <c r="C5399" i="6"/>
  <c r="C5319" i="6"/>
  <c r="C6101" i="6"/>
  <c r="C6153" i="6"/>
  <c r="C6317" i="6"/>
  <c r="C5989" i="6"/>
  <c r="C5965" i="6"/>
  <c r="C6021" i="6"/>
  <c r="C6297" i="6"/>
  <c r="C7419" i="6"/>
  <c r="C7581" i="6"/>
  <c r="C7125" i="6"/>
  <c r="C7347" i="6"/>
  <c r="C8021" i="6"/>
  <c r="C8233" i="6"/>
  <c r="C7779" i="6"/>
  <c r="C7901" i="6"/>
  <c r="C8151" i="6"/>
  <c r="C8435" i="6"/>
  <c r="C7783" i="6"/>
  <c r="C8313" i="6"/>
  <c r="C8695" i="6"/>
  <c r="C95" i="6"/>
  <c r="C347" i="6"/>
  <c r="C381" i="6"/>
  <c r="C1012" i="6"/>
  <c r="C1074" i="6"/>
  <c r="C1104" i="6"/>
  <c r="C1514" i="6"/>
  <c r="C1640" i="6"/>
  <c r="C2480" i="6"/>
  <c r="C2864" i="6"/>
  <c r="C2944" i="6"/>
  <c r="C3728" i="6"/>
  <c r="C3776" i="6"/>
  <c r="C3968" i="6"/>
  <c r="C4096" i="6"/>
  <c r="C4576" i="6"/>
  <c r="C4608" i="6"/>
  <c r="C4672" i="6"/>
  <c r="C4704" i="6"/>
  <c r="C4768" i="6"/>
  <c r="C4800" i="6"/>
  <c r="C4832" i="6"/>
  <c r="C4864" i="6"/>
  <c r="C4896" i="6"/>
  <c r="C5932" i="6"/>
  <c r="C6280" i="6"/>
  <c r="C6438" i="6"/>
  <c r="C6726" i="6"/>
  <c r="C6824" i="6"/>
  <c r="C6856" i="6"/>
  <c r="C6888" i="6"/>
  <c r="C4310" i="6"/>
  <c r="C4342" i="6"/>
  <c r="C4422" i="6"/>
  <c r="C4470" i="6"/>
  <c r="C4582" i="6"/>
  <c r="C4774" i="6"/>
  <c r="C4806" i="6"/>
  <c r="C4838" i="6"/>
  <c r="C4870" i="6"/>
  <c r="C4902" i="6"/>
  <c r="C5662" i="6"/>
  <c r="C5726" i="6"/>
  <c r="C5820" i="6"/>
  <c r="C6070" i="6"/>
  <c r="C6196" i="6"/>
  <c r="C6356" i="6"/>
  <c r="C6744" i="6"/>
  <c r="C6806" i="6"/>
  <c r="C7186" i="6"/>
  <c r="C7722" i="6"/>
  <c r="C8006" i="6"/>
  <c r="C8072" i="6"/>
  <c r="C8106" i="6"/>
  <c r="C8298" i="6"/>
  <c r="C8330" i="6"/>
  <c r="C8614" i="6"/>
  <c r="C4964" i="6"/>
  <c r="C4996" i="6"/>
  <c r="C5028" i="6"/>
  <c r="C5060" i="6"/>
  <c r="C5334" i="6"/>
  <c r="C5418" i="6"/>
  <c r="C5642" i="6"/>
  <c r="C5838" i="6"/>
  <c r="C6100" i="6"/>
  <c r="C6554" i="6"/>
  <c r="C6682" i="6"/>
  <c r="C6774" i="6"/>
  <c r="C7392" i="6"/>
  <c r="C7424" i="6"/>
  <c r="C8616" i="6"/>
  <c r="C3141" i="6"/>
  <c r="C2389" i="6"/>
  <c r="C2405" i="6"/>
  <c r="C2421" i="6"/>
  <c r="C6456" i="6"/>
  <c r="C4117" i="6"/>
  <c r="C5081" i="6"/>
  <c r="C5257" i="6"/>
  <c r="C5547" i="6"/>
  <c r="C5625" i="6"/>
  <c r="C5401" i="6"/>
  <c r="C5515" i="6"/>
  <c r="C5651" i="6"/>
  <c r="C5785" i="6"/>
  <c r="C6067" i="6"/>
  <c r="C6103" i="6"/>
  <c r="C6493" i="6"/>
  <c r="C5907" i="6"/>
  <c r="C6569" i="6"/>
  <c r="C6605" i="6"/>
  <c r="C6761" i="6"/>
  <c r="C6837" i="6"/>
  <c r="C6913" i="6"/>
  <c r="C6991" i="6"/>
  <c r="C7071" i="6"/>
  <c r="C7223" i="6"/>
  <c r="C7303" i="6"/>
  <c r="C7503" i="6"/>
  <c r="C7699" i="6"/>
  <c r="C6621" i="6"/>
  <c r="C7455" i="6"/>
  <c r="C7615" i="6"/>
  <c r="C8387" i="6"/>
  <c r="C8545" i="6"/>
  <c r="C8027" i="6"/>
  <c r="C8315" i="6"/>
  <c r="C8513" i="6"/>
  <c r="C7893" i="6"/>
  <c r="C8051" i="6"/>
  <c r="C8155" i="6"/>
  <c r="C5392" i="6"/>
  <c r="C5444" i="6"/>
  <c r="C5508" i="6"/>
  <c r="C5760" i="6"/>
  <c r="C5886" i="6"/>
  <c r="C6168" i="6"/>
  <c r="C6680" i="6"/>
  <c r="C6840" i="6"/>
  <c r="C6872" i="6"/>
  <c r="C7380" i="6"/>
  <c r="C7506" i="6"/>
  <c r="C7694" i="6"/>
  <c r="C8010" i="6"/>
  <c r="C8174" i="6"/>
  <c r="C8238" i="6"/>
  <c r="C8586" i="6"/>
  <c r="C8676" i="6"/>
  <c r="C5272" i="6"/>
  <c r="C5288" i="6"/>
  <c r="C5352" i="6"/>
  <c r="C5454" i="6"/>
  <c r="C5712" i="6"/>
  <c r="C6008" i="6"/>
  <c r="C6072" i="6"/>
  <c r="C6234" i="6"/>
  <c r="C6494" i="6"/>
  <c r="C7264" i="6"/>
  <c r="C7524" i="6"/>
  <c r="C7916" i="6"/>
  <c r="C8296" i="6"/>
  <c r="C8458" i="6"/>
  <c r="C8620" i="6"/>
  <c r="C8690" i="6"/>
  <c r="C693" i="6"/>
  <c r="C709" i="6"/>
  <c r="C725" i="6"/>
  <c r="C741" i="6"/>
  <c r="C757" i="6"/>
  <c r="C773" i="6"/>
  <c r="C789" i="6"/>
  <c r="C805" i="6"/>
  <c r="C821" i="6"/>
  <c r="C837" i="6"/>
  <c r="C2997" i="6"/>
  <c r="C3045" i="6"/>
  <c r="C3029" i="6"/>
  <c r="C4229" i="6"/>
  <c r="C4149" i="6"/>
  <c r="C4869" i="6"/>
  <c r="C5033" i="6"/>
  <c r="C5145" i="6"/>
  <c r="C4885" i="6"/>
  <c r="C5209" i="6"/>
  <c r="C5483" i="6"/>
  <c r="C5599" i="6"/>
  <c r="C5353" i="6"/>
  <c r="C5467" i="6"/>
  <c r="C5947" i="6"/>
  <c r="C5999" i="6"/>
  <c r="C6051" i="6"/>
  <c r="C6161" i="6"/>
  <c r="C6485" i="6"/>
  <c r="C6305" i="6"/>
  <c r="C7425" i="6"/>
  <c r="C7663" i="6"/>
  <c r="C7131" i="6"/>
  <c r="C7353" i="6"/>
  <c r="C8133" i="6"/>
  <c r="C7785" i="6"/>
  <c r="C8235" i="6"/>
  <c r="C8111" i="6"/>
  <c r="C8267" i="6"/>
  <c r="C8593" i="6"/>
  <c r="C8701" i="6"/>
  <c r="C3540" i="6"/>
  <c r="C3764" i="6"/>
  <c r="C3892" i="6"/>
  <c r="C3956" i="6"/>
  <c r="C4180" i="6"/>
  <c r="C4260" i="6"/>
  <c r="C4388" i="6"/>
  <c r="C4644" i="6"/>
  <c r="C4740" i="6"/>
  <c r="C4932" i="6"/>
  <c r="C5596" i="6"/>
  <c r="C5878" i="6"/>
  <c r="C5972" i="6"/>
  <c r="C6704" i="6"/>
  <c r="C7086" i="6"/>
  <c r="C7118" i="6"/>
  <c r="C7214" i="6"/>
  <c r="C7246" i="6"/>
  <c r="C7624" i="6"/>
  <c r="C7686" i="6"/>
  <c r="C7752" i="6"/>
  <c r="C7844" i="6"/>
  <c r="C8356" i="6"/>
  <c r="C8388" i="6"/>
  <c r="C8764" i="6"/>
  <c r="C5204" i="6"/>
  <c r="C5574" i="6"/>
  <c r="C5704" i="6"/>
  <c r="C6322" i="6"/>
  <c r="C6550" i="6"/>
  <c r="C6646" i="6"/>
  <c r="C6904" i="6"/>
  <c r="C6936" i="6"/>
  <c r="C6968" i="6"/>
  <c r="C7000" i="6"/>
  <c r="C7032" i="6"/>
  <c r="C7064" i="6"/>
  <c r="C7452" i="6"/>
  <c r="C7548" i="6"/>
  <c r="C8192" i="6"/>
  <c r="C8450" i="6"/>
  <c r="C3738" i="6"/>
  <c r="C3834" i="6"/>
  <c r="C3898" i="6"/>
  <c r="C3914" i="6"/>
  <c r="C4154" i="6"/>
  <c r="C4186" i="6"/>
  <c r="C4202" i="6"/>
  <c r="C4426" i="6"/>
  <c r="C4442" i="6"/>
  <c r="C4506" i="6"/>
  <c r="C4938" i="6"/>
  <c r="C6046" i="6"/>
  <c r="C6110" i="6"/>
  <c r="C6236" i="6"/>
  <c r="C6524" i="6"/>
  <c r="C6588" i="6"/>
  <c r="C7194" i="6"/>
  <c r="C7322" i="6"/>
  <c r="C7384" i="6"/>
  <c r="C7604" i="6"/>
  <c r="C7668" i="6"/>
  <c r="C7698" i="6"/>
  <c r="C7856" i="6"/>
  <c r="C7886" i="6"/>
  <c r="C8464" i="6"/>
  <c r="C8622" i="6"/>
  <c r="C5096" i="6"/>
  <c r="C5128" i="6"/>
  <c r="C5146" i="6"/>
  <c r="C5322" i="6"/>
  <c r="C5586" i="6"/>
  <c r="C5618" i="6"/>
  <c r="C5750" i="6"/>
  <c r="C5814" i="6"/>
  <c r="C6108" i="6"/>
  <c r="C6238" i="6"/>
  <c r="C6400" i="6"/>
  <c r="C6466" i="6"/>
  <c r="C7204" i="6"/>
  <c r="C7268" i="6"/>
  <c r="C7364" i="6"/>
  <c r="C7560" i="6"/>
  <c r="C7920" i="6"/>
  <c r="C7074" i="6"/>
  <c r="C7612" i="6"/>
  <c r="C7832" i="6"/>
  <c r="C8502" i="6"/>
  <c r="C8534" i="6"/>
  <c r="C5134" i="6"/>
  <c r="C5214" i="6"/>
  <c r="C5390" i="6"/>
  <c r="C8024" i="6"/>
  <c r="C8086" i="6"/>
  <c r="C8276" i="6"/>
  <c r="C8536" i="6"/>
  <c r="C8702" i="6"/>
  <c r="C7270" i="6"/>
  <c r="C7366" i="6"/>
  <c r="C7586" i="6"/>
  <c r="C7648" i="6"/>
  <c r="C7836" i="6"/>
  <c r="C7994" i="6"/>
  <c r="C8126" i="6"/>
  <c r="C8158" i="6"/>
  <c r="C8538" i="6"/>
  <c r="C5102" i="6"/>
  <c r="C5630" i="6"/>
  <c r="C5826" i="6"/>
  <c r="C6186" i="6"/>
  <c r="C6282" i="6"/>
  <c r="C6638" i="6"/>
  <c r="C7444" i="6"/>
  <c r="C7800" i="6"/>
  <c r="C7932" i="6"/>
  <c r="C7964" i="6"/>
  <c r="C8088" i="6"/>
  <c r="C8378" i="6"/>
  <c r="C8540" i="6"/>
  <c r="C3506" i="6"/>
  <c r="C3554" i="6"/>
  <c r="C3586" i="6"/>
  <c r="C3618" i="6"/>
  <c r="C3698" i="6"/>
  <c r="C3730" i="6"/>
  <c r="C3794" i="6"/>
  <c r="C3810" i="6"/>
  <c r="C3954" i="6"/>
  <c r="C3970" i="6"/>
  <c r="C4130" i="6"/>
  <c r="C4290" i="6"/>
  <c r="C4322" i="6"/>
  <c r="C4370" i="6"/>
  <c r="C4402" i="6"/>
  <c r="C4450" i="6"/>
  <c r="C4498" i="6"/>
  <c r="C4514" i="6"/>
  <c r="C4562" i="6"/>
  <c r="C4674" i="6"/>
  <c r="C4706" i="6"/>
  <c r="C4738" i="6"/>
  <c r="C4930" i="6"/>
  <c r="C4962" i="6"/>
  <c r="C5464" i="6"/>
  <c r="C5528" i="6"/>
  <c r="C5624" i="6"/>
  <c r="C5688" i="6"/>
  <c r="C5718" i="6"/>
  <c r="C5936" i="6"/>
  <c r="C6030" i="6"/>
  <c r="C6156" i="6"/>
  <c r="C6284" i="6"/>
  <c r="C6348" i="6"/>
  <c r="C6442" i="6"/>
  <c r="C6636" i="6"/>
  <c r="C6730" i="6"/>
  <c r="C7082" i="6"/>
  <c r="C7114" i="6"/>
  <c r="C7306" i="6"/>
  <c r="C7370" i="6"/>
  <c r="C7620" i="6"/>
  <c r="C7778" i="6"/>
  <c r="C8030" i="6"/>
  <c r="C8384" i="6"/>
  <c r="C8478" i="6"/>
  <c r="C8760" i="6"/>
  <c r="C5120" i="6"/>
  <c r="C5170" i="6"/>
  <c r="C5202" i="6"/>
  <c r="C5218" i="6"/>
  <c r="C5266" i="6"/>
  <c r="C5330" i="6"/>
  <c r="C5396" i="6"/>
  <c r="C5570" i="6"/>
  <c r="C5634" i="6"/>
  <c r="C5864" i="6"/>
  <c r="C5962" i="6"/>
  <c r="C6092" i="6"/>
  <c r="C6158" i="6"/>
  <c r="C6222" i="6"/>
  <c r="C6254" i="6"/>
  <c r="C6350" i="6"/>
  <c r="C6416" i="6"/>
  <c r="C6514" i="6"/>
  <c r="C6578" i="6"/>
  <c r="C6736" i="6"/>
  <c r="C6932" i="6"/>
  <c r="C6964" i="6"/>
  <c r="C6996" i="6"/>
  <c r="C7028" i="6"/>
  <c r="C7060" i="6"/>
  <c r="C7156" i="6"/>
  <c r="C7350" i="6"/>
  <c r="C7448" i="6"/>
  <c r="C7480" i="6"/>
  <c r="C7512" i="6"/>
  <c r="C7674" i="6"/>
  <c r="C7772" i="6"/>
  <c r="C7838" i="6"/>
  <c r="C7936" i="6"/>
  <c r="C8188" i="6"/>
  <c r="C8222" i="6"/>
  <c r="C8252" i="6"/>
  <c r="C7035" i="6"/>
  <c r="C8462" i="6"/>
  <c r="C8694" i="6"/>
  <c r="C4181" i="6"/>
  <c r="C4261" i="6"/>
  <c r="C4069" i="6"/>
  <c r="C4309" i="6"/>
  <c r="C5193" i="6"/>
  <c r="C4997" i="6"/>
  <c r="C5049" i="6"/>
  <c r="C5657" i="6"/>
  <c r="C5417" i="6"/>
  <c r="C5853" i="6"/>
  <c r="C6113" i="6"/>
  <c r="C6115" i="6"/>
  <c r="C6231" i="6"/>
  <c r="C6527" i="6"/>
  <c r="C6791" i="6"/>
  <c r="C7599" i="6"/>
  <c r="C6885" i="6"/>
  <c r="C7117" i="6"/>
  <c r="C7273" i="6"/>
  <c r="C7315" i="6"/>
  <c r="C7551" i="6"/>
  <c r="C6965" i="6"/>
  <c r="C7683" i="6"/>
  <c r="C7731" i="6"/>
  <c r="C8351" i="6"/>
  <c r="C8199" i="6"/>
  <c r="C8283" i="6"/>
  <c r="C8645" i="6"/>
  <c r="C8685" i="6"/>
  <c r="C7741" i="6"/>
  <c r="C2933" i="6"/>
  <c r="C2981" i="6"/>
  <c r="C3093" i="6"/>
  <c r="C4213" i="6"/>
  <c r="C4773" i="6"/>
  <c r="C4789" i="6"/>
  <c r="C4805" i="6"/>
  <c r="C4821" i="6"/>
  <c r="C4837" i="6"/>
  <c r="C5161" i="6"/>
  <c r="C5065" i="6"/>
  <c r="C5177" i="6"/>
  <c r="C5321" i="6"/>
  <c r="C5567" i="6"/>
  <c r="C5729" i="6"/>
  <c r="C5583" i="6"/>
  <c r="C5433" i="6"/>
  <c r="C5865" i="6"/>
  <c r="C5915" i="6"/>
  <c r="C6451" i="6"/>
  <c r="C5809" i="6"/>
  <c r="C5891" i="6"/>
  <c r="C6083" i="6"/>
  <c r="C6199" i="6"/>
  <c r="C6243" i="6"/>
  <c r="C6359" i="6"/>
  <c r="C6515" i="6"/>
  <c r="C5767" i="6"/>
  <c r="C5827" i="6"/>
  <c r="C6157" i="6"/>
  <c r="C6325" i="6"/>
  <c r="C6379" i="6"/>
  <c r="C6805" i="6"/>
  <c r="C7019" i="6"/>
  <c r="C7445" i="6"/>
  <c r="C7363" i="6"/>
  <c r="C7535" i="6"/>
  <c r="C7793" i="6"/>
  <c r="C8731" i="6"/>
  <c r="C8007" i="6"/>
  <c r="C8251" i="6"/>
  <c r="C8493" i="6"/>
  <c r="C7919" i="6"/>
  <c r="C8025" i="6"/>
  <c r="C8449" i="6"/>
  <c r="C8561" i="6"/>
  <c r="C2437" i="6"/>
  <c r="C3157" i="6"/>
  <c r="C2917" i="6"/>
  <c r="C4165" i="6"/>
  <c r="C4725" i="6"/>
  <c r="C4741" i="6"/>
  <c r="C4757" i="6"/>
  <c r="C4949" i="6"/>
  <c r="C4853" i="6"/>
  <c r="C4933" i="6"/>
  <c r="C4965" i="6"/>
  <c r="C5129" i="6"/>
  <c r="C5531" i="6"/>
  <c r="C5691" i="6"/>
  <c r="C5305" i="6"/>
  <c r="C5385" i="6"/>
  <c r="C5971" i="6"/>
  <c r="C6025" i="6"/>
  <c r="C6241" i="6"/>
  <c r="C6563" i="6"/>
  <c r="C6013" i="6"/>
  <c r="C6321" i="6"/>
  <c r="C6401" i="6"/>
  <c r="C6439" i="6"/>
  <c r="C6759" i="6"/>
  <c r="C6813" i="6"/>
  <c r="C7399" i="6"/>
  <c r="C6745" i="6"/>
  <c r="C6899" i="6"/>
  <c r="C6977" i="6"/>
  <c r="C7175" i="6"/>
  <c r="C7209" i="6"/>
  <c r="C7409" i="6"/>
  <c r="C6651" i="6"/>
  <c r="C6931" i="6"/>
  <c r="C7271" i="6"/>
  <c r="C7325" i="6"/>
  <c r="C8163" i="6"/>
  <c r="C8367" i="6"/>
  <c r="C7765" i="6"/>
  <c r="C7847" i="6"/>
  <c r="C8299" i="6"/>
  <c r="C8419" i="6"/>
  <c r="C7873" i="6"/>
  <c r="C8316" i="6"/>
  <c r="C8414" i="6"/>
  <c r="C8678" i="6"/>
  <c r="C2885" i="6"/>
  <c r="C3061" i="6"/>
  <c r="C3109" i="6"/>
  <c r="C2385" i="6"/>
  <c r="C2401" i="6"/>
  <c r="C2417" i="6"/>
  <c r="C2433" i="6"/>
  <c r="C2901" i="6"/>
  <c r="C3013" i="6"/>
  <c r="C3105" i="6"/>
  <c r="C4085" i="6"/>
  <c r="C4193" i="6"/>
  <c r="C4245" i="6"/>
  <c r="C4049" i="6"/>
  <c r="C4133" i="6"/>
  <c r="C4209" i="6"/>
  <c r="C4289" i="6"/>
  <c r="C4325" i="6"/>
  <c r="C4341" i="6"/>
  <c r="C4357" i="6"/>
  <c r="C4373" i="6"/>
  <c r="C4389" i="6"/>
  <c r="C4405" i="6"/>
  <c r="C4421" i="6"/>
  <c r="C4437" i="6"/>
  <c r="C4453" i="6"/>
  <c r="C4469" i="6"/>
  <c r="C4485" i="6"/>
  <c r="C4501" i="6"/>
  <c r="C4517" i="6"/>
  <c r="C4533" i="6"/>
  <c r="C4549" i="6"/>
  <c r="C4565" i="6"/>
  <c r="C4581" i="6"/>
  <c r="C4597" i="6"/>
  <c r="C4613" i="6"/>
  <c r="C4629" i="6"/>
  <c r="C4645" i="6"/>
  <c r="C4661" i="6"/>
  <c r="C4677" i="6"/>
  <c r="C4693" i="6"/>
  <c r="C4709" i="6"/>
  <c r="C4849" i="6"/>
  <c r="C4901" i="6"/>
  <c r="C5173" i="6"/>
  <c r="C5225" i="6"/>
  <c r="C5015" i="6"/>
  <c r="C4865" i="6"/>
  <c r="C4917" i="6"/>
  <c r="C5241" i="6"/>
  <c r="C5495" i="6"/>
  <c r="C5429" i="6"/>
  <c r="C5697" i="6"/>
  <c r="C5333" i="6"/>
  <c r="C5499" i="6"/>
  <c r="C5771" i="6"/>
  <c r="C5979" i="6"/>
  <c r="C6355" i="6"/>
  <c r="C6517" i="6"/>
  <c r="C5741" i="6"/>
  <c r="C6367" i="6"/>
  <c r="C6407" i="6"/>
  <c r="C6561" i="6"/>
  <c r="C5841" i="6"/>
  <c r="C6283" i="6"/>
  <c r="C6709" i="6"/>
  <c r="C7567" i="6"/>
  <c r="C6713" i="6"/>
  <c r="C6865" i="6"/>
  <c r="C7647" i="6"/>
  <c r="C6607" i="6"/>
  <c r="C6659" i="6"/>
  <c r="C7165" i="6"/>
  <c r="C7495" i="6"/>
  <c r="C7807" i="6"/>
  <c r="C7909" i="6"/>
  <c r="C8219" i="6"/>
  <c r="C8625" i="6"/>
  <c r="C7983" i="6"/>
  <c r="C8089" i="6"/>
  <c r="C8463" i="6"/>
  <c r="C2965" i="6"/>
  <c r="C2453" i="6"/>
  <c r="C2469" i="6"/>
  <c r="C2485" i="6"/>
  <c r="C2501" i="6"/>
  <c r="C2517" i="6"/>
  <c r="C2533" i="6"/>
  <c r="C2549" i="6"/>
  <c r="C2565" i="6"/>
  <c r="C2581" i="6"/>
  <c r="C2597" i="6"/>
  <c r="C2613" i="6"/>
  <c r="C2629" i="6"/>
  <c r="C2645" i="6"/>
  <c r="C2661" i="6"/>
  <c r="C2677" i="6"/>
  <c r="C2693" i="6"/>
  <c r="C2709" i="6"/>
  <c r="C2725" i="6"/>
  <c r="C2741" i="6"/>
  <c r="C2757" i="6"/>
  <c r="C2773" i="6"/>
  <c r="C2789" i="6"/>
  <c r="C2805" i="6"/>
  <c r="C2821" i="6"/>
  <c r="C2837" i="6"/>
  <c r="C2853" i="6"/>
  <c r="C2869" i="6"/>
  <c r="C4197" i="6"/>
  <c r="C4277" i="6"/>
  <c r="C4053" i="6"/>
  <c r="C4293" i="6"/>
  <c r="C4981" i="6"/>
  <c r="C5097" i="6"/>
  <c r="C5273" i="6"/>
  <c r="C5621" i="6"/>
  <c r="C5699" i="6"/>
  <c r="C5289" i="6"/>
  <c r="C5985" i="6"/>
  <c r="C6201" i="6"/>
  <c r="C6453" i="6"/>
  <c r="C6663" i="6"/>
  <c r="C7631" i="6"/>
  <c r="C7027" i="6"/>
  <c r="C7069" i="6"/>
  <c r="C7257" i="6"/>
  <c r="C7377" i="6"/>
  <c r="C6943" i="6"/>
  <c r="C7965" i="6"/>
  <c r="C8175" i="6"/>
  <c r="C8331" i="6"/>
  <c r="C7855" i="6"/>
  <c r="C7937" i="6"/>
  <c r="C8065" i="6"/>
  <c r="C8747" i="6"/>
  <c r="C7721" i="6"/>
  <c r="C7829" i="6"/>
  <c r="C8203" i="6"/>
  <c r="C8577" i="6"/>
  <c r="C8687" i="6"/>
  <c r="C8745" i="6"/>
  <c r="C6483" i="6"/>
  <c r="C6525" i="6"/>
  <c r="C7351" i="6"/>
  <c r="C7729" i="6"/>
  <c r="C8197" i="6"/>
  <c r="C8411" i="6"/>
  <c r="C434" i="6"/>
  <c r="C6063" i="6"/>
  <c r="C6655" i="6"/>
  <c r="C6981" i="6"/>
  <c r="C7245" i="6"/>
  <c r="C6749" i="6"/>
  <c r="C6827" i="6"/>
  <c r="C7413" i="6"/>
  <c r="C8427" i="6"/>
  <c r="C8247" i="6"/>
  <c r="C8573" i="6"/>
  <c r="C336" i="6"/>
  <c r="C518" i="6"/>
  <c r="C490" i="6"/>
  <c r="C826" i="6"/>
  <c r="C1516" i="6"/>
  <c r="C968" i="6"/>
  <c r="C1124" i="6"/>
  <c r="C1188" i="6"/>
  <c r="C1502" i="6"/>
  <c r="C1692" i="6"/>
  <c r="C1724" i="6"/>
  <c r="C1756" i="6"/>
  <c r="C1788" i="6"/>
  <c r="C2104" i="6"/>
  <c r="C2138" i="6"/>
  <c r="C2170" i="6"/>
  <c r="C2730" i="6"/>
  <c r="C2810" i="6"/>
  <c r="C2890" i="6"/>
  <c r="C3146" i="6"/>
  <c r="C3498" i="6"/>
  <c r="C3530" i="6"/>
  <c r="C3578" i="6"/>
  <c r="C3610" i="6"/>
  <c r="C3850" i="6"/>
  <c r="C4026" i="6"/>
  <c r="C4074" i="6"/>
  <c r="C682" i="6"/>
  <c r="C242" i="6"/>
  <c r="C1260" i="6"/>
  <c r="C2006" i="6"/>
  <c r="C1066" i="6"/>
  <c r="C1412" i="6"/>
  <c r="C1568" i="6"/>
  <c r="C1664" i="6"/>
  <c r="C2492" i="6"/>
  <c r="C2540" i="6"/>
  <c r="C2844" i="6"/>
  <c r="C2924" i="6"/>
  <c r="C3132" i="6"/>
  <c r="C3196" i="6"/>
  <c r="C3948" i="6"/>
  <c r="C4188" i="6"/>
  <c r="C284" i="6"/>
  <c r="C714" i="6"/>
  <c r="C436" i="6"/>
  <c r="C620" i="6"/>
  <c r="C652" i="6"/>
  <c r="C796" i="6"/>
  <c r="C1422" i="6"/>
  <c r="C1972" i="6"/>
  <c r="C2038" i="6"/>
  <c r="C2070" i="6"/>
  <c r="C2260" i="6"/>
  <c r="C940" i="6"/>
  <c r="C1096" i="6"/>
  <c r="C1224" i="6"/>
  <c r="C1380" i="6"/>
  <c r="C1632" i="6"/>
  <c r="C2748" i="6"/>
  <c r="C408" i="6"/>
  <c r="C510" i="6"/>
  <c r="C596" i="6"/>
  <c r="C724" i="6"/>
  <c r="C740" i="6"/>
  <c r="C884" i="6"/>
  <c r="C1374" i="6"/>
  <c r="C1634" i="6"/>
  <c r="C1666" i="6"/>
  <c r="C2148" i="6"/>
  <c r="C2212" i="6"/>
  <c r="C2244" i="6"/>
  <c r="C2276" i="6"/>
  <c r="C2308" i="6"/>
  <c r="C2438" i="6"/>
  <c r="C1082" i="6"/>
  <c r="C1270" i="6"/>
  <c r="C2350" i="6"/>
  <c r="C2564" i="6"/>
  <c r="C2996" i="6"/>
  <c r="C3076" i="6"/>
  <c r="C3428" i="6"/>
  <c r="C3476" i="6"/>
  <c r="C3508" i="6"/>
  <c r="C3812" i="6"/>
  <c r="C4020" i="6"/>
  <c r="C4052" i="6"/>
  <c r="C4132" i="6"/>
  <c r="C4212" i="6"/>
  <c r="C4324" i="6"/>
  <c r="C4404" i="6"/>
  <c r="C4532" i="6"/>
  <c r="C4596" i="6"/>
  <c r="C5910" i="6"/>
  <c r="C6382" i="6"/>
  <c r="C7310" i="6"/>
  <c r="C8002" i="6"/>
  <c r="C8068" i="6"/>
  <c r="C8134" i="6"/>
  <c r="C8514" i="6"/>
  <c r="C4994" i="6"/>
  <c r="C5026" i="6"/>
  <c r="C5058" i="6"/>
  <c r="C5090" i="6"/>
  <c r="C5156" i="6"/>
  <c r="C5316" i="6"/>
  <c r="C5380" i="6"/>
  <c r="C5478" i="6"/>
  <c r="C5542" i="6"/>
  <c r="C6000" i="6"/>
  <c r="C6128" i="6"/>
  <c r="C7680" i="6"/>
  <c r="C7744" i="6"/>
  <c r="C8066" i="6"/>
  <c r="C8256" i="6"/>
  <c r="C8516" i="6"/>
  <c r="C8682" i="6"/>
  <c r="C8746" i="6"/>
  <c r="C3089" i="6"/>
  <c r="C4097" i="6"/>
  <c r="C4945" i="6"/>
  <c r="C5029" i="6"/>
  <c r="C5511" i="6"/>
  <c r="C5397" i="6"/>
  <c r="C6093" i="6"/>
  <c r="C6147" i="6"/>
  <c r="C6363" i="6"/>
  <c r="C5823" i="6"/>
  <c r="C6099" i="6"/>
  <c r="C5899" i="6"/>
  <c r="C6015" i="6"/>
  <c r="C6233" i="6"/>
  <c r="C6289" i="6"/>
  <c r="C7199" i="6"/>
  <c r="C7465" i="6"/>
  <c r="C7341" i="6"/>
  <c r="C7119" i="6"/>
  <c r="C8015" i="6"/>
  <c r="C8279" i="6"/>
  <c r="C7773" i="6"/>
  <c r="C7895" i="6"/>
  <c r="C8145" i="6"/>
  <c r="C8509" i="6"/>
  <c r="C8589" i="6"/>
  <c r="C8669" i="6"/>
  <c r="C8363" i="6"/>
  <c r="C8525" i="6"/>
  <c r="C1018" i="6"/>
  <c r="C1182" i="6"/>
  <c r="C1702" i="6"/>
  <c r="C1734" i="6"/>
  <c r="C1766" i="6"/>
  <c r="C1116" i="6"/>
  <c r="C1212" i="6"/>
  <c r="C1336" i="6"/>
  <c r="C1462" i="6"/>
  <c r="C2384" i="6"/>
  <c r="C2448" i="6"/>
  <c r="C2582" i="6"/>
  <c r="C2614" i="6"/>
  <c r="C2646" i="6"/>
  <c r="C2662" i="6"/>
  <c r="C2694" i="6"/>
  <c r="C2774" i="6"/>
  <c r="C2822" i="6"/>
  <c r="C2902" i="6"/>
  <c r="C2918" i="6"/>
  <c r="C2966" i="6"/>
  <c r="C3062" i="6"/>
  <c r="C3142" i="6"/>
  <c r="C3446" i="6"/>
  <c r="C3878" i="6"/>
  <c r="C3894" i="6"/>
  <c r="C4022" i="6"/>
  <c r="C4166" i="6"/>
  <c r="C4182" i="6"/>
  <c r="C4486" i="6"/>
  <c r="C4502" i="6"/>
  <c r="C5504" i="6"/>
  <c r="C6164" i="6"/>
  <c r="C6260" i="6"/>
  <c r="C6386" i="6"/>
  <c r="C6580" i="6"/>
  <c r="C6836" i="6"/>
  <c r="C6868" i="6"/>
  <c r="C6900" i="6"/>
  <c r="C7566" i="6"/>
  <c r="C4266" i="6"/>
  <c r="C4346" i="6"/>
  <c r="C4554" i="6"/>
  <c r="C4634" i="6"/>
  <c r="C4666" i="6"/>
  <c r="C4698" i="6"/>
  <c r="C4730" i="6"/>
  <c r="C5448" i="6"/>
  <c r="C5608" i="6"/>
  <c r="C5702" i="6"/>
  <c r="C5920" i="6"/>
  <c r="C6620" i="6"/>
  <c r="C6684" i="6"/>
  <c r="C7098" i="6"/>
  <c r="C7130" i="6"/>
  <c r="C7290" i="6"/>
  <c r="C7730" i="6"/>
  <c r="C7824" i="6"/>
  <c r="C7918" i="6"/>
  <c r="C8208" i="6"/>
  <c r="C8274" i="6"/>
  <c r="C5162" i="6"/>
  <c r="C5194" i="6"/>
  <c r="C5242" i="6"/>
  <c r="C5258" i="6"/>
  <c r="C5306" i="6"/>
  <c r="C5880" i="6"/>
  <c r="C5978" i="6"/>
  <c r="C6498" i="6"/>
  <c r="C6562" i="6"/>
  <c r="C6724" i="6"/>
  <c r="C6916" i="6"/>
  <c r="C6948" i="6"/>
  <c r="C6980" i="6"/>
  <c r="C7012" i="6"/>
  <c r="C7044" i="6"/>
  <c r="C7432" i="6"/>
  <c r="C7528" i="6"/>
  <c r="C7592" i="6"/>
  <c r="C7756" i="6"/>
  <c r="C8108" i="6"/>
  <c r="C8172" i="6"/>
  <c r="C8300" i="6"/>
  <c r="C4732" i="6"/>
  <c r="C4924" i="6"/>
  <c r="C4956" i="6"/>
  <c r="C6050" i="6"/>
  <c r="C7702" i="6"/>
  <c r="C8052" i="6"/>
  <c r="C8372" i="6"/>
  <c r="C8594" i="6"/>
  <c r="C5818" i="6"/>
  <c r="C6048" i="6"/>
  <c r="C6178" i="6"/>
  <c r="C6274" i="6"/>
  <c r="C6502" i="6"/>
  <c r="C6534" i="6"/>
  <c r="C6566" i="6"/>
  <c r="C7176" i="6"/>
  <c r="C7368" i="6"/>
  <c r="C7892" i="6"/>
  <c r="C7988" i="6"/>
  <c r="C8084" i="6"/>
  <c r="C8564" i="6"/>
  <c r="C798" i="6"/>
  <c r="C1492" i="6"/>
  <c r="C2394" i="6"/>
  <c r="C1038" i="6"/>
  <c r="C1352" i="6"/>
  <c r="C1384" i="6"/>
  <c r="C1542" i="6"/>
  <c r="C2306" i="6"/>
  <c r="C2590" i="6"/>
  <c r="C2606" i="6"/>
  <c r="C2670" i="6"/>
  <c r="C2686" i="6"/>
  <c r="C2766" i="6"/>
  <c r="C2846" i="6"/>
  <c r="C2926" i="6"/>
  <c r="C3054" i="6"/>
  <c r="C3646" i="6"/>
  <c r="C3678" i="6"/>
  <c r="C3790" i="6"/>
  <c r="C3934" i="6"/>
  <c r="C3982" i="6"/>
  <c r="C4094" i="6"/>
  <c r="C4158" i="6"/>
  <c r="C4350" i="6"/>
  <c r="C4430" i="6"/>
  <c r="C4478" i="6"/>
  <c r="C4574" i="6"/>
  <c r="C4766" i="6"/>
  <c r="C4798" i="6"/>
  <c r="C4830" i="6"/>
  <c r="C4862" i="6"/>
  <c r="C4894" i="6"/>
  <c r="C5804" i="6"/>
  <c r="C5866" i="6"/>
  <c r="C6308" i="6"/>
  <c r="C6820" i="6"/>
  <c r="C6852" i="6"/>
  <c r="C6884" i="6"/>
  <c r="C7202" i="6"/>
  <c r="C7486" i="6"/>
  <c r="C7864" i="6"/>
  <c r="C4966" i="6"/>
  <c r="C4998" i="6"/>
  <c r="C5030" i="6"/>
  <c r="C5062" i="6"/>
  <c r="C5094" i="6"/>
  <c r="C5160" i="6"/>
  <c r="C5208" i="6"/>
  <c r="C5256" i="6"/>
  <c r="C5384" i="6"/>
  <c r="C5486" i="6"/>
  <c r="C5550" i="6"/>
  <c r="C5876" i="6"/>
  <c r="C5974" i="6"/>
  <c r="C6590" i="6"/>
  <c r="C6746" i="6"/>
  <c r="C8524" i="6"/>
  <c r="C8754" i="6"/>
  <c r="C5191" i="6"/>
  <c r="C5545" i="6"/>
  <c r="C5303" i="6"/>
  <c r="C5833" i="6"/>
  <c r="C6225" i="6"/>
  <c r="C6785" i="6"/>
  <c r="C6893" i="6"/>
  <c r="C7697" i="6"/>
  <c r="C6879" i="6"/>
  <c r="C6959" i="6"/>
  <c r="C7113" i="6"/>
  <c r="C7309" i="6"/>
  <c r="C7867" i="6"/>
  <c r="C8193" i="6"/>
  <c r="C8666" i="6"/>
  <c r="C2979" i="6"/>
  <c r="C3027" i="6"/>
  <c r="C2995" i="6"/>
  <c r="C4051" i="6"/>
  <c r="C4211" i="6"/>
  <c r="C4291" i="6"/>
  <c r="C4195" i="6"/>
  <c r="C4771" i="6"/>
  <c r="C4787" i="6"/>
  <c r="C4803" i="6"/>
  <c r="C4819" i="6"/>
  <c r="C4883" i="6"/>
  <c r="C5047" i="6"/>
  <c r="C5415" i="6"/>
  <c r="C5685" i="6"/>
  <c r="C5367" i="6"/>
  <c r="C5481" i="6"/>
  <c r="C5859" i="6"/>
  <c r="C6065" i="6"/>
  <c r="C6443" i="6"/>
  <c r="C5805" i="6"/>
  <c r="C6081" i="6"/>
  <c r="C6197" i="6"/>
  <c r="C6237" i="6"/>
  <c r="C6277" i="6"/>
  <c r="C5761" i="6"/>
  <c r="C6151" i="6"/>
  <c r="C6799" i="6"/>
  <c r="C6907" i="6"/>
  <c r="C7013" i="6"/>
  <c r="C7065" i="6"/>
  <c r="C7439" i="6"/>
  <c r="C6661" i="6"/>
  <c r="C7319" i="6"/>
  <c r="C7357" i="6"/>
  <c r="C6807" i="6"/>
  <c r="C6971" i="6"/>
  <c r="C7029" i="6"/>
  <c r="C7367" i="6"/>
  <c r="C8147" i="6"/>
  <c r="C8201" i="6"/>
  <c r="C8725" i="6"/>
  <c r="C8001" i="6"/>
  <c r="C8045" i="6"/>
  <c r="C8329" i="6"/>
  <c r="C8765" i="6"/>
  <c r="C7913" i="6"/>
  <c r="C8017" i="6"/>
  <c r="C8281" i="6"/>
  <c r="C8607" i="6"/>
  <c r="C8116" i="6"/>
  <c r="C8148" i="6"/>
  <c r="C8374" i="6"/>
  <c r="C8692" i="6"/>
  <c r="C5200" i="6"/>
  <c r="C5264" i="6"/>
  <c r="C5280" i="6"/>
  <c r="C5344" i="6"/>
  <c r="C5410" i="6"/>
  <c r="C5728" i="6"/>
  <c r="C6734" i="6"/>
  <c r="C7184" i="6"/>
  <c r="C7768" i="6"/>
  <c r="C7834" i="6"/>
  <c r="C7996" i="6"/>
  <c r="C8346" i="6"/>
  <c r="C8604" i="6"/>
  <c r="C3107" i="6"/>
  <c r="C2899" i="6"/>
  <c r="C4083" i="6"/>
  <c r="C4163" i="6"/>
  <c r="C4243" i="6"/>
  <c r="C4323" i="6"/>
  <c r="C4339" i="6"/>
  <c r="C4355" i="6"/>
  <c r="C4371" i="6"/>
  <c r="C4387" i="6"/>
  <c r="C4403" i="6"/>
  <c r="C4419" i="6"/>
  <c r="C4435" i="6"/>
  <c r="C4451" i="6"/>
  <c r="C4467" i="6"/>
  <c r="C4483" i="6"/>
  <c r="C4499" i="6"/>
  <c r="C4515" i="6"/>
  <c r="C4531" i="6"/>
  <c r="C4547" i="6"/>
  <c r="C4563" i="6"/>
  <c r="C4579" i="6"/>
  <c r="C4595" i="6"/>
  <c r="C4611" i="6"/>
  <c r="C4627" i="6"/>
  <c r="C4643" i="6"/>
  <c r="C4659" i="6"/>
  <c r="C4675" i="6"/>
  <c r="C4691" i="6"/>
  <c r="C4707" i="6"/>
  <c r="C5207" i="6"/>
  <c r="C5431" i="6"/>
  <c r="C5693" i="6"/>
  <c r="C5383" i="6"/>
  <c r="C6403" i="6"/>
  <c r="C6361" i="6"/>
  <c r="C6477" i="6"/>
  <c r="C6559" i="6"/>
  <c r="C5887" i="6"/>
  <c r="C6275" i="6"/>
  <c r="C6703" i="6"/>
  <c r="C6707" i="6"/>
  <c r="C6859" i="6"/>
  <c r="C6939" i="6"/>
  <c r="C7449" i="6"/>
  <c r="C7565" i="6"/>
  <c r="C7645" i="6"/>
  <c r="C5024" i="6"/>
  <c r="C5056" i="6"/>
  <c r="C5250" i="6"/>
  <c r="C5314" i="6"/>
  <c r="C5698" i="6"/>
  <c r="C5830" i="6"/>
  <c r="C5930" i="6"/>
  <c r="C6448" i="6"/>
  <c r="C6482" i="6"/>
  <c r="C6800" i="6"/>
  <c r="C7316" i="6"/>
  <c r="C7382" i="6"/>
  <c r="C7416" i="6"/>
  <c r="C7576" i="6"/>
  <c r="C8000" i="6"/>
  <c r="C8062" i="6"/>
  <c r="C8284" i="6"/>
  <c r="C8576" i="6"/>
  <c r="C2963" i="6"/>
  <c r="C3011" i="6"/>
  <c r="C2451" i="6"/>
  <c r="C2467" i="6"/>
  <c r="C2483" i="6"/>
  <c r="C2499" i="6"/>
  <c r="C2515" i="6"/>
  <c r="C2531" i="6"/>
  <c r="C2547" i="6"/>
  <c r="C2563" i="6"/>
  <c r="C2579" i="6"/>
  <c r="C2595" i="6"/>
  <c r="C2611" i="6"/>
  <c r="C2627" i="6"/>
  <c r="C2643" i="6"/>
  <c r="C2659" i="6"/>
  <c r="C2675" i="6"/>
  <c r="C2691" i="6"/>
  <c r="C2707" i="6"/>
  <c r="C2723" i="6"/>
  <c r="C2739" i="6"/>
  <c r="C2755" i="6"/>
  <c r="C2771" i="6"/>
  <c r="C2787" i="6"/>
  <c r="C2803" i="6"/>
  <c r="C2819" i="6"/>
  <c r="C2835" i="6"/>
  <c r="C2851" i="6"/>
  <c r="C2867" i="6"/>
  <c r="C2883" i="6"/>
  <c r="C3059" i="6"/>
  <c r="C4275" i="6"/>
  <c r="C5013" i="6"/>
  <c r="C4899" i="6"/>
  <c r="C5079" i="6"/>
  <c r="C5335" i="6"/>
  <c r="C5615" i="6"/>
  <c r="C5653" i="6"/>
  <c r="C5351" i="6"/>
  <c r="C5645" i="6"/>
  <c r="C5725" i="6"/>
  <c r="C5449" i="6"/>
  <c r="C5927" i="6"/>
  <c r="C6193" i="6"/>
  <c r="C5781" i="6"/>
  <c r="C5821" i="6"/>
  <c r="C5901" i="6"/>
  <c r="C6009" i="6"/>
  <c r="C6447" i="6"/>
  <c r="C6557" i="6"/>
  <c r="C6603" i="6"/>
  <c r="C7021" i="6"/>
  <c r="C7063" i="6"/>
  <c r="C7111" i="6"/>
  <c r="C7549" i="6"/>
  <c r="C7959" i="6"/>
  <c r="C8169" i="6"/>
  <c r="C7933" i="6"/>
  <c r="C8059" i="6"/>
  <c r="C8385" i="6"/>
  <c r="C8543" i="6"/>
  <c r="C8741" i="6"/>
  <c r="C7715" i="6"/>
  <c r="C7823" i="6"/>
  <c r="C8681" i="6"/>
  <c r="C8737" i="6"/>
  <c r="C8138" i="6"/>
  <c r="C8518" i="6"/>
  <c r="C5092" i="6"/>
  <c r="C5270" i="6"/>
  <c r="C5514" i="6"/>
  <c r="C5578" i="6"/>
  <c r="C6326" i="6"/>
  <c r="C7584" i="6"/>
  <c r="C7780" i="6"/>
  <c r="C7814" i="6"/>
  <c r="C7912" i="6"/>
  <c r="C8230" i="6"/>
  <c r="C8358" i="6"/>
  <c r="C8520" i="6"/>
  <c r="C2945" i="6"/>
  <c r="C2993" i="6"/>
  <c r="C2977" i="6"/>
  <c r="C4145" i="6"/>
  <c r="C5349" i="6"/>
  <c r="C5543" i="6"/>
  <c r="C5595" i="6"/>
  <c r="C5731" i="6"/>
  <c r="C6145" i="6"/>
  <c r="C5799" i="6"/>
  <c r="C5855" i="6"/>
  <c r="C6079" i="6"/>
  <c r="C6189" i="6"/>
  <c r="C6779" i="6"/>
  <c r="C7155" i="6"/>
  <c r="C7259" i="6"/>
  <c r="C7313" i="6"/>
  <c r="C6647" i="6"/>
  <c r="C6873" i="6"/>
  <c r="C7107" i="6"/>
  <c r="C7579" i="6"/>
  <c r="C7659" i="6"/>
  <c r="C7563" i="6"/>
  <c r="C7973" i="6"/>
  <c r="C7861" i="6"/>
  <c r="C8231" i="6"/>
  <c r="C7837" i="6"/>
  <c r="C7995" i="6"/>
  <c r="C8641" i="6"/>
  <c r="C8758" i="6"/>
  <c r="C3025" i="6"/>
  <c r="C3073" i="6"/>
  <c r="C4113" i="6"/>
  <c r="C4769" i="6"/>
  <c r="C4785" i="6"/>
  <c r="C4801" i="6"/>
  <c r="C4817" i="6"/>
  <c r="C4833" i="6"/>
  <c r="C4929" i="6"/>
  <c r="C5093" i="6"/>
  <c r="C5253" i="6"/>
  <c r="C5413" i="6"/>
  <c r="C5719" i="6"/>
  <c r="C5447" i="6"/>
  <c r="C6273" i="6"/>
  <c r="C5881" i="6"/>
  <c r="C5959" i="6"/>
  <c r="C6191" i="6"/>
  <c r="C6271" i="6"/>
  <c r="C5755" i="6"/>
  <c r="C6311" i="6"/>
  <c r="C6901" i="6"/>
  <c r="C6953" i="6"/>
  <c r="C7007" i="6"/>
  <c r="C7059" i="6"/>
  <c r="C7435" i="6"/>
  <c r="C7627" i="6"/>
  <c r="C6801" i="6"/>
  <c r="C7023" i="6"/>
  <c r="C7305" i="6"/>
  <c r="C7361" i="6"/>
  <c r="C8141" i="6"/>
  <c r="C8453" i="6"/>
  <c r="C8039" i="6"/>
  <c r="C7797" i="6"/>
  <c r="C8011" i="6"/>
  <c r="C8327" i="6"/>
  <c r="C8383" i="6"/>
  <c r="C2929" i="6"/>
  <c r="C3041" i="6"/>
  <c r="C4273" i="6"/>
  <c r="C4737" i="6"/>
  <c r="C4753" i="6"/>
  <c r="C4993" i="6"/>
  <c r="C5205" i="6"/>
  <c r="C4721" i="6"/>
  <c r="C4881" i="6"/>
  <c r="C4961" i="6"/>
  <c r="C5077" i="6"/>
  <c r="C5237" i="6"/>
  <c r="C4897" i="6"/>
  <c r="C5221" i="6"/>
  <c r="C5563" i="6"/>
  <c r="C5639" i="6"/>
  <c r="C5681" i="6"/>
  <c r="C5579" i="6"/>
  <c r="C5607" i="6"/>
  <c r="C5317" i="6"/>
  <c r="C6227" i="6"/>
  <c r="C6391" i="6"/>
  <c r="C6551" i="6"/>
  <c r="C5843" i="6"/>
  <c r="C6003" i="6"/>
  <c r="C6429" i="6"/>
  <c r="C6315" i="6"/>
  <c r="C6747" i="6"/>
  <c r="C6853" i="6"/>
  <c r="C7493" i="6"/>
  <c r="C7547" i="6"/>
  <c r="C6735" i="6"/>
  <c r="C6889" i="6"/>
  <c r="C6969" i="6"/>
  <c r="C7163" i="6"/>
  <c r="C7397" i="6"/>
  <c r="C7517" i="6"/>
  <c r="C6639" i="6"/>
  <c r="C6697" i="6"/>
  <c r="C7261" i="6"/>
  <c r="C7839" i="6"/>
  <c r="C7753" i="6"/>
  <c r="C8165" i="6"/>
  <c r="C8487" i="6"/>
  <c r="C8689" i="6"/>
  <c r="C8727" i="6"/>
  <c r="C8123" i="6"/>
  <c r="C7990" i="6"/>
  <c r="C8154" i="6"/>
  <c r="C8598" i="6"/>
  <c r="C8654" i="6"/>
  <c r="C4988" i="6"/>
  <c r="C5020" i="6"/>
  <c r="C5052" i="6"/>
  <c r="C5198" i="6"/>
  <c r="C5374" i="6"/>
  <c r="C5466" i="6"/>
  <c r="C5690" i="6"/>
  <c r="C6214" i="6"/>
  <c r="C6440" i="6"/>
  <c r="C6758" i="6"/>
  <c r="C6790" i="6"/>
  <c r="C7504" i="6"/>
  <c r="C7666" i="6"/>
  <c r="C8438" i="6"/>
  <c r="C8600" i="6"/>
  <c r="C8670" i="6"/>
  <c r="C3153" i="6"/>
  <c r="C2897" i="6"/>
  <c r="C2913" i="6"/>
  <c r="C3137" i="6"/>
  <c r="C4161" i="6"/>
  <c r="C4081" i="6"/>
  <c r="C4241" i="6"/>
  <c r="C4321" i="6"/>
  <c r="C4337" i="6"/>
  <c r="C4353" i="6"/>
  <c r="C4369" i="6"/>
  <c r="C4385" i="6"/>
  <c r="C4401" i="6"/>
  <c r="C4417" i="6"/>
  <c r="C4433" i="6"/>
  <c r="C4449" i="6"/>
  <c r="C4465" i="6"/>
  <c r="C4481" i="6"/>
  <c r="C4497" i="6"/>
  <c r="C4513" i="6"/>
  <c r="C4529" i="6"/>
  <c r="C4545" i="6"/>
  <c r="C4561" i="6"/>
  <c r="C4577" i="6"/>
  <c r="C4593" i="6"/>
  <c r="C4609" i="6"/>
  <c r="C4625" i="6"/>
  <c r="C4641" i="6"/>
  <c r="C4657" i="6"/>
  <c r="C4673" i="6"/>
  <c r="C4689" i="6"/>
  <c r="C4705" i="6"/>
  <c r="C5045" i="6"/>
  <c r="C5479" i="6"/>
  <c r="C5527" i="6"/>
  <c r="C5687" i="6"/>
  <c r="C5381" i="6"/>
  <c r="C5269" i="6"/>
  <c r="C6397" i="6"/>
  <c r="C6435" i="6"/>
  <c r="C6471" i="6"/>
  <c r="C6553" i="6"/>
  <c r="C5937" i="6"/>
  <c r="C6047" i="6"/>
  <c r="C6105" i="6"/>
  <c r="C6215" i="6"/>
  <c r="C6541" i="6"/>
  <c r="C7611" i="6"/>
  <c r="C6701" i="6"/>
  <c r="C6933" i="6"/>
  <c r="C7443" i="6"/>
  <c r="C7679" i="6"/>
  <c r="C6593" i="6"/>
  <c r="C6923" i="6"/>
  <c r="C7211" i="6"/>
  <c r="C7481" i="6"/>
  <c r="C7643" i="6"/>
  <c r="C7695" i="6"/>
  <c r="C8101" i="6"/>
  <c r="C8263" i="6"/>
  <c r="C8311" i="6"/>
  <c r="C8677" i="6"/>
  <c r="C7719" i="6"/>
  <c r="C7881" i="6"/>
  <c r="C8397" i="6"/>
  <c r="C8444" i="6"/>
  <c r="C8602" i="6"/>
  <c r="C8756" i="6"/>
  <c r="C5248" i="6"/>
  <c r="C5376" i="6"/>
  <c r="C5438" i="6"/>
  <c r="C5992" i="6"/>
  <c r="C6088" i="6"/>
  <c r="C6444" i="6"/>
  <c r="C6702" i="6"/>
  <c r="C7152" i="6"/>
  <c r="C7248" i="6"/>
  <c r="C7540" i="6"/>
  <c r="C7606" i="6"/>
  <c r="C7900" i="6"/>
  <c r="C8218" i="6"/>
  <c r="C8280" i="6"/>
  <c r="C8312" i="6"/>
  <c r="C8442" i="6"/>
  <c r="C8674" i="6"/>
  <c r="C3009" i="6"/>
  <c r="C3057" i="6"/>
  <c r="C2449" i="6"/>
  <c r="C2465" i="6"/>
  <c r="C2481" i="6"/>
  <c r="C2497" i="6"/>
  <c r="C2513" i="6"/>
  <c r="C2529" i="6"/>
  <c r="C2545" i="6"/>
  <c r="C2561" i="6"/>
  <c r="C2577" i="6"/>
  <c r="C2593" i="6"/>
  <c r="C2609" i="6"/>
  <c r="C2625" i="6"/>
  <c r="C2641" i="6"/>
  <c r="C2657" i="6"/>
  <c r="C2673" i="6"/>
  <c r="C2689" i="6"/>
  <c r="C2705" i="6"/>
  <c r="C2721" i="6"/>
  <c r="C2737" i="6"/>
  <c r="C2753" i="6"/>
  <c r="C2769" i="6"/>
  <c r="C2785" i="6"/>
  <c r="C2801" i="6"/>
  <c r="C2817" i="6"/>
  <c r="C2833" i="6"/>
  <c r="C2849" i="6"/>
  <c r="C2865" i="6"/>
  <c r="C2881" i="6"/>
  <c r="C2961" i="6"/>
  <c r="C4129" i="6"/>
  <c r="C5061" i="6"/>
  <c r="C5011" i="6"/>
  <c r="C5125" i="6"/>
  <c r="C5647" i="6"/>
  <c r="C5463" i="6"/>
  <c r="C5613" i="6"/>
  <c r="C5817" i="6"/>
  <c r="C5921" i="6"/>
  <c r="C6351" i="6"/>
  <c r="C5895" i="6"/>
  <c r="C5975" i="6"/>
  <c r="C6441" i="6"/>
  <c r="C5775" i="6"/>
  <c r="C6597" i="6"/>
  <c r="C7293" i="6"/>
  <c r="C7015" i="6"/>
  <c r="C7057" i="6"/>
  <c r="C7105" i="6"/>
  <c r="C7159" i="6"/>
  <c r="C7595" i="6"/>
  <c r="C7703" i="6"/>
  <c r="C7953" i="6"/>
  <c r="C8055" i="6"/>
  <c r="C8541" i="6"/>
  <c r="C8621" i="6"/>
  <c r="C8735" i="6"/>
  <c r="C7817" i="6"/>
  <c r="C8083" i="6"/>
  <c r="C8187" i="6"/>
  <c r="C8295" i="6"/>
  <c r="C8347" i="6"/>
  <c r="C592" i="6"/>
  <c r="C736" i="6"/>
  <c r="C880" i="6"/>
  <c r="C974" i="6"/>
  <c r="C1040" i="6"/>
  <c r="C1496" i="6"/>
  <c r="C2110" i="6"/>
  <c r="C2300" i="6"/>
  <c r="C2496" i="6"/>
  <c r="C2800" i="6"/>
  <c r="C2880" i="6"/>
  <c r="C2992" i="6"/>
  <c r="C3184" i="6"/>
  <c r="C3232" i="6"/>
  <c r="C3248" i="6"/>
  <c r="C3264" i="6"/>
  <c r="C3280" i="6"/>
  <c r="C3296" i="6"/>
  <c r="C3312" i="6"/>
  <c r="C3328" i="6"/>
  <c r="C3344" i="6"/>
  <c r="C3360" i="6"/>
  <c r="C3376" i="6"/>
  <c r="C3392" i="6"/>
  <c r="C3408" i="6"/>
  <c r="C3472" i="6"/>
  <c r="C3504" i="6"/>
  <c r="C3536" i="6"/>
  <c r="C3792" i="6"/>
  <c r="C3920" i="6"/>
  <c r="C3952" i="6"/>
  <c r="C4064" i="6"/>
  <c r="C4256" i="6"/>
  <c r="C4336" i="6"/>
  <c r="C4544" i="6"/>
  <c r="C6152" i="6"/>
  <c r="C6374" i="6"/>
  <c r="C6406" i="6"/>
  <c r="C6568" i="6"/>
  <c r="C6794" i="6"/>
  <c r="C7174" i="6"/>
  <c r="C7302" i="6"/>
  <c r="C7804" i="6"/>
  <c r="C8220" i="6"/>
  <c r="C8348" i="6"/>
  <c r="C8506" i="6"/>
  <c r="C4990" i="6"/>
  <c r="C5022" i="6"/>
  <c r="C5054" i="6"/>
  <c r="C5232" i="6"/>
  <c r="C5312" i="6"/>
  <c r="C5328" i="6"/>
  <c r="C5394" i="6"/>
  <c r="C5470" i="6"/>
  <c r="C5534" i="6"/>
  <c r="C5794" i="6"/>
  <c r="C6024" i="6"/>
  <c r="C6314" i="6"/>
  <c r="C7476" i="6"/>
  <c r="C7638" i="6"/>
  <c r="C8058" i="6"/>
  <c r="C8508" i="6"/>
  <c r="C8642" i="6"/>
  <c r="C2959" i="6"/>
  <c r="C2383" i="6"/>
  <c r="C2399" i="6"/>
  <c r="C2415" i="6"/>
  <c r="C2431" i="6"/>
  <c r="C3007" i="6"/>
  <c r="C4191" i="6"/>
  <c r="C4271" i="6"/>
  <c r="C4895" i="6"/>
  <c r="C5219" i="6"/>
  <c r="C4911" i="6"/>
  <c r="C5235" i="6"/>
  <c r="C5379" i="6"/>
  <c r="C5559" i="6"/>
  <c r="C5641" i="6"/>
  <c r="C6077" i="6"/>
  <c r="C6187" i="6"/>
  <c r="C6511" i="6"/>
  <c r="C5933" i="6"/>
  <c r="C6205" i="6"/>
  <c r="C6519" i="6"/>
  <c r="C6385" i="6"/>
  <c r="C6549" i="6"/>
  <c r="C6649" i="6"/>
  <c r="C6867" i="6"/>
  <c r="C7239" i="6"/>
  <c r="C7345" i="6"/>
  <c r="C7561" i="6"/>
  <c r="C7487" i="6"/>
  <c r="C6821" i="6"/>
  <c r="C7049" i="6"/>
  <c r="C7381" i="6"/>
  <c r="C7903" i="6"/>
  <c r="C8213" i="6"/>
  <c r="C8421" i="6"/>
  <c r="C8475" i="6"/>
  <c r="C8683" i="6"/>
  <c r="C8135" i="6"/>
  <c r="C8137" i="6"/>
  <c r="C8619" i="6"/>
  <c r="C8675" i="6"/>
  <c r="C8729" i="6"/>
  <c r="C1072" i="6"/>
  <c r="C1626" i="6"/>
  <c r="C2172" i="6"/>
  <c r="C1262" i="6"/>
  <c r="C2246" i="6"/>
  <c r="C2342" i="6"/>
  <c r="C2404" i="6"/>
  <c r="C2544" i="6"/>
  <c r="C2752" i="6"/>
  <c r="C3040" i="6"/>
  <c r="C3120" i="6"/>
  <c r="C3424" i="6"/>
  <c r="C3440" i="6"/>
  <c r="C3456" i="6"/>
  <c r="C3744" i="6"/>
  <c r="C3936" i="6"/>
  <c r="C4080" i="6"/>
  <c r="C4272" i="6"/>
  <c r="C4384" i="6"/>
  <c r="C4624" i="6"/>
  <c r="C4656" i="6"/>
  <c r="C4688" i="6"/>
  <c r="C4752" i="6"/>
  <c r="C4784" i="6"/>
  <c r="C4816" i="6"/>
  <c r="C4848" i="6"/>
  <c r="C4880" i="6"/>
  <c r="C4912" i="6"/>
  <c r="C5460" i="6"/>
  <c r="C685" i="6"/>
  <c r="C701" i="6"/>
  <c r="C717" i="6"/>
  <c r="C733" i="6"/>
  <c r="C749" i="6"/>
  <c r="C765" i="6"/>
  <c r="C781" i="6"/>
  <c r="C797" i="6"/>
  <c r="C813" i="6"/>
  <c r="C829" i="6"/>
  <c r="C845" i="6"/>
  <c r="C3053" i="6"/>
  <c r="C4045" i="6"/>
  <c r="C4205" i="6"/>
  <c r="C4845" i="6"/>
  <c r="C5007" i="6"/>
  <c r="C4893" i="6"/>
  <c r="C4973" i="6"/>
  <c r="C5089" i="6"/>
  <c r="C5073" i="6"/>
  <c r="C5329" i="6"/>
  <c r="C5609" i="6"/>
  <c r="C5345" i="6"/>
  <c r="C5721" i="6"/>
  <c r="C5491" i="6"/>
  <c r="C5763" i="6"/>
  <c r="C5871" i="6"/>
  <c r="C6133" i="6"/>
  <c r="C6223" i="6"/>
  <c r="C6921" i="6"/>
  <c r="C7187" i="6"/>
  <c r="C7505" i="6"/>
  <c r="C6783" i="6"/>
  <c r="C7093" i="6"/>
  <c r="C7249" i="6"/>
  <c r="C7329" i="6"/>
  <c r="C7527" i="6"/>
  <c r="C512" i="6"/>
  <c r="C1430" i="6"/>
  <c r="C1562" i="6"/>
  <c r="C1658" i="6"/>
  <c r="C2140" i="6"/>
  <c r="C1232" i="6"/>
  <c r="C275" i="6"/>
  <c r="C361" i="6"/>
  <c r="C346" i="6"/>
  <c r="C370" i="6"/>
  <c r="C388" i="6"/>
  <c r="C482" i="6"/>
  <c r="C562" i="6"/>
  <c r="C706" i="6"/>
  <c r="C786" i="6"/>
  <c r="C850" i="6"/>
  <c r="C1694" i="6"/>
  <c r="C1726" i="6"/>
  <c r="C1790" i="6"/>
  <c r="C2434" i="6"/>
  <c r="C1108" i="6"/>
  <c r="C1204" i="6"/>
  <c r="C2440" i="6"/>
  <c r="C2562" i="6"/>
  <c r="C2594" i="6"/>
  <c r="C2626" i="6"/>
  <c r="C2642" i="6"/>
  <c r="C2674" i="6"/>
  <c r="C2722" i="6"/>
  <c r="C2754" i="6"/>
  <c r="C2802" i="6"/>
  <c r="C2866" i="6"/>
  <c r="C2882" i="6"/>
  <c r="C2898" i="6"/>
  <c r="C2962" i="6"/>
  <c r="C3058" i="6"/>
  <c r="C3490" i="6"/>
  <c r="C3522" i="6"/>
  <c r="C3570" i="6"/>
  <c r="C3602" i="6"/>
  <c r="C3762" i="6"/>
  <c r="C3858" i="6"/>
  <c r="C3874" i="6"/>
  <c r="C4034" i="6"/>
  <c r="C4162" i="6"/>
  <c r="C4194" i="6"/>
  <c r="C4466" i="6"/>
  <c r="C4482" i="6"/>
  <c r="C4546" i="6"/>
  <c r="C4578" i="6"/>
  <c r="C4626" i="6"/>
  <c r="C4658" i="6"/>
  <c r="C4690" i="6"/>
  <c r="C4722" i="6"/>
  <c r="C5432" i="6"/>
  <c r="C5560" i="6"/>
  <c r="C443" i="6"/>
  <c r="C523" i="6"/>
  <c r="C587" i="6"/>
  <c r="C651" i="6"/>
  <c r="C420" i="6"/>
  <c r="C644" i="6"/>
  <c r="C1114" i="6"/>
  <c r="C1616" i="6"/>
  <c r="C1776" i="6"/>
  <c r="C1902" i="6"/>
  <c r="C3220" i="6"/>
  <c r="C4500" i="6"/>
  <c r="C5658" i="6"/>
  <c r="C5784" i="6"/>
  <c r="C6192" i="6"/>
  <c r="C6958" i="6"/>
  <c r="C6388" i="6"/>
  <c r="C8036" i="6"/>
  <c r="C4171" i="6"/>
  <c r="C4779" i="6"/>
  <c r="C5343" i="6"/>
  <c r="C6073" i="6"/>
  <c r="C6717" i="6"/>
  <c r="C7103" i="6"/>
  <c r="C7653" i="6"/>
  <c r="C6777" i="6"/>
  <c r="C7447" i="6"/>
  <c r="C8149" i="6"/>
  <c r="C311" i="6"/>
  <c r="C397" i="6"/>
  <c r="C413" i="6"/>
  <c r="C429" i="6"/>
  <c r="C445" i="6"/>
  <c r="C461" i="6"/>
  <c r="C477" i="6"/>
  <c r="C493" i="6"/>
  <c r="C509" i="6"/>
  <c r="C525" i="6"/>
  <c r="C541" i="6"/>
  <c r="C557" i="6"/>
  <c r="C573" i="6"/>
  <c r="C589" i="6"/>
  <c r="C605" i="6"/>
  <c r="C621" i="6"/>
  <c r="C637" i="6"/>
  <c r="C653" i="6"/>
  <c r="C669" i="6"/>
  <c r="C308" i="6"/>
  <c r="C424" i="6"/>
  <c r="C614" i="6"/>
  <c r="C646" i="6"/>
  <c r="C678" i="6"/>
  <c r="C790" i="6"/>
  <c r="C1118" i="6"/>
  <c r="C1214" i="6"/>
  <c r="C1346" i="6"/>
  <c r="C1410" i="6"/>
  <c r="C2344" i="6"/>
  <c r="C960" i="6"/>
  <c r="C1684" i="6"/>
  <c r="C1716" i="6"/>
  <c r="C1748" i="6"/>
  <c r="C1780" i="6"/>
  <c r="C1906" i="6"/>
  <c r="C2096" i="6"/>
  <c r="C2162" i="6"/>
  <c r="C2726" i="6"/>
  <c r="C338" i="6"/>
  <c r="C307" i="6"/>
  <c r="C411" i="6"/>
  <c r="C507" i="6"/>
  <c r="C603" i="6"/>
  <c r="C452" i="6"/>
  <c r="C788" i="6"/>
  <c r="C2372" i="6"/>
  <c r="C3556" i="6"/>
  <c r="C5468" i="6"/>
  <c r="C6256" i="6"/>
  <c r="C6990" i="6"/>
  <c r="C5416" i="6"/>
  <c r="C3019" i="6"/>
  <c r="C4139" i="6"/>
  <c r="C5231" i="6"/>
  <c r="C4923" i="6"/>
  <c r="C5649" i="6"/>
  <c r="C6217" i="6"/>
  <c r="C6985" i="6"/>
  <c r="C7497" i="6"/>
  <c r="C8225" i="6"/>
  <c r="C8471" i="6"/>
  <c r="C459" i="6"/>
  <c r="C539" i="6"/>
  <c r="C635" i="6"/>
  <c r="C1210" i="6"/>
  <c r="C1406" i="6"/>
  <c r="C2180" i="6"/>
  <c r="C928" i="6"/>
  <c r="C1712" i="6"/>
  <c r="C3588" i="6"/>
  <c r="C3700" i="6"/>
  <c r="C4372" i="6"/>
  <c r="C4484" i="6"/>
  <c r="C7054" i="6"/>
  <c r="C7562" i="6"/>
  <c r="C8102" i="6"/>
  <c r="C5284" i="6"/>
  <c r="C7288" i="6"/>
  <c r="C4795" i="6"/>
  <c r="C5021" i="6"/>
  <c r="C5673" i="6"/>
  <c r="C6935" i="6"/>
  <c r="C7573" i="6"/>
  <c r="C7417" i="6"/>
  <c r="C8631" i="6"/>
  <c r="C395" i="6"/>
  <c r="C475" i="6"/>
  <c r="C571" i="6"/>
  <c r="C667" i="6"/>
  <c r="C708" i="6"/>
  <c r="C956" i="6"/>
  <c r="C1428" i="6"/>
  <c r="C1584" i="6"/>
  <c r="C1744" i="6"/>
  <c r="C2158" i="6"/>
  <c r="C3652" i="6"/>
  <c r="C4452" i="6"/>
  <c r="C5532" i="6"/>
  <c r="C5846" i="6"/>
  <c r="C6352" i="6"/>
  <c r="C7022" i="6"/>
  <c r="C7150" i="6"/>
  <c r="C8482" i="6"/>
  <c r="C5140" i="6"/>
  <c r="C6420" i="6"/>
  <c r="C6582" i="6"/>
  <c r="C3163" i="6"/>
  <c r="C4811" i="6"/>
  <c r="C6333" i="6"/>
  <c r="C6881" i="6"/>
  <c r="C7395" i="6"/>
  <c r="C8023" i="6"/>
  <c r="C427" i="6"/>
  <c r="C491" i="6"/>
  <c r="C555" i="6"/>
  <c r="C619" i="6"/>
  <c r="C612" i="6"/>
  <c r="C1342" i="6"/>
  <c r="C1680" i="6"/>
  <c r="C2092" i="6"/>
  <c r="C2380" i="6"/>
  <c r="C3620" i="6"/>
  <c r="C3684" i="6"/>
  <c r="C4292" i="6"/>
  <c r="C4548" i="6"/>
  <c r="C6802" i="6"/>
  <c r="C6926" i="6"/>
  <c r="C7498" i="6"/>
  <c r="C8732" i="6"/>
  <c r="C5236" i="6"/>
  <c r="C5900" i="6"/>
  <c r="C6096" i="6"/>
  <c r="C7386" i="6"/>
  <c r="C7580" i="6"/>
  <c r="C7972" i="6"/>
  <c r="C8418" i="6"/>
  <c r="C4827" i="6"/>
  <c r="C5505" i="6"/>
  <c r="C6257" i="6"/>
  <c r="C7149" i="6"/>
  <c r="C6869" i="6"/>
  <c r="C7557" i="6"/>
  <c r="C8067" i="6"/>
  <c r="C8391" i="6"/>
  <c r="C2790" i="6"/>
  <c r="C2982" i="6"/>
  <c r="C3126" i="6"/>
  <c r="C3558" i="6"/>
  <c r="C3670" i="6"/>
  <c r="C3766" i="6"/>
  <c r="C3782" i="6"/>
  <c r="C3798" i="6"/>
  <c r="C4054" i="6"/>
  <c r="C4246" i="6"/>
  <c r="C4326" i="6"/>
  <c r="C4406" i="6"/>
  <c r="C4534" i="6"/>
  <c r="C4758" i="6"/>
  <c r="C4790" i="6"/>
  <c r="C4822" i="6"/>
  <c r="C4854" i="6"/>
  <c r="C4886" i="6"/>
  <c r="C4918" i="6"/>
  <c r="C5696" i="6"/>
  <c r="C5756" i="6"/>
  <c r="C6324" i="6"/>
  <c r="C6418" i="6"/>
  <c r="C6484" i="6"/>
  <c r="C6676" i="6"/>
  <c r="C6776" i="6"/>
  <c r="C7628" i="6"/>
  <c r="C8234" i="6"/>
  <c r="C8456" i="6"/>
  <c r="C4980" i="6"/>
  <c r="C5012" i="6"/>
  <c r="C5044" i="6"/>
  <c r="C5254" i="6"/>
  <c r="C5318" i="6"/>
  <c r="C5676" i="6"/>
  <c r="C5708" i="6"/>
  <c r="C6262" i="6"/>
  <c r="C6742" i="6"/>
  <c r="C7292" i="6"/>
  <c r="C7520" i="6"/>
  <c r="C8008" i="6"/>
  <c r="C8132" i="6"/>
  <c r="C8260" i="6"/>
  <c r="C8292" i="6"/>
  <c r="C8422" i="6"/>
  <c r="C8656" i="6"/>
  <c r="C8718" i="6"/>
  <c r="C3117" i="6"/>
  <c r="C4253" i="6"/>
  <c r="C4221" i="6"/>
  <c r="C4765" i="6"/>
  <c r="C4781" i="6"/>
  <c r="C4797" i="6"/>
  <c r="C4813" i="6"/>
  <c r="C4829" i="6"/>
  <c r="C4861" i="6"/>
  <c r="C5185" i="6"/>
  <c r="C5025" i="6"/>
  <c r="C4877" i="6"/>
  <c r="C5201" i="6"/>
  <c r="C5361" i="6"/>
  <c r="C5677" i="6"/>
  <c r="C5297" i="6"/>
  <c r="C5993" i="6"/>
  <c r="C6043" i="6"/>
  <c r="C5949" i="6"/>
  <c r="C6029" i="6"/>
  <c r="C6263" i="6"/>
  <c r="C6459" i="6"/>
  <c r="C6513" i="6"/>
  <c r="C6887" i="6"/>
  <c r="C6941" i="6"/>
  <c r="C6993" i="6"/>
  <c r="C6685" i="6"/>
  <c r="C7423" i="6"/>
  <c r="C7401" i="6"/>
  <c r="C7717" i="6"/>
  <c r="C7871" i="6"/>
  <c r="C8073" i="6"/>
  <c r="C8127" i="6"/>
  <c r="C8441" i="6"/>
  <c r="C8495" i="6"/>
  <c r="C8673" i="6"/>
  <c r="C8749" i="6"/>
  <c r="C8477" i="6"/>
  <c r="C314" i="6"/>
  <c r="C399" i="6"/>
  <c r="C447" i="6"/>
  <c r="C495" i="6"/>
  <c r="C527" i="6"/>
  <c r="C591" i="6"/>
  <c r="C639" i="6"/>
  <c r="C671" i="6"/>
  <c r="C282" i="6"/>
  <c r="C680" i="6"/>
  <c r="C431" i="6"/>
  <c r="C511" i="6"/>
  <c r="C559" i="6"/>
  <c r="C623" i="6"/>
  <c r="C153" i="6"/>
  <c r="C313" i="6"/>
  <c r="C415" i="6"/>
  <c r="C463" i="6"/>
  <c r="C479" i="6"/>
  <c r="C543" i="6"/>
  <c r="C575" i="6"/>
  <c r="C607" i="6"/>
  <c r="C655" i="6"/>
  <c r="C648" i="6"/>
  <c r="C328" i="6"/>
  <c r="C430" i="6"/>
  <c r="C514" i="6"/>
  <c r="C546" i="6"/>
  <c r="C898" i="6"/>
  <c r="C792" i="6"/>
  <c r="C1218" i="6"/>
  <c r="C1512" i="6"/>
  <c r="C1544" i="6"/>
  <c r="C964" i="6"/>
  <c r="C1120" i="6"/>
  <c r="C1184" i="6"/>
  <c r="C1688" i="6"/>
  <c r="C1720" i="6"/>
  <c r="C1752" i="6"/>
  <c r="C1784" i="6"/>
  <c r="C2100" i="6"/>
  <c r="C2134" i="6"/>
  <c r="C2166" i="6"/>
  <c r="C2728" i="6"/>
  <c r="C3960" i="6"/>
  <c r="C4008" i="6"/>
  <c r="C4120" i="6"/>
  <c r="C4280" i="6"/>
  <c r="C4312" i="6"/>
  <c r="C4392" i="6"/>
  <c r="C4504" i="6"/>
  <c r="C4552" i="6"/>
  <c r="C4600" i="6"/>
  <c r="C4728" i="6"/>
  <c r="C4952" i="6"/>
  <c r="C5636" i="6"/>
  <c r="C5854" i="6"/>
  <c r="C6264" i="6"/>
  <c r="C6520" i="6"/>
  <c r="C6552" i="6"/>
  <c r="C6712" i="6"/>
  <c r="C6748" i="6"/>
  <c r="C7664" i="6"/>
  <c r="C7852" i="6"/>
  <c r="C8042" i="6"/>
  <c r="C8270" i="6"/>
  <c r="C8302" i="6"/>
  <c r="C8364" i="6"/>
  <c r="C8554" i="6"/>
  <c r="C8644" i="6"/>
  <c r="C5192" i="6"/>
  <c r="C5240" i="6"/>
  <c r="C5614" i="6"/>
  <c r="C6040" i="6"/>
  <c r="C6720" i="6"/>
  <c r="C7360" i="6"/>
  <c r="C7556" i="6"/>
  <c r="C7720" i="6"/>
  <c r="C7980" i="6"/>
  <c r="C8074" i="6"/>
  <c r="C8264" i="6"/>
  <c r="C8588" i="6"/>
  <c r="C3119" i="6"/>
  <c r="C4095" i="6"/>
  <c r="C4767" i="6"/>
  <c r="C4783" i="6"/>
  <c r="C4799" i="6"/>
  <c r="C4815" i="6"/>
  <c r="C4831" i="6"/>
  <c r="C4991" i="6"/>
  <c r="C5411" i="6"/>
  <c r="C6267" i="6"/>
  <c r="C5795" i="6"/>
  <c r="C5955" i="6"/>
  <c r="C6033" i="6"/>
  <c r="C6265" i="6"/>
  <c r="C5973" i="6"/>
  <c r="C6947" i="6"/>
  <c r="C7001" i="6"/>
  <c r="C7053" i="6"/>
  <c r="C7641" i="6"/>
  <c r="C7429" i="6"/>
  <c r="C7545" i="6"/>
  <c r="C7017" i="6"/>
  <c r="C7407" i="6"/>
  <c r="C7677" i="6"/>
  <c r="C7723" i="6"/>
  <c r="C8345" i="6"/>
  <c r="C8447" i="6"/>
  <c r="C8277" i="6"/>
  <c r="C8639" i="6"/>
  <c r="C8755" i="6"/>
  <c r="C7791" i="6"/>
  <c r="C8005" i="6"/>
  <c r="C530" i="6"/>
  <c r="C642" i="6"/>
  <c r="C754" i="6"/>
  <c r="C1010" i="6"/>
  <c r="C1110" i="6"/>
  <c r="C1206" i="6"/>
  <c r="C1338" i="6"/>
  <c r="C2304" i="6"/>
  <c r="C926" i="6"/>
  <c r="C1424" i="6"/>
  <c r="C1580" i="6"/>
  <c r="C1676" i="6"/>
  <c r="C1708" i="6"/>
  <c r="C1740" i="6"/>
  <c r="C1772" i="6"/>
  <c r="C2088" i="6"/>
  <c r="C2154" i="6"/>
  <c r="C2250" i="6"/>
  <c r="C2706" i="6"/>
  <c r="C2770" i="6"/>
  <c r="C2930" i="6"/>
  <c r="C3186" i="6"/>
  <c r="C3202" i="6"/>
  <c r="C3746" i="6"/>
  <c r="C3890" i="6"/>
  <c r="C4226" i="6"/>
  <c r="C4306" i="6"/>
  <c r="C4386" i="6"/>
  <c r="C4946" i="6"/>
  <c r="C3161" i="6"/>
  <c r="C2921" i="6"/>
  <c r="C4137" i="6"/>
  <c r="C4169" i="6"/>
  <c r="C4777" i="6"/>
  <c r="C4793" i="6"/>
  <c r="C4809" i="6"/>
  <c r="C4825" i="6"/>
  <c r="C5069" i="6"/>
  <c r="C5053" i="6"/>
  <c r="C5261" i="6"/>
  <c r="C5309" i="6"/>
  <c r="C5389" i="6"/>
  <c r="C5535" i="6"/>
  <c r="C5561" i="6"/>
  <c r="C6087" i="6"/>
  <c r="C5939" i="6"/>
  <c r="C6211" i="6"/>
  <c r="C6251" i="6"/>
  <c r="C6291" i="6"/>
  <c r="C6171" i="6"/>
  <c r="C6335" i="6"/>
  <c r="C6875" i="6"/>
  <c r="C6675" i="6"/>
  <c r="C6945" i="6"/>
  <c r="C7177" i="6"/>
  <c r="C7491" i="6"/>
  <c r="C7571" i="6"/>
  <c r="C7687" i="6"/>
  <c r="C6773" i="6"/>
  <c r="C7389" i="6"/>
  <c r="C7441" i="6"/>
  <c r="C7603" i="6"/>
  <c r="C7859" i="6"/>
  <c r="C8533" i="6"/>
  <c r="C7975" i="6"/>
  <c r="C8019" i="6"/>
  <c r="C8465" i="6"/>
  <c r="C8665" i="6"/>
  <c r="C8037" i="6"/>
  <c r="C8143" i="6"/>
  <c r="C8355" i="6"/>
  <c r="C8517" i="6"/>
  <c r="C2935" i="6"/>
  <c r="C3143" i="6"/>
  <c r="C4135" i="6"/>
  <c r="C4087" i="6"/>
  <c r="C4247" i="6"/>
  <c r="C4775" i="6"/>
  <c r="C4791" i="6"/>
  <c r="C4807" i="6"/>
  <c r="C4823" i="6"/>
  <c r="C5115" i="6"/>
  <c r="C5051" i="6"/>
  <c r="C5017" i="6"/>
  <c r="C5275" i="6"/>
  <c r="C5735" i="6"/>
  <c r="C5533" i="6"/>
  <c r="C6457" i="6"/>
  <c r="C5815" i="6"/>
  <c r="C5851" i="6"/>
  <c r="C6053" i="6"/>
  <c r="C6169" i="6"/>
  <c r="C6285" i="6"/>
  <c r="C6111" i="6"/>
  <c r="C6165" i="6"/>
  <c r="C6973" i="6"/>
  <c r="C7025" i="6"/>
  <c r="C7451" i="6"/>
  <c r="C7617" i="6"/>
  <c r="C7369" i="6"/>
  <c r="C7601" i="6"/>
  <c r="C7685" i="6"/>
  <c r="C6767" i="6"/>
  <c r="C7853" i="6"/>
  <c r="C8269" i="6"/>
  <c r="C8317" i="6"/>
  <c r="C8579" i="6"/>
  <c r="C7971" i="6"/>
  <c r="C8013" i="6"/>
  <c r="C8097" i="6"/>
  <c r="C8499" i="6"/>
  <c r="C8031" i="6"/>
  <c r="C8492" i="6"/>
  <c r="C4731" i="6"/>
  <c r="C5295" i="6"/>
  <c r="C5839" i="6"/>
  <c r="C6299" i="6"/>
  <c r="C6339" i="6"/>
  <c r="C6131" i="6"/>
  <c r="C7463" i="6"/>
  <c r="C6951" i="6"/>
  <c r="C7291" i="6"/>
  <c r="C7819" i="6"/>
  <c r="C8191" i="6"/>
  <c r="C8209" i="6"/>
  <c r="C8423" i="6"/>
  <c r="C4427" i="6"/>
  <c r="C4555" i="6"/>
  <c r="C6185" i="6"/>
  <c r="C143" i="6"/>
  <c r="C8566" i="6"/>
  <c r="C8720" i="6"/>
  <c r="C468" i="6"/>
  <c r="C756" i="6"/>
  <c r="C852" i="6"/>
  <c r="C1698" i="6"/>
  <c r="C1730" i="6"/>
  <c r="C1794" i="6"/>
  <c r="C1112" i="6"/>
  <c r="C1208" i="6"/>
  <c r="C1332" i="6"/>
  <c r="C238" i="6"/>
  <c r="C374" i="6"/>
  <c r="C392" i="6"/>
  <c r="C486" i="6"/>
  <c r="C566" i="6"/>
  <c r="C710" i="6"/>
  <c r="C822" i="6"/>
  <c r="C1148" i="6"/>
  <c r="C1540" i="6"/>
  <c r="C1960" i="6"/>
  <c r="C2216" i="6"/>
  <c r="C2442" i="6"/>
  <c r="C992" i="6"/>
  <c r="C1150" i="6"/>
  <c r="C1180" i="6"/>
  <c r="C1368" i="6"/>
  <c r="C1588" i="6"/>
  <c r="C2486" i="6"/>
  <c r="C2598" i="6"/>
  <c r="C3094" i="6"/>
  <c r="C3494" i="6"/>
  <c r="C3526" i="6"/>
  <c r="C3574" i="6"/>
  <c r="C3606" i="6"/>
  <c r="C3862" i="6"/>
  <c r="C4230" i="6"/>
  <c r="C4358" i="6"/>
  <c r="C4438" i="6"/>
  <c r="C4566" i="6"/>
  <c r="C4630" i="6"/>
  <c r="C4662" i="6"/>
  <c r="C4694" i="6"/>
  <c r="C4726" i="6"/>
  <c r="C5440" i="6"/>
  <c r="C5568" i="6"/>
  <c r="C5600" i="6"/>
  <c r="C5914" i="6"/>
  <c r="C5976" i="6"/>
  <c r="C6038" i="6"/>
  <c r="C6516" i="6"/>
  <c r="C6930" i="6"/>
  <c r="C6962" i="6"/>
  <c r="C6994" i="6"/>
  <c r="C7026" i="6"/>
  <c r="C7058" i="6"/>
  <c r="C7250" i="6"/>
  <c r="C7438" i="6"/>
  <c r="C7502" i="6"/>
  <c r="C7598" i="6"/>
  <c r="C7816" i="6"/>
  <c r="C7880" i="6"/>
  <c r="C8200" i="6"/>
  <c r="C8582" i="6"/>
  <c r="C8672" i="6"/>
  <c r="C8736" i="6"/>
  <c r="C5158" i="6"/>
  <c r="C5190" i="6"/>
  <c r="C5366" i="6"/>
  <c r="C5806" i="6"/>
  <c r="C5938" i="6"/>
  <c r="C5970" i="6"/>
  <c r="C6166" i="6"/>
  <c r="C6458" i="6"/>
  <c r="C6490" i="6"/>
  <c r="C7196" i="6"/>
  <c r="C7358" i="6"/>
  <c r="C7746" i="6"/>
  <c r="C7976" i="6"/>
  <c r="C8324" i="6"/>
  <c r="C8750" i="6"/>
  <c r="C847" i="6"/>
  <c r="C863" i="6"/>
  <c r="C879" i="6"/>
  <c r="C895" i="6"/>
  <c r="C911" i="6"/>
  <c r="C927" i="6"/>
  <c r="C943" i="6"/>
  <c r="C959" i="6"/>
  <c r="C975" i="6"/>
  <c r="C991" i="6"/>
  <c r="C1007" i="6"/>
  <c r="C1023" i="6"/>
  <c r="C1039" i="6"/>
  <c r="C1055" i="6"/>
  <c r="C1071" i="6"/>
  <c r="C1087" i="6"/>
  <c r="C1103" i="6"/>
  <c r="C1119" i="6"/>
  <c r="C1135" i="6"/>
  <c r="C1151" i="6"/>
  <c r="C1167" i="6"/>
  <c r="C1183" i="6"/>
  <c r="C1199" i="6"/>
  <c r="C1215" i="6"/>
  <c r="C1231" i="6"/>
  <c r="C1247" i="6"/>
  <c r="C1263" i="6"/>
  <c r="C1279" i="6"/>
  <c r="C1295" i="6"/>
  <c r="C1311" i="6"/>
  <c r="C1327" i="6"/>
  <c r="C1343" i="6"/>
  <c r="C1359" i="6"/>
  <c r="C1375" i="6"/>
  <c r="C1391" i="6"/>
  <c r="C1407" i="6"/>
  <c r="C1423" i="6"/>
  <c r="C1439" i="6"/>
  <c r="C1455" i="6"/>
  <c r="C1471" i="6"/>
  <c r="C1487" i="6"/>
  <c r="C1503" i="6"/>
  <c r="C1519" i="6"/>
  <c r="C1535" i="6"/>
  <c r="C1551" i="6"/>
  <c r="C1567" i="6"/>
  <c r="C1583" i="6"/>
  <c r="C1599" i="6"/>
  <c r="C1615" i="6"/>
  <c r="C1631" i="6"/>
  <c r="C1647" i="6"/>
  <c r="C1663" i="6"/>
  <c r="C1679" i="6"/>
  <c r="C1695" i="6"/>
  <c r="C1711" i="6"/>
  <c r="C1727" i="6"/>
  <c r="C1743" i="6"/>
  <c r="C1759" i="6"/>
  <c r="C1775" i="6"/>
  <c r="C1791" i="6"/>
  <c r="C1807" i="6"/>
  <c r="C1823" i="6"/>
  <c r="C1839" i="6"/>
  <c r="C1855" i="6"/>
  <c r="C1871" i="6"/>
  <c r="C1887" i="6"/>
  <c r="C1903" i="6"/>
  <c r="C1919" i="6"/>
  <c r="C1935" i="6"/>
  <c r="C1951" i="6"/>
  <c r="C1967" i="6"/>
  <c r="C237" i="6"/>
  <c r="C1983" i="6"/>
  <c r="C1999" i="6"/>
  <c r="C2015" i="6"/>
  <c r="C2031" i="6"/>
  <c r="C2047" i="6"/>
  <c r="C2063" i="6"/>
  <c r="C2079" i="6"/>
  <c r="C2095" i="6"/>
  <c r="C2111" i="6"/>
  <c r="C2127" i="6"/>
  <c r="C2143" i="6"/>
  <c r="C2159" i="6"/>
  <c r="C2175" i="6"/>
  <c r="C2191" i="6"/>
  <c r="C2207" i="6"/>
  <c r="C2223" i="6"/>
  <c r="C2239" i="6"/>
  <c r="C2255" i="6"/>
  <c r="C2271" i="6"/>
  <c r="C2287" i="6"/>
  <c r="C2303" i="6"/>
  <c r="C2319" i="6"/>
  <c r="C2335" i="6"/>
  <c r="C2351" i="6"/>
  <c r="C2367" i="6"/>
  <c r="C3167" i="6"/>
  <c r="C3023" i="6"/>
  <c r="C3071" i="6"/>
  <c r="C3183" i="6"/>
  <c r="C3199" i="6"/>
  <c r="C3215" i="6"/>
  <c r="C3231" i="6"/>
  <c r="C3247" i="6"/>
  <c r="C3263" i="6"/>
  <c r="C3279" i="6"/>
  <c r="C3295" i="6"/>
  <c r="C3311" i="6"/>
  <c r="C3327" i="6"/>
  <c r="C3343" i="6"/>
  <c r="C3359" i="6"/>
  <c r="C3375" i="6"/>
  <c r="C3391" i="6"/>
  <c r="C3407" i="6"/>
  <c r="C3423" i="6"/>
  <c r="C3439" i="6"/>
  <c r="C3455" i="6"/>
  <c r="C3471" i="6"/>
  <c r="C3487" i="6"/>
  <c r="C3503" i="6"/>
  <c r="C3519" i="6"/>
  <c r="C3535" i="6"/>
  <c r="C3551" i="6"/>
  <c r="C3567" i="6"/>
  <c r="C3583" i="6"/>
  <c r="C3599" i="6"/>
  <c r="C3615" i="6"/>
  <c r="C3631" i="6"/>
  <c r="C3647" i="6"/>
  <c r="C3663" i="6"/>
  <c r="C3679" i="6"/>
  <c r="C3695" i="6"/>
  <c r="C3711" i="6"/>
  <c r="C3727" i="6"/>
  <c r="C3743" i="6"/>
  <c r="C3759" i="6"/>
  <c r="C3775" i="6"/>
  <c r="C3791" i="6"/>
  <c r="C3807" i="6"/>
  <c r="C3823" i="6"/>
  <c r="C3839" i="6"/>
  <c r="C3855" i="6"/>
  <c r="C3871" i="6"/>
  <c r="C3887" i="6"/>
  <c r="C3903" i="6"/>
  <c r="C3919" i="6"/>
  <c r="C3935" i="6"/>
  <c r="C3951" i="6"/>
  <c r="C3967" i="6"/>
  <c r="C3983" i="6"/>
  <c r="C3999" i="6"/>
  <c r="C4015" i="6"/>
  <c r="C4031" i="6"/>
  <c r="C4143" i="6"/>
  <c r="C4175" i="6"/>
  <c r="C5347" i="6"/>
  <c r="C276" i="6"/>
  <c r="C300" i="6"/>
  <c r="C500" i="6"/>
  <c r="C532" i="6"/>
  <c r="C628" i="6"/>
  <c r="C676" i="6"/>
  <c r="C820" i="6"/>
  <c r="C900" i="6"/>
  <c r="C982" i="6"/>
  <c r="C1014" i="6"/>
  <c r="C1080" i="6"/>
  <c r="C1144" i="6"/>
  <c r="C1178" i="6"/>
  <c r="C1504" i="6"/>
  <c r="C1536" i="6"/>
  <c r="C1956" i="6"/>
  <c r="C2022" i="6"/>
  <c r="C2054" i="6"/>
  <c r="C988" i="6"/>
  <c r="C1146" i="6"/>
  <c r="C1176" i="6"/>
  <c r="C1458" i="6"/>
  <c r="C1490" i="6"/>
  <c r="C1554" i="6"/>
  <c r="C1648" i="6"/>
  <c r="C2284" i="6"/>
  <c r="C2412" i="6"/>
  <c r="C2548" i="6"/>
  <c r="C2628" i="6"/>
  <c r="C2804" i="6"/>
  <c r="C2884" i="6"/>
  <c r="C2964" i="6"/>
  <c r="C3012" i="6"/>
  <c r="C3188" i="6"/>
  <c r="C3492" i="6"/>
  <c r="C3524" i="6"/>
  <c r="C3716" i="6"/>
  <c r="C3940" i="6"/>
  <c r="C3988" i="6"/>
  <c r="C4068" i="6"/>
  <c r="C4116" i="6"/>
  <c r="C4580" i="6"/>
  <c r="C6130" i="6"/>
  <c r="C6414" i="6"/>
  <c r="C6772" i="6"/>
  <c r="C7278" i="6"/>
  <c r="C7718" i="6"/>
  <c r="C7938" i="6"/>
  <c r="C8294" i="6"/>
  <c r="C8636" i="6"/>
  <c r="C4978" i="6"/>
  <c r="C5010" i="6"/>
  <c r="C5042" i="6"/>
  <c r="C5074" i="6"/>
  <c r="C5172" i="6"/>
  <c r="C5348" i="6"/>
  <c r="C5510" i="6"/>
  <c r="C5672" i="6"/>
  <c r="C5834" i="6"/>
  <c r="C6032" i="6"/>
  <c r="C6258" i="6"/>
  <c r="C6354" i="6"/>
  <c r="C6486" i="6"/>
  <c r="C6518" i="6"/>
  <c r="C7160" i="6"/>
  <c r="C7320" i="6"/>
  <c r="C7420" i="6"/>
  <c r="C7874" i="6"/>
  <c r="C8320" i="6"/>
  <c r="C8386" i="6"/>
  <c r="C8484" i="6"/>
  <c r="C8714" i="6"/>
  <c r="C632" i="6"/>
  <c r="C1318" i="6"/>
  <c r="C1998" i="6"/>
  <c r="C2316" i="6"/>
  <c r="C934" i="6"/>
  <c r="C2904" i="6"/>
  <c r="C3592" i="6"/>
  <c r="C3624" i="6"/>
  <c r="C3656" i="6"/>
  <c r="C3688" i="6"/>
  <c r="C3912" i="6"/>
  <c r="C4088" i="6"/>
  <c r="C4136" i="6"/>
  <c r="C5476" i="6"/>
  <c r="C5540" i="6"/>
  <c r="C5980" i="6"/>
  <c r="C6106" i="6"/>
  <c r="C6200" i="6"/>
  <c r="C6232" i="6"/>
  <c r="C6328" i="6"/>
  <c r="C6422" i="6"/>
  <c r="C6780" i="6"/>
  <c r="C7094" i="6"/>
  <c r="C7126" i="6"/>
  <c r="C7600" i="6"/>
  <c r="C7882" i="6"/>
  <c r="C8426" i="6"/>
  <c r="C5078" i="6"/>
  <c r="C5144" i="6"/>
  <c r="C5224" i="6"/>
  <c r="C5304" i="6"/>
  <c r="C5422" i="6"/>
  <c r="C5680" i="6"/>
  <c r="C5844" i="6"/>
  <c r="C6202" i="6"/>
  <c r="C6362" i="6"/>
  <c r="C6428" i="6"/>
  <c r="C6558" i="6"/>
  <c r="C6814" i="6"/>
  <c r="C6912" i="6"/>
  <c r="C6944" i="6"/>
  <c r="C6976" i="6"/>
  <c r="C7008" i="6"/>
  <c r="C7040" i="6"/>
  <c r="C7072" i="6"/>
  <c r="C7296" i="6"/>
  <c r="C7492" i="6"/>
  <c r="C7588" i="6"/>
  <c r="C7654" i="6"/>
  <c r="C7818" i="6"/>
  <c r="C4285" i="6"/>
  <c r="C4109" i="6"/>
  <c r="C5041" i="6"/>
  <c r="C5629" i="6"/>
  <c r="C5671" i="6"/>
  <c r="C5443" i="6"/>
  <c r="C5733" i="6"/>
  <c r="C5749" i="6"/>
  <c r="C5807" i="6"/>
  <c r="C6137" i="6"/>
  <c r="C6303" i="6"/>
  <c r="C6839" i="6"/>
  <c r="C7109" i="6"/>
  <c r="C7479" i="6"/>
  <c r="C7533" i="6"/>
  <c r="C7349" i="6"/>
  <c r="C7623" i="6"/>
  <c r="C6957" i="6"/>
  <c r="C7247" i="6"/>
  <c r="C7827" i="6"/>
  <c r="C8291" i="6"/>
  <c r="C8113" i="6"/>
  <c r="C8359" i="6"/>
  <c r="C712" i="6"/>
  <c r="C2062" i="6"/>
  <c r="C2198" i="6"/>
  <c r="C2488" i="6"/>
  <c r="C3224" i="6"/>
  <c r="C400" i="6"/>
  <c r="C1060" i="6"/>
  <c r="C2386" i="6"/>
  <c r="C2570" i="6"/>
  <c r="C2650" i="6"/>
  <c r="C3082" i="6"/>
  <c r="C3962" i="6"/>
  <c r="C6078" i="6"/>
  <c r="C6142" i="6"/>
  <c r="C6300" i="6"/>
  <c r="C7352" i="6"/>
  <c r="C7414" i="6"/>
  <c r="C7794" i="6"/>
  <c r="C7982" i="6"/>
  <c r="C8048" i="6"/>
  <c r="C8338" i="6"/>
  <c r="C8494" i="6"/>
  <c r="C456" i="6"/>
  <c r="C824" i="6"/>
  <c r="C1088" i="6"/>
  <c r="C2252" i="6"/>
  <c r="C1404" i="6"/>
  <c r="C1656" i="6"/>
  <c r="C2452" i="6"/>
  <c r="C2520" i="6"/>
  <c r="C538" i="6"/>
  <c r="C1484" i="6"/>
  <c r="C1582" i="6"/>
  <c r="C2826" i="6"/>
  <c r="C2906" i="6"/>
  <c r="C3114" i="6"/>
  <c r="C3210" i="6"/>
  <c r="C3722" i="6"/>
  <c r="C4330" i="6"/>
  <c r="C4954" i="6"/>
  <c r="C450" i="6"/>
  <c r="C428" i="6"/>
  <c r="C584" i="6"/>
  <c r="C1252" i="6"/>
  <c r="C2030" i="6"/>
  <c r="C1372" i="6"/>
  <c r="C1624" i="6"/>
  <c r="C2294" i="6"/>
  <c r="C2824" i="6"/>
  <c r="C3032" i="6"/>
  <c r="C414" i="6"/>
  <c r="C762" i="6"/>
  <c r="C858" i="6"/>
  <c r="C906" i="6"/>
  <c r="C1452" i="6"/>
  <c r="C2128" i="6"/>
  <c r="C2666" i="6"/>
  <c r="C3178" i="6"/>
  <c r="C3754" i="6"/>
  <c r="C3930" i="6"/>
  <c r="C4010" i="6"/>
  <c r="C4170" i="6"/>
  <c r="C4410" i="6"/>
  <c r="C303" i="6"/>
  <c r="C254" i="6"/>
  <c r="C448" i="6"/>
  <c r="C610" i="6"/>
  <c r="C722" i="6"/>
  <c r="C738" i="6"/>
  <c r="C882" i="6"/>
  <c r="C978" i="6"/>
  <c r="C1076" i="6"/>
  <c r="C1272" i="6"/>
  <c r="C1434" i="6"/>
  <c r="C1500" i="6"/>
  <c r="C1566" i="6"/>
  <c r="C1630" i="6"/>
  <c r="C1662" i="6"/>
  <c r="C2018" i="6"/>
  <c r="C2050" i="6"/>
  <c r="C2082" i="6"/>
  <c r="C2144" i="6"/>
  <c r="C2176" i="6"/>
  <c r="C2240" i="6"/>
  <c r="C2272" i="6"/>
  <c r="C2402" i="6"/>
  <c r="C1016" i="6"/>
  <c r="C1078" i="6"/>
  <c r="C1236" i="6"/>
  <c r="C1266" i="6"/>
  <c r="C1518" i="6"/>
  <c r="C1644" i="6"/>
  <c r="C2280" i="6"/>
  <c r="C2346" i="6"/>
  <c r="C2378" i="6"/>
  <c r="C2408" i="6"/>
  <c r="C2466" i="6"/>
  <c r="C2530" i="6"/>
  <c r="C2738" i="6"/>
  <c r="C2834" i="6"/>
  <c r="C2914" i="6"/>
  <c r="C3026" i="6"/>
  <c r="C3042" i="6"/>
  <c r="C3090" i="6"/>
  <c r="C3122" i="6"/>
  <c r="C3218" i="6"/>
  <c r="C3426" i="6"/>
  <c r="C3442" i="6"/>
  <c r="C3458" i="6"/>
  <c r="C3538" i="6"/>
  <c r="C3714" i="6"/>
  <c r="C3922" i="6"/>
  <c r="C3938" i="6"/>
  <c r="C4018" i="6"/>
  <c r="C4050" i="6"/>
  <c r="C4082" i="6"/>
  <c r="C4146" i="6"/>
  <c r="C4178" i="6"/>
  <c r="C4242" i="6"/>
  <c r="C4354" i="6"/>
  <c r="C4434" i="6"/>
  <c r="C4530" i="6"/>
  <c r="C4610" i="6"/>
  <c r="C4642" i="6"/>
  <c r="C5496" i="6"/>
  <c r="C5780" i="6"/>
  <c r="C6126" i="6"/>
  <c r="C6252" i="6"/>
  <c r="C6604" i="6"/>
  <c r="C7146" i="6"/>
  <c r="C7494" i="6"/>
  <c r="C7748" i="6"/>
  <c r="C7902" i="6"/>
  <c r="C7934" i="6"/>
  <c r="C8098" i="6"/>
  <c r="C8162" i="6"/>
  <c r="C8352" i="6"/>
  <c r="C8416" i="6"/>
  <c r="C8510" i="6"/>
  <c r="C5088" i="6"/>
  <c r="C5298" i="6"/>
  <c r="C5506" i="6"/>
  <c r="C5766" i="6"/>
  <c r="C5896" i="6"/>
  <c r="C6610" i="6"/>
  <c r="C6642" i="6"/>
  <c r="C5027" i="6"/>
  <c r="C5139" i="6"/>
  <c r="C5509" i="6"/>
  <c r="C5477" i="6"/>
  <c r="C5461" i="6"/>
  <c r="C5889" i="6"/>
  <c r="C6423" i="6"/>
  <c r="C6479" i="6"/>
  <c r="C5753" i="6"/>
  <c r="C6183" i="6"/>
  <c r="C6221" i="6"/>
  <c r="C6349" i="6"/>
  <c r="C7101" i="6"/>
  <c r="C7207" i="6"/>
  <c r="C7525" i="6"/>
  <c r="C7147" i="6"/>
  <c r="C6787" i="6"/>
  <c r="C7009" i="6"/>
  <c r="C7067" i="6"/>
  <c r="C7769" i="6"/>
  <c r="C7921" i="6"/>
  <c r="C8183" i="6"/>
  <c r="C8069" i="6"/>
  <c r="C8393" i="6"/>
  <c r="C8555" i="6"/>
  <c r="C8635" i="6"/>
  <c r="C8713" i="6"/>
  <c r="C7947" i="6"/>
  <c r="C8261" i="6"/>
  <c r="C432" i="6"/>
  <c r="C506" i="6"/>
  <c r="C2256" i="6"/>
  <c r="C936" i="6"/>
  <c r="C1564" i="6"/>
  <c r="C1660" i="6"/>
  <c r="C1978" i="6"/>
  <c r="C2762" i="6"/>
  <c r="C3050" i="6"/>
  <c r="C3802" i="6"/>
  <c r="C4394" i="6"/>
  <c r="C4762" i="6"/>
  <c r="C4826" i="6"/>
  <c r="C4858" i="6"/>
  <c r="C4890" i="6"/>
  <c r="C4922" i="6"/>
  <c r="C5796" i="6"/>
  <c r="C5858" i="6"/>
  <c r="C5952" i="6"/>
  <c r="C6204" i="6"/>
  <c r="C6492" i="6"/>
  <c r="C6556" i="6"/>
  <c r="C7574" i="6"/>
  <c r="C8178" i="6"/>
  <c r="C8430" i="6"/>
  <c r="C8590" i="6"/>
  <c r="C8744" i="6"/>
  <c r="C4984" i="6"/>
  <c r="C5016" i="6"/>
  <c r="C5048" i="6"/>
  <c r="C5112" i="6"/>
  <c r="C5370" i="6"/>
  <c r="C5386" i="6"/>
  <c r="C5426" i="6"/>
  <c r="C5682" i="6"/>
  <c r="C5848" i="6"/>
  <c r="C279" i="6"/>
  <c r="C650" i="6"/>
  <c r="C1256" i="6"/>
  <c r="C2034" i="6"/>
  <c r="C2352" i="6"/>
  <c r="C1092" i="6"/>
  <c r="C1408" i="6"/>
  <c r="C2554" i="6"/>
  <c r="C3674" i="6"/>
  <c r="C3786" i="6"/>
  <c r="C4522" i="6"/>
  <c r="C4586" i="6"/>
  <c r="C4794" i="6"/>
  <c r="C352" i="6"/>
  <c r="C201" i="6"/>
  <c r="C404" i="6"/>
  <c r="C460" i="6"/>
  <c r="C540" i="6"/>
  <c r="C588" i="6"/>
  <c r="C636" i="6"/>
  <c r="C684" i="6"/>
  <c r="C828" i="6"/>
  <c r="C876" i="6"/>
  <c r="C908" i="6"/>
  <c r="C932" i="6"/>
  <c r="C1030" i="6"/>
  <c r="C1292" i="6"/>
  <c r="C1326" i="6"/>
  <c r="C1390" i="6"/>
  <c r="C1456" i="6"/>
  <c r="C1488" i="6"/>
  <c r="C1586" i="6"/>
  <c r="C1810" i="6"/>
  <c r="C1842" i="6"/>
  <c r="C1874" i="6"/>
  <c r="C1940" i="6"/>
  <c r="C2196" i="6"/>
  <c r="C2390" i="6"/>
  <c r="C2422" i="6"/>
  <c r="C1034" i="6"/>
  <c r="C1286" i="6"/>
  <c r="C1348" i="6"/>
  <c r="C1538" i="6"/>
  <c r="C1760" i="6"/>
  <c r="C1824" i="6"/>
  <c r="C1856" i="6"/>
  <c r="C1888" i="6"/>
  <c r="C1918" i="6"/>
  <c r="C1950" i="6"/>
  <c r="C2012" i="6"/>
  <c r="C8660" i="6"/>
  <c r="C446" i="6"/>
  <c r="C618" i="6"/>
  <c r="C794" i="6"/>
  <c r="C1322" i="6"/>
  <c r="C2002" i="6"/>
  <c r="C2066" i="6"/>
  <c r="C2320" i="6"/>
  <c r="C1062" i="6"/>
  <c r="C1376" i="6"/>
  <c r="C1628" i="6"/>
  <c r="C2202" i="6"/>
  <c r="C3002" i="6"/>
  <c r="C3130" i="6"/>
  <c r="C3642" i="6"/>
  <c r="C3946" i="6"/>
  <c r="C205" i="6"/>
  <c r="C147" i="6"/>
  <c r="C329" i="6"/>
  <c r="C365" i="6"/>
  <c r="C335" i="6"/>
  <c r="C229" i="6"/>
  <c r="C232" i="6"/>
  <c r="C462" i="6"/>
  <c r="C542" i="6"/>
  <c r="C590" i="6"/>
  <c r="C718" i="6"/>
  <c r="C734" i="6"/>
  <c r="C750" i="6"/>
  <c r="C766" i="6"/>
  <c r="C862" i="6"/>
  <c r="C894" i="6"/>
  <c r="C938" i="6"/>
  <c r="C970" i="6"/>
  <c r="C1036" i="6"/>
  <c r="C1296" i="6"/>
  <c r="C1362" i="6"/>
  <c r="C1460" i="6"/>
  <c r="C1590" i="6"/>
  <c r="C1814" i="6"/>
  <c r="C1846" i="6"/>
  <c r="C1878" i="6"/>
  <c r="C1912" i="6"/>
  <c r="C1944" i="6"/>
  <c r="C2106" i="6"/>
  <c r="C2264" i="6"/>
  <c r="C2296" i="6"/>
  <c r="C2458" i="6"/>
  <c r="C1290" i="6"/>
  <c r="C6834" i="6"/>
  <c r="C6866" i="6"/>
  <c r="C6898" i="6"/>
  <c r="C7284" i="6"/>
  <c r="C7610" i="6"/>
  <c r="C7968" i="6"/>
  <c r="C8124" i="6"/>
  <c r="C8382" i="6"/>
  <c r="C687" i="6"/>
  <c r="C703" i="6"/>
  <c r="C719" i="6"/>
  <c r="C735" i="6"/>
  <c r="C751" i="6"/>
  <c r="C767" i="6"/>
  <c r="C783" i="6"/>
  <c r="C799" i="6"/>
  <c r="C815" i="6"/>
  <c r="C831" i="6"/>
  <c r="C3037" i="6"/>
  <c r="C3085" i="6"/>
  <c r="C3135" i="6"/>
  <c r="C2254" i="6"/>
  <c r="C2516" i="6"/>
  <c r="C2580" i="6"/>
  <c r="C2660" i="6"/>
  <c r="C2676" i="6"/>
  <c r="C2708" i="6"/>
  <c r="C2820" i="6"/>
  <c r="C2836" i="6"/>
  <c r="C2916" i="6"/>
  <c r="C2948" i="6"/>
  <c r="C2980" i="6"/>
  <c r="C3044" i="6"/>
  <c r="C3060" i="6"/>
  <c r="C3140" i="6"/>
  <c r="C3172" i="6"/>
  <c r="C3204" i="6"/>
  <c r="C3444" i="6"/>
  <c r="C3460" i="6"/>
  <c r="C3636" i="6"/>
  <c r="C3748" i="6"/>
  <c r="C3796" i="6"/>
  <c r="C3828" i="6"/>
  <c r="C3876" i="6"/>
  <c r="C3972" i="6"/>
  <c r="C4004" i="6"/>
  <c r="C4084" i="6"/>
  <c r="C4100" i="6"/>
  <c r="C4148" i="6"/>
  <c r="C4228" i="6"/>
  <c r="C4244" i="6"/>
  <c r="C4308" i="6"/>
  <c r="C4340" i="6"/>
  <c r="C4420" i="6"/>
  <c r="C4468" i="6"/>
  <c r="C4628" i="6"/>
  <c r="C4660" i="6"/>
  <c r="C4692" i="6"/>
  <c r="C4724" i="6"/>
  <c r="C4756" i="6"/>
  <c r="C4788" i="6"/>
  <c r="C4820" i="6"/>
  <c r="C4852" i="6"/>
  <c r="C4884" i="6"/>
  <c r="C4916" i="6"/>
  <c r="C4948" i="6"/>
  <c r="C5628" i="6"/>
  <c r="C5692" i="6"/>
  <c r="C5940" i="6"/>
  <c r="C6066" i="6"/>
  <c r="C6288" i="6"/>
  <c r="C6320" i="6"/>
  <c r="C6446" i="6"/>
  <c r="C6480" i="6"/>
  <c r="C6640" i="6"/>
  <c r="C6832" i="6"/>
  <c r="C6864" i="6"/>
  <c r="C6896" i="6"/>
  <c r="C7182" i="6"/>
  <c r="C7342" i="6"/>
  <c r="C7402" i="6"/>
  <c r="C7466" i="6"/>
  <c r="C7530" i="6"/>
  <c r="C7656" i="6"/>
  <c r="C7812" i="6"/>
  <c r="C7970" i="6"/>
  <c r="C8166" i="6"/>
  <c r="C8196" i="6"/>
  <c r="C8420" i="6"/>
  <c r="C8578" i="6"/>
  <c r="C8668" i="6"/>
  <c r="C5122" i="6"/>
  <c r="C5188" i="6"/>
  <c r="C5220" i="6"/>
  <c r="C5252" i="6"/>
  <c r="C5300" i="6"/>
  <c r="C6076" i="6"/>
  <c r="C6140" i="6"/>
  <c r="C6432" i="6"/>
  <c r="C6658" i="6"/>
  <c r="C6782" i="6"/>
  <c r="C6818" i="6"/>
  <c r="C6850" i="6"/>
  <c r="C6882" i="6"/>
  <c r="C7172" i="6"/>
  <c r="C7300" i="6"/>
  <c r="C7692" i="6"/>
  <c r="C7724" i="6"/>
  <c r="C8046" i="6"/>
  <c r="C8206" i="6"/>
  <c r="C8432" i="6"/>
  <c r="C8496" i="6"/>
  <c r="C8592" i="6"/>
  <c r="C8664" i="6"/>
  <c r="C2927" i="6"/>
  <c r="C2975" i="6"/>
  <c r="C2044" i="6"/>
  <c r="C2076" i="6"/>
  <c r="C2206" i="6"/>
  <c r="C2302" i="6"/>
  <c r="C2366" i="6"/>
  <c r="C2428" i="6"/>
  <c r="C2476" i="6"/>
  <c r="C2572" i="6"/>
  <c r="C2588" i="6"/>
  <c r="C2604" i="6"/>
  <c r="C2636" i="6"/>
  <c r="C2652" i="6"/>
  <c r="C2684" i="6"/>
  <c r="C2764" i="6"/>
  <c r="C2812" i="6"/>
  <c r="C2892" i="6"/>
  <c r="C2908" i="6"/>
  <c r="C2956" i="6"/>
  <c r="C2988" i="6"/>
  <c r="C3052" i="6"/>
  <c r="C3068" i="6"/>
  <c r="C3228" i="6"/>
  <c r="C3500" i="6"/>
  <c r="C3532" i="6"/>
  <c r="C3564" i="6"/>
  <c r="C3596" i="6"/>
  <c r="C3628" i="6"/>
  <c r="C3660" i="6"/>
  <c r="C3692" i="6"/>
  <c r="C3852" i="6"/>
  <c r="C3868" i="6"/>
  <c r="C3884" i="6"/>
  <c r="C4012" i="6"/>
  <c r="C4044" i="6"/>
  <c r="C4076" i="6"/>
  <c r="C4092" i="6"/>
  <c r="C4108" i="6"/>
  <c r="C4156" i="6"/>
  <c r="C4172" i="6"/>
  <c r="C4204" i="6"/>
  <c r="C4220" i="6"/>
  <c r="C4316" i="6"/>
  <c r="C4348" i="6"/>
  <c r="C4428" i="6"/>
  <c r="C4460" i="6"/>
  <c r="C4476" i="6"/>
  <c r="C4492" i="6"/>
  <c r="C5484" i="6"/>
  <c r="C5548" i="6"/>
  <c r="C5706" i="6"/>
  <c r="C5738" i="6"/>
  <c r="C6114" i="6"/>
  <c r="C6146" i="6"/>
  <c r="C6208" i="6"/>
  <c r="C6240" i="6"/>
  <c r="C6336" i="6"/>
  <c r="C6398" i="6"/>
  <c r="C6430" i="6"/>
  <c r="C6592" i="6"/>
  <c r="C6688" i="6"/>
  <c r="C6718" i="6"/>
  <c r="C6788" i="6"/>
  <c r="C6848" i="6"/>
  <c r="C6880" i="6"/>
  <c r="C7166" i="6"/>
  <c r="C7418" i="6"/>
  <c r="C7450" i="6"/>
  <c r="C7546" i="6"/>
  <c r="C7672" i="6"/>
  <c r="C7734" i="6"/>
  <c r="C7828" i="6"/>
  <c r="C7890" i="6"/>
  <c r="C8278" i="6"/>
  <c r="C8436" i="6"/>
  <c r="C8498" i="6"/>
  <c r="C8748" i="6"/>
  <c r="C4986" i="6"/>
  <c r="C5018" i="6"/>
  <c r="C5050" i="6"/>
  <c r="C5082" i="6"/>
  <c r="C5244" i="6"/>
  <c r="C5292" i="6"/>
  <c r="C5308" i="6"/>
  <c r="C5372" i="6"/>
  <c r="C5526" i="6"/>
  <c r="C1416" i="6"/>
  <c r="C1510" i="6"/>
  <c r="C1764" i="6"/>
  <c r="C1828" i="6"/>
  <c r="C1860" i="6"/>
  <c r="C1892" i="6"/>
  <c r="C1922" i="6"/>
  <c r="C1954" i="6"/>
  <c r="C2016" i="6"/>
  <c r="C2048" i="6"/>
  <c r="C2080" i="6"/>
  <c r="C2210" i="6"/>
  <c r="C2478" i="6"/>
  <c r="C2510" i="6"/>
  <c r="C2718" i="6"/>
  <c r="C2830" i="6"/>
  <c r="C2974" i="6"/>
  <c r="C2990" i="6"/>
  <c r="C3134" i="6"/>
  <c r="C3150" i="6"/>
  <c r="C3182" i="6"/>
  <c r="C3214" i="6"/>
  <c r="C3246" i="6"/>
  <c r="C3262" i="6"/>
  <c r="C3278" i="6"/>
  <c r="C3294" i="6"/>
  <c r="C3310" i="6"/>
  <c r="C3326" i="6"/>
  <c r="C3342" i="6"/>
  <c r="C3358" i="6"/>
  <c r="C3374" i="6"/>
  <c r="C3390" i="6"/>
  <c r="C3406" i="6"/>
  <c r="C3470" i="6"/>
  <c r="C3710" i="6"/>
  <c r="C3726" i="6"/>
  <c r="C3758" i="6"/>
  <c r="C3838" i="6"/>
  <c r="C3886" i="6"/>
  <c r="C3950" i="6"/>
  <c r="C3998" i="6"/>
  <c r="C4238" i="6"/>
  <c r="C4254" i="6"/>
  <c r="C4302" i="6"/>
  <c r="C4382" i="6"/>
  <c r="C4414" i="6"/>
  <c r="C4494" i="6"/>
  <c r="C4510" i="6"/>
  <c r="C4558" i="6"/>
  <c r="C4622" i="6"/>
  <c r="C4958" i="6"/>
  <c r="C5678" i="6"/>
  <c r="C6118" i="6"/>
  <c r="C6212" i="6"/>
  <c r="C6434" i="6"/>
  <c r="C6914" i="6"/>
  <c r="C6946" i="6"/>
  <c r="C6978" i="6"/>
  <c r="C7010" i="6"/>
  <c r="C7042" i="6"/>
  <c r="C7362" i="6"/>
  <c r="C7422" i="6"/>
  <c r="C7518" i="6"/>
  <c r="C7582" i="6"/>
  <c r="C7770" i="6"/>
  <c r="C8056" i="6"/>
  <c r="C5084" i="6"/>
  <c r="C5116" i="6"/>
  <c r="C5150" i="6"/>
  <c r="C3149" i="6"/>
  <c r="C4061" i="6"/>
  <c r="C4111" i="6"/>
  <c r="C4301" i="6"/>
  <c r="C4093" i="6"/>
  <c r="C5121" i="6"/>
  <c r="C4975" i="6"/>
  <c r="C5091" i="6"/>
  <c r="C5171" i="6"/>
  <c r="C5251" i="6"/>
  <c r="C5137" i="6"/>
  <c r="C5187" i="6"/>
  <c r="C5281" i="6"/>
  <c r="C5577" i="6"/>
  <c r="C5507" i="6"/>
  <c r="C5669" i="6"/>
  <c r="C5283" i="6"/>
  <c r="C5877" i="6"/>
  <c r="C6139" i="6"/>
  <c r="C6301" i="6"/>
  <c r="C6465" i="6"/>
  <c r="C6059" i="6"/>
  <c r="C6095" i="6"/>
  <c r="C6135" i="6"/>
  <c r="C5893" i="6"/>
  <c r="C6229" i="6"/>
  <c r="C6393" i="6"/>
  <c r="C6927" i="6"/>
  <c r="C7141" i="6"/>
  <c r="C7193" i="6"/>
  <c r="C7301" i="6"/>
  <c r="C7459" i="6"/>
  <c r="C7625" i="6"/>
  <c r="C7675" i="6"/>
  <c r="C6595" i="6"/>
  <c r="C6635" i="6"/>
  <c r="C6789" i="6"/>
  <c r="C7099" i="6"/>
  <c r="C7253" i="6"/>
  <c r="C7295" i="6"/>
  <c r="C7335" i="6"/>
  <c r="C7453" i="6"/>
  <c r="C7607" i="6"/>
  <c r="C6829" i="6"/>
  <c r="C6883" i="6"/>
  <c r="C7657" i="6"/>
  <c r="C8009" i="6"/>
  <c r="C8061" i="6"/>
  <c r="C8323" i="6"/>
  <c r="C8481" i="6"/>
  <c r="C8585" i="6"/>
  <c r="C7767" i="6"/>
  <c r="C7811" i="6"/>
  <c r="C7851" i="6"/>
  <c r="C8259" i="6"/>
  <c r="C8343" i="6"/>
  <c r="C8505" i="6"/>
  <c r="C8587" i="6"/>
  <c r="C5364" i="6"/>
  <c r="C5606" i="6"/>
  <c r="C5770" i="6"/>
  <c r="C5868" i="6"/>
  <c r="C5966" i="6"/>
  <c r="C6064" i="6"/>
  <c r="C6194" i="6"/>
  <c r="C6614" i="6"/>
  <c r="C6678" i="6"/>
  <c r="C6710" i="6"/>
  <c r="C7096" i="6"/>
  <c r="C7128" i="6"/>
  <c r="C7224" i="6"/>
  <c r="C7256" i="6"/>
  <c r="C7354" i="6"/>
  <c r="C7484" i="6"/>
  <c r="C7646" i="6"/>
  <c r="C7908" i="6"/>
  <c r="C8128" i="6"/>
  <c r="C8288" i="6"/>
  <c r="C8354" i="6"/>
  <c r="C8580" i="6"/>
  <c r="C8650" i="6"/>
  <c r="C941" i="6"/>
  <c r="C1309" i="6"/>
  <c r="C2991" i="6"/>
  <c r="C3039" i="6"/>
  <c r="C3565" i="6"/>
  <c r="C3869" i="6"/>
  <c r="C4063" i="6"/>
  <c r="C4141" i="6"/>
  <c r="C4223" i="6"/>
  <c r="C4303" i="6"/>
  <c r="C4255" i="6"/>
  <c r="C4909" i="6"/>
  <c r="C5075" i="6"/>
  <c r="C4863" i="6"/>
  <c r="C5059" i="6"/>
  <c r="C5217" i="6"/>
  <c r="C5249" i="6"/>
  <c r="C5393" i="6"/>
  <c r="C5445" i="6"/>
  <c r="C5541" i="6"/>
  <c r="C5659" i="6"/>
  <c r="C5313" i="6"/>
  <c r="C5395" i="6"/>
  <c r="C5475" i="6"/>
  <c r="C5539" i="6"/>
  <c r="C5593" i="6"/>
  <c r="C5727" i="6"/>
  <c r="C5831" i="6"/>
  <c r="C5883" i="6"/>
  <c r="C6309" i="6"/>
  <c r="C6417" i="6"/>
  <c r="C6473" i="6"/>
  <c r="C5745" i="6"/>
  <c r="C6061" i="6"/>
  <c r="C6141" i="6"/>
  <c r="C6177" i="6"/>
  <c r="C5849" i="6"/>
  <c r="C6341" i="6"/>
  <c r="C7095" i="6"/>
  <c r="C7307" i="6"/>
  <c r="C7519" i="6"/>
  <c r="C6599" i="6"/>
  <c r="C6641" i="6"/>
  <c r="C6679" i="6"/>
  <c r="C6795" i="6"/>
  <c r="C6909" i="6"/>
  <c r="C7577" i="6"/>
  <c r="C7693" i="6"/>
  <c r="C6723" i="6"/>
  <c r="C6835" i="6"/>
  <c r="C7003" i="6"/>
  <c r="C7609" i="6"/>
  <c r="C8227" i="6"/>
  <c r="C8381" i="6"/>
  <c r="C8433" i="6"/>
  <c r="C8489" i="6"/>
  <c r="C8539" i="6"/>
  <c r="C8309" i="6"/>
  <c r="C8429" i="6"/>
  <c r="C8707" i="6"/>
  <c r="C7989" i="6"/>
  <c r="C8095" i="6"/>
  <c r="C2943" i="6"/>
  <c r="C4047" i="6"/>
  <c r="C4207" i="6"/>
  <c r="C4287" i="6"/>
  <c r="C4735" i="6"/>
  <c r="C4751" i="6"/>
  <c r="C4879" i="6"/>
  <c r="C4943" i="6"/>
  <c r="C5363" i="6"/>
  <c r="C5675" i="6"/>
  <c r="C5331" i="6"/>
  <c r="C5683" i="6"/>
  <c r="C6437" i="6"/>
  <c r="C6491" i="6"/>
  <c r="C5837" i="6"/>
  <c r="C5919" i="6"/>
  <c r="C5997" i="6"/>
  <c r="C6307" i="6"/>
  <c r="C6347" i="6"/>
  <c r="C6427" i="6"/>
  <c r="C6545" i="6"/>
  <c r="C5813" i="6"/>
  <c r="C6091" i="6"/>
  <c r="C6143" i="6"/>
  <c r="C6683" i="6"/>
  <c r="C6739" i="6"/>
  <c r="C7115" i="6"/>
  <c r="C6731" i="6"/>
  <c r="C6845" i="6"/>
  <c r="C6963" i="6"/>
  <c r="C7157" i="6"/>
  <c r="C7355" i="6"/>
  <c r="C7391" i="6"/>
  <c r="C7511" i="6"/>
  <c r="C7669" i="6"/>
  <c r="C6691" i="6"/>
  <c r="C6743" i="6"/>
  <c r="C7255" i="6"/>
  <c r="C7833" i="6"/>
  <c r="C8035" i="6"/>
  <c r="C8507" i="6"/>
  <c r="C7831" i="6"/>
  <c r="C8119" i="6"/>
  <c r="C8159" i="6"/>
  <c r="C8325" i="6"/>
  <c r="C8405" i="6"/>
  <c r="C8523" i="6"/>
  <c r="C8603" i="6"/>
  <c r="C8721" i="6"/>
  <c r="C8655" i="6"/>
  <c r="C5720" i="6"/>
  <c r="C5786" i="6"/>
  <c r="C5884" i="6"/>
  <c r="C6016" i="6"/>
  <c r="C6242" i="6"/>
  <c r="C6338" i="6"/>
  <c r="C6728" i="6"/>
  <c r="C7080" i="6"/>
  <c r="C7112" i="6"/>
  <c r="C7144" i="6"/>
  <c r="C7240" i="6"/>
  <c r="C7336" i="6"/>
  <c r="C7564" i="6"/>
  <c r="C7662" i="6"/>
  <c r="C7760" i="6"/>
  <c r="C7826" i="6"/>
  <c r="C7924" i="6"/>
  <c r="C8020" i="6"/>
  <c r="C8112" i="6"/>
  <c r="C8144" i="6"/>
  <c r="C8370" i="6"/>
  <c r="C8466" i="6"/>
  <c r="C8500" i="6"/>
  <c r="C8634" i="6"/>
  <c r="C8730" i="6"/>
  <c r="C3151" i="6"/>
  <c r="C2895" i="6"/>
  <c r="C2911" i="6"/>
  <c r="C3087" i="6"/>
  <c r="C4127" i="6"/>
  <c r="C4335" i="6"/>
  <c r="C4351" i="6"/>
  <c r="C4367" i="6"/>
  <c r="C4383" i="6"/>
  <c r="C4399" i="6"/>
  <c r="C4415" i="6"/>
  <c r="C4431" i="6"/>
  <c r="C4447" i="6"/>
  <c r="C4463" i="6"/>
  <c r="C4479" i="6"/>
  <c r="C4495" i="6"/>
  <c r="C4511" i="6"/>
  <c r="C4527" i="6"/>
  <c r="C4543" i="6"/>
  <c r="C4559" i="6"/>
  <c r="C4575" i="6"/>
  <c r="C4591" i="6"/>
  <c r="C4607" i="6"/>
  <c r="C4623" i="6"/>
  <c r="C4639" i="6"/>
  <c r="C4655" i="6"/>
  <c r="C4671" i="6"/>
  <c r="C4687" i="6"/>
  <c r="C4703" i="6"/>
  <c r="C4719" i="6"/>
  <c r="C5155" i="6"/>
  <c r="C5043" i="6"/>
  <c r="C4847" i="6"/>
  <c r="C5267" i="6"/>
  <c r="C5315" i="6"/>
  <c r="C5493" i="6"/>
  <c r="C5525" i="6"/>
  <c r="C5551" i="6"/>
  <c r="C5635" i="6"/>
  <c r="C5427" i="6"/>
  <c r="C6011" i="6"/>
  <c r="C5769" i="6"/>
  <c r="C6045" i="6"/>
  <c r="C6353" i="6"/>
  <c r="C6097" i="6"/>
  <c r="C6775" i="6"/>
  <c r="C7203" i="6"/>
  <c r="C7437" i="6"/>
  <c r="C7593" i="6"/>
  <c r="C6587" i="6"/>
  <c r="C6917" i="6"/>
  <c r="C7475" i="6"/>
  <c r="C7889" i="6"/>
  <c r="C7713" i="6"/>
  <c r="C7875" i="6"/>
  <c r="C8245" i="6"/>
  <c r="C7749" i="6"/>
  <c r="C7857" i="6"/>
  <c r="C8229" i="6"/>
  <c r="C5182" i="6"/>
  <c r="C5262" i="6"/>
  <c r="C5434" i="6"/>
  <c r="C5562" i="6"/>
  <c r="C5626" i="6"/>
  <c r="C5888" i="6"/>
  <c r="C5988" i="6"/>
  <c r="C6084" i="6"/>
  <c r="C6376" i="6"/>
  <c r="C7992" i="6"/>
  <c r="C8244" i="6"/>
  <c r="C8504" i="6"/>
  <c r="C3055" i="6"/>
  <c r="C3103" i="6"/>
  <c r="C2447" i="6"/>
  <c r="C2463" i="6"/>
  <c r="C2479" i="6"/>
  <c r="C2495" i="6"/>
  <c r="C2511" i="6"/>
  <c r="C2527" i="6"/>
  <c r="C2543" i="6"/>
  <c r="C2559" i="6"/>
  <c r="C2575" i="6"/>
  <c r="C2591" i="6"/>
  <c r="C2607" i="6"/>
  <c r="C2623" i="6"/>
  <c r="C2639" i="6"/>
  <c r="C2655" i="6"/>
  <c r="C2671" i="6"/>
  <c r="C2687" i="6"/>
  <c r="C2703" i="6"/>
  <c r="C2719" i="6"/>
  <c r="C2735" i="6"/>
  <c r="C2751" i="6"/>
  <c r="C2767" i="6"/>
  <c r="C2783" i="6"/>
  <c r="C2799" i="6"/>
  <c r="C2815" i="6"/>
  <c r="C2831" i="6"/>
  <c r="C2847" i="6"/>
  <c r="C2863" i="6"/>
  <c r="C2879" i="6"/>
  <c r="C4079" i="6"/>
  <c r="C4239" i="6"/>
  <c r="C4319" i="6"/>
  <c r="C4159" i="6"/>
  <c r="C5107" i="6"/>
  <c r="C4927" i="6"/>
  <c r="C5203" i="6"/>
  <c r="C4959" i="6"/>
  <c r="C5009" i="6"/>
  <c r="C5123" i="6"/>
  <c r="C5299" i="6"/>
  <c r="C5611" i="6"/>
  <c r="C5717" i="6"/>
  <c r="C5811" i="6"/>
  <c r="C5969" i="6"/>
  <c r="C6279" i="6"/>
  <c r="C6591" i="6"/>
  <c r="C6695" i="6"/>
  <c r="C7287" i="6"/>
  <c r="C6895" i="6"/>
  <c r="C6975" i="6"/>
  <c r="C7151" i="6"/>
  <c r="C7945" i="6"/>
  <c r="C8361" i="6"/>
  <c r="C8571" i="6"/>
  <c r="C7967" i="6"/>
  <c r="C8049" i="6"/>
  <c r="C8293" i="6"/>
  <c r="C8077" i="6"/>
  <c r="C8103" i="6"/>
  <c r="C2947" i="6"/>
  <c r="C3075" i="6"/>
  <c r="C4147" i="6"/>
  <c r="C5031" i="6"/>
  <c r="C5513" i="6"/>
  <c r="C6107" i="6"/>
  <c r="C6109" i="6"/>
  <c r="C6357" i="6"/>
  <c r="C6521" i="6"/>
  <c r="C7161" i="6"/>
  <c r="C7265" i="6"/>
  <c r="C6653" i="6"/>
  <c r="C4131" i="6"/>
  <c r="C4723" i="6"/>
  <c r="C4739" i="6"/>
  <c r="C4755" i="6"/>
  <c r="C5159" i="6"/>
  <c r="C4851" i="6"/>
  <c r="C5271" i="6"/>
  <c r="C5497" i="6"/>
  <c r="C5529" i="6"/>
  <c r="C5689" i="6"/>
  <c r="C6235" i="6"/>
  <c r="C6555" i="6"/>
  <c r="C5847" i="6"/>
  <c r="C6049" i="6"/>
  <c r="C6319" i="6"/>
  <c r="C6395" i="6"/>
  <c r="C6433" i="6"/>
  <c r="C6487" i="6"/>
  <c r="C6753" i="6"/>
  <c r="C7393" i="6"/>
  <c r="C7499" i="6"/>
  <c r="C7661" i="6"/>
  <c r="C6741" i="6"/>
  <c r="C7169" i="6"/>
  <c r="C7205" i="6"/>
  <c r="C7403" i="6"/>
  <c r="C7523" i="6"/>
  <c r="C7597" i="6"/>
  <c r="C7061" i="6"/>
  <c r="C7233" i="6"/>
  <c r="C7339" i="6"/>
  <c r="C7711" i="6"/>
  <c r="C7761" i="6"/>
  <c r="C8591" i="6"/>
  <c r="C8105" i="6"/>
  <c r="C8265" i="6"/>
  <c r="C8349" i="6"/>
  <c r="C7941" i="6"/>
  <c r="C8307" i="6"/>
  <c r="C8633" i="6"/>
  <c r="C4059" i="6"/>
  <c r="C4091" i="6"/>
  <c r="C4299" i="6"/>
  <c r="C4379" i="6"/>
  <c r="C4443" i="6"/>
  <c r="C4459" i="6"/>
  <c r="C4491" i="6"/>
  <c r="C4507" i="6"/>
  <c r="C4635" i="6"/>
  <c r="C4683" i="6"/>
  <c r="C4907" i="6"/>
  <c r="C5665" i="6"/>
  <c r="C5705" i="6"/>
  <c r="C5103" i="6"/>
  <c r="C5135" i="6"/>
  <c r="C5279" i="6"/>
  <c r="C5407" i="6"/>
  <c r="C5573" i="6"/>
  <c r="C5793" i="6"/>
  <c r="C6213" i="6"/>
  <c r="C6413" i="6"/>
  <c r="C6455" i="6"/>
  <c r="C6259" i="6"/>
  <c r="C6539" i="6"/>
  <c r="C6623" i="6"/>
  <c r="C6673" i="6"/>
  <c r="C6763" i="6"/>
  <c r="C6997" i="6"/>
  <c r="C7045" i="6"/>
  <c r="C6729" i="6"/>
  <c r="C7241" i="6"/>
  <c r="C7473" i="6"/>
  <c r="C6677" i="6"/>
  <c r="C6727" i="6"/>
  <c r="C6833" i="6"/>
  <c r="C7191" i="6"/>
  <c r="C7343" i="6"/>
  <c r="C7979" i="6"/>
  <c r="C7821" i="6"/>
  <c r="C7637" i="6"/>
  <c r="C7689" i="6"/>
  <c r="C8321" i="6"/>
  <c r="C8703" i="6"/>
  <c r="C8551" i="6"/>
  <c r="C8583" i="6"/>
  <c r="C8709" i="6"/>
  <c r="C7267" i="6"/>
  <c r="C8679" i="6"/>
  <c r="C7735" i="6"/>
  <c r="C7843" i="6"/>
  <c r="C7471" i="6"/>
  <c r="C7629" i="6"/>
  <c r="C8087" i="6"/>
  <c r="C8249" i="6"/>
  <c r="C8297" i="6"/>
  <c r="C8559" i="6"/>
  <c r="C8081" i="6"/>
  <c r="C8365" i="6"/>
  <c r="C8445" i="6"/>
  <c r="C7849" i="6"/>
  <c r="C7957" i="6"/>
  <c r="C8491" i="6"/>
  <c r="C6645" i="6"/>
  <c r="C8415" i="6"/>
  <c r="C8623" i="6"/>
  <c r="C7759" i="6"/>
  <c r="C8575" i="6"/>
  <c r="C8129" i="6"/>
  <c r="C6601" i="6"/>
  <c r="C6711" i="6"/>
  <c r="C6877" i="6"/>
  <c r="C6989" i="6"/>
  <c r="C7219" i="6"/>
  <c r="C7433" i="6"/>
  <c r="C7489" i="6"/>
  <c r="C7543" i="6"/>
  <c r="C7651" i="6"/>
  <c r="C7747" i="6"/>
  <c r="C7801" i="6"/>
  <c r="C8003" i="6"/>
  <c r="C8527" i="6"/>
  <c r="C8629" i="6"/>
  <c r="C8739" i="6"/>
  <c r="C7725" i="6"/>
  <c r="C7805" i="6"/>
  <c r="C7887" i="6"/>
  <c r="C7929" i="6"/>
  <c r="C8177" i="6"/>
  <c r="C8217" i="6"/>
  <c r="C8379" i="6"/>
  <c r="C8459" i="6"/>
  <c r="C8581" i="6"/>
  <c r="C8659" i="6"/>
  <c r="C8699" i="6"/>
  <c r="C7763" i="6"/>
  <c r="C7925" i="6"/>
  <c r="C7977" i="6"/>
  <c r="C8243" i="6"/>
  <c r="C8403" i="6"/>
  <c r="C8457" i="6"/>
  <c r="C8511" i="6"/>
  <c r="C2455" i="6"/>
  <c r="C2519" i="6"/>
  <c r="C2599" i="6"/>
  <c r="C2631" i="6"/>
  <c r="C2695" i="6"/>
  <c r="C2711" i="6"/>
  <c r="C2807" i="6"/>
  <c r="C2871" i="6"/>
  <c r="C5623" i="6"/>
  <c r="C5703" i="6"/>
  <c r="C5829" i="6"/>
  <c r="C5869" i="6"/>
  <c r="C5911" i="6"/>
  <c r="C5655" i="6"/>
  <c r="C5897" i="6"/>
  <c r="C4983" i="6"/>
  <c r="C5035" i="6"/>
  <c r="C5067" i="6"/>
  <c r="C5259" i="6"/>
  <c r="C5403" i="6"/>
  <c r="C5453" i="6"/>
  <c r="C5585" i="6"/>
  <c r="C6245" i="6"/>
  <c r="C6405" i="6"/>
  <c r="C6531" i="6"/>
  <c r="C6207" i="6"/>
  <c r="C6415" i="6"/>
  <c r="C6069" i="6"/>
  <c r="C6239" i="6"/>
  <c r="C6797" i="6"/>
  <c r="C6843" i="6"/>
  <c r="C7263" i="6"/>
  <c r="C6669" i="6"/>
  <c r="C6905" i="6"/>
  <c r="C7509" i="6"/>
  <c r="C6919" i="6"/>
  <c r="C7179" i="6"/>
  <c r="C7383" i="6"/>
  <c r="C8057" i="6"/>
  <c r="C7727" i="6"/>
  <c r="C7899" i="6"/>
  <c r="C7943" i="6"/>
  <c r="C7987" i="6"/>
  <c r="C8161" i="6"/>
  <c r="C7569" i="6"/>
  <c r="C7585" i="6"/>
  <c r="C7739" i="6"/>
  <c r="C8337" i="6"/>
  <c r="C8285" i="6"/>
  <c r="C8353" i="6"/>
  <c r="C8369" i="6"/>
  <c r="C4160" i="6"/>
  <c r="C4400" i="6"/>
  <c r="C4720" i="6"/>
  <c r="C4944" i="6"/>
  <c r="C5620" i="6"/>
  <c r="C5684" i="6"/>
  <c r="C6312" i="6"/>
  <c r="C902" i="6"/>
  <c r="C2026" i="6"/>
  <c r="C1558" i="6"/>
  <c r="C1652" i="6"/>
  <c r="C2258" i="6"/>
  <c r="C2290" i="6"/>
  <c r="C2470" i="6"/>
  <c r="C2502" i="6"/>
  <c r="C2742" i="6"/>
  <c r="C534" i="6"/>
  <c r="C1248" i="6"/>
  <c r="C1024" i="6"/>
  <c r="C396" i="6"/>
  <c r="C536" i="6"/>
  <c r="C1056" i="6"/>
  <c r="C1448" i="6"/>
  <c r="C1480" i="6"/>
  <c r="C1610" i="6"/>
  <c r="C2124" i="6"/>
  <c r="C187" i="6"/>
  <c r="C2058" i="6"/>
  <c r="C930" i="6"/>
  <c r="C458" i="6"/>
  <c r="C586" i="6"/>
  <c r="C730" i="6"/>
  <c r="C746" i="6"/>
  <c r="C874" i="6"/>
  <c r="C986" i="6"/>
  <c r="C1084" i="6"/>
  <c r="C426" i="6"/>
  <c r="C263" i="6"/>
  <c r="C758" i="6"/>
  <c r="C854" i="6"/>
  <c r="C2534" i="6"/>
  <c r="C359" i="6"/>
  <c r="C227" i="6"/>
  <c r="C6536" i="6"/>
  <c r="C7334" i="6"/>
  <c r="C7554" i="6"/>
  <c r="C7962" i="6"/>
  <c r="C3083" i="6"/>
  <c r="C3131" i="6"/>
  <c r="C3099" i="6"/>
  <c r="C4107" i="6"/>
  <c r="C4283" i="6"/>
  <c r="C6031" i="6"/>
  <c r="C6409" i="6"/>
  <c r="C6175" i="6"/>
  <c r="C5783" i="6"/>
  <c r="C5951" i="6"/>
  <c r="C6501" i="6"/>
  <c r="C7087" i="6"/>
  <c r="C3046" i="6"/>
  <c r="C3110" i="6"/>
  <c r="C3718" i="6"/>
  <c r="C3750" i="6"/>
  <c r="C3926" i="6"/>
  <c r="C3942" i="6"/>
  <c r="C4070" i="6"/>
  <c r="C4262" i="6"/>
  <c r="C4374" i="6"/>
  <c r="C4950" i="6"/>
  <c r="C6134" i="6"/>
  <c r="C6228" i="6"/>
  <c r="C6548" i="6"/>
  <c r="C6708" i="6"/>
  <c r="C7344" i="6"/>
  <c r="C8038" i="6"/>
  <c r="C8360" i="6"/>
  <c r="C8486" i="6"/>
  <c r="C5076" i="6"/>
  <c r="C5108" i="6"/>
  <c r="C5350" i="6"/>
  <c r="C5546" i="6"/>
  <c r="C5610" i="6"/>
  <c r="C5774" i="6"/>
  <c r="C5872" i="6"/>
  <c r="C6068" i="6"/>
  <c r="C6132" i="6"/>
  <c r="C7456" i="6"/>
  <c r="C7618" i="6"/>
  <c r="C7716" i="6"/>
  <c r="C8488" i="6"/>
  <c r="C2446" i="6"/>
  <c r="C2552" i="6"/>
  <c r="C2584" i="6"/>
  <c r="C2616" i="6"/>
  <c r="C2632" i="6"/>
  <c r="C2664" i="6"/>
  <c r="C2696" i="6"/>
  <c r="C2712" i="6"/>
  <c r="C2744" i="6"/>
  <c r="C2792" i="6"/>
  <c r="C2808" i="6"/>
  <c r="C2856" i="6"/>
  <c r="C2872" i="6"/>
  <c r="C2888" i="6"/>
  <c r="C2952" i="6"/>
  <c r="C3048" i="6"/>
  <c r="C3112" i="6"/>
  <c r="C3128" i="6"/>
  <c r="C3496" i="6"/>
  <c r="C3528" i="6"/>
  <c r="C3704" i="6"/>
  <c r="C3848" i="6"/>
  <c r="C3864" i="6"/>
  <c r="C4024" i="6"/>
  <c r="C4152" i="6"/>
  <c r="C4184" i="6"/>
  <c r="C4456" i="6"/>
  <c r="C5666" i="6"/>
  <c r="C6042" i="6"/>
  <c r="C6584" i="6"/>
  <c r="C7286" i="6"/>
  <c r="C7348" i="6"/>
  <c r="C7474" i="6"/>
  <c r="C7726" i="6"/>
  <c r="C7914" i="6"/>
  <c r="C1838" i="6"/>
  <c r="C1936" i="6"/>
  <c r="C2288" i="6"/>
  <c r="C1032" i="6"/>
  <c r="C1282" i="6"/>
  <c r="C1534" i="6"/>
  <c r="C1820" i="6"/>
  <c r="C1852" i="6"/>
  <c r="C1884" i="6"/>
  <c r="C1914" i="6"/>
  <c r="C2008" i="6"/>
  <c r="C2040" i="6"/>
  <c r="C2072" i="6"/>
  <c r="C2506" i="6"/>
  <c r="C2778" i="6"/>
  <c r="C2938" i="6"/>
  <c r="C2970" i="6"/>
  <c r="C3034" i="6"/>
  <c r="C3066" i="6"/>
  <c r="C3162" i="6"/>
  <c r="C3194" i="6"/>
  <c r="C3226" i="6"/>
  <c r="C3466" i="6"/>
  <c r="C3706" i="6"/>
  <c r="C3866" i="6"/>
  <c r="C4042" i="6"/>
  <c r="C4138" i="6"/>
  <c r="C4218" i="6"/>
  <c r="C4234" i="6"/>
  <c r="C4298" i="6"/>
  <c r="C4314" i="6"/>
  <c r="C4474" i="6"/>
  <c r="C4538" i="6"/>
  <c r="C4570" i="6"/>
  <c r="C4618" i="6"/>
  <c r="C4650" i="6"/>
  <c r="C5414" i="6"/>
  <c r="C5480" i="6"/>
  <c r="C5670" i="6"/>
  <c r="C6014" i="6"/>
  <c r="C6364" i="6"/>
  <c r="C6812" i="6"/>
  <c r="C7162" i="6"/>
  <c r="C7226" i="6"/>
  <c r="C7510" i="6"/>
  <c r="C7636" i="6"/>
  <c r="C7950" i="6"/>
  <c r="C8114" i="6"/>
  <c r="C890" i="6"/>
  <c r="C1806" i="6"/>
  <c r="C1870" i="6"/>
  <c r="C2192" i="6"/>
  <c r="C302" i="6"/>
  <c r="C366" i="6"/>
  <c r="C508" i="6"/>
  <c r="C966" i="6"/>
  <c r="C1358" i="6"/>
  <c r="C2102" i="6"/>
  <c r="C1316" i="6"/>
  <c r="C1506" i="6"/>
  <c r="C2238" i="6"/>
  <c r="C2716" i="6"/>
  <c r="C2972" i="6"/>
  <c r="C3212" i="6"/>
  <c r="C3244" i="6"/>
  <c r="C3260" i="6"/>
  <c r="C3276" i="6"/>
  <c r="C3292" i="6"/>
  <c r="C3308" i="6"/>
  <c r="C3324" i="6"/>
  <c r="C3340" i="6"/>
  <c r="C3356" i="6"/>
  <c r="C3372" i="6"/>
  <c r="C3388" i="6"/>
  <c r="C3404" i="6"/>
  <c r="C3452" i="6"/>
  <c r="C3740" i="6"/>
  <c r="C3788" i="6"/>
  <c r="C3820" i="6"/>
  <c r="C3996" i="6"/>
  <c r="C4236" i="6"/>
  <c r="C4396" i="6"/>
  <c r="C4620" i="6"/>
  <c r="C4684" i="6"/>
  <c r="C4780" i="6"/>
  <c r="C4812" i="6"/>
  <c r="C4844" i="6"/>
  <c r="C4876" i="6"/>
  <c r="C4908" i="6"/>
  <c r="C5420" i="6"/>
  <c r="C5452" i="6"/>
  <c r="C5832" i="6"/>
  <c r="C1288" i="6"/>
  <c r="C2418" i="6"/>
  <c r="C270" i="6"/>
  <c r="C384" i="6"/>
  <c r="C622" i="6"/>
  <c r="C702" i="6"/>
  <c r="C782" i="6"/>
  <c r="C846" i="6"/>
  <c r="C1002" i="6"/>
  <c r="C1068" i="6"/>
  <c r="C1102" i="6"/>
  <c r="C1622" i="6"/>
  <c r="C1654" i="6"/>
  <c r="C2136" i="6"/>
  <c r="C2168" i="6"/>
  <c r="C2360" i="6"/>
  <c r="C2426" i="6"/>
  <c r="C1008" i="6"/>
  <c r="C1228" i="6"/>
  <c r="C1258" i="6"/>
  <c r="C1320" i="6"/>
  <c r="C2242" i="6"/>
  <c r="C2338" i="6"/>
  <c r="C2638" i="6"/>
  <c r="C2814" i="6"/>
  <c r="C2894" i="6"/>
  <c r="C3022" i="6"/>
  <c r="C5167" i="6"/>
  <c r="C5247" i="6"/>
  <c r="C5183" i="6"/>
  <c r="C5423" i="6"/>
  <c r="C5327" i="6"/>
  <c r="C5441" i="6"/>
  <c r="C6295" i="6"/>
  <c r="C6089" i="6"/>
  <c r="C6129" i="6"/>
  <c r="C5945" i="6"/>
  <c r="C6001" i="6"/>
  <c r="C7135" i="6"/>
  <c r="C6589" i="6"/>
  <c r="C6823" i="6"/>
  <c r="C7289" i="6"/>
  <c r="C8107" i="6"/>
  <c r="C8053" i="6"/>
  <c r="C8257" i="6"/>
  <c r="C8339" i="6"/>
  <c r="C7709" i="6"/>
  <c r="C8567" i="6"/>
  <c r="C4327" i="6"/>
  <c r="C4343" i="6"/>
  <c r="C4359" i="6"/>
  <c r="C4375" i="6"/>
  <c r="C4391" i="6"/>
  <c r="C4407" i="6"/>
  <c r="C4423" i="6"/>
  <c r="C4439" i="6"/>
  <c r="C4455" i="6"/>
  <c r="C4471" i="6"/>
  <c r="C4487" i="6"/>
  <c r="C4503" i="6"/>
  <c r="C4519" i="6"/>
  <c r="C4535" i="6"/>
  <c r="C4551" i="6"/>
  <c r="C4567" i="6"/>
  <c r="C4583" i="6"/>
  <c r="C4599" i="6"/>
  <c r="C4615" i="6"/>
  <c r="C4631" i="6"/>
  <c r="C4647" i="6"/>
  <c r="C4663" i="6"/>
  <c r="C4679" i="6"/>
  <c r="C4695" i="6"/>
  <c r="C4711" i="6"/>
  <c r="C4855" i="6"/>
  <c r="C4871" i="6"/>
  <c r="C4903" i="6"/>
  <c r="C5791" i="6"/>
  <c r="C5935" i="6"/>
  <c r="C5179" i="6"/>
  <c r="C5195" i="6"/>
  <c r="C5339" i="6"/>
  <c r="C5435" i="6"/>
  <c r="C5501" i="6"/>
  <c r="C5777" i="6"/>
  <c r="C6489" i="6"/>
  <c r="C6037" i="6"/>
  <c r="C6523" i="6"/>
  <c r="C6567" i="6"/>
  <c r="C6613" i="6"/>
  <c r="C6891" i="6"/>
  <c r="C7171" i="6"/>
  <c r="C7359" i="6"/>
  <c r="C7501" i="6"/>
  <c r="C6949" i="6"/>
  <c r="C7183" i="6"/>
  <c r="C6565" i="6"/>
  <c r="C6611" i="6"/>
  <c r="C6667" i="6"/>
  <c r="C6715" i="6"/>
  <c r="C7537" i="6"/>
  <c r="C7665" i="6"/>
  <c r="C7863" i="6"/>
  <c r="C7915" i="6"/>
  <c r="C8469" i="6"/>
  <c r="C8253" i="6"/>
  <c r="C7513" i="6"/>
  <c r="C6903" i="6"/>
  <c r="C7371" i="6"/>
  <c r="C7055" i="6"/>
  <c r="C7227" i="6"/>
  <c r="C7333" i="6"/>
  <c r="C7707" i="6"/>
  <c r="C7755" i="6"/>
  <c r="C8273" i="6"/>
  <c r="C8373" i="6"/>
  <c r="C8637" i="6"/>
  <c r="C8743" i="6"/>
  <c r="C7891" i="6"/>
  <c r="C8305" i="6"/>
  <c r="C7931" i="6"/>
  <c r="C4089" i="6"/>
  <c r="C4121" i="6"/>
  <c r="C4201" i="6"/>
  <c r="C4249" i="6"/>
  <c r="C4281" i="6"/>
  <c r="C4345" i="6"/>
  <c r="C4361" i="6"/>
  <c r="C4377" i="6"/>
  <c r="C4393" i="6"/>
  <c r="C4409" i="6"/>
  <c r="C4425" i="6"/>
  <c r="C4441" i="6"/>
  <c r="C4457" i="6"/>
  <c r="C4473" i="6"/>
  <c r="C4489" i="6"/>
  <c r="C4505" i="6"/>
  <c r="C4521" i="6"/>
  <c r="C4537" i="6"/>
  <c r="C4569" i="6"/>
  <c r="C4585" i="6"/>
  <c r="C4601" i="6"/>
  <c r="C4617" i="6"/>
  <c r="C4633" i="6"/>
  <c r="C4649" i="6"/>
  <c r="C4665" i="6"/>
  <c r="C4681" i="6"/>
  <c r="C4697" i="6"/>
  <c r="C8204" i="6"/>
  <c r="C8396" i="6"/>
  <c r="C8618" i="6"/>
  <c r="C8708" i="6"/>
  <c r="C4982" i="6"/>
  <c r="C5014" i="6"/>
  <c r="C5046" i="6"/>
  <c r="C5176" i="6"/>
  <c r="C5518" i="6"/>
  <c r="C5744" i="6"/>
  <c r="C6104" i="6"/>
  <c r="C6266" i="6"/>
  <c r="C6778" i="6"/>
  <c r="C6846" i="6"/>
  <c r="C6878" i="6"/>
  <c r="C7328" i="6"/>
  <c r="C7396" i="6"/>
  <c r="C7750" i="6"/>
  <c r="C7784" i="6"/>
  <c r="C7884" i="6"/>
  <c r="C8328" i="6"/>
  <c r="C3067" i="6"/>
  <c r="C3115" i="6"/>
  <c r="C4747" i="6"/>
  <c r="C8648" i="6"/>
  <c r="C5210" i="6"/>
  <c r="C5226" i="6"/>
  <c r="C5290" i="6"/>
  <c r="C5354" i="6"/>
  <c r="C5490" i="6"/>
  <c r="C5554" i="6"/>
  <c r="C5782" i="6"/>
  <c r="C6012" i="6"/>
  <c r="C6302" i="6"/>
  <c r="C7108" i="6"/>
  <c r="C7140" i="6"/>
  <c r="C7236" i="6"/>
  <c r="C7888" i="6"/>
  <c r="C8080" i="6"/>
  <c r="C8140" i="6"/>
  <c r="C8268" i="6"/>
  <c r="C8332" i="6"/>
  <c r="C8726" i="6"/>
  <c r="C2923" i="6"/>
  <c r="C2971" i="6"/>
  <c r="C2891" i="6"/>
  <c r="C2907" i="6"/>
  <c r="C4043" i="6"/>
  <c r="C4203" i="6"/>
  <c r="C4331" i="6"/>
  <c r="C4347" i="6"/>
  <c r="C4363" i="6"/>
  <c r="C4395" i="6"/>
  <c r="C4411" i="6"/>
  <c r="C4475" i="6"/>
  <c r="C4523" i="6"/>
  <c r="C4539" i="6"/>
  <c r="C4571" i="6"/>
  <c r="C4587" i="6"/>
  <c r="C4603" i="6"/>
  <c r="C4619" i="6"/>
  <c r="C4651" i="6"/>
  <c r="C4667" i="6"/>
  <c r="C4699" i="6"/>
  <c r="C4715" i="6"/>
  <c r="C5087" i="6"/>
  <c r="C5743" i="6"/>
  <c r="C6375" i="6"/>
  <c r="C6027" i="6"/>
  <c r="C6467" i="6"/>
  <c r="C6575" i="6"/>
  <c r="C7037" i="6"/>
  <c r="C5862" i="6"/>
  <c r="C6018" i="6"/>
  <c r="C6496" i="6"/>
  <c r="C6528" i="6"/>
  <c r="C6624" i="6"/>
  <c r="C6910" i="6"/>
  <c r="C6942" i="6"/>
  <c r="C6974" i="6"/>
  <c r="C7006" i="6"/>
  <c r="C7038" i="6"/>
  <c r="C7070" i="6"/>
  <c r="C7230" i="6"/>
  <c r="C7482" i="6"/>
  <c r="C7860" i="6"/>
  <c r="C7954" i="6"/>
  <c r="C8246" i="6"/>
  <c r="C8562" i="6"/>
  <c r="C8652" i="6"/>
  <c r="C5114" i="6"/>
  <c r="C5148" i="6"/>
  <c r="C5356" i="6"/>
  <c r="C5916" i="6"/>
  <c r="C6144" i="6"/>
  <c r="C6404" i="6"/>
  <c r="C6436" i="6"/>
  <c r="C6470" i="6"/>
  <c r="C6630" i="6"/>
  <c r="C7208" i="6"/>
  <c r="C7404" i="6"/>
  <c r="C7728" i="6"/>
  <c r="C8304" i="6"/>
  <c r="C8532" i="6"/>
  <c r="C3147" i="6"/>
  <c r="C2443" i="6"/>
  <c r="C2459" i="6"/>
  <c r="C2475" i="6"/>
  <c r="C2491" i="6"/>
  <c r="C2507" i="6"/>
  <c r="C2523" i="6"/>
  <c r="C2539" i="6"/>
  <c r="C2555" i="6"/>
  <c r="C2571" i="6"/>
  <c r="C2587" i="6"/>
  <c r="C2603" i="6"/>
  <c r="C2619" i="6"/>
  <c r="C2635" i="6"/>
  <c r="C2651" i="6"/>
  <c r="C2667" i="6"/>
  <c r="C2683" i="6"/>
  <c r="C2699" i="6"/>
  <c r="C2715" i="6"/>
  <c r="C2731" i="6"/>
  <c r="C2747" i="6"/>
  <c r="C2763" i="6"/>
  <c r="C2779" i="6"/>
  <c r="C2795" i="6"/>
  <c r="C2811" i="6"/>
  <c r="C2827" i="6"/>
  <c r="C2843" i="6"/>
  <c r="C2859" i="6"/>
  <c r="C2875" i="6"/>
  <c r="C3035" i="6"/>
  <c r="C4875" i="6"/>
  <c r="C4987" i="6"/>
  <c r="C5039" i="6"/>
  <c r="C5199" i="6"/>
  <c r="C5071" i="6"/>
  <c r="C5151" i="6"/>
  <c r="C4843" i="6"/>
  <c r="C4891" i="6"/>
  <c r="C5215" i="6"/>
  <c r="C5489" i="6"/>
  <c r="C5521" i="6"/>
  <c r="C5631" i="6"/>
  <c r="C5311" i="6"/>
  <c r="C5359" i="6"/>
  <c r="C5473" i="6"/>
  <c r="C6057" i="6"/>
  <c r="C6383" i="6"/>
  <c r="C6543" i="6"/>
  <c r="C5801" i="6"/>
  <c r="C5867" i="6"/>
  <c r="C5923" i="6"/>
  <c r="C6255" i="6"/>
  <c r="C6475" i="6"/>
  <c r="C3198" i="6"/>
  <c r="C3422" i="6"/>
  <c r="C3438" i="6"/>
  <c r="C3486" i="6"/>
  <c r="C3518" i="6"/>
  <c r="C3566" i="6"/>
  <c r="C3598" i="6"/>
  <c r="C3630" i="6"/>
  <c r="C3902" i="6"/>
  <c r="C4078" i="6"/>
  <c r="C4126" i="6"/>
  <c r="C4318" i="6"/>
  <c r="C4526" i="6"/>
  <c r="C4590" i="6"/>
  <c r="C4654" i="6"/>
  <c r="C4686" i="6"/>
  <c r="C4718" i="6"/>
  <c r="C4750" i="6"/>
  <c r="C5584" i="6"/>
  <c r="C5928" i="6"/>
  <c r="C6500" i="6"/>
  <c r="C6660" i="6"/>
  <c r="C6692" i="6"/>
  <c r="C7266" i="6"/>
  <c r="C7802" i="6"/>
  <c r="C8022" i="6"/>
  <c r="C8186" i="6"/>
  <c r="C8282" i="6"/>
  <c r="C8344" i="6"/>
  <c r="C5246" i="6"/>
  <c r="C5310" i="6"/>
  <c r="C5724" i="6"/>
  <c r="C5758" i="6"/>
  <c r="C5954" i="6"/>
  <c r="C6182" i="6"/>
  <c r="C6602" i="6"/>
  <c r="C6666" i="6"/>
  <c r="C6732" i="6"/>
  <c r="C7180" i="6"/>
  <c r="C7408" i="6"/>
  <c r="C7536" i="6"/>
  <c r="C7700" i="6"/>
  <c r="C7796" i="6"/>
  <c r="C7830" i="6"/>
  <c r="C8054" i="6"/>
  <c r="C8180" i="6"/>
  <c r="C8568" i="6"/>
  <c r="C3003" i="6"/>
  <c r="C3051" i="6"/>
  <c r="C2379" i="6"/>
  <c r="C2395" i="6"/>
  <c r="C2411" i="6"/>
  <c r="C2427" i="6"/>
  <c r="C4155" i="6"/>
  <c r="C4075" i="6"/>
  <c r="C4235" i="6"/>
  <c r="C4315" i="6"/>
  <c r="C4763" i="6"/>
  <c r="C5723" i="6"/>
  <c r="C5375" i="6"/>
  <c r="C5715" i="6"/>
  <c r="C5263" i="6"/>
  <c r="C5909" i="6"/>
  <c r="C6173" i="6"/>
  <c r="C6337" i="6"/>
  <c r="C5963" i="6"/>
  <c r="C6509" i="6"/>
  <c r="C5873" i="6"/>
  <c r="C5987" i="6"/>
  <c r="C6041" i="6"/>
  <c r="C6425" i="6"/>
  <c r="C6637" i="6"/>
  <c r="C6961" i="6"/>
  <c r="C8412" i="6"/>
  <c r="C8570" i="6"/>
  <c r="C8724" i="6"/>
  <c r="C5086" i="6"/>
  <c r="C5184" i="6"/>
  <c r="C5296" i="6"/>
  <c r="C5598" i="6"/>
  <c r="C5694" i="6"/>
  <c r="C5958" i="6"/>
  <c r="C6056" i="6"/>
  <c r="C6218" i="6"/>
  <c r="C6478" i="6"/>
  <c r="C6830" i="6"/>
  <c r="C6862" i="6"/>
  <c r="C6894" i="6"/>
  <c r="C7670" i="6"/>
  <c r="C8120" i="6"/>
  <c r="C8248" i="6"/>
  <c r="C8410" i="6"/>
  <c r="C683" i="6"/>
  <c r="C699" i="6"/>
  <c r="C715" i="6"/>
  <c r="C731" i="6"/>
  <c r="C747" i="6"/>
  <c r="C763" i="6"/>
  <c r="C779" i="6"/>
  <c r="C795" i="6"/>
  <c r="C811" i="6"/>
  <c r="C827" i="6"/>
  <c r="C843" i="6"/>
  <c r="C2955" i="6"/>
  <c r="C4187" i="6"/>
  <c r="C4267" i="6"/>
  <c r="C4123" i="6"/>
  <c r="C5055" i="6"/>
  <c r="C5005" i="6"/>
  <c r="C5119" i="6"/>
  <c r="C5605" i="6"/>
  <c r="C5457" i="6"/>
  <c r="C5555" i="6"/>
  <c r="C5757" i="6"/>
  <c r="C6125" i="6"/>
  <c r="C5879" i="6"/>
  <c r="C6915" i="6"/>
  <c r="C7181" i="6"/>
  <c r="C6625" i="6"/>
  <c r="C6781" i="6"/>
  <c r="C6855" i="6"/>
  <c r="C8751" i="6"/>
  <c r="C8531" i="6"/>
  <c r="C8595" i="6"/>
  <c r="C8753" i="6"/>
  <c r="C4713" i="6"/>
  <c r="C4729" i="6"/>
  <c r="C4745" i="6"/>
  <c r="C4761" i="6"/>
  <c r="C4873" i="6"/>
  <c r="C4921" i="6"/>
  <c r="C5709" i="6"/>
  <c r="C5875" i="6"/>
  <c r="C5917" i="6"/>
  <c r="C5957" i="6"/>
  <c r="C5701" i="6"/>
  <c r="C5739" i="6"/>
  <c r="C5863" i="6"/>
  <c r="C5941" i="6"/>
  <c r="C5983" i="6"/>
  <c r="C6023" i="6"/>
  <c r="C4937" i="6"/>
  <c r="C4969" i="6"/>
  <c r="C4985" i="6"/>
  <c r="C5019" i="6"/>
  <c r="C5085" i="6"/>
  <c r="C5133" i="6"/>
  <c r="C5149" i="6"/>
  <c r="C5181" i="6"/>
  <c r="C5245" i="6"/>
  <c r="C5325" i="6"/>
  <c r="C5357" i="6"/>
  <c r="C5405" i="6"/>
  <c r="C5437" i="6"/>
  <c r="C5455" i="6"/>
  <c r="C5787" i="6"/>
  <c r="C6369" i="6"/>
  <c r="C6411" i="6"/>
  <c r="C6449" i="6"/>
  <c r="C6123" i="6"/>
  <c r="C6253" i="6"/>
  <c r="C6293" i="6"/>
  <c r="C6377" i="6"/>
  <c r="C6179" i="6"/>
  <c r="C6399" i="6"/>
  <c r="C6533" i="6"/>
  <c r="C6571" i="6"/>
  <c r="C6849" i="6"/>
  <c r="C6897" i="6"/>
  <c r="C7039" i="6"/>
  <c r="C7221" i="6"/>
  <c r="C7365" i="6"/>
  <c r="C7411" i="6"/>
  <c r="C7457" i="6"/>
  <c r="C7507" i="6"/>
  <c r="C6771" i="6"/>
  <c r="C6955" i="6"/>
  <c r="C7143" i="6"/>
  <c r="C7189" i="6"/>
  <c r="C6617" i="6"/>
  <c r="C6721" i="6"/>
  <c r="C6825" i="6"/>
  <c r="C7031" i="6"/>
  <c r="C7185" i="6"/>
  <c r="C7285" i="6"/>
  <c r="C7671" i="6"/>
  <c r="C7885" i="6"/>
  <c r="C8185" i="6"/>
  <c r="C7733" i="6"/>
  <c r="C7777" i="6"/>
  <c r="C7815" i="6"/>
  <c r="C8079" i="6"/>
  <c r="C8121" i="6"/>
  <c r="C7619" i="6"/>
  <c r="C7813" i="6"/>
  <c r="C7981" i="6"/>
  <c r="C8043" i="6"/>
  <c r="C8109" i="6"/>
  <c r="C8417" i="6"/>
  <c r="C8377" i="6"/>
  <c r="C8431" i="6"/>
  <c r="C8473" i="6"/>
  <c r="C8271" i="6"/>
  <c r="C8319" i="6"/>
  <c r="C8757" i="6"/>
  <c r="C8697" i="6"/>
  <c r="C8501" i="6"/>
  <c r="C8549" i="6"/>
  <c r="C8597" i="6"/>
  <c r="C8649" i="6"/>
  <c r="C7541" i="6"/>
  <c r="C6681" i="6"/>
  <c r="C7621" i="6"/>
  <c r="C7877" i="6"/>
  <c r="C8189" i="6"/>
  <c r="C8241" i="6"/>
  <c r="C8763" i="6"/>
  <c r="C8479" i="6"/>
  <c r="C8519" i="6"/>
  <c r="C8599" i="6"/>
  <c r="C7275" i="6"/>
  <c r="C7379" i="6"/>
  <c r="C6809" i="6"/>
  <c r="C6579" i="6"/>
  <c r="C7139" i="6"/>
  <c r="C7195" i="6"/>
  <c r="C7521" i="6"/>
  <c r="C7781" i="6"/>
  <c r="C7935" i="6"/>
  <c r="C8401" i="6"/>
  <c r="C7911" i="6"/>
  <c r="C7955" i="6"/>
  <c r="C7999" i="6"/>
  <c r="C8117" i="6"/>
  <c r="C8437" i="6"/>
  <c r="C7605" i="6"/>
  <c r="C7005" i="6"/>
  <c r="C7673" i="6"/>
  <c r="C7089" i="6"/>
  <c r="C7737" i="6"/>
  <c r="C7991" i="6"/>
  <c r="C8041" i="6"/>
  <c r="C8357" i="6"/>
  <c r="C8461" i="6"/>
  <c r="C8085" i="6"/>
  <c r="C8125" i="6"/>
  <c r="C8651" i="6"/>
  <c r="C8717" i="6"/>
  <c r="C7243" i="6"/>
  <c r="C7323" i="6"/>
  <c r="C7427" i="6"/>
  <c r="C7589" i="6"/>
  <c r="C7845" i="6"/>
  <c r="C7799" i="6"/>
  <c r="C8171" i="6"/>
  <c r="C8535" i="6"/>
  <c r="C8615" i="6"/>
  <c r="C7757" i="6"/>
  <c r="C7865" i="6"/>
  <c r="C8289" i="6"/>
  <c r="C8341" i="6"/>
  <c r="C8503" i="6"/>
  <c r="C8667" i="6"/>
  <c r="C7033" i="6"/>
  <c r="C2743" i="6"/>
  <c r="C2823" i="6"/>
  <c r="C2839" i="6"/>
  <c r="C4329" i="6"/>
  <c r="C4553" i="6"/>
  <c r="C5569" i="6"/>
  <c r="C5439" i="6"/>
  <c r="C5469" i="6"/>
  <c r="C6117" i="6"/>
  <c r="C2487" i="6"/>
  <c r="C221" i="6"/>
  <c r="C1524" i="6"/>
  <c r="C7879" i="6"/>
  <c r="C158" i="6"/>
  <c r="C385" i="6"/>
  <c r="C1438" i="6"/>
  <c r="C1364" i="6"/>
  <c r="C2484" i="6"/>
  <c r="C2532" i="6"/>
  <c r="C2612" i="6"/>
  <c r="C2692" i="6"/>
  <c r="C3028" i="6"/>
  <c r="C3108" i="6"/>
  <c r="C4516" i="6"/>
  <c r="C4676" i="6"/>
  <c r="C4772" i="6"/>
  <c r="C4836" i="6"/>
  <c r="C8262" i="6"/>
  <c r="C6290" i="6"/>
  <c r="C7614" i="6"/>
  <c r="C4727" i="6"/>
  <c r="C5131" i="6"/>
  <c r="C5387" i="6"/>
  <c r="C6819" i="6"/>
  <c r="C7137" i="6"/>
  <c r="C6719" i="6"/>
  <c r="C6995" i="6"/>
  <c r="C8691" i="6"/>
  <c r="C8181" i="6"/>
  <c r="C354" i="6"/>
  <c r="C726" i="6"/>
  <c r="C838" i="6"/>
  <c r="C954" i="6"/>
  <c r="C1280" i="6"/>
  <c r="C1862" i="6"/>
  <c r="C2120" i="6"/>
  <c r="C1244" i="6"/>
  <c r="C1400" i="6"/>
  <c r="C1844" i="6"/>
  <c r="C2000" i="6"/>
  <c r="C2416" i="6"/>
  <c r="C2518" i="6"/>
  <c r="C3014" i="6"/>
  <c r="C3222" i="6"/>
  <c r="C3510" i="6"/>
  <c r="C3590" i="6"/>
  <c r="C3846" i="6"/>
  <c r="C4134" i="6"/>
  <c r="C4214" i="6"/>
  <c r="C4294" i="6"/>
  <c r="C4710" i="6"/>
  <c r="C5472" i="6"/>
  <c r="C6644" i="6"/>
  <c r="C7534" i="6"/>
  <c r="C8424" i="6"/>
  <c r="C5302" i="6"/>
  <c r="C5482" i="6"/>
  <c r="C5904" i="6"/>
  <c r="C6004" i="6"/>
  <c r="C6294" i="6"/>
  <c r="C6424" i="6"/>
  <c r="C6586" i="6"/>
  <c r="C6842" i="6"/>
  <c r="C6940" i="6"/>
  <c r="C7260" i="6"/>
  <c r="C7878" i="6"/>
  <c r="C8552" i="6"/>
  <c r="C616" i="6"/>
  <c r="C1284" i="6"/>
  <c r="C1802" i="6"/>
  <c r="C2286" i="6"/>
  <c r="C1028" i="6"/>
  <c r="C1848" i="6"/>
  <c r="C2004" i="6"/>
  <c r="C2536" i="6"/>
  <c r="C3240" i="6"/>
  <c r="C3336" i="6"/>
  <c r="C3400" i="6"/>
  <c r="C3560" i="6"/>
  <c r="C3928" i="6"/>
  <c r="C4216" i="6"/>
  <c r="C4296" i="6"/>
  <c r="C4744" i="6"/>
  <c r="C4904" i="6"/>
  <c r="C6488" i="6"/>
  <c r="C7570" i="6"/>
  <c r="C8522" i="6"/>
  <c r="C5942" i="6"/>
  <c r="C6170" i="6"/>
  <c r="C6396" i="6"/>
  <c r="C6462" i="6"/>
  <c r="C6686" i="6"/>
  <c r="C7104" i="6"/>
  <c r="C7136" i="6"/>
  <c r="C7200" i="6"/>
  <c r="C7688" i="6"/>
  <c r="C7850" i="6"/>
  <c r="C7948" i="6"/>
  <c r="C8012" i="6"/>
  <c r="C8044" i="6"/>
  <c r="C8104" i="6"/>
  <c r="C2919" i="6"/>
  <c r="C2969" i="6"/>
  <c r="C3017" i="6"/>
  <c r="C2439" i="6"/>
  <c r="C2471" i="6"/>
  <c r="C2503" i="6"/>
  <c r="C2535" i="6"/>
  <c r="C2551" i="6"/>
  <c r="C2567" i="6"/>
  <c r="C2583" i="6"/>
  <c r="C2615" i="6"/>
  <c r="C2647" i="6"/>
  <c r="C2663" i="6"/>
  <c r="C2679" i="6"/>
  <c r="C2727" i="6"/>
  <c r="C2759" i="6"/>
  <c r="C2775" i="6"/>
  <c r="C2791" i="6"/>
  <c r="C2855" i="6"/>
  <c r="C2889" i="6"/>
  <c r="C2905" i="6"/>
  <c r="C3159" i="6"/>
  <c r="C4103" i="6"/>
  <c r="C113" i="6"/>
  <c r="C353" i="6"/>
  <c r="C372" i="6"/>
  <c r="C1048" i="6"/>
  <c r="C1308" i="6"/>
  <c r="C1240" i="6"/>
  <c r="C2468" i="6"/>
  <c r="C3732" i="6"/>
  <c r="C5752" i="6"/>
  <c r="C6160" i="6"/>
  <c r="C6608" i="6"/>
  <c r="C7434" i="6"/>
  <c r="C7782" i="6"/>
  <c r="C5268" i="6"/>
  <c r="C5934" i="6"/>
  <c r="C6738" i="6"/>
  <c r="C7192" i="6"/>
  <c r="C7516" i="6"/>
  <c r="C8004" i="6"/>
  <c r="C2967" i="6"/>
  <c r="C6445" i="6"/>
  <c r="C7531" i="6"/>
  <c r="C7279" i="6"/>
  <c r="C8139" i="6"/>
  <c r="C8705" i="6"/>
  <c r="C422" i="6"/>
  <c r="C582" i="6"/>
  <c r="C774" i="6"/>
  <c r="C870" i="6"/>
  <c r="C1052" i="6"/>
  <c r="C1606" i="6"/>
  <c r="C2064" i="6"/>
  <c r="C2678" i="6"/>
  <c r="C2886" i="6"/>
  <c r="C2998" i="6"/>
  <c r="C3462" i="6"/>
  <c r="C4278" i="6"/>
  <c r="C6612" i="6"/>
  <c r="C7218" i="6"/>
  <c r="C7942" i="6"/>
  <c r="C8170" i="6"/>
  <c r="C8550" i="6"/>
  <c r="C5142" i="6"/>
  <c r="C6972" i="6"/>
  <c r="C7164" i="6"/>
  <c r="C8390" i="6"/>
  <c r="C394" i="6"/>
  <c r="C255" i="6"/>
  <c r="C664" i="6"/>
  <c r="C1834" i="6"/>
  <c r="C2188" i="6"/>
  <c r="C1278" i="6"/>
  <c r="C1880" i="6"/>
  <c r="C2760" i="6"/>
  <c r="C2968" i="6"/>
  <c r="C3288" i="6"/>
  <c r="C3384" i="6"/>
  <c r="C3816" i="6"/>
  <c r="C4648" i="6"/>
  <c r="C4776" i="6"/>
  <c r="C4872" i="6"/>
  <c r="C5824" i="6"/>
  <c r="C7820" i="6"/>
  <c r="C5110" i="6"/>
  <c r="C214" i="6"/>
  <c r="C474" i="6"/>
  <c r="C570" i="6"/>
  <c r="C666" i="6"/>
  <c r="C810" i="6"/>
  <c r="C1354" i="6"/>
  <c r="C2234" i="6"/>
  <c r="C2298" i="6"/>
  <c r="C2330" i="6"/>
  <c r="C2392" i="6"/>
  <c r="C2456" i="6"/>
  <c r="C2474" i="6"/>
  <c r="C2490" i="6"/>
  <c r="C2794" i="6"/>
  <c r="C2874" i="6"/>
  <c r="C2954" i="6"/>
  <c r="C3098" i="6"/>
  <c r="C3242" i="6"/>
  <c r="C3258" i="6"/>
  <c r="C3274" i="6"/>
  <c r="C3290" i="6"/>
  <c r="C3306" i="6"/>
  <c r="C3322" i="6"/>
  <c r="C3338" i="6"/>
  <c r="C3354" i="6"/>
  <c r="C3370" i="6"/>
  <c r="C3386" i="6"/>
  <c r="C3402" i="6"/>
  <c r="C3418" i="6"/>
  <c r="C3434" i="6"/>
  <c r="C3482" i="6"/>
  <c r="C3514" i="6"/>
  <c r="C3546" i="6"/>
  <c r="C3562" i="6"/>
  <c r="C3594" i="6"/>
  <c r="C3626" i="6"/>
  <c r="C3658" i="6"/>
  <c r="C3690" i="6"/>
  <c r="C3770" i="6"/>
  <c r="C3978" i="6"/>
  <c r="C4058" i="6"/>
  <c r="C4090" i="6"/>
  <c r="C4106" i="6"/>
  <c r="C4282" i="6"/>
  <c r="C4362" i="6"/>
  <c r="C4490" i="6"/>
  <c r="C4682" i="6"/>
  <c r="C4714" i="6"/>
  <c r="C4746" i="6"/>
  <c r="C4778" i="6"/>
  <c r="C4810" i="6"/>
  <c r="C4842" i="6"/>
  <c r="C4874" i="6"/>
  <c r="C4906" i="6"/>
  <c r="C5544" i="6"/>
  <c r="C5576" i="6"/>
  <c r="C5640" i="6"/>
  <c r="C5734" i="6"/>
  <c r="C5764" i="6"/>
  <c r="C5828" i="6"/>
  <c r="C6172" i="6"/>
  <c r="C6268" i="6"/>
  <c r="C6332" i="6"/>
  <c r="C6394" i="6"/>
  <c r="C6460" i="6"/>
  <c r="C6752" i="6"/>
  <c r="C6784" i="6"/>
  <c r="C6844" i="6"/>
  <c r="C6876" i="6"/>
  <c r="C6906" i="6"/>
  <c r="C6938" i="6"/>
  <c r="C6970" i="6"/>
  <c r="C7002" i="6"/>
  <c r="C7034" i="6"/>
  <c r="C7066" i="6"/>
  <c r="C7446" i="6"/>
  <c r="C7478" i="6"/>
  <c r="C7542" i="6"/>
  <c r="C8146" i="6"/>
  <c r="C8400" i="6"/>
  <c r="C8558" i="6"/>
  <c r="C8712" i="6"/>
  <c r="C4968" i="6"/>
  <c r="C5000" i="6"/>
  <c r="C5032" i="6"/>
  <c r="C5064" i="6"/>
  <c r="C5178" i="6"/>
  <c r="C5274" i="6"/>
  <c r="C5338" i="6"/>
  <c r="C5404" i="6"/>
  <c r="C5458" i="6"/>
  <c r="C5650" i="6"/>
  <c r="C5716" i="6"/>
  <c r="C5946" i="6"/>
  <c r="C6044" i="6"/>
  <c r="C6206" i="6"/>
  <c r="C6366" i="6"/>
  <c r="C6530" i="6"/>
  <c r="C6594" i="6"/>
  <c r="C6690" i="6"/>
  <c r="C6750" i="6"/>
  <c r="C7076" i="6"/>
  <c r="C7332" i="6"/>
  <c r="C7400" i="6"/>
  <c r="C7464" i="6"/>
  <c r="C7626" i="6"/>
  <c r="C7788" i="6"/>
  <c r="C7854" i="6"/>
  <c r="C7952" i="6"/>
  <c r="C7984" i="6"/>
  <c r="C8016" i="6"/>
  <c r="C8236" i="6"/>
  <c r="C8366" i="6"/>
  <c r="C8398" i="6"/>
  <c r="C8560" i="6"/>
  <c r="C8624" i="6"/>
  <c r="C390" i="6"/>
  <c r="C3844" i="6"/>
  <c r="C4436" i="6"/>
  <c r="C5398" i="6"/>
  <c r="C6770" i="6"/>
  <c r="C7810" i="6"/>
  <c r="C7940" i="6"/>
  <c r="C8226" i="6"/>
  <c r="C4759" i="6"/>
  <c r="C6247" i="6"/>
  <c r="C6019" i="6"/>
  <c r="C6983" i="6"/>
  <c r="C7215" i="6"/>
  <c r="C8115" i="6"/>
  <c r="C8301" i="6"/>
  <c r="C454" i="6"/>
  <c r="C886" i="6"/>
  <c r="C1476" i="6"/>
  <c r="C1830" i="6"/>
  <c r="C2184" i="6"/>
  <c r="C2410" i="6"/>
  <c r="C1876" i="6"/>
  <c r="C2032" i="6"/>
  <c r="C2870" i="6"/>
  <c r="C3190" i="6"/>
  <c r="C4150" i="6"/>
  <c r="C4550" i="6"/>
  <c r="C4646" i="6"/>
  <c r="C4742" i="6"/>
  <c r="C6006" i="6"/>
  <c r="C7406" i="6"/>
  <c r="C7786" i="6"/>
  <c r="C7974" i="6"/>
  <c r="C5238" i="6"/>
  <c r="C5450" i="6"/>
  <c r="C6522" i="6"/>
  <c r="C6714" i="6"/>
  <c r="C7004" i="6"/>
  <c r="C7324" i="6"/>
  <c r="C7552" i="6"/>
  <c r="C8070" i="6"/>
  <c r="C1350" i="6"/>
  <c r="C1578" i="6"/>
  <c r="C1866" i="6"/>
  <c r="C1310" i="6"/>
  <c r="C1910" i="6"/>
  <c r="C2068" i="6"/>
  <c r="C2568" i="6"/>
  <c r="C3304" i="6"/>
  <c r="C3736" i="6"/>
  <c r="C3832" i="6"/>
  <c r="C4472" i="6"/>
  <c r="C4568" i="6"/>
  <c r="C4680" i="6"/>
  <c r="C6648" i="6"/>
  <c r="C7318" i="6"/>
  <c r="C7622" i="6"/>
  <c r="C1026" i="6"/>
  <c r="C2160" i="6"/>
  <c r="C1250" i="6"/>
  <c r="C700" i="6"/>
  <c r="C780" i="6"/>
  <c r="C844" i="6"/>
  <c r="C1682" i="6"/>
  <c r="C2228" i="6"/>
  <c r="C2334" i="6"/>
  <c r="C3436" i="6"/>
  <c r="C3548" i="6"/>
  <c r="C3580" i="6"/>
  <c r="C3612" i="6"/>
  <c r="C3644" i="6"/>
  <c r="C3676" i="6"/>
  <c r="C3900" i="6"/>
  <c r="C3932" i="6"/>
  <c r="C4028" i="6"/>
  <c r="C4060" i="6"/>
  <c r="C4140" i="6"/>
  <c r="C4252" i="6"/>
  <c r="C4364" i="6"/>
  <c r="C4380" i="6"/>
  <c r="C4444" i="6"/>
  <c r="C4508" i="6"/>
  <c r="C4540" i="6"/>
  <c r="C4588" i="6"/>
  <c r="C4652" i="6"/>
  <c r="C4748" i="6"/>
  <c r="C4940" i="6"/>
  <c r="C5516" i="6"/>
  <c r="C5612" i="6"/>
  <c r="C5674" i="6"/>
  <c r="C5768" i="6"/>
  <c r="C5894" i="6"/>
  <c r="C5956" i="6"/>
  <c r="C6082" i="6"/>
  <c r="C6176" i="6"/>
  <c r="C6304" i="6"/>
  <c r="C6560" i="6"/>
  <c r="C6656" i="6"/>
  <c r="C7388" i="6"/>
  <c r="C7578" i="6"/>
  <c r="C7608" i="6"/>
  <c r="C7798" i="6"/>
  <c r="C8018" i="6"/>
  <c r="C8082" i="6"/>
  <c r="C8118" i="6"/>
  <c r="C8212" i="6"/>
  <c r="C8310" i="6"/>
  <c r="C8340" i="6"/>
  <c r="C8468" i="6"/>
  <c r="C8626" i="6"/>
  <c r="C8716" i="6"/>
  <c r="C5132" i="6"/>
  <c r="C5180" i="6"/>
  <c r="C5196" i="6"/>
  <c r="C5212" i="6"/>
  <c r="C5228" i="6"/>
  <c r="C5276" i="6"/>
  <c r="C5340" i="6"/>
  <c r="C5406" i="6"/>
  <c r="C5430" i="6"/>
  <c r="C5462" i="6"/>
  <c r="C5590" i="6"/>
  <c r="C5686" i="6"/>
  <c r="C5852" i="6"/>
  <c r="C5950" i="6"/>
  <c r="C5984" i="6"/>
  <c r="C6080" i="6"/>
  <c r="C6112" i="6"/>
  <c r="C6210" i="6"/>
  <c r="C6306" i="6"/>
  <c r="C6662" i="6"/>
  <c r="C6786" i="6"/>
  <c r="C7272" i="6"/>
  <c r="C7500" i="6"/>
  <c r="C7596" i="6"/>
  <c r="C7696" i="6"/>
  <c r="C7792" i="6"/>
  <c r="C8176" i="6"/>
  <c r="C8240" i="6"/>
  <c r="C8272" i="6"/>
  <c r="C8336" i="6"/>
  <c r="C8402" i="6"/>
  <c r="C8434" i="6"/>
  <c r="C8596" i="6"/>
  <c r="C418" i="6"/>
  <c r="C868" i="6"/>
  <c r="C1996" i="6"/>
  <c r="C3780" i="6"/>
  <c r="C3908" i="6"/>
  <c r="C4708" i="6"/>
  <c r="C4868" i="6"/>
  <c r="C4900" i="6"/>
  <c r="C5722" i="6"/>
  <c r="C6034" i="6"/>
  <c r="C8326" i="6"/>
  <c r="C5106" i="6"/>
  <c r="C5638" i="6"/>
  <c r="C5736" i="6"/>
  <c r="C7776" i="6"/>
  <c r="C8160" i="6"/>
  <c r="C8548" i="6"/>
  <c r="C4167" i="6"/>
  <c r="C4743" i="6"/>
  <c r="C5211" i="6"/>
  <c r="C5023" i="6"/>
  <c r="C5857" i="6"/>
  <c r="C6765" i="6"/>
  <c r="C8221" i="6"/>
  <c r="C8099" i="6"/>
  <c r="C8425" i="6"/>
  <c r="C8627" i="6"/>
  <c r="C502" i="6"/>
  <c r="C630" i="6"/>
  <c r="C918" i="6"/>
  <c r="C1798" i="6"/>
  <c r="C1928" i="6"/>
  <c r="C2248" i="6"/>
  <c r="C1526" i="6"/>
  <c r="C1620" i="6"/>
  <c r="C1938" i="6"/>
  <c r="C2194" i="6"/>
  <c r="C2354" i="6"/>
  <c r="C2566" i="6"/>
  <c r="C2950" i="6"/>
  <c r="C3158" i="6"/>
  <c r="C3478" i="6"/>
  <c r="C3814" i="6"/>
  <c r="C4198" i="6"/>
  <c r="C4614" i="6"/>
  <c r="C5536" i="6"/>
  <c r="C5850" i="6"/>
  <c r="C5944" i="6"/>
  <c r="C7090" i="6"/>
  <c r="C7660" i="6"/>
  <c r="C8392" i="6"/>
  <c r="C8640" i="6"/>
  <c r="C5400" i="6"/>
  <c r="C6650" i="6"/>
  <c r="C6810" i="6"/>
  <c r="C6874" i="6"/>
  <c r="C7036" i="6"/>
  <c r="C8100" i="6"/>
  <c r="C8686" i="6"/>
  <c r="C504" i="6"/>
  <c r="C1674" i="6"/>
  <c r="C1932" i="6"/>
  <c r="C2094" i="6"/>
  <c r="C2348" i="6"/>
  <c r="C1058" i="6"/>
  <c r="C1530" i="6"/>
  <c r="C1942" i="6"/>
  <c r="C2036" i="6"/>
  <c r="C2648" i="6"/>
  <c r="C3272" i="6"/>
  <c r="C3352" i="6"/>
  <c r="C3880" i="6"/>
  <c r="C3992" i="6"/>
  <c r="C4200" i="6"/>
  <c r="C4328" i="6"/>
  <c r="C4408" i="6"/>
  <c r="C4616" i="6"/>
  <c r="C4808" i="6"/>
  <c r="C4936" i="6"/>
  <c r="C5604" i="6"/>
  <c r="C5918" i="6"/>
  <c r="C7158" i="6"/>
  <c r="C7222" i="6"/>
  <c r="C8110" i="6"/>
  <c r="C8460" i="6"/>
  <c r="C5582" i="6"/>
  <c r="C554" i="6"/>
  <c r="C778" i="6"/>
  <c r="C924" i="6"/>
  <c r="C994" i="6"/>
  <c r="C332" i="6"/>
  <c r="C266" i="6"/>
  <c r="C362" i="6"/>
  <c r="C476" i="6"/>
  <c r="C556" i="6"/>
  <c r="C604" i="6"/>
  <c r="C812" i="6"/>
  <c r="C998" i="6"/>
  <c r="C1064" i="6"/>
  <c r="C1226" i="6"/>
  <c r="C1650" i="6"/>
  <c r="C1714" i="6"/>
  <c r="C1778" i="6"/>
  <c r="C2132" i="6"/>
  <c r="C1254" i="6"/>
  <c r="C1474" i="6"/>
  <c r="C2556" i="6"/>
  <c r="C2732" i="6"/>
  <c r="C3100" i="6"/>
  <c r="C3148" i="6"/>
  <c r="C3420" i="6"/>
  <c r="C323" i="6"/>
  <c r="C334" i="6"/>
  <c r="C526" i="6"/>
  <c r="C574" i="6"/>
  <c r="C670" i="6"/>
  <c r="C814" i="6"/>
  <c r="C1166" i="6"/>
  <c r="C1394" i="6"/>
  <c r="C1686" i="6"/>
  <c r="C1718" i="6"/>
  <c r="C1750" i="6"/>
  <c r="C1782" i="6"/>
  <c r="C2200" i="6"/>
  <c r="C2328" i="6"/>
  <c r="C1134" i="6"/>
  <c r="C1164" i="6"/>
  <c r="C1196" i="6"/>
  <c r="C1446" i="6"/>
  <c r="C1478" i="6"/>
  <c r="C1572" i="6"/>
  <c r="C1604" i="6"/>
  <c r="C1984" i="6"/>
  <c r="C2370" i="6"/>
  <c r="C2462" i="6"/>
  <c r="C2494" i="6"/>
  <c r="C2526" i="6"/>
  <c r="C2542" i="6"/>
  <c r="C2574" i="6"/>
  <c r="C2622" i="6"/>
  <c r="C2654" i="6"/>
  <c r="C2702" i="6"/>
  <c r="C2734" i="6"/>
  <c r="C2782" i="6"/>
  <c r="C2798" i="6"/>
  <c r="C2862" i="6"/>
  <c r="C2878" i="6"/>
  <c r="C2942" i="6"/>
  <c r="C2958" i="6"/>
  <c r="C3038" i="6"/>
  <c r="C3102" i="6"/>
  <c r="C3118" i="6"/>
  <c r="C3662" i="6"/>
  <c r="C3694" i="6"/>
  <c r="C3742" i="6"/>
  <c r="C3774" i="6"/>
  <c r="C3806" i="6"/>
  <c r="C3854" i="6"/>
  <c r="C3918" i="6"/>
  <c r="C3966" i="6"/>
  <c r="C4014" i="6"/>
  <c r="C4142" i="6"/>
  <c r="C4174" i="6"/>
  <c r="C4190" i="6"/>
  <c r="C4270" i="6"/>
  <c r="C4398" i="6"/>
  <c r="C4446" i="6"/>
  <c r="C4462" i="6"/>
  <c r="C4782" i="6"/>
  <c r="C4814" i="6"/>
  <c r="C580" i="6"/>
  <c r="C950" i="6"/>
  <c r="C1396" i="6"/>
  <c r="C1966" i="6"/>
  <c r="C2126" i="6"/>
  <c r="C2596" i="6"/>
  <c r="C2644" i="6"/>
  <c r="C2724" i="6"/>
  <c r="C2852" i="6"/>
  <c r="C2932" i="6"/>
  <c r="C3092" i="6"/>
  <c r="C3924" i="6"/>
  <c r="C4164" i="6"/>
  <c r="C4612" i="6"/>
  <c r="C4804" i="6"/>
  <c r="C8034" i="6"/>
  <c r="C8546" i="6"/>
  <c r="C8700" i="6"/>
  <c r="C5332" i="6"/>
  <c r="C7842" i="6"/>
  <c r="C5695" i="6"/>
  <c r="C5977" i="6"/>
  <c r="C6327" i="6"/>
  <c r="C7405" i="6"/>
  <c r="C6937" i="6"/>
  <c r="C7771" i="6"/>
  <c r="C177" i="6"/>
  <c r="C694" i="6"/>
  <c r="C742" i="6"/>
  <c r="C1312" i="6"/>
  <c r="C1444" i="6"/>
  <c r="C1894" i="6"/>
  <c r="C1812" i="6"/>
  <c r="C1970" i="6"/>
  <c r="C2130" i="6"/>
  <c r="C2806" i="6"/>
  <c r="C2838" i="6"/>
  <c r="C3174" i="6"/>
  <c r="C3542" i="6"/>
  <c r="C3622" i="6"/>
  <c r="C3830" i="6"/>
  <c r="C3910" i="6"/>
  <c r="C4118" i="6"/>
  <c r="C4390" i="6"/>
  <c r="C4454" i="6"/>
  <c r="C4518" i="6"/>
  <c r="C4678" i="6"/>
  <c r="C5882" i="6"/>
  <c r="C6292" i="6"/>
  <c r="C6450" i="6"/>
  <c r="C7122" i="6"/>
  <c r="C8704" i="6"/>
  <c r="C5174" i="6"/>
  <c r="C5222" i="6"/>
  <c r="C5286" i="6"/>
  <c r="C6198" i="6"/>
  <c r="C6618" i="6"/>
  <c r="C6908" i="6"/>
  <c r="C7068" i="6"/>
  <c r="C7228" i="6"/>
  <c r="C7488" i="6"/>
  <c r="C7650" i="6"/>
  <c r="C488" i="6"/>
  <c r="C808" i="6"/>
  <c r="C958" i="6"/>
  <c r="C1898" i="6"/>
  <c r="C2382" i="6"/>
  <c r="C1816" i="6"/>
  <c r="C2230" i="6"/>
  <c r="C2920" i="6"/>
  <c r="C3176" i="6"/>
  <c r="C3256" i="6"/>
  <c r="C3320" i="6"/>
  <c r="C3368" i="6"/>
  <c r="C3448" i="6"/>
  <c r="C3784" i="6"/>
  <c r="C3976" i="6"/>
  <c r="C4056" i="6"/>
  <c r="C4376" i="6"/>
  <c r="C4712" i="6"/>
  <c r="C4840" i="6"/>
  <c r="C6296" i="6"/>
  <c r="C6808" i="6"/>
  <c r="C7632" i="6"/>
  <c r="C5368" i="6"/>
  <c r="C5810" i="6"/>
  <c r="C5908" i="6"/>
  <c r="C698" i="6"/>
  <c r="C842" i="6"/>
  <c r="C962" i="6"/>
  <c r="C1094" i="6"/>
  <c r="C1222" i="6"/>
  <c r="C1646" i="6"/>
  <c r="C2098" i="6"/>
  <c r="C1314" i="6"/>
  <c r="C1946" i="6"/>
  <c r="C492" i="6"/>
  <c r="C668" i="6"/>
  <c r="C1098" i="6"/>
  <c r="C1194" i="6"/>
  <c r="C1552" i="6"/>
  <c r="C1618" i="6"/>
  <c r="C1746" i="6"/>
  <c r="C1908" i="6"/>
  <c r="C2164" i="6"/>
  <c r="C2324" i="6"/>
  <c r="C1130" i="6"/>
  <c r="C2620" i="6"/>
  <c r="C2700" i="6"/>
  <c r="C2796" i="6"/>
  <c r="C2876" i="6"/>
  <c r="C3036" i="6"/>
  <c r="C376" i="6"/>
  <c r="C410" i="6"/>
  <c r="C407" i="6"/>
  <c r="C423" i="6"/>
  <c r="C439" i="6"/>
  <c r="C455" i="6"/>
  <c r="C471" i="6"/>
  <c r="C487" i="6"/>
  <c r="C503" i="6"/>
  <c r="C519" i="6"/>
  <c r="C535" i="6"/>
  <c r="C551" i="6"/>
  <c r="C567" i="6"/>
  <c r="C583" i="6"/>
  <c r="C599" i="6"/>
  <c r="C615" i="6"/>
  <c r="C631" i="6"/>
  <c r="C647" i="6"/>
  <c r="C663" i="6"/>
  <c r="C296" i="6"/>
  <c r="C528" i="6"/>
  <c r="C608" i="6"/>
  <c r="C640" i="6"/>
  <c r="C704" i="6"/>
  <c r="C752" i="6"/>
  <c r="C784" i="6"/>
  <c r="C848" i="6"/>
  <c r="C896" i="6"/>
  <c r="C1006" i="6"/>
  <c r="C1106" i="6"/>
  <c r="C1136" i="6"/>
  <c r="C1170" i="6"/>
  <c r="C1202" i="6"/>
  <c r="C1334" i="6"/>
  <c r="C1366" i="6"/>
  <c r="C1398" i="6"/>
  <c r="C1528" i="6"/>
  <c r="C2236" i="6"/>
  <c r="C2430" i="6"/>
  <c r="C922" i="6"/>
  <c r="C1138" i="6"/>
  <c r="C1168" i="6"/>
  <c r="C1420" i="6"/>
  <c r="C1450" i="6"/>
  <c r="C1482" i="6"/>
  <c r="C1608" i="6"/>
  <c r="C1704" i="6"/>
  <c r="C1736" i="6"/>
  <c r="C1768" i="6"/>
  <c r="C1988" i="6"/>
  <c r="C2116" i="6"/>
  <c r="C2150" i="6"/>
  <c r="C2278" i="6"/>
  <c r="C2374" i="6"/>
  <c r="C2436" i="6"/>
  <c r="C2608" i="6"/>
  <c r="C2640" i="6"/>
  <c r="C2688" i="6"/>
  <c r="C2720" i="6"/>
  <c r="C2768" i="6"/>
  <c r="C2784" i="6"/>
  <c r="C2848" i="6"/>
  <c r="C2960" i="6"/>
  <c r="C3024" i="6"/>
  <c r="C3056" i="6"/>
  <c r="C3088" i="6"/>
  <c r="C3136" i="6"/>
  <c r="C3152" i="6"/>
  <c r="C3216" i="6"/>
  <c r="C3488" i="6"/>
  <c r="C3520" i="6"/>
  <c r="C3552" i="6"/>
  <c r="C3584" i="6"/>
  <c r="C3616" i="6"/>
  <c r="C3648" i="6"/>
  <c r="C3680" i="6"/>
  <c r="C3712" i="6"/>
  <c r="C3840" i="6"/>
  <c r="C3856" i="6"/>
  <c r="C3984" i="6"/>
  <c r="C4000" i="6"/>
  <c r="C4016" i="6"/>
  <c r="C4048" i="6"/>
  <c r="C4128" i="6"/>
  <c r="C4208" i="6"/>
  <c r="C4224" i="6"/>
  <c r="C4288" i="6"/>
  <c r="C4304" i="6"/>
  <c r="C4320" i="6"/>
  <c r="C4352" i="6"/>
  <c r="C4464" i="6"/>
  <c r="C4480" i="6"/>
  <c r="C4528" i="6"/>
  <c r="C4560" i="6"/>
  <c r="C4592" i="6"/>
  <c r="C5524" i="6"/>
  <c r="C8136" i="6"/>
  <c r="C8168" i="6"/>
  <c r="C8202" i="6"/>
  <c r="C8232" i="6"/>
  <c r="C8556" i="6"/>
  <c r="C8722" i="6"/>
  <c r="C2941" i="6"/>
  <c r="C3015" i="6"/>
  <c r="C3063" i="6"/>
  <c r="C3113" i="6"/>
  <c r="C2887" i="6"/>
  <c r="C2903" i="6"/>
  <c r="C2925" i="6"/>
  <c r="C2973" i="6"/>
  <c r="C3065" i="6"/>
  <c r="C3111" i="6"/>
  <c r="C3181" i="6"/>
  <c r="C3197" i="6"/>
  <c r="C3213" i="6"/>
  <c r="C3229" i="6"/>
  <c r="C3245" i="6"/>
  <c r="C3261" i="6"/>
  <c r="C3277" i="6"/>
  <c r="C3293" i="6"/>
  <c r="C3309" i="6"/>
  <c r="C3325" i="6"/>
  <c r="C3341" i="6"/>
  <c r="C3357" i="6"/>
  <c r="C3373" i="6"/>
  <c r="C3389" i="6"/>
  <c r="C3405" i="6"/>
  <c r="C3421" i="6"/>
  <c r="C3437" i="6"/>
  <c r="C3453" i="6"/>
  <c r="C3469" i="6"/>
  <c r="C3485" i="6"/>
  <c r="C3501" i="6"/>
  <c r="C3517" i="6"/>
  <c r="C3533" i="6"/>
  <c r="C3549" i="6"/>
  <c r="C3581" i="6"/>
  <c r="C3597" i="6"/>
  <c r="C3613" i="6"/>
  <c r="C3629" i="6"/>
  <c r="C3645" i="6"/>
  <c r="C3661" i="6"/>
  <c r="C3677" i="6"/>
  <c r="C3693" i="6"/>
  <c r="C3709" i="6"/>
  <c r="C3725" i="6"/>
  <c r="C3741" i="6"/>
  <c r="C3757" i="6"/>
  <c r="C3773" i="6"/>
  <c r="C3789" i="6"/>
  <c r="C3805" i="6"/>
  <c r="C3821" i="6"/>
  <c r="C3837" i="6"/>
  <c r="C3853" i="6"/>
  <c r="C3885" i="6"/>
  <c r="C3901" i="6"/>
  <c r="C3917" i="6"/>
  <c r="C3933" i="6"/>
  <c r="C3949" i="6"/>
  <c r="C3965" i="6"/>
  <c r="C3981" i="6"/>
  <c r="C3997" i="6"/>
  <c r="C4013" i="6"/>
  <c r="C4029" i="6"/>
  <c r="C4173" i="6"/>
  <c r="C4215" i="6"/>
  <c r="C3021" i="6"/>
  <c r="C3069" i="6"/>
  <c r="C3095" i="6"/>
  <c r="C3145" i="6"/>
  <c r="C2391" i="6"/>
  <c r="C2407" i="6"/>
  <c r="C2423" i="6"/>
  <c r="C2441" i="6"/>
  <c r="C2457" i="6"/>
  <c r="C2473" i="6"/>
  <c r="C2489" i="6"/>
  <c r="C2505" i="6"/>
  <c r="C2521" i="6"/>
  <c r="C2537" i="6"/>
  <c r="C2553" i="6"/>
  <c r="C2569" i="6"/>
  <c r="C2585" i="6"/>
  <c r="C2601" i="6"/>
  <c r="C2617" i="6"/>
  <c r="C2633" i="6"/>
  <c r="C2649" i="6"/>
  <c r="C2665" i="6"/>
  <c r="C2681" i="6"/>
  <c r="C2697" i="6"/>
  <c r="C2713" i="6"/>
  <c r="C2729" i="6"/>
  <c r="C2745" i="6"/>
  <c r="C2761" i="6"/>
  <c r="C2777" i="6"/>
  <c r="C2793" i="6"/>
  <c r="C2809" i="6"/>
  <c r="C2825" i="6"/>
  <c r="C2841" i="6"/>
  <c r="C2857" i="6"/>
  <c r="C2873" i="6"/>
  <c r="C2937" i="6"/>
  <c r="C2983" i="6"/>
  <c r="C3165" i="6"/>
  <c r="C4071" i="6"/>
  <c r="C4311" i="6"/>
  <c r="C4183" i="6"/>
  <c r="C4263" i="6"/>
  <c r="C4733" i="6"/>
  <c r="C4749" i="6"/>
  <c r="C4953" i="6"/>
  <c r="C4989" i="6"/>
  <c r="C5229" i="6"/>
  <c r="C4841" i="6"/>
  <c r="C5099" i="6"/>
  <c r="C5355" i="6"/>
  <c r="C5459" i="6"/>
  <c r="C5553" i="6"/>
  <c r="C5591" i="6"/>
  <c r="C5713" i="6"/>
  <c r="C5517" i="6"/>
  <c r="C5627" i="6"/>
  <c r="C5707" i="6"/>
  <c r="C5789" i="6"/>
  <c r="C5845" i="6"/>
  <c r="C6323" i="6"/>
  <c r="C6431" i="6"/>
  <c r="C6537" i="6"/>
  <c r="C5991" i="6"/>
  <c r="C6343" i="6"/>
  <c r="C6381" i="6"/>
  <c r="C6421" i="6"/>
  <c r="C6461" i="6"/>
  <c r="C5861" i="6"/>
  <c r="C5913" i="6"/>
  <c r="C6085" i="6"/>
  <c r="C6195" i="6"/>
  <c r="C6733" i="6"/>
  <c r="C7321" i="6"/>
  <c r="C7373" i="6"/>
  <c r="C7591" i="6"/>
  <c r="C6725" i="6"/>
  <c r="C6803" i="6"/>
  <c r="C7077" i="6"/>
  <c r="C7153" i="6"/>
  <c r="C7229" i="6"/>
  <c r="C7467" i="6"/>
  <c r="C6627" i="6"/>
  <c r="C6737" i="6"/>
  <c r="C7299" i="6"/>
  <c r="C7461" i="6"/>
  <c r="C7515" i="6"/>
  <c r="C8029" i="6"/>
  <c r="C8395" i="6"/>
  <c r="C7745" i="6"/>
  <c r="C7825" i="6"/>
  <c r="C7949" i="6"/>
  <c r="C7993" i="6"/>
  <c r="C8033" i="6"/>
  <c r="C8399" i="6"/>
  <c r="C8537" i="6"/>
  <c r="C8647" i="6"/>
  <c r="C4846" i="6"/>
  <c r="C4878" i="6"/>
  <c r="C4910" i="6"/>
  <c r="C4926" i="6"/>
  <c r="C4942" i="6"/>
  <c r="C5424" i="6"/>
  <c r="C5488" i="6"/>
  <c r="C5552" i="6"/>
  <c r="C5616" i="6"/>
  <c r="C5648" i="6"/>
  <c r="C5710" i="6"/>
  <c r="C5772" i="6"/>
  <c r="C5836" i="6"/>
  <c r="C6054" i="6"/>
  <c r="C6180" i="6"/>
  <c r="C6244" i="6"/>
  <c r="C6276" i="6"/>
  <c r="C6370" i="6"/>
  <c r="C6468" i="6"/>
  <c r="C6532" i="6"/>
  <c r="C6564" i="6"/>
  <c r="C6596" i="6"/>
  <c r="C6722" i="6"/>
  <c r="C6760" i="6"/>
  <c r="C6792" i="6"/>
  <c r="C7106" i="6"/>
  <c r="C7138" i="6"/>
  <c r="C7170" i="6"/>
  <c r="C7234" i="6"/>
  <c r="C7330" i="6"/>
  <c r="C7390" i="6"/>
  <c r="C7454" i="6"/>
  <c r="C7644" i="6"/>
  <c r="C7706" i="6"/>
  <c r="C7738" i="6"/>
  <c r="C7894" i="6"/>
  <c r="C7958" i="6"/>
  <c r="C8090" i="6"/>
  <c r="C8122" i="6"/>
  <c r="C8250" i="6"/>
  <c r="C8314" i="6"/>
  <c r="C8408" i="6"/>
  <c r="C8472" i="6"/>
  <c r="C8628" i="6"/>
  <c r="C4972" i="6"/>
  <c r="C5004" i="6"/>
  <c r="C5036" i="6"/>
  <c r="C5068" i="6"/>
  <c r="C5100" i="6"/>
  <c r="C5230" i="6"/>
  <c r="C5278" i="6"/>
  <c r="C5294" i="6"/>
  <c r="C5342" i="6"/>
  <c r="C5358" i="6"/>
  <c r="C5408" i="6"/>
  <c r="C5498" i="6"/>
  <c r="C5530" i="6"/>
  <c r="C5594" i="6"/>
  <c r="C5660" i="6"/>
  <c r="C5790" i="6"/>
  <c r="C5822" i="6"/>
  <c r="C5856" i="6"/>
  <c r="C6020" i="6"/>
  <c r="C6052" i="6"/>
  <c r="C6116" i="6"/>
  <c r="C6246" i="6"/>
  <c r="C6310" i="6"/>
  <c r="C6342" i="6"/>
  <c r="C6408" i="6"/>
  <c r="C6474" i="6"/>
  <c r="C6506" i="6"/>
  <c r="C6634" i="6"/>
  <c r="C6698" i="6"/>
  <c r="C6826" i="6"/>
  <c r="C6858" i="6"/>
  <c r="C6890" i="6"/>
  <c r="C6924" i="6"/>
  <c r="C6956" i="6"/>
  <c r="C6988" i="6"/>
  <c r="C7020" i="6"/>
  <c r="C7052" i="6"/>
  <c r="C7148" i="6"/>
  <c r="C7212" i="6"/>
  <c r="C7244" i="6"/>
  <c r="C7276" i="6"/>
  <c r="C7308" i="6"/>
  <c r="C7340" i="6"/>
  <c r="C7372" i="6"/>
  <c r="C7440" i="6"/>
  <c r="C7472" i="6"/>
  <c r="C7568" i="6"/>
  <c r="C7634" i="6"/>
  <c r="C7732" i="6"/>
  <c r="C7764" i="6"/>
  <c r="C7862" i="6"/>
  <c r="C7896" i="6"/>
  <c r="C7928" i="6"/>
  <c r="C7960" i="6"/>
  <c r="C8214" i="6"/>
  <c r="C8308" i="6"/>
  <c r="C8342" i="6"/>
  <c r="C8406" i="6"/>
  <c r="C8470" i="6"/>
  <c r="C8638" i="6"/>
  <c r="C8734" i="6"/>
  <c r="C679" i="6"/>
  <c r="C695" i="6"/>
  <c r="C711" i="6"/>
  <c r="C727" i="6"/>
  <c r="C743" i="6"/>
  <c r="C759" i="6"/>
  <c r="C775" i="6"/>
  <c r="C791" i="6"/>
  <c r="C807" i="6"/>
  <c r="C823" i="6"/>
  <c r="C839" i="6"/>
  <c r="C2951" i="6"/>
  <c r="C2999" i="6"/>
  <c r="C3049" i="6"/>
  <c r="C3097" i="6"/>
  <c r="C2377" i="6"/>
  <c r="C2393" i="6"/>
  <c r="C2409" i="6"/>
  <c r="C2425" i="6"/>
  <c r="C2893" i="6"/>
  <c r="C2909" i="6"/>
  <c r="C2989" i="6"/>
  <c r="C3081" i="6"/>
  <c r="C3127" i="6"/>
  <c r="C4073" i="6"/>
  <c r="C4125" i="6"/>
  <c r="C4151" i="6"/>
  <c r="C4233" i="6"/>
  <c r="C4313" i="6"/>
  <c r="C4153" i="6"/>
  <c r="C4189" i="6"/>
  <c r="C4231" i="6"/>
  <c r="C4269" i="6"/>
  <c r="C4333" i="6"/>
  <c r="C4349" i="6"/>
  <c r="C4365" i="6"/>
  <c r="C4381" i="6"/>
  <c r="C4397" i="6"/>
  <c r="C4413" i="6"/>
  <c r="C4429" i="6"/>
  <c r="C4445" i="6"/>
  <c r="C4461" i="6"/>
  <c r="C4477" i="6"/>
  <c r="C4493" i="6"/>
  <c r="C4509" i="6"/>
  <c r="C4525" i="6"/>
  <c r="C4541" i="6"/>
  <c r="C4557" i="6"/>
  <c r="C4573" i="6"/>
  <c r="C4589" i="6"/>
  <c r="C4605" i="6"/>
  <c r="C4621" i="6"/>
  <c r="C4637" i="6"/>
  <c r="C4653" i="6"/>
  <c r="C4669" i="6"/>
  <c r="C4685" i="6"/>
  <c r="C4701" i="6"/>
  <c r="C4717" i="6"/>
  <c r="C5147" i="6"/>
  <c r="C4919" i="6"/>
  <c r="C4957" i="6"/>
  <c r="C5037" i="6"/>
  <c r="C5233" i="6"/>
  <c r="C5105" i="6"/>
  <c r="C5163" i="6"/>
  <c r="C5265" i="6"/>
  <c r="C5307" i="6"/>
  <c r="C5519" i="6"/>
  <c r="C5557" i="6"/>
  <c r="C5633" i="6"/>
  <c r="C5291" i="6"/>
  <c r="C5371" i="6"/>
  <c r="C5409" i="6"/>
  <c r="C5549" i="6"/>
  <c r="C5575" i="6"/>
  <c r="C5603" i="6"/>
  <c r="C5711" i="6"/>
  <c r="C5747" i="6"/>
  <c r="C5797" i="6"/>
  <c r="C5903" i="6"/>
  <c r="C5953" i="6"/>
  <c r="C6005" i="6"/>
  <c r="C6167" i="6"/>
  <c r="C6219" i="6"/>
  <c r="C6329" i="6"/>
  <c r="C6039" i="6"/>
  <c r="C6075" i="6"/>
  <c r="C6387" i="6"/>
  <c r="C6463" i="6"/>
  <c r="C6505" i="6"/>
  <c r="C6035" i="6"/>
  <c r="C6203" i="6"/>
  <c r="C6365" i="6"/>
  <c r="C6419" i="6"/>
  <c r="C6577" i="6"/>
  <c r="C6629" i="6"/>
  <c r="C7327" i="6"/>
  <c r="C7431" i="6"/>
  <c r="C7485" i="6"/>
  <c r="C7539" i="6"/>
  <c r="C7649" i="6"/>
  <c r="C6573" i="6"/>
  <c r="C6657" i="6"/>
  <c r="C6769" i="6"/>
  <c r="C6999" i="6"/>
  <c r="C7043" i="6"/>
  <c r="C7197" i="6"/>
  <c r="C7235" i="6"/>
  <c r="C7587" i="6"/>
  <c r="C6633" i="6"/>
  <c r="C6857" i="6"/>
  <c r="C6911" i="6"/>
  <c r="C7083" i="6"/>
  <c r="C7415" i="6"/>
  <c r="C7469" i="6"/>
  <c r="C7575" i="6"/>
  <c r="C7883" i="6"/>
  <c r="C7985" i="6"/>
  <c r="C8195" i="6"/>
  <c r="C8611" i="6"/>
  <c r="C8663" i="6"/>
  <c r="C8715" i="6"/>
  <c r="C7705" i="6"/>
  <c r="C7751" i="6"/>
  <c r="C7789" i="6"/>
  <c r="C7869" i="6"/>
  <c r="C8239" i="6"/>
  <c r="C8483" i="6"/>
  <c r="C8563" i="6"/>
  <c r="C8761" i="6"/>
  <c r="C7905" i="6"/>
  <c r="C8063" i="6"/>
  <c r="C8167" i="6"/>
  <c r="C8223" i="6"/>
  <c r="C8275" i="6"/>
  <c r="C8547" i="6"/>
  <c r="C8601" i="6"/>
  <c r="C8711" i="6"/>
  <c r="C5776" i="6"/>
  <c r="C5840" i="6"/>
  <c r="C5964" i="6"/>
  <c r="C5994" i="6"/>
  <c r="C6026" i="6"/>
  <c r="C6090" i="6"/>
  <c r="C6122" i="6"/>
  <c r="C6184" i="6"/>
  <c r="C6248" i="6"/>
  <c r="C6600" i="6"/>
  <c r="C6696" i="6"/>
  <c r="C7078" i="6"/>
  <c r="C7110" i="6"/>
  <c r="C7142" i="6"/>
  <c r="C7206" i="6"/>
  <c r="C7394" i="6"/>
  <c r="C7426" i="6"/>
  <c r="C7490" i="6"/>
  <c r="C7678" i="6"/>
  <c r="C7710" i="6"/>
  <c r="C7774" i="6"/>
  <c r="C7868" i="6"/>
  <c r="C7898" i="6"/>
  <c r="C7930" i="6"/>
  <c r="C8026" i="6"/>
  <c r="C8060" i="6"/>
  <c r="C8094" i="6"/>
  <c r="C8190" i="6"/>
  <c r="C8254" i="6"/>
  <c r="C8286" i="6"/>
  <c r="C8318" i="6"/>
  <c r="C8474" i="6"/>
  <c r="C8630" i="6"/>
  <c r="C8658" i="6"/>
  <c r="C4974" i="6"/>
  <c r="C5006" i="6"/>
  <c r="C5038" i="6"/>
  <c r="C5070" i="6"/>
  <c r="C5118" i="6"/>
  <c r="C5136" i="6"/>
  <c r="C5152" i="6"/>
  <c r="C5168" i="6"/>
  <c r="C5216" i="6"/>
  <c r="C5360" i="6"/>
  <c r="C5502" i="6"/>
  <c r="C5566" i="6"/>
  <c r="C5664" i="6"/>
  <c r="C5762" i="6"/>
  <c r="C5860" i="6"/>
  <c r="C5892" i="6"/>
  <c r="C5926" i="6"/>
  <c r="C6120" i="6"/>
  <c r="C6154" i="6"/>
  <c r="C6250" i="6"/>
  <c r="C6346" i="6"/>
  <c r="C6380" i="6"/>
  <c r="C6412" i="6"/>
  <c r="C6510" i="6"/>
  <c r="C6542" i="6"/>
  <c r="C6574" i="6"/>
  <c r="C6606" i="6"/>
  <c r="C6670" i="6"/>
  <c r="C6762" i="6"/>
  <c r="C6796" i="6"/>
  <c r="C6928" i="6"/>
  <c r="C6960" i="6"/>
  <c r="C6992" i="6"/>
  <c r="C7024" i="6"/>
  <c r="C7056" i="6"/>
  <c r="C7088" i="6"/>
  <c r="C7120" i="6"/>
  <c r="C7216" i="6"/>
  <c r="C7280" i="6"/>
  <c r="C7312" i="6"/>
  <c r="C7346" i="6"/>
  <c r="C7378" i="6"/>
  <c r="C7412" i="6"/>
  <c r="C7508" i="6"/>
  <c r="C7572" i="6"/>
  <c r="C7704" i="6"/>
  <c r="C7736" i="6"/>
  <c r="C7866" i="6"/>
  <c r="C8028" i="6"/>
  <c r="C8152" i="6"/>
  <c r="C8184" i="6"/>
  <c r="C8476" i="6"/>
  <c r="C8572" i="6"/>
  <c r="C8706" i="6"/>
  <c r="C8738" i="6"/>
  <c r="C681" i="6"/>
  <c r="C697" i="6"/>
  <c r="C713" i="6"/>
  <c r="C729" i="6"/>
  <c r="C745" i="6"/>
  <c r="C761" i="6"/>
  <c r="C777" i="6"/>
  <c r="C793" i="6"/>
  <c r="C809" i="6"/>
  <c r="C825" i="6"/>
  <c r="C841" i="6"/>
  <c r="C2953" i="6"/>
  <c r="C3101" i="6"/>
  <c r="C2445" i="6"/>
  <c r="C2461" i="6"/>
  <c r="C2477" i="6"/>
  <c r="C2493" i="6"/>
  <c r="C2509" i="6"/>
  <c r="C2525" i="6"/>
  <c r="C2541" i="6"/>
  <c r="C2557" i="6"/>
  <c r="C2573" i="6"/>
  <c r="C2589" i="6"/>
  <c r="C2605" i="6"/>
  <c r="C2621" i="6"/>
  <c r="C2637" i="6"/>
  <c r="C2653" i="6"/>
  <c r="C2669" i="6"/>
  <c r="C2685" i="6"/>
  <c r="C2701" i="6"/>
  <c r="C2717" i="6"/>
  <c r="C2733" i="6"/>
  <c r="C2749" i="6"/>
  <c r="C2765" i="6"/>
  <c r="C2781" i="6"/>
  <c r="C2797" i="6"/>
  <c r="C2813" i="6"/>
  <c r="C2829" i="6"/>
  <c r="C2845" i="6"/>
  <c r="C2861" i="6"/>
  <c r="C2877" i="6"/>
  <c r="C3133" i="6"/>
  <c r="C4077" i="6"/>
  <c r="C4185" i="6"/>
  <c r="C4237" i="6"/>
  <c r="C4265" i="6"/>
  <c r="C4317" i="6"/>
  <c r="C4119" i="6"/>
  <c r="C4157" i="6"/>
  <c r="C4935" i="6"/>
  <c r="C5101" i="6"/>
  <c r="C4925" i="6"/>
  <c r="C4999" i="6"/>
  <c r="C5117" i="6"/>
  <c r="C5153" i="6"/>
  <c r="C5197" i="6"/>
  <c r="C4951" i="6"/>
  <c r="C5003" i="6"/>
  <c r="C5057" i="6"/>
  <c r="C5169" i="6"/>
  <c r="C5419" i="6"/>
  <c r="C5471" i="6"/>
  <c r="C5523" i="6"/>
  <c r="C5601" i="6"/>
  <c r="C5293" i="6"/>
  <c r="C5661" i="6"/>
  <c r="C5751" i="6"/>
  <c r="C5803" i="6"/>
  <c r="C5961" i="6"/>
  <c r="C6121" i="6"/>
  <c r="C6497" i="6"/>
  <c r="C5885" i="6"/>
  <c r="C5925" i="6"/>
  <c r="C6119" i="6"/>
  <c r="C6313" i="6"/>
  <c r="C6389" i="6"/>
  <c r="C6469" i="6"/>
  <c r="C6547" i="6"/>
  <c r="C5819" i="6"/>
  <c r="C6209" i="6"/>
  <c r="C6261" i="6"/>
  <c r="C6371" i="6"/>
  <c r="C6481" i="6"/>
  <c r="C6583" i="6"/>
  <c r="C6689" i="6"/>
  <c r="C7123" i="6"/>
  <c r="C7281" i="6"/>
  <c r="C7331" i="6"/>
  <c r="C7385" i="6"/>
  <c r="C7655" i="6"/>
  <c r="C6581" i="6"/>
  <c r="C6619" i="6"/>
  <c r="C6811" i="6"/>
  <c r="C6929" i="6"/>
  <c r="C7047" i="6"/>
  <c r="C7237" i="6"/>
  <c r="C7277" i="6"/>
  <c r="C7553" i="6"/>
  <c r="C7633" i="6"/>
  <c r="C6751" i="6"/>
  <c r="C6863" i="6"/>
  <c r="C7145" i="6"/>
  <c r="C7201" i="6"/>
  <c r="C7311" i="6"/>
  <c r="C7421" i="6"/>
  <c r="C7635" i="6"/>
  <c r="C7691" i="6"/>
  <c r="C7787" i="6"/>
  <c r="C7939" i="6"/>
  <c r="C8255" i="6"/>
  <c r="C8303" i="6"/>
  <c r="C8409" i="6"/>
  <c r="C8515" i="6"/>
  <c r="C8565" i="6"/>
  <c r="C8617" i="6"/>
  <c r="C8671" i="6"/>
  <c r="C7795" i="6"/>
  <c r="C7835" i="6"/>
  <c r="C7917" i="6"/>
  <c r="C7961" i="6"/>
  <c r="C8205" i="6"/>
  <c r="C8287" i="6"/>
  <c r="C8371" i="6"/>
  <c r="C8451" i="6"/>
  <c r="C8569" i="6"/>
  <c r="C7803" i="6"/>
  <c r="C8071" i="6"/>
  <c r="C8173" i="6"/>
  <c r="C8333" i="6"/>
  <c r="C8389" i="6"/>
  <c r="C8497" i="6"/>
  <c r="C8553" i="6"/>
  <c r="C5592" i="6"/>
  <c r="C5656" i="6"/>
  <c r="C5748" i="6"/>
  <c r="C5874" i="6"/>
  <c r="C5906" i="6"/>
  <c r="C5998" i="6"/>
  <c r="C6094" i="6"/>
  <c r="C6220" i="6"/>
  <c r="C6378" i="6"/>
  <c r="C6476" i="6"/>
  <c r="C6508" i="6"/>
  <c r="C6540" i="6"/>
  <c r="C6572" i="6"/>
  <c r="C6700" i="6"/>
  <c r="C6828" i="6"/>
  <c r="C6860" i="6"/>
  <c r="C6892" i="6"/>
  <c r="C6922" i="6"/>
  <c r="C6954" i="6"/>
  <c r="C6986" i="6"/>
  <c r="C7018" i="6"/>
  <c r="C7050" i="6"/>
  <c r="C7242" i="6"/>
  <c r="C7274" i="6"/>
  <c r="C7338" i="6"/>
  <c r="C7398" i="6"/>
  <c r="C7462" i="6"/>
  <c r="C7526" i="6"/>
  <c r="C7558" i="6"/>
  <c r="C7682" i="6"/>
  <c r="C7714" i="6"/>
  <c r="C7840" i="6"/>
  <c r="C7966" i="6"/>
  <c r="C8064" i="6"/>
  <c r="C8130" i="6"/>
  <c r="C8194" i="6"/>
  <c r="C8258" i="6"/>
  <c r="C8542" i="6"/>
  <c r="C8574" i="6"/>
  <c r="C8632" i="6"/>
  <c r="C8662" i="6"/>
  <c r="C8696" i="6"/>
  <c r="C8728" i="6"/>
  <c r="C5104" i="6"/>
  <c r="C5138" i="6"/>
  <c r="C5154" i="6"/>
  <c r="C5186" i="6"/>
  <c r="C5234" i="6"/>
  <c r="C5282" i="6"/>
  <c r="C5346" i="6"/>
  <c r="C5362" i="6"/>
  <c r="C5412" i="6"/>
  <c r="C5442" i="6"/>
  <c r="C5474" i="6"/>
  <c r="C5538" i="6"/>
  <c r="C5602" i="6"/>
  <c r="C5668" i="6"/>
  <c r="C5732" i="6"/>
  <c r="C5798" i="6"/>
  <c r="C5996" i="6"/>
  <c r="C6028" i="6"/>
  <c r="C6060" i="6"/>
  <c r="C6124" i="6"/>
  <c r="C6384" i="6"/>
  <c r="C6546" i="6"/>
  <c r="C6674" i="6"/>
  <c r="C7188" i="6"/>
  <c r="C7220" i="6"/>
  <c r="C7252" i="6"/>
  <c r="C7544" i="6"/>
  <c r="C7708" i="6"/>
  <c r="C7740" i="6"/>
  <c r="C7806" i="6"/>
  <c r="C7870" i="6"/>
  <c r="C7904" i="6"/>
  <c r="C8032" i="6"/>
  <c r="C8092" i="6"/>
  <c r="C8350" i="6"/>
  <c r="C8480" i="6"/>
  <c r="C8512" i="6"/>
  <c r="C8544" i="6"/>
  <c r="C8608" i="6"/>
  <c r="C8710" i="6"/>
  <c r="C8742" i="6"/>
  <c r="C855" i="6"/>
  <c r="C871" i="6"/>
  <c r="C887" i="6"/>
  <c r="C903" i="6"/>
  <c r="C919" i="6"/>
  <c r="C935" i="6"/>
  <c r="C951" i="6"/>
  <c r="C967" i="6"/>
  <c r="C983" i="6"/>
  <c r="C999" i="6"/>
  <c r="C1015" i="6"/>
  <c r="C1031" i="6"/>
  <c r="C1047" i="6"/>
  <c r="C1063" i="6"/>
  <c r="C1079" i="6"/>
  <c r="C1095" i="6"/>
  <c r="C1111" i="6"/>
  <c r="C1127" i="6"/>
  <c r="C1143" i="6"/>
  <c r="C1159" i="6"/>
  <c r="C1175" i="6"/>
  <c r="C1191" i="6"/>
  <c r="C1207" i="6"/>
  <c r="C1223" i="6"/>
  <c r="C1239" i="6"/>
  <c r="C1255" i="6"/>
  <c r="C1271" i="6"/>
  <c r="C1287" i="6"/>
  <c r="C1303" i="6"/>
  <c r="C1319" i="6"/>
  <c r="C1335" i="6"/>
  <c r="C1351" i="6"/>
  <c r="C1367" i="6"/>
  <c r="C1383" i="6"/>
  <c r="C1399" i="6"/>
  <c r="C1415" i="6"/>
  <c r="C1431" i="6"/>
  <c r="C1447" i="6"/>
  <c r="C1463" i="6"/>
  <c r="C1479" i="6"/>
  <c r="C1495" i="6"/>
  <c r="C1511" i="6"/>
  <c r="C1527" i="6"/>
  <c r="C1543" i="6"/>
  <c r="C1559" i="6"/>
  <c r="C1575" i="6"/>
  <c r="C1591" i="6"/>
  <c r="C1607" i="6"/>
  <c r="C1623" i="6"/>
  <c r="C1639" i="6"/>
  <c r="C1655" i="6"/>
  <c r="C1671" i="6"/>
  <c r="C1687" i="6"/>
  <c r="C1703" i="6"/>
  <c r="C1719" i="6"/>
  <c r="C1735" i="6"/>
  <c r="C1751" i="6"/>
  <c r="C1767" i="6"/>
  <c r="C1783" i="6"/>
  <c r="C1799" i="6"/>
  <c r="C1815" i="6"/>
  <c r="C1831" i="6"/>
  <c r="C1847" i="6"/>
  <c r="C1863" i="6"/>
  <c r="C1879" i="6"/>
  <c r="C1895" i="6"/>
  <c r="C1911" i="6"/>
  <c r="C1927" i="6"/>
  <c r="C1943" i="6"/>
  <c r="C1959" i="6"/>
  <c r="C1975" i="6"/>
  <c r="C1991" i="6"/>
  <c r="C2007" i="6"/>
  <c r="C2023" i="6"/>
  <c r="C2039" i="6"/>
  <c r="C2055" i="6"/>
  <c r="C2071" i="6"/>
  <c r="C2087" i="6"/>
  <c r="C2103" i="6"/>
  <c r="C2119" i="6"/>
  <c r="C2135" i="6"/>
  <c r="C2151" i="6"/>
  <c r="C2167" i="6"/>
  <c r="C2183" i="6"/>
  <c r="C2199" i="6"/>
  <c r="C2215" i="6"/>
  <c r="C2231" i="6"/>
  <c r="C2247" i="6"/>
  <c r="C2263" i="6"/>
  <c r="C2279" i="6"/>
  <c r="C2295" i="6"/>
  <c r="C2311" i="6"/>
  <c r="C2327" i="6"/>
  <c r="C2343" i="6"/>
  <c r="C2359" i="6"/>
  <c r="C2375" i="6"/>
  <c r="C2957" i="6"/>
  <c r="C3005" i="6"/>
  <c r="C3031" i="6"/>
  <c r="C3079" i="6"/>
  <c r="C3129" i="6"/>
  <c r="C2381" i="6"/>
  <c r="C2397" i="6"/>
  <c r="C2413" i="6"/>
  <c r="C2429" i="6"/>
  <c r="C3001" i="6"/>
  <c r="C3047" i="6"/>
  <c r="C3175" i="6"/>
  <c r="C3191" i="6"/>
  <c r="C3207" i="6"/>
  <c r="C3223" i="6"/>
  <c r="C3239" i="6"/>
  <c r="C3255" i="6"/>
  <c r="C3271" i="6"/>
  <c r="C3287" i="6"/>
  <c r="C3303" i="6"/>
  <c r="C3319" i="6"/>
  <c r="C3335" i="6"/>
  <c r="C3351" i="6"/>
  <c r="C3367" i="6"/>
  <c r="C3383" i="6"/>
  <c r="C3399" i="6"/>
  <c r="C3415" i="6"/>
  <c r="C3431" i="6"/>
  <c r="C3447" i="6"/>
  <c r="C3463" i="6"/>
  <c r="C3479" i="6"/>
  <c r="C3495" i="6"/>
  <c r="C3511" i="6"/>
  <c r="C3527" i="6"/>
  <c r="C3543" i="6"/>
  <c r="C3559" i="6"/>
  <c r="C3575" i="6"/>
  <c r="C3591" i="6"/>
  <c r="C3607" i="6"/>
  <c r="C3623" i="6"/>
  <c r="C3639" i="6"/>
  <c r="C3655" i="6"/>
  <c r="C3671" i="6"/>
  <c r="C3687" i="6"/>
  <c r="C3703" i="6"/>
  <c r="C3719" i="6"/>
  <c r="C3735" i="6"/>
  <c r="C3751" i="6"/>
  <c r="C3767" i="6"/>
  <c r="C3783" i="6"/>
  <c r="C3799" i="6"/>
  <c r="C3815" i="6"/>
  <c r="C3831" i="6"/>
  <c r="C3847" i="6"/>
  <c r="C3863" i="6"/>
  <c r="C3879" i="6"/>
  <c r="C3895" i="6"/>
  <c r="C3911" i="6"/>
  <c r="C3927" i="6"/>
  <c r="C3943" i="6"/>
  <c r="C3959" i="6"/>
  <c r="C3975" i="6"/>
  <c r="C3991" i="6"/>
  <c r="C4007" i="6"/>
  <c r="C4023" i="6"/>
  <c r="C4039" i="6"/>
  <c r="C4055" i="6"/>
  <c r="C4105" i="6"/>
  <c r="C4295" i="6"/>
  <c r="C4199" i="6"/>
  <c r="C4279" i="6"/>
  <c r="C4889" i="6"/>
  <c r="C4941" i="6"/>
  <c r="C5001" i="6"/>
  <c r="C5213" i="6"/>
  <c r="C4839" i="6"/>
  <c r="C4887" i="6"/>
  <c r="C4967" i="6"/>
  <c r="C5083" i="6"/>
  <c r="C5243" i="6"/>
  <c r="C4905" i="6"/>
  <c r="C5227" i="6"/>
  <c r="C5373" i="6"/>
  <c r="C5425" i="6"/>
  <c r="C5643" i="6"/>
  <c r="C5341" i="6"/>
  <c r="C5421" i="6"/>
  <c r="C5637" i="6"/>
  <c r="C5663" i="6"/>
  <c r="C5323" i="6"/>
  <c r="C5377" i="6"/>
  <c r="C5485" i="6"/>
  <c r="C5967" i="6"/>
  <c r="C6017" i="6"/>
  <c r="C6071" i="6"/>
  <c r="C6127" i="6"/>
  <c r="C6181" i="6"/>
  <c r="C6287" i="6"/>
  <c r="C6345" i="6"/>
  <c r="C6503" i="6"/>
  <c r="C5773" i="6"/>
  <c r="C5929" i="6"/>
  <c r="C6007" i="6"/>
  <c r="C6163" i="6"/>
  <c r="C5995" i="6"/>
  <c r="C6269" i="6"/>
  <c r="C6643" i="6"/>
  <c r="C6861" i="6"/>
  <c r="C6967" i="6"/>
  <c r="C7075" i="6"/>
  <c r="C7129" i="6"/>
  <c r="C7231" i="6"/>
  <c r="C7337" i="6"/>
  <c r="C7555" i="6"/>
  <c r="C6585" i="6"/>
  <c r="C6665" i="6"/>
  <c r="C6817" i="6"/>
  <c r="C7011" i="6"/>
  <c r="C7051" i="6"/>
  <c r="C7091" i="6"/>
  <c r="C7127" i="6"/>
  <c r="C7283" i="6"/>
  <c r="C7559" i="6"/>
  <c r="C7639" i="6"/>
  <c r="C6705" i="6"/>
  <c r="C6757" i="6"/>
  <c r="C6815" i="6"/>
  <c r="C6871" i="6"/>
  <c r="C6979" i="6"/>
  <c r="C7041" i="6"/>
  <c r="C7097" i="6"/>
  <c r="C7269" i="6"/>
  <c r="C7317" i="6"/>
  <c r="C7375" i="6"/>
  <c r="C7743" i="6"/>
  <c r="C7897" i="6"/>
  <c r="C7997" i="6"/>
  <c r="C8047" i="6"/>
  <c r="C8153" i="6"/>
  <c r="C8207" i="6"/>
  <c r="C8467" i="6"/>
  <c r="C8521" i="6"/>
  <c r="C7841" i="6"/>
  <c r="C7923" i="6"/>
  <c r="C8091" i="6"/>
  <c r="C8131" i="6"/>
  <c r="C8211" i="6"/>
  <c r="C8335" i="6"/>
  <c r="C8375" i="6"/>
  <c r="C8413" i="6"/>
  <c r="C8455" i="6"/>
  <c r="C8653" i="6"/>
  <c r="C8693" i="6"/>
  <c r="C8733" i="6"/>
  <c r="C7701" i="6"/>
  <c r="C7809" i="6"/>
  <c r="C7969" i="6"/>
  <c r="C8179" i="6"/>
  <c r="C8237" i="6"/>
  <c r="C8613" i="6"/>
  <c r="C8723" i="6"/>
  <c r="C861" i="6"/>
  <c r="C877" i="6"/>
  <c r="C893" i="6"/>
  <c r="C909" i="6"/>
  <c r="C925" i="6"/>
  <c r="C957" i="6"/>
  <c r="C973" i="6"/>
  <c r="C989" i="6"/>
  <c r="C1411" i="6"/>
  <c r="C1427" i="6"/>
  <c r="C1443" i="6"/>
  <c r="C1459" i="6"/>
  <c r="C1475" i="6"/>
  <c r="C1491" i="6"/>
  <c r="C1507" i="6"/>
  <c r="C1523" i="6"/>
  <c r="C1539" i="6"/>
  <c r="C1555" i="6"/>
  <c r="C1571" i="6"/>
  <c r="C1587" i="6"/>
  <c r="C1603" i="6"/>
  <c r="C1619" i="6"/>
  <c r="C1635" i="6"/>
  <c r="C1651" i="6"/>
  <c r="C1667" i="6"/>
  <c r="C1683" i="6"/>
  <c r="C1699" i="6"/>
  <c r="C1715" i="6"/>
  <c r="C1731" i="6"/>
  <c r="C1747" i="6"/>
  <c r="C1763" i="6"/>
  <c r="C1779" i="6"/>
  <c r="C1795" i="6"/>
  <c r="C1811" i="6"/>
  <c r="C1827" i="6"/>
  <c r="C1843" i="6"/>
  <c r="C1859" i="6"/>
  <c r="C1875" i="6"/>
  <c r="C1891" i="6"/>
  <c r="C1907" i="6"/>
  <c r="C1923" i="6"/>
  <c r="C1939" i="6"/>
  <c r="C1955" i="6"/>
  <c r="C1971" i="6"/>
  <c r="C1987" i="6"/>
  <c r="C2003" i="6"/>
  <c r="C2019" i="6"/>
  <c r="C2035" i="6"/>
  <c r="C2051" i="6"/>
  <c r="C2067" i="6"/>
  <c r="C2083" i="6"/>
  <c r="C2099" i="6"/>
  <c r="C2115" i="6"/>
  <c r="C2131" i="6"/>
  <c r="C2147" i="6"/>
  <c r="C2163" i="6"/>
  <c r="C2179" i="6"/>
  <c r="C2195" i="6"/>
  <c r="C2211" i="6"/>
  <c r="C2227" i="6"/>
  <c r="C2243" i="6"/>
  <c r="C2259" i="6"/>
  <c r="C2275" i="6"/>
  <c r="C2291" i="6"/>
  <c r="C2307" i="6"/>
  <c r="C2323" i="6"/>
  <c r="C2339" i="6"/>
  <c r="C2355" i="6"/>
  <c r="C785" i="6"/>
  <c r="C2193" i="6"/>
  <c r="C1005" i="6"/>
  <c r="C1021" i="6"/>
  <c r="C1037" i="6"/>
  <c r="C1053" i="6"/>
  <c r="C1069" i="6"/>
  <c r="C1085" i="6"/>
  <c r="C1101" i="6"/>
  <c r="C1117" i="6"/>
  <c r="C1133" i="6"/>
  <c r="C1149" i="6"/>
  <c r="C1165" i="6"/>
  <c r="C1181" i="6"/>
  <c r="C1197" i="6"/>
  <c r="C1213" i="6"/>
  <c r="C1229" i="6"/>
  <c r="C1245" i="6"/>
  <c r="C1261" i="6"/>
  <c r="C1277" i="6"/>
  <c r="C1293" i="6"/>
  <c r="C1325" i="6"/>
  <c r="C1341" i="6"/>
  <c r="C1357" i="6"/>
  <c r="C1373" i="6"/>
  <c r="C1389" i="6"/>
  <c r="C1405" i="6"/>
  <c r="C1421" i="6"/>
  <c r="C1437" i="6"/>
  <c r="C1453" i="6"/>
  <c r="C1469" i="6"/>
  <c r="C1485" i="6"/>
  <c r="C1501" i="6"/>
  <c r="C1517" i="6"/>
  <c r="C1533" i="6"/>
  <c r="C1549" i="6"/>
  <c r="C1565" i="6"/>
  <c r="C1581" i="6"/>
  <c r="C1597" i="6"/>
  <c r="C1613" i="6"/>
  <c r="C1629" i="6"/>
  <c r="C1645" i="6"/>
  <c r="C1661" i="6"/>
  <c r="C1677" i="6"/>
  <c r="C1693" i="6"/>
  <c r="C1709" i="6"/>
  <c r="C1725" i="6"/>
  <c r="C1741" i="6"/>
  <c r="C1757" i="6"/>
  <c r="C1773" i="6"/>
  <c r="C1789" i="6"/>
  <c r="C1805" i="6"/>
  <c r="C1821" i="6"/>
  <c r="C1837" i="6"/>
  <c r="C1853" i="6"/>
  <c r="C1869" i="6"/>
  <c r="C1885" i="6"/>
  <c r="C1901" i="6"/>
  <c r="C1917" i="6"/>
  <c r="C1933" i="6"/>
  <c r="C1949" i="6"/>
  <c r="C1965" i="6"/>
  <c r="C1981" i="6"/>
  <c r="C1997" i="6"/>
  <c r="C2013" i="6"/>
  <c r="C2029" i="6"/>
  <c r="C2045" i="6"/>
  <c r="C2061" i="6"/>
  <c r="C2077" i="6"/>
  <c r="C2093" i="6"/>
  <c r="C2109" i="6"/>
  <c r="C2125" i="6"/>
  <c r="C2141" i="6"/>
  <c r="C2157" i="6"/>
  <c r="C2173" i="6"/>
  <c r="C2189" i="6"/>
  <c r="C2205" i="6"/>
  <c r="C2221" i="6"/>
  <c r="C2237" i="6"/>
  <c r="C2253" i="6"/>
  <c r="C2269" i="6"/>
  <c r="C2285" i="6"/>
  <c r="C2301" i="6"/>
  <c r="C2317" i="6"/>
  <c r="C2333" i="6"/>
  <c r="C2349" i="6"/>
  <c r="C2365" i="6"/>
  <c r="C373" i="6"/>
  <c r="C425" i="6"/>
  <c r="C473" i="6"/>
  <c r="C521" i="6"/>
  <c r="C569" i="6"/>
  <c r="C617" i="6"/>
  <c r="C665" i="6"/>
  <c r="C165" i="6"/>
  <c r="C393" i="6"/>
  <c r="C409" i="6"/>
  <c r="C441" i="6"/>
  <c r="C457" i="6"/>
  <c r="C489" i="6"/>
  <c r="C505" i="6"/>
  <c r="C537" i="6"/>
  <c r="C553" i="6"/>
  <c r="C585" i="6"/>
  <c r="C601" i="6"/>
  <c r="C633" i="6"/>
  <c r="C649" i="6"/>
  <c r="C239" i="6"/>
  <c r="C377" i="6"/>
  <c r="C339" i="6"/>
  <c r="C287" i="6"/>
  <c r="C159" i="6"/>
  <c r="C315" i="6"/>
  <c r="C213" i="6"/>
  <c r="C241" i="6"/>
  <c r="C305" i="6"/>
  <c r="C83" i="6"/>
  <c r="C225" i="6"/>
  <c r="C357" i="6"/>
  <c r="C857" i="6"/>
  <c r="C873" i="6"/>
  <c r="C889" i="6"/>
  <c r="C905" i="6"/>
  <c r="C921" i="6"/>
  <c r="C937" i="6"/>
  <c r="C953" i="6"/>
  <c r="C969" i="6"/>
  <c r="C985" i="6"/>
  <c r="C1001" i="6"/>
  <c r="C1017" i="6"/>
  <c r="C1033" i="6"/>
  <c r="C1049" i="6"/>
  <c r="C1065" i="6"/>
  <c r="C1081" i="6"/>
  <c r="C1097" i="6"/>
  <c r="C1113" i="6"/>
  <c r="C1129" i="6"/>
  <c r="C1145" i="6"/>
  <c r="C1161" i="6"/>
  <c r="C1177" i="6"/>
  <c r="C1193" i="6"/>
  <c r="C1209" i="6"/>
  <c r="C1225" i="6"/>
  <c r="C1241" i="6"/>
  <c r="C1257" i="6"/>
  <c r="C1273" i="6"/>
  <c r="C1289" i="6"/>
  <c r="C1305" i="6"/>
  <c r="C1321" i="6"/>
  <c r="C1337" i="6"/>
  <c r="C1353" i="6"/>
  <c r="C1369" i="6"/>
  <c r="C1385" i="6"/>
  <c r="C1401" i="6"/>
  <c r="C1417" i="6"/>
  <c r="C1433" i="6"/>
  <c r="C1449" i="6"/>
  <c r="C1465" i="6"/>
  <c r="C1481" i="6"/>
  <c r="C1497" i="6"/>
  <c r="C433" i="6"/>
  <c r="C513" i="6"/>
  <c r="C561" i="6"/>
  <c r="C641" i="6"/>
  <c r="C6652" i="6"/>
  <c r="C6298" i="6"/>
  <c r="C689" i="6"/>
  <c r="C705" i="6"/>
  <c r="C721" i="6"/>
  <c r="C737" i="6"/>
  <c r="C753" i="6"/>
  <c r="C769" i="6"/>
  <c r="C801" i="6"/>
  <c r="C817" i="6"/>
  <c r="C833" i="6"/>
  <c r="C341" i="6"/>
  <c r="C401" i="6"/>
  <c r="C449" i="6"/>
  <c r="C497" i="6"/>
  <c r="C545" i="6"/>
  <c r="C577" i="6"/>
  <c r="C609" i="6"/>
  <c r="C657" i="6"/>
  <c r="C226" i="6"/>
  <c r="C259" i="6"/>
  <c r="C403" i="6"/>
  <c r="C419" i="6"/>
  <c r="C435" i="6"/>
  <c r="C451" i="6"/>
  <c r="C467" i="6"/>
  <c r="C483" i="6"/>
  <c r="C499" i="6"/>
  <c r="C515" i="6"/>
  <c r="C531" i="6"/>
  <c r="C547" i="6"/>
  <c r="C563" i="6"/>
  <c r="C579" i="6"/>
  <c r="C595" i="6"/>
  <c r="C611" i="6"/>
  <c r="C627" i="6"/>
  <c r="C643" i="6"/>
  <c r="C659" i="6"/>
  <c r="C675" i="6"/>
  <c r="C211" i="6"/>
  <c r="C317" i="6"/>
  <c r="C417" i="6"/>
  <c r="C465" i="6"/>
  <c r="C481" i="6"/>
  <c r="C529" i="6"/>
  <c r="C593" i="6"/>
  <c r="C625" i="6"/>
  <c r="C673" i="6"/>
  <c r="C137" i="6"/>
  <c r="C181" i="6"/>
  <c r="C325" i="6"/>
  <c r="C849" i="6"/>
  <c r="C865" i="6"/>
  <c r="C881" i="6"/>
  <c r="C897" i="6"/>
  <c r="C913" i="6"/>
  <c r="C929" i="6"/>
  <c r="C945" i="6"/>
  <c r="C961" i="6"/>
  <c r="C977" i="6"/>
  <c r="C1513" i="6"/>
  <c r="C1529" i="6"/>
  <c r="C1545" i="6"/>
  <c r="C1561" i="6"/>
  <c r="C1577" i="6"/>
  <c r="C1593" i="6"/>
  <c r="C1609" i="6"/>
  <c r="C1625" i="6"/>
  <c r="C1641" i="6"/>
  <c r="C1657" i="6"/>
  <c r="C1673" i="6"/>
  <c r="C1689" i="6"/>
  <c r="C1705" i="6"/>
  <c r="C1721" i="6"/>
  <c r="C1737" i="6"/>
  <c r="C1753" i="6"/>
  <c r="C1769" i="6"/>
  <c r="C1785" i="6"/>
  <c r="C1801" i="6"/>
  <c r="C1817" i="6"/>
  <c r="C1833" i="6"/>
  <c r="C1849" i="6"/>
  <c r="C1865" i="6"/>
  <c r="C1881" i="6"/>
  <c r="C1897" i="6"/>
  <c r="C1913" i="6"/>
  <c r="C1929" i="6"/>
  <c r="C1945" i="6"/>
  <c r="C1961" i="6"/>
  <c r="C1977" i="6"/>
  <c r="C1993" i="6"/>
  <c r="C2009" i="6"/>
  <c r="C2025" i="6"/>
  <c r="C2041" i="6"/>
  <c r="C2057" i="6"/>
  <c r="C2073" i="6"/>
  <c r="C2089" i="6"/>
  <c r="C2105" i="6"/>
  <c r="C2121" i="6"/>
  <c r="C2137" i="6"/>
  <c r="C2153" i="6"/>
  <c r="C2169" i="6"/>
  <c r="C2185" i="6"/>
  <c r="C2201" i="6"/>
  <c r="C2217" i="6"/>
  <c r="C2233" i="6"/>
  <c r="C2249" i="6"/>
  <c r="C2265" i="6"/>
  <c r="C2281" i="6"/>
  <c r="C2297" i="6"/>
  <c r="C2313" i="6"/>
  <c r="C2329" i="6"/>
  <c r="C2345" i="6"/>
  <c r="C2361" i="6"/>
  <c r="C691" i="6"/>
  <c r="C707" i="6"/>
  <c r="C723" i="6"/>
  <c r="C739" i="6"/>
  <c r="C755" i="6"/>
  <c r="C771" i="6"/>
  <c r="C787" i="6"/>
  <c r="C803" i="6"/>
  <c r="C819" i="6"/>
  <c r="C835" i="6"/>
  <c r="C993" i="6"/>
  <c r="C1009" i="6"/>
  <c r="C1025" i="6"/>
  <c r="C1041" i="6"/>
  <c r="C1057" i="6"/>
  <c r="C1073" i="6"/>
  <c r="C1089" i="6"/>
  <c r="C1105" i="6"/>
  <c r="C1121" i="6"/>
  <c r="C1137" i="6"/>
  <c r="C1153" i="6"/>
  <c r="C1169" i="6"/>
  <c r="C1185" i="6"/>
  <c r="C1201" i="6"/>
  <c r="C1217" i="6"/>
  <c r="C1233" i="6"/>
  <c r="C1249" i="6"/>
  <c r="C1265" i="6"/>
  <c r="C1281" i="6"/>
  <c r="C1297" i="6"/>
  <c r="C1313" i="6"/>
  <c r="C1329" i="6"/>
  <c r="C1345" i="6"/>
  <c r="C1361" i="6"/>
  <c r="C1377" i="6"/>
  <c r="C1393" i="6"/>
  <c r="C1409" i="6"/>
  <c r="C1425" i="6"/>
  <c r="C1441" i="6"/>
  <c r="C1457" i="6"/>
  <c r="C1473" i="6"/>
  <c r="C1489" i="6"/>
  <c r="C1505" i="6"/>
  <c r="C1521" i="6"/>
  <c r="C1537" i="6"/>
  <c r="C1553" i="6"/>
  <c r="C1569" i="6"/>
  <c r="C1585" i="6"/>
  <c r="C1601" i="6"/>
  <c r="C1617" i="6"/>
  <c r="C1633" i="6"/>
  <c r="C1649" i="6"/>
  <c r="C1665" i="6"/>
  <c r="C1681" i="6"/>
  <c r="C1697" i="6"/>
  <c r="C1713" i="6"/>
  <c r="C1729" i="6"/>
  <c r="C1745" i="6"/>
  <c r="C1761" i="6"/>
  <c r="C1777" i="6"/>
  <c r="C1793" i="6"/>
  <c r="C1809" i="6"/>
  <c r="C1825" i="6"/>
  <c r="C1841" i="6"/>
  <c r="C1857" i="6"/>
  <c r="C1873" i="6"/>
  <c r="C1889" i="6"/>
  <c r="C1905" i="6"/>
  <c r="C1921" i="6"/>
  <c r="C1937" i="6"/>
  <c r="C1953" i="6"/>
  <c r="C1969" i="6"/>
  <c r="C1985" i="6"/>
  <c r="C2001" i="6"/>
  <c r="C2017" i="6"/>
  <c r="C2033" i="6"/>
  <c r="C2049" i="6"/>
  <c r="C2065" i="6"/>
  <c r="C2081" i="6"/>
  <c r="C2097" i="6"/>
  <c r="C2113" i="6"/>
  <c r="C2129" i="6"/>
  <c r="C2145" i="6"/>
  <c r="C2161" i="6"/>
  <c r="C2177" i="6"/>
  <c r="C2209" i="6"/>
  <c r="C2225" i="6"/>
  <c r="C2241" i="6"/>
  <c r="C2257" i="6"/>
  <c r="C2273" i="6"/>
  <c r="C2289" i="6"/>
  <c r="C2305" i="6"/>
  <c r="C2321" i="6"/>
  <c r="C2337" i="6"/>
  <c r="C2353" i="6"/>
  <c r="C8376" i="6"/>
  <c r="C99" i="6"/>
  <c r="C124" i="6"/>
  <c r="C92" i="6"/>
  <c r="C194" i="6"/>
  <c r="C7483" i="6"/>
  <c r="C8157" i="6"/>
  <c r="C204" i="6"/>
  <c r="C174" i="6"/>
  <c r="C240" i="6"/>
  <c r="C168" i="6"/>
  <c r="C148" i="6"/>
  <c r="C7944" i="6"/>
  <c r="C8584" i="6"/>
  <c r="C26" i="6"/>
  <c r="C80" i="6"/>
  <c r="C131" i="6"/>
  <c r="C160" i="6"/>
  <c r="C3634" i="6"/>
  <c r="C178" i="6"/>
  <c r="C11" i="6"/>
  <c r="C196" i="6"/>
  <c r="C182" i="6"/>
  <c r="C319" i="6"/>
  <c r="C10" i="6"/>
  <c r="C41" i="6"/>
  <c r="C258" i="6"/>
  <c r="C222" i="6"/>
  <c r="C286" i="6"/>
  <c r="C4716" i="6"/>
  <c r="C198" i="6"/>
  <c r="C105" i="6"/>
  <c r="C135" i="6"/>
  <c r="C337" i="6"/>
  <c r="C139" i="6"/>
  <c r="C281" i="6"/>
  <c r="C379" i="6"/>
  <c r="C262" i="6"/>
  <c r="C19" i="6"/>
  <c r="C150" i="6"/>
  <c r="C197" i="6"/>
  <c r="C367" i="6"/>
  <c r="C267" i="6"/>
  <c r="C220" i="6"/>
  <c r="C251" i="6"/>
  <c r="C355" i="6"/>
  <c r="C389" i="6"/>
  <c r="C98" i="6"/>
  <c r="C289" i="6"/>
  <c r="C320" i="6"/>
  <c r="C387" i="6"/>
  <c r="C271" i="6"/>
  <c r="C183" i="6"/>
  <c r="C391" i="6"/>
  <c r="C192" i="6"/>
  <c r="C89" i="6"/>
  <c r="C199" i="6"/>
  <c r="C206" i="6"/>
  <c r="C280" i="6"/>
  <c r="C345" i="6"/>
  <c r="C269" i="6"/>
  <c r="C268" i="6"/>
  <c r="C253" i="6"/>
  <c r="C369" i="6"/>
  <c r="C260" i="6"/>
  <c r="C293" i="6"/>
  <c r="C274" i="6"/>
  <c r="C351" i="6"/>
  <c r="C273" i="6"/>
  <c r="C233" i="6"/>
  <c r="C245" i="6"/>
  <c r="C277" i="6"/>
  <c r="C375" i="6"/>
  <c r="C243" i="6"/>
  <c r="C186" i="6"/>
  <c r="C200" i="6"/>
  <c r="C333" i="6"/>
  <c r="C331" i="6"/>
  <c r="C350" i="6"/>
  <c r="C250" i="6"/>
  <c r="C298" i="6"/>
  <c r="C208" i="6"/>
  <c r="C310" i="6"/>
  <c r="C141" i="6"/>
  <c r="C261" i="6"/>
  <c r="C138" i="6"/>
  <c r="C216" i="6"/>
  <c r="C69" i="6"/>
  <c r="C146" i="6"/>
  <c r="C107" i="6"/>
  <c r="C87" i="6"/>
  <c r="C110" i="6"/>
  <c r="C151" i="6"/>
  <c r="C363" i="6"/>
  <c r="C217" i="6"/>
  <c r="C164" i="6"/>
  <c r="C224" i="6"/>
  <c r="C264" i="6"/>
  <c r="C318" i="6"/>
  <c r="C15" i="6"/>
  <c r="C154" i="6"/>
  <c r="C97" i="6"/>
  <c r="C371" i="6"/>
  <c r="C157" i="6"/>
  <c r="C272" i="6"/>
  <c r="C360" i="6"/>
  <c r="C215" i="6"/>
  <c r="C212" i="6"/>
  <c r="C249" i="6"/>
  <c r="C193" i="6"/>
  <c r="C180" i="6"/>
  <c r="C167" i="6"/>
  <c r="C235" i="6"/>
  <c r="C291" i="6"/>
  <c r="C343" i="6"/>
  <c r="C48" i="6"/>
  <c r="C380" i="6"/>
  <c r="C142" i="6"/>
  <c r="C383" i="6"/>
  <c r="C342" i="6"/>
  <c r="C246" i="6"/>
  <c r="C140" i="6"/>
  <c r="C188" i="6"/>
  <c r="C349" i="6"/>
  <c r="C56" i="6"/>
  <c r="C244" i="6"/>
  <c r="C116" i="6"/>
  <c r="C37" i="6"/>
  <c r="C59" i="6"/>
  <c r="C161" i="6"/>
  <c r="C129" i="6"/>
  <c r="C31" i="6"/>
  <c r="C299" i="6"/>
  <c r="C189" i="6"/>
  <c r="C93" i="6"/>
  <c r="C86" i="6"/>
  <c r="C108" i="6"/>
  <c r="C170" i="6"/>
  <c r="C283" i="6"/>
  <c r="C175" i="6"/>
  <c r="C114" i="6"/>
  <c r="C234" i="6"/>
  <c r="C190" i="6"/>
  <c r="C74" i="6"/>
  <c r="C104" i="6"/>
  <c r="C121" i="6"/>
  <c r="C209" i="6"/>
  <c r="C184" i="6"/>
  <c r="C42" i="6"/>
  <c r="C91" i="6"/>
  <c r="C109" i="6"/>
  <c r="C207" i="6"/>
  <c r="C62" i="6"/>
  <c r="C306" i="6"/>
  <c r="C78" i="6"/>
  <c r="C119" i="6"/>
  <c r="C130" i="6"/>
  <c r="C312" i="6"/>
  <c r="C155" i="6"/>
  <c r="C152" i="6"/>
  <c r="C162" i="6"/>
  <c r="C66" i="6"/>
  <c r="C144" i="6"/>
  <c r="C18" i="6"/>
  <c r="C7" i="6"/>
  <c r="C285" i="6"/>
  <c r="C278" i="6"/>
  <c r="C172" i="6"/>
  <c r="C228" i="6"/>
  <c r="C47" i="6"/>
  <c r="C145" i="6"/>
  <c r="C35" i="6"/>
  <c r="C309" i="6"/>
  <c r="C88" i="6"/>
  <c r="C185" i="6"/>
  <c r="C75" i="6"/>
  <c r="C169" i="6"/>
  <c r="C58" i="6"/>
  <c r="C163" i="6"/>
  <c r="C256" i="6"/>
  <c r="C292" i="6"/>
  <c r="C304" i="6"/>
  <c r="C14" i="6"/>
  <c r="C43" i="6"/>
  <c r="C316" i="6"/>
  <c r="C117" i="6"/>
  <c r="C136" i="6"/>
  <c r="C210" i="6"/>
  <c r="C54" i="6"/>
  <c r="C111" i="6"/>
  <c r="C191" i="6"/>
  <c r="C79" i="6"/>
  <c r="C120" i="6"/>
  <c r="C21" i="6"/>
  <c r="C68" i="6"/>
  <c r="C84" i="6"/>
  <c r="C134" i="6"/>
  <c r="C32" i="6"/>
  <c r="C230" i="6"/>
  <c r="C90" i="6"/>
  <c r="C171" i="6"/>
  <c r="C52" i="6"/>
  <c r="C236" i="6"/>
  <c r="C202" i="6"/>
  <c r="C156" i="6"/>
  <c r="C55" i="6"/>
  <c r="C218" i="6"/>
  <c r="C24" i="6"/>
  <c r="C340" i="6"/>
  <c r="C9" i="6"/>
  <c r="C36" i="6"/>
  <c r="C72" i="6"/>
  <c r="C128" i="6"/>
  <c r="C223" i="6"/>
  <c r="C356" i="6"/>
  <c r="C115" i="6"/>
  <c r="C122" i="6"/>
  <c r="C63" i="6"/>
  <c r="C71" i="6"/>
  <c r="C96" i="6"/>
  <c r="C101" i="6"/>
  <c r="C16" i="6"/>
  <c r="C103" i="6"/>
  <c r="C149" i="6"/>
  <c r="C297" i="6"/>
  <c r="C30" i="6"/>
  <c r="C195" i="6"/>
  <c r="C288" i="6"/>
  <c r="C13" i="6"/>
  <c r="C22" i="6"/>
  <c r="C203" i="6"/>
  <c r="C33" i="6"/>
  <c r="C133" i="6"/>
  <c r="C51" i="6"/>
  <c r="C126" i="6"/>
  <c r="C231" i="6"/>
  <c r="C50" i="6"/>
  <c r="C8" i="6"/>
  <c r="C64" i="6"/>
  <c r="C45" i="6"/>
  <c r="C100" i="6"/>
  <c r="C257" i="6"/>
  <c r="C94" i="6"/>
  <c r="C166" i="6"/>
  <c r="C85" i="6"/>
  <c r="C106" i="6"/>
  <c r="C324" i="6"/>
  <c r="C12" i="6"/>
  <c r="C39" i="6"/>
  <c r="C265" i="6"/>
  <c r="C20" i="6"/>
  <c r="C53" i="6"/>
  <c r="C102" i="6"/>
  <c r="C46" i="6"/>
  <c r="C77" i="6"/>
  <c r="C34" i="6"/>
  <c r="C81" i="6"/>
  <c r="C61" i="6"/>
  <c r="C176" i="6"/>
  <c r="C38" i="6"/>
  <c r="C123" i="6"/>
  <c r="C25" i="6"/>
  <c r="C70" i="6"/>
  <c r="C118" i="6"/>
  <c r="C67" i="6"/>
  <c r="C82" i="6"/>
  <c r="C112" i="6"/>
  <c r="C29" i="6"/>
  <c r="C23" i="6"/>
  <c r="C57" i="6"/>
  <c r="C127" i="6"/>
  <c r="C179" i="6"/>
  <c r="C65" i="6"/>
  <c r="C125" i="6"/>
  <c r="C49" i="6"/>
  <c r="C44" i="6"/>
  <c r="C28" i="6"/>
  <c r="C132" i="6"/>
  <c r="C40" i="6"/>
  <c r="C17" i="6"/>
  <c r="C60" i="6"/>
  <c r="C27" i="6"/>
  <c r="C73" i="6"/>
  <c r="C76" i="6"/>
  <c r="AO359" i="5" l="1"/>
  <c r="AN359" i="5" s="1"/>
  <c r="AO259" i="5"/>
  <c r="AN259" i="5" s="1"/>
  <c r="AO205" i="5"/>
  <c r="AN205" i="5" s="1"/>
  <c r="AO254" i="5"/>
  <c r="AN254" i="5" s="1"/>
  <c r="AO190" i="5"/>
  <c r="AN190" i="5" s="1"/>
  <c r="AO357" i="5"/>
  <c r="AN357" i="5" s="1"/>
  <c r="AO6" i="5"/>
  <c r="AN6" i="5" s="1"/>
  <c r="AO325" i="5"/>
  <c r="AN325" i="5" s="1"/>
  <c r="AO126" i="5"/>
  <c r="AN126" i="5" s="1"/>
  <c r="AO123" i="5"/>
  <c r="AN123" i="5" s="1"/>
  <c r="AO265" i="5"/>
  <c r="AN265" i="5" s="1"/>
  <c r="AO147" i="5"/>
  <c r="AN147" i="5" s="1"/>
  <c r="AO350" i="5"/>
  <c r="AN350" i="5" s="1"/>
  <c r="AO180" i="5"/>
  <c r="AN180" i="5" s="1"/>
  <c r="AO261" i="5"/>
  <c r="AN261" i="5" s="1"/>
  <c r="AO184" i="5"/>
  <c r="AN184" i="5" s="1"/>
  <c r="AO247" i="5"/>
  <c r="AN247" i="5" s="1"/>
  <c r="AO312" i="5"/>
  <c r="AN312" i="5" s="1"/>
  <c r="AO292" i="5"/>
  <c r="AN292" i="5" s="1"/>
  <c r="AO217" i="5"/>
  <c r="AN217" i="5" s="1"/>
  <c r="AO260" i="5"/>
  <c r="AN260" i="5" s="1"/>
  <c r="AO169" i="5"/>
  <c r="AN169" i="5" s="1"/>
  <c r="AO188" i="5"/>
  <c r="AN188" i="5" s="1"/>
  <c r="AO158" i="5"/>
  <c r="AN158" i="5" s="1"/>
  <c r="AO236" i="5"/>
  <c r="AN236" i="5" s="1"/>
  <c r="AO214" i="5"/>
  <c r="AN214" i="5" s="1"/>
  <c r="AO178" i="5"/>
  <c r="AN178" i="5" s="1"/>
  <c r="AO65" i="5"/>
  <c r="AN65" i="5" s="1"/>
  <c r="AO76" i="5"/>
  <c r="AN76" i="5" s="1"/>
  <c r="AO320" i="5"/>
  <c r="AN320" i="5" s="1"/>
  <c r="AO280" i="5"/>
  <c r="AN280" i="5" s="1"/>
  <c r="AO121" i="5"/>
  <c r="AN121" i="5" s="1"/>
  <c r="AO91" i="5"/>
  <c r="AN91" i="5" s="1"/>
  <c r="AO70" i="5"/>
  <c r="AN70" i="5" s="1"/>
  <c r="AO47" i="5"/>
  <c r="AN47" i="5" s="1"/>
  <c r="AO262" i="5"/>
  <c r="AN262" i="5" s="1"/>
  <c r="AO151" i="5"/>
  <c r="AN151" i="5" s="1"/>
  <c r="AO218" i="5"/>
  <c r="AN218" i="5" s="1"/>
  <c r="AO315" i="5"/>
  <c r="AN315" i="5" s="1"/>
  <c r="AO270" i="5"/>
  <c r="AN270" i="5" s="1"/>
  <c r="AO42" i="5"/>
  <c r="AN42" i="5" s="1"/>
  <c r="AO229" i="5"/>
  <c r="AN229" i="5" s="1"/>
  <c r="AO342" i="5"/>
  <c r="AN342" i="5" s="1"/>
  <c r="AO143" i="5"/>
  <c r="AN143" i="5" s="1"/>
  <c r="AO207" i="5"/>
  <c r="AN207" i="5" s="1"/>
  <c r="AO283" i="5"/>
  <c r="AN283" i="5" s="1"/>
  <c r="AO201" i="5"/>
  <c r="AN201" i="5" s="1"/>
  <c r="AO290" i="5"/>
  <c r="AN290" i="5" s="1"/>
  <c r="AO170" i="5"/>
  <c r="AN170" i="5" s="1"/>
  <c r="AO204" i="5"/>
  <c r="AN204" i="5" s="1"/>
  <c r="AO308" i="5"/>
  <c r="AN308" i="5" s="1"/>
  <c r="AO181" i="5"/>
  <c r="AN181" i="5" s="1"/>
  <c r="AO213" i="5"/>
  <c r="AN213" i="5" s="1"/>
  <c r="AO333" i="5"/>
  <c r="AN333" i="5" s="1"/>
  <c r="AO130" i="5"/>
  <c r="AN130" i="5" s="1"/>
  <c r="AO364" i="5"/>
  <c r="AN364" i="5" s="1"/>
  <c r="AO231" i="5"/>
  <c r="AN231" i="5" s="1"/>
  <c r="AO220" i="5"/>
  <c r="AN220" i="5" s="1"/>
  <c r="AO304" i="5"/>
  <c r="AN304" i="5" s="1"/>
  <c r="AO269" i="5"/>
  <c r="AN269" i="5" s="1"/>
  <c r="AO237" i="5"/>
  <c r="AN237" i="5" s="1"/>
  <c r="AO61" i="5"/>
  <c r="AN61" i="5" s="1"/>
  <c r="AO329" i="5"/>
  <c r="AN329" i="5" s="1"/>
  <c r="AO127" i="5"/>
  <c r="AN127" i="5" s="1"/>
  <c r="AO163" i="5"/>
  <c r="AN163" i="5" s="1"/>
  <c r="AO115" i="5"/>
  <c r="AN115" i="5" s="1"/>
  <c r="AO189" i="5"/>
  <c r="AN189" i="5" s="1"/>
  <c r="AO176" i="5"/>
  <c r="AN176" i="5" s="1"/>
  <c r="AO298" i="5"/>
  <c r="AN298" i="5" s="1"/>
  <c r="AO227" i="5"/>
  <c r="AN227" i="5" s="1"/>
  <c r="AO278" i="5"/>
  <c r="AN278" i="5" s="1"/>
  <c r="AO114" i="5"/>
  <c r="AN114" i="5" s="1"/>
  <c r="AO291" i="5"/>
  <c r="AN291" i="5" s="1"/>
  <c r="AO361" i="5"/>
  <c r="AN361" i="5" s="1"/>
  <c r="AO352" i="5"/>
  <c r="AN352" i="5" s="1"/>
  <c r="AO194" i="5"/>
  <c r="AN194" i="5" s="1"/>
  <c r="AO195" i="5"/>
  <c r="AN195" i="5" s="1"/>
  <c r="AO200" i="5"/>
  <c r="AN200" i="5" s="1"/>
  <c r="AO331" i="5"/>
  <c r="AN331" i="5" s="1"/>
  <c r="AO137" i="5"/>
  <c r="AN137" i="5" s="1"/>
  <c r="AO318" i="5"/>
  <c r="AN318" i="5" s="1"/>
  <c r="AO360" i="5"/>
  <c r="AN360" i="5" s="1"/>
  <c r="AO363" i="5"/>
  <c r="AN363" i="5" s="1"/>
  <c r="AO370" i="5"/>
  <c r="AN370" i="5" s="1"/>
  <c r="AO222" i="5"/>
  <c r="AN222" i="5" s="1"/>
  <c r="AO303" i="5"/>
  <c r="AN303" i="5" s="1"/>
  <c r="AO133" i="5"/>
  <c r="AN133" i="5" s="1"/>
  <c r="AO242" i="5"/>
  <c r="AN242" i="5" s="1"/>
  <c r="AO244" i="5"/>
  <c r="AN244" i="5" s="1"/>
  <c r="AO175" i="5"/>
  <c r="AN175" i="5" s="1"/>
  <c r="AO159" i="5"/>
  <c r="AN159" i="5" s="1"/>
  <c r="AO132" i="5"/>
  <c r="AN132" i="5" s="1"/>
  <c r="AO206" i="5"/>
  <c r="AN206" i="5" s="1"/>
  <c r="AO324" i="5"/>
  <c r="AN324" i="5" s="1"/>
  <c r="AO193" i="5"/>
  <c r="AN193" i="5" s="1"/>
  <c r="AO216" i="5"/>
  <c r="AN216" i="5" s="1"/>
  <c r="AO349" i="5"/>
  <c r="AN349" i="5" s="1"/>
  <c r="AO212" i="5"/>
  <c r="AN212" i="5" s="1"/>
  <c r="AO250" i="5"/>
  <c r="AN250" i="5" s="1"/>
  <c r="AO197" i="5"/>
  <c r="AN197" i="5" s="1"/>
  <c r="AO258" i="5"/>
  <c r="AN258" i="5" s="1"/>
  <c r="AO98" i="5"/>
  <c r="AN98" i="5" s="1"/>
  <c r="AO243" i="5"/>
  <c r="AN243" i="5" s="1"/>
  <c r="AO281" i="5"/>
  <c r="AN281" i="5" s="1"/>
  <c r="AO330" i="5"/>
  <c r="AN330" i="5" s="1"/>
  <c r="AO234" i="5"/>
  <c r="AN234" i="5" s="1"/>
  <c r="AO208" i="5"/>
  <c r="AN208" i="5" s="1"/>
  <c r="AO327" i="5"/>
  <c r="AN327" i="5" s="1"/>
  <c r="AO305" i="5"/>
  <c r="AN305" i="5" s="1"/>
  <c r="AO95" i="5"/>
  <c r="AN95" i="5" s="1"/>
  <c r="AO148" i="5"/>
  <c r="AN148" i="5" s="1"/>
  <c r="AO257" i="5"/>
  <c r="AN257" i="5" s="1"/>
  <c r="AO122" i="5"/>
  <c r="AN122" i="5" s="1"/>
  <c r="AO66" i="5"/>
  <c r="AN66" i="5" s="1"/>
  <c r="AO267" i="5"/>
  <c r="AN267" i="5" s="1"/>
  <c r="AO144" i="5"/>
  <c r="AN144" i="5" s="1"/>
  <c r="AO294" i="5"/>
  <c r="AN294" i="5" s="1"/>
  <c r="AO107" i="5"/>
  <c r="AN107" i="5" s="1"/>
  <c r="AO125" i="5"/>
  <c r="AN125" i="5" s="1"/>
  <c r="AO255" i="5"/>
  <c r="AN255" i="5" s="1"/>
  <c r="AO341" i="5"/>
  <c r="AN341" i="5" s="1"/>
  <c r="AO182" i="5"/>
  <c r="AN182" i="5" s="1"/>
  <c r="AO279" i="5"/>
  <c r="AN279" i="5" s="1"/>
  <c r="AO252" i="5"/>
  <c r="AN252" i="5" s="1"/>
  <c r="AO156" i="5"/>
  <c r="AN156" i="5" s="1"/>
  <c r="AO198" i="5"/>
  <c r="AN198" i="5" s="1"/>
  <c r="AO32" i="5"/>
  <c r="AN32" i="5" s="1"/>
  <c r="AO215" i="5"/>
  <c r="AN215" i="5" s="1"/>
  <c r="AO196" i="5"/>
  <c r="AN196" i="5" s="1"/>
  <c r="AO287" i="5"/>
  <c r="AN287" i="5" s="1"/>
  <c r="AO271" i="5"/>
  <c r="AN271" i="5" s="1"/>
  <c r="AO228" i="5"/>
  <c r="AN228" i="5" s="1"/>
  <c r="AO166" i="5"/>
  <c r="AN166" i="5" s="1"/>
  <c r="AO288" i="5"/>
  <c r="AN288" i="5" s="1"/>
  <c r="AO223" i="5"/>
  <c r="AN223" i="5" s="1"/>
  <c r="AO142" i="5"/>
  <c r="AN142" i="5" s="1"/>
  <c r="AO161" i="5"/>
  <c r="AN161" i="5" s="1"/>
  <c r="AO111" i="5"/>
  <c r="AN111" i="5" s="1"/>
  <c r="AO284" i="5"/>
  <c r="AN284" i="5" s="1"/>
  <c r="AO240" i="5"/>
  <c r="AN240" i="5" s="1"/>
  <c r="AO146" i="5"/>
  <c r="AN146" i="5" s="1"/>
  <c r="AO238" i="5"/>
  <c r="AN238" i="5" s="1"/>
  <c r="AO321" i="5"/>
  <c r="AN321" i="5" s="1"/>
  <c r="AO323" i="5"/>
  <c r="AN323" i="5" s="1"/>
  <c r="AO101" i="5"/>
  <c r="AN101" i="5" s="1"/>
  <c r="AO27" i="5"/>
  <c r="AN27" i="5" s="1"/>
  <c r="AO97" i="5"/>
  <c r="AN97" i="5" s="1"/>
  <c r="AO150" i="5"/>
  <c r="AN150" i="5" s="1"/>
  <c r="AO344" i="5"/>
  <c r="AN344" i="5" s="1"/>
  <c r="AO295" i="5"/>
  <c r="AN295" i="5" s="1"/>
  <c r="AO235" i="5"/>
  <c r="AN235" i="5" s="1"/>
  <c r="AO108" i="5"/>
  <c r="AN108" i="5" s="1"/>
  <c r="AO348" i="5"/>
  <c r="AN348" i="5" s="1"/>
  <c r="AO322" i="5"/>
  <c r="AN322" i="5" s="1"/>
  <c r="AO120" i="5"/>
  <c r="AN120" i="5" s="1"/>
  <c r="AO154" i="5"/>
  <c r="AN154" i="5" s="1"/>
  <c r="AO138" i="5"/>
  <c r="AN138" i="5" s="1"/>
  <c r="AO165" i="5"/>
  <c r="AN165" i="5" s="1"/>
  <c r="AO367" i="5"/>
  <c r="AN367" i="5" s="1"/>
  <c r="AO246" i="5"/>
  <c r="AN246" i="5" s="1"/>
  <c r="AO253" i="5"/>
  <c r="AN253" i="5" s="1"/>
  <c r="AO117" i="5"/>
  <c r="AN117" i="5" s="1"/>
  <c r="AO110" i="5"/>
  <c r="AN110" i="5" s="1"/>
  <c r="AO131" i="5"/>
  <c r="AN131" i="5" s="1"/>
  <c r="AO90" i="5"/>
  <c r="AN90" i="5" s="1"/>
  <c r="AO41" i="5"/>
  <c r="AN41" i="5" s="1"/>
  <c r="AO100" i="5"/>
  <c r="AN100" i="5" s="1"/>
  <c r="AO68" i="5"/>
  <c r="AN68" i="5" s="1"/>
  <c r="AO171" i="5"/>
  <c r="AN171" i="5" s="1"/>
  <c r="AO332" i="5"/>
  <c r="AN332" i="5" s="1"/>
  <c r="AO306" i="5"/>
  <c r="AN306" i="5" s="1"/>
  <c r="AO105" i="5"/>
  <c r="AN105" i="5" s="1"/>
  <c r="AO209" i="5"/>
  <c r="AN209" i="5" s="1"/>
  <c r="AO185" i="5"/>
  <c r="AN185" i="5" s="1"/>
  <c r="AO35" i="5"/>
  <c r="AN35" i="5" s="1"/>
  <c r="AO264" i="5"/>
  <c r="AN264" i="5" s="1"/>
  <c r="AO119" i="5"/>
  <c r="AN119" i="5" s="1"/>
  <c r="AO343" i="5"/>
  <c r="AN343" i="5" s="1"/>
  <c r="AO179" i="5"/>
  <c r="AN179" i="5" s="1"/>
  <c r="AO103" i="5"/>
  <c r="AN103" i="5" s="1"/>
  <c r="AO224" i="5"/>
  <c r="AN224" i="5" s="1"/>
  <c r="AO293" i="5"/>
  <c r="AN293" i="5" s="1"/>
  <c r="AO57" i="5"/>
  <c r="AN57" i="5" s="1"/>
  <c r="AO116" i="5"/>
  <c r="AN116" i="5" s="1"/>
  <c r="AO59" i="5"/>
  <c r="AN59" i="5" s="1"/>
  <c r="AO285" i="5"/>
  <c r="AN285" i="5" s="1"/>
  <c r="AO75" i="5"/>
  <c r="AN75" i="5" s="1"/>
  <c r="AO64" i="5"/>
  <c r="AN64" i="5" s="1"/>
  <c r="AO58" i="5"/>
  <c r="AN58" i="5" s="1"/>
  <c r="AO340" i="5"/>
  <c r="AN340" i="5" s="1"/>
  <c r="AO226" i="5"/>
  <c r="AN226" i="5" s="1"/>
  <c r="AO346" i="5"/>
  <c r="AN346" i="5" s="1"/>
  <c r="AO174" i="5"/>
  <c r="AN174" i="5" s="1"/>
  <c r="AO358" i="5"/>
  <c r="AN358" i="5" s="1"/>
  <c r="AO335" i="5"/>
  <c r="AN335" i="5" s="1"/>
  <c r="AO248" i="5"/>
  <c r="AN248" i="5" s="1"/>
  <c r="AO124" i="5"/>
  <c r="AN124" i="5" s="1"/>
  <c r="AO112" i="5"/>
  <c r="AN112" i="5" s="1"/>
  <c r="AO203" i="5"/>
  <c r="AN203" i="5" s="1"/>
  <c r="AO221" i="5"/>
  <c r="AN221" i="5" s="1"/>
  <c r="AO129" i="5"/>
  <c r="AN129" i="5" s="1"/>
  <c r="AO297" i="5"/>
  <c r="AN297" i="5" s="1"/>
  <c r="AO74" i="5"/>
  <c r="AN74" i="5" s="1"/>
  <c r="AO368" i="5"/>
  <c r="AN368" i="5" s="1"/>
  <c r="AO356" i="5"/>
  <c r="AN356" i="5" s="1"/>
  <c r="AO44" i="5"/>
  <c r="AN44" i="5" s="1"/>
  <c r="AO26" i="5"/>
  <c r="AN26" i="5" s="1"/>
  <c r="AO157" i="5"/>
  <c r="AN157" i="5" s="1"/>
  <c r="AO22" i="5"/>
  <c r="AN22" i="5" s="1"/>
  <c r="AO102" i="5"/>
  <c r="AN102" i="5" s="1"/>
  <c r="AO54" i="5"/>
  <c r="AN54" i="5" s="1"/>
  <c r="AO366" i="5"/>
  <c r="AN366" i="5" s="1"/>
  <c r="AO162" i="5"/>
  <c r="AN162" i="5" s="1"/>
  <c r="AO319" i="5"/>
  <c r="AN319" i="5" s="1"/>
  <c r="AO310" i="5"/>
  <c r="AN310" i="5" s="1"/>
  <c r="AO369" i="5"/>
  <c r="AN369" i="5" s="1"/>
  <c r="AO274" i="5"/>
  <c r="AN274" i="5" s="1"/>
  <c r="AO353" i="5"/>
  <c r="AN353" i="5" s="1"/>
  <c r="AO153" i="5"/>
  <c r="AN153" i="5" s="1"/>
  <c r="AO230" i="5"/>
  <c r="AN230" i="5" s="1"/>
  <c r="AO272" i="5"/>
  <c r="AN272" i="5" s="1"/>
  <c r="AO210" i="5"/>
  <c r="AN210" i="5" s="1"/>
  <c r="AO96" i="5"/>
  <c r="AN96" i="5" s="1"/>
  <c r="AO256" i="5"/>
  <c r="AN256" i="5" s="1"/>
  <c r="AO145" i="5"/>
  <c r="AN145" i="5" s="1"/>
  <c r="AO104" i="5"/>
  <c r="AN104" i="5" s="1"/>
  <c r="AO245" i="5"/>
  <c r="AN245" i="5" s="1"/>
  <c r="AO263" i="5"/>
  <c r="AN263" i="5" s="1"/>
  <c r="AO286" i="5"/>
  <c r="AN286" i="5" s="1"/>
  <c r="AO109" i="5"/>
  <c r="AN109" i="5" s="1"/>
  <c r="AO155" i="5"/>
  <c r="AN155" i="5" s="1"/>
  <c r="AO355" i="5"/>
  <c r="AN355" i="5" s="1"/>
  <c r="AO232" i="5"/>
  <c r="AN232" i="5" s="1"/>
  <c r="AO339" i="5"/>
  <c r="AN339" i="5" s="1"/>
  <c r="AO63" i="5"/>
  <c r="AN63" i="5" s="1"/>
  <c r="AO84" i="5"/>
  <c r="AN84" i="5" s="1"/>
  <c r="AO314" i="5"/>
  <c r="AN314" i="5" s="1"/>
  <c r="AO266" i="5"/>
  <c r="AN266" i="5" s="1"/>
  <c r="AO183" i="5"/>
  <c r="AN183" i="5" s="1"/>
  <c r="AO141" i="5"/>
  <c r="AN141" i="5" s="1"/>
  <c r="AO317" i="5"/>
  <c r="AN317" i="5" s="1"/>
  <c r="AO43" i="5"/>
  <c r="AN43" i="5" s="1"/>
  <c r="AO301" i="5"/>
  <c r="AN301" i="5" s="1"/>
  <c r="AO311" i="5"/>
  <c r="AN311" i="5" s="1"/>
  <c r="AO177" i="5"/>
  <c r="AN177" i="5" s="1"/>
  <c r="AO334" i="5"/>
  <c r="AN334" i="5" s="1"/>
  <c r="AO211" i="5"/>
  <c r="AN211" i="5" s="1"/>
  <c r="AO128" i="5"/>
  <c r="AN128" i="5" s="1"/>
  <c r="AO149" i="5"/>
  <c r="AN149" i="5" s="1"/>
  <c r="AO173" i="5"/>
  <c r="AN173" i="5" s="1"/>
  <c r="AO192" i="5"/>
  <c r="AN192" i="5" s="1"/>
  <c r="AO199" i="5"/>
  <c r="AN199" i="5" s="1"/>
  <c r="AO296" i="5"/>
  <c r="AN296" i="5" s="1"/>
  <c r="AO140" i="5"/>
  <c r="AN140" i="5" s="1"/>
  <c r="AO85" i="5"/>
  <c r="AN85" i="5" s="1"/>
  <c r="AO53" i="5"/>
  <c r="AN53" i="5" s="1"/>
  <c r="AO36" i="5"/>
  <c r="AN36" i="5" s="1"/>
  <c r="AO52" i="5"/>
  <c r="AN52" i="5" s="1"/>
  <c r="AO73" i="5"/>
  <c r="AN73" i="5" s="1"/>
  <c r="AO316" i="5"/>
  <c r="AN316" i="5" s="1"/>
  <c r="AO276" i="5"/>
  <c r="AN276" i="5" s="1"/>
  <c r="AO299" i="5"/>
  <c r="AN299" i="5" s="1"/>
  <c r="AO249" i="5"/>
  <c r="AN249" i="5" s="1"/>
  <c r="AO37" i="5"/>
  <c r="AN37" i="5" s="1"/>
  <c r="AO81" i="5"/>
  <c r="AN81" i="5" s="1"/>
  <c r="AO113" i="5"/>
  <c r="AN113" i="5" s="1"/>
  <c r="AO365" i="5"/>
  <c r="AN365" i="5" s="1"/>
  <c r="AO275" i="5"/>
  <c r="AN275" i="5" s="1"/>
  <c r="AO313" i="5"/>
  <c r="AN313" i="5" s="1"/>
  <c r="AO118" i="5"/>
  <c r="AN118" i="5" s="1"/>
  <c r="AO273" i="5"/>
  <c r="AN273" i="5" s="1"/>
  <c r="AO135" i="5"/>
  <c r="AN135" i="5" s="1"/>
  <c r="AO354" i="5"/>
  <c r="AN354" i="5" s="1"/>
  <c r="AO202" i="5"/>
  <c r="AN202" i="5" s="1"/>
  <c r="AO86" i="5"/>
  <c r="AN86" i="5" s="1"/>
  <c r="AO28" i="5"/>
  <c r="AN28" i="5" s="1"/>
  <c r="AO307" i="5"/>
  <c r="AN307" i="5" s="1"/>
  <c r="AO167" i="5"/>
  <c r="AN167" i="5" s="1"/>
  <c r="AO347" i="5"/>
  <c r="AN347" i="5" s="1"/>
  <c r="AO337" i="5"/>
  <c r="AN337" i="5" s="1"/>
  <c r="AO239" i="5"/>
  <c r="AN239" i="5" s="1"/>
  <c r="AO328" i="5"/>
  <c r="AN328" i="5" s="1"/>
  <c r="AO338" i="5"/>
  <c r="AN338" i="5" s="1"/>
  <c r="AO136" i="5"/>
  <c r="AN136" i="5" s="1"/>
  <c r="AO187" i="5"/>
  <c r="AN187" i="5" s="1"/>
  <c r="AO134" i="5"/>
  <c r="AN134" i="5" s="1"/>
  <c r="AO168" i="5"/>
  <c r="AN168" i="5" s="1"/>
  <c r="AO251" i="5"/>
  <c r="AN251" i="5" s="1"/>
  <c r="AO277" i="5"/>
  <c r="AN277" i="5" s="1"/>
  <c r="AO225" i="5"/>
  <c r="AN225" i="5" s="1"/>
  <c r="AO152" i="5"/>
  <c r="AN152" i="5" s="1"/>
  <c r="AO69" i="5"/>
  <c r="AN69" i="5" s="1"/>
  <c r="AO48" i="5"/>
  <c r="AN48" i="5" s="1"/>
  <c r="AO89" i="5"/>
  <c r="AN89" i="5" s="1"/>
  <c r="AO289" i="5"/>
  <c r="AN289" i="5" s="1"/>
  <c r="AO172" i="5"/>
  <c r="AN172" i="5" s="1"/>
  <c r="AO351" i="5"/>
  <c r="AN351" i="5" s="1"/>
  <c r="AO326" i="5"/>
  <c r="AN326" i="5" s="1"/>
  <c r="AO191" i="5"/>
  <c r="AN191" i="5" s="1"/>
  <c r="AO106" i="5"/>
  <c r="AN106" i="5" s="1"/>
  <c r="AO241" i="5"/>
  <c r="AN241" i="5" s="1"/>
  <c r="AO233" i="5"/>
  <c r="AN233" i="5" s="1"/>
  <c r="AO160" i="5"/>
  <c r="AN160" i="5" s="1"/>
  <c r="AO80" i="5"/>
  <c r="AN80" i="5" s="1"/>
  <c r="AO186" i="5"/>
  <c r="AN186" i="5" s="1"/>
  <c r="AO164" i="5"/>
  <c r="AN164" i="5" s="1"/>
  <c r="AO309" i="5"/>
  <c r="AN309" i="5" s="1"/>
  <c r="AO362" i="5"/>
  <c r="AN362" i="5" s="1"/>
  <c r="AO79" i="5"/>
  <c r="AN79" i="5" s="1"/>
  <c r="AO300" i="5"/>
  <c r="AN300" i="5" s="1"/>
  <c r="AO139" i="5"/>
  <c r="AN139" i="5" s="1"/>
  <c r="AO302" i="5"/>
  <c r="AN302" i="5" s="1"/>
  <c r="AO219" i="5"/>
  <c r="AN219" i="5" s="1"/>
  <c r="AO282" i="5"/>
  <c r="AN282" i="5" s="1"/>
  <c r="AO336" i="5"/>
  <c r="AN336" i="5" s="1"/>
  <c r="AO83" i="5"/>
  <c r="AN83" i="5" s="1"/>
  <c r="AO77" i="5"/>
  <c r="AN77" i="5" s="1"/>
  <c r="AO67" i="5"/>
  <c r="AN67" i="5" s="1"/>
  <c r="AO51" i="5"/>
  <c r="AN51" i="5" s="1"/>
  <c r="AO94" i="5"/>
  <c r="AN94" i="5" s="1"/>
  <c r="AO78" i="5"/>
  <c r="AN78" i="5" s="1"/>
  <c r="AO25" i="5"/>
  <c r="AN25" i="5" s="1"/>
  <c r="AO33" i="5"/>
  <c r="AN33" i="5" s="1"/>
  <c r="AO40" i="5"/>
  <c r="AN40" i="5" s="1"/>
  <c r="AO62" i="5"/>
  <c r="AN62" i="5" s="1"/>
  <c r="AO46" i="5"/>
  <c r="AN46" i="5" s="1"/>
  <c r="AO23" i="5"/>
  <c r="AN23" i="5" s="1"/>
  <c r="AO30" i="5"/>
  <c r="AN30" i="5" s="1"/>
  <c r="AO268" i="5"/>
  <c r="AN268" i="5" s="1"/>
  <c r="AO92" i="5"/>
  <c r="AN92" i="5" s="1"/>
  <c r="AO71" i="5"/>
  <c r="AN71" i="5" s="1"/>
  <c r="AO60" i="5"/>
  <c r="AN60" i="5" s="1"/>
  <c r="AO55" i="5"/>
  <c r="AN55" i="5" s="1"/>
  <c r="AO49" i="5"/>
  <c r="AN49" i="5" s="1"/>
  <c r="AO38" i="5"/>
  <c r="AN38" i="5" s="1"/>
  <c r="AO24" i="5"/>
  <c r="AN24" i="5" s="1"/>
  <c r="AO345" i="5"/>
  <c r="AN345" i="5" s="1"/>
  <c r="AO34" i="5"/>
  <c r="AN34" i="5" s="1"/>
  <c r="AO99" i="5"/>
  <c r="AN99" i="5" s="1"/>
  <c r="AO93" i="5"/>
  <c r="AN93" i="5" s="1"/>
  <c r="AO87" i="5"/>
  <c r="AN87" i="5" s="1"/>
  <c r="AO39" i="5"/>
  <c r="AN39" i="5" s="1"/>
  <c r="AO88" i="5"/>
  <c r="AN88" i="5" s="1"/>
  <c r="AO72" i="5"/>
  <c r="AN72" i="5" s="1"/>
  <c r="AO45" i="5"/>
  <c r="AN45" i="5" s="1"/>
  <c r="AO31" i="5"/>
  <c r="AN31" i="5" s="1"/>
  <c r="AO56" i="5"/>
  <c r="AN56" i="5" s="1"/>
  <c r="AO82" i="5"/>
  <c r="AN82" i="5" s="1"/>
  <c r="AO29" i="5"/>
  <c r="AN29" i="5" s="1"/>
  <c r="AO50" i="5"/>
  <c r="AN50" i="5" s="1"/>
  <c r="AM319" i="5"/>
  <c r="AL319" i="5" s="1"/>
  <c r="W322" i="4" s="1"/>
  <c r="AM66" i="5"/>
  <c r="AL66" i="5" s="1"/>
  <c r="W69" i="4" s="1"/>
  <c r="AM39" i="5"/>
  <c r="AL39" i="5" s="1"/>
  <c r="W42" i="4" s="1"/>
  <c r="AM281" i="5"/>
  <c r="AL281" i="5" s="1"/>
  <c r="W284" i="4" s="1"/>
  <c r="AM55" i="5"/>
  <c r="AL55" i="5" s="1"/>
  <c r="W58" i="4" s="1"/>
  <c r="AM331" i="5"/>
  <c r="AL331" i="5" s="1"/>
  <c r="W334" i="4" s="1"/>
  <c r="AM291" i="5"/>
  <c r="AL291" i="5" s="1"/>
  <c r="W294" i="4" s="1"/>
  <c r="AM341" i="5"/>
  <c r="AL341" i="5" s="1"/>
  <c r="W344" i="4" s="1"/>
  <c r="AM127" i="5"/>
  <c r="AL127" i="5" s="1"/>
  <c r="W130" i="4" s="1"/>
  <c r="AM217" i="5"/>
  <c r="AL217" i="5" s="1"/>
  <c r="W220" i="4" s="1"/>
  <c r="AM89" i="5"/>
  <c r="AL89" i="5" s="1"/>
  <c r="W92" i="4" s="1"/>
  <c r="AM189" i="5"/>
  <c r="AL189" i="5" s="1"/>
  <c r="W192" i="4" s="1"/>
  <c r="AM275" i="5"/>
  <c r="AL275" i="5" s="1"/>
  <c r="W278" i="4" s="1"/>
  <c r="AM151" i="5"/>
  <c r="AL151" i="5" s="1"/>
  <c r="W154" i="4" s="1"/>
  <c r="AM222" i="5"/>
  <c r="AL222" i="5" s="1"/>
  <c r="W225" i="4" s="1"/>
  <c r="AM336" i="5"/>
  <c r="AL336" i="5" s="1"/>
  <c r="W339" i="4" s="1"/>
  <c r="AM214" i="5"/>
  <c r="AL214" i="5" s="1"/>
  <c r="W217" i="4" s="1"/>
  <c r="AM86" i="5"/>
  <c r="AL86" i="5" s="1"/>
  <c r="W89" i="4" s="1"/>
  <c r="AM173" i="5"/>
  <c r="AL173" i="5" s="1"/>
  <c r="W176" i="4" s="1"/>
  <c r="AM271" i="5"/>
  <c r="AL271" i="5" s="1"/>
  <c r="W274" i="4" s="1"/>
  <c r="AM149" i="5"/>
  <c r="AL149" i="5" s="1"/>
  <c r="W152" i="4" s="1"/>
  <c r="AM304" i="5"/>
  <c r="AL304" i="5" s="1"/>
  <c r="W307" i="4" s="1"/>
  <c r="AM93" i="5"/>
  <c r="AL93" i="5" s="1"/>
  <c r="W96" i="4" s="1"/>
  <c r="AM327" i="5"/>
  <c r="AL327" i="5" s="1"/>
  <c r="W330" i="4" s="1"/>
  <c r="AM318" i="5"/>
  <c r="AL318" i="5" s="1"/>
  <c r="W321" i="4" s="1"/>
  <c r="AM209" i="5"/>
  <c r="AL209" i="5" s="1"/>
  <c r="W212" i="4" s="1"/>
  <c r="AM81" i="5"/>
  <c r="AL81" i="5" s="1"/>
  <c r="W84" i="4" s="1"/>
  <c r="AM9" i="5"/>
  <c r="AL9" i="5" s="1"/>
  <c r="W12" i="4" s="1"/>
  <c r="AM240" i="5"/>
  <c r="AL240" i="5" s="1"/>
  <c r="W243" i="4" s="1"/>
  <c r="AM176" i="5"/>
  <c r="AL176" i="5" s="1"/>
  <c r="W179" i="4" s="1"/>
  <c r="AM112" i="5"/>
  <c r="AL112" i="5" s="1"/>
  <c r="W115" i="4" s="1"/>
  <c r="AM48" i="5"/>
  <c r="AL48" i="5" s="1"/>
  <c r="W51" i="4" s="1"/>
  <c r="AM38" i="5"/>
  <c r="AL38" i="5" s="1"/>
  <c r="W41" i="4" s="1"/>
  <c r="AM21" i="5"/>
  <c r="AL21" i="5" s="1"/>
  <c r="W24" i="4" s="1"/>
  <c r="AM268" i="5"/>
  <c r="AL268" i="5" s="1"/>
  <c r="W271" i="4" s="1"/>
  <c r="AM204" i="5"/>
  <c r="AL204" i="5" s="1"/>
  <c r="W207" i="4" s="1"/>
  <c r="AM140" i="5"/>
  <c r="AL140" i="5" s="1"/>
  <c r="W143" i="4" s="1"/>
  <c r="AM76" i="5"/>
  <c r="AL76" i="5" s="1"/>
  <c r="W79" i="4" s="1"/>
  <c r="AM12" i="5"/>
  <c r="AL12" i="5" s="1"/>
  <c r="W15" i="4" s="1"/>
  <c r="AM195" i="5"/>
  <c r="AL195" i="5" s="1"/>
  <c r="W198" i="4" s="1"/>
  <c r="AM131" i="5"/>
  <c r="AL131" i="5" s="1"/>
  <c r="W134" i="4" s="1"/>
  <c r="AM67" i="5"/>
  <c r="AL67" i="5" s="1"/>
  <c r="W70" i="4" s="1"/>
  <c r="AM314" i="5"/>
  <c r="AL314" i="5" s="1"/>
  <c r="W317" i="4" s="1"/>
  <c r="AM250" i="5"/>
  <c r="AL250" i="5" s="1"/>
  <c r="W253" i="4" s="1"/>
  <c r="AM186" i="5"/>
  <c r="AL186" i="5" s="1"/>
  <c r="W189" i="4" s="1"/>
  <c r="AM122" i="5"/>
  <c r="AL122" i="5" s="1"/>
  <c r="W125" i="4" s="1"/>
  <c r="AM58" i="5"/>
  <c r="AL58" i="5" s="1"/>
  <c r="W61" i="4" s="1"/>
  <c r="AM159" i="5"/>
  <c r="AL159" i="5" s="1"/>
  <c r="W162" i="4" s="1"/>
  <c r="AM183" i="5"/>
  <c r="AL183" i="5" s="1"/>
  <c r="W186" i="4" s="1"/>
  <c r="AM118" i="5"/>
  <c r="AL118" i="5" s="1"/>
  <c r="W121" i="4" s="1"/>
  <c r="AM352" i="5"/>
  <c r="AL352" i="5" s="1"/>
  <c r="W355" i="4" s="1"/>
  <c r="AM255" i="5"/>
  <c r="AL255" i="5" s="1"/>
  <c r="W258" i="4" s="1"/>
  <c r="AM190" i="5"/>
  <c r="AL190" i="5" s="1"/>
  <c r="W193" i="4" s="1"/>
  <c r="AM322" i="5"/>
  <c r="AL322" i="5" s="1"/>
  <c r="W325" i="4" s="1"/>
  <c r="AM221" i="5"/>
  <c r="AL221" i="5" s="1"/>
  <c r="W224" i="4" s="1"/>
  <c r="AM320" i="5"/>
  <c r="AL320" i="5" s="1"/>
  <c r="W323" i="4" s="1"/>
  <c r="AM333" i="5"/>
  <c r="AL333" i="5" s="1"/>
  <c r="W336" i="4" s="1"/>
  <c r="AM239" i="5"/>
  <c r="AL239" i="5" s="1"/>
  <c r="W242" i="4" s="1"/>
  <c r="AM111" i="5"/>
  <c r="AL111" i="5" s="1"/>
  <c r="W114" i="4" s="1"/>
  <c r="AM142" i="5"/>
  <c r="AL142" i="5" s="1"/>
  <c r="W145" i="4" s="1"/>
  <c r="AM312" i="5"/>
  <c r="AL312" i="5" s="1"/>
  <c r="W315" i="4" s="1"/>
  <c r="AM201" i="5"/>
  <c r="AL201" i="5" s="1"/>
  <c r="W204" i="4" s="1"/>
  <c r="AM73" i="5"/>
  <c r="AL73" i="5" s="1"/>
  <c r="W76" i="4" s="1"/>
  <c r="AM77" i="5"/>
  <c r="AL77" i="5" s="1"/>
  <c r="W80" i="4" s="1"/>
  <c r="AM262" i="5"/>
  <c r="AL262" i="5" s="1"/>
  <c r="W265" i="4" s="1"/>
  <c r="AM135" i="5"/>
  <c r="AL135" i="5" s="1"/>
  <c r="W138" i="4" s="1"/>
  <c r="AM363" i="5"/>
  <c r="AL363" i="5" s="1"/>
  <c r="W366" i="4" s="1"/>
  <c r="AM310" i="5"/>
  <c r="AL310" i="5" s="1"/>
  <c r="W313" i="4" s="1"/>
  <c r="AM198" i="5"/>
  <c r="AL198" i="5" s="1"/>
  <c r="W201" i="4" s="1"/>
  <c r="AM70" i="5"/>
  <c r="AL70" i="5" s="1"/>
  <c r="W73" i="4" s="1"/>
  <c r="AM61" i="5"/>
  <c r="AL61" i="5" s="1"/>
  <c r="W64" i="4" s="1"/>
  <c r="AM259" i="5"/>
  <c r="AL259" i="5" s="1"/>
  <c r="W262" i="4" s="1"/>
  <c r="AM133" i="5"/>
  <c r="AL133" i="5" s="1"/>
  <c r="W136" i="4" s="1"/>
  <c r="AM238" i="5"/>
  <c r="AL238" i="5" s="1"/>
  <c r="W241" i="4" s="1"/>
  <c r="AM362" i="5"/>
  <c r="AL362" i="5" s="1"/>
  <c r="W365" i="4" s="1"/>
  <c r="AM297" i="5"/>
  <c r="AL297" i="5" s="1"/>
  <c r="W300" i="4" s="1"/>
  <c r="AM307" i="5"/>
  <c r="AL307" i="5" s="1"/>
  <c r="W310" i="4" s="1"/>
  <c r="AM193" i="5"/>
  <c r="AL193" i="5" s="1"/>
  <c r="W196" i="4" s="1"/>
  <c r="AM65" i="5"/>
  <c r="AL65" i="5" s="1"/>
  <c r="W68" i="4" s="1"/>
  <c r="AM296" i="5"/>
  <c r="AL296" i="5" s="1"/>
  <c r="W299" i="4" s="1"/>
  <c r="AM232" i="5"/>
  <c r="AL232" i="5" s="1"/>
  <c r="W235" i="4" s="1"/>
  <c r="AM168" i="5"/>
  <c r="AL168" i="5" s="1"/>
  <c r="W171" i="4" s="1"/>
  <c r="AM104" i="5"/>
  <c r="AL104" i="5" s="1"/>
  <c r="W107" i="4" s="1"/>
  <c r="AM40" i="5"/>
  <c r="AL40" i="5" s="1"/>
  <c r="W43" i="4" s="1"/>
  <c r="AM30" i="5"/>
  <c r="AL30" i="5" s="1"/>
  <c r="W33" i="4" s="1"/>
  <c r="AM13" i="5"/>
  <c r="AL13" i="5" s="1"/>
  <c r="W16" i="4" s="1"/>
  <c r="AM260" i="5"/>
  <c r="AL260" i="5" s="1"/>
  <c r="W263" i="4" s="1"/>
  <c r="AM196" i="5"/>
  <c r="AL196" i="5" s="1"/>
  <c r="W199" i="4" s="1"/>
  <c r="AM132" i="5"/>
  <c r="AL132" i="5" s="1"/>
  <c r="W135" i="4" s="1"/>
  <c r="AM68" i="5"/>
  <c r="AL68" i="5" s="1"/>
  <c r="W71" i="4" s="1"/>
  <c r="AM251" i="5"/>
  <c r="AL251" i="5" s="1"/>
  <c r="W254" i="4" s="1"/>
  <c r="AM187" i="5"/>
  <c r="AL187" i="5" s="1"/>
  <c r="W190" i="4" s="1"/>
  <c r="AM123" i="5"/>
  <c r="AL123" i="5" s="1"/>
  <c r="W126" i="4" s="1"/>
  <c r="AM59" i="5"/>
  <c r="AL59" i="5" s="1"/>
  <c r="W62" i="4" s="1"/>
  <c r="AM306" i="5"/>
  <c r="AL306" i="5" s="1"/>
  <c r="W309" i="4" s="1"/>
  <c r="AM242" i="5"/>
  <c r="AL242" i="5" s="1"/>
  <c r="W245" i="4" s="1"/>
  <c r="AM178" i="5"/>
  <c r="AL178" i="5" s="1"/>
  <c r="W181" i="4" s="1"/>
  <c r="AM114" i="5"/>
  <c r="AL114" i="5" s="1"/>
  <c r="W117" i="4" s="1"/>
  <c r="AM50" i="5"/>
  <c r="AL50" i="5" s="1"/>
  <c r="W53" i="4" s="1"/>
  <c r="AM361" i="5"/>
  <c r="AL361" i="5" s="1"/>
  <c r="W364" i="4" s="1"/>
  <c r="AM339" i="5"/>
  <c r="AL339" i="5" s="1"/>
  <c r="W342" i="4" s="1"/>
  <c r="AM325" i="5"/>
  <c r="AL325" i="5" s="1"/>
  <c r="W328" i="4" s="1"/>
  <c r="AM126" i="5"/>
  <c r="AL126" i="5" s="1"/>
  <c r="W129" i="4" s="1"/>
  <c r="AM354" i="5"/>
  <c r="AL354" i="5" s="1"/>
  <c r="W357" i="4" s="1"/>
  <c r="AM299" i="5"/>
  <c r="AL299" i="5" s="1"/>
  <c r="W302" i="4" s="1"/>
  <c r="AM117" i="5"/>
  <c r="AL117" i="5" s="1"/>
  <c r="W120" i="4" s="1"/>
  <c r="AM366" i="5"/>
  <c r="AL366" i="5" s="1"/>
  <c r="W369" i="4" s="1"/>
  <c r="AM224" i="5"/>
  <c r="AL224" i="5" s="1"/>
  <c r="W227" i="4" s="1"/>
  <c r="AM22" i="5"/>
  <c r="AL22" i="5" s="1"/>
  <c r="W25" i="4" s="1"/>
  <c r="AM188" i="5"/>
  <c r="AL188" i="5" s="1"/>
  <c r="W191" i="4" s="1"/>
  <c r="AM124" i="5"/>
  <c r="AL124" i="5" s="1"/>
  <c r="W127" i="4" s="1"/>
  <c r="AM60" i="5"/>
  <c r="AL60" i="5" s="1"/>
  <c r="W63" i="4" s="1"/>
  <c r="AM243" i="5"/>
  <c r="AL243" i="5" s="1"/>
  <c r="W246" i="4" s="1"/>
  <c r="AM179" i="5"/>
  <c r="AL179" i="5" s="1"/>
  <c r="W182" i="4" s="1"/>
  <c r="AM115" i="5"/>
  <c r="AL115" i="5" s="1"/>
  <c r="W118" i="4" s="1"/>
  <c r="AM51" i="5"/>
  <c r="AL51" i="5" s="1"/>
  <c r="W54" i="4" s="1"/>
  <c r="AM298" i="5"/>
  <c r="AL298" i="5" s="1"/>
  <c r="W301" i="4" s="1"/>
  <c r="AM234" i="5"/>
  <c r="AL234" i="5" s="1"/>
  <c r="W237" i="4" s="1"/>
  <c r="AM170" i="5"/>
  <c r="AL170" i="5" s="1"/>
  <c r="W173" i="4" s="1"/>
  <c r="AM106" i="5"/>
  <c r="AL106" i="5" s="1"/>
  <c r="W109" i="4" s="1"/>
  <c r="AM42" i="5"/>
  <c r="AL42" i="5" s="1"/>
  <c r="W45" i="4" s="1"/>
  <c r="AM357" i="5"/>
  <c r="AL357" i="5" s="1"/>
  <c r="W360" i="4" s="1"/>
  <c r="AM249" i="5"/>
  <c r="AL249" i="5" s="1"/>
  <c r="W252" i="4" s="1"/>
  <c r="AM157" i="5"/>
  <c r="AL157" i="5" s="1"/>
  <c r="W160" i="4" s="1"/>
  <c r="AM95" i="5"/>
  <c r="AL95" i="5" s="1"/>
  <c r="W98" i="4" s="1"/>
  <c r="AM57" i="5"/>
  <c r="AL57" i="5" s="1"/>
  <c r="W60" i="4" s="1"/>
  <c r="AM313" i="5"/>
  <c r="AL313" i="5" s="1"/>
  <c r="W316" i="4" s="1"/>
  <c r="AM346" i="5"/>
  <c r="AL346" i="5" s="1"/>
  <c r="W349" i="4" s="1"/>
  <c r="AM369" i="5"/>
  <c r="AL369" i="5" s="1"/>
  <c r="W372" i="4" s="1"/>
  <c r="AM31" i="5"/>
  <c r="AL31" i="5" s="1"/>
  <c r="W34" i="4" s="1"/>
  <c r="AM96" i="5"/>
  <c r="AL96" i="5" s="1"/>
  <c r="W99" i="4" s="1"/>
  <c r="AM252" i="5"/>
  <c r="AL252" i="5" s="1"/>
  <c r="W255" i="4" s="1"/>
  <c r="AM335" i="5"/>
  <c r="AL335" i="5" s="1"/>
  <c r="W338" i="4" s="1"/>
  <c r="AM231" i="5"/>
  <c r="AL231" i="5" s="1"/>
  <c r="W234" i="4" s="1"/>
  <c r="AM103" i="5"/>
  <c r="AL103" i="5" s="1"/>
  <c r="W106" i="4" s="1"/>
  <c r="AM237" i="5"/>
  <c r="AL237" i="5" s="1"/>
  <c r="W240" i="4" s="1"/>
  <c r="AM286" i="5"/>
  <c r="AL286" i="5" s="1"/>
  <c r="W289" i="4" s="1"/>
  <c r="AM166" i="5"/>
  <c r="AL166" i="5" s="1"/>
  <c r="W169" i="4" s="1"/>
  <c r="AM332" i="5"/>
  <c r="AL332" i="5" s="1"/>
  <c r="W335" i="4" s="1"/>
  <c r="AM329" i="5"/>
  <c r="AL329" i="5" s="1"/>
  <c r="W332" i="4" s="1"/>
  <c r="AM229" i="5"/>
  <c r="AL229" i="5" s="1"/>
  <c r="W232" i="4" s="1"/>
  <c r="AM101" i="5"/>
  <c r="AL101" i="5" s="1"/>
  <c r="W104" i="4" s="1"/>
  <c r="AM347" i="5"/>
  <c r="AL347" i="5" s="1"/>
  <c r="W350" i="4" s="1"/>
  <c r="AM353" i="5"/>
  <c r="AL353" i="5" s="1"/>
  <c r="W356" i="4" s="1"/>
  <c r="AM358" i="5"/>
  <c r="AL358" i="5" s="1"/>
  <c r="W361" i="4" s="1"/>
  <c r="AM283" i="5"/>
  <c r="AL283" i="5" s="1"/>
  <c r="W286" i="4" s="1"/>
  <c r="AM161" i="5"/>
  <c r="AL161" i="5" s="1"/>
  <c r="W164" i="4" s="1"/>
  <c r="AM49" i="5"/>
  <c r="AL49" i="5" s="1"/>
  <c r="W52" i="4" s="1"/>
  <c r="AM280" i="5"/>
  <c r="AL280" i="5" s="1"/>
  <c r="W283" i="4" s="1"/>
  <c r="AM216" i="5"/>
  <c r="AL216" i="5" s="1"/>
  <c r="W219" i="4" s="1"/>
  <c r="AM152" i="5"/>
  <c r="AL152" i="5" s="1"/>
  <c r="W155" i="4" s="1"/>
  <c r="AM88" i="5"/>
  <c r="AL88" i="5" s="1"/>
  <c r="W91" i="4" s="1"/>
  <c r="AM24" i="5"/>
  <c r="AL24" i="5" s="1"/>
  <c r="W27" i="4" s="1"/>
  <c r="AM14" i="5"/>
  <c r="AL14" i="5" s="1"/>
  <c r="W17" i="4" s="1"/>
  <c r="AM308" i="5"/>
  <c r="AL308" i="5" s="1"/>
  <c r="W311" i="4" s="1"/>
  <c r="AM244" i="5"/>
  <c r="AL244" i="5" s="1"/>
  <c r="W247" i="4" s="1"/>
  <c r="AM180" i="5"/>
  <c r="AL180" i="5" s="1"/>
  <c r="W183" i="4" s="1"/>
  <c r="AM116" i="5"/>
  <c r="AL116" i="5" s="1"/>
  <c r="W119" i="4" s="1"/>
  <c r="AM52" i="5"/>
  <c r="AL52" i="5" s="1"/>
  <c r="W55" i="4" s="1"/>
  <c r="AM235" i="5"/>
  <c r="AL235" i="5" s="1"/>
  <c r="W238" i="4" s="1"/>
  <c r="AM171" i="5"/>
  <c r="AL171" i="5" s="1"/>
  <c r="W174" i="4" s="1"/>
  <c r="AM107" i="5"/>
  <c r="AL107" i="5" s="1"/>
  <c r="W110" i="4" s="1"/>
  <c r="AM43" i="5"/>
  <c r="AL43" i="5" s="1"/>
  <c r="W46" i="4" s="1"/>
  <c r="AM290" i="5"/>
  <c r="AL290" i="5" s="1"/>
  <c r="W293" i="4" s="1"/>
  <c r="AM226" i="5"/>
  <c r="AL226" i="5" s="1"/>
  <c r="W229" i="4" s="1"/>
  <c r="AM162" i="5"/>
  <c r="AL162" i="5" s="1"/>
  <c r="W165" i="4" s="1"/>
  <c r="AM98" i="5"/>
  <c r="AL98" i="5" s="1"/>
  <c r="W101" i="4" s="1"/>
  <c r="AM34" i="5"/>
  <c r="AL34" i="5" s="1"/>
  <c r="W37" i="4" s="1"/>
  <c r="AM355" i="5"/>
  <c r="AL355" i="5" s="1"/>
  <c r="W358" i="4" s="1"/>
  <c r="AM121" i="5"/>
  <c r="AL121" i="5" s="1"/>
  <c r="W124" i="4" s="1"/>
  <c r="AM351" i="5"/>
  <c r="AL351" i="5" s="1"/>
  <c r="W354" i="4" s="1"/>
  <c r="AM302" i="5"/>
  <c r="AL302" i="5" s="1"/>
  <c r="W305" i="4" s="1"/>
  <c r="AM247" i="5"/>
  <c r="AL247" i="5" s="1"/>
  <c r="W250" i="4" s="1"/>
  <c r="AM47" i="5"/>
  <c r="AL47" i="5" s="1"/>
  <c r="W50" i="4" s="1"/>
  <c r="AM158" i="5"/>
  <c r="AL158" i="5" s="1"/>
  <c r="W161" i="4" s="1"/>
  <c r="AM295" i="5"/>
  <c r="AL295" i="5" s="1"/>
  <c r="W298" i="4" s="1"/>
  <c r="AM288" i="5"/>
  <c r="AL288" i="5" s="1"/>
  <c r="W291" i="4" s="1"/>
  <c r="AM32" i="5"/>
  <c r="AL32" i="5" s="1"/>
  <c r="W35" i="4" s="1"/>
  <c r="AM109" i="5"/>
  <c r="AL109" i="5" s="1"/>
  <c r="W112" i="4" s="1"/>
  <c r="AM317" i="5"/>
  <c r="AL317" i="5" s="1"/>
  <c r="W320" i="4" s="1"/>
  <c r="AM79" i="5"/>
  <c r="AL79" i="5" s="1"/>
  <c r="W82" i="4" s="1"/>
  <c r="AM289" i="5"/>
  <c r="AL289" i="5" s="1"/>
  <c r="W292" i="4" s="1"/>
  <c r="AM356" i="5"/>
  <c r="AL356" i="5" s="1"/>
  <c r="W359" i="4" s="1"/>
  <c r="AM254" i="5"/>
  <c r="AL254" i="5" s="1"/>
  <c r="W257" i="4" s="1"/>
  <c r="AM370" i="5"/>
  <c r="AL370" i="5" s="1"/>
  <c r="W373" i="4" s="1"/>
  <c r="AM309" i="5"/>
  <c r="AL309" i="5" s="1"/>
  <c r="W312" i="4" s="1"/>
  <c r="AM305" i="5"/>
  <c r="AL305" i="5" s="1"/>
  <c r="W308" i="4" s="1"/>
  <c r="AM191" i="5"/>
  <c r="AL191" i="5" s="1"/>
  <c r="W194" i="4" s="1"/>
  <c r="AM63" i="5"/>
  <c r="AL63" i="5" s="1"/>
  <c r="W66" i="4" s="1"/>
  <c r="AM94" i="5"/>
  <c r="AL94" i="5" s="1"/>
  <c r="W97" i="4" s="1"/>
  <c r="AM277" i="5"/>
  <c r="AL277" i="5" s="1"/>
  <c r="W280" i="4" s="1"/>
  <c r="AM153" i="5"/>
  <c r="AL153" i="5" s="1"/>
  <c r="W156" i="4" s="1"/>
  <c r="AM293" i="5"/>
  <c r="AL293" i="5" s="1"/>
  <c r="W296" i="4" s="1"/>
  <c r="AM321" i="5"/>
  <c r="AL321" i="5" s="1"/>
  <c r="W324" i="4" s="1"/>
  <c r="AM215" i="5"/>
  <c r="AL215" i="5" s="1"/>
  <c r="W218" i="4" s="1"/>
  <c r="AM87" i="5"/>
  <c r="AL87" i="5" s="1"/>
  <c r="W90" i="4" s="1"/>
  <c r="AM141" i="5"/>
  <c r="AL141" i="5" s="1"/>
  <c r="W144" i="4" s="1"/>
  <c r="AM273" i="5"/>
  <c r="AL273" i="5" s="1"/>
  <c r="W276" i="4" s="1"/>
  <c r="AM150" i="5"/>
  <c r="AL150" i="5" s="1"/>
  <c r="W153" i="4" s="1"/>
  <c r="AM267" i="5"/>
  <c r="AL267" i="5" s="1"/>
  <c r="W270" i="4" s="1"/>
  <c r="AM328" i="5"/>
  <c r="AL328" i="5" s="1"/>
  <c r="W331" i="4" s="1"/>
  <c r="AM213" i="5"/>
  <c r="AL213" i="5" s="1"/>
  <c r="W216" i="4" s="1"/>
  <c r="AM85" i="5"/>
  <c r="AL85" i="5" s="1"/>
  <c r="W88" i="4" s="1"/>
  <c r="AM303" i="5"/>
  <c r="AL303" i="5" s="1"/>
  <c r="W306" i="4" s="1"/>
  <c r="AM360" i="5"/>
  <c r="AL360" i="5" s="1"/>
  <c r="W363" i="4" s="1"/>
  <c r="AM350" i="5"/>
  <c r="AL350" i="5" s="1"/>
  <c r="W353" i="4" s="1"/>
  <c r="AM270" i="5"/>
  <c r="AL270" i="5" s="1"/>
  <c r="W273" i="4" s="1"/>
  <c r="AM145" i="5"/>
  <c r="AL145" i="5" s="1"/>
  <c r="W148" i="4" s="1"/>
  <c r="AM41" i="5"/>
  <c r="AL41" i="5" s="1"/>
  <c r="W44" i="4" s="1"/>
  <c r="AM272" i="5"/>
  <c r="AL272" i="5" s="1"/>
  <c r="W275" i="4" s="1"/>
  <c r="AM208" i="5"/>
  <c r="AL208" i="5" s="1"/>
  <c r="W211" i="4" s="1"/>
  <c r="AM144" i="5"/>
  <c r="AL144" i="5" s="1"/>
  <c r="W147" i="4" s="1"/>
  <c r="AM80" i="5"/>
  <c r="AL80" i="5" s="1"/>
  <c r="W83" i="4" s="1"/>
  <c r="AM16" i="5"/>
  <c r="AL16" i="5" s="1"/>
  <c r="W19" i="4" s="1"/>
  <c r="AM53" i="5"/>
  <c r="AL53" i="5" s="1"/>
  <c r="W56" i="4" s="1"/>
  <c r="AM300" i="5"/>
  <c r="AL300" i="5" s="1"/>
  <c r="W303" i="4" s="1"/>
  <c r="AM236" i="5"/>
  <c r="AL236" i="5" s="1"/>
  <c r="W239" i="4" s="1"/>
  <c r="AM172" i="5"/>
  <c r="AL172" i="5" s="1"/>
  <c r="W175" i="4" s="1"/>
  <c r="AM108" i="5"/>
  <c r="AL108" i="5" s="1"/>
  <c r="W111" i="4" s="1"/>
  <c r="AM44" i="5"/>
  <c r="AL44" i="5" s="1"/>
  <c r="W47" i="4" s="1"/>
  <c r="AM227" i="5"/>
  <c r="AL227" i="5" s="1"/>
  <c r="W230" i="4" s="1"/>
  <c r="AM163" i="5"/>
  <c r="AL163" i="5" s="1"/>
  <c r="W166" i="4" s="1"/>
  <c r="AM99" i="5"/>
  <c r="AL99" i="5" s="1"/>
  <c r="W102" i="4" s="1"/>
  <c r="AM35" i="5"/>
  <c r="AL35" i="5" s="1"/>
  <c r="W38" i="4" s="1"/>
  <c r="AM282" i="5"/>
  <c r="AL282" i="5" s="1"/>
  <c r="W285" i="4" s="1"/>
  <c r="AM218" i="5"/>
  <c r="AL218" i="5" s="1"/>
  <c r="W221" i="4" s="1"/>
  <c r="AM154" i="5"/>
  <c r="AL154" i="5" s="1"/>
  <c r="W157" i="4" s="1"/>
  <c r="AM90" i="5"/>
  <c r="AL90" i="5" s="1"/>
  <c r="W93" i="4" s="1"/>
  <c r="AM26" i="5"/>
  <c r="AL26" i="5" s="1"/>
  <c r="W29" i="4" s="1"/>
  <c r="AM301" i="5"/>
  <c r="AL301" i="5" s="1"/>
  <c r="W304" i="4" s="1"/>
  <c r="AM364" i="5"/>
  <c r="AL364" i="5" s="1"/>
  <c r="W367" i="4" s="1"/>
  <c r="AM223" i="5"/>
  <c r="AL223" i="5" s="1"/>
  <c r="W226" i="4" s="1"/>
  <c r="AM185" i="5"/>
  <c r="AL185" i="5" s="1"/>
  <c r="W188" i="4" s="1"/>
  <c r="AM119" i="5"/>
  <c r="AL119" i="5" s="1"/>
  <c r="W122" i="4" s="1"/>
  <c r="AM182" i="5"/>
  <c r="AL182" i="5" s="1"/>
  <c r="W185" i="4" s="1"/>
  <c r="AM245" i="5"/>
  <c r="AL245" i="5" s="1"/>
  <c r="W248" i="4" s="1"/>
  <c r="AM177" i="5"/>
  <c r="AL177" i="5" s="1"/>
  <c r="W180" i="4" s="1"/>
  <c r="AM160" i="5"/>
  <c r="AL160" i="5" s="1"/>
  <c r="W163" i="4" s="1"/>
  <c r="AM316" i="5"/>
  <c r="AL316" i="5" s="1"/>
  <c r="W319" i="4" s="1"/>
  <c r="AM315" i="5"/>
  <c r="AL315" i="5" s="1"/>
  <c r="W318" i="4" s="1"/>
  <c r="AM207" i="5"/>
  <c r="AL207" i="5" s="1"/>
  <c r="W210" i="4" s="1"/>
  <c r="AM110" i="5"/>
  <c r="AL110" i="5" s="1"/>
  <c r="W113" i="4" s="1"/>
  <c r="AM169" i="5"/>
  <c r="AL169" i="5" s="1"/>
  <c r="W172" i="4" s="1"/>
  <c r="AM345" i="5"/>
  <c r="AL345" i="5" s="1"/>
  <c r="W348" i="4" s="1"/>
  <c r="AM206" i="5"/>
  <c r="AL206" i="5" s="1"/>
  <c r="W209" i="4" s="1"/>
  <c r="AM330" i="5"/>
  <c r="AL330" i="5" s="1"/>
  <c r="W333" i="4" s="1"/>
  <c r="AM365" i="5"/>
  <c r="AL365" i="5" s="1"/>
  <c r="W368" i="4" s="1"/>
  <c r="AM294" i="5"/>
  <c r="AL294" i="5" s="1"/>
  <c r="W297" i="4" s="1"/>
  <c r="AM175" i="5"/>
  <c r="AL175" i="5" s="1"/>
  <c r="W178" i="4" s="1"/>
  <c r="AM23" i="5"/>
  <c r="AL23" i="5" s="1"/>
  <c r="W26" i="4" s="1"/>
  <c r="AM78" i="5"/>
  <c r="AL78" i="5" s="1"/>
  <c r="W81" i="4" s="1"/>
  <c r="AM263" i="5"/>
  <c r="AL263" i="5" s="1"/>
  <c r="W266" i="4" s="1"/>
  <c r="AM137" i="5"/>
  <c r="AL137" i="5" s="1"/>
  <c r="W140" i="4" s="1"/>
  <c r="AM174" i="5"/>
  <c r="AL174" i="5" s="1"/>
  <c r="W177" i="4" s="1"/>
  <c r="AM311" i="5"/>
  <c r="AL311" i="5" s="1"/>
  <c r="W314" i="4" s="1"/>
  <c r="AM199" i="5"/>
  <c r="AL199" i="5" s="1"/>
  <c r="W202" i="4" s="1"/>
  <c r="AM71" i="5"/>
  <c r="AL71" i="5" s="1"/>
  <c r="W74" i="4" s="1"/>
  <c r="AM7" i="5"/>
  <c r="AL7" i="5" s="1"/>
  <c r="W10" i="4" s="1"/>
  <c r="AM261" i="5"/>
  <c r="AL261" i="5" s="1"/>
  <c r="W264" i="4" s="1"/>
  <c r="AM134" i="5"/>
  <c r="AL134" i="5" s="1"/>
  <c r="W137" i="4" s="1"/>
  <c r="AM6" i="5"/>
  <c r="AL6" i="5" s="1"/>
  <c r="W9" i="4" s="1"/>
  <c r="AM359" i="5"/>
  <c r="AL359" i="5" s="1"/>
  <c r="W362" i="4" s="1"/>
  <c r="AM197" i="5"/>
  <c r="AL197" i="5" s="1"/>
  <c r="W200" i="4" s="1"/>
  <c r="AM69" i="5"/>
  <c r="AL69" i="5" s="1"/>
  <c r="W72" i="4" s="1"/>
  <c r="AM265" i="5"/>
  <c r="AL265" i="5" s="1"/>
  <c r="W268" i="4" s="1"/>
  <c r="AM344" i="5"/>
  <c r="AL344" i="5" s="1"/>
  <c r="W347" i="4" s="1"/>
  <c r="AM342" i="5"/>
  <c r="AL342" i="5" s="1"/>
  <c r="W345" i="4" s="1"/>
  <c r="AM257" i="5"/>
  <c r="AL257" i="5" s="1"/>
  <c r="W260" i="4" s="1"/>
  <c r="AM129" i="5"/>
  <c r="AL129" i="5" s="1"/>
  <c r="W132" i="4" s="1"/>
  <c r="AM33" i="5"/>
  <c r="AL33" i="5" s="1"/>
  <c r="W36" i="4" s="1"/>
  <c r="AM264" i="5"/>
  <c r="AL264" i="5" s="1"/>
  <c r="W267" i="4" s="1"/>
  <c r="AM200" i="5"/>
  <c r="AL200" i="5" s="1"/>
  <c r="W203" i="4" s="1"/>
  <c r="AM136" i="5"/>
  <c r="AL136" i="5" s="1"/>
  <c r="W139" i="4" s="1"/>
  <c r="AM72" i="5"/>
  <c r="AL72" i="5" s="1"/>
  <c r="W75" i="4" s="1"/>
  <c r="AM8" i="5"/>
  <c r="AL8" i="5" s="1"/>
  <c r="W11" i="4" s="1"/>
  <c r="AM45" i="5"/>
  <c r="AL45" i="5" s="1"/>
  <c r="W48" i="4" s="1"/>
  <c r="AM292" i="5"/>
  <c r="AL292" i="5" s="1"/>
  <c r="W295" i="4" s="1"/>
  <c r="AM228" i="5"/>
  <c r="AL228" i="5" s="1"/>
  <c r="W231" i="4" s="1"/>
  <c r="AM164" i="5"/>
  <c r="AL164" i="5" s="1"/>
  <c r="W167" i="4" s="1"/>
  <c r="AM100" i="5"/>
  <c r="AL100" i="5" s="1"/>
  <c r="W103" i="4" s="1"/>
  <c r="AM36" i="5"/>
  <c r="AL36" i="5" s="1"/>
  <c r="W39" i="4" s="1"/>
  <c r="AM219" i="5"/>
  <c r="AL219" i="5" s="1"/>
  <c r="W222" i="4" s="1"/>
  <c r="AM155" i="5"/>
  <c r="AL155" i="5" s="1"/>
  <c r="W158" i="4" s="1"/>
  <c r="AM91" i="5"/>
  <c r="AL91" i="5" s="1"/>
  <c r="W94" i="4" s="1"/>
  <c r="AM27" i="5"/>
  <c r="AL27" i="5" s="1"/>
  <c r="W30" i="4" s="1"/>
  <c r="AM274" i="5"/>
  <c r="AL274" i="5" s="1"/>
  <c r="W277" i="4" s="1"/>
  <c r="AM210" i="5"/>
  <c r="AL210" i="5" s="1"/>
  <c r="W213" i="4" s="1"/>
  <c r="AM146" i="5"/>
  <c r="AL146" i="5" s="1"/>
  <c r="W149" i="4" s="1"/>
  <c r="AM82" i="5"/>
  <c r="AL82" i="5" s="1"/>
  <c r="W85" i="4" s="1"/>
  <c r="AM18" i="5"/>
  <c r="AL18" i="5" s="1"/>
  <c r="W21" i="4" s="1"/>
  <c r="AM62" i="5"/>
  <c r="AL62" i="5" s="1"/>
  <c r="W65" i="4" s="1"/>
  <c r="AM246" i="5"/>
  <c r="AL246" i="5" s="1"/>
  <c r="W249" i="4" s="1"/>
  <c r="AM181" i="5"/>
  <c r="AL181" i="5" s="1"/>
  <c r="W184" i="4" s="1"/>
  <c r="AM205" i="5"/>
  <c r="AL205" i="5" s="1"/>
  <c r="W208" i="4" s="1"/>
  <c r="AM367" i="5"/>
  <c r="AL367" i="5" s="1"/>
  <c r="W370" i="4" s="1"/>
  <c r="AM334" i="5"/>
  <c r="AL334" i="5" s="1"/>
  <c r="W337" i="4" s="1"/>
  <c r="AM241" i="5"/>
  <c r="AL241" i="5" s="1"/>
  <c r="W244" i="4" s="1"/>
  <c r="AM113" i="5"/>
  <c r="AL113" i="5" s="1"/>
  <c r="W116" i="4" s="1"/>
  <c r="AM25" i="5"/>
  <c r="AL25" i="5" s="1"/>
  <c r="W28" i="4" s="1"/>
  <c r="AM256" i="5"/>
  <c r="AL256" i="5" s="1"/>
  <c r="W259" i="4" s="1"/>
  <c r="AM192" i="5"/>
  <c r="AL192" i="5" s="1"/>
  <c r="W195" i="4" s="1"/>
  <c r="AM128" i="5"/>
  <c r="AL128" i="5" s="1"/>
  <c r="W131" i="4" s="1"/>
  <c r="AM64" i="5"/>
  <c r="AL64" i="5" s="1"/>
  <c r="W67" i="4" s="1"/>
  <c r="AM54" i="5"/>
  <c r="AL54" i="5" s="1"/>
  <c r="W57" i="4" s="1"/>
  <c r="AM37" i="5"/>
  <c r="AL37" i="5" s="1"/>
  <c r="W40" i="4" s="1"/>
  <c r="AM284" i="5"/>
  <c r="AL284" i="5" s="1"/>
  <c r="W287" i="4" s="1"/>
  <c r="AM220" i="5"/>
  <c r="AL220" i="5" s="1"/>
  <c r="W223" i="4" s="1"/>
  <c r="AM156" i="5"/>
  <c r="AL156" i="5" s="1"/>
  <c r="W159" i="4" s="1"/>
  <c r="AM92" i="5"/>
  <c r="AL92" i="5" s="1"/>
  <c r="W95" i="4" s="1"/>
  <c r="AM28" i="5"/>
  <c r="AL28" i="5" s="1"/>
  <c r="W31" i="4" s="1"/>
  <c r="AM211" i="5"/>
  <c r="AL211" i="5" s="1"/>
  <c r="W214" i="4" s="1"/>
  <c r="AM147" i="5"/>
  <c r="AL147" i="5" s="1"/>
  <c r="W150" i="4" s="1"/>
  <c r="AM83" i="5"/>
  <c r="AL83" i="5" s="1"/>
  <c r="W86" i="4" s="1"/>
  <c r="AM19" i="5"/>
  <c r="AL19" i="5" s="1"/>
  <c r="W22" i="4" s="1"/>
  <c r="AM266" i="5"/>
  <c r="AL266" i="5" s="1"/>
  <c r="W269" i="4" s="1"/>
  <c r="AM202" i="5"/>
  <c r="AL202" i="5" s="1"/>
  <c r="W205" i="4" s="1"/>
  <c r="AM138" i="5"/>
  <c r="AL138" i="5" s="1"/>
  <c r="W141" i="4" s="1"/>
  <c r="AM74" i="5"/>
  <c r="AL74" i="5" s="1"/>
  <c r="W77" i="4" s="1"/>
  <c r="AM10" i="5"/>
  <c r="AL10" i="5" s="1"/>
  <c r="W13" i="4" s="1"/>
  <c r="AM348" i="5"/>
  <c r="AL348" i="5" s="1"/>
  <c r="W351" i="4" s="1"/>
  <c r="AM338" i="5"/>
  <c r="AL338" i="5" s="1"/>
  <c r="W341" i="4" s="1"/>
  <c r="AM323" i="5"/>
  <c r="AL323" i="5" s="1"/>
  <c r="W326" i="4" s="1"/>
  <c r="AM368" i="5"/>
  <c r="AL368" i="5" s="1"/>
  <c r="W371" i="4" s="1"/>
  <c r="AM349" i="5"/>
  <c r="AL349" i="5" s="1"/>
  <c r="W352" i="4" s="1"/>
  <c r="AM269" i="5"/>
  <c r="AL269" i="5" s="1"/>
  <c r="W272" i="4" s="1"/>
  <c r="AM143" i="5"/>
  <c r="AL143" i="5" s="1"/>
  <c r="W146" i="4" s="1"/>
  <c r="AM279" i="5"/>
  <c r="AL279" i="5" s="1"/>
  <c r="W282" i="4" s="1"/>
  <c r="AM15" i="5"/>
  <c r="AL15" i="5" s="1"/>
  <c r="W18" i="4" s="1"/>
  <c r="AM233" i="5"/>
  <c r="AL233" i="5" s="1"/>
  <c r="W236" i="4" s="1"/>
  <c r="AM105" i="5"/>
  <c r="AL105" i="5" s="1"/>
  <c r="W108" i="4" s="1"/>
  <c r="AM278" i="5"/>
  <c r="AL278" i="5" s="1"/>
  <c r="W281" i="4" s="1"/>
  <c r="AM287" i="5"/>
  <c r="AL287" i="5" s="1"/>
  <c r="W290" i="4" s="1"/>
  <c r="AM167" i="5"/>
  <c r="AL167" i="5" s="1"/>
  <c r="W170" i="4" s="1"/>
  <c r="AM324" i="5"/>
  <c r="AL324" i="5" s="1"/>
  <c r="W327" i="4" s="1"/>
  <c r="AM337" i="5"/>
  <c r="AL337" i="5" s="1"/>
  <c r="W340" i="4" s="1"/>
  <c r="AM230" i="5"/>
  <c r="AL230" i="5" s="1"/>
  <c r="W233" i="4" s="1"/>
  <c r="AM102" i="5"/>
  <c r="AL102" i="5" s="1"/>
  <c r="W105" i="4" s="1"/>
  <c r="AM253" i="5"/>
  <c r="AL253" i="5" s="1"/>
  <c r="W256" i="4" s="1"/>
  <c r="AM285" i="5"/>
  <c r="AL285" i="5" s="1"/>
  <c r="W288" i="4" s="1"/>
  <c r="AM165" i="5"/>
  <c r="AL165" i="5" s="1"/>
  <c r="W168" i="4" s="1"/>
  <c r="AM340" i="5"/>
  <c r="AL340" i="5" s="1"/>
  <c r="W343" i="4" s="1"/>
  <c r="AM125" i="5"/>
  <c r="AL125" i="5" s="1"/>
  <c r="W128" i="4" s="1"/>
  <c r="AM343" i="5"/>
  <c r="AL343" i="5" s="1"/>
  <c r="W346" i="4" s="1"/>
  <c r="AM326" i="5"/>
  <c r="AL326" i="5" s="1"/>
  <c r="W329" i="4" s="1"/>
  <c r="AM225" i="5"/>
  <c r="AL225" i="5" s="1"/>
  <c r="W228" i="4" s="1"/>
  <c r="AM97" i="5"/>
  <c r="AL97" i="5" s="1"/>
  <c r="W100" i="4" s="1"/>
  <c r="AM17" i="5"/>
  <c r="W20" i="4" s="1"/>
  <c r="AM248" i="5"/>
  <c r="AL248" i="5" s="1"/>
  <c r="W251" i="4" s="1"/>
  <c r="AM184" i="5"/>
  <c r="AL184" i="5" s="1"/>
  <c r="W187" i="4" s="1"/>
  <c r="AM120" i="5"/>
  <c r="AL120" i="5" s="1"/>
  <c r="W123" i="4" s="1"/>
  <c r="AM56" i="5"/>
  <c r="AL56" i="5" s="1"/>
  <c r="W59" i="4" s="1"/>
  <c r="AM46" i="5"/>
  <c r="AL46" i="5" s="1"/>
  <c r="W49" i="4" s="1"/>
  <c r="AM29" i="5"/>
  <c r="AL29" i="5" s="1"/>
  <c r="W32" i="4" s="1"/>
  <c r="AM276" i="5"/>
  <c r="AL276" i="5" s="1"/>
  <c r="W279" i="4" s="1"/>
  <c r="AM212" i="5"/>
  <c r="AL212" i="5" s="1"/>
  <c r="W215" i="4" s="1"/>
  <c r="AM148" i="5"/>
  <c r="AL148" i="5" s="1"/>
  <c r="W151" i="4" s="1"/>
  <c r="AM84" i="5"/>
  <c r="AL84" i="5" s="1"/>
  <c r="W87" i="4" s="1"/>
  <c r="AM20" i="5"/>
  <c r="AL20" i="5" s="1"/>
  <c r="W23" i="4" s="1"/>
  <c r="AM203" i="5"/>
  <c r="AL203" i="5" s="1"/>
  <c r="W206" i="4" s="1"/>
  <c r="AM139" i="5"/>
  <c r="AL139" i="5" s="1"/>
  <c r="W142" i="4" s="1"/>
  <c r="AM75" i="5"/>
  <c r="AL75" i="5" s="1"/>
  <c r="W78" i="4" s="1"/>
  <c r="AM11" i="5"/>
  <c r="AL11" i="5" s="1"/>
  <c r="W14" i="4" s="1"/>
  <c r="AM258" i="5"/>
  <c r="AL258" i="5" s="1"/>
  <c r="W261" i="4" s="1"/>
  <c r="AM194" i="5"/>
  <c r="AL194" i="5" s="1"/>
  <c r="W197" i="4" s="1"/>
  <c r="AM130" i="5"/>
  <c r="AL130" i="5" s="1"/>
  <c r="W133" i="4" s="1"/>
  <c r="AO21" i="5"/>
  <c r="AN21" i="5" s="1"/>
  <c r="AO18" i="5"/>
  <c r="AN18" i="5" s="1"/>
  <c r="AO17" i="5"/>
  <c r="AN17" i="5" s="1"/>
  <c r="AO14" i="5"/>
  <c r="AN14" i="5" s="1"/>
  <c r="AO12" i="5"/>
  <c r="AO13" i="5"/>
  <c r="AN13" i="5" s="1"/>
  <c r="AO15" i="5"/>
  <c r="AN15" i="5" s="1"/>
  <c r="AO19" i="5"/>
  <c r="AN19" i="5" s="1"/>
  <c r="AO11" i="5"/>
  <c r="AN11" i="5" s="1"/>
  <c r="AO9" i="5"/>
  <c r="AN9" i="5" s="1"/>
  <c r="AO16" i="5"/>
  <c r="AN16" i="5" s="1"/>
  <c r="AO10" i="5"/>
  <c r="AN10" i="5" s="1"/>
  <c r="AO8" i="5"/>
  <c r="AN8" i="5" s="1"/>
  <c r="AO7" i="5"/>
  <c r="AN7" i="5" s="1"/>
  <c r="AO20" i="5"/>
  <c r="AN20" i="5" s="1"/>
  <c r="R6" i="5" l="1"/>
  <c r="R9" i="4" s="1"/>
  <c r="S9" i="4" l="1"/>
  <c r="T9" i="4"/>
  <c r="Q6" i="5"/>
  <c r="Q9" i="4" s="1"/>
  <c r="P6" i="5"/>
  <c r="Z27" i="5"/>
  <c r="AA27" i="5"/>
  <c r="AB27" i="5"/>
  <c r="R27" i="5" s="1"/>
  <c r="R30" i="4" s="1"/>
  <c r="AC27" i="5"/>
  <c r="Z28" i="5"/>
  <c r="AA28" i="5"/>
  <c r="AB28" i="5"/>
  <c r="R28" i="5" s="1"/>
  <c r="R31" i="4" s="1"/>
  <c r="AC28" i="5"/>
  <c r="Z29" i="5"/>
  <c r="AA29" i="5"/>
  <c r="AB29" i="5"/>
  <c r="R29" i="5" s="1"/>
  <c r="R32" i="4" s="1"/>
  <c r="AC29" i="5"/>
  <c r="Z30" i="5"/>
  <c r="AA30" i="5"/>
  <c r="AB30" i="5"/>
  <c r="R30" i="5" s="1"/>
  <c r="R33" i="4" s="1"/>
  <c r="AC30" i="5"/>
  <c r="Z31" i="5"/>
  <c r="AA31" i="5"/>
  <c r="AB31" i="5"/>
  <c r="R31" i="5" s="1"/>
  <c r="R34" i="4" s="1"/>
  <c r="AC31" i="5"/>
  <c r="Z32" i="5"/>
  <c r="AA32" i="5"/>
  <c r="AB32" i="5"/>
  <c r="R32" i="5" s="1"/>
  <c r="R35" i="4" s="1"/>
  <c r="AC32" i="5"/>
  <c r="Z33" i="5"/>
  <c r="AA33" i="5"/>
  <c r="AB33" i="5"/>
  <c r="R33" i="5" s="1"/>
  <c r="R36" i="4" s="1"/>
  <c r="AC33" i="5"/>
  <c r="Z34" i="5"/>
  <c r="AA34" i="5"/>
  <c r="AB34" i="5"/>
  <c r="R34" i="5" s="1"/>
  <c r="R37" i="4" s="1"/>
  <c r="AC34" i="5"/>
  <c r="Z35" i="5"/>
  <c r="AA35" i="5"/>
  <c r="AB35" i="5"/>
  <c r="R35" i="5" s="1"/>
  <c r="R38" i="4" s="1"/>
  <c r="AC35" i="5"/>
  <c r="Z36" i="5"/>
  <c r="AA36" i="5"/>
  <c r="AB36" i="5"/>
  <c r="R36" i="5" s="1"/>
  <c r="R39" i="4" s="1"/>
  <c r="AC36" i="5"/>
  <c r="Z37" i="5"/>
  <c r="AA37" i="5"/>
  <c r="AB37" i="5"/>
  <c r="R37" i="5" s="1"/>
  <c r="R40" i="4" s="1"/>
  <c r="AC37" i="5"/>
  <c r="Z38" i="5"/>
  <c r="AA38" i="5"/>
  <c r="AB38" i="5"/>
  <c r="R38" i="5" s="1"/>
  <c r="R41" i="4" s="1"/>
  <c r="AC38" i="5"/>
  <c r="Z39" i="5"/>
  <c r="AA39" i="5"/>
  <c r="AB39" i="5"/>
  <c r="R39" i="5" s="1"/>
  <c r="R42" i="4" s="1"/>
  <c r="AC39" i="5"/>
  <c r="Z40" i="5"/>
  <c r="AA40" i="5"/>
  <c r="AB40" i="5"/>
  <c r="R40" i="5" s="1"/>
  <c r="R43" i="4" s="1"/>
  <c r="AC40" i="5"/>
  <c r="Z41" i="5"/>
  <c r="AA41" i="5"/>
  <c r="AB41" i="5"/>
  <c r="R41" i="5" s="1"/>
  <c r="R44" i="4" s="1"/>
  <c r="AC41" i="5"/>
  <c r="Z42" i="5"/>
  <c r="AA42" i="5"/>
  <c r="AB42" i="5"/>
  <c r="R42" i="5" s="1"/>
  <c r="R45" i="4" s="1"/>
  <c r="AC42" i="5"/>
  <c r="Z43" i="5"/>
  <c r="AA43" i="5"/>
  <c r="AB43" i="5"/>
  <c r="R43" i="5" s="1"/>
  <c r="R46" i="4" s="1"/>
  <c r="AC43" i="5"/>
  <c r="Z44" i="5"/>
  <c r="AA44" i="5"/>
  <c r="AB44" i="5"/>
  <c r="R44" i="5" s="1"/>
  <c r="R47" i="4" s="1"/>
  <c r="AC44" i="5"/>
  <c r="Z45" i="5"/>
  <c r="AA45" i="5"/>
  <c r="AB45" i="5"/>
  <c r="R45" i="5" s="1"/>
  <c r="R48" i="4" s="1"/>
  <c r="AC45" i="5"/>
  <c r="Z46" i="5"/>
  <c r="AA46" i="5"/>
  <c r="AB46" i="5"/>
  <c r="R46" i="5" s="1"/>
  <c r="R49" i="4" s="1"/>
  <c r="AC46" i="5"/>
  <c r="Z47" i="5"/>
  <c r="AA47" i="5"/>
  <c r="AB47" i="5"/>
  <c r="R47" i="5" s="1"/>
  <c r="R50" i="4" s="1"/>
  <c r="AC47" i="5"/>
  <c r="Z48" i="5"/>
  <c r="AA48" i="5"/>
  <c r="AB48" i="5"/>
  <c r="R48" i="5" s="1"/>
  <c r="R51" i="4" s="1"/>
  <c r="AC48" i="5"/>
  <c r="Z49" i="5"/>
  <c r="AA49" i="5"/>
  <c r="AB49" i="5"/>
  <c r="R49" i="5" s="1"/>
  <c r="R52" i="4" s="1"/>
  <c r="AC49" i="5"/>
  <c r="Z50" i="5"/>
  <c r="AA50" i="5"/>
  <c r="AB50" i="5"/>
  <c r="R50" i="5" s="1"/>
  <c r="R53" i="4" s="1"/>
  <c r="AC50" i="5"/>
  <c r="Z51" i="5"/>
  <c r="AA51" i="5"/>
  <c r="AB51" i="5"/>
  <c r="R51" i="5" s="1"/>
  <c r="R54" i="4" s="1"/>
  <c r="AC51" i="5"/>
  <c r="Z52" i="5"/>
  <c r="AA52" i="5"/>
  <c r="AB52" i="5"/>
  <c r="R52" i="5" s="1"/>
  <c r="R55" i="4" s="1"/>
  <c r="AC52" i="5"/>
  <c r="Z53" i="5"/>
  <c r="AA53" i="5"/>
  <c r="AB53" i="5"/>
  <c r="R53" i="5" s="1"/>
  <c r="R56" i="4" s="1"/>
  <c r="AC53" i="5"/>
  <c r="Z54" i="5"/>
  <c r="AA54" i="5"/>
  <c r="AB54" i="5"/>
  <c r="R54" i="5" s="1"/>
  <c r="R57" i="4" s="1"/>
  <c r="AC54" i="5"/>
  <c r="Z55" i="5"/>
  <c r="AA55" i="5"/>
  <c r="AB55" i="5"/>
  <c r="R55" i="5" s="1"/>
  <c r="R58" i="4" s="1"/>
  <c r="AC55" i="5"/>
  <c r="Z56" i="5"/>
  <c r="AA56" i="5"/>
  <c r="AB56" i="5"/>
  <c r="R56" i="5" s="1"/>
  <c r="R59" i="4" s="1"/>
  <c r="AC56" i="5"/>
  <c r="Z57" i="5"/>
  <c r="AA57" i="5"/>
  <c r="AB57" i="5"/>
  <c r="R57" i="5" s="1"/>
  <c r="R60" i="4" s="1"/>
  <c r="AC57" i="5"/>
  <c r="Z58" i="5"/>
  <c r="AA58" i="5"/>
  <c r="AB58" i="5"/>
  <c r="R58" i="5" s="1"/>
  <c r="R61" i="4" s="1"/>
  <c r="AC58" i="5"/>
  <c r="Z59" i="5"/>
  <c r="AA59" i="5"/>
  <c r="AB59" i="5"/>
  <c r="R59" i="5" s="1"/>
  <c r="R62" i="4" s="1"/>
  <c r="AC59" i="5"/>
  <c r="Z60" i="5"/>
  <c r="AA60" i="5"/>
  <c r="AB60" i="5"/>
  <c r="R60" i="5" s="1"/>
  <c r="R63" i="4" s="1"/>
  <c r="AC60" i="5"/>
  <c r="Z61" i="5"/>
  <c r="AA61" i="5"/>
  <c r="AB61" i="5"/>
  <c r="R61" i="5" s="1"/>
  <c r="R64" i="4" s="1"/>
  <c r="AC61" i="5"/>
  <c r="Z62" i="5"/>
  <c r="AA62" i="5"/>
  <c r="AB62" i="5"/>
  <c r="R62" i="5" s="1"/>
  <c r="R65" i="4" s="1"/>
  <c r="AC62" i="5"/>
  <c r="Z63" i="5"/>
  <c r="AA63" i="5"/>
  <c r="AB63" i="5"/>
  <c r="R63" i="5" s="1"/>
  <c r="R66" i="4" s="1"/>
  <c r="AC63" i="5"/>
  <c r="Z64" i="5"/>
  <c r="AA64" i="5"/>
  <c r="AB64" i="5"/>
  <c r="R64" i="5" s="1"/>
  <c r="R67" i="4" s="1"/>
  <c r="AC64" i="5"/>
  <c r="Z65" i="5"/>
  <c r="AA65" i="5"/>
  <c r="AB65" i="5"/>
  <c r="R65" i="5" s="1"/>
  <c r="R68" i="4" s="1"/>
  <c r="AC65" i="5"/>
  <c r="Z66" i="5"/>
  <c r="AA66" i="5"/>
  <c r="AB66" i="5"/>
  <c r="R66" i="5" s="1"/>
  <c r="R69" i="4" s="1"/>
  <c r="AC66" i="5"/>
  <c r="Z67" i="5"/>
  <c r="AA67" i="5"/>
  <c r="AB67" i="5"/>
  <c r="R67" i="5" s="1"/>
  <c r="R70" i="4" s="1"/>
  <c r="AC67" i="5"/>
  <c r="Z68" i="5"/>
  <c r="AA68" i="5"/>
  <c r="AB68" i="5"/>
  <c r="R68" i="5" s="1"/>
  <c r="R71" i="4" s="1"/>
  <c r="AC68" i="5"/>
  <c r="Z69" i="5"/>
  <c r="AA69" i="5"/>
  <c r="AB69" i="5"/>
  <c r="R69" i="5" s="1"/>
  <c r="R72" i="4" s="1"/>
  <c r="AC69" i="5"/>
  <c r="Z70" i="5"/>
  <c r="AA70" i="5"/>
  <c r="AB70" i="5"/>
  <c r="R70" i="5" s="1"/>
  <c r="R73" i="4" s="1"/>
  <c r="AC70" i="5"/>
  <c r="Z71" i="5"/>
  <c r="AA71" i="5"/>
  <c r="AB71" i="5"/>
  <c r="R71" i="5" s="1"/>
  <c r="R74" i="4" s="1"/>
  <c r="AC71" i="5"/>
  <c r="Z72" i="5"/>
  <c r="AA72" i="5"/>
  <c r="AB72" i="5"/>
  <c r="R72" i="5" s="1"/>
  <c r="R75" i="4" s="1"/>
  <c r="AC72" i="5"/>
  <c r="Z73" i="5"/>
  <c r="AA73" i="5"/>
  <c r="AB73" i="5"/>
  <c r="R73" i="5" s="1"/>
  <c r="R76" i="4" s="1"/>
  <c r="AC73" i="5"/>
  <c r="Z74" i="5"/>
  <c r="AA74" i="5"/>
  <c r="AB74" i="5"/>
  <c r="R74" i="5" s="1"/>
  <c r="R77" i="4" s="1"/>
  <c r="AC74" i="5"/>
  <c r="Z75" i="5"/>
  <c r="AA75" i="5"/>
  <c r="AB75" i="5"/>
  <c r="R75" i="5" s="1"/>
  <c r="R78" i="4" s="1"/>
  <c r="AC75" i="5"/>
  <c r="Z76" i="5"/>
  <c r="AA76" i="5"/>
  <c r="AB76" i="5"/>
  <c r="R76" i="5" s="1"/>
  <c r="R79" i="4" s="1"/>
  <c r="AC76" i="5"/>
  <c r="Z77" i="5"/>
  <c r="AA77" i="5"/>
  <c r="AB77" i="5"/>
  <c r="R77" i="5" s="1"/>
  <c r="R80" i="4" s="1"/>
  <c r="AC77" i="5"/>
  <c r="Z78" i="5"/>
  <c r="AA78" i="5"/>
  <c r="AB78" i="5"/>
  <c r="R78" i="5" s="1"/>
  <c r="R81" i="4" s="1"/>
  <c r="AC78" i="5"/>
  <c r="Z79" i="5"/>
  <c r="AA79" i="5"/>
  <c r="AB79" i="5"/>
  <c r="R79" i="5" s="1"/>
  <c r="R82" i="4" s="1"/>
  <c r="AC79" i="5"/>
  <c r="Z80" i="5"/>
  <c r="AA80" i="5"/>
  <c r="AB80" i="5"/>
  <c r="R80" i="5" s="1"/>
  <c r="R83" i="4" s="1"/>
  <c r="AC80" i="5"/>
  <c r="Z81" i="5"/>
  <c r="AA81" i="5"/>
  <c r="AB81" i="5"/>
  <c r="R81" i="5" s="1"/>
  <c r="R84" i="4" s="1"/>
  <c r="AC81" i="5"/>
  <c r="Z82" i="5"/>
  <c r="AA82" i="5"/>
  <c r="AB82" i="5"/>
  <c r="R82" i="5" s="1"/>
  <c r="R85" i="4" s="1"/>
  <c r="AC82" i="5"/>
  <c r="Z83" i="5"/>
  <c r="AA83" i="5"/>
  <c r="AB83" i="5"/>
  <c r="R83" i="5" s="1"/>
  <c r="R86" i="4" s="1"/>
  <c r="AC83" i="5"/>
  <c r="Z84" i="5"/>
  <c r="AA84" i="5"/>
  <c r="AB84" i="5"/>
  <c r="R84" i="5" s="1"/>
  <c r="R87" i="4" s="1"/>
  <c r="AC84" i="5"/>
  <c r="Z85" i="5"/>
  <c r="AA85" i="5"/>
  <c r="AB85" i="5"/>
  <c r="R85" i="5" s="1"/>
  <c r="R88" i="4" s="1"/>
  <c r="AC85" i="5"/>
  <c r="Z86" i="5"/>
  <c r="AA86" i="5"/>
  <c r="AB86" i="5"/>
  <c r="R86" i="5" s="1"/>
  <c r="R89" i="4" s="1"/>
  <c r="AC86" i="5"/>
  <c r="Z87" i="5"/>
  <c r="AA87" i="5"/>
  <c r="AB87" i="5"/>
  <c r="R87" i="5" s="1"/>
  <c r="R90" i="4" s="1"/>
  <c r="AC87" i="5"/>
  <c r="Z88" i="5"/>
  <c r="AA88" i="5"/>
  <c r="AB88" i="5"/>
  <c r="R88" i="5" s="1"/>
  <c r="R91" i="4" s="1"/>
  <c r="AC88" i="5"/>
  <c r="Z89" i="5"/>
  <c r="AA89" i="5"/>
  <c r="AB89" i="5"/>
  <c r="R89" i="5" s="1"/>
  <c r="R92" i="4" s="1"/>
  <c r="AC89" i="5"/>
  <c r="Z90" i="5"/>
  <c r="AA90" i="5"/>
  <c r="AB90" i="5"/>
  <c r="R90" i="5" s="1"/>
  <c r="R93" i="4" s="1"/>
  <c r="AC90" i="5"/>
  <c r="Z91" i="5"/>
  <c r="AA91" i="5"/>
  <c r="AB91" i="5"/>
  <c r="R91" i="5" s="1"/>
  <c r="R94" i="4" s="1"/>
  <c r="AC91" i="5"/>
  <c r="Z92" i="5"/>
  <c r="AA92" i="5"/>
  <c r="AB92" i="5"/>
  <c r="R92" i="5" s="1"/>
  <c r="R95" i="4" s="1"/>
  <c r="AC92" i="5"/>
  <c r="Z93" i="5"/>
  <c r="AA93" i="5"/>
  <c r="AB93" i="5"/>
  <c r="R93" i="5" s="1"/>
  <c r="R96" i="4" s="1"/>
  <c r="AC93" i="5"/>
  <c r="Z94" i="5"/>
  <c r="AA94" i="5"/>
  <c r="AB94" i="5"/>
  <c r="R94" i="5" s="1"/>
  <c r="R97" i="4" s="1"/>
  <c r="AC94" i="5"/>
  <c r="Z95" i="5"/>
  <c r="AA95" i="5"/>
  <c r="AB95" i="5"/>
  <c r="R95" i="5" s="1"/>
  <c r="R98" i="4" s="1"/>
  <c r="AC95" i="5"/>
  <c r="Z96" i="5"/>
  <c r="AA96" i="5"/>
  <c r="AB96" i="5"/>
  <c r="R96" i="5" s="1"/>
  <c r="R99" i="4" s="1"/>
  <c r="AC96" i="5"/>
  <c r="Z97" i="5"/>
  <c r="AA97" i="5"/>
  <c r="AB97" i="5"/>
  <c r="R97" i="5" s="1"/>
  <c r="R100" i="4" s="1"/>
  <c r="AC97" i="5"/>
  <c r="Z98" i="5"/>
  <c r="AA98" i="5"/>
  <c r="AB98" i="5"/>
  <c r="R98" i="5" s="1"/>
  <c r="R101" i="4" s="1"/>
  <c r="AC98" i="5"/>
  <c r="Z99" i="5"/>
  <c r="AA99" i="5"/>
  <c r="AB99" i="5"/>
  <c r="R99" i="5" s="1"/>
  <c r="R102" i="4" s="1"/>
  <c r="AC99" i="5"/>
  <c r="Z100" i="5"/>
  <c r="AA100" i="5"/>
  <c r="AB100" i="5"/>
  <c r="R100" i="5" s="1"/>
  <c r="R103" i="4" s="1"/>
  <c r="AC100" i="5"/>
  <c r="Z101" i="5"/>
  <c r="AA101" i="5"/>
  <c r="AB101" i="5"/>
  <c r="R101" i="5" s="1"/>
  <c r="R104" i="4" s="1"/>
  <c r="AC101" i="5"/>
  <c r="Z102" i="5"/>
  <c r="AA102" i="5"/>
  <c r="AB102" i="5"/>
  <c r="R102" i="5" s="1"/>
  <c r="R105" i="4" s="1"/>
  <c r="AC102" i="5"/>
  <c r="Z103" i="5"/>
  <c r="AA103" i="5"/>
  <c r="AB103" i="5"/>
  <c r="R103" i="5" s="1"/>
  <c r="R106" i="4" s="1"/>
  <c r="AC103" i="5"/>
  <c r="Z104" i="5"/>
  <c r="AA104" i="5"/>
  <c r="AB104" i="5"/>
  <c r="R104" i="5" s="1"/>
  <c r="R107" i="4" s="1"/>
  <c r="AC104" i="5"/>
  <c r="Z105" i="5"/>
  <c r="AA105" i="5"/>
  <c r="AB105" i="5"/>
  <c r="R105" i="5" s="1"/>
  <c r="R108" i="4" s="1"/>
  <c r="AC105" i="5"/>
  <c r="Z106" i="5"/>
  <c r="AA106" i="5"/>
  <c r="AB106" i="5"/>
  <c r="R106" i="5" s="1"/>
  <c r="R109" i="4" s="1"/>
  <c r="AC106" i="5"/>
  <c r="Z107" i="5"/>
  <c r="AA107" i="5"/>
  <c r="AB107" i="5"/>
  <c r="R107" i="5" s="1"/>
  <c r="R110" i="4" s="1"/>
  <c r="AC107" i="5"/>
  <c r="Z108" i="5"/>
  <c r="AA108" i="5"/>
  <c r="AB108" i="5"/>
  <c r="R108" i="5" s="1"/>
  <c r="R111" i="4" s="1"/>
  <c r="AC108" i="5"/>
  <c r="Z109" i="5"/>
  <c r="AA109" i="5"/>
  <c r="AB109" i="5"/>
  <c r="R109" i="5" s="1"/>
  <c r="R112" i="4" s="1"/>
  <c r="AC109" i="5"/>
  <c r="Z110" i="5"/>
  <c r="AA110" i="5"/>
  <c r="AB110" i="5"/>
  <c r="R110" i="5" s="1"/>
  <c r="R113" i="4" s="1"/>
  <c r="AC110" i="5"/>
  <c r="Z111" i="5"/>
  <c r="AA111" i="5"/>
  <c r="AB111" i="5"/>
  <c r="R111" i="5" s="1"/>
  <c r="R114" i="4" s="1"/>
  <c r="AC111" i="5"/>
  <c r="Z112" i="5"/>
  <c r="AA112" i="5"/>
  <c r="AB112" i="5"/>
  <c r="R112" i="5" s="1"/>
  <c r="R115" i="4" s="1"/>
  <c r="AC112" i="5"/>
  <c r="Z113" i="5"/>
  <c r="AA113" i="5"/>
  <c r="AB113" i="5"/>
  <c r="R113" i="5" s="1"/>
  <c r="R116" i="4" s="1"/>
  <c r="AC113" i="5"/>
  <c r="Z114" i="5"/>
  <c r="AA114" i="5"/>
  <c r="AB114" i="5"/>
  <c r="R114" i="5" s="1"/>
  <c r="R117" i="4" s="1"/>
  <c r="AC114" i="5"/>
  <c r="Z115" i="5"/>
  <c r="AA115" i="5"/>
  <c r="AB115" i="5"/>
  <c r="R115" i="5" s="1"/>
  <c r="R118" i="4" s="1"/>
  <c r="AC115" i="5"/>
  <c r="Z116" i="5"/>
  <c r="AA116" i="5"/>
  <c r="AB116" i="5"/>
  <c r="R116" i="5" s="1"/>
  <c r="R119" i="4" s="1"/>
  <c r="AC116" i="5"/>
  <c r="Z117" i="5"/>
  <c r="AA117" i="5"/>
  <c r="AB117" i="5"/>
  <c r="R117" i="5" s="1"/>
  <c r="R120" i="4" s="1"/>
  <c r="AC117" i="5"/>
  <c r="Z118" i="5"/>
  <c r="AA118" i="5"/>
  <c r="AB118" i="5"/>
  <c r="R118" i="5" s="1"/>
  <c r="R121" i="4" s="1"/>
  <c r="AC118" i="5"/>
  <c r="Z119" i="5"/>
  <c r="AA119" i="5"/>
  <c r="AB119" i="5"/>
  <c r="R119" i="5" s="1"/>
  <c r="R122" i="4" s="1"/>
  <c r="AC119" i="5"/>
  <c r="Z120" i="5"/>
  <c r="AA120" i="5"/>
  <c r="AB120" i="5"/>
  <c r="R120" i="5" s="1"/>
  <c r="R123" i="4" s="1"/>
  <c r="AC120" i="5"/>
  <c r="Z121" i="5"/>
  <c r="AA121" i="5"/>
  <c r="AB121" i="5"/>
  <c r="R121" i="5" s="1"/>
  <c r="R124" i="4" s="1"/>
  <c r="AC121" i="5"/>
  <c r="Z122" i="5"/>
  <c r="AA122" i="5"/>
  <c r="AB122" i="5"/>
  <c r="R122" i="5" s="1"/>
  <c r="R125" i="4" s="1"/>
  <c r="AC122" i="5"/>
  <c r="Z123" i="5"/>
  <c r="AA123" i="5"/>
  <c r="AB123" i="5"/>
  <c r="R123" i="5" s="1"/>
  <c r="R126" i="4" s="1"/>
  <c r="AC123" i="5"/>
  <c r="Z124" i="5"/>
  <c r="AA124" i="5"/>
  <c r="AB124" i="5"/>
  <c r="R124" i="5" s="1"/>
  <c r="R127" i="4" s="1"/>
  <c r="AC124" i="5"/>
  <c r="Z125" i="5"/>
  <c r="AA125" i="5"/>
  <c r="AB125" i="5"/>
  <c r="R125" i="5" s="1"/>
  <c r="R128" i="4" s="1"/>
  <c r="AC125" i="5"/>
  <c r="Z126" i="5"/>
  <c r="AA126" i="5"/>
  <c r="AB126" i="5"/>
  <c r="R126" i="5" s="1"/>
  <c r="R129" i="4" s="1"/>
  <c r="AC126" i="5"/>
  <c r="Z127" i="5"/>
  <c r="AA127" i="5"/>
  <c r="AB127" i="5"/>
  <c r="R127" i="5" s="1"/>
  <c r="R130" i="4" s="1"/>
  <c r="AC127" i="5"/>
  <c r="Z128" i="5"/>
  <c r="AA128" i="5"/>
  <c r="AB128" i="5"/>
  <c r="R128" i="5" s="1"/>
  <c r="R131" i="4" s="1"/>
  <c r="AC128" i="5"/>
  <c r="Z129" i="5"/>
  <c r="AA129" i="5"/>
  <c r="AB129" i="5"/>
  <c r="R129" i="5" s="1"/>
  <c r="R132" i="4" s="1"/>
  <c r="AC129" i="5"/>
  <c r="Z130" i="5"/>
  <c r="AA130" i="5"/>
  <c r="AB130" i="5"/>
  <c r="R130" i="5" s="1"/>
  <c r="R133" i="4" s="1"/>
  <c r="AC130" i="5"/>
  <c r="Z131" i="5"/>
  <c r="AA131" i="5"/>
  <c r="AB131" i="5"/>
  <c r="R131" i="5" s="1"/>
  <c r="R134" i="4" s="1"/>
  <c r="AC131" i="5"/>
  <c r="Z132" i="5"/>
  <c r="AA132" i="5"/>
  <c r="AB132" i="5"/>
  <c r="R132" i="5" s="1"/>
  <c r="R135" i="4" s="1"/>
  <c r="AC132" i="5"/>
  <c r="Z133" i="5"/>
  <c r="AA133" i="5"/>
  <c r="AB133" i="5"/>
  <c r="R133" i="5" s="1"/>
  <c r="R136" i="4" s="1"/>
  <c r="AC133" i="5"/>
  <c r="Z134" i="5"/>
  <c r="AA134" i="5"/>
  <c r="AB134" i="5"/>
  <c r="R134" i="5" s="1"/>
  <c r="R137" i="4" s="1"/>
  <c r="AC134" i="5"/>
  <c r="Z135" i="5"/>
  <c r="AA135" i="5"/>
  <c r="AB135" i="5"/>
  <c r="R135" i="5" s="1"/>
  <c r="R138" i="4" s="1"/>
  <c r="AC135" i="5"/>
  <c r="Z136" i="5"/>
  <c r="AA136" i="5"/>
  <c r="AB136" i="5"/>
  <c r="R136" i="5" s="1"/>
  <c r="R139" i="4" s="1"/>
  <c r="AC136" i="5"/>
  <c r="Z137" i="5"/>
  <c r="AA137" i="5"/>
  <c r="AB137" i="5"/>
  <c r="R137" i="5" s="1"/>
  <c r="R140" i="4" s="1"/>
  <c r="AC137" i="5"/>
  <c r="Z138" i="5"/>
  <c r="AA138" i="5"/>
  <c r="AB138" i="5"/>
  <c r="R138" i="5" s="1"/>
  <c r="R141" i="4" s="1"/>
  <c r="AC138" i="5"/>
  <c r="Z139" i="5"/>
  <c r="AA139" i="5"/>
  <c r="AB139" i="5"/>
  <c r="R139" i="5" s="1"/>
  <c r="R142" i="4" s="1"/>
  <c r="AC139" i="5"/>
  <c r="Z140" i="5"/>
  <c r="AA140" i="5"/>
  <c r="AB140" i="5"/>
  <c r="R140" i="5" s="1"/>
  <c r="R143" i="4" s="1"/>
  <c r="AC140" i="5"/>
  <c r="Z141" i="5"/>
  <c r="AA141" i="5"/>
  <c r="AB141" i="5"/>
  <c r="R141" i="5" s="1"/>
  <c r="R144" i="4" s="1"/>
  <c r="AC141" i="5"/>
  <c r="Z142" i="5"/>
  <c r="AA142" i="5"/>
  <c r="AB142" i="5"/>
  <c r="R142" i="5" s="1"/>
  <c r="R145" i="4" s="1"/>
  <c r="AC142" i="5"/>
  <c r="Z143" i="5"/>
  <c r="AA143" i="5"/>
  <c r="AB143" i="5"/>
  <c r="R143" i="5" s="1"/>
  <c r="R146" i="4" s="1"/>
  <c r="AC143" i="5"/>
  <c r="Z144" i="5"/>
  <c r="AA144" i="5"/>
  <c r="AB144" i="5"/>
  <c r="R144" i="5" s="1"/>
  <c r="R147" i="4" s="1"/>
  <c r="AC144" i="5"/>
  <c r="Z145" i="5"/>
  <c r="AA145" i="5"/>
  <c r="AB145" i="5"/>
  <c r="R145" i="5" s="1"/>
  <c r="R148" i="4" s="1"/>
  <c r="AC145" i="5"/>
  <c r="Z146" i="5"/>
  <c r="AA146" i="5"/>
  <c r="AB146" i="5"/>
  <c r="R146" i="5" s="1"/>
  <c r="R149" i="4" s="1"/>
  <c r="AC146" i="5"/>
  <c r="Z147" i="5"/>
  <c r="AA147" i="5"/>
  <c r="AB147" i="5"/>
  <c r="R147" i="5" s="1"/>
  <c r="R150" i="4" s="1"/>
  <c r="AC147" i="5"/>
  <c r="Z148" i="5"/>
  <c r="AA148" i="5"/>
  <c r="AB148" i="5"/>
  <c r="R148" i="5" s="1"/>
  <c r="R151" i="4" s="1"/>
  <c r="AC148" i="5"/>
  <c r="Z149" i="5"/>
  <c r="AA149" i="5"/>
  <c r="AB149" i="5"/>
  <c r="R149" i="5" s="1"/>
  <c r="R152" i="4" s="1"/>
  <c r="AC149" i="5"/>
  <c r="Z150" i="5"/>
  <c r="AA150" i="5"/>
  <c r="AB150" i="5"/>
  <c r="R150" i="5" s="1"/>
  <c r="R153" i="4" s="1"/>
  <c r="AC150" i="5"/>
  <c r="Z151" i="5"/>
  <c r="AA151" i="5"/>
  <c r="AB151" i="5"/>
  <c r="R151" i="5" s="1"/>
  <c r="R154" i="4" s="1"/>
  <c r="AC151" i="5"/>
  <c r="Z152" i="5"/>
  <c r="AA152" i="5"/>
  <c r="AB152" i="5"/>
  <c r="R152" i="5" s="1"/>
  <c r="R155" i="4" s="1"/>
  <c r="AC152" i="5"/>
  <c r="Z153" i="5"/>
  <c r="AA153" i="5"/>
  <c r="AB153" i="5"/>
  <c r="R153" i="5" s="1"/>
  <c r="R156" i="4" s="1"/>
  <c r="AC153" i="5"/>
  <c r="Z154" i="5"/>
  <c r="AA154" i="5"/>
  <c r="AB154" i="5"/>
  <c r="R154" i="5" s="1"/>
  <c r="R157" i="4" s="1"/>
  <c r="AC154" i="5"/>
  <c r="Z155" i="5"/>
  <c r="AA155" i="5"/>
  <c r="AB155" i="5"/>
  <c r="R155" i="5" s="1"/>
  <c r="R158" i="4" s="1"/>
  <c r="AC155" i="5"/>
  <c r="Z156" i="5"/>
  <c r="AA156" i="5"/>
  <c r="AB156" i="5"/>
  <c r="R156" i="5" s="1"/>
  <c r="R159" i="4" s="1"/>
  <c r="AC156" i="5"/>
  <c r="Z157" i="5"/>
  <c r="AA157" i="5"/>
  <c r="AB157" i="5"/>
  <c r="R157" i="5" s="1"/>
  <c r="R160" i="4" s="1"/>
  <c r="AC157" i="5"/>
  <c r="Z158" i="5"/>
  <c r="AA158" i="5"/>
  <c r="AB158" i="5"/>
  <c r="R158" i="5" s="1"/>
  <c r="R161" i="4" s="1"/>
  <c r="AC158" i="5"/>
  <c r="Z159" i="5"/>
  <c r="AA159" i="5"/>
  <c r="AB159" i="5"/>
  <c r="R159" i="5" s="1"/>
  <c r="R162" i="4" s="1"/>
  <c r="AC159" i="5"/>
  <c r="Z160" i="5"/>
  <c r="AA160" i="5"/>
  <c r="AB160" i="5"/>
  <c r="R160" i="5" s="1"/>
  <c r="R163" i="4" s="1"/>
  <c r="AC160" i="5"/>
  <c r="Z161" i="5"/>
  <c r="AA161" i="5"/>
  <c r="AB161" i="5"/>
  <c r="R161" i="5" s="1"/>
  <c r="R164" i="4" s="1"/>
  <c r="AC161" i="5"/>
  <c r="Z162" i="5"/>
  <c r="AA162" i="5"/>
  <c r="AB162" i="5"/>
  <c r="R162" i="5" s="1"/>
  <c r="R165" i="4" s="1"/>
  <c r="AC162" i="5"/>
  <c r="Z163" i="5"/>
  <c r="AA163" i="5"/>
  <c r="AB163" i="5"/>
  <c r="R163" i="5" s="1"/>
  <c r="R166" i="4" s="1"/>
  <c r="AC163" i="5"/>
  <c r="Z164" i="5"/>
  <c r="AA164" i="5"/>
  <c r="AB164" i="5"/>
  <c r="R164" i="5" s="1"/>
  <c r="R167" i="4" s="1"/>
  <c r="AC164" i="5"/>
  <c r="Z165" i="5"/>
  <c r="AA165" i="5"/>
  <c r="AB165" i="5"/>
  <c r="R165" i="5" s="1"/>
  <c r="R168" i="4" s="1"/>
  <c r="AC165" i="5"/>
  <c r="Z166" i="5"/>
  <c r="AA166" i="5"/>
  <c r="AB166" i="5"/>
  <c r="R166" i="5" s="1"/>
  <c r="R169" i="4" s="1"/>
  <c r="AC166" i="5"/>
  <c r="Z167" i="5"/>
  <c r="AA167" i="5"/>
  <c r="AB167" i="5"/>
  <c r="R167" i="5" s="1"/>
  <c r="R170" i="4" s="1"/>
  <c r="AC167" i="5"/>
  <c r="Z168" i="5"/>
  <c r="AA168" i="5"/>
  <c r="AB168" i="5"/>
  <c r="R168" i="5" s="1"/>
  <c r="R171" i="4" s="1"/>
  <c r="AC168" i="5"/>
  <c r="Z169" i="5"/>
  <c r="AA169" i="5"/>
  <c r="AB169" i="5"/>
  <c r="R169" i="5" s="1"/>
  <c r="R172" i="4" s="1"/>
  <c r="AC169" i="5"/>
  <c r="Z170" i="5"/>
  <c r="AA170" i="5"/>
  <c r="AB170" i="5"/>
  <c r="R170" i="5" s="1"/>
  <c r="R173" i="4" s="1"/>
  <c r="AC170" i="5"/>
  <c r="Z171" i="5"/>
  <c r="AA171" i="5"/>
  <c r="AB171" i="5"/>
  <c r="R171" i="5" s="1"/>
  <c r="R174" i="4" s="1"/>
  <c r="AC171" i="5"/>
  <c r="Z172" i="5"/>
  <c r="AA172" i="5"/>
  <c r="AB172" i="5"/>
  <c r="R172" i="5" s="1"/>
  <c r="R175" i="4" s="1"/>
  <c r="AC172" i="5"/>
  <c r="Z173" i="5"/>
  <c r="AA173" i="5"/>
  <c r="AB173" i="5"/>
  <c r="R173" i="5" s="1"/>
  <c r="R176" i="4" s="1"/>
  <c r="AC173" i="5"/>
  <c r="Z174" i="5"/>
  <c r="AA174" i="5"/>
  <c r="AB174" i="5"/>
  <c r="R174" i="5" s="1"/>
  <c r="R177" i="4" s="1"/>
  <c r="AC174" i="5"/>
  <c r="Z175" i="5"/>
  <c r="AA175" i="5"/>
  <c r="AB175" i="5"/>
  <c r="R175" i="5" s="1"/>
  <c r="R178" i="4" s="1"/>
  <c r="AC175" i="5"/>
  <c r="Z176" i="5"/>
  <c r="AA176" i="5"/>
  <c r="AB176" i="5"/>
  <c r="R176" i="5" s="1"/>
  <c r="R179" i="4" s="1"/>
  <c r="AC176" i="5"/>
  <c r="Z177" i="5"/>
  <c r="AA177" i="5"/>
  <c r="AB177" i="5"/>
  <c r="R177" i="5" s="1"/>
  <c r="R180" i="4" s="1"/>
  <c r="AC177" i="5"/>
  <c r="Z178" i="5"/>
  <c r="AA178" i="5"/>
  <c r="AB178" i="5"/>
  <c r="R178" i="5" s="1"/>
  <c r="R181" i="4" s="1"/>
  <c r="AC178" i="5"/>
  <c r="Z179" i="5"/>
  <c r="AA179" i="5"/>
  <c r="AB179" i="5"/>
  <c r="R179" i="5" s="1"/>
  <c r="R182" i="4" s="1"/>
  <c r="AC179" i="5"/>
  <c r="Z180" i="5"/>
  <c r="AA180" i="5"/>
  <c r="AB180" i="5"/>
  <c r="R180" i="5" s="1"/>
  <c r="R183" i="4" s="1"/>
  <c r="AC180" i="5"/>
  <c r="Z181" i="5"/>
  <c r="AA181" i="5"/>
  <c r="AB181" i="5"/>
  <c r="R181" i="5" s="1"/>
  <c r="R184" i="4" s="1"/>
  <c r="AC181" i="5"/>
  <c r="Z182" i="5"/>
  <c r="AA182" i="5"/>
  <c r="AB182" i="5"/>
  <c r="R182" i="5" s="1"/>
  <c r="R185" i="4" s="1"/>
  <c r="AC182" i="5"/>
  <c r="Z183" i="5"/>
  <c r="AA183" i="5"/>
  <c r="AB183" i="5"/>
  <c r="R183" i="5" s="1"/>
  <c r="R186" i="4" s="1"/>
  <c r="AC183" i="5"/>
  <c r="Z184" i="5"/>
  <c r="AA184" i="5"/>
  <c r="AB184" i="5"/>
  <c r="R184" i="5" s="1"/>
  <c r="R187" i="4" s="1"/>
  <c r="AC184" i="5"/>
  <c r="Z185" i="5"/>
  <c r="AA185" i="5"/>
  <c r="AB185" i="5"/>
  <c r="R185" i="5" s="1"/>
  <c r="R188" i="4" s="1"/>
  <c r="AC185" i="5"/>
  <c r="Z186" i="5"/>
  <c r="AA186" i="5"/>
  <c r="AB186" i="5"/>
  <c r="R186" i="5" s="1"/>
  <c r="R189" i="4" s="1"/>
  <c r="AC186" i="5"/>
  <c r="Z187" i="5"/>
  <c r="AA187" i="5"/>
  <c r="AB187" i="5"/>
  <c r="R187" i="5" s="1"/>
  <c r="R190" i="4" s="1"/>
  <c r="AC187" i="5"/>
  <c r="Z188" i="5"/>
  <c r="AA188" i="5"/>
  <c r="AB188" i="5"/>
  <c r="R188" i="5" s="1"/>
  <c r="R191" i="4" s="1"/>
  <c r="AC188" i="5"/>
  <c r="Z189" i="5"/>
  <c r="AA189" i="5"/>
  <c r="AB189" i="5"/>
  <c r="R189" i="5" s="1"/>
  <c r="R192" i="4" s="1"/>
  <c r="AC189" i="5"/>
  <c r="Z190" i="5"/>
  <c r="AA190" i="5"/>
  <c r="AB190" i="5"/>
  <c r="R190" i="5" s="1"/>
  <c r="R193" i="4" s="1"/>
  <c r="AC190" i="5"/>
  <c r="Z191" i="5"/>
  <c r="AA191" i="5"/>
  <c r="AB191" i="5"/>
  <c r="R191" i="5" s="1"/>
  <c r="R194" i="4" s="1"/>
  <c r="AC191" i="5"/>
  <c r="Z192" i="5"/>
  <c r="AA192" i="5"/>
  <c r="AB192" i="5"/>
  <c r="R192" i="5" s="1"/>
  <c r="R195" i="4" s="1"/>
  <c r="AC192" i="5"/>
  <c r="Z193" i="5"/>
  <c r="AA193" i="5"/>
  <c r="AB193" i="5"/>
  <c r="R193" i="5" s="1"/>
  <c r="R196" i="4" s="1"/>
  <c r="AC193" i="5"/>
  <c r="Z194" i="5"/>
  <c r="AA194" i="5"/>
  <c r="AB194" i="5"/>
  <c r="R194" i="5" s="1"/>
  <c r="R197" i="4" s="1"/>
  <c r="AC194" i="5"/>
  <c r="Z195" i="5"/>
  <c r="AA195" i="5"/>
  <c r="AB195" i="5"/>
  <c r="R195" i="5" s="1"/>
  <c r="R198" i="4" s="1"/>
  <c r="AC195" i="5"/>
  <c r="Z196" i="5"/>
  <c r="AA196" i="5"/>
  <c r="AB196" i="5"/>
  <c r="R196" i="5" s="1"/>
  <c r="R199" i="4" s="1"/>
  <c r="AC196" i="5"/>
  <c r="Z197" i="5"/>
  <c r="AA197" i="5"/>
  <c r="AB197" i="5"/>
  <c r="R197" i="5" s="1"/>
  <c r="R200" i="4" s="1"/>
  <c r="AC197" i="5"/>
  <c r="Z198" i="5"/>
  <c r="AA198" i="5"/>
  <c r="AB198" i="5"/>
  <c r="R198" i="5" s="1"/>
  <c r="R201" i="4" s="1"/>
  <c r="AC198" i="5"/>
  <c r="Z199" i="5"/>
  <c r="AA199" i="5"/>
  <c r="AB199" i="5"/>
  <c r="R199" i="5" s="1"/>
  <c r="R202" i="4" s="1"/>
  <c r="AC199" i="5"/>
  <c r="Z200" i="5"/>
  <c r="AA200" i="5"/>
  <c r="AB200" i="5"/>
  <c r="R200" i="5" s="1"/>
  <c r="R203" i="4" s="1"/>
  <c r="AC200" i="5"/>
  <c r="Z201" i="5"/>
  <c r="AA201" i="5"/>
  <c r="AB201" i="5"/>
  <c r="R201" i="5" s="1"/>
  <c r="R204" i="4" s="1"/>
  <c r="AC201" i="5"/>
  <c r="Z202" i="5"/>
  <c r="AA202" i="5"/>
  <c r="AB202" i="5"/>
  <c r="R202" i="5" s="1"/>
  <c r="R205" i="4" s="1"/>
  <c r="AC202" i="5"/>
  <c r="Z203" i="5"/>
  <c r="AA203" i="5"/>
  <c r="AB203" i="5"/>
  <c r="R203" i="5" s="1"/>
  <c r="R206" i="4" s="1"/>
  <c r="AC203" i="5"/>
  <c r="Z204" i="5"/>
  <c r="AA204" i="5"/>
  <c r="AB204" i="5"/>
  <c r="R204" i="5" s="1"/>
  <c r="R207" i="4" s="1"/>
  <c r="AC204" i="5"/>
  <c r="Z205" i="5"/>
  <c r="AA205" i="5"/>
  <c r="AB205" i="5"/>
  <c r="R205" i="5" s="1"/>
  <c r="R208" i="4" s="1"/>
  <c r="AC205" i="5"/>
  <c r="Z206" i="5"/>
  <c r="AA206" i="5"/>
  <c r="AB206" i="5"/>
  <c r="R206" i="5" s="1"/>
  <c r="R209" i="4" s="1"/>
  <c r="AC206" i="5"/>
  <c r="Z207" i="5"/>
  <c r="AA207" i="5"/>
  <c r="AB207" i="5"/>
  <c r="R207" i="5" s="1"/>
  <c r="R210" i="4" s="1"/>
  <c r="AC207" i="5"/>
  <c r="Z208" i="5"/>
  <c r="AA208" i="5"/>
  <c r="AB208" i="5"/>
  <c r="R208" i="5" s="1"/>
  <c r="R211" i="4" s="1"/>
  <c r="AC208" i="5"/>
  <c r="Z209" i="5"/>
  <c r="AA209" i="5"/>
  <c r="AB209" i="5"/>
  <c r="R209" i="5" s="1"/>
  <c r="R212" i="4" s="1"/>
  <c r="AC209" i="5"/>
  <c r="Z210" i="5"/>
  <c r="AA210" i="5"/>
  <c r="AB210" i="5"/>
  <c r="R210" i="5" s="1"/>
  <c r="R213" i="4" s="1"/>
  <c r="AC210" i="5"/>
  <c r="Z211" i="5"/>
  <c r="AA211" i="5"/>
  <c r="AB211" i="5"/>
  <c r="R211" i="5" s="1"/>
  <c r="R214" i="4" s="1"/>
  <c r="AC211" i="5"/>
  <c r="Z212" i="5"/>
  <c r="AA212" i="5"/>
  <c r="AB212" i="5"/>
  <c r="R212" i="5" s="1"/>
  <c r="R215" i="4" s="1"/>
  <c r="AC212" i="5"/>
  <c r="Z213" i="5"/>
  <c r="AA213" i="5"/>
  <c r="AB213" i="5"/>
  <c r="R213" i="5" s="1"/>
  <c r="R216" i="4" s="1"/>
  <c r="AC213" i="5"/>
  <c r="Z214" i="5"/>
  <c r="AA214" i="5"/>
  <c r="AB214" i="5"/>
  <c r="R214" i="5" s="1"/>
  <c r="R217" i="4" s="1"/>
  <c r="AC214" i="5"/>
  <c r="Z215" i="5"/>
  <c r="AA215" i="5"/>
  <c r="AB215" i="5"/>
  <c r="R215" i="5" s="1"/>
  <c r="R218" i="4" s="1"/>
  <c r="AC215" i="5"/>
  <c r="Z216" i="5"/>
  <c r="AA216" i="5"/>
  <c r="AB216" i="5"/>
  <c r="R216" i="5" s="1"/>
  <c r="R219" i="4" s="1"/>
  <c r="AC216" i="5"/>
  <c r="Z217" i="5"/>
  <c r="AA217" i="5"/>
  <c r="AB217" i="5"/>
  <c r="R217" i="5" s="1"/>
  <c r="R220" i="4" s="1"/>
  <c r="AC217" i="5"/>
  <c r="Z218" i="5"/>
  <c r="AA218" i="5"/>
  <c r="AB218" i="5"/>
  <c r="R218" i="5" s="1"/>
  <c r="R221" i="4" s="1"/>
  <c r="AC218" i="5"/>
  <c r="Z219" i="5"/>
  <c r="AA219" i="5"/>
  <c r="AB219" i="5"/>
  <c r="R219" i="5" s="1"/>
  <c r="R222" i="4" s="1"/>
  <c r="AC219" i="5"/>
  <c r="Z220" i="5"/>
  <c r="AA220" i="5"/>
  <c r="AB220" i="5"/>
  <c r="R220" i="5" s="1"/>
  <c r="R223" i="4" s="1"/>
  <c r="AC220" i="5"/>
  <c r="Z221" i="5"/>
  <c r="AA221" i="5"/>
  <c r="AB221" i="5"/>
  <c r="R221" i="5" s="1"/>
  <c r="R224" i="4" s="1"/>
  <c r="AC221" i="5"/>
  <c r="Z222" i="5"/>
  <c r="AA222" i="5"/>
  <c r="AB222" i="5"/>
  <c r="R222" i="5" s="1"/>
  <c r="R225" i="4" s="1"/>
  <c r="AC222" i="5"/>
  <c r="Z223" i="5"/>
  <c r="AA223" i="5"/>
  <c r="AB223" i="5"/>
  <c r="R223" i="5" s="1"/>
  <c r="R226" i="4" s="1"/>
  <c r="AC223" i="5"/>
  <c r="Z224" i="5"/>
  <c r="AA224" i="5"/>
  <c r="AB224" i="5"/>
  <c r="R224" i="5" s="1"/>
  <c r="R227" i="4" s="1"/>
  <c r="AC224" i="5"/>
  <c r="Z225" i="5"/>
  <c r="AA225" i="5"/>
  <c r="AB225" i="5"/>
  <c r="R225" i="5" s="1"/>
  <c r="R228" i="4" s="1"/>
  <c r="AC225" i="5"/>
  <c r="Z226" i="5"/>
  <c r="AA226" i="5"/>
  <c r="AB226" i="5"/>
  <c r="R226" i="5" s="1"/>
  <c r="R229" i="4" s="1"/>
  <c r="AC226" i="5"/>
  <c r="Z227" i="5"/>
  <c r="AA227" i="5"/>
  <c r="AB227" i="5"/>
  <c r="R227" i="5" s="1"/>
  <c r="R230" i="4" s="1"/>
  <c r="AC227" i="5"/>
  <c r="Z228" i="5"/>
  <c r="AA228" i="5"/>
  <c r="AB228" i="5"/>
  <c r="R228" i="5" s="1"/>
  <c r="R231" i="4" s="1"/>
  <c r="AC228" i="5"/>
  <c r="Z229" i="5"/>
  <c r="AA229" i="5"/>
  <c r="AB229" i="5"/>
  <c r="R229" i="5" s="1"/>
  <c r="R232" i="4" s="1"/>
  <c r="AC229" i="5"/>
  <c r="Z230" i="5"/>
  <c r="AA230" i="5"/>
  <c r="AB230" i="5"/>
  <c r="R230" i="5" s="1"/>
  <c r="R233" i="4" s="1"/>
  <c r="AC230" i="5"/>
  <c r="Z231" i="5"/>
  <c r="AA231" i="5"/>
  <c r="AB231" i="5"/>
  <c r="R231" i="5" s="1"/>
  <c r="R234" i="4" s="1"/>
  <c r="AC231" i="5"/>
  <c r="Z232" i="5"/>
  <c r="AA232" i="5"/>
  <c r="AB232" i="5"/>
  <c r="R232" i="5" s="1"/>
  <c r="R235" i="4" s="1"/>
  <c r="AC232" i="5"/>
  <c r="Z233" i="5"/>
  <c r="AA233" i="5"/>
  <c r="AB233" i="5"/>
  <c r="R233" i="5" s="1"/>
  <c r="R236" i="4" s="1"/>
  <c r="AC233" i="5"/>
  <c r="Z234" i="5"/>
  <c r="AA234" i="5"/>
  <c r="AB234" i="5"/>
  <c r="R234" i="5" s="1"/>
  <c r="R237" i="4" s="1"/>
  <c r="AC234" i="5"/>
  <c r="Z235" i="5"/>
  <c r="AA235" i="5"/>
  <c r="AB235" i="5"/>
  <c r="R235" i="5" s="1"/>
  <c r="R238" i="4" s="1"/>
  <c r="AC235" i="5"/>
  <c r="Z236" i="5"/>
  <c r="AA236" i="5"/>
  <c r="AB236" i="5"/>
  <c r="R236" i="5" s="1"/>
  <c r="R239" i="4" s="1"/>
  <c r="AC236" i="5"/>
  <c r="Z237" i="5"/>
  <c r="AA237" i="5"/>
  <c r="AB237" i="5"/>
  <c r="R237" i="5" s="1"/>
  <c r="R240" i="4" s="1"/>
  <c r="AC237" i="5"/>
  <c r="Z238" i="5"/>
  <c r="AA238" i="5"/>
  <c r="AB238" i="5"/>
  <c r="R238" i="5" s="1"/>
  <c r="R241" i="4" s="1"/>
  <c r="AC238" i="5"/>
  <c r="Z239" i="5"/>
  <c r="AA239" i="5"/>
  <c r="AB239" i="5"/>
  <c r="R239" i="5" s="1"/>
  <c r="R242" i="4" s="1"/>
  <c r="AC239" i="5"/>
  <c r="Z240" i="5"/>
  <c r="AA240" i="5"/>
  <c r="AB240" i="5"/>
  <c r="R240" i="5" s="1"/>
  <c r="R243" i="4" s="1"/>
  <c r="AC240" i="5"/>
  <c r="Z241" i="5"/>
  <c r="AA241" i="5"/>
  <c r="AB241" i="5"/>
  <c r="R241" i="5" s="1"/>
  <c r="R244" i="4" s="1"/>
  <c r="AC241" i="5"/>
  <c r="Z242" i="5"/>
  <c r="AA242" i="5"/>
  <c r="AB242" i="5"/>
  <c r="R242" i="5" s="1"/>
  <c r="R245" i="4" s="1"/>
  <c r="AC242" i="5"/>
  <c r="Z243" i="5"/>
  <c r="AA243" i="5"/>
  <c r="AB243" i="5"/>
  <c r="R243" i="5" s="1"/>
  <c r="R246" i="4" s="1"/>
  <c r="AC243" i="5"/>
  <c r="Z244" i="5"/>
  <c r="AA244" i="5"/>
  <c r="AB244" i="5"/>
  <c r="R244" i="5" s="1"/>
  <c r="R247" i="4" s="1"/>
  <c r="AC244" i="5"/>
  <c r="Z245" i="5"/>
  <c r="AA245" i="5"/>
  <c r="AB245" i="5"/>
  <c r="R245" i="5" s="1"/>
  <c r="R248" i="4" s="1"/>
  <c r="AC245" i="5"/>
  <c r="Z246" i="5"/>
  <c r="AA246" i="5"/>
  <c r="AB246" i="5"/>
  <c r="R246" i="5" s="1"/>
  <c r="R249" i="4" s="1"/>
  <c r="AC246" i="5"/>
  <c r="Z247" i="5"/>
  <c r="AA247" i="5"/>
  <c r="AB247" i="5"/>
  <c r="R247" i="5" s="1"/>
  <c r="R250" i="4" s="1"/>
  <c r="AC247" i="5"/>
  <c r="Z248" i="5"/>
  <c r="AA248" i="5"/>
  <c r="AB248" i="5"/>
  <c r="R248" i="5" s="1"/>
  <c r="R251" i="4" s="1"/>
  <c r="AC248" i="5"/>
  <c r="Z249" i="5"/>
  <c r="AA249" i="5"/>
  <c r="AB249" i="5"/>
  <c r="R249" i="5" s="1"/>
  <c r="R252" i="4" s="1"/>
  <c r="AC249" i="5"/>
  <c r="Z250" i="5"/>
  <c r="AA250" i="5"/>
  <c r="AB250" i="5"/>
  <c r="R250" i="5" s="1"/>
  <c r="R253" i="4" s="1"/>
  <c r="AC250" i="5"/>
  <c r="Z251" i="5"/>
  <c r="AA251" i="5"/>
  <c r="AB251" i="5"/>
  <c r="R251" i="5" s="1"/>
  <c r="R254" i="4" s="1"/>
  <c r="AC251" i="5"/>
  <c r="Z252" i="5"/>
  <c r="AA252" i="5"/>
  <c r="AB252" i="5"/>
  <c r="R252" i="5" s="1"/>
  <c r="R255" i="4" s="1"/>
  <c r="AC252" i="5"/>
  <c r="Z253" i="5"/>
  <c r="AA253" i="5"/>
  <c r="AB253" i="5"/>
  <c r="R253" i="5" s="1"/>
  <c r="R256" i="4" s="1"/>
  <c r="AC253" i="5"/>
  <c r="Z254" i="5"/>
  <c r="AA254" i="5"/>
  <c r="AB254" i="5"/>
  <c r="R254" i="5" s="1"/>
  <c r="R257" i="4" s="1"/>
  <c r="AC254" i="5"/>
  <c r="Z255" i="5"/>
  <c r="AA255" i="5"/>
  <c r="AB255" i="5"/>
  <c r="R255" i="5" s="1"/>
  <c r="R258" i="4" s="1"/>
  <c r="AC255" i="5"/>
  <c r="Z256" i="5"/>
  <c r="AA256" i="5"/>
  <c r="AB256" i="5"/>
  <c r="R256" i="5" s="1"/>
  <c r="R259" i="4" s="1"/>
  <c r="AC256" i="5"/>
  <c r="Z257" i="5"/>
  <c r="AA257" i="5"/>
  <c r="AB257" i="5"/>
  <c r="R257" i="5" s="1"/>
  <c r="R260" i="4" s="1"/>
  <c r="AC257" i="5"/>
  <c r="Z258" i="5"/>
  <c r="AA258" i="5"/>
  <c r="AB258" i="5"/>
  <c r="R258" i="5" s="1"/>
  <c r="R261" i="4" s="1"/>
  <c r="AC258" i="5"/>
  <c r="Z259" i="5"/>
  <c r="AA259" i="5"/>
  <c r="AB259" i="5"/>
  <c r="R259" i="5" s="1"/>
  <c r="R262" i="4" s="1"/>
  <c r="AC259" i="5"/>
  <c r="Z260" i="5"/>
  <c r="AA260" i="5"/>
  <c r="AB260" i="5"/>
  <c r="R260" i="5" s="1"/>
  <c r="R263" i="4" s="1"/>
  <c r="AC260" i="5"/>
  <c r="Z261" i="5"/>
  <c r="AA261" i="5"/>
  <c r="AB261" i="5"/>
  <c r="R261" i="5" s="1"/>
  <c r="R264" i="4" s="1"/>
  <c r="AC261" i="5"/>
  <c r="Z262" i="5"/>
  <c r="AA262" i="5"/>
  <c r="AB262" i="5"/>
  <c r="R262" i="5" s="1"/>
  <c r="R265" i="4" s="1"/>
  <c r="AC262" i="5"/>
  <c r="Z263" i="5"/>
  <c r="AA263" i="5"/>
  <c r="AB263" i="5"/>
  <c r="R263" i="5" s="1"/>
  <c r="R266" i="4" s="1"/>
  <c r="AC263" i="5"/>
  <c r="Z264" i="5"/>
  <c r="AA264" i="5"/>
  <c r="AB264" i="5"/>
  <c r="R264" i="5" s="1"/>
  <c r="R267" i="4" s="1"/>
  <c r="AC264" i="5"/>
  <c r="Z265" i="5"/>
  <c r="AA265" i="5"/>
  <c r="AB265" i="5"/>
  <c r="R265" i="5" s="1"/>
  <c r="R268" i="4" s="1"/>
  <c r="AC265" i="5"/>
  <c r="Z266" i="5"/>
  <c r="AA266" i="5"/>
  <c r="AB266" i="5"/>
  <c r="R266" i="5" s="1"/>
  <c r="R269" i="4" s="1"/>
  <c r="AC266" i="5"/>
  <c r="Z267" i="5"/>
  <c r="AA267" i="5"/>
  <c r="AB267" i="5"/>
  <c r="R267" i="5" s="1"/>
  <c r="R270" i="4" s="1"/>
  <c r="AC267" i="5"/>
  <c r="Z268" i="5"/>
  <c r="AA268" i="5"/>
  <c r="AB268" i="5"/>
  <c r="R268" i="5" s="1"/>
  <c r="R271" i="4" s="1"/>
  <c r="AC268" i="5"/>
  <c r="Z269" i="5"/>
  <c r="AA269" i="5"/>
  <c r="AB269" i="5"/>
  <c r="R269" i="5" s="1"/>
  <c r="R272" i="4" s="1"/>
  <c r="AC269" i="5"/>
  <c r="Z270" i="5"/>
  <c r="AA270" i="5"/>
  <c r="AB270" i="5"/>
  <c r="R270" i="5" s="1"/>
  <c r="R273" i="4" s="1"/>
  <c r="AC270" i="5"/>
  <c r="Z271" i="5"/>
  <c r="AA271" i="5"/>
  <c r="AB271" i="5"/>
  <c r="R271" i="5" s="1"/>
  <c r="R274" i="4" s="1"/>
  <c r="AC271" i="5"/>
  <c r="Z272" i="5"/>
  <c r="AA272" i="5"/>
  <c r="AB272" i="5"/>
  <c r="R272" i="5" s="1"/>
  <c r="R275" i="4" s="1"/>
  <c r="AC272" i="5"/>
  <c r="Z273" i="5"/>
  <c r="AA273" i="5"/>
  <c r="AB273" i="5"/>
  <c r="R273" i="5" s="1"/>
  <c r="R276" i="4" s="1"/>
  <c r="AC273" i="5"/>
  <c r="Z274" i="5"/>
  <c r="AA274" i="5"/>
  <c r="AB274" i="5"/>
  <c r="R274" i="5" s="1"/>
  <c r="R277" i="4" s="1"/>
  <c r="AC274" i="5"/>
  <c r="Z275" i="5"/>
  <c r="AA275" i="5"/>
  <c r="AB275" i="5"/>
  <c r="R275" i="5" s="1"/>
  <c r="R278" i="4" s="1"/>
  <c r="AC275" i="5"/>
  <c r="Z276" i="5"/>
  <c r="AA276" i="5"/>
  <c r="AB276" i="5"/>
  <c r="R276" i="5" s="1"/>
  <c r="R279" i="4" s="1"/>
  <c r="AC276" i="5"/>
  <c r="Z277" i="5"/>
  <c r="AA277" i="5"/>
  <c r="AB277" i="5"/>
  <c r="R277" i="5" s="1"/>
  <c r="R280" i="4" s="1"/>
  <c r="AC277" i="5"/>
  <c r="Z278" i="5"/>
  <c r="AA278" i="5"/>
  <c r="AB278" i="5"/>
  <c r="R278" i="5" s="1"/>
  <c r="R281" i="4" s="1"/>
  <c r="AC278" i="5"/>
  <c r="Z279" i="5"/>
  <c r="AA279" i="5"/>
  <c r="AB279" i="5"/>
  <c r="R279" i="5" s="1"/>
  <c r="R282" i="4" s="1"/>
  <c r="AC279" i="5"/>
  <c r="Z280" i="5"/>
  <c r="AA280" i="5"/>
  <c r="AB280" i="5"/>
  <c r="R280" i="5" s="1"/>
  <c r="R283" i="4" s="1"/>
  <c r="AC280" i="5"/>
  <c r="Z281" i="5"/>
  <c r="AA281" i="5"/>
  <c r="AB281" i="5"/>
  <c r="R281" i="5" s="1"/>
  <c r="R284" i="4" s="1"/>
  <c r="AC281" i="5"/>
  <c r="Z282" i="5"/>
  <c r="AA282" i="5"/>
  <c r="AB282" i="5"/>
  <c r="R282" i="5" s="1"/>
  <c r="R285" i="4" s="1"/>
  <c r="AC282" i="5"/>
  <c r="Z283" i="5"/>
  <c r="AA283" i="5"/>
  <c r="AB283" i="5"/>
  <c r="R283" i="5" s="1"/>
  <c r="R286" i="4" s="1"/>
  <c r="AC283" i="5"/>
  <c r="Z284" i="5"/>
  <c r="AA284" i="5"/>
  <c r="AB284" i="5"/>
  <c r="R284" i="5" s="1"/>
  <c r="R287" i="4" s="1"/>
  <c r="AC284" i="5"/>
  <c r="Z285" i="5"/>
  <c r="AA285" i="5"/>
  <c r="AB285" i="5"/>
  <c r="R285" i="5" s="1"/>
  <c r="R288" i="4" s="1"/>
  <c r="AC285" i="5"/>
  <c r="Z286" i="5"/>
  <c r="AA286" i="5"/>
  <c r="AB286" i="5"/>
  <c r="R286" i="5" s="1"/>
  <c r="R289" i="4" s="1"/>
  <c r="AC286" i="5"/>
  <c r="Z287" i="5"/>
  <c r="AA287" i="5"/>
  <c r="AB287" i="5"/>
  <c r="R287" i="5" s="1"/>
  <c r="R290" i="4" s="1"/>
  <c r="AC287" i="5"/>
  <c r="Z288" i="5"/>
  <c r="AA288" i="5"/>
  <c r="AB288" i="5"/>
  <c r="R288" i="5" s="1"/>
  <c r="R291" i="4" s="1"/>
  <c r="AC288" i="5"/>
  <c r="Z289" i="5"/>
  <c r="AA289" i="5"/>
  <c r="AB289" i="5"/>
  <c r="R289" i="5" s="1"/>
  <c r="R292" i="4" s="1"/>
  <c r="AC289" i="5"/>
  <c r="Z290" i="5"/>
  <c r="AA290" i="5"/>
  <c r="AB290" i="5"/>
  <c r="R290" i="5" s="1"/>
  <c r="R293" i="4" s="1"/>
  <c r="AC290" i="5"/>
  <c r="Z291" i="5"/>
  <c r="AA291" i="5"/>
  <c r="AB291" i="5"/>
  <c r="R291" i="5" s="1"/>
  <c r="R294" i="4" s="1"/>
  <c r="AC291" i="5"/>
  <c r="Z292" i="5"/>
  <c r="AA292" i="5"/>
  <c r="AB292" i="5"/>
  <c r="R292" i="5" s="1"/>
  <c r="R295" i="4" s="1"/>
  <c r="AC292" i="5"/>
  <c r="Z293" i="5"/>
  <c r="AA293" i="5"/>
  <c r="AB293" i="5"/>
  <c r="R293" i="5" s="1"/>
  <c r="R296" i="4" s="1"/>
  <c r="AC293" i="5"/>
  <c r="Z294" i="5"/>
  <c r="AA294" i="5"/>
  <c r="AB294" i="5"/>
  <c r="R294" i="5" s="1"/>
  <c r="R297" i="4" s="1"/>
  <c r="AC294" i="5"/>
  <c r="Z295" i="5"/>
  <c r="AA295" i="5"/>
  <c r="AB295" i="5"/>
  <c r="R295" i="5" s="1"/>
  <c r="R298" i="4" s="1"/>
  <c r="AC295" i="5"/>
  <c r="Z296" i="5"/>
  <c r="AA296" i="5"/>
  <c r="AB296" i="5"/>
  <c r="R296" i="5" s="1"/>
  <c r="R299" i="4" s="1"/>
  <c r="AC296" i="5"/>
  <c r="Z297" i="5"/>
  <c r="AA297" i="5"/>
  <c r="AB297" i="5"/>
  <c r="R297" i="5" s="1"/>
  <c r="R300" i="4" s="1"/>
  <c r="AC297" i="5"/>
  <c r="Z298" i="5"/>
  <c r="AA298" i="5"/>
  <c r="AB298" i="5"/>
  <c r="R298" i="5" s="1"/>
  <c r="R301" i="4" s="1"/>
  <c r="AC298" i="5"/>
  <c r="Z299" i="5"/>
  <c r="AA299" i="5"/>
  <c r="AB299" i="5"/>
  <c r="R299" i="5" s="1"/>
  <c r="R302" i="4" s="1"/>
  <c r="AC299" i="5"/>
  <c r="Z300" i="5"/>
  <c r="AA300" i="5"/>
  <c r="AB300" i="5"/>
  <c r="R300" i="5" s="1"/>
  <c r="R303" i="4" s="1"/>
  <c r="AC300" i="5"/>
  <c r="Z301" i="5"/>
  <c r="AA301" i="5"/>
  <c r="AB301" i="5"/>
  <c r="R301" i="5" s="1"/>
  <c r="R304" i="4" s="1"/>
  <c r="AC301" i="5"/>
  <c r="Z302" i="5"/>
  <c r="AA302" i="5"/>
  <c r="AB302" i="5"/>
  <c r="R302" i="5" s="1"/>
  <c r="R305" i="4" s="1"/>
  <c r="AC302" i="5"/>
  <c r="Z303" i="5"/>
  <c r="AA303" i="5"/>
  <c r="AB303" i="5"/>
  <c r="R303" i="5" s="1"/>
  <c r="R306" i="4" s="1"/>
  <c r="AC303" i="5"/>
  <c r="Z304" i="5"/>
  <c r="AA304" i="5"/>
  <c r="AB304" i="5"/>
  <c r="R304" i="5" s="1"/>
  <c r="R307" i="4" s="1"/>
  <c r="AC304" i="5"/>
  <c r="Z305" i="5"/>
  <c r="AA305" i="5"/>
  <c r="AB305" i="5"/>
  <c r="R305" i="5" s="1"/>
  <c r="R308" i="4" s="1"/>
  <c r="AC305" i="5"/>
  <c r="Z306" i="5"/>
  <c r="AA306" i="5"/>
  <c r="AB306" i="5"/>
  <c r="R306" i="5" s="1"/>
  <c r="R309" i="4" s="1"/>
  <c r="AC306" i="5"/>
  <c r="Z307" i="5"/>
  <c r="AA307" i="5"/>
  <c r="AB307" i="5"/>
  <c r="R307" i="5" s="1"/>
  <c r="R310" i="4" s="1"/>
  <c r="AC307" i="5"/>
  <c r="Z308" i="5"/>
  <c r="AA308" i="5"/>
  <c r="AB308" i="5"/>
  <c r="R308" i="5" s="1"/>
  <c r="R311" i="4" s="1"/>
  <c r="AC308" i="5"/>
  <c r="Z309" i="5"/>
  <c r="AA309" i="5"/>
  <c r="AB309" i="5"/>
  <c r="R309" i="5" s="1"/>
  <c r="R312" i="4" s="1"/>
  <c r="AC309" i="5"/>
  <c r="Z310" i="5"/>
  <c r="AA310" i="5"/>
  <c r="AB310" i="5"/>
  <c r="R310" i="5" s="1"/>
  <c r="R313" i="4" s="1"/>
  <c r="AC310" i="5"/>
  <c r="Z311" i="5"/>
  <c r="AA311" i="5"/>
  <c r="AB311" i="5"/>
  <c r="R311" i="5" s="1"/>
  <c r="R314" i="4" s="1"/>
  <c r="AC311" i="5"/>
  <c r="Z312" i="5"/>
  <c r="AA312" i="5"/>
  <c r="AB312" i="5"/>
  <c r="R312" i="5" s="1"/>
  <c r="R315" i="4" s="1"/>
  <c r="AC312" i="5"/>
  <c r="Z313" i="5"/>
  <c r="AA313" i="5"/>
  <c r="AB313" i="5"/>
  <c r="R313" i="5" s="1"/>
  <c r="R316" i="4" s="1"/>
  <c r="AC313" i="5"/>
  <c r="Z314" i="5"/>
  <c r="AA314" i="5"/>
  <c r="AB314" i="5"/>
  <c r="R314" i="5" s="1"/>
  <c r="R317" i="4" s="1"/>
  <c r="AC314" i="5"/>
  <c r="Z315" i="5"/>
  <c r="AA315" i="5"/>
  <c r="AB315" i="5"/>
  <c r="R315" i="5" s="1"/>
  <c r="R318" i="4" s="1"/>
  <c r="AC315" i="5"/>
  <c r="Z316" i="5"/>
  <c r="AA316" i="5"/>
  <c r="AB316" i="5"/>
  <c r="R316" i="5" s="1"/>
  <c r="R319" i="4" s="1"/>
  <c r="AC316" i="5"/>
  <c r="Z317" i="5"/>
  <c r="AA317" i="5"/>
  <c r="AB317" i="5"/>
  <c r="R317" i="5" s="1"/>
  <c r="R320" i="4" s="1"/>
  <c r="AC317" i="5"/>
  <c r="Z318" i="5"/>
  <c r="AA318" i="5"/>
  <c r="AB318" i="5"/>
  <c r="R318" i="5" s="1"/>
  <c r="R321" i="4" s="1"/>
  <c r="AC318" i="5"/>
  <c r="Z319" i="5"/>
  <c r="AA319" i="5"/>
  <c r="AB319" i="5"/>
  <c r="R319" i="5" s="1"/>
  <c r="R322" i="4" s="1"/>
  <c r="AC319" i="5"/>
  <c r="Z320" i="5"/>
  <c r="AA320" i="5"/>
  <c r="AB320" i="5"/>
  <c r="R320" i="5" s="1"/>
  <c r="R323" i="4" s="1"/>
  <c r="AC320" i="5"/>
  <c r="Z321" i="5"/>
  <c r="AA321" i="5"/>
  <c r="AB321" i="5"/>
  <c r="R321" i="5" s="1"/>
  <c r="R324" i="4" s="1"/>
  <c r="AC321" i="5"/>
  <c r="Z322" i="5"/>
  <c r="AA322" i="5"/>
  <c r="AB322" i="5"/>
  <c r="R322" i="5" s="1"/>
  <c r="R325" i="4" s="1"/>
  <c r="AC322" i="5"/>
  <c r="Z323" i="5"/>
  <c r="AA323" i="5"/>
  <c r="AB323" i="5"/>
  <c r="R323" i="5" s="1"/>
  <c r="R326" i="4" s="1"/>
  <c r="AC323" i="5"/>
  <c r="Z324" i="5"/>
  <c r="AA324" i="5"/>
  <c r="AB324" i="5"/>
  <c r="R324" i="5" s="1"/>
  <c r="R327" i="4" s="1"/>
  <c r="AC324" i="5"/>
  <c r="Z325" i="5"/>
  <c r="AA325" i="5"/>
  <c r="AB325" i="5"/>
  <c r="R325" i="5" s="1"/>
  <c r="R328" i="4" s="1"/>
  <c r="AC325" i="5"/>
  <c r="Z326" i="5"/>
  <c r="AA326" i="5"/>
  <c r="AB326" i="5"/>
  <c r="R326" i="5" s="1"/>
  <c r="R329" i="4" s="1"/>
  <c r="AC326" i="5"/>
  <c r="Z327" i="5"/>
  <c r="AA327" i="5"/>
  <c r="AB327" i="5"/>
  <c r="R327" i="5" s="1"/>
  <c r="R330" i="4" s="1"/>
  <c r="AC327" i="5"/>
  <c r="Z328" i="5"/>
  <c r="AA328" i="5"/>
  <c r="AB328" i="5"/>
  <c r="R328" i="5" s="1"/>
  <c r="R331" i="4" s="1"/>
  <c r="AC328" i="5"/>
  <c r="Z329" i="5"/>
  <c r="AA329" i="5"/>
  <c r="AB329" i="5"/>
  <c r="R329" i="5" s="1"/>
  <c r="R332" i="4" s="1"/>
  <c r="AC329" i="5"/>
  <c r="Z330" i="5"/>
  <c r="AA330" i="5"/>
  <c r="AB330" i="5"/>
  <c r="R330" i="5" s="1"/>
  <c r="R333" i="4" s="1"/>
  <c r="AC330" i="5"/>
  <c r="Z331" i="5"/>
  <c r="AA331" i="5"/>
  <c r="AB331" i="5"/>
  <c r="R331" i="5" s="1"/>
  <c r="R334" i="4" s="1"/>
  <c r="AC331" i="5"/>
  <c r="Z332" i="5"/>
  <c r="AA332" i="5"/>
  <c r="AB332" i="5"/>
  <c r="R332" i="5" s="1"/>
  <c r="R335" i="4" s="1"/>
  <c r="AC332" i="5"/>
  <c r="Z333" i="5"/>
  <c r="AA333" i="5"/>
  <c r="AB333" i="5"/>
  <c r="R333" i="5" s="1"/>
  <c r="R336" i="4" s="1"/>
  <c r="AC333" i="5"/>
  <c r="Z334" i="5"/>
  <c r="AA334" i="5"/>
  <c r="AB334" i="5"/>
  <c r="R334" i="5" s="1"/>
  <c r="R337" i="4" s="1"/>
  <c r="AC334" i="5"/>
  <c r="Z335" i="5"/>
  <c r="AA335" i="5"/>
  <c r="AB335" i="5"/>
  <c r="R335" i="5" s="1"/>
  <c r="R338" i="4" s="1"/>
  <c r="AC335" i="5"/>
  <c r="Z336" i="5"/>
  <c r="AA336" i="5"/>
  <c r="AB336" i="5"/>
  <c r="R336" i="5" s="1"/>
  <c r="R339" i="4" s="1"/>
  <c r="AC336" i="5"/>
  <c r="Z337" i="5"/>
  <c r="AA337" i="5"/>
  <c r="AB337" i="5"/>
  <c r="R337" i="5" s="1"/>
  <c r="R340" i="4" s="1"/>
  <c r="AC337" i="5"/>
  <c r="Z338" i="5"/>
  <c r="AA338" i="5"/>
  <c r="AB338" i="5"/>
  <c r="R338" i="5" s="1"/>
  <c r="R341" i="4" s="1"/>
  <c r="AC338" i="5"/>
  <c r="Z339" i="5"/>
  <c r="AA339" i="5"/>
  <c r="AB339" i="5"/>
  <c r="R339" i="5" s="1"/>
  <c r="R342" i="4" s="1"/>
  <c r="AC339" i="5"/>
  <c r="Z340" i="5"/>
  <c r="AA340" i="5"/>
  <c r="AB340" i="5"/>
  <c r="R340" i="5" s="1"/>
  <c r="R343" i="4" s="1"/>
  <c r="AC340" i="5"/>
  <c r="Z341" i="5"/>
  <c r="AA341" i="5"/>
  <c r="AB341" i="5"/>
  <c r="R341" i="5" s="1"/>
  <c r="R344" i="4" s="1"/>
  <c r="AC341" i="5"/>
  <c r="Z342" i="5"/>
  <c r="AA342" i="5"/>
  <c r="AB342" i="5"/>
  <c r="R342" i="5" s="1"/>
  <c r="R345" i="4" s="1"/>
  <c r="AC342" i="5"/>
  <c r="Z343" i="5"/>
  <c r="AA343" i="5"/>
  <c r="AB343" i="5"/>
  <c r="R343" i="5" s="1"/>
  <c r="R346" i="4" s="1"/>
  <c r="AC343" i="5"/>
  <c r="Z344" i="5"/>
  <c r="AA344" i="5"/>
  <c r="AB344" i="5"/>
  <c r="R344" i="5" s="1"/>
  <c r="R347" i="4" s="1"/>
  <c r="AC344" i="5"/>
  <c r="Z345" i="5"/>
  <c r="AA345" i="5"/>
  <c r="AB345" i="5"/>
  <c r="R345" i="5" s="1"/>
  <c r="R348" i="4" s="1"/>
  <c r="AC345" i="5"/>
  <c r="Z346" i="5"/>
  <c r="AA346" i="5"/>
  <c r="AB346" i="5"/>
  <c r="R346" i="5" s="1"/>
  <c r="R349" i="4" s="1"/>
  <c r="AC346" i="5"/>
  <c r="Z347" i="5"/>
  <c r="AA347" i="5"/>
  <c r="AB347" i="5"/>
  <c r="R347" i="5" s="1"/>
  <c r="R350" i="4" s="1"/>
  <c r="AC347" i="5"/>
  <c r="Z348" i="5"/>
  <c r="AA348" i="5"/>
  <c r="AB348" i="5"/>
  <c r="R348" i="5" s="1"/>
  <c r="R351" i="4" s="1"/>
  <c r="AC348" i="5"/>
  <c r="Z349" i="5"/>
  <c r="AA349" i="5"/>
  <c r="AB349" i="5"/>
  <c r="R349" i="5" s="1"/>
  <c r="R352" i="4" s="1"/>
  <c r="AC349" i="5"/>
  <c r="Z350" i="5"/>
  <c r="AA350" i="5"/>
  <c r="AB350" i="5"/>
  <c r="R350" i="5" s="1"/>
  <c r="R353" i="4" s="1"/>
  <c r="AC350" i="5"/>
  <c r="Z351" i="5"/>
  <c r="AA351" i="5"/>
  <c r="AB351" i="5"/>
  <c r="R351" i="5" s="1"/>
  <c r="R354" i="4" s="1"/>
  <c r="AC351" i="5"/>
  <c r="Z352" i="5"/>
  <c r="AA352" i="5"/>
  <c r="AB352" i="5"/>
  <c r="R352" i="5" s="1"/>
  <c r="R355" i="4" s="1"/>
  <c r="AC352" i="5"/>
  <c r="Z353" i="5"/>
  <c r="AA353" i="5"/>
  <c r="AB353" i="5"/>
  <c r="R353" i="5" s="1"/>
  <c r="R356" i="4" s="1"/>
  <c r="AC353" i="5"/>
  <c r="Z354" i="5"/>
  <c r="AA354" i="5"/>
  <c r="AB354" i="5"/>
  <c r="R354" i="5" s="1"/>
  <c r="R357" i="4" s="1"/>
  <c r="AC354" i="5"/>
  <c r="Z355" i="5"/>
  <c r="AA355" i="5"/>
  <c r="AB355" i="5"/>
  <c r="R355" i="5" s="1"/>
  <c r="R358" i="4" s="1"/>
  <c r="AC355" i="5"/>
  <c r="Z356" i="5"/>
  <c r="AA356" i="5"/>
  <c r="AB356" i="5"/>
  <c r="R356" i="5" s="1"/>
  <c r="R359" i="4" s="1"/>
  <c r="AC356" i="5"/>
  <c r="Z357" i="5"/>
  <c r="AA357" i="5"/>
  <c r="AB357" i="5"/>
  <c r="R357" i="5" s="1"/>
  <c r="R360" i="4" s="1"/>
  <c r="AC357" i="5"/>
  <c r="Z358" i="5"/>
  <c r="AA358" i="5"/>
  <c r="AB358" i="5"/>
  <c r="R358" i="5" s="1"/>
  <c r="R361" i="4" s="1"/>
  <c r="AC358" i="5"/>
  <c r="Z359" i="5"/>
  <c r="AA359" i="5"/>
  <c r="AB359" i="5"/>
  <c r="R359" i="5" s="1"/>
  <c r="R362" i="4" s="1"/>
  <c r="AC359" i="5"/>
  <c r="Z360" i="5"/>
  <c r="AA360" i="5"/>
  <c r="AB360" i="5"/>
  <c r="R360" i="5" s="1"/>
  <c r="R363" i="4" s="1"/>
  <c r="AC360" i="5"/>
  <c r="Z361" i="5"/>
  <c r="AA361" i="5"/>
  <c r="AB361" i="5"/>
  <c r="R361" i="5" s="1"/>
  <c r="R364" i="4" s="1"/>
  <c r="AC361" i="5"/>
  <c r="Z362" i="5"/>
  <c r="AA362" i="5"/>
  <c r="AB362" i="5"/>
  <c r="R362" i="5" s="1"/>
  <c r="R365" i="4" s="1"/>
  <c r="AC362" i="5"/>
  <c r="Z363" i="5"/>
  <c r="AA363" i="5"/>
  <c r="AB363" i="5"/>
  <c r="R363" i="5" s="1"/>
  <c r="R366" i="4" s="1"/>
  <c r="AC363" i="5"/>
  <c r="Z364" i="5"/>
  <c r="AA364" i="5"/>
  <c r="AB364" i="5"/>
  <c r="R364" i="5" s="1"/>
  <c r="R367" i="4" s="1"/>
  <c r="AC364" i="5"/>
  <c r="Z365" i="5"/>
  <c r="AA365" i="5"/>
  <c r="AB365" i="5"/>
  <c r="R365" i="5" s="1"/>
  <c r="R368" i="4" s="1"/>
  <c r="AC365" i="5"/>
  <c r="Z366" i="5"/>
  <c r="AA366" i="5"/>
  <c r="AB366" i="5"/>
  <c r="R366" i="5" s="1"/>
  <c r="R369" i="4" s="1"/>
  <c r="AC366" i="5"/>
  <c r="Z367" i="5"/>
  <c r="AA367" i="5"/>
  <c r="AB367" i="5"/>
  <c r="R367" i="5" s="1"/>
  <c r="R370" i="4" s="1"/>
  <c r="AC367" i="5"/>
  <c r="Z368" i="5"/>
  <c r="AA368" i="5"/>
  <c r="AB368" i="5"/>
  <c r="R368" i="5" s="1"/>
  <c r="R371" i="4" s="1"/>
  <c r="AC368" i="5"/>
  <c r="Z369" i="5"/>
  <c r="AA369" i="5"/>
  <c r="AB369" i="5"/>
  <c r="R369" i="5" s="1"/>
  <c r="R372" i="4" s="1"/>
  <c r="AC369" i="5"/>
  <c r="Z370" i="5"/>
  <c r="AA370" i="5"/>
  <c r="AB370" i="5"/>
  <c r="R370" i="5" s="1"/>
  <c r="R373" i="4" s="1"/>
  <c r="AC370" i="5"/>
  <c r="Z7" i="5"/>
  <c r="AA7" i="5"/>
  <c r="AB7" i="5"/>
  <c r="R7" i="5" s="1"/>
  <c r="R10" i="4" s="1"/>
  <c r="AC7" i="5"/>
  <c r="Z8" i="5"/>
  <c r="AA8" i="5"/>
  <c r="AB8" i="5"/>
  <c r="R8" i="5" s="1"/>
  <c r="R11" i="4" s="1"/>
  <c r="AC8" i="5"/>
  <c r="Z9" i="5"/>
  <c r="AA9" i="5"/>
  <c r="AB9" i="5"/>
  <c r="R9" i="5" s="1"/>
  <c r="R12" i="4" s="1"/>
  <c r="AC9" i="5"/>
  <c r="Z10" i="5"/>
  <c r="AA10" i="5"/>
  <c r="AB10" i="5"/>
  <c r="R10" i="5" s="1"/>
  <c r="R13" i="4" s="1"/>
  <c r="AC10" i="5"/>
  <c r="Z11" i="5"/>
  <c r="AA11" i="5"/>
  <c r="AB11" i="5"/>
  <c r="R11" i="5" s="1"/>
  <c r="R14" i="4" s="1"/>
  <c r="AC11" i="5"/>
  <c r="Z12" i="5"/>
  <c r="AA12" i="5"/>
  <c r="AB12" i="5"/>
  <c r="R12" i="5" s="1"/>
  <c r="R15" i="4" s="1"/>
  <c r="AC12" i="5"/>
  <c r="Z13" i="5"/>
  <c r="AA13" i="5"/>
  <c r="AB13" i="5"/>
  <c r="R13" i="5" s="1"/>
  <c r="R16" i="4" s="1"/>
  <c r="AC13" i="5"/>
  <c r="Z14" i="5"/>
  <c r="AA14" i="5"/>
  <c r="AB14" i="5"/>
  <c r="R14" i="5" s="1"/>
  <c r="R17" i="4" s="1"/>
  <c r="AC14" i="5"/>
  <c r="Z15" i="5"/>
  <c r="AA15" i="5"/>
  <c r="AB15" i="5"/>
  <c r="R15" i="5" s="1"/>
  <c r="R18" i="4" s="1"/>
  <c r="AC15" i="5"/>
  <c r="Z16" i="5"/>
  <c r="AA16" i="5"/>
  <c r="AB16" i="5"/>
  <c r="R16" i="5" s="1"/>
  <c r="R19" i="4" s="1"/>
  <c r="AC16" i="5"/>
  <c r="Z17" i="5"/>
  <c r="AA17" i="5"/>
  <c r="AB17" i="5"/>
  <c r="R17" i="5" s="1"/>
  <c r="R20" i="4" s="1"/>
  <c r="AC17" i="5"/>
  <c r="Z18" i="5"/>
  <c r="AA18" i="5"/>
  <c r="AB18" i="5"/>
  <c r="R18" i="5" s="1"/>
  <c r="R21" i="4" s="1"/>
  <c r="AC18" i="5"/>
  <c r="Z19" i="5"/>
  <c r="AA19" i="5"/>
  <c r="AB19" i="5"/>
  <c r="R19" i="5" s="1"/>
  <c r="R22" i="4" s="1"/>
  <c r="AC19" i="5"/>
  <c r="Z20" i="5"/>
  <c r="AA20" i="5"/>
  <c r="AB20" i="5"/>
  <c r="R20" i="5" s="1"/>
  <c r="R23" i="4" s="1"/>
  <c r="AC20" i="5"/>
  <c r="Z21" i="5"/>
  <c r="AA21" i="5"/>
  <c r="AB21" i="5"/>
  <c r="R21" i="5" s="1"/>
  <c r="R24" i="4" s="1"/>
  <c r="AC21" i="5"/>
  <c r="Z22" i="5"/>
  <c r="AA22" i="5"/>
  <c r="AB22" i="5"/>
  <c r="R22" i="5" s="1"/>
  <c r="R25" i="4" s="1"/>
  <c r="AC22" i="5"/>
  <c r="Z23" i="5"/>
  <c r="AA23" i="5"/>
  <c r="AB23" i="5"/>
  <c r="R23" i="5" s="1"/>
  <c r="R26" i="4" s="1"/>
  <c r="AC23" i="5"/>
  <c r="Z24" i="5"/>
  <c r="AA24" i="5"/>
  <c r="AB24" i="5"/>
  <c r="R24" i="5" s="1"/>
  <c r="R27" i="4" s="1"/>
  <c r="AC24" i="5"/>
  <c r="Z25" i="5"/>
  <c r="AA25" i="5"/>
  <c r="AB25" i="5"/>
  <c r="R25" i="5" s="1"/>
  <c r="R28" i="4" s="1"/>
  <c r="AC25" i="5"/>
  <c r="Z26" i="5"/>
  <c r="AA26" i="5"/>
  <c r="AB26" i="5"/>
  <c r="R26" i="5" s="1"/>
  <c r="R29" i="4" s="1"/>
  <c r="AC26" i="5"/>
  <c r="T26" i="4" l="1"/>
  <c r="T24" i="4"/>
  <c r="T22" i="4"/>
  <c r="T20" i="4"/>
  <c r="T18" i="4"/>
  <c r="T16" i="4"/>
  <c r="T14" i="4"/>
  <c r="T12" i="4"/>
  <c r="T10" i="4"/>
  <c r="T372" i="4"/>
  <c r="T370" i="4"/>
  <c r="T368" i="4"/>
  <c r="T366" i="4"/>
  <c r="T364" i="4"/>
  <c r="T362" i="4"/>
  <c r="T360" i="4"/>
  <c r="T358" i="4"/>
  <c r="T356" i="4"/>
  <c r="T354" i="4"/>
  <c r="T352" i="4"/>
  <c r="T350" i="4"/>
  <c r="T348" i="4"/>
  <c r="T346" i="4"/>
  <c r="T344" i="4"/>
  <c r="T342" i="4"/>
  <c r="T340" i="4"/>
  <c r="T338" i="4"/>
  <c r="T336" i="4"/>
  <c r="T334" i="4"/>
  <c r="T332" i="4"/>
  <c r="T330" i="4"/>
  <c r="T328" i="4"/>
  <c r="T326" i="4"/>
  <c r="T324" i="4"/>
  <c r="T322" i="4"/>
  <c r="T320" i="4"/>
  <c r="T318" i="4"/>
  <c r="T316" i="4"/>
  <c r="T314" i="4"/>
  <c r="T312" i="4"/>
  <c r="T310" i="4"/>
  <c r="T308" i="4"/>
  <c r="T306" i="4"/>
  <c r="T304" i="4"/>
  <c r="T302" i="4"/>
  <c r="T300" i="4"/>
  <c r="T298" i="4"/>
  <c r="T296" i="4"/>
  <c r="T294" i="4"/>
  <c r="T292" i="4"/>
  <c r="T290" i="4"/>
  <c r="T288" i="4"/>
  <c r="T286" i="4"/>
  <c r="T284" i="4"/>
  <c r="T282" i="4"/>
  <c r="T280" i="4"/>
  <c r="T278" i="4"/>
  <c r="T276" i="4"/>
  <c r="T274" i="4"/>
  <c r="T272" i="4"/>
  <c r="T270" i="4"/>
  <c r="T268" i="4"/>
  <c r="T266" i="4"/>
  <c r="T264" i="4"/>
  <c r="T262" i="4"/>
  <c r="T260" i="4"/>
  <c r="T258" i="4"/>
  <c r="T256" i="4"/>
  <c r="T254" i="4"/>
  <c r="T252" i="4"/>
  <c r="T250" i="4"/>
  <c r="T248" i="4"/>
  <c r="T246" i="4"/>
  <c r="T244" i="4"/>
  <c r="T242" i="4"/>
  <c r="T240" i="4"/>
  <c r="T238" i="4"/>
  <c r="T236" i="4"/>
  <c r="T234" i="4"/>
  <c r="T232" i="4"/>
  <c r="T230" i="4"/>
  <c r="T228" i="4"/>
  <c r="T226" i="4"/>
  <c r="T224" i="4"/>
  <c r="T222" i="4"/>
  <c r="T220" i="4"/>
  <c r="T218" i="4"/>
  <c r="T216" i="4"/>
  <c r="T214" i="4"/>
  <c r="T212" i="4"/>
  <c r="T210" i="4"/>
  <c r="T208" i="4"/>
  <c r="T206" i="4"/>
  <c r="T204" i="4"/>
  <c r="T202" i="4"/>
  <c r="T200" i="4"/>
  <c r="T198" i="4"/>
  <c r="T196" i="4"/>
  <c r="T194" i="4"/>
  <c r="T192" i="4"/>
  <c r="T190" i="4"/>
  <c r="T188" i="4"/>
  <c r="T186" i="4"/>
  <c r="T184" i="4"/>
  <c r="T182" i="4"/>
  <c r="T180" i="4"/>
  <c r="T178" i="4"/>
  <c r="T176" i="4"/>
  <c r="T174" i="4"/>
  <c r="T172" i="4"/>
  <c r="T170" i="4"/>
  <c r="T168" i="4"/>
  <c r="T166" i="4"/>
  <c r="T164" i="4"/>
  <c r="T162" i="4"/>
  <c r="T160" i="4"/>
  <c r="T158" i="4"/>
  <c r="T156" i="4"/>
  <c r="T154" i="4"/>
  <c r="T152" i="4"/>
  <c r="T150" i="4"/>
  <c r="T148" i="4"/>
  <c r="T146" i="4"/>
  <c r="T144" i="4"/>
  <c r="T142" i="4"/>
  <c r="T140" i="4"/>
  <c r="T138" i="4"/>
  <c r="T136" i="4"/>
  <c r="T134" i="4"/>
  <c r="T132" i="4"/>
  <c r="T130" i="4"/>
  <c r="T128" i="4"/>
  <c r="T126" i="4"/>
  <c r="T124" i="4"/>
  <c r="T122" i="4"/>
  <c r="T120" i="4"/>
  <c r="T118" i="4"/>
  <c r="T116" i="4"/>
  <c r="T114" i="4"/>
  <c r="T112" i="4"/>
  <c r="T110" i="4"/>
  <c r="T108" i="4"/>
  <c r="T106" i="4"/>
  <c r="T104" i="4"/>
  <c r="T102" i="4"/>
  <c r="T100" i="4"/>
  <c r="T98" i="4"/>
  <c r="T96" i="4"/>
  <c r="T94" i="4"/>
  <c r="T92" i="4"/>
  <c r="T90" i="4"/>
  <c r="T88" i="4"/>
  <c r="T86" i="4"/>
  <c r="T84" i="4"/>
  <c r="T82" i="4"/>
  <c r="T80" i="4"/>
  <c r="T78" i="4"/>
  <c r="T76" i="4"/>
  <c r="T74" i="4"/>
  <c r="T72" i="4"/>
  <c r="T70" i="4"/>
  <c r="T68" i="4"/>
  <c r="T66" i="4"/>
  <c r="T64" i="4"/>
  <c r="T62" i="4"/>
  <c r="T60" i="4"/>
  <c r="T58" i="4"/>
  <c r="T56" i="4"/>
  <c r="T54" i="4"/>
  <c r="T52" i="4"/>
  <c r="T50" i="4"/>
  <c r="T48" i="4"/>
  <c r="T46" i="4"/>
  <c r="T44" i="4"/>
  <c r="T42" i="4"/>
  <c r="T40" i="4"/>
  <c r="T38" i="4"/>
  <c r="T36" i="4"/>
  <c r="T34" i="4"/>
  <c r="T32" i="4"/>
  <c r="T30" i="4"/>
  <c r="T28" i="4"/>
  <c r="T29" i="4"/>
  <c r="T27" i="4"/>
  <c r="T25" i="4"/>
  <c r="T23" i="4"/>
  <c r="T21" i="4"/>
  <c r="T19" i="4"/>
  <c r="T17" i="4"/>
  <c r="T15" i="4"/>
  <c r="T13" i="4"/>
  <c r="T11" i="4"/>
  <c r="T373" i="4"/>
  <c r="T371" i="4"/>
  <c r="T369" i="4"/>
  <c r="T367" i="4"/>
  <c r="T365" i="4"/>
  <c r="T363" i="4"/>
  <c r="T361" i="4"/>
  <c r="T359" i="4"/>
  <c r="T357" i="4"/>
  <c r="T355" i="4"/>
  <c r="T353" i="4"/>
  <c r="T351" i="4"/>
  <c r="T349" i="4"/>
  <c r="T347" i="4"/>
  <c r="T345" i="4"/>
  <c r="T343" i="4"/>
  <c r="T341" i="4"/>
  <c r="T339" i="4"/>
  <c r="T337" i="4"/>
  <c r="T335" i="4"/>
  <c r="T333" i="4"/>
  <c r="T331" i="4"/>
  <c r="T329" i="4"/>
  <c r="T327" i="4"/>
  <c r="T325" i="4"/>
  <c r="T323" i="4"/>
  <c r="T321" i="4"/>
  <c r="T319" i="4"/>
  <c r="T317" i="4"/>
  <c r="T315" i="4"/>
  <c r="T313" i="4"/>
  <c r="T311" i="4"/>
  <c r="T309" i="4"/>
  <c r="T307" i="4"/>
  <c r="T305" i="4"/>
  <c r="T303" i="4"/>
  <c r="T301" i="4"/>
  <c r="T299" i="4"/>
  <c r="T297" i="4"/>
  <c r="T295" i="4"/>
  <c r="T293" i="4"/>
  <c r="T291" i="4"/>
  <c r="T289" i="4"/>
  <c r="T287" i="4"/>
  <c r="T285" i="4"/>
  <c r="T283" i="4"/>
  <c r="T281" i="4"/>
  <c r="T279" i="4"/>
  <c r="T277" i="4"/>
  <c r="T275" i="4"/>
  <c r="T273" i="4"/>
  <c r="T271" i="4"/>
  <c r="T269" i="4"/>
  <c r="T267" i="4"/>
  <c r="T265" i="4"/>
  <c r="T263" i="4"/>
  <c r="T261" i="4"/>
  <c r="T259" i="4"/>
  <c r="T257" i="4"/>
  <c r="T255" i="4"/>
  <c r="T253" i="4"/>
  <c r="T251" i="4"/>
  <c r="T249" i="4"/>
  <c r="T247" i="4"/>
  <c r="T245" i="4"/>
  <c r="T243" i="4"/>
  <c r="T241" i="4"/>
  <c r="T239" i="4"/>
  <c r="T237" i="4"/>
  <c r="T235" i="4"/>
  <c r="T233" i="4"/>
  <c r="T231" i="4"/>
  <c r="T229" i="4"/>
  <c r="T227" i="4"/>
  <c r="T225" i="4"/>
  <c r="T223" i="4"/>
  <c r="T221" i="4"/>
  <c r="T219" i="4"/>
  <c r="T217" i="4"/>
  <c r="T215" i="4"/>
  <c r="T213" i="4"/>
  <c r="T211" i="4"/>
  <c r="T209" i="4"/>
  <c r="T207" i="4"/>
  <c r="T205" i="4"/>
  <c r="T203" i="4"/>
  <c r="T201" i="4"/>
  <c r="T199" i="4"/>
  <c r="T197" i="4"/>
  <c r="T195" i="4"/>
  <c r="T193" i="4"/>
  <c r="T191" i="4"/>
  <c r="T189" i="4"/>
  <c r="T187" i="4"/>
  <c r="T185" i="4"/>
  <c r="T183" i="4"/>
  <c r="T181" i="4"/>
  <c r="T179" i="4"/>
  <c r="T177" i="4"/>
  <c r="T175" i="4"/>
  <c r="T173" i="4"/>
  <c r="T171" i="4"/>
  <c r="T169" i="4"/>
  <c r="T167" i="4"/>
  <c r="T165" i="4"/>
  <c r="T163" i="4"/>
  <c r="T161" i="4"/>
  <c r="T159" i="4"/>
  <c r="T157" i="4"/>
  <c r="T155" i="4"/>
  <c r="T153" i="4"/>
  <c r="T151" i="4"/>
  <c r="T149" i="4"/>
  <c r="T147" i="4"/>
  <c r="T145" i="4"/>
  <c r="T143" i="4"/>
  <c r="T141" i="4"/>
  <c r="T139" i="4"/>
  <c r="T137" i="4"/>
  <c r="T135" i="4"/>
  <c r="T133" i="4"/>
  <c r="T131" i="4"/>
  <c r="T129" i="4"/>
  <c r="T127" i="4"/>
  <c r="T125" i="4"/>
  <c r="T123" i="4"/>
  <c r="T121" i="4"/>
  <c r="T119" i="4"/>
  <c r="T117" i="4"/>
  <c r="T115" i="4"/>
  <c r="T113" i="4"/>
  <c r="T111" i="4"/>
  <c r="T109" i="4"/>
  <c r="T107" i="4"/>
  <c r="T105" i="4"/>
  <c r="T103" i="4"/>
  <c r="T101" i="4"/>
  <c r="T99" i="4"/>
  <c r="T97" i="4"/>
  <c r="T95" i="4"/>
  <c r="T93" i="4"/>
  <c r="T91" i="4"/>
  <c r="T89" i="4"/>
  <c r="T87" i="4"/>
  <c r="T85" i="4"/>
  <c r="T83" i="4"/>
  <c r="T81" i="4"/>
  <c r="T79" i="4"/>
  <c r="T77" i="4"/>
  <c r="T75" i="4"/>
  <c r="T73" i="4"/>
  <c r="T71" i="4"/>
  <c r="T69" i="4"/>
  <c r="T67" i="4"/>
  <c r="T65" i="4"/>
  <c r="T63" i="4"/>
  <c r="T61" i="4"/>
  <c r="T59" i="4"/>
  <c r="T57" i="4"/>
  <c r="T55" i="4"/>
  <c r="T53" i="4"/>
  <c r="T51" i="4"/>
  <c r="T49" i="4"/>
  <c r="T47" i="4"/>
  <c r="T45" i="4"/>
  <c r="T43" i="4"/>
  <c r="T41" i="4"/>
  <c r="T39" i="4"/>
  <c r="T37" i="4"/>
  <c r="T35" i="4"/>
  <c r="T33" i="4"/>
  <c r="T31" i="4"/>
  <c r="I6" i="5"/>
  <c r="P9" i="4"/>
  <c r="W6" i="5"/>
  <c r="V6" i="5" s="1"/>
  <c r="U6" i="5" s="1"/>
  <c r="S239" i="4"/>
  <c r="S362" i="4"/>
  <c r="S235" i="4"/>
  <c r="S342" i="4"/>
  <c r="S317" i="4"/>
  <c r="L265" i="5"/>
  <c r="S267" i="4"/>
  <c r="S318" i="4"/>
  <c r="S245" i="4"/>
  <c r="S286" i="4"/>
  <c r="S203" i="4"/>
  <c r="S171" i="4"/>
  <c r="S291" i="4"/>
  <c r="S218" i="4"/>
  <c r="S62" i="4"/>
  <c r="S304" i="4"/>
  <c r="S166" i="4"/>
  <c r="S60" i="4"/>
  <c r="S176" i="4"/>
  <c r="S52" i="4"/>
  <c r="S174" i="4"/>
  <c r="S71" i="4"/>
  <c r="S74" i="4"/>
  <c r="S169" i="4"/>
  <c r="S41" i="4"/>
  <c r="S109" i="4"/>
  <c r="S45" i="4"/>
  <c r="S120" i="4"/>
  <c r="S56" i="4"/>
  <c r="S123" i="4"/>
  <c r="S59" i="4"/>
  <c r="S270" i="4"/>
  <c r="S314" i="4"/>
  <c r="S341" i="4"/>
  <c r="S363" i="4"/>
  <c r="S241" i="4"/>
  <c r="S263" i="4"/>
  <c r="S373" i="4"/>
  <c r="S259" i="4"/>
  <c r="S66" i="4"/>
  <c r="S301" i="4"/>
  <c r="S333" i="4"/>
  <c r="S292" i="4"/>
  <c r="S371" i="4"/>
  <c r="S258" i="4"/>
  <c r="S54" i="4"/>
  <c r="S309" i="4"/>
  <c r="S151" i="4"/>
  <c r="S277" i="4"/>
  <c r="S127" i="4"/>
  <c r="S253" i="4"/>
  <c r="S160" i="4"/>
  <c r="L279" i="5"/>
  <c r="S209" i="4"/>
  <c r="S232" i="4"/>
  <c r="S164" i="4"/>
  <c r="S165" i="4"/>
  <c r="S36" i="4"/>
  <c r="S55" i="4"/>
  <c r="S159" i="4"/>
  <c r="S161" i="4"/>
  <c r="S97" i="4"/>
  <c r="S33" i="4"/>
  <c r="S101" i="4"/>
  <c r="S37" i="4"/>
  <c r="S112" i="4"/>
  <c r="S48" i="4"/>
  <c r="S115" i="4"/>
  <c r="S51" i="4"/>
  <c r="S334" i="4"/>
  <c r="S257" i="4"/>
  <c r="S332" i="4"/>
  <c r="S359" i="4"/>
  <c r="S180" i="4"/>
  <c r="S246" i="4"/>
  <c r="S46" i="4"/>
  <c r="S305" i="4"/>
  <c r="S14" i="4"/>
  <c r="S279" i="4"/>
  <c r="S102" i="4"/>
  <c r="S306" i="4"/>
  <c r="S331" i="4"/>
  <c r="S322" i="4"/>
  <c r="S247" i="4"/>
  <c r="S22" i="4"/>
  <c r="S307" i="4"/>
  <c r="S234" i="4"/>
  <c r="S143" i="4"/>
  <c r="S95" i="4"/>
  <c r="S251" i="4"/>
  <c r="S149" i="4"/>
  <c r="S271" i="4"/>
  <c r="S189" i="4"/>
  <c r="L349" i="5"/>
  <c r="S288" i="4"/>
  <c r="S224" i="4"/>
  <c r="S155" i="4"/>
  <c r="S28" i="4"/>
  <c r="S154" i="4"/>
  <c r="S20" i="4"/>
  <c r="S163" i="4"/>
  <c r="S39" i="4"/>
  <c r="S150" i="4"/>
  <c r="S42" i="4"/>
  <c r="S153" i="4"/>
  <c r="S89" i="4"/>
  <c r="S25" i="4"/>
  <c r="S93" i="4"/>
  <c r="S29" i="4"/>
  <c r="S104" i="4"/>
  <c r="S40" i="4"/>
  <c r="S107" i="4"/>
  <c r="S43" i="4"/>
  <c r="S38" i="4"/>
  <c r="S302" i="4"/>
  <c r="S355" i="4"/>
  <c r="S290" i="4"/>
  <c r="S323" i="4"/>
  <c r="S326" i="4"/>
  <c r="S130" i="4"/>
  <c r="S98" i="4"/>
  <c r="S283" i="4"/>
  <c r="S179" i="4"/>
  <c r="S337" i="4"/>
  <c r="S354" i="4"/>
  <c r="S311" i="4"/>
  <c r="S236" i="4"/>
  <c r="S298" i="4"/>
  <c r="S223" i="4"/>
  <c r="S111" i="4"/>
  <c r="L263" i="5"/>
  <c r="S63" i="4"/>
  <c r="S260" i="4"/>
  <c r="S178" i="4"/>
  <c r="S344" i="4"/>
  <c r="S280" i="4"/>
  <c r="S216" i="4"/>
  <c r="S140" i="4"/>
  <c r="S12" i="4"/>
  <c r="S215" i="4"/>
  <c r="S152" i="4"/>
  <c r="S23" i="4"/>
  <c r="S148" i="4"/>
  <c r="S26" i="4"/>
  <c r="S145" i="4"/>
  <c r="S81" i="4"/>
  <c r="S17" i="4"/>
  <c r="S85" i="4"/>
  <c r="S21" i="4"/>
  <c r="S96" i="4"/>
  <c r="S32" i="4"/>
  <c r="S99" i="4"/>
  <c r="S35" i="4"/>
  <c r="S285" i="4"/>
  <c r="S330" i="4"/>
  <c r="S316" i="4"/>
  <c r="S349" i="4"/>
  <c r="S368" i="4"/>
  <c r="S345" i="4"/>
  <c r="S147" i="4"/>
  <c r="S315" i="4"/>
  <c r="S134" i="4"/>
  <c r="S303" i="4"/>
  <c r="S364" i="4"/>
  <c r="S339" i="4"/>
  <c r="S356" i="4"/>
  <c r="S300" i="4"/>
  <c r="S287" i="4"/>
  <c r="S211" i="4"/>
  <c r="S79" i="4"/>
  <c r="S255" i="4"/>
  <c r="S31" i="4"/>
  <c r="S231" i="4"/>
  <c r="S82" i="4"/>
  <c r="S249" i="4"/>
  <c r="S167" i="4"/>
  <c r="S336" i="4"/>
  <c r="S272" i="4"/>
  <c r="S208" i="4"/>
  <c r="S124" i="4"/>
  <c r="S116" i="4"/>
  <c r="S135" i="4"/>
  <c r="S210" i="4"/>
  <c r="S138" i="4"/>
  <c r="S10" i="4"/>
  <c r="S137" i="4"/>
  <c r="S73" i="4"/>
  <c r="S77" i="4"/>
  <c r="S13" i="4"/>
  <c r="S88" i="4"/>
  <c r="S24" i="4"/>
  <c r="S91" i="4"/>
  <c r="S27" i="4"/>
  <c r="S343" i="4"/>
  <c r="S357" i="4"/>
  <c r="S294" i="4"/>
  <c r="S190" i="4"/>
  <c r="S347" i="4"/>
  <c r="S157" i="4"/>
  <c r="S348" i="4"/>
  <c r="S308" i="4"/>
  <c r="S110" i="4"/>
  <c r="S365" i="4"/>
  <c r="S367" i="4"/>
  <c r="S289" i="4"/>
  <c r="S205" i="4"/>
  <c r="S195" i="4"/>
  <c r="S47" i="4"/>
  <c r="S244" i="4"/>
  <c r="S295" i="4"/>
  <c r="S220" i="4"/>
  <c r="S50" i="4"/>
  <c r="S238" i="4"/>
  <c r="S328" i="4"/>
  <c r="S264" i="4"/>
  <c r="S200" i="4"/>
  <c r="S108" i="4"/>
  <c r="S204" i="4"/>
  <c r="S199" i="4"/>
  <c r="S119" i="4"/>
  <c r="S202" i="4"/>
  <c r="S122" i="4"/>
  <c r="S193" i="4"/>
  <c r="S129" i="4"/>
  <c r="S65" i="4"/>
  <c r="S133" i="4"/>
  <c r="S80" i="4"/>
  <c r="S83" i="4"/>
  <c r="S19" i="4"/>
  <c r="S70" i="4"/>
  <c r="S217" i="4"/>
  <c r="S361" i="4"/>
  <c r="S213" i="4"/>
  <c r="S360" i="4"/>
  <c r="S168" i="4"/>
  <c r="S313" i="4"/>
  <c r="S230" i="4"/>
  <c r="S78" i="4"/>
  <c r="S327" i="4"/>
  <c r="S278" i="4"/>
  <c r="S188" i="4"/>
  <c r="S340" i="4"/>
  <c r="S265" i="4"/>
  <c r="S284" i="4"/>
  <c r="S206" i="4"/>
  <c r="S18" i="4"/>
  <c r="S229" i="4"/>
  <c r="S126" i="4"/>
  <c r="S320" i="4"/>
  <c r="S256" i="4"/>
  <c r="S186" i="4"/>
  <c r="S92" i="4"/>
  <c r="S196" i="4"/>
  <c r="S194" i="4"/>
  <c r="S103" i="4"/>
  <c r="S192" i="4"/>
  <c r="S106" i="4"/>
  <c r="S185" i="4"/>
  <c r="S121" i="4"/>
  <c r="S57" i="4"/>
  <c r="S125" i="4"/>
  <c r="S61" i="4"/>
  <c r="S136" i="4"/>
  <c r="S75" i="4"/>
  <c r="S221" i="4"/>
  <c r="S281" i="4"/>
  <c r="S370" i="4"/>
  <c r="S219" i="4"/>
  <c r="S369" i="4"/>
  <c r="S197" i="4"/>
  <c r="S325" i="4"/>
  <c r="S252" i="4"/>
  <c r="S146" i="4"/>
  <c r="S346" i="4"/>
  <c r="S269" i="4"/>
  <c r="S118" i="4"/>
  <c r="S329" i="4"/>
  <c r="S173" i="4"/>
  <c r="S297" i="4"/>
  <c r="S222" i="4"/>
  <c r="S273" i="4"/>
  <c r="S182" i="4"/>
  <c r="S293" i="4"/>
  <c r="S94" i="4"/>
  <c r="S312" i="4"/>
  <c r="S248" i="4"/>
  <c r="S175" i="4"/>
  <c r="S76" i="4"/>
  <c r="S187" i="4"/>
  <c r="S68" i="4"/>
  <c r="S183" i="4"/>
  <c r="S87" i="4"/>
  <c r="S181" i="4"/>
  <c r="S90" i="4"/>
  <c r="S177" i="4"/>
  <c r="S113" i="4"/>
  <c r="S117" i="4"/>
  <c r="S64" i="4"/>
  <c r="S67" i="4"/>
  <c r="S201" i="4"/>
  <c r="S321" i="4"/>
  <c r="S261" i="4"/>
  <c r="S319" i="4"/>
  <c r="S299" i="4"/>
  <c r="S237" i="4"/>
  <c r="S34" i="4"/>
  <c r="L6" i="5"/>
  <c r="Q23" i="5"/>
  <c r="Q26" i="4" s="1"/>
  <c r="Q21" i="5"/>
  <c r="Q24" i="4" s="1"/>
  <c r="Q19" i="5"/>
  <c r="Q22" i="4" s="1"/>
  <c r="Q17" i="5"/>
  <c r="Q20" i="4" s="1"/>
  <c r="Q15" i="5"/>
  <c r="Q18" i="4" s="1"/>
  <c r="Q13" i="5"/>
  <c r="Q16" i="4" s="1"/>
  <c r="Q11" i="5"/>
  <c r="Q14" i="4" s="1"/>
  <c r="Q9" i="5"/>
  <c r="Q12" i="4" s="1"/>
  <c r="Q7" i="5"/>
  <c r="Q10" i="4" s="1"/>
  <c r="Q369" i="5"/>
  <c r="Q372" i="4" s="1"/>
  <c r="Q367" i="5"/>
  <c r="Q370" i="4" s="1"/>
  <c r="Q365" i="5"/>
  <c r="Q368" i="4" s="1"/>
  <c r="Q363" i="5"/>
  <c r="Q366" i="4" s="1"/>
  <c r="Q361" i="5"/>
  <c r="Q364" i="4" s="1"/>
  <c r="Q359" i="5"/>
  <c r="Q362" i="4" s="1"/>
  <c r="Q357" i="5"/>
  <c r="Q360" i="4" s="1"/>
  <c r="Q355" i="5"/>
  <c r="Q358" i="4" s="1"/>
  <c r="Q353" i="5"/>
  <c r="Q356" i="4" s="1"/>
  <c r="Q25" i="5"/>
  <c r="Q28" i="4" s="1"/>
  <c r="Q302" i="5"/>
  <c r="Q305" i="4" s="1"/>
  <c r="P25" i="5"/>
  <c r="P28" i="4" s="1"/>
  <c r="P23" i="5"/>
  <c r="P26" i="4" s="1"/>
  <c r="P21" i="5"/>
  <c r="P24" i="4" s="1"/>
  <c r="P19" i="5"/>
  <c r="P22" i="4" s="1"/>
  <c r="P17" i="5"/>
  <c r="P20" i="4" s="1"/>
  <c r="P15" i="5"/>
  <c r="P18" i="4" s="1"/>
  <c r="P13" i="5"/>
  <c r="P16" i="4" s="1"/>
  <c r="P11" i="5"/>
  <c r="P14" i="4" s="1"/>
  <c r="P9" i="5"/>
  <c r="P12" i="4" s="1"/>
  <c r="P7" i="5"/>
  <c r="P10" i="4" s="1"/>
  <c r="P369" i="5"/>
  <c r="P372" i="4" s="1"/>
  <c r="P367" i="5"/>
  <c r="P370" i="4" s="1"/>
  <c r="P365" i="5"/>
  <c r="P368" i="4" s="1"/>
  <c r="Q300" i="5"/>
  <c r="Q303" i="4" s="1"/>
  <c r="Q294" i="5"/>
  <c r="Q297" i="4" s="1"/>
  <c r="Q290" i="5"/>
  <c r="Q293" i="4" s="1"/>
  <c r="Q286" i="5"/>
  <c r="Q289" i="4" s="1"/>
  <c r="Q280" i="5"/>
  <c r="Q283" i="4" s="1"/>
  <c r="Q274" i="5"/>
  <c r="Q277" i="4" s="1"/>
  <c r="Q268" i="5"/>
  <c r="Q271" i="4" s="1"/>
  <c r="Q262" i="5"/>
  <c r="Q265" i="4" s="1"/>
  <c r="Q256" i="5"/>
  <c r="Q259" i="4" s="1"/>
  <c r="Q250" i="5"/>
  <c r="Q253" i="4" s="1"/>
  <c r="Q244" i="5"/>
  <c r="Q247" i="4" s="1"/>
  <c r="Q238" i="5"/>
  <c r="Q241" i="4" s="1"/>
  <c r="Q232" i="5"/>
  <c r="Q235" i="4" s="1"/>
  <c r="Q224" i="5"/>
  <c r="Q227" i="4" s="1"/>
  <c r="Q218" i="5"/>
  <c r="Q221" i="4" s="1"/>
  <c r="Q212" i="5"/>
  <c r="Q215" i="4" s="1"/>
  <c r="Q204" i="5"/>
  <c r="Q207" i="4" s="1"/>
  <c r="Q198" i="5"/>
  <c r="Q201" i="4" s="1"/>
  <c r="Q192" i="5"/>
  <c r="Q195" i="4" s="1"/>
  <c r="Q186" i="5"/>
  <c r="Q189" i="4" s="1"/>
  <c r="Q180" i="5"/>
  <c r="Q183" i="4" s="1"/>
  <c r="Q174" i="5"/>
  <c r="Q177" i="4" s="1"/>
  <c r="Q168" i="5"/>
  <c r="Q171" i="4" s="1"/>
  <c r="Q162" i="5"/>
  <c r="Q165" i="4" s="1"/>
  <c r="Q156" i="5"/>
  <c r="Q159" i="4" s="1"/>
  <c r="Q152" i="5"/>
  <c r="Q155" i="4" s="1"/>
  <c r="Q146" i="5"/>
  <c r="Q149" i="4" s="1"/>
  <c r="Q142" i="5"/>
  <c r="Q145" i="4" s="1"/>
  <c r="Q138" i="5"/>
  <c r="Q141" i="4" s="1"/>
  <c r="Q136" i="5"/>
  <c r="Q139" i="4" s="1"/>
  <c r="Q134" i="5"/>
  <c r="Q137" i="4" s="1"/>
  <c r="Q132" i="5"/>
  <c r="Q135" i="4" s="1"/>
  <c r="Q126" i="5"/>
  <c r="Q129" i="4" s="1"/>
  <c r="Q124" i="5"/>
  <c r="Q127" i="4" s="1"/>
  <c r="Q122" i="5"/>
  <c r="Q125" i="4" s="1"/>
  <c r="Q120" i="5"/>
  <c r="Q123" i="4" s="1"/>
  <c r="Q118" i="5"/>
  <c r="Q121" i="4" s="1"/>
  <c r="Q116" i="5"/>
  <c r="Q119" i="4" s="1"/>
  <c r="Q114" i="5"/>
  <c r="Q117" i="4" s="1"/>
  <c r="Q112" i="5"/>
  <c r="Q115" i="4" s="1"/>
  <c r="Q110" i="5"/>
  <c r="Q113" i="4" s="1"/>
  <c r="Q108" i="5"/>
  <c r="Q111" i="4" s="1"/>
  <c r="Q106" i="5"/>
  <c r="Q109" i="4" s="1"/>
  <c r="Q104" i="5"/>
  <c r="Q107" i="4" s="1"/>
  <c r="Q102" i="5"/>
  <c r="Q105" i="4" s="1"/>
  <c r="Q100" i="5"/>
  <c r="Q103" i="4" s="1"/>
  <c r="Q98" i="5"/>
  <c r="Q101" i="4" s="1"/>
  <c r="Q96" i="5"/>
  <c r="Q99" i="4" s="1"/>
  <c r="Q94" i="5"/>
  <c r="Q97" i="4" s="1"/>
  <c r="Q92" i="5"/>
  <c r="Q95" i="4" s="1"/>
  <c r="Q90" i="5"/>
  <c r="Q93" i="4" s="1"/>
  <c r="Q88" i="5"/>
  <c r="Q91" i="4" s="1"/>
  <c r="Q86" i="5"/>
  <c r="Q89" i="4" s="1"/>
  <c r="Q84" i="5"/>
  <c r="Q87" i="4" s="1"/>
  <c r="Q82" i="5"/>
  <c r="Q85" i="4" s="1"/>
  <c r="Q80" i="5"/>
  <c r="Q83" i="4" s="1"/>
  <c r="Q78" i="5"/>
  <c r="Q81" i="4" s="1"/>
  <c r="Q76" i="5"/>
  <c r="Q79" i="4" s="1"/>
  <c r="Q74" i="5"/>
  <c r="Q77" i="4" s="1"/>
  <c r="Q72" i="5"/>
  <c r="Q75" i="4" s="1"/>
  <c r="Q70" i="5"/>
  <c r="Q73" i="4" s="1"/>
  <c r="Q68" i="5"/>
  <c r="Q71" i="4" s="1"/>
  <c r="Q66" i="5"/>
  <c r="Q69" i="4" s="1"/>
  <c r="Q64" i="5"/>
  <c r="Q67" i="4" s="1"/>
  <c r="Q62" i="5"/>
  <c r="Q65" i="4" s="1"/>
  <c r="Q60" i="5"/>
  <c r="Q63" i="4" s="1"/>
  <c r="Q58" i="5"/>
  <c r="Q61" i="4" s="1"/>
  <c r="Q56" i="5"/>
  <c r="Q59" i="4" s="1"/>
  <c r="Q54" i="5"/>
  <c r="Q57" i="4" s="1"/>
  <c r="Q52" i="5"/>
  <c r="Q55" i="4" s="1"/>
  <c r="Q50" i="5"/>
  <c r="Q53" i="4" s="1"/>
  <c r="Q48" i="5"/>
  <c r="Q51" i="4" s="1"/>
  <c r="Q46" i="5"/>
  <c r="Q49" i="4" s="1"/>
  <c r="Q44" i="5"/>
  <c r="Q47" i="4" s="1"/>
  <c r="Q42" i="5"/>
  <c r="Q45" i="4" s="1"/>
  <c r="Q40" i="5"/>
  <c r="Q43" i="4" s="1"/>
  <c r="Q38" i="5"/>
  <c r="Q41" i="4" s="1"/>
  <c r="Q36" i="5"/>
  <c r="Q39" i="4" s="1"/>
  <c r="Q34" i="5"/>
  <c r="Q37" i="4" s="1"/>
  <c r="Q32" i="5"/>
  <c r="Q35" i="4" s="1"/>
  <c r="Q30" i="5"/>
  <c r="Q33" i="4" s="1"/>
  <c r="Q28" i="5"/>
  <c r="Q31" i="4" s="1"/>
  <c r="Q26" i="5"/>
  <c r="Q29" i="4" s="1"/>
  <c r="Q22" i="5"/>
  <c r="Q25" i="4" s="1"/>
  <c r="Q18" i="5"/>
  <c r="Q21" i="4" s="1"/>
  <c r="Q14" i="5"/>
  <c r="Q17" i="4" s="1"/>
  <c r="Q10" i="5"/>
  <c r="Q13" i="4" s="1"/>
  <c r="Q370" i="5"/>
  <c r="Q373" i="4" s="1"/>
  <c r="Q366" i="5"/>
  <c r="Q369" i="4" s="1"/>
  <c r="Q362" i="5"/>
  <c r="Q365" i="4" s="1"/>
  <c r="Q358" i="5"/>
  <c r="Q361" i="4" s="1"/>
  <c r="Q354" i="5"/>
  <c r="Q357" i="4" s="1"/>
  <c r="Q350" i="5"/>
  <c r="Q353" i="4" s="1"/>
  <c r="Q346" i="5"/>
  <c r="Q349" i="4" s="1"/>
  <c r="Q342" i="5"/>
  <c r="Q345" i="4" s="1"/>
  <c r="Q338" i="5"/>
  <c r="Q341" i="4" s="1"/>
  <c r="Q334" i="5"/>
  <c r="Q337" i="4" s="1"/>
  <c r="Q330" i="5"/>
  <c r="Q333" i="4" s="1"/>
  <c r="Q326" i="5"/>
  <c r="Q329" i="4" s="1"/>
  <c r="Q322" i="5"/>
  <c r="Q325" i="4" s="1"/>
  <c r="Q318" i="5"/>
  <c r="Q321" i="4" s="1"/>
  <c r="Q314" i="5"/>
  <c r="Q317" i="4" s="1"/>
  <c r="Q308" i="5"/>
  <c r="Q311" i="4" s="1"/>
  <c r="Q282" i="5"/>
  <c r="Q285" i="4" s="1"/>
  <c r="Q276" i="5"/>
  <c r="Q279" i="4" s="1"/>
  <c r="Q270" i="5"/>
  <c r="Q273" i="4" s="1"/>
  <c r="Q264" i="5"/>
  <c r="Q267" i="4" s="1"/>
  <c r="Q258" i="5"/>
  <c r="Q261" i="4" s="1"/>
  <c r="Q254" i="5"/>
  <c r="Q257" i="4" s="1"/>
  <c r="Q248" i="5"/>
  <c r="Q251" i="4" s="1"/>
  <c r="Q242" i="5"/>
  <c r="Q245" i="4" s="1"/>
  <c r="Q236" i="5"/>
  <c r="Q239" i="4" s="1"/>
  <c r="Q230" i="5"/>
  <c r="Q233" i="4" s="1"/>
  <c r="Q226" i="5"/>
  <c r="Q229" i="4" s="1"/>
  <c r="Q220" i="5"/>
  <c r="Q223" i="4" s="1"/>
  <c r="Q214" i="5"/>
  <c r="Q217" i="4" s="1"/>
  <c r="Q208" i="5"/>
  <c r="Q211" i="4" s="1"/>
  <c r="Q202" i="5"/>
  <c r="Q205" i="4" s="1"/>
  <c r="Q196" i="5"/>
  <c r="Q199" i="4" s="1"/>
  <c r="Q190" i="5"/>
  <c r="Q193" i="4" s="1"/>
  <c r="Q184" i="5"/>
  <c r="Q187" i="4" s="1"/>
  <c r="Q178" i="5"/>
  <c r="Q181" i="4" s="1"/>
  <c r="Q172" i="5"/>
  <c r="Q175" i="4" s="1"/>
  <c r="Q166" i="5"/>
  <c r="Q169" i="4" s="1"/>
  <c r="Q160" i="5"/>
  <c r="Q163" i="4" s="1"/>
  <c r="Q154" i="5"/>
  <c r="Q157" i="4" s="1"/>
  <c r="Q148" i="5"/>
  <c r="Q151" i="4" s="1"/>
  <c r="Q140" i="5"/>
  <c r="Q143" i="4" s="1"/>
  <c r="Q130" i="5"/>
  <c r="Q133" i="4" s="1"/>
  <c r="Q24" i="5"/>
  <c r="Q27" i="4" s="1"/>
  <c r="Q20" i="5"/>
  <c r="Q23" i="4" s="1"/>
  <c r="Q16" i="5"/>
  <c r="Q19" i="4" s="1"/>
  <c r="Q12" i="5"/>
  <c r="Q15" i="4" s="1"/>
  <c r="Q8" i="5"/>
  <c r="Q11" i="4" s="1"/>
  <c r="Q368" i="5"/>
  <c r="Q371" i="4" s="1"/>
  <c r="Q364" i="5"/>
  <c r="Q367" i="4" s="1"/>
  <c r="Q360" i="5"/>
  <c r="Q363" i="4" s="1"/>
  <c r="Q356" i="5"/>
  <c r="Q359" i="4" s="1"/>
  <c r="Q352" i="5"/>
  <c r="Q355" i="4" s="1"/>
  <c r="Q348" i="5"/>
  <c r="Q351" i="4" s="1"/>
  <c r="Q344" i="5"/>
  <c r="Q347" i="4" s="1"/>
  <c r="Q340" i="5"/>
  <c r="Q343" i="4" s="1"/>
  <c r="Q336" i="5"/>
  <c r="Q339" i="4" s="1"/>
  <c r="Q332" i="5"/>
  <c r="Q335" i="4" s="1"/>
  <c r="Q328" i="5"/>
  <c r="Q331" i="4" s="1"/>
  <c r="Q324" i="5"/>
  <c r="Q327" i="4" s="1"/>
  <c r="Q320" i="5"/>
  <c r="Q323" i="4" s="1"/>
  <c r="Q316" i="5"/>
  <c r="Q319" i="4" s="1"/>
  <c r="Q312" i="5"/>
  <c r="Q315" i="4" s="1"/>
  <c r="Q310" i="5"/>
  <c r="Q313" i="4" s="1"/>
  <c r="Q306" i="5"/>
  <c r="Q309" i="4" s="1"/>
  <c r="Q304" i="5"/>
  <c r="Q307" i="4" s="1"/>
  <c r="Q298" i="5"/>
  <c r="Q301" i="4" s="1"/>
  <c r="Q296" i="5"/>
  <c r="Q299" i="4" s="1"/>
  <c r="Q292" i="5"/>
  <c r="Q295" i="4" s="1"/>
  <c r="Q288" i="5"/>
  <c r="Q291" i="4" s="1"/>
  <c r="Q284" i="5"/>
  <c r="Q287" i="4" s="1"/>
  <c r="Q278" i="5"/>
  <c r="Q281" i="4" s="1"/>
  <c r="Q272" i="5"/>
  <c r="Q275" i="4" s="1"/>
  <c r="Q266" i="5"/>
  <c r="Q269" i="4" s="1"/>
  <c r="Q260" i="5"/>
  <c r="Q263" i="4" s="1"/>
  <c r="Q252" i="5"/>
  <c r="Q255" i="4" s="1"/>
  <c r="Q246" i="5"/>
  <c r="Q249" i="4" s="1"/>
  <c r="Q240" i="5"/>
  <c r="Q243" i="4" s="1"/>
  <c r="Q234" i="5"/>
  <c r="Q237" i="4" s="1"/>
  <c r="Q228" i="5"/>
  <c r="Q231" i="4" s="1"/>
  <c r="Q222" i="5"/>
  <c r="Q225" i="4" s="1"/>
  <c r="Q216" i="5"/>
  <c r="Q219" i="4" s="1"/>
  <c r="Q210" i="5"/>
  <c r="Q213" i="4" s="1"/>
  <c r="Q206" i="5"/>
  <c r="Q209" i="4" s="1"/>
  <c r="Q200" i="5"/>
  <c r="Q203" i="4" s="1"/>
  <c r="Q194" i="5"/>
  <c r="Q197" i="4" s="1"/>
  <c r="Q188" i="5"/>
  <c r="Q191" i="4" s="1"/>
  <c r="Q182" i="5"/>
  <c r="Q185" i="4" s="1"/>
  <c r="Q176" i="5"/>
  <c r="Q179" i="4" s="1"/>
  <c r="Q170" i="5"/>
  <c r="Q173" i="4" s="1"/>
  <c r="Q164" i="5"/>
  <c r="Q167" i="4" s="1"/>
  <c r="Q158" i="5"/>
  <c r="Q161" i="4" s="1"/>
  <c r="Q150" i="5"/>
  <c r="Q153" i="4" s="1"/>
  <c r="Q144" i="5"/>
  <c r="Q147" i="4" s="1"/>
  <c r="Q128" i="5"/>
  <c r="Q131" i="4" s="1"/>
  <c r="P363" i="5"/>
  <c r="P366" i="4" s="1"/>
  <c r="P361" i="5"/>
  <c r="P364" i="4" s="1"/>
  <c r="P359" i="5"/>
  <c r="P362" i="4" s="1"/>
  <c r="P357" i="5"/>
  <c r="P360" i="4" s="1"/>
  <c r="P355" i="5"/>
  <c r="P358" i="4" s="1"/>
  <c r="P353" i="5"/>
  <c r="P356" i="4" s="1"/>
  <c r="P351" i="5"/>
  <c r="P354" i="4" s="1"/>
  <c r="P349" i="5"/>
  <c r="P352" i="4" s="1"/>
  <c r="P347" i="5"/>
  <c r="P350" i="4" s="1"/>
  <c r="P345" i="5"/>
  <c r="P348" i="4" s="1"/>
  <c r="P343" i="5"/>
  <c r="P346" i="4" s="1"/>
  <c r="P341" i="5"/>
  <c r="P344" i="4" s="1"/>
  <c r="P339" i="5"/>
  <c r="P342" i="4" s="1"/>
  <c r="P337" i="5"/>
  <c r="P340" i="4" s="1"/>
  <c r="P335" i="5"/>
  <c r="P338" i="4" s="1"/>
  <c r="P333" i="5"/>
  <c r="P336" i="4" s="1"/>
  <c r="P331" i="5"/>
  <c r="P334" i="4" s="1"/>
  <c r="P329" i="5"/>
  <c r="P332" i="4" s="1"/>
  <c r="P327" i="5"/>
  <c r="P330" i="4" s="1"/>
  <c r="P325" i="5"/>
  <c r="P328" i="4" s="1"/>
  <c r="P323" i="5"/>
  <c r="P326" i="4" s="1"/>
  <c r="P321" i="5"/>
  <c r="P324" i="4" s="1"/>
  <c r="P319" i="5"/>
  <c r="P322" i="4" s="1"/>
  <c r="P317" i="5"/>
  <c r="P320" i="4" s="1"/>
  <c r="P315" i="5"/>
  <c r="P318" i="4" s="1"/>
  <c r="P313" i="5"/>
  <c r="P316" i="4" s="1"/>
  <c r="P311" i="5"/>
  <c r="P314" i="4" s="1"/>
  <c r="P309" i="5"/>
  <c r="P312" i="4" s="1"/>
  <c r="P307" i="5"/>
  <c r="P310" i="4" s="1"/>
  <c r="P305" i="5"/>
  <c r="P308" i="4" s="1"/>
  <c r="P303" i="5"/>
  <c r="P306" i="4" s="1"/>
  <c r="P301" i="5"/>
  <c r="P304" i="4" s="1"/>
  <c r="P299" i="5"/>
  <c r="P302" i="4" s="1"/>
  <c r="P297" i="5"/>
  <c r="P300" i="4" s="1"/>
  <c r="P295" i="5"/>
  <c r="P298" i="4" s="1"/>
  <c r="P293" i="5"/>
  <c r="P296" i="4" s="1"/>
  <c r="P291" i="5"/>
  <c r="P294" i="4" s="1"/>
  <c r="P289" i="5"/>
  <c r="P292" i="4" s="1"/>
  <c r="P287" i="5"/>
  <c r="P290" i="4" s="1"/>
  <c r="P285" i="5"/>
  <c r="P288" i="4" s="1"/>
  <c r="P283" i="5"/>
  <c r="P286" i="4" s="1"/>
  <c r="P281" i="5"/>
  <c r="P284" i="4" s="1"/>
  <c r="P279" i="5"/>
  <c r="P282" i="4" s="1"/>
  <c r="P277" i="5"/>
  <c r="P280" i="4" s="1"/>
  <c r="P275" i="5"/>
  <c r="P278" i="4" s="1"/>
  <c r="P273" i="5"/>
  <c r="P276" i="4" s="1"/>
  <c r="P271" i="5"/>
  <c r="P274" i="4" s="1"/>
  <c r="P269" i="5"/>
  <c r="P272" i="4" s="1"/>
  <c r="P267" i="5"/>
  <c r="P270" i="4" s="1"/>
  <c r="P265" i="5"/>
  <c r="P268" i="4" s="1"/>
  <c r="P263" i="5"/>
  <c r="P266" i="4" s="1"/>
  <c r="P261" i="5"/>
  <c r="P264" i="4" s="1"/>
  <c r="P259" i="5"/>
  <c r="P262" i="4" s="1"/>
  <c r="P257" i="5"/>
  <c r="P260" i="4" s="1"/>
  <c r="P255" i="5"/>
  <c r="P258" i="4" s="1"/>
  <c r="P253" i="5"/>
  <c r="P256" i="4" s="1"/>
  <c r="P251" i="5"/>
  <c r="P254" i="4" s="1"/>
  <c r="P249" i="5"/>
  <c r="P252" i="4" s="1"/>
  <c r="P247" i="5"/>
  <c r="P250" i="4" s="1"/>
  <c r="P245" i="5"/>
  <c r="P248" i="4" s="1"/>
  <c r="P243" i="5"/>
  <c r="P246" i="4" s="1"/>
  <c r="P241" i="5"/>
  <c r="P244" i="4" s="1"/>
  <c r="P239" i="5"/>
  <c r="P242" i="4" s="1"/>
  <c r="P237" i="5"/>
  <c r="P240" i="4" s="1"/>
  <c r="P235" i="5"/>
  <c r="P238" i="4" s="1"/>
  <c r="P233" i="5"/>
  <c r="P236" i="4" s="1"/>
  <c r="P231" i="5"/>
  <c r="P234" i="4" s="1"/>
  <c r="P229" i="5"/>
  <c r="P232" i="4" s="1"/>
  <c r="P227" i="5"/>
  <c r="P230" i="4" s="1"/>
  <c r="P225" i="5"/>
  <c r="P228" i="4" s="1"/>
  <c r="P223" i="5"/>
  <c r="P226" i="4" s="1"/>
  <c r="P221" i="5"/>
  <c r="P224" i="4" s="1"/>
  <c r="P219" i="5"/>
  <c r="P222" i="4" s="1"/>
  <c r="P217" i="5"/>
  <c r="P220" i="4" s="1"/>
  <c r="P215" i="5"/>
  <c r="P218" i="4" s="1"/>
  <c r="P213" i="5"/>
  <c r="P216" i="4" s="1"/>
  <c r="P211" i="5"/>
  <c r="P214" i="4" s="1"/>
  <c r="P209" i="5"/>
  <c r="P212" i="4" s="1"/>
  <c r="P207" i="5"/>
  <c r="P210" i="4" s="1"/>
  <c r="P205" i="5"/>
  <c r="P208" i="4" s="1"/>
  <c r="P203" i="5"/>
  <c r="P206" i="4" s="1"/>
  <c r="P201" i="5"/>
  <c r="P204" i="4" s="1"/>
  <c r="P199" i="5"/>
  <c r="P202" i="4" s="1"/>
  <c r="P197" i="5"/>
  <c r="P200" i="4" s="1"/>
  <c r="P195" i="5"/>
  <c r="P198" i="4" s="1"/>
  <c r="Q351" i="5"/>
  <c r="Q354" i="4" s="1"/>
  <c r="Q349" i="5"/>
  <c r="Q352" i="4" s="1"/>
  <c r="Q347" i="5"/>
  <c r="Q350" i="4" s="1"/>
  <c r="Q345" i="5"/>
  <c r="Q348" i="4" s="1"/>
  <c r="Q343" i="5"/>
  <c r="Q346" i="4" s="1"/>
  <c r="Q341" i="5"/>
  <c r="Q344" i="4" s="1"/>
  <c r="Q339" i="5"/>
  <c r="Q342" i="4" s="1"/>
  <c r="Q337" i="5"/>
  <c r="Q340" i="4" s="1"/>
  <c r="Q335" i="5"/>
  <c r="Q338" i="4" s="1"/>
  <c r="Q333" i="5"/>
  <c r="Q336" i="4" s="1"/>
  <c r="Q331" i="5"/>
  <c r="Q334" i="4" s="1"/>
  <c r="Q329" i="5"/>
  <c r="Q332" i="4" s="1"/>
  <c r="Q327" i="5"/>
  <c r="Q330" i="4" s="1"/>
  <c r="Q325" i="5"/>
  <c r="Q328" i="4" s="1"/>
  <c r="Q323" i="5"/>
  <c r="Q326" i="4" s="1"/>
  <c r="Q321" i="5"/>
  <c r="Q324" i="4" s="1"/>
  <c r="Q319" i="5"/>
  <c r="Q322" i="4" s="1"/>
  <c r="Q317" i="5"/>
  <c r="Q320" i="4" s="1"/>
  <c r="Q315" i="5"/>
  <c r="Q318" i="4" s="1"/>
  <c r="Q313" i="5"/>
  <c r="Q316" i="4" s="1"/>
  <c r="Q311" i="5"/>
  <c r="Q314" i="4" s="1"/>
  <c r="Q309" i="5"/>
  <c r="Q312" i="4" s="1"/>
  <c r="Q307" i="5"/>
  <c r="Q310" i="4" s="1"/>
  <c r="Q305" i="5"/>
  <c r="Q308" i="4" s="1"/>
  <c r="Q303" i="5"/>
  <c r="Q306" i="4" s="1"/>
  <c r="Q301" i="5"/>
  <c r="Q304" i="4" s="1"/>
  <c r="Q299" i="5"/>
  <c r="Q302" i="4" s="1"/>
  <c r="Q297" i="5"/>
  <c r="Q300" i="4" s="1"/>
  <c r="Q295" i="5"/>
  <c r="Q298" i="4" s="1"/>
  <c r="Q293" i="5"/>
  <c r="Q296" i="4" s="1"/>
  <c r="Q291" i="5"/>
  <c r="Q294" i="4" s="1"/>
  <c r="Q289" i="5"/>
  <c r="Q292" i="4" s="1"/>
  <c r="Q287" i="5"/>
  <c r="Q290" i="4" s="1"/>
  <c r="Q285" i="5"/>
  <c r="Q288" i="4" s="1"/>
  <c r="Q283" i="5"/>
  <c r="Q286" i="4" s="1"/>
  <c r="Q281" i="5"/>
  <c r="Q284" i="4" s="1"/>
  <c r="Q279" i="5"/>
  <c r="Q282" i="4" s="1"/>
  <c r="Q277" i="5"/>
  <c r="Q280" i="4" s="1"/>
  <c r="Q275" i="5"/>
  <c r="Q278" i="4" s="1"/>
  <c r="Q273" i="5"/>
  <c r="Q276" i="4" s="1"/>
  <c r="Q271" i="5"/>
  <c r="Q274" i="4" s="1"/>
  <c r="Q269" i="5"/>
  <c r="Q272" i="4" s="1"/>
  <c r="Q267" i="5"/>
  <c r="Q270" i="4" s="1"/>
  <c r="Q265" i="5"/>
  <c r="Q268" i="4" s="1"/>
  <c r="Q263" i="5"/>
  <c r="Q266" i="4" s="1"/>
  <c r="Q261" i="5"/>
  <c r="Q264" i="4" s="1"/>
  <c r="Q259" i="5"/>
  <c r="Q262" i="4" s="1"/>
  <c r="Q257" i="5"/>
  <c r="Q260" i="4" s="1"/>
  <c r="Q255" i="5"/>
  <c r="Q258" i="4" s="1"/>
  <c r="Q253" i="5"/>
  <c r="Q256" i="4" s="1"/>
  <c r="Q251" i="5"/>
  <c r="Q254" i="4" s="1"/>
  <c r="Q249" i="5"/>
  <c r="Q252" i="4" s="1"/>
  <c r="Q247" i="5"/>
  <c r="Q250" i="4" s="1"/>
  <c r="Q245" i="5"/>
  <c r="Q248" i="4" s="1"/>
  <c r="Q243" i="5"/>
  <c r="Q246" i="4" s="1"/>
  <c r="Q241" i="5"/>
  <c r="Q244" i="4" s="1"/>
  <c r="Q239" i="5"/>
  <c r="Q242" i="4" s="1"/>
  <c r="Q237" i="5"/>
  <c r="Q240" i="4" s="1"/>
  <c r="Q235" i="5"/>
  <c r="Q238" i="4" s="1"/>
  <c r="Q233" i="5"/>
  <c r="Q236" i="4" s="1"/>
  <c r="Q231" i="5"/>
  <c r="Q234" i="4" s="1"/>
  <c r="Q229" i="5"/>
  <c r="Q232" i="4" s="1"/>
  <c r="Q227" i="5"/>
  <c r="Q230" i="4" s="1"/>
  <c r="Q225" i="5"/>
  <c r="Q228" i="4" s="1"/>
  <c r="Q223" i="5"/>
  <c r="Q226" i="4" s="1"/>
  <c r="Q221" i="5"/>
  <c r="Q224" i="4" s="1"/>
  <c r="Q219" i="5"/>
  <c r="Q222" i="4" s="1"/>
  <c r="Q217" i="5"/>
  <c r="Q220" i="4" s="1"/>
  <c r="Q215" i="5"/>
  <c r="Q218" i="4" s="1"/>
  <c r="Q213" i="5"/>
  <c r="Q216" i="4" s="1"/>
  <c r="Q211" i="5"/>
  <c r="Q214" i="4" s="1"/>
  <c r="Q209" i="5"/>
  <c r="Q212" i="4" s="1"/>
  <c r="Q207" i="5"/>
  <c r="Q210" i="4" s="1"/>
  <c r="Q205" i="5"/>
  <c r="Q208" i="4" s="1"/>
  <c r="Q203" i="5"/>
  <c r="Q206" i="4" s="1"/>
  <c r="Q201" i="5"/>
  <c r="Q204" i="4" s="1"/>
  <c r="Q199" i="5"/>
  <c r="Q202" i="4" s="1"/>
  <c r="Q197" i="5"/>
  <c r="Q200" i="4" s="1"/>
  <c r="Q195" i="5"/>
  <c r="Q198" i="4" s="1"/>
  <c r="Q193" i="5"/>
  <c r="Q196" i="4" s="1"/>
  <c r="Q191" i="5"/>
  <c r="Q194" i="4" s="1"/>
  <c r="Q189" i="5"/>
  <c r="Q192" i="4" s="1"/>
  <c r="Q187" i="5"/>
  <c r="Q190" i="4" s="1"/>
  <c r="P193" i="5"/>
  <c r="P196" i="4" s="1"/>
  <c r="P191" i="5"/>
  <c r="P194" i="4" s="1"/>
  <c r="P189" i="5"/>
  <c r="P192" i="4" s="1"/>
  <c r="P187" i="5"/>
  <c r="P190" i="4" s="1"/>
  <c r="P185" i="5"/>
  <c r="P188" i="4" s="1"/>
  <c r="P183" i="5"/>
  <c r="P186" i="4" s="1"/>
  <c r="P181" i="5"/>
  <c r="P184" i="4" s="1"/>
  <c r="P179" i="5"/>
  <c r="P182" i="4" s="1"/>
  <c r="P177" i="5"/>
  <c r="P180" i="4" s="1"/>
  <c r="P175" i="5"/>
  <c r="P178" i="4" s="1"/>
  <c r="P173" i="5"/>
  <c r="P176" i="4" s="1"/>
  <c r="P171" i="5"/>
  <c r="P174" i="4" s="1"/>
  <c r="P169" i="5"/>
  <c r="P172" i="4" s="1"/>
  <c r="P167" i="5"/>
  <c r="P170" i="4" s="1"/>
  <c r="P165" i="5"/>
  <c r="P168" i="4" s="1"/>
  <c r="P163" i="5"/>
  <c r="P166" i="4" s="1"/>
  <c r="P161" i="5"/>
  <c r="P164" i="4" s="1"/>
  <c r="P159" i="5"/>
  <c r="P162" i="4" s="1"/>
  <c r="P157" i="5"/>
  <c r="P160" i="4" s="1"/>
  <c r="P155" i="5"/>
  <c r="P158" i="4" s="1"/>
  <c r="P153" i="5"/>
  <c r="P156" i="4" s="1"/>
  <c r="P151" i="5"/>
  <c r="P154" i="4" s="1"/>
  <c r="P149" i="5"/>
  <c r="P152" i="4" s="1"/>
  <c r="P147" i="5"/>
  <c r="P150" i="4" s="1"/>
  <c r="P145" i="5"/>
  <c r="P148" i="4" s="1"/>
  <c r="P143" i="5"/>
  <c r="P146" i="4" s="1"/>
  <c r="P141" i="5"/>
  <c r="P144" i="4" s="1"/>
  <c r="P139" i="5"/>
  <c r="P142" i="4" s="1"/>
  <c r="P137" i="5"/>
  <c r="P140" i="4" s="1"/>
  <c r="P135" i="5"/>
  <c r="P138" i="4" s="1"/>
  <c r="P133" i="5"/>
  <c r="P136" i="4" s="1"/>
  <c r="P131" i="5"/>
  <c r="P134" i="4" s="1"/>
  <c r="P129" i="5"/>
  <c r="P132" i="4" s="1"/>
  <c r="P127" i="5"/>
  <c r="P130" i="4" s="1"/>
  <c r="P125" i="5"/>
  <c r="P128" i="4" s="1"/>
  <c r="P123" i="5"/>
  <c r="P126" i="4" s="1"/>
  <c r="P121" i="5"/>
  <c r="P124" i="4" s="1"/>
  <c r="P119" i="5"/>
  <c r="P122" i="4" s="1"/>
  <c r="P117" i="5"/>
  <c r="P120" i="4" s="1"/>
  <c r="P115" i="5"/>
  <c r="P118" i="4" s="1"/>
  <c r="P113" i="5"/>
  <c r="P116" i="4" s="1"/>
  <c r="P111" i="5"/>
  <c r="P114" i="4" s="1"/>
  <c r="P109" i="5"/>
  <c r="P112" i="4" s="1"/>
  <c r="P107" i="5"/>
  <c r="P110" i="4" s="1"/>
  <c r="P105" i="5"/>
  <c r="P108" i="4" s="1"/>
  <c r="P103" i="5"/>
  <c r="P106" i="4" s="1"/>
  <c r="P101" i="5"/>
  <c r="P104" i="4" s="1"/>
  <c r="P99" i="5"/>
  <c r="P102" i="4" s="1"/>
  <c r="P97" i="5"/>
  <c r="P100" i="4" s="1"/>
  <c r="P95" i="5"/>
  <c r="P98" i="4" s="1"/>
  <c r="P93" i="5"/>
  <c r="P96" i="4" s="1"/>
  <c r="P91" i="5"/>
  <c r="P94" i="4" s="1"/>
  <c r="P89" i="5"/>
  <c r="P92" i="4" s="1"/>
  <c r="P87" i="5"/>
  <c r="P90" i="4" s="1"/>
  <c r="P85" i="5"/>
  <c r="P88" i="4" s="1"/>
  <c r="P83" i="5"/>
  <c r="P86" i="4" s="1"/>
  <c r="P81" i="5"/>
  <c r="P84" i="4" s="1"/>
  <c r="P79" i="5"/>
  <c r="P82" i="4" s="1"/>
  <c r="P77" i="5"/>
  <c r="P80" i="4" s="1"/>
  <c r="P75" i="5"/>
  <c r="P78" i="4" s="1"/>
  <c r="P73" i="5"/>
  <c r="P76" i="4" s="1"/>
  <c r="P71" i="5"/>
  <c r="P74" i="4" s="1"/>
  <c r="P69" i="5"/>
  <c r="P72" i="4" s="1"/>
  <c r="P67" i="5"/>
  <c r="P70" i="4" s="1"/>
  <c r="P65" i="5"/>
  <c r="P68" i="4" s="1"/>
  <c r="P63" i="5"/>
  <c r="P66" i="4" s="1"/>
  <c r="P61" i="5"/>
  <c r="P64" i="4" s="1"/>
  <c r="P59" i="5"/>
  <c r="P62" i="4" s="1"/>
  <c r="P57" i="5"/>
  <c r="P60" i="4" s="1"/>
  <c r="P55" i="5"/>
  <c r="P58" i="4" s="1"/>
  <c r="P53" i="5"/>
  <c r="P56" i="4" s="1"/>
  <c r="P51" i="5"/>
  <c r="P54" i="4" s="1"/>
  <c r="P49" i="5"/>
  <c r="P52" i="4" s="1"/>
  <c r="P47" i="5"/>
  <c r="P50" i="4" s="1"/>
  <c r="P45" i="5"/>
  <c r="P48" i="4" s="1"/>
  <c r="P43" i="5"/>
  <c r="P46" i="4" s="1"/>
  <c r="P41" i="5"/>
  <c r="P44" i="4" s="1"/>
  <c r="P39" i="5"/>
  <c r="P42" i="4" s="1"/>
  <c r="P37" i="5"/>
  <c r="P40" i="4" s="1"/>
  <c r="P35" i="5"/>
  <c r="P38" i="4" s="1"/>
  <c r="P33" i="5"/>
  <c r="P36" i="4" s="1"/>
  <c r="P31" i="5"/>
  <c r="P34" i="4" s="1"/>
  <c r="P29" i="5"/>
  <c r="P32" i="4" s="1"/>
  <c r="P27" i="5"/>
  <c r="P30" i="4" s="1"/>
  <c r="Q185" i="5"/>
  <c r="Q188" i="4" s="1"/>
  <c r="Q183" i="5"/>
  <c r="Q186" i="4" s="1"/>
  <c r="Q181" i="5"/>
  <c r="Q184" i="4" s="1"/>
  <c r="Q179" i="5"/>
  <c r="Q182" i="4" s="1"/>
  <c r="Q177" i="5"/>
  <c r="Q180" i="4" s="1"/>
  <c r="Q175" i="5"/>
  <c r="Q178" i="4" s="1"/>
  <c r="Q173" i="5"/>
  <c r="Q176" i="4" s="1"/>
  <c r="Q171" i="5"/>
  <c r="Q174" i="4" s="1"/>
  <c r="Q169" i="5"/>
  <c r="Q172" i="4" s="1"/>
  <c r="Q167" i="5"/>
  <c r="Q170" i="4" s="1"/>
  <c r="Q165" i="5"/>
  <c r="Q168" i="4" s="1"/>
  <c r="Q163" i="5"/>
  <c r="Q166" i="4" s="1"/>
  <c r="Q161" i="5"/>
  <c r="Q164" i="4" s="1"/>
  <c r="Q159" i="5"/>
  <c r="Q162" i="4" s="1"/>
  <c r="Q157" i="5"/>
  <c r="Q160" i="4" s="1"/>
  <c r="Q155" i="5"/>
  <c r="Q158" i="4" s="1"/>
  <c r="Q153" i="5"/>
  <c r="Q156" i="4" s="1"/>
  <c r="Q151" i="5"/>
  <c r="Q154" i="4" s="1"/>
  <c r="Q149" i="5"/>
  <c r="Q152" i="4" s="1"/>
  <c r="Q147" i="5"/>
  <c r="Q150" i="4" s="1"/>
  <c r="Q145" i="5"/>
  <c r="Q148" i="4" s="1"/>
  <c r="Q143" i="5"/>
  <c r="Q146" i="4" s="1"/>
  <c r="Q141" i="5"/>
  <c r="Q144" i="4" s="1"/>
  <c r="Q139" i="5"/>
  <c r="Q142" i="4" s="1"/>
  <c r="Q137" i="5"/>
  <c r="Q140" i="4" s="1"/>
  <c r="Q135" i="5"/>
  <c r="Q138" i="4" s="1"/>
  <c r="Q133" i="5"/>
  <c r="Q136" i="4" s="1"/>
  <c r="Q131" i="5"/>
  <c r="Q134" i="4" s="1"/>
  <c r="Q129" i="5"/>
  <c r="Q132" i="4" s="1"/>
  <c r="Q127" i="5"/>
  <c r="Q130" i="4" s="1"/>
  <c r="Q125" i="5"/>
  <c r="Q128" i="4" s="1"/>
  <c r="Q123" i="5"/>
  <c r="Q126" i="4" s="1"/>
  <c r="Q121" i="5"/>
  <c r="Q124" i="4" s="1"/>
  <c r="Q119" i="5"/>
  <c r="Q122" i="4" s="1"/>
  <c r="Q117" i="5"/>
  <c r="Q120" i="4" s="1"/>
  <c r="Q115" i="5"/>
  <c r="Q118" i="4" s="1"/>
  <c r="Q113" i="5"/>
  <c r="Q116" i="4" s="1"/>
  <c r="Q111" i="5"/>
  <c r="Q114" i="4" s="1"/>
  <c r="Q109" i="5"/>
  <c r="Q112" i="4" s="1"/>
  <c r="Q107" i="5"/>
  <c r="Q110" i="4" s="1"/>
  <c r="Q105" i="5"/>
  <c r="Q108" i="4" s="1"/>
  <c r="Q103" i="5"/>
  <c r="Q106" i="4" s="1"/>
  <c r="Q101" i="5"/>
  <c r="Q104" i="4" s="1"/>
  <c r="Q99" i="5"/>
  <c r="Q102" i="4" s="1"/>
  <c r="Q97" i="5"/>
  <c r="Q100" i="4" s="1"/>
  <c r="Q95" i="5"/>
  <c r="Q98" i="4" s="1"/>
  <c r="Q93" i="5"/>
  <c r="Q96" i="4" s="1"/>
  <c r="Q91" i="5"/>
  <c r="Q94" i="4" s="1"/>
  <c r="Q89" i="5"/>
  <c r="Q92" i="4" s="1"/>
  <c r="Q87" i="5"/>
  <c r="Q90" i="4" s="1"/>
  <c r="Q85" i="5"/>
  <c r="Q88" i="4" s="1"/>
  <c r="Q83" i="5"/>
  <c r="Q86" i="4" s="1"/>
  <c r="Q81" i="5"/>
  <c r="Q84" i="4" s="1"/>
  <c r="Q79" i="5"/>
  <c r="Q82" i="4" s="1"/>
  <c r="Q77" i="5"/>
  <c r="Q80" i="4" s="1"/>
  <c r="Q75" i="5"/>
  <c r="Q78" i="4" s="1"/>
  <c r="Q73" i="5"/>
  <c r="Q76" i="4" s="1"/>
  <c r="Q71" i="5"/>
  <c r="Q74" i="4" s="1"/>
  <c r="Q69" i="5"/>
  <c r="Q72" i="4" s="1"/>
  <c r="Q67" i="5"/>
  <c r="Q70" i="4" s="1"/>
  <c r="Q65" i="5"/>
  <c r="Q68" i="4" s="1"/>
  <c r="Q63" i="5"/>
  <c r="Q66" i="4" s="1"/>
  <c r="Q61" i="5"/>
  <c r="Q64" i="4" s="1"/>
  <c r="Q59" i="5"/>
  <c r="Q62" i="4" s="1"/>
  <c r="Q57" i="5"/>
  <c r="Q60" i="4" s="1"/>
  <c r="Q55" i="5"/>
  <c r="Q58" i="4" s="1"/>
  <c r="Q53" i="5"/>
  <c r="Q56" i="4" s="1"/>
  <c r="Q51" i="5"/>
  <c r="Q54" i="4" s="1"/>
  <c r="Q49" i="5"/>
  <c r="Q52" i="4" s="1"/>
  <c r="Q47" i="5"/>
  <c r="Q50" i="4" s="1"/>
  <c r="Q45" i="5"/>
  <c r="Q48" i="4" s="1"/>
  <c r="Q43" i="5"/>
  <c r="Q46" i="4" s="1"/>
  <c r="Q41" i="5"/>
  <c r="Q44" i="4" s="1"/>
  <c r="Q39" i="5"/>
  <c r="Q42" i="4" s="1"/>
  <c r="Q37" i="5"/>
  <c r="Q40" i="4" s="1"/>
  <c r="Q35" i="5"/>
  <c r="Q38" i="4" s="1"/>
  <c r="Q33" i="5"/>
  <c r="Q36" i="4" s="1"/>
  <c r="Q31" i="5"/>
  <c r="Q34" i="4" s="1"/>
  <c r="Q29" i="5"/>
  <c r="Q32" i="4" s="1"/>
  <c r="Q27" i="5"/>
  <c r="Q30" i="4" s="1"/>
  <c r="P26" i="5"/>
  <c r="P29" i="4" s="1"/>
  <c r="P24" i="5"/>
  <c r="P27" i="4" s="1"/>
  <c r="P22" i="5"/>
  <c r="P25" i="4" s="1"/>
  <c r="P20" i="5"/>
  <c r="P23" i="4" s="1"/>
  <c r="P18" i="5"/>
  <c r="P21" i="4" s="1"/>
  <c r="P16" i="5"/>
  <c r="P19" i="4" s="1"/>
  <c r="P14" i="5"/>
  <c r="P17" i="4" s="1"/>
  <c r="P12" i="5"/>
  <c r="P15" i="4" s="1"/>
  <c r="P10" i="5"/>
  <c r="P13" i="4" s="1"/>
  <c r="P8" i="5"/>
  <c r="P11" i="4" s="1"/>
  <c r="P370" i="5"/>
  <c r="P373" i="4" s="1"/>
  <c r="P368" i="5"/>
  <c r="P371" i="4" s="1"/>
  <c r="P366" i="5"/>
  <c r="P369" i="4" s="1"/>
  <c r="P364" i="5"/>
  <c r="P367" i="4" s="1"/>
  <c r="P362" i="5"/>
  <c r="P365" i="4" s="1"/>
  <c r="P360" i="5"/>
  <c r="P363" i="4" s="1"/>
  <c r="P358" i="5"/>
  <c r="P361" i="4" s="1"/>
  <c r="P356" i="5"/>
  <c r="P359" i="4" s="1"/>
  <c r="P354" i="5"/>
  <c r="P357" i="4" s="1"/>
  <c r="P352" i="5"/>
  <c r="P355" i="4" s="1"/>
  <c r="P350" i="5"/>
  <c r="P353" i="4" s="1"/>
  <c r="P348" i="5"/>
  <c r="P351" i="4" s="1"/>
  <c r="P346" i="5"/>
  <c r="P349" i="4" s="1"/>
  <c r="P344" i="5"/>
  <c r="P347" i="4" s="1"/>
  <c r="P342" i="5"/>
  <c r="P345" i="4" s="1"/>
  <c r="P340" i="5"/>
  <c r="P343" i="4" s="1"/>
  <c r="P338" i="5"/>
  <c r="P341" i="4" s="1"/>
  <c r="P336" i="5"/>
  <c r="P339" i="4" s="1"/>
  <c r="P334" i="5"/>
  <c r="P337" i="4" s="1"/>
  <c r="P332" i="5"/>
  <c r="P335" i="4" s="1"/>
  <c r="P330" i="5"/>
  <c r="P333" i="4" s="1"/>
  <c r="P328" i="5"/>
  <c r="P331" i="4" s="1"/>
  <c r="P326" i="5"/>
  <c r="P329" i="4" s="1"/>
  <c r="P324" i="5"/>
  <c r="P327" i="4" s="1"/>
  <c r="P322" i="5"/>
  <c r="P325" i="4" s="1"/>
  <c r="P320" i="5"/>
  <c r="P323" i="4" s="1"/>
  <c r="P318" i="5"/>
  <c r="P321" i="4" s="1"/>
  <c r="P316" i="5"/>
  <c r="P319" i="4" s="1"/>
  <c r="P314" i="5"/>
  <c r="P317" i="4" s="1"/>
  <c r="P312" i="5"/>
  <c r="P315" i="4" s="1"/>
  <c r="P310" i="5"/>
  <c r="P313" i="4" s="1"/>
  <c r="P308" i="5"/>
  <c r="P311" i="4" s="1"/>
  <c r="P306" i="5"/>
  <c r="P309" i="4" s="1"/>
  <c r="P304" i="5"/>
  <c r="P307" i="4" s="1"/>
  <c r="P302" i="5"/>
  <c r="P305" i="4" s="1"/>
  <c r="P300" i="5"/>
  <c r="P303" i="4" s="1"/>
  <c r="P298" i="5"/>
  <c r="P301" i="4" s="1"/>
  <c r="P296" i="5"/>
  <c r="P299" i="4" s="1"/>
  <c r="P294" i="5"/>
  <c r="P297" i="4" s="1"/>
  <c r="P292" i="5"/>
  <c r="P295" i="4" s="1"/>
  <c r="P290" i="5"/>
  <c r="P293" i="4" s="1"/>
  <c r="P288" i="5"/>
  <c r="P291" i="4" s="1"/>
  <c r="P286" i="5"/>
  <c r="P289" i="4" s="1"/>
  <c r="P284" i="5"/>
  <c r="P287" i="4" s="1"/>
  <c r="P282" i="5"/>
  <c r="P285" i="4" s="1"/>
  <c r="P280" i="5"/>
  <c r="P283" i="4" s="1"/>
  <c r="P278" i="5"/>
  <c r="P281" i="4" s="1"/>
  <c r="P276" i="5"/>
  <c r="P279" i="4" s="1"/>
  <c r="P274" i="5"/>
  <c r="P277" i="4" s="1"/>
  <c r="P272" i="5"/>
  <c r="P275" i="4" s="1"/>
  <c r="P270" i="5"/>
  <c r="P273" i="4" s="1"/>
  <c r="P268" i="5"/>
  <c r="P271" i="4" s="1"/>
  <c r="P266" i="5"/>
  <c r="P269" i="4" s="1"/>
  <c r="P264" i="5"/>
  <c r="P267" i="4" s="1"/>
  <c r="P262" i="5"/>
  <c r="P265" i="4" s="1"/>
  <c r="P260" i="5"/>
  <c r="P263" i="4" s="1"/>
  <c r="P258" i="5"/>
  <c r="P261" i="4" s="1"/>
  <c r="P256" i="5"/>
  <c r="P259" i="4" s="1"/>
  <c r="P254" i="5"/>
  <c r="P257" i="4" s="1"/>
  <c r="P252" i="5"/>
  <c r="P255" i="4" s="1"/>
  <c r="P250" i="5"/>
  <c r="P253" i="4" s="1"/>
  <c r="P248" i="5"/>
  <c r="P251" i="4" s="1"/>
  <c r="P246" i="5"/>
  <c r="P249" i="4" s="1"/>
  <c r="P244" i="5"/>
  <c r="P247" i="4" s="1"/>
  <c r="P242" i="5"/>
  <c r="P245" i="4" s="1"/>
  <c r="P240" i="5"/>
  <c r="P243" i="4" s="1"/>
  <c r="P238" i="5"/>
  <c r="P241" i="4" s="1"/>
  <c r="P236" i="5"/>
  <c r="P239" i="4" s="1"/>
  <c r="P234" i="5"/>
  <c r="P237" i="4" s="1"/>
  <c r="P232" i="5"/>
  <c r="P235" i="4" s="1"/>
  <c r="P230" i="5"/>
  <c r="P233" i="4" s="1"/>
  <c r="P228" i="5"/>
  <c r="P231" i="4" s="1"/>
  <c r="P226" i="5"/>
  <c r="P229" i="4" s="1"/>
  <c r="P224" i="5"/>
  <c r="P227" i="4" s="1"/>
  <c r="P222" i="5"/>
  <c r="P225" i="4" s="1"/>
  <c r="P220" i="5"/>
  <c r="P223" i="4" s="1"/>
  <c r="P218" i="5"/>
  <c r="P221" i="4" s="1"/>
  <c r="P216" i="5"/>
  <c r="P219" i="4" s="1"/>
  <c r="P214" i="5"/>
  <c r="P217" i="4" s="1"/>
  <c r="P212" i="5"/>
  <c r="P215" i="4" s="1"/>
  <c r="P210" i="5"/>
  <c r="P213" i="4" s="1"/>
  <c r="P208" i="5"/>
  <c r="P211" i="4" s="1"/>
  <c r="P206" i="5"/>
  <c r="P209" i="4" s="1"/>
  <c r="P204" i="5"/>
  <c r="P207" i="4" s="1"/>
  <c r="P202" i="5"/>
  <c r="P205" i="4" s="1"/>
  <c r="P200" i="5"/>
  <c r="P203" i="4" s="1"/>
  <c r="P198" i="5"/>
  <c r="P201" i="4" s="1"/>
  <c r="P196" i="5"/>
  <c r="P199" i="4" s="1"/>
  <c r="P194" i="5"/>
  <c r="P197" i="4" s="1"/>
  <c r="P192" i="5"/>
  <c r="P195" i="4" s="1"/>
  <c r="P190" i="5"/>
  <c r="P193" i="4" s="1"/>
  <c r="P188" i="5"/>
  <c r="P191" i="4" s="1"/>
  <c r="P186" i="5"/>
  <c r="P189" i="4" s="1"/>
  <c r="P184" i="5"/>
  <c r="P187" i="4" s="1"/>
  <c r="P182" i="5"/>
  <c r="P185" i="4" s="1"/>
  <c r="P180" i="5"/>
  <c r="P183" i="4" s="1"/>
  <c r="P178" i="5"/>
  <c r="P181" i="4" s="1"/>
  <c r="P176" i="5"/>
  <c r="P179" i="4" s="1"/>
  <c r="P174" i="5"/>
  <c r="P177" i="4" s="1"/>
  <c r="P172" i="5"/>
  <c r="P175" i="4" s="1"/>
  <c r="P170" i="5"/>
  <c r="P173" i="4" s="1"/>
  <c r="P168" i="5"/>
  <c r="P171" i="4" s="1"/>
  <c r="P166" i="5"/>
  <c r="P169" i="4" s="1"/>
  <c r="P164" i="5"/>
  <c r="P167" i="4" s="1"/>
  <c r="P162" i="5"/>
  <c r="P165" i="4" s="1"/>
  <c r="P160" i="5"/>
  <c r="P163" i="4" s="1"/>
  <c r="P158" i="5"/>
  <c r="P161" i="4" s="1"/>
  <c r="P156" i="5"/>
  <c r="P159" i="4" s="1"/>
  <c r="P154" i="5"/>
  <c r="P157" i="4" s="1"/>
  <c r="P152" i="5"/>
  <c r="P155" i="4" s="1"/>
  <c r="P150" i="5"/>
  <c r="P153" i="4" s="1"/>
  <c r="P148" i="5"/>
  <c r="P151" i="4" s="1"/>
  <c r="P146" i="5"/>
  <c r="P149" i="4" s="1"/>
  <c r="P144" i="5"/>
  <c r="P147" i="4" s="1"/>
  <c r="P142" i="5"/>
  <c r="P145" i="4" s="1"/>
  <c r="P140" i="5"/>
  <c r="P143" i="4" s="1"/>
  <c r="P138" i="5"/>
  <c r="P141" i="4" s="1"/>
  <c r="P136" i="5"/>
  <c r="P139" i="4" s="1"/>
  <c r="P134" i="5"/>
  <c r="P137" i="4" s="1"/>
  <c r="P132" i="5"/>
  <c r="P135" i="4" s="1"/>
  <c r="P130" i="5"/>
  <c r="P133" i="4" s="1"/>
  <c r="P128" i="5"/>
  <c r="P131" i="4" s="1"/>
  <c r="P126" i="5"/>
  <c r="P129" i="4" s="1"/>
  <c r="P124" i="5"/>
  <c r="P127" i="4" s="1"/>
  <c r="P122" i="5"/>
  <c r="P125" i="4" s="1"/>
  <c r="P120" i="5"/>
  <c r="P123" i="4" s="1"/>
  <c r="P118" i="5"/>
  <c r="P121" i="4" s="1"/>
  <c r="P116" i="5"/>
  <c r="P119" i="4" s="1"/>
  <c r="P114" i="5"/>
  <c r="P117" i="4" s="1"/>
  <c r="P112" i="5"/>
  <c r="P115" i="4" s="1"/>
  <c r="P110" i="5"/>
  <c r="P113" i="4" s="1"/>
  <c r="P108" i="5"/>
  <c r="P111" i="4" s="1"/>
  <c r="P106" i="5"/>
  <c r="P109" i="4" s="1"/>
  <c r="P104" i="5"/>
  <c r="P107" i="4" s="1"/>
  <c r="P102" i="5"/>
  <c r="P105" i="4" s="1"/>
  <c r="P100" i="5"/>
  <c r="P103" i="4" s="1"/>
  <c r="P98" i="5"/>
  <c r="P101" i="4" s="1"/>
  <c r="P96" i="5"/>
  <c r="P99" i="4" s="1"/>
  <c r="P94" i="5"/>
  <c r="P97" i="4" s="1"/>
  <c r="P92" i="5"/>
  <c r="P95" i="4" s="1"/>
  <c r="P90" i="5"/>
  <c r="P93" i="4" s="1"/>
  <c r="P88" i="5"/>
  <c r="P91" i="4" s="1"/>
  <c r="P86" i="5"/>
  <c r="P89" i="4" s="1"/>
  <c r="P84" i="5"/>
  <c r="P87" i="4" s="1"/>
  <c r="P82" i="5"/>
  <c r="P85" i="4" s="1"/>
  <c r="P80" i="5"/>
  <c r="P83" i="4" s="1"/>
  <c r="P78" i="5"/>
  <c r="P81" i="4" s="1"/>
  <c r="P76" i="5"/>
  <c r="P79" i="4" s="1"/>
  <c r="P74" i="5"/>
  <c r="P77" i="4" s="1"/>
  <c r="P72" i="5"/>
  <c r="P75" i="4" s="1"/>
  <c r="P70" i="5"/>
  <c r="P73" i="4" s="1"/>
  <c r="P68" i="5"/>
  <c r="P71" i="4" s="1"/>
  <c r="P66" i="5"/>
  <c r="P69" i="4" s="1"/>
  <c r="P64" i="5"/>
  <c r="P67" i="4" s="1"/>
  <c r="P62" i="5"/>
  <c r="P65" i="4" s="1"/>
  <c r="P60" i="5"/>
  <c r="P63" i="4" s="1"/>
  <c r="P58" i="5"/>
  <c r="P61" i="4" s="1"/>
  <c r="P56" i="5"/>
  <c r="P59" i="4" s="1"/>
  <c r="P54" i="5"/>
  <c r="P57" i="4" s="1"/>
  <c r="P52" i="5"/>
  <c r="P55" i="4" s="1"/>
  <c r="P50" i="5"/>
  <c r="P53" i="4" s="1"/>
  <c r="P48" i="5"/>
  <c r="P51" i="4" s="1"/>
  <c r="P46" i="5"/>
  <c r="P49" i="4" s="1"/>
  <c r="P44" i="5"/>
  <c r="P47" i="4" s="1"/>
  <c r="P42" i="5"/>
  <c r="P45" i="4" s="1"/>
  <c r="P40" i="5"/>
  <c r="P43" i="4" s="1"/>
  <c r="P38" i="5"/>
  <c r="P41" i="4" s="1"/>
  <c r="P36" i="5"/>
  <c r="P39" i="4" s="1"/>
  <c r="P34" i="5"/>
  <c r="P37" i="4" s="1"/>
  <c r="P32" i="5"/>
  <c r="P35" i="4" s="1"/>
  <c r="P30" i="5"/>
  <c r="P33" i="4" s="1"/>
  <c r="P28" i="5"/>
  <c r="P31" i="4" s="1"/>
  <c r="L137" i="5" l="1"/>
  <c r="L356" i="5"/>
  <c r="L32" i="5"/>
  <c r="L60" i="5"/>
  <c r="L267" i="5"/>
  <c r="L351" i="5"/>
  <c r="L142" i="5"/>
  <c r="L147" i="5"/>
  <c r="L34" i="5"/>
  <c r="L306" i="5"/>
  <c r="L79" i="5"/>
  <c r="L285" i="5"/>
  <c r="L312" i="5"/>
  <c r="L99" i="5"/>
  <c r="L163" i="5"/>
  <c r="L104" i="5"/>
  <c r="L101" i="5"/>
  <c r="L98" i="5"/>
  <c r="L166" i="5"/>
  <c r="L320" i="5"/>
  <c r="L144" i="5"/>
  <c r="L33" i="5"/>
  <c r="L173" i="5"/>
  <c r="L51" i="5"/>
  <c r="L23" i="5"/>
  <c r="L213" i="5"/>
  <c r="L340" i="5"/>
  <c r="L370" i="5"/>
  <c r="L36" i="5"/>
  <c r="L329" i="5"/>
  <c r="L200" i="5"/>
  <c r="L231" i="5"/>
  <c r="L334" i="5"/>
  <c r="L297" i="5"/>
  <c r="L56" i="5"/>
  <c r="L247" i="5"/>
  <c r="S250" i="4"/>
  <c r="L81" i="5"/>
  <c r="S84" i="4"/>
  <c r="L211" i="5"/>
  <c r="S214" i="4"/>
  <c r="W139" i="5"/>
  <c r="O139" i="5" s="1"/>
  <c r="H139" i="5" s="1"/>
  <c r="O142" i="4" s="1"/>
  <c r="S142" i="4"/>
  <c r="W41" i="5"/>
  <c r="O41" i="5" s="1"/>
  <c r="H41" i="5" s="1"/>
  <c r="O44" i="4" s="1"/>
  <c r="S44" i="4"/>
  <c r="W167" i="5"/>
  <c r="O167" i="5" s="1"/>
  <c r="H167" i="5" s="1"/>
  <c r="O170" i="4" s="1"/>
  <c r="S170" i="4"/>
  <c r="L159" i="5"/>
  <c r="S162" i="4"/>
  <c r="L271" i="5"/>
  <c r="S274" i="4"/>
  <c r="W128" i="5"/>
  <c r="O128" i="5" s="1"/>
  <c r="H128" i="5" s="1"/>
  <c r="O131" i="4" s="1"/>
  <c r="S131" i="4"/>
  <c r="W83" i="5"/>
  <c r="O83" i="5" s="1"/>
  <c r="H83" i="5" s="1"/>
  <c r="O86" i="4" s="1"/>
  <c r="S86" i="4"/>
  <c r="L224" i="5"/>
  <c r="S227" i="4"/>
  <c r="L8" i="5"/>
  <c r="S11" i="4"/>
  <c r="L332" i="5"/>
  <c r="S335" i="4"/>
  <c r="L240" i="5"/>
  <c r="S243" i="4"/>
  <c r="L230" i="5"/>
  <c r="S233" i="4"/>
  <c r="L141" i="5"/>
  <c r="S144" i="4"/>
  <c r="W153" i="5"/>
  <c r="O153" i="5" s="1"/>
  <c r="H153" i="5" s="1"/>
  <c r="O156" i="4" s="1"/>
  <c r="S156" i="4"/>
  <c r="L273" i="5"/>
  <c r="S276" i="4"/>
  <c r="L350" i="5"/>
  <c r="S353" i="4"/>
  <c r="L138" i="5"/>
  <c r="S141" i="4"/>
  <c r="L222" i="5"/>
  <c r="S225" i="4"/>
  <c r="L169" i="5"/>
  <c r="S172" i="4"/>
  <c r="L102" i="5"/>
  <c r="S105" i="4"/>
  <c r="L259" i="5"/>
  <c r="S262" i="4"/>
  <c r="L347" i="5"/>
  <c r="S350" i="4"/>
  <c r="W55" i="5"/>
  <c r="O55" i="5" s="1"/>
  <c r="H55" i="5" s="1"/>
  <c r="O58" i="4" s="1"/>
  <c r="S58" i="4"/>
  <c r="W125" i="5"/>
  <c r="O125" i="5" s="1"/>
  <c r="H125" i="5" s="1"/>
  <c r="O128" i="4" s="1"/>
  <c r="S128" i="4"/>
  <c r="W251" i="5"/>
  <c r="O251" i="5" s="1"/>
  <c r="H251" i="5" s="1"/>
  <c r="O254" i="4" s="1"/>
  <c r="S254" i="4"/>
  <c r="W129" i="5"/>
  <c r="O129" i="5" s="1"/>
  <c r="H129" i="5" s="1"/>
  <c r="O132" i="4" s="1"/>
  <c r="S132" i="4"/>
  <c r="W307" i="5"/>
  <c r="O307" i="5" s="1"/>
  <c r="H307" i="5" s="1"/>
  <c r="O310" i="4" s="1"/>
  <c r="S310" i="4"/>
  <c r="W293" i="5"/>
  <c r="O293" i="5" s="1"/>
  <c r="H293" i="5" s="1"/>
  <c r="O296" i="4" s="1"/>
  <c r="S296" i="4"/>
  <c r="W321" i="5"/>
  <c r="O321" i="5" s="1"/>
  <c r="H321" i="5" s="1"/>
  <c r="O324" i="4" s="1"/>
  <c r="S324" i="4"/>
  <c r="W27" i="5"/>
  <c r="O27" i="5" s="1"/>
  <c r="H27" i="5" s="1"/>
  <c r="O30" i="4" s="1"/>
  <c r="S30" i="4"/>
  <c r="L188" i="5"/>
  <c r="S191" i="4"/>
  <c r="L46" i="5"/>
  <c r="S49" i="4"/>
  <c r="L136" i="5"/>
  <c r="S139" i="4"/>
  <c r="L12" i="5"/>
  <c r="S15" i="4"/>
  <c r="L225" i="5"/>
  <c r="S228" i="4"/>
  <c r="L66" i="5"/>
  <c r="S69" i="4"/>
  <c r="L348" i="5"/>
  <c r="S351" i="4"/>
  <c r="L155" i="5"/>
  <c r="S158" i="4"/>
  <c r="W209" i="5"/>
  <c r="O209" i="5" s="1"/>
  <c r="H209" i="5" s="1"/>
  <c r="O212" i="4" s="1"/>
  <c r="S212" i="4"/>
  <c r="W263" i="5"/>
  <c r="O263" i="5" s="1"/>
  <c r="H263" i="5" s="1"/>
  <c r="O266" i="4" s="1"/>
  <c r="S266" i="4"/>
  <c r="W349" i="5"/>
  <c r="O349" i="5" s="1"/>
  <c r="H349" i="5" s="1"/>
  <c r="O352" i="4" s="1"/>
  <c r="S352" i="4"/>
  <c r="W279" i="5"/>
  <c r="O279" i="5" s="1"/>
  <c r="H279" i="5" s="1"/>
  <c r="O282" i="4" s="1"/>
  <c r="S282" i="4"/>
  <c r="W265" i="5"/>
  <c r="O265" i="5" s="1"/>
  <c r="H265" i="5" s="1"/>
  <c r="O268" i="4" s="1"/>
  <c r="S268" i="4"/>
  <c r="W195" i="5"/>
  <c r="O195" i="5" s="1"/>
  <c r="H195" i="5" s="1"/>
  <c r="O198" i="4" s="1"/>
  <c r="S198" i="4"/>
  <c r="W363" i="5"/>
  <c r="O363" i="5" s="1"/>
  <c r="H363" i="5" s="1"/>
  <c r="O366" i="4" s="1"/>
  <c r="S366" i="4"/>
  <c r="W13" i="5"/>
  <c r="O13" i="5" s="1"/>
  <c r="H13" i="5" s="1"/>
  <c r="O16" i="4" s="1"/>
  <c r="S16" i="4"/>
  <c r="W111" i="5"/>
  <c r="O111" i="5" s="1"/>
  <c r="H111" i="5" s="1"/>
  <c r="O114" i="4" s="1"/>
  <c r="S114" i="4"/>
  <c r="L50" i="5"/>
  <c r="S53" i="4"/>
  <c r="W223" i="5"/>
  <c r="O223" i="5" s="1"/>
  <c r="H223" i="5" s="1"/>
  <c r="O226" i="4" s="1"/>
  <c r="S226" i="4"/>
  <c r="L204" i="5"/>
  <c r="S207" i="4"/>
  <c r="L355" i="5"/>
  <c r="S358" i="4"/>
  <c r="L239" i="5"/>
  <c r="S242" i="4"/>
  <c r="L272" i="5"/>
  <c r="S275" i="4"/>
  <c r="W69" i="5"/>
  <c r="O69" i="5" s="1"/>
  <c r="H69" i="5" s="1"/>
  <c r="O72" i="4" s="1"/>
  <c r="S72" i="4"/>
  <c r="W181" i="5"/>
  <c r="O181" i="5" s="1"/>
  <c r="H181" i="5" s="1"/>
  <c r="O184" i="4" s="1"/>
  <c r="S184" i="4"/>
  <c r="W369" i="5"/>
  <c r="O369" i="5" s="1"/>
  <c r="H369" i="5" s="1"/>
  <c r="O372" i="4" s="1"/>
  <c r="S372" i="4"/>
  <c r="W97" i="5"/>
  <c r="O97" i="5" s="1"/>
  <c r="H97" i="5" s="1"/>
  <c r="O100" i="4" s="1"/>
  <c r="S100" i="4"/>
  <c r="W335" i="5"/>
  <c r="O335" i="5" s="1"/>
  <c r="H335" i="5" s="1"/>
  <c r="O338" i="4" s="1"/>
  <c r="S338" i="4"/>
  <c r="W237" i="5"/>
  <c r="O237" i="5" s="1"/>
  <c r="H237" i="5" s="1"/>
  <c r="O240" i="4" s="1"/>
  <c r="S240" i="4"/>
  <c r="L282" i="5"/>
  <c r="L52" i="5"/>
  <c r="L264" i="5"/>
  <c r="L9" i="5"/>
  <c r="L39" i="5"/>
  <c r="L127" i="5"/>
  <c r="L177" i="5"/>
  <c r="L228" i="5"/>
  <c r="L70" i="5"/>
  <c r="L96" i="5"/>
  <c r="L209" i="5"/>
  <c r="L216" i="5"/>
  <c r="L366" i="5"/>
  <c r="L324" i="5"/>
  <c r="L74" i="5"/>
  <c r="L246" i="5"/>
  <c r="L358" i="5"/>
  <c r="L65" i="5"/>
  <c r="L103" i="5"/>
  <c r="L318" i="5"/>
  <c r="L42" i="5"/>
  <c r="L223" i="5"/>
  <c r="L95" i="5"/>
  <c r="L43" i="5"/>
  <c r="L207" i="5"/>
  <c r="L171" i="5"/>
  <c r="L35" i="5"/>
  <c r="L114" i="5"/>
  <c r="L212" i="5"/>
  <c r="L214" i="5"/>
  <c r="L179" i="5"/>
  <c r="L234" i="5"/>
  <c r="L258" i="5"/>
  <c r="L290" i="5"/>
  <c r="L303" i="5"/>
  <c r="L72" i="5"/>
  <c r="L116" i="5"/>
  <c r="L305" i="5"/>
  <c r="L140" i="5"/>
  <c r="L206" i="5"/>
  <c r="L57" i="5"/>
  <c r="L323" i="5"/>
  <c r="L122" i="5"/>
  <c r="L75" i="5"/>
  <c r="L37" i="5"/>
  <c r="L113" i="5"/>
  <c r="L256" i="5"/>
  <c r="L61" i="5"/>
  <c r="L115" i="5"/>
  <c r="L182" i="5"/>
  <c r="L153" i="5"/>
  <c r="L183" i="5"/>
  <c r="L363" i="5"/>
  <c r="L77" i="5"/>
  <c r="L118" i="5"/>
  <c r="L184" i="5"/>
  <c r="L325" i="5"/>
  <c r="L253" i="5"/>
  <c r="L266" i="5"/>
  <c r="L235" i="5"/>
  <c r="L194" i="5"/>
  <c r="L268" i="5"/>
  <c r="L139" i="5"/>
  <c r="L341" i="5"/>
  <c r="L262" i="5"/>
  <c r="L181" i="5"/>
  <c r="L343" i="5"/>
  <c r="L108" i="5"/>
  <c r="L276" i="5"/>
  <c r="L342" i="5"/>
  <c r="L160" i="5"/>
  <c r="L196" i="5"/>
  <c r="L110" i="5"/>
  <c r="L186" i="5"/>
  <c r="L134" i="5"/>
  <c r="L352" i="5"/>
  <c r="L17" i="5"/>
  <c r="L54" i="5"/>
  <c r="L90" i="5"/>
  <c r="L67" i="5"/>
  <c r="L252" i="5"/>
  <c r="L220" i="5"/>
  <c r="L41" i="5"/>
  <c r="L238" i="5"/>
  <c r="L217" i="5"/>
  <c r="L205" i="5"/>
  <c r="L94" i="5"/>
  <c r="L64" i="5"/>
  <c r="L143" i="5"/>
  <c r="L123" i="5"/>
  <c r="L368" i="5"/>
  <c r="L167" i="5"/>
  <c r="L301" i="5"/>
  <c r="L100" i="5"/>
  <c r="L154" i="5"/>
  <c r="L88" i="5"/>
  <c r="L20" i="5"/>
  <c r="L331" i="5"/>
  <c r="L250" i="5"/>
  <c r="L53" i="5"/>
  <c r="L172" i="5"/>
  <c r="L93" i="5"/>
  <c r="L125" i="5"/>
  <c r="L219" i="5"/>
  <c r="L133" i="5"/>
  <c r="L89" i="5"/>
  <c r="L227" i="5"/>
  <c r="L130" i="5"/>
  <c r="L365" i="5"/>
  <c r="L336" i="5"/>
  <c r="L201" i="5"/>
  <c r="L7" i="5"/>
  <c r="L174" i="5"/>
  <c r="L176" i="5"/>
  <c r="L310" i="5"/>
  <c r="L369" i="5"/>
  <c r="L62" i="5"/>
  <c r="L286" i="5"/>
  <c r="L19" i="5"/>
  <c r="L11" i="5"/>
  <c r="O6" i="5"/>
  <c r="H6" i="5" s="1"/>
  <c r="O9" i="4" s="1"/>
  <c r="L73" i="5"/>
  <c r="L270" i="5"/>
  <c r="L304" i="5"/>
  <c r="L367" i="5"/>
  <c r="L69" i="5"/>
  <c r="L335" i="5"/>
  <c r="L121" i="5"/>
  <c r="L28" i="5"/>
  <c r="L353" i="5"/>
  <c r="L189" i="5"/>
  <c r="L317" i="5"/>
  <c r="L29" i="5"/>
  <c r="L260" i="5"/>
  <c r="L120" i="5"/>
  <c r="L71" i="5"/>
  <c r="L157" i="5"/>
  <c r="L255" i="5"/>
  <c r="L287" i="5"/>
  <c r="L202" i="5"/>
  <c r="L345" i="5"/>
  <c r="L277" i="5"/>
  <c r="L26" i="5"/>
  <c r="L30" i="5"/>
  <c r="L162" i="5"/>
  <c r="L283" i="5"/>
  <c r="L198" i="5"/>
  <c r="L145" i="5"/>
  <c r="L97" i="5"/>
  <c r="L47" i="5"/>
  <c r="L24" i="5"/>
  <c r="L254" i="5"/>
  <c r="L237" i="5"/>
  <c r="L314" i="5"/>
  <c r="L319" i="5"/>
  <c r="L87" i="5"/>
  <c r="L40" i="5"/>
  <c r="L333" i="5"/>
  <c r="L229" i="5"/>
  <c r="L274" i="5"/>
  <c r="L59" i="5"/>
  <c r="L178" i="5"/>
  <c r="L309" i="5"/>
  <c r="L150" i="5"/>
  <c r="L15" i="5"/>
  <c r="L185" i="5"/>
  <c r="L302" i="5"/>
  <c r="L80" i="5"/>
  <c r="L149" i="5"/>
  <c r="L164" i="5"/>
  <c r="L175" i="5"/>
  <c r="L215" i="5"/>
  <c r="L315" i="5"/>
  <c r="L91" i="5"/>
  <c r="L82" i="5"/>
  <c r="L357" i="5"/>
  <c r="L257" i="5"/>
  <c r="L190" i="5"/>
  <c r="L197" i="5"/>
  <c r="L248" i="5"/>
  <c r="L344" i="5"/>
  <c r="L208" i="5"/>
  <c r="L313" i="5"/>
  <c r="L152" i="5"/>
  <c r="L289" i="5"/>
  <c r="L269" i="5"/>
  <c r="L55" i="5"/>
  <c r="L294" i="5"/>
  <c r="L151" i="5"/>
  <c r="L195" i="5"/>
  <c r="L210" i="5"/>
  <c r="L241" i="5"/>
  <c r="L362" i="5"/>
  <c r="L86" i="5"/>
  <c r="L187" i="5"/>
  <c r="L85" i="5"/>
  <c r="L361" i="5"/>
  <c r="L330" i="5"/>
  <c r="L338" i="5"/>
  <c r="L339" i="5"/>
  <c r="L112" i="5"/>
  <c r="L170" i="5"/>
  <c r="L165" i="5"/>
  <c r="L58" i="5"/>
  <c r="L346" i="5"/>
  <c r="L25" i="5"/>
  <c r="L280" i="5"/>
  <c r="L117" i="5"/>
  <c r="L232" i="5"/>
  <c r="L148" i="5"/>
  <c r="L311" i="5"/>
  <c r="L31" i="5"/>
  <c r="L322" i="5"/>
  <c r="L244" i="5"/>
  <c r="L226" i="5"/>
  <c r="L126" i="5"/>
  <c r="L292" i="5"/>
  <c r="L129" i="5"/>
  <c r="L307" i="5"/>
  <c r="L10" i="5"/>
  <c r="L146" i="5"/>
  <c r="L48" i="5"/>
  <c r="L161" i="5"/>
  <c r="L49" i="5"/>
  <c r="L83" i="5"/>
  <c r="L203" i="5"/>
  <c r="L44" i="5"/>
  <c r="L111" i="5"/>
  <c r="L135" i="5"/>
  <c r="L293" i="5"/>
  <c r="L316" i="5"/>
  <c r="L84" i="5"/>
  <c r="L251" i="5"/>
  <c r="L278" i="5"/>
  <c r="L191" i="5"/>
  <c r="L281" i="5"/>
  <c r="L321" i="5"/>
  <c r="L199" i="5"/>
  <c r="L192" i="5"/>
  <c r="L299" i="5"/>
  <c r="L291" i="5"/>
  <c r="L76" i="5"/>
  <c r="L131" i="5"/>
  <c r="L328" i="5"/>
  <c r="L109" i="5"/>
  <c r="L27" i="5"/>
  <c r="L298" i="5"/>
  <c r="L106" i="5"/>
  <c r="L128" i="5"/>
  <c r="L180" i="5"/>
  <c r="L326" i="5"/>
  <c r="L337" i="5"/>
  <c r="L16" i="5"/>
  <c r="L105" i="5"/>
  <c r="L364" i="5"/>
  <c r="L18" i="5"/>
  <c r="L221" i="5"/>
  <c r="L354" i="5"/>
  <c r="L132" i="5"/>
  <c r="L78" i="5"/>
  <c r="L22" i="5"/>
  <c r="L158" i="5"/>
  <c r="L124" i="5"/>
  <c r="L63" i="5"/>
  <c r="L38" i="5"/>
  <c r="L288" i="5"/>
  <c r="L359" i="5"/>
  <c r="L119" i="5"/>
  <c r="L327" i="5"/>
  <c r="L300" i="5"/>
  <c r="L245" i="5"/>
  <c r="L249" i="5"/>
  <c r="L218" i="5"/>
  <c r="L14" i="5"/>
  <c r="L295" i="5"/>
  <c r="L21" i="5"/>
  <c r="L284" i="5"/>
  <c r="L308" i="5"/>
  <c r="L360" i="5"/>
  <c r="L68" i="5"/>
  <c r="L168" i="5"/>
  <c r="L236" i="5"/>
  <c r="L296" i="5"/>
  <c r="L45" i="5"/>
  <c r="L92" i="5"/>
  <c r="L193" i="5"/>
  <c r="L275" i="5"/>
  <c r="L13" i="5"/>
  <c r="L261" i="5"/>
  <c r="L107" i="5"/>
  <c r="L233" i="5"/>
  <c r="L243" i="5"/>
  <c r="L156" i="5"/>
  <c r="L242" i="5"/>
  <c r="M7" i="5"/>
  <c r="AD370" i="5"/>
  <c r="AD369" i="5"/>
  <c r="AE368" i="5"/>
  <c r="AE367" i="5"/>
  <c r="AD366" i="5"/>
  <c r="AE365" i="5"/>
  <c r="AE364" i="5"/>
  <c r="AK9" i="5"/>
  <c r="AJ9" i="5" s="1"/>
  <c r="AD363" i="5"/>
  <c r="AE362" i="5"/>
  <c r="AD361" i="5"/>
  <c r="AD360" i="5"/>
  <c r="AK370" i="5"/>
  <c r="AJ370" i="5" s="1"/>
  <c r="AD359" i="5"/>
  <c r="AE358" i="5"/>
  <c r="AE357" i="5"/>
  <c r="AE356" i="5"/>
  <c r="AK366" i="5"/>
  <c r="AJ366" i="5" s="1"/>
  <c r="AE355" i="5"/>
  <c r="AE354" i="5"/>
  <c r="AD353" i="5"/>
  <c r="AE352" i="5"/>
  <c r="AK362" i="5"/>
  <c r="AJ362" i="5" s="1"/>
  <c r="AD351" i="5"/>
  <c r="AD350" i="5"/>
  <c r="AD349" i="5"/>
  <c r="AD348" i="5"/>
  <c r="AE347" i="5"/>
  <c r="AE346" i="5"/>
  <c r="AE345" i="5"/>
  <c r="AE344" i="5"/>
  <c r="AD343" i="5"/>
  <c r="AE342" i="5"/>
  <c r="AE341" i="5"/>
  <c r="AD340" i="5"/>
  <c r="AE339" i="5"/>
  <c r="AK349" i="5"/>
  <c r="AJ349" i="5" s="1"/>
  <c r="AE338" i="5"/>
  <c r="AD337" i="5"/>
  <c r="AD336" i="5"/>
  <c r="AD335" i="5"/>
  <c r="AE334" i="5"/>
  <c r="AD333" i="5"/>
  <c r="AK343" i="5"/>
  <c r="AJ343" i="5" s="1"/>
  <c r="AE332" i="5"/>
  <c r="AK342" i="5"/>
  <c r="AJ342" i="5" s="1"/>
  <c r="AD331" i="5"/>
  <c r="AE330" i="5"/>
  <c r="AE329" i="5"/>
  <c r="AE328" i="5"/>
  <c r="AK338" i="5"/>
  <c r="AJ338" i="5" s="1"/>
  <c r="AE327" i="5"/>
  <c r="AD326" i="5"/>
  <c r="AE325" i="5"/>
  <c r="AD324" i="5"/>
  <c r="AK334" i="5"/>
  <c r="AJ334" i="5" s="1"/>
  <c r="AE323" i="5"/>
  <c r="AD322" i="5"/>
  <c r="AE321" i="5"/>
  <c r="AE320" i="5"/>
  <c r="AK330" i="5"/>
  <c r="AJ330" i="5" s="1"/>
  <c r="AE319" i="5"/>
  <c r="AE318" i="5"/>
  <c r="AE317" i="5"/>
  <c r="AE316" i="5"/>
  <c r="AK326" i="5"/>
  <c r="AJ326" i="5" s="1"/>
  <c r="AD315" i="5"/>
  <c r="AD314" i="5"/>
  <c r="AE313" i="5"/>
  <c r="AE312" i="5"/>
  <c r="AK322" i="5"/>
  <c r="AJ322" i="5" s="1"/>
  <c r="AE311" i="5"/>
  <c r="AE310" i="5"/>
  <c r="AE309" i="5"/>
  <c r="AE308" i="5"/>
  <c r="AD307" i="5"/>
  <c r="AK317" i="5"/>
  <c r="AJ317" i="5" s="1"/>
  <c r="AD306" i="5"/>
  <c r="AE305" i="5"/>
  <c r="AK315" i="5"/>
  <c r="AJ315" i="5" s="1"/>
  <c r="AD304" i="5"/>
  <c r="AE303" i="5"/>
  <c r="AE302" i="5"/>
  <c r="AE301" i="5"/>
  <c r="AE300" i="5"/>
  <c r="AK310" i="5"/>
  <c r="AJ310" i="5" s="1"/>
  <c r="AE299" i="5"/>
  <c r="AD298" i="5"/>
  <c r="AD297" i="5"/>
  <c r="AD296" i="5"/>
  <c r="AD295" i="5"/>
  <c r="AE294" i="5"/>
  <c r="AE293" i="5"/>
  <c r="AK303" i="5"/>
  <c r="AJ303" i="5" s="1"/>
  <c r="AE292" i="5"/>
  <c r="AK302" i="5"/>
  <c r="AJ302" i="5" s="1"/>
  <c r="AD291" i="5"/>
  <c r="AE290" i="5"/>
  <c r="AE289" i="5"/>
  <c r="AD288" i="5"/>
  <c r="AK298" i="5"/>
  <c r="AJ298" i="5" s="1"/>
  <c r="AD287" i="5"/>
  <c r="AD286" i="5"/>
  <c r="AE285" i="5"/>
  <c r="AE284" i="5"/>
  <c r="AK294" i="5"/>
  <c r="AJ294" i="5" s="1"/>
  <c r="AE283" i="5"/>
  <c r="AE282" i="5"/>
  <c r="AK292" i="5"/>
  <c r="AJ292" i="5" s="1"/>
  <c r="AD281" i="5"/>
  <c r="AE280" i="5"/>
  <c r="AD279" i="5"/>
  <c r="AE278" i="5"/>
  <c r="AE277" i="5"/>
  <c r="AD276" i="5"/>
  <c r="AK286" i="5"/>
  <c r="AJ286" i="5" s="1"/>
  <c r="AD275" i="5"/>
  <c r="AE274" i="5"/>
  <c r="AD273" i="5"/>
  <c r="AE272" i="5"/>
  <c r="AK282" i="5"/>
  <c r="AJ282" i="5" s="1"/>
  <c r="AE271" i="5"/>
  <c r="AD270" i="5"/>
  <c r="AE269" i="5"/>
  <c r="AD268" i="5"/>
  <c r="AK278" i="5"/>
  <c r="AJ278" i="5" s="1"/>
  <c r="AD267" i="5"/>
  <c r="AE266" i="5"/>
  <c r="AE265" i="5"/>
  <c r="AE264" i="5"/>
  <c r="AK274" i="5"/>
  <c r="AJ274" i="5" s="1"/>
  <c r="AE263" i="5"/>
  <c r="AE262" i="5"/>
  <c r="AE261" i="5"/>
  <c r="AD260" i="5"/>
  <c r="AE259" i="5"/>
  <c r="AK269" i="5"/>
  <c r="AJ269" i="5" s="1"/>
  <c r="AD258" i="5"/>
  <c r="AE257" i="5"/>
  <c r="AE256" i="5"/>
  <c r="AE255" i="5"/>
  <c r="AD254" i="5"/>
  <c r="AE253" i="5"/>
  <c r="AE252" i="5"/>
  <c r="AK262" i="5"/>
  <c r="AJ262" i="5" s="1"/>
  <c r="AD251" i="5"/>
  <c r="AD250" i="5"/>
  <c r="AK260" i="5"/>
  <c r="AJ260" i="5" s="1"/>
  <c r="AE249" i="5"/>
  <c r="AE248" i="5"/>
  <c r="AE247" i="5"/>
  <c r="AE246" i="5"/>
  <c r="AE245" i="5"/>
  <c r="AE244" i="5"/>
  <c r="AK254" i="5"/>
  <c r="AJ254" i="5" s="1"/>
  <c r="AD243" i="5"/>
  <c r="AE242" i="5"/>
  <c r="AE241" i="5"/>
  <c r="AK251" i="5"/>
  <c r="AJ251" i="5" s="1"/>
  <c r="AD240" i="5"/>
  <c r="AK250" i="5"/>
  <c r="AJ250" i="5" s="1"/>
  <c r="AE239" i="5"/>
  <c r="AE238" i="5"/>
  <c r="AK248" i="5"/>
  <c r="AJ248" i="5" s="1"/>
  <c r="AE237" i="5"/>
  <c r="AE236" i="5"/>
  <c r="AK246" i="5"/>
  <c r="AJ246" i="5" s="1"/>
  <c r="AE235" i="5"/>
  <c r="AD234" i="5"/>
  <c r="AD233" i="5"/>
  <c r="AD232" i="5"/>
  <c r="AK242" i="5"/>
  <c r="AJ242" i="5" s="1"/>
  <c r="AD231" i="5"/>
  <c r="AE230" i="5"/>
  <c r="AE229" i="5"/>
  <c r="AE228" i="5"/>
  <c r="AK238" i="5"/>
  <c r="AJ238" i="5" s="1"/>
  <c r="AD227" i="5"/>
  <c r="AK237" i="5"/>
  <c r="AJ237" i="5" s="1"/>
  <c r="AE226" i="5"/>
  <c r="AE225" i="5"/>
  <c r="AD224" i="5"/>
  <c r="AD223" i="5"/>
  <c r="AE222" i="5"/>
  <c r="AE221" i="5"/>
  <c r="AE220" i="5"/>
  <c r="AK230" i="5"/>
  <c r="AJ230" i="5" s="1"/>
  <c r="AE219" i="5"/>
  <c r="AE218" i="5"/>
  <c r="AD217" i="5"/>
  <c r="AE216" i="5"/>
  <c r="AD215" i="5"/>
  <c r="AE214" i="5"/>
  <c r="AE213" i="5"/>
  <c r="AD212" i="5"/>
  <c r="AD211" i="5"/>
  <c r="AD210" i="5"/>
  <c r="AD209" i="5"/>
  <c r="AE208" i="5"/>
  <c r="AE207" i="5"/>
  <c r="AD206" i="5"/>
  <c r="AK216" i="5"/>
  <c r="AJ216" i="5" s="1"/>
  <c r="AE205" i="5"/>
  <c r="AK215" i="5"/>
  <c r="AJ215" i="5" s="1"/>
  <c r="AD204" i="5"/>
  <c r="AE203" i="5"/>
  <c r="AK213" i="5"/>
  <c r="AJ213" i="5" s="1"/>
  <c r="AD202" i="5"/>
  <c r="AE201" i="5"/>
  <c r="AE200" i="5"/>
  <c r="AK210" i="5"/>
  <c r="AJ210" i="5" s="1"/>
  <c r="AE199" i="5"/>
  <c r="AE198" i="5"/>
  <c r="AK208" i="5"/>
  <c r="AJ208" i="5" s="1"/>
  <c r="AE197" i="5"/>
  <c r="AK207" i="5"/>
  <c r="AJ207" i="5" s="1"/>
  <c r="AD196" i="5"/>
  <c r="AK206" i="5"/>
  <c r="AJ206" i="5" s="1"/>
  <c r="AE195" i="5"/>
  <c r="AD194" i="5"/>
  <c r="AE193" i="5"/>
  <c r="AE192" i="5"/>
  <c r="AK202" i="5"/>
  <c r="AJ202" i="5" s="1"/>
  <c r="AE191" i="5"/>
  <c r="AE190" i="5"/>
  <c r="AE189" i="5"/>
  <c r="AE188" i="5"/>
  <c r="AK198" i="5"/>
  <c r="AJ198" i="5" s="1"/>
  <c r="AD187" i="5"/>
  <c r="AD186" i="5"/>
  <c r="AE185" i="5"/>
  <c r="AE184" i="5"/>
  <c r="AE183" i="5"/>
  <c r="AD182" i="5"/>
  <c r="AE181" i="5"/>
  <c r="AE180" i="5"/>
  <c r="AK190" i="5"/>
  <c r="AJ190" i="5" s="1"/>
  <c r="AD179" i="5"/>
  <c r="AD178" i="5"/>
  <c r="AE177" i="5"/>
  <c r="AD176" i="5"/>
  <c r="AE175" i="5"/>
  <c r="AE174" i="5"/>
  <c r="AE173" i="5"/>
  <c r="AE172" i="5"/>
  <c r="AK182" i="5"/>
  <c r="AJ182" i="5" s="1"/>
  <c r="AE171" i="5"/>
  <c r="AK181" i="5"/>
  <c r="AJ181" i="5" s="1"/>
  <c r="AE170" i="5"/>
  <c r="AD169" i="5"/>
  <c r="AD168" i="5"/>
  <c r="AD167" i="5"/>
  <c r="AE166" i="5"/>
  <c r="AE165" i="5"/>
  <c r="AE164" i="5"/>
  <c r="AD163" i="5"/>
  <c r="AK173" i="5"/>
  <c r="AJ173" i="5" s="1"/>
  <c r="AE162" i="5"/>
  <c r="AE161" i="5"/>
  <c r="AD160" i="5"/>
  <c r="AK170" i="5"/>
  <c r="AJ170" i="5" s="1"/>
  <c r="AD159" i="5"/>
  <c r="AD158" i="5"/>
  <c r="AE157" i="5"/>
  <c r="AK167" i="5"/>
  <c r="AJ167" i="5" s="1"/>
  <c r="AE156" i="5"/>
  <c r="AK166" i="5"/>
  <c r="AJ166" i="5" s="1"/>
  <c r="AD155" i="5"/>
  <c r="AE154" i="5"/>
  <c r="AD153" i="5"/>
  <c r="AE152" i="5"/>
  <c r="AD151" i="5"/>
  <c r="AD150" i="5"/>
  <c r="AE149" i="5"/>
  <c r="AD148" i="5"/>
  <c r="AK158" i="5"/>
  <c r="AJ158" i="5" s="1"/>
  <c r="AD147" i="5"/>
  <c r="AD146" i="5"/>
  <c r="AD145" i="5"/>
  <c r="AK155" i="5"/>
  <c r="AJ155" i="5" s="1"/>
  <c r="AE144" i="5"/>
  <c r="AK154" i="5"/>
  <c r="AJ154" i="5" s="1"/>
  <c r="AE143" i="5"/>
  <c r="AD142" i="5"/>
  <c r="AE141" i="5"/>
  <c r="AK151" i="5"/>
  <c r="AJ151" i="5" s="1"/>
  <c r="AD140" i="5"/>
  <c r="AK150" i="5"/>
  <c r="AJ150" i="5" s="1"/>
  <c r="AD139" i="5"/>
  <c r="AE138" i="5"/>
  <c r="AK148" i="5"/>
  <c r="AJ148" i="5" s="1"/>
  <c r="AE137" i="5"/>
  <c r="AK147" i="5"/>
  <c r="AJ147" i="5" s="1"/>
  <c r="AE136" i="5"/>
  <c r="AE135" i="5"/>
  <c r="AE134" i="5"/>
  <c r="AE133" i="5"/>
  <c r="AK143" i="5"/>
  <c r="AJ143" i="5" s="1"/>
  <c r="AD132" i="5"/>
  <c r="AK142" i="5"/>
  <c r="AJ142" i="5" s="1"/>
  <c r="AE131" i="5"/>
  <c r="AD130" i="5"/>
  <c r="AD129" i="5"/>
  <c r="AE128" i="5"/>
  <c r="AE127" i="5"/>
  <c r="AD126" i="5"/>
  <c r="AK136" i="5"/>
  <c r="AJ136" i="5" s="1"/>
  <c r="AE125" i="5"/>
  <c r="AE124" i="5"/>
  <c r="AK134" i="5"/>
  <c r="AJ134" i="5" s="1"/>
  <c r="AD123" i="5"/>
  <c r="AE122" i="5"/>
  <c r="AE121" i="5"/>
  <c r="AE120" i="5"/>
  <c r="AK130" i="5"/>
  <c r="AJ130" i="5" s="1"/>
  <c r="AE119" i="5"/>
  <c r="AD118" i="5"/>
  <c r="AK128" i="5"/>
  <c r="AJ128" i="5" s="1"/>
  <c r="AE117" i="5"/>
  <c r="AK127" i="5"/>
  <c r="AJ127" i="5" s="1"/>
  <c r="AE116" i="5"/>
  <c r="AK126" i="5"/>
  <c r="AJ126" i="5" s="1"/>
  <c r="AD115" i="5"/>
  <c r="AK125" i="5"/>
  <c r="AJ125" i="5" s="1"/>
  <c r="AE114" i="5"/>
  <c r="AK124" i="5"/>
  <c r="AJ124" i="5" s="1"/>
  <c r="AE113" i="5"/>
  <c r="AE112" i="5"/>
  <c r="AK122" i="5"/>
  <c r="AJ122" i="5" s="1"/>
  <c r="AE111" i="5"/>
  <c r="AK121" i="5"/>
  <c r="AJ121" i="5" s="1"/>
  <c r="AD110" i="5"/>
  <c r="AE109" i="5"/>
  <c r="AK119" i="5"/>
  <c r="AJ119" i="5" s="1"/>
  <c r="AE108" i="5"/>
  <c r="AK118" i="5"/>
  <c r="AJ118" i="5" s="1"/>
  <c r="AD107" i="5"/>
  <c r="AK117" i="5"/>
  <c r="AJ117" i="5" s="1"/>
  <c r="AD106" i="5"/>
  <c r="AD105" i="5"/>
  <c r="AE104" i="5"/>
  <c r="AE103" i="5"/>
  <c r="AK113" i="5"/>
  <c r="AJ113" i="5" s="1"/>
  <c r="AE102" i="5"/>
  <c r="AK112" i="5"/>
  <c r="AJ112" i="5" s="1"/>
  <c r="AE101" i="5"/>
  <c r="AE100" i="5"/>
  <c r="AE99" i="5"/>
  <c r="AK109" i="5"/>
  <c r="AJ109" i="5" s="1"/>
  <c r="AD98" i="5"/>
  <c r="AK108" i="5"/>
  <c r="AJ108" i="5" s="1"/>
  <c r="AD97" i="5"/>
  <c r="AE96" i="5"/>
  <c r="AK106" i="5"/>
  <c r="AJ106" i="5" s="1"/>
  <c r="AE95" i="5"/>
  <c r="AK105" i="5"/>
  <c r="AJ105" i="5" s="1"/>
  <c r="AD94" i="5"/>
  <c r="AE93" i="5"/>
  <c r="AK103" i="5"/>
  <c r="AJ103" i="5" s="1"/>
  <c r="AE92" i="5"/>
  <c r="AK102" i="5"/>
  <c r="AJ102" i="5" s="1"/>
  <c r="AE91" i="5"/>
  <c r="AK101" i="5"/>
  <c r="AJ101" i="5" s="1"/>
  <c r="AE90" i="5"/>
  <c r="AD89" i="5"/>
  <c r="AE88" i="5"/>
  <c r="AK98" i="5"/>
  <c r="AJ98" i="5" s="1"/>
  <c r="AE87" i="5"/>
  <c r="AK97" i="5"/>
  <c r="AJ97" i="5" s="1"/>
  <c r="AD86" i="5"/>
  <c r="AE85" i="5"/>
  <c r="AD84" i="5"/>
  <c r="AK94" i="5"/>
  <c r="AJ94" i="5" s="1"/>
  <c r="AE83" i="5"/>
  <c r="AK93" i="5"/>
  <c r="AJ93" i="5" s="1"/>
  <c r="AE82" i="5"/>
  <c r="AD81" i="5"/>
  <c r="AE80" i="5"/>
  <c r="AE79" i="5"/>
  <c r="AK89" i="5"/>
  <c r="AJ89" i="5" s="1"/>
  <c r="AE78" i="5"/>
  <c r="AK88" i="5"/>
  <c r="AJ88" i="5" s="1"/>
  <c r="AE77" i="5"/>
  <c r="AD76" i="5"/>
  <c r="AD75" i="5"/>
  <c r="AD74" i="5"/>
  <c r="AD73" i="5"/>
  <c r="AK83" i="5"/>
  <c r="AJ83" i="5" s="1"/>
  <c r="AE72" i="5"/>
  <c r="AK82" i="5"/>
  <c r="AJ82" i="5" s="1"/>
  <c r="AE71" i="5"/>
  <c r="AK81" i="5"/>
  <c r="AJ81" i="5" s="1"/>
  <c r="AE70" i="5"/>
  <c r="AK80" i="5"/>
  <c r="AJ80" i="5" s="1"/>
  <c r="AE69" i="5"/>
  <c r="AD68" i="5"/>
  <c r="AK78" i="5"/>
  <c r="AJ78" i="5" s="1"/>
  <c r="AE67" i="5"/>
  <c r="AD66" i="5"/>
  <c r="AD65" i="5"/>
  <c r="AE64" i="5"/>
  <c r="AE63" i="5"/>
  <c r="AK73" i="5"/>
  <c r="AJ73" i="5" s="1"/>
  <c r="AE62" i="5"/>
  <c r="AE61" i="5"/>
  <c r="AE60" i="5"/>
  <c r="AK70" i="5"/>
  <c r="AJ70" i="5" s="1"/>
  <c r="AE59" i="5"/>
  <c r="AK69" i="5"/>
  <c r="AJ69" i="5" s="1"/>
  <c r="AE58" i="5"/>
  <c r="AK68" i="5"/>
  <c r="AJ68" i="5" s="1"/>
  <c r="AD57" i="5"/>
  <c r="AE56" i="5"/>
  <c r="AK66" i="5"/>
  <c r="AJ66" i="5" s="1"/>
  <c r="AE55" i="5"/>
  <c r="AK65" i="5"/>
  <c r="AJ65" i="5" s="1"/>
  <c r="AE54" i="5"/>
  <c r="AE53" i="5"/>
  <c r="AE52" i="5"/>
  <c r="AK62" i="5"/>
  <c r="AJ62" i="5" s="1"/>
  <c r="AD51" i="5"/>
  <c r="AK61" i="5"/>
  <c r="AJ61" i="5" s="1"/>
  <c r="AD50" i="5"/>
  <c r="AD49" i="5"/>
  <c r="AE48" i="5"/>
  <c r="AK58" i="5"/>
  <c r="AJ58" i="5" s="1"/>
  <c r="AE47" i="5"/>
  <c r="AE46" i="5"/>
  <c r="AK56" i="5"/>
  <c r="AJ56" i="5" s="1"/>
  <c r="AE45" i="5"/>
  <c r="AK55" i="5"/>
  <c r="AJ55" i="5" s="1"/>
  <c r="AE44" i="5"/>
  <c r="AK54" i="5"/>
  <c r="AJ54" i="5" s="1"/>
  <c r="AD43" i="5"/>
  <c r="AK53" i="5"/>
  <c r="AJ53" i="5" s="1"/>
  <c r="AE42" i="5"/>
  <c r="AD41" i="5"/>
  <c r="AK51" i="5"/>
  <c r="AJ51" i="5" s="1"/>
  <c r="AE40" i="5"/>
  <c r="AK50" i="5"/>
  <c r="AJ50" i="5" s="1"/>
  <c r="AE39" i="5"/>
  <c r="AE38" i="5"/>
  <c r="AE37" i="5"/>
  <c r="AK47" i="5"/>
  <c r="AJ47" i="5" s="1"/>
  <c r="AE36" i="5"/>
  <c r="AK46" i="5"/>
  <c r="AJ46" i="5" s="1"/>
  <c r="AE35" i="5"/>
  <c r="AK45" i="5"/>
  <c r="AJ45" i="5" s="1"/>
  <c r="AD34" i="5"/>
  <c r="AK44" i="5"/>
  <c r="AJ44" i="5" s="1"/>
  <c r="AD33" i="5"/>
  <c r="AE32" i="5"/>
  <c r="AK42" i="5"/>
  <c r="AJ42" i="5" s="1"/>
  <c r="AE31" i="5"/>
  <c r="AK41" i="5"/>
  <c r="AJ41" i="5" s="1"/>
  <c r="AE30" i="5"/>
  <c r="AE29" i="5"/>
  <c r="AE28" i="5"/>
  <c r="AK38" i="5"/>
  <c r="AJ38" i="5" s="1"/>
  <c r="AE27" i="5"/>
  <c r="AK37" i="5"/>
  <c r="AJ37" i="5" s="1"/>
  <c r="AE26" i="5"/>
  <c r="AD25" i="5"/>
  <c r="AE24" i="5"/>
  <c r="AE23" i="5"/>
  <c r="AK33" i="5"/>
  <c r="AJ33" i="5" s="1"/>
  <c r="AE22" i="5"/>
  <c r="AK32" i="5"/>
  <c r="AJ32" i="5" s="1"/>
  <c r="AE21" i="5"/>
  <c r="AE20" i="5"/>
  <c r="AE19" i="5"/>
  <c r="AK29" i="5"/>
  <c r="AJ29" i="5" s="1"/>
  <c r="AD18" i="5"/>
  <c r="AD17" i="5"/>
  <c r="AE16" i="5"/>
  <c r="AK26" i="5"/>
  <c r="AJ26" i="5" s="1"/>
  <c r="AE15" i="5"/>
  <c r="AK25" i="5"/>
  <c r="AJ25" i="5" s="1"/>
  <c r="AD14" i="5"/>
  <c r="AE13" i="5"/>
  <c r="AK23" i="5"/>
  <c r="AJ23" i="5" s="1"/>
  <c r="AE12" i="5"/>
  <c r="AK22" i="5"/>
  <c r="AJ22" i="5" s="1"/>
  <c r="AD11" i="5"/>
  <c r="AK21" i="5"/>
  <c r="AJ21" i="5" s="1"/>
  <c r="AD10" i="5"/>
  <c r="AD9" i="5"/>
  <c r="AK19" i="5"/>
  <c r="AJ19" i="5" s="1"/>
  <c r="AE8" i="5"/>
  <c r="AE7" i="5"/>
  <c r="AK17" i="5"/>
  <c r="AJ17" i="5" s="1"/>
  <c r="I364" i="5"/>
  <c r="N6" i="5" l="1"/>
  <c r="U9" i="4"/>
  <c r="AK6" i="5"/>
  <c r="AJ6" i="5" s="1"/>
  <c r="AE209" i="5"/>
  <c r="V209" i="5" s="1"/>
  <c r="U209" i="5" s="1"/>
  <c r="AE369" i="5"/>
  <c r="V369" i="5" s="1"/>
  <c r="U369" i="5" s="1"/>
  <c r="AE366" i="5"/>
  <c r="AE217" i="5"/>
  <c r="W217" i="5" s="1"/>
  <c r="O217" i="5" s="1"/>
  <c r="H217" i="5" s="1"/>
  <c r="O220" i="4" s="1"/>
  <c r="AE370" i="5"/>
  <c r="AD177" i="5"/>
  <c r="AD185" i="5"/>
  <c r="AD358" i="5"/>
  <c r="AD313" i="5"/>
  <c r="AE333" i="5"/>
  <c r="AD305" i="5"/>
  <c r="AD345" i="5"/>
  <c r="AD241" i="5"/>
  <c r="AE361" i="5"/>
  <c r="AD85" i="5"/>
  <c r="AD249" i="5"/>
  <c r="AD125" i="5"/>
  <c r="V125" i="5" s="1"/>
  <c r="U125" i="5" s="1"/>
  <c r="AE273" i="5"/>
  <c r="AD365" i="5"/>
  <c r="AE153" i="5"/>
  <c r="V153" i="5" s="1"/>
  <c r="U153" i="5" s="1"/>
  <c r="AE281" i="5"/>
  <c r="W281" i="5" s="1"/>
  <c r="O281" i="5" s="1"/>
  <c r="H281" i="5" s="1"/>
  <c r="O284" i="4" s="1"/>
  <c r="AD21" i="5"/>
  <c r="AD61" i="5"/>
  <c r="AD117" i="5"/>
  <c r="AE145" i="5"/>
  <c r="AD69" i="5"/>
  <c r="V69" i="5" s="1"/>
  <c r="U69" i="5" s="1"/>
  <c r="AD121" i="5"/>
  <c r="AE337" i="5"/>
  <c r="W337" i="5" s="1"/>
  <c r="O337" i="5" s="1"/>
  <c r="H337" i="5" s="1"/>
  <c r="O340" i="4" s="1"/>
  <c r="AE129" i="5"/>
  <c r="V129" i="5" s="1"/>
  <c r="U129" i="5" s="1"/>
  <c r="AD45" i="5"/>
  <c r="AD101" i="5"/>
  <c r="AD137" i="5"/>
  <c r="AE169" i="5"/>
  <c r="W169" i="5" s="1"/>
  <c r="O169" i="5" s="1"/>
  <c r="H169" i="5" s="1"/>
  <c r="O172" i="4" s="1"/>
  <c r="AD201" i="5"/>
  <c r="AE233" i="5"/>
  <c r="AD265" i="5"/>
  <c r="V265" i="5" s="1"/>
  <c r="U265" i="5" s="1"/>
  <c r="AE297" i="5"/>
  <c r="W297" i="5" s="1"/>
  <c r="O297" i="5" s="1"/>
  <c r="H297" i="5" s="1"/>
  <c r="O300" i="4" s="1"/>
  <c r="AD329" i="5"/>
  <c r="AE349" i="5"/>
  <c r="V349" i="5" s="1"/>
  <c r="U349" i="5" s="1"/>
  <c r="AD362" i="5"/>
  <c r="AE25" i="5"/>
  <c r="AD93" i="5"/>
  <c r="AD161" i="5"/>
  <c r="AD193" i="5"/>
  <c r="AD225" i="5"/>
  <c r="AD257" i="5"/>
  <c r="AD289" i="5"/>
  <c r="AD321" i="5"/>
  <c r="V321" i="5" s="1"/>
  <c r="U321" i="5" s="1"/>
  <c r="AE33" i="5"/>
  <c r="AE97" i="5"/>
  <c r="V97" i="5" s="1"/>
  <c r="U97" i="5" s="1"/>
  <c r="AD53" i="5"/>
  <c r="AD109" i="5"/>
  <c r="AE353" i="5"/>
  <c r="W353" i="5" s="1"/>
  <c r="O353" i="5" s="1"/>
  <c r="H353" i="5" s="1"/>
  <c r="O356" i="4" s="1"/>
  <c r="AE57" i="5"/>
  <c r="AD113" i="5"/>
  <c r="K6" i="5"/>
  <c r="J6" i="5"/>
  <c r="AD154" i="5"/>
  <c r="AE250" i="5"/>
  <c r="W250" i="5" s="1"/>
  <c r="O250" i="5" s="1"/>
  <c r="H250" i="5" s="1"/>
  <c r="O253" i="4" s="1"/>
  <c r="AD282" i="5"/>
  <c r="AD134" i="5"/>
  <c r="AD262" i="5"/>
  <c r="AE314" i="5"/>
  <c r="W314" i="5" s="1"/>
  <c r="O314" i="5" s="1"/>
  <c r="H314" i="5" s="1"/>
  <c r="O317" i="4" s="1"/>
  <c r="AD62" i="5"/>
  <c r="AD22" i="5"/>
  <c r="AD230" i="5"/>
  <c r="AE34" i="5"/>
  <c r="W34" i="5" s="1"/>
  <c r="O34" i="5" s="1"/>
  <c r="H34" i="5" s="1"/>
  <c r="O37" i="4" s="1"/>
  <c r="AE74" i="5"/>
  <c r="W74" i="5" s="1"/>
  <c r="O74" i="5" s="1"/>
  <c r="H74" i="5" s="1"/>
  <c r="O77" i="4" s="1"/>
  <c r="AD166" i="5"/>
  <c r="AD294" i="5"/>
  <c r="AE186" i="5"/>
  <c r="AD218" i="5"/>
  <c r="AE326" i="5"/>
  <c r="AE50" i="5"/>
  <c r="AD90" i="5"/>
  <c r="AD122" i="5"/>
  <c r="AD198" i="5"/>
  <c r="AD342" i="5"/>
  <c r="AD346" i="5"/>
  <c r="AD274" i="5"/>
  <c r="AE286" i="5"/>
  <c r="AE306" i="5"/>
  <c r="AE210" i="5"/>
  <c r="W210" i="5" s="1"/>
  <c r="O210" i="5" s="1"/>
  <c r="H210" i="5" s="1"/>
  <c r="O213" i="4" s="1"/>
  <c r="AD242" i="5"/>
  <c r="AD82" i="5"/>
  <c r="AE106" i="5"/>
  <c r="W106" i="5" s="1"/>
  <c r="O106" i="5" s="1"/>
  <c r="H106" i="5" s="1"/>
  <c r="O109" i="4" s="1"/>
  <c r="AD138" i="5"/>
  <c r="AD170" i="5"/>
  <c r="AD310" i="5"/>
  <c r="AD334" i="5"/>
  <c r="AD38" i="5"/>
  <c r="AD102" i="5"/>
  <c r="AD330" i="5"/>
  <c r="AE66" i="5"/>
  <c r="W66" i="5" s="1"/>
  <c r="O66" i="5" s="1"/>
  <c r="H66" i="5" s="1"/>
  <c r="O69" i="4" s="1"/>
  <c r="AD114" i="5"/>
  <c r="AD318" i="5"/>
  <c r="AE10" i="5"/>
  <c r="AD26" i="5"/>
  <c r="AD42" i="5"/>
  <c r="AE94" i="5"/>
  <c r="W94" i="5" s="1"/>
  <c r="O94" i="5" s="1"/>
  <c r="H94" i="5" s="1"/>
  <c r="O97" i="4" s="1"/>
  <c r="AE126" i="5"/>
  <c r="W126" i="5" s="1"/>
  <c r="O126" i="5" s="1"/>
  <c r="H126" i="5" s="1"/>
  <c r="O129" i="4" s="1"/>
  <c r="AE146" i="5"/>
  <c r="W146" i="5" s="1"/>
  <c r="O146" i="5" s="1"/>
  <c r="H146" i="5" s="1"/>
  <c r="O149" i="4" s="1"/>
  <c r="AE254" i="5"/>
  <c r="W254" i="5" s="1"/>
  <c r="O254" i="5" s="1"/>
  <c r="H254" i="5" s="1"/>
  <c r="O257" i="4" s="1"/>
  <c r="AE350" i="5"/>
  <c r="AE150" i="5"/>
  <c r="AD246" i="5"/>
  <c r="AD266" i="5"/>
  <c r="AE14" i="5"/>
  <c r="W14" i="5" s="1"/>
  <c r="O14" i="5" s="1"/>
  <c r="H14" i="5" s="1"/>
  <c r="O17" i="4" s="1"/>
  <c r="AD30" i="5"/>
  <c r="AD58" i="5"/>
  <c r="AD70" i="5"/>
  <c r="AE118" i="5"/>
  <c r="W118" i="5" s="1"/>
  <c r="O118" i="5" s="1"/>
  <c r="H118" i="5" s="1"/>
  <c r="O121" i="4" s="1"/>
  <c r="AE182" i="5"/>
  <c r="AE202" i="5"/>
  <c r="AD214" i="5"/>
  <c r="AE234" i="5"/>
  <c r="W234" i="5" s="1"/>
  <c r="O234" i="5" s="1"/>
  <c r="H234" i="5" s="1"/>
  <c r="O237" i="4" s="1"/>
  <c r="AD278" i="5"/>
  <c r="AE298" i="5"/>
  <c r="AD338" i="5"/>
  <c r="AD354" i="5"/>
  <c r="AD54" i="5"/>
  <c r="AD78" i="5"/>
  <c r="AE158" i="5"/>
  <c r="AE178" i="5"/>
  <c r="W178" i="5" s="1"/>
  <c r="O178" i="5" s="1"/>
  <c r="H178" i="5" s="1"/>
  <c r="O181" i="4" s="1"/>
  <c r="AD190" i="5"/>
  <c r="AD222" i="5"/>
  <c r="AE18" i="5"/>
  <c r="AD46" i="5"/>
  <c r="AE86" i="5"/>
  <c r="AE98" i="5"/>
  <c r="AE110" i="5"/>
  <c r="W110" i="5" s="1"/>
  <c r="O110" i="5" s="1"/>
  <c r="H110" i="5" s="1"/>
  <c r="O113" i="4" s="1"/>
  <c r="AE130" i="5"/>
  <c r="W130" i="5" s="1"/>
  <c r="O130" i="5" s="1"/>
  <c r="H130" i="5" s="1"/>
  <c r="O133" i="4" s="1"/>
  <c r="AE142" i="5"/>
  <c r="W142" i="5" s="1"/>
  <c r="O142" i="5" s="1"/>
  <c r="H142" i="5" s="1"/>
  <c r="O145" i="4" s="1"/>
  <c r="AD162" i="5"/>
  <c r="AD174" i="5"/>
  <c r="AE194" i="5"/>
  <c r="W194" i="5" s="1"/>
  <c r="O194" i="5" s="1"/>
  <c r="H194" i="5" s="1"/>
  <c r="O197" i="4" s="1"/>
  <c r="AE206" i="5"/>
  <c r="AD226" i="5"/>
  <c r="AD238" i="5"/>
  <c r="AE258" i="5"/>
  <c r="AE270" i="5"/>
  <c r="AD290" i="5"/>
  <c r="AD302" i="5"/>
  <c r="AE322" i="5"/>
  <c r="W322" i="5" s="1"/>
  <c r="O322" i="5" s="1"/>
  <c r="H322" i="5" s="1"/>
  <c r="O325" i="4" s="1"/>
  <c r="M18" i="5"/>
  <c r="AK18" i="5"/>
  <c r="AJ18" i="5" s="1"/>
  <c r="M34" i="5"/>
  <c r="AK34" i="5"/>
  <c r="AJ34" i="5" s="1"/>
  <c r="M49" i="5"/>
  <c r="AK49" i="5"/>
  <c r="AJ49" i="5" s="1"/>
  <c r="M57" i="5"/>
  <c r="AK57" i="5"/>
  <c r="AJ57" i="5" s="1"/>
  <c r="I77" i="5"/>
  <c r="AK77" i="5"/>
  <c r="AJ77" i="5" s="1"/>
  <c r="M85" i="5"/>
  <c r="AK85" i="5"/>
  <c r="AJ85" i="5" s="1"/>
  <c r="I129" i="5"/>
  <c r="AK129" i="5"/>
  <c r="AJ129" i="5" s="1"/>
  <c r="M133" i="5"/>
  <c r="AK133" i="5"/>
  <c r="AJ133" i="5" s="1"/>
  <c r="J137" i="5"/>
  <c r="AK137" i="5"/>
  <c r="AJ137" i="5" s="1"/>
  <c r="K141" i="5"/>
  <c r="AK141" i="5"/>
  <c r="AJ141" i="5" s="1"/>
  <c r="M145" i="5"/>
  <c r="AK145" i="5"/>
  <c r="AJ145" i="5" s="1"/>
  <c r="I149" i="5"/>
  <c r="AK149" i="5"/>
  <c r="AJ149" i="5" s="1"/>
  <c r="K153" i="5"/>
  <c r="AK153" i="5"/>
  <c r="AJ153" i="5" s="1"/>
  <c r="J157" i="5"/>
  <c r="AK157" i="5"/>
  <c r="AJ157" i="5" s="1"/>
  <c r="K161" i="5"/>
  <c r="AK161" i="5"/>
  <c r="AJ161" i="5" s="1"/>
  <c r="J165" i="5"/>
  <c r="AK165" i="5"/>
  <c r="AJ165" i="5" s="1"/>
  <c r="I169" i="5"/>
  <c r="AK169" i="5"/>
  <c r="AJ169" i="5" s="1"/>
  <c r="M177" i="5"/>
  <c r="AK177" i="5"/>
  <c r="AJ177" i="5" s="1"/>
  <c r="I185" i="5"/>
  <c r="AK185" i="5"/>
  <c r="AJ185" i="5" s="1"/>
  <c r="K189" i="5"/>
  <c r="AK189" i="5"/>
  <c r="AJ189" i="5" s="1"/>
  <c r="I193" i="5"/>
  <c r="AK193" i="5"/>
  <c r="AJ193" i="5" s="1"/>
  <c r="M197" i="5"/>
  <c r="AK197" i="5"/>
  <c r="AJ197" i="5" s="1"/>
  <c r="I201" i="5"/>
  <c r="AK201" i="5"/>
  <c r="AJ201" i="5" s="1"/>
  <c r="I205" i="5"/>
  <c r="AK205" i="5"/>
  <c r="AJ205" i="5" s="1"/>
  <c r="M209" i="5"/>
  <c r="AK209" i="5"/>
  <c r="AJ209" i="5" s="1"/>
  <c r="K217" i="5"/>
  <c r="AK217" i="5"/>
  <c r="AJ217" i="5" s="1"/>
  <c r="K221" i="5"/>
  <c r="AK221" i="5"/>
  <c r="AJ221" i="5" s="1"/>
  <c r="I225" i="5"/>
  <c r="AK225" i="5"/>
  <c r="AJ225" i="5" s="1"/>
  <c r="J229" i="5"/>
  <c r="AK229" i="5"/>
  <c r="AJ229" i="5" s="1"/>
  <c r="J233" i="5"/>
  <c r="AK233" i="5"/>
  <c r="AJ233" i="5" s="1"/>
  <c r="M241" i="5"/>
  <c r="AK241" i="5"/>
  <c r="AJ241" i="5" s="1"/>
  <c r="I245" i="5"/>
  <c r="AK245" i="5"/>
  <c r="AJ245" i="5" s="1"/>
  <c r="I249" i="5"/>
  <c r="AK249" i="5"/>
  <c r="AJ249" i="5" s="1"/>
  <c r="K253" i="5"/>
  <c r="AK253" i="5"/>
  <c r="AJ253" i="5" s="1"/>
  <c r="K257" i="5"/>
  <c r="AK257" i="5"/>
  <c r="AJ257" i="5" s="1"/>
  <c r="J261" i="5"/>
  <c r="AK261" i="5"/>
  <c r="AJ261" i="5" s="1"/>
  <c r="K265" i="5"/>
  <c r="AK265" i="5"/>
  <c r="AJ265" i="5" s="1"/>
  <c r="M273" i="5"/>
  <c r="AK273" i="5"/>
  <c r="AJ273" i="5" s="1"/>
  <c r="K277" i="5"/>
  <c r="AK277" i="5"/>
  <c r="AJ277" i="5" s="1"/>
  <c r="J281" i="5"/>
  <c r="AK281" i="5"/>
  <c r="AJ281" i="5" s="1"/>
  <c r="J285" i="5"/>
  <c r="AK285" i="5"/>
  <c r="AJ285" i="5" s="1"/>
  <c r="I289" i="5"/>
  <c r="AK289" i="5"/>
  <c r="AJ289" i="5" s="1"/>
  <c r="I293" i="5"/>
  <c r="AK293" i="5"/>
  <c r="AJ293" i="5" s="1"/>
  <c r="J297" i="5"/>
  <c r="AK297" i="5"/>
  <c r="AJ297" i="5" s="1"/>
  <c r="I301" i="5"/>
  <c r="AK301" i="5"/>
  <c r="AJ301" i="5" s="1"/>
  <c r="M305" i="5"/>
  <c r="AK305" i="5"/>
  <c r="AJ305" i="5" s="1"/>
  <c r="J309" i="5"/>
  <c r="AK309" i="5"/>
  <c r="AJ309" i="5" s="1"/>
  <c r="J313" i="5"/>
  <c r="AK313" i="5"/>
  <c r="AJ313" i="5" s="1"/>
  <c r="K321" i="5"/>
  <c r="AK321" i="5"/>
  <c r="AJ321" i="5" s="1"/>
  <c r="K325" i="5"/>
  <c r="AK325" i="5"/>
  <c r="AJ325" i="5" s="1"/>
  <c r="K329" i="5"/>
  <c r="AK329" i="5"/>
  <c r="AJ329" i="5" s="1"/>
  <c r="J333" i="5"/>
  <c r="AK333" i="5"/>
  <c r="AJ333" i="5" s="1"/>
  <c r="M337" i="5"/>
  <c r="AK337" i="5"/>
  <c r="AJ337" i="5" s="1"/>
  <c r="I341" i="5"/>
  <c r="AK341" i="5"/>
  <c r="AJ341" i="5" s="1"/>
  <c r="K345" i="5"/>
  <c r="AK345" i="5"/>
  <c r="AJ345" i="5" s="1"/>
  <c r="I353" i="5"/>
  <c r="AK353" i="5"/>
  <c r="AJ353" i="5" s="1"/>
  <c r="K357" i="5"/>
  <c r="AK357" i="5"/>
  <c r="AJ357" i="5" s="1"/>
  <c r="J361" i="5"/>
  <c r="AK361" i="5"/>
  <c r="AJ361" i="5" s="1"/>
  <c r="J365" i="5"/>
  <c r="AK365" i="5"/>
  <c r="AJ365" i="5" s="1"/>
  <c r="M369" i="5"/>
  <c r="AK369" i="5"/>
  <c r="AJ369" i="5" s="1"/>
  <c r="M8" i="5"/>
  <c r="AK8" i="5"/>
  <c r="AJ8" i="5" s="1"/>
  <c r="I12" i="5"/>
  <c r="AK12" i="5"/>
  <c r="AJ12" i="5" s="1"/>
  <c r="M30" i="5"/>
  <c r="AK30" i="5"/>
  <c r="AJ30" i="5" s="1"/>
  <c r="K74" i="5"/>
  <c r="AK74" i="5"/>
  <c r="AJ74" i="5" s="1"/>
  <c r="I90" i="5"/>
  <c r="AK90" i="5"/>
  <c r="AJ90" i="5" s="1"/>
  <c r="M114" i="5"/>
  <c r="AK114" i="5"/>
  <c r="AJ114" i="5" s="1"/>
  <c r="K162" i="5"/>
  <c r="AK162" i="5"/>
  <c r="AJ162" i="5" s="1"/>
  <c r="I174" i="5"/>
  <c r="AK174" i="5"/>
  <c r="AJ174" i="5" s="1"/>
  <c r="K222" i="5"/>
  <c r="AK222" i="5"/>
  <c r="AJ222" i="5" s="1"/>
  <c r="K266" i="5"/>
  <c r="AK266" i="5"/>
  <c r="AJ266" i="5" s="1"/>
  <c r="I290" i="5"/>
  <c r="AK290" i="5"/>
  <c r="AJ290" i="5" s="1"/>
  <c r="J314" i="5"/>
  <c r="AK314" i="5"/>
  <c r="AJ314" i="5" s="1"/>
  <c r="K350" i="5"/>
  <c r="AK350" i="5"/>
  <c r="AJ350" i="5" s="1"/>
  <c r="K358" i="5"/>
  <c r="AK358" i="5"/>
  <c r="AJ358" i="5" s="1"/>
  <c r="M27" i="5"/>
  <c r="AK27" i="5"/>
  <c r="AJ27" i="5" s="1"/>
  <c r="I39" i="5"/>
  <c r="AK39" i="5"/>
  <c r="AJ39" i="5" s="1"/>
  <c r="M63" i="5"/>
  <c r="AK63" i="5"/>
  <c r="AJ63" i="5" s="1"/>
  <c r="K75" i="5"/>
  <c r="AK75" i="5"/>
  <c r="AJ75" i="5" s="1"/>
  <c r="M87" i="5"/>
  <c r="AK87" i="5"/>
  <c r="AJ87" i="5" s="1"/>
  <c r="J99" i="5"/>
  <c r="AK99" i="5"/>
  <c r="AJ99" i="5" s="1"/>
  <c r="M115" i="5"/>
  <c r="AK115" i="5"/>
  <c r="AJ115" i="5" s="1"/>
  <c r="J139" i="5"/>
  <c r="AK139" i="5"/>
  <c r="AJ139" i="5" s="1"/>
  <c r="K159" i="5"/>
  <c r="AK159" i="5"/>
  <c r="AJ159" i="5" s="1"/>
  <c r="K163" i="5"/>
  <c r="AK163" i="5"/>
  <c r="AJ163" i="5" s="1"/>
  <c r="J171" i="5"/>
  <c r="AK171" i="5"/>
  <c r="AJ171" i="5" s="1"/>
  <c r="K175" i="5"/>
  <c r="AK175" i="5"/>
  <c r="AJ175" i="5" s="1"/>
  <c r="M179" i="5"/>
  <c r="AK179" i="5"/>
  <c r="AJ179" i="5" s="1"/>
  <c r="J183" i="5"/>
  <c r="AK183" i="5"/>
  <c r="AJ183" i="5" s="1"/>
  <c r="J187" i="5"/>
  <c r="AK187" i="5"/>
  <c r="AJ187" i="5" s="1"/>
  <c r="I191" i="5"/>
  <c r="AK191" i="5"/>
  <c r="AJ191" i="5" s="1"/>
  <c r="I195" i="5"/>
  <c r="AK195" i="5"/>
  <c r="AJ195" i="5" s="1"/>
  <c r="M199" i="5"/>
  <c r="AK199" i="5"/>
  <c r="AJ199" i="5" s="1"/>
  <c r="K203" i="5"/>
  <c r="AK203" i="5"/>
  <c r="AJ203" i="5" s="1"/>
  <c r="J211" i="5"/>
  <c r="AK211" i="5"/>
  <c r="AJ211" i="5" s="1"/>
  <c r="I219" i="5"/>
  <c r="AK219" i="5"/>
  <c r="AJ219" i="5" s="1"/>
  <c r="K223" i="5"/>
  <c r="AK223" i="5"/>
  <c r="AJ223" i="5" s="1"/>
  <c r="I227" i="5"/>
  <c r="AK227" i="5"/>
  <c r="AJ227" i="5" s="1"/>
  <c r="I231" i="5"/>
  <c r="AK231" i="5"/>
  <c r="AJ231" i="5" s="1"/>
  <c r="I235" i="5"/>
  <c r="AK235" i="5"/>
  <c r="AJ235" i="5" s="1"/>
  <c r="J239" i="5"/>
  <c r="AK239" i="5"/>
  <c r="AJ239" i="5" s="1"/>
  <c r="M243" i="5"/>
  <c r="AK243" i="5"/>
  <c r="AJ243" i="5" s="1"/>
  <c r="I247" i="5"/>
  <c r="AK247" i="5"/>
  <c r="AJ247" i="5" s="1"/>
  <c r="I255" i="5"/>
  <c r="AK255" i="5"/>
  <c r="AJ255" i="5" s="1"/>
  <c r="K259" i="5"/>
  <c r="AK259" i="5"/>
  <c r="AJ259" i="5" s="1"/>
  <c r="K263" i="5"/>
  <c r="AK263" i="5"/>
  <c r="AJ263" i="5" s="1"/>
  <c r="J267" i="5"/>
  <c r="AK267" i="5"/>
  <c r="AJ267" i="5" s="1"/>
  <c r="J271" i="5"/>
  <c r="AK271" i="5"/>
  <c r="AJ271" i="5" s="1"/>
  <c r="I275" i="5"/>
  <c r="AK275" i="5"/>
  <c r="AJ275" i="5" s="1"/>
  <c r="I279" i="5"/>
  <c r="AK279" i="5"/>
  <c r="AJ279" i="5" s="1"/>
  <c r="M283" i="5"/>
  <c r="AK283" i="5"/>
  <c r="AJ283" i="5" s="1"/>
  <c r="I287" i="5"/>
  <c r="AK287" i="5"/>
  <c r="AJ287" i="5" s="1"/>
  <c r="J291" i="5"/>
  <c r="AK291" i="5"/>
  <c r="AJ291" i="5" s="1"/>
  <c r="I295" i="5"/>
  <c r="AK295" i="5"/>
  <c r="AJ295" i="5" s="1"/>
  <c r="K299" i="5"/>
  <c r="AK299" i="5"/>
  <c r="AJ299" i="5" s="1"/>
  <c r="M307" i="5"/>
  <c r="AK307" i="5"/>
  <c r="AJ307" i="5" s="1"/>
  <c r="J311" i="5"/>
  <c r="AK311" i="5"/>
  <c r="AJ311" i="5" s="1"/>
  <c r="K319" i="5"/>
  <c r="AK319" i="5"/>
  <c r="AJ319" i="5" s="1"/>
  <c r="K323" i="5"/>
  <c r="AK323" i="5"/>
  <c r="AJ323" i="5" s="1"/>
  <c r="I327" i="5"/>
  <c r="AK327" i="5"/>
  <c r="AJ327" i="5" s="1"/>
  <c r="J331" i="5"/>
  <c r="AK331" i="5"/>
  <c r="AJ331" i="5" s="1"/>
  <c r="I335" i="5"/>
  <c r="AK335" i="5"/>
  <c r="AJ335" i="5" s="1"/>
  <c r="J339" i="5"/>
  <c r="AK339" i="5"/>
  <c r="AJ339" i="5" s="1"/>
  <c r="I347" i="5"/>
  <c r="AK347" i="5"/>
  <c r="AJ347" i="5" s="1"/>
  <c r="M351" i="5"/>
  <c r="AK351" i="5"/>
  <c r="AJ351" i="5" s="1"/>
  <c r="M355" i="5"/>
  <c r="AK355" i="5"/>
  <c r="AJ355" i="5" s="1"/>
  <c r="M359" i="5"/>
  <c r="AK359" i="5"/>
  <c r="AJ359" i="5" s="1"/>
  <c r="M363" i="5"/>
  <c r="AK363" i="5"/>
  <c r="AJ363" i="5" s="1"/>
  <c r="M367" i="5"/>
  <c r="AK367" i="5"/>
  <c r="AJ367" i="5" s="1"/>
  <c r="M10" i="5"/>
  <c r="AK10" i="5"/>
  <c r="AJ10" i="5" s="1"/>
  <c r="M14" i="5"/>
  <c r="AK14" i="5"/>
  <c r="AJ14" i="5" s="1"/>
  <c r="M110" i="5"/>
  <c r="AK110" i="5"/>
  <c r="AJ110" i="5" s="1"/>
  <c r="J146" i="5"/>
  <c r="AK146" i="5"/>
  <c r="AJ146" i="5" s="1"/>
  <c r="K214" i="5"/>
  <c r="AK214" i="5"/>
  <c r="AJ214" i="5" s="1"/>
  <c r="I226" i="5"/>
  <c r="AK226" i="5"/>
  <c r="AJ226" i="5" s="1"/>
  <c r="I234" i="5"/>
  <c r="AK234" i="5"/>
  <c r="AJ234" i="5" s="1"/>
  <c r="J258" i="5"/>
  <c r="AK258" i="5"/>
  <c r="AJ258" i="5" s="1"/>
  <c r="J346" i="5"/>
  <c r="AK346" i="5"/>
  <c r="AJ346" i="5" s="1"/>
  <c r="K13" i="5"/>
  <c r="AK13" i="5"/>
  <c r="AJ13" i="5" s="1"/>
  <c r="J35" i="5"/>
  <c r="AK35" i="5"/>
  <c r="AJ35" i="5" s="1"/>
  <c r="M59" i="5"/>
  <c r="AK59" i="5"/>
  <c r="AJ59" i="5" s="1"/>
  <c r="K71" i="5"/>
  <c r="AK71" i="5"/>
  <c r="AJ71" i="5" s="1"/>
  <c r="M95" i="5"/>
  <c r="AK95" i="5"/>
  <c r="AJ95" i="5" s="1"/>
  <c r="M107" i="5"/>
  <c r="AK107" i="5"/>
  <c r="AJ107" i="5" s="1"/>
  <c r="K131" i="5"/>
  <c r="AK131" i="5"/>
  <c r="AJ131" i="5" s="1"/>
  <c r="M20" i="5"/>
  <c r="AK20" i="5"/>
  <c r="AJ20" i="5" s="1"/>
  <c r="M28" i="5"/>
  <c r="AK28" i="5"/>
  <c r="AJ28" i="5" s="1"/>
  <c r="M36" i="5"/>
  <c r="AK36" i="5"/>
  <c r="AJ36" i="5" s="1"/>
  <c r="M52" i="5"/>
  <c r="AK52" i="5"/>
  <c r="AJ52" i="5" s="1"/>
  <c r="M60" i="5"/>
  <c r="AK60" i="5"/>
  <c r="AJ60" i="5" s="1"/>
  <c r="M76" i="5"/>
  <c r="AK76" i="5"/>
  <c r="AJ76" i="5" s="1"/>
  <c r="I84" i="5"/>
  <c r="AK84" i="5"/>
  <c r="AJ84" i="5" s="1"/>
  <c r="M92" i="5"/>
  <c r="AK92" i="5"/>
  <c r="AJ92" i="5" s="1"/>
  <c r="M100" i="5"/>
  <c r="AK100" i="5"/>
  <c r="AJ100" i="5" s="1"/>
  <c r="M116" i="5"/>
  <c r="AK116" i="5"/>
  <c r="AJ116" i="5" s="1"/>
  <c r="J132" i="5"/>
  <c r="AK132" i="5"/>
  <c r="AJ132" i="5" s="1"/>
  <c r="M140" i="5"/>
  <c r="AK140" i="5"/>
  <c r="AJ140" i="5" s="1"/>
  <c r="I156" i="5"/>
  <c r="AK156" i="5"/>
  <c r="AJ156" i="5" s="1"/>
  <c r="K164" i="5"/>
  <c r="AK164" i="5"/>
  <c r="AJ164" i="5" s="1"/>
  <c r="J172" i="5"/>
  <c r="AK172" i="5"/>
  <c r="AJ172" i="5" s="1"/>
  <c r="M180" i="5"/>
  <c r="AK180" i="5"/>
  <c r="AJ180" i="5" s="1"/>
  <c r="I188" i="5"/>
  <c r="AK188" i="5"/>
  <c r="AJ188" i="5" s="1"/>
  <c r="J196" i="5"/>
  <c r="AK196" i="5"/>
  <c r="AJ196" i="5" s="1"/>
  <c r="J204" i="5"/>
  <c r="AK204" i="5"/>
  <c r="AJ204" i="5" s="1"/>
  <c r="K212" i="5"/>
  <c r="AK212" i="5"/>
  <c r="AJ212" i="5" s="1"/>
  <c r="K220" i="5"/>
  <c r="AK220" i="5"/>
  <c r="AJ220" i="5" s="1"/>
  <c r="J228" i="5"/>
  <c r="AK228" i="5"/>
  <c r="AJ228" i="5" s="1"/>
  <c r="J236" i="5"/>
  <c r="AK236" i="5"/>
  <c r="AJ236" i="5" s="1"/>
  <c r="I256" i="5"/>
  <c r="AK256" i="5"/>
  <c r="AJ256" i="5" s="1"/>
  <c r="I264" i="5"/>
  <c r="AK264" i="5"/>
  <c r="AJ264" i="5" s="1"/>
  <c r="J272" i="5"/>
  <c r="AK272" i="5"/>
  <c r="AJ272" i="5" s="1"/>
  <c r="J280" i="5"/>
  <c r="AK280" i="5"/>
  <c r="AJ280" i="5" s="1"/>
  <c r="I288" i="5"/>
  <c r="AK288" i="5"/>
  <c r="AJ288" i="5" s="1"/>
  <c r="J296" i="5"/>
  <c r="AK296" i="5"/>
  <c r="AJ296" i="5" s="1"/>
  <c r="M304" i="5"/>
  <c r="AK304" i="5"/>
  <c r="AJ304" i="5" s="1"/>
  <c r="K312" i="5"/>
  <c r="AK312" i="5"/>
  <c r="AJ312" i="5" s="1"/>
  <c r="I320" i="5"/>
  <c r="AK320" i="5"/>
  <c r="AJ320" i="5" s="1"/>
  <c r="K328" i="5"/>
  <c r="AK328" i="5"/>
  <c r="AJ328" i="5" s="1"/>
  <c r="K336" i="5"/>
  <c r="AK336" i="5"/>
  <c r="AJ336" i="5" s="1"/>
  <c r="K344" i="5"/>
  <c r="AK344" i="5"/>
  <c r="AJ344" i="5" s="1"/>
  <c r="M352" i="5"/>
  <c r="AK352" i="5"/>
  <c r="AJ352" i="5" s="1"/>
  <c r="M360" i="5"/>
  <c r="AK360" i="5"/>
  <c r="AJ360" i="5" s="1"/>
  <c r="M364" i="5"/>
  <c r="AK364" i="5"/>
  <c r="AJ364" i="5" s="1"/>
  <c r="M368" i="5"/>
  <c r="AK368" i="5"/>
  <c r="AJ368" i="5" s="1"/>
  <c r="M11" i="5"/>
  <c r="AK11" i="5"/>
  <c r="AJ11" i="5" s="1"/>
  <c r="M15" i="5"/>
  <c r="AK15" i="5"/>
  <c r="AJ15" i="5" s="1"/>
  <c r="J86" i="5"/>
  <c r="AK86" i="5"/>
  <c r="AJ86" i="5" s="1"/>
  <c r="I138" i="5"/>
  <c r="AK138" i="5"/>
  <c r="AJ138" i="5" s="1"/>
  <c r="J178" i="5"/>
  <c r="AK178" i="5"/>
  <c r="AJ178" i="5" s="1"/>
  <c r="I186" i="5"/>
  <c r="AK186" i="5"/>
  <c r="AJ186" i="5" s="1"/>
  <c r="J194" i="5"/>
  <c r="AK194" i="5"/>
  <c r="AJ194" i="5" s="1"/>
  <c r="K218" i="5"/>
  <c r="AK218" i="5"/>
  <c r="AJ218" i="5" s="1"/>
  <c r="K270" i="5"/>
  <c r="AK270" i="5"/>
  <c r="AJ270" i="5" s="1"/>
  <c r="K306" i="5"/>
  <c r="AK306" i="5"/>
  <c r="AJ306" i="5" s="1"/>
  <c r="K318" i="5"/>
  <c r="AK318" i="5"/>
  <c r="AJ318" i="5" s="1"/>
  <c r="J354" i="5"/>
  <c r="AK354" i="5"/>
  <c r="AJ354" i="5" s="1"/>
  <c r="M31" i="5"/>
  <c r="AK31" i="5"/>
  <c r="AJ31" i="5" s="1"/>
  <c r="J43" i="5"/>
  <c r="AK43" i="5"/>
  <c r="AJ43" i="5" s="1"/>
  <c r="J67" i="5"/>
  <c r="AK67" i="5"/>
  <c r="AJ67" i="5" s="1"/>
  <c r="I79" i="5"/>
  <c r="AK79" i="5"/>
  <c r="AJ79" i="5" s="1"/>
  <c r="M91" i="5"/>
  <c r="AK91" i="5"/>
  <c r="AJ91" i="5" s="1"/>
  <c r="I111" i="5"/>
  <c r="AK111" i="5"/>
  <c r="AJ111" i="5" s="1"/>
  <c r="J123" i="5"/>
  <c r="AK123" i="5"/>
  <c r="AJ123" i="5" s="1"/>
  <c r="M135" i="5"/>
  <c r="AK135" i="5"/>
  <c r="AJ135" i="5" s="1"/>
  <c r="M24" i="5"/>
  <c r="AK24" i="5"/>
  <c r="AJ24" i="5" s="1"/>
  <c r="J40" i="5"/>
  <c r="AK40" i="5"/>
  <c r="AJ40" i="5" s="1"/>
  <c r="M48" i="5"/>
  <c r="AK48" i="5"/>
  <c r="AJ48" i="5" s="1"/>
  <c r="J64" i="5"/>
  <c r="AK64" i="5"/>
  <c r="AJ64" i="5" s="1"/>
  <c r="K72" i="5"/>
  <c r="AK72" i="5"/>
  <c r="AJ72" i="5" s="1"/>
  <c r="J96" i="5"/>
  <c r="AK96" i="5"/>
  <c r="AJ96" i="5" s="1"/>
  <c r="J104" i="5"/>
  <c r="AK104" i="5"/>
  <c r="AJ104" i="5" s="1"/>
  <c r="M120" i="5"/>
  <c r="AK120" i="5"/>
  <c r="AJ120" i="5" s="1"/>
  <c r="J144" i="5"/>
  <c r="AK144" i="5"/>
  <c r="AJ144" i="5" s="1"/>
  <c r="M152" i="5"/>
  <c r="AK152" i="5"/>
  <c r="AJ152" i="5" s="1"/>
  <c r="I160" i="5"/>
  <c r="AK160" i="5"/>
  <c r="AJ160" i="5" s="1"/>
  <c r="K168" i="5"/>
  <c r="AK168" i="5"/>
  <c r="AJ168" i="5" s="1"/>
  <c r="J176" i="5"/>
  <c r="AK176" i="5"/>
  <c r="AJ176" i="5" s="1"/>
  <c r="I184" i="5"/>
  <c r="AK184" i="5"/>
  <c r="AJ184" i="5" s="1"/>
  <c r="J192" i="5"/>
  <c r="AK192" i="5"/>
  <c r="AJ192" i="5" s="1"/>
  <c r="J200" i="5"/>
  <c r="AK200" i="5"/>
  <c r="AJ200" i="5" s="1"/>
  <c r="I224" i="5"/>
  <c r="AK224" i="5"/>
  <c r="AJ224" i="5" s="1"/>
  <c r="M232" i="5"/>
  <c r="AK232" i="5"/>
  <c r="AJ232" i="5" s="1"/>
  <c r="K240" i="5"/>
  <c r="AK240" i="5"/>
  <c r="AJ240" i="5" s="1"/>
  <c r="K244" i="5"/>
  <c r="AK244" i="5"/>
  <c r="AJ244" i="5" s="1"/>
  <c r="J252" i="5"/>
  <c r="AK252" i="5"/>
  <c r="AJ252" i="5" s="1"/>
  <c r="J268" i="5"/>
  <c r="AK268" i="5"/>
  <c r="AJ268" i="5" s="1"/>
  <c r="M276" i="5"/>
  <c r="AK276" i="5"/>
  <c r="AJ276" i="5" s="1"/>
  <c r="M284" i="5"/>
  <c r="AK284" i="5"/>
  <c r="AJ284" i="5" s="1"/>
  <c r="I300" i="5"/>
  <c r="AK300" i="5"/>
  <c r="AJ300" i="5" s="1"/>
  <c r="K308" i="5"/>
  <c r="AK308" i="5"/>
  <c r="AJ308" i="5" s="1"/>
  <c r="I316" i="5"/>
  <c r="AK316" i="5"/>
  <c r="AJ316" i="5" s="1"/>
  <c r="M324" i="5"/>
  <c r="AK324" i="5"/>
  <c r="AJ324" i="5" s="1"/>
  <c r="I332" i="5"/>
  <c r="AK332" i="5"/>
  <c r="AJ332" i="5" s="1"/>
  <c r="J340" i="5"/>
  <c r="AK340" i="5"/>
  <c r="AJ340" i="5" s="1"/>
  <c r="I348" i="5"/>
  <c r="AK348" i="5"/>
  <c r="AJ348" i="5" s="1"/>
  <c r="M356" i="5"/>
  <c r="AK356" i="5"/>
  <c r="AJ356" i="5" s="1"/>
  <c r="AK7" i="5"/>
  <c r="AJ7" i="5" s="1"/>
  <c r="M16" i="5"/>
  <c r="AK16" i="5"/>
  <c r="AJ16" i="5" s="1"/>
  <c r="AD37" i="5"/>
  <c r="AE65" i="5"/>
  <c r="W65" i="5" s="1"/>
  <c r="O65" i="5" s="1"/>
  <c r="H65" i="5" s="1"/>
  <c r="O68" i="4" s="1"/>
  <c r="AD77" i="5"/>
  <c r="AE89" i="5"/>
  <c r="W89" i="5" s="1"/>
  <c r="O89" i="5" s="1"/>
  <c r="H89" i="5" s="1"/>
  <c r="O92" i="4" s="1"/>
  <c r="AD13" i="5"/>
  <c r="V13" i="5" s="1"/>
  <c r="U13" i="5" s="1"/>
  <c r="AD29" i="5"/>
  <c r="AE9" i="5"/>
  <c r="W9" i="5" s="1"/>
  <c r="O9" i="5" s="1"/>
  <c r="H9" i="5" s="1"/>
  <c r="O12" i="4" s="1"/>
  <c r="AE41" i="5"/>
  <c r="V41" i="5" s="1"/>
  <c r="U41" i="5" s="1"/>
  <c r="AE73" i="5"/>
  <c r="AE105" i="5"/>
  <c r="W105" i="5" s="1"/>
  <c r="O105" i="5" s="1"/>
  <c r="H105" i="5" s="1"/>
  <c r="O108" i="4" s="1"/>
  <c r="AE17" i="5"/>
  <c r="AE49" i="5"/>
  <c r="AE81" i="5"/>
  <c r="AD127" i="5"/>
  <c r="AD149" i="5"/>
  <c r="AD181" i="5"/>
  <c r="V181" i="5" s="1"/>
  <c r="U181" i="5" s="1"/>
  <c r="AD205" i="5"/>
  <c r="AD229" i="5"/>
  <c r="AD261" i="5"/>
  <c r="AD285" i="5"/>
  <c r="AD309" i="5"/>
  <c r="AD325" i="5"/>
  <c r="AD357" i="5"/>
  <c r="AD133" i="5"/>
  <c r="AD141" i="5"/>
  <c r="AD157" i="5"/>
  <c r="AD165" i="5"/>
  <c r="AD173" i="5"/>
  <c r="AD189" i="5"/>
  <c r="AD197" i="5"/>
  <c r="AD213" i="5"/>
  <c r="AD221" i="5"/>
  <c r="AD237" i="5"/>
  <c r="V237" i="5" s="1"/>
  <c r="U237" i="5" s="1"/>
  <c r="AD245" i="5"/>
  <c r="AD253" i="5"/>
  <c r="AD269" i="5"/>
  <c r="AD277" i="5"/>
  <c r="AD293" i="5"/>
  <c r="V293" i="5" s="1"/>
  <c r="U293" i="5" s="1"/>
  <c r="AD301" i="5"/>
  <c r="AD317" i="5"/>
  <c r="AD341" i="5"/>
  <c r="AE227" i="5"/>
  <c r="W227" i="5" s="1"/>
  <c r="O227" i="5" s="1"/>
  <c r="H227" i="5" s="1"/>
  <c r="O230" i="4" s="1"/>
  <c r="AD99" i="5"/>
  <c r="AE291" i="5"/>
  <c r="W291" i="5" s="1"/>
  <c r="O291" i="5" s="1"/>
  <c r="H291" i="5" s="1"/>
  <c r="O294" i="4" s="1"/>
  <c r="AD191" i="5"/>
  <c r="AE335" i="5"/>
  <c r="V335" i="5" s="1"/>
  <c r="U335" i="5" s="1"/>
  <c r="AD255" i="5"/>
  <c r="AE351" i="5"/>
  <c r="AD35" i="5"/>
  <c r="AE163" i="5"/>
  <c r="W163" i="5" s="1"/>
  <c r="O163" i="5" s="1"/>
  <c r="H163" i="5" s="1"/>
  <c r="O166" i="4" s="1"/>
  <c r="AD63" i="5"/>
  <c r="AD319" i="5"/>
  <c r="K15" i="5"/>
  <c r="K352" i="5"/>
  <c r="I11" i="5"/>
  <c r="J264" i="5"/>
  <c r="K256" i="5"/>
  <c r="K360" i="5"/>
  <c r="J348" i="5"/>
  <c r="I15" i="5"/>
  <c r="J304" i="5"/>
  <c r="K176" i="5"/>
  <c r="I232" i="5"/>
  <c r="K252" i="5"/>
  <c r="J188" i="5"/>
  <c r="I268" i="5"/>
  <c r="J356" i="5"/>
  <c r="I16" i="5"/>
  <c r="J284" i="5"/>
  <c r="J328" i="5"/>
  <c r="K300" i="5"/>
  <c r="I304" i="5"/>
  <c r="I311" i="5"/>
  <c r="K316" i="5"/>
  <c r="K368" i="5"/>
  <c r="K232" i="5"/>
  <c r="J324" i="5"/>
  <c r="J184" i="5"/>
  <c r="J7" i="5"/>
  <c r="I336" i="5"/>
  <c r="I356" i="5"/>
  <c r="J364" i="5"/>
  <c r="J276" i="5"/>
  <c r="J368" i="5"/>
  <c r="I344" i="5"/>
  <c r="I307" i="5"/>
  <c r="K367" i="5"/>
  <c r="K355" i="5"/>
  <c r="AD15" i="5"/>
  <c r="AE115" i="5"/>
  <c r="W115" i="5" s="1"/>
  <c r="O115" i="5" s="1"/>
  <c r="H115" i="5" s="1"/>
  <c r="O118" i="4" s="1"/>
  <c r="AE179" i="5"/>
  <c r="AE243" i="5"/>
  <c r="W243" i="5" s="1"/>
  <c r="O243" i="5" s="1"/>
  <c r="H243" i="5" s="1"/>
  <c r="O246" i="4" s="1"/>
  <c r="AD95" i="5"/>
  <c r="AE159" i="5"/>
  <c r="AE223" i="5"/>
  <c r="V223" i="5" s="1"/>
  <c r="U223" i="5" s="1"/>
  <c r="AD367" i="5"/>
  <c r="AD31" i="5"/>
  <c r="AE287" i="5"/>
  <c r="W287" i="5" s="1"/>
  <c r="O287" i="5" s="1"/>
  <c r="H287" i="5" s="1"/>
  <c r="O290" i="4" s="1"/>
  <c r="AD67" i="5"/>
  <c r="AD131" i="5"/>
  <c r="AD195" i="5"/>
  <c r="V195" i="5" s="1"/>
  <c r="U195" i="5" s="1"/>
  <c r="AD259" i="5"/>
  <c r="AD323" i="5"/>
  <c r="AD79" i="5"/>
  <c r="AE307" i="5"/>
  <c r="V307" i="5" s="1"/>
  <c r="U307" i="5" s="1"/>
  <c r="AD303" i="5"/>
  <c r="AE348" i="5"/>
  <c r="AD143" i="5"/>
  <c r="AD207" i="5"/>
  <c r="AD271" i="5"/>
  <c r="AE51" i="5"/>
  <c r="W51" i="5" s="1"/>
  <c r="O51" i="5" s="1"/>
  <c r="H51" i="5" s="1"/>
  <c r="O54" i="4" s="1"/>
  <c r="AD47" i="5"/>
  <c r="AD111" i="5"/>
  <c r="V111" i="5" s="1"/>
  <c r="U111" i="5" s="1"/>
  <c r="AD175" i="5"/>
  <c r="AD239" i="5"/>
  <c r="AD83" i="5"/>
  <c r="V83" i="5" s="1"/>
  <c r="U83" i="5" s="1"/>
  <c r="AE147" i="5"/>
  <c r="AE211" i="5"/>
  <c r="AE275" i="5"/>
  <c r="W275" i="5" s="1"/>
  <c r="O275" i="5" s="1"/>
  <c r="H275" i="5" s="1"/>
  <c r="O278" i="4" s="1"/>
  <c r="J179" i="5"/>
  <c r="K16" i="5"/>
  <c r="J10" i="5"/>
  <c r="AD332" i="5"/>
  <c r="AD19" i="5"/>
  <c r="I14" i="5"/>
  <c r="I197" i="5"/>
  <c r="I180" i="5"/>
  <c r="I351" i="5"/>
  <c r="J320" i="5"/>
  <c r="J360" i="5"/>
  <c r="K14" i="5"/>
  <c r="J16" i="5"/>
  <c r="I228" i="5"/>
  <c r="I324" i="5"/>
  <c r="I7" i="5"/>
  <c r="I367" i="5"/>
  <c r="I352" i="5"/>
  <c r="I284" i="5"/>
  <c r="J11" i="5"/>
  <c r="K156" i="5"/>
  <c r="I276" i="5"/>
  <c r="J15" i="5"/>
  <c r="J363" i="5"/>
  <c r="K192" i="5"/>
  <c r="K356" i="5"/>
  <c r="J359" i="5"/>
  <c r="I360" i="5"/>
  <c r="K364" i="5"/>
  <c r="K180" i="5"/>
  <c r="K7" i="5"/>
  <c r="J352" i="5"/>
  <c r="K11" i="5"/>
  <c r="I196" i="5"/>
  <c r="AD355" i="5"/>
  <c r="AD27" i="5"/>
  <c r="V27" i="5" s="1"/>
  <c r="U27" i="5" s="1"/>
  <c r="AD59" i="5"/>
  <c r="AD91" i="5"/>
  <c r="AE123" i="5"/>
  <c r="AE187" i="5"/>
  <c r="W187" i="5" s="1"/>
  <c r="O187" i="5" s="1"/>
  <c r="H187" i="5" s="1"/>
  <c r="O190" i="4" s="1"/>
  <c r="AD219" i="5"/>
  <c r="AD235" i="5"/>
  <c r="AE251" i="5"/>
  <c r="V251" i="5" s="1"/>
  <c r="U251" i="5" s="1"/>
  <c r="AE267" i="5"/>
  <c r="W267" i="5" s="1"/>
  <c r="O267" i="5" s="1"/>
  <c r="H267" i="5" s="1"/>
  <c r="O270" i="4" s="1"/>
  <c r="AD299" i="5"/>
  <c r="AE11" i="5"/>
  <c r="AE107" i="5"/>
  <c r="W107" i="5" s="1"/>
  <c r="O107" i="5" s="1"/>
  <c r="H107" i="5" s="1"/>
  <c r="O110" i="4" s="1"/>
  <c r="AD327" i="5"/>
  <c r="AE343" i="5"/>
  <c r="AE359" i="5"/>
  <c r="W359" i="5" s="1"/>
  <c r="O359" i="5" s="1"/>
  <c r="H359" i="5" s="1"/>
  <c r="O362" i="4" s="1"/>
  <c r="AD339" i="5"/>
  <c r="AE75" i="5"/>
  <c r="W75" i="5" s="1"/>
  <c r="O75" i="5" s="1"/>
  <c r="H75" i="5" s="1"/>
  <c r="O78" i="4" s="1"/>
  <c r="AE139" i="5"/>
  <c r="V139" i="5" s="1"/>
  <c r="U139" i="5" s="1"/>
  <c r="AD171" i="5"/>
  <c r="AD283" i="5"/>
  <c r="AE315" i="5"/>
  <c r="W315" i="5" s="1"/>
  <c r="O315" i="5" s="1"/>
  <c r="H315" i="5" s="1"/>
  <c r="O318" i="4" s="1"/>
  <c r="K193" i="5"/>
  <c r="AE43" i="5"/>
  <c r="AE155" i="5"/>
  <c r="AD203" i="5"/>
  <c r="AD7" i="5"/>
  <c r="AD23" i="5"/>
  <c r="AD39" i="5"/>
  <c r="AD55" i="5"/>
  <c r="V55" i="5" s="1"/>
  <c r="U55" i="5" s="1"/>
  <c r="AD71" i="5"/>
  <c r="AD87" i="5"/>
  <c r="AD103" i="5"/>
  <c r="AD119" i="5"/>
  <c r="AD135" i="5"/>
  <c r="AE151" i="5"/>
  <c r="W151" i="5" s="1"/>
  <c r="O151" i="5" s="1"/>
  <c r="H151" i="5" s="1"/>
  <c r="O154" i="4" s="1"/>
  <c r="AE167" i="5"/>
  <c r="V167" i="5" s="1"/>
  <c r="U167" i="5" s="1"/>
  <c r="AD183" i="5"/>
  <c r="AD199" i="5"/>
  <c r="AE215" i="5"/>
  <c r="W215" i="5" s="1"/>
  <c r="O215" i="5" s="1"/>
  <c r="H215" i="5" s="1"/>
  <c r="O218" i="4" s="1"/>
  <c r="AE231" i="5"/>
  <c r="W231" i="5" s="1"/>
  <c r="O231" i="5" s="1"/>
  <c r="H231" i="5" s="1"/>
  <c r="O234" i="4" s="1"/>
  <c r="AD247" i="5"/>
  <c r="AD263" i="5"/>
  <c r="V263" i="5" s="1"/>
  <c r="U263" i="5" s="1"/>
  <c r="AE279" i="5"/>
  <c r="V279" i="5" s="1"/>
  <c r="U279" i="5" s="1"/>
  <c r="AE295" i="5"/>
  <c r="AD311" i="5"/>
  <c r="J225" i="5"/>
  <c r="I120" i="5"/>
  <c r="AD347" i="5"/>
  <c r="K337" i="5"/>
  <c r="J145" i="5"/>
  <c r="J341" i="5"/>
  <c r="AE331" i="5"/>
  <c r="AE363" i="5"/>
  <c r="V363" i="5" s="1"/>
  <c r="U363" i="5" s="1"/>
  <c r="I281" i="5"/>
  <c r="AD344" i="5"/>
  <c r="J14" i="5"/>
  <c r="K60" i="5"/>
  <c r="I115" i="5"/>
  <c r="AE360" i="5"/>
  <c r="W360" i="5" s="1"/>
  <c r="O360" i="5" s="1"/>
  <c r="H360" i="5" s="1"/>
  <c r="O363" i="4" s="1"/>
  <c r="AD364" i="5"/>
  <c r="J241" i="5"/>
  <c r="J337" i="5"/>
  <c r="J195" i="5"/>
  <c r="J355" i="5"/>
  <c r="J283" i="5"/>
  <c r="I253" i="5"/>
  <c r="K191" i="5"/>
  <c r="I10" i="5"/>
  <c r="AD328" i="5"/>
  <c r="J249" i="5"/>
  <c r="I337" i="5"/>
  <c r="K211" i="5"/>
  <c r="K283" i="5"/>
  <c r="K135" i="5"/>
  <c r="I137" i="5"/>
  <c r="I273" i="5"/>
  <c r="J369" i="5"/>
  <c r="I259" i="5"/>
  <c r="I363" i="5"/>
  <c r="K369" i="5"/>
  <c r="K179" i="5"/>
  <c r="I355" i="5"/>
  <c r="K363" i="5"/>
  <c r="J197" i="5"/>
  <c r="J351" i="5"/>
  <c r="K10" i="5"/>
  <c r="K359" i="5"/>
  <c r="AE336" i="5"/>
  <c r="W336" i="5" s="1"/>
  <c r="O336" i="5" s="1"/>
  <c r="H336" i="5" s="1"/>
  <c r="O339" i="4" s="1"/>
  <c r="AD352" i="5"/>
  <c r="AD368" i="5"/>
  <c r="I209" i="5"/>
  <c r="J305" i="5"/>
  <c r="I123" i="5"/>
  <c r="K307" i="5"/>
  <c r="K171" i="5"/>
  <c r="J63" i="5"/>
  <c r="K287" i="5"/>
  <c r="J367" i="5"/>
  <c r="AD8" i="5"/>
  <c r="AD16" i="5"/>
  <c r="AD28" i="5"/>
  <c r="AD36" i="5"/>
  <c r="AD48" i="5"/>
  <c r="AD60" i="5"/>
  <c r="AD72" i="5"/>
  <c r="AE84" i="5"/>
  <c r="W84" i="5" s="1"/>
  <c r="O84" i="5" s="1"/>
  <c r="H84" i="5" s="1"/>
  <c r="O87" i="4" s="1"/>
  <c r="AD96" i="5"/>
  <c r="AD108" i="5"/>
  <c r="AD120" i="5"/>
  <c r="AD128" i="5"/>
  <c r="V128" i="5" s="1"/>
  <c r="U128" i="5" s="1"/>
  <c r="AD136" i="5"/>
  <c r="AD144" i="5"/>
  <c r="AD156" i="5"/>
  <c r="AD164" i="5"/>
  <c r="AD172" i="5"/>
  <c r="AD184" i="5"/>
  <c r="AD192" i="5"/>
  <c r="AD200" i="5"/>
  <c r="AE212" i="5"/>
  <c r="W212" i="5" s="1"/>
  <c r="O212" i="5" s="1"/>
  <c r="H212" i="5" s="1"/>
  <c r="O215" i="4" s="1"/>
  <c r="AE224" i="5"/>
  <c r="W224" i="5" s="1"/>
  <c r="O224" i="5" s="1"/>
  <c r="H224" i="5" s="1"/>
  <c r="O227" i="4" s="1"/>
  <c r="AE232" i="5"/>
  <c r="AE240" i="5"/>
  <c r="AD248" i="5"/>
  <c r="AD256" i="5"/>
  <c r="AE268" i="5"/>
  <c r="W268" i="5" s="1"/>
  <c r="O268" i="5" s="1"/>
  <c r="H268" i="5" s="1"/>
  <c r="O271" i="4" s="1"/>
  <c r="AD280" i="5"/>
  <c r="AE288" i="5"/>
  <c r="W288" i="5" s="1"/>
  <c r="O288" i="5" s="1"/>
  <c r="H288" i="5" s="1"/>
  <c r="O291" i="4" s="1"/>
  <c r="AD300" i="5"/>
  <c r="AD316" i="5"/>
  <c r="J169" i="5"/>
  <c r="K139" i="5"/>
  <c r="I199" i="5"/>
  <c r="K209" i="5"/>
  <c r="AD12" i="5"/>
  <c r="AD20" i="5"/>
  <c r="AD24" i="5"/>
  <c r="AD32" i="5"/>
  <c r="AD40" i="5"/>
  <c r="AD44" i="5"/>
  <c r="AD52" i="5"/>
  <c r="AD56" i="5"/>
  <c r="AD64" i="5"/>
  <c r="AE68" i="5"/>
  <c r="AE76" i="5"/>
  <c r="W76" i="5" s="1"/>
  <c r="O76" i="5" s="1"/>
  <c r="H76" i="5" s="1"/>
  <c r="O79" i="4" s="1"/>
  <c r="AD80" i="5"/>
  <c r="AD88" i="5"/>
  <c r="AD92" i="5"/>
  <c r="AD100" i="5"/>
  <c r="AD104" i="5"/>
  <c r="AD112" i="5"/>
  <c r="AD116" i="5"/>
  <c r="AD124" i="5"/>
  <c r="AE132" i="5"/>
  <c r="W132" i="5" s="1"/>
  <c r="O132" i="5" s="1"/>
  <c r="H132" i="5" s="1"/>
  <c r="O135" i="4" s="1"/>
  <c r="AE140" i="5"/>
  <c r="W140" i="5" s="1"/>
  <c r="O140" i="5" s="1"/>
  <c r="H140" i="5" s="1"/>
  <c r="O143" i="4" s="1"/>
  <c r="AE148" i="5"/>
  <c r="W148" i="5" s="1"/>
  <c r="O148" i="5" s="1"/>
  <c r="H148" i="5" s="1"/>
  <c r="O151" i="4" s="1"/>
  <c r="AD152" i="5"/>
  <c r="AE160" i="5"/>
  <c r="AE168" i="5"/>
  <c r="AE176" i="5"/>
  <c r="AD180" i="5"/>
  <c r="AD188" i="5"/>
  <c r="AE196" i="5"/>
  <c r="AE204" i="5"/>
  <c r="W204" i="5" s="1"/>
  <c r="O204" i="5" s="1"/>
  <c r="H204" i="5" s="1"/>
  <c r="O207" i="4" s="1"/>
  <c r="AD208" i="5"/>
  <c r="AD216" i="5"/>
  <c r="AD220" i="5"/>
  <c r="AD228" i="5"/>
  <c r="AD236" i="5"/>
  <c r="AD244" i="5"/>
  <c r="AD252" i="5"/>
  <c r="AE260" i="5"/>
  <c r="W260" i="5" s="1"/>
  <c r="O260" i="5" s="1"/>
  <c r="H260" i="5" s="1"/>
  <c r="O263" i="4" s="1"/>
  <c r="AD264" i="5"/>
  <c r="AD272" i="5"/>
  <c r="AE276" i="5"/>
  <c r="AD284" i="5"/>
  <c r="AD292" i="5"/>
  <c r="AE296" i="5"/>
  <c r="W296" i="5" s="1"/>
  <c r="O296" i="5" s="1"/>
  <c r="H296" i="5" s="1"/>
  <c r="O299" i="4" s="1"/>
  <c r="AE304" i="5"/>
  <c r="W304" i="5" s="1"/>
  <c r="O304" i="5" s="1"/>
  <c r="H304" i="5" s="1"/>
  <c r="O307" i="4" s="1"/>
  <c r="AD308" i="5"/>
  <c r="AD312" i="5"/>
  <c r="AD320" i="5"/>
  <c r="AE324" i="5"/>
  <c r="AE340" i="5"/>
  <c r="W340" i="5" s="1"/>
  <c r="O340" i="5" s="1"/>
  <c r="H340" i="5" s="1"/>
  <c r="O343" i="4" s="1"/>
  <c r="AD356" i="5"/>
  <c r="J8" i="5"/>
  <c r="I305" i="5"/>
  <c r="I323" i="5"/>
  <c r="I222" i="5"/>
  <c r="I8" i="5"/>
  <c r="K273" i="5"/>
  <c r="J243" i="5"/>
  <c r="I175" i="5"/>
  <c r="K199" i="5"/>
  <c r="I359" i="5"/>
  <c r="J87" i="5"/>
  <c r="J100" i="5"/>
  <c r="J36" i="5"/>
  <c r="K92" i="5"/>
  <c r="I48" i="5"/>
  <c r="I59" i="5"/>
  <c r="I49" i="5"/>
  <c r="I100" i="5"/>
  <c r="I36" i="5"/>
  <c r="J116" i="5"/>
  <c r="J31" i="5"/>
  <c r="I52" i="5"/>
  <c r="K57" i="5"/>
  <c r="K76" i="5"/>
  <c r="I24" i="5"/>
  <c r="M46" i="5"/>
  <c r="J46" i="5"/>
  <c r="M62" i="5"/>
  <c r="J62" i="5"/>
  <c r="M78" i="5"/>
  <c r="J78" i="5"/>
  <c r="M94" i="5"/>
  <c r="J94" i="5"/>
  <c r="M106" i="5"/>
  <c r="K106" i="5"/>
  <c r="M134" i="5"/>
  <c r="I134" i="5"/>
  <c r="K134" i="5"/>
  <c r="J114" i="5"/>
  <c r="M17" i="5"/>
  <c r="J17" i="5"/>
  <c r="K17" i="5"/>
  <c r="M21" i="5"/>
  <c r="J21" i="5"/>
  <c r="M25" i="5"/>
  <c r="J25" i="5"/>
  <c r="K25" i="5"/>
  <c r="M29" i="5"/>
  <c r="K29" i="5"/>
  <c r="I29" i="5"/>
  <c r="M33" i="5"/>
  <c r="J33" i="5"/>
  <c r="M37" i="5"/>
  <c r="J37" i="5"/>
  <c r="M41" i="5"/>
  <c r="K41" i="5"/>
  <c r="M45" i="5"/>
  <c r="K45" i="5"/>
  <c r="M53" i="5"/>
  <c r="J53" i="5"/>
  <c r="M61" i="5"/>
  <c r="K61" i="5"/>
  <c r="I61" i="5"/>
  <c r="M65" i="5"/>
  <c r="J65" i="5"/>
  <c r="M69" i="5"/>
  <c r="J69" i="5"/>
  <c r="M73" i="5"/>
  <c r="K73" i="5"/>
  <c r="J73" i="5"/>
  <c r="M77" i="5"/>
  <c r="K77" i="5"/>
  <c r="M81" i="5"/>
  <c r="I81" i="5"/>
  <c r="M89" i="5"/>
  <c r="J89" i="5"/>
  <c r="M93" i="5"/>
  <c r="I93" i="5"/>
  <c r="K93" i="5"/>
  <c r="M97" i="5"/>
  <c r="J97" i="5"/>
  <c r="M101" i="5"/>
  <c r="J101" i="5"/>
  <c r="M105" i="5"/>
  <c r="K105" i="5"/>
  <c r="M109" i="5"/>
  <c r="I109" i="5"/>
  <c r="K109" i="5"/>
  <c r="M113" i="5"/>
  <c r="K113" i="5"/>
  <c r="M117" i="5"/>
  <c r="J117" i="5"/>
  <c r="M121" i="5"/>
  <c r="J121" i="5"/>
  <c r="K121" i="5"/>
  <c r="I121" i="5"/>
  <c r="M125" i="5"/>
  <c r="I125" i="5"/>
  <c r="K125" i="5"/>
  <c r="J57" i="5"/>
  <c r="I45" i="5"/>
  <c r="J30" i="5"/>
  <c r="M50" i="5"/>
  <c r="J50" i="5"/>
  <c r="M66" i="5"/>
  <c r="J66" i="5"/>
  <c r="M82" i="5"/>
  <c r="J82" i="5"/>
  <c r="M98" i="5"/>
  <c r="J98" i="5"/>
  <c r="M126" i="5"/>
  <c r="J126" i="5"/>
  <c r="M142" i="5"/>
  <c r="J142" i="5"/>
  <c r="M158" i="5"/>
  <c r="J158" i="5"/>
  <c r="K158" i="5"/>
  <c r="M170" i="5"/>
  <c r="I170" i="5"/>
  <c r="J170" i="5"/>
  <c r="K170" i="5"/>
  <c r="M182" i="5"/>
  <c r="J182" i="5"/>
  <c r="I182" i="5"/>
  <c r="M194" i="5"/>
  <c r="I194" i="5"/>
  <c r="M206" i="5"/>
  <c r="I206" i="5"/>
  <c r="J206" i="5"/>
  <c r="K206" i="5"/>
  <c r="M218" i="5"/>
  <c r="J218" i="5"/>
  <c r="I218" i="5"/>
  <c r="M230" i="5"/>
  <c r="J230" i="5"/>
  <c r="K230" i="5"/>
  <c r="I230" i="5"/>
  <c r="M242" i="5"/>
  <c r="I242" i="5"/>
  <c r="J242" i="5"/>
  <c r="K242" i="5"/>
  <c r="M254" i="5"/>
  <c r="I254" i="5"/>
  <c r="J254" i="5"/>
  <c r="M326" i="5"/>
  <c r="I326" i="5"/>
  <c r="J326" i="5"/>
  <c r="K326" i="5"/>
  <c r="M338" i="5"/>
  <c r="K338" i="5"/>
  <c r="J338" i="5"/>
  <c r="M350" i="5"/>
  <c r="J350" i="5"/>
  <c r="I350" i="5"/>
  <c r="M358" i="5"/>
  <c r="J358" i="5"/>
  <c r="M362" i="5"/>
  <c r="J362" i="5"/>
  <c r="I362" i="5"/>
  <c r="K362" i="5"/>
  <c r="M366" i="5"/>
  <c r="J366" i="5"/>
  <c r="K366" i="5"/>
  <c r="I366" i="5"/>
  <c r="M13" i="5"/>
  <c r="J13" i="5"/>
  <c r="I13" i="5"/>
  <c r="K89" i="5"/>
  <c r="K234" i="5"/>
  <c r="I338" i="5"/>
  <c r="J85" i="5"/>
  <c r="J110" i="5"/>
  <c r="K254" i="5"/>
  <c r="I358" i="5"/>
  <c r="J34" i="5"/>
  <c r="I270" i="5"/>
  <c r="J113" i="5"/>
  <c r="I158" i="5"/>
  <c r="M26" i="5"/>
  <c r="I26" i="5"/>
  <c r="M42" i="5"/>
  <c r="K42" i="5"/>
  <c r="I42" i="5"/>
  <c r="M58" i="5"/>
  <c r="K58" i="5"/>
  <c r="I58" i="5"/>
  <c r="M70" i="5"/>
  <c r="K70" i="5"/>
  <c r="I70" i="5"/>
  <c r="M86" i="5"/>
  <c r="I86" i="5"/>
  <c r="M102" i="5"/>
  <c r="I102" i="5"/>
  <c r="K102" i="5"/>
  <c r="M118" i="5"/>
  <c r="I118" i="5"/>
  <c r="M130" i="5"/>
  <c r="I130" i="5"/>
  <c r="J130" i="5"/>
  <c r="K130" i="5"/>
  <c r="M146" i="5"/>
  <c r="I146" i="5"/>
  <c r="K146" i="5"/>
  <c r="M154" i="5"/>
  <c r="J154" i="5"/>
  <c r="I154" i="5"/>
  <c r="M166" i="5"/>
  <c r="J166" i="5"/>
  <c r="K166" i="5"/>
  <c r="I166" i="5"/>
  <c r="M178" i="5"/>
  <c r="K178" i="5"/>
  <c r="I178" i="5"/>
  <c r="M190" i="5"/>
  <c r="K190" i="5"/>
  <c r="I190" i="5"/>
  <c r="J190" i="5"/>
  <c r="M202" i="5"/>
  <c r="J202" i="5"/>
  <c r="K202" i="5"/>
  <c r="I202" i="5"/>
  <c r="M214" i="5"/>
  <c r="J214" i="5"/>
  <c r="I214" i="5"/>
  <c r="M226" i="5"/>
  <c r="K226" i="5"/>
  <c r="J226" i="5"/>
  <c r="M238" i="5"/>
  <c r="I238" i="5"/>
  <c r="K238" i="5"/>
  <c r="J238" i="5"/>
  <c r="M250" i="5"/>
  <c r="I250" i="5"/>
  <c r="J250" i="5"/>
  <c r="K250" i="5"/>
  <c r="M262" i="5"/>
  <c r="I262" i="5"/>
  <c r="J262" i="5"/>
  <c r="K262" i="5"/>
  <c r="M270" i="5"/>
  <c r="J270" i="5"/>
  <c r="M278" i="5"/>
  <c r="K278" i="5"/>
  <c r="J278" i="5"/>
  <c r="I278" i="5"/>
  <c r="M286" i="5"/>
  <c r="K286" i="5"/>
  <c r="J286" i="5"/>
  <c r="I286" i="5"/>
  <c r="M294" i="5"/>
  <c r="K294" i="5"/>
  <c r="I294" i="5"/>
  <c r="J294" i="5"/>
  <c r="M302" i="5"/>
  <c r="I302" i="5"/>
  <c r="J302" i="5"/>
  <c r="M310" i="5"/>
  <c r="J310" i="5"/>
  <c r="I310" i="5"/>
  <c r="M318" i="5"/>
  <c r="I318" i="5"/>
  <c r="J318" i="5"/>
  <c r="M334" i="5"/>
  <c r="J334" i="5"/>
  <c r="K334" i="5"/>
  <c r="I334" i="5"/>
  <c r="M342" i="5"/>
  <c r="J342" i="5"/>
  <c r="I342" i="5"/>
  <c r="K342" i="5"/>
  <c r="M354" i="5"/>
  <c r="I354" i="5"/>
  <c r="K354" i="5"/>
  <c r="M9" i="5"/>
  <c r="J9" i="5"/>
  <c r="K9" i="5"/>
  <c r="I9" i="5"/>
  <c r="K26" i="5"/>
  <c r="J105" i="5"/>
  <c r="I113" i="5"/>
  <c r="K18" i="5"/>
  <c r="K302" i="5"/>
  <c r="M22" i="5"/>
  <c r="J22" i="5"/>
  <c r="I22" i="5"/>
  <c r="M38" i="5"/>
  <c r="K38" i="5"/>
  <c r="I38" i="5"/>
  <c r="M54" i="5"/>
  <c r="J54" i="5"/>
  <c r="I54" i="5"/>
  <c r="M74" i="5"/>
  <c r="I74" i="5"/>
  <c r="M90" i="5"/>
  <c r="K90" i="5"/>
  <c r="M122" i="5"/>
  <c r="I122" i="5"/>
  <c r="K122" i="5"/>
  <c r="M138" i="5"/>
  <c r="J138" i="5"/>
  <c r="K138" i="5"/>
  <c r="M150" i="5"/>
  <c r="J150" i="5"/>
  <c r="I150" i="5"/>
  <c r="M162" i="5"/>
  <c r="J162" i="5"/>
  <c r="I162" i="5"/>
  <c r="M174" i="5"/>
  <c r="K174" i="5"/>
  <c r="J174" i="5"/>
  <c r="M186" i="5"/>
  <c r="J186" i="5"/>
  <c r="K186" i="5"/>
  <c r="M198" i="5"/>
  <c r="I198" i="5"/>
  <c r="K198" i="5"/>
  <c r="J198" i="5"/>
  <c r="M210" i="5"/>
  <c r="K210" i="5"/>
  <c r="J210" i="5"/>
  <c r="I210" i="5"/>
  <c r="M222" i="5"/>
  <c r="J222" i="5"/>
  <c r="M234" i="5"/>
  <c r="J234" i="5"/>
  <c r="M246" i="5"/>
  <c r="J246" i="5"/>
  <c r="K246" i="5"/>
  <c r="I246" i="5"/>
  <c r="M258" i="5"/>
  <c r="I258" i="5"/>
  <c r="K258" i="5"/>
  <c r="M266" i="5"/>
  <c r="J266" i="5"/>
  <c r="M274" i="5"/>
  <c r="J274" i="5"/>
  <c r="I274" i="5"/>
  <c r="K274" i="5"/>
  <c r="M282" i="5"/>
  <c r="K282" i="5"/>
  <c r="I282" i="5"/>
  <c r="J282" i="5"/>
  <c r="M290" i="5"/>
  <c r="K290" i="5"/>
  <c r="J290" i="5"/>
  <c r="M298" i="5"/>
  <c r="I298" i="5"/>
  <c r="J298" i="5"/>
  <c r="K298" i="5"/>
  <c r="M306" i="5"/>
  <c r="I306" i="5"/>
  <c r="J306" i="5"/>
  <c r="M314" i="5"/>
  <c r="K314" i="5"/>
  <c r="I314" i="5"/>
  <c r="M322" i="5"/>
  <c r="I322" i="5"/>
  <c r="J322" i="5"/>
  <c r="K322" i="5"/>
  <c r="M330" i="5"/>
  <c r="K330" i="5"/>
  <c r="I330" i="5"/>
  <c r="J330" i="5"/>
  <c r="M346" i="5"/>
  <c r="I346" i="5"/>
  <c r="K346" i="5"/>
  <c r="M370" i="5"/>
  <c r="I370" i="5"/>
  <c r="K370" i="5"/>
  <c r="J370" i="5"/>
  <c r="K154" i="5"/>
  <c r="J118" i="5"/>
  <c r="J41" i="5"/>
  <c r="I18" i="5"/>
  <c r="I106" i="5"/>
  <c r="K194" i="5"/>
  <c r="I266" i="5"/>
  <c r="K182" i="5"/>
  <c r="K310" i="5"/>
  <c r="M129" i="5"/>
  <c r="J129" i="5"/>
  <c r="M137" i="5"/>
  <c r="K137" i="5"/>
  <c r="M141" i="5"/>
  <c r="J141" i="5"/>
  <c r="M149" i="5"/>
  <c r="K149" i="5"/>
  <c r="J149" i="5"/>
  <c r="M153" i="5"/>
  <c r="J153" i="5"/>
  <c r="M157" i="5"/>
  <c r="K157" i="5"/>
  <c r="I157" i="5"/>
  <c r="M161" i="5"/>
  <c r="J161" i="5"/>
  <c r="M165" i="5"/>
  <c r="K165" i="5"/>
  <c r="I165" i="5"/>
  <c r="M169" i="5"/>
  <c r="K169" i="5"/>
  <c r="M173" i="5"/>
  <c r="I173" i="5"/>
  <c r="M181" i="5"/>
  <c r="I181" i="5"/>
  <c r="J181" i="5"/>
  <c r="M185" i="5"/>
  <c r="J185" i="5"/>
  <c r="M189" i="5"/>
  <c r="J189" i="5"/>
  <c r="I189" i="5"/>
  <c r="M193" i="5"/>
  <c r="J193" i="5"/>
  <c r="M201" i="5"/>
  <c r="K201" i="5"/>
  <c r="M205" i="5"/>
  <c r="J205" i="5"/>
  <c r="K205" i="5"/>
  <c r="M213" i="5"/>
  <c r="K213" i="5"/>
  <c r="J213" i="5"/>
  <c r="M217" i="5"/>
  <c r="I217" i="5"/>
  <c r="M221" i="5"/>
  <c r="J221" i="5"/>
  <c r="M225" i="5"/>
  <c r="K225" i="5"/>
  <c r="M229" i="5"/>
  <c r="I229" i="5"/>
  <c r="K229" i="5"/>
  <c r="M233" i="5"/>
  <c r="I233" i="5"/>
  <c r="M237" i="5"/>
  <c r="J237" i="5"/>
  <c r="K237" i="5"/>
  <c r="M245" i="5"/>
  <c r="K245" i="5"/>
  <c r="J245" i="5"/>
  <c r="M249" i="5"/>
  <c r="K249" i="5"/>
  <c r="M253" i="5"/>
  <c r="J253" i="5"/>
  <c r="M257" i="5"/>
  <c r="J257" i="5"/>
  <c r="M261" i="5"/>
  <c r="I261" i="5"/>
  <c r="M265" i="5"/>
  <c r="I265" i="5"/>
  <c r="M269" i="5"/>
  <c r="I269" i="5"/>
  <c r="K269" i="5"/>
  <c r="M277" i="5"/>
  <c r="J277" i="5"/>
  <c r="I277" i="5"/>
  <c r="M281" i="5"/>
  <c r="K281" i="5"/>
  <c r="M285" i="5"/>
  <c r="I285" i="5"/>
  <c r="M289" i="5"/>
  <c r="J289" i="5"/>
  <c r="M293" i="5"/>
  <c r="K293" i="5"/>
  <c r="J293" i="5"/>
  <c r="M297" i="5"/>
  <c r="I297" i="5"/>
  <c r="M301" i="5"/>
  <c r="K301" i="5"/>
  <c r="J301" i="5"/>
  <c r="M309" i="5"/>
  <c r="K309" i="5"/>
  <c r="M313" i="5"/>
  <c r="K313" i="5"/>
  <c r="M317" i="5"/>
  <c r="J317" i="5"/>
  <c r="I317" i="5"/>
  <c r="M321" i="5"/>
  <c r="J321" i="5"/>
  <c r="M325" i="5"/>
  <c r="I325" i="5"/>
  <c r="M329" i="5"/>
  <c r="I329" i="5"/>
  <c r="M333" i="5"/>
  <c r="I333" i="5"/>
  <c r="K333" i="5"/>
  <c r="M341" i="5"/>
  <c r="K341" i="5"/>
  <c r="M345" i="5"/>
  <c r="I345" i="5"/>
  <c r="M349" i="5"/>
  <c r="J349" i="5"/>
  <c r="K349" i="5"/>
  <c r="M353" i="5"/>
  <c r="J353" i="5"/>
  <c r="M357" i="5"/>
  <c r="I357" i="5"/>
  <c r="J357" i="5"/>
  <c r="M361" i="5"/>
  <c r="I361" i="5"/>
  <c r="M365" i="5"/>
  <c r="K365" i="5"/>
  <c r="M12" i="5"/>
  <c r="J12" i="5"/>
  <c r="K12" i="5"/>
  <c r="K129" i="5"/>
  <c r="I161" i="5"/>
  <c r="K185" i="5"/>
  <c r="J217" i="5"/>
  <c r="I241" i="5"/>
  <c r="J273" i="5"/>
  <c r="K305" i="5"/>
  <c r="J329" i="5"/>
  <c r="K361" i="5"/>
  <c r="I27" i="5"/>
  <c r="K243" i="5"/>
  <c r="J307" i="5"/>
  <c r="K28" i="5"/>
  <c r="I283" i="5"/>
  <c r="I141" i="5"/>
  <c r="K197" i="5"/>
  <c r="I237" i="5"/>
  <c r="K285" i="5"/>
  <c r="J325" i="5"/>
  <c r="K20" i="5"/>
  <c r="K140" i="5"/>
  <c r="K284" i="5"/>
  <c r="J199" i="5"/>
  <c r="I152" i="5"/>
  <c r="J232" i="5"/>
  <c r="M19" i="5"/>
  <c r="I19" i="5"/>
  <c r="M43" i="5"/>
  <c r="K43" i="5"/>
  <c r="M55" i="5"/>
  <c r="J55" i="5"/>
  <c r="M67" i="5"/>
  <c r="K67" i="5"/>
  <c r="M79" i="5"/>
  <c r="K79" i="5"/>
  <c r="M103" i="5"/>
  <c r="K103" i="5"/>
  <c r="I103" i="5"/>
  <c r="M127" i="5"/>
  <c r="J127" i="5"/>
  <c r="M131" i="5"/>
  <c r="J131" i="5"/>
  <c r="I131" i="5"/>
  <c r="M147" i="5"/>
  <c r="I147" i="5"/>
  <c r="J147" i="5"/>
  <c r="M151" i="5"/>
  <c r="J151" i="5"/>
  <c r="M155" i="5"/>
  <c r="I155" i="5"/>
  <c r="M159" i="5"/>
  <c r="I159" i="5"/>
  <c r="J159" i="5"/>
  <c r="M163" i="5"/>
  <c r="J163" i="5"/>
  <c r="M167" i="5"/>
  <c r="J167" i="5"/>
  <c r="I167" i="5"/>
  <c r="M171" i="5"/>
  <c r="I171" i="5"/>
  <c r="M175" i="5"/>
  <c r="J175" i="5"/>
  <c r="M183" i="5"/>
  <c r="K183" i="5"/>
  <c r="I183" i="5"/>
  <c r="M187" i="5"/>
  <c r="K187" i="5"/>
  <c r="I187" i="5"/>
  <c r="M191" i="5"/>
  <c r="J191" i="5"/>
  <c r="M195" i="5"/>
  <c r="K195" i="5"/>
  <c r="M203" i="5"/>
  <c r="I203" i="5"/>
  <c r="J203" i="5"/>
  <c r="M207" i="5"/>
  <c r="I207" i="5"/>
  <c r="J207" i="5"/>
  <c r="M211" i="5"/>
  <c r="I211" i="5"/>
  <c r="M215" i="5"/>
  <c r="I215" i="5"/>
  <c r="K215" i="5"/>
  <c r="J215" i="5"/>
  <c r="M219" i="5"/>
  <c r="K219" i="5"/>
  <c r="J219" i="5"/>
  <c r="M223" i="5"/>
  <c r="I223" i="5"/>
  <c r="J223" i="5"/>
  <c r="M227" i="5"/>
  <c r="J227" i="5"/>
  <c r="M231" i="5"/>
  <c r="K231" i="5"/>
  <c r="M235" i="5"/>
  <c r="K235" i="5"/>
  <c r="M239" i="5"/>
  <c r="I239" i="5"/>
  <c r="M247" i="5"/>
  <c r="J247" i="5"/>
  <c r="K247" i="5"/>
  <c r="M251" i="5"/>
  <c r="K251" i="5"/>
  <c r="J251" i="5"/>
  <c r="M255" i="5"/>
  <c r="K255" i="5"/>
  <c r="J255" i="5"/>
  <c r="M259" i="5"/>
  <c r="J259" i="5"/>
  <c r="M263" i="5"/>
  <c r="I263" i="5"/>
  <c r="M267" i="5"/>
  <c r="I267" i="5"/>
  <c r="K267" i="5"/>
  <c r="M271" i="5"/>
  <c r="K271" i="5"/>
  <c r="I271" i="5"/>
  <c r="M275" i="5"/>
  <c r="J275" i="5"/>
  <c r="M279" i="5"/>
  <c r="J279" i="5"/>
  <c r="K279" i="5"/>
  <c r="M287" i="5"/>
  <c r="J287" i="5"/>
  <c r="M291" i="5"/>
  <c r="K291" i="5"/>
  <c r="M295" i="5"/>
  <c r="J295" i="5"/>
  <c r="K295" i="5"/>
  <c r="M299" i="5"/>
  <c r="I299" i="5"/>
  <c r="J299" i="5"/>
  <c r="M303" i="5"/>
  <c r="J303" i="5"/>
  <c r="I303" i="5"/>
  <c r="M311" i="5"/>
  <c r="K311" i="5"/>
  <c r="M315" i="5"/>
  <c r="I315" i="5"/>
  <c r="J315" i="5"/>
  <c r="M319" i="5"/>
  <c r="I319" i="5"/>
  <c r="M323" i="5"/>
  <c r="J323" i="5"/>
  <c r="M327" i="5"/>
  <c r="J327" i="5"/>
  <c r="M331" i="5"/>
  <c r="I331" i="5"/>
  <c r="M335" i="5"/>
  <c r="K335" i="5"/>
  <c r="J335" i="5"/>
  <c r="M339" i="5"/>
  <c r="I339" i="5"/>
  <c r="M343" i="5"/>
  <c r="K343" i="5"/>
  <c r="I343" i="5"/>
  <c r="J343" i="5"/>
  <c r="M347" i="5"/>
  <c r="K347" i="5"/>
  <c r="J347" i="5"/>
  <c r="K8" i="5"/>
  <c r="I145" i="5"/>
  <c r="J177" i="5"/>
  <c r="J201" i="5"/>
  <c r="K233" i="5"/>
  <c r="I257" i="5"/>
  <c r="K289" i="5"/>
  <c r="I313" i="5"/>
  <c r="J345" i="5"/>
  <c r="I369" i="5"/>
  <c r="I91" i="5"/>
  <c r="I163" i="5"/>
  <c r="K227" i="5"/>
  <c r="K275" i="5"/>
  <c r="K339" i="5"/>
  <c r="J52" i="5"/>
  <c r="I116" i="5"/>
  <c r="J180" i="5"/>
  <c r="K276" i="5"/>
  <c r="K147" i="5"/>
  <c r="J235" i="5"/>
  <c r="K315" i="5"/>
  <c r="K173" i="5"/>
  <c r="I213" i="5"/>
  <c r="K261" i="5"/>
  <c r="I309" i="5"/>
  <c r="I349" i="5"/>
  <c r="J95" i="5"/>
  <c r="K207" i="5"/>
  <c r="K303" i="5"/>
  <c r="I135" i="5"/>
  <c r="J231" i="5"/>
  <c r="K327" i="5"/>
  <c r="M39" i="5"/>
  <c r="K39" i="5"/>
  <c r="M47" i="5"/>
  <c r="K47" i="5"/>
  <c r="I47" i="5"/>
  <c r="M71" i="5"/>
  <c r="I71" i="5"/>
  <c r="M83" i="5"/>
  <c r="I83" i="5"/>
  <c r="M119" i="5"/>
  <c r="J119" i="5"/>
  <c r="M139" i="5"/>
  <c r="I139" i="5"/>
  <c r="I177" i="5"/>
  <c r="K107" i="5"/>
  <c r="K155" i="5"/>
  <c r="M44" i="5"/>
  <c r="K44" i="5"/>
  <c r="M56" i="5"/>
  <c r="I56" i="5"/>
  <c r="M64" i="5"/>
  <c r="K64" i="5"/>
  <c r="M84" i="5"/>
  <c r="J84" i="5"/>
  <c r="M108" i="5"/>
  <c r="K108" i="5"/>
  <c r="M124" i="5"/>
  <c r="I124" i="5"/>
  <c r="J124" i="5"/>
  <c r="M132" i="5"/>
  <c r="K132" i="5"/>
  <c r="M148" i="5"/>
  <c r="K148" i="5"/>
  <c r="M156" i="5"/>
  <c r="J156" i="5"/>
  <c r="M164" i="5"/>
  <c r="I164" i="5"/>
  <c r="J164" i="5"/>
  <c r="M172" i="5"/>
  <c r="K172" i="5"/>
  <c r="M188" i="5"/>
  <c r="K188" i="5"/>
  <c r="M196" i="5"/>
  <c r="K196" i="5"/>
  <c r="M204" i="5"/>
  <c r="K204" i="5"/>
  <c r="M212" i="5"/>
  <c r="I212" i="5"/>
  <c r="J212" i="5"/>
  <c r="M220" i="5"/>
  <c r="I220" i="5"/>
  <c r="J220" i="5"/>
  <c r="M240" i="5"/>
  <c r="J240" i="5"/>
  <c r="I240" i="5"/>
  <c r="M244" i="5"/>
  <c r="J244" i="5"/>
  <c r="I244" i="5"/>
  <c r="M252" i="5"/>
  <c r="I252" i="5"/>
  <c r="M256" i="5"/>
  <c r="J256" i="5"/>
  <c r="M260" i="5"/>
  <c r="K260" i="5"/>
  <c r="I260" i="5"/>
  <c r="J260" i="5"/>
  <c r="M264" i="5"/>
  <c r="K264" i="5"/>
  <c r="M268" i="5"/>
  <c r="K268" i="5"/>
  <c r="M272" i="5"/>
  <c r="I272" i="5"/>
  <c r="K272" i="5"/>
  <c r="M280" i="5"/>
  <c r="I280" i="5"/>
  <c r="K280" i="5"/>
  <c r="M288" i="5"/>
  <c r="K288" i="5"/>
  <c r="J288" i="5"/>
  <c r="M292" i="5"/>
  <c r="K292" i="5"/>
  <c r="I292" i="5"/>
  <c r="M296" i="5"/>
  <c r="K296" i="5"/>
  <c r="M300" i="5"/>
  <c r="J300" i="5"/>
  <c r="M308" i="5"/>
  <c r="I308" i="5"/>
  <c r="J308" i="5"/>
  <c r="M312" i="5"/>
  <c r="I312" i="5"/>
  <c r="J312" i="5"/>
  <c r="M316" i="5"/>
  <c r="J316" i="5"/>
  <c r="M23" i="5"/>
  <c r="I23" i="5"/>
  <c r="K23" i="5"/>
  <c r="M35" i="5"/>
  <c r="K35" i="5"/>
  <c r="M51" i="5"/>
  <c r="I51" i="5"/>
  <c r="M75" i="5"/>
  <c r="J75" i="5"/>
  <c r="M99" i="5"/>
  <c r="K99" i="5"/>
  <c r="M111" i="5"/>
  <c r="K111" i="5"/>
  <c r="M123" i="5"/>
  <c r="K123" i="5"/>
  <c r="M143" i="5"/>
  <c r="I143" i="5"/>
  <c r="K143" i="5"/>
  <c r="K145" i="5"/>
  <c r="J173" i="5"/>
  <c r="K151" i="5"/>
  <c r="M32" i="5"/>
  <c r="J32" i="5"/>
  <c r="M40" i="5"/>
  <c r="K40" i="5"/>
  <c r="M68" i="5"/>
  <c r="I68" i="5"/>
  <c r="M72" i="5"/>
  <c r="J72" i="5"/>
  <c r="M80" i="5"/>
  <c r="I80" i="5"/>
  <c r="M88" i="5"/>
  <c r="I88" i="5"/>
  <c r="M96" i="5"/>
  <c r="K96" i="5"/>
  <c r="M104" i="5"/>
  <c r="K104" i="5"/>
  <c r="M112" i="5"/>
  <c r="I112" i="5"/>
  <c r="M128" i="5"/>
  <c r="J128" i="5"/>
  <c r="M136" i="5"/>
  <c r="I136" i="5"/>
  <c r="M144" i="5"/>
  <c r="K144" i="5"/>
  <c r="M160" i="5"/>
  <c r="K160" i="5"/>
  <c r="J160" i="5"/>
  <c r="M168" i="5"/>
  <c r="I168" i="5"/>
  <c r="J168" i="5"/>
  <c r="M176" i="5"/>
  <c r="I176" i="5"/>
  <c r="M184" i="5"/>
  <c r="K184" i="5"/>
  <c r="M192" i="5"/>
  <c r="I192" i="5"/>
  <c r="M200" i="5"/>
  <c r="I200" i="5"/>
  <c r="K200" i="5"/>
  <c r="M208" i="5"/>
  <c r="I208" i="5"/>
  <c r="J208" i="5"/>
  <c r="M216" i="5"/>
  <c r="J216" i="5"/>
  <c r="K216" i="5"/>
  <c r="M224" i="5"/>
  <c r="J224" i="5"/>
  <c r="K224" i="5"/>
  <c r="M228" i="5"/>
  <c r="K228" i="5"/>
  <c r="M236" i="5"/>
  <c r="K236" i="5"/>
  <c r="M248" i="5"/>
  <c r="K248" i="5"/>
  <c r="I248" i="5"/>
  <c r="J248" i="5"/>
  <c r="I153" i="5"/>
  <c r="K177" i="5"/>
  <c r="J209" i="5"/>
  <c r="K241" i="5"/>
  <c r="J265" i="5"/>
  <c r="K297" i="5"/>
  <c r="I321" i="5"/>
  <c r="K353" i="5"/>
  <c r="J107" i="5"/>
  <c r="I179" i="5"/>
  <c r="I243" i="5"/>
  <c r="I291" i="5"/>
  <c r="J68" i="5"/>
  <c r="I132" i="5"/>
  <c r="I204" i="5"/>
  <c r="J155" i="5"/>
  <c r="I251" i="5"/>
  <c r="K331" i="5"/>
  <c r="J133" i="5"/>
  <c r="K181" i="5"/>
  <c r="I221" i="5"/>
  <c r="J269" i="5"/>
  <c r="K317" i="5"/>
  <c r="I365" i="5"/>
  <c r="J143" i="5"/>
  <c r="K239" i="5"/>
  <c r="J319" i="5"/>
  <c r="K32" i="5"/>
  <c r="K208" i="5"/>
  <c r="K304" i="5"/>
  <c r="I236" i="5"/>
  <c r="K167" i="5"/>
  <c r="J263" i="5"/>
  <c r="K128" i="5"/>
  <c r="I216" i="5"/>
  <c r="I296" i="5"/>
  <c r="I172" i="5"/>
  <c r="J292" i="5"/>
  <c r="K324" i="5"/>
  <c r="M320" i="5"/>
  <c r="K320" i="5"/>
  <c r="M328" i="5"/>
  <c r="I328" i="5"/>
  <c r="M332" i="5"/>
  <c r="K332" i="5"/>
  <c r="M336" i="5"/>
  <c r="J336" i="5"/>
  <c r="M340" i="5"/>
  <c r="K340" i="5"/>
  <c r="I340" i="5"/>
  <c r="M344" i="5"/>
  <c r="J344" i="5"/>
  <c r="M348" i="5"/>
  <c r="K348" i="5"/>
  <c r="J332" i="5"/>
  <c r="K351" i="5"/>
  <c r="I368" i="5"/>
  <c r="K33" i="5"/>
  <c r="I57" i="5"/>
  <c r="J81" i="5"/>
  <c r="K97" i="5"/>
  <c r="K59" i="5"/>
  <c r="J91" i="5"/>
  <c r="I44" i="5"/>
  <c r="J60" i="5"/>
  <c r="K84" i="5"/>
  <c r="I108" i="5"/>
  <c r="K34" i="5"/>
  <c r="I50" i="5"/>
  <c r="J74" i="5"/>
  <c r="K98" i="5"/>
  <c r="I114" i="5"/>
  <c r="I67" i="5"/>
  <c r="K115" i="5"/>
  <c r="I21" i="5"/>
  <c r="J45" i="5"/>
  <c r="K69" i="5"/>
  <c r="I85" i="5"/>
  <c r="J109" i="5"/>
  <c r="K133" i="5"/>
  <c r="K31" i="5"/>
  <c r="I63" i="5"/>
  <c r="J111" i="5"/>
  <c r="J48" i="5"/>
  <c r="K80" i="5"/>
  <c r="J140" i="5"/>
  <c r="K22" i="5"/>
  <c r="K46" i="5"/>
  <c r="I62" i="5"/>
  <c r="K86" i="5"/>
  <c r="K110" i="5"/>
  <c r="I126" i="5"/>
  <c r="K150" i="5"/>
  <c r="J71" i="5"/>
  <c r="K119" i="5"/>
  <c r="I151" i="5"/>
  <c r="J24" i="5"/>
  <c r="K56" i="5"/>
  <c r="I104" i="5"/>
  <c r="J136" i="5"/>
  <c r="K152" i="5"/>
  <c r="J148" i="5"/>
  <c r="I41" i="5"/>
  <c r="I65" i="5"/>
  <c r="K81" i="5"/>
  <c r="I105" i="5"/>
  <c r="K27" i="5"/>
  <c r="J59" i="5"/>
  <c r="I107" i="5"/>
  <c r="J18" i="5"/>
  <c r="I28" i="5"/>
  <c r="J44" i="5"/>
  <c r="K68" i="5"/>
  <c r="I92" i="5"/>
  <c r="J108" i="5"/>
  <c r="I34" i="5"/>
  <c r="J58" i="5"/>
  <c r="K82" i="5"/>
  <c r="I98" i="5"/>
  <c r="J122" i="5"/>
  <c r="I35" i="5"/>
  <c r="K83" i="5"/>
  <c r="J115" i="5"/>
  <c r="J29" i="5"/>
  <c r="K53" i="5"/>
  <c r="I69" i="5"/>
  <c r="J93" i="5"/>
  <c r="K117" i="5"/>
  <c r="I133" i="5"/>
  <c r="I20" i="5"/>
  <c r="I31" i="5"/>
  <c r="J79" i="5"/>
  <c r="K127" i="5"/>
  <c r="K48" i="5"/>
  <c r="I96" i="5"/>
  <c r="K30" i="5"/>
  <c r="I46" i="5"/>
  <c r="J70" i="5"/>
  <c r="K94" i="5"/>
  <c r="I110" i="5"/>
  <c r="J134" i="5"/>
  <c r="J39" i="5"/>
  <c r="K87" i="5"/>
  <c r="I119" i="5"/>
  <c r="K24" i="5"/>
  <c r="I72" i="5"/>
  <c r="J120" i="5"/>
  <c r="K136" i="5"/>
  <c r="I25" i="5"/>
  <c r="J49" i="5"/>
  <c r="K65" i="5"/>
  <c r="I89" i="5"/>
  <c r="J27" i="5"/>
  <c r="I75" i="5"/>
  <c r="J28" i="5"/>
  <c r="K52" i="5"/>
  <c r="I76" i="5"/>
  <c r="J92" i="5"/>
  <c r="K116" i="5"/>
  <c r="K19" i="5"/>
  <c r="J42" i="5"/>
  <c r="K66" i="5"/>
  <c r="I82" i="5"/>
  <c r="J106" i="5"/>
  <c r="K51" i="5"/>
  <c r="J83" i="5"/>
  <c r="K37" i="5"/>
  <c r="I53" i="5"/>
  <c r="J77" i="5"/>
  <c r="K101" i="5"/>
  <c r="I117" i="5"/>
  <c r="J20" i="5"/>
  <c r="J47" i="5"/>
  <c r="K95" i="5"/>
  <c r="I127" i="5"/>
  <c r="I64" i="5"/>
  <c r="J112" i="5"/>
  <c r="I30" i="5"/>
  <c r="K54" i="5"/>
  <c r="K78" i="5"/>
  <c r="I94" i="5"/>
  <c r="K118" i="5"/>
  <c r="K142" i="5"/>
  <c r="I17" i="5"/>
  <c r="K55" i="5"/>
  <c r="I87" i="5"/>
  <c r="J135" i="5"/>
  <c r="I40" i="5"/>
  <c r="J88" i="5"/>
  <c r="K120" i="5"/>
  <c r="I144" i="5"/>
  <c r="K124" i="5"/>
  <c r="I33" i="5"/>
  <c r="K49" i="5"/>
  <c r="I73" i="5"/>
  <c r="I97" i="5"/>
  <c r="I43" i="5"/>
  <c r="K91" i="5"/>
  <c r="K36" i="5"/>
  <c r="I60" i="5"/>
  <c r="J76" i="5"/>
  <c r="K100" i="5"/>
  <c r="J19" i="5"/>
  <c r="J26" i="5"/>
  <c r="K50" i="5"/>
  <c r="I66" i="5"/>
  <c r="J90" i="5"/>
  <c r="K114" i="5"/>
  <c r="J51" i="5"/>
  <c r="I99" i="5"/>
  <c r="K21" i="5"/>
  <c r="I37" i="5"/>
  <c r="J61" i="5"/>
  <c r="K85" i="5"/>
  <c r="I101" i="5"/>
  <c r="J125" i="5"/>
  <c r="J23" i="5"/>
  <c r="K63" i="5"/>
  <c r="I95" i="5"/>
  <c r="I32" i="5"/>
  <c r="J80" i="5"/>
  <c r="K112" i="5"/>
  <c r="I140" i="5"/>
  <c r="J38" i="5"/>
  <c r="K62" i="5"/>
  <c r="I78" i="5"/>
  <c r="J102" i="5"/>
  <c r="K126" i="5"/>
  <c r="I142" i="5"/>
  <c r="I55" i="5"/>
  <c r="J103" i="5"/>
  <c r="J56" i="5"/>
  <c r="K88" i="5"/>
  <c r="I128" i="5"/>
  <c r="J152" i="5"/>
  <c r="I148" i="5"/>
  <c r="AG6" i="5" l="1"/>
  <c r="AI6" i="5"/>
  <c r="B6" i="5" s="1"/>
  <c r="W228" i="5"/>
  <c r="W136" i="5"/>
  <c r="W226" i="5"/>
  <c r="W78" i="5"/>
  <c r="W246" i="5"/>
  <c r="W26" i="5"/>
  <c r="W334" i="5"/>
  <c r="W230" i="5"/>
  <c r="W154" i="5"/>
  <c r="W93" i="5"/>
  <c r="W201" i="5"/>
  <c r="W273" i="5"/>
  <c r="W220" i="5"/>
  <c r="W112" i="5"/>
  <c r="W64" i="5"/>
  <c r="W12" i="5"/>
  <c r="W280" i="5"/>
  <c r="W200" i="5"/>
  <c r="W36" i="5"/>
  <c r="W199" i="5"/>
  <c r="W71" i="5"/>
  <c r="W219" i="5"/>
  <c r="W47" i="5"/>
  <c r="W79" i="5"/>
  <c r="W367" i="5"/>
  <c r="W317" i="5"/>
  <c r="W221" i="5"/>
  <c r="W133" i="5"/>
  <c r="W54" i="5"/>
  <c r="W310" i="5"/>
  <c r="W22" i="5"/>
  <c r="V169" i="5"/>
  <c r="U169" i="5" s="1"/>
  <c r="W313" i="5"/>
  <c r="W202" i="5"/>
  <c r="W182" i="5"/>
  <c r="W73" i="5"/>
  <c r="W333" i="5"/>
  <c r="W168" i="5"/>
  <c r="W20" i="5"/>
  <c r="W235" i="5"/>
  <c r="W205" i="5"/>
  <c r="W104" i="5"/>
  <c r="W301" i="5"/>
  <c r="W358" i="5"/>
  <c r="W98" i="5"/>
  <c r="W312" i="5"/>
  <c r="W264" i="5"/>
  <c r="W208" i="5"/>
  <c r="W152" i="5"/>
  <c r="W100" i="5"/>
  <c r="W52" i="5"/>
  <c r="W256" i="5"/>
  <c r="W184" i="5"/>
  <c r="W108" i="5"/>
  <c r="W16" i="5"/>
  <c r="W364" i="5"/>
  <c r="W39" i="5"/>
  <c r="W283" i="5"/>
  <c r="V107" i="5"/>
  <c r="U107" i="5" s="1"/>
  <c r="W271" i="5"/>
  <c r="W259" i="5"/>
  <c r="W197" i="5"/>
  <c r="W325" i="5"/>
  <c r="W127" i="5"/>
  <c r="W29" i="5"/>
  <c r="W302" i="5"/>
  <c r="W174" i="5"/>
  <c r="W338" i="5"/>
  <c r="W70" i="5"/>
  <c r="V254" i="5"/>
  <c r="U254" i="5" s="1"/>
  <c r="W114" i="5"/>
  <c r="W138" i="5"/>
  <c r="W346" i="5"/>
  <c r="V314" i="5"/>
  <c r="U314" i="5" s="1"/>
  <c r="W113" i="5"/>
  <c r="W289" i="5"/>
  <c r="W101" i="5"/>
  <c r="W61" i="5"/>
  <c r="W85" i="5"/>
  <c r="W185" i="5"/>
  <c r="W351" i="5"/>
  <c r="W145" i="5"/>
  <c r="W18" i="5"/>
  <c r="W295" i="5"/>
  <c r="W10" i="5"/>
  <c r="V268" i="5"/>
  <c r="U268" i="5" s="1"/>
  <c r="V51" i="5"/>
  <c r="U51" i="5" s="1"/>
  <c r="W149" i="5"/>
  <c r="W46" i="5"/>
  <c r="W170" i="5"/>
  <c r="W137" i="5"/>
  <c r="W308" i="5"/>
  <c r="V148" i="5"/>
  <c r="U148" i="5" s="1"/>
  <c r="W92" i="5"/>
  <c r="W44" i="5"/>
  <c r="W172" i="5"/>
  <c r="W96" i="5"/>
  <c r="W8" i="5"/>
  <c r="V360" i="5"/>
  <c r="U360" i="5" s="1"/>
  <c r="V151" i="5"/>
  <c r="U151" i="5" s="1"/>
  <c r="W23" i="5"/>
  <c r="W171" i="5"/>
  <c r="W91" i="5"/>
  <c r="W207" i="5"/>
  <c r="W95" i="5"/>
  <c r="W191" i="5"/>
  <c r="W277" i="5"/>
  <c r="W189" i="5"/>
  <c r="W309" i="5"/>
  <c r="W290" i="5"/>
  <c r="W162" i="5"/>
  <c r="W222" i="5"/>
  <c r="W58" i="5"/>
  <c r="V146" i="5"/>
  <c r="U146" i="5" s="1"/>
  <c r="V66" i="5"/>
  <c r="U66" i="5" s="1"/>
  <c r="V106" i="5"/>
  <c r="U106" i="5" s="1"/>
  <c r="W342" i="5"/>
  <c r="W294" i="5"/>
  <c r="W262" i="5"/>
  <c r="W257" i="5"/>
  <c r="W329" i="5"/>
  <c r="W45" i="5"/>
  <c r="W21" i="5"/>
  <c r="W177" i="5"/>
  <c r="W343" i="5"/>
  <c r="W123" i="5"/>
  <c r="W206" i="5"/>
  <c r="W326" i="5"/>
  <c r="W86" i="5"/>
  <c r="W276" i="5"/>
  <c r="W211" i="5"/>
  <c r="W68" i="5"/>
  <c r="V340" i="5"/>
  <c r="U340" i="5" s="1"/>
  <c r="V288" i="5"/>
  <c r="U288" i="5" s="1"/>
  <c r="V215" i="5"/>
  <c r="U215" i="5" s="1"/>
  <c r="W87" i="5"/>
  <c r="W15" i="5"/>
  <c r="W141" i="5"/>
  <c r="W320" i="5"/>
  <c r="W28" i="5"/>
  <c r="V315" i="5"/>
  <c r="U315" i="5" s="1"/>
  <c r="W327" i="5"/>
  <c r="W323" i="5"/>
  <c r="W213" i="5"/>
  <c r="V118" i="5"/>
  <c r="U118" i="5" s="1"/>
  <c r="W218" i="5"/>
  <c r="W117" i="5"/>
  <c r="V260" i="5"/>
  <c r="U260" i="5" s="1"/>
  <c r="V204" i="5"/>
  <c r="U204" i="5" s="1"/>
  <c r="W248" i="5"/>
  <c r="V304" i="5"/>
  <c r="U304" i="5" s="1"/>
  <c r="W252" i="5"/>
  <c r="V140" i="5"/>
  <c r="U140" i="5" s="1"/>
  <c r="W88" i="5"/>
  <c r="W40" i="5"/>
  <c r="W164" i="5"/>
  <c r="V84" i="5"/>
  <c r="U84" i="5" s="1"/>
  <c r="W368" i="5"/>
  <c r="W135" i="5"/>
  <c r="W7" i="5"/>
  <c r="W299" i="5"/>
  <c r="W59" i="5"/>
  <c r="W19" i="5"/>
  <c r="W143" i="5"/>
  <c r="W131" i="5"/>
  <c r="V243" i="5"/>
  <c r="U243" i="5" s="1"/>
  <c r="W319" i="5"/>
  <c r="V291" i="5"/>
  <c r="U291" i="5" s="1"/>
  <c r="W269" i="5"/>
  <c r="W173" i="5"/>
  <c r="W285" i="5"/>
  <c r="V89" i="5"/>
  <c r="U89" i="5" s="1"/>
  <c r="V142" i="5"/>
  <c r="U142" i="5" s="1"/>
  <c r="W190" i="5"/>
  <c r="W278" i="5"/>
  <c r="W30" i="5"/>
  <c r="V126" i="5"/>
  <c r="U126" i="5" s="1"/>
  <c r="W330" i="5"/>
  <c r="W82" i="5"/>
  <c r="W198" i="5"/>
  <c r="W166" i="5"/>
  <c r="W134" i="5"/>
  <c r="V353" i="5"/>
  <c r="U353" i="5" s="1"/>
  <c r="W225" i="5"/>
  <c r="V297" i="5"/>
  <c r="U297" i="5" s="1"/>
  <c r="V281" i="5"/>
  <c r="U281" i="5" s="1"/>
  <c r="W241" i="5"/>
  <c r="W25" i="5"/>
  <c r="W196" i="5"/>
  <c r="W50" i="5"/>
  <c r="W270" i="5"/>
  <c r="W33" i="5"/>
  <c r="W57" i="5"/>
  <c r="W186" i="5"/>
  <c r="W331" i="5"/>
  <c r="V212" i="5"/>
  <c r="U212" i="5" s="1"/>
  <c r="W37" i="5"/>
  <c r="W272" i="5"/>
  <c r="W192" i="5"/>
  <c r="W183" i="5"/>
  <c r="V275" i="5"/>
  <c r="U275" i="5" s="1"/>
  <c r="W357" i="5"/>
  <c r="V194" i="5"/>
  <c r="U194" i="5" s="1"/>
  <c r="W274" i="5"/>
  <c r="W362" i="5"/>
  <c r="V296" i="5"/>
  <c r="U296" i="5" s="1"/>
  <c r="V132" i="5"/>
  <c r="U132" i="5" s="1"/>
  <c r="W80" i="5"/>
  <c r="W32" i="5"/>
  <c r="W156" i="5"/>
  <c r="W72" i="5"/>
  <c r="W352" i="5"/>
  <c r="W247" i="5"/>
  <c r="W119" i="5"/>
  <c r="W203" i="5"/>
  <c r="V75" i="5"/>
  <c r="U75" i="5" s="1"/>
  <c r="V267" i="5"/>
  <c r="U267" i="5" s="1"/>
  <c r="W332" i="5"/>
  <c r="W239" i="5"/>
  <c r="W67" i="5"/>
  <c r="W63" i="5"/>
  <c r="W99" i="5"/>
  <c r="W253" i="5"/>
  <c r="W165" i="5"/>
  <c r="W261" i="5"/>
  <c r="W77" i="5"/>
  <c r="V130" i="5"/>
  <c r="U130" i="5" s="1"/>
  <c r="V178" i="5"/>
  <c r="U178" i="5" s="1"/>
  <c r="V234" i="5"/>
  <c r="U234" i="5" s="1"/>
  <c r="V14" i="5"/>
  <c r="U14" i="5" s="1"/>
  <c r="V94" i="5"/>
  <c r="U94" i="5" s="1"/>
  <c r="W102" i="5"/>
  <c r="W242" i="5"/>
  <c r="W122" i="5"/>
  <c r="V74" i="5"/>
  <c r="U74" i="5" s="1"/>
  <c r="W282" i="5"/>
  <c r="W109" i="5"/>
  <c r="W193" i="5"/>
  <c r="V337" i="5"/>
  <c r="U337" i="5" s="1"/>
  <c r="W345" i="5"/>
  <c r="V217" i="5"/>
  <c r="U217" i="5" s="1"/>
  <c r="W298" i="5"/>
  <c r="W49" i="5"/>
  <c r="W370" i="5"/>
  <c r="W176" i="5"/>
  <c r="W258" i="5"/>
  <c r="W43" i="5"/>
  <c r="W361" i="5"/>
  <c r="W160" i="5"/>
  <c r="W11" i="5"/>
  <c r="W179" i="5"/>
  <c r="W324" i="5"/>
  <c r="W284" i="5"/>
  <c r="W116" i="5"/>
  <c r="W48" i="5"/>
  <c r="W344" i="5"/>
  <c r="V359" i="5"/>
  <c r="U359" i="5" s="1"/>
  <c r="W31" i="5"/>
  <c r="W35" i="5"/>
  <c r="W341" i="5"/>
  <c r="W216" i="5"/>
  <c r="W56" i="5"/>
  <c r="W120" i="5"/>
  <c r="W328" i="5"/>
  <c r="W311" i="5"/>
  <c r="V187" i="5"/>
  <c r="U187" i="5" s="1"/>
  <c r="W255" i="5"/>
  <c r="V9" i="5"/>
  <c r="U9" i="5" s="1"/>
  <c r="V322" i="5"/>
  <c r="U322" i="5" s="1"/>
  <c r="W354" i="5"/>
  <c r="W318" i="5"/>
  <c r="W62" i="5"/>
  <c r="W249" i="5"/>
  <c r="W244" i="5"/>
  <c r="W188" i="5"/>
  <c r="W316" i="5"/>
  <c r="W356" i="5"/>
  <c r="W292" i="5"/>
  <c r="W236" i="5"/>
  <c r="W180" i="5"/>
  <c r="W124" i="5"/>
  <c r="V76" i="5"/>
  <c r="U76" i="5" s="1"/>
  <c r="W24" i="5"/>
  <c r="W300" i="5"/>
  <c r="V224" i="5"/>
  <c r="U224" i="5" s="1"/>
  <c r="W144" i="5"/>
  <c r="W60" i="5"/>
  <c r="V336" i="5"/>
  <c r="U336" i="5" s="1"/>
  <c r="W347" i="5"/>
  <c r="V231" i="5"/>
  <c r="U231" i="5" s="1"/>
  <c r="W103" i="5"/>
  <c r="W339" i="5"/>
  <c r="W355" i="5"/>
  <c r="W175" i="5"/>
  <c r="W303" i="5"/>
  <c r="V287" i="5"/>
  <c r="U287" i="5" s="1"/>
  <c r="V115" i="5"/>
  <c r="U115" i="5" s="1"/>
  <c r="V163" i="5"/>
  <c r="U163" i="5" s="1"/>
  <c r="V227" i="5"/>
  <c r="U227" i="5" s="1"/>
  <c r="W245" i="5"/>
  <c r="W157" i="5"/>
  <c r="W229" i="5"/>
  <c r="V105" i="5"/>
  <c r="U105" i="5" s="1"/>
  <c r="V65" i="5"/>
  <c r="U65" i="5" s="1"/>
  <c r="W238" i="5"/>
  <c r="V110" i="5"/>
  <c r="U110" i="5" s="1"/>
  <c r="W214" i="5"/>
  <c r="W266" i="5"/>
  <c r="W42" i="5"/>
  <c r="W38" i="5"/>
  <c r="V210" i="5"/>
  <c r="U210" i="5" s="1"/>
  <c r="W90" i="5"/>
  <c r="V34" i="5"/>
  <c r="U34" i="5" s="1"/>
  <c r="V250" i="5"/>
  <c r="U250" i="5" s="1"/>
  <c r="W53" i="5"/>
  <c r="W161" i="5"/>
  <c r="W121" i="5"/>
  <c r="W365" i="5"/>
  <c r="W305" i="5"/>
  <c r="W240" i="5"/>
  <c r="W81" i="5"/>
  <c r="W350" i="5"/>
  <c r="W150" i="5"/>
  <c r="W147" i="5"/>
  <c r="W233" i="5"/>
  <c r="W17" i="5"/>
  <c r="W348" i="5"/>
  <c r="W232" i="5"/>
  <c r="W158" i="5"/>
  <c r="W155" i="5"/>
  <c r="W366" i="5"/>
  <c r="W306" i="5"/>
  <c r="W159" i="5"/>
  <c r="W286" i="5"/>
  <c r="E6" i="5" l="1"/>
  <c r="L9" i="4" s="1"/>
  <c r="F6" i="5"/>
  <c r="C6" i="5"/>
  <c r="D6" i="5"/>
  <c r="G6" i="5"/>
  <c r="V232" i="5"/>
  <c r="O232" i="5"/>
  <c r="H232" i="5" s="1"/>
  <c r="O235" i="4" s="1"/>
  <c r="V180" i="5"/>
  <c r="O180" i="5"/>
  <c r="H180" i="5" s="1"/>
  <c r="O183" i="4" s="1"/>
  <c r="V345" i="5"/>
  <c r="U345" i="5" s="1"/>
  <c r="O345" i="5"/>
  <c r="H345" i="5" s="1"/>
  <c r="O348" i="4" s="1"/>
  <c r="V165" i="5"/>
  <c r="U165" i="5" s="1"/>
  <c r="O165" i="5"/>
  <c r="H165" i="5" s="1"/>
  <c r="O168" i="4" s="1"/>
  <c r="V80" i="5"/>
  <c r="U80" i="5" s="1"/>
  <c r="O80" i="5"/>
  <c r="H80" i="5" s="1"/>
  <c r="O83" i="4" s="1"/>
  <c r="V183" i="5"/>
  <c r="U183" i="5" s="1"/>
  <c r="O183" i="5"/>
  <c r="H183" i="5" s="1"/>
  <c r="O186" i="4" s="1"/>
  <c r="V33" i="5"/>
  <c r="O33" i="5"/>
  <c r="H33" i="5" s="1"/>
  <c r="O36" i="4" s="1"/>
  <c r="V225" i="5"/>
  <c r="U225" i="5" s="1"/>
  <c r="O225" i="5"/>
  <c r="H225" i="5" s="1"/>
  <c r="O228" i="4" s="1"/>
  <c r="V30" i="5"/>
  <c r="O30" i="5"/>
  <c r="H30" i="5" s="1"/>
  <c r="O33" i="4" s="1"/>
  <c r="V7" i="5"/>
  <c r="U7" i="5" s="1"/>
  <c r="O7" i="5"/>
  <c r="H7" i="5" s="1"/>
  <c r="O10" i="4" s="1"/>
  <c r="V252" i="5"/>
  <c r="U252" i="5" s="1"/>
  <c r="O252" i="5"/>
  <c r="H252" i="5" s="1"/>
  <c r="O255" i="4" s="1"/>
  <c r="V213" i="5"/>
  <c r="O213" i="5"/>
  <c r="H213" i="5" s="1"/>
  <c r="O216" i="4" s="1"/>
  <c r="V87" i="5"/>
  <c r="U87" i="5" s="1"/>
  <c r="O87" i="5"/>
  <c r="H87" i="5" s="1"/>
  <c r="O90" i="4" s="1"/>
  <c r="V326" i="5"/>
  <c r="O326" i="5"/>
  <c r="H326" i="5" s="1"/>
  <c r="O329" i="4" s="1"/>
  <c r="V257" i="5"/>
  <c r="O257" i="5"/>
  <c r="H257" i="5" s="1"/>
  <c r="O260" i="4" s="1"/>
  <c r="V222" i="5"/>
  <c r="U222" i="5" s="1"/>
  <c r="O222" i="5"/>
  <c r="H222" i="5" s="1"/>
  <c r="O225" i="4" s="1"/>
  <c r="V207" i="5"/>
  <c r="U207" i="5" s="1"/>
  <c r="O207" i="5"/>
  <c r="H207" i="5" s="1"/>
  <c r="O210" i="4" s="1"/>
  <c r="V172" i="5"/>
  <c r="O172" i="5"/>
  <c r="H172" i="5" s="1"/>
  <c r="O175" i="4" s="1"/>
  <c r="V149" i="5"/>
  <c r="O149" i="5"/>
  <c r="H149" i="5" s="1"/>
  <c r="O152" i="4" s="1"/>
  <c r="V185" i="5"/>
  <c r="U185" i="5" s="1"/>
  <c r="O185" i="5"/>
  <c r="H185" i="5" s="1"/>
  <c r="O188" i="4" s="1"/>
  <c r="V138" i="5"/>
  <c r="O138" i="5"/>
  <c r="H138" i="5" s="1"/>
  <c r="O141" i="4" s="1"/>
  <c r="V127" i="5"/>
  <c r="U127" i="5" s="1"/>
  <c r="O127" i="5"/>
  <c r="H127" i="5" s="1"/>
  <c r="O130" i="4" s="1"/>
  <c r="V364" i="5"/>
  <c r="U364" i="5" s="1"/>
  <c r="O364" i="5"/>
  <c r="H364" i="5" s="1"/>
  <c r="O367" i="4" s="1"/>
  <c r="V208" i="5"/>
  <c r="U208" i="5" s="1"/>
  <c r="O208" i="5"/>
  <c r="H208" i="5" s="1"/>
  <c r="O211" i="4" s="1"/>
  <c r="V235" i="5"/>
  <c r="O235" i="5"/>
  <c r="H235" i="5" s="1"/>
  <c r="O238" i="4" s="1"/>
  <c r="V79" i="5"/>
  <c r="O79" i="5"/>
  <c r="H79" i="5" s="1"/>
  <c r="O82" i="4" s="1"/>
  <c r="V12" i="5"/>
  <c r="O12" i="5"/>
  <c r="H12" i="5" s="1"/>
  <c r="O15" i="4" s="1"/>
  <c r="V230" i="5"/>
  <c r="U230" i="5" s="1"/>
  <c r="O230" i="5"/>
  <c r="H230" i="5" s="1"/>
  <c r="O233" i="4" s="1"/>
  <c r="V348" i="5"/>
  <c r="O348" i="5"/>
  <c r="H348" i="5" s="1"/>
  <c r="O351" i="4" s="1"/>
  <c r="V305" i="5"/>
  <c r="U305" i="5" s="1"/>
  <c r="O305" i="5"/>
  <c r="H305" i="5" s="1"/>
  <c r="O308" i="4" s="1"/>
  <c r="V303" i="5"/>
  <c r="U303" i="5" s="1"/>
  <c r="O303" i="5"/>
  <c r="H303" i="5" s="1"/>
  <c r="O306" i="4" s="1"/>
  <c r="V60" i="5"/>
  <c r="O60" i="5"/>
  <c r="H60" i="5" s="1"/>
  <c r="O63" i="4" s="1"/>
  <c r="V236" i="5"/>
  <c r="O236" i="5"/>
  <c r="H236" i="5" s="1"/>
  <c r="O239" i="4" s="1"/>
  <c r="V318" i="5"/>
  <c r="U318" i="5" s="1"/>
  <c r="O318" i="5"/>
  <c r="H318" i="5" s="1"/>
  <c r="O321" i="4" s="1"/>
  <c r="V120" i="5"/>
  <c r="O120" i="5"/>
  <c r="H120" i="5" s="1"/>
  <c r="O123" i="4" s="1"/>
  <c r="V48" i="5"/>
  <c r="O48" i="5"/>
  <c r="H48" i="5" s="1"/>
  <c r="O51" i="4" s="1"/>
  <c r="V43" i="5"/>
  <c r="U43" i="5" s="1"/>
  <c r="O43" i="5"/>
  <c r="H43" i="5" s="1"/>
  <c r="O46" i="4" s="1"/>
  <c r="V253" i="5"/>
  <c r="O253" i="5"/>
  <c r="H253" i="5" s="1"/>
  <c r="O256" i="4" s="1"/>
  <c r="V203" i="5"/>
  <c r="U203" i="5" s="1"/>
  <c r="O203" i="5"/>
  <c r="H203" i="5" s="1"/>
  <c r="O206" i="4" s="1"/>
  <c r="V192" i="5"/>
  <c r="U192" i="5" s="1"/>
  <c r="O192" i="5"/>
  <c r="H192" i="5" s="1"/>
  <c r="O195" i="4" s="1"/>
  <c r="V270" i="5"/>
  <c r="O270" i="5"/>
  <c r="H270" i="5" s="1"/>
  <c r="O273" i="4" s="1"/>
  <c r="V278" i="5"/>
  <c r="O278" i="5"/>
  <c r="H278" i="5" s="1"/>
  <c r="O281" i="4" s="1"/>
  <c r="V319" i="5"/>
  <c r="U319" i="5" s="1"/>
  <c r="O319" i="5"/>
  <c r="H319" i="5" s="1"/>
  <c r="O322" i="4" s="1"/>
  <c r="V135" i="5"/>
  <c r="O135" i="5"/>
  <c r="H135" i="5" s="1"/>
  <c r="O138" i="4" s="1"/>
  <c r="V323" i="5"/>
  <c r="U323" i="5" s="1"/>
  <c r="O323" i="5"/>
  <c r="H323" i="5" s="1"/>
  <c r="O326" i="4" s="1"/>
  <c r="V206" i="5"/>
  <c r="O206" i="5"/>
  <c r="H206" i="5" s="1"/>
  <c r="O209" i="4" s="1"/>
  <c r="V262" i="5"/>
  <c r="O262" i="5"/>
  <c r="H262" i="5" s="1"/>
  <c r="O265" i="4" s="1"/>
  <c r="V162" i="5"/>
  <c r="O162" i="5"/>
  <c r="H162" i="5" s="1"/>
  <c r="O165" i="4" s="1"/>
  <c r="V91" i="5"/>
  <c r="U91" i="5" s="1"/>
  <c r="O91" i="5"/>
  <c r="H91" i="5" s="1"/>
  <c r="O94" i="4" s="1"/>
  <c r="V44" i="5"/>
  <c r="U44" i="5" s="1"/>
  <c r="O44" i="5"/>
  <c r="H44" i="5" s="1"/>
  <c r="O47" i="4" s="1"/>
  <c r="V85" i="5"/>
  <c r="U85" i="5" s="1"/>
  <c r="O85" i="5"/>
  <c r="H85" i="5" s="1"/>
  <c r="O88" i="4" s="1"/>
  <c r="V114" i="5"/>
  <c r="O114" i="5"/>
  <c r="H114" i="5" s="1"/>
  <c r="O117" i="4" s="1"/>
  <c r="V325" i="5"/>
  <c r="U325" i="5" s="1"/>
  <c r="O325" i="5"/>
  <c r="H325" i="5" s="1"/>
  <c r="O328" i="4" s="1"/>
  <c r="V16" i="5"/>
  <c r="U16" i="5" s="1"/>
  <c r="O16" i="5"/>
  <c r="H16" i="5" s="1"/>
  <c r="O19" i="4" s="1"/>
  <c r="V264" i="5"/>
  <c r="U264" i="5" s="1"/>
  <c r="O264" i="5"/>
  <c r="H264" i="5" s="1"/>
  <c r="O267" i="4" s="1"/>
  <c r="V20" i="5"/>
  <c r="U20" i="5" s="1"/>
  <c r="O20" i="5"/>
  <c r="H20" i="5" s="1"/>
  <c r="O23" i="4" s="1"/>
  <c r="V22" i="5"/>
  <c r="U22" i="5" s="1"/>
  <c r="O22" i="5"/>
  <c r="H22" i="5" s="1"/>
  <c r="O25" i="4" s="1"/>
  <c r="V47" i="5"/>
  <c r="U47" i="5" s="1"/>
  <c r="O47" i="5"/>
  <c r="H47" i="5" s="1"/>
  <c r="O50" i="4" s="1"/>
  <c r="V64" i="5"/>
  <c r="U64" i="5" s="1"/>
  <c r="O64" i="5"/>
  <c r="H64" i="5" s="1"/>
  <c r="O67" i="4" s="1"/>
  <c r="V334" i="5"/>
  <c r="U334" i="5" s="1"/>
  <c r="O334" i="5"/>
  <c r="H334" i="5" s="1"/>
  <c r="O337" i="4" s="1"/>
  <c r="V90" i="5"/>
  <c r="O90" i="5"/>
  <c r="H90" i="5" s="1"/>
  <c r="O93" i="4" s="1"/>
  <c r="V17" i="5"/>
  <c r="U17" i="5" s="1"/>
  <c r="O17" i="5"/>
  <c r="H17" i="5" s="1"/>
  <c r="O20" i="4" s="1"/>
  <c r="V292" i="5"/>
  <c r="U292" i="5" s="1"/>
  <c r="O292" i="5"/>
  <c r="H292" i="5" s="1"/>
  <c r="O295" i="4" s="1"/>
  <c r="V258" i="5"/>
  <c r="O258" i="5"/>
  <c r="H258" i="5" s="1"/>
  <c r="O261" i="4" s="1"/>
  <c r="V99" i="5"/>
  <c r="O99" i="5"/>
  <c r="H99" i="5" s="1"/>
  <c r="O102" i="4" s="1"/>
  <c r="V272" i="5"/>
  <c r="O272" i="5"/>
  <c r="H272" i="5" s="1"/>
  <c r="O275" i="4" s="1"/>
  <c r="V50" i="5"/>
  <c r="O50" i="5"/>
  <c r="H50" i="5" s="1"/>
  <c r="O53" i="4" s="1"/>
  <c r="V368" i="5"/>
  <c r="U368" i="5" s="1"/>
  <c r="O368" i="5"/>
  <c r="H368" i="5" s="1"/>
  <c r="O371" i="4" s="1"/>
  <c r="V248" i="5"/>
  <c r="U248" i="5" s="1"/>
  <c r="O248" i="5"/>
  <c r="H248" i="5" s="1"/>
  <c r="O251" i="4" s="1"/>
  <c r="V327" i="5"/>
  <c r="U327" i="5" s="1"/>
  <c r="O327" i="5"/>
  <c r="H327" i="5" s="1"/>
  <c r="O330" i="4" s="1"/>
  <c r="V123" i="5"/>
  <c r="U123" i="5" s="1"/>
  <c r="O123" i="5"/>
  <c r="H123" i="5" s="1"/>
  <c r="O126" i="4" s="1"/>
  <c r="V294" i="5"/>
  <c r="O294" i="5"/>
  <c r="H294" i="5" s="1"/>
  <c r="O297" i="4" s="1"/>
  <c r="V290" i="5"/>
  <c r="O290" i="5"/>
  <c r="H290" i="5" s="1"/>
  <c r="O293" i="4" s="1"/>
  <c r="V171" i="5"/>
  <c r="U171" i="5" s="1"/>
  <c r="O171" i="5"/>
  <c r="H171" i="5" s="1"/>
  <c r="O174" i="4" s="1"/>
  <c r="V92" i="5"/>
  <c r="O92" i="5"/>
  <c r="H92" i="5" s="1"/>
  <c r="O95" i="4" s="1"/>
  <c r="V61" i="5"/>
  <c r="O61" i="5"/>
  <c r="H61" i="5" s="1"/>
  <c r="O64" i="4" s="1"/>
  <c r="V197" i="5"/>
  <c r="U197" i="5" s="1"/>
  <c r="O197" i="5"/>
  <c r="H197" i="5" s="1"/>
  <c r="O200" i="4" s="1"/>
  <c r="V108" i="5"/>
  <c r="O108" i="5"/>
  <c r="H108" i="5" s="1"/>
  <c r="O111" i="4" s="1"/>
  <c r="V312" i="5"/>
  <c r="O312" i="5"/>
  <c r="H312" i="5" s="1"/>
  <c r="O315" i="4" s="1"/>
  <c r="V168" i="5"/>
  <c r="U168" i="5" s="1"/>
  <c r="O168" i="5"/>
  <c r="H168" i="5" s="1"/>
  <c r="O171" i="4" s="1"/>
  <c r="V310" i="5"/>
  <c r="O310" i="5"/>
  <c r="H310" i="5" s="1"/>
  <c r="O313" i="4" s="1"/>
  <c r="V219" i="5"/>
  <c r="O219" i="5"/>
  <c r="H219" i="5" s="1"/>
  <c r="O222" i="4" s="1"/>
  <c r="V112" i="5"/>
  <c r="O112" i="5"/>
  <c r="H112" i="5" s="1"/>
  <c r="O115" i="4" s="1"/>
  <c r="V26" i="5"/>
  <c r="U26" i="5" s="1"/>
  <c r="O26" i="5"/>
  <c r="H26" i="5" s="1"/>
  <c r="O29" i="4" s="1"/>
  <c r="V159" i="5"/>
  <c r="U159" i="5" s="1"/>
  <c r="O159" i="5"/>
  <c r="H159" i="5" s="1"/>
  <c r="O162" i="4" s="1"/>
  <c r="V233" i="5"/>
  <c r="O233" i="5"/>
  <c r="H233" i="5" s="1"/>
  <c r="O236" i="4" s="1"/>
  <c r="V121" i="5"/>
  <c r="O121" i="5"/>
  <c r="H121" i="5" s="1"/>
  <c r="O124" i="4" s="1"/>
  <c r="V42" i="5"/>
  <c r="U42" i="5" s="1"/>
  <c r="O42" i="5"/>
  <c r="H42" i="5" s="1"/>
  <c r="O45" i="4" s="1"/>
  <c r="V157" i="5"/>
  <c r="O157" i="5"/>
  <c r="H157" i="5" s="1"/>
  <c r="O160" i="4" s="1"/>
  <c r="V355" i="5"/>
  <c r="O355" i="5"/>
  <c r="H355" i="5" s="1"/>
  <c r="O358" i="4" s="1"/>
  <c r="V356" i="5"/>
  <c r="U356" i="5" s="1"/>
  <c r="O356" i="5"/>
  <c r="H356" i="5" s="1"/>
  <c r="O359" i="4" s="1"/>
  <c r="V216" i="5"/>
  <c r="U216" i="5" s="1"/>
  <c r="O216" i="5"/>
  <c r="H216" i="5" s="1"/>
  <c r="O219" i="4" s="1"/>
  <c r="V284" i="5"/>
  <c r="U284" i="5" s="1"/>
  <c r="O284" i="5"/>
  <c r="H284" i="5" s="1"/>
  <c r="O287" i="4" s="1"/>
  <c r="V176" i="5"/>
  <c r="O176" i="5"/>
  <c r="H176" i="5" s="1"/>
  <c r="O179" i="4" s="1"/>
  <c r="V109" i="5"/>
  <c r="O109" i="5"/>
  <c r="H109" i="5" s="1"/>
  <c r="O112" i="4" s="1"/>
  <c r="V63" i="5"/>
  <c r="U63" i="5" s="1"/>
  <c r="O63" i="5"/>
  <c r="H63" i="5" s="1"/>
  <c r="O66" i="4" s="1"/>
  <c r="V247" i="5"/>
  <c r="U247" i="5" s="1"/>
  <c r="O247" i="5"/>
  <c r="H247" i="5" s="1"/>
  <c r="O250" i="4" s="1"/>
  <c r="V362" i="5"/>
  <c r="O362" i="5"/>
  <c r="H362" i="5" s="1"/>
  <c r="O365" i="4" s="1"/>
  <c r="V37" i="5"/>
  <c r="O37" i="5"/>
  <c r="H37" i="5" s="1"/>
  <c r="O40" i="4" s="1"/>
  <c r="V196" i="5"/>
  <c r="U196" i="5" s="1"/>
  <c r="O196" i="5"/>
  <c r="H196" i="5" s="1"/>
  <c r="O199" i="4" s="1"/>
  <c r="V166" i="5"/>
  <c r="U166" i="5" s="1"/>
  <c r="O166" i="5"/>
  <c r="H166" i="5" s="1"/>
  <c r="O169" i="4" s="1"/>
  <c r="V131" i="5"/>
  <c r="O131" i="5"/>
  <c r="H131" i="5" s="1"/>
  <c r="O134" i="4" s="1"/>
  <c r="V343" i="5"/>
  <c r="U343" i="5" s="1"/>
  <c r="O343" i="5"/>
  <c r="H343" i="5" s="1"/>
  <c r="O346" i="4" s="1"/>
  <c r="V342" i="5"/>
  <c r="U342" i="5" s="1"/>
  <c r="O342" i="5"/>
  <c r="H342" i="5" s="1"/>
  <c r="O345" i="4" s="1"/>
  <c r="V309" i="5"/>
  <c r="U309" i="5" s="1"/>
  <c r="O309" i="5"/>
  <c r="H309" i="5" s="1"/>
  <c r="O312" i="4" s="1"/>
  <c r="V23" i="5"/>
  <c r="U23" i="5" s="1"/>
  <c r="O23" i="5"/>
  <c r="H23" i="5" s="1"/>
  <c r="O26" i="4" s="1"/>
  <c r="V10" i="5"/>
  <c r="O10" i="5"/>
  <c r="H10" i="5" s="1"/>
  <c r="O13" i="4" s="1"/>
  <c r="V101" i="5"/>
  <c r="U101" i="5" s="1"/>
  <c r="O101" i="5"/>
  <c r="H101" i="5" s="1"/>
  <c r="O104" i="4" s="1"/>
  <c r="V70" i="5"/>
  <c r="U70" i="5" s="1"/>
  <c r="O70" i="5"/>
  <c r="H70" i="5" s="1"/>
  <c r="O73" i="4" s="1"/>
  <c r="V259" i="5"/>
  <c r="O259" i="5"/>
  <c r="H259" i="5" s="1"/>
  <c r="O262" i="4" s="1"/>
  <c r="V184" i="5"/>
  <c r="U184" i="5" s="1"/>
  <c r="O184" i="5"/>
  <c r="H184" i="5" s="1"/>
  <c r="O187" i="4" s="1"/>
  <c r="V98" i="5"/>
  <c r="U98" i="5" s="1"/>
  <c r="O98" i="5"/>
  <c r="H98" i="5" s="1"/>
  <c r="O101" i="4" s="1"/>
  <c r="V333" i="5"/>
  <c r="U333" i="5" s="1"/>
  <c r="O333" i="5"/>
  <c r="H333" i="5" s="1"/>
  <c r="O336" i="4" s="1"/>
  <c r="V54" i="5"/>
  <c r="O54" i="5"/>
  <c r="H54" i="5" s="1"/>
  <c r="O57" i="4" s="1"/>
  <c r="V71" i="5"/>
  <c r="O71" i="5"/>
  <c r="H71" i="5" s="1"/>
  <c r="O74" i="4" s="1"/>
  <c r="V220" i="5"/>
  <c r="O220" i="5"/>
  <c r="H220" i="5" s="1"/>
  <c r="O223" i="4" s="1"/>
  <c r="V246" i="5"/>
  <c r="U246" i="5" s="1"/>
  <c r="O246" i="5"/>
  <c r="H246" i="5" s="1"/>
  <c r="O249" i="4" s="1"/>
  <c r="V240" i="5"/>
  <c r="O240" i="5"/>
  <c r="H240" i="5" s="1"/>
  <c r="O243" i="4" s="1"/>
  <c r="V328" i="5"/>
  <c r="U328" i="5" s="1"/>
  <c r="O328" i="5"/>
  <c r="H328" i="5" s="1"/>
  <c r="O331" i="4" s="1"/>
  <c r="V119" i="5"/>
  <c r="O119" i="5"/>
  <c r="H119" i="5" s="1"/>
  <c r="O122" i="4" s="1"/>
  <c r="V134" i="5"/>
  <c r="O134" i="5"/>
  <c r="H134" i="5" s="1"/>
  <c r="O137" i="4" s="1"/>
  <c r="V161" i="5"/>
  <c r="U161" i="5" s="1"/>
  <c r="O161" i="5"/>
  <c r="H161" i="5" s="1"/>
  <c r="O164" i="4" s="1"/>
  <c r="V245" i="5"/>
  <c r="U245" i="5" s="1"/>
  <c r="O245" i="5"/>
  <c r="H245" i="5" s="1"/>
  <c r="O248" i="4" s="1"/>
  <c r="V300" i="5"/>
  <c r="O300" i="5"/>
  <c r="H300" i="5" s="1"/>
  <c r="O303" i="4" s="1"/>
  <c r="V316" i="5"/>
  <c r="O316" i="5"/>
  <c r="H316" i="5" s="1"/>
  <c r="O319" i="4" s="1"/>
  <c r="V341" i="5"/>
  <c r="U341" i="5" s="1"/>
  <c r="O341" i="5"/>
  <c r="H341" i="5" s="1"/>
  <c r="O344" i="4" s="1"/>
  <c r="V324" i="5"/>
  <c r="O324" i="5"/>
  <c r="H324" i="5" s="1"/>
  <c r="O327" i="4" s="1"/>
  <c r="V370" i="5"/>
  <c r="U370" i="5" s="1"/>
  <c r="O370" i="5"/>
  <c r="H370" i="5" s="1"/>
  <c r="O373" i="4" s="1"/>
  <c r="V282" i="5"/>
  <c r="U282" i="5" s="1"/>
  <c r="O282" i="5"/>
  <c r="H282" i="5" s="1"/>
  <c r="O285" i="4" s="1"/>
  <c r="V67" i="5"/>
  <c r="O67" i="5"/>
  <c r="H67" i="5" s="1"/>
  <c r="O70" i="4" s="1"/>
  <c r="V352" i="5"/>
  <c r="U352" i="5" s="1"/>
  <c r="O352" i="5"/>
  <c r="H352" i="5" s="1"/>
  <c r="O355" i="4" s="1"/>
  <c r="V274" i="5"/>
  <c r="O274" i="5"/>
  <c r="H274" i="5" s="1"/>
  <c r="O277" i="4" s="1"/>
  <c r="V25" i="5"/>
  <c r="O25" i="5"/>
  <c r="H25" i="5" s="1"/>
  <c r="O28" i="4" s="1"/>
  <c r="V198" i="5"/>
  <c r="U198" i="5" s="1"/>
  <c r="O198" i="5"/>
  <c r="H198" i="5" s="1"/>
  <c r="O201" i="4" s="1"/>
  <c r="V143" i="5"/>
  <c r="U143" i="5" s="1"/>
  <c r="O143" i="5"/>
  <c r="H143" i="5" s="1"/>
  <c r="O146" i="4" s="1"/>
  <c r="V164" i="5"/>
  <c r="O164" i="5"/>
  <c r="H164" i="5" s="1"/>
  <c r="O167" i="4" s="1"/>
  <c r="V28" i="5"/>
  <c r="U28" i="5" s="1"/>
  <c r="O28" i="5"/>
  <c r="H28" i="5" s="1"/>
  <c r="O31" i="4" s="1"/>
  <c r="V68" i="5"/>
  <c r="O68" i="5"/>
  <c r="H68" i="5" s="1"/>
  <c r="O71" i="4" s="1"/>
  <c r="V177" i="5"/>
  <c r="U177" i="5" s="1"/>
  <c r="O177" i="5"/>
  <c r="H177" i="5" s="1"/>
  <c r="O180" i="4" s="1"/>
  <c r="V189" i="5"/>
  <c r="O189" i="5"/>
  <c r="H189" i="5" s="1"/>
  <c r="O192" i="4" s="1"/>
  <c r="V308" i="5"/>
  <c r="O308" i="5"/>
  <c r="H308" i="5" s="1"/>
  <c r="O311" i="4" s="1"/>
  <c r="V295" i="5"/>
  <c r="U295" i="5" s="1"/>
  <c r="O295" i="5"/>
  <c r="H295" i="5" s="1"/>
  <c r="O298" i="4" s="1"/>
  <c r="V289" i="5"/>
  <c r="U289" i="5" s="1"/>
  <c r="O289" i="5"/>
  <c r="H289" i="5" s="1"/>
  <c r="O292" i="4" s="1"/>
  <c r="V338" i="5"/>
  <c r="U338" i="5" s="1"/>
  <c r="O338" i="5"/>
  <c r="H338" i="5" s="1"/>
  <c r="O341" i="4" s="1"/>
  <c r="V271" i="5"/>
  <c r="U271" i="5" s="1"/>
  <c r="O271" i="5"/>
  <c r="H271" i="5" s="1"/>
  <c r="O274" i="4" s="1"/>
  <c r="V256" i="5"/>
  <c r="U256" i="5" s="1"/>
  <c r="O256" i="5"/>
  <c r="H256" i="5" s="1"/>
  <c r="O259" i="4" s="1"/>
  <c r="V358" i="5"/>
  <c r="U358" i="5" s="1"/>
  <c r="O358" i="5"/>
  <c r="H358" i="5" s="1"/>
  <c r="O361" i="4" s="1"/>
  <c r="V73" i="5"/>
  <c r="O73" i="5"/>
  <c r="H73" i="5" s="1"/>
  <c r="O76" i="4" s="1"/>
  <c r="V133" i="5"/>
  <c r="O133" i="5"/>
  <c r="H133" i="5" s="1"/>
  <c r="O136" i="4" s="1"/>
  <c r="V199" i="5"/>
  <c r="U199" i="5" s="1"/>
  <c r="O199" i="5"/>
  <c r="H199" i="5" s="1"/>
  <c r="O202" i="4" s="1"/>
  <c r="V273" i="5"/>
  <c r="O273" i="5"/>
  <c r="H273" i="5" s="1"/>
  <c r="O276" i="4" s="1"/>
  <c r="V78" i="5"/>
  <c r="U78" i="5" s="1"/>
  <c r="O78" i="5"/>
  <c r="H78" i="5" s="1"/>
  <c r="O81" i="4" s="1"/>
  <c r="V344" i="5"/>
  <c r="O344" i="5"/>
  <c r="H344" i="5" s="1"/>
  <c r="O347" i="4" s="1"/>
  <c r="V286" i="5"/>
  <c r="U286" i="5" s="1"/>
  <c r="O286" i="5"/>
  <c r="H286" i="5" s="1"/>
  <c r="O289" i="4" s="1"/>
  <c r="V38" i="5"/>
  <c r="U38" i="5" s="1"/>
  <c r="O38" i="5"/>
  <c r="H38" i="5" s="1"/>
  <c r="O41" i="4" s="1"/>
  <c r="V175" i="5"/>
  <c r="U175" i="5" s="1"/>
  <c r="O175" i="5"/>
  <c r="H175" i="5" s="1"/>
  <c r="O178" i="4" s="1"/>
  <c r="V354" i="5"/>
  <c r="O354" i="5"/>
  <c r="H354" i="5" s="1"/>
  <c r="O357" i="4" s="1"/>
  <c r="V116" i="5"/>
  <c r="O116" i="5"/>
  <c r="H116" i="5" s="1"/>
  <c r="O119" i="4" s="1"/>
  <c r="V190" i="5"/>
  <c r="O190" i="5"/>
  <c r="H190" i="5" s="1"/>
  <c r="O193" i="4" s="1"/>
  <c r="V306" i="5"/>
  <c r="O306" i="5"/>
  <c r="H306" i="5" s="1"/>
  <c r="O309" i="4" s="1"/>
  <c r="V147" i="5"/>
  <c r="U147" i="5" s="1"/>
  <c r="O147" i="5"/>
  <c r="H147" i="5" s="1"/>
  <c r="O150" i="4" s="1"/>
  <c r="V266" i="5"/>
  <c r="O266" i="5"/>
  <c r="H266" i="5" s="1"/>
  <c r="O269" i="4" s="1"/>
  <c r="V339" i="5"/>
  <c r="O339" i="5"/>
  <c r="H339" i="5" s="1"/>
  <c r="O342" i="4" s="1"/>
  <c r="V366" i="5"/>
  <c r="O366" i="5"/>
  <c r="H366" i="5" s="1"/>
  <c r="O369" i="4" s="1"/>
  <c r="V150" i="5"/>
  <c r="O150" i="5"/>
  <c r="H150" i="5" s="1"/>
  <c r="O153" i="4" s="1"/>
  <c r="V53" i="5"/>
  <c r="U53" i="5" s="1"/>
  <c r="O53" i="5"/>
  <c r="H53" i="5" s="1"/>
  <c r="O56" i="4" s="1"/>
  <c r="V214" i="5"/>
  <c r="U214" i="5" s="1"/>
  <c r="O214" i="5"/>
  <c r="H214" i="5" s="1"/>
  <c r="O217" i="4" s="1"/>
  <c r="V103" i="5"/>
  <c r="O103" i="5"/>
  <c r="H103" i="5" s="1"/>
  <c r="O106" i="4" s="1"/>
  <c r="V24" i="5"/>
  <c r="U24" i="5" s="1"/>
  <c r="O24" i="5"/>
  <c r="H24" i="5" s="1"/>
  <c r="O27" i="4" s="1"/>
  <c r="V188" i="5"/>
  <c r="U188" i="5" s="1"/>
  <c r="O188" i="5"/>
  <c r="H188" i="5" s="1"/>
  <c r="O191" i="4" s="1"/>
  <c r="V255" i="5"/>
  <c r="O255" i="5"/>
  <c r="H255" i="5" s="1"/>
  <c r="O258" i="4" s="1"/>
  <c r="V35" i="5"/>
  <c r="U35" i="5" s="1"/>
  <c r="O35" i="5"/>
  <c r="H35" i="5" s="1"/>
  <c r="O38" i="4" s="1"/>
  <c r="V179" i="5"/>
  <c r="O179" i="5"/>
  <c r="H179" i="5" s="1"/>
  <c r="O182" i="4" s="1"/>
  <c r="V49" i="5"/>
  <c r="U49" i="5" s="1"/>
  <c r="O49" i="5"/>
  <c r="H49" i="5" s="1"/>
  <c r="O52" i="4" s="1"/>
  <c r="V239" i="5"/>
  <c r="U239" i="5" s="1"/>
  <c r="O239" i="5"/>
  <c r="H239" i="5" s="1"/>
  <c r="O242" i="4" s="1"/>
  <c r="V72" i="5"/>
  <c r="U72" i="5" s="1"/>
  <c r="O72" i="5"/>
  <c r="H72" i="5" s="1"/>
  <c r="O75" i="4" s="1"/>
  <c r="V331" i="5"/>
  <c r="U331" i="5" s="1"/>
  <c r="O331" i="5"/>
  <c r="H331" i="5" s="1"/>
  <c r="O334" i="4" s="1"/>
  <c r="V241" i="5"/>
  <c r="U241" i="5" s="1"/>
  <c r="O241" i="5"/>
  <c r="H241" i="5" s="1"/>
  <c r="O244" i="4" s="1"/>
  <c r="V82" i="5"/>
  <c r="O82" i="5"/>
  <c r="H82" i="5" s="1"/>
  <c r="O85" i="4" s="1"/>
  <c r="V285" i="5"/>
  <c r="U285" i="5" s="1"/>
  <c r="O285" i="5"/>
  <c r="H285" i="5" s="1"/>
  <c r="O288" i="4" s="1"/>
  <c r="V19" i="5"/>
  <c r="O19" i="5"/>
  <c r="H19" i="5" s="1"/>
  <c r="O22" i="4" s="1"/>
  <c r="V40" i="5"/>
  <c r="U40" i="5" s="1"/>
  <c r="O40" i="5"/>
  <c r="H40" i="5" s="1"/>
  <c r="O43" i="4" s="1"/>
  <c r="V117" i="5"/>
  <c r="O117" i="5"/>
  <c r="H117" i="5" s="1"/>
  <c r="O120" i="4" s="1"/>
  <c r="V320" i="5"/>
  <c r="U320" i="5" s="1"/>
  <c r="O320" i="5"/>
  <c r="H320" i="5" s="1"/>
  <c r="O323" i="4" s="1"/>
  <c r="V211" i="5"/>
  <c r="O211" i="5"/>
  <c r="H211" i="5" s="1"/>
  <c r="O214" i="4" s="1"/>
  <c r="V21" i="5"/>
  <c r="O21" i="5"/>
  <c r="H21" i="5" s="1"/>
  <c r="O24" i="4" s="1"/>
  <c r="V277" i="5"/>
  <c r="U277" i="5" s="1"/>
  <c r="O277" i="5"/>
  <c r="H277" i="5" s="1"/>
  <c r="O280" i="4" s="1"/>
  <c r="V137" i="5"/>
  <c r="U137" i="5" s="1"/>
  <c r="O137" i="5"/>
  <c r="H137" i="5" s="1"/>
  <c r="O140" i="4" s="1"/>
  <c r="V18" i="5"/>
  <c r="U18" i="5" s="1"/>
  <c r="O18" i="5"/>
  <c r="H18" i="5" s="1"/>
  <c r="O21" i="4" s="1"/>
  <c r="V113" i="5"/>
  <c r="O113" i="5"/>
  <c r="H113" i="5" s="1"/>
  <c r="O116" i="4" s="1"/>
  <c r="V174" i="5"/>
  <c r="U174" i="5" s="1"/>
  <c r="O174" i="5"/>
  <c r="H174" i="5" s="1"/>
  <c r="O177" i="4" s="1"/>
  <c r="V52" i="5"/>
  <c r="U52" i="5" s="1"/>
  <c r="O52" i="5"/>
  <c r="H52" i="5" s="1"/>
  <c r="O55" i="4" s="1"/>
  <c r="V301" i="5"/>
  <c r="O301" i="5"/>
  <c r="H301" i="5" s="1"/>
  <c r="O304" i="4" s="1"/>
  <c r="V182" i="5"/>
  <c r="U182" i="5" s="1"/>
  <c r="O182" i="5"/>
  <c r="H182" i="5" s="1"/>
  <c r="O185" i="4" s="1"/>
  <c r="V221" i="5"/>
  <c r="O221" i="5"/>
  <c r="H221" i="5" s="1"/>
  <c r="O224" i="4" s="1"/>
  <c r="V36" i="5"/>
  <c r="O36" i="5"/>
  <c r="H36" i="5" s="1"/>
  <c r="O39" i="4" s="1"/>
  <c r="V201" i="5"/>
  <c r="U201" i="5" s="1"/>
  <c r="O201" i="5"/>
  <c r="H201" i="5" s="1"/>
  <c r="O204" i="4" s="1"/>
  <c r="V226" i="5"/>
  <c r="O226" i="5"/>
  <c r="H226" i="5" s="1"/>
  <c r="O229" i="4" s="1"/>
  <c r="V361" i="5"/>
  <c r="U361" i="5" s="1"/>
  <c r="O361" i="5"/>
  <c r="H361" i="5" s="1"/>
  <c r="O364" i="4" s="1"/>
  <c r="V229" i="5"/>
  <c r="U229" i="5" s="1"/>
  <c r="O229" i="5"/>
  <c r="H229" i="5" s="1"/>
  <c r="O232" i="4" s="1"/>
  <c r="V56" i="5"/>
  <c r="U56" i="5" s="1"/>
  <c r="O56" i="5"/>
  <c r="H56" i="5" s="1"/>
  <c r="O59" i="4" s="1"/>
  <c r="V244" i="5"/>
  <c r="O244" i="5"/>
  <c r="H244" i="5" s="1"/>
  <c r="O247" i="4" s="1"/>
  <c r="V31" i="5"/>
  <c r="O31" i="5"/>
  <c r="H31" i="5" s="1"/>
  <c r="O34" i="4" s="1"/>
  <c r="V11" i="5"/>
  <c r="U11" i="5" s="1"/>
  <c r="O11" i="5"/>
  <c r="H11" i="5" s="1"/>
  <c r="O14" i="4" s="1"/>
  <c r="V298" i="5"/>
  <c r="U298" i="5" s="1"/>
  <c r="O298" i="5"/>
  <c r="H298" i="5" s="1"/>
  <c r="O301" i="4" s="1"/>
  <c r="V122" i="5"/>
  <c r="O122" i="5"/>
  <c r="H122" i="5" s="1"/>
  <c r="O125" i="4" s="1"/>
  <c r="V77" i="5"/>
  <c r="U77" i="5" s="1"/>
  <c r="O77" i="5"/>
  <c r="H77" i="5" s="1"/>
  <c r="O80" i="4" s="1"/>
  <c r="V332" i="5"/>
  <c r="O332" i="5"/>
  <c r="H332" i="5" s="1"/>
  <c r="O335" i="4" s="1"/>
  <c r="V156" i="5"/>
  <c r="O156" i="5"/>
  <c r="H156" i="5" s="1"/>
  <c r="O159" i="4" s="1"/>
  <c r="V357" i="5"/>
  <c r="U357" i="5" s="1"/>
  <c r="O357" i="5"/>
  <c r="H357" i="5" s="1"/>
  <c r="O360" i="4" s="1"/>
  <c r="V186" i="5"/>
  <c r="U186" i="5" s="1"/>
  <c r="O186" i="5"/>
  <c r="H186" i="5" s="1"/>
  <c r="O189" i="4" s="1"/>
  <c r="V330" i="5"/>
  <c r="U330" i="5" s="1"/>
  <c r="O330" i="5"/>
  <c r="H330" i="5" s="1"/>
  <c r="O333" i="4" s="1"/>
  <c r="V173" i="5"/>
  <c r="O173" i="5"/>
  <c r="H173" i="5" s="1"/>
  <c r="O176" i="4" s="1"/>
  <c r="V59" i="5"/>
  <c r="U59" i="5" s="1"/>
  <c r="O59" i="5"/>
  <c r="H59" i="5" s="1"/>
  <c r="O62" i="4" s="1"/>
  <c r="V88" i="5"/>
  <c r="O88" i="5"/>
  <c r="H88" i="5" s="1"/>
  <c r="O91" i="4" s="1"/>
  <c r="V218" i="5"/>
  <c r="U218" i="5" s="1"/>
  <c r="O218" i="5"/>
  <c r="H218" i="5" s="1"/>
  <c r="O221" i="4" s="1"/>
  <c r="V141" i="5"/>
  <c r="U141" i="5" s="1"/>
  <c r="O141" i="5"/>
  <c r="H141" i="5" s="1"/>
  <c r="O144" i="4" s="1"/>
  <c r="V276" i="5"/>
  <c r="U276" i="5" s="1"/>
  <c r="O276" i="5"/>
  <c r="H276" i="5" s="1"/>
  <c r="O279" i="4" s="1"/>
  <c r="V45" i="5"/>
  <c r="U45" i="5" s="1"/>
  <c r="O45" i="5"/>
  <c r="H45" i="5" s="1"/>
  <c r="O48" i="4" s="1"/>
  <c r="V191" i="5"/>
  <c r="U191" i="5" s="1"/>
  <c r="O191" i="5"/>
  <c r="H191" i="5" s="1"/>
  <c r="O194" i="4" s="1"/>
  <c r="V8" i="5"/>
  <c r="U8" i="5" s="1"/>
  <c r="O8" i="5"/>
  <c r="H8" i="5" s="1"/>
  <c r="O11" i="4" s="1"/>
  <c r="V170" i="5"/>
  <c r="U170" i="5" s="1"/>
  <c r="O170" i="5"/>
  <c r="H170" i="5" s="1"/>
  <c r="O173" i="4" s="1"/>
  <c r="V145" i="5"/>
  <c r="U145" i="5" s="1"/>
  <c r="O145" i="5"/>
  <c r="H145" i="5" s="1"/>
  <c r="O148" i="4" s="1"/>
  <c r="V302" i="5"/>
  <c r="U302" i="5" s="1"/>
  <c r="O302" i="5"/>
  <c r="H302" i="5" s="1"/>
  <c r="O305" i="4" s="1"/>
  <c r="V283" i="5"/>
  <c r="U283" i="5" s="1"/>
  <c r="O283" i="5"/>
  <c r="H283" i="5" s="1"/>
  <c r="O286" i="4" s="1"/>
  <c r="V100" i="5"/>
  <c r="U100" i="5" s="1"/>
  <c r="O100" i="5"/>
  <c r="H100" i="5" s="1"/>
  <c r="O103" i="4" s="1"/>
  <c r="V104" i="5"/>
  <c r="U104" i="5" s="1"/>
  <c r="O104" i="5"/>
  <c r="H104" i="5" s="1"/>
  <c r="O107" i="4" s="1"/>
  <c r="V202" i="5"/>
  <c r="O202" i="5"/>
  <c r="H202" i="5" s="1"/>
  <c r="O205" i="4" s="1"/>
  <c r="V317" i="5"/>
  <c r="U317" i="5" s="1"/>
  <c r="O317" i="5"/>
  <c r="H317" i="5" s="1"/>
  <c r="O320" i="4" s="1"/>
  <c r="V200" i="5"/>
  <c r="O200" i="5"/>
  <c r="H200" i="5" s="1"/>
  <c r="O203" i="4" s="1"/>
  <c r="V93" i="5"/>
  <c r="O93" i="5"/>
  <c r="H93" i="5" s="1"/>
  <c r="O96" i="4" s="1"/>
  <c r="V136" i="5"/>
  <c r="U136" i="5" s="1"/>
  <c r="O136" i="5"/>
  <c r="H136" i="5" s="1"/>
  <c r="O139" i="4" s="1"/>
  <c r="V62" i="5"/>
  <c r="U62" i="5" s="1"/>
  <c r="O62" i="5"/>
  <c r="H62" i="5" s="1"/>
  <c r="O65" i="4" s="1"/>
  <c r="V102" i="5"/>
  <c r="O102" i="5"/>
  <c r="H102" i="5" s="1"/>
  <c r="O105" i="4" s="1"/>
  <c r="V365" i="5"/>
  <c r="O365" i="5"/>
  <c r="H365" i="5" s="1"/>
  <c r="O368" i="4" s="1"/>
  <c r="V144" i="5"/>
  <c r="O144" i="5"/>
  <c r="H144" i="5" s="1"/>
  <c r="O147" i="4" s="1"/>
  <c r="V193" i="5"/>
  <c r="O193" i="5"/>
  <c r="H193" i="5" s="1"/>
  <c r="O196" i="4" s="1"/>
  <c r="V155" i="5"/>
  <c r="O155" i="5"/>
  <c r="H155" i="5" s="1"/>
  <c r="O158" i="4" s="1"/>
  <c r="V350" i="5"/>
  <c r="U350" i="5" s="1"/>
  <c r="O350" i="5"/>
  <c r="H350" i="5" s="1"/>
  <c r="O353" i="4" s="1"/>
  <c r="V158" i="5"/>
  <c r="O158" i="5"/>
  <c r="H158" i="5" s="1"/>
  <c r="O161" i="4" s="1"/>
  <c r="V81" i="5"/>
  <c r="O81" i="5"/>
  <c r="H81" i="5" s="1"/>
  <c r="O84" i="4" s="1"/>
  <c r="V238" i="5"/>
  <c r="O238" i="5"/>
  <c r="H238" i="5" s="1"/>
  <c r="O241" i="4" s="1"/>
  <c r="V347" i="5"/>
  <c r="O347" i="5"/>
  <c r="H347" i="5" s="1"/>
  <c r="O350" i="4" s="1"/>
  <c r="V124" i="5"/>
  <c r="O124" i="5"/>
  <c r="H124" i="5" s="1"/>
  <c r="O127" i="4" s="1"/>
  <c r="V249" i="5"/>
  <c r="O249" i="5"/>
  <c r="H249" i="5" s="1"/>
  <c r="O252" i="4" s="1"/>
  <c r="V311" i="5"/>
  <c r="O311" i="5"/>
  <c r="H311" i="5" s="1"/>
  <c r="O314" i="4" s="1"/>
  <c r="V160" i="5"/>
  <c r="O160" i="5"/>
  <c r="H160" i="5" s="1"/>
  <c r="O163" i="4" s="1"/>
  <c r="V242" i="5"/>
  <c r="O242" i="5"/>
  <c r="H242" i="5" s="1"/>
  <c r="O245" i="4" s="1"/>
  <c r="V261" i="5"/>
  <c r="O261" i="5"/>
  <c r="H261" i="5" s="1"/>
  <c r="O264" i="4" s="1"/>
  <c r="V32" i="5"/>
  <c r="O32" i="5"/>
  <c r="H32" i="5" s="1"/>
  <c r="O35" i="4" s="1"/>
  <c r="V57" i="5"/>
  <c r="U57" i="5" s="1"/>
  <c r="O57" i="5"/>
  <c r="H57" i="5" s="1"/>
  <c r="O60" i="4" s="1"/>
  <c r="V269" i="5"/>
  <c r="U269" i="5" s="1"/>
  <c r="O269" i="5"/>
  <c r="H269" i="5" s="1"/>
  <c r="O272" i="4" s="1"/>
  <c r="V299" i="5"/>
  <c r="O299" i="5"/>
  <c r="H299" i="5" s="1"/>
  <c r="O302" i="4" s="1"/>
  <c r="V15" i="5"/>
  <c r="O15" i="5"/>
  <c r="H15" i="5" s="1"/>
  <c r="O18" i="4" s="1"/>
  <c r="V86" i="5"/>
  <c r="O86" i="5"/>
  <c r="H86" i="5" s="1"/>
  <c r="O89" i="4" s="1"/>
  <c r="V329" i="5"/>
  <c r="U329" i="5" s="1"/>
  <c r="O329" i="5"/>
  <c r="H329" i="5" s="1"/>
  <c r="O332" i="4" s="1"/>
  <c r="V58" i="5"/>
  <c r="O58" i="5"/>
  <c r="H58" i="5" s="1"/>
  <c r="O61" i="4" s="1"/>
  <c r="V95" i="5"/>
  <c r="U95" i="5" s="1"/>
  <c r="O95" i="5"/>
  <c r="H95" i="5" s="1"/>
  <c r="O98" i="4" s="1"/>
  <c r="V96" i="5"/>
  <c r="O96" i="5"/>
  <c r="H96" i="5" s="1"/>
  <c r="O99" i="4" s="1"/>
  <c r="V46" i="5"/>
  <c r="O46" i="5"/>
  <c r="H46" i="5" s="1"/>
  <c r="O49" i="4" s="1"/>
  <c r="V351" i="5"/>
  <c r="O351" i="5"/>
  <c r="H351" i="5" s="1"/>
  <c r="O354" i="4" s="1"/>
  <c r="V346" i="5"/>
  <c r="O346" i="5"/>
  <c r="H346" i="5" s="1"/>
  <c r="O349" i="4" s="1"/>
  <c r="V29" i="5"/>
  <c r="O29" i="5"/>
  <c r="H29" i="5" s="1"/>
  <c r="O32" i="4" s="1"/>
  <c r="V39" i="5"/>
  <c r="O39" i="5"/>
  <c r="H39" i="5" s="1"/>
  <c r="O42" i="4" s="1"/>
  <c r="V152" i="5"/>
  <c r="U152" i="5" s="1"/>
  <c r="O152" i="5"/>
  <c r="H152" i="5" s="1"/>
  <c r="O155" i="4" s="1"/>
  <c r="V205" i="5"/>
  <c r="U205" i="5" s="1"/>
  <c r="O205" i="5"/>
  <c r="H205" i="5" s="1"/>
  <c r="O208" i="4" s="1"/>
  <c r="V313" i="5"/>
  <c r="O313" i="5"/>
  <c r="H313" i="5" s="1"/>
  <c r="O316" i="4" s="1"/>
  <c r="V367" i="5"/>
  <c r="U367" i="5" s="1"/>
  <c r="O367" i="5"/>
  <c r="H367" i="5" s="1"/>
  <c r="O370" i="4" s="1"/>
  <c r="V280" i="5"/>
  <c r="U280" i="5" s="1"/>
  <c r="O280" i="5"/>
  <c r="H280" i="5" s="1"/>
  <c r="O283" i="4" s="1"/>
  <c r="V154" i="5"/>
  <c r="U154" i="5" s="1"/>
  <c r="O154" i="5"/>
  <c r="H154" i="5" s="1"/>
  <c r="O157" i="4" s="1"/>
  <c r="V228" i="5"/>
  <c r="U228" i="5" s="1"/>
  <c r="O228" i="5"/>
  <c r="H228" i="5" s="1"/>
  <c r="O231" i="4" s="1"/>
  <c r="U254" i="4"/>
  <c r="U266" i="4"/>
  <c r="U253" i="4"/>
  <c r="U230" i="4"/>
  <c r="U227" i="4"/>
  <c r="U37" i="4"/>
  <c r="U181" i="4"/>
  <c r="U363" i="4"/>
  <c r="U100" i="4"/>
  <c r="U362" i="4"/>
  <c r="U118" i="4"/>
  <c r="U220" i="4"/>
  <c r="U207" i="4"/>
  <c r="U151" i="4"/>
  <c r="U234" i="4"/>
  <c r="U79" i="4"/>
  <c r="U294" i="4"/>
  <c r="U284" i="4"/>
  <c r="U291" i="4"/>
  <c r="U166" i="4"/>
  <c r="U237" i="4"/>
  <c r="U307" i="4"/>
  <c r="U133" i="4"/>
  <c r="U215" i="4"/>
  <c r="U218" i="4"/>
  <c r="U299" i="4"/>
  <c r="U268" i="4"/>
  <c r="U339" i="4"/>
  <c r="U69" i="4"/>
  <c r="U87" i="4"/>
  <c r="U12" i="4"/>
  <c r="U54" i="4"/>
  <c r="U366" i="4"/>
  <c r="U184" i="4"/>
  <c r="U300" i="4"/>
  <c r="U78" i="4"/>
  <c r="U92" i="4"/>
  <c r="U143" i="4"/>
  <c r="U352" i="4"/>
  <c r="U149" i="4"/>
  <c r="U346" i="5" l="1"/>
  <c r="U349" i="4" s="1"/>
  <c r="U314" i="4"/>
  <c r="U311" i="5"/>
  <c r="U200" i="5"/>
  <c r="N200" i="5" s="1"/>
  <c r="U226" i="5"/>
  <c r="N226" i="5" s="1"/>
  <c r="U21" i="5"/>
  <c r="U24" i="4" s="1"/>
  <c r="U119" i="4"/>
  <c r="U116" i="5"/>
  <c r="U67" i="5"/>
  <c r="U70" i="4" s="1"/>
  <c r="U54" i="5"/>
  <c r="U57" i="4" s="1"/>
  <c r="U362" i="5"/>
  <c r="U365" i="4" s="1"/>
  <c r="U222" i="4"/>
  <c r="U219" i="5"/>
  <c r="U272" i="5"/>
  <c r="N272" i="5" s="1"/>
  <c r="U172" i="5"/>
  <c r="U175" i="4" s="1"/>
  <c r="U326" i="5"/>
  <c r="U329" i="4" s="1"/>
  <c r="U61" i="4"/>
  <c r="U58" i="5"/>
  <c r="U81" i="5"/>
  <c r="N81" i="5" s="1"/>
  <c r="AG81" i="5" s="1"/>
  <c r="U156" i="5"/>
  <c r="U159" i="4" s="1"/>
  <c r="U301" i="5"/>
  <c r="U304" i="4" s="1"/>
  <c r="U22" i="4"/>
  <c r="U19" i="5"/>
  <c r="U310" i="5"/>
  <c r="N310" i="5" s="1"/>
  <c r="U99" i="5"/>
  <c r="N99" i="5" s="1"/>
  <c r="AG99" i="5" s="1"/>
  <c r="U236" i="5"/>
  <c r="U239" i="4" s="1"/>
  <c r="U141" i="4"/>
  <c r="U138" i="5"/>
  <c r="U30" i="5"/>
  <c r="N30" i="5" s="1"/>
  <c r="AG30" i="5" s="1"/>
  <c r="U46" i="5"/>
  <c r="U49" i="4" s="1"/>
  <c r="U242" i="5"/>
  <c r="U245" i="4" s="1"/>
  <c r="U127" i="4"/>
  <c r="U124" i="5"/>
  <c r="U158" i="5"/>
  <c r="N158" i="5" s="1"/>
  <c r="U144" i="5"/>
  <c r="U147" i="4" s="1"/>
  <c r="U202" i="5"/>
  <c r="U205" i="4" s="1"/>
  <c r="U335" i="4"/>
  <c r="U332" i="5"/>
  <c r="U36" i="5"/>
  <c r="N36" i="5" s="1"/>
  <c r="AG36" i="5" s="1"/>
  <c r="U103" i="5"/>
  <c r="U106" i="4" s="1"/>
  <c r="U366" i="5"/>
  <c r="U369" i="4" s="1"/>
  <c r="U309" i="4"/>
  <c r="U306" i="5"/>
  <c r="U73" i="5"/>
  <c r="U76" i="4" s="1"/>
  <c r="U189" i="5"/>
  <c r="N189" i="5" s="1"/>
  <c r="U164" i="5"/>
  <c r="U167" i="4" s="1"/>
  <c r="U277" i="4"/>
  <c r="U274" i="5"/>
  <c r="U300" i="5"/>
  <c r="U303" i="4" s="1"/>
  <c r="U119" i="5"/>
  <c r="U122" i="4" s="1"/>
  <c r="U220" i="5"/>
  <c r="U223" i="4" s="1"/>
  <c r="U64" i="4"/>
  <c r="U61" i="5"/>
  <c r="U294" i="5"/>
  <c r="U297" i="4" s="1"/>
  <c r="U258" i="5"/>
  <c r="U261" i="4" s="1"/>
  <c r="U114" i="5"/>
  <c r="U117" i="4" s="1"/>
  <c r="U165" i="4"/>
  <c r="U162" i="5"/>
  <c r="U135" i="5"/>
  <c r="N135" i="5" s="1"/>
  <c r="U48" i="5"/>
  <c r="U51" i="4" s="1"/>
  <c r="U60" i="5"/>
  <c r="U63" i="4" s="1"/>
  <c r="U216" i="4"/>
  <c r="U213" i="5"/>
  <c r="U15" i="5"/>
  <c r="U18" i="4" s="1"/>
  <c r="U155" i="5"/>
  <c r="U158" i="4" s="1"/>
  <c r="U122" i="5"/>
  <c r="U125" i="4" s="1"/>
  <c r="U116" i="4"/>
  <c r="U113" i="5"/>
  <c r="U266" i="5"/>
  <c r="U269" i="4" s="1"/>
  <c r="U233" i="5"/>
  <c r="N233" i="5" s="1"/>
  <c r="U253" i="5"/>
  <c r="U256" i="4" s="1"/>
  <c r="U82" i="4"/>
  <c r="U79" i="5"/>
  <c r="U351" i="5"/>
  <c r="N351" i="5" s="1"/>
  <c r="AG351" i="5" s="1"/>
  <c r="U249" i="5"/>
  <c r="N249" i="5" s="1"/>
  <c r="U173" i="5"/>
  <c r="U176" i="4" s="1"/>
  <c r="U153" i="4"/>
  <c r="U150" i="5"/>
  <c r="U133" i="5"/>
  <c r="N133" i="5" s="1"/>
  <c r="U25" i="5"/>
  <c r="N25" i="5" s="1"/>
  <c r="AG25" i="5" s="1"/>
  <c r="U134" i="5"/>
  <c r="U137" i="4" s="1"/>
  <c r="U293" i="4"/>
  <c r="U290" i="5"/>
  <c r="U235" i="5"/>
  <c r="N235" i="5" s="1"/>
  <c r="U39" i="5"/>
  <c r="U42" i="4" s="1"/>
  <c r="U32" i="5"/>
  <c r="U35" i="4" s="1"/>
  <c r="U105" i="4"/>
  <c r="U102" i="5"/>
  <c r="U244" i="5"/>
  <c r="N244" i="5" s="1"/>
  <c r="U240" i="5"/>
  <c r="N240" i="5" s="1"/>
  <c r="U131" i="5"/>
  <c r="U134" i="4" s="1"/>
  <c r="U358" i="4"/>
  <c r="U355" i="5"/>
  <c r="U108" i="5"/>
  <c r="N108" i="5" s="1"/>
  <c r="AG108" i="5" s="1"/>
  <c r="U278" i="5"/>
  <c r="U281" i="4" s="1"/>
  <c r="U180" i="5"/>
  <c r="U183" i="4" s="1"/>
  <c r="U264" i="4"/>
  <c r="U261" i="5"/>
  <c r="U211" i="5"/>
  <c r="N211" i="5" s="1"/>
  <c r="U179" i="5"/>
  <c r="N179" i="5" s="1"/>
  <c r="U354" i="5"/>
  <c r="U357" i="4" s="1"/>
  <c r="U311" i="4"/>
  <c r="U308" i="5"/>
  <c r="U316" i="5"/>
  <c r="U319" i="4" s="1"/>
  <c r="U90" i="5"/>
  <c r="U93" i="4" s="1"/>
  <c r="U348" i="5"/>
  <c r="U351" i="4" s="1"/>
  <c r="U32" i="4"/>
  <c r="U29" i="5"/>
  <c r="U86" i="5"/>
  <c r="N86" i="5" s="1"/>
  <c r="AG86" i="5" s="1"/>
  <c r="U160" i="5"/>
  <c r="N160" i="5" s="1"/>
  <c r="U93" i="5"/>
  <c r="U96" i="4" s="1"/>
  <c r="U91" i="4"/>
  <c r="U88" i="5"/>
  <c r="U31" i="5"/>
  <c r="N31" i="5" s="1"/>
  <c r="AG31" i="5" s="1"/>
  <c r="U221" i="5"/>
  <c r="U224" i="4" s="1"/>
  <c r="U117" i="5"/>
  <c r="U120" i="4" s="1"/>
  <c r="U85" i="4"/>
  <c r="U82" i="5"/>
  <c r="U255" i="5"/>
  <c r="N255" i="5" s="1"/>
  <c r="U339" i="5"/>
  <c r="N339" i="5" s="1"/>
  <c r="AG339" i="5" s="1"/>
  <c r="U190" i="5"/>
  <c r="U193" i="4" s="1"/>
  <c r="U276" i="4"/>
  <c r="U273" i="5"/>
  <c r="U324" i="5"/>
  <c r="U327" i="4" s="1"/>
  <c r="U71" i="5"/>
  <c r="N71" i="5" s="1"/>
  <c r="AG71" i="5" s="1"/>
  <c r="U10" i="5"/>
  <c r="U13" i="4" s="1"/>
  <c r="U40" i="4"/>
  <c r="U37" i="5"/>
  <c r="U109" i="5"/>
  <c r="U112" i="4" s="1"/>
  <c r="U121" i="5"/>
  <c r="N121" i="5" s="1"/>
  <c r="U112" i="5"/>
  <c r="U115" i="4" s="1"/>
  <c r="U315" i="4"/>
  <c r="U312" i="5"/>
  <c r="U92" i="5"/>
  <c r="N92" i="5" s="1"/>
  <c r="AG92" i="5" s="1"/>
  <c r="U50" i="5"/>
  <c r="U53" i="4" s="1"/>
  <c r="U262" i="5"/>
  <c r="U265" i="4" s="1"/>
  <c r="U123" i="4"/>
  <c r="U120" i="5"/>
  <c r="U12" i="5"/>
  <c r="N12" i="5" s="1"/>
  <c r="U149" i="5"/>
  <c r="N149" i="5" s="1"/>
  <c r="U257" i="5"/>
  <c r="U260" i="4" s="1"/>
  <c r="U36" i="4"/>
  <c r="U33" i="5"/>
  <c r="U238" i="5"/>
  <c r="N238" i="5" s="1"/>
  <c r="U68" i="5"/>
  <c r="U71" i="4" s="1"/>
  <c r="U259" i="5"/>
  <c r="U262" i="4" s="1"/>
  <c r="U179" i="4"/>
  <c r="U176" i="5"/>
  <c r="U206" i="5"/>
  <c r="N206" i="5" s="1"/>
  <c r="U299" i="5"/>
  <c r="U302" i="4" s="1"/>
  <c r="U193" i="5"/>
  <c r="U196" i="4" s="1"/>
  <c r="U347" i="4"/>
  <c r="U344" i="5"/>
  <c r="U157" i="5"/>
  <c r="N157" i="5" s="1"/>
  <c r="U270" i="5"/>
  <c r="U273" i="4" s="1"/>
  <c r="U232" i="5"/>
  <c r="U235" i="4" s="1"/>
  <c r="U316" i="4"/>
  <c r="U313" i="5"/>
  <c r="U96" i="5"/>
  <c r="N96" i="5" s="1"/>
  <c r="AG96" i="5" s="1"/>
  <c r="U347" i="5"/>
  <c r="N347" i="5" s="1"/>
  <c r="AG347" i="5" s="1"/>
  <c r="U365" i="5"/>
  <c r="U368" i="4" s="1"/>
  <c r="N223" i="5"/>
  <c r="U226" i="4"/>
  <c r="N65" i="5"/>
  <c r="AG65" i="5" s="1"/>
  <c r="U68" i="4"/>
  <c r="N126" i="5"/>
  <c r="U129" i="4"/>
  <c r="N338" i="5"/>
  <c r="AG338" i="5" s="1"/>
  <c r="U341" i="4"/>
  <c r="N329" i="5"/>
  <c r="AG329" i="5" s="1"/>
  <c r="U332" i="4"/>
  <c r="N302" i="5"/>
  <c r="U305" i="4"/>
  <c r="N52" i="5"/>
  <c r="AG52" i="5" s="1"/>
  <c r="U55" i="4"/>
  <c r="N72" i="5"/>
  <c r="AG72" i="5" s="1"/>
  <c r="U75" i="4"/>
  <c r="N370" i="5"/>
  <c r="U373" i="4"/>
  <c r="N98" i="5"/>
  <c r="AG98" i="5" s="1"/>
  <c r="U101" i="4"/>
  <c r="N63" i="5"/>
  <c r="AG63" i="5" s="1"/>
  <c r="U66" i="4"/>
  <c r="N168" i="5"/>
  <c r="U171" i="4"/>
  <c r="N368" i="5"/>
  <c r="AG368" i="5" s="1"/>
  <c r="U371" i="4"/>
  <c r="N20" i="5"/>
  <c r="AG20" i="5" s="1"/>
  <c r="U23" i="4"/>
  <c r="N222" i="5"/>
  <c r="U225" i="4"/>
  <c r="N307" i="5"/>
  <c r="U310" i="4"/>
  <c r="N167" i="5"/>
  <c r="U170" i="4"/>
  <c r="N169" i="5"/>
  <c r="U172" i="4"/>
  <c r="N209" i="5"/>
  <c r="U212" i="4"/>
  <c r="N45" i="5"/>
  <c r="AG45" i="5" s="1"/>
  <c r="U48" i="4"/>
  <c r="N77" i="5"/>
  <c r="AG77" i="5" s="1"/>
  <c r="U80" i="4"/>
  <c r="N277" i="5"/>
  <c r="U280" i="4"/>
  <c r="N214" i="5"/>
  <c r="U217" i="4"/>
  <c r="N337" i="5"/>
  <c r="AG337" i="5" s="1"/>
  <c r="U340" i="4"/>
  <c r="N314" i="5"/>
  <c r="U317" i="4"/>
  <c r="N111" i="5"/>
  <c r="AG111" i="5" s="1"/>
  <c r="U114" i="4"/>
  <c r="N195" i="5"/>
  <c r="U198" i="4"/>
  <c r="N268" i="5"/>
  <c r="U271" i="4"/>
  <c r="N280" i="5"/>
  <c r="U283" i="4"/>
  <c r="N317" i="5"/>
  <c r="AG317" i="5" s="1"/>
  <c r="U320" i="4"/>
  <c r="N283" i="5"/>
  <c r="U286" i="4"/>
  <c r="N8" i="5"/>
  <c r="AG8" i="5" s="1"/>
  <c r="U11" i="4"/>
  <c r="N298" i="5"/>
  <c r="U301" i="4"/>
  <c r="N56" i="5"/>
  <c r="AG56" i="5" s="1"/>
  <c r="U59" i="4"/>
  <c r="N201" i="5"/>
  <c r="U204" i="4"/>
  <c r="N18" i="5"/>
  <c r="AG18" i="5" s="1"/>
  <c r="U21" i="4"/>
  <c r="N331" i="5"/>
  <c r="AG331" i="5" s="1"/>
  <c r="U334" i="4"/>
  <c r="N24" i="5"/>
  <c r="AG24" i="5" s="1"/>
  <c r="U27" i="4"/>
  <c r="N147" i="5"/>
  <c r="U150" i="4"/>
  <c r="N271" i="5"/>
  <c r="U274" i="4"/>
  <c r="N28" i="5"/>
  <c r="AG28" i="5" s="1"/>
  <c r="U31" i="4"/>
  <c r="N282" i="5"/>
  <c r="U285" i="4"/>
  <c r="N246" i="5"/>
  <c r="U249" i="4"/>
  <c r="N333" i="5"/>
  <c r="AG333" i="5" s="1"/>
  <c r="U336" i="4"/>
  <c r="N70" i="5"/>
  <c r="AG70" i="5" s="1"/>
  <c r="U73" i="4"/>
  <c r="N309" i="5"/>
  <c r="U312" i="4"/>
  <c r="N166" i="5"/>
  <c r="U169" i="4"/>
  <c r="N247" i="5"/>
  <c r="U250" i="4"/>
  <c r="N284" i="5"/>
  <c r="U287" i="4"/>
  <c r="N159" i="5"/>
  <c r="U162" i="4"/>
  <c r="N197" i="5"/>
  <c r="U200" i="4"/>
  <c r="N248" i="5"/>
  <c r="U251" i="4"/>
  <c r="N22" i="5"/>
  <c r="AG22" i="5" s="1"/>
  <c r="U25" i="4"/>
  <c r="N325" i="5"/>
  <c r="AG325" i="5" s="1"/>
  <c r="U328" i="4"/>
  <c r="N91" i="5"/>
  <c r="AG91" i="5" s="1"/>
  <c r="U94" i="4"/>
  <c r="N323" i="5"/>
  <c r="AG323" i="5" s="1"/>
  <c r="U326" i="4"/>
  <c r="N43" i="5"/>
  <c r="AG43" i="5" s="1"/>
  <c r="U46" i="4"/>
  <c r="N207" i="5"/>
  <c r="U210" i="4"/>
  <c r="N87" i="5"/>
  <c r="AG87" i="5" s="1"/>
  <c r="U90" i="4"/>
  <c r="N80" i="5"/>
  <c r="AG80" i="5" s="1"/>
  <c r="U83" i="4"/>
  <c r="N321" i="5"/>
  <c r="AG321" i="5" s="1"/>
  <c r="U324" i="4"/>
  <c r="N136" i="5"/>
  <c r="U139" i="4"/>
  <c r="N218" i="5"/>
  <c r="U221" i="4"/>
  <c r="N229" i="5"/>
  <c r="U232" i="4"/>
  <c r="N320" i="5"/>
  <c r="AG320" i="5" s="1"/>
  <c r="U323" i="4"/>
  <c r="N196" i="5"/>
  <c r="U199" i="4"/>
  <c r="N26" i="5"/>
  <c r="AG26" i="5" s="1"/>
  <c r="U29" i="4"/>
  <c r="N185" i="5"/>
  <c r="U188" i="4"/>
  <c r="N225" i="5"/>
  <c r="U228" i="4"/>
  <c r="N194" i="5"/>
  <c r="U197" i="4"/>
  <c r="N322" i="5"/>
  <c r="AG322" i="5" s="1"/>
  <c r="U325" i="4"/>
  <c r="N254" i="5"/>
  <c r="U257" i="4"/>
  <c r="N57" i="5"/>
  <c r="AG57" i="5" s="1"/>
  <c r="U60" i="4"/>
  <c r="N350" i="5"/>
  <c r="AG350" i="5" s="1"/>
  <c r="U353" i="4"/>
  <c r="N145" i="5"/>
  <c r="U148" i="4"/>
  <c r="N174" i="5"/>
  <c r="U177" i="4"/>
  <c r="N125" i="5"/>
  <c r="U128" i="4"/>
  <c r="N110" i="5"/>
  <c r="AG110" i="5" s="1"/>
  <c r="U113" i="4"/>
  <c r="N340" i="5"/>
  <c r="AG340" i="5" s="1"/>
  <c r="U343" i="4"/>
  <c r="N151" i="5"/>
  <c r="U154" i="4"/>
  <c r="N237" i="5"/>
  <c r="U240" i="4"/>
  <c r="N27" i="5"/>
  <c r="AG27" i="5" s="1"/>
  <c r="U30" i="4"/>
  <c r="N74" i="5"/>
  <c r="AG74" i="5" s="1"/>
  <c r="U77" i="4"/>
  <c r="N152" i="5"/>
  <c r="U155" i="4"/>
  <c r="N62" i="5"/>
  <c r="AG62" i="5" s="1"/>
  <c r="U65" i="4"/>
  <c r="N141" i="5"/>
  <c r="U144" i="4"/>
  <c r="N118" i="5"/>
  <c r="U121" i="4"/>
  <c r="N369" i="5"/>
  <c r="AG369" i="5" s="1"/>
  <c r="U372" i="4"/>
  <c r="N287" i="5"/>
  <c r="U290" i="4"/>
  <c r="N55" i="5"/>
  <c r="AG55" i="5" s="1"/>
  <c r="U58" i="4"/>
  <c r="N353" i="5"/>
  <c r="AG353" i="5" s="1"/>
  <c r="U356" i="4"/>
  <c r="N83" i="5"/>
  <c r="AG83" i="5" s="1"/>
  <c r="U86" i="4"/>
  <c r="N13" i="5"/>
  <c r="AG13" i="5" s="1"/>
  <c r="U16" i="4"/>
  <c r="N69" i="5"/>
  <c r="AG69" i="5" s="1"/>
  <c r="U72" i="4"/>
  <c r="N267" i="5"/>
  <c r="U270" i="4"/>
  <c r="N187" i="5"/>
  <c r="U190" i="4"/>
  <c r="N367" i="5"/>
  <c r="AG367" i="5" s="1"/>
  <c r="U370" i="4"/>
  <c r="N269" i="5"/>
  <c r="U272" i="4"/>
  <c r="N191" i="5"/>
  <c r="U194" i="4"/>
  <c r="N11" i="5"/>
  <c r="AG11" i="5" s="1"/>
  <c r="U14" i="4"/>
  <c r="N137" i="5"/>
  <c r="U140" i="4"/>
  <c r="N78" i="5"/>
  <c r="AG78" i="5" s="1"/>
  <c r="U81" i="4"/>
  <c r="N342" i="5"/>
  <c r="AG342" i="5" s="1"/>
  <c r="U345" i="4"/>
  <c r="N216" i="5"/>
  <c r="U219" i="4"/>
  <c r="N334" i="5"/>
  <c r="AG334" i="5" s="1"/>
  <c r="U337" i="4"/>
  <c r="N208" i="5"/>
  <c r="U211" i="4"/>
  <c r="N165" i="5"/>
  <c r="U168" i="4"/>
  <c r="N106" i="5"/>
  <c r="AG106" i="5" s="1"/>
  <c r="U109" i="4"/>
  <c r="N139" i="5"/>
  <c r="U142" i="4"/>
  <c r="N279" i="5"/>
  <c r="U282" i="4"/>
  <c r="N104" i="5"/>
  <c r="AG104" i="5" s="1"/>
  <c r="U107" i="4"/>
  <c r="N186" i="5"/>
  <c r="U189" i="4"/>
  <c r="N38" i="5"/>
  <c r="AG38" i="5" s="1"/>
  <c r="U41" i="4"/>
  <c r="N358" i="5"/>
  <c r="AG358" i="5" s="1"/>
  <c r="U361" i="4"/>
  <c r="N177" i="5"/>
  <c r="U180" i="4"/>
  <c r="N352" i="5"/>
  <c r="AG352" i="5" s="1"/>
  <c r="U355" i="4"/>
  <c r="N245" i="5"/>
  <c r="U248" i="4"/>
  <c r="N123" i="5"/>
  <c r="U126" i="4"/>
  <c r="N64" i="5"/>
  <c r="AG64" i="5" s="1"/>
  <c r="U67" i="4"/>
  <c r="N264" i="5"/>
  <c r="U267" i="4"/>
  <c r="N85" i="5"/>
  <c r="AG85" i="5" s="1"/>
  <c r="U88" i="4"/>
  <c r="N319" i="5"/>
  <c r="AG319" i="5" s="1"/>
  <c r="U322" i="4"/>
  <c r="N203" i="5"/>
  <c r="U206" i="4"/>
  <c r="N303" i="5"/>
  <c r="U306" i="4"/>
  <c r="N364" i="5"/>
  <c r="AG364" i="5" s="1"/>
  <c r="U367" i="4"/>
  <c r="N252" i="5"/>
  <c r="U255" i="4"/>
  <c r="N345" i="5"/>
  <c r="AG345" i="5" s="1"/>
  <c r="U348" i="4"/>
  <c r="N142" i="5"/>
  <c r="U145" i="4"/>
  <c r="N132" i="5"/>
  <c r="U135" i="4"/>
  <c r="N275" i="5"/>
  <c r="U278" i="4"/>
  <c r="N315" i="5"/>
  <c r="U318" i="4"/>
  <c r="N107" i="5"/>
  <c r="AG107" i="5" s="1"/>
  <c r="U110" i="4"/>
  <c r="N293" i="5"/>
  <c r="U296" i="4"/>
  <c r="N260" i="5"/>
  <c r="U263" i="4"/>
  <c r="N330" i="5"/>
  <c r="AG330" i="5" s="1"/>
  <c r="U333" i="4"/>
  <c r="N285" i="5"/>
  <c r="U288" i="4"/>
  <c r="N35" i="5"/>
  <c r="AG35" i="5" s="1"/>
  <c r="U38" i="4"/>
  <c r="N175" i="5"/>
  <c r="U178" i="4"/>
  <c r="N101" i="5"/>
  <c r="AG101" i="5" s="1"/>
  <c r="U104" i="4"/>
  <c r="N42" i="5"/>
  <c r="AG42" i="5" s="1"/>
  <c r="U45" i="4"/>
  <c r="N192" i="5"/>
  <c r="U195" i="4"/>
  <c r="N230" i="5"/>
  <c r="U233" i="4"/>
  <c r="N41" i="5"/>
  <c r="AG41" i="5" s="1"/>
  <c r="U44" i="4"/>
  <c r="N210" i="5"/>
  <c r="U213" i="4"/>
  <c r="N243" i="5"/>
  <c r="U246" i="4"/>
  <c r="N153" i="5"/>
  <c r="U156" i="4"/>
  <c r="N228" i="5"/>
  <c r="U231" i="4"/>
  <c r="N361" i="5"/>
  <c r="AG361" i="5" s="1"/>
  <c r="U364" i="4"/>
  <c r="N239" i="5"/>
  <c r="U242" i="4"/>
  <c r="N289" i="5"/>
  <c r="U292" i="4"/>
  <c r="N143" i="5"/>
  <c r="U146" i="4"/>
  <c r="N328" i="5"/>
  <c r="AG328" i="5" s="1"/>
  <c r="U331" i="4"/>
  <c r="N184" i="5"/>
  <c r="U187" i="4"/>
  <c r="N343" i="5"/>
  <c r="AG343" i="5" s="1"/>
  <c r="U346" i="4"/>
  <c r="N356" i="5"/>
  <c r="AG356" i="5" s="1"/>
  <c r="U359" i="4"/>
  <c r="N292" i="5"/>
  <c r="U295" i="4"/>
  <c r="N105" i="5"/>
  <c r="AG105" i="5" s="1"/>
  <c r="U108" i="4"/>
  <c r="N129" i="5"/>
  <c r="U132" i="4"/>
  <c r="N14" i="5"/>
  <c r="AG14" i="5" s="1"/>
  <c r="U17" i="4"/>
  <c r="N128" i="5"/>
  <c r="U131" i="4"/>
  <c r="N335" i="5"/>
  <c r="AG335" i="5" s="1"/>
  <c r="U338" i="4"/>
  <c r="N94" i="5"/>
  <c r="AG94" i="5" s="1"/>
  <c r="U97" i="4"/>
  <c r="N154" i="5"/>
  <c r="U157" i="4"/>
  <c r="N205" i="5"/>
  <c r="U208" i="4"/>
  <c r="N95" i="5"/>
  <c r="AG95" i="5" s="1"/>
  <c r="U98" i="4"/>
  <c r="N100" i="5"/>
  <c r="AG100" i="5" s="1"/>
  <c r="U103" i="4"/>
  <c r="N170" i="5"/>
  <c r="U173" i="4"/>
  <c r="N276" i="5"/>
  <c r="U279" i="4"/>
  <c r="N59" i="5"/>
  <c r="AG59" i="5" s="1"/>
  <c r="U62" i="4"/>
  <c r="N357" i="5"/>
  <c r="AG357" i="5" s="1"/>
  <c r="U360" i="4"/>
  <c r="N182" i="5"/>
  <c r="U185" i="4"/>
  <c r="N40" i="5"/>
  <c r="AG40" i="5" s="1"/>
  <c r="U43" i="4"/>
  <c r="N241" i="5"/>
  <c r="U244" i="4"/>
  <c r="N49" i="5"/>
  <c r="AG49" i="5" s="1"/>
  <c r="U52" i="4"/>
  <c r="N188" i="5"/>
  <c r="U191" i="4"/>
  <c r="N53" i="5"/>
  <c r="AG53" i="5" s="1"/>
  <c r="U56" i="4"/>
  <c r="N286" i="5"/>
  <c r="U289" i="4"/>
  <c r="N199" i="5"/>
  <c r="U202" i="4"/>
  <c r="N256" i="5"/>
  <c r="U259" i="4"/>
  <c r="N295" i="5"/>
  <c r="U298" i="4"/>
  <c r="N198" i="5"/>
  <c r="U201" i="4"/>
  <c r="N341" i="5"/>
  <c r="AG341" i="5" s="1"/>
  <c r="U344" i="4"/>
  <c r="N161" i="5"/>
  <c r="U164" i="4"/>
  <c r="N23" i="5"/>
  <c r="AG23" i="5" s="1"/>
  <c r="U26" i="4"/>
  <c r="N171" i="5"/>
  <c r="U174" i="4"/>
  <c r="N327" i="5"/>
  <c r="AG327" i="5" s="1"/>
  <c r="U330" i="4"/>
  <c r="N17" i="5"/>
  <c r="AG17" i="5" s="1"/>
  <c r="U20" i="4"/>
  <c r="N47" i="5"/>
  <c r="AG47" i="5" s="1"/>
  <c r="U50" i="4"/>
  <c r="N16" i="5"/>
  <c r="AG16" i="5" s="1"/>
  <c r="U19" i="4"/>
  <c r="N44" i="5"/>
  <c r="AG44" i="5" s="1"/>
  <c r="U47" i="4"/>
  <c r="N318" i="5"/>
  <c r="AG318" i="5" s="1"/>
  <c r="U321" i="4"/>
  <c r="N305" i="5"/>
  <c r="U308" i="4"/>
  <c r="N127" i="5"/>
  <c r="U130" i="4"/>
  <c r="N7" i="5"/>
  <c r="AG7" i="5" s="1"/>
  <c r="U10" i="4"/>
  <c r="N183" i="5"/>
  <c r="U186" i="4"/>
  <c r="AI370" i="5"/>
  <c r="AG370" i="5"/>
  <c r="AI128" i="5"/>
  <c r="AI205" i="5"/>
  <c r="AI170" i="5"/>
  <c r="AI188" i="5"/>
  <c r="AI286" i="5"/>
  <c r="AI198" i="5"/>
  <c r="AI327" i="5"/>
  <c r="AI16" i="5"/>
  <c r="AI305" i="5"/>
  <c r="AI110" i="5"/>
  <c r="AI111" i="5"/>
  <c r="E111" i="5" s="1"/>
  <c r="AI195" i="5"/>
  <c r="AI340" i="5"/>
  <c r="G340" i="5" s="1"/>
  <c r="AI237" i="5"/>
  <c r="AI27" i="5"/>
  <c r="AI74" i="5"/>
  <c r="AI152" i="5"/>
  <c r="AI62" i="5"/>
  <c r="AI283" i="5"/>
  <c r="AI8" i="5"/>
  <c r="AI298" i="5"/>
  <c r="AI201" i="5"/>
  <c r="AI18" i="5"/>
  <c r="C18" i="5" s="1"/>
  <c r="AI331" i="5"/>
  <c r="AI24" i="5"/>
  <c r="AI271" i="5"/>
  <c r="AI28" i="5"/>
  <c r="AI333" i="5"/>
  <c r="AI70" i="5"/>
  <c r="AI309" i="5"/>
  <c r="AI247" i="5"/>
  <c r="AI284" i="5"/>
  <c r="AI159" i="5"/>
  <c r="AI197" i="5"/>
  <c r="AI248" i="5"/>
  <c r="AI22" i="5"/>
  <c r="AI325" i="5"/>
  <c r="AI91" i="5"/>
  <c r="AI323" i="5"/>
  <c r="G323" i="5" s="1"/>
  <c r="AI43" i="5"/>
  <c r="AI207" i="5"/>
  <c r="AI87" i="5"/>
  <c r="AI80" i="5"/>
  <c r="AI129" i="5"/>
  <c r="AI95" i="5"/>
  <c r="AI53" i="5"/>
  <c r="AI23" i="5"/>
  <c r="F23" i="5" s="1"/>
  <c r="AI17" i="5"/>
  <c r="AI7" i="5"/>
  <c r="AI314" i="5"/>
  <c r="AI151" i="5"/>
  <c r="AI268" i="5"/>
  <c r="AI280" i="5"/>
  <c r="AI317" i="5"/>
  <c r="AI141" i="5"/>
  <c r="AI56" i="5"/>
  <c r="AI147" i="5"/>
  <c r="AI282" i="5"/>
  <c r="AI246" i="5"/>
  <c r="AI166" i="5"/>
  <c r="AI118" i="5"/>
  <c r="AI369" i="5"/>
  <c r="AI287" i="5"/>
  <c r="AI55" i="5"/>
  <c r="AI353" i="5"/>
  <c r="AI83" i="5"/>
  <c r="AI13" i="5"/>
  <c r="AI69" i="5"/>
  <c r="AI94" i="5"/>
  <c r="AI59" i="5"/>
  <c r="AI40" i="5"/>
  <c r="G40" i="5" s="1"/>
  <c r="AI341" i="5"/>
  <c r="AI318" i="5"/>
  <c r="AI65" i="5"/>
  <c r="AI338" i="5"/>
  <c r="AI329" i="5"/>
  <c r="AI136" i="5"/>
  <c r="AI191" i="5"/>
  <c r="AI218" i="5"/>
  <c r="AI229" i="5"/>
  <c r="AI137" i="5"/>
  <c r="AI285" i="5"/>
  <c r="AI35" i="5"/>
  <c r="AI175" i="5"/>
  <c r="AI98" i="5"/>
  <c r="AI342" i="5"/>
  <c r="AI63" i="5"/>
  <c r="AI42" i="5"/>
  <c r="AI168" i="5"/>
  <c r="AI368" i="5"/>
  <c r="AI334" i="5"/>
  <c r="AI20" i="5"/>
  <c r="AI192" i="5"/>
  <c r="AI230" i="5"/>
  <c r="AI208" i="5"/>
  <c r="AI185" i="5"/>
  <c r="AI222" i="5"/>
  <c r="AI225" i="5"/>
  <c r="AI165" i="5"/>
  <c r="AI105" i="5"/>
  <c r="AI100" i="5"/>
  <c r="AI199" i="5"/>
  <c r="AI47" i="5"/>
  <c r="G47" i="5" s="1"/>
  <c r="AI127" i="5"/>
  <c r="AI337" i="5"/>
  <c r="AI223" i="5"/>
  <c r="AI367" i="5"/>
  <c r="AI269" i="5"/>
  <c r="AI302" i="5"/>
  <c r="AI330" i="5"/>
  <c r="AI11" i="5"/>
  <c r="E11" i="5" s="1"/>
  <c r="AI52" i="5"/>
  <c r="AI320" i="5"/>
  <c r="F320" i="5" s="1"/>
  <c r="AI72" i="5"/>
  <c r="AI78" i="5"/>
  <c r="D78" i="5" s="1"/>
  <c r="AI101" i="5"/>
  <c r="AI196" i="5"/>
  <c r="AI216" i="5"/>
  <c r="AI26" i="5"/>
  <c r="AI41" i="5"/>
  <c r="AI106" i="5"/>
  <c r="AI194" i="5"/>
  <c r="AI307" i="5"/>
  <c r="AI210" i="5"/>
  <c r="AI167" i="5"/>
  <c r="AI169" i="5"/>
  <c r="AI14" i="5"/>
  <c r="AI335" i="5"/>
  <c r="AI276" i="5"/>
  <c r="AI182" i="5"/>
  <c r="AI241" i="5"/>
  <c r="AI295" i="5"/>
  <c r="AI161" i="5"/>
  <c r="AI171" i="5"/>
  <c r="AI44" i="5"/>
  <c r="AI125" i="5"/>
  <c r="AI321" i="5"/>
  <c r="E321" i="5" s="1"/>
  <c r="AI267" i="5"/>
  <c r="AI260" i="5"/>
  <c r="AI187" i="5"/>
  <c r="AI322" i="5"/>
  <c r="B322" i="5" s="1"/>
  <c r="AI209" i="5"/>
  <c r="AI153" i="5"/>
  <c r="AI228" i="5"/>
  <c r="AI57" i="5"/>
  <c r="F57" i="5" s="1"/>
  <c r="AI350" i="5"/>
  <c r="AI104" i="5"/>
  <c r="AI45" i="5"/>
  <c r="AI77" i="5"/>
  <c r="AI174" i="5"/>
  <c r="AI239" i="5"/>
  <c r="AI358" i="5"/>
  <c r="AI177" i="5"/>
  <c r="AI352" i="5"/>
  <c r="AI245" i="5"/>
  <c r="AI328" i="5"/>
  <c r="AI184" i="5"/>
  <c r="AI343" i="5"/>
  <c r="AI356" i="5"/>
  <c r="AI123" i="5"/>
  <c r="AI292" i="5"/>
  <c r="AI64" i="5"/>
  <c r="AI264" i="5"/>
  <c r="AI85" i="5"/>
  <c r="AI319" i="5"/>
  <c r="AI203" i="5"/>
  <c r="AI303" i="5"/>
  <c r="AI364" i="5"/>
  <c r="AI252" i="5"/>
  <c r="AI345" i="5"/>
  <c r="AI154" i="5"/>
  <c r="AI357" i="5"/>
  <c r="AI49" i="5"/>
  <c r="AI256" i="5"/>
  <c r="AI183" i="5"/>
  <c r="AI293" i="5"/>
  <c r="AI126" i="5"/>
  <c r="AI243" i="5"/>
  <c r="AI139" i="5"/>
  <c r="AI254" i="5"/>
  <c r="AI279" i="5"/>
  <c r="AI145" i="5"/>
  <c r="AI186" i="5"/>
  <c r="AI361" i="5"/>
  <c r="AI277" i="5"/>
  <c r="AI214" i="5"/>
  <c r="AI38" i="5"/>
  <c r="AI289" i="5"/>
  <c r="AI143" i="5"/>
  <c r="AI142" i="5"/>
  <c r="AI132" i="5"/>
  <c r="AI275" i="5"/>
  <c r="AI315" i="5"/>
  <c r="AI107" i="5"/>
  <c r="AG229" i="5"/>
  <c r="AG222" i="5"/>
  <c r="AG277" i="5"/>
  <c r="AG214" i="5"/>
  <c r="AG289" i="5"/>
  <c r="AG143" i="5"/>
  <c r="AG184" i="5"/>
  <c r="AG264" i="5"/>
  <c r="AG252" i="5"/>
  <c r="AG132" i="5"/>
  <c r="AG315" i="5"/>
  <c r="AG126" i="5"/>
  <c r="AG192" i="5"/>
  <c r="AG185" i="5"/>
  <c r="AG225" i="5"/>
  <c r="AG307" i="5"/>
  <c r="AG169" i="5"/>
  <c r="AG153" i="5"/>
  <c r="AG145" i="5"/>
  <c r="AG199" i="5"/>
  <c r="AG256" i="5"/>
  <c r="AG198" i="5"/>
  <c r="AG287" i="5"/>
  <c r="AG293" i="5"/>
  <c r="AG208" i="5"/>
  <c r="AG210" i="5"/>
  <c r="AG241" i="5"/>
  <c r="AG286" i="5"/>
  <c r="AG171" i="5"/>
  <c r="AG125" i="5"/>
  <c r="AG314" i="5"/>
  <c r="AG118" i="5"/>
  <c r="AG223" i="5"/>
  <c r="AG260" i="5"/>
  <c r="AG187" i="5"/>
  <c r="AG269" i="5"/>
  <c r="AG195" i="5"/>
  <c r="AG151" i="5"/>
  <c r="AG268" i="5"/>
  <c r="AG280" i="5"/>
  <c r="AG152" i="5"/>
  <c r="AG141" i="5"/>
  <c r="AG298" i="5"/>
  <c r="AG282" i="5"/>
  <c r="AG309" i="5"/>
  <c r="AG166" i="5"/>
  <c r="AG247" i="5"/>
  <c r="AG159" i="5"/>
  <c r="AG197" i="5"/>
  <c r="AG191" i="5"/>
  <c r="AG137" i="5"/>
  <c r="AG196" i="5"/>
  <c r="AG216" i="5"/>
  <c r="AG165" i="5"/>
  <c r="AG194" i="5"/>
  <c r="AG167" i="5"/>
  <c r="AG139" i="5"/>
  <c r="AG209" i="5"/>
  <c r="AG254" i="5"/>
  <c r="AG228" i="5"/>
  <c r="AG177" i="5"/>
  <c r="AG245" i="5"/>
  <c r="AG123" i="5"/>
  <c r="AG292" i="5"/>
  <c r="AG203" i="5"/>
  <c r="AG303" i="5"/>
  <c r="AG267" i="5"/>
  <c r="AG243" i="5"/>
  <c r="AG279" i="5"/>
  <c r="AG186" i="5"/>
  <c r="AG174" i="5"/>
  <c r="AG239" i="5"/>
  <c r="AG142" i="5"/>
  <c r="AG275" i="5"/>
  <c r="AG285" i="5"/>
  <c r="AG175" i="5"/>
  <c r="AG168" i="5"/>
  <c r="AG230" i="5"/>
  <c r="AG128" i="5"/>
  <c r="AG205" i="5"/>
  <c r="AG276" i="5"/>
  <c r="AG182" i="5"/>
  <c r="AG295" i="5"/>
  <c r="AG161" i="5"/>
  <c r="AG305" i="5"/>
  <c r="AG127" i="5"/>
  <c r="AG183" i="5"/>
  <c r="AG302" i="5"/>
  <c r="AG129" i="5"/>
  <c r="AG154" i="5"/>
  <c r="AG170" i="5"/>
  <c r="AG188" i="5"/>
  <c r="AG136" i="5"/>
  <c r="AG218" i="5"/>
  <c r="AG237" i="5"/>
  <c r="AG283" i="5"/>
  <c r="AG201" i="5"/>
  <c r="AG147" i="5"/>
  <c r="AG271" i="5"/>
  <c r="AG246" i="5"/>
  <c r="AG284" i="5"/>
  <c r="AG248" i="5"/>
  <c r="AG207" i="5"/>
  <c r="N150" i="5"/>
  <c r="N162" i="5"/>
  <c r="N362" i="5"/>
  <c r="AG362" i="5" s="1"/>
  <c r="I9" i="4"/>
  <c r="N227" i="5"/>
  <c r="N9" i="4"/>
  <c r="N19" i="5"/>
  <c r="AG19" i="5" s="1"/>
  <c r="N176" i="5"/>
  <c r="N33" i="5"/>
  <c r="AG33" i="5" s="1"/>
  <c r="N253" i="5"/>
  <c r="N332" i="5"/>
  <c r="AG332" i="5" s="1"/>
  <c r="N354" i="5"/>
  <c r="AG354" i="5" s="1"/>
  <c r="N316" i="5"/>
  <c r="N109" i="5"/>
  <c r="AG109" i="5" s="1"/>
  <c r="N312" i="5"/>
  <c r="N263" i="5"/>
  <c r="N251" i="5"/>
  <c r="N178" i="5"/>
  <c r="N202" i="5"/>
  <c r="N144" i="5"/>
  <c r="N242" i="5"/>
  <c r="N291" i="5"/>
  <c r="N234" i="5"/>
  <c r="N51" i="5"/>
  <c r="AG51" i="5" s="1"/>
  <c r="N122" i="5"/>
  <c r="N324" i="5"/>
  <c r="AG324" i="5" s="1"/>
  <c r="N259" i="5"/>
  <c r="N112" i="5"/>
  <c r="AG112" i="5" s="1"/>
  <c r="N39" i="5"/>
  <c r="AG39" i="5" s="1"/>
  <c r="N262" i="5"/>
  <c r="N115" i="5"/>
  <c r="N120" i="5"/>
  <c r="N366" i="5"/>
  <c r="AG366" i="5" s="1"/>
  <c r="N204" i="5"/>
  <c r="N76" i="5"/>
  <c r="AG76" i="5" s="1"/>
  <c r="N300" i="5"/>
  <c r="N148" i="5"/>
  <c r="N58" i="5"/>
  <c r="AG58" i="5" s="1"/>
  <c r="N113" i="5"/>
  <c r="AG113" i="5" s="1"/>
  <c r="N257" i="5"/>
  <c r="N224" i="5"/>
  <c r="N346" i="5"/>
  <c r="AG346" i="5" s="1"/>
  <c r="N9" i="5"/>
  <c r="AG9" i="5" s="1"/>
  <c r="N10" i="5"/>
  <c r="AG10" i="5" s="1"/>
  <c r="N220" i="5"/>
  <c r="N97" i="5"/>
  <c r="AG97" i="5" s="1"/>
  <c r="N73" i="5"/>
  <c r="AG73" i="5" s="1"/>
  <c r="N232" i="5"/>
  <c r="N190" i="5"/>
  <c r="N281" i="5"/>
  <c r="N163" i="5"/>
  <c r="N213" i="5"/>
  <c r="N348" i="5"/>
  <c r="AG348" i="5" s="1"/>
  <c r="N29" i="5"/>
  <c r="AG29" i="5" s="1"/>
  <c r="N134" i="5"/>
  <c r="N217" i="5"/>
  <c r="N32" i="5"/>
  <c r="AG32" i="5" s="1"/>
  <c r="N48" i="5"/>
  <c r="AG48" i="5" s="1"/>
  <c r="N34" i="5"/>
  <c r="AG34" i="5" s="1"/>
  <c r="N250" i="5"/>
  <c r="N79" i="5"/>
  <c r="AG79" i="5" s="1"/>
  <c r="N15" i="5"/>
  <c r="AG15" i="5" s="1"/>
  <c r="N301" i="5"/>
  <c r="N360" i="5"/>
  <c r="AG360" i="5" s="1"/>
  <c r="N359" i="5"/>
  <c r="AG359" i="5" s="1"/>
  <c r="N61" i="5"/>
  <c r="AG61" i="5" s="1"/>
  <c r="N304" i="5"/>
  <c r="N164" i="5"/>
  <c r="N124" i="5"/>
  <c r="N274" i="5"/>
  <c r="N212" i="5"/>
  <c r="N117" i="5"/>
  <c r="N140" i="5"/>
  <c r="N82" i="5"/>
  <c r="AG82" i="5" s="1"/>
  <c r="N60" i="5"/>
  <c r="AG60" i="5" s="1"/>
  <c r="N193" i="5"/>
  <c r="N219" i="5"/>
  <c r="N66" i="5"/>
  <c r="AG66" i="5" s="1"/>
  <c r="N67" i="5"/>
  <c r="AG67" i="5" s="1"/>
  <c r="N308" i="5"/>
  <c r="N21" i="5"/>
  <c r="AG21" i="5" s="1"/>
  <c r="N355" i="5"/>
  <c r="AG355" i="5" s="1"/>
  <c r="N37" i="5"/>
  <c r="AG37" i="5" s="1"/>
  <c r="N181" i="5"/>
  <c r="N270" i="5"/>
  <c r="N180" i="5"/>
  <c r="N215" i="5"/>
  <c r="N231" i="5"/>
  <c r="N102" i="5"/>
  <c r="AG102" i="5" s="1"/>
  <c r="N326" i="5"/>
  <c r="AG326" i="5" s="1"/>
  <c r="N311" i="5"/>
  <c r="N130" i="5"/>
  <c r="N313" i="5"/>
  <c r="N138" i="5"/>
  <c r="N93" i="5"/>
  <c r="AG93" i="5" s="1"/>
  <c r="N288" i="5"/>
  <c r="N173" i="5"/>
  <c r="N294" i="5"/>
  <c r="N146" i="5"/>
  <c r="N131" i="5"/>
  <c r="N75" i="5"/>
  <c r="AG75" i="5" s="1"/>
  <c r="N297" i="5"/>
  <c r="N306" i="5"/>
  <c r="N116" i="5"/>
  <c r="N363" i="5"/>
  <c r="AG363" i="5" s="1"/>
  <c r="N88" i="5"/>
  <c r="AG88" i="5" s="1"/>
  <c r="N336" i="5"/>
  <c r="AG336" i="5" s="1"/>
  <c r="N265" i="5"/>
  <c r="N261" i="5"/>
  <c r="N50" i="5"/>
  <c r="AG50" i="5" s="1"/>
  <c r="N290" i="5"/>
  <c r="N114" i="5"/>
  <c r="N84" i="5"/>
  <c r="AG84" i="5" s="1"/>
  <c r="N349" i="5"/>
  <c r="AG349" i="5" s="1"/>
  <c r="N89" i="5"/>
  <c r="AG89" i="5" s="1"/>
  <c r="N236" i="5"/>
  <c r="N266" i="5"/>
  <c r="N344" i="5"/>
  <c r="AG344" i="5" s="1"/>
  <c r="N365" i="5"/>
  <c r="AG365" i="5" s="1"/>
  <c r="N273" i="5"/>
  <c r="N296" i="5"/>
  <c r="M9" i="4"/>
  <c r="K9" i="4"/>
  <c r="J9" i="4"/>
  <c r="N119" i="5" l="1"/>
  <c r="N299" i="5"/>
  <c r="U350" i="4"/>
  <c r="U152" i="4"/>
  <c r="U124" i="4"/>
  <c r="U342" i="4"/>
  <c r="U163" i="4"/>
  <c r="U182" i="4"/>
  <c r="U243" i="4"/>
  <c r="U28" i="4"/>
  <c r="U236" i="4"/>
  <c r="U192" i="4"/>
  <c r="U102" i="4"/>
  <c r="U229" i="4"/>
  <c r="N156" i="5"/>
  <c r="N172" i="5"/>
  <c r="N68" i="5"/>
  <c r="AG68" i="5" s="1"/>
  <c r="U99" i="4"/>
  <c r="U160" i="4"/>
  <c r="U209" i="4"/>
  <c r="U241" i="4"/>
  <c r="U15" i="4"/>
  <c r="U95" i="4"/>
  <c r="U258" i="4"/>
  <c r="U34" i="4"/>
  <c r="U89" i="4"/>
  <c r="U214" i="4"/>
  <c r="U111" i="4"/>
  <c r="U247" i="4"/>
  <c r="U238" i="4"/>
  <c r="U136" i="4"/>
  <c r="U354" i="4"/>
  <c r="U138" i="4"/>
  <c r="U39" i="4"/>
  <c r="U161" i="4"/>
  <c r="U33" i="4"/>
  <c r="U313" i="4"/>
  <c r="U84" i="4"/>
  <c r="U275" i="4"/>
  <c r="U203" i="4"/>
  <c r="N46" i="5"/>
  <c r="AG46" i="5" s="1"/>
  <c r="N103" i="5"/>
  <c r="AG103" i="5" s="1"/>
  <c r="N155" i="5"/>
  <c r="N278" i="5"/>
  <c r="N90" i="5"/>
  <c r="AG90" i="5" s="1"/>
  <c r="N54" i="5"/>
  <c r="AG54" i="5" s="1"/>
  <c r="N258" i="5"/>
  <c r="N221" i="5"/>
  <c r="U74" i="4"/>
  <c r="U252" i="4"/>
  <c r="G319" i="5"/>
  <c r="G98" i="5"/>
  <c r="B325" i="5"/>
  <c r="I328" i="4" s="1"/>
  <c r="F77" i="5"/>
  <c r="M80" i="4" s="1"/>
  <c r="G70" i="5"/>
  <c r="N73" i="4" s="1"/>
  <c r="F38" i="5"/>
  <c r="M41" i="4" s="1"/>
  <c r="D367" i="5"/>
  <c r="K370" i="4" s="1"/>
  <c r="F334" i="5"/>
  <c r="M337" i="4" s="1"/>
  <c r="C35" i="5"/>
  <c r="J38" i="4" s="1"/>
  <c r="E13" i="5"/>
  <c r="L16" i="4" s="1"/>
  <c r="C28" i="5"/>
  <c r="J31" i="4" s="1"/>
  <c r="B329" i="5"/>
  <c r="E20" i="5"/>
  <c r="L23" i="4" s="1"/>
  <c r="G49" i="5"/>
  <c r="N52" i="4" s="1"/>
  <c r="G100" i="5"/>
  <c r="N103" i="4" s="1"/>
  <c r="E94" i="5"/>
  <c r="L97" i="4" s="1"/>
  <c r="D95" i="5"/>
  <c r="K98" i="4" s="1"/>
  <c r="B361" i="5"/>
  <c r="I364" i="4" s="1"/>
  <c r="F364" i="5"/>
  <c r="M367" i="4" s="1"/>
  <c r="G335" i="5"/>
  <c r="N338" i="4" s="1"/>
  <c r="G42" i="5"/>
  <c r="N45" i="4" s="1"/>
  <c r="D56" i="5"/>
  <c r="K59" i="4" s="1"/>
  <c r="G43" i="5"/>
  <c r="N46" i="4" s="1"/>
  <c r="D331" i="5"/>
  <c r="K334" i="4" s="1"/>
  <c r="G16" i="5"/>
  <c r="N19" i="4" s="1"/>
  <c r="E357" i="5"/>
  <c r="L360" i="4" s="1"/>
  <c r="G85" i="5"/>
  <c r="N88" i="4" s="1"/>
  <c r="B328" i="5"/>
  <c r="I331" i="4" s="1"/>
  <c r="B45" i="5"/>
  <c r="I48" i="4" s="1"/>
  <c r="E22" i="5"/>
  <c r="L25" i="4" s="1"/>
  <c r="B333" i="5"/>
  <c r="I336" i="4" s="1"/>
  <c r="F8" i="5"/>
  <c r="M11" i="4" s="1"/>
  <c r="E338" i="5"/>
  <c r="L341" i="4" s="1"/>
  <c r="B105" i="5"/>
  <c r="I108" i="4" s="1"/>
  <c r="G69" i="5"/>
  <c r="N72" i="4" s="1"/>
  <c r="C368" i="5"/>
  <c r="J371" i="4" s="1"/>
  <c r="E80" i="5"/>
  <c r="L83" i="4" s="1"/>
  <c r="G107" i="5"/>
  <c r="N110" i="4" s="1"/>
  <c r="G352" i="5"/>
  <c r="N355" i="4" s="1"/>
  <c r="D72" i="5"/>
  <c r="K75" i="4" s="1"/>
  <c r="F83" i="5"/>
  <c r="M86" i="4" s="1"/>
  <c r="D62" i="5"/>
  <c r="K65" i="4" s="1"/>
  <c r="G106" i="5"/>
  <c r="N109" i="4" s="1"/>
  <c r="G337" i="5"/>
  <c r="N340" i="4" s="1"/>
  <c r="G104" i="5"/>
  <c r="N107" i="4" s="1"/>
  <c r="B41" i="5"/>
  <c r="I44" i="4" s="1"/>
  <c r="B341" i="5"/>
  <c r="I344" i="4" s="1"/>
  <c r="G55" i="5"/>
  <c r="N58" i="4" s="1"/>
  <c r="B74" i="5"/>
  <c r="I77" i="4" s="1"/>
  <c r="F44" i="5"/>
  <c r="M47" i="4" s="1"/>
  <c r="G14" i="5"/>
  <c r="N17" i="4" s="1"/>
  <c r="G63" i="5"/>
  <c r="N66" i="4" s="1"/>
  <c r="G27" i="5"/>
  <c r="N30" i="4" s="1"/>
  <c r="B327" i="5"/>
  <c r="I330" i="4" s="1"/>
  <c r="E358" i="5"/>
  <c r="L361" i="4" s="1"/>
  <c r="B52" i="5"/>
  <c r="I55" i="4" s="1"/>
  <c r="G17" i="5"/>
  <c r="N20" i="4" s="1"/>
  <c r="C356" i="5"/>
  <c r="J359" i="4" s="1"/>
  <c r="F26" i="5"/>
  <c r="M29" i="4" s="1"/>
  <c r="E343" i="5"/>
  <c r="L346" i="4" s="1"/>
  <c r="G330" i="5"/>
  <c r="N333" i="4" s="1"/>
  <c r="G342" i="5"/>
  <c r="N345" i="4" s="1"/>
  <c r="G59" i="5"/>
  <c r="N62" i="4" s="1"/>
  <c r="G369" i="5"/>
  <c r="N372" i="4" s="1"/>
  <c r="D317" i="5"/>
  <c r="K320" i="4" s="1"/>
  <c r="F53" i="5"/>
  <c r="M56" i="4" s="1"/>
  <c r="F91" i="5"/>
  <c r="M94" i="4" s="1"/>
  <c r="G101" i="5"/>
  <c r="N104" i="4" s="1"/>
  <c r="G345" i="5"/>
  <c r="N348" i="4" s="1"/>
  <c r="B64" i="5"/>
  <c r="I67" i="4" s="1"/>
  <c r="F350" i="5"/>
  <c r="M353" i="4" s="1"/>
  <c r="C65" i="5"/>
  <c r="J68" i="4" s="1"/>
  <c r="C87" i="5"/>
  <c r="J90" i="4" s="1"/>
  <c r="D110" i="5"/>
  <c r="K113" i="4" s="1"/>
  <c r="F318" i="5"/>
  <c r="M321" i="4" s="1"/>
  <c r="C353" i="5"/>
  <c r="J356" i="4" s="1"/>
  <c r="B7" i="5"/>
  <c r="I10" i="4" s="1"/>
  <c r="D24" i="5"/>
  <c r="K27" i="4" s="1"/>
  <c r="AG12" i="5"/>
  <c r="AI12" i="5"/>
  <c r="E370" i="5"/>
  <c r="L373" i="4" s="1"/>
  <c r="G370" i="5"/>
  <c r="N373" i="4" s="1"/>
  <c r="E7" i="5"/>
  <c r="L10" i="4" s="1"/>
  <c r="E24" i="5"/>
  <c r="L27" i="4" s="1"/>
  <c r="F24" i="5"/>
  <c r="M27" i="4" s="1"/>
  <c r="F7" i="5"/>
  <c r="M10" i="4" s="1"/>
  <c r="B24" i="5"/>
  <c r="I27" i="4" s="1"/>
  <c r="G24" i="5"/>
  <c r="N27" i="4" s="1"/>
  <c r="G353" i="5"/>
  <c r="N356" i="4" s="1"/>
  <c r="D7" i="5"/>
  <c r="K10" i="4" s="1"/>
  <c r="F353" i="5"/>
  <c r="M356" i="4" s="1"/>
  <c r="C318" i="5"/>
  <c r="J321" i="4" s="1"/>
  <c r="C24" i="5"/>
  <c r="J27" i="4" s="1"/>
  <c r="B353" i="5"/>
  <c r="I356" i="4" s="1"/>
  <c r="G318" i="5"/>
  <c r="N321" i="4" s="1"/>
  <c r="D353" i="5"/>
  <c r="K356" i="4" s="1"/>
  <c r="G7" i="5"/>
  <c r="N10" i="4" s="1"/>
  <c r="E353" i="5"/>
  <c r="L356" i="4" s="1"/>
  <c r="D318" i="5"/>
  <c r="K321" i="4" s="1"/>
  <c r="G110" i="5"/>
  <c r="N113" i="4" s="1"/>
  <c r="C106" i="5"/>
  <c r="J109" i="4" s="1"/>
  <c r="D87" i="5"/>
  <c r="K90" i="4" s="1"/>
  <c r="B337" i="5"/>
  <c r="I340" i="4" s="1"/>
  <c r="E318" i="5"/>
  <c r="L321" i="4" s="1"/>
  <c r="E87" i="5"/>
  <c r="L90" i="4" s="1"/>
  <c r="E62" i="5"/>
  <c r="L65" i="4" s="1"/>
  <c r="F87" i="5"/>
  <c r="M90" i="4" s="1"/>
  <c r="C62" i="5"/>
  <c r="J65" i="4" s="1"/>
  <c r="B110" i="5"/>
  <c r="I113" i="4" s="1"/>
  <c r="G87" i="5"/>
  <c r="N90" i="4" s="1"/>
  <c r="C110" i="5"/>
  <c r="J113" i="4" s="1"/>
  <c r="F62" i="5"/>
  <c r="M65" i="4" s="1"/>
  <c r="D337" i="5"/>
  <c r="K340" i="4" s="1"/>
  <c r="B318" i="5"/>
  <c r="I321" i="4" s="1"/>
  <c r="C83" i="5"/>
  <c r="J86" i="4" s="1"/>
  <c r="G28" i="5"/>
  <c r="N31" i="4" s="1"/>
  <c r="F80" i="5"/>
  <c r="M83" i="4" s="1"/>
  <c r="B62" i="5"/>
  <c r="I65" i="4" s="1"/>
  <c r="C337" i="5"/>
  <c r="J340" i="4" s="1"/>
  <c r="C7" i="5"/>
  <c r="J10" i="4" s="1"/>
  <c r="E64" i="5"/>
  <c r="L67" i="4" s="1"/>
  <c r="E337" i="5"/>
  <c r="L340" i="4" s="1"/>
  <c r="G350" i="5"/>
  <c r="N353" i="4" s="1"/>
  <c r="G80" i="5"/>
  <c r="N83" i="4" s="1"/>
  <c r="F337" i="5"/>
  <c r="M340" i="4" s="1"/>
  <c r="G65" i="5"/>
  <c r="N68" i="4" s="1"/>
  <c r="E28" i="5"/>
  <c r="L31" i="4" s="1"/>
  <c r="F28" i="5"/>
  <c r="M31" i="4" s="1"/>
  <c r="B80" i="5"/>
  <c r="I83" i="4" s="1"/>
  <c r="D28" i="5"/>
  <c r="K31" i="4" s="1"/>
  <c r="B111" i="5"/>
  <c r="I114" i="4" s="1"/>
  <c r="C111" i="5"/>
  <c r="J114" i="4" s="1"/>
  <c r="G111" i="5"/>
  <c r="N114" i="4" s="1"/>
  <c r="D338" i="5"/>
  <c r="K341" i="4" s="1"/>
  <c r="C334" i="5"/>
  <c r="J337" i="4" s="1"/>
  <c r="B370" i="5"/>
  <c r="I373" i="4" s="1"/>
  <c r="F370" i="5"/>
  <c r="M373" i="4" s="1"/>
  <c r="D370" i="5"/>
  <c r="K373" i="4" s="1"/>
  <c r="C370" i="5"/>
  <c r="J373" i="4" s="1"/>
  <c r="F106" i="5"/>
  <c r="M109" i="4" s="1"/>
  <c r="C13" i="5"/>
  <c r="J16" i="4" s="1"/>
  <c r="B65" i="5"/>
  <c r="I68" i="4" s="1"/>
  <c r="F321" i="5"/>
  <c r="M324" i="4" s="1"/>
  <c r="D13" i="5"/>
  <c r="K16" i="4" s="1"/>
  <c r="D80" i="5"/>
  <c r="K83" i="4" s="1"/>
  <c r="B28" i="5"/>
  <c r="I31" i="4" s="1"/>
  <c r="F111" i="5"/>
  <c r="M114" i="4" s="1"/>
  <c r="B13" i="5"/>
  <c r="I16" i="4" s="1"/>
  <c r="C338" i="5"/>
  <c r="J341" i="4" s="1"/>
  <c r="G334" i="5"/>
  <c r="N337" i="4" s="1"/>
  <c r="C80" i="5"/>
  <c r="J83" i="4" s="1"/>
  <c r="D111" i="5"/>
  <c r="K114" i="4" s="1"/>
  <c r="G338" i="5"/>
  <c r="N341" i="4" s="1"/>
  <c r="E367" i="5"/>
  <c r="L370" i="4" s="1"/>
  <c r="C367" i="5"/>
  <c r="J370" i="4" s="1"/>
  <c r="F72" i="5"/>
  <c r="M75" i="4" s="1"/>
  <c r="E350" i="5"/>
  <c r="L353" i="4" s="1"/>
  <c r="D320" i="5"/>
  <c r="K323" i="4" s="1"/>
  <c r="F110" i="5"/>
  <c r="M113" i="4" s="1"/>
  <c r="E65" i="5"/>
  <c r="L68" i="4" s="1"/>
  <c r="G62" i="5"/>
  <c r="N65" i="4" s="1"/>
  <c r="E110" i="5"/>
  <c r="L113" i="4" s="1"/>
  <c r="F64" i="5"/>
  <c r="M67" i="4" s="1"/>
  <c r="F368" i="5"/>
  <c r="M371" i="4" s="1"/>
  <c r="E72" i="5"/>
  <c r="L75" i="4" s="1"/>
  <c r="B83" i="5"/>
  <c r="I86" i="4" s="1"/>
  <c r="B87" i="5"/>
  <c r="I90" i="4" s="1"/>
  <c r="E330" i="5"/>
  <c r="L333" i="4" s="1"/>
  <c r="E352" i="5"/>
  <c r="L355" i="4" s="1"/>
  <c r="D368" i="5"/>
  <c r="K371" i="4" s="1"/>
  <c r="B72" i="5"/>
  <c r="I75" i="4" s="1"/>
  <c r="E83" i="5"/>
  <c r="L86" i="4" s="1"/>
  <c r="D350" i="5"/>
  <c r="K353" i="4" s="1"/>
  <c r="B367" i="5"/>
  <c r="I370" i="4" s="1"/>
  <c r="F352" i="5"/>
  <c r="M355" i="4" s="1"/>
  <c r="B338" i="5"/>
  <c r="I341" i="4" s="1"/>
  <c r="E35" i="5"/>
  <c r="L38" i="4" s="1"/>
  <c r="E57" i="5"/>
  <c r="L60" i="4" s="1"/>
  <c r="F13" i="5"/>
  <c r="M16" i="4" s="1"/>
  <c r="G368" i="5"/>
  <c r="N371" i="4" s="1"/>
  <c r="F35" i="5"/>
  <c r="M38" i="4" s="1"/>
  <c r="D83" i="5"/>
  <c r="K86" i="4" s="1"/>
  <c r="F345" i="5"/>
  <c r="M348" i="4" s="1"/>
  <c r="D104" i="5"/>
  <c r="K107" i="4" s="1"/>
  <c r="F107" i="5"/>
  <c r="M110" i="4" s="1"/>
  <c r="G64" i="5"/>
  <c r="N67" i="4" s="1"/>
  <c r="C57" i="5"/>
  <c r="J60" i="4" s="1"/>
  <c r="D345" i="5"/>
  <c r="K348" i="4" s="1"/>
  <c r="C352" i="5"/>
  <c r="J355" i="4" s="1"/>
  <c r="G57" i="5"/>
  <c r="N60" i="4" s="1"/>
  <c r="B321" i="5"/>
  <c r="I324" i="4" s="1"/>
  <c r="C320" i="5"/>
  <c r="J323" i="4" s="1"/>
  <c r="E107" i="5"/>
  <c r="L110" i="4" s="1"/>
  <c r="C64" i="5"/>
  <c r="J67" i="4" s="1"/>
  <c r="B350" i="5"/>
  <c r="I353" i="4" s="1"/>
  <c r="D106" i="5"/>
  <c r="K109" i="4" s="1"/>
  <c r="G321" i="5"/>
  <c r="N324" i="4" s="1"/>
  <c r="B368" i="5"/>
  <c r="I371" i="4" s="1"/>
  <c r="G320" i="5"/>
  <c r="N323" i="4" s="1"/>
  <c r="G83" i="5"/>
  <c r="N86" i="4" s="1"/>
  <c r="G367" i="5"/>
  <c r="N370" i="4" s="1"/>
  <c r="C107" i="5"/>
  <c r="J110" i="4" s="1"/>
  <c r="E345" i="5"/>
  <c r="L348" i="4" s="1"/>
  <c r="D352" i="5"/>
  <c r="K355" i="4" s="1"/>
  <c r="F338" i="5"/>
  <c r="M341" i="4" s="1"/>
  <c r="C72" i="5"/>
  <c r="J75" i="4" s="1"/>
  <c r="F65" i="5"/>
  <c r="M68" i="4" s="1"/>
  <c r="C8" i="5"/>
  <c r="J11" i="4" s="1"/>
  <c r="D369" i="5"/>
  <c r="K372" i="4" s="1"/>
  <c r="D343" i="5"/>
  <c r="K346" i="4" s="1"/>
  <c r="F20" i="5"/>
  <c r="M23" i="4" s="1"/>
  <c r="B57" i="5"/>
  <c r="I60" i="4" s="1"/>
  <c r="B320" i="5"/>
  <c r="I323" i="4" s="1"/>
  <c r="B106" i="5"/>
  <c r="I109" i="4" s="1"/>
  <c r="C321" i="5"/>
  <c r="J324" i="4" s="1"/>
  <c r="B345" i="5"/>
  <c r="I348" i="4" s="1"/>
  <c r="D64" i="5"/>
  <c r="K67" i="4" s="1"/>
  <c r="C104" i="5"/>
  <c r="J107" i="4" s="1"/>
  <c r="D334" i="5"/>
  <c r="K337" i="4" s="1"/>
  <c r="G35" i="5"/>
  <c r="N38" i="4" s="1"/>
  <c r="F367" i="5"/>
  <c r="M370" i="4" s="1"/>
  <c r="B352" i="5"/>
  <c r="I355" i="4" s="1"/>
  <c r="C350" i="5"/>
  <c r="J353" i="4" s="1"/>
  <c r="G13" i="5"/>
  <c r="N16" i="4" s="1"/>
  <c r="E368" i="5"/>
  <c r="L371" i="4" s="1"/>
  <c r="C78" i="5"/>
  <c r="J81" i="4" s="1"/>
  <c r="G72" i="5"/>
  <c r="N75" i="4" s="1"/>
  <c r="D65" i="5"/>
  <c r="K68" i="4" s="1"/>
  <c r="G45" i="5"/>
  <c r="N48" i="4" s="1"/>
  <c r="D57" i="5"/>
  <c r="K60" i="4" s="1"/>
  <c r="E106" i="5"/>
  <c r="L109" i="4" s="1"/>
  <c r="D321" i="5"/>
  <c r="K324" i="4" s="1"/>
  <c r="F105" i="5"/>
  <c r="M108" i="4" s="1"/>
  <c r="E334" i="5"/>
  <c r="L337" i="4" s="1"/>
  <c r="F78" i="5"/>
  <c r="M81" i="4" s="1"/>
  <c r="G78" i="5"/>
  <c r="N81" i="4" s="1"/>
  <c r="C38" i="5"/>
  <c r="J41" i="4" s="1"/>
  <c r="B107" i="5"/>
  <c r="I110" i="4" s="1"/>
  <c r="C345" i="5"/>
  <c r="J348" i="4" s="1"/>
  <c r="D107" i="5"/>
  <c r="K110" i="4" s="1"/>
  <c r="D328" i="5"/>
  <c r="K331" i="4" s="1"/>
  <c r="B91" i="5"/>
  <c r="I94" i="4" s="1"/>
  <c r="G317" i="5"/>
  <c r="N320" i="4" s="1"/>
  <c r="G329" i="5"/>
  <c r="N332" i="4" s="1"/>
  <c r="D91" i="5"/>
  <c r="K94" i="4" s="1"/>
  <c r="E69" i="5"/>
  <c r="L72" i="4" s="1"/>
  <c r="D342" i="5"/>
  <c r="K345" i="4" s="1"/>
  <c r="B22" i="5"/>
  <c r="I25" i="4" s="1"/>
  <c r="B11" i="5"/>
  <c r="I14" i="4" s="1"/>
  <c r="E91" i="5"/>
  <c r="L94" i="4" s="1"/>
  <c r="F317" i="5"/>
  <c r="M320" i="4" s="1"/>
  <c r="D330" i="5"/>
  <c r="K333" i="4" s="1"/>
  <c r="G11" i="5"/>
  <c r="N14" i="4" s="1"/>
  <c r="E333" i="5"/>
  <c r="L336" i="4" s="1"/>
  <c r="B330" i="5"/>
  <c r="I333" i="4" s="1"/>
  <c r="D53" i="5"/>
  <c r="K56" i="4" s="1"/>
  <c r="G53" i="5"/>
  <c r="N56" i="4" s="1"/>
  <c r="C343" i="5"/>
  <c r="J346" i="4" s="1"/>
  <c r="E59" i="5"/>
  <c r="L62" i="4" s="1"/>
  <c r="B343" i="5"/>
  <c r="I346" i="4" s="1"/>
  <c r="D35" i="5"/>
  <c r="K38" i="4" s="1"/>
  <c r="G38" i="5"/>
  <c r="N41" i="4" s="1"/>
  <c r="B104" i="5"/>
  <c r="I107" i="4" s="1"/>
  <c r="F63" i="5"/>
  <c r="M66" i="4" s="1"/>
  <c r="E101" i="5"/>
  <c r="L104" i="4" s="1"/>
  <c r="B78" i="5"/>
  <c r="I81" i="4" s="1"/>
  <c r="E320" i="5"/>
  <c r="L323" i="4" s="1"/>
  <c r="B98" i="5"/>
  <c r="I101" i="4" s="1"/>
  <c r="E78" i="5"/>
  <c r="L81" i="4" s="1"/>
  <c r="G91" i="5"/>
  <c r="N94" i="4" s="1"/>
  <c r="E317" i="5"/>
  <c r="L320" i="4" s="1"/>
  <c r="F330" i="5"/>
  <c r="M333" i="4" s="1"/>
  <c r="E369" i="5"/>
  <c r="L372" i="4" s="1"/>
  <c r="C59" i="5"/>
  <c r="J62" i="4" s="1"/>
  <c r="F343" i="5"/>
  <c r="M346" i="4" s="1"/>
  <c r="E104" i="5"/>
  <c r="L107" i="4" s="1"/>
  <c r="C342" i="5"/>
  <c r="J345" i="4" s="1"/>
  <c r="C330" i="5"/>
  <c r="J333" i="4" s="1"/>
  <c r="C369" i="5"/>
  <c r="J372" i="4" s="1"/>
  <c r="B53" i="5"/>
  <c r="I56" i="4" s="1"/>
  <c r="D59" i="5"/>
  <c r="K62" i="4" s="1"/>
  <c r="G343" i="5"/>
  <c r="N346" i="4" s="1"/>
  <c r="E342" i="5"/>
  <c r="L345" i="4" s="1"/>
  <c r="B317" i="5"/>
  <c r="I320" i="4" s="1"/>
  <c r="B369" i="5"/>
  <c r="I372" i="4" s="1"/>
  <c r="C53" i="5"/>
  <c r="J56" i="4" s="1"/>
  <c r="F59" i="5"/>
  <c r="M62" i="4" s="1"/>
  <c r="B342" i="5"/>
  <c r="I345" i="4" s="1"/>
  <c r="C91" i="5"/>
  <c r="J94" i="4" s="1"/>
  <c r="C317" i="5"/>
  <c r="J320" i="4" s="1"/>
  <c r="F369" i="5"/>
  <c r="M372" i="4" s="1"/>
  <c r="E53" i="5"/>
  <c r="L56" i="4" s="1"/>
  <c r="B59" i="5"/>
  <c r="I62" i="4" s="1"/>
  <c r="G328" i="5"/>
  <c r="N331" i="4" s="1"/>
  <c r="E38" i="5"/>
  <c r="L41" i="4" s="1"/>
  <c r="F104" i="5"/>
  <c r="M107" i="4" s="1"/>
  <c r="B334" i="5"/>
  <c r="I337" i="4" s="1"/>
  <c r="F342" i="5"/>
  <c r="M345" i="4" s="1"/>
  <c r="B35" i="5"/>
  <c r="I38" i="4" s="1"/>
  <c r="E27" i="5"/>
  <c r="L30" i="4" s="1"/>
  <c r="B38" i="5"/>
  <c r="I41" i="4" s="1"/>
  <c r="E327" i="5"/>
  <c r="L330" i="4" s="1"/>
  <c r="D38" i="5"/>
  <c r="K41" i="4" s="1"/>
  <c r="G357" i="5"/>
  <c r="N360" i="4" s="1"/>
  <c r="E85" i="5"/>
  <c r="L88" i="4" s="1"/>
  <c r="B323" i="5"/>
  <c r="I326" i="4" s="1"/>
  <c r="C22" i="5"/>
  <c r="J25" i="4" s="1"/>
  <c r="E18" i="5"/>
  <c r="L21" i="4" s="1"/>
  <c r="B40" i="5"/>
  <c r="I43" i="4" s="1"/>
  <c r="F95" i="5"/>
  <c r="M98" i="4" s="1"/>
  <c r="B69" i="5"/>
  <c r="I72" i="4" s="1"/>
  <c r="D85" i="5"/>
  <c r="K88" i="4" s="1"/>
  <c r="D333" i="5"/>
  <c r="K336" i="4" s="1"/>
  <c r="D8" i="5"/>
  <c r="K11" i="4" s="1"/>
  <c r="D44" i="5"/>
  <c r="K47" i="4" s="1"/>
  <c r="D40" i="5"/>
  <c r="K43" i="4" s="1"/>
  <c r="E14" i="5"/>
  <c r="L17" i="4" s="1"/>
  <c r="F85" i="5"/>
  <c r="M88" i="4" s="1"/>
  <c r="B20" i="5"/>
  <c r="I23" i="4" s="1"/>
  <c r="G333" i="5"/>
  <c r="N336" i="4" s="1"/>
  <c r="G327" i="5"/>
  <c r="N330" i="4" s="1"/>
  <c r="D105" i="5"/>
  <c r="K108" i="4" s="1"/>
  <c r="F357" i="5"/>
  <c r="M360" i="4" s="1"/>
  <c r="D329" i="5"/>
  <c r="K332" i="4" s="1"/>
  <c r="E77" i="5"/>
  <c r="L80" i="4" s="1"/>
  <c r="B357" i="5"/>
  <c r="I360" i="4" s="1"/>
  <c r="F329" i="5"/>
  <c r="M332" i="4" s="1"/>
  <c r="D45" i="5"/>
  <c r="K48" i="4" s="1"/>
  <c r="D70" i="5"/>
  <c r="K73" i="4" s="1"/>
  <c r="E331" i="5"/>
  <c r="L334" i="4" s="1"/>
  <c r="D23" i="5"/>
  <c r="K26" i="4" s="1"/>
  <c r="D14" i="5"/>
  <c r="K17" i="4" s="1"/>
  <c r="B85" i="5"/>
  <c r="I88" i="4" s="1"/>
  <c r="F356" i="5"/>
  <c r="M359" i="4" s="1"/>
  <c r="E328" i="5"/>
  <c r="L331" i="4" s="1"/>
  <c r="C358" i="5"/>
  <c r="J361" i="4" s="1"/>
  <c r="E45" i="5"/>
  <c r="L48" i="4" s="1"/>
  <c r="G18" i="5"/>
  <c r="N21" i="4" s="1"/>
  <c r="F340" i="5"/>
  <c r="M343" i="4" s="1"/>
  <c r="C94" i="5"/>
  <c r="J97" i="4" s="1"/>
  <c r="G26" i="5"/>
  <c r="N29" i="4" s="1"/>
  <c r="E323" i="5"/>
  <c r="L326" i="4" s="1"/>
  <c r="C325" i="5"/>
  <c r="J328" i="4" s="1"/>
  <c r="B47" i="5"/>
  <c r="I50" i="4" s="1"/>
  <c r="F322" i="5"/>
  <c r="M325" i="4" s="1"/>
  <c r="D63" i="5"/>
  <c r="K66" i="4" s="1"/>
  <c r="B101" i="5"/>
  <c r="I104" i="4" s="1"/>
  <c r="C340" i="5"/>
  <c r="J343" i="4" s="1"/>
  <c r="G94" i="5"/>
  <c r="N97" i="4" s="1"/>
  <c r="G95" i="5"/>
  <c r="N98" i="4" s="1"/>
  <c r="D77" i="5"/>
  <c r="K80" i="4" s="1"/>
  <c r="D323" i="5"/>
  <c r="K326" i="4" s="1"/>
  <c r="G22" i="5"/>
  <c r="N25" i="4" s="1"/>
  <c r="C333" i="5"/>
  <c r="J336" i="4" s="1"/>
  <c r="B18" i="5"/>
  <c r="I21" i="4" s="1"/>
  <c r="G8" i="5"/>
  <c r="N11" i="4" s="1"/>
  <c r="D340" i="5"/>
  <c r="K343" i="4" s="1"/>
  <c r="C327" i="5"/>
  <c r="J330" i="4" s="1"/>
  <c r="C357" i="5"/>
  <c r="J360" i="4" s="1"/>
  <c r="B14" i="5"/>
  <c r="I17" i="4" s="1"/>
  <c r="G105" i="5"/>
  <c r="N108" i="4" s="1"/>
  <c r="C69" i="5"/>
  <c r="J72" i="4" s="1"/>
  <c r="C85" i="5"/>
  <c r="J88" i="4" s="1"/>
  <c r="G77" i="5"/>
  <c r="N80" i="4" s="1"/>
  <c r="G20" i="5"/>
  <c r="N23" i="4" s="1"/>
  <c r="C63" i="5"/>
  <c r="J66" i="4" s="1"/>
  <c r="C101" i="5"/>
  <c r="J104" i="4" s="1"/>
  <c r="G322" i="5"/>
  <c r="N325" i="4" s="1"/>
  <c r="F22" i="5"/>
  <c r="M25" i="4" s="1"/>
  <c r="B70" i="5"/>
  <c r="I73" i="4" s="1"/>
  <c r="B8" i="5"/>
  <c r="I11" i="4" s="1"/>
  <c r="G23" i="5"/>
  <c r="N26" i="4" s="1"/>
  <c r="B100" i="5"/>
  <c r="I103" i="4" s="1"/>
  <c r="G44" i="5"/>
  <c r="N47" i="4" s="1"/>
  <c r="C105" i="5"/>
  <c r="J108" i="4" s="1"/>
  <c r="E329" i="5"/>
  <c r="L332" i="4" s="1"/>
  <c r="D69" i="5"/>
  <c r="K72" i="4" s="1"/>
  <c r="G356" i="5"/>
  <c r="N359" i="4" s="1"/>
  <c r="F328" i="5"/>
  <c r="M331" i="4" s="1"/>
  <c r="C45" i="5"/>
  <c r="J48" i="4" s="1"/>
  <c r="D20" i="5"/>
  <c r="K23" i="4" s="1"/>
  <c r="F101" i="5"/>
  <c r="M104" i="4" s="1"/>
  <c r="F41" i="5"/>
  <c r="M44" i="4" s="1"/>
  <c r="C70" i="5"/>
  <c r="J73" i="4" s="1"/>
  <c r="F56" i="5"/>
  <c r="M59" i="4" s="1"/>
  <c r="D22" i="5"/>
  <c r="K25" i="4" s="1"/>
  <c r="F333" i="5"/>
  <c r="M336" i="4" s="1"/>
  <c r="E8" i="5"/>
  <c r="L11" i="4" s="1"/>
  <c r="C47" i="5"/>
  <c r="J50" i="4" s="1"/>
  <c r="D357" i="5"/>
  <c r="K360" i="4" s="1"/>
  <c r="D100" i="5"/>
  <c r="K103" i="4" s="1"/>
  <c r="E17" i="5"/>
  <c r="L20" i="4" s="1"/>
  <c r="F49" i="5"/>
  <c r="M52" i="4" s="1"/>
  <c r="E105" i="5"/>
  <c r="L108" i="4" s="1"/>
  <c r="C329" i="5"/>
  <c r="J332" i="4" s="1"/>
  <c r="F69" i="5"/>
  <c r="M72" i="4" s="1"/>
  <c r="C364" i="5"/>
  <c r="J367" i="4" s="1"/>
  <c r="C328" i="5"/>
  <c r="J331" i="4" s="1"/>
  <c r="F45" i="5"/>
  <c r="M48" i="4" s="1"/>
  <c r="C20" i="5"/>
  <c r="J23" i="4" s="1"/>
  <c r="D101" i="5"/>
  <c r="K104" i="4" s="1"/>
  <c r="G325" i="5"/>
  <c r="N328" i="4" s="1"/>
  <c r="E100" i="5"/>
  <c r="L103" i="4" s="1"/>
  <c r="F74" i="5"/>
  <c r="M77" i="4" s="1"/>
  <c r="E47" i="5"/>
  <c r="L50" i="4" s="1"/>
  <c r="B94" i="5"/>
  <c r="I97" i="4" s="1"/>
  <c r="E341" i="5"/>
  <c r="L344" i="4" s="1"/>
  <c r="C40" i="5"/>
  <c r="J43" i="4" s="1"/>
  <c r="F319" i="5"/>
  <c r="M322" i="4" s="1"/>
  <c r="C361" i="5"/>
  <c r="J364" i="4" s="1"/>
  <c r="C26" i="5"/>
  <c r="J29" i="4" s="1"/>
  <c r="F52" i="5"/>
  <c r="M55" i="4" s="1"/>
  <c r="F331" i="5"/>
  <c r="M334" i="4" s="1"/>
  <c r="G56" i="5"/>
  <c r="N59" i="4" s="1"/>
  <c r="G74" i="5"/>
  <c r="N77" i="4" s="1"/>
  <c r="B17" i="5"/>
  <c r="I20" i="4" s="1"/>
  <c r="C341" i="5"/>
  <c r="J344" i="4" s="1"/>
  <c r="G41" i="5"/>
  <c r="N44" i="4" s="1"/>
  <c r="G364" i="5"/>
  <c r="N367" i="4" s="1"/>
  <c r="G358" i="5"/>
  <c r="N361" i="4" s="1"/>
  <c r="D361" i="5"/>
  <c r="K364" i="4" s="1"/>
  <c r="C52" i="5"/>
  <c r="J55" i="4" s="1"/>
  <c r="C43" i="5"/>
  <c r="J46" i="4" s="1"/>
  <c r="F323" i="5"/>
  <c r="M326" i="4" s="1"/>
  <c r="E70" i="5"/>
  <c r="L73" i="4" s="1"/>
  <c r="B331" i="5"/>
  <c r="I334" i="4" s="1"/>
  <c r="F18" i="5"/>
  <c r="M21" i="4" s="1"/>
  <c r="C27" i="5"/>
  <c r="J30" i="4" s="1"/>
  <c r="E340" i="5"/>
  <c r="L343" i="4" s="1"/>
  <c r="F47" i="5"/>
  <c r="M50" i="4" s="1"/>
  <c r="D327" i="5"/>
  <c r="K330" i="4" s="1"/>
  <c r="F100" i="5"/>
  <c r="M103" i="4" s="1"/>
  <c r="D94" i="5"/>
  <c r="K97" i="4" s="1"/>
  <c r="D55" i="5"/>
  <c r="K58" i="4" s="1"/>
  <c r="B16" i="5"/>
  <c r="I19" i="4" s="1"/>
  <c r="F17" i="5"/>
  <c r="M20" i="4" s="1"/>
  <c r="D341" i="5"/>
  <c r="K344" i="4" s="1"/>
  <c r="B49" i="5"/>
  <c r="I52" i="4" s="1"/>
  <c r="F40" i="5"/>
  <c r="M43" i="4" s="1"/>
  <c r="E335" i="5"/>
  <c r="L338" i="4" s="1"/>
  <c r="F14" i="5"/>
  <c r="M17" i="4" s="1"/>
  <c r="D319" i="5"/>
  <c r="K322" i="4" s="1"/>
  <c r="E361" i="5"/>
  <c r="L364" i="4" s="1"/>
  <c r="C77" i="5"/>
  <c r="J80" i="4" s="1"/>
  <c r="F42" i="5"/>
  <c r="M45" i="4" s="1"/>
  <c r="E63" i="5"/>
  <c r="L66" i="4" s="1"/>
  <c r="C98" i="5"/>
  <c r="J101" i="4" s="1"/>
  <c r="D52" i="5"/>
  <c r="K55" i="4" s="1"/>
  <c r="E55" i="5"/>
  <c r="L58" i="4" s="1"/>
  <c r="B42" i="5"/>
  <c r="I45" i="4" s="1"/>
  <c r="E43" i="5"/>
  <c r="L46" i="4" s="1"/>
  <c r="C323" i="5"/>
  <c r="J326" i="4" s="1"/>
  <c r="D325" i="5"/>
  <c r="K328" i="4" s="1"/>
  <c r="F70" i="5"/>
  <c r="M73" i="4" s="1"/>
  <c r="C331" i="5"/>
  <c r="J334" i="4" s="1"/>
  <c r="E56" i="5"/>
  <c r="L59" i="4" s="1"/>
  <c r="D74" i="5"/>
  <c r="K77" i="4" s="1"/>
  <c r="B27" i="5"/>
  <c r="I30" i="4" s="1"/>
  <c r="B340" i="5"/>
  <c r="I343" i="4" s="1"/>
  <c r="D47" i="5"/>
  <c r="K50" i="4" s="1"/>
  <c r="B23" i="5"/>
  <c r="I26" i="4" s="1"/>
  <c r="C100" i="5"/>
  <c r="J103" i="4" s="1"/>
  <c r="B55" i="5"/>
  <c r="I58" i="4" s="1"/>
  <c r="E44" i="5"/>
  <c r="L47" i="4" s="1"/>
  <c r="E16" i="5"/>
  <c r="L19" i="4" s="1"/>
  <c r="C17" i="5"/>
  <c r="J20" i="4" s="1"/>
  <c r="D49" i="5"/>
  <c r="K52" i="4" s="1"/>
  <c r="E40" i="5"/>
  <c r="L43" i="4" s="1"/>
  <c r="E95" i="5"/>
  <c r="L98" i="4" s="1"/>
  <c r="F335" i="5"/>
  <c r="M338" i="4" s="1"/>
  <c r="C14" i="5"/>
  <c r="J17" i="4" s="1"/>
  <c r="D41" i="5"/>
  <c r="K44" i="4" s="1"/>
  <c r="D364" i="5"/>
  <c r="K367" i="4" s="1"/>
  <c r="B319" i="5"/>
  <c r="I322" i="4" s="1"/>
  <c r="B356" i="5"/>
  <c r="I359" i="4" s="1"/>
  <c r="B358" i="5"/>
  <c r="I361" i="4" s="1"/>
  <c r="F361" i="5"/>
  <c r="M364" i="4" s="1"/>
  <c r="C322" i="5"/>
  <c r="J325" i="4" s="1"/>
  <c r="B26" i="5"/>
  <c r="I29" i="4" s="1"/>
  <c r="E42" i="5"/>
  <c r="L45" i="4" s="1"/>
  <c r="B63" i="5"/>
  <c r="I66" i="4" s="1"/>
  <c r="D98" i="5"/>
  <c r="K101" i="4" s="1"/>
  <c r="F11" i="5"/>
  <c r="M14" i="4" s="1"/>
  <c r="D17" i="5"/>
  <c r="K20" i="4" s="1"/>
  <c r="B335" i="5"/>
  <c r="I338" i="4" s="1"/>
  <c r="B43" i="5"/>
  <c r="I46" i="4" s="1"/>
  <c r="F325" i="5"/>
  <c r="M328" i="4" s="1"/>
  <c r="G331" i="5"/>
  <c r="N334" i="4" s="1"/>
  <c r="B56" i="5"/>
  <c r="I59" i="4" s="1"/>
  <c r="C74" i="5"/>
  <c r="J77" i="4" s="1"/>
  <c r="F27" i="5"/>
  <c r="M30" i="4" s="1"/>
  <c r="C23" i="5"/>
  <c r="J26" i="4" s="1"/>
  <c r="F55" i="5"/>
  <c r="M58" i="4" s="1"/>
  <c r="B44" i="5"/>
  <c r="I47" i="4" s="1"/>
  <c r="F16" i="5"/>
  <c r="M19" i="4" s="1"/>
  <c r="E49" i="5"/>
  <c r="L52" i="4" s="1"/>
  <c r="B95" i="5"/>
  <c r="I98" i="4" s="1"/>
  <c r="C335" i="5"/>
  <c r="J338" i="4" s="1"/>
  <c r="E41" i="5"/>
  <c r="L44" i="4" s="1"/>
  <c r="B364" i="5"/>
  <c r="I367" i="4" s="1"/>
  <c r="E319" i="5"/>
  <c r="L322" i="4" s="1"/>
  <c r="E356" i="5"/>
  <c r="L359" i="4" s="1"/>
  <c r="F358" i="5"/>
  <c r="M361" i="4" s="1"/>
  <c r="G361" i="5"/>
  <c r="N364" i="4" s="1"/>
  <c r="D322" i="5"/>
  <c r="K325" i="4" s="1"/>
  <c r="D26" i="5"/>
  <c r="K29" i="4" s="1"/>
  <c r="D42" i="5"/>
  <c r="K45" i="4" s="1"/>
  <c r="E98" i="5"/>
  <c r="L101" i="4" s="1"/>
  <c r="C11" i="5"/>
  <c r="J14" i="4" s="1"/>
  <c r="D43" i="5"/>
  <c r="K46" i="4" s="1"/>
  <c r="D16" i="5"/>
  <c r="K19" i="4" s="1"/>
  <c r="F43" i="5"/>
  <c r="M46" i="4" s="1"/>
  <c r="E325" i="5"/>
  <c r="L328" i="4" s="1"/>
  <c r="D18" i="5"/>
  <c r="K21" i="4" s="1"/>
  <c r="C56" i="5"/>
  <c r="J59" i="4" s="1"/>
  <c r="E74" i="5"/>
  <c r="L77" i="4" s="1"/>
  <c r="D27" i="5"/>
  <c r="K30" i="4" s="1"/>
  <c r="F327" i="5"/>
  <c r="M330" i="4" s="1"/>
  <c r="E23" i="5"/>
  <c r="L26" i="4" s="1"/>
  <c r="F94" i="5"/>
  <c r="M97" i="4" s="1"/>
  <c r="C55" i="5"/>
  <c r="J58" i="4" s="1"/>
  <c r="C44" i="5"/>
  <c r="J47" i="4" s="1"/>
  <c r="C16" i="5"/>
  <c r="J19" i="4" s="1"/>
  <c r="F341" i="5"/>
  <c r="M344" i="4" s="1"/>
  <c r="C49" i="5"/>
  <c r="J52" i="4" s="1"/>
  <c r="C95" i="5"/>
  <c r="J98" i="4" s="1"/>
  <c r="D335" i="5"/>
  <c r="K338" i="4" s="1"/>
  <c r="C41" i="5"/>
  <c r="J44" i="4" s="1"/>
  <c r="E364" i="5"/>
  <c r="L367" i="4" s="1"/>
  <c r="C319" i="5"/>
  <c r="J322" i="4" s="1"/>
  <c r="D356" i="5"/>
  <c r="K359" i="4" s="1"/>
  <c r="D358" i="5"/>
  <c r="K361" i="4" s="1"/>
  <c r="B77" i="5"/>
  <c r="I80" i="4" s="1"/>
  <c r="E322" i="5"/>
  <c r="L325" i="4" s="1"/>
  <c r="E26" i="5"/>
  <c r="L29" i="4" s="1"/>
  <c r="C42" i="5"/>
  <c r="J45" i="4" s="1"/>
  <c r="F98" i="5"/>
  <c r="M101" i="4" s="1"/>
  <c r="E52" i="5"/>
  <c r="L55" i="4" s="1"/>
  <c r="D11" i="5"/>
  <c r="K14" i="4" s="1"/>
  <c r="G341" i="5"/>
  <c r="N344" i="4" s="1"/>
  <c r="G52" i="5"/>
  <c r="N55" i="4" s="1"/>
  <c r="AI82" i="5"/>
  <c r="G82" i="5" s="1"/>
  <c r="AI220" i="5"/>
  <c r="AI366" i="5"/>
  <c r="B366" i="5" s="1"/>
  <c r="AI316" i="5"/>
  <c r="AI273" i="5"/>
  <c r="AI160" i="5"/>
  <c r="AI144" i="5"/>
  <c r="AI84" i="5"/>
  <c r="D84" i="5" s="1"/>
  <c r="AI88" i="5"/>
  <c r="G88" i="5" s="1"/>
  <c r="AI306" i="5"/>
  <c r="AI54" i="5"/>
  <c r="AI93" i="5"/>
  <c r="B93" i="5" s="1"/>
  <c r="AI326" i="5"/>
  <c r="D326" i="5" s="1"/>
  <c r="AI181" i="5"/>
  <c r="AI140" i="5"/>
  <c r="AI360" i="5"/>
  <c r="C360" i="5" s="1"/>
  <c r="AI347" i="5"/>
  <c r="G347" i="5" s="1"/>
  <c r="AI250" i="5"/>
  <c r="AI278" i="5"/>
  <c r="AI134" i="5"/>
  <c r="AI281" i="5"/>
  <c r="AI73" i="5"/>
  <c r="G73" i="5" s="1"/>
  <c r="AI346" i="5"/>
  <c r="F346" i="5" s="1"/>
  <c r="AI76" i="5"/>
  <c r="B76" i="5" s="1"/>
  <c r="AI233" i="5"/>
  <c r="AI92" i="5"/>
  <c r="G92" i="5" s="1"/>
  <c r="AI86" i="5"/>
  <c r="C86" i="5" s="1"/>
  <c r="AI221" i="5"/>
  <c r="AI253" i="5"/>
  <c r="AI162" i="5"/>
  <c r="AI231" i="5"/>
  <c r="AI213" i="5"/>
  <c r="AI39" i="5"/>
  <c r="B39" i="5" s="1"/>
  <c r="AI311" i="5"/>
  <c r="AI359" i="5"/>
  <c r="D359" i="5" s="1"/>
  <c r="AI232" i="5"/>
  <c r="AI212" i="5"/>
  <c r="AI211" i="5"/>
  <c r="AI25" i="5"/>
  <c r="D25" i="5" s="1"/>
  <c r="AI120" i="5"/>
  <c r="AI299" i="5"/>
  <c r="AI158" i="5"/>
  <c r="AI291" i="5"/>
  <c r="AI202" i="5"/>
  <c r="AI149" i="5"/>
  <c r="AI121" i="5"/>
  <c r="AI150" i="5"/>
  <c r="AI344" i="5"/>
  <c r="D344" i="5" s="1"/>
  <c r="AI90" i="5"/>
  <c r="G90" i="5" s="1"/>
  <c r="AI36" i="5"/>
  <c r="F36" i="5" s="1"/>
  <c r="AI308" i="5"/>
  <c r="AI32" i="5"/>
  <c r="E32" i="5" s="1"/>
  <c r="AI355" i="5"/>
  <c r="E355" i="5" s="1"/>
  <c r="AI301" i="5"/>
  <c r="AI71" i="5"/>
  <c r="B71" i="5" s="1"/>
  <c r="AI236" i="5"/>
  <c r="AI215" i="5"/>
  <c r="AI66" i="5"/>
  <c r="F66" i="5" s="1"/>
  <c r="AI193" i="5"/>
  <c r="AI155" i="5"/>
  <c r="AI274" i="5"/>
  <c r="AI304" i="5"/>
  <c r="AI224" i="5"/>
  <c r="AI204" i="5"/>
  <c r="AI156" i="5"/>
  <c r="AI178" i="5"/>
  <c r="AI312" i="5"/>
  <c r="AI354" i="5"/>
  <c r="G354" i="5" s="1"/>
  <c r="AI351" i="5"/>
  <c r="F351" i="5" s="1"/>
  <c r="AI33" i="5"/>
  <c r="E33" i="5" s="1"/>
  <c r="AI244" i="5"/>
  <c r="AI349" i="5"/>
  <c r="D349" i="5" s="1"/>
  <c r="AI189" i="5"/>
  <c r="AI29" i="5"/>
  <c r="C29" i="5" s="1"/>
  <c r="AI288" i="5"/>
  <c r="AI9" i="5"/>
  <c r="E9" i="5" s="1"/>
  <c r="AI108" i="5"/>
  <c r="D108" i="5" s="1"/>
  <c r="AI131" i="5"/>
  <c r="AI31" i="5"/>
  <c r="E31" i="5" s="1"/>
  <c r="AI217" i="5"/>
  <c r="AI296" i="5"/>
  <c r="AI363" i="5"/>
  <c r="F363" i="5" s="1"/>
  <c r="AI173" i="5"/>
  <c r="AI99" i="5"/>
  <c r="B99" i="5" s="1"/>
  <c r="AI15" i="5"/>
  <c r="G15" i="5" s="1"/>
  <c r="AI249" i="5"/>
  <c r="AI200" i="5"/>
  <c r="AI255" i="5"/>
  <c r="AI58" i="5"/>
  <c r="E58" i="5" s="1"/>
  <c r="AI115" i="5"/>
  <c r="AI259" i="5"/>
  <c r="AI324" i="5"/>
  <c r="D324" i="5" s="1"/>
  <c r="AI68" i="5"/>
  <c r="B68" i="5" s="1"/>
  <c r="AI251" i="5"/>
  <c r="AI176" i="5"/>
  <c r="AI339" i="5"/>
  <c r="F339" i="5" s="1"/>
  <c r="AI116" i="5"/>
  <c r="AI270" i="5"/>
  <c r="AI163" i="5"/>
  <c r="AI257" i="5"/>
  <c r="AI51" i="5"/>
  <c r="D51" i="5" s="1"/>
  <c r="AI19" i="5"/>
  <c r="D19" i="5" s="1"/>
  <c r="AI266" i="5"/>
  <c r="AI75" i="5"/>
  <c r="G75" i="5" s="1"/>
  <c r="AI164" i="5"/>
  <c r="AI34" i="5"/>
  <c r="E34" i="5" s="1"/>
  <c r="AI362" i="5"/>
  <c r="G362" i="5" s="1"/>
  <c r="AI119" i="5"/>
  <c r="AI138" i="5"/>
  <c r="AI67" i="5"/>
  <c r="B67" i="5" s="1"/>
  <c r="AI79" i="5"/>
  <c r="E79" i="5" s="1"/>
  <c r="AI348" i="5"/>
  <c r="E348" i="5" s="1"/>
  <c r="AI114" i="5"/>
  <c r="AI206" i="5"/>
  <c r="AI235" i="5"/>
  <c r="AI261" i="5"/>
  <c r="AI297" i="5"/>
  <c r="AI146" i="5"/>
  <c r="AI313" i="5"/>
  <c r="AI21" i="5"/>
  <c r="E21" i="5" s="1"/>
  <c r="AI117" i="5"/>
  <c r="AI133" i="5"/>
  <c r="AI46" i="5"/>
  <c r="G46" i="5" s="1"/>
  <c r="AI10" i="5"/>
  <c r="G10" i="5" s="1"/>
  <c r="AI365" i="5"/>
  <c r="G365" i="5" s="1"/>
  <c r="AI89" i="5"/>
  <c r="E89" i="5" s="1"/>
  <c r="AI290" i="5"/>
  <c r="AI265" i="5"/>
  <c r="AI157" i="5"/>
  <c r="AI238" i="5"/>
  <c r="AI130" i="5"/>
  <c r="AI102" i="5"/>
  <c r="G102" i="5" s="1"/>
  <c r="AI135" i="5"/>
  <c r="AI124" i="5"/>
  <c r="AI258" i="5"/>
  <c r="AI240" i="5"/>
  <c r="AI226" i="5"/>
  <c r="AI97" i="5"/>
  <c r="D97" i="5" s="1"/>
  <c r="AI148" i="5"/>
  <c r="AI262" i="5"/>
  <c r="AI112" i="5"/>
  <c r="E112" i="5" s="1"/>
  <c r="AI272" i="5"/>
  <c r="AI179" i="5"/>
  <c r="AI332" i="5"/>
  <c r="F332" i="5" s="1"/>
  <c r="AI227" i="5"/>
  <c r="AI113" i="5"/>
  <c r="F113" i="5" s="1"/>
  <c r="AI336" i="5"/>
  <c r="E336" i="5" s="1"/>
  <c r="AI81" i="5"/>
  <c r="D81" i="5" s="1"/>
  <c r="AI300" i="5"/>
  <c r="AI172" i="5"/>
  <c r="AI50" i="5"/>
  <c r="C50" i="5" s="1"/>
  <c r="AI310" i="5"/>
  <c r="AI294" i="5"/>
  <c r="AI30" i="5"/>
  <c r="F30" i="5" s="1"/>
  <c r="AI180" i="5"/>
  <c r="AI37" i="5"/>
  <c r="B37" i="5" s="1"/>
  <c r="AI219" i="5"/>
  <c r="AI60" i="5"/>
  <c r="F60" i="5" s="1"/>
  <c r="AI61" i="5"/>
  <c r="B61" i="5" s="1"/>
  <c r="AI96" i="5"/>
  <c r="G96" i="5" s="1"/>
  <c r="AI48" i="5"/>
  <c r="F48" i="5" s="1"/>
  <c r="AI190" i="5"/>
  <c r="AI122" i="5"/>
  <c r="AI234" i="5"/>
  <c r="AI242" i="5"/>
  <c r="AI263" i="5"/>
  <c r="AI109" i="5"/>
  <c r="F109" i="5" s="1"/>
  <c r="AI103" i="5"/>
  <c r="G103" i="5" s="1"/>
  <c r="C167" i="5"/>
  <c r="J170" i="4" s="1"/>
  <c r="G307" i="5"/>
  <c r="N310" i="4" s="1"/>
  <c r="D207" i="5"/>
  <c r="K210" i="4" s="1"/>
  <c r="B237" i="5"/>
  <c r="I240" i="4" s="1"/>
  <c r="G183" i="5"/>
  <c r="N186" i="4" s="1"/>
  <c r="G128" i="5"/>
  <c r="N131" i="4" s="1"/>
  <c r="F174" i="5"/>
  <c r="M177" i="4" s="1"/>
  <c r="B123" i="5"/>
  <c r="I126" i="4" s="1"/>
  <c r="E194" i="5"/>
  <c r="L197" i="4" s="1"/>
  <c r="G247" i="5"/>
  <c r="N250" i="4" s="1"/>
  <c r="B268" i="5"/>
  <c r="I271" i="4" s="1"/>
  <c r="F314" i="5"/>
  <c r="M317" i="4" s="1"/>
  <c r="E287" i="5"/>
  <c r="L290" i="4" s="1"/>
  <c r="B225" i="5"/>
  <c r="I228" i="4" s="1"/>
  <c r="D184" i="5"/>
  <c r="K187" i="4" s="1"/>
  <c r="G248" i="5"/>
  <c r="N251" i="4" s="1"/>
  <c r="E218" i="5"/>
  <c r="L221" i="4" s="1"/>
  <c r="F230" i="5"/>
  <c r="M233" i="4" s="1"/>
  <c r="G186" i="5"/>
  <c r="N189" i="4" s="1"/>
  <c r="G245" i="5"/>
  <c r="N248" i="4" s="1"/>
  <c r="D165" i="5"/>
  <c r="K168" i="4" s="1"/>
  <c r="G166" i="5"/>
  <c r="N169" i="4" s="1"/>
  <c r="F151" i="5"/>
  <c r="M154" i="4" s="1"/>
  <c r="G125" i="5"/>
  <c r="N128" i="4" s="1"/>
  <c r="E198" i="5"/>
  <c r="L201" i="4" s="1"/>
  <c r="D185" i="5"/>
  <c r="K188" i="4" s="1"/>
  <c r="C143" i="5"/>
  <c r="J146" i="4" s="1"/>
  <c r="G302" i="5"/>
  <c r="N305" i="4" s="1"/>
  <c r="D293" i="5"/>
  <c r="K296" i="4" s="1"/>
  <c r="D279" i="5"/>
  <c r="K282" i="4" s="1"/>
  <c r="G192" i="5"/>
  <c r="N195" i="4" s="1"/>
  <c r="G175" i="5"/>
  <c r="N178" i="4" s="1"/>
  <c r="G243" i="5"/>
  <c r="N246" i="4" s="1"/>
  <c r="E228" i="5"/>
  <c r="L231" i="4" s="1"/>
  <c r="G196" i="5"/>
  <c r="N199" i="4" s="1"/>
  <c r="G282" i="5"/>
  <c r="N285" i="4" s="1"/>
  <c r="G269" i="5"/>
  <c r="N272" i="4" s="1"/>
  <c r="B286" i="5"/>
  <c r="I289" i="4" s="1"/>
  <c r="C199" i="5"/>
  <c r="J202" i="4" s="1"/>
  <c r="G126" i="5"/>
  <c r="N129" i="4" s="1"/>
  <c r="G214" i="5"/>
  <c r="N217" i="4" s="1"/>
  <c r="D205" i="5"/>
  <c r="K208" i="4" s="1"/>
  <c r="G118" i="5"/>
  <c r="N121" i="4" s="1"/>
  <c r="B284" i="5"/>
  <c r="I287" i="4" s="1"/>
  <c r="G177" i="5"/>
  <c r="N180" i="4" s="1"/>
  <c r="D171" i="5"/>
  <c r="K174" i="4" s="1"/>
  <c r="E246" i="5"/>
  <c r="L249" i="4" s="1"/>
  <c r="F285" i="5"/>
  <c r="M288" i="4" s="1"/>
  <c r="F187" i="5"/>
  <c r="M190" i="4" s="1"/>
  <c r="G315" i="5"/>
  <c r="N318" i="4" s="1"/>
  <c r="D277" i="5"/>
  <c r="K280" i="4" s="1"/>
  <c r="G239" i="5"/>
  <c r="N242" i="4" s="1"/>
  <c r="G159" i="5"/>
  <c r="N162" i="4" s="1"/>
  <c r="G264" i="5"/>
  <c r="N267" i="4" s="1"/>
  <c r="G136" i="5"/>
  <c r="N139" i="4" s="1"/>
  <c r="E168" i="5"/>
  <c r="L171" i="4" s="1"/>
  <c r="G309" i="5"/>
  <c r="N312" i="4" s="1"/>
  <c r="E256" i="5"/>
  <c r="L259" i="4" s="1"/>
  <c r="G161" i="5"/>
  <c r="N164" i="4" s="1"/>
  <c r="F271" i="5"/>
  <c r="M274" i="4" s="1"/>
  <c r="B295" i="5"/>
  <c r="I298" i="4" s="1"/>
  <c r="C254" i="5"/>
  <c r="J257" i="4" s="1"/>
  <c r="G137" i="5"/>
  <c r="N140" i="4" s="1"/>
  <c r="D145" i="5"/>
  <c r="K148" i="4" s="1"/>
  <c r="C147" i="5"/>
  <c r="J150" i="4" s="1"/>
  <c r="D154" i="5"/>
  <c r="K157" i="4" s="1"/>
  <c r="E182" i="5"/>
  <c r="L185" i="4" s="1"/>
  <c r="G275" i="5"/>
  <c r="N278" i="4" s="1"/>
  <c r="D303" i="5"/>
  <c r="K306" i="4" s="1"/>
  <c r="B209" i="5"/>
  <c r="I212" i="4" s="1"/>
  <c r="G191" i="5"/>
  <c r="N194" i="4" s="1"/>
  <c r="C141" i="5"/>
  <c r="J144" i="4" s="1"/>
  <c r="G260" i="5"/>
  <c r="N263" i="4" s="1"/>
  <c r="C210" i="5"/>
  <c r="J213" i="4" s="1"/>
  <c r="G153" i="5"/>
  <c r="N156" i="4" s="1"/>
  <c r="G132" i="5"/>
  <c r="N135" i="4" s="1"/>
  <c r="B222" i="5"/>
  <c r="I225" i="4" s="1"/>
  <c r="G283" i="5"/>
  <c r="N286" i="4" s="1"/>
  <c r="C292" i="5"/>
  <c r="J295" i="4" s="1"/>
  <c r="F280" i="5"/>
  <c r="M283" i="4" s="1"/>
  <c r="C305" i="5"/>
  <c r="J308" i="4" s="1"/>
  <c r="D216" i="5"/>
  <c r="K219" i="4" s="1"/>
  <c r="F195" i="5"/>
  <c r="M198" i="4" s="1"/>
  <c r="B289" i="5"/>
  <c r="I292" i="4" s="1"/>
  <c r="G188" i="5"/>
  <c r="N191" i="4" s="1"/>
  <c r="F170" i="5"/>
  <c r="M173" i="4" s="1"/>
  <c r="G267" i="5"/>
  <c r="N270" i="4" s="1"/>
  <c r="B298" i="5"/>
  <c r="I301" i="4" s="1"/>
  <c r="G241" i="5"/>
  <c r="N244" i="4" s="1"/>
  <c r="G201" i="5"/>
  <c r="N204" i="4" s="1"/>
  <c r="G129" i="5"/>
  <c r="N132" i="4" s="1"/>
  <c r="D276" i="5"/>
  <c r="K279" i="4" s="1"/>
  <c r="G142" i="5"/>
  <c r="N145" i="4" s="1"/>
  <c r="G203" i="5"/>
  <c r="N206" i="4" s="1"/>
  <c r="E139" i="5"/>
  <c r="L142" i="4" s="1"/>
  <c r="G197" i="5"/>
  <c r="N200" i="4" s="1"/>
  <c r="G152" i="5"/>
  <c r="N155" i="4" s="1"/>
  <c r="G223" i="5"/>
  <c r="N226" i="4" s="1"/>
  <c r="C208" i="5"/>
  <c r="J211" i="4" s="1"/>
  <c r="B169" i="5"/>
  <c r="I172" i="4" s="1"/>
  <c r="B252" i="5"/>
  <c r="I255" i="4" s="1"/>
  <c r="D229" i="5"/>
  <c r="K232" i="4" s="1"/>
  <c r="F275" i="5"/>
  <c r="M278" i="4" s="1"/>
  <c r="B183" i="5"/>
  <c r="I186" i="4" s="1"/>
  <c r="E129" i="5"/>
  <c r="L132" i="4" s="1"/>
  <c r="F289" i="5"/>
  <c r="M292" i="4" s="1"/>
  <c r="E209" i="5"/>
  <c r="L212" i="4" s="1"/>
  <c r="E222" i="5"/>
  <c r="L225" i="4" s="1"/>
  <c r="F293" i="5"/>
  <c r="M296" i="4" s="1"/>
  <c r="B276" i="5"/>
  <c r="I279" i="4" s="1"/>
  <c r="E223" i="5"/>
  <c r="L226" i="4" s="1"/>
  <c r="E191" i="5"/>
  <c r="L194" i="4" s="1"/>
  <c r="C159" i="5"/>
  <c r="J162" i="4" s="1"/>
  <c r="C139" i="5"/>
  <c r="J142" i="4" s="1"/>
  <c r="E136" i="5"/>
  <c r="L139" i="4" s="1"/>
  <c r="F241" i="5"/>
  <c r="M244" i="4" s="1"/>
  <c r="F302" i="5"/>
  <c r="M305" i="4" s="1"/>
  <c r="C309" i="5"/>
  <c r="J312" i="4" s="1"/>
  <c r="B194" i="5"/>
  <c r="I197" i="4" s="1"/>
  <c r="F243" i="5"/>
  <c r="M246" i="4" s="1"/>
  <c r="E277" i="5"/>
  <c r="L280" i="4" s="1"/>
  <c r="F210" i="5"/>
  <c r="M213" i="4" s="1"/>
  <c r="C284" i="5"/>
  <c r="J287" i="4" s="1"/>
  <c r="F201" i="5"/>
  <c r="M204" i="4" s="1"/>
  <c r="F139" i="5"/>
  <c r="M142" i="4" s="1"/>
  <c r="D129" i="5"/>
  <c r="K132" i="4" s="1"/>
  <c r="C142" i="5"/>
  <c r="J145" i="4" s="1"/>
  <c r="F126" i="5"/>
  <c r="M129" i="4" s="1"/>
  <c r="B170" i="5"/>
  <c r="I173" i="4" s="1"/>
  <c r="F154" i="5"/>
  <c r="M157" i="4" s="1"/>
  <c r="E167" i="5"/>
  <c r="L170" i="4" s="1"/>
  <c r="C302" i="5"/>
  <c r="J305" i="4" s="1"/>
  <c r="C277" i="5"/>
  <c r="J280" i="4" s="1"/>
  <c r="B208" i="5"/>
  <c r="I211" i="4" s="1"/>
  <c r="E207" i="5"/>
  <c r="L210" i="4" s="1"/>
  <c r="C201" i="5"/>
  <c r="J204" i="4" s="1"/>
  <c r="E152" i="5"/>
  <c r="L155" i="4" s="1"/>
  <c r="D139" i="5"/>
  <c r="K142" i="4" s="1"/>
  <c r="F142" i="5"/>
  <c r="M145" i="4" s="1"/>
  <c r="C182" i="5"/>
  <c r="J185" i="4" s="1"/>
  <c r="D170" i="5"/>
  <c r="K173" i="4" s="1"/>
  <c r="C184" i="5"/>
  <c r="J187" i="4" s="1"/>
  <c r="B174" i="5"/>
  <c r="I177" i="4" s="1"/>
  <c r="C192" i="5"/>
  <c r="J195" i="4" s="1"/>
  <c r="F207" i="5"/>
  <c r="M210" i="4" s="1"/>
  <c r="F247" i="5"/>
  <c r="M250" i="4" s="1"/>
  <c r="D201" i="5"/>
  <c r="K204" i="4" s="1"/>
  <c r="F298" i="5"/>
  <c r="M301" i="4" s="1"/>
  <c r="D152" i="5"/>
  <c r="K155" i="4" s="1"/>
  <c r="E237" i="5"/>
  <c r="L240" i="4" s="1"/>
  <c r="E169" i="5"/>
  <c r="L172" i="4" s="1"/>
  <c r="E314" i="5"/>
  <c r="L317" i="4" s="1"/>
  <c r="C279" i="5"/>
  <c r="J282" i="4" s="1"/>
  <c r="D192" i="5"/>
  <c r="K195" i="4" s="1"/>
  <c r="C207" i="5"/>
  <c r="J210" i="4" s="1"/>
  <c r="F197" i="5"/>
  <c r="M200" i="4" s="1"/>
  <c r="B247" i="5"/>
  <c r="I250" i="4" s="1"/>
  <c r="B271" i="5"/>
  <c r="I274" i="4" s="1"/>
  <c r="D298" i="5"/>
  <c r="K301" i="4" s="1"/>
  <c r="C152" i="5"/>
  <c r="J155" i="4" s="1"/>
  <c r="C237" i="5"/>
  <c r="J240" i="4" s="1"/>
  <c r="F169" i="5"/>
  <c r="M172" i="4" s="1"/>
  <c r="B314" i="5"/>
  <c r="I317" i="4" s="1"/>
  <c r="F161" i="5"/>
  <c r="M164" i="4" s="1"/>
  <c r="C315" i="5"/>
  <c r="J318" i="4" s="1"/>
  <c r="C303" i="5"/>
  <c r="J306" i="4" s="1"/>
  <c r="B264" i="5"/>
  <c r="I267" i="4" s="1"/>
  <c r="D292" i="5"/>
  <c r="K295" i="4" s="1"/>
  <c r="B287" i="5"/>
  <c r="I290" i="4" s="1"/>
  <c r="C137" i="5"/>
  <c r="J140" i="4" s="1"/>
  <c r="F229" i="5"/>
  <c r="M232" i="4" s="1"/>
  <c r="B207" i="5"/>
  <c r="I210" i="4" s="1"/>
  <c r="D197" i="5"/>
  <c r="K200" i="4" s="1"/>
  <c r="D247" i="5"/>
  <c r="K250" i="4" s="1"/>
  <c r="F246" i="5"/>
  <c r="M249" i="4" s="1"/>
  <c r="E271" i="5"/>
  <c r="L274" i="4" s="1"/>
  <c r="E141" i="5"/>
  <c r="L144" i="4" s="1"/>
  <c r="D283" i="5"/>
  <c r="K286" i="4" s="1"/>
  <c r="C268" i="5"/>
  <c r="J271" i="4" s="1"/>
  <c r="D169" i="5"/>
  <c r="K172" i="4" s="1"/>
  <c r="C314" i="5"/>
  <c r="J317" i="4" s="1"/>
  <c r="D254" i="5"/>
  <c r="K257" i="4" s="1"/>
  <c r="C132" i="5"/>
  <c r="J135" i="4" s="1"/>
  <c r="C252" i="5"/>
  <c r="J255" i="4" s="1"/>
  <c r="F303" i="5"/>
  <c r="M306" i="4" s="1"/>
  <c r="E264" i="5"/>
  <c r="L267" i="4" s="1"/>
  <c r="C123" i="5"/>
  <c r="J126" i="4" s="1"/>
  <c r="B187" i="5"/>
  <c r="I190" i="4" s="1"/>
  <c r="C287" i="5"/>
  <c r="J290" i="4" s="1"/>
  <c r="D285" i="5"/>
  <c r="K288" i="4" s="1"/>
  <c r="E137" i="5"/>
  <c r="L140" i="4" s="1"/>
  <c r="C197" i="5"/>
  <c r="J200" i="4" s="1"/>
  <c r="C247" i="5"/>
  <c r="J250" i="4" s="1"/>
  <c r="F147" i="5"/>
  <c r="M150" i="4" s="1"/>
  <c r="F141" i="5"/>
  <c r="M144" i="4" s="1"/>
  <c r="E280" i="5"/>
  <c r="L283" i="4" s="1"/>
  <c r="F268" i="5"/>
  <c r="M271" i="4" s="1"/>
  <c r="B195" i="5"/>
  <c r="I198" i="4" s="1"/>
  <c r="G169" i="5"/>
  <c r="N172" i="4" s="1"/>
  <c r="E199" i="5"/>
  <c r="L202" i="4" s="1"/>
  <c r="D128" i="5"/>
  <c r="K131" i="4" s="1"/>
  <c r="D307" i="5"/>
  <c r="K310" i="4" s="1"/>
  <c r="D132" i="5"/>
  <c r="K135" i="4" s="1"/>
  <c r="E203" i="5"/>
  <c r="L206" i="4" s="1"/>
  <c r="E239" i="5"/>
  <c r="L242" i="4" s="1"/>
  <c r="D187" i="5"/>
  <c r="K190" i="4" s="1"/>
  <c r="D225" i="5"/>
  <c r="K228" i="4" s="1"/>
  <c r="D168" i="5"/>
  <c r="K171" i="4" s="1"/>
  <c r="D268" i="5"/>
  <c r="K271" i="4" s="1"/>
  <c r="E153" i="5"/>
  <c r="L156" i="4" s="1"/>
  <c r="F194" i="5"/>
  <c r="M197" i="4" s="1"/>
  <c r="D136" i="5"/>
  <c r="K139" i="4" s="1"/>
  <c r="B260" i="5"/>
  <c r="I263" i="4" s="1"/>
  <c r="B188" i="5"/>
  <c r="I191" i="4" s="1"/>
  <c r="F276" i="5"/>
  <c r="M279" i="4" s="1"/>
  <c r="C205" i="5"/>
  <c r="J208" i="4" s="1"/>
  <c r="C128" i="5"/>
  <c r="J131" i="4" s="1"/>
  <c r="C191" i="5"/>
  <c r="J194" i="4" s="1"/>
  <c r="F256" i="5"/>
  <c r="M259" i="4" s="1"/>
  <c r="F228" i="5"/>
  <c r="M231" i="4" s="1"/>
  <c r="F203" i="5"/>
  <c r="M206" i="4" s="1"/>
  <c r="E177" i="5"/>
  <c r="L180" i="4" s="1"/>
  <c r="F239" i="5"/>
  <c r="M242" i="4" s="1"/>
  <c r="B210" i="5"/>
  <c r="I213" i="4" s="1"/>
  <c r="F267" i="5"/>
  <c r="M270" i="4" s="1"/>
  <c r="D222" i="5"/>
  <c r="K225" i="4" s="1"/>
  <c r="C118" i="5"/>
  <c r="J121" i="4" s="1"/>
  <c r="B165" i="5"/>
  <c r="I168" i="4" s="1"/>
  <c r="B185" i="5"/>
  <c r="I188" i="4" s="1"/>
  <c r="B196" i="5"/>
  <c r="I199" i="4" s="1"/>
  <c r="D269" i="5"/>
  <c r="K272" i="4" s="1"/>
  <c r="F248" i="5"/>
  <c r="M251" i="4" s="1"/>
  <c r="E284" i="5"/>
  <c r="L287" i="4" s="1"/>
  <c r="G246" i="5"/>
  <c r="N249" i="4" s="1"/>
  <c r="C271" i="5"/>
  <c r="J274" i="4" s="1"/>
  <c r="G147" i="5"/>
  <c r="N150" i="4" s="1"/>
  <c r="C298" i="5"/>
  <c r="J301" i="4" s="1"/>
  <c r="B141" i="5"/>
  <c r="I144" i="4" s="1"/>
  <c r="G237" i="5"/>
  <c r="N240" i="4" s="1"/>
  <c r="B151" i="5"/>
  <c r="I154" i="4" s="1"/>
  <c r="G195" i="5"/>
  <c r="N198" i="4" s="1"/>
  <c r="B139" i="5"/>
  <c r="I142" i="4" s="1"/>
  <c r="C169" i="5"/>
  <c r="J172" i="4" s="1"/>
  <c r="G194" i="5"/>
  <c r="N197" i="4" s="1"/>
  <c r="C136" i="5"/>
  <c r="J139" i="4" s="1"/>
  <c r="F199" i="5"/>
  <c r="M202" i="4" s="1"/>
  <c r="F188" i="5"/>
  <c r="M191" i="4" s="1"/>
  <c r="C276" i="5"/>
  <c r="J279" i="4" s="1"/>
  <c r="G205" i="5"/>
  <c r="N208" i="4" s="1"/>
  <c r="B128" i="5"/>
  <c r="I131" i="4" s="1"/>
  <c r="C129" i="5"/>
  <c r="J132" i="4" s="1"/>
  <c r="E142" i="5"/>
  <c r="L145" i="4" s="1"/>
  <c r="E279" i="5"/>
  <c r="L282" i="4" s="1"/>
  <c r="G254" i="5"/>
  <c r="N257" i="4" s="1"/>
  <c r="F191" i="5"/>
  <c r="M194" i="4" s="1"/>
  <c r="B126" i="5"/>
  <c r="I129" i="4" s="1"/>
  <c r="F127" i="5"/>
  <c r="M130" i="4" s="1"/>
  <c r="G305" i="5"/>
  <c r="N308" i="4" s="1"/>
  <c r="D198" i="5"/>
  <c r="K201" i="4" s="1"/>
  <c r="G256" i="5"/>
  <c r="N259" i="4" s="1"/>
  <c r="C170" i="5"/>
  <c r="J173" i="4" s="1"/>
  <c r="E132" i="5"/>
  <c r="L135" i="4" s="1"/>
  <c r="B228" i="5"/>
  <c r="I231" i="4" s="1"/>
  <c r="B302" i="5"/>
  <c r="I305" i="4" s="1"/>
  <c r="G252" i="5"/>
  <c r="N255" i="4" s="1"/>
  <c r="E303" i="5"/>
  <c r="L306" i="4" s="1"/>
  <c r="B203" i="5"/>
  <c r="I206" i="4" s="1"/>
  <c r="C264" i="5"/>
  <c r="J267" i="4" s="1"/>
  <c r="G292" i="5"/>
  <c r="N295" i="4" s="1"/>
  <c r="G184" i="5"/>
  <c r="N187" i="4" s="1"/>
  <c r="B245" i="5"/>
  <c r="I248" i="4" s="1"/>
  <c r="G143" i="5"/>
  <c r="N146" i="4" s="1"/>
  <c r="E289" i="5"/>
  <c r="L292" i="4" s="1"/>
  <c r="B239" i="5"/>
  <c r="I242" i="4" s="1"/>
  <c r="B277" i="5"/>
  <c r="I280" i="4" s="1"/>
  <c r="G174" i="5"/>
  <c r="N177" i="4" s="1"/>
  <c r="C186" i="5"/>
  <c r="J189" i="4" s="1"/>
  <c r="E210" i="5"/>
  <c r="L213" i="4" s="1"/>
  <c r="D287" i="5"/>
  <c r="K290" i="4" s="1"/>
  <c r="G165" i="5"/>
  <c r="N168" i="4" s="1"/>
  <c r="F222" i="5"/>
  <c r="M225" i="4" s="1"/>
  <c r="C185" i="5"/>
  <c r="J188" i="4" s="1"/>
  <c r="G208" i="5"/>
  <c r="N211" i="4" s="1"/>
  <c r="B192" i="5"/>
  <c r="I195" i="4" s="1"/>
  <c r="C168" i="5"/>
  <c r="J171" i="4" s="1"/>
  <c r="E196" i="5"/>
  <c r="L199" i="4" s="1"/>
  <c r="G285" i="5"/>
  <c r="N288" i="4" s="1"/>
  <c r="F137" i="5"/>
  <c r="M140" i="4" s="1"/>
  <c r="G229" i="5"/>
  <c r="N232" i="4" s="1"/>
  <c r="C269" i="5"/>
  <c r="J272" i="4" s="1"/>
  <c r="B198" i="5"/>
  <c r="I201" i="4" s="1"/>
  <c r="E245" i="5"/>
  <c r="L248" i="4" s="1"/>
  <c r="C282" i="5"/>
  <c r="J285" i="4" s="1"/>
  <c r="D228" i="5"/>
  <c r="K231" i="4" s="1"/>
  <c r="E269" i="5"/>
  <c r="L272" i="4" s="1"/>
  <c r="D159" i="5"/>
  <c r="K162" i="4" s="1"/>
  <c r="F284" i="5"/>
  <c r="M287" i="4" s="1"/>
  <c r="E309" i="5"/>
  <c r="L312" i="4" s="1"/>
  <c r="F282" i="5"/>
  <c r="M285" i="4" s="1"/>
  <c r="G271" i="5"/>
  <c r="N274" i="4" s="1"/>
  <c r="E298" i="5"/>
  <c r="L301" i="4" s="1"/>
  <c r="G141" i="5"/>
  <c r="N144" i="4" s="1"/>
  <c r="F283" i="5"/>
  <c r="M286" i="4" s="1"/>
  <c r="C280" i="5"/>
  <c r="J283" i="4" s="1"/>
  <c r="E151" i="5"/>
  <c r="L154" i="4" s="1"/>
  <c r="B153" i="5"/>
  <c r="I156" i="4" s="1"/>
  <c r="B136" i="5"/>
  <c r="I139" i="4" s="1"/>
  <c r="B293" i="5"/>
  <c r="I296" i="4" s="1"/>
  <c r="F295" i="5"/>
  <c r="M298" i="4" s="1"/>
  <c r="D199" i="5"/>
  <c r="K202" i="4" s="1"/>
  <c r="E276" i="5"/>
  <c r="L279" i="4" s="1"/>
  <c r="F128" i="5"/>
  <c r="M131" i="4" s="1"/>
  <c r="E275" i="5"/>
  <c r="L278" i="4" s="1"/>
  <c r="B142" i="5"/>
  <c r="I145" i="4" s="1"/>
  <c r="G279" i="5"/>
  <c r="N282" i="4" s="1"/>
  <c r="F307" i="5"/>
  <c r="M310" i="4" s="1"/>
  <c r="B191" i="5"/>
  <c r="I194" i="4" s="1"/>
  <c r="F183" i="5"/>
  <c r="M186" i="4" s="1"/>
  <c r="G127" i="5"/>
  <c r="N130" i="4" s="1"/>
  <c r="C171" i="5"/>
  <c r="J174" i="4" s="1"/>
  <c r="G198" i="5"/>
  <c r="N201" i="4" s="1"/>
  <c r="C286" i="5"/>
  <c r="J289" i="4" s="1"/>
  <c r="D182" i="5"/>
  <c r="K185" i="4" s="1"/>
  <c r="G170" i="5"/>
  <c r="N173" i="4" s="1"/>
  <c r="B154" i="5"/>
  <c r="I157" i="4" s="1"/>
  <c r="D315" i="5"/>
  <c r="K318" i="4" s="1"/>
  <c r="B132" i="5"/>
  <c r="I135" i="4" s="1"/>
  <c r="G228" i="5"/>
  <c r="N231" i="4" s="1"/>
  <c r="B167" i="5"/>
  <c r="I170" i="4" s="1"/>
  <c r="B223" i="5"/>
  <c r="I226" i="4" s="1"/>
  <c r="B303" i="5"/>
  <c r="I306" i="4" s="1"/>
  <c r="F264" i="5"/>
  <c r="M267" i="4" s="1"/>
  <c r="F123" i="5"/>
  <c r="M126" i="4" s="1"/>
  <c r="C245" i="5"/>
  <c r="J248" i="4" s="1"/>
  <c r="F177" i="5"/>
  <c r="M180" i="4" s="1"/>
  <c r="C289" i="5"/>
  <c r="J292" i="4" s="1"/>
  <c r="E214" i="5"/>
  <c r="L217" i="4" s="1"/>
  <c r="D239" i="5"/>
  <c r="K242" i="4" s="1"/>
  <c r="G277" i="5"/>
  <c r="N280" i="4" s="1"/>
  <c r="C145" i="5"/>
  <c r="J148" i="4" s="1"/>
  <c r="G210" i="5"/>
  <c r="N213" i="4" s="1"/>
  <c r="G187" i="5"/>
  <c r="N190" i="4" s="1"/>
  <c r="G287" i="5"/>
  <c r="N290" i="4" s="1"/>
  <c r="C225" i="5"/>
  <c r="J228" i="4" s="1"/>
  <c r="G185" i="5"/>
  <c r="N188" i="4" s="1"/>
  <c r="D230" i="5"/>
  <c r="K233" i="4" s="1"/>
  <c r="E192" i="5"/>
  <c r="L195" i="4" s="1"/>
  <c r="B168" i="5"/>
  <c r="I171" i="4" s="1"/>
  <c r="E216" i="5"/>
  <c r="L219" i="4" s="1"/>
  <c r="B175" i="5"/>
  <c r="I178" i="4" s="1"/>
  <c r="D137" i="5"/>
  <c r="K140" i="4" s="1"/>
  <c r="B269" i="5"/>
  <c r="I272" i="4" s="1"/>
  <c r="D118" i="5"/>
  <c r="K121" i="4" s="1"/>
  <c r="D151" i="5"/>
  <c r="K154" i="4" s="1"/>
  <c r="E159" i="5"/>
  <c r="L162" i="4" s="1"/>
  <c r="D284" i="5"/>
  <c r="K287" i="4" s="1"/>
  <c r="B166" i="5"/>
  <c r="I169" i="4" s="1"/>
  <c r="B309" i="5"/>
  <c r="I312" i="4" s="1"/>
  <c r="B246" i="5"/>
  <c r="I249" i="4" s="1"/>
  <c r="E282" i="5"/>
  <c r="L285" i="4" s="1"/>
  <c r="E147" i="5"/>
  <c r="L150" i="4" s="1"/>
  <c r="B283" i="5"/>
  <c r="I286" i="4" s="1"/>
  <c r="B280" i="5"/>
  <c r="I283" i="4" s="1"/>
  <c r="D237" i="5"/>
  <c r="K240" i="4" s="1"/>
  <c r="E268" i="5"/>
  <c r="L271" i="4" s="1"/>
  <c r="C151" i="5"/>
  <c r="J154" i="4" s="1"/>
  <c r="D195" i="5"/>
  <c r="K198" i="4" s="1"/>
  <c r="C153" i="5"/>
  <c r="J156" i="4" s="1"/>
  <c r="C194" i="5"/>
  <c r="J197" i="4" s="1"/>
  <c r="F136" i="5"/>
  <c r="M139" i="4" s="1"/>
  <c r="E260" i="5"/>
  <c r="L263" i="4" s="1"/>
  <c r="E293" i="5"/>
  <c r="L296" i="4" s="1"/>
  <c r="D314" i="5"/>
  <c r="K317" i="4" s="1"/>
  <c r="F125" i="5"/>
  <c r="M128" i="4" s="1"/>
  <c r="D161" i="5"/>
  <c r="K164" i="4" s="1"/>
  <c r="E295" i="5"/>
  <c r="L298" i="4" s="1"/>
  <c r="D241" i="5"/>
  <c r="K244" i="4" s="1"/>
  <c r="E205" i="5"/>
  <c r="L208" i="4" s="1"/>
  <c r="E128" i="5"/>
  <c r="L131" i="4" s="1"/>
  <c r="B275" i="5"/>
  <c r="I278" i="4" s="1"/>
  <c r="D142" i="5"/>
  <c r="K145" i="4" s="1"/>
  <c r="E254" i="5"/>
  <c r="L257" i="4" s="1"/>
  <c r="C307" i="5"/>
  <c r="J310" i="4" s="1"/>
  <c r="D191" i="5"/>
  <c r="K194" i="4" s="1"/>
  <c r="C183" i="5"/>
  <c r="J186" i="4" s="1"/>
  <c r="F305" i="5"/>
  <c r="M308" i="4" s="1"/>
  <c r="E171" i="5"/>
  <c r="L174" i="4" s="1"/>
  <c r="B256" i="5"/>
  <c r="I259" i="4" s="1"/>
  <c r="E286" i="5"/>
  <c r="L289" i="4" s="1"/>
  <c r="E315" i="5"/>
  <c r="L318" i="4" s="1"/>
  <c r="F132" i="5"/>
  <c r="M135" i="4" s="1"/>
  <c r="C243" i="5"/>
  <c r="J246" i="4" s="1"/>
  <c r="D167" i="5"/>
  <c r="K170" i="4" s="1"/>
  <c r="C223" i="5"/>
  <c r="J226" i="4" s="1"/>
  <c r="D252" i="5"/>
  <c r="K255" i="4" s="1"/>
  <c r="D264" i="5"/>
  <c r="K267" i="4" s="1"/>
  <c r="E292" i="5"/>
  <c r="L295" i="4" s="1"/>
  <c r="E123" i="5"/>
  <c r="L126" i="4" s="1"/>
  <c r="F184" i="5"/>
  <c r="M187" i="4" s="1"/>
  <c r="D245" i="5"/>
  <c r="K248" i="4" s="1"/>
  <c r="D177" i="5"/>
  <c r="K180" i="4" s="1"/>
  <c r="D289" i="5"/>
  <c r="K292" i="4" s="1"/>
  <c r="B214" i="5"/>
  <c r="I217" i="4" s="1"/>
  <c r="C239" i="5"/>
  <c r="J242" i="4" s="1"/>
  <c r="C174" i="5"/>
  <c r="J177" i="4" s="1"/>
  <c r="F145" i="5"/>
  <c r="M148" i="4" s="1"/>
  <c r="D209" i="5"/>
  <c r="K212" i="4" s="1"/>
  <c r="B218" i="5"/>
  <c r="I221" i="4" s="1"/>
  <c r="C267" i="5"/>
  <c r="J270" i="4" s="1"/>
  <c r="F165" i="5"/>
  <c r="M168" i="4" s="1"/>
  <c r="E225" i="5"/>
  <c r="L228" i="4" s="1"/>
  <c r="C222" i="5"/>
  <c r="J225" i="4" s="1"/>
  <c r="F208" i="5"/>
  <c r="M211" i="4" s="1"/>
  <c r="E230" i="5"/>
  <c r="L233" i="4" s="1"/>
  <c r="F192" i="5"/>
  <c r="M195" i="4" s="1"/>
  <c r="F168" i="5"/>
  <c r="M171" i="4" s="1"/>
  <c r="B216" i="5"/>
  <c r="I219" i="4" s="1"/>
  <c r="F175" i="5"/>
  <c r="M178" i="4" s="1"/>
  <c r="C285" i="5"/>
  <c r="J288" i="4" s="1"/>
  <c r="B137" i="5"/>
  <c r="I140" i="4" s="1"/>
  <c r="C229" i="5"/>
  <c r="J232" i="4" s="1"/>
  <c r="F269" i="5"/>
  <c r="M272" i="4" s="1"/>
  <c r="E118" i="5"/>
  <c r="L121" i="4" s="1"/>
  <c r="D125" i="5"/>
  <c r="K128" i="4" s="1"/>
  <c r="B199" i="5"/>
  <c r="I202" i="4" s="1"/>
  <c r="D188" i="5"/>
  <c r="K191" i="4" s="1"/>
  <c r="C126" i="5"/>
  <c r="J129" i="4" s="1"/>
  <c r="F245" i="5"/>
  <c r="M248" i="4" s="1"/>
  <c r="E185" i="5"/>
  <c r="L188" i="4" s="1"/>
  <c r="B197" i="5"/>
  <c r="I200" i="4" s="1"/>
  <c r="F159" i="5"/>
  <c r="M162" i="4" s="1"/>
  <c r="G284" i="5"/>
  <c r="N287" i="4" s="1"/>
  <c r="F166" i="5"/>
  <c r="M169" i="4" s="1"/>
  <c r="F309" i="5"/>
  <c r="M312" i="4" s="1"/>
  <c r="C246" i="5"/>
  <c r="J249" i="4" s="1"/>
  <c r="B282" i="5"/>
  <c r="I285" i="4" s="1"/>
  <c r="B147" i="5"/>
  <c r="I150" i="4" s="1"/>
  <c r="B201" i="5"/>
  <c r="I204" i="4" s="1"/>
  <c r="G298" i="5"/>
  <c r="N301" i="4" s="1"/>
  <c r="C283" i="5"/>
  <c r="J286" i="4" s="1"/>
  <c r="F152" i="5"/>
  <c r="M155" i="4" s="1"/>
  <c r="G151" i="5"/>
  <c r="N154" i="4" s="1"/>
  <c r="E195" i="5"/>
  <c r="L198" i="4" s="1"/>
  <c r="D153" i="5"/>
  <c r="K156" i="4" s="1"/>
  <c r="G139" i="5"/>
  <c r="N142" i="4" s="1"/>
  <c r="F260" i="5"/>
  <c r="M263" i="4" s="1"/>
  <c r="C293" i="5"/>
  <c r="J296" i="4" s="1"/>
  <c r="C125" i="5"/>
  <c r="J128" i="4" s="1"/>
  <c r="C161" i="5"/>
  <c r="J164" i="4" s="1"/>
  <c r="D295" i="5"/>
  <c r="K298" i="4" s="1"/>
  <c r="G199" i="5"/>
  <c r="N202" i="4" s="1"/>
  <c r="B241" i="5"/>
  <c r="I244" i="4" s="1"/>
  <c r="G276" i="5"/>
  <c r="N279" i="4" s="1"/>
  <c r="B205" i="5"/>
  <c r="I208" i="4" s="1"/>
  <c r="C275" i="5"/>
  <c r="J278" i="4" s="1"/>
  <c r="F254" i="5"/>
  <c r="M257" i="4" s="1"/>
  <c r="E307" i="5"/>
  <c r="L310" i="4" s="1"/>
  <c r="D183" i="5"/>
  <c r="K186" i="4" s="1"/>
  <c r="E305" i="5"/>
  <c r="L308" i="4" s="1"/>
  <c r="B171" i="5"/>
  <c r="I174" i="4" s="1"/>
  <c r="D256" i="5"/>
  <c r="K259" i="4" s="1"/>
  <c r="F286" i="5"/>
  <c r="M289" i="4" s="1"/>
  <c r="B182" i="5"/>
  <c r="I185" i="4" s="1"/>
  <c r="E154" i="5"/>
  <c r="L157" i="4" s="1"/>
  <c r="F315" i="5"/>
  <c r="M318" i="4" s="1"/>
  <c r="D243" i="5"/>
  <c r="K246" i="4" s="1"/>
  <c r="F167" i="5"/>
  <c r="M170" i="4" s="1"/>
  <c r="F223" i="5"/>
  <c r="M226" i="4" s="1"/>
  <c r="E252" i="5"/>
  <c r="L255" i="4" s="1"/>
  <c r="G303" i="5"/>
  <c r="N306" i="4" s="1"/>
  <c r="D123" i="5"/>
  <c r="K126" i="4" s="1"/>
  <c r="B184" i="5"/>
  <c r="I187" i="4" s="1"/>
  <c r="B143" i="5"/>
  <c r="I146" i="4" s="1"/>
  <c r="B177" i="5"/>
  <c r="I180" i="4" s="1"/>
  <c r="G289" i="5"/>
  <c r="N292" i="4" s="1"/>
  <c r="F214" i="5"/>
  <c r="M217" i="4" s="1"/>
  <c r="E174" i="5"/>
  <c r="L177" i="4" s="1"/>
  <c r="E145" i="5"/>
  <c r="L148" i="4" s="1"/>
  <c r="C209" i="5"/>
  <c r="J212" i="4" s="1"/>
  <c r="F218" i="5"/>
  <c r="M221" i="4" s="1"/>
  <c r="E267" i="5"/>
  <c r="L270" i="4" s="1"/>
  <c r="F225" i="5"/>
  <c r="M228" i="4" s="1"/>
  <c r="G222" i="5"/>
  <c r="N225" i="4" s="1"/>
  <c r="E208" i="5"/>
  <c r="L211" i="4" s="1"/>
  <c r="B230" i="5"/>
  <c r="I233" i="4" s="1"/>
  <c r="G168" i="5"/>
  <c r="N171" i="4" s="1"/>
  <c r="F216" i="5"/>
  <c r="M219" i="4" s="1"/>
  <c r="C175" i="5"/>
  <c r="J178" i="4" s="1"/>
  <c r="E285" i="5"/>
  <c r="L288" i="4" s="1"/>
  <c r="B229" i="5"/>
  <c r="I232" i="4" s="1"/>
  <c r="F118" i="5"/>
  <c r="M121" i="4" s="1"/>
  <c r="F186" i="5"/>
  <c r="M189" i="4" s="1"/>
  <c r="B248" i="5"/>
  <c r="I251" i="4" s="1"/>
  <c r="C127" i="5"/>
  <c r="J130" i="4" s="1"/>
  <c r="F198" i="5"/>
  <c r="M201" i="4" s="1"/>
  <c r="D196" i="5"/>
  <c r="K199" i="4" s="1"/>
  <c r="C248" i="5"/>
  <c r="J251" i="4" s="1"/>
  <c r="D309" i="5"/>
  <c r="K312" i="4" s="1"/>
  <c r="D271" i="5"/>
  <c r="K274" i="4" s="1"/>
  <c r="D147" i="5"/>
  <c r="K150" i="4" s="1"/>
  <c r="D141" i="5"/>
  <c r="K144" i="4" s="1"/>
  <c r="E283" i="5"/>
  <c r="L286" i="4" s="1"/>
  <c r="D280" i="5"/>
  <c r="K283" i="4" s="1"/>
  <c r="C195" i="5"/>
  <c r="J198" i="4" s="1"/>
  <c r="F153" i="5"/>
  <c r="M156" i="4" s="1"/>
  <c r="C260" i="5"/>
  <c r="J263" i="4" s="1"/>
  <c r="E125" i="5"/>
  <c r="L128" i="4" s="1"/>
  <c r="E161" i="5"/>
  <c r="L164" i="4" s="1"/>
  <c r="C295" i="5"/>
  <c r="J298" i="4" s="1"/>
  <c r="C188" i="5"/>
  <c r="J191" i="4" s="1"/>
  <c r="E241" i="5"/>
  <c r="L244" i="4" s="1"/>
  <c r="F129" i="5"/>
  <c r="M132" i="4" s="1"/>
  <c r="D275" i="5"/>
  <c r="K278" i="4" s="1"/>
  <c r="F279" i="5"/>
  <c r="M282" i="4" s="1"/>
  <c r="B254" i="5"/>
  <c r="I257" i="4" s="1"/>
  <c r="B307" i="5"/>
  <c r="I310" i="4" s="1"/>
  <c r="D126" i="5"/>
  <c r="K129" i="4" s="1"/>
  <c r="E183" i="5"/>
  <c r="L186" i="4" s="1"/>
  <c r="D127" i="5"/>
  <c r="K130" i="4" s="1"/>
  <c r="B305" i="5"/>
  <c r="I308" i="4" s="1"/>
  <c r="F171" i="5"/>
  <c r="M174" i="4" s="1"/>
  <c r="C198" i="5"/>
  <c r="J201" i="4" s="1"/>
  <c r="C256" i="5"/>
  <c r="J259" i="4" s="1"/>
  <c r="F182" i="5"/>
  <c r="M185" i="4" s="1"/>
  <c r="E170" i="5"/>
  <c r="L173" i="4" s="1"/>
  <c r="C154" i="5"/>
  <c r="J157" i="4" s="1"/>
  <c r="B315" i="5"/>
  <c r="I318" i="4" s="1"/>
  <c r="E243" i="5"/>
  <c r="L246" i="4" s="1"/>
  <c r="D302" i="5"/>
  <c r="K305" i="4" s="1"/>
  <c r="D223" i="5"/>
  <c r="K226" i="4" s="1"/>
  <c r="F252" i="5"/>
  <c r="M255" i="4" s="1"/>
  <c r="D203" i="5"/>
  <c r="K206" i="4" s="1"/>
  <c r="F292" i="5"/>
  <c r="M295" i="4" s="1"/>
  <c r="E184" i="5"/>
  <c r="L187" i="4" s="1"/>
  <c r="E143" i="5"/>
  <c r="L146" i="4" s="1"/>
  <c r="C177" i="5"/>
  <c r="J180" i="4" s="1"/>
  <c r="C214" i="5"/>
  <c r="J217" i="4" s="1"/>
  <c r="F277" i="5"/>
  <c r="M280" i="4" s="1"/>
  <c r="D174" i="5"/>
  <c r="K177" i="4" s="1"/>
  <c r="E186" i="5"/>
  <c r="L189" i="4" s="1"/>
  <c r="B145" i="5"/>
  <c r="I148" i="4" s="1"/>
  <c r="F209" i="5"/>
  <c r="M212" i="4" s="1"/>
  <c r="D210" i="5"/>
  <c r="K213" i="4" s="1"/>
  <c r="C218" i="5"/>
  <c r="J221" i="4" s="1"/>
  <c r="E187" i="5"/>
  <c r="L190" i="4" s="1"/>
  <c r="B267" i="5"/>
  <c r="I270" i="4" s="1"/>
  <c r="C165" i="5"/>
  <c r="J168" i="4" s="1"/>
  <c r="F185" i="5"/>
  <c r="M188" i="4" s="1"/>
  <c r="D208" i="5"/>
  <c r="K211" i="4" s="1"/>
  <c r="C216" i="5"/>
  <c r="J219" i="4" s="1"/>
  <c r="F196" i="5"/>
  <c r="M199" i="4" s="1"/>
  <c r="E175" i="5"/>
  <c r="L178" i="4" s="1"/>
  <c r="B285" i="5"/>
  <c r="I288" i="4" s="1"/>
  <c r="E229" i="5"/>
  <c r="L232" i="4" s="1"/>
  <c r="B118" i="5"/>
  <c r="I121" i="4" s="1"/>
  <c r="E248" i="5"/>
  <c r="L251" i="4" s="1"/>
  <c r="D166" i="5"/>
  <c r="K169" i="4" s="1"/>
  <c r="B127" i="5"/>
  <c r="I130" i="4" s="1"/>
  <c r="F143" i="5"/>
  <c r="M146" i="4" s="1"/>
  <c r="D286" i="5"/>
  <c r="K289" i="4" s="1"/>
  <c r="D214" i="5"/>
  <c r="K217" i="4" s="1"/>
  <c r="D186" i="5"/>
  <c r="K189" i="4" s="1"/>
  <c r="D218" i="5"/>
  <c r="K221" i="4" s="1"/>
  <c r="C230" i="5"/>
  <c r="J233" i="4" s="1"/>
  <c r="D175" i="5"/>
  <c r="K178" i="4" s="1"/>
  <c r="B159" i="5"/>
  <c r="I162" i="4" s="1"/>
  <c r="E166" i="5"/>
  <c r="L169" i="4" s="1"/>
  <c r="D282" i="5"/>
  <c r="K285" i="4" s="1"/>
  <c r="G207" i="5"/>
  <c r="N210" i="4" s="1"/>
  <c r="D248" i="5"/>
  <c r="K251" i="4" s="1"/>
  <c r="E197" i="5"/>
  <c r="L200" i="4" s="1"/>
  <c r="E247" i="5"/>
  <c r="L250" i="4" s="1"/>
  <c r="C166" i="5"/>
  <c r="J169" i="4" s="1"/>
  <c r="D246" i="5"/>
  <c r="K249" i="4" s="1"/>
  <c r="E201" i="5"/>
  <c r="L204" i="4" s="1"/>
  <c r="B152" i="5"/>
  <c r="I155" i="4" s="1"/>
  <c r="G280" i="5"/>
  <c r="N283" i="4" s="1"/>
  <c r="F237" i="5"/>
  <c r="M240" i="4" s="1"/>
  <c r="G268" i="5"/>
  <c r="N271" i="4" s="1"/>
  <c r="D194" i="5"/>
  <c r="K197" i="4" s="1"/>
  <c r="D260" i="5"/>
  <c r="K263" i="4" s="1"/>
  <c r="G293" i="5"/>
  <c r="N296" i="4" s="1"/>
  <c r="G314" i="5"/>
  <c r="N317" i="4" s="1"/>
  <c r="B125" i="5"/>
  <c r="I128" i="4" s="1"/>
  <c r="B161" i="5"/>
  <c r="I164" i="4" s="1"/>
  <c r="G295" i="5"/>
  <c r="N298" i="4" s="1"/>
  <c r="E188" i="5"/>
  <c r="L191" i="4" s="1"/>
  <c r="C241" i="5"/>
  <c r="J244" i="4" s="1"/>
  <c r="F205" i="5"/>
  <c r="M208" i="4" s="1"/>
  <c r="B129" i="5"/>
  <c r="I132" i="4" s="1"/>
  <c r="B279" i="5"/>
  <c r="I282" i="4" s="1"/>
  <c r="E126" i="5"/>
  <c r="L129" i="4" s="1"/>
  <c r="E127" i="5"/>
  <c r="L130" i="4" s="1"/>
  <c r="D305" i="5"/>
  <c r="K308" i="4" s="1"/>
  <c r="G171" i="5"/>
  <c r="N174" i="4" s="1"/>
  <c r="G286" i="5"/>
  <c r="N289" i="4" s="1"/>
  <c r="G182" i="5"/>
  <c r="N185" i="4" s="1"/>
  <c r="G154" i="5"/>
  <c r="N157" i="4" s="1"/>
  <c r="C228" i="5"/>
  <c r="J231" i="4" s="1"/>
  <c r="B243" i="5"/>
  <c r="I246" i="4" s="1"/>
  <c r="G167" i="5"/>
  <c r="N170" i="4" s="1"/>
  <c r="E302" i="5"/>
  <c r="L305" i="4" s="1"/>
  <c r="C203" i="5"/>
  <c r="J206" i="4" s="1"/>
  <c r="B292" i="5"/>
  <c r="I295" i="4" s="1"/>
  <c r="G123" i="5"/>
  <c r="N126" i="4" s="1"/>
  <c r="D143" i="5"/>
  <c r="K146" i="4" s="1"/>
  <c r="B186" i="5"/>
  <c r="I189" i="4" s="1"/>
  <c r="G145" i="5"/>
  <c r="N148" i="4" s="1"/>
  <c r="G209" i="5"/>
  <c r="N212" i="4" s="1"/>
  <c r="G218" i="5"/>
  <c r="N221" i="4" s="1"/>
  <c r="C187" i="5"/>
  <c r="J190" i="4" s="1"/>
  <c r="D267" i="5"/>
  <c r="K270" i="4" s="1"/>
  <c r="F287" i="5"/>
  <c r="M290" i="4" s="1"/>
  <c r="E165" i="5"/>
  <c r="L168" i="4" s="1"/>
  <c r="G225" i="5"/>
  <c r="N228" i="4" s="1"/>
  <c r="G230" i="5"/>
  <c r="N233" i="4" s="1"/>
  <c r="G216" i="5"/>
  <c r="N219" i="4" s="1"/>
  <c r="C196" i="5"/>
  <c r="J199" i="4" s="1"/>
  <c r="AG270" i="5"/>
  <c r="AG158" i="5"/>
  <c r="AG273" i="5"/>
  <c r="AG121" i="5"/>
  <c r="AG227" i="5"/>
  <c r="AG131" i="5"/>
  <c r="AG138" i="5"/>
  <c r="AG212" i="5"/>
  <c r="AG301" i="5"/>
  <c r="AG250" i="5"/>
  <c r="AG200" i="5"/>
  <c r="AG291" i="5"/>
  <c r="AG202" i="5"/>
  <c r="AG172" i="5"/>
  <c r="AG310" i="5"/>
  <c r="AG219" i="5"/>
  <c r="AG288" i="5"/>
  <c r="AG308" i="5"/>
  <c r="AG262" i="5"/>
  <c r="AG144" i="5"/>
  <c r="AG306" i="5"/>
  <c r="AG181" i="5"/>
  <c r="AG213" i="5"/>
  <c r="AG259" i="5"/>
  <c r="AG221" i="5"/>
  <c r="AG236" i="5"/>
  <c r="AG114" i="5"/>
  <c r="AG215" i="5"/>
  <c r="AG193" i="5"/>
  <c r="AG304" i="5"/>
  <c r="AG249" i="5"/>
  <c r="AG178" i="5"/>
  <c r="AG278" i="5"/>
  <c r="AG163" i="5"/>
  <c r="AG231" i="5"/>
  <c r="AG115" i="5"/>
  <c r="AG296" i="5"/>
  <c r="AG261" i="5"/>
  <c r="AG297" i="5"/>
  <c r="AG146" i="5"/>
  <c r="AG173" i="5"/>
  <c r="AG313" i="5"/>
  <c r="AG180" i="5"/>
  <c r="AG242" i="5"/>
  <c r="AG116" i="5"/>
  <c r="AG189" i="5"/>
  <c r="AG266" i="5"/>
  <c r="AG300" i="5"/>
  <c r="AG140" i="5"/>
  <c r="AG290" i="5"/>
  <c r="AG265" i="5"/>
  <c r="AG157" i="5"/>
  <c r="AG135" i="5"/>
  <c r="AG124" i="5"/>
  <c r="AG258" i="5"/>
  <c r="AG240" i="5"/>
  <c r="AG226" i="5"/>
  <c r="AG190" i="5"/>
  <c r="AG299" i="5"/>
  <c r="AG253" i="5"/>
  <c r="AG274" i="5"/>
  <c r="AG133" i="5"/>
  <c r="AG130" i="5"/>
  <c r="AG234" i="5"/>
  <c r="AG179" i="5"/>
  <c r="AG150" i="5"/>
  <c r="AG294" i="5"/>
  <c r="AG257" i="5"/>
  <c r="AG204" i="5"/>
  <c r="AG233" i="5"/>
  <c r="AG263" i="5"/>
  <c r="AG244" i="5"/>
  <c r="AG149" i="5"/>
  <c r="AG232" i="5"/>
  <c r="AG148" i="5"/>
  <c r="AG120" i="5"/>
  <c r="AG122" i="5"/>
  <c r="AG206" i="5"/>
  <c r="AG155" i="5"/>
  <c r="AG255" i="5"/>
  <c r="AG272" i="5"/>
  <c r="AG251" i="5"/>
  <c r="AG162" i="5"/>
  <c r="AG311" i="5"/>
  <c r="AG164" i="5"/>
  <c r="AG160" i="5"/>
  <c r="AG281" i="5"/>
  <c r="AG220" i="5"/>
  <c r="AG316" i="5"/>
  <c r="AG176" i="5"/>
  <c r="AG235" i="5"/>
  <c r="AG211" i="5"/>
  <c r="AG134" i="5"/>
  <c r="AG224" i="5"/>
  <c r="AG156" i="5"/>
  <c r="AG117" i="5"/>
  <c r="AG312" i="5"/>
  <c r="AG238" i="5"/>
  <c r="AG119" i="5"/>
  <c r="AG217" i="5"/>
  <c r="J21" i="4"/>
  <c r="K81" i="4"/>
  <c r="I332" i="4"/>
  <c r="N322" i="4"/>
  <c r="N50" i="4"/>
  <c r="N43" i="4"/>
  <c r="L114" i="4"/>
  <c r="M323" i="4"/>
  <c r="L14" i="4"/>
  <c r="M26" i="4"/>
  <c r="N326" i="4"/>
  <c r="M60" i="4"/>
  <c r="I325" i="4"/>
  <c r="L324" i="4"/>
  <c r="N343" i="4"/>
  <c r="N101" i="4"/>
  <c r="C54" i="5" l="1"/>
  <c r="F12" i="5"/>
  <c r="M15" i="4" s="1"/>
  <c r="G12" i="5"/>
  <c r="N15" i="4" s="1"/>
  <c r="D12" i="5"/>
  <c r="K15" i="4" s="1"/>
  <c r="E12" i="5"/>
  <c r="L15" i="4" s="1"/>
  <c r="C12" i="5"/>
  <c r="J15" i="4" s="1"/>
  <c r="C21" i="5"/>
  <c r="J24" i="4" s="1"/>
  <c r="F88" i="5"/>
  <c r="M91" i="4" s="1"/>
  <c r="B347" i="5"/>
  <c r="I350" i="4" s="1"/>
  <c r="D21" i="5"/>
  <c r="K24" i="4" s="1"/>
  <c r="F93" i="5"/>
  <c r="M96" i="4" s="1"/>
  <c r="B81" i="5"/>
  <c r="I84" i="4" s="1"/>
  <c r="E54" i="5"/>
  <c r="L57" i="4" s="1"/>
  <c r="F82" i="5"/>
  <c r="M85" i="4" s="1"/>
  <c r="E86" i="5"/>
  <c r="L89" i="4" s="1"/>
  <c r="B103" i="5"/>
  <c r="I106" i="4" s="1"/>
  <c r="D348" i="5"/>
  <c r="K351" i="4" s="1"/>
  <c r="D339" i="5"/>
  <c r="K342" i="4" s="1"/>
  <c r="D103" i="5"/>
  <c r="K106" i="4" s="1"/>
  <c r="F39" i="5"/>
  <c r="M42" i="4" s="1"/>
  <c r="G60" i="5"/>
  <c r="N63" i="4" s="1"/>
  <c r="E362" i="5"/>
  <c r="L365" i="4" s="1"/>
  <c r="F21" i="5"/>
  <c r="M24" i="4" s="1"/>
  <c r="B48" i="5"/>
  <c r="I51" i="4" s="1"/>
  <c r="F103" i="5"/>
  <c r="M106" i="4" s="1"/>
  <c r="C66" i="5"/>
  <c r="J69" i="4" s="1"/>
  <c r="D39" i="5"/>
  <c r="K42" i="4" s="1"/>
  <c r="B332" i="5"/>
  <c r="I335" i="4" s="1"/>
  <c r="G39" i="5"/>
  <c r="N42" i="4" s="1"/>
  <c r="B90" i="5"/>
  <c r="I93" i="4" s="1"/>
  <c r="F58" i="5"/>
  <c r="M61" i="4" s="1"/>
  <c r="B348" i="5"/>
  <c r="I351" i="4" s="1"/>
  <c r="E332" i="5"/>
  <c r="L335" i="4" s="1"/>
  <c r="C339" i="5"/>
  <c r="J342" i="4" s="1"/>
  <c r="D29" i="5"/>
  <c r="K32" i="4" s="1"/>
  <c r="E82" i="5"/>
  <c r="L85" i="4" s="1"/>
  <c r="C58" i="5"/>
  <c r="J61" i="4" s="1"/>
  <c r="F92" i="5"/>
  <c r="M95" i="4" s="1"/>
  <c r="C348" i="5"/>
  <c r="J351" i="4" s="1"/>
  <c r="G332" i="5"/>
  <c r="N335" i="4" s="1"/>
  <c r="B339" i="5"/>
  <c r="I342" i="4" s="1"/>
  <c r="E75" i="5"/>
  <c r="L78" i="4" s="1"/>
  <c r="D82" i="5"/>
  <c r="K85" i="4" s="1"/>
  <c r="B96" i="5"/>
  <c r="I99" i="4" s="1"/>
  <c r="F99" i="5"/>
  <c r="M102" i="4" s="1"/>
  <c r="G66" i="5"/>
  <c r="N69" i="4" s="1"/>
  <c r="D99" i="5"/>
  <c r="K102" i="4" s="1"/>
  <c r="C92" i="5"/>
  <c r="J95" i="4" s="1"/>
  <c r="C48" i="5"/>
  <c r="J51" i="4" s="1"/>
  <c r="G29" i="5"/>
  <c r="N32" i="4" s="1"/>
  <c r="E351" i="5"/>
  <c r="L354" i="4" s="1"/>
  <c r="C46" i="5"/>
  <c r="J49" i="4" s="1"/>
  <c r="B326" i="5"/>
  <c r="I329" i="4" s="1"/>
  <c r="E36" i="5"/>
  <c r="L39" i="4" s="1"/>
  <c r="G48" i="5"/>
  <c r="N51" i="4" s="1"/>
  <c r="F32" i="5"/>
  <c r="M35" i="4" s="1"/>
  <c r="G351" i="5"/>
  <c r="N354" i="4" s="1"/>
  <c r="G36" i="5"/>
  <c r="N39" i="4" s="1"/>
  <c r="C37" i="5"/>
  <c r="J40" i="4" s="1"/>
  <c r="C354" i="5"/>
  <c r="J357" i="4" s="1"/>
  <c r="E102" i="5"/>
  <c r="L105" i="4" s="1"/>
  <c r="E81" i="5"/>
  <c r="L84" i="4" s="1"/>
  <c r="G37" i="5"/>
  <c r="N40" i="4" s="1"/>
  <c r="B58" i="5"/>
  <c r="I61" i="4" s="1"/>
  <c r="D67" i="5"/>
  <c r="K70" i="4" s="1"/>
  <c r="B109" i="5"/>
  <c r="I112" i="4" s="1"/>
  <c r="F349" i="5"/>
  <c r="M352" i="4" s="1"/>
  <c r="G346" i="5"/>
  <c r="N349" i="4" s="1"/>
  <c r="F19" i="5"/>
  <c r="M22" i="4" s="1"/>
  <c r="E360" i="5"/>
  <c r="L363" i="4" s="1"/>
  <c r="B349" i="5"/>
  <c r="I352" i="4" s="1"/>
  <c r="D89" i="5"/>
  <c r="K92" i="4" s="1"/>
  <c r="C81" i="5"/>
  <c r="J84" i="4" s="1"/>
  <c r="D61" i="5"/>
  <c r="K64" i="4" s="1"/>
  <c r="G71" i="5"/>
  <c r="N74" i="4" s="1"/>
  <c r="C109" i="5"/>
  <c r="J112" i="4" s="1"/>
  <c r="F360" i="5"/>
  <c r="M363" i="4" s="1"/>
  <c r="C344" i="5"/>
  <c r="J347" i="4" s="1"/>
  <c r="C84" i="5"/>
  <c r="J87" i="4" s="1"/>
  <c r="D50" i="5"/>
  <c r="K53" i="4" s="1"/>
  <c r="F61" i="5"/>
  <c r="M64" i="4" s="1"/>
  <c r="C326" i="5"/>
  <c r="J329" i="4" s="1"/>
  <c r="F76" i="5"/>
  <c r="M79" i="4" s="1"/>
  <c r="D76" i="5"/>
  <c r="K79" i="4" s="1"/>
  <c r="F355" i="5"/>
  <c r="M358" i="4" s="1"/>
  <c r="B79" i="5"/>
  <c r="I82" i="4" s="1"/>
  <c r="G84" i="5"/>
  <c r="N87" i="4" s="1"/>
  <c r="G50" i="5"/>
  <c r="N53" i="4" s="1"/>
  <c r="G360" i="5"/>
  <c r="N363" i="4" s="1"/>
  <c r="E344" i="5"/>
  <c r="L347" i="4" s="1"/>
  <c r="C324" i="5"/>
  <c r="J327" i="4" s="1"/>
  <c r="D10" i="5"/>
  <c r="K13" i="4" s="1"/>
  <c r="E108" i="5"/>
  <c r="L111" i="4" s="1"/>
  <c r="C25" i="5"/>
  <c r="J28" i="4" s="1"/>
  <c r="B355" i="5"/>
  <c r="I358" i="4" s="1"/>
  <c r="F79" i="5"/>
  <c r="M82" i="4" s="1"/>
  <c r="E109" i="5"/>
  <c r="L112" i="4" s="1"/>
  <c r="G61" i="5"/>
  <c r="N64" i="4" s="1"/>
  <c r="F31" i="5"/>
  <c r="M34" i="4" s="1"/>
  <c r="G324" i="5"/>
  <c r="N327" i="4" s="1"/>
  <c r="E10" i="5"/>
  <c r="L13" i="4" s="1"/>
  <c r="B108" i="5"/>
  <c r="I111" i="4" s="1"/>
  <c r="C355" i="5"/>
  <c r="J358" i="4" s="1"/>
  <c r="C79" i="5"/>
  <c r="J82" i="4" s="1"/>
  <c r="D351" i="5"/>
  <c r="K354" i="4" s="1"/>
  <c r="E349" i="5"/>
  <c r="L352" i="4" s="1"/>
  <c r="C93" i="5"/>
  <c r="J96" i="4" s="1"/>
  <c r="G32" i="5"/>
  <c r="N35" i="4" s="1"/>
  <c r="E354" i="5"/>
  <c r="L357" i="4" s="1"/>
  <c r="E347" i="5"/>
  <c r="L350" i="4" s="1"/>
  <c r="D88" i="5"/>
  <c r="K91" i="4" s="1"/>
  <c r="B21" i="5"/>
  <c r="I24" i="4" s="1"/>
  <c r="F348" i="5"/>
  <c r="M351" i="4" s="1"/>
  <c r="B12" i="5"/>
  <c r="I15" i="4" s="1"/>
  <c r="C332" i="5"/>
  <c r="J335" i="4" s="1"/>
  <c r="E339" i="5"/>
  <c r="L342" i="4" s="1"/>
  <c r="E103" i="5"/>
  <c r="L106" i="4" s="1"/>
  <c r="C39" i="5"/>
  <c r="J42" i="4" s="1"/>
  <c r="D75" i="5"/>
  <c r="K78" i="4" s="1"/>
  <c r="F90" i="5"/>
  <c r="M93" i="4" s="1"/>
  <c r="B82" i="5"/>
  <c r="I85" i="4" s="1"/>
  <c r="C96" i="5"/>
  <c r="J99" i="4" s="1"/>
  <c r="B88" i="5"/>
  <c r="I91" i="4" s="1"/>
  <c r="G21" i="5"/>
  <c r="N24" i="4" s="1"/>
  <c r="G348" i="5"/>
  <c r="N351" i="4" s="1"/>
  <c r="F366" i="5"/>
  <c r="M369" i="4" s="1"/>
  <c r="G339" i="5"/>
  <c r="N342" i="4" s="1"/>
  <c r="C103" i="5"/>
  <c r="J106" i="4" s="1"/>
  <c r="B75" i="5"/>
  <c r="I78" i="4" s="1"/>
  <c r="E90" i="5"/>
  <c r="L93" i="4" s="1"/>
  <c r="C82" i="5"/>
  <c r="J85" i="4" s="1"/>
  <c r="E96" i="5"/>
  <c r="L99" i="4" s="1"/>
  <c r="C347" i="5"/>
  <c r="J350" i="4" s="1"/>
  <c r="F347" i="5"/>
  <c r="M350" i="4" s="1"/>
  <c r="C88" i="5"/>
  <c r="J91" i="4" s="1"/>
  <c r="D336" i="5"/>
  <c r="K339" i="4" s="1"/>
  <c r="B9" i="5"/>
  <c r="I12" i="4" s="1"/>
  <c r="C75" i="5"/>
  <c r="J78" i="4" s="1"/>
  <c r="D90" i="5"/>
  <c r="K93" i="4" s="1"/>
  <c r="F96" i="5"/>
  <c r="M99" i="4" s="1"/>
  <c r="B362" i="5"/>
  <c r="I365" i="4" s="1"/>
  <c r="D347" i="5"/>
  <c r="K350" i="4" s="1"/>
  <c r="F9" i="5"/>
  <c r="M12" i="4" s="1"/>
  <c r="E39" i="5"/>
  <c r="L42" i="4" s="1"/>
  <c r="F75" i="5"/>
  <c r="M78" i="4" s="1"/>
  <c r="C90" i="5"/>
  <c r="J93" i="4" s="1"/>
  <c r="D96" i="5"/>
  <c r="K99" i="4" s="1"/>
  <c r="B46" i="5"/>
  <c r="I49" i="4" s="1"/>
  <c r="E88" i="5"/>
  <c r="L91" i="4" s="1"/>
  <c r="F336" i="5"/>
  <c r="M339" i="4" s="1"/>
  <c r="D332" i="5"/>
  <c r="K335" i="4" s="1"/>
  <c r="F362" i="5"/>
  <c r="M365" i="4" s="1"/>
  <c r="D46" i="5"/>
  <c r="K49" i="4" s="1"/>
  <c r="C336" i="5"/>
  <c r="J339" i="4" s="1"/>
  <c r="D9" i="5"/>
  <c r="K12" i="4" s="1"/>
  <c r="C32" i="5"/>
  <c r="J35" i="4" s="1"/>
  <c r="G366" i="5"/>
  <c r="N369" i="4" s="1"/>
  <c r="B54" i="5"/>
  <c r="I57" i="4" s="1"/>
  <c r="E97" i="5"/>
  <c r="L100" i="4" s="1"/>
  <c r="D92" i="5"/>
  <c r="K95" i="4" s="1"/>
  <c r="F34" i="5"/>
  <c r="M37" i="4" s="1"/>
  <c r="C61" i="5"/>
  <c r="J64" i="4" s="1"/>
  <c r="G76" i="5"/>
  <c r="N79" i="4" s="1"/>
  <c r="D109" i="5"/>
  <c r="K112" i="4" s="1"/>
  <c r="E359" i="5"/>
  <c r="L362" i="4" s="1"/>
  <c r="E48" i="5"/>
  <c r="L51" i="4" s="1"/>
  <c r="D79" i="5"/>
  <c r="K82" i="4" s="1"/>
  <c r="B360" i="5"/>
  <c r="I363" i="4" s="1"/>
  <c r="B113" i="5"/>
  <c r="I116" i="4" s="1"/>
  <c r="D54" i="5"/>
  <c r="K57" i="4" s="1"/>
  <c r="G97" i="5"/>
  <c r="N100" i="4" s="1"/>
  <c r="C349" i="5"/>
  <c r="J352" i="4" s="1"/>
  <c r="G344" i="5"/>
  <c r="N347" i="4" s="1"/>
  <c r="D58" i="5"/>
  <c r="K61" i="4" s="1"/>
  <c r="C34" i="5"/>
  <c r="J37" i="4" s="1"/>
  <c r="C113" i="5"/>
  <c r="J116" i="4" s="1"/>
  <c r="E92" i="5"/>
  <c r="L95" i="4" s="1"/>
  <c r="B36" i="5"/>
  <c r="I39" i="4" s="1"/>
  <c r="D363" i="5"/>
  <c r="K366" i="4" s="1"/>
  <c r="B34" i="5"/>
  <c r="I37" i="4" s="1"/>
  <c r="B30" i="5"/>
  <c r="I33" i="4" s="1"/>
  <c r="B66" i="5"/>
  <c r="I69" i="4" s="1"/>
  <c r="G109" i="5"/>
  <c r="N112" i="4" s="1"/>
  <c r="G359" i="5"/>
  <c r="N362" i="4" s="1"/>
  <c r="G79" i="5"/>
  <c r="N82" i="4" s="1"/>
  <c r="F84" i="5"/>
  <c r="M87" i="4" s="1"/>
  <c r="E29" i="5"/>
  <c r="L32" i="4" s="1"/>
  <c r="G349" i="5"/>
  <c r="N352" i="4" s="1"/>
  <c r="G58" i="5"/>
  <c r="N61" i="4" s="1"/>
  <c r="E50" i="5"/>
  <c r="L53" i="4" s="1"/>
  <c r="F359" i="5"/>
  <c r="M362" i="4" s="1"/>
  <c r="B92" i="5"/>
  <c r="I95" i="4" s="1"/>
  <c r="D36" i="5"/>
  <c r="K39" i="4" s="1"/>
  <c r="G30" i="5"/>
  <c r="N33" i="4" s="1"/>
  <c r="C76" i="5"/>
  <c r="J79" i="4" s="1"/>
  <c r="B84" i="5"/>
  <c r="I87" i="4" s="1"/>
  <c r="B29" i="5"/>
  <c r="I32" i="4" s="1"/>
  <c r="B344" i="5"/>
  <c r="I347" i="4" s="1"/>
  <c r="B50" i="5"/>
  <c r="I53" i="4" s="1"/>
  <c r="C363" i="5"/>
  <c r="J366" i="4" s="1"/>
  <c r="D66" i="5"/>
  <c r="K69" i="4" s="1"/>
  <c r="C36" i="5"/>
  <c r="J39" i="4" s="1"/>
  <c r="E61" i="5"/>
  <c r="L64" i="4" s="1"/>
  <c r="E76" i="5"/>
  <c r="L79" i="4" s="1"/>
  <c r="E66" i="5"/>
  <c r="L69" i="4" s="1"/>
  <c r="D48" i="5"/>
  <c r="K51" i="4" s="1"/>
  <c r="D360" i="5"/>
  <c r="K363" i="4" s="1"/>
  <c r="E84" i="5"/>
  <c r="L87" i="4" s="1"/>
  <c r="F29" i="5"/>
  <c r="M32" i="4" s="1"/>
  <c r="F344" i="5"/>
  <c r="M347" i="4" s="1"/>
  <c r="F50" i="5"/>
  <c r="M53" i="4" s="1"/>
  <c r="D86" i="5"/>
  <c r="K89" i="4" s="1"/>
  <c r="G86" i="5"/>
  <c r="N89" i="4" s="1"/>
  <c r="C10" i="5"/>
  <c r="J13" i="4" s="1"/>
  <c r="D102" i="5"/>
  <c r="K105" i="4" s="1"/>
  <c r="G108" i="5"/>
  <c r="N111" i="4" s="1"/>
  <c r="G99" i="5"/>
  <c r="N102" i="4" s="1"/>
  <c r="F326" i="5"/>
  <c r="M329" i="4" s="1"/>
  <c r="F81" i="5"/>
  <c r="M84" i="4" s="1"/>
  <c r="G363" i="5"/>
  <c r="N366" i="4" s="1"/>
  <c r="D34" i="5"/>
  <c r="K37" i="4" s="1"/>
  <c r="G51" i="5"/>
  <c r="N54" i="4" s="1"/>
  <c r="D355" i="5"/>
  <c r="K358" i="4" s="1"/>
  <c r="F68" i="5"/>
  <c r="M71" i="4" s="1"/>
  <c r="C359" i="5"/>
  <c r="J362" i="4" s="1"/>
  <c r="G113" i="5"/>
  <c r="N116" i="4" s="1"/>
  <c r="F54" i="5"/>
  <c r="M57" i="4" s="1"/>
  <c r="C351" i="5"/>
  <c r="J354" i="4" s="1"/>
  <c r="E68" i="5"/>
  <c r="L71" i="4" s="1"/>
  <c r="F324" i="5"/>
  <c r="M327" i="4" s="1"/>
  <c r="G34" i="5"/>
  <c r="N37" i="4" s="1"/>
  <c r="D30" i="5"/>
  <c r="K33" i="4" s="1"/>
  <c r="F73" i="5"/>
  <c r="M76" i="4" s="1"/>
  <c r="G355" i="5"/>
  <c r="N358" i="4" s="1"/>
  <c r="C366" i="5"/>
  <c r="J369" i="4" s="1"/>
  <c r="F112" i="5"/>
  <c r="M115" i="4" s="1"/>
  <c r="F37" i="5"/>
  <c r="M40" i="4" s="1"/>
  <c r="G54" i="5"/>
  <c r="N57" i="4" s="1"/>
  <c r="B97" i="5"/>
  <c r="I100" i="4" s="1"/>
  <c r="F33" i="5"/>
  <c r="M36" i="4" s="1"/>
  <c r="B15" i="5"/>
  <c r="I18" i="4" s="1"/>
  <c r="F86" i="5"/>
  <c r="M89" i="4" s="1"/>
  <c r="F10" i="5"/>
  <c r="M13" i="4" s="1"/>
  <c r="B102" i="5"/>
  <c r="I105" i="4" s="1"/>
  <c r="E326" i="5"/>
  <c r="L329" i="4" s="1"/>
  <c r="E324" i="5"/>
  <c r="L327" i="4" s="1"/>
  <c r="B363" i="5"/>
  <c r="I366" i="4" s="1"/>
  <c r="C30" i="5"/>
  <c r="J33" i="4" s="1"/>
  <c r="B73" i="5"/>
  <c r="I76" i="4" s="1"/>
  <c r="D366" i="5"/>
  <c r="K369" i="4" s="1"/>
  <c r="G112" i="5"/>
  <c r="N115" i="4" s="1"/>
  <c r="E37" i="5"/>
  <c r="L40" i="4" s="1"/>
  <c r="E113" i="5"/>
  <c r="L116" i="4" s="1"/>
  <c r="C97" i="5"/>
  <c r="J100" i="4" s="1"/>
  <c r="D33" i="5"/>
  <c r="K36" i="4" s="1"/>
  <c r="E365" i="5"/>
  <c r="L368" i="4" s="1"/>
  <c r="B51" i="5"/>
  <c r="I54" i="4" s="1"/>
  <c r="G68" i="5"/>
  <c r="N71" i="4" s="1"/>
  <c r="B10" i="5"/>
  <c r="I13" i="4" s="1"/>
  <c r="C99" i="5"/>
  <c r="J102" i="4" s="1"/>
  <c r="B86" i="5"/>
  <c r="I89" i="4" s="1"/>
  <c r="C102" i="5"/>
  <c r="J105" i="4" s="1"/>
  <c r="C108" i="5"/>
  <c r="J111" i="4" s="1"/>
  <c r="E99" i="5"/>
  <c r="L102" i="4" s="1"/>
  <c r="G326" i="5"/>
  <c r="N329" i="4" s="1"/>
  <c r="B324" i="5"/>
  <c r="I327" i="4" s="1"/>
  <c r="E363" i="5"/>
  <c r="L366" i="4" s="1"/>
  <c r="E30" i="5"/>
  <c r="L33" i="4" s="1"/>
  <c r="E366" i="5"/>
  <c r="L369" i="4" s="1"/>
  <c r="B359" i="5"/>
  <c r="I362" i="4" s="1"/>
  <c r="D37" i="5"/>
  <c r="K40" i="4" s="1"/>
  <c r="D113" i="5"/>
  <c r="K116" i="4" s="1"/>
  <c r="F97" i="5"/>
  <c r="M100" i="4" s="1"/>
  <c r="B351" i="5"/>
  <c r="I354" i="4" s="1"/>
  <c r="F102" i="5"/>
  <c r="M105" i="4" s="1"/>
  <c r="F15" i="5"/>
  <c r="M18" i="4" s="1"/>
  <c r="G81" i="5"/>
  <c r="N84" i="4" s="1"/>
  <c r="F108" i="5"/>
  <c r="M111" i="4" s="1"/>
  <c r="B19" i="5"/>
  <c r="I22" i="4" s="1"/>
  <c r="B31" i="5"/>
  <c r="I34" i="4" s="1"/>
  <c r="G67" i="5"/>
  <c r="N70" i="4" s="1"/>
  <c r="C362" i="5"/>
  <c r="J365" i="4" s="1"/>
  <c r="E46" i="5"/>
  <c r="L49" i="4" s="1"/>
  <c r="C365" i="5"/>
  <c r="J368" i="4" s="1"/>
  <c r="E15" i="5"/>
  <c r="L18" i="4" s="1"/>
  <c r="B336" i="5"/>
  <c r="I339" i="4" s="1"/>
  <c r="G19" i="5"/>
  <c r="N22" i="4" s="1"/>
  <c r="E25" i="5"/>
  <c r="L28" i="4" s="1"/>
  <c r="C73" i="5"/>
  <c r="J76" i="4" s="1"/>
  <c r="C31" i="5"/>
  <c r="J34" i="4" s="1"/>
  <c r="C9" i="5"/>
  <c r="J12" i="4" s="1"/>
  <c r="G93" i="5"/>
  <c r="N96" i="4" s="1"/>
  <c r="D68" i="5"/>
  <c r="K71" i="4" s="1"/>
  <c r="D32" i="5"/>
  <c r="K35" i="4" s="1"/>
  <c r="G33" i="5"/>
  <c r="N36" i="4" s="1"/>
  <c r="D354" i="5"/>
  <c r="K357" i="4" s="1"/>
  <c r="D71" i="5"/>
  <c r="K74" i="4" s="1"/>
  <c r="D31" i="5"/>
  <c r="K34" i="4" s="1"/>
  <c r="D362" i="5"/>
  <c r="K365" i="4" s="1"/>
  <c r="F46" i="5"/>
  <c r="M49" i="4" s="1"/>
  <c r="B89" i="5"/>
  <c r="I92" i="4" s="1"/>
  <c r="B365" i="5"/>
  <c r="I368" i="4" s="1"/>
  <c r="D15" i="5"/>
  <c r="K18" i="4" s="1"/>
  <c r="G336" i="5"/>
  <c r="N339" i="4" s="1"/>
  <c r="C51" i="5"/>
  <c r="J54" i="4" s="1"/>
  <c r="G25" i="5"/>
  <c r="N28" i="4" s="1"/>
  <c r="F71" i="5"/>
  <c r="M74" i="4" s="1"/>
  <c r="D346" i="5"/>
  <c r="K349" i="4" s="1"/>
  <c r="D73" i="5"/>
  <c r="K76" i="4" s="1"/>
  <c r="G31" i="5"/>
  <c r="N34" i="4" s="1"/>
  <c r="G9" i="5"/>
  <c r="N12" i="4" s="1"/>
  <c r="C112" i="5"/>
  <c r="J115" i="4" s="1"/>
  <c r="C67" i="5"/>
  <c r="J70" i="4" s="1"/>
  <c r="D60" i="5"/>
  <c r="K63" i="4" s="1"/>
  <c r="B354" i="5"/>
  <c r="I357" i="4" s="1"/>
  <c r="C60" i="5"/>
  <c r="J63" i="4" s="1"/>
  <c r="D365" i="5"/>
  <c r="K368" i="4" s="1"/>
  <c r="E19" i="5"/>
  <c r="L22" i="4" s="1"/>
  <c r="E51" i="5"/>
  <c r="L54" i="4" s="1"/>
  <c r="E71" i="5"/>
  <c r="L74" i="4" s="1"/>
  <c r="E346" i="5"/>
  <c r="L349" i="4" s="1"/>
  <c r="E73" i="5"/>
  <c r="L76" i="4" s="1"/>
  <c r="D93" i="5"/>
  <c r="K96" i="4" s="1"/>
  <c r="B112" i="5"/>
  <c r="I115" i="4" s="1"/>
  <c r="E67" i="5"/>
  <c r="L70" i="4" s="1"/>
  <c r="B60" i="5"/>
  <c r="I63" i="4" s="1"/>
  <c r="B33" i="5"/>
  <c r="I36" i="4" s="1"/>
  <c r="F354" i="5"/>
  <c r="M357" i="4" s="1"/>
  <c r="B25" i="5"/>
  <c r="I28" i="4" s="1"/>
  <c r="C346" i="5"/>
  <c r="J349" i="4" s="1"/>
  <c r="F89" i="5"/>
  <c r="M92" i="4" s="1"/>
  <c r="C15" i="5"/>
  <c r="J18" i="4" s="1"/>
  <c r="C89" i="5"/>
  <c r="J92" i="4" s="1"/>
  <c r="F365" i="5"/>
  <c r="M368" i="4" s="1"/>
  <c r="C19" i="5"/>
  <c r="J22" i="4" s="1"/>
  <c r="F51" i="5"/>
  <c r="M54" i="4" s="1"/>
  <c r="C71" i="5"/>
  <c r="J74" i="4" s="1"/>
  <c r="B346" i="5"/>
  <c r="I349" i="4" s="1"/>
  <c r="E93" i="5"/>
  <c r="L96" i="4" s="1"/>
  <c r="C68" i="5"/>
  <c r="J71" i="4" s="1"/>
  <c r="D112" i="5"/>
  <c r="K115" i="4" s="1"/>
  <c r="F67" i="5"/>
  <c r="M70" i="4" s="1"/>
  <c r="E60" i="5"/>
  <c r="L63" i="4" s="1"/>
  <c r="B32" i="5"/>
  <c r="I35" i="4" s="1"/>
  <c r="C33" i="5"/>
  <c r="J36" i="4" s="1"/>
  <c r="G89" i="5"/>
  <c r="N92" i="4" s="1"/>
  <c r="F25" i="5"/>
  <c r="M28" i="4" s="1"/>
  <c r="G257" i="5"/>
  <c r="N260" i="4" s="1"/>
  <c r="G242" i="5"/>
  <c r="N245" i="4" s="1"/>
  <c r="E294" i="5"/>
  <c r="L297" i="4" s="1"/>
  <c r="C296" i="5"/>
  <c r="J299" i="4" s="1"/>
  <c r="G227" i="5"/>
  <c r="N230" i="4" s="1"/>
  <c r="E140" i="5"/>
  <c r="L143" i="4" s="1"/>
  <c r="E200" i="5"/>
  <c r="L203" i="4" s="1"/>
  <c r="G312" i="5"/>
  <c r="N315" i="4" s="1"/>
  <c r="F316" i="5"/>
  <c r="M319" i="4" s="1"/>
  <c r="G272" i="5"/>
  <c r="N275" i="4" s="1"/>
  <c r="B149" i="5"/>
  <c r="I152" i="4" s="1"/>
  <c r="E179" i="5"/>
  <c r="L182" i="4" s="1"/>
  <c r="C240" i="5"/>
  <c r="J243" i="4" s="1"/>
  <c r="D231" i="5"/>
  <c r="K234" i="4" s="1"/>
  <c r="G178" i="5"/>
  <c r="N181" i="4" s="1"/>
  <c r="G259" i="5"/>
  <c r="N262" i="4" s="1"/>
  <c r="F219" i="5"/>
  <c r="M222" i="4" s="1"/>
  <c r="F250" i="5"/>
  <c r="M253" i="4" s="1"/>
  <c r="E273" i="5"/>
  <c r="L276" i="4" s="1"/>
  <c r="C211" i="5"/>
  <c r="J214" i="4" s="1"/>
  <c r="B261" i="5"/>
  <c r="I264" i="4" s="1"/>
  <c r="B119" i="5"/>
  <c r="I122" i="4" s="1"/>
  <c r="E290" i="5"/>
  <c r="L293" i="4" s="1"/>
  <c r="F251" i="5"/>
  <c r="M254" i="4" s="1"/>
  <c r="G221" i="5"/>
  <c r="N224" i="4" s="1"/>
  <c r="E255" i="5"/>
  <c r="L258" i="4" s="1"/>
  <c r="G300" i="5"/>
  <c r="N303" i="4" s="1"/>
  <c r="D213" i="5"/>
  <c r="K216" i="4" s="1"/>
  <c r="B310" i="5"/>
  <c r="I313" i="4" s="1"/>
  <c r="F301" i="5"/>
  <c r="M304" i="4" s="1"/>
  <c r="G158" i="5"/>
  <c r="N161" i="4" s="1"/>
  <c r="D311" i="5"/>
  <c r="K314" i="4" s="1"/>
  <c r="C114" i="5"/>
  <c r="F235" i="5"/>
  <c r="M238" i="4" s="1"/>
  <c r="D236" i="5"/>
  <c r="K239" i="4" s="1"/>
  <c r="F232" i="5"/>
  <c r="M235" i="4" s="1"/>
  <c r="C288" i="5"/>
  <c r="J291" i="4" s="1"/>
  <c r="E313" i="5"/>
  <c r="L316" i="4" s="1"/>
  <c r="G156" i="5"/>
  <c r="N159" i="4" s="1"/>
  <c r="F124" i="5"/>
  <c r="M127" i="4" s="1"/>
  <c r="G172" i="5"/>
  <c r="N175" i="4" s="1"/>
  <c r="B217" i="5"/>
  <c r="I220" i="4" s="1"/>
  <c r="C299" i="5"/>
  <c r="J302" i="4" s="1"/>
  <c r="G262" i="5"/>
  <c r="N265" i="4" s="1"/>
  <c r="G148" i="5"/>
  <c r="N151" i="4" s="1"/>
  <c r="C180" i="5"/>
  <c r="J183" i="4" s="1"/>
  <c r="B291" i="5"/>
  <c r="I294" i="4" s="1"/>
  <c r="B176" i="5"/>
  <c r="I179" i="4" s="1"/>
  <c r="C226" i="5"/>
  <c r="J229" i="4" s="1"/>
  <c r="F121" i="5"/>
  <c r="M124" i="4" s="1"/>
  <c r="E117" i="5"/>
  <c r="L120" i="4" s="1"/>
  <c r="B244" i="5"/>
  <c r="I247" i="4" s="1"/>
  <c r="B249" i="5"/>
  <c r="I252" i="4" s="1"/>
  <c r="C155" i="5"/>
  <c r="J158" i="4" s="1"/>
  <c r="G263" i="5"/>
  <c r="N266" i="4" s="1"/>
  <c r="G266" i="5"/>
  <c r="N269" i="4" s="1"/>
  <c r="C163" i="5"/>
  <c r="J166" i="4" s="1"/>
  <c r="D181" i="5"/>
  <c r="K184" i="4" s="1"/>
  <c r="C270" i="5"/>
  <c r="J273" i="4" s="1"/>
  <c r="G224" i="5"/>
  <c r="N227" i="4" s="1"/>
  <c r="C160" i="5"/>
  <c r="J163" i="4" s="1"/>
  <c r="C206" i="5"/>
  <c r="J209" i="4" s="1"/>
  <c r="G233" i="5"/>
  <c r="N236" i="4" s="1"/>
  <c r="C133" i="5"/>
  <c r="J136" i="4" s="1"/>
  <c r="D135" i="5"/>
  <c r="K138" i="4" s="1"/>
  <c r="F189" i="5"/>
  <c r="M192" i="4" s="1"/>
  <c r="E146" i="5"/>
  <c r="L149" i="4" s="1"/>
  <c r="E278" i="5"/>
  <c r="L281" i="4" s="1"/>
  <c r="F193" i="5"/>
  <c r="M196" i="4" s="1"/>
  <c r="G306" i="5"/>
  <c r="N309" i="4" s="1"/>
  <c r="G138" i="5"/>
  <c r="N141" i="4" s="1"/>
  <c r="C120" i="5"/>
  <c r="J123" i="4" s="1"/>
  <c r="G265" i="5"/>
  <c r="N268" i="4" s="1"/>
  <c r="G202" i="5"/>
  <c r="N205" i="4" s="1"/>
  <c r="C162" i="5"/>
  <c r="J165" i="4" s="1"/>
  <c r="F190" i="5"/>
  <c r="M193" i="4" s="1"/>
  <c r="B308" i="5"/>
  <c r="I311" i="4" s="1"/>
  <c r="E150" i="5"/>
  <c r="L153" i="4" s="1"/>
  <c r="G115" i="5"/>
  <c r="N118" i="4" s="1"/>
  <c r="E220" i="5"/>
  <c r="L223" i="4" s="1"/>
  <c r="B234" i="5"/>
  <c r="I237" i="4" s="1"/>
  <c r="G258" i="5"/>
  <c r="N261" i="4" s="1"/>
  <c r="E281" i="5"/>
  <c r="L284" i="4" s="1"/>
  <c r="F173" i="5"/>
  <c r="M176" i="4" s="1"/>
  <c r="D304" i="5"/>
  <c r="K307" i="4" s="1"/>
  <c r="E212" i="5"/>
  <c r="L215" i="4" s="1"/>
  <c r="C134" i="5"/>
  <c r="J137" i="4" s="1"/>
  <c r="D164" i="5"/>
  <c r="K167" i="4" s="1"/>
  <c r="E122" i="5"/>
  <c r="L125" i="4" s="1"/>
  <c r="G204" i="5"/>
  <c r="N207" i="4" s="1"/>
  <c r="C274" i="5"/>
  <c r="J277" i="4" s="1"/>
  <c r="C253" i="5"/>
  <c r="J256" i="4" s="1"/>
  <c r="F157" i="5"/>
  <c r="M160" i="4" s="1"/>
  <c r="B116" i="5"/>
  <c r="I119" i="4" s="1"/>
  <c r="G297" i="5"/>
  <c r="N300" i="4" s="1"/>
  <c r="G215" i="5"/>
  <c r="N218" i="4" s="1"/>
  <c r="G144" i="5"/>
  <c r="N147" i="4" s="1"/>
  <c r="G131" i="5"/>
  <c r="N134" i="4" s="1"/>
  <c r="E120" i="5"/>
  <c r="L123" i="4" s="1"/>
  <c r="G140" i="5"/>
  <c r="N143" i="4" s="1"/>
  <c r="B200" i="5"/>
  <c r="I203" i="4" s="1"/>
  <c r="E311" i="5"/>
  <c r="L314" i="4" s="1"/>
  <c r="D178" i="5"/>
  <c r="K181" i="4" s="1"/>
  <c r="C273" i="5"/>
  <c r="J276" i="4" s="1"/>
  <c r="F155" i="5"/>
  <c r="M158" i="4" s="1"/>
  <c r="G212" i="5"/>
  <c r="N215" i="4" s="1"/>
  <c r="F179" i="5"/>
  <c r="M182" i="4" s="1"/>
  <c r="E261" i="5"/>
  <c r="L264" i="4" s="1"/>
  <c r="C158" i="5"/>
  <c r="J161" i="4" s="1"/>
  <c r="B124" i="5"/>
  <c r="I127" i="4" s="1"/>
  <c r="D122" i="5"/>
  <c r="K125" i="4" s="1"/>
  <c r="E299" i="5"/>
  <c r="L302" i="4" s="1"/>
  <c r="C200" i="5"/>
  <c r="J203" i="4" s="1"/>
  <c r="E135" i="5"/>
  <c r="L138" i="4" s="1"/>
  <c r="E235" i="5"/>
  <c r="L238" i="4" s="1"/>
  <c r="C311" i="5"/>
  <c r="J314" i="4" s="1"/>
  <c r="E219" i="5"/>
  <c r="L222" i="4" s="1"/>
  <c r="E193" i="5"/>
  <c r="L196" i="4" s="1"/>
  <c r="F215" i="5"/>
  <c r="M218" i="4" s="1"/>
  <c r="E300" i="5"/>
  <c r="L303" i="4" s="1"/>
  <c r="G273" i="5"/>
  <c r="N276" i="4" s="1"/>
  <c r="D244" i="5"/>
  <c r="K247" i="4" s="1"/>
  <c r="E310" i="5"/>
  <c r="L313" i="4" s="1"/>
  <c r="E149" i="5"/>
  <c r="L152" i="4" s="1"/>
  <c r="B178" i="5"/>
  <c r="I181" i="4" s="1"/>
  <c r="F253" i="5"/>
  <c r="M256" i="4" s="1"/>
  <c r="F299" i="5"/>
  <c r="M302" i="4" s="1"/>
  <c r="F200" i="5"/>
  <c r="M203" i="4" s="1"/>
  <c r="B135" i="5"/>
  <c r="I138" i="4" s="1"/>
  <c r="C224" i="5"/>
  <c r="J227" i="4" s="1"/>
  <c r="D117" i="5"/>
  <c r="K120" i="4" s="1"/>
  <c r="D173" i="5"/>
  <c r="K176" i="4" s="1"/>
  <c r="B235" i="5"/>
  <c r="I238" i="4" s="1"/>
  <c r="G311" i="5"/>
  <c r="N314" i="4" s="1"/>
  <c r="B219" i="5"/>
  <c r="I222" i="4" s="1"/>
  <c r="E296" i="5"/>
  <c r="L299" i="4" s="1"/>
  <c r="B233" i="5"/>
  <c r="I236" i="4" s="1"/>
  <c r="G193" i="5"/>
  <c r="N196" i="4" s="1"/>
  <c r="C215" i="5"/>
  <c r="J218" i="4" s="1"/>
  <c r="B242" i="5"/>
  <c r="I245" i="4" s="1"/>
  <c r="E232" i="5"/>
  <c r="L235" i="4" s="1"/>
  <c r="F310" i="5"/>
  <c r="M313" i="4" s="1"/>
  <c r="G251" i="5"/>
  <c r="N254" i="4" s="1"/>
  <c r="B115" i="5"/>
  <c r="I118" i="4" s="1"/>
  <c r="C189" i="5"/>
  <c r="J192" i="4" s="1"/>
  <c r="B253" i="5"/>
  <c r="I256" i="4" s="1"/>
  <c r="C204" i="5"/>
  <c r="J207" i="4" s="1"/>
  <c r="D200" i="5"/>
  <c r="K203" i="4" s="1"/>
  <c r="D249" i="5"/>
  <c r="K252" i="4" s="1"/>
  <c r="D240" i="5"/>
  <c r="K243" i="4" s="1"/>
  <c r="F135" i="5"/>
  <c r="M138" i="4" s="1"/>
  <c r="D265" i="5"/>
  <c r="K268" i="4" s="1"/>
  <c r="C117" i="5"/>
  <c r="J120" i="4" s="1"/>
  <c r="G173" i="5"/>
  <c r="N176" i="4" s="1"/>
  <c r="C235" i="5"/>
  <c r="J238" i="4" s="1"/>
  <c r="C262" i="5"/>
  <c r="J265" i="4" s="1"/>
  <c r="C219" i="5"/>
  <c r="J222" i="4" s="1"/>
  <c r="D144" i="5"/>
  <c r="K147" i="4" s="1"/>
  <c r="B296" i="5"/>
  <c r="I299" i="4" s="1"/>
  <c r="D259" i="5"/>
  <c r="K262" i="4" s="1"/>
  <c r="F233" i="5"/>
  <c r="M236" i="4" s="1"/>
  <c r="E206" i="5"/>
  <c r="L209" i="4" s="1"/>
  <c r="D242" i="5"/>
  <c r="K245" i="4" s="1"/>
  <c r="B232" i="5"/>
  <c r="I235" i="4" s="1"/>
  <c r="D115" i="5"/>
  <c r="K118" i="4" s="1"/>
  <c r="B231" i="5"/>
  <c r="I234" i="4" s="1"/>
  <c r="C221" i="5"/>
  <c r="J224" i="4" s="1"/>
  <c r="F204" i="5"/>
  <c r="M207" i="4" s="1"/>
  <c r="G200" i="5"/>
  <c r="N203" i="4" s="1"/>
  <c r="G249" i="5"/>
  <c r="N252" i="4" s="1"/>
  <c r="B240" i="5"/>
  <c r="I243" i="4" s="1"/>
  <c r="C135" i="5"/>
  <c r="J138" i="4" s="1"/>
  <c r="B265" i="5"/>
  <c r="I268" i="4" s="1"/>
  <c r="D146" i="5"/>
  <c r="K149" i="4" s="1"/>
  <c r="D235" i="5"/>
  <c r="K238" i="4" s="1"/>
  <c r="C140" i="5"/>
  <c r="J143" i="4" s="1"/>
  <c r="E262" i="5"/>
  <c r="L265" i="4" s="1"/>
  <c r="D219" i="5"/>
  <c r="K222" i="4" s="1"/>
  <c r="E144" i="5"/>
  <c r="L147" i="4" s="1"/>
  <c r="G296" i="5"/>
  <c r="N299" i="4" s="1"/>
  <c r="E259" i="5"/>
  <c r="L262" i="4" s="1"/>
  <c r="B206" i="5"/>
  <c r="I209" i="4" s="1"/>
  <c r="E162" i="5"/>
  <c r="L165" i="4" s="1"/>
  <c r="G294" i="5"/>
  <c r="N297" i="4" s="1"/>
  <c r="F148" i="5"/>
  <c r="M151" i="4" s="1"/>
  <c r="D116" i="5"/>
  <c r="K119" i="4" s="1"/>
  <c r="E204" i="5"/>
  <c r="L207" i="4" s="1"/>
  <c r="E240" i="5"/>
  <c r="L243" i="4" s="1"/>
  <c r="B290" i="5"/>
  <c r="I293" i="4" s="1"/>
  <c r="F146" i="5"/>
  <c r="M149" i="4" s="1"/>
  <c r="G235" i="5"/>
  <c r="N238" i="4" s="1"/>
  <c r="D140" i="5"/>
  <c r="K143" i="4" s="1"/>
  <c r="F262" i="5"/>
  <c r="M265" i="4" s="1"/>
  <c r="E202" i="5"/>
  <c r="L205" i="4" s="1"/>
  <c r="G219" i="5"/>
  <c r="N222" i="4" s="1"/>
  <c r="B133" i="5"/>
  <c r="I136" i="4" s="1"/>
  <c r="E306" i="5"/>
  <c r="L309" i="4" s="1"/>
  <c r="B220" i="5"/>
  <c r="I223" i="4" s="1"/>
  <c r="D274" i="5"/>
  <c r="K277" i="4" s="1"/>
  <c r="F114" i="5"/>
  <c r="C263" i="5"/>
  <c r="J266" i="4" s="1"/>
  <c r="D138" i="5"/>
  <c r="K141" i="4" s="1"/>
  <c r="B162" i="5"/>
  <c r="I165" i="4" s="1"/>
  <c r="B172" i="5"/>
  <c r="I175" i="4" s="1"/>
  <c r="D204" i="5"/>
  <c r="K207" i="4" s="1"/>
  <c r="F240" i="5"/>
  <c r="M243" i="4" s="1"/>
  <c r="D290" i="5"/>
  <c r="K293" i="4" s="1"/>
  <c r="B146" i="5"/>
  <c r="I149" i="4" s="1"/>
  <c r="B140" i="5"/>
  <c r="I143" i="4" s="1"/>
  <c r="B262" i="5"/>
  <c r="I265" i="4" s="1"/>
  <c r="B213" i="5"/>
  <c r="I216" i="4" s="1"/>
  <c r="F311" i="5"/>
  <c r="M314" i="4" s="1"/>
  <c r="B202" i="5"/>
  <c r="I205" i="4" s="1"/>
  <c r="D306" i="5"/>
  <c r="K309" i="4" s="1"/>
  <c r="G114" i="5"/>
  <c r="E263" i="5"/>
  <c r="L266" i="4" s="1"/>
  <c r="B138" i="5"/>
  <c r="I141" i="4" s="1"/>
  <c r="G291" i="5"/>
  <c r="N294" i="4" s="1"/>
  <c r="G164" i="5"/>
  <c r="N167" i="4" s="1"/>
  <c r="G240" i="5"/>
  <c r="N243" i="4" s="1"/>
  <c r="C146" i="5"/>
  <c r="J149" i="4" s="1"/>
  <c r="F140" i="5"/>
  <c r="M143" i="4" s="1"/>
  <c r="F213" i="5"/>
  <c r="M216" i="4" s="1"/>
  <c r="D158" i="5"/>
  <c r="K161" i="4" s="1"/>
  <c r="E155" i="5"/>
  <c r="L158" i="4" s="1"/>
  <c r="G234" i="5"/>
  <c r="N237" i="4" s="1"/>
  <c r="B301" i="5"/>
  <c r="I304" i="4" s="1"/>
  <c r="G119" i="5"/>
  <c r="N122" i="4" s="1"/>
  <c r="E288" i="5"/>
  <c r="L291" i="4" s="1"/>
  <c r="F156" i="5"/>
  <c r="M159" i="4" s="1"/>
  <c r="B131" i="5"/>
  <c r="I134" i="4" s="1"/>
  <c r="D266" i="5"/>
  <c r="K269" i="4" s="1"/>
  <c r="F297" i="5"/>
  <c r="M300" i="4" s="1"/>
  <c r="G124" i="5"/>
  <c r="N127" i="4" s="1"/>
  <c r="G217" i="5"/>
  <c r="N220" i="4" s="1"/>
  <c r="F227" i="5"/>
  <c r="M230" i="4" s="1"/>
  <c r="D253" i="5"/>
  <c r="K256" i="4" s="1"/>
  <c r="E253" i="5"/>
  <c r="L256" i="4" s="1"/>
  <c r="B221" i="5"/>
  <c r="I224" i="4" s="1"/>
  <c r="D299" i="5"/>
  <c r="K302" i="4" s="1"/>
  <c r="B204" i="5"/>
  <c r="I207" i="4" s="1"/>
  <c r="G255" i="5"/>
  <c r="N258" i="4" s="1"/>
  <c r="C249" i="5"/>
  <c r="J252" i="4" s="1"/>
  <c r="B258" i="5"/>
  <c r="I261" i="4" s="1"/>
  <c r="D124" i="5"/>
  <c r="K127" i="4" s="1"/>
  <c r="G135" i="5"/>
  <c r="N138" i="4" s="1"/>
  <c r="E130" i="5"/>
  <c r="L133" i="4" s="1"/>
  <c r="F238" i="5"/>
  <c r="M241" i="4" s="1"/>
  <c r="G157" i="5"/>
  <c r="N160" i="4" s="1"/>
  <c r="F290" i="5"/>
  <c r="M293" i="4" s="1"/>
  <c r="F120" i="5"/>
  <c r="M123" i="4" s="1"/>
  <c r="B224" i="5"/>
  <c r="I227" i="4" s="1"/>
  <c r="C173" i="5"/>
  <c r="J176" i="4" s="1"/>
  <c r="G146" i="5"/>
  <c r="N149" i="4" s="1"/>
  <c r="E213" i="5"/>
  <c r="L216" i="4" s="1"/>
  <c r="G121" i="5"/>
  <c r="N124" i="4" s="1"/>
  <c r="F158" i="5"/>
  <c r="M161" i="4" s="1"/>
  <c r="E133" i="5"/>
  <c r="L136" i="4" s="1"/>
  <c r="G313" i="5"/>
  <c r="N316" i="4" s="1"/>
  <c r="D296" i="5"/>
  <c r="K299" i="4" s="1"/>
  <c r="D160" i="5"/>
  <c r="K163" i="4" s="1"/>
  <c r="G181" i="5"/>
  <c r="N184" i="4" s="1"/>
  <c r="G176" i="5"/>
  <c r="N179" i="4" s="1"/>
  <c r="D220" i="5"/>
  <c r="K223" i="4" s="1"/>
  <c r="G308" i="5"/>
  <c r="N311" i="4" s="1"/>
  <c r="G316" i="5"/>
  <c r="N319" i="4" s="1"/>
  <c r="D233" i="5"/>
  <c r="K236" i="4" s="1"/>
  <c r="C217" i="5"/>
  <c r="J220" i="4" s="1"/>
  <c r="G304" i="5"/>
  <c r="N307" i="4" s="1"/>
  <c r="D193" i="5"/>
  <c r="K196" i="4" s="1"/>
  <c r="D206" i="5"/>
  <c r="K209" i="4" s="1"/>
  <c r="E114" i="5"/>
  <c r="G236" i="5"/>
  <c r="N239" i="4" s="1"/>
  <c r="F263" i="5"/>
  <c r="M266" i="4" s="1"/>
  <c r="C234" i="5"/>
  <c r="J237" i="4" s="1"/>
  <c r="D300" i="5"/>
  <c r="K303" i="4" s="1"/>
  <c r="D301" i="5"/>
  <c r="K304" i="4" s="1"/>
  <c r="C138" i="5"/>
  <c r="J141" i="4" s="1"/>
  <c r="B250" i="5"/>
  <c r="I253" i="4" s="1"/>
  <c r="G163" i="5"/>
  <c r="N166" i="4" s="1"/>
  <c r="D288" i="5"/>
  <c r="K291" i="4" s="1"/>
  <c r="B273" i="5"/>
  <c r="I276" i="4" s="1"/>
  <c r="D162" i="5"/>
  <c r="K165" i="4" s="1"/>
  <c r="D291" i="5"/>
  <c r="K294" i="4" s="1"/>
  <c r="E242" i="5"/>
  <c r="L245" i="4" s="1"/>
  <c r="B278" i="5"/>
  <c r="I281" i="4" s="1"/>
  <c r="C179" i="5"/>
  <c r="J182" i="4" s="1"/>
  <c r="C232" i="5"/>
  <c r="J235" i="4" s="1"/>
  <c r="F164" i="5"/>
  <c r="M167" i="4" s="1"/>
  <c r="G226" i="5"/>
  <c r="N229" i="4" s="1"/>
  <c r="C310" i="5"/>
  <c r="J313" i="4" s="1"/>
  <c r="F272" i="5"/>
  <c r="M275" i="4" s="1"/>
  <c r="E251" i="5"/>
  <c r="L254" i="4" s="1"/>
  <c r="C149" i="5"/>
  <c r="J152" i="4" s="1"/>
  <c r="G180" i="5"/>
  <c r="N183" i="4" s="1"/>
  <c r="G150" i="5"/>
  <c r="N153" i="4" s="1"/>
  <c r="F115" i="5"/>
  <c r="M118" i="4" s="1"/>
  <c r="B148" i="5"/>
  <c r="I151" i="4" s="1"/>
  <c r="G190" i="5"/>
  <c r="N193" i="4" s="1"/>
  <c r="D189" i="5"/>
  <c r="K192" i="4" s="1"/>
  <c r="G270" i="5"/>
  <c r="N273" i="4" s="1"/>
  <c r="F116" i="5"/>
  <c r="M119" i="4" s="1"/>
  <c r="D258" i="5"/>
  <c r="K261" i="4" s="1"/>
  <c r="F258" i="5"/>
  <c r="M261" i="4" s="1"/>
  <c r="B297" i="5"/>
  <c r="I300" i="4" s="1"/>
  <c r="C300" i="5"/>
  <c r="J303" i="4" s="1"/>
  <c r="D211" i="5"/>
  <c r="K214" i="4" s="1"/>
  <c r="C301" i="5"/>
  <c r="J304" i="4" s="1"/>
  <c r="G250" i="5"/>
  <c r="N253" i="4" s="1"/>
  <c r="B288" i="5"/>
  <c r="I291" i="4" s="1"/>
  <c r="D278" i="5"/>
  <c r="K281" i="4" s="1"/>
  <c r="D257" i="5"/>
  <c r="K260" i="4" s="1"/>
  <c r="F149" i="5"/>
  <c r="M152" i="4" s="1"/>
  <c r="G189" i="5"/>
  <c r="N192" i="4" s="1"/>
  <c r="C231" i="5"/>
  <c r="J234" i="4" s="1"/>
  <c r="C116" i="5"/>
  <c r="J119" i="4" s="1"/>
  <c r="B299" i="5"/>
  <c r="I302" i="4" s="1"/>
  <c r="C258" i="5"/>
  <c r="J261" i="4" s="1"/>
  <c r="D130" i="5"/>
  <c r="K133" i="4" s="1"/>
  <c r="C157" i="5"/>
  <c r="J160" i="4" s="1"/>
  <c r="C265" i="5"/>
  <c r="J268" i="4" s="1"/>
  <c r="C290" i="5"/>
  <c r="J293" i="4" s="1"/>
  <c r="D120" i="5"/>
  <c r="K123" i="4" s="1"/>
  <c r="C297" i="5"/>
  <c r="J300" i="4" s="1"/>
  <c r="F261" i="5"/>
  <c r="M264" i="4" s="1"/>
  <c r="D262" i="5"/>
  <c r="K265" i="4" s="1"/>
  <c r="G213" i="5"/>
  <c r="N216" i="4" s="1"/>
  <c r="B311" i="5"/>
  <c r="I314" i="4" s="1"/>
  <c r="D121" i="5"/>
  <c r="K124" i="4" s="1"/>
  <c r="D202" i="5"/>
  <c r="K205" i="4" s="1"/>
  <c r="E158" i="5"/>
  <c r="L161" i="4" s="1"/>
  <c r="B144" i="5"/>
  <c r="I147" i="4" s="1"/>
  <c r="D313" i="5"/>
  <c r="K316" i="4" s="1"/>
  <c r="F296" i="5"/>
  <c r="M299" i="4" s="1"/>
  <c r="E181" i="5"/>
  <c r="L184" i="4" s="1"/>
  <c r="B306" i="5"/>
  <c r="I309" i="4" s="1"/>
  <c r="F259" i="5"/>
  <c r="M262" i="4" s="1"/>
  <c r="C220" i="5"/>
  <c r="J223" i="4" s="1"/>
  <c r="F308" i="5"/>
  <c r="M311" i="4" s="1"/>
  <c r="B316" i="5"/>
  <c r="I319" i="4" s="1"/>
  <c r="E233" i="5"/>
  <c r="L236" i="4" s="1"/>
  <c r="B304" i="5"/>
  <c r="I307" i="4" s="1"/>
  <c r="E274" i="5"/>
  <c r="L277" i="4" s="1"/>
  <c r="B155" i="5"/>
  <c r="I158" i="4" s="1"/>
  <c r="E215" i="5"/>
  <c r="L218" i="4" s="1"/>
  <c r="C236" i="5"/>
  <c r="J239" i="4" s="1"/>
  <c r="B227" i="5"/>
  <c r="I230" i="4" s="1"/>
  <c r="C122" i="5"/>
  <c r="J125" i="4" s="1"/>
  <c r="B300" i="5"/>
  <c r="I303" i="4" s="1"/>
  <c r="D134" i="5"/>
  <c r="K137" i="4" s="1"/>
  <c r="E211" i="5"/>
  <c r="L214" i="4" s="1"/>
  <c r="G301" i="5"/>
  <c r="N304" i="4" s="1"/>
  <c r="D163" i="5"/>
  <c r="K166" i="4" s="1"/>
  <c r="F288" i="5"/>
  <c r="M291" i="4" s="1"/>
  <c r="G162" i="5"/>
  <c r="N165" i="4" s="1"/>
  <c r="E156" i="5"/>
  <c r="L159" i="4" s="1"/>
  <c r="C172" i="5"/>
  <c r="J175" i="4" s="1"/>
  <c r="B281" i="5"/>
  <c r="I284" i="4" s="1"/>
  <c r="D131" i="5"/>
  <c r="K134" i="4" s="1"/>
  <c r="D179" i="5"/>
  <c r="K182" i="4" s="1"/>
  <c r="G232" i="5"/>
  <c r="N235" i="4" s="1"/>
  <c r="F244" i="5"/>
  <c r="M247" i="4" s="1"/>
  <c r="E266" i="5"/>
  <c r="L269" i="4" s="1"/>
  <c r="B226" i="5"/>
  <c r="I229" i="4" s="1"/>
  <c r="D310" i="5"/>
  <c r="K313" i="4" s="1"/>
  <c r="F257" i="5"/>
  <c r="M260" i="4" s="1"/>
  <c r="D180" i="5"/>
  <c r="K183" i="4" s="1"/>
  <c r="B150" i="5"/>
  <c r="I153" i="4" s="1"/>
  <c r="D312" i="5"/>
  <c r="K315" i="4" s="1"/>
  <c r="C178" i="5"/>
  <c r="J181" i="4" s="1"/>
  <c r="C115" i="5"/>
  <c r="J118" i="4" s="1"/>
  <c r="D190" i="5"/>
  <c r="K193" i="4" s="1"/>
  <c r="E270" i="5"/>
  <c r="L273" i="4" s="1"/>
  <c r="F231" i="5"/>
  <c r="M234" i="4" s="1"/>
  <c r="E116" i="5"/>
  <c r="L119" i="4" s="1"/>
  <c r="B130" i="5"/>
  <c r="I133" i="4" s="1"/>
  <c r="G253" i="5"/>
  <c r="N256" i="4" s="1"/>
  <c r="G299" i="5"/>
  <c r="N302" i="4" s="1"/>
  <c r="B255" i="5"/>
  <c r="I258" i="4" s="1"/>
  <c r="G130" i="5"/>
  <c r="N133" i="4" s="1"/>
  <c r="B157" i="5"/>
  <c r="I160" i="4" s="1"/>
  <c r="E265" i="5"/>
  <c r="L268" i="4" s="1"/>
  <c r="G290" i="5"/>
  <c r="N293" i="4" s="1"/>
  <c r="G120" i="5"/>
  <c r="N123" i="4" s="1"/>
  <c r="B117" i="5"/>
  <c r="I120" i="4" s="1"/>
  <c r="D297" i="5"/>
  <c r="K300" i="4" s="1"/>
  <c r="G261" i="5"/>
  <c r="N264" i="4" s="1"/>
  <c r="C121" i="5"/>
  <c r="J124" i="4" s="1"/>
  <c r="F202" i="5"/>
  <c r="M205" i="4" s="1"/>
  <c r="F144" i="5"/>
  <c r="M147" i="4" s="1"/>
  <c r="G133" i="5"/>
  <c r="N136" i="4" s="1"/>
  <c r="B313" i="5"/>
  <c r="I316" i="4" s="1"/>
  <c r="F181" i="5"/>
  <c r="M184" i="4" s="1"/>
  <c r="F306" i="5"/>
  <c r="M309" i="4" s="1"/>
  <c r="F176" i="5"/>
  <c r="M179" i="4" s="1"/>
  <c r="B259" i="5"/>
  <c r="I262" i="4" s="1"/>
  <c r="G220" i="5"/>
  <c r="N223" i="4" s="1"/>
  <c r="D308" i="5"/>
  <c r="K311" i="4" s="1"/>
  <c r="C304" i="5"/>
  <c r="J307" i="4" s="1"/>
  <c r="F274" i="5"/>
  <c r="M277" i="4" s="1"/>
  <c r="G155" i="5"/>
  <c r="N158" i="4" s="1"/>
  <c r="B215" i="5"/>
  <c r="I218" i="4" s="1"/>
  <c r="G206" i="5"/>
  <c r="N209" i="4" s="1"/>
  <c r="E236" i="5"/>
  <c r="L239" i="4" s="1"/>
  <c r="E227" i="5"/>
  <c r="L230" i="4" s="1"/>
  <c r="F234" i="5"/>
  <c r="M237" i="4" s="1"/>
  <c r="F300" i="5"/>
  <c r="M303" i="4" s="1"/>
  <c r="E134" i="5"/>
  <c r="L137" i="4" s="1"/>
  <c r="F211" i="5"/>
  <c r="M214" i="4" s="1"/>
  <c r="B212" i="5"/>
  <c r="I215" i="4" s="1"/>
  <c r="E119" i="5"/>
  <c r="L122" i="4" s="1"/>
  <c r="E163" i="5"/>
  <c r="L166" i="4" s="1"/>
  <c r="G288" i="5"/>
  <c r="N291" i="4" s="1"/>
  <c r="F291" i="5"/>
  <c r="M294" i="4" s="1"/>
  <c r="B156" i="5"/>
  <c r="I159" i="4" s="1"/>
  <c r="B294" i="5"/>
  <c r="I297" i="4" s="1"/>
  <c r="F172" i="5"/>
  <c r="M175" i="4" s="1"/>
  <c r="F281" i="5"/>
  <c r="M284" i="4" s="1"/>
  <c r="F278" i="5"/>
  <c r="M281" i="4" s="1"/>
  <c r="F131" i="5"/>
  <c r="M134" i="4" s="1"/>
  <c r="B179" i="5"/>
  <c r="I182" i="4" s="1"/>
  <c r="C266" i="5"/>
  <c r="J269" i="4" s="1"/>
  <c r="D226" i="5"/>
  <c r="K229" i="4" s="1"/>
  <c r="G310" i="5"/>
  <c r="N313" i="4" s="1"/>
  <c r="C272" i="5"/>
  <c r="J275" i="4" s="1"/>
  <c r="B251" i="5"/>
  <c r="I254" i="4" s="1"/>
  <c r="E257" i="5"/>
  <c r="L260" i="4" s="1"/>
  <c r="G149" i="5"/>
  <c r="N152" i="4" s="1"/>
  <c r="B180" i="5"/>
  <c r="I183" i="4" s="1"/>
  <c r="D150" i="5"/>
  <c r="K153" i="4" s="1"/>
  <c r="E312" i="5"/>
  <c r="L315" i="4" s="1"/>
  <c r="E178" i="5"/>
  <c r="L181" i="4" s="1"/>
  <c r="E190" i="5"/>
  <c r="L193" i="4" s="1"/>
  <c r="D270" i="5"/>
  <c r="K273" i="4" s="1"/>
  <c r="E231" i="5"/>
  <c r="L234" i="4" s="1"/>
  <c r="G116" i="5"/>
  <c r="N119" i="4" s="1"/>
  <c r="C238" i="5"/>
  <c r="J241" i="4" s="1"/>
  <c r="D250" i="5"/>
  <c r="K253" i="4" s="1"/>
  <c r="D221" i="5"/>
  <c r="K224" i="4" s="1"/>
  <c r="F255" i="5"/>
  <c r="M258" i="4" s="1"/>
  <c r="F249" i="5"/>
  <c r="M252" i="4" s="1"/>
  <c r="C124" i="5"/>
  <c r="J127" i="4" s="1"/>
  <c r="D238" i="5"/>
  <c r="K241" i="4" s="1"/>
  <c r="D157" i="5"/>
  <c r="K160" i="4" s="1"/>
  <c r="F265" i="5"/>
  <c r="M268" i="4" s="1"/>
  <c r="E224" i="5"/>
  <c r="L227" i="4" s="1"/>
  <c r="F117" i="5"/>
  <c r="M120" i="4" s="1"/>
  <c r="E173" i="5"/>
  <c r="L176" i="4" s="1"/>
  <c r="E297" i="5"/>
  <c r="L300" i="4" s="1"/>
  <c r="E121" i="5"/>
  <c r="L124" i="4" s="1"/>
  <c r="C202" i="5"/>
  <c r="J205" i="4" s="1"/>
  <c r="C144" i="5"/>
  <c r="J147" i="4" s="1"/>
  <c r="B160" i="5"/>
  <c r="I163" i="4" s="1"/>
  <c r="C181" i="5"/>
  <c r="J184" i="4" s="1"/>
  <c r="C306" i="5"/>
  <c r="J309" i="4" s="1"/>
  <c r="D176" i="5"/>
  <c r="K179" i="4" s="1"/>
  <c r="C259" i="5"/>
  <c r="J262" i="4" s="1"/>
  <c r="C308" i="5"/>
  <c r="J311" i="4" s="1"/>
  <c r="E316" i="5"/>
  <c r="L319" i="4" s="1"/>
  <c r="D217" i="5"/>
  <c r="K220" i="4" s="1"/>
  <c r="F304" i="5"/>
  <c r="M307" i="4" s="1"/>
  <c r="B274" i="5"/>
  <c r="I277" i="4" s="1"/>
  <c r="C193" i="5"/>
  <c r="J196" i="4" s="1"/>
  <c r="D215" i="5"/>
  <c r="K218" i="4" s="1"/>
  <c r="B114" i="5"/>
  <c r="F236" i="5"/>
  <c r="M239" i="4" s="1"/>
  <c r="C227" i="5"/>
  <c r="J230" i="4" s="1"/>
  <c r="D234" i="5"/>
  <c r="K237" i="4" s="1"/>
  <c r="F122" i="5"/>
  <c r="M125" i="4" s="1"/>
  <c r="F134" i="5"/>
  <c r="M137" i="4" s="1"/>
  <c r="G211" i="5"/>
  <c r="N214" i="4" s="1"/>
  <c r="D212" i="5"/>
  <c r="K215" i="4" s="1"/>
  <c r="F119" i="5"/>
  <c r="M122" i="4" s="1"/>
  <c r="C250" i="5"/>
  <c r="J253" i="4" s="1"/>
  <c r="B163" i="5"/>
  <c r="I166" i="4" s="1"/>
  <c r="D273" i="5"/>
  <c r="K276" i="4" s="1"/>
  <c r="E291" i="5"/>
  <c r="L294" i="4" s="1"/>
  <c r="D156" i="5"/>
  <c r="K159" i="4" s="1"/>
  <c r="D294" i="5"/>
  <c r="K297" i="4" s="1"/>
  <c r="D172" i="5"/>
  <c r="K175" i="4" s="1"/>
  <c r="C281" i="5"/>
  <c r="J284" i="4" s="1"/>
  <c r="G278" i="5"/>
  <c r="N281" i="4" s="1"/>
  <c r="C131" i="5"/>
  <c r="J134" i="4" s="1"/>
  <c r="G179" i="5"/>
  <c r="N182" i="4" s="1"/>
  <c r="C244" i="5"/>
  <c r="J247" i="4" s="1"/>
  <c r="B164" i="5"/>
  <c r="I167" i="4" s="1"/>
  <c r="F266" i="5"/>
  <c r="M269" i="4" s="1"/>
  <c r="E226" i="5"/>
  <c r="L229" i="4" s="1"/>
  <c r="E272" i="5"/>
  <c r="L275" i="4" s="1"/>
  <c r="D251" i="5"/>
  <c r="K254" i="4" s="1"/>
  <c r="B257" i="5"/>
  <c r="I260" i="4" s="1"/>
  <c r="F180" i="5"/>
  <c r="M183" i="4" s="1"/>
  <c r="F312" i="5"/>
  <c r="M315" i="4" s="1"/>
  <c r="F178" i="5"/>
  <c r="M181" i="4" s="1"/>
  <c r="C148" i="5"/>
  <c r="J151" i="4" s="1"/>
  <c r="E189" i="5"/>
  <c r="L192" i="4" s="1"/>
  <c r="B270" i="5"/>
  <c r="I273" i="4" s="1"/>
  <c r="F130" i="5"/>
  <c r="M133" i="4" s="1"/>
  <c r="C278" i="5"/>
  <c r="J281" i="4" s="1"/>
  <c r="C261" i="5"/>
  <c r="J264" i="4" s="1"/>
  <c r="F133" i="5"/>
  <c r="M136" i="4" s="1"/>
  <c r="E221" i="5"/>
  <c r="L224" i="4" s="1"/>
  <c r="C255" i="5"/>
  <c r="J258" i="4" s="1"/>
  <c r="E249" i="5"/>
  <c r="L252" i="4" s="1"/>
  <c r="E124" i="5"/>
  <c r="L127" i="4" s="1"/>
  <c r="B238" i="5"/>
  <c r="I241" i="4" s="1"/>
  <c r="E157" i="5"/>
  <c r="L160" i="4" s="1"/>
  <c r="F224" i="5"/>
  <c r="M227" i="4" s="1"/>
  <c r="G117" i="5"/>
  <c r="N120" i="4" s="1"/>
  <c r="B173" i="5"/>
  <c r="I176" i="4" s="1"/>
  <c r="C213" i="5"/>
  <c r="J216" i="4" s="1"/>
  <c r="B121" i="5"/>
  <c r="I124" i="4" s="1"/>
  <c r="F313" i="5"/>
  <c r="M316" i="4" s="1"/>
  <c r="F160" i="5"/>
  <c r="M163" i="4" s="1"/>
  <c r="B181" i="5"/>
  <c r="I184" i="4" s="1"/>
  <c r="E176" i="5"/>
  <c r="L179" i="4" s="1"/>
  <c r="E308" i="5"/>
  <c r="L311" i="4" s="1"/>
  <c r="D316" i="5"/>
  <c r="K319" i="4" s="1"/>
  <c r="E217" i="5"/>
  <c r="L220" i="4" s="1"/>
  <c r="E304" i="5"/>
  <c r="L307" i="4" s="1"/>
  <c r="G274" i="5"/>
  <c r="N277" i="4" s="1"/>
  <c r="B193" i="5"/>
  <c r="I196" i="4" s="1"/>
  <c r="D114" i="5"/>
  <c r="B236" i="5"/>
  <c r="I239" i="4" s="1"/>
  <c r="D227" i="5"/>
  <c r="K230" i="4" s="1"/>
  <c r="D263" i="5"/>
  <c r="K266" i="4" s="1"/>
  <c r="E234" i="5"/>
  <c r="L237" i="4" s="1"/>
  <c r="B122" i="5"/>
  <c r="I125" i="4" s="1"/>
  <c r="B134" i="5"/>
  <c r="I137" i="4" s="1"/>
  <c r="E301" i="5"/>
  <c r="L304" i="4" s="1"/>
  <c r="F212" i="5"/>
  <c r="M215" i="4" s="1"/>
  <c r="E138" i="5"/>
  <c r="L141" i="4" s="1"/>
  <c r="D119" i="5"/>
  <c r="K122" i="4" s="1"/>
  <c r="E250" i="5"/>
  <c r="L253" i="4" s="1"/>
  <c r="F163" i="5"/>
  <c r="M166" i="4" s="1"/>
  <c r="F273" i="5"/>
  <c r="M276" i="4" s="1"/>
  <c r="C291" i="5"/>
  <c r="J294" i="4" s="1"/>
  <c r="C156" i="5"/>
  <c r="J159" i="4" s="1"/>
  <c r="F294" i="5"/>
  <c r="M297" i="4" s="1"/>
  <c r="E172" i="5"/>
  <c r="L175" i="4" s="1"/>
  <c r="C242" i="5"/>
  <c r="J245" i="4" s="1"/>
  <c r="D281" i="5"/>
  <c r="K284" i="4" s="1"/>
  <c r="E131" i="5"/>
  <c r="L134" i="4" s="1"/>
  <c r="D232" i="5"/>
  <c r="K235" i="4" s="1"/>
  <c r="E244" i="5"/>
  <c r="L247" i="4" s="1"/>
  <c r="C164" i="5"/>
  <c r="J167" i="4" s="1"/>
  <c r="B266" i="5"/>
  <c r="I269" i="4" s="1"/>
  <c r="F226" i="5"/>
  <c r="M229" i="4" s="1"/>
  <c r="D272" i="5"/>
  <c r="K275" i="4" s="1"/>
  <c r="C257" i="5"/>
  <c r="J260" i="4" s="1"/>
  <c r="E180" i="5"/>
  <c r="L183" i="4" s="1"/>
  <c r="C150" i="5"/>
  <c r="J153" i="4" s="1"/>
  <c r="B312" i="5"/>
  <c r="I315" i="4" s="1"/>
  <c r="E148" i="5"/>
  <c r="L151" i="4" s="1"/>
  <c r="B190" i="5"/>
  <c r="I193" i="4" s="1"/>
  <c r="B189" i="5"/>
  <c r="I192" i="4" s="1"/>
  <c r="F270" i="5"/>
  <c r="M273" i="4" s="1"/>
  <c r="G231" i="5"/>
  <c r="N234" i="4" s="1"/>
  <c r="B211" i="5"/>
  <c r="I214" i="4" s="1"/>
  <c r="G238" i="5"/>
  <c r="N241" i="4" s="1"/>
  <c r="G160" i="5"/>
  <c r="N163" i="4" s="1"/>
  <c r="F221" i="5"/>
  <c r="M224" i="4" s="1"/>
  <c r="D255" i="5"/>
  <c r="K258" i="4" s="1"/>
  <c r="E258" i="5"/>
  <c r="L261" i="4" s="1"/>
  <c r="C130" i="5"/>
  <c r="J133" i="4" s="1"/>
  <c r="E238" i="5"/>
  <c r="L241" i="4" s="1"/>
  <c r="B120" i="5"/>
  <c r="I123" i="4" s="1"/>
  <c r="D224" i="5"/>
  <c r="K227" i="4" s="1"/>
  <c r="D261" i="5"/>
  <c r="K264" i="4" s="1"/>
  <c r="B158" i="5"/>
  <c r="I161" i="4" s="1"/>
  <c r="D133" i="5"/>
  <c r="K136" i="4" s="1"/>
  <c r="C313" i="5"/>
  <c r="J316" i="4" s="1"/>
  <c r="E160" i="5"/>
  <c r="L163" i="4" s="1"/>
  <c r="C176" i="5"/>
  <c r="J179" i="4" s="1"/>
  <c r="F220" i="5"/>
  <c r="M223" i="4" s="1"/>
  <c r="C316" i="5"/>
  <c r="J319" i="4" s="1"/>
  <c r="C233" i="5"/>
  <c r="J236" i="4" s="1"/>
  <c r="F217" i="5"/>
  <c r="M220" i="4" s="1"/>
  <c r="D155" i="5"/>
  <c r="K158" i="4" s="1"/>
  <c r="F206" i="5"/>
  <c r="M209" i="4" s="1"/>
  <c r="B263" i="5"/>
  <c r="I266" i="4" s="1"/>
  <c r="G122" i="5"/>
  <c r="N125" i="4" s="1"/>
  <c r="G134" i="5"/>
  <c r="N137" i="4" s="1"/>
  <c r="C212" i="5"/>
  <c r="J215" i="4" s="1"/>
  <c r="F138" i="5"/>
  <c r="M141" i="4" s="1"/>
  <c r="C119" i="5"/>
  <c r="J122" i="4" s="1"/>
  <c r="F162" i="5"/>
  <c r="M165" i="4" s="1"/>
  <c r="C294" i="5"/>
  <c r="J297" i="4" s="1"/>
  <c r="F242" i="5"/>
  <c r="M245" i="4" s="1"/>
  <c r="G281" i="5"/>
  <c r="N284" i="4" s="1"/>
  <c r="G244" i="5"/>
  <c r="N247" i="4" s="1"/>
  <c r="E164" i="5"/>
  <c r="L167" i="4" s="1"/>
  <c r="B272" i="5"/>
  <c r="I275" i="4" s="1"/>
  <c r="C251" i="5"/>
  <c r="J254" i="4" s="1"/>
  <c r="D149" i="5"/>
  <c r="K152" i="4" s="1"/>
  <c r="F150" i="5"/>
  <c r="M153" i="4" s="1"/>
  <c r="C312" i="5"/>
  <c r="J315" i="4" s="1"/>
  <c r="E115" i="5"/>
  <c r="L118" i="4" s="1"/>
  <c r="D148" i="5"/>
  <c r="K151" i="4" s="1"/>
  <c r="C190" i="5"/>
  <c r="J193" i="4" s="1"/>
  <c r="I42" i="4"/>
  <c r="M366" i="4"/>
  <c r="J363" i="4"/>
  <c r="K84" i="4"/>
  <c r="K352" i="4"/>
  <c r="K100" i="4"/>
  <c r="K329" i="4"/>
  <c r="K347" i="4"/>
  <c r="N365" i="4"/>
  <c r="L12" i="4"/>
  <c r="L358" i="4"/>
  <c r="I96" i="4"/>
  <c r="M354" i="4"/>
  <c r="L36" i="4"/>
  <c r="N105" i="4"/>
  <c r="L82" i="4"/>
  <c r="I74" i="4"/>
  <c r="I79" i="4"/>
  <c r="N99" i="4"/>
  <c r="I369" i="4"/>
  <c r="M335" i="4"/>
  <c r="N350" i="4"/>
  <c r="K111" i="4"/>
  <c r="L24" i="4"/>
  <c r="L34" i="4"/>
  <c r="N49" i="4"/>
  <c r="N357" i="4"/>
  <c r="J89" i="4"/>
  <c r="L61" i="4"/>
  <c r="J53" i="4"/>
  <c r="K327" i="4"/>
  <c r="L92" i="4"/>
  <c r="I40" i="4"/>
  <c r="N85" i="4"/>
  <c r="K28" i="4"/>
  <c r="N91" i="4"/>
  <c r="M39" i="4"/>
  <c r="L115" i="4"/>
  <c r="K54" i="4"/>
  <c r="L37" i="4"/>
  <c r="N13" i="4"/>
  <c r="M63" i="4"/>
  <c r="L351" i="4"/>
  <c r="M51" i="4"/>
  <c r="I102" i="4"/>
  <c r="J57" i="4"/>
  <c r="J32" i="4"/>
  <c r="I71" i="4"/>
  <c r="M69" i="4"/>
  <c r="K362" i="4"/>
  <c r="L339" i="4"/>
  <c r="N78" i="4"/>
  <c r="N106" i="4"/>
  <c r="M349" i="4"/>
  <c r="M33" i="4"/>
  <c r="K87" i="4"/>
  <c r="N18" i="4"/>
  <c r="N95" i="4"/>
  <c r="K22" i="4"/>
  <c r="N368" i="4"/>
  <c r="L35" i="4"/>
  <c r="I70" i="4"/>
  <c r="I64" i="4"/>
  <c r="M112" i="4"/>
  <c r="N93" i="4"/>
  <c r="M116" i="4"/>
  <c r="N76" i="4"/>
  <c r="M342" i="4"/>
  <c r="J117" i="4" l="1"/>
  <c r="I117" i="4" l="1"/>
  <c r="M117" i="4"/>
  <c r="N117" i="4"/>
  <c r="K117" i="4"/>
  <c r="L117" i="4"/>
</calcChain>
</file>

<file path=xl/sharedStrings.xml><?xml version="1.0" encoding="utf-8"?>
<sst xmlns="http://schemas.openxmlformats.org/spreadsheetml/2006/main" count="27414" uniqueCount="471">
  <si>
    <t>日付</t>
  </si>
  <si>
    <t>負荷条件</t>
  </si>
  <si>
    <t>休日在宅（大）</t>
  </si>
  <si>
    <t>平日（中）</t>
  </si>
  <si>
    <t>平日（小）</t>
  </si>
  <si>
    <t>休日在宅（小）</t>
  </si>
  <si>
    <t>休日外出</t>
  </si>
  <si>
    <t>平日（大）</t>
  </si>
  <si>
    <t>記号</t>
    <rPh sb="0" eb="2">
      <t>キゴウ</t>
    </rPh>
    <phoneticPr fontId="3"/>
  </si>
  <si>
    <t>単位</t>
    <rPh sb="0" eb="2">
      <t>タンイ</t>
    </rPh>
    <phoneticPr fontId="3"/>
  </si>
  <si>
    <t>℃</t>
    <phoneticPr fontId="3"/>
  </si>
  <si>
    <t>見出し１</t>
    <rPh sb="0" eb="2">
      <t>ミダ</t>
    </rPh>
    <phoneticPr fontId="3"/>
  </si>
  <si>
    <t>見出し２</t>
    <rPh sb="0" eb="2">
      <t>ミダ</t>
    </rPh>
    <phoneticPr fontId="3"/>
  </si>
  <si>
    <t>単位</t>
    <rPh sb="0" eb="2">
      <t>タンイ</t>
    </rPh>
    <phoneticPr fontId="3"/>
  </si>
  <si>
    <t>式番号</t>
    <rPh sb="0" eb="1">
      <t>シキ</t>
    </rPh>
    <rPh sb="1" eb="3">
      <t>バンゴウ</t>
    </rPh>
    <phoneticPr fontId="3"/>
  </si>
  <si>
    <t>期間平均外気温度</t>
    <rPh sb="0" eb="2">
      <t>キカン</t>
    </rPh>
    <rPh sb="2" eb="4">
      <t>ヘイキン</t>
    </rPh>
    <rPh sb="4" eb="7">
      <t>ガイキオン</t>
    </rPh>
    <rPh sb="7" eb="8">
      <t>ド</t>
    </rPh>
    <phoneticPr fontId="3"/>
  </si>
  <si>
    <t>℃</t>
    <phoneticPr fontId="3"/>
  </si>
  <si>
    <t>日平均給水温度</t>
    <rPh sb="0" eb="1">
      <t>ニチ</t>
    </rPh>
    <rPh sb="1" eb="3">
      <t>ヘイキン</t>
    </rPh>
    <rPh sb="3" eb="5">
      <t>キュウスイ</t>
    </rPh>
    <rPh sb="5" eb="7">
      <t>オンド</t>
    </rPh>
    <phoneticPr fontId="3"/>
  </si>
  <si>
    <t>表7.1.7 日平均給水温度を求める際の回帰係数の値</t>
    <rPh sb="0" eb="1">
      <t>ヒョウ</t>
    </rPh>
    <rPh sb="7" eb="8">
      <t>ニチ</t>
    </rPh>
    <rPh sb="8" eb="10">
      <t>ヘイキン</t>
    </rPh>
    <rPh sb="10" eb="12">
      <t>キュウスイ</t>
    </rPh>
    <rPh sb="12" eb="14">
      <t>オンド</t>
    </rPh>
    <rPh sb="15" eb="16">
      <t>モト</t>
    </rPh>
    <rPh sb="18" eb="19">
      <t>サイ</t>
    </rPh>
    <rPh sb="20" eb="22">
      <t>カイキ</t>
    </rPh>
    <rPh sb="22" eb="24">
      <t>ケイスウ</t>
    </rPh>
    <rPh sb="25" eb="26">
      <t>アタイ</t>
    </rPh>
    <phoneticPr fontId="3"/>
  </si>
  <si>
    <t>地域の区分</t>
    <rPh sb="0" eb="2">
      <t>チイキ</t>
    </rPh>
    <rPh sb="3" eb="5">
      <t>クブン</t>
    </rPh>
    <phoneticPr fontId="3"/>
  </si>
  <si>
    <t>a_wtr</t>
    <phoneticPr fontId="3"/>
  </si>
  <si>
    <t>b_wtr</t>
    <phoneticPr fontId="3"/>
  </si>
  <si>
    <t>-</t>
    <phoneticPr fontId="3"/>
  </si>
  <si>
    <t>日別平均外気温</t>
    <phoneticPr fontId="3"/>
  </si>
  <si>
    <t>浴槽の種類</t>
    <rPh sb="0" eb="2">
      <t>ヨクソウ</t>
    </rPh>
    <rPh sb="3" eb="5">
      <t>シュルイ</t>
    </rPh>
    <phoneticPr fontId="3"/>
  </si>
  <si>
    <t>人</t>
    <rPh sb="0" eb="1">
      <t>ニン</t>
    </rPh>
    <phoneticPr fontId="3"/>
  </si>
  <si>
    <t>表7.1.6 係数a_ba及び係数b_baの値</t>
    <rPh sb="0" eb="1">
      <t>ヒョウ</t>
    </rPh>
    <rPh sb="7" eb="9">
      <t>ケイスウ</t>
    </rPh>
    <rPh sb="13" eb="14">
      <t>オヨ</t>
    </rPh>
    <rPh sb="15" eb="17">
      <t>ケイスウ</t>
    </rPh>
    <rPh sb="22" eb="23">
      <t>アタイ</t>
    </rPh>
    <phoneticPr fontId="3"/>
  </si>
  <si>
    <t>日平均外気温度の条件</t>
    <rPh sb="0" eb="1">
      <t>ニチ</t>
    </rPh>
    <rPh sb="1" eb="3">
      <t>ヘイキン</t>
    </rPh>
    <rPh sb="3" eb="6">
      <t>ガイキオン</t>
    </rPh>
    <rPh sb="6" eb="7">
      <t>ド</t>
    </rPh>
    <rPh sb="8" eb="10">
      <t>ジョウケン</t>
    </rPh>
    <phoneticPr fontId="3"/>
  </si>
  <si>
    <t>係数a_ba</t>
    <rPh sb="0" eb="2">
      <t>ケイスウ</t>
    </rPh>
    <phoneticPr fontId="3"/>
  </si>
  <si>
    <t>係数b_ba</t>
    <rPh sb="0" eb="2">
      <t>ケイスウ</t>
    </rPh>
    <phoneticPr fontId="3"/>
  </si>
  <si>
    <t>高断熱浴槽</t>
    <rPh sb="0" eb="3">
      <t>コウダンネツ</t>
    </rPh>
    <rPh sb="3" eb="5">
      <t>ヨクソウ</t>
    </rPh>
    <phoneticPr fontId="3"/>
  </si>
  <si>
    <t>７℃未満</t>
    <rPh sb="2" eb="4">
      <t>ミマン</t>
    </rPh>
    <phoneticPr fontId="3"/>
  </si>
  <si>
    <t>７℃以上かつ16℃未満</t>
    <rPh sb="2" eb="4">
      <t>イジョウ</t>
    </rPh>
    <rPh sb="9" eb="11">
      <t>ミマン</t>
    </rPh>
    <phoneticPr fontId="3"/>
  </si>
  <si>
    <t>16℃以上かつ25℃未満</t>
    <rPh sb="3" eb="5">
      <t>イジョウ</t>
    </rPh>
    <rPh sb="10" eb="12">
      <t>ミマン</t>
    </rPh>
    <phoneticPr fontId="3"/>
  </si>
  <si>
    <t>25℃以上</t>
    <rPh sb="3" eb="5">
      <t>イジョウ</t>
    </rPh>
    <phoneticPr fontId="3"/>
  </si>
  <si>
    <t>付属CD 給湯カレンダー</t>
    <rPh sb="0" eb="2">
      <t>フゾク</t>
    </rPh>
    <rPh sb="5" eb="7">
      <t>キュウトウ</t>
    </rPh>
    <phoneticPr fontId="3"/>
  </si>
  <si>
    <t>浴槽湯沸し直しによる熱負荷</t>
    <rPh sb="0" eb="2">
      <t>ヨクソウ</t>
    </rPh>
    <rPh sb="2" eb="4">
      <t>ユワカ</t>
    </rPh>
    <rPh sb="5" eb="6">
      <t>ナオ</t>
    </rPh>
    <rPh sb="10" eb="11">
      <t>ネツ</t>
    </rPh>
    <rPh sb="11" eb="13">
      <t>フカ</t>
    </rPh>
    <phoneticPr fontId="3"/>
  </si>
  <si>
    <t>n_p</t>
    <phoneticPr fontId="3"/>
  </si>
  <si>
    <t>-</t>
    <phoneticPr fontId="3"/>
  </si>
  <si>
    <t>記号</t>
    <rPh sb="0" eb="2">
      <t>キゴウ</t>
    </rPh>
    <phoneticPr fontId="3"/>
  </si>
  <si>
    <t>係数a_ba</t>
    <rPh sb="0" eb="2">
      <t>ケイスウ</t>
    </rPh>
    <phoneticPr fontId="3"/>
  </si>
  <si>
    <t>係数b_ba</t>
    <rPh sb="0" eb="2">
      <t>ケイスウ</t>
    </rPh>
    <phoneticPr fontId="3"/>
  </si>
  <si>
    <t>a_ba</t>
  </si>
  <si>
    <t>基準給湯量</t>
    <rPh sb="0" eb="2">
      <t>キジュン</t>
    </rPh>
    <rPh sb="2" eb="4">
      <t>キュウトウ</t>
    </rPh>
    <rPh sb="4" eb="5">
      <t>リョウ</t>
    </rPh>
    <phoneticPr fontId="3"/>
  </si>
  <si>
    <t>浴槽湯はり</t>
    <rPh sb="0" eb="2">
      <t>ヨクソウ</t>
    </rPh>
    <rPh sb="2" eb="3">
      <t>ユ</t>
    </rPh>
    <phoneticPr fontId="3"/>
  </si>
  <si>
    <t>洗面水栓</t>
    <rPh sb="0" eb="2">
      <t>センメン</t>
    </rPh>
    <rPh sb="2" eb="4">
      <t>スイセン</t>
    </rPh>
    <phoneticPr fontId="3"/>
  </si>
  <si>
    <t>浴室シャワー水栓</t>
    <rPh sb="0" eb="2">
      <t>ヨクシツ</t>
    </rPh>
    <rPh sb="6" eb="8">
      <t>スイセン</t>
    </rPh>
    <phoneticPr fontId="3"/>
  </si>
  <si>
    <t>台所水栓</t>
    <rPh sb="0" eb="2">
      <t>ダイドコロ</t>
    </rPh>
    <rPh sb="2" eb="4">
      <t>スイセン</t>
    </rPh>
    <phoneticPr fontId="3"/>
  </si>
  <si>
    <t>浴槽水栓さし湯時における
基準給湯量</t>
    <rPh sb="0" eb="2">
      <t>ヨクソウ</t>
    </rPh>
    <rPh sb="2" eb="4">
      <t>スイセン</t>
    </rPh>
    <rPh sb="6" eb="7">
      <t>ユ</t>
    </rPh>
    <rPh sb="7" eb="8">
      <t>ジ</t>
    </rPh>
    <phoneticPr fontId="3"/>
  </si>
  <si>
    <t>用途</t>
    <rPh sb="0" eb="2">
      <t>ヨウト</t>
    </rPh>
    <phoneticPr fontId="3"/>
  </si>
  <si>
    <t>表7.1.4 用途ごとの基準給湯温度</t>
    <rPh sb="0" eb="1">
      <t>ヒョウ</t>
    </rPh>
    <rPh sb="7" eb="9">
      <t>ヨウト</t>
    </rPh>
    <rPh sb="12" eb="14">
      <t>キジュン</t>
    </rPh>
    <rPh sb="14" eb="16">
      <t>キュウトウ</t>
    </rPh>
    <rPh sb="16" eb="18">
      <t>オンド</t>
    </rPh>
    <phoneticPr fontId="3"/>
  </si>
  <si>
    <t>浴槽水栓湯はり</t>
    <rPh sb="0" eb="2">
      <t>ヨクソウ</t>
    </rPh>
    <rPh sb="2" eb="4">
      <t>スイセン</t>
    </rPh>
    <rPh sb="4" eb="5">
      <t>ユ</t>
    </rPh>
    <phoneticPr fontId="3"/>
  </si>
  <si>
    <t>浴槽自動湯はり</t>
    <rPh sb="0" eb="2">
      <t>ヨクソウ</t>
    </rPh>
    <rPh sb="2" eb="4">
      <t>ジドウ</t>
    </rPh>
    <rPh sb="4" eb="5">
      <t>ユ</t>
    </rPh>
    <phoneticPr fontId="3"/>
  </si>
  <si>
    <t>浴槽水栓さし湯</t>
    <rPh sb="0" eb="2">
      <t>ヨクソウ</t>
    </rPh>
    <rPh sb="2" eb="4">
      <t>スイセン</t>
    </rPh>
    <rPh sb="6" eb="7">
      <t>ユ</t>
    </rPh>
    <phoneticPr fontId="3"/>
  </si>
  <si>
    <t>Θ_(sw,k)</t>
    <phoneticPr fontId="3"/>
  </si>
  <si>
    <t>Θ_(sw,w)</t>
    <phoneticPr fontId="3"/>
  </si>
  <si>
    <t>Θ_(sw,b1)</t>
    <phoneticPr fontId="3"/>
  </si>
  <si>
    <t>Θ_(sw,b2)</t>
  </si>
  <si>
    <t>基準給湯温度(℃)</t>
    <rPh sb="0" eb="2">
      <t>キジュン</t>
    </rPh>
    <rPh sb="4" eb="6">
      <t>オンド</t>
    </rPh>
    <phoneticPr fontId="3"/>
  </si>
  <si>
    <t>表7.1.6</t>
    <rPh sb="0" eb="1">
      <t>ヒョウ</t>
    </rPh>
    <phoneticPr fontId="3"/>
  </si>
  <si>
    <t>表7.1.5</t>
    <rPh sb="0" eb="1">
      <t>ヒョウ</t>
    </rPh>
    <phoneticPr fontId="3"/>
  </si>
  <si>
    <t>W_k</t>
    <phoneticPr fontId="3"/>
  </si>
  <si>
    <t>W_s</t>
    <phoneticPr fontId="3"/>
  </si>
  <si>
    <t>W_w</t>
    <phoneticPr fontId="3"/>
  </si>
  <si>
    <t>W_b</t>
    <phoneticPr fontId="3"/>
  </si>
  <si>
    <t>表 ふろ機能の種類</t>
    <rPh sb="0" eb="1">
      <t>ヒョウ</t>
    </rPh>
    <rPh sb="4" eb="6">
      <t>キノウ</t>
    </rPh>
    <rPh sb="7" eb="9">
      <t>シュルイ</t>
    </rPh>
    <phoneticPr fontId="3"/>
  </si>
  <si>
    <t>給湯単機能</t>
    <phoneticPr fontId="3"/>
  </si>
  <si>
    <t>ふろ給湯機（追焚なし）</t>
    <phoneticPr fontId="3"/>
  </si>
  <si>
    <t>ふろ給湯機（追焚あり）</t>
    <phoneticPr fontId="3"/>
  </si>
  <si>
    <t>表7.1.5 基準給湯量（L/日）</t>
    <rPh sb="0" eb="1">
      <t>ヒョウ</t>
    </rPh>
    <rPh sb="7" eb="9">
      <t>キジュン</t>
    </rPh>
    <rPh sb="9" eb="11">
      <t>キュウトウ</t>
    </rPh>
    <rPh sb="11" eb="12">
      <t>リョウ</t>
    </rPh>
    <rPh sb="15" eb="16">
      <t>ニチ</t>
    </rPh>
    <phoneticPr fontId="3"/>
  </si>
  <si>
    <t>居住人数</t>
    <rPh sb="0" eb="2">
      <t>キョジュウ</t>
    </rPh>
    <rPh sb="2" eb="4">
      <t>ニンズ</t>
    </rPh>
    <phoneticPr fontId="3"/>
  </si>
  <si>
    <t>生活スケジュール</t>
    <rPh sb="0" eb="2">
      <t>セイカツ</t>
    </rPh>
    <phoneticPr fontId="3"/>
  </si>
  <si>
    <t>洗面水栓</t>
    <rPh sb="0" eb="4">
      <t>センメンスイセン</t>
    </rPh>
    <phoneticPr fontId="3"/>
  </si>
  <si>
    <t>浴槽湯はり</t>
    <rPh sb="0" eb="3">
      <t>ヨクソウユ</t>
    </rPh>
    <phoneticPr fontId="3"/>
  </si>
  <si>
    <t>休日在宅（大）</t>
    <rPh sb="0" eb="2">
      <t>キュウジツ</t>
    </rPh>
    <rPh sb="2" eb="4">
      <t>ザイタク</t>
    </rPh>
    <rPh sb="5" eb="6">
      <t>ダイ</t>
    </rPh>
    <phoneticPr fontId="3"/>
  </si>
  <si>
    <t>休日在宅（小）</t>
    <rPh sb="0" eb="2">
      <t>キュウジツ</t>
    </rPh>
    <rPh sb="2" eb="4">
      <t>ザイタク</t>
    </rPh>
    <rPh sb="5" eb="6">
      <t>ショウ</t>
    </rPh>
    <phoneticPr fontId="3"/>
  </si>
  <si>
    <t>平日（大）</t>
    <rPh sb="0" eb="2">
      <t>ヘイジツ</t>
    </rPh>
    <rPh sb="3" eb="4">
      <t>ダイ</t>
    </rPh>
    <phoneticPr fontId="3"/>
  </si>
  <si>
    <t>平日（中）</t>
    <rPh sb="0" eb="2">
      <t>ヘイジツ</t>
    </rPh>
    <rPh sb="3" eb="4">
      <t>チュウ</t>
    </rPh>
    <phoneticPr fontId="3"/>
  </si>
  <si>
    <t>平日（小）</t>
    <rPh sb="0" eb="2">
      <t>ヘイジツ</t>
    </rPh>
    <rPh sb="3" eb="4">
      <t>ショウ</t>
    </rPh>
    <phoneticPr fontId="3"/>
  </si>
  <si>
    <t>休日外出</t>
    <rPh sb="0" eb="2">
      <t>キュウジツ</t>
    </rPh>
    <rPh sb="2" eb="4">
      <t>ガイシュツ</t>
    </rPh>
    <phoneticPr fontId="3"/>
  </si>
  <si>
    <t>節湯補正給湯量</t>
    <rPh sb="0" eb="1">
      <t>セツ</t>
    </rPh>
    <rPh sb="1" eb="2">
      <t>ユ</t>
    </rPh>
    <rPh sb="2" eb="4">
      <t>ホセイ</t>
    </rPh>
    <rPh sb="4" eb="6">
      <t>キュウトウ</t>
    </rPh>
    <rPh sb="6" eb="7">
      <t>リョウ</t>
    </rPh>
    <phoneticPr fontId="3"/>
  </si>
  <si>
    <t>Θ_(sw,ba1)</t>
    <phoneticPr fontId="3"/>
  </si>
  <si>
    <t>-</t>
    <phoneticPr fontId="3"/>
  </si>
  <si>
    <t>f_sk</t>
    <phoneticPr fontId="3"/>
  </si>
  <si>
    <t>f_ss</t>
    <phoneticPr fontId="3"/>
  </si>
  <si>
    <t>f_sw</t>
    <phoneticPr fontId="3"/>
  </si>
  <si>
    <t>f_(sk,A)</t>
    <phoneticPr fontId="3"/>
  </si>
  <si>
    <t>f_(sk,C)</t>
    <phoneticPr fontId="3"/>
  </si>
  <si>
    <t>f_(ss,A)</t>
    <phoneticPr fontId="3"/>
  </si>
  <si>
    <t>f_(ss,B)</t>
    <phoneticPr fontId="3"/>
  </si>
  <si>
    <t>f_(sw,C)</t>
    <phoneticPr fontId="3"/>
  </si>
  <si>
    <t>f_sp</t>
    <phoneticPr fontId="3"/>
  </si>
  <si>
    <t>節湯の効果係数</t>
    <rPh sb="0" eb="1">
      <t>セツ</t>
    </rPh>
    <rPh sb="1" eb="2">
      <t>ユ</t>
    </rPh>
    <rPh sb="3" eb="5">
      <t>コウカ</t>
    </rPh>
    <rPh sb="5" eb="7">
      <t>ケイスウ</t>
    </rPh>
    <phoneticPr fontId="3"/>
  </si>
  <si>
    <t>配管におけるヘッダー分岐後の径</t>
    <rPh sb="0" eb="2">
      <t>ハイカン</t>
    </rPh>
    <rPh sb="10" eb="12">
      <t>ブンキ</t>
    </rPh>
    <rPh sb="12" eb="13">
      <t>ゴ</t>
    </rPh>
    <rPh sb="14" eb="15">
      <t>ケイ</t>
    </rPh>
    <phoneticPr fontId="3"/>
  </si>
  <si>
    <t>台所水栓における手元止水機能</t>
    <rPh sb="0" eb="2">
      <t>ダイドコロ</t>
    </rPh>
    <rPh sb="2" eb="4">
      <t>スイセン</t>
    </rPh>
    <rPh sb="8" eb="10">
      <t>テモト</t>
    </rPh>
    <rPh sb="10" eb="12">
      <t>シスイ</t>
    </rPh>
    <rPh sb="12" eb="14">
      <t>キノウ</t>
    </rPh>
    <phoneticPr fontId="3"/>
  </si>
  <si>
    <t>表I.1 節湯の効果係数の適用条件と値</t>
    <rPh sb="0" eb="1">
      <t>ヒョウ</t>
    </rPh>
    <rPh sb="5" eb="6">
      <t>セツ</t>
    </rPh>
    <rPh sb="6" eb="7">
      <t>ユ</t>
    </rPh>
    <rPh sb="8" eb="10">
      <t>コウカ</t>
    </rPh>
    <rPh sb="10" eb="12">
      <t>ケイスウ</t>
    </rPh>
    <rPh sb="13" eb="15">
      <t>テキヨウ</t>
    </rPh>
    <rPh sb="15" eb="17">
      <t>ジョウケン</t>
    </rPh>
    <rPh sb="18" eb="19">
      <t>アタイ</t>
    </rPh>
    <phoneticPr fontId="3"/>
  </si>
  <si>
    <t>分類</t>
    <rPh sb="0" eb="2">
      <t>ブンルイ</t>
    </rPh>
    <phoneticPr fontId="3"/>
  </si>
  <si>
    <t>節湯の効果係数の種類</t>
    <rPh sb="0" eb="1">
      <t>セツ</t>
    </rPh>
    <rPh sb="1" eb="2">
      <t>ユ</t>
    </rPh>
    <rPh sb="3" eb="5">
      <t>コウカ</t>
    </rPh>
    <rPh sb="5" eb="7">
      <t>ケイスウ</t>
    </rPh>
    <rPh sb="8" eb="10">
      <t>シュルイ</t>
    </rPh>
    <phoneticPr fontId="3"/>
  </si>
  <si>
    <t>適用条件</t>
    <rPh sb="0" eb="2">
      <t>テキヨウ</t>
    </rPh>
    <rPh sb="2" eb="4">
      <t>ジョウケン</t>
    </rPh>
    <phoneticPr fontId="3"/>
  </si>
  <si>
    <t>係数の値</t>
    <rPh sb="0" eb="2">
      <t>ケイスウ</t>
    </rPh>
    <rPh sb="3" eb="4">
      <t>アタイ</t>
    </rPh>
    <phoneticPr fontId="3"/>
  </si>
  <si>
    <t>上記以外</t>
    <rPh sb="0" eb="2">
      <t>ジョウキ</t>
    </rPh>
    <rPh sb="2" eb="4">
      <t>イガイ</t>
    </rPh>
    <phoneticPr fontId="3"/>
  </si>
  <si>
    <t>全ての機器</t>
    <rPh sb="0" eb="1">
      <t>スベ</t>
    </rPh>
    <rPh sb="3" eb="5">
      <t>キキ</t>
    </rPh>
    <phoneticPr fontId="3"/>
  </si>
  <si>
    <t>f_sb</t>
    <phoneticPr fontId="3"/>
  </si>
  <si>
    <t>手元止水機能</t>
    <rPh sb="0" eb="2">
      <t>テモト</t>
    </rPh>
    <rPh sb="2" eb="4">
      <t>シスイ</t>
    </rPh>
    <rPh sb="4" eb="6">
      <t>キノウ</t>
    </rPh>
    <phoneticPr fontId="3"/>
  </si>
  <si>
    <t>台所水栓における水優先吐水機能</t>
    <rPh sb="0" eb="2">
      <t>ダイドコロ</t>
    </rPh>
    <rPh sb="2" eb="4">
      <t>スイセン</t>
    </rPh>
    <rPh sb="8" eb="9">
      <t>ミズ</t>
    </rPh>
    <rPh sb="9" eb="11">
      <t>ユウセン</t>
    </rPh>
    <rPh sb="11" eb="12">
      <t>ト</t>
    </rPh>
    <rPh sb="12" eb="13">
      <t>スイ</t>
    </rPh>
    <phoneticPr fontId="3"/>
  </si>
  <si>
    <t>浴室シャワー水栓における手元止水機能</t>
    <rPh sb="0" eb="2">
      <t>ヨクシツ</t>
    </rPh>
    <rPh sb="6" eb="8">
      <t>スイセン</t>
    </rPh>
    <rPh sb="12" eb="14">
      <t>テモト</t>
    </rPh>
    <rPh sb="14" eb="16">
      <t>シスイ</t>
    </rPh>
    <phoneticPr fontId="3"/>
  </si>
  <si>
    <t>浴室シャワー水栓における小流量吐水機能</t>
    <rPh sb="0" eb="2">
      <t>ヨクシツ</t>
    </rPh>
    <rPh sb="6" eb="8">
      <t>スイセン</t>
    </rPh>
    <rPh sb="12" eb="14">
      <t>ショウリュウ</t>
    </rPh>
    <rPh sb="14" eb="15">
      <t>リョウ</t>
    </rPh>
    <rPh sb="15" eb="16">
      <t>ト</t>
    </rPh>
    <rPh sb="16" eb="17">
      <t>スイ</t>
    </rPh>
    <phoneticPr fontId="3"/>
  </si>
  <si>
    <t>水優先吐水機能</t>
    <rPh sb="0" eb="1">
      <t>ミズ</t>
    </rPh>
    <rPh sb="1" eb="3">
      <t>ユウセン</t>
    </rPh>
    <rPh sb="3" eb="4">
      <t>ト</t>
    </rPh>
    <rPh sb="4" eb="5">
      <t>スイ</t>
    </rPh>
    <rPh sb="5" eb="7">
      <t>キノウ</t>
    </rPh>
    <phoneticPr fontId="3"/>
  </si>
  <si>
    <t>小流量吐水機能</t>
    <rPh sb="0" eb="3">
      <t>ショウリュウリョウ</t>
    </rPh>
    <rPh sb="3" eb="4">
      <t>ト</t>
    </rPh>
    <rPh sb="4" eb="5">
      <t>スイ</t>
    </rPh>
    <rPh sb="5" eb="7">
      <t>キノウ</t>
    </rPh>
    <phoneticPr fontId="3"/>
  </si>
  <si>
    <t>ヘッダーの分岐後の径</t>
    <rPh sb="5" eb="7">
      <t>ブンキ</t>
    </rPh>
    <rPh sb="7" eb="8">
      <t>ゴ</t>
    </rPh>
    <rPh sb="9" eb="10">
      <t>ケイ</t>
    </rPh>
    <phoneticPr fontId="3"/>
  </si>
  <si>
    <t>配管</t>
    <rPh sb="0" eb="2">
      <t>ハイカン</t>
    </rPh>
    <phoneticPr fontId="3"/>
  </si>
  <si>
    <t>浴槽</t>
    <rPh sb="0" eb="2">
      <t>ヨクソウ</t>
    </rPh>
    <phoneticPr fontId="3"/>
  </si>
  <si>
    <t>ヘッダー分岐後のすべての配管径が13A以下</t>
    <phoneticPr fontId="3"/>
  </si>
  <si>
    <t>浴室
シャワー
水栓</t>
    <rPh sb="0" eb="2">
      <t>ヨクシツ</t>
    </rPh>
    <rPh sb="8" eb="10">
      <t>スイセン</t>
    </rPh>
    <phoneticPr fontId="3"/>
  </si>
  <si>
    <t>配管方式</t>
    <rPh sb="0" eb="2">
      <t>ハイカン</t>
    </rPh>
    <rPh sb="2" eb="4">
      <t>ホウシキ</t>
    </rPh>
    <phoneticPr fontId="3"/>
  </si>
  <si>
    <t>台所水栓の種類</t>
    <rPh sb="0" eb="2">
      <t>ダイドコロ</t>
    </rPh>
    <rPh sb="2" eb="4">
      <t>スイセン</t>
    </rPh>
    <rPh sb="5" eb="7">
      <t>シュルイ</t>
    </rPh>
    <phoneticPr fontId="3"/>
  </si>
  <si>
    <t>浴室シャワー水栓の種類</t>
    <rPh sb="0" eb="2">
      <t>ヨクシツ</t>
    </rPh>
    <rPh sb="6" eb="8">
      <t>スイセン</t>
    </rPh>
    <rPh sb="9" eb="11">
      <t>シュルイ</t>
    </rPh>
    <phoneticPr fontId="3"/>
  </si>
  <si>
    <t>項目１</t>
    <rPh sb="0" eb="2">
      <t>コウモク</t>
    </rPh>
    <phoneticPr fontId="3"/>
  </si>
  <si>
    <t>項目２</t>
    <rPh sb="0" eb="2">
      <t>コウモク</t>
    </rPh>
    <phoneticPr fontId="3"/>
  </si>
  <si>
    <t>小流量吐水機能</t>
    <rPh sb="0" eb="1">
      <t>ショウ</t>
    </rPh>
    <rPh sb="1" eb="3">
      <t>リュウリョウ</t>
    </rPh>
    <rPh sb="3" eb="4">
      <t>ト</t>
    </rPh>
    <rPh sb="4" eb="5">
      <t>スイ</t>
    </rPh>
    <rPh sb="5" eb="7">
      <t>キノウ</t>
    </rPh>
    <phoneticPr fontId="3"/>
  </si>
  <si>
    <t>洗面水栓の種類</t>
    <rPh sb="0" eb="2">
      <t>センメン</t>
    </rPh>
    <rPh sb="2" eb="4">
      <t>スイセン</t>
    </rPh>
    <rPh sb="5" eb="7">
      <t>シュルイ</t>
    </rPh>
    <phoneticPr fontId="3"/>
  </si>
  <si>
    <t>ヘッダー分岐後の配管径</t>
    <rPh sb="4" eb="6">
      <t>ブンキ</t>
    </rPh>
    <rPh sb="6" eb="7">
      <t>ゴ</t>
    </rPh>
    <rPh sb="8" eb="10">
      <t>ハイカン</t>
    </rPh>
    <rPh sb="10" eb="11">
      <t>ケイ</t>
    </rPh>
    <phoneticPr fontId="3"/>
  </si>
  <si>
    <t>Θ_(sw,s)</t>
    <phoneticPr fontId="3"/>
  </si>
  <si>
    <t>２バルブ水栓以外の水栓で手元止水機能を有する場合</t>
    <rPh sb="4" eb="6">
      <t>スイセン</t>
    </rPh>
    <rPh sb="6" eb="8">
      <t>イガイ</t>
    </rPh>
    <rPh sb="9" eb="11">
      <t>スイセン</t>
    </rPh>
    <rPh sb="12" eb="14">
      <t>テモト</t>
    </rPh>
    <rPh sb="14" eb="16">
      <t>シスイ</t>
    </rPh>
    <rPh sb="16" eb="18">
      <t>キノウ</t>
    </rPh>
    <rPh sb="19" eb="20">
      <t>ユウ</t>
    </rPh>
    <rPh sb="22" eb="24">
      <t>バアイ</t>
    </rPh>
    <phoneticPr fontId="3"/>
  </si>
  <si>
    <t>２バルブ水栓以外の水栓で水優先吐水機能を有する場合</t>
    <rPh sb="4" eb="6">
      <t>スイセン</t>
    </rPh>
    <rPh sb="6" eb="8">
      <t>イガイ</t>
    </rPh>
    <rPh sb="9" eb="11">
      <t>スイセン</t>
    </rPh>
    <rPh sb="12" eb="13">
      <t>ミズ</t>
    </rPh>
    <rPh sb="13" eb="15">
      <t>ユウセン</t>
    </rPh>
    <rPh sb="15" eb="16">
      <t>ト</t>
    </rPh>
    <rPh sb="16" eb="17">
      <t>スイ</t>
    </rPh>
    <rPh sb="17" eb="19">
      <t>キノウ</t>
    </rPh>
    <rPh sb="20" eb="21">
      <t>ユウ</t>
    </rPh>
    <rPh sb="23" eb="25">
      <t>バアイ</t>
    </rPh>
    <phoneticPr fontId="3"/>
  </si>
  <si>
    <t>２バルブ水栓以外の水栓で小流量吐水機能を有する場合</t>
    <rPh sb="4" eb="6">
      <t>スイセン</t>
    </rPh>
    <rPh sb="6" eb="8">
      <t>イガイ</t>
    </rPh>
    <rPh sb="9" eb="11">
      <t>スイセン</t>
    </rPh>
    <rPh sb="12" eb="13">
      <t>ショウ</t>
    </rPh>
    <rPh sb="13" eb="15">
      <t>リュウリョウ</t>
    </rPh>
    <rPh sb="15" eb="16">
      <t>ト</t>
    </rPh>
    <rPh sb="16" eb="17">
      <t>スイ</t>
    </rPh>
    <rPh sb="17" eb="19">
      <t>キノウ</t>
    </rPh>
    <rPh sb="20" eb="21">
      <t>ユウ</t>
    </rPh>
    <rPh sb="23" eb="25">
      <t>バアイ</t>
    </rPh>
    <phoneticPr fontId="3"/>
  </si>
  <si>
    <t>節湯補正熱負荷</t>
    <rPh sb="0" eb="1">
      <t>セツ</t>
    </rPh>
    <rPh sb="1" eb="2">
      <t>ユ</t>
    </rPh>
    <rPh sb="2" eb="4">
      <t>ホセイ</t>
    </rPh>
    <rPh sb="4" eb="5">
      <t>ネツ</t>
    </rPh>
    <rPh sb="5" eb="7">
      <t>フカ</t>
    </rPh>
    <phoneticPr fontId="3"/>
  </si>
  <si>
    <t>浴槽追炊</t>
    <rPh sb="0" eb="2">
      <t>ヨクソウ</t>
    </rPh>
    <rPh sb="2" eb="4">
      <t>オイダ</t>
    </rPh>
    <phoneticPr fontId="3"/>
  </si>
  <si>
    <t>太陽熱補正熱負荷</t>
    <rPh sb="0" eb="3">
      <t>タイヨウネツ</t>
    </rPh>
    <rPh sb="3" eb="5">
      <t>ホセイ</t>
    </rPh>
    <rPh sb="5" eb="6">
      <t>ネツ</t>
    </rPh>
    <rPh sb="6" eb="8">
      <t>フカ</t>
    </rPh>
    <phoneticPr fontId="3"/>
  </si>
  <si>
    <t>-</t>
  </si>
  <si>
    <t>表 太陽熱利用給湯設備の種類</t>
    <rPh sb="0" eb="1">
      <t>ヒョウ</t>
    </rPh>
    <rPh sb="2" eb="5">
      <t>タイヨウネツ</t>
    </rPh>
    <rPh sb="5" eb="7">
      <t>リヨウ</t>
    </rPh>
    <rPh sb="7" eb="9">
      <t>キュウトウ</t>
    </rPh>
    <rPh sb="9" eb="11">
      <t>セツビ</t>
    </rPh>
    <rPh sb="12" eb="14">
      <t>シュルイ</t>
    </rPh>
    <phoneticPr fontId="3"/>
  </si>
  <si>
    <t>太陽熱温水器</t>
    <phoneticPr fontId="3"/>
  </si>
  <si>
    <t>ソーラーシステム</t>
    <phoneticPr fontId="3"/>
  </si>
  <si>
    <t>集熱部の設置傾斜角</t>
    <rPh sb="0" eb="1">
      <t>シュウ</t>
    </rPh>
    <rPh sb="1" eb="2">
      <t>ネツ</t>
    </rPh>
    <rPh sb="2" eb="3">
      <t>ブ</t>
    </rPh>
    <rPh sb="4" eb="6">
      <t>セッチ</t>
    </rPh>
    <rPh sb="6" eb="8">
      <t>ケイシャ</t>
    </rPh>
    <rPh sb="8" eb="9">
      <t>カク</t>
    </rPh>
    <phoneticPr fontId="3"/>
  </si>
  <si>
    <t>ｍ2</t>
    <phoneticPr fontId="3"/>
  </si>
  <si>
    <t>貯湯タンクの容量</t>
    <rPh sb="0" eb="2">
      <t>チョトウ</t>
    </rPh>
    <rPh sb="6" eb="8">
      <t>ヨウリョウ</t>
    </rPh>
    <phoneticPr fontId="3"/>
  </si>
  <si>
    <t>L</t>
    <phoneticPr fontId="3"/>
  </si>
  <si>
    <t>太陽熱集熱部設置面</t>
    <rPh sb="0" eb="3">
      <t>タイヨウネツ</t>
    </rPh>
    <rPh sb="3" eb="4">
      <t>シュウ</t>
    </rPh>
    <rPh sb="4" eb="5">
      <t>ネツ</t>
    </rPh>
    <rPh sb="5" eb="6">
      <t>ブ</t>
    </rPh>
    <rPh sb="6" eb="8">
      <t>セッチ</t>
    </rPh>
    <rPh sb="8" eb="9">
      <t>メン</t>
    </rPh>
    <phoneticPr fontId="3"/>
  </si>
  <si>
    <t>平均日射量</t>
    <rPh sb="0" eb="2">
      <t>ヘイキン</t>
    </rPh>
    <rPh sb="2" eb="4">
      <t>ニッシャ</t>
    </rPh>
    <rPh sb="4" eb="5">
      <t>リョウ</t>
    </rPh>
    <phoneticPr fontId="3"/>
  </si>
  <si>
    <t>付属CD　4.日射量等_31地点番号と日射地域区分との関係</t>
    <rPh sb="0" eb="2">
      <t>フゾク</t>
    </rPh>
    <rPh sb="7" eb="9">
      <t>ニッシャ</t>
    </rPh>
    <rPh sb="9" eb="10">
      <t>リョウ</t>
    </rPh>
    <rPh sb="10" eb="11">
      <t>ナド</t>
    </rPh>
    <rPh sb="14" eb="16">
      <t>チテン</t>
    </rPh>
    <rPh sb="16" eb="18">
      <t>バンゴウ</t>
    </rPh>
    <rPh sb="19" eb="21">
      <t>ニッシャ</t>
    </rPh>
    <rPh sb="21" eb="23">
      <t>チイキ</t>
    </rPh>
    <rPh sb="23" eb="25">
      <t>クブン</t>
    </rPh>
    <rPh sb="27" eb="29">
      <t>カンケイ</t>
    </rPh>
    <phoneticPr fontId="9"/>
  </si>
  <si>
    <t>日射区分</t>
    <rPh sb="0" eb="2">
      <t>ニッシャ</t>
    </rPh>
    <rPh sb="2" eb="4">
      <t>クブン</t>
    </rPh>
    <phoneticPr fontId="9"/>
  </si>
  <si>
    <t>地域</t>
    <phoneticPr fontId="9"/>
  </si>
  <si>
    <t>A1</t>
    <phoneticPr fontId="9"/>
  </si>
  <si>
    <t>A2</t>
    <phoneticPr fontId="9"/>
  </si>
  <si>
    <t>A3</t>
    <phoneticPr fontId="9"/>
  </si>
  <si>
    <t>A4</t>
    <phoneticPr fontId="9"/>
  </si>
  <si>
    <t>A5</t>
    <phoneticPr fontId="9"/>
  </si>
  <si>
    <t>-</t>
    <phoneticPr fontId="9"/>
  </si>
  <si>
    <t>豊富</t>
  </si>
  <si>
    <t>新得</t>
  </si>
  <si>
    <t>糠内</t>
  </si>
  <si>
    <t>支笏湖畔</t>
  </si>
  <si>
    <t>神恵内</t>
  </si>
  <si>
    <t>岩見沢</t>
  </si>
  <si>
    <t>湯瀬</t>
  </si>
  <si>
    <t>大迫</t>
  </si>
  <si>
    <t>山中</t>
  </si>
  <si>
    <t>佐久</t>
  </si>
  <si>
    <t>伊那</t>
  </si>
  <si>
    <t>鷲倉</t>
  </si>
  <si>
    <t>能代</t>
  </si>
  <si>
    <t>若松</t>
  </si>
  <si>
    <t>上九一色</t>
  </si>
  <si>
    <t>松本</t>
  </si>
  <si>
    <t>風屋</t>
  </si>
  <si>
    <t>今庄</t>
  </si>
  <si>
    <t>両津</t>
  </si>
  <si>
    <t>恵那</t>
  </si>
  <si>
    <t>甲府</t>
  </si>
  <si>
    <t>香住</t>
  </si>
  <si>
    <t>大津</t>
  </si>
  <si>
    <t>四日市</t>
  </si>
  <si>
    <t>浜松</t>
  </si>
  <si>
    <t>屋久島</t>
  </si>
  <si>
    <t>串間</t>
  </si>
  <si>
    <t>油津</t>
  </si>
  <si>
    <t>奥</t>
  </si>
  <si>
    <t>多良間</t>
  </si>
  <si>
    <t>波照間</t>
  </si>
  <si>
    <t>年間日射量地域区分</t>
    <rPh sb="0" eb="2">
      <t>ネンカン</t>
    </rPh>
    <rPh sb="2" eb="4">
      <t>ニッシャ</t>
    </rPh>
    <rPh sb="4" eb="5">
      <t>リョウ</t>
    </rPh>
    <rPh sb="5" eb="7">
      <t>チイキ</t>
    </rPh>
    <rPh sb="7" eb="9">
      <t>クブン</t>
    </rPh>
    <phoneticPr fontId="9"/>
  </si>
  <si>
    <t>-</t>
    <phoneticPr fontId="9"/>
  </si>
  <si>
    <t>地点番号</t>
    <rPh sb="0" eb="2">
      <t>チテン</t>
    </rPh>
    <rPh sb="2" eb="4">
      <t>バンゴウ</t>
    </rPh>
    <phoneticPr fontId="9"/>
  </si>
  <si>
    <t>地域名</t>
    <rPh sb="0" eb="3">
      <t>チイキメイ</t>
    </rPh>
    <phoneticPr fontId="9"/>
  </si>
  <si>
    <t>地域番号</t>
    <rPh sb="0" eb="2">
      <t>チイキ</t>
    </rPh>
    <rPh sb="2" eb="4">
      <t>バンゴウ</t>
    </rPh>
    <phoneticPr fontId="9"/>
  </si>
  <si>
    <t>時刻</t>
  </si>
  <si>
    <t>法線面直達日射量(Watanabe)[MJ/hm2]</t>
  </si>
  <si>
    <t>太陽高度角[°]</t>
  </si>
  <si>
    <t>太陽方位角[°]</t>
  </si>
  <si>
    <t>直達日射量</t>
    <rPh sb="0" eb="2">
      <t>チョクタツ</t>
    </rPh>
    <rPh sb="2" eb="4">
      <t>ニッシャ</t>
    </rPh>
    <rPh sb="4" eb="5">
      <t>リョウ</t>
    </rPh>
    <phoneticPr fontId="3"/>
  </si>
  <si>
    <t>天空放射量</t>
    <rPh sb="0" eb="2">
      <t>テンクウ</t>
    </rPh>
    <rPh sb="2" eb="4">
      <t>ホウシャ</t>
    </rPh>
    <rPh sb="4" eb="5">
      <t>リョウ</t>
    </rPh>
    <phoneticPr fontId="3"/>
  </si>
  <si>
    <t>法線面直達日射量</t>
    <phoneticPr fontId="3"/>
  </si>
  <si>
    <t>水平面天空日射量</t>
    <phoneticPr fontId="3"/>
  </si>
  <si>
    <t>太陽高度角</t>
    <phoneticPr fontId="3"/>
  </si>
  <si>
    <t>太陽方位角</t>
    <rPh sb="4" eb="5">
      <t>カク</t>
    </rPh>
    <phoneticPr fontId="3"/>
  </si>
  <si>
    <t>W/m2</t>
    <phoneticPr fontId="3"/>
  </si>
  <si>
    <t>rad</t>
    <phoneticPr fontId="3"/>
  </si>
  <si>
    <t>方位角</t>
    <rPh sb="0" eb="2">
      <t>ホウイ</t>
    </rPh>
    <rPh sb="2" eb="3">
      <t>カク</t>
    </rPh>
    <phoneticPr fontId="9"/>
  </si>
  <si>
    <t>傾斜角</t>
    <rPh sb="0" eb="2">
      <t>ケイシャ</t>
    </rPh>
    <rPh sb="2" eb="3">
      <t>カク</t>
    </rPh>
    <phoneticPr fontId="9"/>
  </si>
  <si>
    <t>式番号</t>
    <rPh sb="0" eb="1">
      <t>シキ</t>
    </rPh>
    <rPh sb="1" eb="3">
      <t>バンゴウ</t>
    </rPh>
    <phoneticPr fontId="9"/>
  </si>
  <si>
    <t>記号</t>
    <rPh sb="0" eb="2">
      <t>キゴウ</t>
    </rPh>
    <phoneticPr fontId="9"/>
  </si>
  <si>
    <t>単位</t>
    <rPh sb="0" eb="2">
      <t>タンイ</t>
    </rPh>
    <phoneticPr fontId="9"/>
  </si>
  <si>
    <t>P_α</t>
    <phoneticPr fontId="9"/>
  </si>
  <si>
    <t>P_β</t>
    <phoneticPr fontId="9"/>
  </si>
  <si>
    <t>方位角の範囲</t>
    <rPh sb="0" eb="2">
      <t>ホウイ</t>
    </rPh>
    <rPh sb="2" eb="3">
      <t>カク</t>
    </rPh>
    <rPh sb="4" eb="6">
      <t>ハンイ</t>
    </rPh>
    <phoneticPr fontId="9"/>
  </si>
  <si>
    <t>丸めた値</t>
    <rPh sb="0" eb="1">
      <t>マル</t>
    </rPh>
    <rPh sb="3" eb="4">
      <t>アタイ</t>
    </rPh>
    <phoneticPr fontId="9"/>
  </si>
  <si>
    <t>真南から東および西へ15度未満</t>
    <rPh sb="0" eb="2">
      <t>マミナミ</t>
    </rPh>
    <rPh sb="4" eb="5">
      <t>ヒガシ</t>
    </rPh>
    <rPh sb="8" eb="9">
      <t>ニシ</t>
    </rPh>
    <rPh sb="12" eb="13">
      <t>ド</t>
    </rPh>
    <rPh sb="13" eb="15">
      <t>ミマン</t>
    </rPh>
    <phoneticPr fontId="9"/>
  </si>
  <si>
    <t>度</t>
    <rPh sb="0" eb="1">
      <t>ド</t>
    </rPh>
    <phoneticPr fontId="9"/>
  </si>
  <si>
    <t>真南から東へ15度以上45度未満</t>
    <rPh sb="0" eb="2">
      <t>マミナミ</t>
    </rPh>
    <rPh sb="4" eb="5">
      <t>ヒガシ</t>
    </rPh>
    <rPh sb="8" eb="11">
      <t>ドイジョウ</t>
    </rPh>
    <rPh sb="13" eb="14">
      <t>ド</t>
    </rPh>
    <rPh sb="14" eb="16">
      <t>ミマン</t>
    </rPh>
    <phoneticPr fontId="9"/>
  </si>
  <si>
    <t>真南から東へ45度以上75度未満</t>
    <rPh sb="0" eb="2">
      <t>マミナミ</t>
    </rPh>
    <rPh sb="4" eb="5">
      <t>ヒガシ</t>
    </rPh>
    <rPh sb="8" eb="9">
      <t>ド</t>
    </rPh>
    <rPh sb="9" eb="11">
      <t>イジョウ</t>
    </rPh>
    <rPh sb="13" eb="14">
      <t>ド</t>
    </rPh>
    <rPh sb="14" eb="16">
      <t>ミマン</t>
    </rPh>
    <phoneticPr fontId="9"/>
  </si>
  <si>
    <t>真南から東へ75度以上105度未満</t>
    <rPh sb="0" eb="2">
      <t>マミナミ</t>
    </rPh>
    <rPh sb="4" eb="5">
      <t>ヒガシ</t>
    </rPh>
    <rPh sb="8" eb="9">
      <t>ド</t>
    </rPh>
    <rPh sb="9" eb="11">
      <t>イジョウ</t>
    </rPh>
    <rPh sb="14" eb="15">
      <t>ド</t>
    </rPh>
    <rPh sb="15" eb="17">
      <t>ミマン</t>
    </rPh>
    <phoneticPr fontId="9"/>
  </si>
  <si>
    <t>真南から東へ105度以上135度未満</t>
    <rPh sb="0" eb="2">
      <t>マミナミ</t>
    </rPh>
    <rPh sb="4" eb="5">
      <t>ヒガシ</t>
    </rPh>
    <rPh sb="9" eb="10">
      <t>ド</t>
    </rPh>
    <rPh sb="10" eb="12">
      <t>イジョウ</t>
    </rPh>
    <rPh sb="15" eb="16">
      <t>ド</t>
    </rPh>
    <rPh sb="16" eb="18">
      <t>ミマン</t>
    </rPh>
    <phoneticPr fontId="9"/>
  </si>
  <si>
    <t>真南から東へ135度以上165度未満</t>
    <rPh sb="0" eb="2">
      <t>マミナミ</t>
    </rPh>
    <rPh sb="4" eb="5">
      <t>ヒガシ</t>
    </rPh>
    <rPh sb="9" eb="10">
      <t>ド</t>
    </rPh>
    <rPh sb="10" eb="12">
      <t>イジョウ</t>
    </rPh>
    <rPh sb="15" eb="16">
      <t>ド</t>
    </rPh>
    <rPh sb="16" eb="18">
      <t>ミマン</t>
    </rPh>
    <phoneticPr fontId="9"/>
  </si>
  <si>
    <t>真南から東および西へ165度以上真北まで</t>
    <rPh sb="0" eb="2">
      <t>マミナミ</t>
    </rPh>
    <rPh sb="4" eb="5">
      <t>ヒガシ</t>
    </rPh>
    <rPh sb="8" eb="9">
      <t>ニシ</t>
    </rPh>
    <rPh sb="13" eb="16">
      <t>ドイジョウ</t>
    </rPh>
    <rPh sb="16" eb="18">
      <t>マキタ</t>
    </rPh>
    <phoneticPr fontId="9"/>
  </si>
  <si>
    <t>真南から西へ135度以上165度未満</t>
    <rPh sb="0" eb="2">
      <t>マミナミ</t>
    </rPh>
    <rPh sb="4" eb="5">
      <t>ニシ</t>
    </rPh>
    <rPh sb="9" eb="10">
      <t>ド</t>
    </rPh>
    <rPh sb="10" eb="12">
      <t>イジョウ</t>
    </rPh>
    <rPh sb="15" eb="16">
      <t>ド</t>
    </rPh>
    <rPh sb="16" eb="18">
      <t>ミマン</t>
    </rPh>
    <phoneticPr fontId="9"/>
  </si>
  <si>
    <t>真南から西へ105度以上135度未満</t>
    <rPh sb="0" eb="2">
      <t>マミナミ</t>
    </rPh>
    <rPh sb="9" eb="10">
      <t>ド</t>
    </rPh>
    <rPh sb="10" eb="12">
      <t>イジョウ</t>
    </rPh>
    <rPh sb="15" eb="16">
      <t>ド</t>
    </rPh>
    <rPh sb="16" eb="18">
      <t>ミマン</t>
    </rPh>
    <phoneticPr fontId="9"/>
  </si>
  <si>
    <t>真南から西へ75度以上105度未満</t>
    <rPh sb="0" eb="2">
      <t>マミナミ</t>
    </rPh>
    <rPh sb="8" eb="9">
      <t>ド</t>
    </rPh>
    <rPh sb="9" eb="11">
      <t>イジョウ</t>
    </rPh>
    <rPh sb="14" eb="15">
      <t>ド</t>
    </rPh>
    <rPh sb="15" eb="17">
      <t>ミマン</t>
    </rPh>
    <phoneticPr fontId="9"/>
  </si>
  <si>
    <t>真南から西へ45度以上75度未満</t>
    <rPh sb="0" eb="2">
      <t>マミナミ</t>
    </rPh>
    <rPh sb="8" eb="9">
      <t>ド</t>
    </rPh>
    <rPh sb="9" eb="11">
      <t>イジョウ</t>
    </rPh>
    <rPh sb="13" eb="14">
      <t>ド</t>
    </rPh>
    <rPh sb="14" eb="16">
      <t>ミマン</t>
    </rPh>
    <phoneticPr fontId="9"/>
  </si>
  <si>
    <t>真南から西へ15度以上45度未満</t>
    <rPh sb="0" eb="2">
      <t>マミナミ</t>
    </rPh>
    <rPh sb="8" eb="11">
      <t>ドイジョウ</t>
    </rPh>
    <rPh sb="13" eb="14">
      <t>ド</t>
    </rPh>
    <rPh sb="14" eb="16">
      <t>ミマン</t>
    </rPh>
    <phoneticPr fontId="9"/>
  </si>
  <si>
    <t>付録7.2B 表B.1 太陽電池アレイの方位角</t>
    <rPh sb="0" eb="2">
      <t>フロク</t>
    </rPh>
    <rPh sb="7" eb="8">
      <t>ヒョウ</t>
    </rPh>
    <rPh sb="12" eb="14">
      <t>タイヨウ</t>
    </rPh>
    <rPh sb="14" eb="16">
      <t>デンチ</t>
    </rPh>
    <rPh sb="20" eb="22">
      <t>ホウイ</t>
    </rPh>
    <rPh sb="22" eb="23">
      <t>カク</t>
    </rPh>
    <phoneticPr fontId="9"/>
  </si>
  <si>
    <t>°</t>
    <phoneticPr fontId="3"/>
  </si>
  <si>
    <t>集熱部の設置方位角の範囲</t>
    <rPh sb="0" eb="1">
      <t>シュウ</t>
    </rPh>
    <rPh sb="1" eb="2">
      <t>ネツ</t>
    </rPh>
    <rPh sb="2" eb="3">
      <t>ブ</t>
    </rPh>
    <rPh sb="4" eb="6">
      <t>セッチ</t>
    </rPh>
    <rPh sb="6" eb="8">
      <t>ホウイ</t>
    </rPh>
    <rPh sb="8" eb="9">
      <t>カク</t>
    </rPh>
    <rPh sb="10" eb="12">
      <t>ハンイ</t>
    </rPh>
    <phoneticPr fontId="3"/>
  </si>
  <si>
    <t>第二節</t>
    <rPh sb="0" eb="1">
      <t>ダイ</t>
    </rPh>
    <rPh sb="1" eb="3">
      <t>ニセツ</t>
    </rPh>
    <phoneticPr fontId="3"/>
  </si>
  <si>
    <t>期間平均太陽熱外気温</t>
    <rPh sb="0" eb="2">
      <t>キカン</t>
    </rPh>
    <rPh sb="2" eb="4">
      <t>ヘイキン</t>
    </rPh>
    <rPh sb="4" eb="7">
      <t>タイヨウネツ</t>
    </rPh>
    <rPh sb="7" eb="10">
      <t>ガイキオン</t>
    </rPh>
    <phoneticPr fontId="3"/>
  </si>
  <si>
    <t>日別平均太陽熱外気温</t>
    <rPh sb="4" eb="7">
      <t>タイヨウネツ</t>
    </rPh>
    <phoneticPr fontId="3"/>
  </si>
  <si>
    <t>太陽熱集熱部設置面
の日射量</t>
    <rPh sb="0" eb="3">
      <t>タイヨウネツ</t>
    </rPh>
    <rPh sb="3" eb="4">
      <t>シュウ</t>
    </rPh>
    <rPh sb="4" eb="5">
      <t>ネツ</t>
    </rPh>
    <rPh sb="5" eb="6">
      <t>ブ</t>
    </rPh>
    <rPh sb="6" eb="8">
      <t>セッチ</t>
    </rPh>
    <rPh sb="8" eb="9">
      <t>メン</t>
    </rPh>
    <rPh sb="11" eb="13">
      <t>ニッシャ</t>
    </rPh>
    <rPh sb="13" eb="14">
      <t>リョウ</t>
    </rPh>
    <phoneticPr fontId="3"/>
  </si>
  <si>
    <t>基準集熱量</t>
    <rPh sb="0" eb="2">
      <t>キジュン</t>
    </rPh>
    <rPh sb="2" eb="3">
      <t>シュウ</t>
    </rPh>
    <rPh sb="3" eb="4">
      <t>ネツ</t>
    </rPh>
    <rPh sb="4" eb="5">
      <t>リョウ</t>
    </rPh>
    <phoneticPr fontId="3"/>
  </si>
  <si>
    <t>f_(sp,p)</t>
    <phoneticPr fontId="3"/>
  </si>
  <si>
    <t>f_(sp,s)</t>
    <phoneticPr fontId="3"/>
  </si>
  <si>
    <t>太陽熱集熱部</t>
    <rPh sb="0" eb="3">
      <t>タイヨウネツ</t>
    </rPh>
    <rPh sb="3" eb="4">
      <t>シュウ</t>
    </rPh>
    <rPh sb="4" eb="5">
      <t>ネツ</t>
    </rPh>
    <rPh sb="5" eb="6">
      <t>ブ</t>
    </rPh>
    <phoneticPr fontId="3"/>
  </si>
  <si>
    <t>集熱効率</t>
    <rPh sb="0" eb="1">
      <t>シュウ</t>
    </rPh>
    <rPh sb="1" eb="2">
      <t>ネツ</t>
    </rPh>
    <rPh sb="2" eb="4">
      <t>コウリツ</t>
    </rPh>
    <phoneticPr fontId="3"/>
  </si>
  <si>
    <t>システム効率</t>
    <rPh sb="4" eb="6">
      <t>コウリツ</t>
    </rPh>
    <phoneticPr fontId="3"/>
  </si>
  <si>
    <t>太陽熱利用給湯設備</t>
    <rPh sb="0" eb="3">
      <t>タイヨウネツ</t>
    </rPh>
    <rPh sb="3" eb="5">
      <t>リヨウ</t>
    </rPh>
    <rPh sb="5" eb="7">
      <t>キュウトウ</t>
    </rPh>
    <rPh sb="7" eb="9">
      <t>セツビ</t>
    </rPh>
    <phoneticPr fontId="3"/>
  </si>
  <si>
    <t>A_sp</t>
    <phoneticPr fontId="3"/>
  </si>
  <si>
    <t>-</t>
    <phoneticPr fontId="3"/>
  </si>
  <si>
    <t>太陽熱温水器</t>
    <rPh sb="0" eb="3">
      <t>タイヨウネツ</t>
    </rPh>
    <rPh sb="3" eb="6">
      <t>オンスイキ</t>
    </rPh>
    <phoneticPr fontId="3"/>
  </si>
  <si>
    <t>補正集熱量</t>
    <rPh sb="0" eb="2">
      <t>ホセイ</t>
    </rPh>
    <rPh sb="2" eb="3">
      <t>シュウ</t>
    </rPh>
    <rPh sb="3" eb="4">
      <t>ネツ</t>
    </rPh>
    <rPh sb="4" eb="5">
      <t>リョウ</t>
    </rPh>
    <phoneticPr fontId="3"/>
  </si>
  <si>
    <t>タンク容量補正集熱量</t>
    <rPh sb="3" eb="5">
      <t>ヨウリョウ</t>
    </rPh>
    <rPh sb="5" eb="7">
      <t>ホセイ</t>
    </rPh>
    <rPh sb="7" eb="8">
      <t>シュウ</t>
    </rPh>
    <rPh sb="8" eb="9">
      <t>ネツ</t>
    </rPh>
    <rPh sb="9" eb="10">
      <t>リョウ</t>
    </rPh>
    <phoneticPr fontId="3"/>
  </si>
  <si>
    <t>タンク蓄熱量</t>
    <rPh sb="3" eb="5">
      <t>チクネツ</t>
    </rPh>
    <rPh sb="5" eb="6">
      <t>リョウ</t>
    </rPh>
    <phoneticPr fontId="3"/>
  </si>
  <si>
    <t>循環ポンプによる日電力量</t>
    <rPh sb="0" eb="2">
      <t>ジュンカン</t>
    </rPh>
    <rPh sb="8" eb="9">
      <t>ニチ</t>
    </rPh>
    <rPh sb="9" eb="11">
      <t>デンリョク</t>
    </rPh>
    <rPh sb="11" eb="12">
      <t>リョウ</t>
    </rPh>
    <phoneticPr fontId="3"/>
  </si>
  <si>
    <t>P_ss</t>
    <phoneticPr fontId="3"/>
  </si>
  <si>
    <t>W</t>
    <phoneticPr fontId="3"/>
  </si>
  <si>
    <t>ソーラーシステム</t>
    <phoneticPr fontId="3"/>
  </si>
  <si>
    <t>循環ポンプの消費電力</t>
    <rPh sb="0" eb="2">
      <t>ジュンカン</t>
    </rPh>
    <rPh sb="6" eb="8">
      <t>ショウヒ</t>
    </rPh>
    <rPh sb="8" eb="10">
      <t>デンリョク</t>
    </rPh>
    <phoneticPr fontId="3"/>
  </si>
  <si>
    <t>項目</t>
    <rPh sb="0" eb="2">
      <t>コウモク</t>
    </rPh>
    <phoneticPr fontId="3"/>
  </si>
  <si>
    <t>上記以外の機種</t>
    <rPh sb="0" eb="2">
      <t>ジョウキ</t>
    </rPh>
    <rPh sb="2" eb="4">
      <t>イガイ</t>
    </rPh>
    <rPh sb="5" eb="7">
      <t>キシュ</t>
    </rPh>
    <phoneticPr fontId="3"/>
  </si>
  <si>
    <t>適用条件</t>
    <rPh sb="0" eb="2">
      <t>テキヨウ</t>
    </rPh>
    <rPh sb="2" eb="4">
      <t>ジョウケン</t>
    </rPh>
    <phoneticPr fontId="3"/>
  </si>
  <si>
    <t>値</t>
    <rPh sb="0" eb="1">
      <t>アタイ</t>
    </rPh>
    <phoneticPr fontId="3"/>
  </si>
  <si>
    <t>全てのポンプ</t>
    <rPh sb="0" eb="1">
      <t>スベ</t>
    </rPh>
    <phoneticPr fontId="3"/>
  </si>
  <si>
    <t>現時点では該当するポンプはない</t>
    <rPh sb="0" eb="3">
      <t>ゲンジテン</t>
    </rPh>
    <rPh sb="5" eb="7">
      <t>ガイトウ</t>
    </rPh>
    <phoneticPr fontId="3"/>
  </si>
  <si>
    <t>表7.2.3 ソーラーシステムの循環ポンプの消費電力の値と適用条件</t>
    <rPh sb="0" eb="1">
      <t>ヒョウ</t>
    </rPh>
    <rPh sb="16" eb="18">
      <t>ジュンカン</t>
    </rPh>
    <rPh sb="22" eb="24">
      <t>ショウヒ</t>
    </rPh>
    <rPh sb="24" eb="26">
      <t>デンリョク</t>
    </rPh>
    <rPh sb="27" eb="28">
      <t>アタイ</t>
    </rPh>
    <rPh sb="29" eb="31">
      <t>テキヨウ</t>
    </rPh>
    <rPh sb="31" eb="33">
      <t>ジョウケン</t>
    </rPh>
    <phoneticPr fontId="3"/>
  </si>
  <si>
    <t>循環ポンプの種類</t>
    <rPh sb="0" eb="2">
      <t>ジュンカン</t>
    </rPh>
    <rPh sb="6" eb="8">
      <t>シュルイ</t>
    </rPh>
    <phoneticPr fontId="3"/>
  </si>
  <si>
    <t>-</t>
    <phoneticPr fontId="3"/>
  </si>
  <si>
    <t>-</t>
    <phoneticPr fontId="3"/>
  </si>
  <si>
    <t>-</t>
    <phoneticPr fontId="3"/>
  </si>
  <si>
    <t>循環ポンプの稼働閾値</t>
    <rPh sb="0" eb="2">
      <t>ジュンカン</t>
    </rPh>
    <rPh sb="6" eb="8">
      <t>カドウ</t>
    </rPh>
    <rPh sb="8" eb="10">
      <t>イキチ</t>
    </rPh>
    <phoneticPr fontId="3"/>
  </si>
  <si>
    <t>循環ポンプの一日当たりの稼働時間</t>
    <phoneticPr fontId="3"/>
  </si>
  <si>
    <t>タンク容量</t>
    <rPh sb="3" eb="5">
      <t>ヨウリョウ</t>
    </rPh>
    <phoneticPr fontId="3"/>
  </si>
  <si>
    <t>W_(ss,tnk)</t>
    <phoneticPr fontId="3"/>
  </si>
  <si>
    <t>L</t>
    <phoneticPr fontId="3"/>
  </si>
  <si>
    <t>タンク内温度</t>
    <rPh sb="3" eb="4">
      <t>ナイ</t>
    </rPh>
    <rPh sb="4" eb="6">
      <t>オンド</t>
    </rPh>
    <phoneticPr fontId="3"/>
  </si>
  <si>
    <t>Θ_(ss,tnk)</t>
    <phoneticPr fontId="3"/>
  </si>
  <si>
    <t>℃</t>
    <phoneticPr fontId="3"/>
  </si>
  <si>
    <t>付録7.2A 表A.1 ソーラーシステムのタンク容量W_(ss,tnk)の値と適用条件</t>
    <rPh sb="0" eb="2">
      <t>フロク</t>
    </rPh>
    <rPh sb="7" eb="8">
      <t>ヒョウ</t>
    </rPh>
    <rPh sb="24" eb="26">
      <t>ヨウリョウ</t>
    </rPh>
    <rPh sb="37" eb="38">
      <t>アタイ</t>
    </rPh>
    <rPh sb="39" eb="41">
      <t>テキヨウ</t>
    </rPh>
    <rPh sb="41" eb="43">
      <t>ジョウケン</t>
    </rPh>
    <phoneticPr fontId="3"/>
  </si>
  <si>
    <t>100L</t>
    <phoneticPr fontId="3"/>
  </si>
  <si>
    <t>200L</t>
    <phoneticPr fontId="3"/>
  </si>
  <si>
    <t>300L</t>
  </si>
  <si>
    <t>150L</t>
    <phoneticPr fontId="3"/>
  </si>
  <si>
    <t>400L以上</t>
    <rPh sb="4" eb="6">
      <t>イジョウ</t>
    </rPh>
    <phoneticPr fontId="3"/>
  </si>
  <si>
    <t>タンク容量が100L以上、150L未満のもの</t>
    <rPh sb="3" eb="5">
      <t>ヨウリョウ</t>
    </rPh>
    <rPh sb="10" eb="12">
      <t>イジョウ</t>
    </rPh>
    <rPh sb="17" eb="19">
      <t>ミマン</t>
    </rPh>
    <phoneticPr fontId="3"/>
  </si>
  <si>
    <t>タンク容量が400L以上のもの</t>
    <rPh sb="3" eb="5">
      <t>ヨウリョウ</t>
    </rPh>
    <rPh sb="10" eb="12">
      <t>イジョウ</t>
    </rPh>
    <phoneticPr fontId="3"/>
  </si>
  <si>
    <t>タンク容量が150L以上、200L未満のもの</t>
    <rPh sb="3" eb="5">
      <t>ヨウリョウ</t>
    </rPh>
    <rPh sb="10" eb="12">
      <t>イジョウ</t>
    </rPh>
    <rPh sb="17" eb="19">
      <t>ミマン</t>
    </rPh>
    <phoneticPr fontId="3"/>
  </si>
  <si>
    <t>タンク容量が200L以上、300L未満のもの</t>
    <rPh sb="3" eb="5">
      <t>ヨウリョウ</t>
    </rPh>
    <rPh sb="10" eb="12">
      <t>イジョウ</t>
    </rPh>
    <rPh sb="17" eb="19">
      <t>ミマン</t>
    </rPh>
    <phoneticPr fontId="3"/>
  </si>
  <si>
    <t>タンク容量が300L以上、400L未満のもの</t>
    <rPh sb="3" eb="5">
      <t>ヨウリョウ</t>
    </rPh>
    <rPh sb="10" eb="12">
      <t>イジョウ</t>
    </rPh>
    <rPh sb="17" eb="19">
      <t>ミマン</t>
    </rPh>
    <phoneticPr fontId="3"/>
  </si>
  <si>
    <t>タンク有効利用率</t>
    <rPh sb="3" eb="5">
      <t>ユウコウ</t>
    </rPh>
    <rPh sb="5" eb="7">
      <t>リヨウ</t>
    </rPh>
    <rPh sb="7" eb="8">
      <t>リツ</t>
    </rPh>
    <phoneticPr fontId="3"/>
  </si>
  <si>
    <t>α_tnk</t>
    <phoneticPr fontId="3"/>
  </si>
  <si>
    <t>f_ss</t>
    <phoneticPr fontId="3"/>
  </si>
  <si>
    <t>分担率上限値</t>
    <rPh sb="0" eb="2">
      <t>ブンタン</t>
    </rPh>
    <rPh sb="2" eb="3">
      <t>リツ</t>
    </rPh>
    <rPh sb="3" eb="6">
      <t>ジョウゲンチ</t>
    </rPh>
    <phoneticPr fontId="3"/>
  </si>
  <si>
    <t>太陽熱温水器</t>
    <rPh sb="0" eb="3">
      <t>タイヨウネツ</t>
    </rPh>
    <rPh sb="3" eb="6">
      <t>オンスイキ</t>
    </rPh>
    <phoneticPr fontId="3"/>
  </si>
  <si>
    <t>Θ_sh</t>
    <phoneticPr fontId="3"/>
  </si>
  <si>
    <t>使用できる外気下限温度</t>
    <rPh sb="0" eb="2">
      <t>シヨウ</t>
    </rPh>
    <rPh sb="5" eb="7">
      <t>ガイキ</t>
    </rPh>
    <rPh sb="7" eb="9">
      <t>カゲン</t>
    </rPh>
    <rPh sb="9" eb="11">
      <t>オンド</t>
    </rPh>
    <rPh sb="10" eb="11">
      <t>カオン</t>
    </rPh>
    <phoneticPr fontId="3"/>
  </si>
  <si>
    <t>A1</t>
  </si>
  <si>
    <t>採用しない</t>
    <rPh sb="0" eb="2">
      <t>サイヨウ</t>
    </rPh>
    <phoneticPr fontId="3"/>
  </si>
  <si>
    <t>２バルブ水栓以外</t>
  </si>
  <si>
    <t>２バルブ水栓</t>
    <phoneticPr fontId="3"/>
  </si>
  <si>
    <t>表 水栓の種類</t>
    <rPh sb="0" eb="1">
      <t>ヒョウ</t>
    </rPh>
    <rPh sb="2" eb="4">
      <t>スイセン</t>
    </rPh>
    <rPh sb="5" eb="7">
      <t>シュルイ</t>
    </rPh>
    <phoneticPr fontId="3"/>
  </si>
  <si>
    <t>表 配管の種類</t>
    <rPh sb="0" eb="1">
      <t>ヒョウ</t>
    </rPh>
    <rPh sb="2" eb="4">
      <t>ハイカン</t>
    </rPh>
    <rPh sb="5" eb="7">
      <t>シュルイ</t>
    </rPh>
    <phoneticPr fontId="3"/>
  </si>
  <si>
    <t>先分岐方式</t>
    <rPh sb="0" eb="1">
      <t>サキ</t>
    </rPh>
    <rPh sb="1" eb="3">
      <t>ブンキ</t>
    </rPh>
    <rPh sb="3" eb="5">
      <t>ホウシキ</t>
    </rPh>
    <phoneticPr fontId="3"/>
  </si>
  <si>
    <t>ヘッダー方式</t>
    <rPh sb="4" eb="6">
      <t>ホウシキ</t>
    </rPh>
    <phoneticPr fontId="3"/>
  </si>
  <si>
    <t>ヘッダー分岐後のすべての配管径が13A以下</t>
  </si>
  <si>
    <t>ヘッダー分岐後のすべての配管径が13Aより大きい</t>
    <rPh sb="21" eb="22">
      <t>オオ</t>
    </rPh>
    <phoneticPr fontId="3"/>
  </si>
  <si>
    <t>表 配管方式</t>
    <rPh sb="0" eb="1">
      <t>ヒョウ</t>
    </rPh>
    <rPh sb="2" eb="4">
      <t>ハイカン</t>
    </rPh>
    <rPh sb="4" eb="6">
      <t>ホウシキ</t>
    </rPh>
    <phoneticPr fontId="3"/>
  </si>
  <si>
    <t>採用する</t>
    <rPh sb="0" eb="2">
      <t>サイヨウ</t>
    </rPh>
    <phoneticPr fontId="3"/>
  </si>
  <si>
    <t>採用しない</t>
    <rPh sb="0" eb="2">
      <t>サイヨウ</t>
    </rPh>
    <phoneticPr fontId="3"/>
  </si>
  <si>
    <t>有効集熱面積</t>
  </si>
  <si>
    <t>f_sh</t>
    <phoneticPr fontId="3"/>
  </si>
  <si>
    <t>ソーラーシステム</t>
    <phoneticPr fontId="3"/>
  </si>
  <si>
    <t>ソーラーシステム</t>
    <phoneticPr fontId="3"/>
  </si>
  <si>
    <t>本計算シート</t>
    <rPh sb="0" eb="1">
      <t>ホン</t>
    </rPh>
    <rPh sb="1" eb="3">
      <t>ケイサン</t>
    </rPh>
    <phoneticPr fontId="9"/>
  </si>
  <si>
    <t>■本計算エクセルシートとWEBプログラムのバージョン対応表</t>
    <rPh sb="1" eb="2">
      <t>ホン</t>
    </rPh>
    <rPh sb="2" eb="4">
      <t>ケイサン</t>
    </rPh>
    <rPh sb="26" eb="28">
      <t>タイオウ</t>
    </rPh>
    <rPh sb="28" eb="29">
      <t>ヒョウ</t>
    </rPh>
    <phoneticPr fontId="9"/>
  </si>
  <si>
    <t>更新日</t>
    <rPh sb="0" eb="3">
      <t>コウシンビ</t>
    </rPh>
    <phoneticPr fontId="9"/>
  </si>
  <si>
    <t>本計算エクセルシート</t>
    <rPh sb="0" eb="1">
      <t>ホン</t>
    </rPh>
    <rPh sb="1" eb="3">
      <t>ケイサン</t>
    </rPh>
    <phoneticPr fontId="9"/>
  </si>
  <si>
    <t>変更内容</t>
    <rPh sb="0" eb="2">
      <t>ヘンコウ</t>
    </rPh>
    <rPh sb="2" eb="4">
      <t>ナイヨウ</t>
    </rPh>
    <phoneticPr fontId="9"/>
  </si>
  <si>
    <t>住宅・住戸の省エネルギー性能
の判定プログラム</t>
    <rPh sb="0" eb="2">
      <t>ジュウタク</t>
    </rPh>
    <rPh sb="3" eb="5">
      <t>ジュウコ</t>
    </rPh>
    <rPh sb="6" eb="7">
      <t>ショウ</t>
    </rPh>
    <rPh sb="12" eb="14">
      <t>セイノウ</t>
    </rPh>
    <rPh sb="16" eb="18">
      <t>ハンテイ</t>
    </rPh>
    <phoneticPr fontId="9"/>
  </si>
  <si>
    <t>集熱総面積</t>
    <rPh sb="0" eb="1">
      <t>シュウ</t>
    </rPh>
    <rPh sb="1" eb="2">
      <t>ネツ</t>
    </rPh>
    <rPh sb="2" eb="5">
      <t>ソウメンセキ</t>
    </rPh>
    <phoneticPr fontId="3"/>
  </si>
  <si>
    <t>　　　表7.1.3 評価可能な給湯機の種類</t>
    <rPh sb="3" eb="4">
      <t>ヒョウ</t>
    </rPh>
    <rPh sb="10" eb="12">
      <t>ヒョウカ</t>
    </rPh>
    <rPh sb="12" eb="14">
      <t>カノウ</t>
    </rPh>
    <rPh sb="15" eb="17">
      <t>キュウトウ</t>
    </rPh>
    <rPh sb="17" eb="18">
      <t>キ</t>
    </rPh>
    <rPh sb="19" eb="21">
      <t>シュルイ</t>
    </rPh>
    <phoneticPr fontId="9"/>
  </si>
  <si>
    <t>Θ_(ex,s,Ave,d)</t>
    <phoneticPr fontId="3"/>
  </si>
  <si>
    <t>Θ_(ex,s,prd,Ave,d)</t>
    <phoneticPr fontId="3"/>
  </si>
  <si>
    <t>Q_(sp,d)</t>
    <phoneticPr fontId="3"/>
  </si>
  <si>
    <t>Q_d</t>
    <phoneticPr fontId="3"/>
  </si>
  <si>
    <t>t_(ss,d)</t>
    <phoneticPr fontId="3"/>
  </si>
  <si>
    <t>E_(E,ss,p,d)</t>
    <phoneticPr fontId="3"/>
  </si>
  <si>
    <t>HC_(ss,tnk,d)</t>
    <phoneticPr fontId="3"/>
  </si>
  <si>
    <t>L_(ss,tnk,d)</t>
    <phoneticPr fontId="3"/>
  </si>
  <si>
    <t>L_(sun,d)</t>
    <phoneticPr fontId="3"/>
  </si>
  <si>
    <t>Θ_(ex,Ave,d)</t>
    <phoneticPr fontId="3"/>
  </si>
  <si>
    <t>b_ba</t>
    <phoneticPr fontId="3"/>
  </si>
  <si>
    <t>W_(b,d)</t>
    <phoneticPr fontId="3"/>
  </si>
  <si>
    <t>W_(w,d)</t>
    <phoneticPr fontId="3"/>
  </si>
  <si>
    <t>W_(s,d)</t>
    <phoneticPr fontId="3"/>
  </si>
  <si>
    <t>Θ_(ex,prd,Ave,d))</t>
    <phoneticPr fontId="3"/>
  </si>
  <si>
    <t>Θ_(wtr,d)</t>
    <phoneticPr fontId="3"/>
  </si>
  <si>
    <t>W'_(ba1,d)</t>
    <phoneticPr fontId="3"/>
  </si>
  <si>
    <t>W'_(b2,d)</t>
    <phoneticPr fontId="3"/>
  </si>
  <si>
    <t>W'_(b1,d)</t>
    <phoneticPr fontId="3"/>
  </si>
  <si>
    <t>W'_(w,d)</t>
    <phoneticPr fontId="3"/>
  </si>
  <si>
    <t>W'_(s,d)</t>
    <phoneticPr fontId="3"/>
  </si>
  <si>
    <t>W'_(k,d)</t>
    <phoneticPr fontId="3"/>
  </si>
  <si>
    <t>L'_(ba2,d)</t>
    <phoneticPr fontId="3"/>
  </si>
  <si>
    <t>L'_(ba1,d)</t>
    <phoneticPr fontId="3"/>
  </si>
  <si>
    <t>L'_(b2,d)</t>
    <phoneticPr fontId="3"/>
  </si>
  <si>
    <t>L'_(b1,d)</t>
    <phoneticPr fontId="3"/>
  </si>
  <si>
    <t>L'_(w,d)</t>
    <phoneticPr fontId="3"/>
  </si>
  <si>
    <t>L'_(s,d)</t>
    <phoneticPr fontId="3"/>
  </si>
  <si>
    <t>L'_(k,d)</t>
    <phoneticPr fontId="3"/>
  </si>
  <si>
    <t>L''_(ba2,d)</t>
    <phoneticPr fontId="3"/>
  </si>
  <si>
    <t>L''_(ba1,d)</t>
    <phoneticPr fontId="3"/>
  </si>
  <si>
    <t>L''_(b2,d)</t>
    <phoneticPr fontId="3"/>
  </si>
  <si>
    <t>L''_(b1,d)</t>
    <phoneticPr fontId="3"/>
  </si>
  <si>
    <t>L''_(w,d)</t>
    <phoneticPr fontId="3"/>
  </si>
  <si>
    <t>L''_(s,d)</t>
    <phoneticPr fontId="3"/>
  </si>
  <si>
    <t>L''_(k,d)</t>
    <phoneticPr fontId="3"/>
  </si>
  <si>
    <t>MJ/日</t>
    <rPh sb="3" eb="4">
      <t>ニチ</t>
    </rPh>
    <phoneticPr fontId="3"/>
  </si>
  <si>
    <t>L/日</t>
    <phoneticPr fontId="3"/>
  </si>
  <si>
    <t>kWh/日</t>
    <rPh sb="4" eb="5">
      <t>ニチ</t>
    </rPh>
    <phoneticPr fontId="3"/>
  </si>
  <si>
    <t>h/日</t>
    <rPh sb="2" eb="3">
      <t>ニチ</t>
    </rPh>
    <phoneticPr fontId="3"/>
  </si>
  <si>
    <t>q_(sp,d,t)</t>
    <phoneticPr fontId="3"/>
  </si>
  <si>
    <t>I_(D,d,t)</t>
    <phoneticPr fontId="3"/>
  </si>
  <si>
    <t>I_(d,d,t)</t>
    <phoneticPr fontId="3"/>
  </si>
  <si>
    <t>I_(DN,d,t)</t>
    <phoneticPr fontId="3"/>
  </si>
  <si>
    <t>h_(d,t)</t>
    <phoneticPr fontId="3"/>
  </si>
  <si>
    <t>I_(sky,d,t)</t>
    <phoneticPr fontId="3"/>
  </si>
  <si>
    <t>A_(d,t)</t>
    <phoneticPr fontId="3"/>
  </si>
  <si>
    <t>外気温度</t>
    <rPh sb="0" eb="2">
      <t>ガイキ</t>
    </rPh>
    <rPh sb="2" eb="4">
      <t>オンド</t>
    </rPh>
    <phoneticPr fontId="9"/>
  </si>
  <si>
    <t>θ_(ex,d,t)</t>
    <phoneticPr fontId="3"/>
  </si>
  <si>
    <t>℃</t>
    <phoneticPr fontId="9"/>
  </si>
  <si>
    <t>仮想居住人数</t>
    <rPh sb="0" eb="2">
      <t>カソウ</t>
    </rPh>
    <rPh sb="2" eb="4">
      <t>キョジュウ</t>
    </rPh>
    <rPh sb="4" eb="6">
      <t>ニンズウ</t>
    </rPh>
    <phoneticPr fontId="3"/>
  </si>
  <si>
    <t>＊1 太陽熱利用給湯設備を採用する場合は、貼り付けシート（日射量等）にデータを貼り付けてください。</t>
    <rPh sb="3" eb="6">
      <t>タイヨウネツ</t>
    </rPh>
    <rPh sb="6" eb="8">
      <t>リヨウ</t>
    </rPh>
    <rPh sb="8" eb="10">
      <t>キュウトウ</t>
    </rPh>
    <rPh sb="10" eb="12">
      <t>セツビ</t>
    </rPh>
    <rPh sb="13" eb="15">
      <t>サイヨウ</t>
    </rPh>
    <rPh sb="17" eb="19">
      <t>バアイ</t>
    </rPh>
    <rPh sb="21" eb="22">
      <t>ハ</t>
    </rPh>
    <rPh sb="23" eb="24">
      <t>ツ</t>
    </rPh>
    <rPh sb="29" eb="31">
      <t>ニッシャ</t>
    </rPh>
    <rPh sb="31" eb="32">
      <t>リョウ</t>
    </rPh>
    <rPh sb="32" eb="33">
      <t>ナド</t>
    </rPh>
    <rPh sb="39" eb="40">
      <t>ハ</t>
    </rPh>
    <rPh sb="41" eb="42">
      <t>ツ</t>
    </rPh>
    <phoneticPr fontId="9"/>
  </si>
  <si>
    <t>＊2 ふろ機能の種類は表7.1.3評価可能な給湯機の種類より選択してください。</t>
    <rPh sb="5" eb="7">
      <t>キノウ</t>
    </rPh>
    <rPh sb="8" eb="10">
      <t>シュルイ</t>
    </rPh>
    <rPh sb="11" eb="12">
      <t>ヒョウ</t>
    </rPh>
    <rPh sb="17" eb="19">
      <t>ヒョウカ</t>
    </rPh>
    <rPh sb="19" eb="21">
      <t>カノウ</t>
    </rPh>
    <rPh sb="22" eb="24">
      <t>キュウトウ</t>
    </rPh>
    <rPh sb="24" eb="25">
      <t>キ</t>
    </rPh>
    <rPh sb="26" eb="28">
      <t>シュルイ</t>
    </rPh>
    <rPh sb="30" eb="32">
      <t>センタク</t>
    </rPh>
    <phoneticPr fontId="9"/>
  </si>
  <si>
    <t>■入力項目</t>
    <rPh sb="1" eb="3">
      <t>ニュウリョク</t>
    </rPh>
    <rPh sb="3" eb="5">
      <t>コウモク</t>
    </rPh>
    <phoneticPr fontId="3"/>
  </si>
  <si>
    <t>■計算結果</t>
    <rPh sb="1" eb="3">
      <t>ケイサン</t>
    </rPh>
    <rPh sb="3" eb="5">
      <t>ケッカ</t>
    </rPh>
    <phoneticPr fontId="3"/>
  </si>
  <si>
    <t>0時</t>
  </si>
  <si>
    <t>1時</t>
  </si>
  <si>
    <t>2時</t>
  </si>
  <si>
    <t>3時</t>
  </si>
  <si>
    <t>4時</t>
  </si>
  <si>
    <t>5時</t>
  </si>
  <si>
    <t>6時</t>
  </si>
  <si>
    <t>7時</t>
  </si>
  <si>
    <t>8時</t>
  </si>
  <si>
    <t>9時</t>
  </si>
  <si>
    <t>10時</t>
  </si>
  <si>
    <t>11時</t>
  </si>
  <si>
    <t>12時</t>
  </si>
  <si>
    <t>13時</t>
  </si>
  <si>
    <t>14時</t>
  </si>
  <si>
    <t>15時</t>
  </si>
  <si>
    <t>16時</t>
  </si>
  <si>
    <t>17時</t>
  </si>
  <si>
    <t>18時</t>
  </si>
  <si>
    <t>19時</t>
  </si>
  <si>
    <t>20時</t>
  </si>
  <si>
    <t>21時</t>
  </si>
  <si>
    <t>22時</t>
  </si>
  <si>
    <t>23時</t>
  </si>
  <si>
    <t>Version　1.14</t>
    <phoneticPr fontId="9"/>
  </si>
  <si>
    <t>Version　1.14</t>
    <phoneticPr fontId="9"/>
  </si>
  <si>
    <r>
      <t>太陽熱利用給湯設備の種類</t>
    </r>
    <r>
      <rPr>
        <b/>
        <vertAlign val="superscript"/>
        <sz val="10"/>
        <color rgb="FFFF0000"/>
        <rFont val="メイリオ"/>
        <family val="3"/>
        <charset val="128"/>
      </rPr>
      <t>*1</t>
    </r>
    <rPh sb="10" eb="12">
      <t>シュルイ</t>
    </rPh>
    <phoneticPr fontId="3"/>
  </si>
  <si>
    <r>
      <t>ふろ機能の種類</t>
    </r>
    <r>
      <rPr>
        <b/>
        <sz val="10"/>
        <color rgb="FFFF0000"/>
        <rFont val="メイリオ"/>
        <family val="3"/>
        <charset val="128"/>
      </rPr>
      <t>*2</t>
    </r>
    <rPh sb="2" eb="4">
      <t>キノウ</t>
    </rPh>
    <rPh sb="5" eb="7">
      <t>シュルイ</t>
    </rPh>
    <phoneticPr fontId="3"/>
  </si>
  <si>
    <r>
      <t>太陽熱利用給湯設備</t>
    </r>
    <r>
      <rPr>
        <b/>
        <sz val="10"/>
        <rFont val="メイリオ"/>
        <family val="3"/>
        <charset val="128"/>
      </rPr>
      <t>を採用する場合、下記の項目も選択してください。</t>
    </r>
    <rPh sb="10" eb="12">
      <t>サイヨウ</t>
    </rPh>
    <rPh sb="14" eb="16">
      <t>バアイ</t>
    </rPh>
    <rPh sb="17" eb="19">
      <t>カキ</t>
    </rPh>
    <rPh sb="20" eb="22">
      <t>コウモク</t>
    </rPh>
    <rPh sb="23" eb="25">
      <t>センタク</t>
    </rPh>
    <phoneticPr fontId="3"/>
  </si>
  <si>
    <r>
      <t>ソーラーシステム</t>
    </r>
    <r>
      <rPr>
        <b/>
        <sz val="10"/>
        <rFont val="メイリオ"/>
        <family val="3"/>
        <charset val="128"/>
      </rPr>
      <t>を採用する場合、下記の項目も選択してください。</t>
    </r>
    <rPh sb="9" eb="11">
      <t>サイヨウ</t>
    </rPh>
    <rPh sb="13" eb="15">
      <t>バアイ</t>
    </rPh>
    <rPh sb="16" eb="18">
      <t>カキ</t>
    </rPh>
    <rPh sb="19" eb="21">
      <t>コウモク</t>
    </rPh>
    <rPh sb="22" eb="24">
      <t>センタク</t>
    </rPh>
    <phoneticPr fontId="3"/>
  </si>
  <si>
    <r>
      <rPr>
        <b/>
        <sz val="10"/>
        <rFont val="メイリオ"/>
        <family val="3"/>
        <charset val="128"/>
      </rPr>
      <t>配管方式で</t>
    </r>
    <r>
      <rPr>
        <b/>
        <sz val="10"/>
        <color rgb="FFFF0000"/>
        <rFont val="メイリオ"/>
        <family val="3"/>
        <charset val="128"/>
      </rPr>
      <t>ヘッダー方式</t>
    </r>
    <r>
      <rPr>
        <b/>
        <sz val="10"/>
        <rFont val="メイリオ"/>
        <family val="3"/>
        <charset val="128"/>
      </rPr>
      <t>を選択した場合、下記の項目も選択してください。</t>
    </r>
    <rPh sb="0" eb="2">
      <t>ハイカン</t>
    </rPh>
    <rPh sb="2" eb="4">
      <t>ホウシキ</t>
    </rPh>
    <rPh sb="9" eb="11">
      <t>ホウシキ</t>
    </rPh>
    <rPh sb="12" eb="14">
      <t>センタク</t>
    </rPh>
    <rPh sb="16" eb="18">
      <t>バアイ</t>
    </rPh>
    <rPh sb="19" eb="21">
      <t>カキ</t>
    </rPh>
    <rPh sb="22" eb="24">
      <t>コウモク</t>
    </rPh>
    <rPh sb="25" eb="27">
      <t>センタク</t>
    </rPh>
    <phoneticPr fontId="3"/>
  </si>
  <si>
    <r>
      <rPr>
        <b/>
        <sz val="10"/>
        <rFont val="メイリオ"/>
        <family val="3"/>
        <charset val="128"/>
      </rPr>
      <t>各用途の水栓の種類で</t>
    </r>
    <r>
      <rPr>
        <b/>
        <sz val="10"/>
        <color rgb="FFFF0000"/>
        <rFont val="メイリオ"/>
        <family val="3"/>
        <charset val="128"/>
      </rPr>
      <t>２バルブ水栓以外</t>
    </r>
    <r>
      <rPr>
        <b/>
        <sz val="10"/>
        <rFont val="メイリオ"/>
        <family val="3"/>
        <charset val="128"/>
      </rPr>
      <t>を選択した場合、下記の項目も選択してください。</t>
    </r>
    <rPh sb="0" eb="1">
      <t>カク</t>
    </rPh>
    <rPh sb="1" eb="3">
      <t>ヨウト</t>
    </rPh>
    <rPh sb="4" eb="6">
      <t>スイセン</t>
    </rPh>
    <rPh sb="7" eb="9">
      <t>シュルイ</t>
    </rPh>
    <rPh sb="14" eb="16">
      <t>スイセン</t>
    </rPh>
    <rPh sb="16" eb="18">
      <t>イガイ</t>
    </rPh>
    <rPh sb="19" eb="21">
      <t>センタク</t>
    </rPh>
    <rPh sb="23" eb="25">
      <t>バアイ</t>
    </rPh>
    <rPh sb="26" eb="28">
      <t>カキ</t>
    </rPh>
    <rPh sb="29" eb="31">
      <t>コウモク</t>
    </rPh>
    <rPh sb="32" eb="34">
      <t>センタク</t>
    </rPh>
    <phoneticPr fontId="3"/>
  </si>
  <si>
    <t>W_(ba1,d)</t>
    <phoneticPr fontId="3"/>
  </si>
  <si>
    <t>L_(ba,d)</t>
    <phoneticPr fontId="3"/>
  </si>
  <si>
    <t>W_(k,d)</t>
    <phoneticPr fontId="3"/>
  </si>
  <si>
    <t>（4a）</t>
    <phoneticPr fontId="3"/>
  </si>
  <si>
    <t>（4b）</t>
    <phoneticPr fontId="3"/>
  </si>
  <si>
    <t>（4c）</t>
    <phoneticPr fontId="3"/>
  </si>
  <si>
    <t>（4d）</t>
    <phoneticPr fontId="3"/>
  </si>
  <si>
    <t>（4e）</t>
    <phoneticPr fontId="3"/>
  </si>
  <si>
    <t>（4f）</t>
    <phoneticPr fontId="3"/>
  </si>
  <si>
    <t>（4g）</t>
    <phoneticPr fontId="3"/>
  </si>
  <si>
    <t>第二節（6）</t>
    <rPh sb="0" eb="1">
      <t>ダイ</t>
    </rPh>
    <rPh sb="1" eb="3">
      <t>ニセツ</t>
    </rPh>
    <phoneticPr fontId="3"/>
  </si>
  <si>
    <t>-</t>
    <phoneticPr fontId="3"/>
  </si>
  <si>
    <t>第二節（1）</t>
    <rPh sb="0" eb="1">
      <t>ダイ</t>
    </rPh>
    <rPh sb="1" eb="3">
      <t>ニセツ</t>
    </rPh>
    <phoneticPr fontId="3"/>
  </si>
  <si>
    <t>第二節（2）</t>
    <rPh sb="0" eb="1">
      <t>ダイ</t>
    </rPh>
    <rPh sb="1" eb="3">
      <t>ニセツ</t>
    </rPh>
    <phoneticPr fontId="3"/>
  </si>
  <si>
    <t>第二節（3）</t>
    <rPh sb="0" eb="1">
      <t>ダイ</t>
    </rPh>
    <rPh sb="1" eb="3">
      <t>ニセツ</t>
    </rPh>
    <phoneticPr fontId="3"/>
  </si>
  <si>
    <t>第二節（4）</t>
    <rPh sb="0" eb="1">
      <t>ダイ</t>
    </rPh>
    <rPh sb="1" eb="3">
      <t>ニセツ</t>
    </rPh>
    <phoneticPr fontId="3"/>
  </si>
  <si>
    <t>第二節（5）</t>
    <rPh sb="0" eb="1">
      <t>ダイ</t>
    </rPh>
    <rPh sb="1" eb="3">
      <t>ニセツ</t>
    </rPh>
    <phoneticPr fontId="3"/>
  </si>
  <si>
    <t>第二節（7）</t>
    <rPh sb="0" eb="1">
      <t>ダイ</t>
    </rPh>
    <rPh sb="1" eb="3">
      <t>ニセツ</t>
    </rPh>
    <phoneticPr fontId="3"/>
  </si>
  <si>
    <t>第二節（8）</t>
    <rPh sb="0" eb="1">
      <t>ダイ</t>
    </rPh>
    <rPh sb="1" eb="3">
      <t>ニセツ</t>
    </rPh>
    <phoneticPr fontId="3"/>
  </si>
  <si>
    <t>第二節（9）</t>
    <rPh sb="0" eb="1">
      <t>ダイ</t>
    </rPh>
    <rPh sb="1" eb="3">
      <t>ニセツ</t>
    </rPh>
    <phoneticPr fontId="3"/>
  </si>
  <si>
    <t>見出し1</t>
    <rPh sb="0" eb="2">
      <t>ミダ</t>
    </rPh>
    <phoneticPr fontId="9"/>
  </si>
  <si>
    <t>見出し2</t>
    <rPh sb="0" eb="2">
      <t>ミダ</t>
    </rPh>
    <phoneticPr fontId="9"/>
  </si>
  <si>
    <t>見出し１</t>
    <rPh sb="0" eb="2">
      <t>ミダ</t>
    </rPh>
    <phoneticPr fontId="9"/>
  </si>
  <si>
    <t>第一節（4a）</t>
    <rPh sb="0" eb="1">
      <t>ダイ</t>
    </rPh>
    <rPh sb="1" eb="3">
      <t>イッセツ</t>
    </rPh>
    <phoneticPr fontId="3"/>
  </si>
  <si>
    <t>第一節（4b）</t>
    <phoneticPr fontId="3"/>
  </si>
  <si>
    <t>第一節（4c）</t>
    <phoneticPr fontId="3"/>
  </si>
  <si>
    <t>第一節（4d）</t>
    <phoneticPr fontId="3"/>
  </si>
  <si>
    <t>第一節（4e）</t>
    <phoneticPr fontId="3"/>
  </si>
  <si>
    <t>第一節（4f）</t>
    <phoneticPr fontId="3"/>
  </si>
  <si>
    <t>第一節（4g）</t>
    <phoneticPr fontId="3"/>
  </si>
  <si>
    <t>第一節（5a）</t>
    <phoneticPr fontId="3"/>
  </si>
  <si>
    <t>第一節（5b）</t>
    <phoneticPr fontId="3"/>
  </si>
  <si>
    <t>第一節（5c）</t>
    <phoneticPr fontId="3"/>
  </si>
  <si>
    <t>第一節（5d）</t>
    <phoneticPr fontId="3"/>
  </si>
  <si>
    <t>第一節（5e）</t>
    <phoneticPr fontId="3"/>
  </si>
  <si>
    <t>第一節（5f）</t>
    <phoneticPr fontId="3"/>
  </si>
  <si>
    <t>第一節（5g）</t>
    <phoneticPr fontId="3"/>
  </si>
  <si>
    <t>第一節（6a）</t>
    <phoneticPr fontId="3"/>
  </si>
  <si>
    <t>第一節（6b）</t>
    <phoneticPr fontId="3"/>
  </si>
  <si>
    <t>第一節（6c）</t>
    <phoneticPr fontId="3"/>
  </si>
  <si>
    <t>第一節（6d）</t>
    <phoneticPr fontId="3"/>
  </si>
  <si>
    <t>第一節（6e）</t>
    <phoneticPr fontId="3"/>
  </si>
  <si>
    <t>第一節（6f）</t>
    <phoneticPr fontId="3"/>
  </si>
  <si>
    <t>第一節（7）</t>
    <phoneticPr fontId="3"/>
  </si>
  <si>
    <t>第一節（8）</t>
    <phoneticPr fontId="3"/>
  </si>
  <si>
    <t>第一節（9）</t>
    <phoneticPr fontId="3"/>
  </si>
  <si>
    <t>第一節（10）</t>
    <phoneticPr fontId="3"/>
  </si>
  <si>
    <t>q_(ss,p,l)</t>
    <phoneticPr fontId="3"/>
  </si>
  <si>
    <t>第一節付録J（1a）</t>
    <rPh sb="0" eb="1">
      <t>ダイ</t>
    </rPh>
    <rPh sb="1" eb="3">
      <t>イッセツ</t>
    </rPh>
    <rPh sb="3" eb="5">
      <t>フロク</t>
    </rPh>
    <phoneticPr fontId="3"/>
  </si>
  <si>
    <t>第一節付録J（1b）</t>
    <rPh sb="0" eb="1">
      <t>ダイ</t>
    </rPh>
    <rPh sb="1" eb="3">
      <t>イッセツ</t>
    </rPh>
    <rPh sb="3" eb="5">
      <t>フロク</t>
    </rPh>
    <phoneticPr fontId="3"/>
  </si>
  <si>
    <t>第一節付録J（1c）</t>
    <rPh sb="0" eb="1">
      <t>ダイ</t>
    </rPh>
    <rPh sb="1" eb="3">
      <t>イッセツ</t>
    </rPh>
    <rPh sb="3" eb="5">
      <t>フロク</t>
    </rPh>
    <phoneticPr fontId="3"/>
  </si>
  <si>
    <t>第一節 表J.1</t>
    <rPh sb="0" eb="1">
      <t>ダイ</t>
    </rPh>
    <rPh sb="1" eb="3">
      <t>イッセツ</t>
    </rPh>
    <rPh sb="4" eb="5">
      <t>ヒョウ</t>
    </rPh>
    <phoneticPr fontId="3"/>
  </si>
  <si>
    <t>第二節付録B（1）</t>
    <rPh sb="0" eb="1">
      <t>ダイ</t>
    </rPh>
    <rPh sb="1" eb="3">
      <t>ニセツ</t>
    </rPh>
    <rPh sb="3" eb="5">
      <t>フロク</t>
    </rPh>
    <phoneticPr fontId="3"/>
  </si>
  <si>
    <t>第二節付録B（2）</t>
    <rPh sb="0" eb="1">
      <t>ダイ</t>
    </rPh>
    <rPh sb="1" eb="3">
      <t>ニセツ</t>
    </rPh>
    <rPh sb="3" eb="5">
      <t>フロク</t>
    </rPh>
    <phoneticPr fontId="3"/>
  </si>
  <si>
    <t>第二節付録B（3）</t>
    <rPh sb="0" eb="1">
      <t>ダイ</t>
    </rPh>
    <rPh sb="1" eb="3">
      <t>ニセツ</t>
    </rPh>
    <rPh sb="3" eb="5">
      <t>フロク</t>
    </rPh>
    <phoneticPr fontId="3"/>
  </si>
  <si>
    <t>第二節付録B</t>
    <rPh sb="0" eb="1">
      <t>ダイ</t>
    </rPh>
    <rPh sb="1" eb="3">
      <t>ニセツ</t>
    </rPh>
    <phoneticPr fontId="9"/>
  </si>
  <si>
    <t>表7.2.3</t>
    <rPh sb="0" eb="1">
      <t>ヒョウ</t>
    </rPh>
    <phoneticPr fontId="3"/>
  </si>
  <si>
    <t>※上記の地点番号と地点名の日射量等を</t>
    <rPh sb="1" eb="3">
      <t>ジョウキ</t>
    </rPh>
    <phoneticPr fontId="9"/>
  </si>
  <si>
    <t>　貼り付けてください。</t>
    <rPh sb="1" eb="2">
      <t>ハ</t>
    </rPh>
    <rPh sb="3" eb="4">
      <t>ツ</t>
    </rPh>
    <phoneticPr fontId="9"/>
  </si>
  <si>
    <t>地域名、地域番号</t>
    <rPh sb="0" eb="3">
      <t>チイキメイ</t>
    </rPh>
    <rPh sb="4" eb="6">
      <t>チイキ</t>
    </rPh>
    <rPh sb="6" eb="8">
      <t>バンゴウ</t>
    </rPh>
    <phoneticPr fontId="9"/>
  </si>
  <si>
    <t>外気温[℃]</t>
  </si>
  <si>
    <t>水平面天空日射量(Watanabe)[MJ/hm2]</t>
  </si>
  <si>
    <t>Ⅱ湯瀬 (190)</t>
  </si>
  <si>
    <t>819-A1</t>
  </si>
  <si>
    <t>819-A2</t>
  </si>
  <si>
    <t>省消費電力型</t>
    <rPh sb="0" eb="1">
      <t>ショウ</t>
    </rPh>
    <rPh sb="1" eb="3">
      <t>ショウヒ</t>
    </rPh>
    <rPh sb="3" eb="6">
      <t>デンリョクガタ</t>
    </rPh>
    <phoneticPr fontId="3"/>
  </si>
  <si>
    <t>通常浴槽</t>
    <rPh sb="0" eb="2">
      <t>ツウジョウ</t>
    </rPh>
    <rPh sb="2" eb="4">
      <t>ヨクソウ</t>
    </rPh>
    <phoneticPr fontId="3"/>
  </si>
  <si>
    <t>2015.6.29</t>
    <phoneticPr fontId="9"/>
  </si>
  <si>
    <t>Ver.1.15</t>
    <phoneticPr fontId="9"/>
  </si>
  <si>
    <t>■使用方法</t>
    <rPh sb="1" eb="3">
      <t>シヨウ</t>
    </rPh>
    <rPh sb="3" eb="5">
      <t>ホウホウ</t>
    </rPh>
    <phoneticPr fontId="9"/>
  </si>
  <si>
    <t>■使用許諾条件</t>
    <rPh sb="1" eb="3">
      <t>シヨウ</t>
    </rPh>
    <rPh sb="3" eb="5">
      <t>キョダク</t>
    </rPh>
    <rPh sb="5" eb="7">
      <t>ジョウケン</t>
    </rPh>
    <phoneticPr fontId="9"/>
  </si>
  <si>
    <t>2015.10.14</t>
    <phoneticPr fontId="9"/>
  </si>
  <si>
    <t>Version　1.15</t>
    <phoneticPr fontId="9"/>
  </si>
  <si>
    <t>「入力データと計算結果」シートに「節湯補正給湯量」を追加。</t>
    <rPh sb="17" eb="18">
      <t>セツ</t>
    </rPh>
    <rPh sb="18" eb="19">
      <t>ユ</t>
    </rPh>
    <rPh sb="19" eb="21">
      <t>ホセイ</t>
    </rPh>
    <rPh sb="21" eb="23">
      <t>キュウトウ</t>
    </rPh>
    <rPh sb="23" eb="24">
      <t>リョウ</t>
    </rPh>
    <rPh sb="26" eb="28">
      <t>ツイカ</t>
    </rPh>
    <phoneticPr fontId="9"/>
  </si>
  <si>
    <t>浴槽</t>
    <rPh sb="0" eb="2">
      <t>ヨクソウ</t>
    </rPh>
    <phoneticPr fontId="9"/>
  </si>
  <si>
    <t>給湯単機能</t>
  </si>
  <si>
    <t>２バルブ水栓</t>
  </si>
  <si>
    <t>2016.4.28</t>
    <phoneticPr fontId="9"/>
  </si>
  <si>
    <t>「計算過程」シートの「浴槽自動湯はりの節湯補正給湯量」を修正</t>
    <rPh sb="1" eb="3">
      <t>ケイサン</t>
    </rPh>
    <rPh sb="3" eb="5">
      <t>カテイ</t>
    </rPh>
    <rPh sb="11" eb="13">
      <t>ヨクソウ</t>
    </rPh>
    <rPh sb="13" eb="15">
      <t>ジドウ</t>
    </rPh>
    <rPh sb="15" eb="16">
      <t>ユ</t>
    </rPh>
    <rPh sb="19" eb="20">
      <t>セツ</t>
    </rPh>
    <rPh sb="20" eb="21">
      <t>ユ</t>
    </rPh>
    <rPh sb="21" eb="23">
      <t>ホセイ</t>
    </rPh>
    <rPh sb="23" eb="25">
      <t>キュウトウ</t>
    </rPh>
    <rPh sb="25" eb="26">
      <t>リョウ</t>
    </rPh>
    <rPh sb="28" eb="30">
      <t>シュウセイ</t>
    </rPh>
    <phoneticPr fontId="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</si>
</sst>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76" formatCode="0.0000"/>
    <numFmt numFmtId="177" formatCode="0_);[Red]\(0\)"/>
    <numFmt numFmtId="178" formatCode="#&quot;人&quot;"/>
    <numFmt numFmtId="179" formatCode="#&quot;人世帯&quot;"/>
    <numFmt numFmtId="180" formatCode="m&quot;月&quot;d&quot;日&quot;;@"/>
    <numFmt numFmtId="181" formatCode="0_ "/>
    <numFmt numFmtId="182" formatCode="0.0"/>
    <numFmt numFmtId="183" formatCode="h:mm;@"/>
    <numFmt numFmtId="184" formatCode="#&quot;地&quot;&quot;域&quot;"/>
    <numFmt numFmtId="185" formatCode="#,##0.0000;[Red]\-#,##0.0000"/>
    <numFmt numFmtId="186" formatCode="#,##0.0;[Red]\-#,##0.0"/>
    <numFmt numFmtId="187" formatCode="0.00000000"/>
  </numFmts>
  <fonts count="21">
    <font>
      <sz val="11"/>
      <color theme="1"/>
      <name val="メイリオ"/>
      <family val="2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メイリオ"/>
      <family val="2"/>
      <charset val="128"/>
    </font>
    <font>
      <sz val="10"/>
      <name val="ＭＳ 明朝"/>
      <family val="1"/>
      <charset val="128"/>
    </font>
    <font>
      <sz val="11"/>
      <name val="ＭＳ Ｐゴシック"/>
      <family val="3"/>
      <charset val="128"/>
    </font>
    <font>
      <sz val="10"/>
      <color theme="1"/>
      <name val="メイリオ"/>
      <family val="2"/>
      <charset val="128"/>
    </font>
    <font>
      <sz val="9"/>
      <color theme="1"/>
      <name val="ＭＳ Ｐ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6"/>
      <name val="ＭＳ Ｐゴシック"/>
      <family val="2"/>
      <charset val="128"/>
      <scheme val="minor"/>
    </font>
    <font>
      <sz val="11"/>
      <color theme="1"/>
      <name val="メイリオ"/>
      <family val="3"/>
      <charset val="128"/>
    </font>
    <font>
      <sz val="11"/>
      <color theme="1"/>
      <name val="メイリオ"/>
      <family val="2"/>
      <charset val="128"/>
    </font>
    <font>
      <b/>
      <sz val="10"/>
      <color theme="1"/>
      <name val="メイリオ"/>
      <family val="2"/>
      <charset val="128"/>
    </font>
    <font>
      <sz val="10"/>
      <color theme="1"/>
      <name val="メイリオ"/>
      <family val="3"/>
      <charset val="128"/>
    </font>
    <font>
      <b/>
      <vertAlign val="superscript"/>
      <sz val="10"/>
      <color rgb="FFFF0000"/>
      <name val="メイリオ"/>
      <family val="3"/>
      <charset val="128"/>
    </font>
    <font>
      <b/>
      <sz val="10"/>
      <color rgb="FFFF0000"/>
      <name val="メイリオ"/>
      <family val="3"/>
      <charset val="128"/>
    </font>
    <font>
      <sz val="10"/>
      <name val="メイリオ"/>
      <family val="3"/>
      <charset val="128"/>
    </font>
    <font>
      <b/>
      <sz val="10"/>
      <name val="メイリオ"/>
      <family val="3"/>
      <charset val="128"/>
    </font>
    <font>
      <b/>
      <sz val="10"/>
      <color theme="1"/>
      <name val="メイリオ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メイリオ"/>
      <family val="3"/>
      <charset val="128"/>
    </font>
  </fonts>
  <fills count="22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/>
        <bgColor indexed="64"/>
      </patternFill>
    </fill>
  </fills>
  <borders count="2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">
    <xf numFmtId="0" fontId="0" fillId="0" borderId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2" borderId="1" applyNumberFormat="0" applyFont="0" applyAlignment="0" applyProtection="0">
      <alignment vertical="center"/>
    </xf>
    <xf numFmtId="0" fontId="2" fillId="2" borderId="1" applyNumberFormat="0" applyFont="0" applyAlignment="0" applyProtection="0">
      <alignment vertical="center"/>
    </xf>
    <xf numFmtId="0" fontId="2" fillId="2" borderId="1" applyNumberFormat="0" applyFont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5" fillId="0" borderId="0"/>
    <xf numFmtId="0" fontId="6" fillId="0" borderId="0">
      <alignment vertical="center"/>
    </xf>
    <xf numFmtId="0" fontId="7" fillId="0" borderId="0">
      <alignment vertical="center"/>
    </xf>
    <xf numFmtId="0" fontId="5" fillId="0" borderId="0"/>
    <xf numFmtId="0" fontId="7" fillId="0" borderId="0">
      <alignment vertical="center"/>
    </xf>
    <xf numFmtId="0" fontId="2" fillId="0" borderId="0">
      <alignment vertical="center"/>
    </xf>
    <xf numFmtId="38" fontId="11" fillId="0" borderId="0" applyFont="0" applyFill="0" applyBorder="0" applyAlignment="0" applyProtection="0">
      <alignment vertical="center"/>
    </xf>
  </cellStyleXfs>
  <cellXfs count="139">
    <xf numFmtId="0" fontId="0" fillId="0" borderId="0" xfId="0">
      <alignment vertical="center"/>
    </xf>
    <xf numFmtId="0" fontId="0" fillId="15" borderId="0" xfId="0" applyFill="1">
      <alignment vertical="center"/>
    </xf>
    <xf numFmtId="0" fontId="8" fillId="15" borderId="0" xfId="0" applyFont="1" applyFill="1">
      <alignment vertical="center"/>
    </xf>
    <xf numFmtId="0" fontId="10" fillId="15" borderId="0" xfId="0" applyFont="1" applyFill="1">
      <alignment vertical="center"/>
    </xf>
    <xf numFmtId="0" fontId="6" fillId="15" borderId="0" xfId="0" applyFont="1" applyFill="1">
      <alignment vertical="center"/>
    </xf>
    <xf numFmtId="2" fontId="6" fillId="15" borderId="0" xfId="0" applyNumberFormat="1" applyFont="1" applyFill="1">
      <alignment vertical="center"/>
    </xf>
    <xf numFmtId="0" fontId="12" fillId="15" borderId="0" xfId="0" applyFont="1" applyFill="1">
      <alignment vertical="center"/>
    </xf>
    <xf numFmtId="0" fontId="13" fillId="15" borderId="3" xfId="0" applyFont="1" applyFill="1" applyBorder="1" applyAlignment="1">
      <alignment horizontal="center" vertical="center"/>
    </xf>
    <xf numFmtId="0" fontId="13" fillId="15" borderId="7" xfId="0" applyFont="1" applyFill="1" applyBorder="1" applyAlignment="1">
      <alignment horizontal="center" vertical="center"/>
    </xf>
    <xf numFmtId="0" fontId="13" fillId="15" borderId="5" xfId="0" applyFont="1" applyFill="1" applyBorder="1" applyAlignment="1">
      <alignment horizontal="right" vertical="center"/>
    </xf>
    <xf numFmtId="0" fontId="13" fillId="15" borderId="9" xfId="0" applyFont="1" applyFill="1" applyBorder="1" applyAlignment="1">
      <alignment horizontal="center" vertical="center"/>
    </xf>
    <xf numFmtId="184" fontId="13" fillId="16" borderId="10" xfId="0" applyNumberFormat="1" applyFont="1" applyFill="1" applyBorder="1" applyAlignment="1">
      <alignment horizontal="center" vertical="center"/>
    </xf>
    <xf numFmtId="0" fontId="13" fillId="15" borderId="5" xfId="0" applyFont="1" applyFill="1" applyBorder="1" applyAlignment="1">
      <alignment horizontal="center" vertical="center"/>
    </xf>
    <xf numFmtId="177" fontId="13" fillId="16" borderId="8" xfId="0" applyNumberFormat="1" applyFont="1" applyFill="1" applyBorder="1" applyAlignment="1">
      <alignment horizontal="center" vertical="center"/>
    </xf>
    <xf numFmtId="49" fontId="13" fillId="15" borderId="3" xfId="0" applyNumberFormat="1" applyFont="1" applyFill="1" applyBorder="1" applyAlignment="1">
      <alignment horizontal="center" vertical="center"/>
    </xf>
    <xf numFmtId="177" fontId="13" fillId="16" borderId="10" xfId="0" applyNumberFormat="1" applyFont="1" applyFill="1" applyBorder="1" applyAlignment="1">
      <alignment horizontal="center" vertical="center"/>
    </xf>
    <xf numFmtId="49" fontId="13" fillId="15" borderId="5" xfId="0" applyNumberFormat="1" applyFont="1" applyFill="1" applyBorder="1" applyAlignment="1">
      <alignment horizontal="right" vertical="center"/>
    </xf>
    <xf numFmtId="0" fontId="13" fillId="15" borderId="11" xfId="0" applyFont="1" applyFill="1" applyBorder="1" applyAlignment="1">
      <alignment horizontal="center" vertical="center"/>
    </xf>
    <xf numFmtId="0" fontId="13" fillId="16" borderId="10" xfId="0" applyFont="1" applyFill="1" applyBorder="1" applyAlignment="1">
      <alignment horizontal="center" vertical="center"/>
    </xf>
    <xf numFmtId="0" fontId="16" fillId="16" borderId="10" xfId="0" applyFont="1" applyFill="1" applyBorder="1" applyAlignment="1">
      <alignment horizontal="center" vertical="center"/>
    </xf>
    <xf numFmtId="180" fontId="13" fillId="15" borderId="3" xfId="0" applyNumberFormat="1" applyFont="1" applyFill="1" applyBorder="1">
      <alignment vertical="center"/>
    </xf>
    <xf numFmtId="0" fontId="13" fillId="16" borderId="8" xfId="0" applyFont="1" applyFill="1" applyBorder="1" applyAlignment="1">
      <alignment horizontal="center" vertical="center"/>
    </xf>
    <xf numFmtId="0" fontId="15" fillId="15" borderId="0" xfId="0" applyFont="1" applyFill="1" applyBorder="1" applyAlignment="1">
      <alignment horizontal="left" vertical="center"/>
    </xf>
    <xf numFmtId="0" fontId="13" fillId="15" borderId="2" xfId="0" applyFont="1" applyFill="1" applyBorder="1">
      <alignment vertical="center"/>
    </xf>
    <xf numFmtId="0" fontId="13" fillId="15" borderId="3" xfId="0" applyFont="1" applyFill="1" applyBorder="1">
      <alignment vertical="center"/>
    </xf>
    <xf numFmtId="0" fontId="13" fillId="15" borderId="0" xfId="0" applyFont="1" applyFill="1" applyBorder="1" applyAlignment="1">
      <alignment horizontal="center" vertical="center"/>
    </xf>
    <xf numFmtId="0" fontId="13" fillId="15" borderId="0" xfId="0" applyFont="1" applyFill="1" applyBorder="1">
      <alignment vertical="center"/>
    </xf>
    <xf numFmtId="0" fontId="15" fillId="15" borderId="0" xfId="0" applyFont="1" applyFill="1">
      <alignment vertical="center"/>
    </xf>
    <xf numFmtId="56" fontId="13" fillId="15" borderId="3" xfId="0" applyNumberFormat="1" applyFont="1" applyFill="1" applyBorder="1">
      <alignment vertical="center"/>
    </xf>
    <xf numFmtId="0" fontId="18" fillId="15" borderId="0" xfId="0" applyFont="1" applyFill="1" applyAlignment="1">
      <alignment horizontal="left" vertical="center"/>
    </xf>
    <xf numFmtId="0" fontId="13" fillId="15" borderId="2" xfId="0" applyFont="1" applyFill="1" applyBorder="1" applyAlignment="1">
      <alignment horizontal="right" vertical="center"/>
    </xf>
    <xf numFmtId="0" fontId="13" fillId="15" borderId="0" xfId="0" applyFont="1" applyFill="1">
      <alignment vertical="center"/>
    </xf>
    <xf numFmtId="49" fontId="13" fillId="15" borderId="2" xfId="0" applyNumberFormat="1" applyFont="1" applyFill="1" applyBorder="1" applyAlignment="1">
      <alignment horizontal="center" vertical="center"/>
    </xf>
    <xf numFmtId="49" fontId="13" fillId="15" borderId="2" xfId="0" applyNumberFormat="1" applyFont="1" applyFill="1" applyBorder="1" applyAlignment="1">
      <alignment horizontal="right" vertical="center"/>
    </xf>
    <xf numFmtId="0" fontId="13" fillId="15" borderId="2" xfId="0" applyFont="1" applyFill="1" applyBorder="1" applyAlignment="1">
      <alignment horizontal="center" vertical="center"/>
    </xf>
    <xf numFmtId="183" fontId="13" fillId="0" borderId="3" xfId="0" applyNumberFormat="1" applyFont="1" applyBorder="1">
      <alignment vertical="center"/>
    </xf>
    <xf numFmtId="0" fontId="13" fillId="18" borderId="4" xfId="0" applyNumberFormat="1" applyFont="1" applyFill="1" applyBorder="1">
      <alignment vertical="center"/>
    </xf>
    <xf numFmtId="0" fontId="13" fillId="18" borderId="3" xfId="0" applyNumberFormat="1" applyFont="1" applyFill="1" applyBorder="1">
      <alignment vertical="center"/>
    </xf>
    <xf numFmtId="0" fontId="13" fillId="15" borderId="3" xfId="0" applyNumberFormat="1" applyFont="1" applyFill="1" applyBorder="1" applyAlignment="1">
      <alignment horizontal="center" vertical="center"/>
    </xf>
    <xf numFmtId="0" fontId="13" fillId="15" borderId="5" xfId="0" applyFont="1" applyFill="1" applyBorder="1" applyAlignment="1">
      <alignment horizontal="center" vertical="center"/>
    </xf>
    <xf numFmtId="0" fontId="13" fillId="15" borderId="2" xfId="0" applyFont="1" applyFill="1" applyBorder="1" applyAlignment="1">
      <alignment horizontal="center" vertical="center"/>
    </xf>
    <xf numFmtId="0" fontId="13" fillId="18" borderId="6" xfId="0" applyFont="1" applyFill="1" applyBorder="1" applyAlignment="1">
      <alignment vertical="center"/>
    </xf>
    <xf numFmtId="0" fontId="13" fillId="18" borderId="6" xfId="0" applyFont="1" applyFill="1" applyBorder="1" applyAlignment="1">
      <alignment horizontal="left" vertical="center"/>
    </xf>
    <xf numFmtId="0" fontId="13" fillId="18" borderId="2" xfId="0" applyFont="1" applyFill="1" applyBorder="1" applyAlignment="1">
      <alignment vertical="center"/>
    </xf>
    <xf numFmtId="0" fontId="13" fillId="15" borderId="4" xfId="0" applyFont="1" applyFill="1" applyBorder="1" applyAlignment="1">
      <alignment horizontal="center" vertical="center"/>
    </xf>
    <xf numFmtId="0" fontId="13" fillId="18" borderId="3" xfId="0" applyFont="1" applyFill="1" applyBorder="1">
      <alignment vertical="center"/>
    </xf>
    <xf numFmtId="0" fontId="6" fillId="15" borderId="5" xfId="0" applyFont="1" applyFill="1" applyBorder="1" applyAlignment="1">
      <alignment horizontal="right" vertical="center"/>
    </xf>
    <xf numFmtId="2" fontId="13" fillId="15" borderId="3" xfId="0" applyNumberFormat="1" applyFont="1" applyFill="1" applyBorder="1" applyAlignment="1">
      <alignment horizontal="center" vertical="center"/>
    </xf>
    <xf numFmtId="49" fontId="13" fillId="15" borderId="4" xfId="0" applyNumberFormat="1" applyFont="1" applyFill="1" applyBorder="1" applyAlignment="1">
      <alignment horizontal="center" vertical="center"/>
    </xf>
    <xf numFmtId="49" fontId="13" fillId="15" borderId="0" xfId="0" applyNumberFormat="1" applyFont="1" applyFill="1">
      <alignment vertical="center"/>
    </xf>
    <xf numFmtId="2" fontId="13" fillId="15" borderId="3" xfId="0" applyNumberFormat="1" applyFont="1" applyFill="1" applyBorder="1">
      <alignment vertical="center"/>
    </xf>
    <xf numFmtId="176" fontId="13" fillId="15" borderId="0" xfId="0" applyNumberFormat="1" applyFont="1" applyFill="1">
      <alignment vertical="center"/>
    </xf>
    <xf numFmtId="182" fontId="13" fillId="15" borderId="3" xfId="0" applyNumberFormat="1" applyFont="1" applyFill="1" applyBorder="1" applyAlignment="1">
      <alignment horizontal="center" vertical="center"/>
    </xf>
    <xf numFmtId="1" fontId="13" fillId="15" borderId="3" xfId="0" applyNumberFormat="1" applyFont="1" applyFill="1" applyBorder="1" applyAlignment="1">
      <alignment horizontal="center" vertical="center"/>
    </xf>
    <xf numFmtId="177" fontId="13" fillId="15" borderId="3" xfId="0" applyNumberFormat="1" applyFont="1" applyFill="1" applyBorder="1" applyAlignment="1">
      <alignment horizontal="center" vertical="center"/>
    </xf>
    <xf numFmtId="0" fontId="13" fillId="15" borderId="0" xfId="0" applyNumberFormat="1" applyFont="1" applyFill="1">
      <alignment vertical="center"/>
    </xf>
    <xf numFmtId="0" fontId="13" fillId="15" borderId="0" xfId="0" applyFont="1" applyFill="1" applyAlignment="1">
      <alignment horizontal="center" vertical="center"/>
    </xf>
    <xf numFmtId="0" fontId="18" fillId="15" borderId="0" xfId="0" applyFont="1" applyFill="1">
      <alignment vertical="center"/>
    </xf>
    <xf numFmtId="0" fontId="13" fillId="15" borderId="8" xfId="0" applyFont="1" applyFill="1" applyBorder="1" applyAlignment="1">
      <alignment horizontal="center" vertical="center"/>
    </xf>
    <xf numFmtId="0" fontId="13" fillId="17" borderId="19" xfId="0" applyFont="1" applyFill="1" applyBorder="1" applyAlignment="1">
      <alignment horizontal="center" vertical="center"/>
    </xf>
    <xf numFmtId="0" fontId="13" fillId="17" borderId="8" xfId="0" applyFont="1" applyFill="1" applyBorder="1" applyAlignment="1">
      <alignment horizontal="center" vertical="center"/>
    </xf>
    <xf numFmtId="0" fontId="13" fillId="17" borderId="20" xfId="0" applyFont="1" applyFill="1" applyBorder="1" applyAlignment="1">
      <alignment horizontal="center" vertical="center"/>
    </xf>
    <xf numFmtId="0" fontId="13" fillId="15" borderId="20" xfId="0" applyFont="1" applyFill="1" applyBorder="1" applyAlignment="1">
      <alignment horizontal="center" vertical="center"/>
    </xf>
    <xf numFmtId="179" fontId="13" fillId="17" borderId="19" xfId="0" applyNumberFormat="1" applyFont="1" applyFill="1" applyBorder="1" applyAlignment="1">
      <alignment horizontal="center" vertical="center"/>
    </xf>
    <xf numFmtId="176" fontId="13" fillId="15" borderId="20" xfId="0" applyNumberFormat="1" applyFont="1" applyFill="1" applyBorder="1" applyAlignment="1">
      <alignment horizontal="center" vertical="center"/>
    </xf>
    <xf numFmtId="176" fontId="13" fillId="15" borderId="0" xfId="0" applyNumberFormat="1" applyFont="1" applyFill="1" applyBorder="1" applyAlignment="1">
      <alignment horizontal="center" vertical="center"/>
    </xf>
    <xf numFmtId="176" fontId="13" fillId="15" borderId="20" xfId="0" applyNumberFormat="1" applyFont="1" applyFill="1" applyBorder="1" applyAlignment="1">
      <alignment horizontal="center" vertical="center" wrapText="1"/>
    </xf>
    <xf numFmtId="2" fontId="13" fillId="15" borderId="20" xfId="0" applyNumberFormat="1" applyFont="1" applyFill="1" applyBorder="1" applyAlignment="1">
      <alignment horizontal="center" vertical="center"/>
    </xf>
    <xf numFmtId="49" fontId="13" fillId="15" borderId="15" xfId="0" applyNumberFormat="1" applyFont="1" applyFill="1" applyBorder="1" applyAlignment="1">
      <alignment horizontal="center" vertical="center"/>
    </xf>
    <xf numFmtId="0" fontId="13" fillId="15" borderId="16" xfId="0" applyFont="1" applyFill="1" applyBorder="1">
      <alignment vertical="center"/>
    </xf>
    <xf numFmtId="56" fontId="13" fillId="15" borderId="20" xfId="0" applyNumberFormat="1" applyFont="1" applyFill="1" applyBorder="1" applyAlignment="1">
      <alignment horizontal="center" vertical="center"/>
    </xf>
    <xf numFmtId="176" fontId="13" fillId="15" borderId="8" xfId="0" applyNumberFormat="1" applyFont="1" applyFill="1" applyBorder="1" applyAlignment="1">
      <alignment horizontal="center" vertical="center"/>
    </xf>
    <xf numFmtId="2" fontId="13" fillId="15" borderId="8" xfId="0" applyNumberFormat="1" applyFont="1" applyFill="1" applyBorder="1" applyAlignment="1">
      <alignment horizontal="center" vertical="center"/>
    </xf>
    <xf numFmtId="49" fontId="13" fillId="15" borderId="17" xfId="0" applyNumberFormat="1" applyFont="1" applyFill="1" applyBorder="1" applyAlignment="1">
      <alignment horizontal="center" vertical="center"/>
    </xf>
    <xf numFmtId="0" fontId="13" fillId="15" borderId="18" xfId="0" applyFont="1" applyFill="1" applyBorder="1">
      <alignment vertical="center"/>
    </xf>
    <xf numFmtId="56" fontId="13" fillId="15" borderId="8" xfId="0" applyNumberFormat="1" applyFont="1" applyFill="1" applyBorder="1" applyAlignment="1">
      <alignment horizontal="center" vertical="center"/>
    </xf>
    <xf numFmtId="0" fontId="13" fillId="15" borderId="20" xfId="0" quotePrefix="1" applyFont="1" applyFill="1" applyBorder="1" applyAlignment="1">
      <alignment horizontal="center" vertical="center"/>
    </xf>
    <xf numFmtId="176" fontId="13" fillId="15" borderId="8" xfId="0" applyNumberFormat="1" applyFont="1" applyFill="1" applyBorder="1" applyAlignment="1">
      <alignment horizontal="center" vertical="center" wrapText="1"/>
    </xf>
    <xf numFmtId="0" fontId="13" fillId="15" borderId="8" xfId="0" quotePrefix="1" applyFont="1" applyFill="1" applyBorder="1" applyAlignment="1">
      <alignment horizontal="center" vertical="center"/>
    </xf>
    <xf numFmtId="0" fontId="13" fillId="15" borderId="8" xfId="0" applyFont="1" applyFill="1" applyBorder="1" applyAlignment="1">
      <alignment horizontal="center" vertical="center" wrapText="1"/>
    </xf>
    <xf numFmtId="0" fontId="13" fillId="17" borderId="8" xfId="0" applyFont="1" applyFill="1" applyBorder="1">
      <alignment vertical="center"/>
    </xf>
    <xf numFmtId="0" fontId="18" fillId="15" borderId="0" xfId="0" applyFont="1" applyFill="1" applyBorder="1" applyAlignment="1">
      <alignment horizontal="left" vertical="center"/>
    </xf>
    <xf numFmtId="181" fontId="13" fillId="15" borderId="8" xfId="0" applyNumberFormat="1" applyFont="1" applyFill="1" applyBorder="1" applyAlignment="1">
      <alignment horizontal="center" vertical="center"/>
    </xf>
    <xf numFmtId="0" fontId="1" fillId="15" borderId="0" xfId="0" applyFont="1" applyFill="1">
      <alignment vertical="center"/>
    </xf>
    <xf numFmtId="0" fontId="19" fillId="20" borderId="3" xfId="0" applyFont="1" applyFill="1" applyBorder="1" applyAlignment="1">
      <alignment horizontal="center" vertical="center"/>
    </xf>
    <xf numFmtId="0" fontId="19" fillId="20" borderId="3" xfId="0" applyFont="1" applyFill="1" applyBorder="1" applyAlignment="1">
      <alignment horizontal="center" vertical="center" wrapText="1"/>
    </xf>
    <xf numFmtId="0" fontId="19" fillId="15" borderId="3" xfId="0" applyFont="1" applyFill="1" applyBorder="1">
      <alignment vertical="center"/>
    </xf>
    <xf numFmtId="0" fontId="20" fillId="21" borderId="3" xfId="0" applyFont="1" applyFill="1" applyBorder="1" applyAlignment="1">
      <alignment horizontal="center" vertical="center" wrapText="1"/>
    </xf>
    <xf numFmtId="185" fontId="13" fillId="19" borderId="3" xfId="37" applyNumberFormat="1" applyFont="1" applyFill="1" applyBorder="1">
      <alignment vertical="center"/>
    </xf>
    <xf numFmtId="40" fontId="13" fillId="15" borderId="3" xfId="37" applyNumberFormat="1" applyFont="1" applyFill="1" applyBorder="1">
      <alignment vertical="center"/>
    </xf>
    <xf numFmtId="185" fontId="13" fillId="15" borderId="3" xfId="37" applyNumberFormat="1" applyFont="1" applyFill="1" applyBorder="1">
      <alignment vertical="center"/>
    </xf>
    <xf numFmtId="176" fontId="13" fillId="15" borderId="3" xfId="0" applyNumberFormat="1" applyFont="1" applyFill="1" applyBorder="1">
      <alignment vertical="center"/>
    </xf>
    <xf numFmtId="0" fontId="13" fillId="15" borderId="23" xfId="0" applyFont="1" applyFill="1" applyBorder="1">
      <alignment vertical="center"/>
    </xf>
    <xf numFmtId="0" fontId="13" fillId="15" borderId="13" xfId="0" applyFont="1" applyFill="1" applyBorder="1">
      <alignment vertical="center"/>
    </xf>
    <xf numFmtId="0" fontId="13" fillId="15" borderId="4" xfId="0" applyFont="1" applyFill="1" applyBorder="1">
      <alignment vertical="center"/>
    </xf>
    <xf numFmtId="0" fontId="13" fillId="18" borderId="3" xfId="0" applyFont="1" applyFill="1" applyBorder="1" applyAlignment="1">
      <alignment horizontal="center" vertical="center" wrapText="1"/>
    </xf>
    <xf numFmtId="0" fontId="13" fillId="18" borderId="5" xfId="0" applyFont="1" applyFill="1" applyBorder="1" applyAlignment="1">
      <alignment vertical="center"/>
    </xf>
    <xf numFmtId="185" fontId="6" fillId="15" borderId="0" xfId="0" applyNumberFormat="1" applyFont="1" applyFill="1">
      <alignment vertical="center"/>
    </xf>
    <xf numFmtId="186" fontId="6" fillId="15" borderId="0" xfId="37" applyNumberFormat="1" applyFont="1" applyFill="1">
      <alignment vertical="center"/>
    </xf>
    <xf numFmtId="0" fontId="13" fillId="15" borderId="14" xfId="0" applyFont="1" applyFill="1" applyBorder="1" applyAlignment="1">
      <alignment horizontal="center" vertical="center"/>
    </xf>
    <xf numFmtId="187" fontId="6" fillId="15" borderId="0" xfId="0" applyNumberFormat="1" applyFont="1" applyFill="1">
      <alignment vertical="center"/>
    </xf>
    <xf numFmtId="0" fontId="13" fillId="15" borderId="3" xfId="0" applyFont="1" applyFill="1" applyBorder="1" applyAlignment="1">
      <alignment horizontal="center" vertical="center"/>
    </xf>
    <xf numFmtId="0" fontId="13" fillId="15" borderId="3" xfId="0" applyFont="1" applyFill="1" applyBorder="1" applyAlignment="1">
      <alignment horizontal="center" vertical="center"/>
    </xf>
    <xf numFmtId="0" fontId="13" fillId="17" borderId="24" xfId="0" applyFont="1" applyFill="1" applyBorder="1" applyAlignment="1">
      <alignment horizontal="center" vertical="center"/>
    </xf>
    <xf numFmtId="0" fontId="13" fillId="17" borderId="25" xfId="0" applyFont="1" applyFill="1" applyBorder="1" applyAlignment="1">
      <alignment horizontal="center" vertical="center"/>
    </xf>
    <xf numFmtId="0" fontId="13" fillId="15" borderId="3" xfId="0" applyFont="1" applyFill="1" applyBorder="1" applyAlignment="1">
      <alignment horizontal="center" vertical="center"/>
    </xf>
    <xf numFmtId="38" fontId="6" fillId="15" borderId="0" xfId="37" applyFont="1" applyFill="1">
      <alignment vertical="center"/>
    </xf>
    <xf numFmtId="0" fontId="13" fillId="15" borderId="7" xfId="0" applyFont="1" applyFill="1" applyBorder="1" applyAlignment="1">
      <alignment horizontal="center" vertical="top"/>
    </xf>
    <xf numFmtId="0" fontId="13" fillId="15" borderId="4" xfId="0" applyFont="1" applyFill="1" applyBorder="1" applyAlignment="1">
      <alignment horizontal="center" vertical="top"/>
    </xf>
    <xf numFmtId="0" fontId="13" fillId="15" borderId="3" xfId="0" applyFont="1" applyFill="1" applyBorder="1" applyAlignment="1">
      <alignment horizontal="center" vertical="center"/>
    </xf>
    <xf numFmtId="0" fontId="13" fillId="15" borderId="7" xfId="0" applyFont="1" applyFill="1" applyBorder="1" applyAlignment="1">
      <alignment horizontal="center" vertical="top" wrapText="1"/>
    </xf>
    <xf numFmtId="0" fontId="13" fillId="15" borderId="4" xfId="0" applyFont="1" applyFill="1" applyBorder="1" applyAlignment="1">
      <alignment horizontal="center" vertical="top" wrapText="1"/>
    </xf>
    <xf numFmtId="0" fontId="13" fillId="15" borderId="7" xfId="0" applyFont="1" applyFill="1" applyBorder="1" applyAlignment="1">
      <alignment horizontal="center" vertical="center" wrapText="1"/>
    </xf>
    <xf numFmtId="0" fontId="13" fillId="15" borderId="4" xfId="0" applyFont="1" applyFill="1" applyBorder="1" applyAlignment="1">
      <alignment horizontal="center" vertical="center" wrapText="1"/>
    </xf>
    <xf numFmtId="0" fontId="13" fillId="15" borderId="14" xfId="0" applyFont="1" applyFill="1" applyBorder="1" applyAlignment="1">
      <alignment horizontal="center" vertical="top"/>
    </xf>
    <xf numFmtId="0" fontId="13" fillId="15" borderId="13" xfId="0" applyFont="1" applyFill="1" applyBorder="1" applyAlignment="1">
      <alignment horizontal="center" vertical="top"/>
    </xf>
    <xf numFmtId="0" fontId="13" fillId="15" borderId="3" xfId="0" applyFont="1" applyFill="1" applyBorder="1" applyAlignment="1">
      <alignment horizontal="center" vertical="center" wrapText="1"/>
    </xf>
    <xf numFmtId="0" fontId="13" fillId="15" borderId="5" xfId="0" applyFont="1" applyFill="1" applyBorder="1" applyAlignment="1">
      <alignment horizontal="center" vertical="center"/>
    </xf>
    <xf numFmtId="0" fontId="13" fillId="15" borderId="6" xfId="0" applyFont="1" applyFill="1" applyBorder="1" applyAlignment="1">
      <alignment horizontal="center" vertical="center"/>
    </xf>
    <xf numFmtId="0" fontId="13" fillId="15" borderId="2" xfId="0" applyFont="1" applyFill="1" applyBorder="1" applyAlignment="1">
      <alignment horizontal="center" vertical="center"/>
    </xf>
    <xf numFmtId="0" fontId="13" fillId="15" borderId="12" xfId="0" applyFont="1" applyFill="1" applyBorder="1" applyAlignment="1">
      <alignment horizontal="center" vertical="top"/>
    </xf>
    <xf numFmtId="0" fontId="13" fillId="15" borderId="3" xfId="0" applyFont="1" applyFill="1" applyBorder="1" applyAlignment="1">
      <alignment horizontal="center" vertical="top"/>
    </xf>
    <xf numFmtId="0" fontId="6" fillId="15" borderId="3" xfId="0" applyFont="1" applyFill="1" applyBorder="1" applyAlignment="1">
      <alignment horizontal="center" vertical="center"/>
    </xf>
    <xf numFmtId="178" fontId="13" fillId="17" borderId="8" xfId="0" applyNumberFormat="1" applyFont="1" applyFill="1" applyBorder="1" applyAlignment="1">
      <alignment horizontal="center" vertical="top"/>
    </xf>
    <xf numFmtId="0" fontId="13" fillId="17" borderId="20" xfId="0" applyFont="1" applyFill="1" applyBorder="1" applyAlignment="1">
      <alignment horizontal="center" vertical="center"/>
    </xf>
    <xf numFmtId="0" fontId="13" fillId="17" borderId="8" xfId="0" applyFont="1" applyFill="1" applyBorder="1" applyAlignment="1">
      <alignment horizontal="center" vertical="center"/>
    </xf>
    <xf numFmtId="49" fontId="13" fillId="17" borderId="8" xfId="0" applyNumberFormat="1" applyFont="1" applyFill="1" applyBorder="1" applyAlignment="1">
      <alignment horizontal="center" vertical="center"/>
    </xf>
    <xf numFmtId="176" fontId="13" fillId="17" borderId="20" xfId="0" applyNumberFormat="1" applyFont="1" applyFill="1" applyBorder="1" applyAlignment="1">
      <alignment horizontal="center" vertical="center"/>
    </xf>
    <xf numFmtId="176" fontId="13" fillId="17" borderId="8" xfId="0" applyNumberFormat="1" applyFont="1" applyFill="1" applyBorder="1" applyAlignment="1">
      <alignment horizontal="center" vertical="center"/>
    </xf>
    <xf numFmtId="176" fontId="13" fillId="17" borderId="8" xfId="0" applyNumberFormat="1" applyFont="1" applyFill="1" applyBorder="1" applyAlignment="1">
      <alignment horizontal="center" vertical="center" wrapText="1"/>
    </xf>
    <xf numFmtId="0" fontId="13" fillId="17" borderId="8" xfId="0" applyFont="1" applyFill="1" applyBorder="1" applyAlignment="1">
      <alignment horizontal="center" vertical="top"/>
    </xf>
    <xf numFmtId="0" fontId="13" fillId="17" borderId="19" xfId="0" applyFont="1" applyFill="1" applyBorder="1" applyAlignment="1">
      <alignment horizontal="center" vertical="top"/>
    </xf>
    <xf numFmtId="178" fontId="13" fillId="17" borderId="20" xfId="0" applyNumberFormat="1" applyFont="1" applyFill="1" applyBorder="1" applyAlignment="1">
      <alignment horizontal="center" vertical="top"/>
    </xf>
    <xf numFmtId="0" fontId="13" fillId="17" borderId="8" xfId="0" applyFont="1" applyFill="1" applyBorder="1" applyAlignment="1">
      <alignment horizontal="center" vertical="center" wrapText="1"/>
    </xf>
    <xf numFmtId="0" fontId="13" fillId="17" borderId="19" xfId="0" applyFont="1" applyFill="1" applyBorder="1" applyAlignment="1">
      <alignment horizontal="center" vertical="center" wrapText="1"/>
    </xf>
    <xf numFmtId="0" fontId="13" fillId="17" borderId="19" xfId="0" applyFont="1" applyFill="1" applyBorder="1" applyAlignment="1">
      <alignment horizontal="center" vertical="center"/>
    </xf>
    <xf numFmtId="0" fontId="13" fillId="17" borderId="21" xfId="0" applyFont="1" applyFill="1" applyBorder="1" applyAlignment="1">
      <alignment horizontal="center" vertical="center"/>
    </xf>
    <xf numFmtId="0" fontId="13" fillId="17" borderId="22" xfId="0" applyFont="1" applyFill="1" applyBorder="1" applyAlignment="1">
      <alignment horizontal="center" vertical="center"/>
    </xf>
    <xf numFmtId="56" fontId="19" fillId="15" borderId="3" xfId="0" applyNumberFormat="1" applyFont="1" applyFill="1" applyBorder="1">
      <alignment vertical="center"/>
    </xf>
  </cellXfs>
  <cellStyles count="38">
    <cellStyle name="20% - アクセント 1 2" xfId="1"/>
    <cellStyle name="20% - アクセント 1 3" xfId="2"/>
    <cellStyle name="20% - アクセント 2 2" xfId="3"/>
    <cellStyle name="20% - アクセント 2 3" xfId="4"/>
    <cellStyle name="20% - アクセント 3 2" xfId="5"/>
    <cellStyle name="20% - アクセント 3 3" xfId="6"/>
    <cellStyle name="20% - アクセント 4 2" xfId="7"/>
    <cellStyle name="20% - アクセント 4 3" xfId="8"/>
    <cellStyle name="20% - アクセント 5 2" xfId="9"/>
    <cellStyle name="20% - アクセント 5 3" xfId="10"/>
    <cellStyle name="20% - アクセント 6 2" xfId="11"/>
    <cellStyle name="20% - アクセント 6 3" xfId="12"/>
    <cellStyle name="40% - アクセント 1 2" xfId="13"/>
    <cellStyle name="40% - アクセント 1 3" xfId="14"/>
    <cellStyle name="40% - アクセント 2 2" xfId="15"/>
    <cellStyle name="40% - アクセント 2 3" xfId="16"/>
    <cellStyle name="40% - アクセント 3 2" xfId="17"/>
    <cellStyle name="40% - アクセント 3 3" xfId="18"/>
    <cellStyle name="40% - アクセント 4 2" xfId="19"/>
    <cellStyle name="40% - アクセント 4 3" xfId="20"/>
    <cellStyle name="40% - アクセント 5 2" xfId="21"/>
    <cellStyle name="40% - アクセント 5 3" xfId="22"/>
    <cellStyle name="40% - アクセント 6 2" xfId="23"/>
    <cellStyle name="40% - アクセント 6 3" xfId="24"/>
    <cellStyle name="パーセント 2" xfId="25"/>
    <cellStyle name="メモ 2" xfId="26"/>
    <cellStyle name="メモ 3" xfId="27"/>
    <cellStyle name="メモ 4" xfId="28"/>
    <cellStyle name="桁区切り" xfId="37" builtinId="6"/>
    <cellStyle name="桁区切り 2" xfId="29"/>
    <cellStyle name="標準" xfId="0" builtinId="0"/>
    <cellStyle name="標準 2" xfId="30"/>
    <cellStyle name="標準 2 2" xfId="31"/>
    <cellStyle name="標準 3" xfId="32"/>
    <cellStyle name="標準 4" xfId="33"/>
    <cellStyle name="標準 4 2" xfId="34"/>
    <cellStyle name="標準 5" xfId="35"/>
    <cellStyle name="標準 6" xfId="36"/>
  </cellStyles>
  <dxfs count="12"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220350</xdr:colOff>
      <xdr:row>26</xdr:row>
      <xdr:rowOff>52335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14375"/>
          <a:ext cx="5040000" cy="552921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190500</xdr:rowOff>
    </xdr:from>
    <xdr:to>
      <xdr:col>15</xdr:col>
      <xdr:colOff>263328</xdr:colOff>
      <xdr:row>27</xdr:row>
      <xdr:rowOff>31976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77417" y="677333"/>
          <a:ext cx="6359328" cy="59268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1590675</xdr:colOff>
      <xdr:row>39</xdr:row>
      <xdr:rowOff>208189</xdr:rowOff>
    </xdr:from>
    <xdr:to>
      <xdr:col>5</xdr:col>
      <xdr:colOff>2831740</xdr:colOff>
      <xdr:row>55</xdr:row>
      <xdr:rowOff>142875</xdr:rowOff>
    </xdr:to>
    <xdr:pic>
      <xdr:nvPicPr>
        <xdr:cNvPr id="2" name="図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8656864"/>
          <a:ext cx="5898790" cy="3287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3"/>
  <sheetViews>
    <sheetView tabSelected="1" zoomScale="90" zoomScaleNormal="90" workbookViewId="0"/>
  </sheetViews>
  <sheetFormatPr defaultRowHeight="18.75"/>
  <cols>
    <col min="1" max="1" width="11.77734375" style="3" bestFit="1" customWidth="1"/>
    <col min="2" max="16384" width="8.88671875" style="3"/>
  </cols>
  <sheetData>
    <row r="1" spans="1:8">
      <c r="A1" s="2" t="s">
        <v>297</v>
      </c>
      <c r="B1" s="2" t="s">
        <v>460</v>
      </c>
      <c r="C1" s="1"/>
      <c r="D1" s="1"/>
      <c r="E1" s="1"/>
      <c r="F1" s="1"/>
      <c r="G1" s="1"/>
      <c r="H1" s="1"/>
    </row>
    <row r="2" spans="1:8">
      <c r="A2" s="1"/>
      <c r="B2" s="1"/>
      <c r="C2" s="1"/>
      <c r="D2" s="1"/>
      <c r="E2" s="1"/>
      <c r="F2" s="1"/>
      <c r="G2" s="1"/>
      <c r="H2" s="1"/>
    </row>
    <row r="3" spans="1:8">
      <c r="A3" s="2" t="s">
        <v>462</v>
      </c>
      <c r="B3" s="1"/>
      <c r="C3" s="1"/>
      <c r="D3" s="1"/>
      <c r="E3" s="1"/>
      <c r="F3" s="1"/>
      <c r="G3" s="1"/>
      <c r="H3" s="2" t="s">
        <v>461</v>
      </c>
    </row>
  </sheetData>
  <sheetProtection sheet="1" objects="1" scenarios="1"/>
  <phoneticPr fontId="3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5"/>
  </sheetPr>
  <dimension ref="B1:AE373"/>
  <sheetViews>
    <sheetView zoomScale="85" zoomScaleNormal="85" workbookViewId="0">
      <pane ySplit="3" topLeftCell="A4" activePane="bottomLeft" state="frozen"/>
      <selection pane="bottomLeft" activeCell="A4" sqref="A4"/>
    </sheetView>
  </sheetViews>
  <sheetFormatPr defaultRowHeight="16.5"/>
  <cols>
    <col min="1" max="1" width="2.109375" style="4" customWidth="1"/>
    <col min="2" max="2" width="24" style="4" customWidth="1"/>
    <col min="3" max="3" width="12.5546875" style="4" customWidth="1"/>
    <col min="4" max="4" width="8.88671875" style="4"/>
    <col min="5" max="5" width="8.88671875" style="4" customWidth="1"/>
    <col min="6" max="6" width="42.5546875" style="4" bestFit="1" customWidth="1"/>
    <col min="7" max="7" width="11" style="4" bestFit="1" customWidth="1"/>
    <col min="8" max="8" width="8.88671875" style="4"/>
    <col min="9" max="9" width="8" style="4" bestFit="1" customWidth="1"/>
    <col min="10" max="10" width="14.33203125" style="4" customWidth="1"/>
    <col min="11" max="11" width="8.88671875" style="4"/>
    <col min="12" max="13" width="12.5546875" style="4" customWidth="1"/>
    <col min="14" max="14" width="12.6640625" style="4" customWidth="1"/>
    <col min="15" max="15" width="10.44140625" style="4" bestFit="1" customWidth="1"/>
    <col min="16" max="16" width="10.44140625" style="4" customWidth="1"/>
    <col min="17" max="17" width="13.21875" style="4" bestFit="1" customWidth="1"/>
    <col min="18" max="21" width="10.44140625" style="4" customWidth="1"/>
    <col min="22" max="22" width="13.109375" style="4" customWidth="1"/>
    <col min="23" max="23" width="22.6640625" style="4" bestFit="1" customWidth="1"/>
    <col min="24" max="24" width="20.5546875" style="4" bestFit="1" customWidth="1"/>
    <col min="25" max="16384" width="8.88671875" style="4"/>
  </cols>
  <sheetData>
    <row r="1" spans="2:31">
      <c r="F1" s="100"/>
      <c r="I1" s="106"/>
    </row>
    <row r="2" spans="2:31">
      <c r="F2" s="100"/>
      <c r="G2" s="97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</row>
    <row r="3" spans="2:31">
      <c r="B3" s="6" t="s">
        <v>358</v>
      </c>
      <c r="C3" s="6"/>
      <c r="G3" s="5"/>
      <c r="H3" s="6" t="s">
        <v>359</v>
      </c>
    </row>
    <row r="4" spans="2:31" ht="17.25" thickBot="1">
      <c r="B4" s="7" t="s">
        <v>117</v>
      </c>
      <c r="C4" s="7" t="s">
        <v>118</v>
      </c>
      <c r="D4" s="7" t="s">
        <v>8</v>
      </c>
      <c r="E4" s="7" t="s">
        <v>9</v>
      </c>
      <c r="F4" s="8"/>
      <c r="H4" s="9" t="s">
        <v>11</v>
      </c>
      <c r="I4" s="109" t="s">
        <v>128</v>
      </c>
      <c r="J4" s="109"/>
      <c r="K4" s="109"/>
      <c r="L4" s="109"/>
      <c r="M4" s="109"/>
      <c r="N4" s="109"/>
      <c r="O4" s="109"/>
      <c r="P4" s="109" t="s">
        <v>80</v>
      </c>
      <c r="Q4" s="109"/>
      <c r="R4" s="109"/>
      <c r="S4" s="109"/>
      <c r="T4" s="109"/>
      <c r="U4" s="109"/>
      <c r="V4" s="107" t="s">
        <v>23</v>
      </c>
      <c r="W4" s="7" t="s">
        <v>296</v>
      </c>
    </row>
    <row r="5" spans="2:31" ht="17.25" thickBot="1">
      <c r="B5" s="10" t="s">
        <v>19</v>
      </c>
      <c r="C5" s="99"/>
      <c r="D5" s="8" t="s">
        <v>38</v>
      </c>
      <c r="E5" s="10" t="s">
        <v>38</v>
      </c>
      <c r="F5" s="11">
        <v>1</v>
      </c>
      <c r="H5" s="9" t="s">
        <v>12</v>
      </c>
      <c r="I5" s="7" t="s">
        <v>47</v>
      </c>
      <c r="J5" s="7" t="s">
        <v>46</v>
      </c>
      <c r="K5" s="7" t="s">
        <v>45</v>
      </c>
      <c r="L5" s="7" t="s">
        <v>51</v>
      </c>
      <c r="M5" s="7" t="s">
        <v>52</v>
      </c>
      <c r="N5" s="7" t="s">
        <v>53</v>
      </c>
      <c r="O5" s="7" t="s">
        <v>127</v>
      </c>
      <c r="P5" s="102" t="s">
        <v>47</v>
      </c>
      <c r="Q5" s="102" t="s">
        <v>46</v>
      </c>
      <c r="R5" s="102" t="s">
        <v>45</v>
      </c>
      <c r="S5" s="102" t="s">
        <v>51</v>
      </c>
      <c r="T5" s="102" t="s">
        <v>52</v>
      </c>
      <c r="U5" s="102" t="s">
        <v>53</v>
      </c>
      <c r="V5" s="108"/>
      <c r="W5" s="7" t="s">
        <v>238</v>
      </c>
    </row>
    <row r="6" spans="2:31" ht="21.75" customHeight="1" thickBot="1">
      <c r="B6" s="39" t="s">
        <v>355</v>
      </c>
      <c r="C6" s="40"/>
      <c r="D6" s="7" t="s">
        <v>37</v>
      </c>
      <c r="E6" s="12" t="s">
        <v>25</v>
      </c>
      <c r="F6" s="13">
        <v>4</v>
      </c>
      <c r="H6" s="9" t="s">
        <v>14</v>
      </c>
      <c r="I6" s="7" t="s">
        <v>395</v>
      </c>
      <c r="J6" s="7" t="s">
        <v>396</v>
      </c>
      <c r="K6" s="7" t="s">
        <v>397</v>
      </c>
      <c r="L6" s="7" t="s">
        <v>398</v>
      </c>
      <c r="M6" s="7" t="s">
        <v>399</v>
      </c>
      <c r="N6" s="7" t="s">
        <v>400</v>
      </c>
      <c r="O6" s="7" t="s">
        <v>401</v>
      </c>
      <c r="P6" s="48" t="s">
        <v>429</v>
      </c>
      <c r="Q6" s="48" t="s">
        <v>430</v>
      </c>
      <c r="R6" s="48" t="s">
        <v>431</v>
      </c>
      <c r="S6" s="48" t="s">
        <v>432</v>
      </c>
      <c r="T6" s="48" t="s">
        <v>433</v>
      </c>
      <c r="U6" s="48" t="s">
        <v>434</v>
      </c>
      <c r="V6" s="14" t="s">
        <v>22</v>
      </c>
      <c r="W6" s="7" t="s">
        <v>402</v>
      </c>
      <c r="Y6" s="98"/>
      <c r="Z6" s="98"/>
      <c r="AA6" s="98"/>
      <c r="AB6" s="98"/>
      <c r="AC6" s="98"/>
      <c r="AD6" s="98"/>
      <c r="AE6" s="98"/>
    </row>
    <row r="7" spans="2:31" ht="18.75" thickBot="1">
      <c r="B7" s="10" t="s">
        <v>386</v>
      </c>
      <c r="C7" s="99"/>
      <c r="D7" s="8" t="s">
        <v>22</v>
      </c>
      <c r="E7" s="10" t="s">
        <v>22</v>
      </c>
      <c r="F7" s="15" t="s">
        <v>281</v>
      </c>
      <c r="H7" s="16" t="s">
        <v>8</v>
      </c>
      <c r="I7" s="14" t="s">
        <v>340</v>
      </c>
      <c r="J7" s="14" t="s">
        <v>339</v>
      </c>
      <c r="K7" s="14" t="s">
        <v>338</v>
      </c>
      <c r="L7" s="14" t="s">
        <v>337</v>
      </c>
      <c r="M7" s="14" t="s">
        <v>336</v>
      </c>
      <c r="N7" s="14" t="s">
        <v>335</v>
      </c>
      <c r="O7" s="14" t="s">
        <v>334</v>
      </c>
      <c r="P7" s="14" t="s">
        <v>326</v>
      </c>
      <c r="Q7" s="14" t="s">
        <v>325</v>
      </c>
      <c r="R7" s="14" t="s">
        <v>324</v>
      </c>
      <c r="S7" s="14" t="s">
        <v>323</v>
      </c>
      <c r="T7" s="14" t="s">
        <v>322</v>
      </c>
      <c r="U7" s="14" t="s">
        <v>321</v>
      </c>
      <c r="V7" s="14" t="s">
        <v>314</v>
      </c>
      <c r="W7" s="14" t="s">
        <v>310</v>
      </c>
      <c r="Y7" s="98"/>
    </row>
    <row r="8" spans="2:31" ht="17.25" thickBot="1">
      <c r="B8" s="10" t="s">
        <v>24</v>
      </c>
      <c r="C8" s="99"/>
      <c r="D8" s="8" t="s">
        <v>38</v>
      </c>
      <c r="E8" s="17" t="s">
        <v>38</v>
      </c>
      <c r="F8" s="18" t="s">
        <v>458</v>
      </c>
      <c r="H8" s="9" t="s">
        <v>9</v>
      </c>
      <c r="I8" s="7" t="s">
        <v>341</v>
      </c>
      <c r="J8" s="7" t="s">
        <v>341</v>
      </c>
      <c r="K8" s="7" t="s">
        <v>341</v>
      </c>
      <c r="L8" s="7" t="s">
        <v>341</v>
      </c>
      <c r="M8" s="7" t="s">
        <v>341</v>
      </c>
      <c r="N8" s="7" t="s">
        <v>341</v>
      </c>
      <c r="O8" s="7" t="s">
        <v>341</v>
      </c>
      <c r="P8" s="102" t="s">
        <v>342</v>
      </c>
      <c r="Q8" s="102" t="s">
        <v>342</v>
      </c>
      <c r="R8" s="102" t="s">
        <v>342</v>
      </c>
      <c r="S8" s="102" t="s">
        <v>342</v>
      </c>
      <c r="T8" s="102" t="s">
        <v>342</v>
      </c>
      <c r="U8" s="102" t="s">
        <v>342</v>
      </c>
      <c r="V8" s="7" t="s">
        <v>10</v>
      </c>
      <c r="W8" s="7" t="s">
        <v>343</v>
      </c>
    </row>
    <row r="9" spans="2:31" ht="17.25" thickBot="1">
      <c r="B9" s="39" t="s">
        <v>387</v>
      </c>
      <c r="C9" s="40"/>
      <c r="D9" s="7" t="s">
        <v>38</v>
      </c>
      <c r="E9" s="12" t="s">
        <v>38</v>
      </c>
      <c r="F9" s="19" t="s">
        <v>467</v>
      </c>
      <c r="G9" s="5"/>
      <c r="H9" s="20">
        <v>41640</v>
      </c>
      <c r="I9" s="88">
        <f ca="1">計算過程!B6</f>
        <v>30.423848</v>
      </c>
      <c r="J9" s="88">
        <f ca="1">計算過程!C6</f>
        <v>39.683279999999996</v>
      </c>
      <c r="K9" s="88">
        <f ca="1">計算過程!D6</f>
        <v>7.6059619999999999</v>
      </c>
      <c r="L9" s="88">
        <f ca="1">計算過程!E6</f>
        <v>29.762460000000001</v>
      </c>
      <c r="M9" s="88">
        <f ca="1">計算過程!F6</f>
        <v>0</v>
      </c>
      <c r="N9" s="88">
        <f ca="1">計算過程!G6</f>
        <v>7.5635000000000012</v>
      </c>
      <c r="O9" s="88">
        <f>計算過程!H6</f>
        <v>0</v>
      </c>
      <c r="P9" s="88">
        <f>計算過程!P6</f>
        <v>184</v>
      </c>
      <c r="Q9" s="88">
        <f>計算過程!Q6</f>
        <v>240</v>
      </c>
      <c r="R9" s="88">
        <f>計算過程!R6</f>
        <v>46</v>
      </c>
      <c r="S9" s="88">
        <f>計算過程!S6</f>
        <v>180</v>
      </c>
      <c r="T9" s="88">
        <f>計算過程!T6</f>
        <v>0</v>
      </c>
      <c r="U9" s="88">
        <f ca="1">計算過程!U6</f>
        <v>30.367330878839834</v>
      </c>
      <c r="V9" s="88">
        <f>計算過程!AF6</f>
        <v>-13.02916666666667</v>
      </c>
      <c r="W9" s="88">
        <f>計算過程!AL6</f>
        <v>0</v>
      </c>
    </row>
    <row r="10" spans="2:31" ht="17.25" thickBot="1">
      <c r="B10" s="39" t="s">
        <v>114</v>
      </c>
      <c r="C10" s="40"/>
      <c r="D10" s="7" t="s">
        <v>38</v>
      </c>
      <c r="E10" s="12" t="s">
        <v>38</v>
      </c>
      <c r="F10" s="21" t="s">
        <v>287</v>
      </c>
      <c r="H10" s="20">
        <v>41641</v>
      </c>
      <c r="I10" s="88">
        <f ca="1">計算過程!B7</f>
        <v>15.211924</v>
      </c>
      <c r="J10" s="88">
        <f ca="1">計算過程!C7</f>
        <v>24.802050000000001</v>
      </c>
      <c r="K10" s="88">
        <f ca="1">計算過程!D7</f>
        <v>4.6297160000000002</v>
      </c>
      <c r="L10" s="88">
        <f ca="1">計算過程!E7</f>
        <v>29.762460000000001</v>
      </c>
      <c r="M10" s="88">
        <f ca="1">計算過程!F7</f>
        <v>0</v>
      </c>
      <c r="N10" s="88">
        <f ca="1">計算過程!G7</f>
        <v>7.4109999999999996</v>
      </c>
      <c r="O10" s="88">
        <f>計算過程!H7</f>
        <v>0</v>
      </c>
      <c r="P10" s="88">
        <f>計算過程!P7</f>
        <v>92</v>
      </c>
      <c r="Q10" s="88">
        <f>計算過程!Q7</f>
        <v>150</v>
      </c>
      <c r="R10" s="88">
        <f>計算過程!R7</f>
        <v>28</v>
      </c>
      <c r="S10" s="88">
        <f>計算過程!S7</f>
        <v>180</v>
      </c>
      <c r="T10" s="88">
        <f>計算過程!T7</f>
        <v>0</v>
      </c>
      <c r="U10" s="88">
        <f ca="1">計算過程!U7</f>
        <v>29.755045831041446</v>
      </c>
      <c r="V10" s="88">
        <f>計算過程!AF7</f>
        <v>-11.758333333333333</v>
      </c>
      <c r="W10" s="88">
        <f>計算過程!AL7</f>
        <v>0</v>
      </c>
    </row>
    <row r="11" spans="2:31" ht="17.25" thickBot="1">
      <c r="B11" s="39" t="s">
        <v>115</v>
      </c>
      <c r="C11" s="40"/>
      <c r="D11" s="7" t="s">
        <v>38</v>
      </c>
      <c r="E11" s="12" t="s">
        <v>38</v>
      </c>
      <c r="F11" s="21" t="s">
        <v>468</v>
      </c>
      <c r="H11" s="20">
        <v>41642</v>
      </c>
      <c r="I11" s="88">
        <f ca="1">計算過程!B8</f>
        <v>10.251514</v>
      </c>
      <c r="J11" s="88">
        <f ca="1">計算過程!C8</f>
        <v>16.534700000000001</v>
      </c>
      <c r="K11" s="88">
        <f ca="1">計算過程!D8</f>
        <v>1.3227760000000002</v>
      </c>
      <c r="L11" s="88">
        <f ca="1">計算過程!E8</f>
        <v>29.762460000000001</v>
      </c>
      <c r="M11" s="88">
        <f ca="1">計算過程!F8</f>
        <v>0</v>
      </c>
      <c r="N11" s="88">
        <f ca="1">計算過程!G8</f>
        <v>6.9379999999999988</v>
      </c>
      <c r="O11" s="88">
        <f>計算過程!H8</f>
        <v>0</v>
      </c>
      <c r="P11" s="88">
        <f>計算過程!P8</f>
        <v>62</v>
      </c>
      <c r="Q11" s="88">
        <f>計算過程!Q8</f>
        <v>100</v>
      </c>
      <c r="R11" s="88">
        <f>計算過程!R8</f>
        <v>8</v>
      </c>
      <c r="S11" s="88">
        <f>計算過程!S8</f>
        <v>180</v>
      </c>
      <c r="T11" s="88">
        <f>計算過程!T8</f>
        <v>0</v>
      </c>
      <c r="U11" s="88">
        <f ca="1">計算過程!U8</f>
        <v>27.855958436886457</v>
      </c>
      <c r="V11" s="88">
        <f>計算過程!AF8</f>
        <v>-7.8166666666666664</v>
      </c>
      <c r="W11" s="88">
        <f>計算過程!AL8</f>
        <v>0</v>
      </c>
    </row>
    <row r="12" spans="2:31" ht="17.25" thickBot="1">
      <c r="B12" s="39" t="s">
        <v>116</v>
      </c>
      <c r="C12" s="40"/>
      <c r="D12" s="7" t="s">
        <v>38</v>
      </c>
      <c r="E12" s="12" t="s">
        <v>38</v>
      </c>
      <c r="F12" s="21" t="s">
        <v>468</v>
      </c>
      <c r="H12" s="20">
        <v>41643</v>
      </c>
      <c r="I12" s="88">
        <f ca="1">計算過程!B9</f>
        <v>15.211924</v>
      </c>
      <c r="J12" s="88">
        <f ca="1">計算過程!C9</f>
        <v>24.802050000000001</v>
      </c>
      <c r="K12" s="88">
        <f ca="1">計算過程!D9</f>
        <v>4.6297160000000002</v>
      </c>
      <c r="L12" s="88">
        <f ca="1">計算過程!E9</f>
        <v>29.762460000000001</v>
      </c>
      <c r="M12" s="88">
        <f ca="1">計算過程!F9</f>
        <v>0</v>
      </c>
      <c r="N12" s="88">
        <f ca="1">計算過程!G9</f>
        <v>7.0970000000000004</v>
      </c>
      <c r="O12" s="88">
        <f>計算過程!H9</f>
        <v>0</v>
      </c>
      <c r="P12" s="88">
        <f>計算過程!P9</f>
        <v>92</v>
      </c>
      <c r="Q12" s="88">
        <f>計算過程!Q9</f>
        <v>150</v>
      </c>
      <c r="R12" s="88">
        <f>計算過程!R9</f>
        <v>28</v>
      </c>
      <c r="S12" s="88">
        <f>計算過程!S9</f>
        <v>180</v>
      </c>
      <c r="T12" s="88">
        <f>計算過程!T9</f>
        <v>0</v>
      </c>
      <c r="U12" s="88">
        <f ca="1">計算過程!U9</f>
        <v>28.494340880164774</v>
      </c>
      <c r="V12" s="88">
        <f>計算過程!AF9</f>
        <v>-9.1416666666666675</v>
      </c>
      <c r="W12" s="88">
        <f>計算過程!AL9</f>
        <v>0</v>
      </c>
    </row>
    <row r="13" spans="2:31" ht="17.25" thickBot="1">
      <c r="B13" s="39" t="s">
        <v>120</v>
      </c>
      <c r="C13" s="40"/>
      <c r="D13" s="7" t="s">
        <v>38</v>
      </c>
      <c r="E13" s="12" t="s">
        <v>38</v>
      </c>
      <c r="F13" s="21" t="s">
        <v>468</v>
      </c>
      <c r="H13" s="20">
        <v>41644</v>
      </c>
      <c r="I13" s="88">
        <f ca="1">計算過程!B10</f>
        <v>15.211924</v>
      </c>
      <c r="J13" s="88">
        <f ca="1">計算過程!C10</f>
        <v>24.802050000000001</v>
      </c>
      <c r="K13" s="88">
        <f ca="1">計算過程!D10</f>
        <v>4.6297160000000002</v>
      </c>
      <c r="L13" s="88">
        <f ca="1">計算過程!E10</f>
        <v>29.762460000000001</v>
      </c>
      <c r="M13" s="88">
        <f ca="1">計算過程!F10</f>
        <v>0</v>
      </c>
      <c r="N13" s="88">
        <f ca="1">計算過程!G10</f>
        <v>7.2445000000000013</v>
      </c>
      <c r="O13" s="88">
        <f>計算過程!H10</f>
        <v>0</v>
      </c>
      <c r="P13" s="88">
        <f>計算過程!P10</f>
        <v>92</v>
      </c>
      <c r="Q13" s="88">
        <f>計算過程!Q10</f>
        <v>150</v>
      </c>
      <c r="R13" s="88">
        <f>計算過程!R10</f>
        <v>28</v>
      </c>
      <c r="S13" s="88">
        <f>計算過程!S10</f>
        <v>180</v>
      </c>
      <c r="T13" s="88">
        <f>計算過程!T10</f>
        <v>0</v>
      </c>
      <c r="U13" s="88">
        <f ca="1">計算過程!U10</f>
        <v>29.086551008363216</v>
      </c>
      <c r="V13" s="88">
        <f>計算過程!AF10</f>
        <v>-10.370833333333334</v>
      </c>
      <c r="W13" s="88">
        <f>計算過程!AL10</f>
        <v>0</v>
      </c>
    </row>
    <row r="14" spans="2:31">
      <c r="H14" s="20">
        <v>41645</v>
      </c>
      <c r="I14" s="88">
        <f ca="1">計算過程!B11</f>
        <v>15.211924</v>
      </c>
      <c r="J14" s="88">
        <f ca="1">計算過程!C11</f>
        <v>24.802050000000001</v>
      </c>
      <c r="K14" s="88">
        <f ca="1">計算過程!D11</f>
        <v>4.6297160000000002</v>
      </c>
      <c r="L14" s="88">
        <f ca="1">計算過程!E11</f>
        <v>29.762460000000001</v>
      </c>
      <c r="M14" s="88">
        <f ca="1">計算過程!F11</f>
        <v>0</v>
      </c>
      <c r="N14" s="88">
        <f ca="1">計算過程!G11</f>
        <v>7.2534999999999989</v>
      </c>
      <c r="O14" s="88">
        <f>計算過程!H11</f>
        <v>0</v>
      </c>
      <c r="P14" s="88">
        <f>計算過程!P11</f>
        <v>92</v>
      </c>
      <c r="Q14" s="88">
        <f>計算過程!Q11</f>
        <v>150</v>
      </c>
      <c r="R14" s="88">
        <f>計算過程!R11</f>
        <v>28</v>
      </c>
      <c r="S14" s="88">
        <f>計算過程!S11</f>
        <v>180</v>
      </c>
      <c r="T14" s="88">
        <f>計算過程!T11</f>
        <v>0</v>
      </c>
      <c r="U14" s="88">
        <f ca="1">計算過程!U11</f>
        <v>29.122685863643113</v>
      </c>
      <c r="V14" s="88">
        <f>計算過程!AF11</f>
        <v>-10.445833333333331</v>
      </c>
      <c r="W14" s="88">
        <f>計算過程!AL11</f>
        <v>0</v>
      </c>
    </row>
    <row r="15" spans="2:31" ht="17.25" thickBot="1">
      <c r="B15" s="22" t="s">
        <v>388</v>
      </c>
      <c r="H15" s="20">
        <v>41646</v>
      </c>
      <c r="I15" s="88">
        <f ca="1">計算過程!B12</f>
        <v>23.148579999999999</v>
      </c>
      <c r="J15" s="88">
        <f ca="1">計算過程!C12</f>
        <v>33.069400000000002</v>
      </c>
      <c r="K15" s="88">
        <f ca="1">計算過程!D12</f>
        <v>4.9604099999999995</v>
      </c>
      <c r="L15" s="88">
        <f ca="1">計算過程!E12</f>
        <v>29.762460000000001</v>
      </c>
      <c r="M15" s="88">
        <f ca="1">計算過程!F12</f>
        <v>0</v>
      </c>
      <c r="N15" s="88">
        <f ca="1">計算過程!G12</f>
        <v>7.7570000000000006</v>
      </c>
      <c r="O15" s="88">
        <f>計算過程!H12</f>
        <v>0</v>
      </c>
      <c r="P15" s="88">
        <f>計算過程!P12</f>
        <v>140</v>
      </c>
      <c r="Q15" s="88">
        <f>計算過程!Q12</f>
        <v>200</v>
      </c>
      <c r="R15" s="88">
        <f>計算過程!R12</f>
        <v>30</v>
      </c>
      <c r="S15" s="88">
        <f>計算過程!S12</f>
        <v>180</v>
      </c>
      <c r="T15" s="88">
        <f>計算過程!T12</f>
        <v>0</v>
      </c>
      <c r="U15" s="88">
        <f ca="1">計算過程!U12</f>
        <v>31.144230267357781</v>
      </c>
      <c r="V15" s="88">
        <f>計算過程!AF12</f>
        <v>-14.641666666666666</v>
      </c>
      <c r="W15" s="88">
        <f>計算過程!AL12</f>
        <v>0</v>
      </c>
    </row>
    <row r="16" spans="2:31" ht="17.25" thickBot="1">
      <c r="B16" s="10" t="s">
        <v>179</v>
      </c>
      <c r="C16" s="23"/>
      <c r="D16" s="7" t="s">
        <v>147</v>
      </c>
      <c r="E16" s="12" t="s">
        <v>147</v>
      </c>
      <c r="F16" s="21" t="s">
        <v>280</v>
      </c>
      <c r="H16" s="20">
        <v>41647</v>
      </c>
      <c r="I16" s="88">
        <f ca="1">計算過程!B13</f>
        <v>5.2911040000000007</v>
      </c>
      <c r="J16" s="88">
        <f ca="1">計算過程!C13</f>
        <v>31.415929999999999</v>
      </c>
      <c r="K16" s="88">
        <f ca="1">計算過程!D13</f>
        <v>4.6297160000000002</v>
      </c>
      <c r="L16" s="88">
        <f ca="1">計算過程!E13</f>
        <v>0</v>
      </c>
      <c r="M16" s="88">
        <f ca="1">計算過程!F13</f>
        <v>0</v>
      </c>
      <c r="N16" s="88">
        <f ca="1">計算過程!G13</f>
        <v>0</v>
      </c>
      <c r="O16" s="88">
        <f>計算過程!H13</f>
        <v>0</v>
      </c>
      <c r="P16" s="88">
        <f>計算過程!P13</f>
        <v>32</v>
      </c>
      <c r="Q16" s="88">
        <f>計算過程!Q13</f>
        <v>190</v>
      </c>
      <c r="R16" s="88">
        <f>計算過程!R13</f>
        <v>28</v>
      </c>
      <c r="S16" s="88">
        <f>計算過程!S13</f>
        <v>0</v>
      </c>
      <c r="T16" s="88">
        <f>計算過程!T13</f>
        <v>0</v>
      </c>
      <c r="U16" s="88">
        <f ca="1">計算過程!U13</f>
        <v>0</v>
      </c>
      <c r="V16" s="88">
        <f>計算過程!AF13</f>
        <v>-5.9166666666666652</v>
      </c>
      <c r="W16" s="88">
        <f>計算過程!AL13</f>
        <v>0</v>
      </c>
    </row>
    <row r="17" spans="2:23">
      <c r="B17" s="10" t="s">
        <v>181</v>
      </c>
      <c r="C17" s="23"/>
      <c r="D17" s="7" t="s">
        <v>180</v>
      </c>
      <c r="E17" s="12" t="s">
        <v>180</v>
      </c>
      <c r="F17" s="103">
        <f>INDEX(バックデータ一覧!AY4:BC11,MATCH(入力データと計算結果!F5,バックデータ一覧!AX4:AX11,0),MATCH(入力データと計算結果!F16,バックデータ一覧!AY3:BC3,0))</f>
        <v>7</v>
      </c>
      <c r="H17" s="20">
        <v>41648</v>
      </c>
      <c r="I17" s="88">
        <f ca="1">計算過程!B14</f>
        <v>15.211924</v>
      </c>
      <c r="J17" s="88">
        <f ca="1">計算過程!C14</f>
        <v>24.802050000000001</v>
      </c>
      <c r="K17" s="88">
        <f ca="1">計算過程!D14</f>
        <v>4.6297160000000002</v>
      </c>
      <c r="L17" s="88">
        <f ca="1">計算過程!E14</f>
        <v>29.762460000000001</v>
      </c>
      <c r="M17" s="88">
        <f ca="1">計算過程!F14</f>
        <v>0</v>
      </c>
      <c r="N17" s="88">
        <f ca="1">計算過程!G14</f>
        <v>7.1860000000000008</v>
      </c>
      <c r="O17" s="88">
        <f>計算過程!H14</f>
        <v>0</v>
      </c>
      <c r="P17" s="88">
        <f>計算過程!P14</f>
        <v>92</v>
      </c>
      <c r="Q17" s="88">
        <f>計算過程!Q14</f>
        <v>150</v>
      </c>
      <c r="R17" s="88">
        <f>計算過程!R14</f>
        <v>28</v>
      </c>
      <c r="S17" s="88">
        <f>計算過程!S14</f>
        <v>180</v>
      </c>
      <c r="T17" s="88">
        <f>計算過程!T14</f>
        <v>0</v>
      </c>
      <c r="U17" s="88">
        <f ca="1">計算過程!U14</f>
        <v>28.851674449043834</v>
      </c>
      <c r="V17" s="88">
        <f>計算過程!AF14</f>
        <v>-9.8833333333333329</v>
      </c>
      <c r="W17" s="88">
        <f>計算過程!AL14</f>
        <v>0</v>
      </c>
    </row>
    <row r="18" spans="2:23" ht="17.25" thickBot="1">
      <c r="B18" s="10" t="s">
        <v>182</v>
      </c>
      <c r="C18" s="23"/>
      <c r="D18" s="7" t="s">
        <v>147</v>
      </c>
      <c r="E18" s="12" t="s">
        <v>147</v>
      </c>
      <c r="F18" s="104" t="str">
        <f>INDEX(バックデータ一覧!AY15:BC22,MATCH(入力データと計算結果!F5,バックデータ一覧!AX15:AX22,0),MATCH(入力データと計算結果!F16,バックデータ一覧!AY14:BC14,0))</f>
        <v>豊富</v>
      </c>
      <c r="H18" s="20">
        <v>41649</v>
      </c>
      <c r="I18" s="88">
        <f ca="1">計算過程!B15</f>
        <v>10.251514</v>
      </c>
      <c r="J18" s="88">
        <f ca="1">計算過程!C15</f>
        <v>16.534700000000001</v>
      </c>
      <c r="K18" s="88">
        <f ca="1">計算過程!D15</f>
        <v>1.3227760000000002</v>
      </c>
      <c r="L18" s="88">
        <f ca="1">計算過程!E15</f>
        <v>29.762460000000001</v>
      </c>
      <c r="M18" s="88">
        <f ca="1">計算過程!F15</f>
        <v>0</v>
      </c>
      <c r="N18" s="88">
        <f ca="1">計算過程!G15</f>
        <v>7.0120000000000005</v>
      </c>
      <c r="O18" s="88">
        <f>計算過程!H15</f>
        <v>0</v>
      </c>
      <c r="P18" s="88">
        <f>計算過程!P15</f>
        <v>62</v>
      </c>
      <c r="Q18" s="88">
        <f>計算過程!Q15</f>
        <v>100</v>
      </c>
      <c r="R18" s="88">
        <f>計算過程!R15</f>
        <v>8</v>
      </c>
      <c r="S18" s="88">
        <f>計算過程!S15</f>
        <v>180</v>
      </c>
      <c r="T18" s="88">
        <f>計算過程!T15</f>
        <v>0</v>
      </c>
      <c r="U18" s="88">
        <f ca="1">計算過程!U15</f>
        <v>28.153067246965676</v>
      </c>
      <c r="V18" s="88">
        <f>計算過程!AF15</f>
        <v>-8.4333333333333336</v>
      </c>
      <c r="W18" s="88">
        <f>計算過程!AL15</f>
        <v>0</v>
      </c>
    </row>
    <row r="19" spans="2:23" ht="17.25" thickBot="1">
      <c r="B19" s="39" t="s">
        <v>303</v>
      </c>
      <c r="C19" s="23"/>
      <c r="D19" s="7" t="s">
        <v>232</v>
      </c>
      <c r="E19" s="12" t="s">
        <v>134</v>
      </c>
      <c r="F19" s="21">
        <v>2</v>
      </c>
      <c r="H19" s="20">
        <v>41650</v>
      </c>
      <c r="I19" s="88">
        <f ca="1">計算過程!B16</f>
        <v>22.487192</v>
      </c>
      <c r="J19" s="88">
        <f ca="1">計算過程!C16</f>
        <v>33.069400000000002</v>
      </c>
      <c r="K19" s="88">
        <f ca="1">計算過程!D16</f>
        <v>5.6217980000000001</v>
      </c>
      <c r="L19" s="88">
        <f ca="1">計算過程!E16</f>
        <v>29.762460000000001</v>
      </c>
      <c r="M19" s="88">
        <f ca="1">計算過程!F16</f>
        <v>0</v>
      </c>
      <c r="N19" s="88">
        <f ca="1">計算過程!G16</f>
        <v>7.2080000000000002</v>
      </c>
      <c r="O19" s="88">
        <f>計算過程!H16</f>
        <v>0</v>
      </c>
      <c r="P19" s="88">
        <f>計算過程!P16</f>
        <v>136</v>
      </c>
      <c r="Q19" s="88">
        <f>計算過程!Q16</f>
        <v>200</v>
      </c>
      <c r="R19" s="88">
        <f>計算過程!R16</f>
        <v>34</v>
      </c>
      <c r="S19" s="88">
        <f>計算過程!S16</f>
        <v>180</v>
      </c>
      <c r="T19" s="88">
        <f>計算過程!T16</f>
        <v>0</v>
      </c>
      <c r="U19" s="88">
        <f ca="1">計算過程!U16</f>
        <v>28.940004095283598</v>
      </c>
      <c r="V19" s="88">
        <f>計算過程!AF16</f>
        <v>-10.066666666666666</v>
      </c>
      <c r="W19" s="88">
        <f>計算過程!AL16</f>
        <v>0</v>
      </c>
    </row>
    <row r="20" spans="2:23" ht="17.25" thickBot="1">
      <c r="B20" s="39" t="s">
        <v>220</v>
      </c>
      <c r="C20" s="23"/>
      <c r="D20" s="7" t="s">
        <v>201</v>
      </c>
      <c r="E20" s="12" t="s">
        <v>219</v>
      </c>
      <c r="F20" s="21" t="s">
        <v>205</v>
      </c>
      <c r="H20" s="20">
        <v>41651</v>
      </c>
      <c r="I20" s="88">
        <f ca="1">計算過程!B17</f>
        <v>10.251514</v>
      </c>
      <c r="J20" s="88">
        <f ca="1">計算過程!C17</f>
        <v>16.534700000000001</v>
      </c>
      <c r="K20" s="88">
        <f ca="1">計算過程!D17</f>
        <v>1.3227760000000002</v>
      </c>
      <c r="L20" s="88">
        <f ca="1">計算過程!E17</f>
        <v>29.762460000000001</v>
      </c>
      <c r="M20" s="88">
        <f ca="1">計算過程!F17</f>
        <v>0</v>
      </c>
      <c r="N20" s="88">
        <f ca="1">計算過程!G17</f>
        <v>7.4080000000000004</v>
      </c>
      <c r="O20" s="88">
        <f>計算過程!H17</f>
        <v>0</v>
      </c>
      <c r="P20" s="88">
        <f>計算過程!P17</f>
        <v>62</v>
      </c>
      <c r="Q20" s="88">
        <f>計算過程!Q17</f>
        <v>100</v>
      </c>
      <c r="R20" s="88">
        <f>計算過程!R17</f>
        <v>8</v>
      </c>
      <c r="S20" s="88">
        <f>計算過程!S17</f>
        <v>180</v>
      </c>
      <c r="T20" s="88">
        <f>計算過程!T17</f>
        <v>0</v>
      </c>
      <c r="U20" s="88">
        <f ca="1">計算過程!U17</f>
        <v>29.743000879281478</v>
      </c>
      <c r="V20" s="88">
        <f>計算過程!AF17</f>
        <v>-11.733333333333334</v>
      </c>
      <c r="W20" s="88">
        <f>計算過程!AL17</f>
        <v>0</v>
      </c>
    </row>
    <row r="21" spans="2:23" ht="17.25" thickBot="1">
      <c r="B21" s="39" t="s">
        <v>133</v>
      </c>
      <c r="C21" s="23"/>
      <c r="D21" s="7" t="s">
        <v>202</v>
      </c>
      <c r="E21" s="12" t="s">
        <v>219</v>
      </c>
      <c r="F21" s="21">
        <v>20</v>
      </c>
      <c r="H21" s="20">
        <v>41652</v>
      </c>
      <c r="I21" s="88">
        <f ca="1">計算過程!B18</f>
        <v>15.211924</v>
      </c>
      <c r="J21" s="88">
        <f ca="1">計算過程!C18</f>
        <v>24.802050000000001</v>
      </c>
      <c r="K21" s="88">
        <f ca="1">計算過程!D18</f>
        <v>4.6297160000000002</v>
      </c>
      <c r="L21" s="88">
        <f ca="1">計算過程!E18</f>
        <v>29.762460000000001</v>
      </c>
      <c r="M21" s="88">
        <f ca="1">計算過程!F18</f>
        <v>0</v>
      </c>
      <c r="N21" s="88">
        <f ca="1">計算過程!G18</f>
        <v>6.633</v>
      </c>
      <c r="O21" s="88">
        <f>計算過程!H18</f>
        <v>0</v>
      </c>
      <c r="P21" s="88">
        <f>計算過程!P18</f>
        <v>92</v>
      </c>
      <c r="Q21" s="88">
        <f>計算過程!Q18</f>
        <v>150</v>
      </c>
      <c r="R21" s="88">
        <f>計算過程!R18</f>
        <v>28</v>
      </c>
      <c r="S21" s="88">
        <f>計算過程!S18</f>
        <v>180</v>
      </c>
      <c r="T21" s="88">
        <f>計算過程!T18</f>
        <v>0</v>
      </c>
      <c r="U21" s="88">
        <f ca="1">計算過程!U18</f>
        <v>26.631388341289693</v>
      </c>
      <c r="V21" s="88">
        <f>計算過程!AF18</f>
        <v>-5.2750000000000004</v>
      </c>
      <c r="W21" s="88">
        <f>計算過程!AL18</f>
        <v>0</v>
      </c>
    </row>
    <row r="22" spans="2:23">
      <c r="B22" s="25"/>
      <c r="C22" s="26"/>
      <c r="D22" s="25"/>
      <c r="E22" s="25"/>
      <c r="F22" s="26"/>
      <c r="H22" s="20">
        <v>41653</v>
      </c>
      <c r="I22" s="88">
        <f ca="1">計算過程!B19</f>
        <v>23.148579999999999</v>
      </c>
      <c r="J22" s="88">
        <f ca="1">計算過程!C19</f>
        <v>33.069400000000002</v>
      </c>
      <c r="K22" s="88">
        <f ca="1">計算過程!D19</f>
        <v>4.9604099999999995</v>
      </c>
      <c r="L22" s="88">
        <f ca="1">計算過程!E19</f>
        <v>29.762460000000001</v>
      </c>
      <c r="M22" s="88">
        <f ca="1">計算過程!F19</f>
        <v>0</v>
      </c>
      <c r="N22" s="88">
        <f ca="1">計算過程!G19</f>
        <v>7.2149999999999999</v>
      </c>
      <c r="O22" s="88">
        <f>計算過程!H19</f>
        <v>0</v>
      </c>
      <c r="P22" s="88">
        <f>計算過程!P19</f>
        <v>140</v>
      </c>
      <c r="Q22" s="88">
        <f>計算過程!Q19</f>
        <v>200</v>
      </c>
      <c r="R22" s="88">
        <f>計算過程!R19</f>
        <v>30</v>
      </c>
      <c r="S22" s="88">
        <f>計算過程!S19</f>
        <v>180</v>
      </c>
      <c r="T22" s="88">
        <f>計算過程!T19</f>
        <v>0</v>
      </c>
      <c r="U22" s="88">
        <f ca="1">計算過程!U19</f>
        <v>28.968108982723525</v>
      </c>
      <c r="V22" s="88">
        <f>計算過程!AF19</f>
        <v>-10.124999999999998</v>
      </c>
      <c r="W22" s="88">
        <f>計算過程!AL19</f>
        <v>0</v>
      </c>
    </row>
    <row r="23" spans="2:23" ht="17.25" thickBot="1">
      <c r="B23" s="22" t="s">
        <v>389</v>
      </c>
      <c r="C23" s="26"/>
      <c r="D23" s="25"/>
      <c r="E23" s="25"/>
      <c r="F23" s="26"/>
      <c r="H23" s="20">
        <v>41654</v>
      </c>
      <c r="I23" s="88">
        <f ca="1">計算過程!B20</f>
        <v>30.423848</v>
      </c>
      <c r="J23" s="88">
        <f ca="1">計算過程!C20</f>
        <v>39.683279999999996</v>
      </c>
      <c r="K23" s="88">
        <f ca="1">計算過程!D20</f>
        <v>7.6059619999999999</v>
      </c>
      <c r="L23" s="88">
        <f ca="1">計算過程!E20</f>
        <v>29.762460000000001</v>
      </c>
      <c r="M23" s="88">
        <f ca="1">計算過程!F20</f>
        <v>0</v>
      </c>
      <c r="N23" s="88">
        <f ca="1">計算過程!G20</f>
        <v>7.4689999999999994</v>
      </c>
      <c r="O23" s="88">
        <f>計算過程!H20</f>
        <v>0</v>
      </c>
      <c r="P23" s="88">
        <f>計算過程!P20</f>
        <v>184</v>
      </c>
      <c r="Q23" s="88">
        <f>計算過程!Q20</f>
        <v>240</v>
      </c>
      <c r="R23" s="88">
        <f>計算過程!R20</f>
        <v>46</v>
      </c>
      <c r="S23" s="88">
        <f>計算過程!S20</f>
        <v>180</v>
      </c>
      <c r="T23" s="88">
        <f>計算過程!T20</f>
        <v>0</v>
      </c>
      <c r="U23" s="88">
        <f ca="1">計算過程!U20</f>
        <v>29.987914898400827</v>
      </c>
      <c r="V23" s="88">
        <f>計算過程!AF20</f>
        <v>-12.241666666666665</v>
      </c>
      <c r="W23" s="88">
        <f>計算過程!AL20</f>
        <v>0</v>
      </c>
    </row>
    <row r="24" spans="2:23" ht="17.25" thickBot="1">
      <c r="B24" s="39" t="s">
        <v>135</v>
      </c>
      <c r="C24" s="23"/>
      <c r="D24" s="7" t="s">
        <v>22</v>
      </c>
      <c r="E24" s="12" t="s">
        <v>136</v>
      </c>
      <c r="F24" s="21">
        <v>150</v>
      </c>
      <c r="H24" s="20">
        <v>41655</v>
      </c>
      <c r="I24" s="88">
        <f ca="1">計算過程!B21</f>
        <v>15.211924</v>
      </c>
      <c r="J24" s="88">
        <f ca="1">計算過程!C21</f>
        <v>24.802050000000001</v>
      </c>
      <c r="K24" s="88">
        <f ca="1">計算過程!D21</f>
        <v>4.6297160000000002</v>
      </c>
      <c r="L24" s="88">
        <f ca="1">計算過程!E21</f>
        <v>29.762460000000001</v>
      </c>
      <c r="M24" s="88">
        <f ca="1">計算過程!F21</f>
        <v>0</v>
      </c>
      <c r="N24" s="88">
        <f ca="1">計算過程!G21</f>
        <v>7.5614999999999988</v>
      </c>
      <c r="O24" s="88">
        <f>計算過程!H21</f>
        <v>0</v>
      </c>
      <c r="P24" s="88">
        <f>計算過程!P21</f>
        <v>92</v>
      </c>
      <c r="Q24" s="88">
        <f>計算過程!Q21</f>
        <v>150</v>
      </c>
      <c r="R24" s="88">
        <f>計算過程!R21</f>
        <v>28</v>
      </c>
      <c r="S24" s="88">
        <f>計算過程!S21</f>
        <v>180</v>
      </c>
      <c r="T24" s="88">
        <f>計算過程!T21</f>
        <v>0</v>
      </c>
      <c r="U24" s="88">
        <f ca="1">計算過程!U21</f>
        <v>30.359300910999846</v>
      </c>
      <c r="V24" s="88">
        <f>計算過程!AF21</f>
        <v>-13.012499999999998</v>
      </c>
      <c r="W24" s="88">
        <f>計算過程!AL21</f>
        <v>0</v>
      </c>
    </row>
    <row r="25" spans="2:23" ht="17.25" thickBot="1">
      <c r="B25" s="39" t="s">
        <v>250</v>
      </c>
      <c r="C25" s="23"/>
      <c r="D25" s="7" t="s">
        <v>251</v>
      </c>
      <c r="E25" s="12" t="s">
        <v>252</v>
      </c>
      <c r="F25" s="21" t="s">
        <v>244</v>
      </c>
      <c r="H25" s="20">
        <v>41656</v>
      </c>
      <c r="I25" s="88">
        <f ca="1">計算過程!B22</f>
        <v>10.251514</v>
      </c>
      <c r="J25" s="88">
        <f ca="1">計算過程!C22</f>
        <v>16.534700000000001</v>
      </c>
      <c r="K25" s="88">
        <f ca="1">計算過程!D22</f>
        <v>1.3227760000000002</v>
      </c>
      <c r="L25" s="88">
        <f ca="1">計算過程!E22</f>
        <v>29.762460000000001</v>
      </c>
      <c r="M25" s="88">
        <f ca="1">計算過程!F22</f>
        <v>0</v>
      </c>
      <c r="N25" s="88">
        <f ca="1">計算過程!G22</f>
        <v>6.6790000000000003</v>
      </c>
      <c r="O25" s="88">
        <f>計算過程!H22</f>
        <v>0</v>
      </c>
      <c r="P25" s="88">
        <f>計算過程!P22</f>
        <v>62</v>
      </c>
      <c r="Q25" s="88">
        <f>計算過程!Q22</f>
        <v>100</v>
      </c>
      <c r="R25" s="88">
        <f>計算過程!R22</f>
        <v>8</v>
      </c>
      <c r="S25" s="88">
        <f>計算過程!S22</f>
        <v>180</v>
      </c>
      <c r="T25" s="88">
        <f>計算過程!T22</f>
        <v>0</v>
      </c>
      <c r="U25" s="88">
        <f ca="1">計算過程!U22</f>
        <v>26.816077601609209</v>
      </c>
      <c r="V25" s="88">
        <f>計算過程!AF22</f>
        <v>-5.6583333333333341</v>
      </c>
      <c r="W25" s="88">
        <f>計算過程!AL22</f>
        <v>0</v>
      </c>
    </row>
    <row r="26" spans="2:23">
      <c r="H26" s="20">
        <v>41657</v>
      </c>
      <c r="I26" s="88">
        <f ca="1">計算過程!B23</f>
        <v>15.211924</v>
      </c>
      <c r="J26" s="88">
        <f ca="1">計算過程!C23</f>
        <v>24.802050000000001</v>
      </c>
      <c r="K26" s="88">
        <f ca="1">計算過程!D23</f>
        <v>4.6297160000000002</v>
      </c>
      <c r="L26" s="88">
        <f ca="1">計算過程!E23</f>
        <v>29.762460000000001</v>
      </c>
      <c r="M26" s="88">
        <f ca="1">計算過程!F23</f>
        <v>0</v>
      </c>
      <c r="N26" s="88">
        <f ca="1">計算過程!G23</f>
        <v>6.0590000000000002</v>
      </c>
      <c r="O26" s="88">
        <f>計算過程!H23</f>
        <v>0</v>
      </c>
      <c r="P26" s="88">
        <f>計算過程!P23</f>
        <v>92</v>
      </c>
      <c r="Q26" s="88">
        <f>計算過程!Q23</f>
        <v>150</v>
      </c>
      <c r="R26" s="88">
        <f>計算過程!R23</f>
        <v>28</v>
      </c>
      <c r="S26" s="88">
        <f>計算過程!S23</f>
        <v>180</v>
      </c>
      <c r="T26" s="88">
        <f>計算過程!T23</f>
        <v>0</v>
      </c>
      <c r="U26" s="88">
        <f ca="1">計算過程!U23</f>
        <v>24.326787571215778</v>
      </c>
      <c r="V26" s="88">
        <f>計算過程!AF23</f>
        <v>-0.4916666666666667</v>
      </c>
      <c r="W26" s="88">
        <f>計算過程!AL23</f>
        <v>0</v>
      </c>
    </row>
    <row r="27" spans="2:23" ht="17.25" thickBot="1">
      <c r="B27" s="22" t="s">
        <v>390</v>
      </c>
      <c r="C27" s="22"/>
      <c r="H27" s="20">
        <v>41658</v>
      </c>
      <c r="I27" s="88">
        <f ca="1">計算過程!B24</f>
        <v>15.211924</v>
      </c>
      <c r="J27" s="88">
        <f ca="1">計算過程!C24</f>
        <v>24.802050000000001</v>
      </c>
      <c r="K27" s="88">
        <f ca="1">計算過程!D24</f>
        <v>4.6297160000000002</v>
      </c>
      <c r="L27" s="88">
        <f ca="1">計算過程!E24</f>
        <v>29.762460000000001</v>
      </c>
      <c r="M27" s="88">
        <f ca="1">計算過程!F24</f>
        <v>0</v>
      </c>
      <c r="N27" s="88">
        <f ca="1">計算過程!G24</f>
        <v>6.7244999999999999</v>
      </c>
      <c r="O27" s="88">
        <f>計算過程!H24</f>
        <v>0</v>
      </c>
      <c r="P27" s="88">
        <f>計算過程!P24</f>
        <v>92</v>
      </c>
      <c r="Q27" s="88">
        <f>計算過程!Q24</f>
        <v>150</v>
      </c>
      <c r="R27" s="88">
        <f>計算過程!R24</f>
        <v>28</v>
      </c>
      <c r="S27" s="88">
        <f>計算過程!S24</f>
        <v>180</v>
      </c>
      <c r="T27" s="88">
        <f>計算過程!T24</f>
        <v>0</v>
      </c>
      <c r="U27" s="88">
        <f ca="1">計算過程!U24</f>
        <v>26.998759369968724</v>
      </c>
      <c r="V27" s="88">
        <f>計算過程!AF24</f>
        <v>-6.0374999999999988</v>
      </c>
      <c r="W27" s="88">
        <f>計算過程!AL24</f>
        <v>0</v>
      </c>
    </row>
    <row r="28" spans="2:23" ht="17.25" thickBot="1">
      <c r="B28" s="39" t="s">
        <v>121</v>
      </c>
      <c r="C28" s="23"/>
      <c r="D28" s="7" t="s">
        <v>38</v>
      </c>
      <c r="E28" s="12" t="s">
        <v>38</v>
      </c>
      <c r="F28" s="21" t="s">
        <v>289</v>
      </c>
      <c r="H28" s="20">
        <v>41659</v>
      </c>
      <c r="I28" s="88">
        <f ca="1">計算過程!B25</f>
        <v>15.211924</v>
      </c>
      <c r="J28" s="88">
        <f ca="1">計算過程!C25</f>
        <v>24.802050000000001</v>
      </c>
      <c r="K28" s="88">
        <f ca="1">計算過程!D25</f>
        <v>4.6297160000000002</v>
      </c>
      <c r="L28" s="88">
        <f ca="1">計算過程!E25</f>
        <v>29.762460000000001</v>
      </c>
      <c r="M28" s="88">
        <f ca="1">計算過程!F25</f>
        <v>0</v>
      </c>
      <c r="N28" s="88">
        <f ca="1">計算過程!G25</f>
        <v>7.4375000000000009</v>
      </c>
      <c r="O28" s="88">
        <f>計算過程!H25</f>
        <v>0</v>
      </c>
      <c r="P28" s="88">
        <f>計算過程!P25</f>
        <v>92</v>
      </c>
      <c r="Q28" s="88">
        <f>計算過程!Q25</f>
        <v>150</v>
      </c>
      <c r="R28" s="88">
        <f>計算過程!R25</f>
        <v>28</v>
      </c>
      <c r="S28" s="88">
        <f>計算過程!S25</f>
        <v>180</v>
      </c>
      <c r="T28" s="88">
        <f>計算過程!T25</f>
        <v>0</v>
      </c>
      <c r="U28" s="88">
        <f ca="1">計算過程!U25</f>
        <v>29.861442904921169</v>
      </c>
      <c r="V28" s="88">
        <f>計算過程!AF25</f>
        <v>-11.979166666666666</v>
      </c>
      <c r="W28" s="88">
        <f>計算過程!AL25</f>
        <v>0</v>
      </c>
    </row>
    <row r="29" spans="2:23">
      <c r="H29" s="20">
        <v>41660</v>
      </c>
      <c r="I29" s="88">
        <f ca="1">計算過程!B26</f>
        <v>23.148579999999999</v>
      </c>
      <c r="J29" s="88">
        <f ca="1">計算過程!C26</f>
        <v>33.069400000000002</v>
      </c>
      <c r="K29" s="88">
        <f ca="1">計算過程!D26</f>
        <v>4.9604099999999995</v>
      </c>
      <c r="L29" s="88">
        <f ca="1">計算過程!E26</f>
        <v>29.762460000000001</v>
      </c>
      <c r="M29" s="88">
        <f ca="1">計算過程!F26</f>
        <v>0</v>
      </c>
      <c r="N29" s="88">
        <f ca="1">計算過程!G26</f>
        <v>7.1725000000000012</v>
      </c>
      <c r="O29" s="88">
        <f>計算過程!H26</f>
        <v>0</v>
      </c>
      <c r="P29" s="88">
        <f>計算過程!P26</f>
        <v>140</v>
      </c>
      <c r="Q29" s="88">
        <f>計算過程!Q26</f>
        <v>200</v>
      </c>
      <c r="R29" s="88">
        <f>計算過程!R26</f>
        <v>30</v>
      </c>
      <c r="S29" s="88">
        <f>計算過程!S26</f>
        <v>180</v>
      </c>
      <c r="T29" s="88">
        <f>計算過程!T26</f>
        <v>0</v>
      </c>
      <c r="U29" s="88">
        <f ca="1">計算過程!U26</f>
        <v>28.797472166123978</v>
      </c>
      <c r="V29" s="88">
        <f>計算過程!AF26</f>
        <v>-9.7708333333333339</v>
      </c>
      <c r="W29" s="88">
        <f>計算過程!AL26</f>
        <v>0</v>
      </c>
    </row>
    <row r="30" spans="2:23" ht="17.25" thickBot="1">
      <c r="B30" s="27" t="s">
        <v>391</v>
      </c>
      <c r="C30" s="27"/>
      <c r="H30" s="20">
        <v>41661</v>
      </c>
      <c r="I30" s="88">
        <f ca="1">計算過程!B27</f>
        <v>5.2911040000000007</v>
      </c>
      <c r="J30" s="88">
        <f ca="1">計算過程!C27</f>
        <v>31.415929999999999</v>
      </c>
      <c r="K30" s="88">
        <f ca="1">計算過程!D27</f>
        <v>4.6297160000000002</v>
      </c>
      <c r="L30" s="88">
        <f ca="1">計算過程!E27</f>
        <v>0</v>
      </c>
      <c r="M30" s="88">
        <f ca="1">計算過程!F27</f>
        <v>0</v>
      </c>
      <c r="N30" s="88">
        <f ca="1">計算過程!G27</f>
        <v>0</v>
      </c>
      <c r="O30" s="88">
        <f>計算過程!H27</f>
        <v>0</v>
      </c>
      <c r="P30" s="88">
        <f>計算過程!P27</f>
        <v>32</v>
      </c>
      <c r="Q30" s="88">
        <f>計算過程!Q27</f>
        <v>190</v>
      </c>
      <c r="R30" s="88">
        <f>計算過程!R27</f>
        <v>28</v>
      </c>
      <c r="S30" s="88">
        <f>計算過程!S27</f>
        <v>0</v>
      </c>
      <c r="T30" s="88">
        <f>計算過程!T27</f>
        <v>0</v>
      </c>
      <c r="U30" s="88">
        <f ca="1">計算過程!U27</f>
        <v>0</v>
      </c>
      <c r="V30" s="88">
        <f>計算過程!AF27</f>
        <v>-6.0083333333333329</v>
      </c>
      <c r="W30" s="88">
        <f>計算過程!AL27</f>
        <v>0</v>
      </c>
    </row>
    <row r="31" spans="2:23" ht="17.25" thickBot="1">
      <c r="B31" s="109" t="s">
        <v>47</v>
      </c>
      <c r="C31" s="7" t="s">
        <v>103</v>
      </c>
      <c r="D31" s="7" t="s">
        <v>22</v>
      </c>
      <c r="E31" s="12" t="s">
        <v>38</v>
      </c>
      <c r="F31" s="21" t="s">
        <v>281</v>
      </c>
      <c r="H31" s="28">
        <v>41662</v>
      </c>
      <c r="I31" s="88">
        <f ca="1">計算過程!B28</f>
        <v>15.211924</v>
      </c>
      <c r="J31" s="88">
        <f ca="1">計算過程!C28</f>
        <v>24.802050000000001</v>
      </c>
      <c r="K31" s="88">
        <f ca="1">計算過程!D28</f>
        <v>4.6297160000000002</v>
      </c>
      <c r="L31" s="88">
        <f ca="1">計算過程!E28</f>
        <v>29.762460000000001</v>
      </c>
      <c r="M31" s="88">
        <f ca="1">計算過程!F28</f>
        <v>0</v>
      </c>
      <c r="N31" s="88">
        <f ca="1">計算過程!G28</f>
        <v>6.9329999999999989</v>
      </c>
      <c r="O31" s="88">
        <f>計算過程!H28</f>
        <v>0</v>
      </c>
      <c r="P31" s="88">
        <f>計算過程!P28</f>
        <v>92</v>
      </c>
      <c r="Q31" s="88">
        <f>計算過程!Q28</f>
        <v>150</v>
      </c>
      <c r="R31" s="88">
        <f>計算過程!R28</f>
        <v>28</v>
      </c>
      <c r="S31" s="88">
        <f>計算過程!S28</f>
        <v>180</v>
      </c>
      <c r="T31" s="88">
        <f>計算過程!T28</f>
        <v>0</v>
      </c>
      <c r="U31" s="88">
        <f ca="1">計算過程!U28</f>
        <v>27.835883517286511</v>
      </c>
      <c r="V31" s="88">
        <f>計算過程!AF28</f>
        <v>-7.7750000000000021</v>
      </c>
      <c r="W31" s="88">
        <f>計算過程!AL28</f>
        <v>0</v>
      </c>
    </row>
    <row r="32" spans="2:23" ht="17.25" thickBot="1">
      <c r="B32" s="109"/>
      <c r="C32" s="7" t="s">
        <v>107</v>
      </c>
      <c r="D32" s="7" t="s">
        <v>38</v>
      </c>
      <c r="E32" s="12" t="s">
        <v>38</v>
      </c>
      <c r="F32" s="21" t="s">
        <v>281</v>
      </c>
      <c r="H32" s="28">
        <v>41663</v>
      </c>
      <c r="I32" s="88">
        <f ca="1">計算過程!B29</f>
        <v>10.251514</v>
      </c>
      <c r="J32" s="88">
        <f ca="1">計算過程!C29</f>
        <v>16.534700000000001</v>
      </c>
      <c r="K32" s="88">
        <f ca="1">計算過程!D29</f>
        <v>1.3227760000000002</v>
      </c>
      <c r="L32" s="88">
        <f ca="1">計算過程!E29</f>
        <v>29.762460000000001</v>
      </c>
      <c r="M32" s="88">
        <f ca="1">計算過程!F29</f>
        <v>0</v>
      </c>
      <c r="N32" s="88">
        <f ca="1">計算過程!G29</f>
        <v>7.3744999999999994</v>
      </c>
      <c r="O32" s="88">
        <f>計算過程!H29</f>
        <v>0</v>
      </c>
      <c r="P32" s="88">
        <f>計算過程!P29</f>
        <v>62</v>
      </c>
      <c r="Q32" s="88">
        <f>計算過程!Q29</f>
        <v>100</v>
      </c>
      <c r="R32" s="88">
        <f>計算過程!R29</f>
        <v>8</v>
      </c>
      <c r="S32" s="88">
        <f>計算過程!S29</f>
        <v>180</v>
      </c>
      <c r="T32" s="88">
        <f>計算過程!T29</f>
        <v>0</v>
      </c>
      <c r="U32" s="88">
        <f ca="1">計算過程!U29</f>
        <v>29.608498917961832</v>
      </c>
      <c r="V32" s="88">
        <f>計算過程!AF29</f>
        <v>-11.454166666666666</v>
      </c>
      <c r="W32" s="88">
        <f>計算過程!AL29</f>
        <v>0</v>
      </c>
    </row>
    <row r="33" spans="2:23" ht="17.25" thickBot="1">
      <c r="B33" s="109" t="s">
        <v>46</v>
      </c>
      <c r="C33" s="7" t="s">
        <v>103</v>
      </c>
      <c r="D33" s="7" t="s">
        <v>38</v>
      </c>
      <c r="E33" s="12" t="s">
        <v>38</v>
      </c>
      <c r="F33" s="21" t="s">
        <v>281</v>
      </c>
      <c r="H33" s="28">
        <v>41664</v>
      </c>
      <c r="I33" s="88">
        <f ca="1">計算過程!B30</f>
        <v>22.487192</v>
      </c>
      <c r="J33" s="88">
        <f ca="1">計算過程!C30</f>
        <v>33.069400000000002</v>
      </c>
      <c r="K33" s="88">
        <f ca="1">計算過程!D30</f>
        <v>5.6217980000000001</v>
      </c>
      <c r="L33" s="88">
        <f ca="1">計算過程!E30</f>
        <v>29.762460000000001</v>
      </c>
      <c r="M33" s="88">
        <f ca="1">計算過程!F30</f>
        <v>0</v>
      </c>
      <c r="N33" s="88">
        <f ca="1">計算過程!G30</f>
        <v>7.6440000000000001</v>
      </c>
      <c r="O33" s="88">
        <f>計算過程!H30</f>
        <v>0</v>
      </c>
      <c r="P33" s="88">
        <f>計算過程!P30</f>
        <v>136</v>
      </c>
      <c r="Q33" s="88">
        <f>計算過程!Q30</f>
        <v>200</v>
      </c>
      <c r="R33" s="88">
        <f>計算過程!R30</f>
        <v>34</v>
      </c>
      <c r="S33" s="88">
        <f>計算過程!S30</f>
        <v>180</v>
      </c>
      <c r="T33" s="88">
        <f>計算過程!T30</f>
        <v>0</v>
      </c>
      <c r="U33" s="88">
        <f ca="1">計算過程!U30</f>
        <v>30.690537084398979</v>
      </c>
      <c r="V33" s="88">
        <f>計算過程!AF30</f>
        <v>-13.700000000000001</v>
      </c>
      <c r="W33" s="88">
        <f>計算過程!AL30</f>
        <v>0</v>
      </c>
    </row>
    <row r="34" spans="2:23" ht="17.25" thickBot="1">
      <c r="B34" s="109"/>
      <c r="C34" s="7" t="s">
        <v>119</v>
      </c>
      <c r="D34" s="7" t="s">
        <v>38</v>
      </c>
      <c r="E34" s="12" t="s">
        <v>38</v>
      </c>
      <c r="F34" s="21" t="s">
        <v>281</v>
      </c>
      <c r="H34" s="28">
        <v>41665</v>
      </c>
      <c r="I34" s="88">
        <f ca="1">計算過程!B31</f>
        <v>10.251514</v>
      </c>
      <c r="J34" s="88">
        <f ca="1">計算過程!C31</f>
        <v>16.534700000000001</v>
      </c>
      <c r="K34" s="88">
        <f ca="1">計算過程!D31</f>
        <v>1.3227760000000002</v>
      </c>
      <c r="L34" s="88">
        <f ca="1">計算過程!E31</f>
        <v>29.762460000000001</v>
      </c>
      <c r="M34" s="88">
        <f ca="1">計算過程!F31</f>
        <v>0</v>
      </c>
      <c r="N34" s="88">
        <f ca="1">計算過程!G31</f>
        <v>7.1945000000000006</v>
      </c>
      <c r="O34" s="88">
        <f>計算過程!H31</f>
        <v>0</v>
      </c>
      <c r="P34" s="88">
        <f>計算過程!P31</f>
        <v>62</v>
      </c>
      <c r="Q34" s="88">
        <f>計算過程!Q31</f>
        <v>100</v>
      </c>
      <c r="R34" s="88">
        <f>計算過程!R31</f>
        <v>8</v>
      </c>
      <c r="S34" s="88">
        <f>計算過程!S31</f>
        <v>180</v>
      </c>
      <c r="T34" s="88">
        <f>計算過程!T31</f>
        <v>0</v>
      </c>
      <c r="U34" s="88">
        <f ca="1">計算過程!U31</f>
        <v>28.885801812363741</v>
      </c>
      <c r="V34" s="88">
        <f>計算過程!AF31</f>
        <v>-9.9541666666666675</v>
      </c>
      <c r="W34" s="88">
        <f>計算過程!AL31</f>
        <v>0</v>
      </c>
    </row>
    <row r="35" spans="2:23" ht="17.25" thickBot="1">
      <c r="B35" s="7" t="s">
        <v>72</v>
      </c>
      <c r="C35" s="7" t="s">
        <v>107</v>
      </c>
      <c r="D35" s="7" t="s">
        <v>38</v>
      </c>
      <c r="E35" s="12" t="s">
        <v>38</v>
      </c>
      <c r="F35" s="21" t="s">
        <v>281</v>
      </c>
      <c r="H35" s="28">
        <v>41666</v>
      </c>
      <c r="I35" s="88">
        <f ca="1">計算過程!B32</f>
        <v>15.211924</v>
      </c>
      <c r="J35" s="88">
        <f ca="1">計算過程!C32</f>
        <v>24.802050000000001</v>
      </c>
      <c r="K35" s="88">
        <f ca="1">計算過程!D32</f>
        <v>4.6297160000000002</v>
      </c>
      <c r="L35" s="88">
        <f ca="1">計算過程!E32</f>
        <v>29.762460000000001</v>
      </c>
      <c r="M35" s="88">
        <f ca="1">計算過程!F32</f>
        <v>0</v>
      </c>
      <c r="N35" s="88">
        <f ca="1">計算過程!G32</f>
        <v>6.69</v>
      </c>
      <c r="O35" s="88">
        <f>計算過程!H32</f>
        <v>0</v>
      </c>
      <c r="P35" s="88">
        <f>計算過程!P32</f>
        <v>92</v>
      </c>
      <c r="Q35" s="88">
        <f>計算過程!Q32</f>
        <v>150</v>
      </c>
      <c r="R35" s="88">
        <f>計算過程!R32</f>
        <v>28</v>
      </c>
      <c r="S35" s="88">
        <f>計算過程!S32</f>
        <v>180</v>
      </c>
      <c r="T35" s="88">
        <f>計算過程!T32</f>
        <v>0</v>
      </c>
      <c r="U35" s="88">
        <f ca="1">計算過程!U32</f>
        <v>26.860242424729087</v>
      </c>
      <c r="V35" s="88">
        <f>計算過程!AF32</f>
        <v>-5.75</v>
      </c>
      <c r="W35" s="88">
        <f>計算過程!AL32</f>
        <v>0</v>
      </c>
    </row>
    <row r="36" spans="2:23">
      <c r="H36" s="28">
        <v>41667</v>
      </c>
      <c r="I36" s="88">
        <f ca="1">計算過程!B33</f>
        <v>23.148579999999999</v>
      </c>
      <c r="J36" s="88">
        <f ca="1">計算過程!C33</f>
        <v>33.069400000000002</v>
      </c>
      <c r="K36" s="88">
        <f ca="1">計算過程!D33</f>
        <v>4.9604099999999995</v>
      </c>
      <c r="L36" s="88">
        <f ca="1">計算過程!E33</f>
        <v>29.762460000000001</v>
      </c>
      <c r="M36" s="88">
        <f ca="1">計算過程!F33</f>
        <v>0</v>
      </c>
      <c r="N36" s="88">
        <f ca="1">計算過程!G33</f>
        <v>6.6485000000000003</v>
      </c>
      <c r="O36" s="88">
        <f>計算過程!H33</f>
        <v>0</v>
      </c>
      <c r="P36" s="88">
        <f>計算過程!P33</f>
        <v>140</v>
      </c>
      <c r="Q36" s="88">
        <f>計算過程!Q33</f>
        <v>200</v>
      </c>
      <c r="R36" s="88">
        <f>計算過程!R33</f>
        <v>30</v>
      </c>
      <c r="S36" s="88">
        <f>計算過程!S33</f>
        <v>180</v>
      </c>
      <c r="T36" s="88">
        <f>計算過程!T33</f>
        <v>0</v>
      </c>
      <c r="U36" s="88">
        <f ca="1">計算過程!U33</f>
        <v>26.69362059204953</v>
      </c>
      <c r="V36" s="88">
        <f>計算過程!AF33</f>
        <v>-5.4041666666666659</v>
      </c>
      <c r="W36" s="88">
        <f>計算過程!AL33</f>
        <v>0</v>
      </c>
    </row>
    <row r="37" spans="2:23">
      <c r="B37" s="27" t="s">
        <v>356</v>
      </c>
      <c r="H37" s="28">
        <v>41668</v>
      </c>
      <c r="I37" s="88">
        <f ca="1">計算過程!B34</f>
        <v>30.423848</v>
      </c>
      <c r="J37" s="88">
        <f ca="1">計算過程!C34</f>
        <v>39.683279999999996</v>
      </c>
      <c r="K37" s="88">
        <f ca="1">計算過程!D34</f>
        <v>7.6059619999999999</v>
      </c>
      <c r="L37" s="88">
        <f ca="1">計算過程!E34</f>
        <v>29.762460000000001</v>
      </c>
      <c r="M37" s="88">
        <f ca="1">計算過程!F34</f>
        <v>0</v>
      </c>
      <c r="N37" s="88">
        <f ca="1">計算過程!G34</f>
        <v>7.0845000000000002</v>
      </c>
      <c r="O37" s="88">
        <f>計算過程!H34</f>
        <v>0</v>
      </c>
      <c r="P37" s="88">
        <f>計算過程!P34</f>
        <v>184</v>
      </c>
      <c r="Q37" s="88">
        <f>計算過程!Q34</f>
        <v>240</v>
      </c>
      <c r="R37" s="88">
        <f>計算過程!R34</f>
        <v>46</v>
      </c>
      <c r="S37" s="88">
        <f>計算過程!S34</f>
        <v>180</v>
      </c>
      <c r="T37" s="88">
        <f>計算過程!T34</f>
        <v>0</v>
      </c>
      <c r="U37" s="88">
        <f ca="1">計算過程!U34</f>
        <v>28.444153581164908</v>
      </c>
      <c r="V37" s="88">
        <f>計算過程!AF34</f>
        <v>-9.0374999999999996</v>
      </c>
      <c r="W37" s="88">
        <f>計算過程!AL34</f>
        <v>0</v>
      </c>
    </row>
    <row r="38" spans="2:23">
      <c r="B38" s="27" t="s">
        <v>357</v>
      </c>
      <c r="H38" s="28">
        <v>41669</v>
      </c>
      <c r="I38" s="88">
        <f ca="1">計算過程!B35</f>
        <v>15.211924</v>
      </c>
      <c r="J38" s="88">
        <f ca="1">計算過程!C35</f>
        <v>24.802050000000001</v>
      </c>
      <c r="K38" s="88">
        <f ca="1">計算過程!D35</f>
        <v>4.6297160000000002</v>
      </c>
      <c r="L38" s="88">
        <f ca="1">計算過程!E35</f>
        <v>29.762460000000001</v>
      </c>
      <c r="M38" s="88">
        <f ca="1">計算過程!F35</f>
        <v>0</v>
      </c>
      <c r="N38" s="88">
        <f ca="1">計算過程!G35</f>
        <v>7.3974999999999991</v>
      </c>
      <c r="O38" s="88">
        <f>計算過程!H35</f>
        <v>0</v>
      </c>
      <c r="P38" s="88">
        <f>計算過程!P35</f>
        <v>92</v>
      </c>
      <c r="Q38" s="88">
        <f>計算過程!Q35</f>
        <v>150</v>
      </c>
      <c r="R38" s="88">
        <f>計算過程!R35</f>
        <v>28</v>
      </c>
      <c r="S38" s="88">
        <f>計算過程!S35</f>
        <v>180</v>
      </c>
      <c r="T38" s="88">
        <f>計算過程!T35</f>
        <v>0</v>
      </c>
      <c r="U38" s="88">
        <f ca="1">計算過程!U35</f>
        <v>29.70084354812159</v>
      </c>
      <c r="V38" s="88">
        <f>計算過程!AF35</f>
        <v>-11.645833333333334</v>
      </c>
      <c r="W38" s="88">
        <f>計算過程!AL35</f>
        <v>0</v>
      </c>
    </row>
    <row r="39" spans="2:23">
      <c r="H39" s="28">
        <v>41670</v>
      </c>
      <c r="I39" s="88">
        <f ca="1">計算過程!B36</f>
        <v>10.251514</v>
      </c>
      <c r="J39" s="88">
        <f ca="1">計算過程!C36</f>
        <v>16.534700000000001</v>
      </c>
      <c r="K39" s="88">
        <f ca="1">計算過程!D36</f>
        <v>1.3227760000000002</v>
      </c>
      <c r="L39" s="88">
        <f ca="1">計算過程!E36</f>
        <v>29.762460000000001</v>
      </c>
      <c r="M39" s="88">
        <f ca="1">計算過程!F36</f>
        <v>0</v>
      </c>
      <c r="N39" s="88">
        <f ca="1">計算過程!G36</f>
        <v>7.5735000000000001</v>
      </c>
      <c r="O39" s="88">
        <f>計算過程!H36</f>
        <v>0</v>
      </c>
      <c r="P39" s="88">
        <f>計算過程!P36</f>
        <v>62</v>
      </c>
      <c r="Q39" s="88">
        <f>計算過程!Q36</f>
        <v>100</v>
      </c>
      <c r="R39" s="88">
        <f>計算過程!R36</f>
        <v>8</v>
      </c>
      <c r="S39" s="88">
        <f>計算過程!S36</f>
        <v>180</v>
      </c>
      <c r="T39" s="88">
        <f>計算過程!T36</f>
        <v>0</v>
      </c>
      <c r="U39" s="88">
        <f ca="1">計算過程!U36</f>
        <v>30.407480718039722</v>
      </c>
      <c r="V39" s="88">
        <f>計算過程!AF36</f>
        <v>-13.112499999999997</v>
      </c>
      <c r="W39" s="88">
        <f>計算過程!AL36</f>
        <v>0</v>
      </c>
    </row>
    <row r="40" spans="2:23">
      <c r="B40" s="27"/>
      <c r="D40" s="29" t="s">
        <v>304</v>
      </c>
      <c r="H40" s="28">
        <v>41671</v>
      </c>
      <c r="I40" s="88">
        <f ca="1">計算過程!B37</f>
        <v>15.211924</v>
      </c>
      <c r="J40" s="88">
        <f ca="1">計算過程!C37</f>
        <v>24.802050000000001</v>
      </c>
      <c r="K40" s="88">
        <f ca="1">計算過程!D37</f>
        <v>4.6297160000000002</v>
      </c>
      <c r="L40" s="88">
        <f ca="1">計算過程!E37</f>
        <v>29.762460000000001</v>
      </c>
      <c r="M40" s="88">
        <f ca="1">計算過程!F37</f>
        <v>0</v>
      </c>
      <c r="N40" s="88">
        <f ca="1">計算過程!G37</f>
        <v>7.6615000000000011</v>
      </c>
      <c r="O40" s="88">
        <f>計算過程!H37</f>
        <v>0</v>
      </c>
      <c r="P40" s="88">
        <f>計算過程!P37</f>
        <v>92</v>
      </c>
      <c r="Q40" s="88">
        <f>計算過程!Q37</f>
        <v>150</v>
      </c>
      <c r="R40" s="88">
        <f>計算過程!R37</f>
        <v>28</v>
      </c>
      <c r="S40" s="88">
        <f>計算過程!S37</f>
        <v>180</v>
      </c>
      <c r="T40" s="88">
        <f>計算過程!T37</f>
        <v>0</v>
      </c>
      <c r="U40" s="88">
        <f ca="1">計算過程!U37</f>
        <v>30.760799302998795</v>
      </c>
      <c r="V40" s="88">
        <f>計算過程!AF37</f>
        <v>-13.845833333333333</v>
      </c>
      <c r="W40" s="88">
        <f>計算過程!AL37</f>
        <v>0</v>
      </c>
    </row>
    <row r="41" spans="2:23">
      <c r="B41" s="27"/>
      <c r="H41" s="28">
        <v>41672</v>
      </c>
      <c r="I41" s="88">
        <f ca="1">計算過程!B38</f>
        <v>15.211924</v>
      </c>
      <c r="J41" s="88">
        <f ca="1">計算過程!C38</f>
        <v>24.802050000000001</v>
      </c>
      <c r="K41" s="88">
        <f ca="1">計算過程!D38</f>
        <v>4.6297160000000002</v>
      </c>
      <c r="L41" s="88">
        <f ca="1">計算過程!E38</f>
        <v>29.762460000000001</v>
      </c>
      <c r="M41" s="88">
        <f ca="1">計算過程!F38</f>
        <v>0</v>
      </c>
      <c r="N41" s="88">
        <f ca="1">計算過程!G38</f>
        <v>7.8</v>
      </c>
      <c r="O41" s="88">
        <f>計算過程!H38</f>
        <v>0</v>
      </c>
      <c r="P41" s="88">
        <f>計算過程!P38</f>
        <v>92</v>
      </c>
      <c r="Q41" s="88">
        <f>計算過程!Q38</f>
        <v>150</v>
      </c>
      <c r="R41" s="88">
        <f>計算過程!R38</f>
        <v>28</v>
      </c>
      <c r="S41" s="88">
        <f>計算過程!S38</f>
        <v>180</v>
      </c>
      <c r="T41" s="88">
        <f>計算過程!T38</f>
        <v>0</v>
      </c>
      <c r="U41" s="88">
        <f ca="1">計算過程!U38</f>
        <v>31.316874575917321</v>
      </c>
      <c r="V41" s="88">
        <f>計算過程!AF38</f>
        <v>-14.999999999999998</v>
      </c>
      <c r="W41" s="88">
        <f>計算過程!AL38</f>
        <v>0</v>
      </c>
    </row>
    <row r="42" spans="2:23">
      <c r="H42" s="28">
        <v>41673</v>
      </c>
      <c r="I42" s="88">
        <f ca="1">計算過程!B39</f>
        <v>15.211924</v>
      </c>
      <c r="J42" s="88">
        <f ca="1">計算過程!C39</f>
        <v>24.802050000000001</v>
      </c>
      <c r="K42" s="88">
        <f ca="1">計算過程!D39</f>
        <v>4.6297160000000002</v>
      </c>
      <c r="L42" s="88">
        <f ca="1">計算過程!E39</f>
        <v>29.762460000000001</v>
      </c>
      <c r="M42" s="88">
        <f ca="1">計算過程!F39</f>
        <v>0</v>
      </c>
      <c r="N42" s="88">
        <f ca="1">計算過程!G39</f>
        <v>7.6990000000000007</v>
      </c>
      <c r="O42" s="88">
        <f>計算過程!H39</f>
        <v>0</v>
      </c>
      <c r="P42" s="88">
        <f>計算過程!P39</f>
        <v>92</v>
      </c>
      <c r="Q42" s="88">
        <f>計算過程!Q39</f>
        <v>150</v>
      </c>
      <c r="R42" s="88">
        <f>計算過程!R39</f>
        <v>28</v>
      </c>
      <c r="S42" s="88">
        <f>計算過程!S39</f>
        <v>180</v>
      </c>
      <c r="T42" s="88">
        <f>計算過程!T39</f>
        <v>0</v>
      </c>
      <c r="U42" s="88">
        <f ca="1">計算過程!U39</f>
        <v>30.911361199998396</v>
      </c>
      <c r="V42" s="88">
        <f>計算過程!AF39</f>
        <v>-14.158333333333331</v>
      </c>
      <c r="W42" s="88">
        <f>計算過程!AL39</f>
        <v>0</v>
      </c>
    </row>
    <row r="43" spans="2:23">
      <c r="H43" s="28">
        <v>41674</v>
      </c>
      <c r="I43" s="88">
        <f ca="1">計算過程!B40</f>
        <v>23.148579999999999</v>
      </c>
      <c r="J43" s="88">
        <f ca="1">計算過程!C40</f>
        <v>33.069400000000002</v>
      </c>
      <c r="K43" s="88">
        <f ca="1">計算過程!D40</f>
        <v>4.9604099999999995</v>
      </c>
      <c r="L43" s="88">
        <f ca="1">計算過程!E40</f>
        <v>29.762460000000001</v>
      </c>
      <c r="M43" s="88">
        <f ca="1">計算過程!F40</f>
        <v>0</v>
      </c>
      <c r="N43" s="88">
        <f ca="1">計算過程!G40</f>
        <v>7.2969999999999997</v>
      </c>
      <c r="O43" s="88">
        <f>計算過程!H40</f>
        <v>0</v>
      </c>
      <c r="P43" s="88">
        <f>計算過程!P40</f>
        <v>140</v>
      </c>
      <c r="Q43" s="88">
        <f>計算過程!Q40</f>
        <v>200</v>
      </c>
      <c r="R43" s="88">
        <f>計算過程!R40</f>
        <v>30</v>
      </c>
      <c r="S43" s="88">
        <f>計算過程!S40</f>
        <v>180</v>
      </c>
      <c r="T43" s="88">
        <f>計算過程!T40</f>
        <v>0</v>
      </c>
      <c r="U43" s="88">
        <f ca="1">計算過程!U40</f>
        <v>29.297337664162658</v>
      </c>
      <c r="V43" s="88">
        <f>計算過程!AF40</f>
        <v>-10.808333333333335</v>
      </c>
      <c r="W43" s="88">
        <f>計算過程!AL40</f>
        <v>0</v>
      </c>
    </row>
    <row r="44" spans="2:23">
      <c r="H44" s="28">
        <v>41675</v>
      </c>
      <c r="I44" s="88">
        <f ca="1">計算過程!B41</f>
        <v>5.2911040000000007</v>
      </c>
      <c r="J44" s="88">
        <f ca="1">計算過程!C41</f>
        <v>31.415929999999999</v>
      </c>
      <c r="K44" s="88">
        <f ca="1">計算過程!D41</f>
        <v>4.6297160000000002</v>
      </c>
      <c r="L44" s="88">
        <f ca="1">計算過程!E41</f>
        <v>0</v>
      </c>
      <c r="M44" s="88">
        <f ca="1">計算過程!F41</f>
        <v>0</v>
      </c>
      <c r="N44" s="88">
        <f ca="1">計算過程!G41</f>
        <v>0</v>
      </c>
      <c r="O44" s="88">
        <f>計算過程!H41</f>
        <v>0</v>
      </c>
      <c r="P44" s="88">
        <f>計算過程!P41</f>
        <v>32</v>
      </c>
      <c r="Q44" s="88">
        <f>計算過程!Q41</f>
        <v>190</v>
      </c>
      <c r="R44" s="88">
        <f>計算過程!R41</f>
        <v>28</v>
      </c>
      <c r="S44" s="88">
        <f>計算過程!S41</f>
        <v>0</v>
      </c>
      <c r="T44" s="88">
        <f>計算過程!T41</f>
        <v>0</v>
      </c>
      <c r="U44" s="88">
        <f ca="1">計算過程!U41</f>
        <v>0</v>
      </c>
      <c r="V44" s="88">
        <f>計算過程!AF41</f>
        <v>-10.333333333333334</v>
      </c>
      <c r="W44" s="88">
        <f>計算過程!AL41</f>
        <v>0</v>
      </c>
    </row>
    <row r="45" spans="2:23">
      <c r="H45" s="28">
        <v>41676</v>
      </c>
      <c r="I45" s="88">
        <f ca="1">計算過程!B42</f>
        <v>15.211924</v>
      </c>
      <c r="J45" s="88">
        <f ca="1">計算過程!C42</f>
        <v>24.802050000000001</v>
      </c>
      <c r="K45" s="88">
        <f ca="1">計算過程!D42</f>
        <v>4.6297160000000002</v>
      </c>
      <c r="L45" s="88">
        <f ca="1">計算過程!E42</f>
        <v>29.762460000000001</v>
      </c>
      <c r="M45" s="88">
        <f ca="1">計算過程!F42</f>
        <v>0</v>
      </c>
      <c r="N45" s="88">
        <f ca="1">計算過程!G42</f>
        <v>7.4154999999999998</v>
      </c>
      <c r="O45" s="88">
        <f>計算過程!H42</f>
        <v>0</v>
      </c>
      <c r="P45" s="88">
        <f>計算過程!P42</f>
        <v>92</v>
      </c>
      <c r="Q45" s="88">
        <f>計算過程!Q42</f>
        <v>150</v>
      </c>
      <c r="R45" s="88">
        <f>計算過程!R42</f>
        <v>28</v>
      </c>
      <c r="S45" s="88">
        <f>計算過程!S42</f>
        <v>180</v>
      </c>
      <c r="T45" s="88">
        <f>計算過程!T42</f>
        <v>0</v>
      </c>
      <c r="U45" s="88">
        <f ca="1">計算過程!U42</f>
        <v>29.773113258681398</v>
      </c>
      <c r="V45" s="88">
        <f>計算過程!AF42</f>
        <v>-11.795833333333334</v>
      </c>
      <c r="W45" s="88">
        <f>計算過程!AL42</f>
        <v>0</v>
      </c>
    </row>
    <row r="46" spans="2:23">
      <c r="H46" s="28">
        <v>41677</v>
      </c>
      <c r="I46" s="88">
        <f ca="1">計算過程!B43</f>
        <v>10.251514</v>
      </c>
      <c r="J46" s="88">
        <f ca="1">計算過程!C43</f>
        <v>16.534700000000001</v>
      </c>
      <c r="K46" s="88">
        <f ca="1">計算過程!D43</f>
        <v>1.3227760000000002</v>
      </c>
      <c r="L46" s="88">
        <f ca="1">計算過程!E43</f>
        <v>29.762460000000001</v>
      </c>
      <c r="M46" s="88">
        <f ca="1">計算過程!F43</f>
        <v>0</v>
      </c>
      <c r="N46" s="88">
        <f ca="1">計算過程!G43</f>
        <v>6.8724999999999996</v>
      </c>
      <c r="O46" s="88">
        <f>計算過程!H43</f>
        <v>0</v>
      </c>
      <c r="P46" s="88">
        <f>計算過程!P43</f>
        <v>62</v>
      </c>
      <c r="Q46" s="88">
        <f>計算過程!Q43</f>
        <v>100</v>
      </c>
      <c r="R46" s="88">
        <f>計算過程!R43</f>
        <v>8</v>
      </c>
      <c r="S46" s="88">
        <f>計算過程!S43</f>
        <v>180</v>
      </c>
      <c r="T46" s="88">
        <f>計算過程!T43</f>
        <v>0</v>
      </c>
      <c r="U46" s="88">
        <f ca="1">計算過程!U43</f>
        <v>27.592976990127152</v>
      </c>
      <c r="V46" s="88">
        <f>計算過程!AF43</f>
        <v>-7.2708333333333321</v>
      </c>
      <c r="W46" s="88">
        <f>計算過程!AL43</f>
        <v>0</v>
      </c>
    </row>
    <row r="47" spans="2:23">
      <c r="H47" s="28">
        <v>41678</v>
      </c>
      <c r="I47" s="88">
        <f ca="1">計算過程!B44</f>
        <v>22.487192</v>
      </c>
      <c r="J47" s="88">
        <f ca="1">計算過程!C44</f>
        <v>33.069400000000002</v>
      </c>
      <c r="K47" s="88">
        <f ca="1">計算過程!D44</f>
        <v>5.6217980000000001</v>
      </c>
      <c r="L47" s="88">
        <f ca="1">計算過程!E44</f>
        <v>29.762460000000001</v>
      </c>
      <c r="M47" s="88">
        <f ca="1">計算過程!F44</f>
        <v>0</v>
      </c>
      <c r="N47" s="88">
        <f ca="1">計算過程!G44</f>
        <v>6.6294999999999993</v>
      </c>
      <c r="O47" s="88">
        <f>計算過程!H44</f>
        <v>0</v>
      </c>
      <c r="P47" s="88">
        <f>計算過程!P44</f>
        <v>136</v>
      </c>
      <c r="Q47" s="88">
        <f>計算過程!Q44</f>
        <v>200</v>
      </c>
      <c r="R47" s="88">
        <f>計算過程!R44</f>
        <v>34</v>
      </c>
      <c r="S47" s="88">
        <f>計算過程!S44</f>
        <v>180</v>
      </c>
      <c r="T47" s="88">
        <f>計算過程!T44</f>
        <v>0</v>
      </c>
      <c r="U47" s="88">
        <f ca="1">計算過程!U44</f>
        <v>26.617335897569728</v>
      </c>
      <c r="V47" s="88">
        <f>計算過程!AF44</f>
        <v>-5.2458333333333336</v>
      </c>
      <c r="W47" s="88">
        <f>計算過程!AL44</f>
        <v>0</v>
      </c>
    </row>
    <row r="48" spans="2:23">
      <c r="H48" s="28">
        <v>41679</v>
      </c>
      <c r="I48" s="88">
        <f ca="1">計算過程!B45</f>
        <v>10.251514</v>
      </c>
      <c r="J48" s="88">
        <f ca="1">計算過程!C45</f>
        <v>16.534700000000001</v>
      </c>
      <c r="K48" s="88">
        <f ca="1">計算過程!D45</f>
        <v>1.3227760000000002</v>
      </c>
      <c r="L48" s="88">
        <f ca="1">計算過程!E45</f>
        <v>29.762460000000001</v>
      </c>
      <c r="M48" s="88">
        <f ca="1">計算過程!F45</f>
        <v>0</v>
      </c>
      <c r="N48" s="88">
        <f ca="1">計算過程!G45</f>
        <v>6.82</v>
      </c>
      <c r="O48" s="88">
        <f>計算過程!H45</f>
        <v>0</v>
      </c>
      <c r="P48" s="88">
        <f>計算過程!P45</f>
        <v>62</v>
      </c>
      <c r="Q48" s="88">
        <f>計算過程!Q45</f>
        <v>100</v>
      </c>
      <c r="R48" s="88">
        <f>計算過程!R45</f>
        <v>8</v>
      </c>
      <c r="S48" s="88">
        <f>計算過程!S45</f>
        <v>180</v>
      </c>
      <c r="T48" s="88">
        <f>計算過程!T45</f>
        <v>0</v>
      </c>
      <c r="U48" s="88">
        <f ca="1">計算過程!U45</f>
        <v>27.382190334327714</v>
      </c>
      <c r="V48" s="88">
        <f>計算過程!AF45</f>
        <v>-6.8333333333333348</v>
      </c>
      <c r="W48" s="88">
        <f>計算過程!AL45</f>
        <v>0</v>
      </c>
    </row>
    <row r="49" spans="8:23">
      <c r="H49" s="28">
        <v>41680</v>
      </c>
      <c r="I49" s="88">
        <f ca="1">計算過程!B46</f>
        <v>15.211924</v>
      </c>
      <c r="J49" s="88">
        <f ca="1">計算過程!C46</f>
        <v>24.802050000000001</v>
      </c>
      <c r="K49" s="88">
        <f ca="1">計算過程!D46</f>
        <v>4.6297160000000002</v>
      </c>
      <c r="L49" s="88">
        <f ca="1">計算過程!E46</f>
        <v>29.762460000000001</v>
      </c>
      <c r="M49" s="88">
        <f ca="1">計算過程!F46</f>
        <v>0</v>
      </c>
      <c r="N49" s="88">
        <f ca="1">計算過程!G46</f>
        <v>6.4584999999999999</v>
      </c>
      <c r="O49" s="88">
        <f>計算過程!H46</f>
        <v>0</v>
      </c>
      <c r="P49" s="88">
        <f>計算過程!P46</f>
        <v>92</v>
      </c>
      <c r="Q49" s="88">
        <f>計算過程!Q46</f>
        <v>150</v>
      </c>
      <c r="R49" s="88">
        <f>計算過程!R46</f>
        <v>28</v>
      </c>
      <c r="S49" s="88">
        <f>計算過程!S46</f>
        <v>180</v>
      </c>
      <c r="T49" s="88">
        <f>計算過程!T46</f>
        <v>0</v>
      </c>
      <c r="U49" s="88">
        <f ca="1">計算過程!U46</f>
        <v>25.930773647251545</v>
      </c>
      <c r="V49" s="88">
        <f>計算過程!AF46</f>
        <v>-3.8208333333333333</v>
      </c>
      <c r="W49" s="88">
        <f>計算過程!AL46</f>
        <v>0</v>
      </c>
    </row>
    <row r="50" spans="8:23">
      <c r="H50" s="28">
        <v>41681</v>
      </c>
      <c r="I50" s="88">
        <f ca="1">計算過程!B47</f>
        <v>23.148579999999999</v>
      </c>
      <c r="J50" s="88">
        <f ca="1">計算過程!C47</f>
        <v>33.069400000000002</v>
      </c>
      <c r="K50" s="88">
        <f ca="1">計算過程!D47</f>
        <v>4.9604099999999995</v>
      </c>
      <c r="L50" s="88">
        <f ca="1">計算過程!E47</f>
        <v>29.762460000000001</v>
      </c>
      <c r="M50" s="88">
        <f ca="1">計算過程!F47</f>
        <v>0</v>
      </c>
      <c r="N50" s="88">
        <f ca="1">計算過程!G47</f>
        <v>6.6059999999999999</v>
      </c>
      <c r="O50" s="88">
        <f>計算過程!H47</f>
        <v>0</v>
      </c>
      <c r="P50" s="88">
        <f>計算過程!P47</f>
        <v>140</v>
      </c>
      <c r="Q50" s="88">
        <f>計算過程!Q47</f>
        <v>200</v>
      </c>
      <c r="R50" s="88">
        <f>計算過程!R47</f>
        <v>30</v>
      </c>
      <c r="S50" s="88">
        <f>計算過程!S47</f>
        <v>180</v>
      </c>
      <c r="T50" s="88">
        <f>計算過程!T47</f>
        <v>0</v>
      </c>
      <c r="U50" s="88">
        <f ca="1">計算過程!U47</f>
        <v>26.52298377544998</v>
      </c>
      <c r="V50" s="88">
        <f>計算過程!AF47</f>
        <v>-5.0500000000000007</v>
      </c>
      <c r="W50" s="88">
        <f>計算過程!AL47</f>
        <v>0</v>
      </c>
    </row>
    <row r="51" spans="8:23">
      <c r="H51" s="28">
        <v>41682</v>
      </c>
      <c r="I51" s="88">
        <f ca="1">計算過程!B48</f>
        <v>30.423848</v>
      </c>
      <c r="J51" s="88">
        <f ca="1">計算過程!C48</f>
        <v>39.683279999999996</v>
      </c>
      <c r="K51" s="88">
        <f ca="1">計算過程!D48</f>
        <v>7.6059619999999999</v>
      </c>
      <c r="L51" s="88">
        <f ca="1">計算過程!E48</f>
        <v>29.762460000000001</v>
      </c>
      <c r="M51" s="88">
        <f ca="1">計算過程!F48</f>
        <v>0</v>
      </c>
      <c r="N51" s="88">
        <f ca="1">計算過程!G48</f>
        <v>6.7365000000000004</v>
      </c>
      <c r="O51" s="88">
        <f>計算過程!H48</f>
        <v>0</v>
      </c>
      <c r="P51" s="88">
        <f>計算過程!P48</f>
        <v>184</v>
      </c>
      <c r="Q51" s="88">
        <f>計算過程!Q48</f>
        <v>240</v>
      </c>
      <c r="R51" s="88">
        <f>計算過程!R48</f>
        <v>46</v>
      </c>
      <c r="S51" s="88">
        <f>計算過程!S48</f>
        <v>180</v>
      </c>
      <c r="T51" s="88">
        <f>計算過程!T48</f>
        <v>0</v>
      </c>
      <c r="U51" s="88">
        <f ca="1">計算過程!U48</f>
        <v>27.046939177008596</v>
      </c>
      <c r="V51" s="88">
        <f>計算過程!AF48</f>
        <v>-6.1375000000000002</v>
      </c>
      <c r="W51" s="88">
        <f>計算過程!AL48</f>
        <v>0</v>
      </c>
    </row>
    <row r="52" spans="8:23">
      <c r="H52" s="28">
        <v>41683</v>
      </c>
      <c r="I52" s="88">
        <f ca="1">計算過程!B49</f>
        <v>15.211924</v>
      </c>
      <c r="J52" s="88">
        <f ca="1">計算過程!C49</f>
        <v>24.802050000000001</v>
      </c>
      <c r="K52" s="88">
        <f ca="1">計算過程!D49</f>
        <v>4.6297160000000002</v>
      </c>
      <c r="L52" s="88">
        <f ca="1">計算過程!E49</f>
        <v>29.762460000000001</v>
      </c>
      <c r="M52" s="88">
        <f ca="1">計算過程!F49</f>
        <v>0</v>
      </c>
      <c r="N52" s="88">
        <f ca="1">計算過程!G49</f>
        <v>7.3494999999999999</v>
      </c>
      <c r="O52" s="88">
        <f>計算過程!H49</f>
        <v>0</v>
      </c>
      <c r="P52" s="88">
        <f>計算過程!P49</f>
        <v>92</v>
      </c>
      <c r="Q52" s="88">
        <f>計算過程!Q49</f>
        <v>150</v>
      </c>
      <c r="R52" s="88">
        <f>計算過程!R49</f>
        <v>28</v>
      </c>
      <c r="S52" s="88">
        <f>計算過程!S49</f>
        <v>180</v>
      </c>
      <c r="T52" s="88">
        <f>計算過程!T49</f>
        <v>0</v>
      </c>
      <c r="U52" s="88">
        <f ca="1">計算過程!U49</f>
        <v>29.5081243199621</v>
      </c>
      <c r="V52" s="88">
        <f>計算過程!AF49</f>
        <v>-11.245833333333332</v>
      </c>
      <c r="W52" s="88">
        <f>計算過程!AL49</f>
        <v>0</v>
      </c>
    </row>
    <row r="53" spans="8:23">
      <c r="H53" s="28">
        <v>41684</v>
      </c>
      <c r="I53" s="88">
        <f ca="1">計算過程!B50</f>
        <v>10.251514</v>
      </c>
      <c r="J53" s="88">
        <f ca="1">計算過程!C50</f>
        <v>16.534700000000001</v>
      </c>
      <c r="K53" s="88">
        <f ca="1">計算過程!D50</f>
        <v>1.3227760000000002</v>
      </c>
      <c r="L53" s="88">
        <f ca="1">計算過程!E50</f>
        <v>29.762460000000001</v>
      </c>
      <c r="M53" s="88">
        <f ca="1">計算過程!F50</f>
        <v>0</v>
      </c>
      <c r="N53" s="88">
        <f ca="1">計算過程!G50</f>
        <v>7.4665000000000008</v>
      </c>
      <c r="O53" s="88">
        <f>計算過程!H50</f>
        <v>0</v>
      </c>
      <c r="P53" s="88">
        <f>計算過程!P50</f>
        <v>62</v>
      </c>
      <c r="Q53" s="88">
        <f>計算過程!Q50</f>
        <v>100</v>
      </c>
      <c r="R53" s="88">
        <f>計算過程!R50</f>
        <v>8</v>
      </c>
      <c r="S53" s="88">
        <f>計算過程!S50</f>
        <v>180</v>
      </c>
      <c r="T53" s="88">
        <f>計算過程!T50</f>
        <v>0</v>
      </c>
      <c r="U53" s="88">
        <f ca="1">計算過程!U50</f>
        <v>29.97787743860086</v>
      </c>
      <c r="V53" s="88">
        <f>計算過程!AF50</f>
        <v>-12.220833333333333</v>
      </c>
      <c r="W53" s="88">
        <f>計算過程!AL50</f>
        <v>0</v>
      </c>
    </row>
    <row r="54" spans="8:23">
      <c r="H54" s="28">
        <v>41685</v>
      </c>
      <c r="I54" s="88">
        <f ca="1">計算過程!B51</f>
        <v>15.211924</v>
      </c>
      <c r="J54" s="88">
        <f ca="1">計算過程!C51</f>
        <v>24.802050000000001</v>
      </c>
      <c r="K54" s="88">
        <f ca="1">計算過程!D51</f>
        <v>4.6297160000000002</v>
      </c>
      <c r="L54" s="88">
        <f ca="1">計算過程!E51</f>
        <v>29.762460000000001</v>
      </c>
      <c r="M54" s="88">
        <f ca="1">計算過程!F51</f>
        <v>0</v>
      </c>
      <c r="N54" s="88">
        <f ca="1">計算過程!G51</f>
        <v>7.3860000000000001</v>
      </c>
      <c r="O54" s="88">
        <f>計算過程!H51</f>
        <v>0</v>
      </c>
      <c r="P54" s="88">
        <f>計算過程!P51</f>
        <v>92</v>
      </c>
      <c r="Q54" s="88">
        <f>計算過程!Q51</f>
        <v>150</v>
      </c>
      <c r="R54" s="88">
        <f>計算過程!R51</f>
        <v>28</v>
      </c>
      <c r="S54" s="88">
        <f>計算過程!S51</f>
        <v>180</v>
      </c>
      <c r="T54" s="88">
        <f>計算過程!T51</f>
        <v>0</v>
      </c>
      <c r="U54" s="88">
        <f ca="1">計算過程!U51</f>
        <v>29.654671233041714</v>
      </c>
      <c r="V54" s="88">
        <f>計算過程!AF51</f>
        <v>-11.549999999999999</v>
      </c>
      <c r="W54" s="88">
        <f>計算過程!AL51</f>
        <v>0</v>
      </c>
    </row>
    <row r="55" spans="8:23">
      <c r="H55" s="28">
        <v>41686</v>
      </c>
      <c r="I55" s="88">
        <f ca="1">計算過程!B52</f>
        <v>15.211924</v>
      </c>
      <c r="J55" s="88">
        <f ca="1">計算過程!C52</f>
        <v>24.802050000000001</v>
      </c>
      <c r="K55" s="88">
        <f ca="1">計算過程!D52</f>
        <v>4.6297160000000002</v>
      </c>
      <c r="L55" s="88">
        <f ca="1">計算過程!E52</f>
        <v>29.762460000000001</v>
      </c>
      <c r="M55" s="88">
        <f ca="1">計算過程!F52</f>
        <v>0</v>
      </c>
      <c r="N55" s="88">
        <f ca="1">計算過程!G52</f>
        <v>7.3440000000000003</v>
      </c>
      <c r="O55" s="88">
        <f>計算過程!H52</f>
        <v>0</v>
      </c>
      <c r="P55" s="88">
        <f>計算過程!P52</f>
        <v>92</v>
      </c>
      <c r="Q55" s="88">
        <f>計算過程!Q52</f>
        <v>150</v>
      </c>
      <c r="R55" s="88">
        <f>計算過程!R52</f>
        <v>28</v>
      </c>
      <c r="S55" s="88">
        <f>計算過程!S52</f>
        <v>180</v>
      </c>
      <c r="T55" s="88">
        <f>計算過程!T52</f>
        <v>0</v>
      </c>
      <c r="U55" s="88">
        <f ca="1">計算過程!U52</f>
        <v>29.486041908402157</v>
      </c>
      <c r="V55" s="88">
        <f>計算過程!AF52</f>
        <v>-11.200000000000001</v>
      </c>
      <c r="W55" s="88">
        <f>計算過程!AL52</f>
        <v>0</v>
      </c>
    </row>
    <row r="56" spans="8:23">
      <c r="H56" s="28">
        <v>41687</v>
      </c>
      <c r="I56" s="88">
        <f ca="1">計算過程!B53</f>
        <v>15.211924</v>
      </c>
      <c r="J56" s="88">
        <f ca="1">計算過程!C53</f>
        <v>24.802050000000001</v>
      </c>
      <c r="K56" s="88">
        <f ca="1">計算過程!D53</f>
        <v>4.6297160000000002</v>
      </c>
      <c r="L56" s="88">
        <f ca="1">計算過程!E53</f>
        <v>29.762460000000001</v>
      </c>
      <c r="M56" s="88">
        <f ca="1">計算過程!F53</f>
        <v>0</v>
      </c>
      <c r="N56" s="88">
        <f ca="1">計算過程!G53</f>
        <v>7.1044999999999998</v>
      </c>
      <c r="O56" s="88">
        <f>計算過程!H53</f>
        <v>0</v>
      </c>
      <c r="P56" s="88">
        <f>計算過程!P53</f>
        <v>92</v>
      </c>
      <c r="Q56" s="88">
        <f>計算過程!Q53</f>
        <v>150</v>
      </c>
      <c r="R56" s="88">
        <f>計算過程!R53</f>
        <v>28</v>
      </c>
      <c r="S56" s="88">
        <f>計算過程!S53</f>
        <v>180</v>
      </c>
      <c r="T56" s="88">
        <f>計算過程!T53</f>
        <v>0</v>
      </c>
      <c r="U56" s="88">
        <f ca="1">計算過程!U53</f>
        <v>28.524453259564694</v>
      </c>
      <c r="V56" s="88">
        <f>計算過程!AF53</f>
        <v>-9.2041666666666657</v>
      </c>
      <c r="W56" s="88">
        <f>計算過程!AL53</f>
        <v>0</v>
      </c>
    </row>
    <row r="57" spans="8:23">
      <c r="H57" s="28">
        <v>41688</v>
      </c>
      <c r="I57" s="88">
        <f ca="1">計算過程!B54</f>
        <v>23.148579999999999</v>
      </c>
      <c r="J57" s="88">
        <f ca="1">計算過程!C54</f>
        <v>33.069400000000002</v>
      </c>
      <c r="K57" s="88">
        <f ca="1">計算過程!D54</f>
        <v>4.9604099999999995</v>
      </c>
      <c r="L57" s="88">
        <f ca="1">計算過程!E54</f>
        <v>29.762460000000001</v>
      </c>
      <c r="M57" s="88">
        <f ca="1">計算過程!F54</f>
        <v>0</v>
      </c>
      <c r="N57" s="88">
        <f ca="1">計算過程!G54</f>
        <v>7.6254999999999997</v>
      </c>
      <c r="O57" s="88">
        <f>計算過程!H54</f>
        <v>0</v>
      </c>
      <c r="P57" s="88">
        <f>計算過程!P54</f>
        <v>140</v>
      </c>
      <c r="Q57" s="88">
        <f>計算過程!Q54</f>
        <v>200</v>
      </c>
      <c r="R57" s="88">
        <f>計算過程!R54</f>
        <v>30</v>
      </c>
      <c r="S57" s="88">
        <f>計算過程!S54</f>
        <v>180</v>
      </c>
      <c r="T57" s="88">
        <f>計算過程!T54</f>
        <v>0</v>
      </c>
      <c r="U57" s="88">
        <f ca="1">計算過程!U54</f>
        <v>30.616259881879174</v>
      </c>
      <c r="V57" s="88">
        <f>計算過程!AF54</f>
        <v>-13.545833333333334</v>
      </c>
      <c r="W57" s="88">
        <f>計算過程!AL54</f>
        <v>0</v>
      </c>
    </row>
    <row r="58" spans="8:23">
      <c r="H58" s="28">
        <v>41689</v>
      </c>
      <c r="I58" s="88">
        <f ca="1">計算過程!B55</f>
        <v>5.2911040000000007</v>
      </c>
      <c r="J58" s="88">
        <f ca="1">計算過程!C55</f>
        <v>31.415929999999999</v>
      </c>
      <c r="K58" s="88">
        <f ca="1">計算過程!D55</f>
        <v>4.6297160000000002</v>
      </c>
      <c r="L58" s="88">
        <f ca="1">計算過程!E55</f>
        <v>0</v>
      </c>
      <c r="M58" s="88">
        <f ca="1">計算過程!F55</f>
        <v>0</v>
      </c>
      <c r="N58" s="88">
        <f ca="1">計算過程!G55</f>
        <v>0</v>
      </c>
      <c r="O58" s="88">
        <f>計算過程!H55</f>
        <v>0</v>
      </c>
      <c r="P58" s="88">
        <f>計算過程!P55</f>
        <v>32</v>
      </c>
      <c r="Q58" s="88">
        <f>計算過程!Q55</f>
        <v>190</v>
      </c>
      <c r="R58" s="88">
        <f>計算過程!R55</f>
        <v>28</v>
      </c>
      <c r="S58" s="88">
        <f>計算過程!S55</f>
        <v>0</v>
      </c>
      <c r="T58" s="88">
        <f>計算過程!T55</f>
        <v>0</v>
      </c>
      <c r="U58" s="88">
        <f ca="1">計算過程!U55</f>
        <v>0</v>
      </c>
      <c r="V58" s="88">
        <f>計算過程!AF55</f>
        <v>-15.066666666666668</v>
      </c>
      <c r="W58" s="88">
        <f>計算過程!AL55</f>
        <v>0</v>
      </c>
    </row>
    <row r="59" spans="8:23">
      <c r="H59" s="28">
        <v>41690</v>
      </c>
      <c r="I59" s="88">
        <f ca="1">計算過程!B56</f>
        <v>15.211924</v>
      </c>
      <c r="J59" s="88">
        <f ca="1">計算過程!C56</f>
        <v>24.802050000000001</v>
      </c>
      <c r="K59" s="88">
        <f ca="1">計算過程!D56</f>
        <v>4.6297160000000002</v>
      </c>
      <c r="L59" s="88">
        <f ca="1">計算過程!E56</f>
        <v>29.762460000000001</v>
      </c>
      <c r="M59" s="88">
        <f ca="1">計算過程!F56</f>
        <v>0</v>
      </c>
      <c r="N59" s="88">
        <f ca="1">計算過程!G56</f>
        <v>7.8240000000000007</v>
      </c>
      <c r="O59" s="88">
        <f>計算過程!H56</f>
        <v>0</v>
      </c>
      <c r="P59" s="88">
        <f>計算過程!P56</f>
        <v>92</v>
      </c>
      <c r="Q59" s="88">
        <f>計算過程!Q56</f>
        <v>150</v>
      </c>
      <c r="R59" s="88">
        <f>計算過程!R56</f>
        <v>28</v>
      </c>
      <c r="S59" s="88">
        <f>計算過程!S56</f>
        <v>180</v>
      </c>
      <c r="T59" s="88">
        <f>計算過程!T56</f>
        <v>0</v>
      </c>
      <c r="U59" s="88">
        <f ca="1">計算過程!U56</f>
        <v>31.413234189997073</v>
      </c>
      <c r="V59" s="88">
        <f>計算過程!AF56</f>
        <v>-15.200000000000001</v>
      </c>
      <c r="W59" s="88">
        <f>計算過程!AL56</f>
        <v>0</v>
      </c>
    </row>
    <row r="60" spans="8:23">
      <c r="H60" s="28">
        <v>41691</v>
      </c>
      <c r="I60" s="88">
        <f ca="1">計算過程!B57</f>
        <v>10.251514</v>
      </c>
      <c r="J60" s="88">
        <f ca="1">計算過程!C57</f>
        <v>16.534700000000001</v>
      </c>
      <c r="K60" s="88">
        <f ca="1">計算過程!D57</f>
        <v>1.3227760000000002</v>
      </c>
      <c r="L60" s="88">
        <f ca="1">計算過程!E57</f>
        <v>29.762460000000001</v>
      </c>
      <c r="M60" s="88">
        <f ca="1">計算過程!F57</f>
        <v>0</v>
      </c>
      <c r="N60" s="88">
        <f ca="1">計算過程!G57</f>
        <v>7.4554999999999998</v>
      </c>
      <c r="O60" s="88">
        <f>計算過程!H57</f>
        <v>0</v>
      </c>
      <c r="P60" s="88">
        <f>計算過程!P57</f>
        <v>62</v>
      </c>
      <c r="Q60" s="88">
        <f>計算過程!Q57</f>
        <v>100</v>
      </c>
      <c r="R60" s="88">
        <f>計算過程!R57</f>
        <v>8</v>
      </c>
      <c r="S60" s="88">
        <f>計算過程!S57</f>
        <v>180</v>
      </c>
      <c r="T60" s="88">
        <f>計算過程!T57</f>
        <v>0</v>
      </c>
      <c r="U60" s="88">
        <f ca="1">計算過程!U57</f>
        <v>29.933712615480978</v>
      </c>
      <c r="V60" s="88">
        <f>計算過程!AF57</f>
        <v>-12.129166666666665</v>
      </c>
      <c r="W60" s="88">
        <f>計算過程!AL57</f>
        <v>0</v>
      </c>
    </row>
    <row r="61" spans="8:23">
      <c r="H61" s="28">
        <v>41692</v>
      </c>
      <c r="I61" s="88">
        <f ca="1">計算過程!B58</f>
        <v>22.487192</v>
      </c>
      <c r="J61" s="88">
        <f ca="1">計算過程!C58</f>
        <v>33.069400000000002</v>
      </c>
      <c r="K61" s="88">
        <f ca="1">計算過程!D58</f>
        <v>5.6217980000000001</v>
      </c>
      <c r="L61" s="88">
        <f ca="1">計算過程!E58</f>
        <v>29.762460000000001</v>
      </c>
      <c r="M61" s="88">
        <f ca="1">計算過程!F58</f>
        <v>0</v>
      </c>
      <c r="N61" s="88">
        <f ca="1">計算過程!G58</f>
        <v>7.1145000000000005</v>
      </c>
      <c r="O61" s="88">
        <f>計算過程!H58</f>
        <v>0</v>
      </c>
      <c r="P61" s="88">
        <f>計算過程!P58</f>
        <v>136</v>
      </c>
      <c r="Q61" s="88">
        <f>計算過程!Q58</f>
        <v>200</v>
      </c>
      <c r="R61" s="88">
        <f>計算過程!R58</f>
        <v>34</v>
      </c>
      <c r="S61" s="88">
        <f>計算過程!S58</f>
        <v>180</v>
      </c>
      <c r="T61" s="88">
        <f>計算過程!T58</f>
        <v>0</v>
      </c>
      <c r="U61" s="88">
        <f ca="1">計算過程!U58</f>
        <v>28.564603098764589</v>
      </c>
      <c r="V61" s="88">
        <f>計算過程!AF58</f>
        <v>-9.2874999999999996</v>
      </c>
      <c r="W61" s="88">
        <f>計算過程!AL58</f>
        <v>0</v>
      </c>
    </row>
    <row r="62" spans="8:23">
      <c r="H62" s="28">
        <v>41693</v>
      </c>
      <c r="I62" s="88">
        <f ca="1">計算過程!B59</f>
        <v>10.251514</v>
      </c>
      <c r="J62" s="88">
        <f ca="1">計算過程!C59</f>
        <v>16.534700000000001</v>
      </c>
      <c r="K62" s="88">
        <f ca="1">計算過程!D59</f>
        <v>1.3227760000000002</v>
      </c>
      <c r="L62" s="88">
        <f ca="1">計算過程!E59</f>
        <v>29.762460000000001</v>
      </c>
      <c r="M62" s="88">
        <f ca="1">計算過程!F59</f>
        <v>0</v>
      </c>
      <c r="N62" s="88">
        <f ca="1">計算過程!G59</f>
        <v>6.6385000000000014</v>
      </c>
      <c r="O62" s="88">
        <f>計算過程!H59</f>
        <v>0</v>
      </c>
      <c r="P62" s="88">
        <f>計算過程!P59</f>
        <v>62</v>
      </c>
      <c r="Q62" s="88">
        <f>計算過程!Q59</f>
        <v>100</v>
      </c>
      <c r="R62" s="88">
        <f>計算過程!R59</f>
        <v>8</v>
      </c>
      <c r="S62" s="88">
        <f>計算過程!S59</f>
        <v>180</v>
      </c>
      <c r="T62" s="88">
        <f>計算過程!T59</f>
        <v>0</v>
      </c>
      <c r="U62" s="88">
        <f ca="1">計算過程!U59</f>
        <v>26.653470752849639</v>
      </c>
      <c r="V62" s="88">
        <f>計算過程!AF59</f>
        <v>-5.3208333333333337</v>
      </c>
      <c r="W62" s="88">
        <f>計算過程!AL59</f>
        <v>0</v>
      </c>
    </row>
    <row r="63" spans="8:23">
      <c r="H63" s="28">
        <v>41694</v>
      </c>
      <c r="I63" s="88">
        <f ca="1">計算過程!B60</f>
        <v>15.211924</v>
      </c>
      <c r="J63" s="88">
        <f ca="1">計算過程!C60</f>
        <v>24.802050000000001</v>
      </c>
      <c r="K63" s="88">
        <f ca="1">計算過程!D60</f>
        <v>4.6297160000000002</v>
      </c>
      <c r="L63" s="88">
        <f ca="1">計算過程!E60</f>
        <v>29.762460000000001</v>
      </c>
      <c r="M63" s="88">
        <f ca="1">計算過程!F60</f>
        <v>0</v>
      </c>
      <c r="N63" s="88">
        <f ca="1">計算過程!G60</f>
        <v>5.8705000000000007</v>
      </c>
      <c r="O63" s="88">
        <f>計算過程!H60</f>
        <v>0</v>
      </c>
      <c r="P63" s="88">
        <f>計算過程!P60</f>
        <v>92</v>
      </c>
      <c r="Q63" s="88">
        <f>計算過程!Q60</f>
        <v>150</v>
      </c>
      <c r="R63" s="88">
        <f>計算過程!R60</f>
        <v>28</v>
      </c>
      <c r="S63" s="88">
        <f>計算過程!S60</f>
        <v>180</v>
      </c>
      <c r="T63" s="88">
        <f>計算過程!T60</f>
        <v>0</v>
      </c>
      <c r="U63" s="88">
        <f ca="1">計算過程!U60</f>
        <v>23.569963102297777</v>
      </c>
      <c r="V63" s="88">
        <f>計算過程!AF60</f>
        <v>1.0791666666666666</v>
      </c>
      <c r="W63" s="88">
        <f>計算過程!AL60</f>
        <v>0</v>
      </c>
    </row>
    <row r="64" spans="8:23">
      <c r="H64" s="28">
        <v>41695</v>
      </c>
      <c r="I64" s="88">
        <f ca="1">計算過程!B61</f>
        <v>23.148579999999999</v>
      </c>
      <c r="J64" s="88">
        <f ca="1">計算過程!C61</f>
        <v>33.069400000000002</v>
      </c>
      <c r="K64" s="88">
        <f ca="1">計算過程!D61</f>
        <v>4.9604099999999995</v>
      </c>
      <c r="L64" s="88">
        <f ca="1">計算過程!E61</f>
        <v>29.762460000000001</v>
      </c>
      <c r="M64" s="88">
        <f ca="1">計算過程!F61</f>
        <v>0</v>
      </c>
      <c r="N64" s="88">
        <f ca="1">計算過程!G61</f>
        <v>5.9530000000000003</v>
      </c>
      <c r="O64" s="88">
        <f>計算過程!H61</f>
        <v>0</v>
      </c>
      <c r="P64" s="88">
        <f>計算過程!P61</f>
        <v>140</v>
      </c>
      <c r="Q64" s="88">
        <f>計算過程!Q61</f>
        <v>200</v>
      </c>
      <c r="R64" s="88">
        <f>計算過程!R61</f>
        <v>30</v>
      </c>
      <c r="S64" s="88">
        <f>計算過程!S61</f>
        <v>180</v>
      </c>
      <c r="T64" s="88">
        <f>計算過程!T61</f>
        <v>0</v>
      </c>
      <c r="U64" s="88">
        <f ca="1">計算過程!U61</f>
        <v>23.9011992756969</v>
      </c>
      <c r="V64" s="88">
        <f>計算過程!AF61</f>
        <v>0.39166666666666661</v>
      </c>
      <c r="W64" s="88">
        <f>計算過程!AL61</f>
        <v>0</v>
      </c>
    </row>
    <row r="65" spans="8:23">
      <c r="H65" s="28">
        <v>41696</v>
      </c>
      <c r="I65" s="88">
        <f ca="1">計算過程!B62</f>
        <v>30.423848</v>
      </c>
      <c r="J65" s="88">
        <f ca="1">計算過程!C62</f>
        <v>39.683279999999996</v>
      </c>
      <c r="K65" s="88">
        <f ca="1">計算過程!D62</f>
        <v>7.6059619999999999</v>
      </c>
      <c r="L65" s="88">
        <f ca="1">計算過程!E62</f>
        <v>29.762460000000001</v>
      </c>
      <c r="M65" s="88">
        <f ca="1">計算過程!F62</f>
        <v>0</v>
      </c>
      <c r="N65" s="88">
        <f ca="1">計算過程!G62</f>
        <v>6.2199999999999989</v>
      </c>
      <c r="O65" s="88">
        <f>計算過程!H62</f>
        <v>0</v>
      </c>
      <c r="P65" s="88">
        <f>計算過程!P62</f>
        <v>184</v>
      </c>
      <c r="Q65" s="88">
        <f>計算過程!Q62</f>
        <v>240</v>
      </c>
      <c r="R65" s="88">
        <f>計算過程!R62</f>
        <v>46</v>
      </c>
      <c r="S65" s="88">
        <f>計算過程!S62</f>
        <v>180</v>
      </c>
      <c r="T65" s="88">
        <f>計算過程!T62</f>
        <v>0</v>
      </c>
      <c r="U65" s="88">
        <f ca="1">計算過程!U62</f>
        <v>24.973199982334069</v>
      </c>
      <c r="V65" s="88">
        <f>計算過程!AF62</f>
        <v>-1.8333333333333333</v>
      </c>
      <c r="W65" s="88">
        <f>計算過程!AL62</f>
        <v>0</v>
      </c>
    </row>
    <row r="66" spans="8:23">
      <c r="H66" s="28">
        <v>41697</v>
      </c>
      <c r="I66" s="88">
        <f ca="1">計算過程!B63</f>
        <v>15.211924</v>
      </c>
      <c r="J66" s="88">
        <f ca="1">計算過程!C63</f>
        <v>24.802050000000001</v>
      </c>
      <c r="K66" s="88">
        <f ca="1">計算過程!D63</f>
        <v>4.6297160000000002</v>
      </c>
      <c r="L66" s="88">
        <f ca="1">計算過程!E63</f>
        <v>29.762460000000001</v>
      </c>
      <c r="M66" s="88">
        <f ca="1">計算過程!F63</f>
        <v>0</v>
      </c>
      <c r="N66" s="88">
        <f ca="1">計算過程!G63</f>
        <v>6.5000000000000009</v>
      </c>
      <c r="O66" s="88">
        <f>計算過程!H63</f>
        <v>0</v>
      </c>
      <c r="P66" s="88">
        <f>計算過程!P63</f>
        <v>92</v>
      </c>
      <c r="Q66" s="88">
        <f>計算過程!Q63</f>
        <v>150</v>
      </c>
      <c r="R66" s="88">
        <f>計算過程!R63</f>
        <v>28</v>
      </c>
      <c r="S66" s="88">
        <f>計算過程!S63</f>
        <v>180</v>
      </c>
      <c r="T66" s="88">
        <f>計算過程!T63</f>
        <v>0</v>
      </c>
      <c r="U66" s="88">
        <f ca="1">計算過程!U63</f>
        <v>26.097395479931105</v>
      </c>
      <c r="V66" s="88">
        <f>計算過程!AF63</f>
        <v>-4.166666666666667</v>
      </c>
      <c r="W66" s="88">
        <f>計算過程!AL63</f>
        <v>0</v>
      </c>
    </row>
    <row r="67" spans="8:23">
      <c r="H67" s="28">
        <v>41698</v>
      </c>
      <c r="I67" s="88">
        <f ca="1">計算過程!B64</f>
        <v>10.251514</v>
      </c>
      <c r="J67" s="88">
        <f ca="1">計算過程!C64</f>
        <v>16.534700000000001</v>
      </c>
      <c r="K67" s="88">
        <f ca="1">計算過程!D64</f>
        <v>1.3227760000000002</v>
      </c>
      <c r="L67" s="88">
        <f ca="1">計算過程!E64</f>
        <v>29.762460000000001</v>
      </c>
      <c r="M67" s="88">
        <f ca="1">計算過程!F64</f>
        <v>0</v>
      </c>
      <c r="N67" s="88">
        <f ca="1">計算過程!G64</f>
        <v>6.7975000000000012</v>
      </c>
      <c r="O67" s="88">
        <f>計算過程!H64</f>
        <v>0</v>
      </c>
      <c r="P67" s="88">
        <f>計算過程!P64</f>
        <v>62</v>
      </c>
      <c r="Q67" s="88">
        <f>計算過程!Q64</f>
        <v>100</v>
      </c>
      <c r="R67" s="88">
        <f>計算過程!R64</f>
        <v>8</v>
      </c>
      <c r="S67" s="88">
        <f>計算過程!S64</f>
        <v>180</v>
      </c>
      <c r="T67" s="88">
        <f>計算過程!T64</f>
        <v>0</v>
      </c>
      <c r="U67" s="88">
        <f ca="1">計算過程!U64</f>
        <v>27.291853196127953</v>
      </c>
      <c r="V67" s="88">
        <f>計算過程!AF64</f>
        <v>-6.645833333333333</v>
      </c>
      <c r="W67" s="88">
        <f>計算過程!AL64</f>
        <v>0</v>
      </c>
    </row>
    <row r="68" spans="8:23">
      <c r="H68" s="28">
        <v>41699</v>
      </c>
      <c r="I68" s="88">
        <f ca="1">計算過程!B65</f>
        <v>15.211924</v>
      </c>
      <c r="J68" s="88">
        <f ca="1">計算過程!C65</f>
        <v>24.802050000000001</v>
      </c>
      <c r="K68" s="88">
        <f ca="1">計算過程!D65</f>
        <v>4.6297160000000002</v>
      </c>
      <c r="L68" s="88">
        <f ca="1">計算過程!E65</f>
        <v>29.762460000000001</v>
      </c>
      <c r="M68" s="88">
        <f ca="1">計算過程!F65</f>
        <v>0</v>
      </c>
      <c r="N68" s="88">
        <f ca="1">計算過程!G65</f>
        <v>7.0970000000000004</v>
      </c>
      <c r="O68" s="88">
        <f>計算過程!H65</f>
        <v>0</v>
      </c>
      <c r="P68" s="88">
        <f>計算過程!P65</f>
        <v>92</v>
      </c>
      <c r="Q68" s="88">
        <f>計算過程!Q65</f>
        <v>150</v>
      </c>
      <c r="R68" s="88">
        <f>計算過程!R65</f>
        <v>28</v>
      </c>
      <c r="S68" s="88">
        <f>計算過程!S65</f>
        <v>180</v>
      </c>
      <c r="T68" s="88">
        <f>計算過程!T65</f>
        <v>0</v>
      </c>
      <c r="U68" s="88">
        <f ca="1">計算過程!U65</f>
        <v>28.494340880164774</v>
      </c>
      <c r="V68" s="88">
        <f>計算過程!AF65</f>
        <v>-9.1416666666666675</v>
      </c>
      <c r="W68" s="88">
        <f>計算過程!AL65</f>
        <v>0</v>
      </c>
    </row>
    <row r="69" spans="8:23">
      <c r="H69" s="28">
        <v>41700</v>
      </c>
      <c r="I69" s="88">
        <f ca="1">計算過程!B66</f>
        <v>15.211924</v>
      </c>
      <c r="J69" s="88">
        <f ca="1">計算過程!C66</f>
        <v>24.802050000000001</v>
      </c>
      <c r="K69" s="88">
        <f ca="1">計算過程!D66</f>
        <v>4.6297160000000002</v>
      </c>
      <c r="L69" s="88">
        <f ca="1">計算過程!E66</f>
        <v>29.762460000000001</v>
      </c>
      <c r="M69" s="88">
        <f ca="1">計算過程!F66</f>
        <v>0</v>
      </c>
      <c r="N69" s="88">
        <f ca="1">計算過程!G66</f>
        <v>6.9474999999999998</v>
      </c>
      <c r="O69" s="88">
        <f>計算過程!H66</f>
        <v>0</v>
      </c>
      <c r="P69" s="88">
        <f>計算過程!P66</f>
        <v>92</v>
      </c>
      <c r="Q69" s="88">
        <f>計算過程!Q66</f>
        <v>150</v>
      </c>
      <c r="R69" s="88">
        <f>計算過程!R66</f>
        <v>28</v>
      </c>
      <c r="S69" s="88">
        <f>計算過程!S66</f>
        <v>180</v>
      </c>
      <c r="T69" s="88">
        <f>計算過程!T66</f>
        <v>0</v>
      </c>
      <c r="U69" s="88">
        <f ca="1">計算過程!U66</f>
        <v>27.894100784126358</v>
      </c>
      <c r="V69" s="88">
        <f>計算過程!AF66</f>
        <v>-7.8958333333333348</v>
      </c>
      <c r="W69" s="88">
        <f>計算過程!AL66</f>
        <v>0</v>
      </c>
    </row>
    <row r="70" spans="8:23">
      <c r="H70" s="28">
        <v>41701</v>
      </c>
      <c r="I70" s="88">
        <f ca="1">計算過程!B67</f>
        <v>15.211924</v>
      </c>
      <c r="J70" s="88">
        <f ca="1">計算過程!C67</f>
        <v>24.802050000000001</v>
      </c>
      <c r="K70" s="88">
        <f ca="1">計算過程!D67</f>
        <v>4.6297160000000002</v>
      </c>
      <c r="L70" s="88">
        <f ca="1">計算過程!E67</f>
        <v>29.762460000000001</v>
      </c>
      <c r="M70" s="88">
        <f ca="1">計算過程!F67</f>
        <v>0</v>
      </c>
      <c r="N70" s="88">
        <f ca="1">計算過程!G67</f>
        <v>6.5415000000000001</v>
      </c>
      <c r="O70" s="88">
        <f>計算過程!H67</f>
        <v>0</v>
      </c>
      <c r="P70" s="88">
        <f>計算過程!P67</f>
        <v>92</v>
      </c>
      <c r="Q70" s="88">
        <f>計算過程!Q67</f>
        <v>150</v>
      </c>
      <c r="R70" s="88">
        <f>計算過程!R67</f>
        <v>28</v>
      </c>
      <c r="S70" s="88">
        <f>計算過程!S67</f>
        <v>180</v>
      </c>
      <c r="T70" s="88">
        <f>計算過程!T67</f>
        <v>0</v>
      </c>
      <c r="U70" s="88">
        <f ca="1">計算過程!U67</f>
        <v>26.264017312610665</v>
      </c>
      <c r="V70" s="88">
        <f>計算過程!AF67</f>
        <v>-4.5125000000000011</v>
      </c>
      <c r="W70" s="88">
        <f>計算過程!AL67</f>
        <v>0</v>
      </c>
    </row>
    <row r="71" spans="8:23">
      <c r="H71" s="28">
        <v>41702</v>
      </c>
      <c r="I71" s="88">
        <f ca="1">計算過程!B68</f>
        <v>23.148579999999999</v>
      </c>
      <c r="J71" s="88">
        <f ca="1">計算過程!C68</f>
        <v>33.069400000000002</v>
      </c>
      <c r="K71" s="88">
        <f ca="1">計算過程!D68</f>
        <v>4.9604099999999995</v>
      </c>
      <c r="L71" s="88">
        <f ca="1">計算過程!E68</f>
        <v>29.762460000000001</v>
      </c>
      <c r="M71" s="88">
        <f ca="1">計算過程!F68</f>
        <v>0</v>
      </c>
      <c r="N71" s="88">
        <f ca="1">計算過程!G68</f>
        <v>7.0994999999999999</v>
      </c>
      <c r="O71" s="88">
        <f>計算過程!H68</f>
        <v>0</v>
      </c>
      <c r="P71" s="88">
        <f>計算過程!P68</f>
        <v>140</v>
      </c>
      <c r="Q71" s="88">
        <f>計算過程!Q68</f>
        <v>200</v>
      </c>
      <c r="R71" s="88">
        <f>計算過程!R68</f>
        <v>30</v>
      </c>
      <c r="S71" s="88">
        <f>計算過程!S68</f>
        <v>180</v>
      </c>
      <c r="T71" s="88">
        <f>計算過程!T68</f>
        <v>0</v>
      </c>
      <c r="U71" s="88">
        <f ca="1">計算過程!U68</f>
        <v>28.504378339964749</v>
      </c>
      <c r="V71" s="88">
        <f>計算過程!AF68</f>
        <v>-9.1624999999999996</v>
      </c>
      <c r="W71" s="88">
        <f>計算過程!AL68</f>
        <v>0</v>
      </c>
    </row>
    <row r="72" spans="8:23">
      <c r="H72" s="28">
        <v>41703</v>
      </c>
      <c r="I72" s="88">
        <f ca="1">計算過程!B69</f>
        <v>5.2911040000000007</v>
      </c>
      <c r="J72" s="88">
        <f ca="1">計算過程!C69</f>
        <v>31.415929999999999</v>
      </c>
      <c r="K72" s="88">
        <f ca="1">計算過程!D69</f>
        <v>4.6297160000000002</v>
      </c>
      <c r="L72" s="88">
        <f ca="1">計算過程!E69</f>
        <v>0</v>
      </c>
      <c r="M72" s="88">
        <f ca="1">計算過程!F69</f>
        <v>0</v>
      </c>
      <c r="N72" s="88">
        <f ca="1">計算過程!G69</f>
        <v>0</v>
      </c>
      <c r="O72" s="88">
        <f>計算過程!H69</f>
        <v>0</v>
      </c>
      <c r="P72" s="88">
        <f>計算過程!P69</f>
        <v>32</v>
      </c>
      <c r="Q72" s="88">
        <f>計算過程!Q69</f>
        <v>190</v>
      </c>
      <c r="R72" s="88">
        <f>計算過程!R69</f>
        <v>28</v>
      </c>
      <c r="S72" s="88">
        <f>計算過程!S69</f>
        <v>0</v>
      </c>
      <c r="T72" s="88">
        <f>計算過程!T69</f>
        <v>0</v>
      </c>
      <c r="U72" s="88">
        <f ca="1">計算過程!U69</f>
        <v>0</v>
      </c>
      <c r="V72" s="88">
        <f>計算過程!AF69</f>
        <v>-10.366666666666669</v>
      </c>
      <c r="W72" s="88">
        <f>計算過程!AL69</f>
        <v>0</v>
      </c>
    </row>
    <row r="73" spans="8:23">
      <c r="H73" s="28">
        <v>41704</v>
      </c>
      <c r="I73" s="88">
        <f ca="1">計算過程!B70</f>
        <v>15.211924</v>
      </c>
      <c r="J73" s="88">
        <f ca="1">計算過程!C70</f>
        <v>24.802050000000001</v>
      </c>
      <c r="K73" s="88">
        <f ca="1">計算過程!D70</f>
        <v>4.6297160000000002</v>
      </c>
      <c r="L73" s="88">
        <f ca="1">計算過程!E70</f>
        <v>29.762460000000001</v>
      </c>
      <c r="M73" s="88">
        <f ca="1">計算過程!F70</f>
        <v>0</v>
      </c>
      <c r="N73" s="88">
        <f ca="1">計算過程!G70</f>
        <v>6.7035000000000009</v>
      </c>
      <c r="O73" s="88">
        <f>計算過程!H70</f>
        <v>0</v>
      </c>
      <c r="P73" s="88">
        <f>計算過程!P70</f>
        <v>92</v>
      </c>
      <c r="Q73" s="88">
        <f>計算過程!Q70</f>
        <v>150</v>
      </c>
      <c r="R73" s="88">
        <f>計算過程!R70</f>
        <v>28</v>
      </c>
      <c r="S73" s="88">
        <f>計算過程!S70</f>
        <v>180</v>
      </c>
      <c r="T73" s="88">
        <f>計算過程!T70</f>
        <v>0</v>
      </c>
      <c r="U73" s="88">
        <f ca="1">計算過程!U70</f>
        <v>26.914444707648947</v>
      </c>
      <c r="V73" s="88">
        <f>計算過程!AF70</f>
        <v>-5.8624999999999998</v>
      </c>
      <c r="W73" s="88">
        <f>計算過程!AL70</f>
        <v>0</v>
      </c>
    </row>
    <row r="74" spans="8:23">
      <c r="H74" s="28">
        <v>41705</v>
      </c>
      <c r="I74" s="88">
        <f ca="1">計算過程!B71</f>
        <v>10.251514</v>
      </c>
      <c r="J74" s="88">
        <f ca="1">計算過程!C71</f>
        <v>16.534700000000001</v>
      </c>
      <c r="K74" s="88">
        <f ca="1">計算過程!D71</f>
        <v>1.3227760000000002</v>
      </c>
      <c r="L74" s="88">
        <f ca="1">計算過程!E71</f>
        <v>29.762460000000001</v>
      </c>
      <c r="M74" s="88">
        <f ca="1">計算過程!F71</f>
        <v>0</v>
      </c>
      <c r="N74" s="88">
        <f ca="1">計算過程!G71</f>
        <v>6.9435000000000011</v>
      </c>
      <c r="O74" s="88">
        <f>計算過程!H71</f>
        <v>0</v>
      </c>
      <c r="P74" s="88">
        <f>計算過程!P71</f>
        <v>62</v>
      </c>
      <c r="Q74" s="88">
        <f>計算過程!Q71</f>
        <v>100</v>
      </c>
      <c r="R74" s="88">
        <f>計算過程!R71</f>
        <v>8</v>
      </c>
      <c r="S74" s="88">
        <f>計算過程!S71</f>
        <v>180</v>
      </c>
      <c r="T74" s="88">
        <f>計算過程!T71</f>
        <v>0</v>
      </c>
      <c r="U74" s="88">
        <f ca="1">計算過程!U71</f>
        <v>27.878040848446403</v>
      </c>
      <c r="V74" s="88">
        <f>計算過程!AF71</f>
        <v>-7.8624999999999998</v>
      </c>
      <c r="W74" s="88">
        <f>計算過程!AL71</f>
        <v>0</v>
      </c>
    </row>
    <row r="75" spans="8:23">
      <c r="H75" s="28">
        <v>41706</v>
      </c>
      <c r="I75" s="88">
        <f ca="1">計算過程!B72</f>
        <v>22.487192</v>
      </c>
      <c r="J75" s="88">
        <f ca="1">計算過程!C72</f>
        <v>33.069400000000002</v>
      </c>
      <c r="K75" s="88">
        <f ca="1">計算過程!D72</f>
        <v>5.6217980000000001</v>
      </c>
      <c r="L75" s="88">
        <f ca="1">計算過程!E72</f>
        <v>29.762460000000001</v>
      </c>
      <c r="M75" s="88">
        <f ca="1">計算過程!F72</f>
        <v>0</v>
      </c>
      <c r="N75" s="88">
        <f ca="1">計算過程!G72</f>
        <v>7.0075000000000003</v>
      </c>
      <c r="O75" s="88">
        <f>計算過程!H72</f>
        <v>0</v>
      </c>
      <c r="P75" s="88">
        <f>計算過程!P72</f>
        <v>136</v>
      </c>
      <c r="Q75" s="88">
        <f>計算過程!Q72</f>
        <v>200</v>
      </c>
      <c r="R75" s="88">
        <f>計算過程!R72</f>
        <v>34</v>
      </c>
      <c r="S75" s="88">
        <f>計算過程!S72</f>
        <v>180</v>
      </c>
      <c r="T75" s="88">
        <f>計算過程!T72</f>
        <v>0</v>
      </c>
      <c r="U75" s="88">
        <f ca="1">計算過程!U72</f>
        <v>28.134999819325724</v>
      </c>
      <c r="V75" s="88">
        <f>計算過程!AF72</f>
        <v>-8.3958333333333321</v>
      </c>
      <c r="W75" s="88">
        <f>計算過程!AL72</f>
        <v>0</v>
      </c>
    </row>
    <row r="76" spans="8:23">
      <c r="H76" s="28">
        <v>41707</v>
      </c>
      <c r="I76" s="88">
        <f ca="1">計算過程!B73</f>
        <v>10.251514</v>
      </c>
      <c r="J76" s="88">
        <f ca="1">計算過程!C73</f>
        <v>16.534700000000001</v>
      </c>
      <c r="K76" s="88">
        <f ca="1">計算過程!D73</f>
        <v>1.3227760000000002</v>
      </c>
      <c r="L76" s="88">
        <f ca="1">計算過程!E73</f>
        <v>29.762460000000001</v>
      </c>
      <c r="M76" s="88">
        <f ca="1">計算過程!F73</f>
        <v>0</v>
      </c>
      <c r="N76" s="88">
        <f ca="1">計算過程!G73</f>
        <v>7.0605000000000002</v>
      </c>
      <c r="O76" s="88">
        <f>計算過程!H73</f>
        <v>0</v>
      </c>
      <c r="P76" s="88">
        <f>計算過程!P73</f>
        <v>62</v>
      </c>
      <c r="Q76" s="88">
        <f>計算過程!Q73</f>
        <v>100</v>
      </c>
      <c r="R76" s="88">
        <f>計算過程!R73</f>
        <v>8</v>
      </c>
      <c r="S76" s="88">
        <f>計算過程!S73</f>
        <v>180</v>
      </c>
      <c r="T76" s="88">
        <f>計算過程!T73</f>
        <v>0</v>
      </c>
      <c r="U76" s="88">
        <f ca="1">計算過程!U73</f>
        <v>28.347793967085163</v>
      </c>
      <c r="V76" s="88">
        <f>計算過程!AF73</f>
        <v>-8.8374999999999986</v>
      </c>
      <c r="W76" s="88">
        <f>計算過程!AL73</f>
        <v>0</v>
      </c>
    </row>
    <row r="77" spans="8:23">
      <c r="H77" s="28">
        <v>41708</v>
      </c>
      <c r="I77" s="88">
        <f ca="1">計算過程!B74</f>
        <v>15.211924</v>
      </c>
      <c r="J77" s="88">
        <f ca="1">計算過程!C74</f>
        <v>24.802050000000001</v>
      </c>
      <c r="K77" s="88">
        <f ca="1">計算過程!D74</f>
        <v>4.6297160000000002</v>
      </c>
      <c r="L77" s="88">
        <f ca="1">計算過程!E74</f>
        <v>29.762460000000001</v>
      </c>
      <c r="M77" s="88">
        <f ca="1">計算過程!F74</f>
        <v>0</v>
      </c>
      <c r="N77" s="88">
        <f ca="1">計算過程!G74</f>
        <v>6.5925000000000002</v>
      </c>
      <c r="O77" s="88">
        <f>計算過程!H74</f>
        <v>0</v>
      </c>
      <c r="P77" s="88">
        <f>計算過程!P74</f>
        <v>92</v>
      </c>
      <c r="Q77" s="88">
        <f>計算過程!Q74</f>
        <v>150</v>
      </c>
      <c r="R77" s="88">
        <f>計算過程!R74</f>
        <v>28</v>
      </c>
      <c r="S77" s="88">
        <f>計算過程!S74</f>
        <v>180</v>
      </c>
      <c r="T77" s="88">
        <f>計算過程!T74</f>
        <v>0</v>
      </c>
      <c r="U77" s="88">
        <f ca="1">計算過程!U74</f>
        <v>26.468781492530123</v>
      </c>
      <c r="V77" s="88">
        <f>計算過程!AF74</f>
        <v>-4.9375000000000009</v>
      </c>
      <c r="W77" s="88">
        <f>計算過程!AL74</f>
        <v>0</v>
      </c>
    </row>
    <row r="78" spans="8:23">
      <c r="H78" s="28">
        <v>41709</v>
      </c>
      <c r="I78" s="88">
        <f ca="1">計算過程!B75</f>
        <v>23.148579999999999</v>
      </c>
      <c r="J78" s="88">
        <f ca="1">計算過程!C75</f>
        <v>33.069400000000002</v>
      </c>
      <c r="K78" s="88">
        <f ca="1">計算過程!D75</f>
        <v>4.9604099999999995</v>
      </c>
      <c r="L78" s="88">
        <f ca="1">計算過程!E75</f>
        <v>29.762460000000001</v>
      </c>
      <c r="M78" s="88">
        <f ca="1">計算過程!F75</f>
        <v>0</v>
      </c>
      <c r="N78" s="88">
        <f ca="1">計算過程!G75</f>
        <v>5.8864999999999998</v>
      </c>
      <c r="O78" s="88">
        <f>計算過程!H75</f>
        <v>0</v>
      </c>
      <c r="P78" s="88">
        <f>計算過程!P75</f>
        <v>140</v>
      </c>
      <c r="Q78" s="88">
        <f>計算過程!Q75</f>
        <v>200</v>
      </c>
      <c r="R78" s="88">
        <f>計算過程!R75</f>
        <v>30</v>
      </c>
      <c r="S78" s="88">
        <f>計算過程!S75</f>
        <v>180</v>
      </c>
      <c r="T78" s="88">
        <f>計算過程!T75</f>
        <v>0</v>
      </c>
      <c r="U78" s="88">
        <f ca="1">計算過程!U75</f>
        <v>23.634202845017608</v>
      </c>
      <c r="V78" s="88">
        <f>計算過程!AF75</f>
        <v>0.94583333333333364</v>
      </c>
      <c r="W78" s="88">
        <f>計算過程!AL75</f>
        <v>0</v>
      </c>
    </row>
    <row r="79" spans="8:23">
      <c r="H79" s="28">
        <v>41710</v>
      </c>
      <c r="I79" s="88">
        <f ca="1">計算過程!B76</f>
        <v>30.423848</v>
      </c>
      <c r="J79" s="88">
        <f ca="1">計算過程!C76</f>
        <v>39.683279999999996</v>
      </c>
      <c r="K79" s="88">
        <f ca="1">計算過程!D76</f>
        <v>7.6059619999999999</v>
      </c>
      <c r="L79" s="88">
        <f ca="1">計算過程!E76</f>
        <v>29.762460000000001</v>
      </c>
      <c r="M79" s="88">
        <f ca="1">計算過程!F76</f>
        <v>0</v>
      </c>
      <c r="N79" s="88">
        <f ca="1">計算過程!G76</f>
        <v>5.7830000000000013</v>
      </c>
      <c r="O79" s="88">
        <f>計算過程!H76</f>
        <v>0</v>
      </c>
      <c r="P79" s="88">
        <f>計算過程!P76</f>
        <v>184</v>
      </c>
      <c r="Q79" s="88">
        <f>計算過程!Q76</f>
        <v>240</v>
      </c>
      <c r="R79" s="88">
        <f>計算過程!R76</f>
        <v>46</v>
      </c>
      <c r="S79" s="88">
        <f>計算過程!S76</f>
        <v>180</v>
      </c>
      <c r="T79" s="88">
        <f>計算過程!T76</f>
        <v>0</v>
      </c>
      <c r="U79" s="88">
        <f ca="1">計算過程!U76</f>
        <v>23.218652009298705</v>
      </c>
      <c r="V79" s="88">
        <f>計算過程!AF76</f>
        <v>1.8083333333333338</v>
      </c>
      <c r="W79" s="88">
        <f>計算過程!AL76</f>
        <v>0</v>
      </c>
    </row>
    <row r="80" spans="8:23">
      <c r="H80" s="28">
        <v>41711</v>
      </c>
      <c r="I80" s="88">
        <f ca="1">計算過程!B77</f>
        <v>15.211924</v>
      </c>
      <c r="J80" s="88">
        <f ca="1">計算過程!C77</f>
        <v>24.802050000000001</v>
      </c>
      <c r="K80" s="88">
        <f ca="1">計算過程!D77</f>
        <v>4.6297160000000002</v>
      </c>
      <c r="L80" s="88">
        <f ca="1">計算過程!E77</f>
        <v>29.762460000000001</v>
      </c>
      <c r="M80" s="88">
        <f ca="1">計算過程!F77</f>
        <v>0</v>
      </c>
      <c r="N80" s="88">
        <f ca="1">計算過程!G77</f>
        <v>6.1905000000000001</v>
      </c>
      <c r="O80" s="88">
        <f>計算過程!H77</f>
        <v>0</v>
      </c>
      <c r="P80" s="88">
        <f>計算過程!P77</f>
        <v>92</v>
      </c>
      <c r="Q80" s="88">
        <f>計算過程!Q77</f>
        <v>150</v>
      </c>
      <c r="R80" s="88">
        <f>計算過程!R77</f>
        <v>28</v>
      </c>
      <c r="S80" s="88">
        <f>計算過程!S77</f>
        <v>180</v>
      </c>
      <c r="T80" s="88">
        <f>計算過程!T77</f>
        <v>0</v>
      </c>
      <c r="U80" s="88">
        <f ca="1">計算過程!U77</f>
        <v>24.854757956694385</v>
      </c>
      <c r="V80" s="88">
        <f>計算過程!AF77</f>
        <v>-1.5875000000000001</v>
      </c>
      <c r="W80" s="88">
        <f>計算過程!AL77</f>
        <v>0</v>
      </c>
    </row>
    <row r="81" spans="8:23">
      <c r="H81" s="28">
        <v>41712</v>
      </c>
      <c r="I81" s="88">
        <f ca="1">計算過程!B78</f>
        <v>10.251514</v>
      </c>
      <c r="J81" s="88">
        <f ca="1">計算過程!C78</f>
        <v>16.534700000000001</v>
      </c>
      <c r="K81" s="88">
        <f ca="1">計算過程!D78</f>
        <v>1.3227760000000002</v>
      </c>
      <c r="L81" s="88">
        <f ca="1">計算過程!E78</f>
        <v>29.762460000000001</v>
      </c>
      <c r="M81" s="88">
        <f ca="1">計算過程!F78</f>
        <v>0</v>
      </c>
      <c r="N81" s="88">
        <f ca="1">計算過程!G78</f>
        <v>6.3089999999999993</v>
      </c>
      <c r="O81" s="88">
        <f>計算過程!H78</f>
        <v>0</v>
      </c>
      <c r="P81" s="88">
        <f>計算過程!P78</f>
        <v>62</v>
      </c>
      <c r="Q81" s="88">
        <f>計算過程!Q78</f>
        <v>100</v>
      </c>
      <c r="R81" s="88">
        <f>計算過程!R78</f>
        <v>8</v>
      </c>
      <c r="S81" s="88">
        <f>計算過程!S78</f>
        <v>180</v>
      </c>
      <c r="T81" s="88">
        <f>計算過程!T78</f>
        <v>0</v>
      </c>
      <c r="U81" s="88">
        <f ca="1">計算過程!U78</f>
        <v>25.330533551213126</v>
      </c>
      <c r="V81" s="88">
        <f>計算過程!AF78</f>
        <v>-2.5750000000000002</v>
      </c>
      <c r="W81" s="88">
        <f>計算過程!AL78</f>
        <v>0</v>
      </c>
    </row>
    <row r="82" spans="8:23">
      <c r="H82" s="28">
        <v>41713</v>
      </c>
      <c r="I82" s="88">
        <f ca="1">計算過程!B79</f>
        <v>15.211924</v>
      </c>
      <c r="J82" s="88">
        <f ca="1">計算過程!C79</f>
        <v>24.802050000000001</v>
      </c>
      <c r="K82" s="88">
        <f ca="1">計算過程!D79</f>
        <v>4.6297160000000002</v>
      </c>
      <c r="L82" s="88">
        <f ca="1">計算過程!E79</f>
        <v>29.762460000000001</v>
      </c>
      <c r="M82" s="88">
        <f ca="1">計算過程!F79</f>
        <v>0</v>
      </c>
      <c r="N82" s="88">
        <f ca="1">計算過程!G79</f>
        <v>6.3855000000000013</v>
      </c>
      <c r="O82" s="88">
        <f>計算過程!H79</f>
        <v>0</v>
      </c>
      <c r="P82" s="88">
        <f>計算過程!P79</f>
        <v>92</v>
      </c>
      <c r="Q82" s="88">
        <f>計算過程!Q79</f>
        <v>150</v>
      </c>
      <c r="R82" s="88">
        <f>計算過程!R79</f>
        <v>28</v>
      </c>
      <c r="S82" s="88">
        <f>計算過程!S79</f>
        <v>180</v>
      </c>
      <c r="T82" s="88">
        <f>計算過程!T79</f>
        <v>0</v>
      </c>
      <c r="U82" s="88">
        <f ca="1">計算過程!U79</f>
        <v>25.63767982109232</v>
      </c>
      <c r="V82" s="88">
        <f>計算過程!AF79</f>
        <v>-3.2125000000000004</v>
      </c>
      <c r="W82" s="88">
        <f>計算過程!AL79</f>
        <v>0</v>
      </c>
    </row>
    <row r="83" spans="8:23">
      <c r="H83" s="28">
        <v>41714</v>
      </c>
      <c r="I83" s="88">
        <f ca="1">計算過程!B80</f>
        <v>15.105595154467998</v>
      </c>
      <c r="J83" s="88">
        <f ca="1">計算過程!C80</f>
        <v>24.628687751850002</v>
      </c>
      <c r="K83" s="88">
        <f ca="1">計算過程!D80</f>
        <v>4.597355047011999</v>
      </c>
      <c r="L83" s="88">
        <f ca="1">計算過程!E80</f>
        <v>29.554425302219997</v>
      </c>
      <c r="M83" s="88">
        <f ca="1">計算過程!F80</f>
        <v>0</v>
      </c>
      <c r="N83" s="88">
        <f ca="1">計算過程!G80</f>
        <v>6.4325000000000001</v>
      </c>
      <c r="O83" s="88">
        <f>計算過程!H80</f>
        <v>0</v>
      </c>
      <c r="P83" s="88">
        <f>計算過程!P80</f>
        <v>92</v>
      </c>
      <c r="Q83" s="88">
        <f>計算過程!Q80</f>
        <v>150</v>
      </c>
      <c r="R83" s="88">
        <f>計算過程!R80</f>
        <v>28</v>
      </c>
      <c r="S83" s="88">
        <f>計算過程!S80</f>
        <v>180</v>
      </c>
      <c r="T83" s="88">
        <f>計算過程!T80</f>
        <v>0</v>
      </c>
      <c r="U83" s="88">
        <f ca="1">計算過程!U80</f>
        <v>25.946785216222935</v>
      </c>
      <c r="V83" s="88">
        <f>計算過程!AF80</f>
        <v>-3.6041666666666661</v>
      </c>
      <c r="W83" s="88">
        <f>計算過程!AL80</f>
        <v>0</v>
      </c>
    </row>
    <row r="84" spans="8:23">
      <c r="H84" s="28">
        <v>41715</v>
      </c>
      <c r="I84" s="88">
        <f ca="1">計算過程!B81</f>
        <v>15.047855023474002</v>
      </c>
      <c r="J84" s="88">
        <f ca="1">計算過程!C81</f>
        <v>24.534546233925003</v>
      </c>
      <c r="K84" s="88">
        <f ca="1">計算過程!D81</f>
        <v>4.579781963666</v>
      </c>
      <c r="L84" s="88">
        <f ca="1">計算過程!E81</f>
        <v>29.441455480710001</v>
      </c>
      <c r="M84" s="88">
        <f ca="1">計算過程!F81</f>
        <v>0</v>
      </c>
      <c r="N84" s="88">
        <f ca="1">計算過程!G81</f>
        <v>6.1185</v>
      </c>
      <c r="O84" s="88">
        <f>計算過程!H81</f>
        <v>0</v>
      </c>
      <c r="P84" s="88">
        <f>計算過程!P81</f>
        <v>92</v>
      </c>
      <c r="Q84" s="88">
        <f>計算過程!Q81</f>
        <v>150</v>
      </c>
      <c r="R84" s="88">
        <f>計算過程!R81</f>
        <v>28</v>
      </c>
      <c r="S84" s="88">
        <f>計算過程!S81</f>
        <v>180</v>
      </c>
      <c r="T84" s="88">
        <f>計算過程!T81</f>
        <v>0</v>
      </c>
      <c r="U84" s="88">
        <f ca="1">計算過程!U81</f>
        <v>24.742841707658211</v>
      </c>
      <c r="V84" s="88">
        <f>計算過程!AF81</f>
        <v>-0.98749999999999971</v>
      </c>
      <c r="W84" s="88">
        <f>計算過程!AL81</f>
        <v>0</v>
      </c>
    </row>
    <row r="85" spans="8:23">
      <c r="H85" s="28">
        <v>41716</v>
      </c>
      <c r="I85" s="88">
        <f ca="1">計算過程!B82</f>
        <v>22.631422848580002</v>
      </c>
      <c r="J85" s="88">
        <f ca="1">計算過程!C82</f>
        <v>32.330604069399996</v>
      </c>
      <c r="K85" s="88">
        <f ca="1">計算過程!D82</f>
        <v>4.8495906104099999</v>
      </c>
      <c r="L85" s="88">
        <f ca="1">計算過程!E82</f>
        <v>29.097543662460001</v>
      </c>
      <c r="M85" s="88">
        <f ca="1">計算過程!F82</f>
        <v>0</v>
      </c>
      <c r="N85" s="88">
        <f ca="1">計算過程!G82</f>
        <v>6.0060000000000002</v>
      </c>
      <c r="O85" s="88">
        <f>計算過程!H82</f>
        <v>0</v>
      </c>
      <c r="P85" s="88">
        <f>計算過程!P82</f>
        <v>140</v>
      </c>
      <c r="Q85" s="88">
        <f>計算過程!Q82</f>
        <v>200</v>
      </c>
      <c r="R85" s="88">
        <f>計算過程!R82</f>
        <v>30</v>
      </c>
      <c r="S85" s="88">
        <f>計算過程!S82</f>
        <v>180</v>
      </c>
      <c r="T85" s="88">
        <f>計算過程!T82</f>
        <v>0</v>
      </c>
      <c r="U85" s="88">
        <f ca="1">計算過程!U82</f>
        <v>24.477018669397616</v>
      </c>
      <c r="V85" s="88">
        <f>計算過程!AF82</f>
        <v>-5.0000000000000024E-2</v>
      </c>
      <c r="W85" s="88">
        <f>計算過程!AL82</f>
        <v>0</v>
      </c>
    </row>
    <row r="86" spans="8:23">
      <c r="H86" s="28">
        <v>41717</v>
      </c>
      <c r="I86" s="88">
        <f ca="1">計算過程!B83</f>
        <v>5.0986765436879997</v>
      </c>
      <c r="J86" s="88">
        <f ca="1">計算過程!C83</f>
        <v>30.273391978147501</v>
      </c>
      <c r="K86" s="88">
        <f ca="1">計算過程!D83</f>
        <v>4.4613419757269996</v>
      </c>
      <c r="L86" s="88">
        <f ca="1">計算過程!E83</f>
        <v>0</v>
      </c>
      <c r="M86" s="88">
        <f ca="1">計算過程!F83</f>
        <v>0</v>
      </c>
      <c r="N86" s="88">
        <f ca="1">計算過程!G83</f>
        <v>0</v>
      </c>
      <c r="O86" s="88">
        <f>計算過程!H83</f>
        <v>0</v>
      </c>
      <c r="P86" s="88">
        <f>計算過程!P83</f>
        <v>32</v>
      </c>
      <c r="Q86" s="88">
        <f>計算過程!Q83</f>
        <v>190</v>
      </c>
      <c r="R86" s="88">
        <f>計算過程!R83</f>
        <v>28</v>
      </c>
      <c r="S86" s="88">
        <f>計算過程!S83</f>
        <v>0</v>
      </c>
      <c r="T86" s="88">
        <f>計算過程!T83</f>
        <v>0</v>
      </c>
      <c r="U86" s="88">
        <f ca="1">計算過程!U83</f>
        <v>0</v>
      </c>
      <c r="V86" s="88">
        <f>計算過程!AF83</f>
        <v>0.91250000000000009</v>
      </c>
      <c r="W86" s="88">
        <f>計算過程!AL83</f>
        <v>0</v>
      </c>
    </row>
    <row r="87" spans="8:23">
      <c r="H87" s="28">
        <v>41718</v>
      </c>
      <c r="I87" s="88">
        <f ca="1">計算過程!B84</f>
        <v>14.409411102723</v>
      </c>
      <c r="J87" s="88">
        <f ca="1">計算過程!C84</f>
        <v>23.493605058787498</v>
      </c>
      <c r="K87" s="88">
        <f ca="1">計算過程!D84</f>
        <v>4.3854729443069997</v>
      </c>
      <c r="L87" s="88">
        <f ca="1">計算過程!E84</f>
        <v>28.192326070544997</v>
      </c>
      <c r="M87" s="88">
        <f ca="1">計算過程!F84</f>
        <v>0</v>
      </c>
      <c r="N87" s="88">
        <f ca="1">計算過程!G84</f>
        <v>6.0635000000000003</v>
      </c>
      <c r="O87" s="88">
        <f>計算過程!H84</f>
        <v>0</v>
      </c>
      <c r="P87" s="88">
        <f>計算過程!P84</f>
        <v>92</v>
      </c>
      <c r="Q87" s="88">
        <f>計算過程!Q84</f>
        <v>150</v>
      </c>
      <c r="R87" s="88">
        <f>計算過程!R84</f>
        <v>28</v>
      </c>
      <c r="S87" s="88">
        <f>計算過程!S84</f>
        <v>180</v>
      </c>
      <c r="T87" s="88">
        <f>計算過程!T84</f>
        <v>0</v>
      </c>
      <c r="U87" s="88">
        <f ca="1">計算過程!U84</f>
        <v>25.228419054210885</v>
      </c>
      <c r="V87" s="88">
        <f>計算過程!AF84</f>
        <v>-0.52916666666666667</v>
      </c>
      <c r="W87" s="88">
        <f>計算過程!AL84</f>
        <v>0</v>
      </c>
    </row>
    <row r="88" spans="8:23">
      <c r="H88" s="28">
        <v>41719</v>
      </c>
      <c r="I88" s="88">
        <f ca="1">計算過程!B85</f>
        <v>21.755848834265002</v>
      </c>
      <c r="J88" s="88">
        <f ca="1">計算過程!C85</f>
        <v>31.079784048950003</v>
      </c>
      <c r="K88" s="88">
        <f ca="1">計算過程!D85</f>
        <v>4.6619676073424996</v>
      </c>
      <c r="L88" s="88">
        <f ca="1">計算過程!E85</f>
        <v>27.971805644054999</v>
      </c>
      <c r="M88" s="88">
        <f ca="1">計算過程!F85</f>
        <v>0</v>
      </c>
      <c r="N88" s="88">
        <f ca="1">計算過程!G85</f>
        <v>6.2965</v>
      </c>
      <c r="O88" s="88">
        <f>計算過程!H85</f>
        <v>0</v>
      </c>
      <c r="P88" s="88">
        <f>計算過程!P85</f>
        <v>140</v>
      </c>
      <c r="Q88" s="88">
        <f>計算過程!Q85</f>
        <v>200</v>
      </c>
      <c r="R88" s="88">
        <f>計算過程!R85</f>
        <v>30</v>
      </c>
      <c r="S88" s="88">
        <f>計算過程!S85</f>
        <v>180</v>
      </c>
      <c r="T88" s="88">
        <f>計算過程!T85</f>
        <v>0</v>
      </c>
      <c r="U88" s="88">
        <f ca="1">計算過程!U85</f>
        <v>26.332086116628588</v>
      </c>
      <c r="V88" s="88">
        <f>計算過程!AF85</f>
        <v>-2.4708333333333328</v>
      </c>
      <c r="W88" s="88">
        <f>計算過程!AL85</f>
        <v>0</v>
      </c>
    </row>
    <row r="89" spans="8:23">
      <c r="H89" s="28">
        <v>41720</v>
      </c>
      <c r="I89" s="88">
        <f ca="1">計算過程!B86</f>
        <v>21.263387988206002</v>
      </c>
      <c r="J89" s="88">
        <f ca="1">計算過程!C86</f>
        <v>31.269688217949998</v>
      </c>
      <c r="K89" s="88">
        <f ca="1">計算過程!D86</f>
        <v>5.3158469970515005</v>
      </c>
      <c r="L89" s="88">
        <f ca="1">計算過程!E86</f>
        <v>28.142719396155002</v>
      </c>
      <c r="M89" s="88">
        <f ca="1">計算過程!F86</f>
        <v>0</v>
      </c>
      <c r="N89" s="88">
        <f ca="1">計算過程!G86</f>
        <v>6.2865000000000002</v>
      </c>
      <c r="O89" s="88">
        <f>計算過程!H86</f>
        <v>0</v>
      </c>
      <c r="P89" s="88">
        <f>計算過程!P86</f>
        <v>136</v>
      </c>
      <c r="Q89" s="88">
        <f>計算過程!Q86</f>
        <v>200</v>
      </c>
      <c r="R89" s="88">
        <f>計算過程!R86</f>
        <v>34</v>
      </c>
      <c r="S89" s="88">
        <f>計算過程!S86</f>
        <v>180</v>
      </c>
      <c r="T89" s="88">
        <f>計算過程!T86</f>
        <v>0</v>
      </c>
      <c r="U89" s="88">
        <f ca="1">計算過程!U86</f>
        <v>26.186282426226033</v>
      </c>
      <c r="V89" s="88">
        <f>計算過程!AF86</f>
        <v>-2.3875000000000006</v>
      </c>
      <c r="W89" s="88">
        <f>計算過程!AL86</f>
        <v>0</v>
      </c>
    </row>
    <row r="90" spans="8:23">
      <c r="H90" s="28">
        <v>41721</v>
      </c>
      <c r="I90" s="88">
        <f ca="1">計算過程!B87</f>
        <v>9.7658989383410013</v>
      </c>
      <c r="J90" s="88">
        <f ca="1">計算過程!C87</f>
        <v>15.751449900549998</v>
      </c>
      <c r="K90" s="88">
        <f ca="1">計算過程!D87</f>
        <v>1.2601159920439999</v>
      </c>
      <c r="L90" s="88">
        <f ca="1">計算過程!E87</f>
        <v>28.352609820989997</v>
      </c>
      <c r="M90" s="88">
        <f ca="1">計算過程!F87</f>
        <v>0</v>
      </c>
      <c r="N90" s="88">
        <f ca="1">計算過程!G87</f>
        <v>5.9809999999999999</v>
      </c>
      <c r="O90" s="88">
        <f>計算過程!H87</f>
        <v>0</v>
      </c>
      <c r="P90" s="88">
        <f>計算過程!P87</f>
        <v>62</v>
      </c>
      <c r="Q90" s="88">
        <f>計算過程!Q87</f>
        <v>100</v>
      </c>
      <c r="R90" s="88">
        <f>計算過程!R87</f>
        <v>8</v>
      </c>
      <c r="S90" s="88">
        <f>計算過程!S87</f>
        <v>180</v>
      </c>
      <c r="T90" s="88">
        <f>計算過程!T87</f>
        <v>0</v>
      </c>
      <c r="U90" s="88">
        <f ca="1">計算過程!U87</f>
        <v>24.793302884359161</v>
      </c>
      <c r="V90" s="88">
        <f>計算過程!AF87</f>
        <v>0.15833333333333344</v>
      </c>
      <c r="W90" s="88">
        <f>計算過程!AL87</f>
        <v>0</v>
      </c>
    </row>
    <row r="91" spans="8:23">
      <c r="H91" s="28">
        <v>41722</v>
      </c>
      <c r="I91" s="88">
        <f ca="1">計算過程!B88</f>
        <v>14.446697165173001</v>
      </c>
      <c r="J91" s="88">
        <f ca="1">計算過程!C88</f>
        <v>23.554397551912501</v>
      </c>
      <c r="K91" s="88">
        <f ca="1">計算過程!D88</f>
        <v>4.3968208763570003</v>
      </c>
      <c r="L91" s="88">
        <f ca="1">計算過程!E88</f>
        <v>28.265277062295002</v>
      </c>
      <c r="M91" s="88">
        <f ca="1">計算過程!F88</f>
        <v>0</v>
      </c>
      <c r="N91" s="88">
        <f ca="1">計算過程!G88</f>
        <v>6.1444999999999999</v>
      </c>
      <c r="O91" s="88">
        <f>計算過程!H88</f>
        <v>0</v>
      </c>
      <c r="P91" s="88">
        <f>計算過程!P88</f>
        <v>92</v>
      </c>
      <c r="Q91" s="88">
        <f>計算過程!Q88</f>
        <v>150</v>
      </c>
      <c r="R91" s="88">
        <f>計算過程!R88</f>
        <v>28</v>
      </c>
      <c r="S91" s="88">
        <f>計算過程!S88</f>
        <v>180</v>
      </c>
      <c r="T91" s="88">
        <f>計算過程!T88</f>
        <v>0</v>
      </c>
      <c r="U91" s="88">
        <f ca="1">計算過程!U88</f>
        <v>25.52239846925335</v>
      </c>
      <c r="V91" s="88">
        <f>計算過程!AF88</f>
        <v>-1.2041666666666668</v>
      </c>
      <c r="W91" s="88">
        <f>計算過程!AL88</f>
        <v>0</v>
      </c>
    </row>
    <row r="92" spans="8:23">
      <c r="H92" s="28">
        <v>41723</v>
      </c>
      <c r="I92" s="88">
        <f ca="1">計算過程!B89</f>
        <v>21.930769101149995</v>
      </c>
      <c r="J92" s="88">
        <f ca="1">計算過程!C89</f>
        <v>31.329670144499996</v>
      </c>
      <c r="K92" s="88">
        <f ca="1">計算過程!D89</f>
        <v>4.6994505216749998</v>
      </c>
      <c r="L92" s="88">
        <f ca="1">計算過程!E89</f>
        <v>28.19670313005</v>
      </c>
      <c r="M92" s="88">
        <f ca="1">計算過程!F89</f>
        <v>0</v>
      </c>
      <c r="N92" s="88">
        <f ca="1">計算過程!G89</f>
        <v>6.1920000000000011</v>
      </c>
      <c r="O92" s="88">
        <f>計算過程!H89</f>
        <v>0</v>
      </c>
      <c r="P92" s="88">
        <f>計算過程!P89</f>
        <v>140</v>
      </c>
      <c r="Q92" s="88">
        <f>計算過程!Q89</f>
        <v>200</v>
      </c>
      <c r="R92" s="88">
        <f>計算過程!R89</f>
        <v>30</v>
      </c>
      <c r="S92" s="88">
        <f>計算過程!S89</f>
        <v>180</v>
      </c>
      <c r="T92" s="88">
        <f>計算過程!T89</f>
        <v>0</v>
      </c>
      <c r="U92" s="88">
        <f ca="1">計算過程!U89</f>
        <v>25.760462978541337</v>
      </c>
      <c r="V92" s="88">
        <f>計算過程!AF89</f>
        <v>-1.6000000000000003</v>
      </c>
      <c r="W92" s="88">
        <f>計算過程!AL89</f>
        <v>0</v>
      </c>
    </row>
    <row r="93" spans="8:23">
      <c r="H93" s="28">
        <v>41724</v>
      </c>
      <c r="I93" s="88">
        <f ca="1">計算過程!B90</f>
        <v>28.740841069121998</v>
      </c>
      <c r="J93" s="88">
        <f ca="1">計算過程!C90</f>
        <v>37.48805356842</v>
      </c>
      <c r="K93" s="88">
        <f ca="1">計算過程!D90</f>
        <v>7.1852102672804996</v>
      </c>
      <c r="L93" s="88">
        <f ca="1">計算過程!E90</f>
        <v>28.116040176315</v>
      </c>
      <c r="M93" s="88">
        <f ca="1">計算過程!F90</f>
        <v>0</v>
      </c>
      <c r="N93" s="88">
        <f ca="1">計算過程!G90</f>
        <v>6.2084999999999999</v>
      </c>
      <c r="O93" s="88">
        <f>計算過程!H90</f>
        <v>0</v>
      </c>
      <c r="P93" s="88">
        <f>計算過程!P90</f>
        <v>184</v>
      </c>
      <c r="Q93" s="88">
        <f>計算過程!Q90</f>
        <v>240</v>
      </c>
      <c r="R93" s="88">
        <f>計算過程!R90</f>
        <v>46</v>
      </c>
      <c r="S93" s="88">
        <f>計算過程!S90</f>
        <v>180</v>
      </c>
      <c r="T93" s="88">
        <f>計算過程!T90</f>
        <v>0</v>
      </c>
      <c r="U93" s="88">
        <f ca="1">計算過程!U90</f>
        <v>25.87735171778014</v>
      </c>
      <c r="V93" s="88">
        <f>計算過程!AF90</f>
        <v>-1.7374999999999998</v>
      </c>
      <c r="W93" s="88">
        <f>計算過程!AL90</f>
        <v>0</v>
      </c>
    </row>
    <row r="94" spans="8:23">
      <c r="H94" s="28">
        <v>41725</v>
      </c>
      <c r="I94" s="88">
        <f ca="1">計算過程!B91</f>
        <v>14.322694374625</v>
      </c>
      <c r="J94" s="88">
        <f ca="1">計算過程!C91</f>
        <v>23.352219089062498</v>
      </c>
      <c r="K94" s="88">
        <f ca="1">計算過程!D91</f>
        <v>4.3590808966250005</v>
      </c>
      <c r="L94" s="88">
        <f ca="1">計算過程!E91</f>
        <v>28.022662906875002</v>
      </c>
      <c r="M94" s="88">
        <f ca="1">計算過程!F91</f>
        <v>0</v>
      </c>
      <c r="N94" s="88">
        <f ca="1">計算過程!G91</f>
        <v>6.0725000000000007</v>
      </c>
      <c r="O94" s="88">
        <f>計算過程!H91</f>
        <v>0</v>
      </c>
      <c r="P94" s="88">
        <f>計算過程!P91</f>
        <v>92</v>
      </c>
      <c r="Q94" s="88">
        <f>計算過程!Q91</f>
        <v>150</v>
      </c>
      <c r="R94" s="88">
        <f>計算過程!R91</f>
        <v>28</v>
      </c>
      <c r="S94" s="88">
        <f>計算過程!S91</f>
        <v>180</v>
      </c>
      <c r="T94" s="88">
        <f>計算過程!T91</f>
        <v>0</v>
      </c>
      <c r="U94" s="88">
        <f ca="1">計算過程!U91</f>
        <v>25.365342320549459</v>
      </c>
      <c r="V94" s="88">
        <f>計算過程!AF91</f>
        <v>-0.60416666666666685</v>
      </c>
      <c r="W94" s="88">
        <f>計算過程!AL91</f>
        <v>0</v>
      </c>
    </row>
    <row r="95" spans="8:23">
      <c r="H95" s="28">
        <v>41726</v>
      </c>
      <c r="I95" s="88">
        <f ca="1">計算過程!B92</f>
        <v>9.6456455971785005</v>
      </c>
      <c r="J95" s="88">
        <f ca="1">計算過程!C92</f>
        <v>15.557492898674999</v>
      </c>
      <c r="K95" s="88">
        <f ca="1">計算過程!D92</f>
        <v>1.2445994318939999</v>
      </c>
      <c r="L95" s="88">
        <f ca="1">計算過程!E92</f>
        <v>28.003487217615</v>
      </c>
      <c r="M95" s="88">
        <f ca="1">計算過程!F92</f>
        <v>0</v>
      </c>
      <c r="N95" s="88">
        <f ca="1">計算過程!G92</f>
        <v>5.9270000000000005</v>
      </c>
      <c r="O95" s="88">
        <f>計算過程!H92</f>
        <v>0</v>
      </c>
      <c r="P95" s="88">
        <f>計算過程!P92</f>
        <v>62</v>
      </c>
      <c r="Q95" s="88">
        <f>計算過程!Q92</f>
        <v>100</v>
      </c>
      <c r="R95" s="88">
        <f>計算過程!R92</f>
        <v>8</v>
      </c>
      <c r="S95" s="88">
        <f>計算過程!S92</f>
        <v>180</v>
      </c>
      <c r="T95" s="88">
        <f>計算過程!T92</f>
        <v>0</v>
      </c>
      <c r="U95" s="88">
        <f ca="1">計算過程!U92</f>
        <v>24.768598419936364</v>
      </c>
      <c r="V95" s="88">
        <f>計算過程!AF92</f>
        <v>0.60833333333333328</v>
      </c>
      <c r="W95" s="88">
        <f>計算過程!AL92</f>
        <v>0</v>
      </c>
    </row>
    <row r="96" spans="8:23">
      <c r="H96" s="28">
        <v>41727</v>
      </c>
      <c r="I96" s="88">
        <f ca="1">計算過程!B93</f>
        <v>14.296061472875</v>
      </c>
      <c r="J96" s="88">
        <f ca="1">計算過程!C93</f>
        <v>23.308795879687498</v>
      </c>
      <c r="K96" s="88">
        <f ca="1">計算過程!D93</f>
        <v>4.350975230875</v>
      </c>
      <c r="L96" s="88">
        <f ca="1">計算過程!E93</f>
        <v>27.970555055625002</v>
      </c>
      <c r="M96" s="88">
        <f ca="1">計算過程!F93</f>
        <v>0</v>
      </c>
      <c r="N96" s="88">
        <f ca="1">計算過程!G93</f>
        <v>6.0754999999999999</v>
      </c>
      <c r="O96" s="88">
        <f>計算過程!H93</f>
        <v>0</v>
      </c>
      <c r="P96" s="88">
        <f>計算過程!P93</f>
        <v>92</v>
      </c>
      <c r="Q96" s="88">
        <f>計算過程!Q93</f>
        <v>150</v>
      </c>
      <c r="R96" s="88">
        <f>計算過程!R93</f>
        <v>28</v>
      </c>
      <c r="S96" s="88">
        <f>計算過程!S93</f>
        <v>180</v>
      </c>
      <c r="T96" s="88">
        <f>計算過程!T93</f>
        <v>0</v>
      </c>
      <c r="U96" s="88">
        <f ca="1">計算過程!U93</f>
        <v>25.408598054227426</v>
      </c>
      <c r="V96" s="88">
        <f>計算過程!AF93</f>
        <v>-0.62916666666666654</v>
      </c>
      <c r="W96" s="88">
        <f>計算過程!AL93</f>
        <v>0</v>
      </c>
    </row>
    <row r="97" spans="8:23">
      <c r="H97" s="28">
        <v>41728</v>
      </c>
      <c r="I97" s="88">
        <f ca="1">計算過程!B94</f>
        <v>14.335478167464998</v>
      </c>
      <c r="J97" s="88">
        <f ca="1">計算過程!C94</f>
        <v>23.373062229562496</v>
      </c>
      <c r="K97" s="88">
        <f ca="1">計算過程!D94</f>
        <v>4.362971616184999</v>
      </c>
      <c r="L97" s="88">
        <f ca="1">計算過程!E94</f>
        <v>28.047674675474997</v>
      </c>
      <c r="M97" s="88">
        <f ca="1">計算過程!F94</f>
        <v>0</v>
      </c>
      <c r="N97" s="88">
        <f ca="1">計算過程!G94</f>
        <v>6.1909999999999998</v>
      </c>
      <c r="O97" s="88">
        <f>計算過程!H94</f>
        <v>0</v>
      </c>
      <c r="P97" s="88">
        <f>計算過程!P94</f>
        <v>92</v>
      </c>
      <c r="Q97" s="88">
        <f>計算過程!Q94</f>
        <v>150</v>
      </c>
      <c r="R97" s="88">
        <f>計算過程!R94</f>
        <v>28</v>
      </c>
      <c r="S97" s="88">
        <f>計算過程!S94</f>
        <v>180</v>
      </c>
      <c r="T97" s="88">
        <f>計算過程!T94</f>
        <v>0</v>
      </c>
      <c r="U97" s="88">
        <f ca="1">計算過程!U94</f>
        <v>25.845325531065086</v>
      </c>
      <c r="V97" s="88">
        <f>計算過程!AF94</f>
        <v>-1.5916666666666666</v>
      </c>
      <c r="W97" s="88">
        <f>計算過程!AL94</f>
        <v>0</v>
      </c>
    </row>
    <row r="98" spans="8:23">
      <c r="H98" s="28">
        <v>41729</v>
      </c>
      <c r="I98" s="88">
        <f ca="1">計算過程!B95</f>
        <v>14.362643727250001</v>
      </c>
      <c r="J98" s="88">
        <f ca="1">計算過程!C95</f>
        <v>23.417353903125001</v>
      </c>
      <c r="K98" s="88">
        <f ca="1">計算過程!D95</f>
        <v>4.3712393952499999</v>
      </c>
      <c r="L98" s="88">
        <f ca="1">計算過程!E95</f>
        <v>28.100824683750002</v>
      </c>
      <c r="M98" s="88">
        <f ca="1">計算過程!F95</f>
        <v>0</v>
      </c>
      <c r="N98" s="88">
        <f ca="1">計算過程!G95</f>
        <v>6.2530000000000001</v>
      </c>
      <c r="O98" s="88">
        <f>計算過程!H95</f>
        <v>0</v>
      </c>
      <c r="P98" s="88">
        <f>計算過程!P95</f>
        <v>92</v>
      </c>
      <c r="Q98" s="88">
        <f>計算過程!Q95</f>
        <v>150</v>
      </c>
      <c r="R98" s="88">
        <f>計算過程!R95</f>
        <v>28</v>
      </c>
      <c r="S98" s="88">
        <f>計算過程!S95</f>
        <v>180</v>
      </c>
      <c r="T98" s="88">
        <f>計算過程!T95</f>
        <v>0</v>
      </c>
      <c r="U98" s="88">
        <f ca="1">計算過程!U95</f>
        <v>26.072015928619535</v>
      </c>
      <c r="V98" s="88">
        <f>計算過程!AF95</f>
        <v>-2.1083333333333329</v>
      </c>
      <c r="W98" s="88">
        <f>計算過程!AL95</f>
        <v>0</v>
      </c>
    </row>
    <row r="99" spans="8:23">
      <c r="H99" s="28">
        <v>41730</v>
      </c>
      <c r="I99" s="88">
        <f ca="1">計算過程!B96</f>
        <v>21.842093117844996</v>
      </c>
      <c r="J99" s="88">
        <f ca="1">計算過程!C96</f>
        <v>31.202990168349999</v>
      </c>
      <c r="K99" s="88">
        <f ca="1">計算過程!D96</f>
        <v>4.6804485252524994</v>
      </c>
      <c r="L99" s="88">
        <f ca="1">計算過程!E96</f>
        <v>28.082691151515</v>
      </c>
      <c r="M99" s="88">
        <f ca="1">計算過程!F96</f>
        <v>0</v>
      </c>
      <c r="N99" s="88">
        <f ca="1">計算過程!G96</f>
        <v>5.972500000000001</v>
      </c>
      <c r="O99" s="88">
        <f>計算過程!H96</f>
        <v>0</v>
      </c>
      <c r="P99" s="88">
        <f>計算過程!P96</f>
        <v>140</v>
      </c>
      <c r="Q99" s="88">
        <f>計算過程!Q96</f>
        <v>200</v>
      </c>
      <c r="R99" s="88">
        <f>計算過程!R96</f>
        <v>30</v>
      </c>
      <c r="S99" s="88">
        <f>計算過程!S96</f>
        <v>180</v>
      </c>
      <c r="T99" s="88">
        <f>計算過程!T96</f>
        <v>0</v>
      </c>
      <c r="U99" s="88">
        <f ca="1">計算過程!U96</f>
        <v>24.912929796133362</v>
      </c>
      <c r="V99" s="88">
        <f>計算過程!AF96</f>
        <v>0.22916666666666649</v>
      </c>
      <c r="W99" s="88">
        <f>計算過程!AL96</f>
        <v>0</v>
      </c>
    </row>
    <row r="100" spans="8:23">
      <c r="H100" s="28">
        <v>41731</v>
      </c>
      <c r="I100" s="88">
        <f ca="1">計算過程!B97</f>
        <v>4.9692082185200004</v>
      </c>
      <c r="J100" s="88">
        <f ca="1">計算過程!C97</f>
        <v>29.504673797462502</v>
      </c>
      <c r="K100" s="88">
        <f ca="1">計算過程!D97</f>
        <v>4.3480571912050001</v>
      </c>
      <c r="L100" s="88">
        <f ca="1">計算過程!E97</f>
        <v>0</v>
      </c>
      <c r="M100" s="88">
        <f ca="1">計算過程!F97</f>
        <v>0</v>
      </c>
      <c r="N100" s="88">
        <f ca="1">計算過程!G97</f>
        <v>0</v>
      </c>
      <c r="O100" s="88">
        <f>計算過程!H97</f>
        <v>0</v>
      </c>
      <c r="P100" s="88">
        <f>計算過程!P97</f>
        <v>32</v>
      </c>
      <c r="Q100" s="88">
        <f>計算過程!Q97</f>
        <v>190</v>
      </c>
      <c r="R100" s="88">
        <f>計算過程!R97</f>
        <v>28</v>
      </c>
      <c r="S100" s="88">
        <f>計算過程!S97</f>
        <v>0</v>
      </c>
      <c r="T100" s="88">
        <f>計算過程!T97</f>
        <v>0</v>
      </c>
      <c r="U100" s="88">
        <f ca="1">計算過程!U97</f>
        <v>0</v>
      </c>
      <c r="V100" s="88">
        <f>計算過程!AF97</f>
        <v>3.0041666666666664</v>
      </c>
      <c r="W100" s="88">
        <f>計算過程!AL97</f>
        <v>0</v>
      </c>
    </row>
    <row r="101" spans="8:23">
      <c r="H101" s="28">
        <v>41732</v>
      </c>
      <c r="I101" s="88">
        <f ca="1">計算過程!B98</f>
        <v>14.213712540664002</v>
      </c>
      <c r="J101" s="88">
        <f ca="1">計算過程!C98</f>
        <v>23.174531316300001</v>
      </c>
      <c r="K101" s="88">
        <f ca="1">計算過程!D98</f>
        <v>4.3259125123760001</v>
      </c>
      <c r="L101" s="88">
        <f ca="1">計算過程!E98</f>
        <v>27.809437579560004</v>
      </c>
      <c r="M101" s="88">
        <f ca="1">計算過程!F98</f>
        <v>0</v>
      </c>
      <c r="N101" s="88">
        <f ca="1">計算過程!G98</f>
        <v>5.6320000000000014</v>
      </c>
      <c r="O101" s="88">
        <f>計算過程!H98</f>
        <v>0</v>
      </c>
      <c r="P101" s="88">
        <f>計算過程!P98</f>
        <v>92</v>
      </c>
      <c r="Q101" s="88">
        <f>計算過程!Q98</f>
        <v>150</v>
      </c>
      <c r="R101" s="88">
        <f>計算過程!R98</f>
        <v>28</v>
      </c>
      <c r="S101" s="88">
        <f>計算過程!S98</f>
        <v>180</v>
      </c>
      <c r="T101" s="88">
        <f>計算過程!T98</f>
        <v>0</v>
      </c>
      <c r="U101" s="88">
        <f ca="1">計算過程!U98</f>
        <v>23.64232168501956</v>
      </c>
      <c r="V101" s="88">
        <f>計算過程!AF98</f>
        <v>3.0666666666666669</v>
      </c>
      <c r="W101" s="88">
        <f>計算過程!AL98</f>
        <v>0</v>
      </c>
    </row>
    <row r="102" spans="8:23">
      <c r="H102" s="28">
        <v>41733</v>
      </c>
      <c r="I102" s="88">
        <f ca="1">計算過程!B99</f>
        <v>9.505218411916502</v>
      </c>
      <c r="J102" s="88">
        <f ca="1">計算過程!C99</f>
        <v>15.330997438575</v>
      </c>
      <c r="K102" s="88">
        <f ca="1">計算過程!D99</f>
        <v>1.226479795086</v>
      </c>
      <c r="L102" s="88">
        <f ca="1">計算過程!E99</f>
        <v>27.595795389435001</v>
      </c>
      <c r="M102" s="88">
        <f ca="1">計算過程!F99</f>
        <v>0</v>
      </c>
      <c r="N102" s="88">
        <f ca="1">計算過程!G99</f>
        <v>5.585</v>
      </c>
      <c r="O102" s="88">
        <f>計算過程!H99</f>
        <v>0</v>
      </c>
      <c r="P102" s="88">
        <f>計算過程!P99</f>
        <v>62</v>
      </c>
      <c r="Q102" s="88">
        <f>計算過程!Q99</f>
        <v>100</v>
      </c>
      <c r="R102" s="88">
        <f>計算過程!R99</f>
        <v>8</v>
      </c>
      <c r="S102" s="88">
        <f>計算過程!S99</f>
        <v>180</v>
      </c>
      <c r="T102" s="88">
        <f>計算過程!T99</f>
        <v>0</v>
      </c>
      <c r="U102" s="88">
        <f ca="1">計算過程!U99</f>
        <v>23.562420805525615</v>
      </c>
      <c r="V102" s="88">
        <f>計算過程!AF99</f>
        <v>3.4583333333333339</v>
      </c>
      <c r="W102" s="88">
        <f>計算過程!AL99</f>
        <v>0</v>
      </c>
    </row>
    <row r="103" spans="8:23">
      <c r="H103" s="28">
        <v>41734</v>
      </c>
      <c r="I103" s="88">
        <f ca="1">計算過程!B100</f>
        <v>20.658973968178003</v>
      </c>
      <c r="J103" s="88">
        <f ca="1">計算過程!C100</f>
        <v>30.380844070850003</v>
      </c>
      <c r="K103" s="88">
        <f ca="1">計算過程!D100</f>
        <v>5.1647434920445008</v>
      </c>
      <c r="L103" s="88">
        <f ca="1">計算過程!E100</f>
        <v>27.342759663765001</v>
      </c>
      <c r="M103" s="88">
        <f ca="1">計算過程!F100</f>
        <v>0</v>
      </c>
      <c r="N103" s="88">
        <f ca="1">計算過程!G100</f>
        <v>5.6459999999999999</v>
      </c>
      <c r="O103" s="88">
        <f>計算過程!H100</f>
        <v>0</v>
      </c>
      <c r="P103" s="88">
        <f>計算過程!P100</f>
        <v>136</v>
      </c>
      <c r="Q103" s="88">
        <f>計算過程!Q100</f>
        <v>200</v>
      </c>
      <c r="R103" s="88">
        <f>計算過程!R100</f>
        <v>34</v>
      </c>
      <c r="S103" s="88">
        <f>計算過程!S100</f>
        <v>180</v>
      </c>
      <c r="T103" s="88">
        <f>計算過程!T100</f>
        <v>0</v>
      </c>
      <c r="U103" s="88">
        <f ca="1">計算過程!U100</f>
        <v>23.961882999597847</v>
      </c>
      <c r="V103" s="88">
        <f>計算過程!AF100</f>
        <v>2.9499999999999997</v>
      </c>
      <c r="W103" s="88">
        <f>計算過程!AL100</f>
        <v>0</v>
      </c>
    </row>
    <row r="104" spans="8:23">
      <c r="H104" s="28">
        <v>41735</v>
      </c>
      <c r="I104" s="88">
        <f ca="1">計算過程!B101</f>
        <v>9.3372944925259986</v>
      </c>
      <c r="J104" s="88">
        <f ca="1">計算過程!C101</f>
        <v>15.060152407299999</v>
      </c>
      <c r="K104" s="88">
        <f ca="1">計算過程!D101</f>
        <v>1.2048121925839999</v>
      </c>
      <c r="L104" s="88">
        <f ca="1">計算過程!E101</f>
        <v>27.108274333139999</v>
      </c>
      <c r="M104" s="88">
        <f ca="1">計算過程!F101</f>
        <v>0</v>
      </c>
      <c r="N104" s="88">
        <f ca="1">計算過程!G101</f>
        <v>5.932500000000001</v>
      </c>
      <c r="O104" s="88">
        <f>計算過程!H101</f>
        <v>0</v>
      </c>
      <c r="P104" s="88">
        <f>計算過程!P101</f>
        <v>62</v>
      </c>
      <c r="Q104" s="88">
        <f>計算過程!Q101</f>
        <v>100</v>
      </c>
      <c r="R104" s="88">
        <f>計算過程!R101</f>
        <v>8</v>
      </c>
      <c r="S104" s="88">
        <f>計算過程!S101</f>
        <v>180</v>
      </c>
      <c r="T104" s="88">
        <f>計算過程!T101</f>
        <v>0</v>
      </c>
      <c r="U104" s="88">
        <f ca="1">計算過程!U101</f>
        <v>25.317776604046855</v>
      </c>
      <c r="V104" s="88">
        <f>計算過程!AF101</f>
        <v>0.56249999999999989</v>
      </c>
      <c r="W104" s="88">
        <f>計算過程!AL101</f>
        <v>0</v>
      </c>
    </row>
    <row r="105" spans="8:23">
      <c r="H105" s="28">
        <v>41736</v>
      </c>
      <c r="I105" s="88">
        <f ca="1">計算過程!B102</f>
        <v>13.825511364756</v>
      </c>
      <c r="J105" s="88">
        <f ca="1">計算過程!C102</f>
        <v>22.541594616449995</v>
      </c>
      <c r="K105" s="88">
        <f ca="1">計算過程!D102</f>
        <v>4.2077643284040001</v>
      </c>
      <c r="L105" s="88">
        <f ca="1">計算過程!E102</f>
        <v>27.04991353974</v>
      </c>
      <c r="M105" s="88">
        <f ca="1">計算過程!F102</f>
        <v>0</v>
      </c>
      <c r="N105" s="88">
        <f ca="1">計算過程!G102</f>
        <v>6.1719999999999997</v>
      </c>
      <c r="O105" s="88">
        <f>計算過程!H102</f>
        <v>0</v>
      </c>
      <c r="P105" s="88">
        <f>計算過程!P102</f>
        <v>92</v>
      </c>
      <c r="Q105" s="88">
        <f>計算過程!Q102</f>
        <v>150</v>
      </c>
      <c r="R105" s="88">
        <f>計算過程!R102</f>
        <v>28</v>
      </c>
      <c r="S105" s="88">
        <f>計算過程!S102</f>
        <v>180</v>
      </c>
      <c r="T105" s="88">
        <f>計算過程!T102</f>
        <v>0</v>
      </c>
      <c r="U105" s="88">
        <f ca="1">計算過程!U102</f>
        <v>26.376373007057715</v>
      </c>
      <c r="V105" s="88">
        <f>計算過程!AF102</f>
        <v>-1.4333333333333336</v>
      </c>
      <c r="W105" s="88">
        <f>計算過程!AL102</f>
        <v>0</v>
      </c>
    </row>
    <row r="106" spans="8:23">
      <c r="H106" s="28">
        <v>41737</v>
      </c>
      <c r="I106" s="88">
        <f ca="1">計算過程!B103</f>
        <v>21.11825716637</v>
      </c>
      <c r="J106" s="88">
        <f ca="1">計算過程!C103</f>
        <v>30.168938809100002</v>
      </c>
      <c r="K106" s="88">
        <f ca="1">計算過程!D103</f>
        <v>4.5253408213649999</v>
      </c>
      <c r="L106" s="88">
        <f ca="1">計算過程!E103</f>
        <v>27.152044928190005</v>
      </c>
      <c r="M106" s="88">
        <f ca="1">計算過程!F103</f>
        <v>0</v>
      </c>
      <c r="N106" s="88">
        <f ca="1">計算過程!G103</f>
        <v>6.0265000000000013</v>
      </c>
      <c r="O106" s="88">
        <f>計算過程!H103</f>
        <v>0</v>
      </c>
      <c r="P106" s="88">
        <f>計算過程!P103</f>
        <v>140</v>
      </c>
      <c r="Q106" s="88">
        <f>計算過程!Q103</f>
        <v>200</v>
      </c>
      <c r="R106" s="88">
        <f>計算過程!R103</f>
        <v>30</v>
      </c>
      <c r="S106" s="88">
        <f>計算過程!S103</f>
        <v>180</v>
      </c>
      <c r="T106" s="88">
        <f>計算過程!T103</f>
        <v>0</v>
      </c>
      <c r="U106" s="88">
        <f ca="1">計算過程!U103</f>
        <v>25.692272336735392</v>
      </c>
      <c r="V106" s="88">
        <f>計算過程!AF103</f>
        <v>-0.2208333333333333</v>
      </c>
      <c r="W106" s="88">
        <f>計算過程!AL103</f>
        <v>0</v>
      </c>
    </row>
    <row r="107" spans="8:23">
      <c r="H107" s="28">
        <v>41738</v>
      </c>
      <c r="I107" s="88">
        <f ca="1">計算過程!B104</f>
        <v>27.734543509399998</v>
      </c>
      <c r="J107" s="88">
        <f ca="1">計算過程!C104</f>
        <v>36.175491534000003</v>
      </c>
      <c r="K107" s="88">
        <f ca="1">計算過程!D104</f>
        <v>6.9336358773499995</v>
      </c>
      <c r="L107" s="88">
        <f ca="1">計算過程!E104</f>
        <v>27.131618650500002</v>
      </c>
      <c r="M107" s="88">
        <f ca="1">計算過程!F104</f>
        <v>0</v>
      </c>
      <c r="N107" s="88">
        <f ca="1">計算過程!G104</f>
        <v>5.7144999999999992</v>
      </c>
      <c r="O107" s="88">
        <f>計算過程!H104</f>
        <v>0</v>
      </c>
      <c r="P107" s="88">
        <f>計算過程!P104</f>
        <v>184</v>
      </c>
      <c r="Q107" s="88">
        <f>計算過程!Q104</f>
        <v>240</v>
      </c>
      <c r="R107" s="88">
        <f>計算過程!R104</f>
        <v>46</v>
      </c>
      <c r="S107" s="88">
        <f>計算過程!S104</f>
        <v>180</v>
      </c>
      <c r="T107" s="88">
        <f>計算過程!T104</f>
        <v>0</v>
      </c>
      <c r="U107" s="88">
        <f ca="1">計算過程!U104</f>
        <v>24.373940679739423</v>
      </c>
      <c r="V107" s="88">
        <f>計算過程!AF104</f>
        <v>2.3791666666666664</v>
      </c>
      <c r="W107" s="88">
        <f>計算過程!AL104</f>
        <v>0</v>
      </c>
    </row>
    <row r="108" spans="8:23">
      <c r="H108" s="28">
        <v>41739</v>
      </c>
      <c r="I108" s="88">
        <f ca="1">計算過程!B105</f>
        <v>13.765747133228999</v>
      </c>
      <c r="J108" s="88">
        <f ca="1">計算過程!C105</f>
        <v>22.444152934612497</v>
      </c>
      <c r="K108" s="88">
        <f ca="1">計算過程!D105</f>
        <v>4.1895752144609997</v>
      </c>
      <c r="L108" s="88">
        <f ca="1">計算過程!E105</f>
        <v>26.932983521535</v>
      </c>
      <c r="M108" s="88">
        <f ca="1">計算過程!F105</f>
        <v>0</v>
      </c>
      <c r="N108" s="88">
        <f ca="1">計算過程!G105</f>
        <v>5.3875000000000002</v>
      </c>
      <c r="O108" s="88">
        <f>計算過程!H105</f>
        <v>0</v>
      </c>
      <c r="P108" s="88">
        <f>計算過程!P105</f>
        <v>92</v>
      </c>
      <c r="Q108" s="88">
        <f>計算過程!Q105</f>
        <v>150</v>
      </c>
      <c r="R108" s="88">
        <f>計算過程!R105</f>
        <v>28</v>
      </c>
      <c r="S108" s="88">
        <f>計算過程!S105</f>
        <v>180</v>
      </c>
      <c r="T108" s="88">
        <f>計算過程!T105</f>
        <v>0</v>
      </c>
      <c r="U108" s="88">
        <f ca="1">計算過程!U105</f>
        <v>23.08786552386243</v>
      </c>
      <c r="V108" s="88">
        <f>計算過程!AF105</f>
        <v>5.1041666666666661</v>
      </c>
      <c r="W108" s="88">
        <f>計算過程!AL105</f>
        <v>0</v>
      </c>
    </row>
    <row r="109" spans="8:23">
      <c r="H109" s="28">
        <v>41740</v>
      </c>
      <c r="I109" s="88">
        <f ca="1">計算過程!B106</f>
        <v>9.1526427949319995</v>
      </c>
      <c r="J109" s="88">
        <f ca="1">計算過程!C106</f>
        <v>14.762327088599999</v>
      </c>
      <c r="K109" s="88">
        <f ca="1">計算過程!D106</f>
        <v>1.180986167088</v>
      </c>
      <c r="L109" s="88">
        <f ca="1">計算過程!E106</f>
        <v>26.572188759479999</v>
      </c>
      <c r="M109" s="88">
        <f ca="1">計算過程!F106</f>
        <v>0</v>
      </c>
      <c r="N109" s="88">
        <f ca="1">計算過程!G106</f>
        <v>5.1794999999999991</v>
      </c>
      <c r="O109" s="88">
        <f>計算過程!H106</f>
        <v>0</v>
      </c>
      <c r="P109" s="88">
        <f>計算過程!P106</f>
        <v>62</v>
      </c>
      <c r="Q109" s="88">
        <f>計算過程!Q106</f>
        <v>100</v>
      </c>
      <c r="R109" s="88">
        <f>計算過程!R106</f>
        <v>8</v>
      </c>
      <c r="S109" s="88">
        <f>計算過程!S106</f>
        <v>180</v>
      </c>
      <c r="T109" s="88">
        <f>計算過程!T106</f>
        <v>0</v>
      </c>
      <c r="U109" s="88">
        <f ca="1">計算過程!U106</f>
        <v>22.388807680307778</v>
      </c>
      <c r="V109" s="88">
        <f>計算過程!AF106</f>
        <v>6.8375000000000012</v>
      </c>
      <c r="W109" s="88">
        <f>計算過程!AL106</f>
        <v>0</v>
      </c>
    </row>
    <row r="110" spans="8:23">
      <c r="H110" s="28">
        <v>41741</v>
      </c>
      <c r="I110" s="88">
        <f ca="1">計算過程!B107</f>
        <v>13.412381792810001</v>
      </c>
      <c r="J110" s="88">
        <f ca="1">計算過程!C107</f>
        <v>21.868013792625</v>
      </c>
      <c r="K110" s="88">
        <f ca="1">計算過程!D107</f>
        <v>4.0820292412900008</v>
      </c>
      <c r="L110" s="88">
        <f ca="1">計算過程!E107</f>
        <v>26.241616551150003</v>
      </c>
      <c r="M110" s="88">
        <f ca="1">計算過程!F107</f>
        <v>0</v>
      </c>
      <c r="N110" s="88">
        <f ca="1">計算過程!G107</f>
        <v>4.8613333333333335</v>
      </c>
      <c r="O110" s="88">
        <f>計算過程!H107</f>
        <v>0</v>
      </c>
      <c r="P110" s="88">
        <f>計算過程!P107</f>
        <v>92</v>
      </c>
      <c r="Q110" s="88">
        <f>計算過程!Q107</f>
        <v>150</v>
      </c>
      <c r="R110" s="88">
        <f>計算過程!R107</f>
        <v>28</v>
      </c>
      <c r="S110" s="88">
        <f>計算過程!S107</f>
        <v>180</v>
      </c>
      <c r="T110" s="88">
        <f>計算過程!T107</f>
        <v>0</v>
      </c>
      <c r="U110" s="88">
        <f ca="1">計算過程!U107</f>
        <v>21.181656534286716</v>
      </c>
      <c r="V110" s="88">
        <f>計算過程!AF107</f>
        <v>9.0666666666666647</v>
      </c>
      <c r="W110" s="88">
        <f>計算過程!AL107</f>
        <v>0</v>
      </c>
    </row>
    <row r="111" spans="8:23">
      <c r="H111" s="28">
        <v>41742</v>
      </c>
      <c r="I111" s="88">
        <f ca="1">計算過程!B108</f>
        <v>13.257378304625002</v>
      </c>
      <c r="J111" s="88">
        <f ca="1">計算過程!C108</f>
        <v>21.6152907140625</v>
      </c>
      <c r="K111" s="88">
        <f ca="1">計算過程!D108</f>
        <v>4.0348542666249996</v>
      </c>
      <c r="L111" s="88">
        <f ca="1">計算過程!E108</f>
        <v>25.938348856874999</v>
      </c>
      <c r="M111" s="88">
        <f ca="1">計算過程!F108</f>
        <v>0</v>
      </c>
      <c r="N111" s="88">
        <f ca="1">計算過程!G108</f>
        <v>4.7123749999999998</v>
      </c>
      <c r="O111" s="88">
        <f>計算過程!H108</f>
        <v>0</v>
      </c>
      <c r="P111" s="88">
        <f>計算過程!P108</f>
        <v>92</v>
      </c>
      <c r="Q111" s="88">
        <f>計算過程!Q108</f>
        <v>150</v>
      </c>
      <c r="R111" s="88">
        <f>計算過程!R108</f>
        <v>28</v>
      </c>
      <c r="S111" s="88">
        <f>計算過程!S108</f>
        <v>180</v>
      </c>
      <c r="T111" s="88">
        <f>計算過程!T108</f>
        <v>0</v>
      </c>
      <c r="U111" s="88">
        <f ca="1">計算過程!U108</f>
        <v>20.684465418167196</v>
      </c>
      <c r="V111" s="88">
        <f>計算過程!AF108</f>
        <v>10.2125</v>
      </c>
      <c r="W111" s="88">
        <f>計算過程!AL108</f>
        <v>0</v>
      </c>
    </row>
    <row r="112" spans="8:23">
      <c r="H112" s="28">
        <v>41743</v>
      </c>
      <c r="I112" s="88">
        <f ca="1">計算過程!B109</f>
        <v>13.07467659862</v>
      </c>
      <c r="J112" s="88">
        <f ca="1">計算過程!C109</f>
        <v>21.317407497750001</v>
      </c>
      <c r="K112" s="88">
        <f ca="1">計算過程!D109</f>
        <v>3.9792493995799996</v>
      </c>
      <c r="L112" s="88">
        <f ca="1">計算過程!E109</f>
        <v>25.580888997299997</v>
      </c>
      <c r="M112" s="88">
        <f ca="1">計算過程!F109</f>
        <v>0</v>
      </c>
      <c r="N112" s="88">
        <f ca="1">計算過程!G109</f>
        <v>4.8699999999999992</v>
      </c>
      <c r="O112" s="88">
        <f>計算過程!H109</f>
        <v>0</v>
      </c>
      <c r="P112" s="88">
        <f>計算過程!P109</f>
        <v>92</v>
      </c>
      <c r="Q112" s="88">
        <f>計算過程!Q109</f>
        <v>150</v>
      </c>
      <c r="R112" s="88">
        <f>計算過程!R109</f>
        <v>28</v>
      </c>
      <c r="S112" s="88">
        <f>計算過程!S109</f>
        <v>180</v>
      </c>
      <c r="T112" s="88">
        <f>計算過程!T109</f>
        <v>0</v>
      </c>
      <c r="U112" s="88">
        <f ca="1">計算過程!U109</f>
        <v>21.564316238808924</v>
      </c>
      <c r="V112" s="88">
        <f>計算過程!AF109</f>
        <v>9.0000000000000018</v>
      </c>
      <c r="W112" s="88">
        <f>計算過程!AL109</f>
        <v>0</v>
      </c>
    </row>
    <row r="113" spans="8:23">
      <c r="H113" s="28">
        <v>41744</v>
      </c>
      <c r="I113" s="88">
        <f ca="1">計算過程!B110</f>
        <v>19.680636288950002</v>
      </c>
      <c r="J113" s="88">
        <f ca="1">計算過程!C110</f>
        <v>28.115194698500002</v>
      </c>
      <c r="K113" s="88">
        <f ca="1">計算過程!D110</f>
        <v>4.2172792047750001</v>
      </c>
      <c r="L113" s="88">
        <f ca="1">計算過程!E110</f>
        <v>25.30367522865</v>
      </c>
      <c r="M113" s="88">
        <f ca="1">計算過程!F110</f>
        <v>0</v>
      </c>
      <c r="N113" s="88">
        <f ca="1">計算過程!G110</f>
        <v>5.8</v>
      </c>
      <c r="O113" s="88">
        <f>計算過程!H110</f>
        <v>0</v>
      </c>
      <c r="P113" s="88">
        <f>計算過程!P110</f>
        <v>140</v>
      </c>
      <c r="Q113" s="88">
        <f>計算過程!Q110</f>
        <v>200</v>
      </c>
      <c r="R113" s="88">
        <f>計算過程!R110</f>
        <v>30</v>
      </c>
      <c r="S113" s="88">
        <f>計算過程!S110</f>
        <v>180</v>
      </c>
      <c r="T113" s="88">
        <f>計算過程!T110</f>
        <v>0</v>
      </c>
      <c r="U113" s="88">
        <f ca="1">計算過程!U110</f>
        <v>25.858689791388255</v>
      </c>
      <c r="V113" s="88">
        <f>計算過程!AF110</f>
        <v>1.6666666666666667</v>
      </c>
      <c r="W113" s="88">
        <f>計算過程!AL110</f>
        <v>0</v>
      </c>
    </row>
    <row r="114" spans="8:23">
      <c r="H114" s="28">
        <v>41745</v>
      </c>
      <c r="I114" s="88">
        <f ca="1">計算過程!B111</f>
        <v>4.5098439291360002</v>
      </c>
      <c r="J114" s="88">
        <f ca="1">計算過程!C111</f>
        <v>26.777198329245</v>
      </c>
      <c r="K114" s="88">
        <f ca="1">計算過程!D111</f>
        <v>3.9461134379940002</v>
      </c>
      <c r="L114" s="88">
        <f ca="1">計算過程!E111</f>
        <v>0</v>
      </c>
      <c r="M114" s="88">
        <f ca="1">計算過程!F111</f>
        <v>0</v>
      </c>
      <c r="N114" s="88">
        <f ca="1">計算過程!G111</f>
        <v>0</v>
      </c>
      <c r="O114" s="88">
        <f>計算過程!H111</f>
        <v>0</v>
      </c>
      <c r="P114" s="88">
        <f>計算過程!P111</f>
        <v>32</v>
      </c>
      <c r="Q114" s="88">
        <f>計算過程!Q111</f>
        <v>190</v>
      </c>
      <c r="R114" s="88">
        <f>計算過程!R111</f>
        <v>28</v>
      </c>
      <c r="S114" s="88">
        <f>計算過程!S111</f>
        <v>0</v>
      </c>
      <c r="T114" s="88">
        <f>計算過程!T111</f>
        <v>0</v>
      </c>
      <c r="U114" s="88">
        <f ca="1">計算過程!U111</f>
        <v>0</v>
      </c>
      <c r="V114" s="88">
        <f>計算過程!AF111</f>
        <v>1.979166666666667</v>
      </c>
      <c r="W114" s="88">
        <f>計算過程!AL111</f>
        <v>0</v>
      </c>
    </row>
    <row r="115" spans="8:23">
      <c r="H115" s="28">
        <v>41746</v>
      </c>
      <c r="I115" s="88">
        <f ca="1">計算過程!B112</f>
        <v>12.929580549886001</v>
      </c>
      <c r="J115" s="88">
        <f ca="1">計算過程!C112</f>
        <v>21.080837853075003</v>
      </c>
      <c r="K115" s="88">
        <f ca="1">計算過程!D112</f>
        <v>3.9350897325740002</v>
      </c>
      <c r="L115" s="88">
        <f ca="1">計算過程!E112</f>
        <v>25.297005423689999</v>
      </c>
      <c r="M115" s="88">
        <f ca="1">計算過程!F112</f>
        <v>0</v>
      </c>
      <c r="N115" s="88">
        <f ca="1">計算過程!G112</f>
        <v>4.9967500000000005</v>
      </c>
      <c r="O115" s="88">
        <f>計算過程!H112</f>
        <v>0</v>
      </c>
      <c r="P115" s="88">
        <f>計算過程!P112</f>
        <v>92</v>
      </c>
      <c r="Q115" s="88">
        <f>計算過程!Q112</f>
        <v>150</v>
      </c>
      <c r="R115" s="88">
        <f>計算過程!R112</f>
        <v>28</v>
      </c>
      <c r="S115" s="88">
        <f>計算過程!S112</f>
        <v>180</v>
      </c>
      <c r="T115" s="88">
        <f>計算過程!T112</f>
        <v>0</v>
      </c>
      <c r="U115" s="88">
        <f ca="1">計算過程!U112</f>
        <v>22.281165100698789</v>
      </c>
      <c r="V115" s="88">
        <f>計算過程!AF112</f>
        <v>8.0250000000000004</v>
      </c>
      <c r="W115" s="88">
        <f>計算過程!AL112</f>
        <v>0</v>
      </c>
    </row>
    <row r="116" spans="8:23">
      <c r="H116" s="28">
        <v>41747</v>
      </c>
      <c r="I116" s="88">
        <f ca="1">計算過程!B113</f>
        <v>8.5504427796060014</v>
      </c>
      <c r="J116" s="88">
        <f ca="1">計算過程!C113</f>
        <v>13.791036741300003</v>
      </c>
      <c r="K116" s="88">
        <f ca="1">計算過程!D113</f>
        <v>1.1032829393040002</v>
      </c>
      <c r="L116" s="88">
        <f ca="1">計算過程!E113</f>
        <v>24.823866134340005</v>
      </c>
      <c r="M116" s="88">
        <f ca="1">計算過程!F113</f>
        <v>0</v>
      </c>
      <c r="N116" s="88">
        <f ca="1">計算過程!G113</f>
        <v>4.4756666666666671</v>
      </c>
      <c r="O116" s="88">
        <f>計算過程!H113</f>
        <v>0</v>
      </c>
      <c r="P116" s="88">
        <f>計算過程!P113</f>
        <v>62</v>
      </c>
      <c r="Q116" s="88">
        <f>計算過程!Q113</f>
        <v>100</v>
      </c>
      <c r="R116" s="88">
        <f>計算過程!R113</f>
        <v>8</v>
      </c>
      <c r="S116" s="88">
        <f>計算過程!S113</f>
        <v>180</v>
      </c>
      <c r="T116" s="88">
        <f>計算過程!T113</f>
        <v>0</v>
      </c>
      <c r="U116" s="88">
        <f ca="1">計算過程!U113</f>
        <v>20.194284379479583</v>
      </c>
      <c r="V116" s="88">
        <f>計算過程!AF113</f>
        <v>12.033333333333333</v>
      </c>
      <c r="W116" s="88">
        <f>計算過程!AL113</f>
        <v>0</v>
      </c>
    </row>
    <row r="117" spans="8:23">
      <c r="H117" s="28">
        <v>41748</v>
      </c>
      <c r="I117" s="88">
        <f ca="1">計算過程!B114</f>
        <v>18.292656859022003</v>
      </c>
      <c r="J117" s="88">
        <f ca="1">計算過程!C114</f>
        <v>26.90096596915</v>
      </c>
      <c r="K117" s="88">
        <f ca="1">計算過程!D114</f>
        <v>4.5731642147555007</v>
      </c>
      <c r="L117" s="88">
        <f ca="1">計算過程!E114</f>
        <v>24.210869372234999</v>
      </c>
      <c r="M117" s="88">
        <f ca="1">計算過程!F114</f>
        <v>0</v>
      </c>
      <c r="N117" s="88">
        <f ca="1">計算過程!G114</f>
        <v>4.6625416666666677</v>
      </c>
      <c r="O117" s="88">
        <f>計算過程!H114</f>
        <v>0</v>
      </c>
      <c r="P117" s="88">
        <f>計算過程!P114</f>
        <v>136</v>
      </c>
      <c r="Q117" s="88">
        <f>計算過程!Q114</f>
        <v>200</v>
      </c>
      <c r="R117" s="88">
        <f>計算過程!R114</f>
        <v>34</v>
      </c>
      <c r="S117" s="88">
        <f>計算過程!S114</f>
        <v>180</v>
      </c>
      <c r="T117" s="88">
        <f>計算過程!T114</f>
        <v>0</v>
      </c>
      <c r="U117" s="88">
        <f ca="1">計算過程!U114</f>
        <v>21.365770659380683</v>
      </c>
      <c r="V117" s="88">
        <f>計算過程!AF114</f>
        <v>10.595833333333333</v>
      </c>
      <c r="W117" s="88">
        <f>計算過程!AL114</f>
        <v>0</v>
      </c>
    </row>
    <row r="118" spans="8:23">
      <c r="H118" s="28">
        <v>41749</v>
      </c>
      <c r="I118" s="88">
        <f ca="1">計算過程!B115</f>
        <v>8.1977235765424989</v>
      </c>
      <c r="J118" s="88">
        <f ca="1">計算過程!C115</f>
        <v>13.222134800875001</v>
      </c>
      <c r="K118" s="88">
        <f ca="1">計算過程!D115</f>
        <v>1.0577707840699999</v>
      </c>
      <c r="L118" s="88">
        <f ca="1">計算過程!E115</f>
        <v>23.799842641575001</v>
      </c>
      <c r="M118" s="88">
        <f ca="1">計算過程!F115</f>
        <v>0</v>
      </c>
      <c r="N118" s="88">
        <f ca="1">計算過程!G115</f>
        <v>5.0547083333333349</v>
      </c>
      <c r="O118" s="88">
        <f>計算過程!H115</f>
        <v>0</v>
      </c>
      <c r="P118" s="88">
        <f>計算過程!P115</f>
        <v>62</v>
      </c>
      <c r="Q118" s="88">
        <f>計算過程!Q115</f>
        <v>100</v>
      </c>
      <c r="R118" s="88">
        <f>計算過程!R115</f>
        <v>8</v>
      </c>
      <c r="S118" s="88">
        <f>計算過程!S115</f>
        <v>180</v>
      </c>
      <c r="T118" s="88">
        <f>計算過程!T115</f>
        <v>0</v>
      </c>
      <c r="U118" s="88">
        <f ca="1">計算過程!U115</f>
        <v>23.407783548375907</v>
      </c>
      <c r="V118" s="88">
        <f>計算過程!AF115</f>
        <v>7.5791666666666648</v>
      </c>
      <c r="W118" s="88">
        <f>計算過程!AL115</f>
        <v>0</v>
      </c>
    </row>
    <row r="119" spans="8:23">
      <c r="H119" s="28">
        <v>41750</v>
      </c>
      <c r="I119" s="88">
        <f ca="1">計算過程!B116</f>
        <v>12.101084242247</v>
      </c>
      <c r="J119" s="88">
        <f ca="1">計算過程!C116</f>
        <v>19.730028655837501</v>
      </c>
      <c r="K119" s="88">
        <f ca="1">計算過程!D116</f>
        <v>3.6829386824229995</v>
      </c>
      <c r="L119" s="88">
        <f ca="1">計算過程!E116</f>
        <v>23.676034387005</v>
      </c>
      <c r="M119" s="88">
        <f ca="1">計算過程!F116</f>
        <v>0</v>
      </c>
      <c r="N119" s="88">
        <f ca="1">計算過程!G116</f>
        <v>5.940500000000001</v>
      </c>
      <c r="O119" s="88">
        <f>計算過程!H116</f>
        <v>0</v>
      </c>
      <c r="P119" s="88">
        <f>計算過程!P116</f>
        <v>92</v>
      </c>
      <c r="Q119" s="88">
        <f>計算過程!Q116</f>
        <v>150</v>
      </c>
      <c r="R119" s="88">
        <f>計算過程!R116</f>
        <v>28</v>
      </c>
      <c r="S119" s="88">
        <f>計算過程!S116</f>
        <v>180</v>
      </c>
      <c r="T119" s="88">
        <f>計算過程!T116</f>
        <v>0</v>
      </c>
      <c r="U119" s="88">
        <f ca="1">計算過程!U116</f>
        <v>27.597689827957293</v>
      </c>
      <c r="V119" s="88">
        <f>計算過程!AF116</f>
        <v>0.49583333333333329</v>
      </c>
      <c r="W119" s="88">
        <f>計算過程!AL116</f>
        <v>0</v>
      </c>
    </row>
    <row r="120" spans="8:23">
      <c r="H120" s="28">
        <v>41751</v>
      </c>
      <c r="I120" s="88">
        <f ca="1">計算過程!B117</f>
        <v>18.661429877545</v>
      </c>
      <c r="J120" s="88">
        <f ca="1">計算過程!C117</f>
        <v>26.659185539350002</v>
      </c>
      <c r="K120" s="88">
        <f ca="1">計算過程!D117</f>
        <v>3.9988778309025004</v>
      </c>
      <c r="L120" s="88">
        <f ca="1">計算過程!E117</f>
        <v>23.993266985415001</v>
      </c>
      <c r="M120" s="88">
        <f ca="1">計算過程!F117</f>
        <v>0</v>
      </c>
      <c r="N120" s="88">
        <f ca="1">計算過程!G117</f>
        <v>5.657</v>
      </c>
      <c r="O120" s="88">
        <f>計算過程!H117</f>
        <v>0</v>
      </c>
      <c r="P120" s="88">
        <f>計算過程!P117</f>
        <v>140</v>
      </c>
      <c r="Q120" s="88">
        <f>計算過程!Q117</f>
        <v>200</v>
      </c>
      <c r="R120" s="88">
        <f>計算過程!R117</f>
        <v>30</v>
      </c>
      <c r="S120" s="88">
        <f>計算過程!S117</f>
        <v>180</v>
      </c>
      <c r="T120" s="88">
        <f>計算過程!T117</f>
        <v>0</v>
      </c>
      <c r="U120" s="88">
        <f ca="1">計算過程!U117</f>
        <v>26.067211103071113</v>
      </c>
      <c r="V120" s="88">
        <f>計算過程!AF117</f>
        <v>2.8583333333333329</v>
      </c>
      <c r="W120" s="88">
        <f>計算過程!AL117</f>
        <v>0</v>
      </c>
    </row>
    <row r="121" spans="8:23">
      <c r="H121" s="28">
        <v>41752</v>
      </c>
      <c r="I121" s="88">
        <f ca="1">計算過程!B118</f>
        <v>24.843914885061999</v>
      </c>
      <c r="J121" s="88">
        <f ca="1">計算過程!C118</f>
        <v>32.405106371819997</v>
      </c>
      <c r="K121" s="88">
        <f ca="1">計算過程!D118</f>
        <v>6.2109787212654997</v>
      </c>
      <c r="L121" s="88">
        <f ca="1">計算過程!E118</f>
        <v>24.303829778864998</v>
      </c>
      <c r="M121" s="88">
        <f ca="1">計算過程!F118</f>
        <v>0</v>
      </c>
      <c r="N121" s="88">
        <f ca="1">計算過程!G118</f>
        <v>5.6639999999999988</v>
      </c>
      <c r="O121" s="88">
        <f>計算過程!H118</f>
        <v>0</v>
      </c>
      <c r="P121" s="88">
        <f>計算過程!P118</f>
        <v>184</v>
      </c>
      <c r="Q121" s="88">
        <f>計算過程!Q118</f>
        <v>240</v>
      </c>
      <c r="R121" s="88">
        <f>計算過程!R118</f>
        <v>46</v>
      </c>
      <c r="S121" s="88">
        <f>計算過程!S118</f>
        <v>180</v>
      </c>
      <c r="T121" s="88">
        <f>計算過程!T118</f>
        <v>0</v>
      </c>
      <c r="U121" s="88">
        <f ca="1">計算過程!U118</f>
        <v>25.893604030077697</v>
      </c>
      <c r="V121" s="88">
        <f>計算過程!AF118</f>
        <v>2.8000000000000007</v>
      </c>
      <c r="W121" s="88">
        <f>計算過程!AL118</f>
        <v>0</v>
      </c>
    </row>
    <row r="122" spans="8:23">
      <c r="H122" s="28">
        <v>41753</v>
      </c>
      <c r="I122" s="88">
        <f ca="1">計算過程!B119</f>
        <v>12.611477171384001</v>
      </c>
      <c r="J122" s="88">
        <f ca="1">計算過程!C119</f>
        <v>20.5621910403</v>
      </c>
      <c r="K122" s="88">
        <f ca="1">計算過程!D119</f>
        <v>3.838275660856</v>
      </c>
      <c r="L122" s="88">
        <f ca="1">計算過程!E119</f>
        <v>24.674629248360002</v>
      </c>
      <c r="M122" s="88">
        <f ca="1">計算過程!F119</f>
        <v>0</v>
      </c>
      <c r="N122" s="88">
        <f ca="1">計算過程!G119</f>
        <v>5.899</v>
      </c>
      <c r="O122" s="88">
        <f>計算過程!H119</f>
        <v>0</v>
      </c>
      <c r="P122" s="88">
        <f>計算過程!P119</f>
        <v>92</v>
      </c>
      <c r="Q122" s="88">
        <f>計算過程!Q119</f>
        <v>150</v>
      </c>
      <c r="R122" s="88">
        <f>計算過程!R119</f>
        <v>28</v>
      </c>
      <c r="S122" s="88">
        <f>計算過程!S119</f>
        <v>180</v>
      </c>
      <c r="T122" s="88">
        <f>計算過程!T119</f>
        <v>0</v>
      </c>
      <c r="U122" s="88">
        <f ca="1">計算過程!U119</f>
        <v>26.716331404107297</v>
      </c>
      <c r="V122" s="88">
        <f>計算過程!AF119</f>
        <v>0.84166666666666679</v>
      </c>
      <c r="W122" s="88">
        <f>計算過程!AL119</f>
        <v>0</v>
      </c>
    </row>
    <row r="123" spans="8:23">
      <c r="H123" s="28">
        <v>41754</v>
      </c>
      <c r="I123" s="88">
        <f ca="1">計算過程!B120</f>
        <v>8.6396097346650009</v>
      </c>
      <c r="J123" s="88">
        <f ca="1">計算過程!C120</f>
        <v>13.934854410750001</v>
      </c>
      <c r="K123" s="88">
        <f ca="1">計算過程!D120</f>
        <v>1.11478835286</v>
      </c>
      <c r="L123" s="88">
        <f ca="1">計算過程!E120</f>
        <v>25.082737939349997</v>
      </c>
      <c r="M123" s="88">
        <f ca="1">計算過程!F120</f>
        <v>0</v>
      </c>
      <c r="N123" s="88">
        <f ca="1">計算過程!G120</f>
        <v>5.5309999999999997</v>
      </c>
      <c r="O123" s="88">
        <f>計算過程!H120</f>
        <v>0</v>
      </c>
      <c r="P123" s="88">
        <f>計算過程!P120</f>
        <v>62</v>
      </c>
      <c r="Q123" s="88">
        <f>計算過程!Q120</f>
        <v>100</v>
      </c>
      <c r="R123" s="88">
        <f>計算過程!R120</f>
        <v>8</v>
      </c>
      <c r="S123" s="88">
        <f>計算過程!S120</f>
        <v>180</v>
      </c>
      <c r="T123" s="88">
        <f>計算過程!T120</f>
        <v>0</v>
      </c>
      <c r="U123" s="88">
        <f ca="1">計算過程!U120</f>
        <v>24.795069256087178</v>
      </c>
      <c r="V123" s="88">
        <f>計算過程!AF120</f>
        <v>3.9083333333333332</v>
      </c>
      <c r="W123" s="88">
        <f>計算過程!AL120</f>
        <v>0</v>
      </c>
    </row>
    <row r="124" spans="8:23">
      <c r="H124" s="28">
        <v>41755</v>
      </c>
      <c r="I124" s="88">
        <f ca="1">計算過程!B121</f>
        <v>12.762752053323998</v>
      </c>
      <c r="J124" s="88">
        <f ca="1">計算過程!C121</f>
        <v>20.808834869550001</v>
      </c>
      <c r="K124" s="88">
        <f ca="1">計算過程!D121</f>
        <v>3.8843158423159996</v>
      </c>
      <c r="L124" s="88">
        <f ca="1">計算過程!E121</f>
        <v>24.970601843459999</v>
      </c>
      <c r="M124" s="88">
        <f ca="1">計算過程!F121</f>
        <v>0</v>
      </c>
      <c r="N124" s="88">
        <f ca="1">計算過程!G121</f>
        <v>5.1749999999999989</v>
      </c>
      <c r="O124" s="88">
        <f>計算過程!H121</f>
        <v>0</v>
      </c>
      <c r="P124" s="88">
        <f>計算過程!P121</f>
        <v>92</v>
      </c>
      <c r="Q124" s="88">
        <f>計算過程!Q121</f>
        <v>150</v>
      </c>
      <c r="R124" s="88">
        <f>計算過程!R121</f>
        <v>28</v>
      </c>
      <c r="S124" s="88">
        <f>計算過程!S121</f>
        <v>180</v>
      </c>
      <c r="T124" s="88">
        <f>計算過程!T121</f>
        <v>0</v>
      </c>
      <c r="U124" s="88">
        <f ca="1">計算過程!U121</f>
        <v>23.264118488756999</v>
      </c>
      <c r="V124" s="88">
        <f>計算過程!AF121</f>
        <v>6.875</v>
      </c>
      <c r="W124" s="88">
        <f>計算過程!AL121</f>
        <v>0</v>
      </c>
    </row>
    <row r="125" spans="8:23">
      <c r="H125" s="28">
        <v>41756</v>
      </c>
      <c r="I125" s="88">
        <f ca="1">計算過程!B122</f>
        <v>12.637577415099003</v>
      </c>
      <c r="J125" s="88">
        <f ca="1">計算過程!C122</f>
        <v>20.604745785487498</v>
      </c>
      <c r="K125" s="88">
        <f ca="1">計算過程!D122</f>
        <v>3.8462192132910005</v>
      </c>
      <c r="L125" s="88">
        <f ca="1">計算過程!E122</f>
        <v>24.725694942585001</v>
      </c>
      <c r="M125" s="88">
        <f ca="1">計算過程!F122</f>
        <v>0</v>
      </c>
      <c r="N125" s="88">
        <f ca="1">計算過程!G122</f>
        <v>4.9805000000000001</v>
      </c>
      <c r="O125" s="88">
        <f>計算過程!H122</f>
        <v>0</v>
      </c>
      <c r="P125" s="88">
        <f>計算過程!P122</f>
        <v>92</v>
      </c>
      <c r="Q125" s="88">
        <f>計算過程!Q122</f>
        <v>150</v>
      </c>
      <c r="R125" s="88">
        <f>計算過程!R122</f>
        <v>28</v>
      </c>
      <c r="S125" s="88">
        <f>計算過程!S122</f>
        <v>180</v>
      </c>
      <c r="T125" s="88">
        <f>計算過程!T122</f>
        <v>0</v>
      </c>
      <c r="U125" s="88">
        <f ca="1">計算過程!U122</f>
        <v>22.527537521544154</v>
      </c>
      <c r="V125" s="88">
        <f>計算過程!AF122</f>
        <v>8.1499999999999986</v>
      </c>
      <c r="W125" s="88">
        <f>計算過程!AL122</f>
        <v>0</v>
      </c>
    </row>
    <row r="126" spans="8:23">
      <c r="H126" s="28">
        <v>41757</v>
      </c>
      <c r="I126" s="88">
        <f ca="1">計算過程!B123</f>
        <v>12.634381466889002</v>
      </c>
      <c r="J126" s="88">
        <f ca="1">計算過程!C123</f>
        <v>20.599535000362501</v>
      </c>
      <c r="K126" s="88">
        <f ca="1">計算過程!D123</f>
        <v>3.8452465334009998</v>
      </c>
      <c r="L126" s="88">
        <f ca="1">計算過程!E123</f>
        <v>24.719442000434999</v>
      </c>
      <c r="M126" s="88">
        <f ca="1">計算過程!F123</f>
        <v>0</v>
      </c>
      <c r="N126" s="88">
        <f ca="1">計算過程!G123</f>
        <v>4.1972500000000013</v>
      </c>
      <c r="O126" s="88">
        <f>計算過程!H123</f>
        <v>0</v>
      </c>
      <c r="P126" s="88">
        <f>計算過程!P123</f>
        <v>92</v>
      </c>
      <c r="Q126" s="88">
        <f>計算過程!Q123</f>
        <v>150</v>
      </c>
      <c r="R126" s="88">
        <f>計算過程!R123</f>
        <v>28</v>
      </c>
      <c r="S126" s="88">
        <f>計算過程!S123</f>
        <v>180</v>
      </c>
      <c r="T126" s="88">
        <f>計算過程!T123</f>
        <v>0</v>
      </c>
      <c r="U126" s="88">
        <f ca="1">計算過程!U123</f>
        <v>18.987765525788241</v>
      </c>
      <c r="V126" s="88">
        <f>計算過程!AF123</f>
        <v>14.174999999999997</v>
      </c>
      <c r="W126" s="88">
        <f>計算過程!AL123</f>
        <v>0</v>
      </c>
    </row>
    <row r="127" spans="8:23">
      <c r="H127" s="28">
        <v>41758</v>
      </c>
      <c r="I127" s="88">
        <f ca="1">計算過程!B124</f>
        <v>19.142906423094999</v>
      </c>
      <c r="J127" s="88">
        <f ca="1">計算過程!C124</f>
        <v>27.347009175849994</v>
      </c>
      <c r="K127" s="88">
        <f ca="1">計算過程!D124</f>
        <v>4.1020513763775002</v>
      </c>
      <c r="L127" s="88">
        <f ca="1">計算過程!E124</f>
        <v>24.612308258264996</v>
      </c>
      <c r="M127" s="88">
        <f ca="1">計算過程!F124</f>
        <v>0</v>
      </c>
      <c r="N127" s="88">
        <f ca="1">計算過程!G124</f>
        <v>3.6223333333333319</v>
      </c>
      <c r="O127" s="88">
        <f>計算過程!H124</f>
        <v>0</v>
      </c>
      <c r="P127" s="88">
        <f>計算過程!P124</f>
        <v>140</v>
      </c>
      <c r="Q127" s="88">
        <f>計算過程!Q124</f>
        <v>200</v>
      </c>
      <c r="R127" s="88">
        <f>計算過程!R124</f>
        <v>30</v>
      </c>
      <c r="S127" s="88">
        <f>計算過程!S124</f>
        <v>180</v>
      </c>
      <c r="T127" s="88">
        <f>計算過程!T124</f>
        <v>0</v>
      </c>
      <c r="U127" s="88">
        <f ca="1">計算過程!U124</f>
        <v>16.431165450925516</v>
      </c>
      <c r="V127" s="88">
        <f>計算過程!AF124</f>
        <v>18.483333333333338</v>
      </c>
      <c r="W127" s="88">
        <f>計算過程!AL124</f>
        <v>0</v>
      </c>
    </row>
    <row r="128" spans="8:23">
      <c r="H128" s="28">
        <v>41759</v>
      </c>
      <c r="I128" s="88">
        <f ca="1">計算過程!B125</f>
        <v>4.3053773526399999</v>
      </c>
      <c r="J128" s="88">
        <f ca="1">計算過程!C125</f>
        <v>25.563178031300001</v>
      </c>
      <c r="K128" s="88">
        <f ca="1">計算過程!D125</f>
        <v>3.7672051835600002</v>
      </c>
      <c r="L128" s="88">
        <f ca="1">計算過程!E125</f>
        <v>0</v>
      </c>
      <c r="M128" s="88">
        <f ca="1">計算過程!F125</f>
        <v>0</v>
      </c>
      <c r="N128" s="88">
        <f ca="1">計算過程!G125</f>
        <v>0</v>
      </c>
      <c r="O128" s="88">
        <f>計算過程!H125</f>
        <v>0</v>
      </c>
      <c r="P128" s="88">
        <f>計算過程!P125</f>
        <v>32</v>
      </c>
      <c r="Q128" s="88">
        <f>計算過程!Q125</f>
        <v>190</v>
      </c>
      <c r="R128" s="88">
        <f>計算過程!R125</f>
        <v>28</v>
      </c>
      <c r="S128" s="88">
        <f>計算過程!S125</f>
        <v>0</v>
      </c>
      <c r="T128" s="88">
        <f>計算過程!T125</f>
        <v>0</v>
      </c>
      <c r="U128" s="88">
        <f ca="1">計算過程!U125</f>
        <v>0</v>
      </c>
      <c r="V128" s="88">
        <f>計算過程!AF125</f>
        <v>9.6208333333333353</v>
      </c>
      <c r="W128" s="88">
        <f>計算過程!AL125</f>
        <v>0</v>
      </c>
    </row>
    <row r="129" spans="8:23">
      <c r="H129" s="28">
        <v>41760</v>
      </c>
      <c r="I129" s="88">
        <f ca="1">計算過程!B126</f>
        <v>12.32575940141</v>
      </c>
      <c r="J129" s="88">
        <f ca="1">計算過程!C126</f>
        <v>20.096346850124998</v>
      </c>
      <c r="K129" s="88">
        <f ca="1">計算過程!D126</f>
        <v>3.7513180786899998</v>
      </c>
      <c r="L129" s="88">
        <f ca="1">計算過程!E126</f>
        <v>24.115616220150002</v>
      </c>
      <c r="M129" s="88">
        <f ca="1">計算過程!F126</f>
        <v>0</v>
      </c>
      <c r="N129" s="88">
        <f ca="1">計算過程!G126</f>
        <v>5.2175000000000011</v>
      </c>
      <c r="O129" s="88">
        <f>計算過程!H126</f>
        <v>0</v>
      </c>
      <c r="P129" s="88">
        <f>計算過程!P126</f>
        <v>92</v>
      </c>
      <c r="Q129" s="88">
        <f>計算過程!Q126</f>
        <v>150</v>
      </c>
      <c r="R129" s="88">
        <f>計算過程!R126</f>
        <v>28</v>
      </c>
      <c r="S129" s="88">
        <f>計算過程!S126</f>
        <v>180</v>
      </c>
      <c r="T129" s="88">
        <f>計算過程!T126</f>
        <v>0</v>
      </c>
      <c r="U129" s="88">
        <f ca="1">計算過程!U126</f>
        <v>23.966946991530602</v>
      </c>
      <c r="V129" s="88">
        <f>計算過程!AF126</f>
        <v>6.5208333333333313</v>
      </c>
      <c r="W129" s="88">
        <f>計算過程!AL126</f>
        <v>0</v>
      </c>
    </row>
    <row r="130" spans="8:23">
      <c r="H130" s="28">
        <v>41761</v>
      </c>
      <c r="I130" s="88">
        <f ca="1">計算過程!B127</f>
        <v>8.2026772962680017</v>
      </c>
      <c r="J130" s="88">
        <f ca="1">計算過程!C127</f>
        <v>13.230124671399999</v>
      </c>
      <c r="K130" s="88">
        <f ca="1">計算過程!D127</f>
        <v>1.0584099737120001</v>
      </c>
      <c r="L130" s="88">
        <f ca="1">計算過程!E127</f>
        <v>23.814224408520001</v>
      </c>
      <c r="M130" s="88">
        <f ca="1">計算過程!F127</f>
        <v>0</v>
      </c>
      <c r="N130" s="88">
        <f ca="1">計算過程!G127</f>
        <v>4.9528750000000006</v>
      </c>
      <c r="O130" s="88">
        <f>計算過程!H127</f>
        <v>0</v>
      </c>
      <c r="P130" s="88">
        <f>計算過程!P127</f>
        <v>62</v>
      </c>
      <c r="Q130" s="88">
        <f>計算過程!Q127</f>
        <v>100</v>
      </c>
      <c r="R130" s="88">
        <f>計算過程!R127</f>
        <v>8</v>
      </c>
      <c r="S130" s="88">
        <f>計算過程!S127</f>
        <v>180</v>
      </c>
      <c r="T130" s="88">
        <f>計算過程!T127</f>
        <v>0</v>
      </c>
      <c r="U130" s="88">
        <f ca="1">計算過程!U127</f>
        <v>22.927721579893152</v>
      </c>
      <c r="V130" s="88">
        <f>計算過程!AF127</f>
        <v>8.3624999999999989</v>
      </c>
      <c r="W130" s="88">
        <f>計算過程!AL127</f>
        <v>0</v>
      </c>
    </row>
    <row r="131" spans="8:23">
      <c r="H131" s="28">
        <v>41762</v>
      </c>
      <c r="I131" s="88">
        <f ca="1">計算過程!B128</f>
        <v>4.1846909373359997</v>
      </c>
      <c r="J131" s="88">
        <f ca="1">計算過程!C128</f>
        <v>24.846602440432502</v>
      </c>
      <c r="K131" s="88">
        <f ca="1">計算過程!D128</f>
        <v>3.6616045701690001</v>
      </c>
      <c r="L131" s="88">
        <f ca="1">計算過程!E128</f>
        <v>0</v>
      </c>
      <c r="M131" s="88">
        <f ca="1">計算過程!F128</f>
        <v>0</v>
      </c>
      <c r="N131" s="88">
        <f ca="1">計算過程!G128</f>
        <v>0</v>
      </c>
      <c r="O131" s="88">
        <f>計算過程!H128</f>
        <v>0</v>
      </c>
      <c r="P131" s="88">
        <f>計算過程!P128</f>
        <v>32</v>
      </c>
      <c r="Q131" s="88">
        <f>計算過程!Q128</f>
        <v>190</v>
      </c>
      <c r="R131" s="88">
        <f>計算過程!R128</f>
        <v>28</v>
      </c>
      <c r="S131" s="88">
        <f>計算過程!S128</f>
        <v>0</v>
      </c>
      <c r="T131" s="88">
        <f>計算過程!T128</f>
        <v>0</v>
      </c>
      <c r="U131" s="88">
        <f ca="1">計算過程!U128</f>
        <v>0</v>
      </c>
      <c r="V131" s="88">
        <f>計算過程!AF128</f>
        <v>6.6333333333333337</v>
      </c>
      <c r="W131" s="88">
        <f>計算過程!AL128</f>
        <v>0</v>
      </c>
    </row>
    <row r="132" spans="8:23">
      <c r="H132" s="28">
        <v>41763</v>
      </c>
      <c r="I132" s="88">
        <f ca="1">計算過程!B129</f>
        <v>4.1506008230960001</v>
      </c>
      <c r="J132" s="88">
        <f ca="1">計算過程!C129</f>
        <v>24.644192387132495</v>
      </c>
      <c r="K132" s="88">
        <f ca="1">計算過程!D129</f>
        <v>3.6317757202089997</v>
      </c>
      <c r="L132" s="88">
        <f ca="1">計算過程!E129</f>
        <v>0</v>
      </c>
      <c r="M132" s="88">
        <f ca="1">計算過程!F129</f>
        <v>0</v>
      </c>
      <c r="N132" s="88">
        <f ca="1">計算過程!G129</f>
        <v>0</v>
      </c>
      <c r="O132" s="88">
        <f>計算過程!H129</f>
        <v>0</v>
      </c>
      <c r="P132" s="88">
        <f>計算過程!P129</f>
        <v>32</v>
      </c>
      <c r="Q132" s="88">
        <f>計算過程!Q129</f>
        <v>190</v>
      </c>
      <c r="R132" s="88">
        <f>計算過程!R129</f>
        <v>28</v>
      </c>
      <c r="S132" s="88">
        <f>計算過程!S129</f>
        <v>0</v>
      </c>
      <c r="T132" s="88">
        <f>計算過程!T129</f>
        <v>0</v>
      </c>
      <c r="U132" s="88">
        <f ca="1">計算過程!U129</f>
        <v>0</v>
      </c>
      <c r="V132" s="88">
        <f>計算過程!AF129</f>
        <v>5.4000000000000012</v>
      </c>
      <c r="W132" s="88">
        <f>計算過程!AL129</f>
        <v>0</v>
      </c>
    </row>
    <row r="133" spans="8:23">
      <c r="H133" s="28">
        <v>41764</v>
      </c>
      <c r="I133" s="88">
        <f ca="1">計算過程!B130</f>
        <v>17.981526634434999</v>
      </c>
      <c r="J133" s="88">
        <f ca="1">計算過程!C130</f>
        <v>25.687895192049996</v>
      </c>
      <c r="K133" s="88">
        <f ca="1">計算過程!D130</f>
        <v>3.8531842788074995</v>
      </c>
      <c r="L133" s="88">
        <f ca="1">計算過程!E130</f>
        <v>23.119105672844999</v>
      </c>
      <c r="M133" s="88">
        <f ca="1">計算過程!F130</f>
        <v>0</v>
      </c>
      <c r="N133" s="88">
        <f ca="1">計算過程!G130</f>
        <v>5.5309999999999997</v>
      </c>
      <c r="O133" s="88">
        <f>計算過程!H130</f>
        <v>0</v>
      </c>
      <c r="P133" s="88">
        <f>計算過程!P130</f>
        <v>140</v>
      </c>
      <c r="Q133" s="88">
        <f>計算過程!Q130</f>
        <v>200</v>
      </c>
      <c r="R133" s="88">
        <f>計算過程!R130</f>
        <v>30</v>
      </c>
      <c r="S133" s="88">
        <f>計算過程!S130</f>
        <v>180</v>
      </c>
      <c r="T133" s="88">
        <f>計算過程!T130</f>
        <v>0</v>
      </c>
      <c r="U133" s="88">
        <f ca="1">計算過程!U130</f>
        <v>26.070011603140852</v>
      </c>
      <c r="V133" s="88">
        <f>計算過程!AF130</f>
        <v>3.9083333333333328</v>
      </c>
      <c r="W133" s="88">
        <f>計算過程!AL130</f>
        <v>0</v>
      </c>
    </row>
    <row r="134" spans="8:23">
      <c r="H134" s="28">
        <v>41765</v>
      </c>
      <c r="I134" s="88">
        <f ca="1">計算過程!B131</f>
        <v>17.981526634434999</v>
      </c>
      <c r="J134" s="88">
        <f ca="1">計算過程!C131</f>
        <v>25.687895192049996</v>
      </c>
      <c r="K134" s="88">
        <f ca="1">計算過程!D131</f>
        <v>3.8531842788074995</v>
      </c>
      <c r="L134" s="88">
        <f ca="1">計算過程!E131</f>
        <v>23.119105672844999</v>
      </c>
      <c r="M134" s="88">
        <f ca="1">計算過程!F131</f>
        <v>0</v>
      </c>
      <c r="N134" s="88">
        <f ca="1">計算過程!G131</f>
        <v>5.2489999999999997</v>
      </c>
      <c r="O134" s="88">
        <f>計算過程!H131</f>
        <v>0</v>
      </c>
      <c r="P134" s="88">
        <f>計算過程!P131</f>
        <v>140</v>
      </c>
      <c r="Q134" s="88">
        <f>計算過程!Q131</f>
        <v>200</v>
      </c>
      <c r="R134" s="88">
        <f>計算過程!R131</f>
        <v>30</v>
      </c>
      <c r="S134" s="88">
        <f>計算過程!S131</f>
        <v>180</v>
      </c>
      <c r="T134" s="88">
        <f>計算過程!T131</f>
        <v>0</v>
      </c>
      <c r="U134" s="88">
        <f ca="1">計算過程!U131</f>
        <v>24.740822799654012</v>
      </c>
      <c r="V134" s="88">
        <f>計算過程!AF131</f>
        <v>6.258333333333332</v>
      </c>
      <c r="W134" s="88">
        <f>計算過程!AL131</f>
        <v>0</v>
      </c>
    </row>
    <row r="135" spans="8:23">
      <c r="H135" s="28">
        <v>41766</v>
      </c>
      <c r="I135" s="88">
        <f ca="1">計算過程!B132</f>
        <v>23.664396932357999</v>
      </c>
      <c r="J135" s="88">
        <f ca="1">計算過程!C132</f>
        <v>30.866604694380005</v>
      </c>
      <c r="K135" s="88">
        <f ca="1">計算過程!D132</f>
        <v>5.9160992330894997</v>
      </c>
      <c r="L135" s="88">
        <f ca="1">計算過程!E132</f>
        <v>23.149953520784997</v>
      </c>
      <c r="M135" s="88">
        <f ca="1">計算過程!F132</f>
        <v>0</v>
      </c>
      <c r="N135" s="88">
        <f ca="1">計算過程!G132</f>
        <v>4.9783333333333344</v>
      </c>
      <c r="O135" s="88">
        <f>計算過程!H132</f>
        <v>0</v>
      </c>
      <c r="P135" s="88">
        <f>計算過程!P132</f>
        <v>184</v>
      </c>
      <c r="Q135" s="88">
        <f>計算過程!Q132</f>
        <v>240</v>
      </c>
      <c r="R135" s="88">
        <f>計算過程!R132</f>
        <v>46</v>
      </c>
      <c r="S135" s="88">
        <f>計算過程!S132</f>
        <v>180</v>
      </c>
      <c r="T135" s="88">
        <f>計算過程!T132</f>
        <v>0</v>
      </c>
      <c r="U135" s="88">
        <f ca="1">計算過程!U132</f>
        <v>23.446113767725532</v>
      </c>
      <c r="V135" s="88">
        <f>計算過程!AF132</f>
        <v>8.1666666666666661</v>
      </c>
      <c r="W135" s="88">
        <f>計算過程!AL132</f>
        <v>0</v>
      </c>
    </row>
    <row r="136" spans="8:23">
      <c r="H136" s="28">
        <v>41767</v>
      </c>
      <c r="I136" s="88">
        <f ca="1">計算過程!B133</f>
        <v>11.831772339751002</v>
      </c>
      <c r="J136" s="88">
        <f ca="1">計算過程!C133</f>
        <v>19.290933162637501</v>
      </c>
      <c r="K136" s="88">
        <f ca="1">計算過程!D133</f>
        <v>3.600974190359</v>
      </c>
      <c r="L136" s="88">
        <f ca="1">計算過程!E133</f>
        <v>23.149119795164999</v>
      </c>
      <c r="M136" s="88">
        <f ca="1">計算過程!F133</f>
        <v>0</v>
      </c>
      <c r="N136" s="88">
        <f ca="1">計算過程!G133</f>
        <v>5.1148333333333342</v>
      </c>
      <c r="O136" s="88">
        <f>計算過程!H133</f>
        <v>0</v>
      </c>
      <c r="P136" s="88">
        <f>計算過程!P133</f>
        <v>92</v>
      </c>
      <c r="Q136" s="88">
        <f>計算過程!Q133</f>
        <v>150</v>
      </c>
      <c r="R136" s="88">
        <f>計算過程!R133</f>
        <v>28</v>
      </c>
      <c r="S136" s="88">
        <f>計算過程!S133</f>
        <v>180</v>
      </c>
      <c r="T136" s="88">
        <f>計算過程!T133</f>
        <v>0</v>
      </c>
      <c r="U136" s="88">
        <f ca="1">計算過程!U133</f>
        <v>24.089503911548416</v>
      </c>
      <c r="V136" s="88">
        <f>計算過程!AF133</f>
        <v>7.1166666666666671</v>
      </c>
      <c r="W136" s="88">
        <f>計算過程!AL133</f>
        <v>0</v>
      </c>
    </row>
    <row r="137" spans="8:23">
      <c r="H137" s="28">
        <v>41768</v>
      </c>
      <c r="I137" s="88">
        <f ca="1">計算過程!B134</f>
        <v>8.0952031161364992</v>
      </c>
      <c r="J137" s="88">
        <f ca="1">計算過程!C134</f>
        <v>13.056779219575001</v>
      </c>
      <c r="K137" s="88">
        <f ca="1">計算過程!D134</f>
        <v>1.0445423375660001</v>
      </c>
      <c r="L137" s="88">
        <f ca="1">計算過程!E134</f>
        <v>23.502202595235001</v>
      </c>
      <c r="M137" s="88">
        <f ca="1">計算過程!F134</f>
        <v>0</v>
      </c>
      <c r="N137" s="88">
        <f ca="1">計算過程!G134</f>
        <v>5.3325000000000005</v>
      </c>
      <c r="O137" s="88">
        <f>計算過程!H134</f>
        <v>0</v>
      </c>
      <c r="P137" s="88">
        <f>計算過程!P134</f>
        <v>62</v>
      </c>
      <c r="Q137" s="88">
        <f>計算過程!Q134</f>
        <v>100</v>
      </c>
      <c r="R137" s="88">
        <f>計算過程!R134</f>
        <v>8</v>
      </c>
      <c r="S137" s="88">
        <f>計算過程!S134</f>
        <v>180</v>
      </c>
      <c r="T137" s="88">
        <f>計算過程!T134</f>
        <v>0</v>
      </c>
      <c r="U137" s="88">
        <f ca="1">計算過程!U134</f>
        <v>24.88475869464747</v>
      </c>
      <c r="V137" s="88">
        <f>計算過程!AF134</f>
        <v>5.5624999999999991</v>
      </c>
      <c r="W137" s="88">
        <f>計算過程!AL134</f>
        <v>0</v>
      </c>
    </row>
    <row r="138" spans="8:23">
      <c r="H138" s="28">
        <v>41769</v>
      </c>
      <c r="I138" s="88">
        <f ca="1">計算過程!B135</f>
        <v>12.342591395316003</v>
      </c>
      <c r="J138" s="88">
        <f ca="1">計算過程!C135</f>
        <v>20.123790318449998</v>
      </c>
      <c r="K138" s="88">
        <f ca="1">計算過程!D135</f>
        <v>3.7564408594440009</v>
      </c>
      <c r="L138" s="88">
        <f ca="1">計算過程!E135</f>
        <v>24.148548382140007</v>
      </c>
      <c r="M138" s="88">
        <f ca="1">計算過程!F135</f>
        <v>0</v>
      </c>
      <c r="N138" s="88">
        <f ca="1">計算過程!G135</f>
        <v>5.7605000000000004</v>
      </c>
      <c r="O138" s="88">
        <f>計算過程!H135</f>
        <v>0</v>
      </c>
      <c r="P138" s="88">
        <f>計算過程!P135</f>
        <v>92</v>
      </c>
      <c r="Q138" s="88">
        <f>計算過程!Q135</f>
        <v>150</v>
      </c>
      <c r="R138" s="88">
        <f>計算過程!R135</f>
        <v>28</v>
      </c>
      <c r="S138" s="88">
        <f>計算過程!S135</f>
        <v>180</v>
      </c>
      <c r="T138" s="88">
        <f>計算過程!T135</f>
        <v>0</v>
      </c>
      <c r="U138" s="88">
        <f ca="1">計算過程!U135</f>
        <v>26.439035058376216</v>
      </c>
      <c r="V138" s="88">
        <f>計算過程!AF135</f>
        <v>1.9958333333333333</v>
      </c>
      <c r="W138" s="88">
        <f>計算過程!AL135</f>
        <v>0</v>
      </c>
    </row>
    <row r="139" spans="8:23">
      <c r="H139" s="28">
        <v>41770</v>
      </c>
      <c r="I139" s="88">
        <f ca="1">計算過程!B136</f>
        <v>12.537544236126001</v>
      </c>
      <c r="J139" s="88">
        <f ca="1">計算過程!C136</f>
        <v>20.441648211075002</v>
      </c>
      <c r="K139" s="88">
        <f ca="1">計算過程!D136</f>
        <v>3.8157743327340006</v>
      </c>
      <c r="L139" s="88">
        <f ca="1">計算過程!E136</f>
        <v>24.529977853290003</v>
      </c>
      <c r="M139" s="88">
        <f ca="1">計算過程!F136</f>
        <v>0</v>
      </c>
      <c r="N139" s="88">
        <f ca="1">計算過程!G136</f>
        <v>5.7034999999999991</v>
      </c>
      <c r="O139" s="88">
        <f>計算過程!H136</f>
        <v>0</v>
      </c>
      <c r="P139" s="88">
        <f>計算過程!P136</f>
        <v>92</v>
      </c>
      <c r="Q139" s="88">
        <f>計算過程!Q136</f>
        <v>150</v>
      </c>
      <c r="R139" s="88">
        <f>計算過程!R136</f>
        <v>28</v>
      </c>
      <c r="S139" s="88">
        <f>計算過程!S136</f>
        <v>180</v>
      </c>
      <c r="T139" s="88">
        <f>計算過程!T136</f>
        <v>0</v>
      </c>
      <c r="U139" s="88">
        <f ca="1">計算過程!U136</f>
        <v>25.925276370457716</v>
      </c>
      <c r="V139" s="88">
        <f>計算過程!AF136</f>
        <v>2.4708333333333332</v>
      </c>
      <c r="W139" s="88">
        <f>計算過程!AL136</f>
        <v>0</v>
      </c>
    </row>
    <row r="140" spans="8:23">
      <c r="H140" s="28">
        <v>41771</v>
      </c>
      <c r="I140" s="88">
        <f ca="1">計算過程!B137</f>
        <v>12.641092958129999</v>
      </c>
      <c r="J140" s="88">
        <f ca="1">計算過程!C137</f>
        <v>20.610477649125002</v>
      </c>
      <c r="K140" s="88">
        <f ca="1">計算過程!D137</f>
        <v>3.84728916117</v>
      </c>
      <c r="L140" s="88">
        <f ca="1">計算過程!E137</f>
        <v>24.732573178949998</v>
      </c>
      <c r="M140" s="88">
        <f ca="1">計算過程!F137</f>
        <v>0</v>
      </c>
      <c r="N140" s="88">
        <f ca="1">計算過程!G137</f>
        <v>5.597999999999999</v>
      </c>
      <c r="O140" s="88">
        <f>計算過程!H137</f>
        <v>0</v>
      </c>
      <c r="P140" s="88">
        <f>計算過程!P137</f>
        <v>92</v>
      </c>
      <c r="Q140" s="88">
        <f>計算過程!Q137</f>
        <v>150</v>
      </c>
      <c r="R140" s="88">
        <f>計算過程!R137</f>
        <v>28</v>
      </c>
      <c r="S140" s="88">
        <f>計算過程!S137</f>
        <v>180</v>
      </c>
      <c r="T140" s="88">
        <f>計算過程!T137</f>
        <v>0</v>
      </c>
      <c r="U140" s="88">
        <f ca="1">計算過程!U137</f>
        <v>25.316205611931412</v>
      </c>
      <c r="V140" s="88">
        <f>計算過程!AF137</f>
        <v>3.3499999999999996</v>
      </c>
      <c r="W140" s="88">
        <f>計算過程!AL137</f>
        <v>0</v>
      </c>
    </row>
    <row r="141" spans="8:23">
      <c r="H141" s="28">
        <v>41772</v>
      </c>
      <c r="I141" s="88">
        <f ca="1">計算過程!B138</f>
        <v>19.431468123795</v>
      </c>
      <c r="J141" s="88">
        <f ca="1">計算過程!C138</f>
        <v>27.75924017685</v>
      </c>
      <c r="K141" s="88">
        <f ca="1">計算過程!D138</f>
        <v>4.1638860265275</v>
      </c>
      <c r="L141" s="88">
        <f ca="1">計算過程!E138</f>
        <v>24.983316159164996</v>
      </c>
      <c r="M141" s="88">
        <f ca="1">計算過程!F138</f>
        <v>0</v>
      </c>
      <c r="N141" s="88">
        <f ca="1">計算過程!G138</f>
        <v>5.2205000000000004</v>
      </c>
      <c r="O141" s="88">
        <f>計算過程!H138</f>
        <v>0</v>
      </c>
      <c r="P141" s="88">
        <f>計算過程!P138</f>
        <v>140</v>
      </c>
      <c r="Q141" s="88">
        <f>計算過程!Q138</f>
        <v>200</v>
      </c>
      <c r="R141" s="88">
        <f>計算過程!R138</f>
        <v>30</v>
      </c>
      <c r="S141" s="88">
        <f>計算過程!S138</f>
        <v>180</v>
      </c>
      <c r="T141" s="88">
        <f>計算過程!T138</f>
        <v>0</v>
      </c>
      <c r="U141" s="88">
        <f ca="1">計算過程!U138</f>
        <v>23.461213067877406</v>
      </c>
      <c r="V141" s="88">
        <f>計算過程!AF138</f>
        <v>6.4958333333333336</v>
      </c>
      <c r="W141" s="88">
        <f>計算過程!AL138</f>
        <v>0</v>
      </c>
    </row>
    <row r="142" spans="8:23">
      <c r="H142" s="28">
        <v>41773</v>
      </c>
      <c r="I142" s="88">
        <f ca="1">計算過程!B139</f>
        <v>4.4427012258719998</v>
      </c>
      <c r="J142" s="88">
        <f ca="1">計算過程!C139</f>
        <v>26.378538528615</v>
      </c>
      <c r="K142" s="88">
        <f ca="1">計算過程!D139</f>
        <v>3.8873635726379998</v>
      </c>
      <c r="L142" s="88">
        <f ca="1">計算過程!E139</f>
        <v>0</v>
      </c>
      <c r="M142" s="88">
        <f ca="1">計算過程!F139</f>
        <v>0</v>
      </c>
      <c r="N142" s="88">
        <f ca="1">計算過程!G139</f>
        <v>0</v>
      </c>
      <c r="O142" s="88">
        <f>計算過程!H139</f>
        <v>0</v>
      </c>
      <c r="P142" s="88">
        <f>計算過程!P139</f>
        <v>32</v>
      </c>
      <c r="Q142" s="88">
        <f>計算過程!Q139</f>
        <v>190</v>
      </c>
      <c r="R142" s="88">
        <f>計算過程!R139</f>
        <v>28</v>
      </c>
      <c r="S142" s="88">
        <f>計算過程!S139</f>
        <v>0</v>
      </c>
      <c r="T142" s="88">
        <f>計算過程!T139</f>
        <v>0</v>
      </c>
      <c r="U142" s="88">
        <f ca="1">計算過程!U139</f>
        <v>0</v>
      </c>
      <c r="V142" s="88">
        <f>計算過程!AF139</f>
        <v>7.6124999999999998</v>
      </c>
      <c r="W142" s="88">
        <f>計算過程!AL139</f>
        <v>0</v>
      </c>
    </row>
    <row r="143" spans="8:23">
      <c r="H143" s="28">
        <v>41774</v>
      </c>
      <c r="I143" s="88">
        <f ca="1">計算過程!B140</f>
        <v>12.716197741065002</v>
      </c>
      <c r="J143" s="88">
        <f ca="1">計算過程!C140</f>
        <v>20.732931099562503</v>
      </c>
      <c r="K143" s="88">
        <f ca="1">計算過程!D140</f>
        <v>3.8701471385850006</v>
      </c>
      <c r="L143" s="88">
        <f ca="1">計算過程!E140</f>
        <v>24.879517319475003</v>
      </c>
      <c r="M143" s="88">
        <f ca="1">計算過程!F140</f>
        <v>0</v>
      </c>
      <c r="N143" s="88">
        <f ca="1">計算過程!G140</f>
        <v>4.8331666666666671</v>
      </c>
      <c r="O143" s="88">
        <f>計算過程!H140</f>
        <v>0</v>
      </c>
      <c r="P143" s="88">
        <f>計算過程!P140</f>
        <v>92</v>
      </c>
      <c r="Q143" s="88">
        <f>計算過程!Q140</f>
        <v>150</v>
      </c>
      <c r="R143" s="88">
        <f>計算過程!R140</f>
        <v>28</v>
      </c>
      <c r="S143" s="88">
        <f>計算過程!S140</f>
        <v>180</v>
      </c>
      <c r="T143" s="88">
        <f>計算過程!T140</f>
        <v>0</v>
      </c>
      <c r="U143" s="88">
        <f ca="1">計算過程!U140</f>
        <v>21.776951741957358</v>
      </c>
      <c r="V143" s="88">
        <f>計算過程!AF140</f>
        <v>9.2833333333333332</v>
      </c>
      <c r="W143" s="88">
        <f>計算過程!AL140</f>
        <v>0</v>
      </c>
    </row>
    <row r="144" spans="8:23">
      <c r="H144" s="28">
        <v>41775</v>
      </c>
      <c r="I144" s="88">
        <f ca="1">計算過程!B141</f>
        <v>8.4769985001974995</v>
      </c>
      <c r="J144" s="88">
        <f ca="1">計算過程!C141</f>
        <v>13.672578226124999</v>
      </c>
      <c r="K144" s="88">
        <f ca="1">計算過程!D141</f>
        <v>1.0938062580900001</v>
      </c>
      <c r="L144" s="88">
        <f ca="1">計算過程!E141</f>
        <v>24.610640807024996</v>
      </c>
      <c r="M144" s="88">
        <f ca="1">計算過程!F141</f>
        <v>0</v>
      </c>
      <c r="N144" s="88">
        <f ca="1">計算過程!G141</f>
        <v>4.9951249999999989</v>
      </c>
      <c r="O144" s="88">
        <f>計算過程!H141</f>
        <v>0</v>
      </c>
      <c r="P144" s="88">
        <f>計算過程!P141</f>
        <v>62</v>
      </c>
      <c r="Q144" s="88">
        <f>計算過程!Q141</f>
        <v>100</v>
      </c>
      <c r="R144" s="88">
        <f>計算過程!R141</f>
        <v>8</v>
      </c>
      <c r="S144" s="88">
        <f>計算過程!S141</f>
        <v>180</v>
      </c>
      <c r="T144" s="88">
        <f>計算過程!T141</f>
        <v>0</v>
      </c>
      <c r="U144" s="88">
        <f ca="1">計算過程!U141</f>
        <v>22.659199685119326</v>
      </c>
      <c r="V144" s="88">
        <f>計算過程!AF141</f>
        <v>8.0375000000000014</v>
      </c>
      <c r="W144" s="88">
        <f>計算過程!AL141</f>
        <v>0</v>
      </c>
    </row>
    <row r="145" spans="8:23">
      <c r="H145" s="28">
        <v>41776</v>
      </c>
      <c r="I145" s="88">
        <f ca="1">計算過程!B142</f>
        <v>18.527461784467999</v>
      </c>
      <c r="J145" s="88">
        <f ca="1">計算過程!C142</f>
        <v>27.246267330099997</v>
      </c>
      <c r="K145" s="88">
        <f ca="1">計算過程!D142</f>
        <v>4.6318654461169997</v>
      </c>
      <c r="L145" s="88">
        <f ca="1">計算過程!E142</f>
        <v>24.521640597090002</v>
      </c>
      <c r="M145" s="88">
        <f ca="1">計算過程!F142</f>
        <v>0</v>
      </c>
      <c r="N145" s="88">
        <f ca="1">計算過程!G142</f>
        <v>4.6300416666666671</v>
      </c>
      <c r="O145" s="88">
        <f>計算過程!H142</f>
        <v>0</v>
      </c>
      <c r="P145" s="88">
        <f>計算過程!P142</f>
        <v>136</v>
      </c>
      <c r="Q145" s="88">
        <f>計算過程!Q142</f>
        <v>200</v>
      </c>
      <c r="R145" s="88">
        <f>計算過程!R142</f>
        <v>34</v>
      </c>
      <c r="S145" s="88">
        <f>計算過程!S142</f>
        <v>180</v>
      </c>
      <c r="T145" s="88">
        <f>計算過程!T142</f>
        <v>0</v>
      </c>
      <c r="U145" s="88">
        <f ca="1">計算過程!U142</f>
        <v>21.050300203557057</v>
      </c>
      <c r="V145" s="88">
        <f>計算過程!AF142</f>
        <v>10.845833333333331</v>
      </c>
      <c r="W145" s="88">
        <f>計算過程!AL142</f>
        <v>0</v>
      </c>
    </row>
    <row r="146" spans="8:23">
      <c r="H146" s="28">
        <v>41777</v>
      </c>
      <c r="I146" s="88">
        <f ca="1">計算過程!B143</f>
        <v>8.4001799479325001</v>
      </c>
      <c r="J146" s="88">
        <f ca="1">計算過程!C143</f>
        <v>13.548677335375</v>
      </c>
      <c r="K146" s="88">
        <f ca="1">計算過程!D143</f>
        <v>1.0838941868300001</v>
      </c>
      <c r="L146" s="88">
        <f ca="1">計算過程!E143</f>
        <v>24.387619203675001</v>
      </c>
      <c r="M146" s="88">
        <f ca="1">計算過程!F143</f>
        <v>0</v>
      </c>
      <c r="N146" s="88">
        <f ca="1">計算過程!G143</f>
        <v>4.8142083333333332</v>
      </c>
      <c r="O146" s="88">
        <f>計算過程!H143</f>
        <v>0</v>
      </c>
      <c r="P146" s="88">
        <f>計算過程!P143</f>
        <v>62</v>
      </c>
      <c r="Q146" s="88">
        <f>計算過程!Q143</f>
        <v>100</v>
      </c>
      <c r="R146" s="88">
        <f>計算過程!R143</f>
        <v>8</v>
      </c>
      <c r="S146" s="88">
        <f>計算過程!S143</f>
        <v>180</v>
      </c>
      <c r="T146" s="88">
        <f>計算過程!T143</f>
        <v>0</v>
      </c>
      <c r="U146" s="88">
        <f ca="1">計算過程!U143</f>
        <v>21.961950626244075</v>
      </c>
      <c r="V146" s="88">
        <f>計算過程!AF143</f>
        <v>9.4291666666666654</v>
      </c>
      <c r="W146" s="88">
        <f>計算過程!AL143</f>
        <v>0</v>
      </c>
    </row>
    <row r="147" spans="8:23">
      <c r="H147" s="28">
        <v>41778</v>
      </c>
      <c r="I147" s="88">
        <f ca="1">計算過程!B144</f>
        <v>12.405658106660001</v>
      </c>
      <c r="J147" s="88">
        <f ca="1">計算過程!C144</f>
        <v>20.226616478250001</v>
      </c>
      <c r="K147" s="88">
        <f ca="1">計算過程!D144</f>
        <v>3.7756350759400004</v>
      </c>
      <c r="L147" s="88">
        <f ca="1">計算過程!E144</f>
        <v>24.271939773900002</v>
      </c>
      <c r="M147" s="88">
        <f ca="1">計算過程!F144</f>
        <v>0</v>
      </c>
      <c r="N147" s="88">
        <f ca="1">計算過程!G144</f>
        <v>4.5038333333333345</v>
      </c>
      <c r="O147" s="88">
        <f>計算過程!H144</f>
        <v>0</v>
      </c>
      <c r="P147" s="88">
        <f>計算過程!P144</f>
        <v>92</v>
      </c>
      <c r="Q147" s="88">
        <f>計算過程!Q144</f>
        <v>150</v>
      </c>
      <c r="R147" s="88">
        <f>計算過程!R144</f>
        <v>28</v>
      </c>
      <c r="S147" s="88">
        <f>計算過程!S144</f>
        <v>180</v>
      </c>
      <c r="T147" s="88">
        <f>計算過程!T144</f>
        <v>0</v>
      </c>
      <c r="U147" s="88">
        <f ca="1">計算過程!U144</f>
        <v>20.606463413967052</v>
      </c>
      <c r="V147" s="88">
        <f>計算過程!AF144</f>
        <v>11.816666666666665</v>
      </c>
      <c r="W147" s="88">
        <f>計算過程!AL144</f>
        <v>0</v>
      </c>
    </row>
    <row r="148" spans="8:23">
      <c r="H148" s="28">
        <v>41779</v>
      </c>
      <c r="I148" s="88">
        <f ca="1">計算過程!B145</f>
        <v>18.634843293884998</v>
      </c>
      <c r="J148" s="88">
        <f ca="1">計算過程!C145</f>
        <v>26.621204705549996</v>
      </c>
      <c r="K148" s="88">
        <f ca="1">計算過程!D145</f>
        <v>3.9931807058324997</v>
      </c>
      <c r="L148" s="88">
        <f ca="1">計算過程!E145</f>
        <v>23.959084234994997</v>
      </c>
      <c r="M148" s="88">
        <f ca="1">計算過程!F145</f>
        <v>0</v>
      </c>
      <c r="N148" s="88">
        <f ca="1">計算過程!G145</f>
        <v>4.3353750000000009</v>
      </c>
      <c r="O148" s="88">
        <f>計算過程!H145</f>
        <v>0</v>
      </c>
      <c r="P148" s="88">
        <f>計算過程!P145</f>
        <v>140</v>
      </c>
      <c r="Q148" s="88">
        <f>計算過程!Q145</f>
        <v>200</v>
      </c>
      <c r="R148" s="88">
        <f>計算過程!R145</f>
        <v>30</v>
      </c>
      <c r="S148" s="88">
        <f>計算過程!S145</f>
        <v>180</v>
      </c>
      <c r="T148" s="88">
        <f>計算過程!T145</f>
        <v>0</v>
      </c>
      <c r="U148" s="88">
        <f ca="1">計算過程!U145</f>
        <v>19.994717098361338</v>
      </c>
      <c r="V148" s="88">
        <f>計算過程!AF145</f>
        <v>13.112500000000002</v>
      </c>
      <c r="W148" s="88">
        <f>計算過程!AL145</f>
        <v>0</v>
      </c>
    </row>
    <row r="149" spans="8:23">
      <c r="H149" s="28">
        <v>41780</v>
      </c>
      <c r="I149" s="88">
        <f ca="1">計算過程!B146</f>
        <v>23.923055674154</v>
      </c>
      <c r="J149" s="88">
        <f ca="1">計算過程!C146</f>
        <v>31.203985661939999</v>
      </c>
      <c r="K149" s="88">
        <f ca="1">計算過程!D146</f>
        <v>5.9807639185385</v>
      </c>
      <c r="L149" s="88">
        <f ca="1">計算過程!E146</f>
        <v>23.402989246455</v>
      </c>
      <c r="M149" s="88">
        <f ca="1">計算過程!F146</f>
        <v>0</v>
      </c>
      <c r="N149" s="88">
        <f ca="1">計算過程!G146</f>
        <v>4.3072083333333353</v>
      </c>
      <c r="O149" s="88">
        <f>計算過程!H146</f>
        <v>0</v>
      </c>
      <c r="P149" s="88">
        <f>計算過程!P146</f>
        <v>184</v>
      </c>
      <c r="Q149" s="88">
        <f>計算過程!Q146</f>
        <v>240</v>
      </c>
      <c r="R149" s="88">
        <f>計算過程!R146</f>
        <v>46</v>
      </c>
      <c r="S149" s="88">
        <f>計算過程!S146</f>
        <v>180</v>
      </c>
      <c r="T149" s="88">
        <f>計算過程!T146</f>
        <v>0</v>
      </c>
      <c r="U149" s="88">
        <f ca="1">計算過程!U146</f>
        <v>20.151944934962724</v>
      </c>
      <c r="V149" s="88">
        <f>計算過程!AF146</f>
        <v>13.329166666666666</v>
      </c>
      <c r="W149" s="88">
        <f>計算過程!AL146</f>
        <v>0</v>
      </c>
    </row>
    <row r="150" spans="8:23">
      <c r="H150" s="28">
        <v>41781</v>
      </c>
      <c r="I150" s="88">
        <f ca="1">計算過程!B147</f>
        <v>11.683906469234998</v>
      </c>
      <c r="J150" s="88">
        <f ca="1">計算過程!C147</f>
        <v>19.0498475041875</v>
      </c>
      <c r="K150" s="88">
        <f ca="1">計算過程!D147</f>
        <v>3.5559715341150002</v>
      </c>
      <c r="L150" s="88">
        <f ca="1">計算過程!E147</f>
        <v>22.859817005024997</v>
      </c>
      <c r="M150" s="88">
        <f ca="1">計算過程!F147</f>
        <v>0</v>
      </c>
      <c r="N150" s="88">
        <f ca="1">計算過程!G147</f>
        <v>3.6409999999999996</v>
      </c>
      <c r="O150" s="88">
        <f>計算過程!H147</f>
        <v>0</v>
      </c>
      <c r="P150" s="88">
        <f>計算過程!P147</f>
        <v>92</v>
      </c>
      <c r="Q150" s="88">
        <f>計算過程!Q147</f>
        <v>150</v>
      </c>
      <c r="R150" s="88">
        <f>計算過程!R147</f>
        <v>28</v>
      </c>
      <c r="S150" s="88">
        <f>計算過程!S147</f>
        <v>180</v>
      </c>
      <c r="T150" s="88">
        <f>計算過程!T147</f>
        <v>0</v>
      </c>
      <c r="U150" s="88">
        <f ca="1">計算過程!U147</f>
        <v>17.278936818701254</v>
      </c>
      <c r="V150" s="88">
        <f>計算過程!AF147</f>
        <v>18.350000000000005</v>
      </c>
      <c r="W150" s="88">
        <f>計算過程!AL147</f>
        <v>0</v>
      </c>
    </row>
    <row r="151" spans="8:23">
      <c r="H151" s="28">
        <v>41782</v>
      </c>
      <c r="I151" s="88">
        <f ca="1">計算過程!B148</f>
        <v>7.6154820261974994</v>
      </c>
      <c r="J151" s="88">
        <f ca="1">計算過程!C148</f>
        <v>12.283035526124999</v>
      </c>
      <c r="K151" s="88">
        <f ca="1">計算過程!D148</f>
        <v>0.98264284208999997</v>
      </c>
      <c r="L151" s="88">
        <f ca="1">計算過程!E148</f>
        <v>22.109463947024999</v>
      </c>
      <c r="M151" s="88">
        <f ca="1">計算過程!F148</f>
        <v>0</v>
      </c>
      <c r="N151" s="88">
        <f ca="1">計算過程!G148</f>
        <v>3.4764999999999997</v>
      </c>
      <c r="O151" s="88">
        <f>計算過程!H148</f>
        <v>0</v>
      </c>
      <c r="P151" s="88">
        <f>計算過程!P148</f>
        <v>62</v>
      </c>
      <c r="Q151" s="88">
        <f>計算過程!Q148</f>
        <v>100</v>
      </c>
      <c r="R151" s="88">
        <f>計算過程!R148</f>
        <v>8</v>
      </c>
      <c r="S151" s="88">
        <f>計算過程!S148</f>
        <v>180</v>
      </c>
      <c r="T151" s="88">
        <f>計算過程!T148</f>
        <v>0</v>
      </c>
      <c r="U151" s="88">
        <f ca="1">計算過程!U148</f>
        <v>16.83124677080723</v>
      </c>
      <c r="V151" s="88">
        <f>計算過程!AF148</f>
        <v>19.525000000000002</v>
      </c>
      <c r="W151" s="88">
        <f>計算過程!AL148</f>
        <v>0</v>
      </c>
    </row>
    <row r="152" spans="8:23">
      <c r="H152" s="28">
        <v>41783</v>
      </c>
      <c r="I152" s="88">
        <f ca="1">計算過程!B149</f>
        <v>10.967268348945998</v>
      </c>
      <c r="J152" s="88">
        <f ca="1">計算過程!C149</f>
        <v>17.881415786325</v>
      </c>
      <c r="K152" s="88">
        <f ca="1">計算過程!D149</f>
        <v>3.3378642801139997</v>
      </c>
      <c r="L152" s="88">
        <f ca="1">計算過程!E149</f>
        <v>21.457698943589996</v>
      </c>
      <c r="M152" s="88">
        <f ca="1">計算過程!F149</f>
        <v>0</v>
      </c>
      <c r="N152" s="88">
        <f ca="1">計算過程!G149</f>
        <v>4.1214166666666667</v>
      </c>
      <c r="O152" s="88">
        <f>計算過程!H149</f>
        <v>0</v>
      </c>
      <c r="P152" s="88">
        <f>計算過程!P149</f>
        <v>92</v>
      </c>
      <c r="Q152" s="88">
        <f>計算過程!Q149</f>
        <v>150</v>
      </c>
      <c r="R152" s="88">
        <f>計算過程!R149</f>
        <v>28</v>
      </c>
      <c r="S152" s="88">
        <f>計算過程!S149</f>
        <v>180</v>
      </c>
      <c r="T152" s="88">
        <f>計算過程!T149</f>
        <v>0</v>
      </c>
      <c r="U152" s="88">
        <f ca="1">計算過程!U149</f>
        <v>20.309604636950159</v>
      </c>
      <c r="V152" s="88">
        <f>計算過程!AF149</f>
        <v>14.758333333333333</v>
      </c>
      <c r="W152" s="88">
        <f>計算過程!AL149</f>
        <v>0</v>
      </c>
    </row>
    <row r="153" spans="8:23">
      <c r="H153" s="28">
        <v>41784</v>
      </c>
      <c r="I153" s="88">
        <f ca="1">計算過程!B150</f>
        <v>10.784566642941</v>
      </c>
      <c r="J153" s="88">
        <f ca="1">計算過程!C150</f>
        <v>17.583532570012501</v>
      </c>
      <c r="K153" s="88">
        <f ca="1">計算過程!D150</f>
        <v>3.2822594130689997</v>
      </c>
      <c r="L153" s="88">
        <f ca="1">計算過程!E150</f>
        <v>21.100239084015001</v>
      </c>
      <c r="M153" s="88">
        <f ca="1">計算過程!F150</f>
        <v>0</v>
      </c>
      <c r="N153" s="88">
        <f ca="1">計算過程!G150</f>
        <v>4.2319166666666659</v>
      </c>
      <c r="O153" s="88">
        <f>計算過程!H150</f>
        <v>0</v>
      </c>
      <c r="P153" s="88">
        <f>計算過程!P150</f>
        <v>92</v>
      </c>
      <c r="Q153" s="88">
        <f>計算過程!Q150</f>
        <v>150</v>
      </c>
      <c r="R153" s="88">
        <f>計算過程!R150</f>
        <v>28</v>
      </c>
      <c r="S153" s="88">
        <f>計算過程!S150</f>
        <v>180</v>
      </c>
      <c r="T153" s="88">
        <f>計算過程!T150</f>
        <v>0</v>
      </c>
      <c r="U153" s="88">
        <f ca="1">計算過程!U150</f>
        <v>21.060226401080332</v>
      </c>
      <c r="V153" s="88">
        <f>計算過程!AF150</f>
        <v>13.908333333333331</v>
      </c>
      <c r="W153" s="88">
        <f>計算過程!AL150</f>
        <v>0</v>
      </c>
    </row>
    <row r="154" spans="8:23">
      <c r="H154" s="28">
        <v>41785</v>
      </c>
      <c r="I154" s="88">
        <f ca="1">計算過程!B151</f>
        <v>10.666316559170999</v>
      </c>
      <c r="J154" s="88">
        <f ca="1">計算過程!C151</f>
        <v>17.390733520387499</v>
      </c>
      <c r="K154" s="88">
        <f ca="1">計算過程!D151</f>
        <v>3.2462702571390003</v>
      </c>
      <c r="L154" s="88">
        <f ca="1">計算過程!E151</f>
        <v>20.868880224464995</v>
      </c>
      <c r="M154" s="88">
        <f ca="1">計算過程!F151</f>
        <v>0</v>
      </c>
      <c r="N154" s="88">
        <f ca="1">計算過程!G151</f>
        <v>3.7564999999999995</v>
      </c>
      <c r="O154" s="88">
        <f>計算過程!H151</f>
        <v>0</v>
      </c>
      <c r="P154" s="88">
        <f>計算過程!P151</f>
        <v>92</v>
      </c>
      <c r="Q154" s="88">
        <f>計算過程!Q151</f>
        <v>150</v>
      </c>
      <c r="R154" s="88">
        <f>計算過程!R151</f>
        <v>28</v>
      </c>
      <c r="S154" s="88">
        <f>計算過程!S151</f>
        <v>180</v>
      </c>
      <c r="T154" s="88">
        <f>計算過程!T151</f>
        <v>0</v>
      </c>
      <c r="U154" s="88">
        <f ca="1">計算過程!U151</f>
        <v>18.814652032494671</v>
      </c>
      <c r="V154" s="88">
        <f>計算過程!AF151</f>
        <v>17.524999999999999</v>
      </c>
      <c r="W154" s="88">
        <f>計算過程!AL151</f>
        <v>0</v>
      </c>
    </row>
    <row r="155" spans="8:23">
      <c r="H155" s="28">
        <v>41786</v>
      </c>
      <c r="I155" s="88">
        <f ca="1">計算過程!B152</f>
        <v>15.862219267439999</v>
      </c>
      <c r="J155" s="88">
        <f ca="1">計算過程!C152</f>
        <v>22.660313239199997</v>
      </c>
      <c r="K155" s="88">
        <f ca="1">計算過程!D152</f>
        <v>3.3990469858799996</v>
      </c>
      <c r="L155" s="88">
        <f ca="1">計算過程!E152</f>
        <v>20.394281915279997</v>
      </c>
      <c r="M155" s="88">
        <f ca="1">計算過程!F152</f>
        <v>0</v>
      </c>
      <c r="N155" s="88">
        <f ca="1">計算過程!G152</f>
        <v>3.4980833333333332</v>
      </c>
      <c r="O155" s="88">
        <f>計算過程!H152</f>
        <v>0</v>
      </c>
      <c r="P155" s="88">
        <f>計算過程!P152</f>
        <v>140</v>
      </c>
      <c r="Q155" s="88">
        <f>計算過程!Q152</f>
        <v>200</v>
      </c>
      <c r="R155" s="88">
        <f>計算過程!R152</f>
        <v>30</v>
      </c>
      <c r="S155" s="88">
        <f>計算過程!S152</f>
        <v>180</v>
      </c>
      <c r="T155" s="88">
        <f>計算過程!T152</f>
        <v>0</v>
      </c>
      <c r="U155" s="88">
        <f ca="1">計算過程!U152</f>
        <v>17.754824514253368</v>
      </c>
      <c r="V155" s="88">
        <f>計算過程!AF152</f>
        <v>19.370833333333334</v>
      </c>
      <c r="W155" s="88">
        <f>計算過程!AL152</f>
        <v>0</v>
      </c>
    </row>
    <row r="156" spans="8:23">
      <c r="H156" s="28">
        <v>41787</v>
      </c>
      <c r="I156" s="88">
        <f ca="1">計算過程!B153</f>
        <v>3.5498366685599998</v>
      </c>
      <c r="J156" s="88">
        <f ca="1">計算過程!C153</f>
        <v>21.077155219574998</v>
      </c>
      <c r="K156" s="88">
        <f ca="1">計算過程!D153</f>
        <v>3.1061070849899997</v>
      </c>
      <c r="L156" s="88">
        <f ca="1">計算過程!E153</f>
        <v>0</v>
      </c>
      <c r="M156" s="88">
        <f ca="1">計算過程!F153</f>
        <v>0</v>
      </c>
      <c r="N156" s="88">
        <f ca="1">計算過程!G153</f>
        <v>0</v>
      </c>
      <c r="O156" s="88">
        <f>計算過程!H153</f>
        <v>0</v>
      </c>
      <c r="P156" s="88">
        <f>計算過程!P153</f>
        <v>32</v>
      </c>
      <c r="Q156" s="88">
        <f>計算過程!Q153</f>
        <v>190</v>
      </c>
      <c r="R156" s="88">
        <f>計算過程!R153</f>
        <v>28</v>
      </c>
      <c r="S156" s="88">
        <f>計算過程!S153</f>
        <v>0</v>
      </c>
      <c r="T156" s="88">
        <f>計算過程!T153</f>
        <v>0</v>
      </c>
      <c r="U156" s="88">
        <f ca="1">計算過程!U153</f>
        <v>0</v>
      </c>
      <c r="V156" s="88">
        <f>計算過程!AF153</f>
        <v>15.679166666666667</v>
      </c>
      <c r="W156" s="88">
        <f>計算過程!AL153</f>
        <v>0</v>
      </c>
    </row>
    <row r="157" spans="8:23">
      <c r="H157" s="28">
        <v>41788</v>
      </c>
      <c r="I157" s="88">
        <f ca="1">計算過程!B154</f>
        <v>10.04598301161</v>
      </c>
      <c r="J157" s="88">
        <f ca="1">計算過程!C154</f>
        <v>16.379320127625</v>
      </c>
      <c r="K157" s="88">
        <f ca="1">計算過程!D154</f>
        <v>3.0574730904899998</v>
      </c>
      <c r="L157" s="88">
        <f ca="1">計算過程!E154</f>
        <v>19.65518415315</v>
      </c>
      <c r="M157" s="88">
        <f ca="1">計算過程!F154</f>
        <v>0</v>
      </c>
      <c r="N157" s="88">
        <f ca="1">計算過程!G154</f>
        <v>3.8667499999999997</v>
      </c>
      <c r="O157" s="88">
        <f>計算過程!H154</f>
        <v>0</v>
      </c>
      <c r="P157" s="88">
        <f>計算過程!P154</f>
        <v>92</v>
      </c>
      <c r="Q157" s="88">
        <f>計算過程!Q154</f>
        <v>150</v>
      </c>
      <c r="R157" s="88">
        <f>計算過程!R154</f>
        <v>28</v>
      </c>
      <c r="S157" s="88">
        <f>計算過程!S154</f>
        <v>180</v>
      </c>
      <c r="T157" s="88">
        <f>計算過程!T154</f>
        <v>0</v>
      </c>
      <c r="U157" s="88">
        <f ca="1">計算過程!U154</f>
        <v>20.043753099523936</v>
      </c>
      <c r="V157" s="88">
        <f>計算過程!AF154</f>
        <v>16.737500000000001</v>
      </c>
      <c r="W157" s="88">
        <f>計算過程!AL154</f>
        <v>0</v>
      </c>
    </row>
    <row r="158" spans="8:23">
      <c r="H158" s="28">
        <v>41789</v>
      </c>
      <c r="I158" s="88">
        <f ca="1">計算過程!B155</f>
        <v>6.6853314064354983</v>
      </c>
      <c r="J158" s="88">
        <f ca="1">計算過程!C155</f>
        <v>10.782792591024997</v>
      </c>
      <c r="K158" s="88">
        <f ca="1">計算過程!D155</f>
        <v>0.86262340728199982</v>
      </c>
      <c r="L158" s="88">
        <f ca="1">計算過程!E155</f>
        <v>19.409026663844994</v>
      </c>
      <c r="M158" s="88">
        <f ca="1">計算過程!F155</f>
        <v>0</v>
      </c>
      <c r="N158" s="88">
        <f ca="1">計算過程!G155</f>
        <v>4.8737916666666674</v>
      </c>
      <c r="O158" s="88">
        <f>計算過程!H155</f>
        <v>0</v>
      </c>
      <c r="P158" s="88">
        <f>計算過程!P155</f>
        <v>62</v>
      </c>
      <c r="Q158" s="88">
        <f>計算過程!Q155</f>
        <v>100</v>
      </c>
      <c r="R158" s="88">
        <f>計算過程!R155</f>
        <v>8</v>
      </c>
      <c r="S158" s="88">
        <f>計算過程!S155</f>
        <v>180</v>
      </c>
      <c r="T158" s="88">
        <f>計算過程!T155</f>
        <v>0</v>
      </c>
      <c r="U158" s="88">
        <f ca="1">計算過程!U155</f>
        <v>25.444241400714972</v>
      </c>
      <c r="V158" s="88">
        <f>計算過程!AF155</f>
        <v>8.9708333333333332</v>
      </c>
      <c r="W158" s="88">
        <f>計算過程!AL155</f>
        <v>0</v>
      </c>
    </row>
    <row r="159" spans="8:23">
      <c r="H159" s="28">
        <v>41790</v>
      </c>
      <c r="I159" s="88">
        <f ca="1">計算過程!B156</f>
        <v>14.821134540757999</v>
      </c>
      <c r="J159" s="88">
        <f ca="1">計算過程!C156</f>
        <v>21.795786089349996</v>
      </c>
      <c r="K159" s="88">
        <f ca="1">計算過程!D156</f>
        <v>3.7052836351894998</v>
      </c>
      <c r="L159" s="88">
        <f ca="1">計算過程!E156</f>
        <v>19.616207480415</v>
      </c>
      <c r="M159" s="88">
        <f ca="1">計算過程!F156</f>
        <v>0</v>
      </c>
      <c r="N159" s="88">
        <f ca="1">計算過程!G156</f>
        <v>4.2730833333333331</v>
      </c>
      <c r="O159" s="88">
        <f>計算過程!H156</f>
        <v>0</v>
      </c>
      <c r="P159" s="88">
        <f>計算過程!P156</f>
        <v>136</v>
      </c>
      <c r="Q159" s="88">
        <f>計算過程!Q156</f>
        <v>200</v>
      </c>
      <c r="R159" s="88">
        <f>計算過程!R156</f>
        <v>34</v>
      </c>
      <c r="S159" s="88">
        <f>計算過程!S156</f>
        <v>180</v>
      </c>
      <c r="T159" s="88">
        <f>計算過程!T156</f>
        <v>0</v>
      </c>
      <c r="U159" s="88">
        <f ca="1">計算過程!U156</f>
        <v>22.174919826626375</v>
      </c>
      <c r="V159" s="88">
        <f>計算過程!AF156</f>
        <v>13.591666666666667</v>
      </c>
      <c r="W159" s="88">
        <f>計算過程!AL156</f>
        <v>0</v>
      </c>
    </row>
    <row r="160" spans="8:23">
      <c r="H160" s="28">
        <v>41791</v>
      </c>
      <c r="I160" s="88">
        <f ca="1">計算過程!B157</f>
        <v>6.7521707262099993</v>
      </c>
      <c r="J160" s="88">
        <f ca="1">計算過程!C157</f>
        <v>10.8905979455</v>
      </c>
      <c r="K160" s="88">
        <f ca="1">計算過程!D157</f>
        <v>0.87124783563999997</v>
      </c>
      <c r="L160" s="88">
        <f ca="1">計算過程!E157</f>
        <v>19.6030763019</v>
      </c>
      <c r="M160" s="88">
        <f ca="1">計算過程!F157</f>
        <v>0</v>
      </c>
      <c r="N160" s="88">
        <f ca="1">計算過程!G157</f>
        <v>4.7643750000000011</v>
      </c>
      <c r="O160" s="88">
        <f>計算過程!H157</f>
        <v>0</v>
      </c>
      <c r="P160" s="88">
        <f>計算過程!P157</f>
        <v>62</v>
      </c>
      <c r="Q160" s="88">
        <f>計算過程!Q157</f>
        <v>100</v>
      </c>
      <c r="R160" s="88">
        <f>計算過程!R157</f>
        <v>8</v>
      </c>
      <c r="S160" s="88">
        <f>計算過程!S157</f>
        <v>180</v>
      </c>
      <c r="T160" s="88">
        <f>計算過程!T157</f>
        <v>0</v>
      </c>
      <c r="U160" s="88">
        <f ca="1">計算過程!U157</f>
        <v>24.733813234746055</v>
      </c>
      <c r="V160" s="88">
        <f>計算過程!AF157</f>
        <v>9.8125</v>
      </c>
      <c r="W160" s="88">
        <f>計算過程!AL157</f>
        <v>0</v>
      </c>
    </row>
    <row r="161" spans="8:23">
      <c r="H161" s="28">
        <v>41792</v>
      </c>
      <c r="I161" s="88">
        <f ca="1">計算過程!B158</f>
        <v>10.237633372603</v>
      </c>
      <c r="J161" s="88">
        <f ca="1">計算過程!C158</f>
        <v>16.691793542287499</v>
      </c>
      <c r="K161" s="88">
        <f ca="1">計算過程!D158</f>
        <v>3.115801461227</v>
      </c>
      <c r="L161" s="88">
        <f ca="1">計算過程!E158</f>
        <v>20.030152250745001</v>
      </c>
      <c r="M161" s="88">
        <f ca="1">計算過程!F158</f>
        <v>0</v>
      </c>
      <c r="N161" s="88">
        <f ca="1">計算過程!G158</f>
        <v>4.7432500000000006</v>
      </c>
      <c r="O161" s="88">
        <f>計算過程!H158</f>
        <v>0</v>
      </c>
      <c r="P161" s="88">
        <f>計算過程!P158</f>
        <v>92</v>
      </c>
      <c r="Q161" s="88">
        <f>計算過程!Q158</f>
        <v>150</v>
      </c>
      <c r="R161" s="88">
        <f>計算過程!R158</f>
        <v>28</v>
      </c>
      <c r="S161" s="88">
        <f>計算過程!S158</f>
        <v>180</v>
      </c>
      <c r="T161" s="88">
        <f>計算過程!T158</f>
        <v>0</v>
      </c>
      <c r="U161" s="88">
        <f ca="1">計算過程!U158</f>
        <v>24.32453066622082</v>
      </c>
      <c r="V161" s="88">
        <f>計算過程!AF158</f>
        <v>9.9749999999999996</v>
      </c>
      <c r="W161" s="88">
        <f>計算過程!AL158</f>
        <v>0</v>
      </c>
    </row>
    <row r="162" spans="8:23">
      <c r="H162" s="28">
        <v>41793</v>
      </c>
      <c r="I162" s="88">
        <f ca="1">計算過程!B159</f>
        <v>15.950571024114998</v>
      </c>
      <c r="J162" s="88">
        <f ca="1">計算過程!C159</f>
        <v>22.786530034449996</v>
      </c>
      <c r="K162" s="88">
        <f ca="1">計算過程!D159</f>
        <v>3.4179795051674997</v>
      </c>
      <c r="L162" s="88">
        <f ca="1">計算過程!E159</f>
        <v>20.507877031004998</v>
      </c>
      <c r="M162" s="88">
        <f ca="1">計算過程!F159</f>
        <v>0</v>
      </c>
      <c r="N162" s="88">
        <f ca="1">計算過程!G159</f>
        <v>4.2351666666666663</v>
      </c>
      <c r="O162" s="88">
        <f>計算過程!H159</f>
        <v>0</v>
      </c>
      <c r="P162" s="88">
        <f>計算過程!P159</f>
        <v>140</v>
      </c>
      <c r="Q162" s="88">
        <f>計算過程!Q159</f>
        <v>200</v>
      </c>
      <c r="R162" s="88">
        <f>計算過程!R159</f>
        <v>30</v>
      </c>
      <c r="S162" s="88">
        <f>計算過程!S159</f>
        <v>180</v>
      </c>
      <c r="T162" s="88">
        <f>計算過程!T159</f>
        <v>0</v>
      </c>
      <c r="U162" s="88">
        <f ca="1">計算過程!U159</f>
        <v>21.427320417792579</v>
      </c>
      <c r="V162" s="88">
        <f>計算過程!AF159</f>
        <v>13.883333333333333</v>
      </c>
      <c r="W162" s="88">
        <f>計算過程!AL159</f>
        <v>0</v>
      </c>
    </row>
    <row r="163" spans="8:23">
      <c r="H163" s="28">
        <v>41794</v>
      </c>
      <c r="I163" s="88">
        <f ca="1">計算過程!B160</f>
        <v>21.008350906634</v>
      </c>
      <c r="J163" s="88">
        <f ca="1">計算過程!C160</f>
        <v>27.40219683474</v>
      </c>
      <c r="K163" s="88">
        <f ca="1">計算過程!D160</f>
        <v>5.2520877266585</v>
      </c>
      <c r="L163" s="88">
        <f ca="1">計算過程!E160</f>
        <v>20.551647626055001</v>
      </c>
      <c r="M163" s="88">
        <f ca="1">計算過程!F160</f>
        <v>0</v>
      </c>
      <c r="N163" s="88">
        <f ca="1">計算過程!G160</f>
        <v>4.3678750000000006</v>
      </c>
      <c r="O163" s="88">
        <f>計算過程!H160</f>
        <v>0</v>
      </c>
      <c r="P163" s="88">
        <f>計算過程!P160</f>
        <v>184</v>
      </c>
      <c r="Q163" s="88">
        <f>計算過程!Q160</f>
        <v>240</v>
      </c>
      <c r="R163" s="88">
        <f>計算過程!R160</f>
        <v>46</v>
      </c>
      <c r="S163" s="88">
        <f>計算過程!S160</f>
        <v>180</v>
      </c>
      <c r="T163" s="88">
        <f>計算過程!T160</f>
        <v>0</v>
      </c>
      <c r="U163" s="88">
        <f ca="1">計算過程!U160</f>
        <v>22.07158795372807</v>
      </c>
      <c r="V163" s="88">
        <f>計算過程!AF160</f>
        <v>12.862499999999997</v>
      </c>
      <c r="W163" s="88">
        <f>計算過程!AL160</f>
        <v>0</v>
      </c>
    </row>
    <row r="164" spans="8:23">
      <c r="H164" s="28">
        <v>41795</v>
      </c>
      <c r="I164" s="88">
        <f ca="1">計算過程!B161</f>
        <v>10.530914886673999</v>
      </c>
      <c r="J164" s="88">
        <f ca="1">計算過程!C161</f>
        <v>17.169969923925002</v>
      </c>
      <c r="K164" s="88">
        <f ca="1">計算過程!D161</f>
        <v>3.2050610524660001</v>
      </c>
      <c r="L164" s="88">
        <f ca="1">計算過程!E161</f>
        <v>20.603963908710003</v>
      </c>
      <c r="M164" s="88">
        <f ca="1">計算過程!F161</f>
        <v>0</v>
      </c>
      <c r="N164" s="88">
        <f ca="1">計算過程!G161</f>
        <v>4.4718749999999989</v>
      </c>
      <c r="O164" s="88">
        <f>計算過程!H161</f>
        <v>0</v>
      </c>
      <c r="P164" s="88">
        <f>計算過程!P161</f>
        <v>92</v>
      </c>
      <c r="Q164" s="88">
        <f>計算過程!Q161</f>
        <v>150</v>
      </c>
      <c r="R164" s="88">
        <f>計算過程!R161</f>
        <v>28</v>
      </c>
      <c r="S164" s="88">
        <f>計算過程!S161</f>
        <v>180</v>
      </c>
      <c r="T164" s="88">
        <f>計算過程!T161</f>
        <v>0</v>
      </c>
      <c r="U164" s="88">
        <f ca="1">計算過程!U161</f>
        <v>22.563977685545108</v>
      </c>
      <c r="V164" s="88">
        <f>計算過程!AF161</f>
        <v>12.0625</v>
      </c>
      <c r="W164" s="88">
        <f>計算過程!AL161</f>
        <v>0</v>
      </c>
    </row>
    <row r="165" spans="8:23">
      <c r="H165" s="28">
        <v>41796</v>
      </c>
      <c r="I165" s="88">
        <f ca="1">計算過程!B162</f>
        <v>7.1910415766734994</v>
      </c>
      <c r="J165" s="88">
        <f ca="1">計算過程!C162</f>
        <v>11.598454155924999</v>
      </c>
      <c r="K165" s="88">
        <f ca="1">計算過程!D162</f>
        <v>0.92787633247400003</v>
      </c>
      <c r="L165" s="88">
        <f ca="1">計算過程!E162</f>
        <v>20.877217480664999</v>
      </c>
      <c r="M165" s="88">
        <f ca="1">計算過程!F162</f>
        <v>0</v>
      </c>
      <c r="N165" s="88">
        <f ca="1">計算過程!G162</f>
        <v>4.5807500000000001</v>
      </c>
      <c r="O165" s="88">
        <f>計算過程!H162</f>
        <v>0</v>
      </c>
      <c r="P165" s="88">
        <f>計算過程!P162</f>
        <v>62</v>
      </c>
      <c r="Q165" s="88">
        <f>計算過程!Q162</f>
        <v>100</v>
      </c>
      <c r="R165" s="88">
        <f>計算過程!R162</f>
        <v>8</v>
      </c>
      <c r="S165" s="88">
        <f>計算過程!S162</f>
        <v>180</v>
      </c>
      <c r="T165" s="88">
        <f>計算過程!T162</f>
        <v>0</v>
      </c>
      <c r="U165" s="88">
        <f ca="1">計算過程!U162</f>
        <v>22.937635590229906</v>
      </c>
      <c r="V165" s="88">
        <f>計算過程!AF162</f>
        <v>11.225</v>
      </c>
      <c r="W165" s="88">
        <f>計算過程!AL162</f>
        <v>0</v>
      </c>
    </row>
    <row r="166" spans="8:23">
      <c r="H166" s="28">
        <v>41797</v>
      </c>
      <c r="I166" s="88">
        <f ca="1">計算過程!B163</f>
        <v>10.878847115135999</v>
      </c>
      <c r="J166" s="88">
        <f ca="1">計算過程!C163</f>
        <v>17.7372507312</v>
      </c>
      <c r="K166" s="88">
        <f ca="1">計算過程!D163</f>
        <v>3.3109534698240002</v>
      </c>
      <c r="L166" s="88">
        <f ca="1">計算過程!E163</f>
        <v>21.284700877440002</v>
      </c>
      <c r="M166" s="88">
        <f ca="1">計算過程!F163</f>
        <v>0</v>
      </c>
      <c r="N166" s="88">
        <f ca="1">計算過程!G163</f>
        <v>4.2909583333333332</v>
      </c>
      <c r="O166" s="88">
        <f>計算過程!H163</f>
        <v>0</v>
      </c>
      <c r="P166" s="88">
        <f>計算過程!P163</f>
        <v>92</v>
      </c>
      <c r="Q166" s="88">
        <f>計算過程!Q163</f>
        <v>150</v>
      </c>
      <c r="R166" s="88">
        <f>計算過程!R163</f>
        <v>28</v>
      </c>
      <c r="S166" s="88">
        <f>計算過程!S163</f>
        <v>180</v>
      </c>
      <c r="T166" s="88">
        <f>計算過程!T163</f>
        <v>0</v>
      </c>
      <c r="U166" s="88">
        <f ca="1">計算過程!U163</f>
        <v>21.245698070329361</v>
      </c>
      <c r="V166" s="88">
        <f>計算過程!AF163</f>
        <v>13.454166666666666</v>
      </c>
      <c r="W166" s="88">
        <f>計算過程!AL163</f>
        <v>0</v>
      </c>
    </row>
    <row r="167" spans="8:23">
      <c r="H167" s="28">
        <v>41798</v>
      </c>
      <c r="I167" s="88">
        <f ca="1">計算過程!B164</f>
        <v>10.935734993274</v>
      </c>
      <c r="J167" s="88">
        <f ca="1">計算過程!C164</f>
        <v>17.830002706424999</v>
      </c>
      <c r="K167" s="88">
        <f ca="1">計算過程!D164</f>
        <v>3.328267171866</v>
      </c>
      <c r="L167" s="88">
        <f ca="1">計算過程!E164</f>
        <v>21.396003247709999</v>
      </c>
      <c r="M167" s="88">
        <f ca="1">計算過程!F164</f>
        <v>0</v>
      </c>
      <c r="N167" s="88">
        <f ca="1">計算過程!G164</f>
        <v>3.6462499999999998</v>
      </c>
      <c r="O167" s="88">
        <f>計算過程!H164</f>
        <v>0</v>
      </c>
      <c r="P167" s="88">
        <f>計算過程!P164</f>
        <v>92</v>
      </c>
      <c r="Q167" s="88">
        <f>計算過程!Q164</f>
        <v>150</v>
      </c>
      <c r="R167" s="88">
        <f>計算過程!R164</f>
        <v>28</v>
      </c>
      <c r="S167" s="88">
        <f>計算過程!S164</f>
        <v>180</v>
      </c>
      <c r="T167" s="88">
        <f>計算過程!T164</f>
        <v>0</v>
      </c>
      <c r="U167" s="88">
        <f ca="1">計算過程!U164</f>
        <v>17.998468187721986</v>
      </c>
      <c r="V167" s="88">
        <f>計算過程!AF164</f>
        <v>18.3125</v>
      </c>
      <c r="W167" s="88">
        <f>計算過程!AL164</f>
        <v>0</v>
      </c>
    </row>
    <row r="168" spans="8:23">
      <c r="H168" s="28">
        <v>41799</v>
      </c>
      <c r="I168" s="88">
        <f ca="1">計算過程!B165</f>
        <v>10.895466045828</v>
      </c>
      <c r="J168" s="88">
        <f ca="1">計算過程!C165</f>
        <v>17.76434681385</v>
      </c>
      <c r="K168" s="88">
        <f ca="1">計算過程!D165</f>
        <v>3.316011405252</v>
      </c>
      <c r="L168" s="88">
        <f ca="1">計算過程!E165</f>
        <v>21.317216176620001</v>
      </c>
      <c r="M168" s="88">
        <f ca="1">計算過程!F165</f>
        <v>0</v>
      </c>
      <c r="N168" s="88">
        <f ca="1">計算過程!G165</f>
        <v>3.4158333333333326</v>
      </c>
      <c r="O168" s="88">
        <f>計算過程!H165</f>
        <v>0</v>
      </c>
      <c r="P168" s="88">
        <f>計算過程!P165</f>
        <v>92</v>
      </c>
      <c r="Q168" s="88">
        <f>計算過程!Q165</f>
        <v>150</v>
      </c>
      <c r="R168" s="88">
        <f>計算過程!R165</f>
        <v>28</v>
      </c>
      <c r="S168" s="88">
        <f>計算過程!S165</f>
        <v>180</v>
      </c>
      <c r="T168" s="88">
        <f>計算過程!T165</f>
        <v>0</v>
      </c>
      <c r="U168" s="88">
        <f ca="1">計算過程!U165</f>
        <v>16.897603709418959</v>
      </c>
      <c r="V168" s="88">
        <f>計算過程!AF165</f>
        <v>19.958333333333336</v>
      </c>
      <c r="W168" s="88">
        <f>計算過程!AL165</f>
        <v>0</v>
      </c>
    </row>
    <row r="169" spans="8:23">
      <c r="H169" s="28">
        <v>41800</v>
      </c>
      <c r="I169" s="88">
        <f ca="1">計算過程!B166</f>
        <v>16.152564214605</v>
      </c>
      <c r="J169" s="88">
        <f ca="1">計算過程!C166</f>
        <v>23.07509173515</v>
      </c>
      <c r="K169" s="88">
        <f ca="1">計算過程!D166</f>
        <v>3.4612637602725003</v>
      </c>
      <c r="L169" s="88">
        <f ca="1">計算過程!E166</f>
        <v>20.767582561635002</v>
      </c>
      <c r="M169" s="88">
        <f ca="1">計算過程!F166</f>
        <v>0</v>
      </c>
      <c r="N169" s="88">
        <f ca="1">計算過程!G166</f>
        <v>4.747583333333333</v>
      </c>
      <c r="O169" s="88">
        <f>計算過程!H166</f>
        <v>0</v>
      </c>
      <c r="P169" s="88">
        <f>計算過程!P166</f>
        <v>140</v>
      </c>
      <c r="Q169" s="88">
        <f>計算過程!Q166</f>
        <v>200</v>
      </c>
      <c r="R169" s="88">
        <f>計算過程!R166</f>
        <v>30</v>
      </c>
      <c r="S169" s="88">
        <f>計算過程!S166</f>
        <v>180</v>
      </c>
      <c r="T169" s="88">
        <f>計算過程!T166</f>
        <v>0</v>
      </c>
      <c r="U169" s="88">
        <f ca="1">計算過程!U166</f>
        <v>23.84576406167718</v>
      </c>
      <c r="V169" s="88">
        <f>計算過程!AF166</f>
        <v>9.9416666666666647</v>
      </c>
      <c r="W169" s="88">
        <f>計算過程!AL166</f>
        <v>0</v>
      </c>
    </row>
    <row r="170" spans="8:23">
      <c r="H170" s="28">
        <v>41801</v>
      </c>
      <c r="I170" s="88">
        <f ca="1">計算過程!B167</f>
        <v>3.7244743950960002</v>
      </c>
      <c r="J170" s="88">
        <f ca="1">計算過程!C167</f>
        <v>22.114066720882501</v>
      </c>
      <c r="K170" s="88">
        <f ca="1">計算過程!D167</f>
        <v>3.2589150957090003</v>
      </c>
      <c r="L170" s="88">
        <f ca="1">計算過程!E167</f>
        <v>0</v>
      </c>
      <c r="M170" s="88">
        <f ca="1">計算過程!F167</f>
        <v>0</v>
      </c>
      <c r="N170" s="88">
        <f ca="1">計算過程!G167</f>
        <v>0</v>
      </c>
      <c r="O170" s="88">
        <f>計算過程!H167</f>
        <v>0</v>
      </c>
      <c r="P170" s="88">
        <f>計算過程!P167</f>
        <v>32</v>
      </c>
      <c r="Q170" s="88">
        <f>計算過程!Q167</f>
        <v>190</v>
      </c>
      <c r="R170" s="88">
        <f>計算過程!R167</f>
        <v>28</v>
      </c>
      <c r="S170" s="88">
        <f>計算過程!S167</f>
        <v>0</v>
      </c>
      <c r="T170" s="88">
        <f>計算過程!T167</f>
        <v>0</v>
      </c>
      <c r="U170" s="88">
        <f ca="1">計算過程!U167</f>
        <v>0</v>
      </c>
      <c r="V170" s="88">
        <f>計算過程!AF167</f>
        <v>8.1041666666666679</v>
      </c>
      <c r="W170" s="88">
        <f>計算過程!AL167</f>
        <v>0</v>
      </c>
    </row>
    <row r="171" spans="8:23">
      <c r="H171" s="28">
        <v>41802</v>
      </c>
      <c r="I171" s="88">
        <f ca="1">計算過程!B168</f>
        <v>10.751541844770999</v>
      </c>
      <c r="J171" s="88">
        <f ca="1">計算過程!C168</f>
        <v>17.529687790387495</v>
      </c>
      <c r="K171" s="88">
        <f ca="1">計算過程!D168</f>
        <v>3.2722083875389996</v>
      </c>
      <c r="L171" s="88">
        <f ca="1">計算過程!E168</f>
        <v>21.035625348464997</v>
      </c>
      <c r="M171" s="88">
        <f ca="1">計算過程!F168</f>
        <v>0</v>
      </c>
      <c r="N171" s="88">
        <f ca="1">計算過程!G168</f>
        <v>3.8760833333333338</v>
      </c>
      <c r="O171" s="88">
        <f>計算過程!H168</f>
        <v>0</v>
      </c>
      <c r="P171" s="88">
        <f>計算過程!P168</f>
        <v>92</v>
      </c>
      <c r="Q171" s="88">
        <f>計算過程!Q168</f>
        <v>150</v>
      </c>
      <c r="R171" s="88">
        <f>計算過程!R168</f>
        <v>28</v>
      </c>
      <c r="S171" s="88">
        <f>計算過程!S168</f>
        <v>180</v>
      </c>
      <c r="T171" s="88">
        <f>計算過程!T168</f>
        <v>0</v>
      </c>
      <c r="U171" s="88">
        <f ca="1">計算過程!U168</f>
        <v>19.323934230192037</v>
      </c>
      <c r="V171" s="88">
        <f>計算過程!AF168</f>
        <v>16.670833333333331</v>
      </c>
      <c r="W171" s="88">
        <f>計算過程!AL168</f>
        <v>0</v>
      </c>
    </row>
    <row r="172" spans="8:23">
      <c r="H172" s="28">
        <v>41803</v>
      </c>
      <c r="I172" s="88">
        <f ca="1">計算過程!B169</f>
        <v>7.1302328722169994</v>
      </c>
      <c r="J172" s="88">
        <f ca="1">計算過程!C169</f>
        <v>11.500375600350001</v>
      </c>
      <c r="K172" s="88">
        <f ca="1">計算過程!D169</f>
        <v>0.92003004802800004</v>
      </c>
      <c r="L172" s="88">
        <f ca="1">計算過程!E169</f>
        <v>20.700676080629997</v>
      </c>
      <c r="M172" s="88">
        <f ca="1">計算過程!F169</f>
        <v>0</v>
      </c>
      <c r="N172" s="88">
        <f ca="1">計算過程!G169</f>
        <v>3.9169166666666673</v>
      </c>
      <c r="O172" s="88">
        <f>計算過程!H169</f>
        <v>0</v>
      </c>
      <c r="P172" s="88">
        <f>計算過程!P169</f>
        <v>62</v>
      </c>
      <c r="Q172" s="88">
        <f>計算過程!Q169</f>
        <v>100</v>
      </c>
      <c r="R172" s="88">
        <f>計算過程!R169</f>
        <v>8</v>
      </c>
      <c r="S172" s="88">
        <f>計算過程!S169</f>
        <v>180</v>
      </c>
      <c r="T172" s="88">
        <f>計算過程!T169</f>
        <v>0</v>
      </c>
      <c r="U172" s="88">
        <f ca="1">計算過程!U169</f>
        <v>19.710359473065115</v>
      </c>
      <c r="V172" s="88">
        <f>計算過程!AF169</f>
        <v>16.379166666666666</v>
      </c>
      <c r="W172" s="88">
        <f>計算過程!AL169</f>
        <v>0</v>
      </c>
    </row>
    <row r="173" spans="8:23">
      <c r="H173" s="28">
        <v>41804</v>
      </c>
      <c r="I173" s="88">
        <f ca="1">計算過程!B170</f>
        <v>15.546179394381999</v>
      </c>
      <c r="J173" s="88">
        <f ca="1">計算過程!C170</f>
        <v>22.862028521149998</v>
      </c>
      <c r="K173" s="88">
        <f ca="1">計算過程!D170</f>
        <v>3.8865448485954999</v>
      </c>
      <c r="L173" s="88">
        <f ca="1">計算過程!E170</f>
        <v>20.575825669034998</v>
      </c>
      <c r="M173" s="88">
        <f ca="1">計算過程!F170</f>
        <v>0</v>
      </c>
      <c r="N173" s="88">
        <f ca="1">計算過程!G170</f>
        <v>4.0287916666666668</v>
      </c>
      <c r="O173" s="88">
        <f>計算過程!H170</f>
        <v>0</v>
      </c>
      <c r="P173" s="88">
        <f>計算過程!P170</f>
        <v>136</v>
      </c>
      <c r="Q173" s="88">
        <f>計算過程!Q170</f>
        <v>200</v>
      </c>
      <c r="R173" s="88">
        <f>計算過程!R170</f>
        <v>34</v>
      </c>
      <c r="S173" s="88">
        <f>計算過程!S170</f>
        <v>180</v>
      </c>
      <c r="T173" s="88">
        <f>計算過程!T170</f>
        <v>0</v>
      </c>
      <c r="U173" s="88">
        <f ca="1">計算過程!U170</f>
        <v>20.34433553222966</v>
      </c>
      <c r="V173" s="88">
        <f>計算過程!AF170</f>
        <v>15.470833333333337</v>
      </c>
      <c r="W173" s="88">
        <f>計算過程!AL170</f>
        <v>0</v>
      </c>
    </row>
    <row r="174" spans="8:23">
      <c r="H174" s="28">
        <v>41805</v>
      </c>
      <c r="I174" s="88">
        <f ca="1">計算過程!B171</f>
        <v>7.0422863988294999</v>
      </c>
      <c r="J174" s="88">
        <f ca="1">計算過程!C171</f>
        <v>11.358526449725002</v>
      </c>
      <c r="K174" s="88">
        <f ca="1">計算過程!D171</f>
        <v>0.90868211597799997</v>
      </c>
      <c r="L174" s="88">
        <f ca="1">計算過程!E171</f>
        <v>20.445347609504999</v>
      </c>
      <c r="M174" s="88">
        <f ca="1">計算過程!F171</f>
        <v>0</v>
      </c>
      <c r="N174" s="88">
        <f ca="1">計算過程!G171</f>
        <v>4.1051666666666664</v>
      </c>
      <c r="O174" s="88">
        <f>計算過程!H171</f>
        <v>0</v>
      </c>
      <c r="P174" s="88">
        <f>計算過程!P171</f>
        <v>62</v>
      </c>
      <c r="Q174" s="88">
        <f>計算過程!Q171</f>
        <v>100</v>
      </c>
      <c r="R174" s="88">
        <f>計算過程!R171</f>
        <v>8</v>
      </c>
      <c r="S174" s="88">
        <f>計算過程!S171</f>
        <v>180</v>
      </c>
      <c r="T174" s="88">
        <f>計算過程!T171</f>
        <v>0</v>
      </c>
      <c r="U174" s="88">
        <f ca="1">計算過程!U171</f>
        <v>20.806168943981135</v>
      </c>
      <c r="V174" s="88">
        <f>計算過程!AF171</f>
        <v>14.883333333333335</v>
      </c>
      <c r="W174" s="88">
        <f>計算過程!AL171</f>
        <v>0</v>
      </c>
    </row>
    <row r="175" spans="8:23">
      <c r="H175" s="28">
        <v>41806</v>
      </c>
      <c r="I175" s="88">
        <f ca="1">計算過程!B172</f>
        <v>10.377722435807998</v>
      </c>
      <c r="J175" s="88">
        <f ca="1">計算過程!C172</f>
        <v>16.920199623600002</v>
      </c>
      <c r="K175" s="88">
        <f ca="1">計算過程!D172</f>
        <v>3.1584372630719999</v>
      </c>
      <c r="L175" s="88">
        <f ca="1">計算過程!E172</f>
        <v>20.304239548320002</v>
      </c>
      <c r="M175" s="88">
        <f ca="1">計算過程!F172</f>
        <v>0</v>
      </c>
      <c r="N175" s="88">
        <f ca="1">計算過程!G172</f>
        <v>3.6643333333333334</v>
      </c>
      <c r="O175" s="88">
        <f>計算過程!H172</f>
        <v>0</v>
      </c>
      <c r="P175" s="88">
        <f>計算過程!P172</f>
        <v>92</v>
      </c>
      <c r="Q175" s="88">
        <f>計算過程!Q172</f>
        <v>150</v>
      </c>
      <c r="R175" s="88">
        <f>計算過程!R172</f>
        <v>28</v>
      </c>
      <c r="S175" s="88">
        <f>計算過程!S172</f>
        <v>180</v>
      </c>
      <c r="T175" s="88">
        <f>計算過程!T172</f>
        <v>0</v>
      </c>
      <c r="U175" s="88">
        <f ca="1">計算過程!U172</f>
        <v>18.64598269291707</v>
      </c>
      <c r="V175" s="88">
        <f>計算過程!AF172</f>
        <v>18.183333333333334</v>
      </c>
      <c r="W175" s="88">
        <f>計算過程!AL172</f>
        <v>0</v>
      </c>
    </row>
    <row r="176" spans="8:23">
      <c r="H176" s="28">
        <v>41807</v>
      </c>
      <c r="I176" s="88">
        <f ca="1">計算過程!B173</f>
        <v>15.521457079310002</v>
      </c>
      <c r="J176" s="88">
        <f ca="1">計算過程!C173</f>
        <v>22.173510113300001</v>
      </c>
      <c r="K176" s="88">
        <f ca="1">計算過程!D173</f>
        <v>3.3260265169950003</v>
      </c>
      <c r="L176" s="88">
        <f ca="1">計算過程!E173</f>
        <v>19.956159101969998</v>
      </c>
      <c r="M176" s="88">
        <f ca="1">計算過程!F173</f>
        <v>0</v>
      </c>
      <c r="N176" s="88">
        <f ca="1">計算過程!G173</f>
        <v>3.9630000000000001</v>
      </c>
      <c r="O176" s="88">
        <f>計算過程!H173</f>
        <v>0</v>
      </c>
      <c r="P176" s="88">
        <f>計算過程!P173</f>
        <v>140</v>
      </c>
      <c r="Q176" s="88">
        <f>計算過程!Q173</f>
        <v>200</v>
      </c>
      <c r="R176" s="88">
        <f>計算過程!R173</f>
        <v>30</v>
      </c>
      <c r="S176" s="88">
        <f>計算過程!S173</f>
        <v>180</v>
      </c>
      <c r="T176" s="88">
        <f>計算過程!T173</f>
        <v>0</v>
      </c>
      <c r="U176" s="88">
        <f ca="1">計算過程!U173</f>
        <v>20.366153890434273</v>
      </c>
      <c r="V176" s="88">
        <f>計算過程!AF173</f>
        <v>16.05</v>
      </c>
      <c r="W176" s="88">
        <f>計算過程!AL173</f>
        <v>0</v>
      </c>
    </row>
    <row r="177" spans="8:23">
      <c r="H177" s="28">
        <v>41808</v>
      </c>
      <c r="I177" s="88">
        <f ca="1">計算過程!B174</f>
        <v>20.266890921914001</v>
      </c>
      <c r="J177" s="88">
        <f ca="1">計算過程!C174</f>
        <v>26.435075115539998</v>
      </c>
      <c r="K177" s="88">
        <f ca="1">計算過程!D174</f>
        <v>5.0667227304785003</v>
      </c>
      <c r="L177" s="88">
        <f ca="1">計算過程!E174</f>
        <v>19.826306336654998</v>
      </c>
      <c r="M177" s="88">
        <f ca="1">計算過程!F174</f>
        <v>0</v>
      </c>
      <c r="N177" s="88">
        <f ca="1">計算過程!G174</f>
        <v>3.9571666666666663</v>
      </c>
      <c r="O177" s="88">
        <f>計算過程!H174</f>
        <v>0</v>
      </c>
      <c r="P177" s="88">
        <f>計算過程!P174</f>
        <v>184</v>
      </c>
      <c r="Q177" s="88">
        <f>計算過程!Q174</f>
        <v>240</v>
      </c>
      <c r="R177" s="88">
        <f>計算過程!R174</f>
        <v>46</v>
      </c>
      <c r="S177" s="88">
        <f>計算過程!S174</f>
        <v>180</v>
      </c>
      <c r="T177" s="88">
        <f>計算過程!T174</f>
        <v>0</v>
      </c>
      <c r="U177" s="88">
        <f ca="1">計算過程!U174</f>
        <v>20.411849834999227</v>
      </c>
      <c r="V177" s="88">
        <f>計算過程!AF174</f>
        <v>16.091666666666669</v>
      </c>
      <c r="W177" s="88">
        <f>計算過程!AL174</f>
        <v>0</v>
      </c>
    </row>
    <row r="178" spans="8:23">
      <c r="H178" s="28">
        <v>41809</v>
      </c>
      <c r="I178" s="88">
        <f ca="1">計算過程!B175</f>
        <v>10.190226807487997</v>
      </c>
      <c r="J178" s="88">
        <f ca="1">計算過程!C175</f>
        <v>16.614500229599997</v>
      </c>
      <c r="K178" s="88">
        <f ca="1">計算過程!D175</f>
        <v>3.1013733761919999</v>
      </c>
      <c r="L178" s="88">
        <f ca="1">計算過程!E175</f>
        <v>19.937400275519998</v>
      </c>
      <c r="M178" s="88">
        <f ca="1">計算過程!F175</f>
        <v>0</v>
      </c>
      <c r="N178" s="88">
        <f ca="1">計算過程!G175</f>
        <v>4.2671250000000001</v>
      </c>
      <c r="O178" s="88">
        <f>計算過程!H175</f>
        <v>0</v>
      </c>
      <c r="P178" s="88">
        <f>計算過程!P175</f>
        <v>92</v>
      </c>
      <c r="Q178" s="88">
        <f>計算過程!Q175</f>
        <v>150</v>
      </c>
      <c r="R178" s="88">
        <f>計算過程!R175</f>
        <v>28</v>
      </c>
      <c r="S178" s="88">
        <f>計算過程!S175</f>
        <v>180</v>
      </c>
      <c r="T178" s="88">
        <f>計算過程!T175</f>
        <v>0</v>
      </c>
      <c r="U178" s="88">
        <f ca="1">計算過程!U175</f>
        <v>21.940825947806545</v>
      </c>
      <c r="V178" s="88">
        <f>計算過程!AF175</f>
        <v>13.637500000000003</v>
      </c>
      <c r="W178" s="88">
        <f>計算過程!AL175</f>
        <v>0</v>
      </c>
    </row>
    <row r="179" spans="8:23">
      <c r="H179" s="28">
        <v>41810</v>
      </c>
      <c r="I179" s="88">
        <f ca="1">計算過程!B176</f>
        <v>6.9762368024894998</v>
      </c>
      <c r="J179" s="88">
        <f ca="1">計算過程!C176</f>
        <v>11.251994842725001</v>
      </c>
      <c r="K179" s="88">
        <f ca="1">計算過程!D176</f>
        <v>0.90015958741799995</v>
      </c>
      <c r="L179" s="88">
        <f ca="1">計算過程!E176</f>
        <v>20.253590716904998</v>
      </c>
      <c r="M179" s="88">
        <f ca="1">計算過程!F176</f>
        <v>0</v>
      </c>
      <c r="N179" s="88">
        <f ca="1">計算過程!G176</f>
        <v>4.4361249999999997</v>
      </c>
      <c r="O179" s="88">
        <f>計算過程!H176</f>
        <v>0</v>
      </c>
      <c r="P179" s="88">
        <f>計算過程!P176</f>
        <v>62</v>
      </c>
      <c r="Q179" s="88">
        <f>計算過程!Q176</f>
        <v>100</v>
      </c>
      <c r="R179" s="88">
        <f>計算過程!R176</f>
        <v>8</v>
      </c>
      <c r="S179" s="88">
        <f>計算過程!S176</f>
        <v>180</v>
      </c>
      <c r="T179" s="88">
        <f>計算過程!T176</f>
        <v>0</v>
      </c>
      <c r="U179" s="88">
        <f ca="1">計算過程!U176</f>
        <v>22.605616417824113</v>
      </c>
      <c r="V179" s="88">
        <f>計算過程!AF176</f>
        <v>12.3375</v>
      </c>
      <c r="W179" s="88">
        <f>計算過程!AL176</f>
        <v>0</v>
      </c>
    </row>
    <row r="180" spans="8:23">
      <c r="H180" s="28">
        <v>41811</v>
      </c>
      <c r="I180" s="88">
        <f ca="1">計算過程!B177</f>
        <v>10.290579581281998</v>
      </c>
      <c r="J180" s="88">
        <f ca="1">計算過程!C177</f>
        <v>16.778118882524996</v>
      </c>
      <c r="K180" s="88">
        <f ca="1">計算過程!D177</f>
        <v>3.1319155247379995</v>
      </c>
      <c r="L180" s="88">
        <f ca="1">計算過程!E177</f>
        <v>20.133742659029995</v>
      </c>
      <c r="M180" s="88">
        <f ca="1">計算過程!F177</f>
        <v>0</v>
      </c>
      <c r="N180" s="88">
        <f ca="1">計算過程!G177</f>
        <v>4.6939583333333328</v>
      </c>
      <c r="O180" s="88">
        <f>計算過程!H177</f>
        <v>0</v>
      </c>
      <c r="P180" s="88">
        <f>計算過程!P177</f>
        <v>92</v>
      </c>
      <c r="Q180" s="88">
        <f>計算過程!Q177</f>
        <v>150</v>
      </c>
      <c r="R180" s="88">
        <f>計算過程!R177</f>
        <v>28</v>
      </c>
      <c r="S180" s="88">
        <f>計算過程!S177</f>
        <v>180</v>
      </c>
      <c r="T180" s="88">
        <f>計算過程!T177</f>
        <v>0</v>
      </c>
      <c r="U180" s="88">
        <f ca="1">計算過程!U177</f>
        <v>24.000916849959186</v>
      </c>
      <c r="V180" s="88">
        <f>計算過程!AF177</f>
        <v>10.354166666666666</v>
      </c>
      <c r="W180" s="88">
        <f>計算過程!AL177</f>
        <v>0</v>
      </c>
    </row>
    <row r="181" spans="8:23">
      <c r="H181" s="28">
        <v>41812</v>
      </c>
      <c r="I181" s="88">
        <f ca="1">計算過程!B178</f>
        <v>10.233052513502001</v>
      </c>
      <c r="J181" s="88">
        <f ca="1">計算過程!C178</f>
        <v>16.684324750275</v>
      </c>
      <c r="K181" s="88">
        <f ca="1">計算過程!D178</f>
        <v>3.1144072867179999</v>
      </c>
      <c r="L181" s="88">
        <f ca="1">計算過程!E178</f>
        <v>20.021189700330002</v>
      </c>
      <c r="M181" s="88">
        <f ca="1">計算過程!F178</f>
        <v>0</v>
      </c>
      <c r="N181" s="88">
        <f ca="1">計算過程!G178</f>
        <v>4.5244166666666681</v>
      </c>
      <c r="O181" s="88">
        <f>計算過程!H178</f>
        <v>0</v>
      </c>
      <c r="P181" s="88">
        <f>計算過程!P178</f>
        <v>92</v>
      </c>
      <c r="Q181" s="88">
        <f>計算過程!Q178</f>
        <v>150</v>
      </c>
      <c r="R181" s="88">
        <f>計算過程!R178</f>
        <v>28</v>
      </c>
      <c r="S181" s="88">
        <f>計算過程!S178</f>
        <v>180</v>
      </c>
      <c r="T181" s="88">
        <f>計算過程!T178</f>
        <v>0</v>
      </c>
      <c r="U181" s="88">
        <f ca="1">計算過程!U178</f>
        <v>23.208226630258523</v>
      </c>
      <c r="V181" s="88">
        <f>計算過程!AF178</f>
        <v>11.658333333333331</v>
      </c>
      <c r="W181" s="88">
        <f>計算過程!AL178</f>
        <v>0</v>
      </c>
    </row>
    <row r="182" spans="8:23">
      <c r="H182" s="28">
        <v>41813</v>
      </c>
      <c r="I182" s="88">
        <f ca="1">計算過程!B179</f>
        <v>10.361210036723</v>
      </c>
      <c r="J182" s="88">
        <f ca="1">計算過程!C179</f>
        <v>16.893277233787501</v>
      </c>
      <c r="K182" s="88">
        <f ca="1">計算過程!D179</f>
        <v>3.1534117503069998</v>
      </c>
      <c r="L182" s="88">
        <f ca="1">計算過程!E179</f>
        <v>20.271932680545</v>
      </c>
      <c r="M182" s="88">
        <f ca="1">計算過程!F179</f>
        <v>0</v>
      </c>
      <c r="N182" s="88">
        <f ca="1">計算過程!G179</f>
        <v>4.192916666666668</v>
      </c>
      <c r="O182" s="88">
        <f>計算過程!H179</f>
        <v>0</v>
      </c>
      <c r="P182" s="88">
        <f>計算過程!P179</f>
        <v>92</v>
      </c>
      <c r="Q182" s="88">
        <f>計算過程!Q179</f>
        <v>150</v>
      </c>
      <c r="R182" s="88">
        <f>計算過程!R179</f>
        <v>28</v>
      </c>
      <c r="S182" s="88">
        <f>計算過程!S179</f>
        <v>180</v>
      </c>
      <c r="T182" s="88">
        <f>計算過程!T179</f>
        <v>0</v>
      </c>
      <c r="U182" s="88">
        <f ca="1">計算過程!U179</f>
        <v>21.355185889135626</v>
      </c>
      <c r="V182" s="88">
        <f>計算過程!AF179</f>
        <v>14.20833333333333</v>
      </c>
      <c r="W182" s="88">
        <f>計算過程!AL179</f>
        <v>0</v>
      </c>
    </row>
    <row r="183" spans="8:23">
      <c r="H183" s="28">
        <v>41814</v>
      </c>
      <c r="I183" s="88">
        <f ca="1">計算過程!B180</f>
        <v>15.851519788649998</v>
      </c>
      <c r="J183" s="88">
        <f ca="1">計算過程!C180</f>
        <v>22.645028269499996</v>
      </c>
      <c r="K183" s="88">
        <f ca="1">計算過程!D180</f>
        <v>3.3967542404249995</v>
      </c>
      <c r="L183" s="88">
        <f ca="1">計算過程!E180</f>
        <v>20.380525442549995</v>
      </c>
      <c r="M183" s="88">
        <f ca="1">計算過程!F180</f>
        <v>0</v>
      </c>
      <c r="N183" s="88">
        <f ca="1">計算過程!G180</f>
        <v>4.2232500000000002</v>
      </c>
      <c r="O183" s="88">
        <f>計算過程!H180</f>
        <v>0</v>
      </c>
      <c r="P183" s="88">
        <f>計算過程!P180</f>
        <v>140</v>
      </c>
      <c r="Q183" s="88">
        <f>計算過程!Q180</f>
        <v>200</v>
      </c>
      <c r="R183" s="88">
        <f>計算過程!R180</f>
        <v>30</v>
      </c>
      <c r="S183" s="88">
        <f>計算過程!S180</f>
        <v>180</v>
      </c>
      <c r="T183" s="88">
        <f>計算過程!T180</f>
        <v>0</v>
      </c>
      <c r="U183" s="88">
        <f ca="1">計算過程!U180</f>
        <v>21.443788717530655</v>
      </c>
      <c r="V183" s="88">
        <f>計算過程!AF180</f>
        <v>13.974999999999996</v>
      </c>
      <c r="W183" s="88">
        <f>計算過程!AL180</f>
        <v>0</v>
      </c>
    </row>
    <row r="184" spans="8:23">
      <c r="H184" s="28">
        <v>41815</v>
      </c>
      <c r="I184" s="88">
        <f ca="1">計算過程!B181</f>
        <v>3.636507078568</v>
      </c>
      <c r="J184" s="88">
        <f ca="1">計算過程!C181</f>
        <v>21.5917607789975</v>
      </c>
      <c r="K184" s="88">
        <f ca="1">計算過程!D181</f>
        <v>3.1819436937470003</v>
      </c>
      <c r="L184" s="88">
        <f ca="1">計算過程!E181</f>
        <v>0</v>
      </c>
      <c r="M184" s="88">
        <f ca="1">計算過程!F181</f>
        <v>0</v>
      </c>
      <c r="N184" s="88">
        <f ca="1">計算過程!G181</f>
        <v>0</v>
      </c>
      <c r="O184" s="88">
        <f>計算過程!H181</f>
        <v>0</v>
      </c>
      <c r="P184" s="88">
        <f>計算過程!P181</f>
        <v>32</v>
      </c>
      <c r="Q184" s="88">
        <f>計算過程!Q181</f>
        <v>190</v>
      </c>
      <c r="R184" s="88">
        <f>計算過程!R181</f>
        <v>28</v>
      </c>
      <c r="S184" s="88">
        <f>計算過程!S181</f>
        <v>0</v>
      </c>
      <c r="T184" s="88">
        <f>計算過程!T181</f>
        <v>0</v>
      </c>
      <c r="U184" s="88">
        <f ca="1">計算過程!U181</f>
        <v>0</v>
      </c>
      <c r="V184" s="88">
        <f>計算過程!AF181</f>
        <v>15.637499999999998</v>
      </c>
      <c r="W184" s="88">
        <f>計算過程!AL181</f>
        <v>0</v>
      </c>
    </row>
    <row r="185" spans="8:23">
      <c r="H185" s="28">
        <v>41816</v>
      </c>
      <c r="I185" s="88">
        <f ca="1">計算過程!B182</f>
        <v>10.435675630016</v>
      </c>
      <c r="J185" s="88">
        <f ca="1">計算過程!C182</f>
        <v>17.014688527200001</v>
      </c>
      <c r="K185" s="88">
        <f ca="1">計算過程!D182</f>
        <v>3.1760751917439998</v>
      </c>
      <c r="L185" s="88">
        <f ca="1">計算過程!E182</f>
        <v>20.417626232639996</v>
      </c>
      <c r="M185" s="88">
        <f ca="1">計算過程!F182</f>
        <v>0</v>
      </c>
      <c r="N185" s="88">
        <f ca="1">計算過程!G182</f>
        <v>3.9616249999999997</v>
      </c>
      <c r="O185" s="88">
        <f>計算過程!H182</f>
        <v>0</v>
      </c>
      <c r="P185" s="88">
        <f>計算過程!P182</f>
        <v>92</v>
      </c>
      <c r="Q185" s="88">
        <f>計算過程!Q182</f>
        <v>150</v>
      </c>
      <c r="R185" s="88">
        <f>計算過程!R182</f>
        <v>28</v>
      </c>
      <c r="S185" s="88">
        <f>計算過程!S182</f>
        <v>180</v>
      </c>
      <c r="T185" s="88">
        <f>計算過程!T182</f>
        <v>0</v>
      </c>
      <c r="U185" s="88">
        <f ca="1">計算過程!U182</f>
        <v>20.09434311166649</v>
      </c>
      <c r="V185" s="88">
        <f>計算過程!AF182</f>
        <v>15.987500000000002</v>
      </c>
      <c r="W185" s="88">
        <f>計算過程!AL182</f>
        <v>0</v>
      </c>
    </row>
    <row r="186" spans="8:23">
      <c r="H186" s="28">
        <v>41817</v>
      </c>
      <c r="I186" s="88">
        <f ca="1">計算過程!B183</f>
        <v>7.0705728563924994</v>
      </c>
      <c r="J186" s="88">
        <f ca="1">計算過程!C183</f>
        <v>11.404149768375001</v>
      </c>
      <c r="K186" s="88">
        <f ca="1">計算過程!D183</f>
        <v>0.91233198146999994</v>
      </c>
      <c r="L186" s="88">
        <f ca="1">計算過程!E183</f>
        <v>20.527469583075</v>
      </c>
      <c r="M186" s="88">
        <f ca="1">計算過程!F183</f>
        <v>0</v>
      </c>
      <c r="N186" s="88">
        <f ca="1">計算過程!G183</f>
        <v>4.2525000000000004</v>
      </c>
      <c r="O186" s="88">
        <f>計算過程!H183</f>
        <v>0</v>
      </c>
      <c r="P186" s="88">
        <f>計算過程!P183</f>
        <v>62</v>
      </c>
      <c r="Q186" s="88">
        <f>計算過程!Q183</f>
        <v>100</v>
      </c>
      <c r="R186" s="88">
        <f>計算過程!R183</f>
        <v>8</v>
      </c>
      <c r="S186" s="88">
        <f>計算過程!S183</f>
        <v>180</v>
      </c>
      <c r="T186" s="88">
        <f>計算過程!T183</f>
        <v>0</v>
      </c>
      <c r="U186" s="88">
        <f ca="1">計算過程!U183</f>
        <v>21.503174529960219</v>
      </c>
      <c r="V186" s="88">
        <f>計算過程!AF183</f>
        <v>13.750000000000002</v>
      </c>
      <c r="W186" s="88">
        <f>計算過程!AL183</f>
        <v>0</v>
      </c>
    </row>
    <row r="187" spans="8:23">
      <c r="H187" s="28">
        <v>41818</v>
      </c>
      <c r="I187" s="88">
        <f ca="1">計算過程!B184</f>
        <v>15.596573476302</v>
      </c>
      <c r="J187" s="88">
        <f ca="1">計算過程!C184</f>
        <v>22.936137465150001</v>
      </c>
      <c r="K187" s="88">
        <f ca="1">計算過程!D184</f>
        <v>3.8991433690755</v>
      </c>
      <c r="L187" s="88">
        <f ca="1">計算過程!E184</f>
        <v>20.642523718634997</v>
      </c>
      <c r="M187" s="88">
        <f ca="1">計算過程!F184</f>
        <v>0</v>
      </c>
      <c r="N187" s="88">
        <f ca="1">計算過程!G184</f>
        <v>4.2248750000000008</v>
      </c>
      <c r="O187" s="88">
        <f>計算過程!H184</f>
        <v>0</v>
      </c>
      <c r="P187" s="88">
        <f>計算過程!P184</f>
        <v>136</v>
      </c>
      <c r="Q187" s="88">
        <f>計算過程!Q184</f>
        <v>200</v>
      </c>
      <c r="R187" s="88">
        <f>計算過程!R184</f>
        <v>34</v>
      </c>
      <c r="S187" s="88">
        <f>計算過程!S184</f>
        <v>180</v>
      </c>
      <c r="T187" s="88">
        <f>計算過程!T184</f>
        <v>0</v>
      </c>
      <c r="U187" s="88">
        <f ca="1">計算過程!U184</f>
        <v>21.294659090889464</v>
      </c>
      <c r="V187" s="88">
        <f>計算過程!AF184</f>
        <v>13.962499999999999</v>
      </c>
      <c r="W187" s="88">
        <f>計算過程!AL184</f>
        <v>0</v>
      </c>
    </row>
    <row r="188" spans="8:23">
      <c r="H188" s="28">
        <v>41819</v>
      </c>
      <c r="I188" s="88">
        <f ca="1">計算過程!B185</f>
        <v>7.1468888573810005</v>
      </c>
      <c r="J188" s="88">
        <f ca="1">計算過程!C185</f>
        <v>11.527240092549999</v>
      </c>
      <c r="K188" s="88">
        <f ca="1">計算過程!D185</f>
        <v>0.92217920740399995</v>
      </c>
      <c r="L188" s="88">
        <f ca="1">計算過程!E185</f>
        <v>20.749032166590002</v>
      </c>
      <c r="M188" s="88">
        <f ca="1">計算過程!F185</f>
        <v>0</v>
      </c>
      <c r="N188" s="88">
        <f ca="1">計算過程!G185</f>
        <v>3.810166666666666</v>
      </c>
      <c r="O188" s="88">
        <f>計算過程!H185</f>
        <v>0</v>
      </c>
      <c r="P188" s="88">
        <f>計算過程!P185</f>
        <v>62</v>
      </c>
      <c r="Q188" s="88">
        <f>計算過程!Q185</f>
        <v>100</v>
      </c>
      <c r="R188" s="88">
        <f>計算過程!R185</f>
        <v>8</v>
      </c>
      <c r="S188" s="88">
        <f>計算過程!S185</f>
        <v>180</v>
      </c>
      <c r="T188" s="88">
        <f>計算過程!T185</f>
        <v>0</v>
      </c>
      <c r="U188" s="88">
        <f ca="1">計算過程!U185</f>
        <v>19.147297328671058</v>
      </c>
      <c r="V188" s="88">
        <f>計算過程!AF185</f>
        <v>17.141666666666662</v>
      </c>
      <c r="W188" s="88">
        <f>計算過程!AL185</f>
        <v>0</v>
      </c>
    </row>
    <row r="189" spans="8:23">
      <c r="H189" s="28">
        <v>41820</v>
      </c>
      <c r="I189" s="88">
        <f ca="1">計算過程!B186</f>
        <v>10.515467803659</v>
      </c>
      <c r="J189" s="88">
        <f ca="1">計算過程!C186</f>
        <v>17.1447844624875</v>
      </c>
      <c r="K189" s="88">
        <f ca="1">計算過程!D186</f>
        <v>3.2003597663309997</v>
      </c>
      <c r="L189" s="88">
        <f ca="1">計算過程!E186</f>
        <v>20.573741354985</v>
      </c>
      <c r="M189" s="88">
        <f ca="1">計算過程!F186</f>
        <v>0</v>
      </c>
      <c r="N189" s="88">
        <f ca="1">計算過程!G186</f>
        <v>3.8574166666666674</v>
      </c>
      <c r="O189" s="88">
        <f>計算過程!H186</f>
        <v>0</v>
      </c>
      <c r="P189" s="88">
        <f>計算過程!P186</f>
        <v>92</v>
      </c>
      <c r="Q189" s="88">
        <f>計算過程!Q186</f>
        <v>150</v>
      </c>
      <c r="R189" s="88">
        <f>計算過程!R186</f>
        <v>28</v>
      </c>
      <c r="S189" s="88">
        <f>計算過程!S186</f>
        <v>180</v>
      </c>
      <c r="T189" s="88">
        <f>計算過程!T186</f>
        <v>0</v>
      </c>
      <c r="U189" s="88">
        <f ca="1">計算過程!U186</f>
        <v>19.480076042390788</v>
      </c>
      <c r="V189" s="88">
        <f>計算過程!AF186</f>
        <v>16.804166666666664</v>
      </c>
      <c r="W189" s="88">
        <f>計算過程!AL186</f>
        <v>0</v>
      </c>
    </row>
    <row r="190" spans="8:23">
      <c r="H190" s="28">
        <v>41821</v>
      </c>
      <c r="I190" s="88">
        <f ca="1">計算過程!B187</f>
        <v>15.828013357975003</v>
      </c>
      <c r="J190" s="88">
        <f ca="1">計算過程!C187</f>
        <v>22.611447654250004</v>
      </c>
      <c r="K190" s="88">
        <f ca="1">計算過程!D187</f>
        <v>3.3917171481375004</v>
      </c>
      <c r="L190" s="88">
        <f ca="1">計算過程!E187</f>
        <v>20.350302888825002</v>
      </c>
      <c r="M190" s="88">
        <f ca="1">計算過程!F187</f>
        <v>0</v>
      </c>
      <c r="N190" s="88">
        <f ca="1">計算過程!G187</f>
        <v>4.1609583333333333</v>
      </c>
      <c r="O190" s="88">
        <f>計算過程!H187</f>
        <v>0</v>
      </c>
      <c r="P190" s="88">
        <f>計算過程!P187</f>
        <v>140</v>
      </c>
      <c r="Q190" s="88">
        <f>計算過程!Q187</f>
        <v>200</v>
      </c>
      <c r="R190" s="88">
        <f>計算過程!R187</f>
        <v>30</v>
      </c>
      <c r="S190" s="88">
        <f>計算過程!S187</f>
        <v>180</v>
      </c>
      <c r="T190" s="88">
        <f>計算過程!T187</f>
        <v>0</v>
      </c>
      <c r="U190" s="88">
        <f ca="1">計算過程!U187</f>
        <v>21.145526636559502</v>
      </c>
      <c r="V190" s="88">
        <f>計算過程!AF187</f>
        <v>14.454166666666666</v>
      </c>
      <c r="W190" s="88">
        <f>計算過程!AL187</f>
        <v>0</v>
      </c>
    </row>
    <row r="191" spans="8:23">
      <c r="H191" s="28">
        <v>41822</v>
      </c>
      <c r="I191" s="88">
        <f ca="1">計算過程!B188</f>
        <v>20.592877639334002</v>
      </c>
      <c r="J191" s="88">
        <f ca="1">計算過程!C188</f>
        <v>26.860275181740004</v>
      </c>
      <c r="K191" s="88">
        <f ca="1">計算過程!D188</f>
        <v>5.1482194098335006</v>
      </c>
      <c r="L191" s="88">
        <f ca="1">計算過程!E188</f>
        <v>20.145206386304999</v>
      </c>
      <c r="M191" s="88">
        <f ca="1">計算過程!F188</f>
        <v>0</v>
      </c>
      <c r="N191" s="88">
        <f ca="1">計算過程!G188</f>
        <v>3.6112500000000001</v>
      </c>
      <c r="O191" s="88">
        <f>計算過程!H188</f>
        <v>0</v>
      </c>
      <c r="P191" s="88">
        <f>計算過程!P188</f>
        <v>184</v>
      </c>
      <c r="Q191" s="88">
        <f>計算過程!Q188</f>
        <v>240</v>
      </c>
      <c r="R191" s="88">
        <f>計算過程!R188</f>
        <v>46</v>
      </c>
      <c r="S191" s="88">
        <f>計算過程!S188</f>
        <v>180</v>
      </c>
      <c r="T191" s="88">
        <f>計算過程!T188</f>
        <v>0</v>
      </c>
      <c r="U191" s="88">
        <f ca="1">計算過程!U188</f>
        <v>18.458854859778356</v>
      </c>
      <c r="V191" s="88">
        <f>計算過程!AF188</f>
        <v>18.562499999999996</v>
      </c>
      <c r="W191" s="88">
        <f>計算過程!AL188</f>
        <v>0</v>
      </c>
    </row>
    <row r="192" spans="8:23">
      <c r="H192" s="28">
        <v>41823</v>
      </c>
      <c r="I192" s="88">
        <f ca="1">計算過程!B189</f>
        <v>10.119915946868</v>
      </c>
      <c r="J192" s="88">
        <f ca="1">計算過程!C189</f>
        <v>16.499862956849995</v>
      </c>
      <c r="K192" s="88">
        <f ca="1">計算過程!D189</f>
        <v>3.0799744186119997</v>
      </c>
      <c r="L192" s="88">
        <f ca="1">計算過程!E189</f>
        <v>19.799835548219999</v>
      </c>
      <c r="M192" s="88">
        <f ca="1">計算過程!F189</f>
        <v>0</v>
      </c>
      <c r="N192" s="88">
        <f ca="1">計算過程!G189</f>
        <v>3.6398333333333337</v>
      </c>
      <c r="O192" s="88">
        <f>計算過程!H189</f>
        <v>0</v>
      </c>
      <c r="P192" s="88">
        <f>計算過程!P189</f>
        <v>92</v>
      </c>
      <c r="Q192" s="88">
        <f>計算過程!Q189</f>
        <v>150</v>
      </c>
      <c r="R192" s="88">
        <f>計算過程!R189</f>
        <v>28</v>
      </c>
      <c r="S192" s="88">
        <f>計算過程!S189</f>
        <v>180</v>
      </c>
      <c r="T192" s="88">
        <f>計算過程!T189</f>
        <v>0</v>
      </c>
      <c r="U192" s="88">
        <f ca="1">計算過程!U189</f>
        <v>18.789234459903522</v>
      </c>
      <c r="V192" s="88">
        <f>計算過程!AF189</f>
        <v>18.358333333333327</v>
      </c>
      <c r="W192" s="88">
        <f>計算過程!AL189</f>
        <v>0</v>
      </c>
    </row>
    <row r="193" spans="8:23">
      <c r="H193" s="28">
        <v>41824</v>
      </c>
      <c r="I193" s="88">
        <f ca="1">計算過程!B190</f>
        <v>6.7484374881560001</v>
      </c>
      <c r="J193" s="88">
        <f ca="1">計算過程!C190</f>
        <v>10.884576593799999</v>
      </c>
      <c r="K193" s="88">
        <f ca="1">計算過程!D190</f>
        <v>0.87076612750400006</v>
      </c>
      <c r="L193" s="88">
        <f ca="1">計算過程!E190</f>
        <v>19.592237868839998</v>
      </c>
      <c r="M193" s="88">
        <f ca="1">計算過程!F190</f>
        <v>0</v>
      </c>
      <c r="N193" s="88">
        <f ca="1">計算過程!G190</f>
        <v>3.5430000000000001</v>
      </c>
      <c r="O193" s="88">
        <f>計算過程!H190</f>
        <v>0</v>
      </c>
      <c r="P193" s="88">
        <f>計算過程!P190</f>
        <v>62</v>
      </c>
      <c r="Q193" s="88">
        <f>計算過程!Q190</f>
        <v>100</v>
      </c>
      <c r="R193" s="88">
        <f>計算過程!R190</f>
        <v>8</v>
      </c>
      <c r="S193" s="88">
        <f>計算過程!S190</f>
        <v>180</v>
      </c>
      <c r="T193" s="88">
        <f>計算過程!T190</f>
        <v>0</v>
      </c>
      <c r="U193" s="88">
        <f ca="1">計算過程!U190</f>
        <v>18.398908979183414</v>
      </c>
      <c r="V193" s="88">
        <f>計算過程!AF190</f>
        <v>19.05</v>
      </c>
      <c r="W193" s="88">
        <f>計算過程!AL190</f>
        <v>0</v>
      </c>
    </row>
    <row r="194" spans="8:23">
      <c r="H194" s="28">
        <v>41825</v>
      </c>
      <c r="I194" s="88">
        <f ca="1">計算過程!B191</f>
        <v>9.8840549689700001</v>
      </c>
      <c r="J194" s="88">
        <f ca="1">計算過程!C191</f>
        <v>16.115307014625003</v>
      </c>
      <c r="K194" s="88">
        <f ca="1">計算過程!D191</f>
        <v>3.0081906427300007</v>
      </c>
      <c r="L194" s="88">
        <f ca="1">計算過程!E191</f>
        <v>19.338368417550001</v>
      </c>
      <c r="M194" s="88">
        <f ca="1">計算過程!F191</f>
        <v>0</v>
      </c>
      <c r="N194" s="88">
        <f ca="1">計算過程!G191</f>
        <v>3.2338333333333331</v>
      </c>
      <c r="O194" s="88">
        <f>計算過程!H191</f>
        <v>0</v>
      </c>
      <c r="P194" s="88">
        <f>計算過程!P191</f>
        <v>92</v>
      </c>
      <c r="Q194" s="88">
        <f>計算過程!Q191</f>
        <v>150</v>
      </c>
      <c r="R194" s="88">
        <f>計算過程!R191</f>
        <v>28</v>
      </c>
      <c r="S194" s="88">
        <f>計算過程!S191</f>
        <v>180</v>
      </c>
      <c r="T194" s="88">
        <f>計算過程!T191</f>
        <v>0</v>
      </c>
      <c r="U194" s="88">
        <f ca="1">計算過程!U191</f>
        <v>16.91730220558739</v>
      </c>
      <c r="V194" s="88">
        <f>計算過程!AF191</f>
        <v>21.258333333333336</v>
      </c>
      <c r="W194" s="88">
        <f>計算過程!AL191</f>
        <v>0</v>
      </c>
    </row>
    <row r="195" spans="8:23">
      <c r="H195" s="28">
        <v>41826</v>
      </c>
      <c r="I195" s="88">
        <f ca="1">計算過程!B192</f>
        <v>9.7403438311270012</v>
      </c>
      <c r="J195" s="88">
        <f ca="1">計算過程!C192</f>
        <v>15.880995376837502</v>
      </c>
      <c r="K195" s="88">
        <f ca="1">計算過程!D192</f>
        <v>2.9644524703430002</v>
      </c>
      <c r="L195" s="88">
        <f ca="1">計算過程!E192</f>
        <v>19.057194452205</v>
      </c>
      <c r="M195" s="88">
        <f ca="1">計算過程!F192</f>
        <v>0</v>
      </c>
      <c r="N195" s="88">
        <f ca="1">計算過程!G192</f>
        <v>3.5056666666666665</v>
      </c>
      <c r="O195" s="88">
        <f>計算過程!H192</f>
        <v>0</v>
      </c>
      <c r="P195" s="88">
        <f>計算過程!P192</f>
        <v>92</v>
      </c>
      <c r="Q195" s="88">
        <f>計算過程!Q192</f>
        <v>150</v>
      </c>
      <c r="R195" s="88">
        <f>計算過程!R192</f>
        <v>28</v>
      </c>
      <c r="S195" s="88">
        <f>計算過程!S192</f>
        <v>180</v>
      </c>
      <c r="T195" s="88">
        <f>計算過程!T192</f>
        <v>0</v>
      </c>
      <c r="U195" s="88">
        <f ca="1">計算過程!U192</f>
        <v>18.490456256703258</v>
      </c>
      <c r="V195" s="88">
        <f>計算過程!AF192</f>
        <v>19.316666666666666</v>
      </c>
      <c r="W195" s="88">
        <f>計算過程!AL192</f>
        <v>0</v>
      </c>
    </row>
    <row r="196" spans="8:23">
      <c r="H196" s="28">
        <v>41827</v>
      </c>
      <c r="I196" s="88">
        <f ca="1">計算過程!B193</f>
        <v>9.6552250771340002</v>
      </c>
      <c r="J196" s="88">
        <f ca="1">計算過程!C193</f>
        <v>15.742214799675002</v>
      </c>
      <c r="K196" s="88">
        <f ca="1">計算過程!D193</f>
        <v>2.9385467626060002</v>
      </c>
      <c r="L196" s="88">
        <f ca="1">計算過程!E193</f>
        <v>18.890657759610004</v>
      </c>
      <c r="M196" s="88">
        <f ca="1">計算過程!F193</f>
        <v>0</v>
      </c>
      <c r="N196" s="88">
        <f ca="1">計算過程!G193</f>
        <v>3.533666666666667</v>
      </c>
      <c r="O196" s="88">
        <f>計算過程!H193</f>
        <v>0</v>
      </c>
      <c r="P196" s="88">
        <f>計算過程!P193</f>
        <v>92</v>
      </c>
      <c r="Q196" s="88">
        <f>計算過程!Q193</f>
        <v>150</v>
      </c>
      <c r="R196" s="88">
        <f>計算過程!R193</f>
        <v>28</v>
      </c>
      <c r="S196" s="88">
        <f>計算過程!S193</f>
        <v>180</v>
      </c>
      <c r="T196" s="88">
        <f>計算過程!T193</f>
        <v>0</v>
      </c>
      <c r="U196" s="88">
        <f ca="1">計算過程!U193</f>
        <v>18.729539819820985</v>
      </c>
      <c r="V196" s="88">
        <f>計算過程!AF193</f>
        <v>19.116666666666664</v>
      </c>
      <c r="W196" s="88">
        <f>計算過程!AL193</f>
        <v>0</v>
      </c>
    </row>
    <row r="197" spans="8:23">
      <c r="H197" s="28">
        <v>41828</v>
      </c>
      <c r="I197" s="88">
        <f ca="1">計算過程!B194</f>
        <v>14.48393186331</v>
      </c>
      <c r="J197" s="88">
        <f ca="1">計算過程!C194</f>
        <v>20.691331233300001</v>
      </c>
      <c r="K197" s="88">
        <f ca="1">計算過程!D194</f>
        <v>3.103699684995</v>
      </c>
      <c r="L197" s="88">
        <f ca="1">計算過程!E194</f>
        <v>18.62219810997</v>
      </c>
      <c r="M197" s="88">
        <f ca="1">計算過程!F194</f>
        <v>0</v>
      </c>
      <c r="N197" s="88">
        <f ca="1">計算過程!G194</f>
        <v>4.4919166666666666</v>
      </c>
      <c r="O197" s="88">
        <f>計算過程!H194</f>
        <v>0</v>
      </c>
      <c r="P197" s="88">
        <f>計算過程!P194</f>
        <v>140</v>
      </c>
      <c r="Q197" s="88">
        <f>計算過程!Q194</f>
        <v>200</v>
      </c>
      <c r="R197" s="88">
        <f>計算過程!R194</f>
        <v>30</v>
      </c>
      <c r="S197" s="88">
        <f>計算過程!S194</f>
        <v>180</v>
      </c>
      <c r="T197" s="88">
        <f>計算過程!T194</f>
        <v>0</v>
      </c>
      <c r="U197" s="88">
        <f ca="1">計算過程!U194</f>
        <v>23.998273922956258</v>
      </c>
      <c r="V197" s="88">
        <f>計算過程!AF194</f>
        <v>11.908333333333331</v>
      </c>
      <c r="W197" s="88">
        <f>計算過程!AL194</f>
        <v>0</v>
      </c>
    </row>
    <row r="198" spans="8:23">
      <c r="H198" s="28">
        <v>41829</v>
      </c>
      <c r="I198" s="88">
        <f ca="1">計算過程!B195</f>
        <v>3.3288808520239996</v>
      </c>
      <c r="J198" s="88">
        <f ca="1">計算過程!C195</f>
        <v>19.765230058892495</v>
      </c>
      <c r="K198" s="88">
        <f ca="1">計算過程!D195</f>
        <v>2.9127707455209992</v>
      </c>
      <c r="L198" s="88">
        <f ca="1">計算過程!E195</f>
        <v>0</v>
      </c>
      <c r="M198" s="88">
        <f ca="1">計算過程!F195</f>
        <v>0</v>
      </c>
      <c r="N198" s="88">
        <f ca="1">計算過程!G195</f>
        <v>0</v>
      </c>
      <c r="O198" s="88">
        <f>計算過程!H195</f>
        <v>0</v>
      </c>
      <c r="P198" s="88">
        <f>計算過程!P195</f>
        <v>32</v>
      </c>
      <c r="Q198" s="88">
        <f>計算過程!Q195</f>
        <v>190</v>
      </c>
      <c r="R198" s="88">
        <f>計算過程!R195</f>
        <v>28</v>
      </c>
      <c r="S198" s="88">
        <f>計算過程!S195</f>
        <v>0</v>
      </c>
      <c r="T198" s="88">
        <f>計算過程!T195</f>
        <v>0</v>
      </c>
      <c r="U198" s="88">
        <f ca="1">計算過程!U195</f>
        <v>0</v>
      </c>
      <c r="V198" s="88">
        <f>計算過程!AF195</f>
        <v>14.266666666666664</v>
      </c>
      <c r="W198" s="88">
        <f>計算過程!AL195</f>
        <v>0</v>
      </c>
    </row>
    <row r="199" spans="8:23">
      <c r="H199" s="28">
        <v>41830</v>
      </c>
      <c r="I199" s="88">
        <f ca="1">計算過程!B196</f>
        <v>9.6440392583990011</v>
      </c>
      <c r="J199" s="88">
        <f ca="1">計算過程!C196</f>
        <v>15.723977051737503</v>
      </c>
      <c r="K199" s="88">
        <f ca="1">計算過程!D196</f>
        <v>2.9351423829910006</v>
      </c>
      <c r="L199" s="88">
        <f ca="1">計算過程!E196</f>
        <v>18.868772462085001</v>
      </c>
      <c r="M199" s="88">
        <f ca="1">計算過程!F196</f>
        <v>0</v>
      </c>
      <c r="N199" s="88">
        <f ca="1">計算過程!G196</f>
        <v>3.7681666666666667</v>
      </c>
      <c r="O199" s="88">
        <f>計算過程!H196</f>
        <v>0</v>
      </c>
      <c r="P199" s="88">
        <f>計算過程!P196</f>
        <v>92</v>
      </c>
      <c r="Q199" s="88">
        <f>計算過程!Q196</f>
        <v>150</v>
      </c>
      <c r="R199" s="88">
        <f>計算過程!R196</f>
        <v>28</v>
      </c>
      <c r="S199" s="88">
        <f>計算過程!S196</f>
        <v>180</v>
      </c>
      <c r="T199" s="88">
        <f>計算過程!T196</f>
        <v>0</v>
      </c>
      <c r="U199" s="88">
        <f ca="1">計算過程!U196</f>
        <v>19.985342572268134</v>
      </c>
      <c r="V199" s="88">
        <f>計算過程!AF196</f>
        <v>17.441666666666666</v>
      </c>
      <c r="W199" s="88">
        <f>計算過程!AL196</f>
        <v>0</v>
      </c>
    </row>
    <row r="200" spans="8:23">
      <c r="H200" s="28">
        <v>41831</v>
      </c>
      <c r="I200" s="88">
        <f ca="1">計算過程!B197</f>
        <v>6.488259513007999</v>
      </c>
      <c r="J200" s="88">
        <f ca="1">計算過程!C197</f>
        <v>10.464934698399999</v>
      </c>
      <c r="K200" s="88">
        <f ca="1">計算過程!D197</f>
        <v>0.83719477587199997</v>
      </c>
      <c r="L200" s="88">
        <f ca="1">計算過程!E197</f>
        <v>18.836882457119998</v>
      </c>
      <c r="M200" s="88">
        <f ca="1">計算過程!F197</f>
        <v>0</v>
      </c>
      <c r="N200" s="88">
        <f ca="1">計算過程!G197</f>
        <v>3.7004999999999999</v>
      </c>
      <c r="O200" s="88">
        <f>計算過程!H197</f>
        <v>0</v>
      </c>
      <c r="P200" s="88">
        <f>計算過程!P197</f>
        <v>62</v>
      </c>
      <c r="Q200" s="88">
        <f>計算過程!Q197</f>
        <v>100</v>
      </c>
      <c r="R200" s="88">
        <f>計算過程!R197</f>
        <v>8</v>
      </c>
      <c r="S200" s="88">
        <f>計算過程!S197</f>
        <v>180</v>
      </c>
      <c r="T200" s="88">
        <f>計算過程!T197</f>
        <v>0</v>
      </c>
      <c r="U200" s="88">
        <f ca="1">計算過程!U197</f>
        <v>19.644916008092967</v>
      </c>
      <c r="V200" s="88">
        <f>計算過程!AF197</f>
        <v>17.925000000000001</v>
      </c>
      <c r="W200" s="88">
        <f>計算過程!AL197</f>
        <v>0</v>
      </c>
    </row>
    <row r="201" spans="8:23">
      <c r="H201" s="28">
        <v>41832</v>
      </c>
      <c r="I201" s="88">
        <f ca="1">計算過程!B198</f>
        <v>14.101129095326</v>
      </c>
      <c r="J201" s="88">
        <f ca="1">計算過程!C198</f>
        <v>20.736954551950003</v>
      </c>
      <c r="K201" s="88">
        <f ca="1">計算過程!D198</f>
        <v>3.5252822738314999</v>
      </c>
      <c r="L201" s="88">
        <f ca="1">計算過程!E198</f>
        <v>18.663259096755002</v>
      </c>
      <c r="M201" s="88">
        <f ca="1">計算過程!F198</f>
        <v>0</v>
      </c>
      <c r="N201" s="88">
        <f ca="1">計算過程!G198</f>
        <v>3.1509999999999989</v>
      </c>
      <c r="O201" s="88">
        <f>計算過程!H198</f>
        <v>0</v>
      </c>
      <c r="P201" s="88">
        <f>計算過程!P198</f>
        <v>136</v>
      </c>
      <c r="Q201" s="88">
        <f>計算過程!Q198</f>
        <v>200</v>
      </c>
      <c r="R201" s="88">
        <f>計算過程!R198</f>
        <v>34</v>
      </c>
      <c r="S201" s="88">
        <f>計算過程!S198</f>
        <v>180</v>
      </c>
      <c r="T201" s="88">
        <f>計算過程!T198</f>
        <v>0</v>
      </c>
      <c r="U201" s="88">
        <f ca="1">計算過程!U198</f>
        <v>16.813872739727561</v>
      </c>
      <c r="V201" s="88">
        <f>計算過程!AF198</f>
        <v>21.850000000000005</v>
      </c>
      <c r="W201" s="88">
        <f>計算過程!AL198</f>
        <v>0</v>
      </c>
    </row>
    <row r="202" spans="8:23">
      <c r="H202" s="28">
        <v>41833</v>
      </c>
      <c r="I202" s="88">
        <f ca="1">計算過程!B199</f>
        <v>6.3718112029389999</v>
      </c>
      <c r="J202" s="88">
        <f ca="1">計算過程!C199</f>
        <v>10.277114843449999</v>
      </c>
      <c r="K202" s="88">
        <f ca="1">計算過程!D199</f>
        <v>0.82216918747599999</v>
      </c>
      <c r="L202" s="88">
        <f ca="1">計算過程!E199</f>
        <v>18.498806718209995</v>
      </c>
      <c r="M202" s="88">
        <f ca="1">計算過程!F199</f>
        <v>0</v>
      </c>
      <c r="N202" s="88">
        <f ca="1">計算過程!G199</f>
        <v>3.3172499999999991</v>
      </c>
      <c r="O202" s="88">
        <f>計算過程!H199</f>
        <v>0</v>
      </c>
      <c r="P202" s="88">
        <f>計算過程!P199</f>
        <v>62</v>
      </c>
      <c r="Q202" s="88">
        <f>計算過程!Q199</f>
        <v>100</v>
      </c>
      <c r="R202" s="88">
        <f>計算過程!R199</f>
        <v>8</v>
      </c>
      <c r="S202" s="88">
        <f>計算過程!S199</f>
        <v>180</v>
      </c>
      <c r="T202" s="88">
        <f>計算過程!T199</f>
        <v>0</v>
      </c>
      <c r="U202" s="88">
        <f ca="1">計算過程!U199</f>
        <v>17.787707501651717</v>
      </c>
      <c r="V202" s="88">
        <f>計算過程!AF199</f>
        <v>20.662500000000001</v>
      </c>
      <c r="W202" s="88">
        <f>計算過程!AL199</f>
        <v>0</v>
      </c>
    </row>
    <row r="203" spans="8:23">
      <c r="H203" s="28">
        <v>41834</v>
      </c>
      <c r="I203" s="88">
        <f ca="1">計算過程!B200</f>
        <v>9.3960336773030004</v>
      </c>
      <c r="J203" s="88">
        <f ca="1">計算過程!C200</f>
        <v>15.319620126037501</v>
      </c>
      <c r="K203" s="88">
        <f ca="1">計算過程!D200</f>
        <v>2.8596624235269998</v>
      </c>
      <c r="L203" s="88">
        <f ca="1">計算過程!E200</f>
        <v>18.383544151244998</v>
      </c>
      <c r="M203" s="88">
        <f ca="1">計算過程!F200</f>
        <v>0</v>
      </c>
      <c r="N203" s="88">
        <f ca="1">計算過程!G200</f>
        <v>4.0493749999999995</v>
      </c>
      <c r="O203" s="88">
        <f>計算過程!H200</f>
        <v>0</v>
      </c>
      <c r="P203" s="88">
        <f>計算過程!P200</f>
        <v>92</v>
      </c>
      <c r="Q203" s="88">
        <f>計算過程!Q200</f>
        <v>150</v>
      </c>
      <c r="R203" s="88">
        <f>計算過程!R200</f>
        <v>28</v>
      </c>
      <c r="S203" s="88">
        <f>計算過程!S200</f>
        <v>180</v>
      </c>
      <c r="T203" s="88">
        <f>計算過程!T200</f>
        <v>0</v>
      </c>
      <c r="U203" s="88">
        <f ca="1">計算過程!U200</f>
        <v>21.788310740079524</v>
      </c>
      <c r="V203" s="88">
        <f>計算過程!AF200</f>
        <v>15.312500000000002</v>
      </c>
      <c r="W203" s="88">
        <f>計算過程!AL200</f>
        <v>0</v>
      </c>
    </row>
    <row r="204" spans="8:23">
      <c r="H204" s="28">
        <v>41835</v>
      </c>
      <c r="I204" s="88">
        <f ca="1">計算過程!B201</f>
        <v>14.443727761190001</v>
      </c>
      <c r="J204" s="88">
        <f ca="1">計算過程!C201</f>
        <v>20.633896801700001</v>
      </c>
      <c r="K204" s="88">
        <f ca="1">計算過程!D201</f>
        <v>3.0950845202550004</v>
      </c>
      <c r="L204" s="88">
        <f ca="1">計算過程!E201</f>
        <v>18.570507121530003</v>
      </c>
      <c r="M204" s="88">
        <f ca="1">計算過程!F201</f>
        <v>0</v>
      </c>
      <c r="N204" s="88">
        <f ca="1">計算過程!G201</f>
        <v>4.3998333333333335</v>
      </c>
      <c r="O204" s="88">
        <f>計算過程!H201</f>
        <v>0</v>
      </c>
      <c r="P204" s="88">
        <f>計算過程!P201</f>
        <v>140</v>
      </c>
      <c r="Q204" s="88">
        <f>計算過程!Q201</f>
        <v>200</v>
      </c>
      <c r="R204" s="88">
        <f>計算過程!R201</f>
        <v>30</v>
      </c>
      <c r="S204" s="88">
        <f>計算過程!S201</f>
        <v>180</v>
      </c>
      <c r="T204" s="88">
        <f>計算過程!T201</f>
        <v>0</v>
      </c>
      <c r="U204" s="88">
        <f ca="1">計算過程!U201</f>
        <v>23.542433950608064</v>
      </c>
      <c r="V204" s="88">
        <f>計算過程!AF201</f>
        <v>12.616666666666669</v>
      </c>
      <c r="W204" s="88">
        <f>計算過程!AL201</f>
        <v>0</v>
      </c>
    </row>
    <row r="205" spans="8:23">
      <c r="H205" s="28">
        <v>41836</v>
      </c>
      <c r="I205" s="88">
        <f ca="1">計算過程!B202</f>
        <v>19.425078163399998</v>
      </c>
      <c r="J205" s="88">
        <f ca="1">計算過程!C202</f>
        <v>25.337058474000003</v>
      </c>
      <c r="K205" s="88">
        <f ca="1">計算過程!D202</f>
        <v>4.8562695408499996</v>
      </c>
      <c r="L205" s="88">
        <f ca="1">計算過程!E202</f>
        <v>19.002793855500002</v>
      </c>
      <c r="M205" s="88">
        <f ca="1">計算過程!F202</f>
        <v>0</v>
      </c>
      <c r="N205" s="88">
        <f ca="1">計算過程!G202</f>
        <v>4.3348333333333331</v>
      </c>
      <c r="O205" s="88">
        <f>計算過程!H202</f>
        <v>0</v>
      </c>
      <c r="P205" s="88">
        <f>計算過程!P202</f>
        <v>184</v>
      </c>
      <c r="Q205" s="88">
        <f>計算過程!Q202</f>
        <v>240</v>
      </c>
      <c r="R205" s="88">
        <f>計算過程!R202</f>
        <v>46</v>
      </c>
      <c r="S205" s="88">
        <f>計算過程!S202</f>
        <v>180</v>
      </c>
      <c r="T205" s="88">
        <f>計算過程!T202</f>
        <v>0</v>
      </c>
      <c r="U205" s="88">
        <f ca="1">計算過程!U202</f>
        <v>22.90035749495916</v>
      </c>
      <c r="V205" s="88">
        <f>計算過程!AF202</f>
        <v>13.116666666666667</v>
      </c>
      <c r="W205" s="88">
        <f>計算過程!AL202</f>
        <v>0</v>
      </c>
    </row>
    <row r="206" spans="8:23">
      <c r="H206" s="28">
        <v>41837</v>
      </c>
      <c r="I206" s="88">
        <f ca="1">計算過程!B203</f>
        <v>9.871058112915998</v>
      </c>
      <c r="J206" s="88">
        <f ca="1">計算過程!C203</f>
        <v>16.094116488449998</v>
      </c>
      <c r="K206" s="88">
        <f ca="1">計算過程!D203</f>
        <v>3.0042350778439997</v>
      </c>
      <c r="L206" s="88">
        <f ca="1">計算過程!E203</f>
        <v>19.312939786139999</v>
      </c>
      <c r="M206" s="88">
        <f ca="1">計算過程!F203</f>
        <v>0</v>
      </c>
      <c r="N206" s="88">
        <f ca="1">計算過程!G203</f>
        <v>4.0336666666666678</v>
      </c>
      <c r="O206" s="88">
        <f>計算過程!H203</f>
        <v>0</v>
      </c>
      <c r="P206" s="88">
        <f>計算過程!P203</f>
        <v>92</v>
      </c>
      <c r="Q206" s="88">
        <f>計算過程!Q203</f>
        <v>150</v>
      </c>
      <c r="R206" s="88">
        <f>計算過程!R203</f>
        <v>28</v>
      </c>
      <c r="S206" s="88">
        <f>計算過程!S203</f>
        <v>180</v>
      </c>
      <c r="T206" s="88">
        <f>計算過程!T203</f>
        <v>0</v>
      </c>
      <c r="U206" s="88">
        <f ca="1">計算過程!U203</f>
        <v>21.117113643032368</v>
      </c>
      <c r="V206" s="88">
        <f>計算過程!AF203</f>
        <v>15.433333333333332</v>
      </c>
      <c r="W206" s="88">
        <f>計算過程!AL203</f>
        <v>0</v>
      </c>
    </row>
    <row r="207" spans="8:23">
      <c r="H207" s="28">
        <v>41838</v>
      </c>
      <c r="I207" s="88">
        <f ca="1">計算過程!B204</f>
        <v>6.7156998621440005</v>
      </c>
      <c r="J207" s="88">
        <f ca="1">計算過程!C204</f>
        <v>10.831773971200001</v>
      </c>
      <c r="K207" s="88">
        <f ca="1">計算過程!D204</f>
        <v>0.86654191769599997</v>
      </c>
      <c r="L207" s="88">
        <f ca="1">計算過程!E204</f>
        <v>19.497193148160001</v>
      </c>
      <c r="M207" s="88">
        <f ca="1">計算過程!F204</f>
        <v>0</v>
      </c>
      <c r="N207" s="88">
        <f ca="1">計算過程!G204</f>
        <v>4.0184999999999995</v>
      </c>
      <c r="O207" s="88">
        <f>計算過程!H204</f>
        <v>0</v>
      </c>
      <c r="P207" s="88">
        <f>計算過程!P204</f>
        <v>62</v>
      </c>
      <c r="Q207" s="88">
        <f>計算過程!Q204</f>
        <v>100</v>
      </c>
      <c r="R207" s="88">
        <f>計算過程!R204</f>
        <v>8</v>
      </c>
      <c r="S207" s="88">
        <f>計算過程!S204</f>
        <v>180</v>
      </c>
      <c r="T207" s="88">
        <f>計算過程!T204</f>
        <v>0</v>
      </c>
      <c r="U207" s="88">
        <f ca="1">計算過程!U204</f>
        <v>20.925574348180543</v>
      </c>
      <c r="V207" s="88">
        <f>計算過程!AF204</f>
        <v>15.549999999999999</v>
      </c>
      <c r="W207" s="88">
        <f>計算過程!AL204</f>
        <v>0</v>
      </c>
    </row>
    <row r="208" spans="8:23">
      <c r="H208" s="28">
        <v>41839</v>
      </c>
      <c r="I208" s="88">
        <f ca="1">計算過程!B205</f>
        <v>9.8721234289859989</v>
      </c>
      <c r="J208" s="88">
        <f ca="1">計算過程!C205</f>
        <v>16.095853416824998</v>
      </c>
      <c r="K208" s="88">
        <f ca="1">計算過程!D205</f>
        <v>3.0045593044739993</v>
      </c>
      <c r="L208" s="88">
        <f ca="1">計算過程!E205</f>
        <v>19.315024100189998</v>
      </c>
      <c r="M208" s="88">
        <f ca="1">計算過程!F205</f>
        <v>0</v>
      </c>
      <c r="N208" s="88">
        <f ca="1">計算過程!G205</f>
        <v>4.1680000000000001</v>
      </c>
      <c r="O208" s="88">
        <f>計算過程!H205</f>
        <v>0</v>
      </c>
      <c r="P208" s="88">
        <f>計算過程!P205</f>
        <v>92</v>
      </c>
      <c r="Q208" s="88">
        <f>計算過程!Q205</f>
        <v>150</v>
      </c>
      <c r="R208" s="88">
        <f>計算過程!R205</f>
        <v>28</v>
      </c>
      <c r="S208" s="88">
        <f>計算過程!S205</f>
        <v>180</v>
      </c>
      <c r="T208" s="88">
        <f>計算過程!T205</f>
        <v>0</v>
      </c>
      <c r="U208" s="88">
        <f ca="1">計算過程!U205</f>
        <v>21.819054872141365</v>
      </c>
      <c r="V208" s="88">
        <f>計算過程!AF205</f>
        <v>14.399999999999997</v>
      </c>
      <c r="W208" s="88">
        <f>計算過程!AL205</f>
        <v>0</v>
      </c>
    </row>
    <row r="209" spans="8:23">
      <c r="H209" s="28">
        <v>41840</v>
      </c>
      <c r="I209" s="88">
        <f ca="1">計算過程!B206</f>
        <v>15.017608896289998</v>
      </c>
      <c r="J209" s="88">
        <f ca="1">計算過程!C206</f>
        <v>21.453726994699995</v>
      </c>
      <c r="K209" s="88">
        <f ca="1">計算過程!D206</f>
        <v>3.2180590492049999</v>
      </c>
      <c r="L209" s="88">
        <f ca="1">計算過程!E206</f>
        <v>19.308354295229996</v>
      </c>
      <c r="M209" s="88">
        <f ca="1">計算過程!F206</f>
        <v>0</v>
      </c>
      <c r="N209" s="88">
        <f ca="1">計算過程!G206</f>
        <v>3.69</v>
      </c>
      <c r="O209" s="88">
        <f>計算過程!H206</f>
        <v>0</v>
      </c>
      <c r="P209" s="88">
        <f>計算過程!P206</f>
        <v>140</v>
      </c>
      <c r="Q209" s="88">
        <f>計算過程!Q206</f>
        <v>200</v>
      </c>
      <c r="R209" s="88">
        <f>計算過程!R206</f>
        <v>30</v>
      </c>
      <c r="S209" s="88">
        <f>計算過程!S206</f>
        <v>180</v>
      </c>
      <c r="T209" s="88">
        <f>計算過程!T206</f>
        <v>0</v>
      </c>
      <c r="U209" s="88">
        <f ca="1">計算過程!U206</f>
        <v>19.320521352027015</v>
      </c>
      <c r="V209" s="88">
        <f>計算過程!AF206</f>
        <v>18</v>
      </c>
      <c r="W209" s="88">
        <f>計算過程!AL206</f>
        <v>0</v>
      </c>
    </row>
    <row r="210" spans="8:23">
      <c r="H210" s="28">
        <v>41841</v>
      </c>
      <c r="I210" s="88">
        <f ca="1">計算過程!B207</f>
        <v>9.8544391822239987</v>
      </c>
      <c r="J210" s="88">
        <f ca="1">計算過程!C207</f>
        <v>16.067020405799997</v>
      </c>
      <c r="K210" s="88">
        <f ca="1">計算過程!D207</f>
        <v>2.9991771424159994</v>
      </c>
      <c r="L210" s="88">
        <f ca="1">計算過程!E207</f>
        <v>19.280424486959998</v>
      </c>
      <c r="M210" s="88">
        <f ca="1">計算過程!F207</f>
        <v>0</v>
      </c>
      <c r="N210" s="88">
        <f ca="1">計算過程!G207</f>
        <v>3.5120833333333321</v>
      </c>
      <c r="O210" s="88">
        <f>計算過程!H207</f>
        <v>0</v>
      </c>
      <c r="P210" s="88">
        <f>計算過程!P207</f>
        <v>92</v>
      </c>
      <c r="Q210" s="88">
        <f>計算過程!Q207</f>
        <v>150</v>
      </c>
      <c r="R210" s="88">
        <f>計算過程!R207</f>
        <v>28</v>
      </c>
      <c r="S210" s="88">
        <f>計算過程!S207</f>
        <v>180</v>
      </c>
      <c r="T210" s="88">
        <f>計算過程!T207</f>
        <v>0</v>
      </c>
      <c r="U210" s="88">
        <f ca="1">計算過程!U207</f>
        <v>18.40391701147075</v>
      </c>
      <c r="V210" s="88">
        <f>計算過程!AF207</f>
        <v>19.270833333333336</v>
      </c>
      <c r="W210" s="88">
        <f>計算過程!AL207</f>
        <v>0</v>
      </c>
    </row>
    <row r="211" spans="8:23">
      <c r="H211" s="28">
        <v>41842</v>
      </c>
      <c r="I211" s="88">
        <f ca="1">計算過程!B208</f>
        <v>14.943523111334999</v>
      </c>
      <c r="J211" s="88">
        <f ca="1">計算過程!C208</f>
        <v>21.347890159049999</v>
      </c>
      <c r="K211" s="88">
        <f ca="1">計算過程!D208</f>
        <v>3.2021835238574994</v>
      </c>
      <c r="L211" s="88">
        <f ca="1">計算過程!E208</f>
        <v>19.213101143145</v>
      </c>
      <c r="M211" s="88">
        <f ca="1">計算過程!F208</f>
        <v>0</v>
      </c>
      <c r="N211" s="88">
        <f ca="1">計算過程!G208</f>
        <v>3.5593333333333326</v>
      </c>
      <c r="O211" s="88">
        <f>計算過程!H208</f>
        <v>0</v>
      </c>
      <c r="P211" s="88">
        <f>計算過程!P208</f>
        <v>140</v>
      </c>
      <c r="Q211" s="88">
        <f>計算過程!Q208</f>
        <v>200</v>
      </c>
      <c r="R211" s="88">
        <f>計算過程!R208</f>
        <v>30</v>
      </c>
      <c r="S211" s="88">
        <f>計算過程!S208</f>
        <v>180</v>
      </c>
      <c r="T211" s="88">
        <f>計算過程!T208</f>
        <v>0</v>
      </c>
      <c r="U211" s="88">
        <f ca="1">計算過程!U208</f>
        <v>18.688142376088916</v>
      </c>
      <c r="V211" s="88">
        <f>計算過程!AF208</f>
        <v>18.933333333333334</v>
      </c>
      <c r="W211" s="88">
        <f>計算過程!AL208</f>
        <v>0</v>
      </c>
    </row>
    <row r="212" spans="8:23">
      <c r="H212" s="28">
        <v>41843</v>
      </c>
      <c r="I212" s="88">
        <f ca="1">計算過程!B209</f>
        <v>3.4416005558480003</v>
      </c>
      <c r="J212" s="88">
        <f ca="1">計算過程!C209</f>
        <v>20.434503300347501</v>
      </c>
      <c r="K212" s="88">
        <f ca="1">計算過程!D209</f>
        <v>3.0114004863670001</v>
      </c>
      <c r="L212" s="88">
        <f ca="1">計算過程!E209</f>
        <v>0</v>
      </c>
      <c r="M212" s="88">
        <f ca="1">計算過程!F209</f>
        <v>0</v>
      </c>
      <c r="N212" s="88">
        <f ca="1">計算過程!G209</f>
        <v>0</v>
      </c>
      <c r="O212" s="88">
        <f>計算過程!H209</f>
        <v>0</v>
      </c>
      <c r="P212" s="88">
        <f>計算過程!P209</f>
        <v>32</v>
      </c>
      <c r="Q212" s="88">
        <f>計算過程!Q209</f>
        <v>190</v>
      </c>
      <c r="R212" s="88">
        <f>計算過程!R209</f>
        <v>28</v>
      </c>
      <c r="S212" s="88">
        <f>計算過程!S209</f>
        <v>0</v>
      </c>
      <c r="T212" s="88">
        <f>計算過程!T209</f>
        <v>0</v>
      </c>
      <c r="U212" s="88">
        <f ca="1">計算過程!U209</f>
        <v>0</v>
      </c>
      <c r="V212" s="88">
        <f>計算過程!AF209</f>
        <v>21.2</v>
      </c>
      <c r="W212" s="88">
        <f>計算過程!AL209</f>
        <v>0</v>
      </c>
    </row>
    <row r="213" spans="8:23">
      <c r="H213" s="28">
        <v>41844</v>
      </c>
      <c r="I213" s="88">
        <f ca="1">計算過程!B210</f>
        <v>9.8808590207599991</v>
      </c>
      <c r="J213" s="88">
        <f ca="1">計算過程!C210</f>
        <v>16.110096229499998</v>
      </c>
      <c r="K213" s="88">
        <f ca="1">計算過程!D210</f>
        <v>3.0072179628399995</v>
      </c>
      <c r="L213" s="88">
        <f ca="1">計算過程!E210</f>
        <v>19.332115475399998</v>
      </c>
      <c r="M213" s="88">
        <f ca="1">計算過程!F210</f>
        <v>0</v>
      </c>
      <c r="N213" s="88">
        <f ca="1">計算過程!G210</f>
        <v>3.0821666666666654</v>
      </c>
      <c r="O213" s="88">
        <f>計算過程!H210</f>
        <v>0</v>
      </c>
      <c r="P213" s="88">
        <f>計算過程!P210</f>
        <v>92</v>
      </c>
      <c r="Q213" s="88">
        <f>計算過程!Q210</f>
        <v>150</v>
      </c>
      <c r="R213" s="88">
        <f>計算過程!R210</f>
        <v>28</v>
      </c>
      <c r="S213" s="88">
        <f>計算過程!S210</f>
        <v>180</v>
      </c>
      <c r="T213" s="88">
        <f>計算過程!T210</f>
        <v>0</v>
      </c>
      <c r="U213" s="88">
        <f ca="1">計算過程!U210</f>
        <v>16.126812059611368</v>
      </c>
      <c r="V213" s="88">
        <f>計算過程!AF210</f>
        <v>22.341666666666672</v>
      </c>
      <c r="W213" s="88">
        <f>計算過程!AL210</f>
        <v>0</v>
      </c>
    </row>
    <row r="214" spans="8:23">
      <c r="H214" s="28">
        <v>41845</v>
      </c>
      <c r="I214" s="88">
        <f ca="1">計算過程!B211</f>
        <v>6.5377249172234997</v>
      </c>
      <c r="J214" s="88">
        <f ca="1">計算過程!C211</f>
        <v>10.544717608425</v>
      </c>
      <c r="K214" s="88">
        <f ca="1">計算過程!D211</f>
        <v>0.84357740867399988</v>
      </c>
      <c r="L214" s="88">
        <f ca="1">計算過程!E211</f>
        <v>18.980491695164996</v>
      </c>
      <c r="M214" s="88">
        <f ca="1">計算過程!F211</f>
        <v>0</v>
      </c>
      <c r="N214" s="88">
        <f ca="1">計算過程!G211</f>
        <v>2.7715000000000001</v>
      </c>
      <c r="O214" s="88">
        <f>計算過程!H211</f>
        <v>0</v>
      </c>
      <c r="P214" s="88">
        <f>計算過程!P211</f>
        <v>62</v>
      </c>
      <c r="Q214" s="88">
        <f>計算過程!Q211</f>
        <v>100</v>
      </c>
      <c r="R214" s="88">
        <f>計算過程!R211</f>
        <v>8</v>
      </c>
      <c r="S214" s="88">
        <f>計算過程!S211</f>
        <v>180</v>
      </c>
      <c r="T214" s="88">
        <f>計算過程!T211</f>
        <v>0</v>
      </c>
      <c r="U214" s="88">
        <f ca="1">計算過程!U211</f>
        <v>14.651061866915263</v>
      </c>
      <c r="V214" s="88">
        <f>計算過程!AF211</f>
        <v>25.320833333333329</v>
      </c>
      <c r="W214" s="88">
        <f>計算過程!AL211</f>
        <v>0</v>
      </c>
    </row>
    <row r="215" spans="8:23">
      <c r="H215" s="28">
        <v>41846</v>
      </c>
      <c r="I215" s="88">
        <f ca="1">計算過程!B212</f>
        <v>13.860654835664</v>
      </c>
      <c r="J215" s="88">
        <f ca="1">計算過程!C212</f>
        <v>20.383315934799999</v>
      </c>
      <c r="K215" s="88">
        <f ca="1">計算過程!D212</f>
        <v>3.4651637089160001</v>
      </c>
      <c r="L215" s="88">
        <f ca="1">計算過程!E212</f>
        <v>18.34498434132</v>
      </c>
      <c r="M215" s="88">
        <f ca="1">計算過程!F212</f>
        <v>0</v>
      </c>
      <c r="N215" s="88">
        <f ca="1">計算過程!G212</f>
        <v>2.7534999999999985</v>
      </c>
      <c r="O215" s="88">
        <f>計算過程!H212</f>
        <v>0</v>
      </c>
      <c r="P215" s="88">
        <f>計算過程!P212</f>
        <v>136</v>
      </c>
      <c r="Q215" s="88">
        <f>計算過程!Q212</f>
        <v>200</v>
      </c>
      <c r="R215" s="88">
        <f>計算過程!R212</f>
        <v>34</v>
      </c>
      <c r="S215" s="88">
        <f>計算過程!S212</f>
        <v>180</v>
      </c>
      <c r="T215" s="88">
        <f>計算過程!T212</f>
        <v>0</v>
      </c>
      <c r="U215" s="88">
        <f ca="1">計算過程!U212</f>
        <v>14.832744736169314</v>
      </c>
      <c r="V215" s="88">
        <f>計算過程!AF212</f>
        <v>25.470833333333342</v>
      </c>
      <c r="W215" s="88">
        <f>計算過程!AL212</f>
        <v>0</v>
      </c>
    </row>
    <row r="216" spans="8:23">
      <c r="H216" s="28">
        <v>41847</v>
      </c>
      <c r="I216" s="88">
        <f ca="1">計算過程!B213</f>
        <v>6.1059615776704987</v>
      </c>
      <c r="J216" s="88">
        <f ca="1">計算過程!C213</f>
        <v>9.8483251252750001</v>
      </c>
      <c r="K216" s="88">
        <f ca="1">計算過程!D213</f>
        <v>0.78786601002199985</v>
      </c>
      <c r="L216" s="88">
        <f ca="1">計算過程!E213</f>
        <v>17.726985225495</v>
      </c>
      <c r="M216" s="88">
        <f ca="1">計算過程!F213</f>
        <v>0</v>
      </c>
      <c r="N216" s="88">
        <f ca="1">計算過程!G213</f>
        <v>2.69</v>
      </c>
      <c r="O216" s="88">
        <f>計算過程!H213</f>
        <v>0</v>
      </c>
      <c r="P216" s="88">
        <f>計算過程!P213</f>
        <v>62</v>
      </c>
      <c r="Q216" s="88">
        <f>計算過程!Q213</f>
        <v>100</v>
      </c>
      <c r="R216" s="88">
        <f>計算過程!R213</f>
        <v>8</v>
      </c>
      <c r="S216" s="88">
        <f>計算過程!S213</f>
        <v>180</v>
      </c>
      <c r="T216" s="88">
        <f>計算過程!T213</f>
        <v>0</v>
      </c>
      <c r="U216" s="88">
        <f ca="1">計算過程!U213</f>
        <v>14.763732159029734</v>
      </c>
      <c r="V216" s="88">
        <f>計算過程!AF213</f>
        <v>26</v>
      </c>
      <c r="W216" s="88">
        <f>計算過程!AL213</f>
        <v>0</v>
      </c>
    </row>
    <row r="217" spans="8:23">
      <c r="H217" s="28">
        <v>41848</v>
      </c>
      <c r="I217" s="88">
        <f ca="1">計算過程!B214</f>
        <v>8.7902949599009972</v>
      </c>
      <c r="J217" s="88">
        <f ca="1">計算過程!C214</f>
        <v>14.332002652012498</v>
      </c>
      <c r="K217" s="88">
        <f ca="1">計算過程!D214</f>
        <v>2.6753071617089996</v>
      </c>
      <c r="L217" s="88">
        <f ca="1">計算過程!E214</f>
        <v>17.198403182414996</v>
      </c>
      <c r="M217" s="88">
        <f ca="1">計算過程!F214</f>
        <v>0</v>
      </c>
      <c r="N217" s="88">
        <f ca="1">計算過程!G214</f>
        <v>2.6134999999999997</v>
      </c>
      <c r="O217" s="88">
        <f>計算過程!H214</f>
        <v>0</v>
      </c>
      <c r="P217" s="88">
        <f>計算過程!P214</f>
        <v>92</v>
      </c>
      <c r="Q217" s="88">
        <f>計算過程!Q214</f>
        <v>150</v>
      </c>
      <c r="R217" s="88">
        <f>計算過程!R214</f>
        <v>28</v>
      </c>
      <c r="S217" s="88">
        <f>計算過程!S214</f>
        <v>180</v>
      </c>
      <c r="T217" s="88">
        <f>計算過程!T214</f>
        <v>0</v>
      </c>
      <c r="U217" s="88">
        <f ca="1">計算過程!U214</f>
        <v>14.578838279536578</v>
      </c>
      <c r="V217" s="88">
        <f>計算過程!AF214</f>
        <v>26.637500000000003</v>
      </c>
      <c r="W217" s="88">
        <f>計算過程!AL214</f>
        <v>0</v>
      </c>
    </row>
    <row r="218" spans="8:23">
      <c r="H218" s="28">
        <v>41849</v>
      </c>
      <c r="I218" s="88">
        <f ca="1">計算過程!B215</f>
        <v>12.945152277329999</v>
      </c>
      <c r="J218" s="88">
        <f ca="1">計算過程!C215</f>
        <v>18.493074681899998</v>
      </c>
      <c r="K218" s="88">
        <f ca="1">計算過程!D215</f>
        <v>2.7739612022849998</v>
      </c>
      <c r="L218" s="88">
        <f ca="1">計算過程!E215</f>
        <v>16.643767213709999</v>
      </c>
      <c r="M218" s="88">
        <f ca="1">計算過程!F215</f>
        <v>0</v>
      </c>
      <c r="N218" s="88">
        <f ca="1">計算過程!G215</f>
        <v>3.3219166666666662</v>
      </c>
      <c r="O218" s="88">
        <f>計算過程!H215</f>
        <v>0</v>
      </c>
      <c r="P218" s="88">
        <f>計算過程!P215</f>
        <v>140</v>
      </c>
      <c r="Q218" s="88">
        <f>計算過程!Q215</f>
        <v>200</v>
      </c>
      <c r="R218" s="88">
        <f>計算過程!R215</f>
        <v>30</v>
      </c>
      <c r="S218" s="88">
        <f>計算過程!S215</f>
        <v>180</v>
      </c>
      <c r="T218" s="88">
        <f>計算過程!T215</f>
        <v>0</v>
      </c>
      <c r="U218" s="88">
        <f ca="1">計算過程!U215</f>
        <v>18.854667685413816</v>
      </c>
      <c r="V218" s="88">
        <f>計算過程!AF215</f>
        <v>20.62916666666667</v>
      </c>
      <c r="W218" s="88">
        <f>計算過程!AL215</f>
        <v>0</v>
      </c>
    </row>
    <row r="219" spans="8:23">
      <c r="H219" s="28">
        <v>41850</v>
      </c>
      <c r="I219" s="88">
        <f ca="1">計算過程!B216</f>
        <v>16.695099202418</v>
      </c>
      <c r="J219" s="88">
        <f ca="1">計算過程!C216</f>
        <v>21.776216350979997</v>
      </c>
      <c r="K219" s="88">
        <f ca="1">計算過程!D216</f>
        <v>4.1737748006044999</v>
      </c>
      <c r="L219" s="88">
        <f ca="1">計算過程!E216</f>
        <v>16.332162263234999</v>
      </c>
      <c r="M219" s="88">
        <f ca="1">計算過程!F216</f>
        <v>0</v>
      </c>
      <c r="N219" s="88">
        <f ca="1">計算過程!G216</f>
        <v>4.0287916666666668</v>
      </c>
      <c r="O219" s="88">
        <f>計算過程!H216</f>
        <v>0</v>
      </c>
      <c r="P219" s="88">
        <f>計算過程!P216</f>
        <v>184</v>
      </c>
      <c r="Q219" s="88">
        <f>計算過程!Q216</f>
        <v>240</v>
      </c>
      <c r="R219" s="88">
        <f>計算過程!R216</f>
        <v>46</v>
      </c>
      <c r="S219" s="88">
        <f>計算過程!S216</f>
        <v>180</v>
      </c>
      <c r="T219" s="88">
        <f>計算過程!T216</f>
        <v>0</v>
      </c>
      <c r="U219" s="88">
        <f ca="1">計算過程!U216</f>
        <v>23.093687988620928</v>
      </c>
      <c r="V219" s="88">
        <f>計算過程!AF216</f>
        <v>15.470833333333333</v>
      </c>
      <c r="W219" s="88">
        <f>計算過程!AL216</f>
        <v>0</v>
      </c>
    </row>
    <row r="220" spans="8:23">
      <c r="H220" s="28">
        <v>41851</v>
      </c>
      <c r="I220" s="88">
        <f ca="1">計算過程!B217</f>
        <v>8.4122142866579992</v>
      </c>
      <c r="J220" s="88">
        <f ca="1">計算過程!C217</f>
        <v>13.715566771724998</v>
      </c>
      <c r="K220" s="88">
        <f ca="1">計算過程!D217</f>
        <v>2.560239130722</v>
      </c>
      <c r="L220" s="88">
        <f ca="1">計算過程!E217</f>
        <v>16.458680126069996</v>
      </c>
      <c r="M220" s="88">
        <f ca="1">計算過程!F217</f>
        <v>0</v>
      </c>
      <c r="N220" s="88">
        <f ca="1">計算過程!G217</f>
        <v>3.825333333333333</v>
      </c>
      <c r="O220" s="88">
        <f>計算過程!H217</f>
        <v>0</v>
      </c>
      <c r="P220" s="88">
        <f>計算過程!P217</f>
        <v>92</v>
      </c>
      <c r="Q220" s="88">
        <f>計算過程!Q217</f>
        <v>150</v>
      </c>
      <c r="R220" s="88">
        <f>計算過程!R217</f>
        <v>28</v>
      </c>
      <c r="S220" s="88">
        <f>計算過程!S217</f>
        <v>180</v>
      </c>
      <c r="T220" s="88">
        <f>計算過程!T217</f>
        <v>0</v>
      </c>
      <c r="U220" s="88">
        <f ca="1">計算過程!U217</f>
        <v>21.839440567220972</v>
      </c>
      <c r="V220" s="88">
        <f>計算過程!AF217</f>
        <v>17.033333333333335</v>
      </c>
      <c r="W220" s="88">
        <f>計算過程!AL217</f>
        <v>0</v>
      </c>
    </row>
    <row r="221" spans="8:23">
      <c r="H221" s="28">
        <v>41852</v>
      </c>
      <c r="I221" s="88">
        <f ca="1">計算過程!B218</f>
        <v>5.7076537945244992</v>
      </c>
      <c r="J221" s="88">
        <f ca="1">計算過程!C218</f>
        <v>9.2058932169749994</v>
      </c>
      <c r="K221" s="88">
        <f ca="1">計算過程!D218</f>
        <v>0.7364714573579999</v>
      </c>
      <c r="L221" s="88">
        <f ca="1">計算過程!E218</f>
        <v>16.570607790554998</v>
      </c>
      <c r="M221" s="88">
        <f ca="1">計算過程!F218</f>
        <v>0</v>
      </c>
      <c r="N221" s="88">
        <f ca="1">計算過程!G218</f>
        <v>3.2256666666666662</v>
      </c>
      <c r="O221" s="88">
        <f>計算過程!H218</f>
        <v>0</v>
      </c>
      <c r="P221" s="88">
        <f>計算過程!P218</f>
        <v>62</v>
      </c>
      <c r="Q221" s="88">
        <f>計算過程!Q218</f>
        <v>100</v>
      </c>
      <c r="R221" s="88">
        <f>計算過程!R218</f>
        <v>8</v>
      </c>
      <c r="S221" s="88">
        <f>計算過程!S218</f>
        <v>180</v>
      </c>
      <c r="T221" s="88">
        <f>計算過程!T218</f>
        <v>0</v>
      </c>
      <c r="U221" s="88">
        <f ca="1">計算過程!U218</f>
        <v>18.35070122938075</v>
      </c>
      <c r="V221" s="88">
        <f>計算過程!AF218</f>
        <v>21.316666666666666</v>
      </c>
      <c r="W221" s="88">
        <f>計算過程!AL218</f>
        <v>0</v>
      </c>
    </row>
    <row r="222" spans="8:23">
      <c r="H222" s="28">
        <v>41853</v>
      </c>
      <c r="I222" s="88">
        <f ca="1">計算過程!B219</f>
        <v>8.4084856804129995</v>
      </c>
      <c r="J222" s="88">
        <f ca="1">計算過程!C219</f>
        <v>13.709487522412498</v>
      </c>
      <c r="K222" s="88">
        <f ca="1">計算過程!D219</f>
        <v>2.5591043375169997</v>
      </c>
      <c r="L222" s="88">
        <f ca="1">計算過程!E219</f>
        <v>16.451385026895</v>
      </c>
      <c r="M222" s="88">
        <f ca="1">計算過程!F219</f>
        <v>0</v>
      </c>
      <c r="N222" s="88">
        <f ca="1">計算過程!G219</f>
        <v>3.2373333333333334</v>
      </c>
      <c r="O222" s="88">
        <f>計算過程!H219</f>
        <v>0</v>
      </c>
      <c r="P222" s="88">
        <f>計算過程!P219</f>
        <v>92</v>
      </c>
      <c r="Q222" s="88">
        <f>計算過程!Q219</f>
        <v>150</v>
      </c>
      <c r="R222" s="88">
        <f>計算過程!R219</f>
        <v>28</v>
      </c>
      <c r="S222" s="88">
        <f>計算過程!S219</f>
        <v>180</v>
      </c>
      <c r="T222" s="88">
        <f>計算過程!T219</f>
        <v>0</v>
      </c>
      <c r="U222" s="88">
        <f ca="1">計算過程!U219</f>
        <v>18.486731918523464</v>
      </c>
      <c r="V222" s="88">
        <f>計算過程!AF219</f>
        <v>21.233333333333331</v>
      </c>
      <c r="W222" s="88">
        <f>計算過程!AL219</f>
        <v>0</v>
      </c>
    </row>
    <row r="223" spans="8:23">
      <c r="H223" s="28">
        <v>41854</v>
      </c>
      <c r="I223" s="88">
        <f ca="1">計算過程!B220</f>
        <v>8.4076334275569984</v>
      </c>
      <c r="J223" s="88">
        <f ca="1">計算過程!C220</f>
        <v>13.708097979712498</v>
      </c>
      <c r="K223" s="88">
        <f ca="1">計算過程!D220</f>
        <v>2.558844956213</v>
      </c>
      <c r="L223" s="88">
        <f ca="1">計算過程!E220</f>
        <v>16.449717575655001</v>
      </c>
      <c r="M223" s="88">
        <f ca="1">計算過程!F220</f>
        <v>0</v>
      </c>
      <c r="N223" s="88">
        <f ca="1">計算過程!G220</f>
        <v>2.9345833333333338</v>
      </c>
      <c r="O223" s="88">
        <f>計算過程!H220</f>
        <v>0</v>
      </c>
      <c r="P223" s="88">
        <f>計算過程!P220</f>
        <v>92</v>
      </c>
      <c r="Q223" s="88">
        <f>計算過程!Q220</f>
        <v>150</v>
      </c>
      <c r="R223" s="88">
        <f>計算過程!R220</f>
        <v>28</v>
      </c>
      <c r="S223" s="88">
        <f>計算過程!S220</f>
        <v>180</v>
      </c>
      <c r="T223" s="88">
        <f>計算過程!T220</f>
        <v>0</v>
      </c>
      <c r="U223" s="88">
        <f ca="1">計算過程!U220</f>
        <v>16.758770196471268</v>
      </c>
      <c r="V223" s="88">
        <f>計算過程!AF220</f>
        <v>23.395833333333332</v>
      </c>
      <c r="W223" s="88">
        <f>計算過程!AL220</f>
        <v>0</v>
      </c>
    </row>
    <row r="224" spans="8:23">
      <c r="H224" s="28">
        <v>41855</v>
      </c>
      <c r="I224" s="88">
        <f ca="1">計算過程!B221</f>
        <v>8.3806809309859975</v>
      </c>
      <c r="J224" s="88">
        <f ca="1">計算過程!C221</f>
        <v>13.664153691824998</v>
      </c>
      <c r="K224" s="88">
        <f ca="1">計算過程!D221</f>
        <v>2.5506420224739994</v>
      </c>
      <c r="L224" s="88">
        <f ca="1">計算過程!E221</f>
        <v>16.396984430189999</v>
      </c>
      <c r="M224" s="88">
        <f ca="1">計算過程!F221</f>
        <v>0</v>
      </c>
      <c r="N224" s="88">
        <f ca="1">計算過程!G221</f>
        <v>3.3639166666666669</v>
      </c>
      <c r="O224" s="88">
        <f>計算過程!H221</f>
        <v>0</v>
      </c>
      <c r="P224" s="88">
        <f>計算過程!P221</f>
        <v>92</v>
      </c>
      <c r="Q224" s="88">
        <f>計算過程!Q221</f>
        <v>150</v>
      </c>
      <c r="R224" s="88">
        <f>計算過程!R221</f>
        <v>28</v>
      </c>
      <c r="S224" s="88">
        <f>計算過程!S221</f>
        <v>180</v>
      </c>
      <c r="T224" s="88">
        <f>計算過程!T221</f>
        <v>0</v>
      </c>
      <c r="U224" s="88">
        <f ca="1">計算過程!U221</f>
        <v>19.242793934096646</v>
      </c>
      <c r="V224" s="88">
        <f>計算過程!AF221</f>
        <v>20.329166666666662</v>
      </c>
      <c r="W224" s="88">
        <f>計算過程!AL221</f>
        <v>0</v>
      </c>
    </row>
    <row r="225" spans="8:23">
      <c r="H225" s="28">
        <v>41856</v>
      </c>
      <c r="I225" s="88">
        <f ca="1">計算過程!B222</f>
        <v>12.947421863740001</v>
      </c>
      <c r="J225" s="88">
        <f ca="1">計算過程!C222</f>
        <v>18.496316948199997</v>
      </c>
      <c r="K225" s="88">
        <f ca="1">計算過程!D222</f>
        <v>2.7744475422300003</v>
      </c>
      <c r="L225" s="88">
        <f ca="1">計算過程!E222</f>
        <v>16.646685253380003</v>
      </c>
      <c r="M225" s="88">
        <f ca="1">計算過程!F222</f>
        <v>0</v>
      </c>
      <c r="N225" s="88">
        <f ca="1">計算過程!G222</f>
        <v>3.1241666666666661</v>
      </c>
      <c r="O225" s="88">
        <f>計算過程!H222</f>
        <v>0</v>
      </c>
      <c r="P225" s="88">
        <f>計算過程!P222</f>
        <v>140</v>
      </c>
      <c r="Q225" s="88">
        <f>計算過程!Q222</f>
        <v>200</v>
      </c>
      <c r="R225" s="88">
        <f>計算過程!R222</f>
        <v>30</v>
      </c>
      <c r="S225" s="88">
        <f>計算過程!S222</f>
        <v>180</v>
      </c>
      <c r="T225" s="88">
        <f>計算過程!T222</f>
        <v>0</v>
      </c>
      <c r="U225" s="88">
        <f ca="1">計算過程!U222</f>
        <v>17.730638866040287</v>
      </c>
      <c r="V225" s="88">
        <f>計算過程!AF222</f>
        <v>22.041666666666668</v>
      </c>
      <c r="W225" s="88">
        <f>計算過程!AL222</f>
        <v>0</v>
      </c>
    </row>
    <row r="226" spans="8:23">
      <c r="H226" s="28">
        <v>41857</v>
      </c>
      <c r="I226" s="88">
        <f ca="1">計算過程!B223</f>
        <v>2.9899065421679998</v>
      </c>
      <c r="J226" s="88">
        <f ca="1">計算過程!C223</f>
        <v>17.752570094122497</v>
      </c>
      <c r="K226" s="88">
        <f ca="1">計算過程!D223</f>
        <v>2.6161682243969997</v>
      </c>
      <c r="L226" s="88">
        <f ca="1">計算過程!E223</f>
        <v>0</v>
      </c>
      <c r="M226" s="88">
        <f ca="1">計算過程!F223</f>
        <v>0</v>
      </c>
      <c r="N226" s="88">
        <f ca="1">計算過程!G223</f>
        <v>0</v>
      </c>
      <c r="O226" s="88">
        <f>計算過程!H223</f>
        <v>0</v>
      </c>
      <c r="P226" s="88">
        <f>計算過程!P223</f>
        <v>32</v>
      </c>
      <c r="Q226" s="88">
        <f>計算過程!Q223</f>
        <v>190</v>
      </c>
      <c r="R226" s="88">
        <f>計算過程!R223</f>
        <v>28</v>
      </c>
      <c r="S226" s="88">
        <f>計算過程!S223</f>
        <v>0</v>
      </c>
      <c r="T226" s="88">
        <f>計算過程!T223</f>
        <v>0</v>
      </c>
      <c r="U226" s="88">
        <f ca="1">計算過程!U223</f>
        <v>0</v>
      </c>
      <c r="V226" s="88">
        <f>計算過程!AF223</f>
        <v>24.487500000000008</v>
      </c>
      <c r="W226" s="88">
        <f>計算過程!AL223</f>
        <v>0</v>
      </c>
    </row>
    <row r="227" spans="8:23">
      <c r="H227" s="28">
        <v>41858</v>
      </c>
      <c r="I227" s="88">
        <f ca="1">計算過程!B224</f>
        <v>8.6346522820739988</v>
      </c>
      <c r="J227" s="88">
        <f ca="1">計算過程!C224</f>
        <v>14.078237416424997</v>
      </c>
      <c r="K227" s="88">
        <f ca="1">計算過程!D224</f>
        <v>2.6279376510659995</v>
      </c>
      <c r="L227" s="88">
        <f ca="1">計算過程!E224</f>
        <v>16.893884899709999</v>
      </c>
      <c r="M227" s="88">
        <f ca="1">計算過程!F224</f>
        <v>0</v>
      </c>
      <c r="N227" s="88">
        <f ca="1">計算過程!G224</f>
        <v>2.6859999999999999</v>
      </c>
      <c r="O227" s="88">
        <f>計算過程!H224</f>
        <v>0</v>
      </c>
      <c r="P227" s="88">
        <f>計算過程!P224</f>
        <v>92</v>
      </c>
      <c r="Q227" s="88">
        <f>計算過程!Q224</f>
        <v>150</v>
      </c>
      <c r="R227" s="88">
        <f>計算過程!R224</f>
        <v>28</v>
      </c>
      <c r="S227" s="88">
        <f>計算過程!S224</f>
        <v>180</v>
      </c>
      <c r="T227" s="88">
        <f>計算過程!T224</f>
        <v>0</v>
      </c>
      <c r="U227" s="88">
        <f ca="1">計算過程!U224</f>
        <v>15.126010243156765</v>
      </c>
      <c r="V227" s="88">
        <f>計算過程!AF224</f>
        <v>26.033333333333331</v>
      </c>
      <c r="W227" s="88">
        <f>計算過程!AL224</f>
        <v>0</v>
      </c>
    </row>
    <row r="228" spans="8:23">
      <c r="H228" s="28">
        <v>41859</v>
      </c>
      <c r="I228" s="88">
        <f ca="1">計算過程!B225</f>
        <v>5.8294147895165009</v>
      </c>
      <c r="J228" s="88">
        <f ca="1">計算過程!C225</f>
        <v>9.4022819185750013</v>
      </c>
      <c r="K228" s="88">
        <f ca="1">計算過程!D225</f>
        <v>0.75218255348600005</v>
      </c>
      <c r="L228" s="88">
        <f ca="1">計算過程!E225</f>
        <v>16.924107453435003</v>
      </c>
      <c r="M228" s="88">
        <f ca="1">計算過程!F225</f>
        <v>0</v>
      </c>
      <c r="N228" s="88">
        <f ca="1">計算過程!G225</f>
        <v>2.6095000000000002</v>
      </c>
      <c r="O228" s="88">
        <f>計算過程!H225</f>
        <v>0</v>
      </c>
      <c r="P228" s="88">
        <f>計算過程!P225</f>
        <v>62</v>
      </c>
      <c r="Q228" s="88">
        <f>計算過程!Q225</f>
        <v>100</v>
      </c>
      <c r="R228" s="88">
        <f>計算過程!R225</f>
        <v>8</v>
      </c>
      <c r="S228" s="88">
        <f>計算過程!S225</f>
        <v>180</v>
      </c>
      <c r="T228" s="88">
        <f>計算過程!T225</f>
        <v>0</v>
      </c>
      <c r="U228" s="88">
        <f ca="1">計算過程!U225</f>
        <v>14.681324466182478</v>
      </c>
      <c r="V228" s="88">
        <f>計算過程!AF225</f>
        <v>26.670833333333331</v>
      </c>
      <c r="W228" s="88">
        <f>計算過程!AL225</f>
        <v>0</v>
      </c>
    </row>
    <row r="229" spans="8:23">
      <c r="H229" s="28">
        <v>41860</v>
      </c>
      <c r="I229" s="88">
        <f ca="1">計算過程!B226</f>
        <v>12.558755225561999</v>
      </c>
      <c r="J229" s="88">
        <f ca="1">計算過程!C226</f>
        <v>18.468757684650001</v>
      </c>
      <c r="K229" s="88">
        <f ca="1">計算過程!D226</f>
        <v>3.1396888063904997</v>
      </c>
      <c r="L229" s="88">
        <f ca="1">計算過程!E226</f>
        <v>16.621881916185</v>
      </c>
      <c r="M229" s="88">
        <f ca="1">計算過程!F226</f>
        <v>0</v>
      </c>
      <c r="N229" s="88">
        <f ca="1">計算過程!G226</f>
        <v>2.7858333333333327</v>
      </c>
      <c r="O229" s="88">
        <f>計算過程!H226</f>
        <v>0</v>
      </c>
      <c r="P229" s="88">
        <f>計算過程!P226</f>
        <v>136</v>
      </c>
      <c r="Q229" s="88">
        <f>計算過程!Q226</f>
        <v>200</v>
      </c>
      <c r="R229" s="88">
        <f>計算過程!R226</f>
        <v>34</v>
      </c>
      <c r="S229" s="88">
        <f>計算過程!S226</f>
        <v>180</v>
      </c>
      <c r="T229" s="88">
        <f>計算過程!T226</f>
        <v>0</v>
      </c>
      <c r="U229" s="88">
        <f ca="1">計算過程!U226</f>
        <v>15.822863737523955</v>
      </c>
      <c r="V229" s="88">
        <f>計算過程!AF226</f>
        <v>24.458333333333339</v>
      </c>
      <c r="W229" s="88">
        <f>計算過程!AL226</f>
        <v>0</v>
      </c>
    </row>
    <row r="230" spans="8:23">
      <c r="H230" s="28">
        <v>41861</v>
      </c>
      <c r="I230" s="88">
        <f ca="1">計算過程!B227</f>
        <v>5.5704572960399998</v>
      </c>
      <c r="J230" s="88">
        <f ca="1">計算過程!C227</f>
        <v>8.9846085420000001</v>
      </c>
      <c r="K230" s="88">
        <f ca="1">計算過程!D227</f>
        <v>0.7187686833600001</v>
      </c>
      <c r="L230" s="88">
        <f ca="1">計算過程!E227</f>
        <v>16.172295375600001</v>
      </c>
      <c r="M230" s="88">
        <f ca="1">計算過程!F227</f>
        <v>0</v>
      </c>
      <c r="N230" s="88">
        <f ca="1">計算過程!G227</f>
        <v>3.1504166666666671</v>
      </c>
      <c r="O230" s="88">
        <f>計算過程!H227</f>
        <v>0</v>
      </c>
      <c r="P230" s="88">
        <f>計算過程!P227</f>
        <v>62</v>
      </c>
      <c r="Q230" s="88">
        <f>計算過程!Q227</f>
        <v>100</v>
      </c>
      <c r="R230" s="88">
        <f>計算過程!R227</f>
        <v>8</v>
      </c>
      <c r="S230" s="88">
        <f>計算過程!S227</f>
        <v>180</v>
      </c>
      <c r="T230" s="88">
        <f>計算過程!T227</f>
        <v>0</v>
      </c>
      <c r="U230" s="88">
        <f ca="1">計算過程!U227</f>
        <v>18.151107453067237</v>
      </c>
      <c r="V230" s="88">
        <f>計算過程!AF227</f>
        <v>21.854166666666668</v>
      </c>
      <c r="W230" s="88">
        <f>計算過程!AL227</f>
        <v>0</v>
      </c>
    </row>
    <row r="231" spans="8:23">
      <c r="H231" s="28">
        <v>41862</v>
      </c>
      <c r="I231" s="88">
        <f ca="1">計算過程!B228</f>
        <v>8.1425827893410005</v>
      </c>
      <c r="J231" s="88">
        <f ca="1">計算過程!C228</f>
        <v>13.275950200012501</v>
      </c>
      <c r="K231" s="88">
        <f ca="1">計算過程!D228</f>
        <v>2.478177370669</v>
      </c>
      <c r="L231" s="88">
        <f ca="1">計算過程!E228</f>
        <v>15.931140240015001</v>
      </c>
      <c r="M231" s="88">
        <f ca="1">計算過程!F228</f>
        <v>0</v>
      </c>
      <c r="N231" s="88">
        <f ca="1">計算過程!G228</f>
        <v>3.7273333333333336</v>
      </c>
      <c r="O231" s="88">
        <f>計算過程!H228</f>
        <v>0</v>
      </c>
      <c r="P231" s="88">
        <f>計算過程!P228</f>
        <v>92</v>
      </c>
      <c r="Q231" s="88">
        <f>計算過程!Q228</f>
        <v>150</v>
      </c>
      <c r="R231" s="88">
        <f>計算過程!R228</f>
        <v>28</v>
      </c>
      <c r="S231" s="88">
        <f>計算過程!S228</f>
        <v>180</v>
      </c>
      <c r="T231" s="88">
        <f>計算過程!T228</f>
        <v>0</v>
      </c>
      <c r="U231" s="88">
        <f ca="1">計算過程!U228</f>
        <v>21.642063860591069</v>
      </c>
      <c r="V231" s="88">
        <f>計算過程!AF228</f>
        <v>17.733333333333331</v>
      </c>
      <c r="W231" s="88">
        <f>計算過程!AL228</f>
        <v>0</v>
      </c>
    </row>
    <row r="232" spans="8:23">
      <c r="H232" s="28">
        <v>41863</v>
      </c>
      <c r="I232" s="88">
        <f ca="1">計算過程!B229</f>
        <v>12.530304304245</v>
      </c>
      <c r="J232" s="88">
        <f ca="1">計算過程!C229</f>
        <v>17.900434720349999</v>
      </c>
      <c r="K232" s="88">
        <f ca="1">計算過程!D229</f>
        <v>2.6850652080525004</v>
      </c>
      <c r="L232" s="88">
        <f ca="1">計算過程!E229</f>
        <v>16.110391248315</v>
      </c>
      <c r="M232" s="88">
        <f ca="1">計算過程!F229</f>
        <v>0</v>
      </c>
      <c r="N232" s="88">
        <f ca="1">計算過程!G229</f>
        <v>3.242</v>
      </c>
      <c r="O232" s="88">
        <f>計算過程!H229</f>
        <v>0</v>
      </c>
      <c r="P232" s="88">
        <f>計算過程!P229</f>
        <v>140</v>
      </c>
      <c r="Q232" s="88">
        <f>計算過程!Q229</f>
        <v>200</v>
      </c>
      <c r="R232" s="88">
        <f>計算過程!R229</f>
        <v>30</v>
      </c>
      <c r="S232" s="88">
        <f>計算過程!S229</f>
        <v>180</v>
      </c>
      <c r="T232" s="88">
        <f>計算過程!T229</f>
        <v>0</v>
      </c>
      <c r="U232" s="88">
        <f ca="1">計算過程!U229</f>
        <v>18.7158487426303</v>
      </c>
      <c r="V232" s="88">
        <f>計算過程!AF229</f>
        <v>21.2</v>
      </c>
      <c r="W232" s="88">
        <f>計算過程!AL229</f>
        <v>0</v>
      </c>
    </row>
    <row r="233" spans="8:23">
      <c r="H233" s="28">
        <v>41864</v>
      </c>
      <c r="I233" s="88">
        <f ca="1">計算過程!B230</f>
        <v>16.470104448434</v>
      </c>
      <c r="J233" s="88">
        <f ca="1">計算過程!C230</f>
        <v>21.482744932740001</v>
      </c>
      <c r="K233" s="88">
        <f ca="1">計算過程!D230</f>
        <v>4.1175261121085001</v>
      </c>
      <c r="L233" s="88">
        <f ca="1">計算過程!E230</f>
        <v>16.112058699554996</v>
      </c>
      <c r="M233" s="88">
        <f ca="1">計算過程!F230</f>
        <v>0</v>
      </c>
      <c r="N233" s="88">
        <f ca="1">計算過程!G230</f>
        <v>3.0244166666666672</v>
      </c>
      <c r="O233" s="88">
        <f>計算過程!H230</f>
        <v>0</v>
      </c>
      <c r="P233" s="88">
        <f>計算過程!P230</f>
        <v>184</v>
      </c>
      <c r="Q233" s="88">
        <f>計算過程!Q230</f>
        <v>240</v>
      </c>
      <c r="R233" s="88">
        <f>計算過程!R230</f>
        <v>46</v>
      </c>
      <c r="S233" s="88">
        <f>計算過程!S230</f>
        <v>180</v>
      </c>
      <c r="T233" s="88">
        <f>計算過程!T230</f>
        <v>0</v>
      </c>
      <c r="U233" s="88">
        <f ca="1">計算過程!U230</f>
        <v>17.458821073164053</v>
      </c>
      <c r="V233" s="88">
        <f>計算過程!AF230</f>
        <v>22.754166666666663</v>
      </c>
      <c r="W233" s="88">
        <f>計算過程!AL230</f>
        <v>0</v>
      </c>
    </row>
    <row r="234" spans="8:23">
      <c r="H234" s="28">
        <v>41865</v>
      </c>
      <c r="I234" s="88">
        <f ca="1">計算過程!B231</f>
        <v>8.2514580916949996</v>
      </c>
      <c r="J234" s="88">
        <f ca="1">計算過程!C231</f>
        <v>13.453464279937499</v>
      </c>
      <c r="K234" s="88">
        <f ca="1">計算過程!D231</f>
        <v>2.5113133322550003</v>
      </c>
      <c r="L234" s="88">
        <f ca="1">計算過程!E231</f>
        <v>16.144157135925003</v>
      </c>
      <c r="M234" s="88">
        <f ca="1">計算過程!F231</f>
        <v>0</v>
      </c>
      <c r="N234" s="88">
        <f ca="1">計算過程!G231</f>
        <v>3.2204166666666665</v>
      </c>
      <c r="O234" s="88">
        <f>計算過程!H231</f>
        <v>0</v>
      </c>
      <c r="P234" s="88">
        <f>計算過程!P231</f>
        <v>92</v>
      </c>
      <c r="Q234" s="88">
        <f>計算過程!Q231</f>
        <v>150</v>
      </c>
      <c r="R234" s="88">
        <f>計算過程!R231</f>
        <v>28</v>
      </c>
      <c r="S234" s="88">
        <f>計算過程!S231</f>
        <v>180</v>
      </c>
      <c r="T234" s="88">
        <f>計算過程!T231</f>
        <v>0</v>
      </c>
      <c r="U234" s="88">
        <f ca="1">計算過程!U231</f>
        <v>18.571138279692445</v>
      </c>
      <c r="V234" s="88">
        <f>計算過程!AF231</f>
        <v>21.354166666666668</v>
      </c>
      <c r="W234" s="88">
        <f>計算過程!AL231</f>
        <v>0</v>
      </c>
    </row>
    <row r="235" spans="8:23">
      <c r="H235" s="28">
        <v>41866</v>
      </c>
      <c r="I235" s="88">
        <f ca="1">計算過程!B232</f>
        <v>5.5431041479904994</v>
      </c>
      <c r="J235" s="88">
        <f ca="1">計算過程!C232</f>
        <v>8.9404905612749985</v>
      </c>
      <c r="K235" s="88">
        <f ca="1">計算過程!D232</f>
        <v>0.71523924490199997</v>
      </c>
      <c r="L235" s="88">
        <f ca="1">計算過程!E232</f>
        <v>16.092883010295001</v>
      </c>
      <c r="M235" s="88">
        <f ca="1">計算過程!F232</f>
        <v>0</v>
      </c>
      <c r="N235" s="88">
        <f ca="1">計算過程!G232</f>
        <v>3.4560833333333321</v>
      </c>
      <c r="O235" s="88">
        <f>計算過程!H232</f>
        <v>0</v>
      </c>
      <c r="P235" s="88">
        <f>計算過程!P232</f>
        <v>62</v>
      </c>
      <c r="Q235" s="88">
        <f>計算過程!Q232</f>
        <v>100</v>
      </c>
      <c r="R235" s="88">
        <f>計算過程!R232</f>
        <v>8</v>
      </c>
      <c r="S235" s="88">
        <f>計算過程!S232</f>
        <v>180</v>
      </c>
      <c r="T235" s="88">
        <f>計算過程!T232</f>
        <v>0</v>
      </c>
      <c r="U235" s="88">
        <f ca="1">計算過程!U232</f>
        <v>19.962947105161078</v>
      </c>
      <c r="V235" s="88">
        <f>計算過程!AF232</f>
        <v>19.670833333333338</v>
      </c>
      <c r="W235" s="88">
        <f>計算過程!AL232</f>
        <v>0</v>
      </c>
    </row>
    <row r="236" spans="8:23">
      <c r="H236" s="28">
        <v>41867</v>
      </c>
      <c r="I236" s="88">
        <f ca="1">計算過程!B233</f>
        <v>8.2858678007560016</v>
      </c>
      <c r="J236" s="88">
        <f ca="1">計算過程!C233</f>
        <v>13.509567066450002</v>
      </c>
      <c r="K236" s="88">
        <f ca="1">計算過程!D233</f>
        <v>2.5217858524039998</v>
      </c>
      <c r="L236" s="88">
        <f ca="1">計算過程!E233</f>
        <v>16.211480479740001</v>
      </c>
      <c r="M236" s="88">
        <f ca="1">計算過程!F233</f>
        <v>0</v>
      </c>
      <c r="N236" s="88">
        <f ca="1">計算過程!G233</f>
        <v>3.8136666666666668</v>
      </c>
      <c r="O236" s="88">
        <f>計算過程!H233</f>
        <v>0</v>
      </c>
      <c r="P236" s="88">
        <f>計算過程!P233</f>
        <v>92</v>
      </c>
      <c r="Q236" s="88">
        <f>計算過程!Q233</f>
        <v>150</v>
      </c>
      <c r="R236" s="88">
        <f>計算過程!R233</f>
        <v>28</v>
      </c>
      <c r="S236" s="88">
        <f>計算過程!S233</f>
        <v>180</v>
      </c>
      <c r="T236" s="88">
        <f>計算過程!T233</f>
        <v>0</v>
      </c>
      <c r="U236" s="88">
        <f ca="1">計算過程!U233</f>
        <v>21.944894149183995</v>
      </c>
      <c r="V236" s="88">
        <f>計算過程!AF233</f>
        <v>17.116666666666667</v>
      </c>
      <c r="W236" s="88">
        <f>計算過程!AL233</f>
        <v>0</v>
      </c>
    </row>
    <row r="237" spans="8:23">
      <c r="H237" s="28">
        <v>41868</v>
      </c>
      <c r="I237" s="88">
        <f ca="1">計算過程!B234</f>
        <v>8.4743222135389988</v>
      </c>
      <c r="J237" s="88">
        <f ca="1">計算過程!C234</f>
        <v>13.816829695987499</v>
      </c>
      <c r="K237" s="88">
        <f ca="1">計算過程!D234</f>
        <v>2.5791415432509992</v>
      </c>
      <c r="L237" s="88">
        <f ca="1">計算過程!E234</f>
        <v>16.580195635185</v>
      </c>
      <c r="M237" s="88">
        <f ca="1">計算過程!F234</f>
        <v>0</v>
      </c>
      <c r="N237" s="88">
        <f ca="1">計算過程!G234</f>
        <v>3.9221666666666675</v>
      </c>
      <c r="O237" s="88">
        <f>計算過程!H234</f>
        <v>0</v>
      </c>
      <c r="P237" s="88">
        <f>計算過程!P234</f>
        <v>92</v>
      </c>
      <c r="Q237" s="88">
        <f>計算過程!Q234</f>
        <v>150</v>
      </c>
      <c r="R237" s="88">
        <f>計算過程!R234</f>
        <v>28</v>
      </c>
      <c r="S237" s="88">
        <f>計算過程!S234</f>
        <v>180</v>
      </c>
      <c r="T237" s="88">
        <f>計算過程!T234</f>
        <v>0</v>
      </c>
      <c r="U237" s="88">
        <f ca="1">計算過程!U234</f>
        <v>22.306305169792402</v>
      </c>
      <c r="V237" s="88">
        <f>計算過程!AF234</f>
        <v>16.341666666666665</v>
      </c>
      <c r="W237" s="88">
        <f>計算過程!AL234</f>
        <v>0</v>
      </c>
    </row>
    <row r="238" spans="8:23">
      <c r="H238" s="28">
        <v>41869</v>
      </c>
      <c r="I238" s="88">
        <f ca="1">計算過程!B235</f>
        <v>8.7221147314209979</v>
      </c>
      <c r="J238" s="88">
        <f ca="1">計算過程!C235</f>
        <v>14.220839236012498</v>
      </c>
      <c r="K238" s="88">
        <f ca="1">計算過程!D235</f>
        <v>2.6545566573889996</v>
      </c>
      <c r="L238" s="88">
        <f ca="1">計算過程!E235</f>
        <v>17.065007083214997</v>
      </c>
      <c r="M238" s="88">
        <f ca="1">計算過程!F235</f>
        <v>0</v>
      </c>
      <c r="N238" s="88">
        <f ca="1">計算過程!G235</f>
        <v>4.0054999999999996</v>
      </c>
      <c r="O238" s="88">
        <f>計算過程!H235</f>
        <v>0</v>
      </c>
      <c r="P238" s="88">
        <f>計算過程!P235</f>
        <v>92</v>
      </c>
      <c r="Q238" s="88">
        <f>計算過程!Q235</f>
        <v>150</v>
      </c>
      <c r="R238" s="88">
        <f>計算過程!R235</f>
        <v>28</v>
      </c>
      <c r="S238" s="88">
        <f>計算過程!S235</f>
        <v>180</v>
      </c>
      <c r="T238" s="88">
        <f>計算過程!T235</f>
        <v>0</v>
      </c>
      <c r="U238" s="88">
        <f ca="1">計算過程!U235</f>
        <v>22.436558758379768</v>
      </c>
      <c r="V238" s="88">
        <f>計算過程!AF235</f>
        <v>15.65</v>
      </c>
      <c r="W238" s="88">
        <f>計算過程!AL235</f>
        <v>0</v>
      </c>
    </row>
    <row r="239" spans="8:23">
      <c r="H239" s="28">
        <v>41870</v>
      </c>
      <c r="I239" s="88">
        <f ca="1">計算過程!B236</f>
        <v>13.701573005119997</v>
      </c>
      <c r="J239" s="88">
        <f ca="1">計算過程!C236</f>
        <v>19.573675721599997</v>
      </c>
      <c r="K239" s="88">
        <f ca="1">計算過程!D236</f>
        <v>2.9360513582399994</v>
      </c>
      <c r="L239" s="88">
        <f ca="1">計算過程!E236</f>
        <v>17.616308149439998</v>
      </c>
      <c r="M239" s="88">
        <f ca="1">計算過程!F236</f>
        <v>0</v>
      </c>
      <c r="N239" s="88">
        <f ca="1">計算過程!G236</f>
        <v>3.957749999999999</v>
      </c>
      <c r="O239" s="88">
        <f>計算過程!H236</f>
        <v>0</v>
      </c>
      <c r="P239" s="88">
        <f>計算過程!P236</f>
        <v>140</v>
      </c>
      <c r="Q239" s="88">
        <f>計算過程!Q236</f>
        <v>200</v>
      </c>
      <c r="R239" s="88">
        <f>計算過程!R236</f>
        <v>30</v>
      </c>
      <c r="S239" s="88">
        <f>計算過程!S236</f>
        <v>180</v>
      </c>
      <c r="T239" s="88">
        <f>計算過程!T236</f>
        <v>0</v>
      </c>
      <c r="U239" s="88">
        <f ca="1">計算過程!U236</f>
        <v>21.795172303089437</v>
      </c>
      <c r="V239" s="88">
        <f>計算過程!AF236</f>
        <v>16.087500000000002</v>
      </c>
      <c r="W239" s="88">
        <f>計算過程!AL236</f>
        <v>0</v>
      </c>
    </row>
    <row r="240" spans="8:23">
      <c r="H240" s="28">
        <v>41871</v>
      </c>
      <c r="I240" s="88">
        <f ca="1">計算過程!B237</f>
        <v>3.2062305497039998</v>
      </c>
      <c r="J240" s="88">
        <f ca="1">計算過程!C237</f>
        <v>19.036993888867499</v>
      </c>
      <c r="K240" s="88">
        <f ca="1">計算過程!D237</f>
        <v>2.8054517309909994</v>
      </c>
      <c r="L240" s="88">
        <f ca="1">計算過程!E237</f>
        <v>0</v>
      </c>
      <c r="M240" s="88">
        <f ca="1">計算過程!F237</f>
        <v>0</v>
      </c>
      <c r="N240" s="88">
        <f ca="1">計算過程!G237</f>
        <v>0</v>
      </c>
      <c r="O240" s="88">
        <f>計算過程!H237</f>
        <v>0</v>
      </c>
      <c r="P240" s="88">
        <f>計算過程!P237</f>
        <v>32</v>
      </c>
      <c r="Q240" s="88">
        <f>計算過程!Q237</f>
        <v>190</v>
      </c>
      <c r="R240" s="88">
        <f>計算過程!R237</f>
        <v>28</v>
      </c>
      <c r="S240" s="88">
        <f>計算過程!S237</f>
        <v>0</v>
      </c>
      <c r="T240" s="88">
        <f>計算過程!T237</f>
        <v>0</v>
      </c>
      <c r="U240" s="88">
        <f ca="1">計算過程!U237</f>
        <v>0</v>
      </c>
      <c r="V240" s="88">
        <f>計算過程!AF237</f>
        <v>18.962500000000002</v>
      </c>
      <c r="W240" s="88">
        <f>計算過程!AL237</f>
        <v>0</v>
      </c>
    </row>
    <row r="241" spans="8:23">
      <c r="H241" s="28">
        <v>41872</v>
      </c>
      <c r="I241" s="88">
        <f ca="1">計算過程!B238</f>
        <v>9.2918457656569995</v>
      </c>
      <c r="J241" s="88">
        <f ca="1">計算過程!C238</f>
        <v>15.1497485309625</v>
      </c>
      <c r="K241" s="88">
        <f ca="1">計算過程!D238</f>
        <v>2.8279530591130002</v>
      </c>
      <c r="L241" s="88">
        <f ca="1">計算過程!E238</f>
        <v>18.179698237155002</v>
      </c>
      <c r="M241" s="88">
        <f ca="1">計算過程!F238</f>
        <v>0</v>
      </c>
      <c r="N241" s="88">
        <f ca="1">計算過程!G238</f>
        <v>3.0436666666666667</v>
      </c>
      <c r="O241" s="88">
        <f>計算過程!H238</f>
        <v>0</v>
      </c>
      <c r="P241" s="88">
        <f>計算過程!P238</f>
        <v>92</v>
      </c>
      <c r="Q241" s="88">
        <f>計算過程!Q238</f>
        <v>150</v>
      </c>
      <c r="R241" s="88">
        <f>計算過程!R238</f>
        <v>28</v>
      </c>
      <c r="S241" s="88">
        <f>計算過程!S238</f>
        <v>180</v>
      </c>
      <c r="T241" s="88">
        <f>計算過程!T238</f>
        <v>0</v>
      </c>
      <c r="U241" s="88">
        <f ca="1">計算過程!U238</f>
        <v>16.477340246170499</v>
      </c>
      <c r="V241" s="88">
        <f>計算過程!AF238</f>
        <v>22.616666666666664</v>
      </c>
      <c r="W241" s="88">
        <f>計算過程!AL238</f>
        <v>0</v>
      </c>
    </row>
    <row r="242" spans="8:23">
      <c r="H242" s="28">
        <v>41873</v>
      </c>
      <c r="I242" s="88">
        <f ca="1">計算過程!B239</f>
        <v>6.1777546171704989</v>
      </c>
      <c r="J242" s="88">
        <f ca="1">計算過程!C239</f>
        <v>9.9641203502749978</v>
      </c>
      <c r="K242" s="88">
        <f ca="1">計算過程!D239</f>
        <v>0.79712962802199994</v>
      </c>
      <c r="L242" s="88">
        <f ca="1">計算過程!E239</f>
        <v>17.935416630494998</v>
      </c>
      <c r="M242" s="88">
        <f ca="1">計算過程!F239</f>
        <v>0</v>
      </c>
      <c r="N242" s="88">
        <f ca="1">計算過程!G239</f>
        <v>2.802166666666666</v>
      </c>
      <c r="O242" s="88">
        <f>計算過程!H239</f>
        <v>0</v>
      </c>
      <c r="P242" s="88">
        <f>計算過程!P239</f>
        <v>62</v>
      </c>
      <c r="Q242" s="88">
        <f>計算過程!Q239</f>
        <v>100</v>
      </c>
      <c r="R242" s="88">
        <f>計算過程!R239</f>
        <v>8</v>
      </c>
      <c r="S242" s="88">
        <f>計算過程!S239</f>
        <v>180</v>
      </c>
      <c r="T242" s="88">
        <f>計算過程!T239</f>
        <v>0</v>
      </c>
      <c r="U242" s="88">
        <f ca="1">計算過程!U239</f>
        <v>15.282222264780458</v>
      </c>
      <c r="V242" s="88">
        <f>計算過程!AF239</f>
        <v>24.341666666666669</v>
      </c>
      <c r="W242" s="88">
        <f>計算過程!AL239</f>
        <v>0</v>
      </c>
    </row>
    <row r="243" spans="8:23">
      <c r="H243" s="28">
        <v>41874</v>
      </c>
      <c r="I243" s="88">
        <f ca="1">計算過程!B240</f>
        <v>13.43246262085</v>
      </c>
      <c r="J243" s="88">
        <f ca="1">計算過程!C240</f>
        <v>19.753621501249995</v>
      </c>
      <c r="K243" s="88">
        <f ca="1">計算過程!D240</f>
        <v>3.3581156552125</v>
      </c>
      <c r="L243" s="88">
        <f ca="1">計算過程!E240</f>
        <v>17.778259351124998</v>
      </c>
      <c r="M243" s="88">
        <f ca="1">計算過程!F240</f>
        <v>0</v>
      </c>
      <c r="N243" s="88">
        <f ca="1">計算過程!G240</f>
        <v>3.2863333333333329</v>
      </c>
      <c r="O243" s="88">
        <f>計算過程!H240</f>
        <v>0</v>
      </c>
      <c r="P243" s="88">
        <f>計算過程!P240</f>
        <v>136</v>
      </c>
      <c r="Q243" s="88">
        <f>計算過程!Q240</f>
        <v>200</v>
      </c>
      <c r="R243" s="88">
        <f>計算過程!R240</f>
        <v>34</v>
      </c>
      <c r="S243" s="88">
        <f>計算過程!S240</f>
        <v>180</v>
      </c>
      <c r="T243" s="88">
        <f>計算過程!T240</f>
        <v>0</v>
      </c>
      <c r="U243" s="88">
        <f ca="1">計算過程!U240</f>
        <v>18.008479446918372</v>
      </c>
      <c r="V243" s="88">
        <f>計算過程!AF240</f>
        <v>20.883333333333333</v>
      </c>
      <c r="W243" s="88">
        <f>計算過程!AL240</f>
        <v>0</v>
      </c>
    </row>
    <row r="244" spans="8:23">
      <c r="H244" s="28">
        <v>41875</v>
      </c>
      <c r="I244" s="88">
        <f ca="1">計算過程!B241</f>
        <v>6.1558577401229995</v>
      </c>
      <c r="J244" s="88">
        <f ca="1">計算過程!C241</f>
        <v>9.9288028066499994</v>
      </c>
      <c r="K244" s="88">
        <f ca="1">計算過程!D241</f>
        <v>0.79430422453199989</v>
      </c>
      <c r="L244" s="88">
        <f ca="1">計算過程!E241</f>
        <v>17.871845051969999</v>
      </c>
      <c r="M244" s="88">
        <f ca="1">計算過程!F241</f>
        <v>0</v>
      </c>
      <c r="N244" s="88">
        <f ca="1">計算過程!G241</f>
        <v>3.6328333333333331</v>
      </c>
      <c r="O244" s="88">
        <f>計算過程!H241</f>
        <v>0</v>
      </c>
      <c r="P244" s="88">
        <f>計算過程!P241</f>
        <v>62</v>
      </c>
      <c r="Q244" s="88">
        <f>計算過程!Q241</f>
        <v>100</v>
      </c>
      <c r="R244" s="88">
        <f>計算過程!R241</f>
        <v>8</v>
      </c>
      <c r="S244" s="88">
        <f>計算過程!S241</f>
        <v>180</v>
      </c>
      <c r="T244" s="88">
        <f>計算過程!T241</f>
        <v>0</v>
      </c>
      <c r="U244" s="88">
        <f ca="1">計算過程!U241</f>
        <v>19.85067743592791</v>
      </c>
      <c r="V244" s="88">
        <f>計算過程!AF241</f>
        <v>18.408333333333331</v>
      </c>
      <c r="W244" s="88">
        <f>計算過程!AL241</f>
        <v>0</v>
      </c>
    </row>
    <row r="245" spans="8:23">
      <c r="H245" s="28">
        <v>41876</v>
      </c>
      <c r="I245" s="88">
        <f ca="1">計算過程!B242</f>
        <v>9.2098164282670005</v>
      </c>
      <c r="J245" s="88">
        <f ca="1">計算過程!C242</f>
        <v>15.0160050460875</v>
      </c>
      <c r="K245" s="88">
        <f ca="1">計算過程!D242</f>
        <v>2.8029876086029999</v>
      </c>
      <c r="L245" s="88">
        <f ca="1">計算過程!E242</f>
        <v>18.019206055304998</v>
      </c>
      <c r="M245" s="88">
        <f ca="1">計算過程!F242</f>
        <v>0</v>
      </c>
      <c r="N245" s="88">
        <f ca="1">計算過程!G242</f>
        <v>3.7646666666666664</v>
      </c>
      <c r="O245" s="88">
        <f>計算過程!H242</f>
        <v>0</v>
      </c>
      <c r="P245" s="88">
        <f>計算過程!P242</f>
        <v>92</v>
      </c>
      <c r="Q245" s="88">
        <f>計算過程!Q242</f>
        <v>150</v>
      </c>
      <c r="R245" s="88">
        <f>計算過程!R242</f>
        <v>28</v>
      </c>
      <c r="S245" s="88">
        <f>計算過程!S242</f>
        <v>180</v>
      </c>
      <c r="T245" s="88">
        <f>計算過程!T242</f>
        <v>0</v>
      </c>
      <c r="U245" s="88">
        <f ca="1">計算過程!U242</f>
        <v>20.479433403169185</v>
      </c>
      <c r="V245" s="88">
        <f>計算過程!AF242</f>
        <v>17.466666666666669</v>
      </c>
      <c r="W245" s="88">
        <f>計算過程!AL242</f>
        <v>0</v>
      </c>
    </row>
    <row r="246" spans="8:23">
      <c r="H246" s="28">
        <v>41877</v>
      </c>
      <c r="I246" s="88">
        <f ca="1">計算過程!B243</f>
        <v>14.100695986649999</v>
      </c>
      <c r="J246" s="88">
        <f ca="1">計算過程!C243</f>
        <v>20.143851409499995</v>
      </c>
      <c r="K246" s="88">
        <f ca="1">計算過程!D243</f>
        <v>3.0215777114249995</v>
      </c>
      <c r="L246" s="88">
        <f ca="1">計算過程!E243</f>
        <v>18.129466268549997</v>
      </c>
      <c r="M246" s="88">
        <f ca="1">計算過程!F243</f>
        <v>0</v>
      </c>
      <c r="N246" s="88">
        <f ca="1">計算過程!G243</f>
        <v>3.60425</v>
      </c>
      <c r="O246" s="88">
        <f>計算過程!H243</f>
        <v>0</v>
      </c>
      <c r="P246" s="88">
        <f>計算過程!P243</f>
        <v>140</v>
      </c>
      <c r="Q246" s="88">
        <f>計算過程!Q243</f>
        <v>200</v>
      </c>
      <c r="R246" s="88">
        <f>計算過程!R243</f>
        <v>30</v>
      </c>
      <c r="S246" s="88">
        <f>計算過程!S243</f>
        <v>180</v>
      </c>
      <c r="T246" s="88">
        <f>計算過程!T243</f>
        <v>0</v>
      </c>
      <c r="U246" s="88">
        <f ca="1">計算過程!U243</f>
        <v>19.541664056214298</v>
      </c>
      <c r="V246" s="88">
        <f>計算過程!AF243</f>
        <v>18.612499999999997</v>
      </c>
      <c r="W246" s="88">
        <f>計算過程!AL243</f>
        <v>0</v>
      </c>
    </row>
    <row r="247" spans="8:23">
      <c r="H247" s="28">
        <v>41878</v>
      </c>
      <c r="I247" s="88">
        <f ca="1">計算過程!B244</f>
        <v>18.455853602913997</v>
      </c>
      <c r="J247" s="88">
        <f ca="1">計算過程!C244</f>
        <v>24.07285252554</v>
      </c>
      <c r="K247" s="88">
        <f ca="1">計算過程!D244</f>
        <v>4.6139634007284993</v>
      </c>
      <c r="L247" s="88">
        <f ca="1">計算過程!E244</f>
        <v>18.054639394154997</v>
      </c>
      <c r="M247" s="88">
        <f ca="1">計算過程!F244</f>
        <v>0</v>
      </c>
      <c r="N247" s="88">
        <f ca="1">計算過程!G244</f>
        <v>3.4502499999999992</v>
      </c>
      <c r="O247" s="88">
        <f>計算過程!H244</f>
        <v>0</v>
      </c>
      <c r="P247" s="88">
        <f>計算過程!P244</f>
        <v>184</v>
      </c>
      <c r="Q247" s="88">
        <f>計算過程!Q244</f>
        <v>240</v>
      </c>
      <c r="R247" s="88">
        <f>計算過程!R244</f>
        <v>46</v>
      </c>
      <c r="S247" s="88">
        <f>計算過程!S244</f>
        <v>180</v>
      </c>
      <c r="T247" s="88">
        <f>計算過程!T244</f>
        <v>0</v>
      </c>
      <c r="U247" s="88">
        <f ca="1">計算過程!U244</f>
        <v>18.748958809589681</v>
      </c>
      <c r="V247" s="88">
        <f>計算過程!AF244</f>
        <v>19.712500000000002</v>
      </c>
      <c r="W247" s="88">
        <f>計算過程!AL244</f>
        <v>0</v>
      </c>
    </row>
    <row r="248" spans="8:23">
      <c r="H248" s="28">
        <v>41879</v>
      </c>
      <c r="I248" s="88">
        <f ca="1">計算過程!B245</f>
        <v>9.1417427313940003</v>
      </c>
      <c r="J248" s="88">
        <f ca="1">計算過程!C245</f>
        <v>14.905015322924999</v>
      </c>
      <c r="K248" s="88">
        <f ca="1">計算過程!D245</f>
        <v>2.782269526946</v>
      </c>
      <c r="L248" s="88">
        <f ca="1">計算過程!E245</f>
        <v>17.886018387509999</v>
      </c>
      <c r="M248" s="88">
        <f ca="1">計算過程!F245</f>
        <v>0</v>
      </c>
      <c r="N248" s="88">
        <f ca="1">計算過程!G245</f>
        <v>3.491083333333334</v>
      </c>
      <c r="O248" s="88">
        <f>計算過程!H245</f>
        <v>0</v>
      </c>
      <c r="P248" s="88">
        <f>計算過程!P245</f>
        <v>92</v>
      </c>
      <c r="Q248" s="88">
        <f>計算過程!Q245</f>
        <v>150</v>
      </c>
      <c r="R248" s="88">
        <f>計算過程!R245</f>
        <v>28</v>
      </c>
      <c r="S248" s="88">
        <f>計算過程!S245</f>
        <v>180</v>
      </c>
      <c r="T248" s="88">
        <f>計算過程!T245</f>
        <v>0</v>
      </c>
      <c r="U248" s="88">
        <f ca="1">計算過程!U245</f>
        <v>19.067917118440672</v>
      </c>
      <c r="V248" s="88">
        <f>計算過程!AF245</f>
        <v>19.420833333333331</v>
      </c>
      <c r="W248" s="88">
        <f>計算過程!AL245</f>
        <v>0</v>
      </c>
    </row>
    <row r="249" spans="8:23">
      <c r="H249" s="28">
        <v>41880</v>
      </c>
      <c r="I249" s="88">
        <f ca="1">計算過程!B246</f>
        <v>6.0957669660615004</v>
      </c>
      <c r="J249" s="88">
        <f ca="1">計算過程!C246</f>
        <v>9.8318822033249997</v>
      </c>
      <c r="K249" s="88">
        <f ca="1">計算過程!D246</f>
        <v>0.786550576266</v>
      </c>
      <c r="L249" s="88">
        <f ca="1">計算過程!E246</f>
        <v>17.697387965985001</v>
      </c>
      <c r="M249" s="88">
        <f ca="1">計算過程!F246</f>
        <v>0</v>
      </c>
      <c r="N249" s="88">
        <f ca="1">計算過程!G246</f>
        <v>3.1871666666666667</v>
      </c>
      <c r="O249" s="88">
        <f>計算過程!H246</f>
        <v>0</v>
      </c>
      <c r="P249" s="88">
        <f>計算過程!P246</f>
        <v>62</v>
      </c>
      <c r="Q249" s="88">
        <f>計算過程!Q246</f>
        <v>100</v>
      </c>
      <c r="R249" s="88">
        <f>計算過程!R246</f>
        <v>8</v>
      </c>
      <c r="S249" s="88">
        <f>計算過程!S246</f>
        <v>180</v>
      </c>
      <c r="T249" s="88">
        <f>計算過程!T246</f>
        <v>0</v>
      </c>
      <c r="U249" s="88">
        <f ca="1">計算過程!U246</f>
        <v>17.508170131338908</v>
      </c>
      <c r="V249" s="88">
        <f>計算過程!AF246</f>
        <v>21.591666666666665</v>
      </c>
      <c r="W249" s="88">
        <f>計算過程!AL246</f>
        <v>0</v>
      </c>
    </row>
    <row r="250" spans="8:23">
      <c r="H250" s="28">
        <v>41881</v>
      </c>
      <c r="I250" s="88">
        <f ca="1">計算過程!B247</f>
        <v>8.9046033742119999</v>
      </c>
      <c r="J250" s="88">
        <f ca="1">計算過程!C247</f>
        <v>14.518375066649998</v>
      </c>
      <c r="K250" s="88">
        <f ca="1">計算過程!D247</f>
        <v>2.7100966791079997</v>
      </c>
      <c r="L250" s="88">
        <f ca="1">計算過程!E247</f>
        <v>17.42205007998</v>
      </c>
      <c r="M250" s="88">
        <f ca="1">計算過程!F247</f>
        <v>0</v>
      </c>
      <c r="N250" s="88">
        <f ca="1">計算過程!G247</f>
        <v>3.4636666666666667</v>
      </c>
      <c r="O250" s="88">
        <f>計算過程!H247</f>
        <v>0</v>
      </c>
      <c r="P250" s="88">
        <f>計算過程!P247</f>
        <v>92</v>
      </c>
      <c r="Q250" s="88">
        <f>計算過程!Q247</f>
        <v>150</v>
      </c>
      <c r="R250" s="88">
        <f>計算過程!R247</f>
        <v>28</v>
      </c>
      <c r="S250" s="88">
        <f>計算過程!S247</f>
        <v>180</v>
      </c>
      <c r="T250" s="88">
        <f>計算過程!T247</f>
        <v>0</v>
      </c>
      <c r="U250" s="88">
        <f ca="1">計算過程!U247</f>
        <v>19.188314488963123</v>
      </c>
      <c r="V250" s="88">
        <f>計算過程!AF247</f>
        <v>19.616666666666664</v>
      </c>
      <c r="W250" s="88">
        <f>計算過程!AL247</f>
        <v>0</v>
      </c>
    </row>
    <row r="251" spans="8:23">
      <c r="H251" s="28">
        <v>41882</v>
      </c>
      <c r="I251" s="88">
        <f ca="1">計算過程!B248</f>
        <v>8.8878779119129998</v>
      </c>
      <c r="J251" s="88">
        <f ca="1">計算過程!C248</f>
        <v>14.4911052911625</v>
      </c>
      <c r="K251" s="88">
        <f ca="1">計算過程!D248</f>
        <v>2.7050063210170001</v>
      </c>
      <c r="L251" s="88">
        <f ca="1">計算過程!E248</f>
        <v>17.389326349394999</v>
      </c>
      <c r="M251" s="88">
        <f ca="1">計算過程!F248</f>
        <v>0</v>
      </c>
      <c r="N251" s="88">
        <f ca="1">計算過程!G248</f>
        <v>3.4794166666666659</v>
      </c>
      <c r="O251" s="88">
        <f>計算過程!H248</f>
        <v>0</v>
      </c>
      <c r="P251" s="88">
        <f>計算過程!P248</f>
        <v>92</v>
      </c>
      <c r="Q251" s="88">
        <f>計算過程!Q248</f>
        <v>150</v>
      </c>
      <c r="R251" s="88">
        <f>計算過程!R248</f>
        <v>28</v>
      </c>
      <c r="S251" s="88">
        <f>計算過程!S248</f>
        <v>180</v>
      </c>
      <c r="T251" s="88">
        <f>計算過程!T248</f>
        <v>0</v>
      </c>
      <c r="U251" s="88">
        <f ca="1">計算過程!U248</f>
        <v>19.295000495654826</v>
      </c>
      <c r="V251" s="88">
        <f>計算過程!AF248</f>
        <v>19.504166666666663</v>
      </c>
      <c r="W251" s="88">
        <f>計算過程!AL248</f>
        <v>0</v>
      </c>
    </row>
    <row r="252" spans="8:23">
      <c r="H252" s="28">
        <v>41883</v>
      </c>
      <c r="I252" s="88">
        <f ca="1">計算過程!B249</f>
        <v>8.967457022341998</v>
      </c>
      <c r="J252" s="88">
        <f ca="1">計算過程!C249</f>
        <v>14.620853840774997</v>
      </c>
      <c r="K252" s="88">
        <f ca="1">計算過程!D249</f>
        <v>2.7292260502779997</v>
      </c>
      <c r="L252" s="88">
        <f ca="1">計算過程!E249</f>
        <v>17.545024608929996</v>
      </c>
      <c r="M252" s="88">
        <f ca="1">計算過程!F249</f>
        <v>0</v>
      </c>
      <c r="N252" s="88">
        <f ca="1">計算過程!G249</f>
        <v>4.1642083333333337</v>
      </c>
      <c r="O252" s="88">
        <f>計算過程!H249</f>
        <v>0</v>
      </c>
      <c r="P252" s="88">
        <f>計算過程!P249</f>
        <v>92</v>
      </c>
      <c r="Q252" s="88">
        <f>計算過程!Q249</f>
        <v>150</v>
      </c>
      <c r="R252" s="88">
        <f>計算過程!R249</f>
        <v>28</v>
      </c>
      <c r="S252" s="88">
        <f>計算過程!S249</f>
        <v>180</v>
      </c>
      <c r="T252" s="88">
        <f>計算過程!T249</f>
        <v>0</v>
      </c>
      <c r="U252" s="88">
        <f ca="1">計算過程!U249</f>
        <v>22.982251336253881</v>
      </c>
      <c r="V252" s="88">
        <f>計算過程!AF249</f>
        <v>14.429166666666665</v>
      </c>
      <c r="W252" s="88">
        <f>計算過程!AL249</f>
        <v>0</v>
      </c>
    </row>
    <row r="253" spans="8:23">
      <c r="H253" s="28">
        <v>41884</v>
      </c>
      <c r="I253" s="88">
        <f ca="1">計算過程!B250</f>
        <v>14.031797827775</v>
      </c>
      <c r="J253" s="88">
        <f ca="1">計算過程!C250</f>
        <v>20.045425468249995</v>
      </c>
      <c r="K253" s="88">
        <f ca="1">計算過程!D250</f>
        <v>3.0068138202374999</v>
      </c>
      <c r="L253" s="88">
        <f ca="1">計算過程!E250</f>
        <v>18.040882921425002</v>
      </c>
      <c r="M253" s="88">
        <f ca="1">計算過程!F250</f>
        <v>0</v>
      </c>
      <c r="N253" s="88">
        <f ca="1">計算過程!G250</f>
        <v>4.285000000000001</v>
      </c>
      <c r="O253" s="88">
        <f>計算過程!H250</f>
        <v>0</v>
      </c>
      <c r="P253" s="88">
        <f>計算過程!P250</f>
        <v>140</v>
      </c>
      <c r="Q253" s="88">
        <f>計算過程!Q250</f>
        <v>200</v>
      </c>
      <c r="R253" s="88">
        <f>計算過程!R250</f>
        <v>30</v>
      </c>
      <c r="S253" s="88">
        <f>計算過程!S250</f>
        <v>180</v>
      </c>
      <c r="T253" s="88">
        <f>計算過程!T250</f>
        <v>0</v>
      </c>
      <c r="U253" s="88">
        <f ca="1">計算過程!U250</f>
        <v>23.294737253768968</v>
      </c>
      <c r="V253" s="88">
        <f>計算過程!AF250</f>
        <v>13.499999999999998</v>
      </c>
      <c r="W253" s="88">
        <f>計算過程!AL250</f>
        <v>0</v>
      </c>
    </row>
    <row r="254" spans="8:23">
      <c r="H254" s="28">
        <v>41885</v>
      </c>
      <c r="I254" s="88">
        <f ca="1">計算過程!B251</f>
        <v>3.272928599304</v>
      </c>
      <c r="J254" s="88">
        <f ca="1">計算過程!C251</f>
        <v>19.433013558367495</v>
      </c>
      <c r="K254" s="88">
        <f ca="1">計算過程!D251</f>
        <v>2.8638125243909998</v>
      </c>
      <c r="L254" s="88">
        <f ca="1">計算過程!E251</f>
        <v>0</v>
      </c>
      <c r="M254" s="88">
        <f ca="1">計算過程!F251</f>
        <v>0</v>
      </c>
      <c r="N254" s="88">
        <f ca="1">計算過程!G251</f>
        <v>0</v>
      </c>
      <c r="O254" s="88">
        <f>計算過程!H251</f>
        <v>0</v>
      </c>
      <c r="P254" s="88">
        <f>計算過程!P251</f>
        <v>32</v>
      </c>
      <c r="Q254" s="88">
        <f>計算過程!Q251</f>
        <v>190</v>
      </c>
      <c r="R254" s="88">
        <f>計算過程!R251</f>
        <v>28</v>
      </c>
      <c r="S254" s="88">
        <f>計算過程!S251</f>
        <v>0</v>
      </c>
      <c r="T254" s="88">
        <f>計算過程!T251</f>
        <v>0</v>
      </c>
      <c r="U254" s="88">
        <f ca="1">計算過程!U251</f>
        <v>0</v>
      </c>
      <c r="V254" s="88">
        <f>計算過程!AF251</f>
        <v>13.637499999999998</v>
      </c>
      <c r="W254" s="88">
        <f>計算過程!AL251</f>
        <v>0</v>
      </c>
    </row>
    <row r="255" spans="8:23">
      <c r="H255" s="28">
        <v>41886</v>
      </c>
      <c r="I255" s="88">
        <f ca="1">計算過程!B252</f>
        <v>9.5316484130140005</v>
      </c>
      <c r="J255" s="88">
        <f ca="1">計算過程!C252</f>
        <v>15.540731108175001</v>
      </c>
      <c r="K255" s="88">
        <f ca="1">計算過程!D252</f>
        <v>2.9009364735260004</v>
      </c>
      <c r="L255" s="88">
        <f ca="1">計算過程!E252</f>
        <v>18.648877329809999</v>
      </c>
      <c r="M255" s="88">
        <f ca="1">計算過程!F252</f>
        <v>0</v>
      </c>
      <c r="N255" s="88">
        <f ca="1">計算過程!G252</f>
        <v>4.131708333333334</v>
      </c>
      <c r="O255" s="88">
        <f>計算過程!H252</f>
        <v>0</v>
      </c>
      <c r="P255" s="88">
        <f>計算過程!P252</f>
        <v>92</v>
      </c>
      <c r="Q255" s="88">
        <f>計算過程!Q252</f>
        <v>150</v>
      </c>
      <c r="R255" s="88">
        <f>計算過程!R252</f>
        <v>28</v>
      </c>
      <c r="S255" s="88">
        <f>計算過程!S252</f>
        <v>180</v>
      </c>
      <c r="T255" s="88">
        <f>計算過程!T252</f>
        <v>0</v>
      </c>
      <c r="U255" s="88">
        <f ca="1">計算過程!U252</f>
        <v>22.056378546563238</v>
      </c>
      <c r="V255" s="88">
        <f>計算過程!AF252</f>
        <v>14.679166666666665</v>
      </c>
      <c r="W255" s="88">
        <f>計算過程!AL252</f>
        <v>0</v>
      </c>
    </row>
    <row r="256" spans="8:23">
      <c r="H256" s="28">
        <v>41887</v>
      </c>
      <c r="I256" s="88">
        <f ca="1">計算過程!B253</f>
        <v>6.4715317348045005</v>
      </c>
      <c r="J256" s="88">
        <f ca="1">計算過程!C253</f>
        <v>10.437954410975001</v>
      </c>
      <c r="K256" s="88">
        <f ca="1">計算過程!D253</f>
        <v>0.83503635287800004</v>
      </c>
      <c r="L256" s="88">
        <f ca="1">計算過程!E253</f>
        <v>18.788317939755</v>
      </c>
      <c r="M256" s="88">
        <f ca="1">計算過程!F253</f>
        <v>0</v>
      </c>
      <c r="N256" s="88">
        <f ca="1">計算過程!G253</f>
        <v>4.1620416666666662</v>
      </c>
      <c r="O256" s="88">
        <f>計算過程!H253</f>
        <v>0</v>
      </c>
      <c r="P256" s="88">
        <f>計算過程!P253</f>
        <v>62</v>
      </c>
      <c r="Q256" s="88">
        <f>計算過程!Q253</f>
        <v>100</v>
      </c>
      <c r="R256" s="88">
        <f>計算過程!R253</f>
        <v>8</v>
      </c>
      <c r="S256" s="88">
        <f>計算過程!S253</f>
        <v>180</v>
      </c>
      <c r="T256" s="88">
        <f>計算過程!T253</f>
        <v>0</v>
      </c>
      <c r="U256" s="88">
        <f ca="1">計算過程!U253</f>
        <v>22.126803583523042</v>
      </c>
      <c r="V256" s="88">
        <f>計算過程!AF253</f>
        <v>14.445833333333333</v>
      </c>
      <c r="W256" s="88">
        <f>計算過程!AL253</f>
        <v>0</v>
      </c>
    </row>
    <row r="257" spans="8:23">
      <c r="H257" s="28">
        <v>41888</v>
      </c>
      <c r="I257" s="88">
        <f ca="1">計算過程!B254</f>
        <v>14.353099504926</v>
      </c>
      <c r="J257" s="88">
        <f ca="1">計算過程!C254</f>
        <v>21.107499271950001</v>
      </c>
      <c r="K257" s="88">
        <f ca="1">計算過程!D254</f>
        <v>3.5882748762315</v>
      </c>
      <c r="L257" s="88">
        <f ca="1">計算過程!E254</f>
        <v>18.996749344755003</v>
      </c>
      <c r="M257" s="88">
        <f ca="1">計算過程!F254</f>
        <v>0</v>
      </c>
      <c r="N257" s="88">
        <f ca="1">計算過程!G254</f>
        <v>3.9670833333333322</v>
      </c>
      <c r="O257" s="88">
        <f>計算過程!H254</f>
        <v>0</v>
      </c>
      <c r="P257" s="88">
        <f>計算過程!P254</f>
        <v>136</v>
      </c>
      <c r="Q257" s="88">
        <f>計算過程!Q254</f>
        <v>200</v>
      </c>
      <c r="R257" s="88">
        <f>計算過程!R254</f>
        <v>34</v>
      </c>
      <c r="S257" s="88">
        <f>計算過程!S254</f>
        <v>180</v>
      </c>
      <c r="T257" s="88">
        <f>計算過程!T254</f>
        <v>0</v>
      </c>
      <c r="U257" s="88">
        <f ca="1">計算過程!U254</f>
        <v>20.961300924072798</v>
      </c>
      <c r="V257" s="88">
        <f>計算過程!AF254</f>
        <v>16.020833333333336</v>
      </c>
      <c r="W257" s="88">
        <f>計算過程!AL254</f>
        <v>0</v>
      </c>
    </row>
    <row r="258" spans="8:23">
      <c r="H258" s="28">
        <v>41889</v>
      </c>
      <c r="I258" s="88">
        <f ca="1">計算過程!B255</f>
        <v>6.6069334073014998</v>
      </c>
      <c r="J258" s="88">
        <f ca="1">計算過程!C255</f>
        <v>10.656344205324999</v>
      </c>
      <c r="K258" s="88">
        <f ca="1">計算過程!D255</f>
        <v>0.85250753642599986</v>
      </c>
      <c r="L258" s="88">
        <f ca="1">計算過程!E255</f>
        <v>19.181419569585</v>
      </c>
      <c r="M258" s="88">
        <f ca="1">計算過程!F255</f>
        <v>0</v>
      </c>
      <c r="N258" s="88">
        <f ca="1">計算過程!G255</f>
        <v>3.8241666666666663</v>
      </c>
      <c r="O258" s="88">
        <f>計算過程!H255</f>
        <v>0</v>
      </c>
      <c r="P258" s="88">
        <f>計算過程!P255</f>
        <v>62</v>
      </c>
      <c r="Q258" s="88">
        <f>計算過程!Q255</f>
        <v>100</v>
      </c>
      <c r="R258" s="88">
        <f>計算過程!R255</f>
        <v>8</v>
      </c>
      <c r="S258" s="88">
        <f>計算過程!S255</f>
        <v>180</v>
      </c>
      <c r="T258" s="88">
        <f>計算過程!T255</f>
        <v>0</v>
      </c>
      <c r="U258" s="88">
        <f ca="1">計算過程!U255</f>
        <v>20.097211956027628</v>
      </c>
      <c r="V258" s="88">
        <f>計算過程!AF255</f>
        <v>17.041666666666668</v>
      </c>
      <c r="W258" s="88">
        <f>計算過程!AL255</f>
        <v>0</v>
      </c>
    </row>
    <row r="259" spans="8:23">
      <c r="H259" s="28">
        <v>41890</v>
      </c>
      <c r="I259" s="88">
        <f ca="1">計算過程!B256</f>
        <v>9.8646662164959995</v>
      </c>
      <c r="J259" s="88">
        <f ca="1">計算過程!C256</f>
        <v>16.083694918200003</v>
      </c>
      <c r="K259" s="88">
        <f ca="1">計算過程!D256</f>
        <v>3.0022897180640005</v>
      </c>
      <c r="L259" s="88">
        <f ca="1">計算過程!E256</f>
        <v>19.300433901839998</v>
      </c>
      <c r="M259" s="88">
        <f ca="1">計算過程!F256</f>
        <v>0</v>
      </c>
      <c r="N259" s="88">
        <f ca="1">計算過程!G256</f>
        <v>3.9314999999999998</v>
      </c>
      <c r="O259" s="88">
        <f>計算過程!H256</f>
        <v>0</v>
      </c>
      <c r="P259" s="88">
        <f>計算過程!P256</f>
        <v>92</v>
      </c>
      <c r="Q259" s="88">
        <f>計算過程!Q256</f>
        <v>150</v>
      </c>
      <c r="R259" s="88">
        <f>計算過程!R256</f>
        <v>28</v>
      </c>
      <c r="S259" s="88">
        <f>計算過程!S256</f>
        <v>180</v>
      </c>
      <c r="T259" s="88">
        <f>計算過程!T256</f>
        <v>0</v>
      </c>
      <c r="U259" s="88">
        <f ca="1">計算過程!U256</f>
        <v>20.589738201047126</v>
      </c>
      <c r="V259" s="88">
        <f>計算過程!AF256</f>
        <v>16.275000000000002</v>
      </c>
      <c r="W259" s="88">
        <f>計算過程!AL256</f>
        <v>0</v>
      </c>
    </row>
    <row r="260" spans="8:23">
      <c r="H260" s="28">
        <v>41891</v>
      </c>
      <c r="I260" s="88">
        <f ca="1">計算過程!B257</f>
        <v>15.218305180260002</v>
      </c>
      <c r="J260" s="88">
        <f ca="1">計算過程!C257</f>
        <v>21.7404359718</v>
      </c>
      <c r="K260" s="88">
        <f ca="1">計算過程!D257</f>
        <v>3.2610653957700002</v>
      </c>
      <c r="L260" s="88">
        <f ca="1">計算過程!E257</f>
        <v>19.566392374620001</v>
      </c>
      <c r="M260" s="88">
        <f ca="1">計算過程!F257</f>
        <v>0</v>
      </c>
      <c r="N260" s="88">
        <f ca="1">計算過程!G257</f>
        <v>3.9795000000000007</v>
      </c>
      <c r="O260" s="88">
        <f>計算過程!H257</f>
        <v>0</v>
      </c>
      <c r="P260" s="88">
        <f>計算過程!P257</f>
        <v>140</v>
      </c>
      <c r="Q260" s="88">
        <f>計算過程!Q257</f>
        <v>200</v>
      </c>
      <c r="R260" s="88">
        <f>計算過程!R257</f>
        <v>30</v>
      </c>
      <c r="S260" s="88">
        <f>計算過程!S257</f>
        <v>180</v>
      </c>
      <c r="T260" s="88">
        <f>計算過程!T257</f>
        <v>0</v>
      </c>
      <c r="U260" s="88">
        <f ca="1">計算過程!U257</f>
        <v>20.681087819065525</v>
      </c>
      <c r="V260" s="88">
        <f>計算過程!AF257</f>
        <v>15.849999999999996</v>
      </c>
      <c r="W260" s="88">
        <f>計算過程!AL257</f>
        <v>0</v>
      </c>
    </row>
    <row r="261" spans="8:23">
      <c r="H261" s="28">
        <v>41892</v>
      </c>
      <c r="I261" s="88">
        <f ca="1">計算過程!B258</f>
        <v>20.193810239511997</v>
      </c>
      <c r="J261" s="88">
        <f ca="1">計算過程!C258</f>
        <v>26.339752486319998</v>
      </c>
      <c r="K261" s="88">
        <f ca="1">計算過程!D258</f>
        <v>5.0484525598779992</v>
      </c>
      <c r="L261" s="88">
        <f ca="1">計算過程!E258</f>
        <v>19.754814364739996</v>
      </c>
      <c r="M261" s="88">
        <f ca="1">計算過程!F258</f>
        <v>0</v>
      </c>
      <c r="N261" s="88">
        <f ca="1">計算過程!G258</f>
        <v>3.6946666666666665</v>
      </c>
      <c r="O261" s="88">
        <f>計算過程!H258</f>
        <v>0</v>
      </c>
      <c r="P261" s="88">
        <f>計算過程!P258</f>
        <v>184</v>
      </c>
      <c r="Q261" s="88">
        <f>計算過程!Q258</f>
        <v>240</v>
      </c>
      <c r="R261" s="88">
        <f>計算過程!R258</f>
        <v>46</v>
      </c>
      <c r="S261" s="88">
        <f>計算過程!S258</f>
        <v>180</v>
      </c>
      <c r="T261" s="88">
        <f>計算過程!T258</f>
        <v>0</v>
      </c>
      <c r="U261" s="88">
        <f ca="1">計算過程!U258</f>
        <v>19.09694713124475</v>
      </c>
      <c r="V261" s="88">
        <f>計算過程!AF258</f>
        <v>17.966666666666665</v>
      </c>
      <c r="W261" s="88">
        <f>計算過程!AL258</f>
        <v>0</v>
      </c>
    </row>
    <row r="262" spans="8:23">
      <c r="H262" s="28">
        <v>41893</v>
      </c>
      <c r="I262" s="88">
        <f ca="1">計算過程!B259</f>
        <v>10.136215282738998</v>
      </c>
      <c r="J262" s="88">
        <f ca="1">計算過程!C259</f>
        <v>16.526437960987501</v>
      </c>
      <c r="K262" s="88">
        <f ca="1">計算過程!D259</f>
        <v>3.0849350860509999</v>
      </c>
      <c r="L262" s="88">
        <f ca="1">計算過程!E259</f>
        <v>19.831725553184999</v>
      </c>
      <c r="M262" s="88">
        <f ca="1">計算過程!F259</f>
        <v>0</v>
      </c>
      <c r="N262" s="88">
        <f ca="1">計算過程!G259</f>
        <v>3.8667500000000006</v>
      </c>
      <c r="O262" s="88">
        <f>計算過程!H259</f>
        <v>0</v>
      </c>
      <c r="P262" s="88">
        <f>計算過程!P259</f>
        <v>92</v>
      </c>
      <c r="Q262" s="88">
        <f>計算過程!Q259</f>
        <v>150</v>
      </c>
      <c r="R262" s="88">
        <f>計算過程!R259</f>
        <v>28</v>
      </c>
      <c r="S262" s="88">
        <f>計算過程!S259</f>
        <v>180</v>
      </c>
      <c r="T262" s="88">
        <f>計算過程!T259</f>
        <v>0</v>
      </c>
      <c r="U262" s="88">
        <f ca="1">計算過程!U259</f>
        <v>19.942365768869305</v>
      </c>
      <c r="V262" s="88">
        <f>計算過程!AF259</f>
        <v>16.737499999999997</v>
      </c>
      <c r="W262" s="88">
        <f>計算過程!AL259</f>
        <v>0</v>
      </c>
    </row>
    <row r="263" spans="8:23">
      <c r="H263" s="28">
        <v>41894</v>
      </c>
      <c r="I263" s="88">
        <f ca="1">計算過程!B260</f>
        <v>6.7911543466584998</v>
      </c>
      <c r="J263" s="88">
        <f ca="1">計算過程!C260</f>
        <v>10.953474752675</v>
      </c>
      <c r="K263" s="88">
        <f ca="1">計算過程!D260</f>
        <v>0.87627798021399994</v>
      </c>
      <c r="L263" s="88">
        <f ca="1">計算過程!E260</f>
        <v>19.716254554815002</v>
      </c>
      <c r="M263" s="88">
        <f ca="1">計算過程!F260</f>
        <v>0</v>
      </c>
      <c r="N263" s="88">
        <f ca="1">計算過程!G260</f>
        <v>3.8440000000000007</v>
      </c>
      <c r="O263" s="88">
        <f>計算過程!H260</f>
        <v>0</v>
      </c>
      <c r="P263" s="88">
        <f>計算過程!P260</f>
        <v>62</v>
      </c>
      <c r="Q263" s="88">
        <f>計算過程!Q260</f>
        <v>100</v>
      </c>
      <c r="R263" s="88">
        <f>計算過程!R260</f>
        <v>8</v>
      </c>
      <c r="S263" s="88">
        <f>計算過程!S260</f>
        <v>180</v>
      </c>
      <c r="T263" s="88">
        <f>計算過程!T260</f>
        <v>0</v>
      </c>
      <c r="U263" s="88">
        <f ca="1">計算過程!U260</f>
        <v>19.89084381726726</v>
      </c>
      <c r="V263" s="88">
        <f>計算過程!AF260</f>
        <v>16.899999999999995</v>
      </c>
      <c r="W263" s="88">
        <f>計算過程!AL260</f>
        <v>0</v>
      </c>
    </row>
    <row r="264" spans="8:23">
      <c r="H264" s="28">
        <v>41895</v>
      </c>
      <c r="I264" s="88">
        <f ca="1">計算過程!B261</f>
        <v>9.9902669811489986</v>
      </c>
      <c r="J264" s="88">
        <f ca="1">計算過程!C261</f>
        <v>16.2884787736125</v>
      </c>
      <c r="K264" s="88">
        <f ca="1">計算過程!D261</f>
        <v>3.0405160377409999</v>
      </c>
      <c r="L264" s="88">
        <f ca="1">計算過程!E261</f>
        <v>19.546174528335001</v>
      </c>
      <c r="M264" s="88">
        <f ca="1">計算過程!F261</f>
        <v>0</v>
      </c>
      <c r="N264" s="88">
        <f ca="1">計算過程!G261</f>
        <v>3.9046666666666665</v>
      </c>
      <c r="O264" s="88">
        <f>計算過程!H261</f>
        <v>0</v>
      </c>
      <c r="P264" s="88">
        <f>計算過程!P261</f>
        <v>92</v>
      </c>
      <c r="Q264" s="88">
        <f>計算過程!Q261</f>
        <v>150</v>
      </c>
      <c r="R264" s="88">
        <f>計算過程!R261</f>
        <v>28</v>
      </c>
      <c r="S264" s="88">
        <f>計算過程!S261</f>
        <v>180</v>
      </c>
      <c r="T264" s="88">
        <f>計算過程!T261</f>
        <v>0</v>
      </c>
      <c r="U264" s="88">
        <f ca="1">計算過程!U261</f>
        <v>20.304037958898917</v>
      </c>
      <c r="V264" s="88">
        <f>計算過程!AF261</f>
        <v>16.466666666666665</v>
      </c>
      <c r="W264" s="88">
        <f>計算過程!AL261</f>
        <v>0</v>
      </c>
    </row>
    <row r="265" spans="8:23">
      <c r="H265" s="28">
        <v>41896</v>
      </c>
      <c r="I265" s="88">
        <f ca="1">計算過程!B262</f>
        <v>9.9179320199959999</v>
      </c>
      <c r="J265" s="88">
        <f ca="1">計算過程!C262</f>
        <v>16.170541336949999</v>
      </c>
      <c r="K265" s="88">
        <f ca="1">計算過程!D262</f>
        <v>3.0185010495640001</v>
      </c>
      <c r="L265" s="88">
        <f ca="1">計算過程!E262</f>
        <v>19.404649604339998</v>
      </c>
      <c r="M265" s="88">
        <f ca="1">計算過程!F262</f>
        <v>0</v>
      </c>
      <c r="N265" s="88">
        <f ca="1">計算過程!G262</f>
        <v>3.7903333333333324</v>
      </c>
      <c r="O265" s="88">
        <f>計算過程!H262</f>
        <v>0</v>
      </c>
      <c r="P265" s="88">
        <f>計算過程!P262</f>
        <v>92</v>
      </c>
      <c r="Q265" s="88">
        <f>計算過程!Q262</f>
        <v>150</v>
      </c>
      <c r="R265" s="88">
        <f>計算過程!R262</f>
        <v>28</v>
      </c>
      <c r="S265" s="88">
        <f>計算過程!S262</f>
        <v>180</v>
      </c>
      <c r="T265" s="88">
        <f>計算過程!T262</f>
        <v>0</v>
      </c>
      <c r="U265" s="88">
        <f ca="1">計算過程!U262</f>
        <v>19.790423514080185</v>
      </c>
      <c r="V265" s="88">
        <f>計算過程!AF262</f>
        <v>17.283333333333335</v>
      </c>
      <c r="W265" s="88">
        <f>計算過程!AL262</f>
        <v>0</v>
      </c>
    </row>
    <row r="266" spans="8:23">
      <c r="H266" s="28">
        <v>41897</v>
      </c>
      <c r="I266" s="88">
        <f ca="1">計算過程!B263</f>
        <v>3.4265564402159998</v>
      </c>
      <c r="J266" s="88">
        <f ca="1">計算過程!C263</f>
        <v>20.345178863782497</v>
      </c>
      <c r="K266" s="88">
        <f ca="1">計算過程!D263</f>
        <v>2.9982368851889998</v>
      </c>
      <c r="L266" s="88">
        <f ca="1">計算過程!E263</f>
        <v>0</v>
      </c>
      <c r="M266" s="88">
        <f ca="1">計算過程!F263</f>
        <v>0</v>
      </c>
      <c r="N266" s="88">
        <f ca="1">計算過程!G263</f>
        <v>0</v>
      </c>
      <c r="O266" s="88">
        <f>計算過程!H263</f>
        <v>0</v>
      </c>
      <c r="P266" s="88">
        <f>計算過程!P263</f>
        <v>32</v>
      </c>
      <c r="Q266" s="88">
        <f>計算過程!Q263</f>
        <v>190</v>
      </c>
      <c r="R266" s="88">
        <f>計算過程!R263</f>
        <v>28</v>
      </c>
      <c r="S266" s="88">
        <f>計算過程!S263</f>
        <v>0</v>
      </c>
      <c r="T266" s="88">
        <f>計算過程!T263</f>
        <v>0</v>
      </c>
      <c r="U266" s="88">
        <f ca="1">計算過程!U263</f>
        <v>0</v>
      </c>
      <c r="V266" s="88">
        <f>計算過程!AF263</f>
        <v>15.999999999999998</v>
      </c>
      <c r="W266" s="88">
        <f>計算過程!AL263</f>
        <v>0</v>
      </c>
    </row>
    <row r="267" spans="8:23">
      <c r="H267" s="28">
        <v>41898</v>
      </c>
      <c r="I267" s="88">
        <f ca="1">計算過程!B264</f>
        <v>14.93071615945</v>
      </c>
      <c r="J267" s="88">
        <f ca="1">計算過程!C264</f>
        <v>21.329594513500002</v>
      </c>
      <c r="K267" s="88">
        <f ca="1">計算過程!D264</f>
        <v>3.1994391770249999</v>
      </c>
      <c r="L267" s="88">
        <f ca="1">計算過程!E264</f>
        <v>19.196635062149998</v>
      </c>
      <c r="M267" s="88">
        <f ca="1">計算過程!F264</f>
        <v>0</v>
      </c>
      <c r="N267" s="88">
        <f ca="1">計算過程!G264</f>
        <v>4.2671250000000001</v>
      </c>
      <c r="O267" s="88">
        <f>計算過程!H264</f>
        <v>0</v>
      </c>
      <c r="P267" s="88">
        <f>計算過程!P264</f>
        <v>140</v>
      </c>
      <c r="Q267" s="88">
        <f>計算過程!Q264</f>
        <v>200</v>
      </c>
      <c r="R267" s="88">
        <f>計算過程!R264</f>
        <v>30</v>
      </c>
      <c r="S267" s="88">
        <f>計算過程!S264</f>
        <v>180</v>
      </c>
      <c r="T267" s="88">
        <f>計算過程!T264</f>
        <v>0</v>
      </c>
      <c r="U267" s="88">
        <f ca="1">計算過程!U264</f>
        <v>22.415141278488836</v>
      </c>
      <c r="V267" s="88">
        <f>計算過程!AF264</f>
        <v>13.637499999999998</v>
      </c>
      <c r="W267" s="88">
        <f>計算過程!AL264</f>
        <v>0</v>
      </c>
    </row>
    <row r="268" spans="8:23">
      <c r="H268" s="28">
        <v>41899</v>
      </c>
      <c r="I268" s="88">
        <f ca="1">計算過程!B265</f>
        <v>3.4339302801440001</v>
      </c>
      <c r="J268" s="88">
        <f ca="1">計算過程!C265</f>
        <v>20.388961038354999</v>
      </c>
      <c r="K268" s="88">
        <f ca="1">計算過程!D265</f>
        <v>3.0046889951260001</v>
      </c>
      <c r="L268" s="88">
        <f ca="1">計算過程!E265</f>
        <v>0</v>
      </c>
      <c r="M268" s="88">
        <f ca="1">計算過程!F265</f>
        <v>0</v>
      </c>
      <c r="N268" s="88">
        <f ca="1">計算過程!G265</f>
        <v>0</v>
      </c>
      <c r="O268" s="88">
        <f>計算過程!H265</f>
        <v>0</v>
      </c>
      <c r="P268" s="88">
        <f>計算過程!P265</f>
        <v>32</v>
      </c>
      <c r="Q268" s="88">
        <f>計算過程!Q265</f>
        <v>190</v>
      </c>
      <c r="R268" s="88">
        <f>計算過程!R265</f>
        <v>28</v>
      </c>
      <c r="S268" s="88">
        <f>計算過程!S265</f>
        <v>0</v>
      </c>
      <c r="T268" s="88">
        <f>計算過程!T265</f>
        <v>0</v>
      </c>
      <c r="U268" s="88">
        <f ca="1">計算過程!U265</f>
        <v>0</v>
      </c>
      <c r="V268" s="88">
        <f>計算過程!AF265</f>
        <v>12.60416666666667</v>
      </c>
      <c r="W268" s="88">
        <f>計算過程!AL265</f>
        <v>0</v>
      </c>
    </row>
    <row r="269" spans="8:23">
      <c r="H269" s="28">
        <v>41900</v>
      </c>
      <c r="I269" s="88">
        <f ca="1">計算過程!B266</f>
        <v>9.986005716869002</v>
      </c>
      <c r="J269" s="88">
        <f ca="1">計算過程!C266</f>
        <v>16.281531060112499</v>
      </c>
      <c r="K269" s="88">
        <f ca="1">計算過程!D266</f>
        <v>3.0392191312210004</v>
      </c>
      <c r="L269" s="88">
        <f ca="1">計算過程!E266</f>
        <v>19.537837272135004</v>
      </c>
      <c r="M269" s="88">
        <f ca="1">計算過程!F266</f>
        <v>0</v>
      </c>
      <c r="N269" s="88">
        <f ca="1">計算過程!G266</f>
        <v>4.2091666666666674</v>
      </c>
      <c r="O269" s="88">
        <f>計算過程!H266</f>
        <v>0</v>
      </c>
      <c r="P269" s="88">
        <f>計算過程!P266</f>
        <v>92</v>
      </c>
      <c r="Q269" s="88">
        <f>計算過程!Q266</f>
        <v>150</v>
      </c>
      <c r="R269" s="88">
        <f>計算過程!R266</f>
        <v>28</v>
      </c>
      <c r="S269" s="88">
        <f>計算過程!S266</f>
        <v>180</v>
      </c>
      <c r="T269" s="88">
        <f>計算過程!T266</f>
        <v>0</v>
      </c>
      <c r="U269" s="88">
        <f ca="1">計算過程!U266</f>
        <v>21.892693008217627</v>
      </c>
      <c r="V269" s="88">
        <f>計算過程!AF266</f>
        <v>14.083333333333334</v>
      </c>
      <c r="W269" s="88">
        <f>計算過程!AL266</f>
        <v>0</v>
      </c>
    </row>
    <row r="270" spans="8:23">
      <c r="H270" s="28">
        <v>41901</v>
      </c>
      <c r="I270" s="88">
        <f ca="1">計算過程!B267</f>
        <v>6.7674626436234995</v>
      </c>
      <c r="J270" s="88">
        <f ca="1">計算過程!C267</f>
        <v>10.915262328425001</v>
      </c>
      <c r="K270" s="88">
        <f ca="1">計算過程!D267</f>
        <v>0.87322098627400002</v>
      </c>
      <c r="L270" s="88">
        <f ca="1">計算過程!E267</f>
        <v>19.647472191165001</v>
      </c>
      <c r="M270" s="88">
        <f ca="1">計算過程!F267</f>
        <v>0</v>
      </c>
      <c r="N270" s="88">
        <f ca="1">計算過程!G267</f>
        <v>3.7815833333333333</v>
      </c>
      <c r="O270" s="88">
        <f>計算過程!H267</f>
        <v>0</v>
      </c>
      <c r="P270" s="88">
        <f>計算過程!P267</f>
        <v>62</v>
      </c>
      <c r="Q270" s="88">
        <f>計算過程!Q267</f>
        <v>100</v>
      </c>
      <c r="R270" s="88">
        <f>計算過程!R267</f>
        <v>8</v>
      </c>
      <c r="S270" s="88">
        <f>計算過程!S267</f>
        <v>180</v>
      </c>
      <c r="T270" s="88">
        <f>計算過程!T267</f>
        <v>0</v>
      </c>
      <c r="U270" s="88">
        <f ca="1">計算過程!U267</f>
        <v>19.606636073799582</v>
      </c>
      <c r="V270" s="88">
        <f>計算過程!AF267</f>
        <v>17.345833333333335</v>
      </c>
      <c r="W270" s="88">
        <f>計算過程!AL267</f>
        <v>0</v>
      </c>
    </row>
    <row r="271" spans="8:23">
      <c r="H271" s="28">
        <v>41902</v>
      </c>
      <c r="I271" s="88">
        <f ca="1">計算過程!B268</f>
        <v>14.788220906004002</v>
      </c>
      <c r="J271" s="88">
        <f ca="1">計算過程!C268</f>
        <v>21.747383685300001</v>
      </c>
      <c r="K271" s="88">
        <f ca="1">計算過程!D268</f>
        <v>3.6970552265010004</v>
      </c>
      <c r="L271" s="88">
        <f ca="1">計算過程!E268</f>
        <v>19.572645316770004</v>
      </c>
      <c r="M271" s="88">
        <f ca="1">計算過程!F268</f>
        <v>0</v>
      </c>
      <c r="N271" s="88">
        <f ca="1">計算過程!G268</f>
        <v>3.7996666666666661</v>
      </c>
      <c r="O271" s="88">
        <f>計算過程!H268</f>
        <v>0</v>
      </c>
      <c r="P271" s="88">
        <f>計算過程!P268</f>
        <v>136</v>
      </c>
      <c r="Q271" s="88">
        <f>計算過程!Q268</f>
        <v>200</v>
      </c>
      <c r="R271" s="88">
        <f>計算過程!R268</f>
        <v>34</v>
      </c>
      <c r="S271" s="88">
        <f>計算過程!S268</f>
        <v>180</v>
      </c>
      <c r="T271" s="88">
        <f>計算過程!T268</f>
        <v>0</v>
      </c>
      <c r="U271" s="88">
        <f ca="1">計算過程!U268</f>
        <v>19.742946617519351</v>
      </c>
      <c r="V271" s="88">
        <f>計算過程!AF268</f>
        <v>17.216666666666665</v>
      </c>
      <c r="W271" s="88">
        <f>計算過程!AL268</f>
        <v>0</v>
      </c>
    </row>
    <row r="272" spans="8:23">
      <c r="H272" s="28">
        <v>41903</v>
      </c>
      <c r="I272" s="88">
        <f ca="1">計算過程!B269</f>
        <v>6.7546116895529993</v>
      </c>
      <c r="J272" s="88">
        <f ca="1">計算過程!C269</f>
        <v>10.894534983149999</v>
      </c>
      <c r="K272" s="88">
        <f ca="1">計算過程!D269</f>
        <v>0.87156279865200004</v>
      </c>
      <c r="L272" s="88">
        <f ca="1">計算過程!E269</f>
        <v>19.610162969669997</v>
      </c>
      <c r="M272" s="88">
        <f ca="1">計算過程!F269</f>
        <v>0</v>
      </c>
      <c r="N272" s="88">
        <f ca="1">計算過程!G269</f>
        <v>3.9093333333333327</v>
      </c>
      <c r="O272" s="88">
        <f>計算過程!H269</f>
        <v>0</v>
      </c>
      <c r="P272" s="88">
        <f>計算過程!P269</f>
        <v>62</v>
      </c>
      <c r="Q272" s="88">
        <f>計算過程!Q269</f>
        <v>100</v>
      </c>
      <c r="R272" s="88">
        <f>計算過程!R269</f>
        <v>8</v>
      </c>
      <c r="S272" s="88">
        <f>計算過程!S269</f>
        <v>180</v>
      </c>
      <c r="T272" s="88">
        <f>計算過程!T269</f>
        <v>0</v>
      </c>
      <c r="U272" s="88">
        <f ca="1">計算過程!U269</f>
        <v>20.290796122667267</v>
      </c>
      <c r="V272" s="88">
        <f>計算過程!AF269</f>
        <v>16.433333333333337</v>
      </c>
      <c r="W272" s="88">
        <f>計算過程!AL269</f>
        <v>0</v>
      </c>
    </row>
    <row r="273" spans="8:23">
      <c r="H273" s="28">
        <v>41904</v>
      </c>
      <c r="I273" s="88">
        <f ca="1">計算過程!B270</f>
        <v>10.030748991809</v>
      </c>
      <c r="J273" s="88">
        <f ca="1">計算過程!C270</f>
        <v>16.354482051862501</v>
      </c>
      <c r="K273" s="88">
        <f ca="1">計算過程!D270</f>
        <v>3.0528366496809998</v>
      </c>
      <c r="L273" s="88">
        <f ca="1">計算過程!E270</f>
        <v>19.625378462234998</v>
      </c>
      <c r="M273" s="88">
        <f ca="1">計算過程!F270</f>
        <v>0</v>
      </c>
      <c r="N273" s="88">
        <f ca="1">計算過程!G270</f>
        <v>4.2080833333333327</v>
      </c>
      <c r="O273" s="88">
        <f>計算過程!H270</f>
        <v>0</v>
      </c>
      <c r="P273" s="88">
        <f>計算過程!P270</f>
        <v>92</v>
      </c>
      <c r="Q273" s="88">
        <f>計算過程!Q270</f>
        <v>150</v>
      </c>
      <c r="R273" s="88">
        <f>計算過程!R270</f>
        <v>28</v>
      </c>
      <c r="S273" s="88">
        <f>計算過程!S270</f>
        <v>180</v>
      </c>
      <c r="T273" s="88">
        <f>計算過程!T270</f>
        <v>0</v>
      </c>
      <c r="U273" s="88">
        <f ca="1">計算過程!U270</f>
        <v>21.831833699636942</v>
      </c>
      <c r="V273" s="88">
        <f>計算過程!AF270</f>
        <v>14.091666666666667</v>
      </c>
      <c r="W273" s="88">
        <f>計算過程!AL270</f>
        <v>0</v>
      </c>
    </row>
    <row r="274" spans="8:23">
      <c r="H274" s="28">
        <v>41905</v>
      </c>
      <c r="I274" s="88">
        <f ca="1">計算過程!B271</f>
        <v>15.373447622715</v>
      </c>
      <c r="J274" s="88">
        <f ca="1">計算過程!C271</f>
        <v>21.962068032449999</v>
      </c>
      <c r="K274" s="88">
        <f ca="1">計算過程!D271</f>
        <v>3.2943102048674997</v>
      </c>
      <c r="L274" s="88">
        <f ca="1">計算過程!E271</f>
        <v>19.765861229204997</v>
      </c>
      <c r="M274" s="88">
        <f ca="1">計算過程!F271</f>
        <v>0</v>
      </c>
      <c r="N274" s="88">
        <f ca="1">計算過程!G271</f>
        <v>3.9908749999999995</v>
      </c>
      <c r="O274" s="88">
        <f>計算過程!H271</f>
        <v>0</v>
      </c>
      <c r="P274" s="88">
        <f>計算過程!P271</f>
        <v>140</v>
      </c>
      <c r="Q274" s="88">
        <f>計算過程!Q271</f>
        <v>200</v>
      </c>
      <c r="R274" s="88">
        <f>計算過程!R271</f>
        <v>30</v>
      </c>
      <c r="S274" s="88">
        <f>計算過程!S271</f>
        <v>180</v>
      </c>
      <c r="T274" s="88">
        <f>計算過程!T271</f>
        <v>0</v>
      </c>
      <c r="U274" s="88">
        <f ca="1">計算過程!U271</f>
        <v>20.621443628188587</v>
      </c>
      <c r="V274" s="88">
        <f>計算過程!AF271</f>
        <v>15.762500000000003</v>
      </c>
      <c r="W274" s="88">
        <f>計算過程!AL271</f>
        <v>0</v>
      </c>
    </row>
    <row r="275" spans="8:23">
      <c r="H275" s="28">
        <v>41906</v>
      </c>
      <c r="I275" s="88">
        <f ca="1">計算過程!B272</f>
        <v>20.241110273020002</v>
      </c>
      <c r="J275" s="88">
        <f ca="1">計算過程!C272</f>
        <v>26.401448182200003</v>
      </c>
      <c r="K275" s="88">
        <f ca="1">計算過程!D272</f>
        <v>5.0602775682550005</v>
      </c>
      <c r="L275" s="88">
        <f ca="1">計算過程!E272</f>
        <v>19.80108613665</v>
      </c>
      <c r="M275" s="88">
        <f ca="1">計算過程!F272</f>
        <v>0</v>
      </c>
      <c r="N275" s="88">
        <f ca="1">計算過程!G272</f>
        <v>4.2275833333333344</v>
      </c>
      <c r="O275" s="88">
        <f>計算過程!H272</f>
        <v>0</v>
      </c>
      <c r="P275" s="88">
        <f>計算過程!P272</f>
        <v>184</v>
      </c>
      <c r="Q275" s="88">
        <f>計算過程!Q272</f>
        <v>240</v>
      </c>
      <c r="R275" s="88">
        <f>計算過程!R272</f>
        <v>46</v>
      </c>
      <c r="S275" s="88">
        <f>計算過程!S272</f>
        <v>180</v>
      </c>
      <c r="T275" s="88">
        <f>計算過程!T272</f>
        <v>0</v>
      </c>
      <c r="U275" s="88">
        <f ca="1">計算過程!U272</f>
        <v>21.82248427857019</v>
      </c>
      <c r="V275" s="88">
        <f>計算過程!AF272</f>
        <v>13.941666666666668</v>
      </c>
      <c r="W275" s="88">
        <f>計算過程!AL272</f>
        <v>0</v>
      </c>
    </row>
    <row r="276" spans="8:23">
      <c r="H276" s="28">
        <v>41907</v>
      </c>
      <c r="I276" s="88">
        <f ca="1">計算過程!B273</f>
        <v>10.205993485323999</v>
      </c>
      <c r="J276" s="88">
        <f ca="1">計算過程!C273</f>
        <v>16.640206769549998</v>
      </c>
      <c r="K276" s="88">
        <f ca="1">計算過程!D273</f>
        <v>3.106171930316</v>
      </c>
      <c r="L276" s="88">
        <f ca="1">計算過程!E273</f>
        <v>19.968248123459997</v>
      </c>
      <c r="M276" s="88">
        <f ca="1">計算過程!F273</f>
        <v>0</v>
      </c>
      <c r="N276" s="88">
        <f ca="1">計算過程!G273</f>
        <v>4.3045</v>
      </c>
      <c r="O276" s="88">
        <f>計算過程!H273</f>
        <v>0</v>
      </c>
      <c r="P276" s="88">
        <f>計算過程!P273</f>
        <v>92</v>
      </c>
      <c r="Q276" s="88">
        <f>計算過程!Q273</f>
        <v>150</v>
      </c>
      <c r="R276" s="88">
        <f>計算過程!R273</f>
        <v>28</v>
      </c>
      <c r="S276" s="88">
        <f>計算過程!S273</f>
        <v>180</v>
      </c>
      <c r="T276" s="88">
        <f>計算過程!T273</f>
        <v>0</v>
      </c>
      <c r="U276" s="88">
        <f ca="1">計算過程!U273</f>
        <v>22.113515569502599</v>
      </c>
      <c r="V276" s="88">
        <f>計算過程!AF273</f>
        <v>13.35</v>
      </c>
      <c r="W276" s="88">
        <f>計算過程!AL273</f>
        <v>0</v>
      </c>
    </row>
    <row r="277" spans="8:23">
      <c r="H277" s="28">
        <v>41908</v>
      </c>
      <c r="I277" s="88">
        <f ca="1">計算過程!B274</f>
        <v>6.923612504536</v>
      </c>
      <c r="J277" s="88">
        <f ca="1">計算過程!C274</f>
        <v>11.167116942799998</v>
      </c>
      <c r="K277" s="88">
        <f ca="1">計算過程!D274</f>
        <v>0.89336935542399987</v>
      </c>
      <c r="L277" s="88">
        <f ca="1">計算過程!E274</f>
        <v>20.100810497039998</v>
      </c>
      <c r="M277" s="88">
        <f ca="1">計算過程!F274</f>
        <v>0</v>
      </c>
      <c r="N277" s="88">
        <f ca="1">計算過程!G274</f>
        <v>4.3933333333333335</v>
      </c>
      <c r="O277" s="88">
        <f>計算過程!H274</f>
        <v>0</v>
      </c>
      <c r="P277" s="88">
        <f>計算過程!P274</f>
        <v>62</v>
      </c>
      <c r="Q277" s="88">
        <f>計算過程!Q274</f>
        <v>100</v>
      </c>
      <c r="R277" s="88">
        <f>計算過程!R274</f>
        <v>8</v>
      </c>
      <c r="S277" s="88">
        <f>計算過程!S274</f>
        <v>180</v>
      </c>
      <c r="T277" s="88">
        <f>計算過程!T274</f>
        <v>0</v>
      </c>
      <c r="U277" s="88">
        <f ca="1">計算過程!U274</f>
        <v>22.484810066875824</v>
      </c>
      <c r="V277" s="88">
        <f>計算過程!AF274</f>
        <v>12.666666666666666</v>
      </c>
      <c r="W277" s="88">
        <f>計算過程!AL274</f>
        <v>0</v>
      </c>
    </row>
    <row r="278" spans="8:23">
      <c r="H278" s="28">
        <v>41909</v>
      </c>
      <c r="I278" s="88">
        <f ca="1">計算過程!B275</f>
        <v>10.298569451806999</v>
      </c>
      <c r="J278" s="88">
        <f ca="1">計算過程!C275</f>
        <v>16.791145845337503</v>
      </c>
      <c r="K278" s="88">
        <f ca="1">計算過程!D275</f>
        <v>3.1343472244629997</v>
      </c>
      <c r="L278" s="88">
        <f ca="1">計算過程!E275</f>
        <v>20.149375014404999</v>
      </c>
      <c r="M278" s="88">
        <f ca="1">計算過程!F275</f>
        <v>0</v>
      </c>
      <c r="N278" s="88">
        <f ca="1">計算過程!G275</f>
        <v>4.3927916666666658</v>
      </c>
      <c r="O278" s="88">
        <f>計算過程!H275</f>
        <v>0</v>
      </c>
      <c r="P278" s="88">
        <f>計算過程!P275</f>
        <v>92</v>
      </c>
      <c r="Q278" s="88">
        <f>計算過程!Q275</f>
        <v>150</v>
      </c>
      <c r="R278" s="88">
        <f>計算過程!R275</f>
        <v>28</v>
      </c>
      <c r="S278" s="88">
        <f>計算過程!S275</f>
        <v>180</v>
      </c>
      <c r="T278" s="88">
        <f>計算過程!T275</f>
        <v>0</v>
      </c>
      <c r="U278" s="88">
        <f ca="1">計算過程!U275</f>
        <v>22.451036683395607</v>
      </c>
      <c r="V278" s="88">
        <f>計算過程!AF275</f>
        <v>12.670833333333333</v>
      </c>
      <c r="W278" s="88">
        <f>計算過程!AL275</f>
        <v>0</v>
      </c>
    </row>
    <row r="279" spans="8:23">
      <c r="H279" s="28">
        <v>41910</v>
      </c>
      <c r="I279" s="88">
        <f ca="1">計算過程!B276</f>
        <v>10.296864946095001</v>
      </c>
      <c r="J279" s="88">
        <f ca="1">計算過程!C276</f>
        <v>16.788366759937499</v>
      </c>
      <c r="K279" s="88">
        <f ca="1">計算過程!D276</f>
        <v>3.1338284618549999</v>
      </c>
      <c r="L279" s="88">
        <f ca="1">計算過程!E276</f>
        <v>20.146040111925</v>
      </c>
      <c r="M279" s="88">
        <f ca="1">計算過程!F276</f>
        <v>0</v>
      </c>
      <c r="N279" s="88">
        <f ca="1">計算過程!G276</f>
        <v>4.4166249999999998</v>
      </c>
      <c r="O279" s="88">
        <f>計算過程!H276</f>
        <v>0</v>
      </c>
      <c r="P279" s="88">
        <f>計算過程!P276</f>
        <v>92</v>
      </c>
      <c r="Q279" s="88">
        <f>計算過程!Q276</f>
        <v>150</v>
      </c>
      <c r="R279" s="88">
        <f>計算過程!R276</f>
        <v>28</v>
      </c>
      <c r="S279" s="88">
        <f>計算過程!S276</f>
        <v>180</v>
      </c>
      <c r="T279" s="88">
        <f>計算過程!T276</f>
        <v>0</v>
      </c>
      <c r="U279" s="88">
        <f ca="1">計算過程!U276</f>
        <v>22.574983657070977</v>
      </c>
      <c r="V279" s="88">
        <f>計算過程!AF276</f>
        <v>12.487499999999997</v>
      </c>
      <c r="W279" s="88">
        <f>計算過程!AL276</f>
        <v>0</v>
      </c>
    </row>
    <row r="280" spans="8:23">
      <c r="H280" s="28">
        <v>41911</v>
      </c>
      <c r="I280" s="88">
        <f ca="1">計算過程!B277</f>
        <v>10.337666551576</v>
      </c>
      <c r="J280" s="88">
        <f ca="1">計算過程!C277</f>
        <v>16.854891116699999</v>
      </c>
      <c r="K280" s="88">
        <f ca="1">計算過程!D277</f>
        <v>3.1462463417839999</v>
      </c>
      <c r="L280" s="88">
        <f ca="1">計算過程!E277</f>
        <v>20.225869340040003</v>
      </c>
      <c r="M280" s="88">
        <f ca="1">計算過程!F277</f>
        <v>0</v>
      </c>
      <c r="N280" s="88">
        <f ca="1">計算過程!G277</f>
        <v>4.6982916666666679</v>
      </c>
      <c r="O280" s="88">
        <f>計算過程!H277</f>
        <v>0</v>
      </c>
      <c r="P280" s="88">
        <f>計算過程!P277</f>
        <v>92</v>
      </c>
      <c r="Q280" s="88">
        <f>計算過程!Q277</f>
        <v>150</v>
      </c>
      <c r="R280" s="88">
        <f>計算過程!R277</f>
        <v>28</v>
      </c>
      <c r="S280" s="88">
        <f>計算過程!S277</f>
        <v>180</v>
      </c>
      <c r="T280" s="88">
        <f>計算過程!T277</f>
        <v>0</v>
      </c>
      <c r="U280" s="88">
        <f ca="1">計算過程!U277</f>
        <v>23.960369866526381</v>
      </c>
      <c r="V280" s="88">
        <f>計算過程!AF277</f>
        <v>10.320833333333333</v>
      </c>
      <c r="W280" s="88">
        <f>計算過程!AL277</f>
        <v>0</v>
      </c>
    </row>
    <row r="281" spans="8:23">
      <c r="H281" s="28">
        <v>41912</v>
      </c>
      <c r="I281" s="88">
        <f ca="1">計算過程!B278</f>
        <v>16.004554758009998</v>
      </c>
      <c r="J281" s="88">
        <f ca="1">計算過程!C278</f>
        <v>22.863649654300001</v>
      </c>
      <c r="K281" s="88">
        <f ca="1">計算過程!D278</f>
        <v>3.4295474481449997</v>
      </c>
      <c r="L281" s="88">
        <f ca="1">計算過程!E278</f>
        <v>20.577284688869998</v>
      </c>
      <c r="M281" s="88">
        <f ca="1">計算過程!F278</f>
        <v>0</v>
      </c>
      <c r="N281" s="88">
        <f ca="1">計算過程!G278</f>
        <v>4.6305833333333331</v>
      </c>
      <c r="O281" s="88">
        <f>計算過程!H278</f>
        <v>0</v>
      </c>
      <c r="P281" s="88">
        <f>計算過程!P278</f>
        <v>140</v>
      </c>
      <c r="Q281" s="88">
        <f>計算過程!Q278</f>
        <v>200</v>
      </c>
      <c r="R281" s="88">
        <f>計算過程!R278</f>
        <v>30</v>
      </c>
      <c r="S281" s="88">
        <f>計算過程!S278</f>
        <v>180</v>
      </c>
      <c r="T281" s="88">
        <f>計算過程!T278</f>
        <v>0</v>
      </c>
      <c r="U281" s="88">
        <f ca="1">計算過程!U278</f>
        <v>23.38226768692201</v>
      </c>
      <c r="V281" s="88">
        <f>計算過程!AF278</f>
        <v>10.841666666666669</v>
      </c>
      <c r="W281" s="88">
        <f>計算過程!AL278</f>
        <v>0</v>
      </c>
    </row>
    <row r="282" spans="8:23">
      <c r="H282" s="28">
        <v>41913</v>
      </c>
      <c r="I282" s="88">
        <f ca="1">計算過程!B279</f>
        <v>3.7148772868479996</v>
      </c>
      <c r="J282" s="88">
        <f ca="1">計算過程!C279</f>
        <v>22.057083890659996</v>
      </c>
      <c r="K282" s="88">
        <f ca="1">計算過程!D279</f>
        <v>3.2505176259919994</v>
      </c>
      <c r="L282" s="88">
        <f ca="1">計算過程!E279</f>
        <v>0</v>
      </c>
      <c r="M282" s="88">
        <f ca="1">計算過程!F279</f>
        <v>0</v>
      </c>
      <c r="N282" s="88">
        <f ca="1">計算過程!G279</f>
        <v>0</v>
      </c>
      <c r="O282" s="88">
        <f>計算過程!H279</f>
        <v>0</v>
      </c>
      <c r="P282" s="88">
        <f>計算過程!P279</f>
        <v>32</v>
      </c>
      <c r="Q282" s="88">
        <f>計算過程!Q279</f>
        <v>190</v>
      </c>
      <c r="R282" s="88">
        <f>計算過程!R279</f>
        <v>28</v>
      </c>
      <c r="S282" s="88">
        <f>計算過程!S279</f>
        <v>0</v>
      </c>
      <c r="T282" s="88">
        <f>計算過程!T279</f>
        <v>0</v>
      </c>
      <c r="U282" s="88">
        <f ca="1">計算過程!U279</f>
        <v>0</v>
      </c>
      <c r="V282" s="88">
        <f>計算過程!AF279</f>
        <v>13.450000000000001</v>
      </c>
      <c r="W282" s="88">
        <f>計算過程!AL279</f>
        <v>0</v>
      </c>
    </row>
    <row r="283" spans="8:23">
      <c r="H283" s="28">
        <v>41914</v>
      </c>
      <c r="I283" s="88">
        <f ca="1">計算過程!B280</f>
        <v>10.7565488303</v>
      </c>
      <c r="J283" s="88">
        <f ca="1">計算過程!C280</f>
        <v>17.53785135375</v>
      </c>
      <c r="K283" s="88">
        <f ca="1">計算過程!D280</f>
        <v>3.2737322527000003</v>
      </c>
      <c r="L283" s="88">
        <f ca="1">計算過程!E280</f>
        <v>21.045421624500001</v>
      </c>
      <c r="M283" s="88">
        <f ca="1">計算過程!F280</f>
        <v>0</v>
      </c>
      <c r="N283" s="88">
        <f ca="1">計算過程!G280</f>
        <v>4.1409166666666675</v>
      </c>
      <c r="O283" s="88">
        <f>計算過程!H280</f>
        <v>0</v>
      </c>
      <c r="P283" s="88">
        <f>計算過程!P280</f>
        <v>92</v>
      </c>
      <c r="Q283" s="88">
        <f>計算過程!Q280</f>
        <v>150</v>
      </c>
      <c r="R283" s="88">
        <f>計算過程!R280</f>
        <v>28</v>
      </c>
      <c r="S283" s="88">
        <f>計算過程!S280</f>
        <v>180</v>
      </c>
      <c r="T283" s="88">
        <f>計算過程!T280</f>
        <v>0</v>
      </c>
      <c r="U283" s="88">
        <f ca="1">計算過程!U280</f>
        <v>20.638641941013081</v>
      </c>
      <c r="V283" s="88">
        <f>計算過程!AF280</f>
        <v>14.608333333333334</v>
      </c>
      <c r="W283" s="88">
        <f>計算過程!AL280</f>
        <v>0</v>
      </c>
    </row>
    <row r="284" spans="8:23">
      <c r="H284" s="28">
        <v>41915</v>
      </c>
      <c r="I284" s="88">
        <f ca="1">計算過程!B281</f>
        <v>7.2400762226519992</v>
      </c>
      <c r="J284" s="88">
        <f ca="1">計算過程!C281</f>
        <v>11.6775422946</v>
      </c>
      <c r="K284" s="88">
        <f ca="1">計算過程!D281</f>
        <v>0.93420338356799992</v>
      </c>
      <c r="L284" s="88">
        <f ca="1">計算過程!E281</f>
        <v>21.019576130279997</v>
      </c>
      <c r="M284" s="88">
        <f ca="1">計算過程!F281</f>
        <v>0</v>
      </c>
      <c r="N284" s="88">
        <f ca="1">計算過程!G281</f>
        <v>4.1008333333333313</v>
      </c>
      <c r="O284" s="88">
        <f>計算過程!H281</f>
        <v>0</v>
      </c>
      <c r="P284" s="88">
        <f>計算過程!P281</f>
        <v>62</v>
      </c>
      <c r="Q284" s="88">
        <f>計算過程!Q281</f>
        <v>100</v>
      </c>
      <c r="R284" s="88">
        <f>計算過程!R281</f>
        <v>8</v>
      </c>
      <c r="S284" s="88">
        <f>計算過程!S281</f>
        <v>180</v>
      </c>
      <c r="T284" s="88">
        <f>計算過程!T281</f>
        <v>0</v>
      </c>
      <c r="U284" s="88">
        <f ca="1">計算過程!U281</f>
        <v>20.453500998064285</v>
      </c>
      <c r="V284" s="88">
        <f>計算過程!AF281</f>
        <v>14.916666666666673</v>
      </c>
      <c r="W284" s="88">
        <f>計算過程!AL281</f>
        <v>0</v>
      </c>
    </row>
    <row r="285" spans="8:23">
      <c r="H285" s="28">
        <v>41916</v>
      </c>
      <c r="I285" s="88">
        <f ca="1">計算過程!B282</f>
        <v>15.913426266374</v>
      </c>
      <c r="J285" s="88">
        <f ca="1">計算過程!C282</f>
        <v>23.402097450549999</v>
      </c>
      <c r="K285" s="88">
        <f ca="1">計算過程!D282</f>
        <v>3.9783565665934999</v>
      </c>
      <c r="L285" s="88">
        <f ca="1">計算過程!E282</f>
        <v>21.061887705495</v>
      </c>
      <c r="M285" s="88">
        <f ca="1">計算過程!F282</f>
        <v>0</v>
      </c>
      <c r="N285" s="88">
        <f ca="1">計算過程!G282</f>
        <v>4.7156249999999993</v>
      </c>
      <c r="O285" s="88">
        <f>計算過程!H282</f>
        <v>0</v>
      </c>
      <c r="P285" s="88">
        <f>計算過程!P282</f>
        <v>136</v>
      </c>
      <c r="Q285" s="88">
        <f>計算過程!Q282</f>
        <v>200</v>
      </c>
      <c r="R285" s="88">
        <f>計算過程!R282</f>
        <v>34</v>
      </c>
      <c r="S285" s="88">
        <f>計算過程!S282</f>
        <v>180</v>
      </c>
      <c r="T285" s="88">
        <f>計算過程!T282</f>
        <v>0</v>
      </c>
      <c r="U285" s="88">
        <f ca="1">計算過程!U282</f>
        <v>23.492320795606478</v>
      </c>
      <c r="V285" s="88">
        <f>計算過程!AF282</f>
        <v>10.1875</v>
      </c>
      <c r="W285" s="88">
        <f>計算過程!AL282</f>
        <v>0</v>
      </c>
    </row>
    <row r="286" spans="8:23">
      <c r="H286" s="28">
        <v>41917</v>
      </c>
      <c r="I286" s="88">
        <f ca="1">計算過程!B283</f>
        <v>7.3193357382599995</v>
      </c>
      <c r="J286" s="88">
        <f ca="1">計算過程!C283</f>
        <v>11.805380222999998</v>
      </c>
      <c r="K286" s="88">
        <f ca="1">計算過程!D283</f>
        <v>0.94443041783999993</v>
      </c>
      <c r="L286" s="88">
        <f ca="1">計算過程!E283</f>
        <v>21.2496844014</v>
      </c>
      <c r="M286" s="88">
        <f ca="1">計算過程!F283</f>
        <v>0</v>
      </c>
      <c r="N286" s="88">
        <f ca="1">計算過程!G283</f>
        <v>5.0958749999999995</v>
      </c>
      <c r="O286" s="88">
        <f>計算過程!H283</f>
        <v>0</v>
      </c>
      <c r="P286" s="88">
        <f>計算過程!P283</f>
        <v>62</v>
      </c>
      <c r="Q286" s="88">
        <f>計算過程!Q283</f>
        <v>100</v>
      </c>
      <c r="R286" s="88">
        <f>計算過程!R283</f>
        <v>8</v>
      </c>
      <c r="S286" s="88">
        <f>計算過程!S283</f>
        <v>180</v>
      </c>
      <c r="T286" s="88">
        <f>計算過程!T283</f>
        <v>0</v>
      </c>
      <c r="U286" s="88">
        <f ca="1">計算過程!U283</f>
        <v>25.255384711397074</v>
      </c>
      <c r="V286" s="88">
        <f>計算過程!AF283</f>
        <v>7.2625000000000002</v>
      </c>
      <c r="W286" s="88">
        <f>計算過程!AL283</f>
        <v>0</v>
      </c>
    </row>
    <row r="287" spans="8:23">
      <c r="H287" s="28">
        <v>41918</v>
      </c>
      <c r="I287" s="88">
        <f ca="1">計算過程!B284</f>
        <v>11.016592482986999</v>
      </c>
      <c r="J287" s="88">
        <f ca="1">計算過程!C284</f>
        <v>17.961835570087501</v>
      </c>
      <c r="K287" s="88">
        <f ca="1">計算過程!D284</f>
        <v>3.352875973083</v>
      </c>
      <c r="L287" s="88">
        <f ca="1">計算過程!E284</f>
        <v>21.554202684104997</v>
      </c>
      <c r="M287" s="88">
        <f ca="1">計算過程!F284</f>
        <v>0</v>
      </c>
      <c r="N287" s="88">
        <f ca="1">計算過程!G284</f>
        <v>5.037916666666665</v>
      </c>
      <c r="O287" s="88">
        <f>計算過程!H284</f>
        <v>0</v>
      </c>
      <c r="P287" s="88">
        <f>計算過程!P284</f>
        <v>92</v>
      </c>
      <c r="Q287" s="88">
        <f>計算過程!Q284</f>
        <v>150</v>
      </c>
      <c r="R287" s="88">
        <f>計算過程!R284</f>
        <v>28</v>
      </c>
      <c r="S287" s="88">
        <f>計算過程!S284</f>
        <v>180</v>
      </c>
      <c r="T287" s="88">
        <f>計算過程!T284</f>
        <v>0</v>
      </c>
      <c r="U287" s="88">
        <f ca="1">計算過程!U284</f>
        <v>24.760536414575228</v>
      </c>
      <c r="V287" s="88">
        <f>計算過程!AF284</f>
        <v>7.7083333333333348</v>
      </c>
      <c r="W287" s="88">
        <f>計算過程!AL284</f>
        <v>0</v>
      </c>
    </row>
    <row r="288" spans="8:23">
      <c r="H288" s="28">
        <v>41919</v>
      </c>
      <c r="I288" s="88">
        <f ca="1">計算過程!B285</f>
        <v>16.957294710265</v>
      </c>
      <c r="J288" s="88">
        <f ca="1">計算過程!C285</f>
        <v>24.22470672895</v>
      </c>
      <c r="K288" s="88">
        <f ca="1">計算過程!D285</f>
        <v>3.6337060093424998</v>
      </c>
      <c r="L288" s="88">
        <f ca="1">計算過程!E285</f>
        <v>21.802236056055001</v>
      </c>
      <c r="M288" s="88">
        <f ca="1">計算過程!F285</f>
        <v>0</v>
      </c>
      <c r="N288" s="88">
        <f ca="1">計算過程!G285</f>
        <v>4.9182083333333342</v>
      </c>
      <c r="O288" s="88">
        <f>計算過程!H285</f>
        <v>0</v>
      </c>
      <c r="P288" s="88">
        <f>計算過程!P285</f>
        <v>140</v>
      </c>
      <c r="Q288" s="88">
        <f>計算過程!Q285</f>
        <v>200</v>
      </c>
      <c r="R288" s="88">
        <f>計算過程!R285</f>
        <v>30</v>
      </c>
      <c r="S288" s="88">
        <f>計算過程!S285</f>
        <v>180</v>
      </c>
      <c r="T288" s="88">
        <f>計算過程!T285</f>
        <v>0</v>
      </c>
      <c r="U288" s="88">
        <f ca="1">計算過程!U285</f>
        <v>24.009585491054544</v>
      </c>
      <c r="V288" s="88">
        <f>計算過程!AF285</f>
        <v>8.6291666666666664</v>
      </c>
      <c r="W288" s="88">
        <f>計算過程!AL285</f>
        <v>0</v>
      </c>
    </row>
    <row r="289" spans="8:23">
      <c r="H289" s="28">
        <v>41920</v>
      </c>
      <c r="I289" s="88">
        <f ca="1">計算過程!B286</f>
        <v>22.493401508213999</v>
      </c>
      <c r="J289" s="88">
        <f ca="1">計算過程!C286</f>
        <v>29.339219358539999</v>
      </c>
      <c r="K289" s="88">
        <f ca="1">計算過程!D286</f>
        <v>5.6233503770534998</v>
      </c>
      <c r="L289" s="88">
        <f ca="1">計算過程!E286</f>
        <v>22.004414518905001</v>
      </c>
      <c r="M289" s="88">
        <f ca="1">計算過程!F286</f>
        <v>0</v>
      </c>
      <c r="N289" s="88">
        <f ca="1">計算過程!G286</f>
        <v>4.8077083333333333</v>
      </c>
      <c r="O289" s="88">
        <f>計算過程!H286</f>
        <v>0</v>
      </c>
      <c r="P289" s="88">
        <f>計算過程!P286</f>
        <v>184</v>
      </c>
      <c r="Q289" s="88">
        <f>計算過程!Q286</f>
        <v>240</v>
      </c>
      <c r="R289" s="88">
        <f>計算過程!R286</f>
        <v>46</v>
      </c>
      <c r="S289" s="88">
        <f>計算過程!S286</f>
        <v>180</v>
      </c>
      <c r="T289" s="88">
        <f>計算過程!T286</f>
        <v>0</v>
      </c>
      <c r="U289" s="88">
        <f ca="1">計算過程!U286</f>
        <v>23.342157876070218</v>
      </c>
      <c r="V289" s="88">
        <f>計算過程!AF286</f>
        <v>9.4791666666666661</v>
      </c>
      <c r="W289" s="88">
        <f>計算過程!AL286</f>
        <v>0</v>
      </c>
    </row>
    <row r="290" spans="8:23">
      <c r="H290" s="28">
        <v>41921</v>
      </c>
      <c r="I290" s="88">
        <f ca="1">計算過程!B287</f>
        <v>11.323616574360999</v>
      </c>
      <c r="J290" s="88">
        <f ca="1">計算過程!C287</f>
        <v>18.462418327762503</v>
      </c>
      <c r="K290" s="88">
        <f ca="1">計算過程!D287</f>
        <v>3.4463180878489998</v>
      </c>
      <c r="L290" s="88">
        <f ca="1">計算過程!E287</f>
        <v>22.154901993315001</v>
      </c>
      <c r="M290" s="88">
        <f ca="1">計算過程!F287</f>
        <v>0</v>
      </c>
      <c r="N290" s="88">
        <f ca="1">計算過程!G287</f>
        <v>4.5709999999999997</v>
      </c>
      <c r="O290" s="88">
        <f>計算過程!H287</f>
        <v>0</v>
      </c>
      <c r="P290" s="88">
        <f>計算過程!P287</f>
        <v>92</v>
      </c>
      <c r="Q290" s="88">
        <f>計算過程!Q287</f>
        <v>150</v>
      </c>
      <c r="R290" s="88">
        <f>計算過程!R287</f>
        <v>28</v>
      </c>
      <c r="S290" s="88">
        <f>計算過程!S287</f>
        <v>180</v>
      </c>
      <c r="T290" s="88">
        <f>計算過程!T287</f>
        <v>0</v>
      </c>
      <c r="U290" s="88">
        <f ca="1">計算過程!U287</f>
        <v>22.103183546894993</v>
      </c>
      <c r="V290" s="88">
        <f>計算過程!AF287</f>
        <v>11.299999999999999</v>
      </c>
      <c r="W290" s="88">
        <f>計算過程!AL287</f>
        <v>0</v>
      </c>
    </row>
    <row r="291" spans="8:23">
      <c r="H291" s="28">
        <v>41922</v>
      </c>
      <c r="I291" s="88">
        <f ca="1">計算過程!B288</f>
        <v>17.193493810220001</v>
      </c>
      <c r="J291" s="88">
        <f ca="1">計算過程!C288</f>
        <v>24.562134014600002</v>
      </c>
      <c r="K291" s="88">
        <f ca="1">計算過程!D288</f>
        <v>3.6843201021899996</v>
      </c>
      <c r="L291" s="88">
        <f ca="1">計算過程!E288</f>
        <v>22.10592061314</v>
      </c>
      <c r="M291" s="88">
        <f ca="1">計算過程!F288</f>
        <v>0</v>
      </c>
      <c r="N291" s="88">
        <f ca="1">計算過程!G288</f>
        <v>4.7145416666666664</v>
      </c>
      <c r="O291" s="88">
        <f>計算過程!H288</f>
        <v>0</v>
      </c>
      <c r="P291" s="88">
        <f>計算過程!P288</f>
        <v>140</v>
      </c>
      <c r="Q291" s="88">
        <f>計算過程!Q288</f>
        <v>200</v>
      </c>
      <c r="R291" s="88">
        <f>計算過程!R288</f>
        <v>30</v>
      </c>
      <c r="S291" s="88">
        <f>計算過程!S288</f>
        <v>180</v>
      </c>
      <c r="T291" s="88">
        <f>計算過程!T288</f>
        <v>0</v>
      </c>
      <c r="U291" s="88">
        <f ca="1">計算過程!U288</f>
        <v>22.827319860049222</v>
      </c>
      <c r="V291" s="88">
        <f>計算過程!AF288</f>
        <v>10.195833333333335</v>
      </c>
      <c r="W291" s="88">
        <f>計算過程!AL288</f>
        <v>0</v>
      </c>
    </row>
    <row r="292" spans="8:23">
      <c r="H292" s="28">
        <v>41923</v>
      </c>
      <c r="I292" s="88">
        <f ca="1">計算過程!B289</f>
        <v>11.315094045801001</v>
      </c>
      <c r="J292" s="88">
        <f ca="1">計算過程!C289</f>
        <v>18.448522900762498</v>
      </c>
      <c r="K292" s="88">
        <f ca="1">計算過程!D289</f>
        <v>3.443724274809</v>
      </c>
      <c r="L292" s="88">
        <f ca="1">計算過程!E289</f>
        <v>22.138227480914999</v>
      </c>
      <c r="M292" s="88">
        <f ca="1">計算過程!F289</f>
        <v>0</v>
      </c>
      <c r="N292" s="88">
        <f ca="1">計算過程!G289</f>
        <v>4.4848749999999997</v>
      </c>
      <c r="O292" s="88">
        <f>計算過程!H289</f>
        <v>0</v>
      </c>
      <c r="P292" s="88">
        <f>計算過程!P289</f>
        <v>92</v>
      </c>
      <c r="Q292" s="88">
        <f>計算過程!Q289</f>
        <v>150</v>
      </c>
      <c r="R292" s="88">
        <f>計算過程!R289</f>
        <v>28</v>
      </c>
      <c r="S292" s="88">
        <f>計算過程!S289</f>
        <v>180</v>
      </c>
      <c r="T292" s="88">
        <f>計算過程!T289</f>
        <v>0</v>
      </c>
      <c r="U292" s="88">
        <f ca="1">計算過程!U289</f>
        <v>21.69644278247841</v>
      </c>
      <c r="V292" s="88">
        <f>計算過程!AF289</f>
        <v>11.962499999999999</v>
      </c>
      <c r="W292" s="88">
        <f>計算過程!AL289</f>
        <v>0</v>
      </c>
    </row>
    <row r="293" spans="8:23">
      <c r="H293" s="28">
        <v>41924</v>
      </c>
      <c r="I293" s="88">
        <f ca="1">計算過程!B290</f>
        <v>11.3531258295</v>
      </c>
      <c r="J293" s="88">
        <f ca="1">計算過程!C290</f>
        <v>18.510531243750002</v>
      </c>
      <c r="K293" s="88">
        <f ca="1">計算過程!D290</f>
        <v>3.4552991654999992</v>
      </c>
      <c r="L293" s="88">
        <f ca="1">計算過程!E290</f>
        <v>22.212637492499994</v>
      </c>
      <c r="M293" s="88">
        <f ca="1">計算過程!F290</f>
        <v>0</v>
      </c>
      <c r="N293" s="88">
        <f ca="1">計算過程!G290</f>
        <v>4.6007916666666659</v>
      </c>
      <c r="O293" s="88">
        <f>計算過程!H290</f>
        <v>0</v>
      </c>
      <c r="P293" s="88">
        <f>計算過程!P290</f>
        <v>92</v>
      </c>
      <c r="Q293" s="88">
        <f>計算過程!Q290</f>
        <v>150</v>
      </c>
      <c r="R293" s="88">
        <f>計算過程!R290</f>
        <v>28</v>
      </c>
      <c r="S293" s="88">
        <f>計算過程!S290</f>
        <v>180</v>
      </c>
      <c r="T293" s="88">
        <f>計算過程!T290</f>
        <v>0</v>
      </c>
      <c r="U293" s="88">
        <f ca="1">計算過程!U290</f>
        <v>22.212789674079943</v>
      </c>
      <c r="V293" s="88">
        <f>計算過程!AF290</f>
        <v>11.070833333333333</v>
      </c>
      <c r="W293" s="88">
        <f>計算過程!AL290</f>
        <v>0</v>
      </c>
    </row>
    <row r="294" spans="8:23">
      <c r="H294" s="28">
        <v>41925</v>
      </c>
      <c r="I294" s="88">
        <f ca="1">計算過程!B291</f>
        <v>11.443571163842998</v>
      </c>
      <c r="J294" s="88">
        <f ca="1">計算過程!C291</f>
        <v>18.657996462787498</v>
      </c>
      <c r="K294" s="88">
        <f ca="1">計算過程!D291</f>
        <v>3.482826006387</v>
      </c>
      <c r="L294" s="88">
        <f ca="1">計算過程!E291</f>
        <v>22.389595755344999</v>
      </c>
      <c r="M294" s="88">
        <f ca="1">計算過程!F291</f>
        <v>0</v>
      </c>
      <c r="N294" s="88">
        <f ca="1">計算過程!G291</f>
        <v>4.7687083333333335</v>
      </c>
      <c r="O294" s="88">
        <f>計算過程!H291</f>
        <v>0</v>
      </c>
      <c r="P294" s="88">
        <f>計算過程!P291</f>
        <v>92</v>
      </c>
      <c r="Q294" s="88">
        <f>計算過程!Q291</f>
        <v>150</v>
      </c>
      <c r="R294" s="88">
        <f>計算過程!R291</f>
        <v>28</v>
      </c>
      <c r="S294" s="88">
        <f>計算過程!S291</f>
        <v>180</v>
      </c>
      <c r="T294" s="88">
        <f>計算過程!T291</f>
        <v>0</v>
      </c>
      <c r="U294" s="88">
        <f ca="1">計算過程!U291</f>
        <v>22.914733824137716</v>
      </c>
      <c r="V294" s="88">
        <f>計算過程!AF291</f>
        <v>9.7791666666666668</v>
      </c>
      <c r="W294" s="88">
        <f>計算過程!AL291</f>
        <v>0</v>
      </c>
    </row>
    <row r="295" spans="8:23">
      <c r="H295" s="28">
        <v>41926</v>
      </c>
      <c r="I295" s="88">
        <f ca="1">計算過程!B292</f>
        <v>17.614015749330001</v>
      </c>
      <c r="J295" s="88">
        <f ca="1">計算過程!C292</f>
        <v>25.162879641900002</v>
      </c>
      <c r="K295" s="88">
        <f ca="1">計算過程!D292</f>
        <v>3.774431946285</v>
      </c>
      <c r="L295" s="88">
        <f ca="1">計算過程!E292</f>
        <v>22.646591677709999</v>
      </c>
      <c r="M295" s="88">
        <f ca="1">計算過程!F292</f>
        <v>0</v>
      </c>
      <c r="N295" s="88">
        <f ca="1">計算過程!G292</f>
        <v>4.7827916666666672</v>
      </c>
      <c r="O295" s="88">
        <f>計算過程!H292</f>
        <v>0</v>
      </c>
      <c r="P295" s="88">
        <f>計算過程!P292</f>
        <v>140</v>
      </c>
      <c r="Q295" s="88">
        <f>計算過程!Q292</f>
        <v>200</v>
      </c>
      <c r="R295" s="88">
        <f>計算過程!R292</f>
        <v>30</v>
      </c>
      <c r="S295" s="88">
        <f>計算過程!S292</f>
        <v>180</v>
      </c>
      <c r="T295" s="88">
        <f>計算過程!T292</f>
        <v>0</v>
      </c>
      <c r="U295" s="88">
        <f ca="1">計算過程!U292</f>
        <v>22.825806681558131</v>
      </c>
      <c r="V295" s="88">
        <f>計算過程!AF292</f>
        <v>9.6708333333333325</v>
      </c>
      <c r="W295" s="88">
        <f>計算過程!AL292</f>
        <v>0</v>
      </c>
    </row>
    <row r="296" spans="8:23">
      <c r="H296" s="28">
        <v>41927</v>
      </c>
      <c r="I296" s="88">
        <f ca="1">計算過程!B293</f>
        <v>4.0306554972319999</v>
      </c>
      <c r="J296" s="88">
        <f ca="1">計算過程!C293</f>
        <v>23.932017014814999</v>
      </c>
      <c r="K296" s="88">
        <f ca="1">計算過程!D293</f>
        <v>3.5268235600779998</v>
      </c>
      <c r="L296" s="88">
        <f ca="1">計算過程!E293</f>
        <v>0</v>
      </c>
      <c r="M296" s="88">
        <f ca="1">計算過程!F293</f>
        <v>0</v>
      </c>
      <c r="N296" s="88">
        <f ca="1">計算過程!G293</f>
        <v>0</v>
      </c>
      <c r="O296" s="88">
        <f>計算過程!H293</f>
        <v>0</v>
      </c>
      <c r="P296" s="88">
        <f>計算過程!P293</f>
        <v>32</v>
      </c>
      <c r="Q296" s="88">
        <f>計算過程!Q293</f>
        <v>190</v>
      </c>
      <c r="R296" s="88">
        <f>計算過程!R293</f>
        <v>28</v>
      </c>
      <c r="S296" s="88">
        <f>計算過程!S293</f>
        <v>0</v>
      </c>
      <c r="T296" s="88">
        <f>計算過程!T293</f>
        <v>0</v>
      </c>
      <c r="U296" s="88">
        <f ca="1">計算過程!U293</f>
        <v>0</v>
      </c>
      <c r="V296" s="88">
        <f>計算過程!AF293</f>
        <v>8.5541666666666689</v>
      </c>
      <c r="W296" s="88">
        <f>計算過程!AL293</f>
        <v>0</v>
      </c>
    </row>
    <row r="297" spans="8:23">
      <c r="H297" s="28">
        <v>41928</v>
      </c>
      <c r="I297" s="88">
        <f ca="1">計算過程!B294</f>
        <v>11.555109756372</v>
      </c>
      <c r="J297" s="88">
        <f ca="1">計算過程!C294</f>
        <v>18.839852863650002</v>
      </c>
      <c r="K297" s="88">
        <f ca="1">計算過程!D294</f>
        <v>3.5167725345479997</v>
      </c>
      <c r="L297" s="88">
        <f ca="1">計算過程!E294</f>
        <v>22.607823436379999</v>
      </c>
      <c r="M297" s="88">
        <f ca="1">計算過程!F294</f>
        <v>0</v>
      </c>
      <c r="N297" s="88">
        <f ca="1">計算過程!G294</f>
        <v>4.7892916666666663</v>
      </c>
      <c r="O297" s="88">
        <f>計算過程!H294</f>
        <v>0</v>
      </c>
      <c r="P297" s="88">
        <f>計算過程!P294</f>
        <v>92</v>
      </c>
      <c r="Q297" s="88">
        <f>計算過程!Q294</f>
        <v>150</v>
      </c>
      <c r="R297" s="88">
        <f>計算過程!R294</f>
        <v>28</v>
      </c>
      <c r="S297" s="88">
        <f>計算過程!S294</f>
        <v>180</v>
      </c>
      <c r="T297" s="88">
        <f>計算過程!T294</f>
        <v>0</v>
      </c>
      <c r="U297" s="88">
        <f ca="1">計算過程!U294</f>
        <v>22.880346408390896</v>
      </c>
      <c r="V297" s="88">
        <f>計算過程!AF294</f>
        <v>9.6208333333333336</v>
      </c>
      <c r="W297" s="88">
        <f>計算過程!AL294</f>
        <v>0</v>
      </c>
    </row>
    <row r="298" spans="8:23">
      <c r="H298" s="28">
        <v>41929</v>
      </c>
      <c r="I298" s="88">
        <f ca="1">計算過程!B295</f>
        <v>7.7541861785114996</v>
      </c>
      <c r="J298" s="88">
        <f ca="1">計算過程!C295</f>
        <v>12.506751900824998</v>
      </c>
      <c r="K298" s="88">
        <f ca="1">計算過程!D295</f>
        <v>1.000540152066</v>
      </c>
      <c r="L298" s="88">
        <f ca="1">計算過程!E295</f>
        <v>22.512153421484999</v>
      </c>
      <c r="M298" s="88">
        <f ca="1">計算過程!F295</f>
        <v>0</v>
      </c>
      <c r="N298" s="88">
        <f ca="1">計算過程!G295</f>
        <v>5.2510000000000003</v>
      </c>
      <c r="O298" s="88">
        <f>計算過程!H295</f>
        <v>0</v>
      </c>
      <c r="P298" s="88">
        <f>計算過程!P295</f>
        <v>62</v>
      </c>
      <c r="Q298" s="88">
        <f>計算過程!Q295</f>
        <v>100</v>
      </c>
      <c r="R298" s="88">
        <f>計算過程!R295</f>
        <v>8</v>
      </c>
      <c r="S298" s="88">
        <f>計算過程!S295</f>
        <v>180</v>
      </c>
      <c r="T298" s="88">
        <f>計算過程!T295</f>
        <v>0</v>
      </c>
      <c r="U298" s="88">
        <f ca="1">計算過程!U295</f>
        <v>25.149970769050199</v>
      </c>
      <c r="V298" s="88">
        <f>計算過程!AF295</f>
        <v>6.2416666666666671</v>
      </c>
      <c r="W298" s="88">
        <f>計算過程!AL295</f>
        <v>0</v>
      </c>
    </row>
    <row r="299" spans="8:23">
      <c r="H299" s="28">
        <v>41930</v>
      </c>
      <c r="I299" s="88">
        <f ca="1">計算過程!B296</f>
        <v>17.099419488060001</v>
      </c>
      <c r="J299" s="88">
        <f ca="1">計算過程!C296</f>
        <v>25.146205129500004</v>
      </c>
      <c r="K299" s="88">
        <f ca="1">計算過程!D296</f>
        <v>4.2748548720150001</v>
      </c>
      <c r="L299" s="88">
        <f ca="1">計算過程!E296</f>
        <v>22.631584616550001</v>
      </c>
      <c r="M299" s="88">
        <f ca="1">計算過程!F296</f>
        <v>0</v>
      </c>
      <c r="N299" s="88">
        <f ca="1">計算過程!G296</f>
        <v>5.4550000000000001</v>
      </c>
      <c r="O299" s="88">
        <f>計算過程!H296</f>
        <v>0</v>
      </c>
      <c r="P299" s="88">
        <f>計算過程!P296</f>
        <v>136</v>
      </c>
      <c r="Q299" s="88">
        <f>計算過程!Q296</f>
        <v>200</v>
      </c>
      <c r="R299" s="88">
        <f>計算過程!R296</f>
        <v>34</v>
      </c>
      <c r="S299" s="88">
        <f>計算過程!S296</f>
        <v>180</v>
      </c>
      <c r="T299" s="88">
        <f>計算過程!T296</f>
        <v>0</v>
      </c>
      <c r="U299" s="88">
        <f ca="1">計算過程!U296</f>
        <v>26.044274470064455</v>
      </c>
      <c r="V299" s="88">
        <f>計算過程!AF296</f>
        <v>4.541666666666667</v>
      </c>
      <c r="W299" s="88">
        <f>計算過程!AL296</f>
        <v>0</v>
      </c>
    </row>
    <row r="300" spans="8:23">
      <c r="H300" s="28">
        <v>41931</v>
      </c>
      <c r="I300" s="88">
        <f ca="1">計算過程!B297</f>
        <v>7.8803983419524997</v>
      </c>
      <c r="J300" s="88">
        <f ca="1">計算過程!C297</f>
        <v>12.710319906375</v>
      </c>
      <c r="K300" s="88">
        <f ca="1">計算過程!D297</f>
        <v>1.01682559251</v>
      </c>
      <c r="L300" s="88">
        <f ca="1">計算過程!E297</f>
        <v>22.878575831475001</v>
      </c>
      <c r="M300" s="88">
        <f ca="1">計算過程!F297</f>
        <v>0</v>
      </c>
      <c r="N300" s="88">
        <f ca="1">計算過程!G297</f>
        <v>5.6105</v>
      </c>
      <c r="O300" s="88">
        <f>計算過程!H297</f>
        <v>0</v>
      </c>
      <c r="P300" s="88">
        <f>計算過程!P297</f>
        <v>62</v>
      </c>
      <c r="Q300" s="88">
        <f>計算過程!Q297</f>
        <v>100</v>
      </c>
      <c r="R300" s="88">
        <f>計算過程!R297</f>
        <v>8</v>
      </c>
      <c r="S300" s="88">
        <f>計算過程!S297</f>
        <v>180</v>
      </c>
      <c r="T300" s="88">
        <f>計算過程!T297</f>
        <v>0</v>
      </c>
      <c r="U300" s="88">
        <f ca="1">計算過程!U297</f>
        <v>26.612346387474478</v>
      </c>
      <c r="V300" s="88">
        <f>計算過程!AF297</f>
        <v>3.2458333333333331</v>
      </c>
      <c r="W300" s="88">
        <f>計算過程!AL297</f>
        <v>0</v>
      </c>
    </row>
    <row r="301" spans="8:23">
      <c r="H301" s="28">
        <v>41932</v>
      </c>
      <c r="I301" s="88">
        <f ca="1">計算過程!B298</f>
        <v>11.899419910195999</v>
      </c>
      <c r="J301" s="88">
        <f ca="1">計算過程!C298</f>
        <v>19.401228114449999</v>
      </c>
      <c r="K301" s="88">
        <f ca="1">計算過程!D298</f>
        <v>3.621562581364</v>
      </c>
      <c r="L301" s="88">
        <f ca="1">計算過程!E298</f>
        <v>23.281473737340001</v>
      </c>
      <c r="M301" s="88">
        <f ca="1">計算過程!F298</f>
        <v>0</v>
      </c>
      <c r="N301" s="88">
        <f ca="1">計算過程!G298</f>
        <v>5.569</v>
      </c>
      <c r="O301" s="88">
        <f>計算過程!H298</f>
        <v>0</v>
      </c>
      <c r="P301" s="88">
        <f>計算過程!P298</f>
        <v>92</v>
      </c>
      <c r="Q301" s="88">
        <f>計算過程!Q298</f>
        <v>150</v>
      </c>
      <c r="R301" s="88">
        <f>計算過程!R298</f>
        <v>28</v>
      </c>
      <c r="S301" s="88">
        <f>計算過程!S298</f>
        <v>180</v>
      </c>
      <c r="T301" s="88">
        <f>計算過程!T298</f>
        <v>0</v>
      </c>
      <c r="U301" s="88">
        <f ca="1">計算過程!U298</f>
        <v>26.137990473628054</v>
      </c>
      <c r="V301" s="88">
        <f>計算過程!AF298</f>
        <v>3.5916666666666663</v>
      </c>
      <c r="W301" s="88">
        <f>計算過程!AL298</f>
        <v>0</v>
      </c>
    </row>
    <row r="302" spans="8:23">
      <c r="H302" s="28">
        <v>41933</v>
      </c>
      <c r="I302" s="88">
        <f ca="1">計算過程!B299</f>
        <v>18.364762511094998</v>
      </c>
      <c r="J302" s="88">
        <f ca="1">計算過程!C299</f>
        <v>26.235375015849996</v>
      </c>
      <c r="K302" s="88">
        <f ca="1">計算過程!D299</f>
        <v>3.9353062523775</v>
      </c>
      <c r="L302" s="88">
        <f ca="1">計算過程!E299</f>
        <v>23.611837514264998</v>
      </c>
      <c r="M302" s="88">
        <f ca="1">計算過程!F299</f>
        <v>0</v>
      </c>
      <c r="N302" s="88">
        <f ca="1">計算過程!G299</f>
        <v>5.1959999999999997</v>
      </c>
      <c r="O302" s="88">
        <f>計算過程!H299</f>
        <v>0</v>
      </c>
      <c r="P302" s="88">
        <f>計算過程!P299</f>
        <v>140</v>
      </c>
      <c r="Q302" s="88">
        <f>計算過程!Q299</f>
        <v>200</v>
      </c>
      <c r="R302" s="88">
        <f>計算過程!R299</f>
        <v>30</v>
      </c>
      <c r="S302" s="88">
        <f>計算過程!S299</f>
        <v>180</v>
      </c>
      <c r="T302" s="88">
        <f>計算過程!T299</f>
        <v>0</v>
      </c>
      <c r="U302" s="88">
        <f ca="1">計算過程!U299</f>
        <v>24.179039355894826</v>
      </c>
      <c r="V302" s="88">
        <f>計算過程!AF299</f>
        <v>6.6999999999999984</v>
      </c>
      <c r="W302" s="88">
        <f>計算過程!AL299</f>
        <v>0</v>
      </c>
    </row>
    <row r="303" spans="8:23">
      <c r="H303" s="28">
        <v>41934</v>
      </c>
      <c r="I303" s="88">
        <f ca="1">計算過程!B300</f>
        <v>24.405643853863999</v>
      </c>
      <c r="J303" s="88">
        <f ca="1">計算過程!C300</f>
        <v>31.83344850504</v>
      </c>
      <c r="K303" s="88">
        <f ca="1">計算過程!D300</f>
        <v>6.1014109634659999</v>
      </c>
      <c r="L303" s="88">
        <f ca="1">計算過程!E300</f>
        <v>23.875086378780001</v>
      </c>
      <c r="M303" s="88">
        <f ca="1">計算過程!F300</f>
        <v>0</v>
      </c>
      <c r="N303" s="88">
        <f ca="1">計算過程!G300</f>
        <v>5.0032499999999995</v>
      </c>
      <c r="O303" s="88">
        <f>計算過程!H300</f>
        <v>0</v>
      </c>
      <c r="P303" s="88">
        <f>計算過程!P300</f>
        <v>184</v>
      </c>
      <c r="Q303" s="88">
        <f>計算過程!Q300</f>
        <v>240</v>
      </c>
      <c r="R303" s="88">
        <f>計算過程!R300</f>
        <v>46</v>
      </c>
      <c r="S303" s="88">
        <f>計算過程!S300</f>
        <v>180</v>
      </c>
      <c r="T303" s="88">
        <f>計算過程!T300</f>
        <v>0</v>
      </c>
      <c r="U303" s="88">
        <f ca="1">計算過程!U300</f>
        <v>23.124720821752629</v>
      </c>
      <c r="V303" s="88">
        <f>計算過程!AF300</f>
        <v>7.9750000000000005</v>
      </c>
      <c r="W303" s="88">
        <f>計算過程!AL300</f>
        <v>0</v>
      </c>
    </row>
    <row r="304" spans="8:23">
      <c r="H304" s="28">
        <v>41935</v>
      </c>
      <c r="I304" s="88">
        <f ca="1">計算過程!B301</f>
        <v>12.281974910933</v>
      </c>
      <c r="J304" s="88">
        <f ca="1">計算過程!C301</f>
        <v>20.0249590939125</v>
      </c>
      <c r="K304" s="88">
        <f ca="1">計算過程!D301</f>
        <v>3.7379923641969999</v>
      </c>
      <c r="L304" s="88">
        <f ca="1">計算過程!E301</f>
        <v>24.029950912695</v>
      </c>
      <c r="M304" s="88">
        <f ca="1">計算過程!F301</f>
        <v>0</v>
      </c>
      <c r="N304" s="88">
        <f ca="1">計算過程!G301</f>
        <v>5.085583333333334</v>
      </c>
      <c r="O304" s="88">
        <f>計算過程!H301</f>
        <v>0</v>
      </c>
      <c r="P304" s="88">
        <f>計算過程!P301</f>
        <v>92</v>
      </c>
      <c r="Q304" s="88">
        <f>計算過程!Q301</f>
        <v>150</v>
      </c>
      <c r="R304" s="88">
        <f>計算過程!R301</f>
        <v>28</v>
      </c>
      <c r="S304" s="88">
        <f>計算過程!S301</f>
        <v>180</v>
      </c>
      <c r="T304" s="88">
        <f>計算過程!T301</f>
        <v>0</v>
      </c>
      <c r="U304" s="88">
        <f ca="1">計算過程!U301</f>
        <v>23.412161486048745</v>
      </c>
      <c r="V304" s="88">
        <f>計算過程!AF301</f>
        <v>7.3416666666666677</v>
      </c>
      <c r="W304" s="88">
        <f>計算過程!AL301</f>
        <v>0</v>
      </c>
    </row>
    <row r="305" spans="8:23">
      <c r="H305" s="28">
        <v>41936</v>
      </c>
      <c r="I305" s="88">
        <f ca="1">計算過程!B302</f>
        <v>8.3189820202579998</v>
      </c>
      <c r="J305" s="88">
        <f ca="1">計算過程!C302</f>
        <v>13.417712935899999</v>
      </c>
      <c r="K305" s="88">
        <f ca="1">計算過程!D302</f>
        <v>1.073417034872</v>
      </c>
      <c r="L305" s="88">
        <f ca="1">計算過程!E302</f>
        <v>24.151883284619998</v>
      </c>
      <c r="M305" s="88">
        <f ca="1">計算過程!F302</f>
        <v>0</v>
      </c>
      <c r="N305" s="88">
        <f ca="1">計算過程!G302</f>
        <v>4.8310000000000013</v>
      </c>
      <c r="O305" s="88">
        <f>計算過程!H302</f>
        <v>0</v>
      </c>
      <c r="P305" s="88">
        <f>計算過程!P302</f>
        <v>62</v>
      </c>
      <c r="Q305" s="88">
        <f>計算過程!Q302</f>
        <v>100</v>
      </c>
      <c r="R305" s="88">
        <f>計算過程!R302</f>
        <v>8</v>
      </c>
      <c r="S305" s="88">
        <f>計算過程!S302</f>
        <v>180</v>
      </c>
      <c r="T305" s="88">
        <f>計算過程!T302</f>
        <v>0</v>
      </c>
      <c r="U305" s="88">
        <f ca="1">計算過程!U302</f>
        <v>22.171012597603372</v>
      </c>
      <c r="V305" s="88">
        <f>計算過程!AF302</f>
        <v>9.2999999999999989</v>
      </c>
      <c r="W305" s="88">
        <f>計算過程!AL302</f>
        <v>0</v>
      </c>
    </row>
    <row r="306" spans="8:23">
      <c r="H306" s="28">
        <v>41937</v>
      </c>
      <c r="I306" s="88">
        <f ca="1">計算過程!B303</f>
        <v>12.353777214050998</v>
      </c>
      <c r="J306" s="88">
        <f ca="1">計算過程!C303</f>
        <v>20.1420280663875</v>
      </c>
      <c r="K306" s="88">
        <f ca="1">計算過程!D303</f>
        <v>3.759845239059</v>
      </c>
      <c r="L306" s="88">
        <f ca="1">計算過程!E303</f>
        <v>24.170433679664999</v>
      </c>
      <c r="M306" s="88">
        <f ca="1">計算過程!F303</f>
        <v>0</v>
      </c>
      <c r="N306" s="88">
        <f ca="1">計算過程!G303</f>
        <v>4.8526666666666678</v>
      </c>
      <c r="O306" s="88">
        <f>計算過程!H303</f>
        <v>0</v>
      </c>
      <c r="P306" s="88">
        <f>計算過程!P303</f>
        <v>92</v>
      </c>
      <c r="Q306" s="88">
        <f>計算過程!Q303</f>
        <v>150</v>
      </c>
      <c r="R306" s="88">
        <f>計算過程!R303</f>
        <v>28</v>
      </c>
      <c r="S306" s="88">
        <f>計算過程!S303</f>
        <v>180</v>
      </c>
      <c r="T306" s="88">
        <f>計算過程!T303</f>
        <v>0</v>
      </c>
      <c r="U306" s="88">
        <f ca="1">計算過程!U303</f>
        <v>22.259919732246704</v>
      </c>
      <c r="V306" s="88">
        <f>計算過程!AF303</f>
        <v>9.1333333333333311</v>
      </c>
      <c r="W306" s="88">
        <f>計算過程!AL303</f>
        <v>0</v>
      </c>
    </row>
    <row r="307" spans="8:23">
      <c r="H307" s="28">
        <v>41938</v>
      </c>
      <c r="I307" s="88">
        <f ca="1">計算過程!B304</f>
        <v>12.338969320678</v>
      </c>
      <c r="J307" s="88">
        <f ca="1">計算過程!C304</f>
        <v>20.117884761974999</v>
      </c>
      <c r="K307" s="88">
        <f ca="1">計算過程!D304</f>
        <v>3.7553384889019994</v>
      </c>
      <c r="L307" s="88">
        <f ca="1">計算過程!E304</f>
        <v>24.141461714369999</v>
      </c>
      <c r="M307" s="88">
        <f ca="1">計算過程!F304</f>
        <v>0</v>
      </c>
      <c r="N307" s="88">
        <f ca="1">計算過程!G304</f>
        <v>5.4295</v>
      </c>
      <c r="O307" s="88">
        <f>計算過程!H304</f>
        <v>0</v>
      </c>
      <c r="P307" s="88">
        <f>計算過程!P304</f>
        <v>92</v>
      </c>
      <c r="Q307" s="88">
        <f>計算過程!Q304</f>
        <v>150</v>
      </c>
      <c r="R307" s="88">
        <f>計算過程!R304</f>
        <v>28</v>
      </c>
      <c r="S307" s="88">
        <f>計算過程!S304</f>
        <v>180</v>
      </c>
      <c r="T307" s="88">
        <f>計算過程!T304</f>
        <v>0</v>
      </c>
      <c r="U307" s="88">
        <f ca="1">計算過程!U304</f>
        <v>24.924344235285961</v>
      </c>
      <c r="V307" s="88">
        <f>計算過程!AF304</f>
        <v>4.7541666666666655</v>
      </c>
      <c r="W307" s="88">
        <f>計算過程!AL304</f>
        <v>0</v>
      </c>
    </row>
    <row r="308" spans="8:23">
      <c r="H308" s="28">
        <v>41939</v>
      </c>
      <c r="I308" s="88">
        <f ca="1">計算過程!B305</f>
        <v>12.463398237654001</v>
      </c>
      <c r="J308" s="88">
        <f ca="1">計算過程!C305</f>
        <v>20.320757996174997</v>
      </c>
      <c r="K308" s="88">
        <f ca="1">計算過程!D305</f>
        <v>3.7932081592859999</v>
      </c>
      <c r="L308" s="88">
        <f ca="1">計算過程!E305</f>
        <v>24.384909595410001</v>
      </c>
      <c r="M308" s="88">
        <f ca="1">計算過程!F305</f>
        <v>0</v>
      </c>
      <c r="N308" s="88">
        <f ca="1">計算過程!G305</f>
        <v>5.4655000000000014</v>
      </c>
      <c r="O308" s="88">
        <f>計算過程!H305</f>
        <v>0</v>
      </c>
      <c r="P308" s="88">
        <f>計算過程!P305</f>
        <v>92</v>
      </c>
      <c r="Q308" s="88">
        <f>計算過程!Q305</f>
        <v>150</v>
      </c>
      <c r="R308" s="88">
        <f>計算過程!R305</f>
        <v>28</v>
      </c>
      <c r="S308" s="88">
        <f>計算過程!S305</f>
        <v>180</v>
      </c>
      <c r="T308" s="88">
        <f>計算過程!T305</f>
        <v>0</v>
      </c>
      <c r="U308" s="88">
        <f ca="1">計算過程!U305</f>
        <v>24.934792247790373</v>
      </c>
      <c r="V308" s="88">
        <f>計算過程!AF305</f>
        <v>4.4541666666666666</v>
      </c>
      <c r="W308" s="88">
        <f>計算過程!AL305</f>
        <v>0</v>
      </c>
    </row>
    <row r="309" spans="8:23">
      <c r="H309" s="28">
        <v>41940</v>
      </c>
      <c r="I309" s="88">
        <f ca="1">計算過程!B306</f>
        <v>19.035587408565</v>
      </c>
      <c r="J309" s="88">
        <f ca="1">計算過程!C306</f>
        <v>27.193696297949998</v>
      </c>
      <c r="K309" s="88">
        <f ca="1">計算過程!D306</f>
        <v>4.0790544446924999</v>
      </c>
      <c r="L309" s="88">
        <f ca="1">計算過程!E306</f>
        <v>24.474326668155001</v>
      </c>
      <c r="M309" s="88">
        <f ca="1">計算過程!F306</f>
        <v>0</v>
      </c>
      <c r="N309" s="88">
        <f ca="1">計算過程!G306</f>
        <v>5.2465000000000002</v>
      </c>
      <c r="O309" s="88">
        <f>計算過程!H306</f>
        <v>0</v>
      </c>
      <c r="P309" s="88">
        <f>計算過程!P306</f>
        <v>140</v>
      </c>
      <c r="Q309" s="88">
        <f>計算過程!Q306</f>
        <v>200</v>
      </c>
      <c r="R309" s="88">
        <f>計算過程!R306</f>
        <v>30</v>
      </c>
      <c r="S309" s="88">
        <f>計算過程!S306</f>
        <v>180</v>
      </c>
      <c r="T309" s="88">
        <f>計算過程!T306</f>
        <v>0</v>
      </c>
      <c r="U309" s="88">
        <f ca="1">計算過程!U306</f>
        <v>23.881543376432258</v>
      </c>
      <c r="V309" s="88">
        <f>計算過程!AF306</f>
        <v>6.2791666666666659</v>
      </c>
      <c r="W309" s="88">
        <f>計算過程!AL306</f>
        <v>0</v>
      </c>
    </row>
    <row r="310" spans="8:23">
      <c r="H310" s="28">
        <v>41941</v>
      </c>
      <c r="I310" s="88">
        <f ca="1">計算過程!B307</f>
        <v>4.3355396928480001</v>
      </c>
      <c r="J310" s="88">
        <f ca="1">計算過程!C307</f>
        <v>25.742266926285001</v>
      </c>
      <c r="K310" s="88">
        <f ca="1">計算過程!D307</f>
        <v>3.7935972312420003</v>
      </c>
      <c r="L310" s="88">
        <f ca="1">計算過程!E307</f>
        <v>0</v>
      </c>
      <c r="M310" s="88">
        <f ca="1">計算過程!F307</f>
        <v>0</v>
      </c>
      <c r="N310" s="88">
        <f ca="1">計算過程!G307</f>
        <v>0</v>
      </c>
      <c r="O310" s="88">
        <f>計算過程!H307</f>
        <v>0</v>
      </c>
      <c r="P310" s="88">
        <f>計算過程!P307</f>
        <v>32</v>
      </c>
      <c r="Q310" s="88">
        <f>計算過程!Q307</f>
        <v>190</v>
      </c>
      <c r="R310" s="88">
        <f>計算過程!R307</f>
        <v>28</v>
      </c>
      <c r="S310" s="88">
        <f>計算過程!S307</f>
        <v>0</v>
      </c>
      <c r="T310" s="88">
        <f>計算過程!T307</f>
        <v>0</v>
      </c>
      <c r="U310" s="88">
        <f ca="1">計算過程!U307</f>
        <v>0</v>
      </c>
      <c r="V310" s="88">
        <f>計算過程!AF307</f>
        <v>6.2458333333333336</v>
      </c>
      <c r="W310" s="88">
        <f>計算過程!AL307</f>
        <v>0</v>
      </c>
    </row>
    <row r="311" spans="8:23">
      <c r="H311" s="28">
        <v>41942</v>
      </c>
      <c r="I311" s="88">
        <f ca="1">計算過程!B308</f>
        <v>12.387973859898</v>
      </c>
      <c r="J311" s="88">
        <f ca="1">計算過程!C308</f>
        <v>20.197783467225001</v>
      </c>
      <c r="K311" s="88">
        <f ca="1">計算過程!D308</f>
        <v>3.7702529138819996</v>
      </c>
      <c r="L311" s="88">
        <f ca="1">計算過程!E308</f>
        <v>24.237340160669998</v>
      </c>
      <c r="M311" s="88">
        <f ca="1">計算過程!F308</f>
        <v>0</v>
      </c>
      <c r="N311" s="88">
        <f ca="1">計算過程!G308</f>
        <v>4.7362083333333329</v>
      </c>
      <c r="O311" s="88">
        <f>計算過程!H308</f>
        <v>0</v>
      </c>
      <c r="P311" s="88">
        <f>計算過程!P308</f>
        <v>92</v>
      </c>
      <c r="Q311" s="88">
        <f>計算過程!Q308</f>
        <v>150</v>
      </c>
      <c r="R311" s="88">
        <f>計算過程!R308</f>
        <v>28</v>
      </c>
      <c r="S311" s="88">
        <f>計算過程!S308</f>
        <v>180</v>
      </c>
      <c r="T311" s="88">
        <f>計算過程!T308</f>
        <v>0</v>
      </c>
      <c r="U311" s="88">
        <f ca="1">計算過程!U308</f>
        <v>21.688727143737779</v>
      </c>
      <c r="V311" s="88">
        <f>計算過程!AF308</f>
        <v>10.029166666666667</v>
      </c>
      <c r="W311" s="88">
        <f>計算過程!AL308</f>
        <v>0</v>
      </c>
    </row>
    <row r="312" spans="8:23">
      <c r="H312" s="28">
        <v>41943</v>
      </c>
      <c r="I312" s="88">
        <f ca="1">計算過程!B309</f>
        <v>8.2374969204254995</v>
      </c>
      <c r="J312" s="88">
        <f ca="1">計算過程!C309</f>
        <v>13.286285355524999</v>
      </c>
      <c r="K312" s="88">
        <f ca="1">計算過程!D309</f>
        <v>1.0629028284420001</v>
      </c>
      <c r="L312" s="88">
        <f ca="1">計算過程!E309</f>
        <v>23.915313639945001</v>
      </c>
      <c r="M312" s="88">
        <f ca="1">計算過程!F309</f>
        <v>0</v>
      </c>
      <c r="N312" s="88">
        <f ca="1">計算過程!G309</f>
        <v>4.9935000000000009</v>
      </c>
      <c r="O312" s="88">
        <f>計算過程!H309</f>
        <v>0</v>
      </c>
      <c r="P312" s="88">
        <f>計算過程!P309</f>
        <v>62</v>
      </c>
      <c r="Q312" s="88">
        <f>計算過程!Q309</f>
        <v>100</v>
      </c>
      <c r="R312" s="88">
        <f>計算過程!R309</f>
        <v>8</v>
      </c>
      <c r="S312" s="88">
        <f>計算過程!S309</f>
        <v>180</v>
      </c>
      <c r="T312" s="88">
        <f>計算過程!T309</f>
        <v>0</v>
      </c>
      <c r="U312" s="88">
        <f ca="1">計算過程!U309</f>
        <v>23.055841762312756</v>
      </c>
      <c r="V312" s="88">
        <f>計算過程!AF309</f>
        <v>8.0499999999999989</v>
      </c>
      <c r="W312" s="88">
        <f>計算過程!AL309</f>
        <v>0</v>
      </c>
    </row>
    <row r="313" spans="8:23">
      <c r="H313" s="28">
        <v>41944</v>
      </c>
      <c r="I313" s="88">
        <f ca="1">計算過程!B310</f>
        <v>18.01832407557</v>
      </c>
      <c r="J313" s="88">
        <f ca="1">計算過程!C310</f>
        <v>26.497535405250002</v>
      </c>
      <c r="K313" s="88">
        <f ca="1">計算過程!D310</f>
        <v>4.5045810188925</v>
      </c>
      <c r="L313" s="88">
        <f ca="1">計算過程!E310</f>
        <v>23.847781864725</v>
      </c>
      <c r="M313" s="88">
        <f ca="1">計算過程!F310</f>
        <v>0</v>
      </c>
      <c r="N313" s="88">
        <f ca="1">計算過程!G310</f>
        <v>5.9184999999999999</v>
      </c>
      <c r="O313" s="88">
        <f>計算過程!H310</f>
        <v>0</v>
      </c>
      <c r="P313" s="88">
        <f>計算過程!P310</f>
        <v>136</v>
      </c>
      <c r="Q313" s="88">
        <f>計算過程!Q310</f>
        <v>200</v>
      </c>
      <c r="R313" s="88">
        <f>計算過程!R310</f>
        <v>34</v>
      </c>
      <c r="S313" s="88">
        <f>計算過程!S310</f>
        <v>180</v>
      </c>
      <c r="T313" s="88">
        <f>計算過程!T310</f>
        <v>0</v>
      </c>
      <c r="U313" s="88">
        <f ca="1">計算過程!U310</f>
        <v>27.374143607682484</v>
      </c>
      <c r="V313" s="88">
        <f>計算過程!AF310</f>
        <v>0.67916666666666659</v>
      </c>
      <c r="W313" s="88">
        <f>計算過程!AL310</f>
        <v>0</v>
      </c>
    </row>
    <row r="314" spans="8:23">
      <c r="H314" s="28">
        <v>41945</v>
      </c>
      <c r="I314" s="88">
        <f ca="1">計算過程!B311</f>
        <v>8.3399455877919983</v>
      </c>
      <c r="J314" s="88">
        <f ca="1">計算過程!C311</f>
        <v>13.451525141599999</v>
      </c>
      <c r="K314" s="88">
        <f ca="1">計算過程!D311</f>
        <v>1.0761220113279999</v>
      </c>
      <c r="L314" s="88">
        <f ca="1">計算過程!E311</f>
        <v>24.212745254879994</v>
      </c>
      <c r="M314" s="88">
        <f ca="1">計算過程!F311</f>
        <v>0</v>
      </c>
      <c r="N314" s="88">
        <f ca="1">計算過程!G311</f>
        <v>5.8169999999999993</v>
      </c>
      <c r="O314" s="88">
        <f>計算過程!H311</f>
        <v>0</v>
      </c>
      <c r="P314" s="88">
        <f>計算過程!P311</f>
        <v>62</v>
      </c>
      <c r="Q314" s="88">
        <f>計算過程!Q311</f>
        <v>100</v>
      </c>
      <c r="R314" s="88">
        <f>計算過程!R311</f>
        <v>8</v>
      </c>
      <c r="S314" s="88">
        <f>計算過程!S311</f>
        <v>180</v>
      </c>
      <c r="T314" s="88">
        <f>計算過程!T311</f>
        <v>0</v>
      </c>
      <c r="U314" s="88">
        <f ca="1">計算過程!U311</f>
        <v>26.654722196606247</v>
      </c>
      <c r="V314" s="88">
        <f>計算過程!AF311</f>
        <v>1.5250000000000004</v>
      </c>
      <c r="W314" s="88">
        <f>計算過程!AL311</f>
        <v>0</v>
      </c>
    </row>
    <row r="315" spans="8:23">
      <c r="H315" s="28">
        <v>41946</v>
      </c>
      <c r="I315" s="88">
        <f ca="1">計算過程!B312</f>
        <v>19.058445385979997</v>
      </c>
      <c r="J315" s="88">
        <f ca="1">計算過程!C312</f>
        <v>27.226350551399999</v>
      </c>
      <c r="K315" s="88">
        <f ca="1">計算過程!D312</f>
        <v>4.0839525827099994</v>
      </c>
      <c r="L315" s="88">
        <f ca="1">計算過程!E312</f>
        <v>24.50371549626</v>
      </c>
      <c r="M315" s="88">
        <f ca="1">計算過程!F312</f>
        <v>0</v>
      </c>
      <c r="N315" s="88">
        <f ca="1">計算過程!G312</f>
        <v>5.4655000000000005</v>
      </c>
      <c r="O315" s="88">
        <f>計算過程!H312</f>
        <v>0</v>
      </c>
      <c r="P315" s="88">
        <f>計算過程!P312</f>
        <v>140</v>
      </c>
      <c r="Q315" s="88">
        <f>計算過程!Q312</f>
        <v>200</v>
      </c>
      <c r="R315" s="88">
        <f>計算過程!R312</f>
        <v>30</v>
      </c>
      <c r="S315" s="88">
        <f>計算過程!S312</f>
        <v>180</v>
      </c>
      <c r="T315" s="88">
        <f>計算過程!T312</f>
        <v>0</v>
      </c>
      <c r="U315" s="88">
        <f ca="1">計算過程!U312</f>
        <v>24.859933711972559</v>
      </c>
      <c r="V315" s="88">
        <f>計算過程!AF312</f>
        <v>4.4541666666666657</v>
      </c>
      <c r="W315" s="88">
        <f>計算過程!AL312</f>
        <v>0</v>
      </c>
    </row>
    <row r="316" spans="8:23">
      <c r="H316" s="28">
        <v>41947</v>
      </c>
      <c r="I316" s="88">
        <f ca="1">計算過程!B313</f>
        <v>19.246983171324999</v>
      </c>
      <c r="J316" s="88">
        <f ca="1">計算過程!C313</f>
        <v>27.495690244750001</v>
      </c>
      <c r="K316" s="88">
        <f ca="1">計算過程!D313</f>
        <v>4.1243535367124995</v>
      </c>
      <c r="L316" s="88">
        <f ca="1">計算過程!E313</f>
        <v>24.746121220275</v>
      </c>
      <c r="M316" s="88">
        <f ca="1">計算過程!F313</f>
        <v>0</v>
      </c>
      <c r="N316" s="88">
        <f ca="1">計算過程!G313</f>
        <v>5.9154999999999998</v>
      </c>
      <c r="O316" s="88">
        <f>計算過程!H313</f>
        <v>0</v>
      </c>
      <c r="P316" s="88">
        <f>計算過程!P313</f>
        <v>140</v>
      </c>
      <c r="Q316" s="88">
        <f>計算過程!Q313</f>
        <v>200</v>
      </c>
      <c r="R316" s="88">
        <f>計算過程!R313</f>
        <v>30</v>
      </c>
      <c r="S316" s="88">
        <f>計算過程!S313</f>
        <v>180</v>
      </c>
      <c r="T316" s="88">
        <f>計算過程!T313</f>
        <v>0</v>
      </c>
      <c r="U316" s="88">
        <f ca="1">計算過程!U313</f>
        <v>26.742953973110165</v>
      </c>
      <c r="V316" s="88">
        <f>計算過程!AF313</f>
        <v>0.70416666666666661</v>
      </c>
      <c r="W316" s="88">
        <f>計算過程!AL313</f>
        <v>0</v>
      </c>
    </row>
    <row r="317" spans="8:23">
      <c r="H317" s="28">
        <v>41948</v>
      </c>
      <c r="I317" s="88">
        <f ca="1">計算過程!B314</f>
        <v>25.727061907091997</v>
      </c>
      <c r="J317" s="88">
        <f ca="1">計算過程!C314</f>
        <v>33.557037270119999</v>
      </c>
      <c r="K317" s="88">
        <f ca="1">計算過程!D314</f>
        <v>6.4317654767729993</v>
      </c>
      <c r="L317" s="88">
        <f ca="1">計算過程!E314</f>
        <v>25.167777952590001</v>
      </c>
      <c r="M317" s="88">
        <f ca="1">計算過程!F314</f>
        <v>0</v>
      </c>
      <c r="N317" s="88">
        <f ca="1">計算過程!G314</f>
        <v>5.9869999999999992</v>
      </c>
      <c r="O317" s="88">
        <f>計算過程!H314</f>
        <v>0</v>
      </c>
      <c r="P317" s="88">
        <f>計算過程!P314</f>
        <v>184</v>
      </c>
      <c r="Q317" s="88">
        <f>計算過程!Q314</f>
        <v>240</v>
      </c>
      <c r="R317" s="88">
        <f>計算過程!R314</f>
        <v>46</v>
      </c>
      <c r="S317" s="88">
        <f>計算過程!S314</f>
        <v>180</v>
      </c>
      <c r="T317" s="88">
        <f>計算過程!T314</f>
        <v>0</v>
      </c>
      <c r="U317" s="88">
        <f ca="1">計算過程!U314</f>
        <v>26.782560266967721</v>
      </c>
      <c r="V317" s="88">
        <f>計算過程!AF314</f>
        <v>0.10833333333333307</v>
      </c>
      <c r="W317" s="88">
        <f>計算過程!AL314</f>
        <v>0</v>
      </c>
    </row>
    <row r="318" spans="8:23">
      <c r="H318" s="28">
        <v>41949</v>
      </c>
      <c r="I318" s="88">
        <f ca="1">計算過程!B315</f>
        <v>12.982313695350999</v>
      </c>
      <c r="J318" s="88">
        <f ca="1">計算過程!C315</f>
        <v>21.166815807637501</v>
      </c>
      <c r="K318" s="88">
        <f ca="1">計算過程!D315</f>
        <v>3.9511389507589998</v>
      </c>
      <c r="L318" s="88">
        <f ca="1">計算過程!E315</f>
        <v>25.400178969164998</v>
      </c>
      <c r="M318" s="88">
        <f ca="1">計算過程!F315</f>
        <v>0</v>
      </c>
      <c r="N318" s="88">
        <f ca="1">計算過程!G315</f>
        <v>5.5895000000000001</v>
      </c>
      <c r="O318" s="88">
        <f>計算過程!H315</f>
        <v>0</v>
      </c>
      <c r="P318" s="88">
        <f>計算過程!P315</f>
        <v>92</v>
      </c>
      <c r="Q318" s="88">
        <f>計算過程!Q315</f>
        <v>150</v>
      </c>
      <c r="R318" s="88">
        <f>計算過程!R315</f>
        <v>28</v>
      </c>
      <c r="S318" s="88">
        <f>計算過程!S315</f>
        <v>180</v>
      </c>
      <c r="T318" s="88">
        <f>計算過程!T315</f>
        <v>0</v>
      </c>
      <c r="U318" s="88">
        <f ca="1">計算過程!U315</f>
        <v>24.860773288793649</v>
      </c>
      <c r="V318" s="88">
        <f>計算過程!AF315</f>
        <v>3.4208333333333329</v>
      </c>
      <c r="W318" s="88">
        <f>計算過程!AL315</f>
        <v>0</v>
      </c>
    </row>
    <row r="319" spans="8:23">
      <c r="H319" s="28">
        <v>41950</v>
      </c>
      <c r="I319" s="88">
        <f ca="1">計算過程!B316</f>
        <v>8.7667552076194983</v>
      </c>
      <c r="J319" s="88">
        <f ca="1">計算過程!C316</f>
        <v>14.139927754225001</v>
      </c>
      <c r="K319" s="88">
        <f ca="1">計算過程!D316</f>
        <v>1.1311942203379999</v>
      </c>
      <c r="L319" s="88">
        <f ca="1">計算過程!E316</f>
        <v>25.451869957605002</v>
      </c>
      <c r="M319" s="88">
        <f ca="1">計算過程!F316</f>
        <v>0</v>
      </c>
      <c r="N319" s="88">
        <f ca="1">計算過程!G316</f>
        <v>5.7190000000000003</v>
      </c>
      <c r="O319" s="88">
        <f>計算過程!H316</f>
        <v>0</v>
      </c>
      <c r="P319" s="88">
        <f>計算過程!P316</f>
        <v>62</v>
      </c>
      <c r="Q319" s="88">
        <f>計算過程!Q316</f>
        <v>100</v>
      </c>
      <c r="R319" s="88">
        <f>計算過程!R316</f>
        <v>8</v>
      </c>
      <c r="S319" s="88">
        <f>計算過程!S316</f>
        <v>180</v>
      </c>
      <c r="T319" s="88">
        <f>計算過程!T316</f>
        <v>0</v>
      </c>
      <c r="U319" s="88">
        <f ca="1">計算過程!U316</f>
        <v>25.40431038353287</v>
      </c>
      <c r="V319" s="88">
        <f>計算過程!AF316</f>
        <v>2.3416666666666668</v>
      </c>
      <c r="W319" s="88">
        <f>計算過程!AL316</f>
        <v>0</v>
      </c>
    </row>
    <row r="320" spans="8:23">
      <c r="H320" s="28">
        <v>41951</v>
      </c>
      <c r="I320" s="88">
        <f ca="1">計算過程!B317</f>
        <v>13.109405902501999</v>
      </c>
      <c r="J320" s="88">
        <f ca="1">計算過程!C317</f>
        <v>21.374031362775</v>
      </c>
      <c r="K320" s="88">
        <f ca="1">計算過程!D317</f>
        <v>3.9898191877180005</v>
      </c>
      <c r="L320" s="88">
        <f ca="1">計算過程!E317</f>
        <v>25.64883763533</v>
      </c>
      <c r="M320" s="88">
        <f ca="1">計算過程!F317</f>
        <v>0</v>
      </c>
      <c r="N320" s="88">
        <f ca="1">計算過程!G317</f>
        <v>5.718</v>
      </c>
      <c r="O320" s="88">
        <f>計算過程!H317</f>
        <v>0</v>
      </c>
      <c r="P320" s="88">
        <f>計算過程!P317</f>
        <v>92</v>
      </c>
      <c r="Q320" s="88">
        <f>計算過程!Q317</f>
        <v>150</v>
      </c>
      <c r="R320" s="88">
        <f>計算過程!R317</f>
        <v>28</v>
      </c>
      <c r="S320" s="88">
        <f>計算過程!S317</f>
        <v>180</v>
      </c>
      <c r="T320" s="88">
        <f>計算過程!T317</f>
        <v>0</v>
      </c>
      <c r="U320" s="88">
        <f ca="1">計算過程!U317</f>
        <v>25.277001274404583</v>
      </c>
      <c r="V320" s="88">
        <f>計算過程!AF317</f>
        <v>2.35</v>
      </c>
      <c r="W320" s="88">
        <f>計算過程!AL317</f>
        <v>0</v>
      </c>
    </row>
    <row r="321" spans="8:23">
      <c r="H321" s="28">
        <v>41952</v>
      </c>
      <c r="I321" s="88">
        <f ca="1">計算過程!B318</f>
        <v>13.209012955046999</v>
      </c>
      <c r="J321" s="88">
        <f ca="1">計算過程!C318</f>
        <v>21.536434165837502</v>
      </c>
      <c r="K321" s="88">
        <f ca="1">計算過程!D318</f>
        <v>4.0201343776230001</v>
      </c>
      <c r="L321" s="88">
        <f ca="1">計算過程!E318</f>
        <v>25.843720999005001</v>
      </c>
      <c r="M321" s="88">
        <f ca="1">計算過程!F318</f>
        <v>0</v>
      </c>
      <c r="N321" s="88">
        <f ca="1">計算過程!G318</f>
        <v>5.4815000000000005</v>
      </c>
      <c r="O321" s="88">
        <f>計算過程!H318</f>
        <v>0</v>
      </c>
      <c r="P321" s="88">
        <f>計算過程!P318</f>
        <v>92</v>
      </c>
      <c r="Q321" s="88">
        <f>計算過程!Q318</f>
        <v>150</v>
      </c>
      <c r="R321" s="88">
        <f>計算過程!R318</f>
        <v>28</v>
      </c>
      <c r="S321" s="88">
        <f>計算過程!S318</f>
        <v>180</v>
      </c>
      <c r="T321" s="88">
        <f>計算過程!T318</f>
        <v>0</v>
      </c>
      <c r="U321" s="88">
        <f ca="1">計算過程!U318</f>
        <v>24.11610634159949</v>
      </c>
      <c r="V321" s="88">
        <f>計算過程!AF318</f>
        <v>4.3208333333333337</v>
      </c>
      <c r="W321" s="88">
        <f>計算過程!AL318</f>
        <v>0</v>
      </c>
    </row>
    <row r="322" spans="8:23">
      <c r="H322" s="28">
        <v>41953</v>
      </c>
      <c r="I322" s="88">
        <f ca="1">計算過程!B319</f>
        <v>13.354961256637001</v>
      </c>
      <c r="J322" s="88">
        <f ca="1">計算過程!C319</f>
        <v>21.774393353212503</v>
      </c>
      <c r="K322" s="88">
        <f ca="1">計算過程!D319</f>
        <v>4.0645534259330001</v>
      </c>
      <c r="L322" s="88">
        <f ca="1">計算過程!E319</f>
        <v>26.129272023854998</v>
      </c>
      <c r="M322" s="88">
        <f ca="1">計算過程!F319</f>
        <v>0</v>
      </c>
      <c r="N322" s="88">
        <f ca="1">計算過程!G319</f>
        <v>5.0590416666666664</v>
      </c>
      <c r="O322" s="88">
        <f>計算過程!H319</f>
        <v>0</v>
      </c>
      <c r="P322" s="88">
        <f>計算過程!P319</f>
        <v>92</v>
      </c>
      <c r="Q322" s="88">
        <f>計算過程!Q319</f>
        <v>150</v>
      </c>
      <c r="R322" s="88">
        <f>計算過程!R319</f>
        <v>28</v>
      </c>
      <c r="S322" s="88">
        <f>計算過程!S319</f>
        <v>180</v>
      </c>
      <c r="T322" s="88">
        <f>計算過程!T319</f>
        <v>0</v>
      </c>
      <c r="U322" s="88">
        <f ca="1">計算過程!U319</f>
        <v>22.103214366469249</v>
      </c>
      <c r="V322" s="88">
        <f>計算過程!AF319</f>
        <v>7.5458333333333343</v>
      </c>
      <c r="W322" s="88">
        <f>計算過程!AL319</f>
        <v>0</v>
      </c>
    </row>
    <row r="323" spans="8:23">
      <c r="H323" s="28">
        <v>41954</v>
      </c>
      <c r="I323" s="88">
        <f ca="1">計算過程!B320</f>
        <v>20.342382840779997</v>
      </c>
      <c r="J323" s="88">
        <f ca="1">計算過程!C320</f>
        <v>29.0605469154</v>
      </c>
      <c r="K323" s="88">
        <f ca="1">計算過程!D320</f>
        <v>4.3590820373099985</v>
      </c>
      <c r="L323" s="88">
        <f ca="1">計算過程!E320</f>
        <v>26.154492223859997</v>
      </c>
      <c r="M323" s="88">
        <f ca="1">計算過程!F320</f>
        <v>0</v>
      </c>
      <c r="N323" s="88">
        <f ca="1">計算過程!G320</f>
        <v>4.9886249999999999</v>
      </c>
      <c r="O323" s="88">
        <f>計算過程!H320</f>
        <v>0</v>
      </c>
      <c r="P323" s="88">
        <f>計算過程!P320</f>
        <v>140</v>
      </c>
      <c r="Q323" s="88">
        <f>計算過程!Q320</f>
        <v>200</v>
      </c>
      <c r="R323" s="88">
        <f>計算過程!R320</f>
        <v>30</v>
      </c>
      <c r="S323" s="88">
        <f>計算過程!S320</f>
        <v>180</v>
      </c>
      <c r="T323" s="88">
        <f>計算過程!T320</f>
        <v>0</v>
      </c>
      <c r="U323" s="88">
        <f ca="1">計算過程!U320</f>
        <v>21.78222615852475</v>
      </c>
      <c r="V323" s="88">
        <f>計算過程!AF320</f>
        <v>8.0875000000000021</v>
      </c>
      <c r="W323" s="88">
        <f>計算過程!AL320</f>
        <v>0</v>
      </c>
    </row>
    <row r="324" spans="8:23">
      <c r="H324" s="28">
        <v>41955</v>
      </c>
      <c r="I324" s="88">
        <f ca="1">計算過程!B321</f>
        <v>4.5838046552480005</v>
      </c>
      <c r="J324" s="88">
        <f ca="1">計算過程!C321</f>
        <v>27.216340140534999</v>
      </c>
      <c r="K324" s="88">
        <f ca="1">計算過程!D321</f>
        <v>4.0108290733420002</v>
      </c>
      <c r="L324" s="88">
        <f ca="1">計算過程!E321</f>
        <v>0</v>
      </c>
      <c r="M324" s="88">
        <f ca="1">計算過程!F321</f>
        <v>0</v>
      </c>
      <c r="N324" s="88">
        <f ca="1">計算過程!G321</f>
        <v>0</v>
      </c>
      <c r="O324" s="88">
        <f>計算過程!H321</f>
        <v>0</v>
      </c>
      <c r="P324" s="88">
        <f>計算過程!P321</f>
        <v>32</v>
      </c>
      <c r="Q324" s="88">
        <f>計算過程!Q321</f>
        <v>190</v>
      </c>
      <c r="R324" s="88">
        <f>計算過程!R321</f>
        <v>28</v>
      </c>
      <c r="S324" s="88">
        <f>計算過程!S321</f>
        <v>0</v>
      </c>
      <c r="T324" s="88">
        <f>計算過程!T321</f>
        <v>0</v>
      </c>
      <c r="U324" s="88">
        <f ca="1">計算過程!U321</f>
        <v>0</v>
      </c>
      <c r="V324" s="88">
        <f>計算過程!AF321</f>
        <v>5.6583333333333341</v>
      </c>
      <c r="W324" s="88">
        <f>計算過程!AL321</f>
        <v>0</v>
      </c>
    </row>
    <row r="325" spans="8:23">
      <c r="H325" s="28">
        <v>41956</v>
      </c>
      <c r="I325" s="88">
        <f ca="1">計算過程!B322</f>
        <v>13.072759029694</v>
      </c>
      <c r="J325" s="88">
        <f ca="1">計算過程!C322</f>
        <v>21.314281026674998</v>
      </c>
      <c r="K325" s="88">
        <f ca="1">計算過程!D322</f>
        <v>3.9786657916459998</v>
      </c>
      <c r="L325" s="88">
        <f ca="1">計算過程!E322</f>
        <v>25.577137232010003</v>
      </c>
      <c r="M325" s="88">
        <f ca="1">計算過程!F322</f>
        <v>0</v>
      </c>
      <c r="N325" s="88">
        <f ca="1">計算過程!G322</f>
        <v>5.4580000000000002</v>
      </c>
      <c r="O325" s="88">
        <f>計算過程!H322</f>
        <v>0</v>
      </c>
      <c r="P325" s="88">
        <f>計算過程!P322</f>
        <v>92</v>
      </c>
      <c r="Q325" s="88">
        <f>計算過程!Q322</f>
        <v>150</v>
      </c>
      <c r="R325" s="88">
        <f>計算過程!R322</f>
        <v>28</v>
      </c>
      <c r="S325" s="88">
        <f>計算過程!S322</f>
        <v>180</v>
      </c>
      <c r="T325" s="88">
        <f>計算過程!T322</f>
        <v>0</v>
      </c>
      <c r="U325" s="88">
        <f ca="1">計算過程!U322</f>
        <v>24.170205701684505</v>
      </c>
      <c r="V325" s="88">
        <f>計算過程!AF322</f>
        <v>4.5166666666666666</v>
      </c>
      <c r="W325" s="88">
        <f>計算過程!AL322</f>
        <v>0</v>
      </c>
    </row>
    <row r="326" spans="8:23">
      <c r="H326" s="28">
        <v>41957</v>
      </c>
      <c r="I326" s="88">
        <f ca="1">計算過程!B323</f>
        <v>8.8088259287664989</v>
      </c>
      <c r="J326" s="88">
        <f ca="1">計算過程!C323</f>
        <v>14.207783756074997</v>
      </c>
      <c r="K326" s="88">
        <f ca="1">計算過程!D323</f>
        <v>1.1366227004859997</v>
      </c>
      <c r="L326" s="88">
        <f ca="1">計算過程!E323</f>
        <v>25.574010760934996</v>
      </c>
      <c r="M326" s="88">
        <f ca="1">計算過程!F323</f>
        <v>0</v>
      </c>
      <c r="N326" s="88">
        <f ca="1">計算過程!G323</f>
        <v>5.5529999999999999</v>
      </c>
      <c r="O326" s="88">
        <f>計算過程!H323</f>
        <v>0</v>
      </c>
      <c r="P326" s="88">
        <f>計算過程!P323</f>
        <v>62</v>
      </c>
      <c r="Q326" s="88">
        <f>計算過程!Q323</f>
        <v>100</v>
      </c>
      <c r="R326" s="88">
        <f>計算過程!R323</f>
        <v>8</v>
      </c>
      <c r="S326" s="88">
        <f>計算過程!S323</f>
        <v>180</v>
      </c>
      <c r="T326" s="88">
        <f>計算過程!T323</f>
        <v>0</v>
      </c>
      <c r="U326" s="88">
        <f ca="1">計算過程!U323</f>
        <v>24.59279530746608</v>
      </c>
      <c r="V326" s="88">
        <f>計算過程!AF323</f>
        <v>3.7249999999999996</v>
      </c>
      <c r="W326" s="88">
        <f>計算過程!AL323</f>
        <v>0</v>
      </c>
    </row>
    <row r="327" spans="8:23">
      <c r="H327" s="28">
        <v>41958</v>
      </c>
      <c r="I327" s="88">
        <f ca="1">計算過程!B324</f>
        <v>19.208411816411999</v>
      </c>
      <c r="J327" s="88">
        <f ca="1">計算過程!C324</f>
        <v>28.247664435899999</v>
      </c>
      <c r="K327" s="88">
        <f ca="1">計算過程!D324</f>
        <v>4.8021029541029998</v>
      </c>
      <c r="L327" s="88">
        <f ca="1">計算過程!E324</f>
        <v>25.422897992309998</v>
      </c>
      <c r="M327" s="88">
        <f ca="1">計算過程!F324</f>
        <v>0</v>
      </c>
      <c r="N327" s="88">
        <f ca="1">計算過程!G324</f>
        <v>5.6105000000000009</v>
      </c>
      <c r="O327" s="88">
        <f>計算過程!H324</f>
        <v>0</v>
      </c>
      <c r="P327" s="88">
        <f>計算過程!P324</f>
        <v>136</v>
      </c>
      <c r="Q327" s="88">
        <f>計算過程!Q324</f>
        <v>200</v>
      </c>
      <c r="R327" s="88">
        <f>計算過程!R324</f>
        <v>34</v>
      </c>
      <c r="S327" s="88">
        <f>計算過程!S324</f>
        <v>180</v>
      </c>
      <c r="T327" s="88">
        <f>計算過程!T324</f>
        <v>0</v>
      </c>
      <c r="U327" s="88">
        <f ca="1">計算過程!U324</f>
        <v>24.940175342894136</v>
      </c>
      <c r="V327" s="88">
        <f>計算過程!AF324</f>
        <v>3.2458333333333331</v>
      </c>
      <c r="W327" s="88">
        <f>計算過程!AL324</f>
        <v>0</v>
      </c>
    </row>
    <row r="328" spans="8:23">
      <c r="H328" s="28">
        <v>41959</v>
      </c>
      <c r="I328" s="88">
        <f ca="1">計算過程!B325</f>
        <v>8.702715816385501</v>
      </c>
      <c r="J328" s="88">
        <f ca="1">計算過程!C325</f>
        <v>14.036638413524999</v>
      </c>
      <c r="K328" s="88">
        <f ca="1">計算過程!D325</f>
        <v>1.1229310730820001</v>
      </c>
      <c r="L328" s="88">
        <f ca="1">計算過程!E325</f>
        <v>25.265949144345001</v>
      </c>
      <c r="M328" s="88">
        <f ca="1">計算過程!F325</f>
        <v>0</v>
      </c>
      <c r="N328" s="88">
        <f ca="1">計算過程!G325</f>
        <v>5.468</v>
      </c>
      <c r="O328" s="88">
        <f>計算過程!H325</f>
        <v>0</v>
      </c>
      <c r="P328" s="88">
        <f>計算過程!P325</f>
        <v>62</v>
      </c>
      <c r="Q328" s="88">
        <f>計算過程!Q325</f>
        <v>100</v>
      </c>
      <c r="R328" s="88">
        <f>計算過程!R325</f>
        <v>8</v>
      </c>
      <c r="S328" s="88">
        <f>計算過程!S325</f>
        <v>180</v>
      </c>
      <c r="T328" s="88">
        <f>計算過程!T325</f>
        <v>0</v>
      </c>
      <c r="U328" s="88">
        <f ca="1">計算過程!U325</f>
        <v>24.401304082356578</v>
      </c>
      <c r="V328" s="88">
        <f>計算過程!AF325</f>
        <v>4.4333333333333327</v>
      </c>
      <c r="W328" s="88">
        <f>計算過程!AL325</f>
        <v>0</v>
      </c>
    </row>
    <row r="329" spans="8:23">
      <c r="H329" s="28">
        <v>41960</v>
      </c>
      <c r="I329" s="88">
        <f ca="1">計算過程!B326</f>
        <v>12.887820159942001</v>
      </c>
      <c r="J329" s="88">
        <f ca="1">計算過程!C326</f>
        <v>21.012750260775</v>
      </c>
      <c r="K329" s="88">
        <f ca="1">計算過程!D326</f>
        <v>3.9223800486779998</v>
      </c>
      <c r="L329" s="88">
        <f ca="1">計算過程!E326</f>
        <v>25.215300312929998</v>
      </c>
      <c r="M329" s="88">
        <f ca="1">計算過程!F326</f>
        <v>0</v>
      </c>
      <c r="N329" s="88">
        <f ca="1">計算過程!G326</f>
        <v>4.9198333333333331</v>
      </c>
      <c r="O329" s="88">
        <f>計算過程!H326</f>
        <v>0</v>
      </c>
      <c r="P329" s="88">
        <f>計算過程!P326</f>
        <v>92</v>
      </c>
      <c r="Q329" s="88">
        <f>計算過程!Q326</f>
        <v>150</v>
      </c>
      <c r="R329" s="88">
        <f>計算過程!R326</f>
        <v>28</v>
      </c>
      <c r="S329" s="88">
        <f>計算過程!S326</f>
        <v>180</v>
      </c>
      <c r="T329" s="88">
        <f>計算過程!T326</f>
        <v>0</v>
      </c>
      <c r="U329" s="88">
        <f ca="1">計算過程!U326</f>
        <v>21.982678202526515</v>
      </c>
      <c r="V329" s="88">
        <f>計算過程!AF326</f>
        <v>8.6166666666666671</v>
      </c>
      <c r="W329" s="88">
        <f>計算過程!AL326</f>
        <v>0</v>
      </c>
    </row>
    <row r="330" spans="8:23">
      <c r="H330" s="28">
        <v>41961</v>
      </c>
      <c r="I330" s="88">
        <f ca="1">計算過程!B327</f>
        <v>19.367757590999997</v>
      </c>
      <c r="J330" s="88">
        <f ca="1">計算過程!C327</f>
        <v>27.66822513</v>
      </c>
      <c r="K330" s="88">
        <f ca="1">計算過程!D327</f>
        <v>4.1502337694999998</v>
      </c>
      <c r="L330" s="88">
        <f ca="1">計算過程!E327</f>
        <v>24.901402616999995</v>
      </c>
      <c r="M330" s="88">
        <f ca="1">計算過程!F327</f>
        <v>0</v>
      </c>
      <c r="N330" s="88">
        <f ca="1">計算過程!G327</f>
        <v>5.6959999999999988</v>
      </c>
      <c r="O330" s="88">
        <f>計算過程!H327</f>
        <v>0</v>
      </c>
      <c r="P330" s="88">
        <f>計算過程!P327</f>
        <v>140</v>
      </c>
      <c r="Q330" s="88">
        <f>計算過程!Q327</f>
        <v>200</v>
      </c>
      <c r="R330" s="88">
        <f>計算過程!R327</f>
        <v>30</v>
      </c>
      <c r="S330" s="88">
        <f>計算過程!S327</f>
        <v>180</v>
      </c>
      <c r="T330" s="88">
        <f>計算過程!T327</f>
        <v>0</v>
      </c>
      <c r="U330" s="88">
        <f ca="1">計算過程!U327</f>
        <v>25.650595003187131</v>
      </c>
      <c r="V330" s="88">
        <f>計算過程!AF327</f>
        <v>2.5333333333333337</v>
      </c>
      <c r="W330" s="88">
        <f>計算過程!AL327</f>
        <v>0</v>
      </c>
    </row>
    <row r="331" spans="8:23">
      <c r="H331" s="28">
        <v>41962</v>
      </c>
      <c r="I331" s="88">
        <f ca="1">計算過程!B328</f>
        <v>25.445392338184003</v>
      </c>
      <c r="J331" s="88">
        <f ca="1">計算過程!C328</f>
        <v>33.18964218024</v>
      </c>
      <c r="K331" s="88">
        <f ca="1">計算過程!D328</f>
        <v>6.3613480845460009</v>
      </c>
      <c r="L331" s="88">
        <f ca="1">計算過程!E328</f>
        <v>24.892231635180003</v>
      </c>
      <c r="M331" s="88">
        <f ca="1">計算過程!F328</f>
        <v>0</v>
      </c>
      <c r="N331" s="88">
        <f ca="1">計算過程!G328</f>
        <v>5.7504999999999997</v>
      </c>
      <c r="O331" s="88">
        <f>計算過程!H328</f>
        <v>0</v>
      </c>
      <c r="P331" s="88">
        <f>計算過程!P328</f>
        <v>184</v>
      </c>
      <c r="Q331" s="88">
        <f>計算過程!Q328</f>
        <v>240</v>
      </c>
      <c r="R331" s="88">
        <f>計算過程!R328</f>
        <v>46</v>
      </c>
      <c r="S331" s="88">
        <f>計算過程!S328</f>
        <v>180</v>
      </c>
      <c r="T331" s="88">
        <f>計算過程!T328</f>
        <v>0</v>
      </c>
      <c r="U331" s="88">
        <f ca="1">計算過程!U328</f>
        <v>25.901965892093113</v>
      </c>
      <c r="V331" s="88">
        <f>計算過程!AF328</f>
        <v>2.0791666666666671</v>
      </c>
      <c r="W331" s="88">
        <f>計算過程!AL328</f>
        <v>0</v>
      </c>
    </row>
    <row r="332" spans="8:23">
      <c r="H332" s="28">
        <v>41963</v>
      </c>
      <c r="I332" s="88">
        <f ca="1">計算過程!B329</f>
        <v>12.780010173658001</v>
      </c>
      <c r="J332" s="88">
        <f ca="1">計算過程!C329</f>
        <v>20.836973109224999</v>
      </c>
      <c r="K332" s="88">
        <f ca="1">計算過程!D329</f>
        <v>3.8895683137220001</v>
      </c>
      <c r="L332" s="88">
        <f ca="1">計算過程!E329</f>
        <v>25.004367731070001</v>
      </c>
      <c r="M332" s="88">
        <f ca="1">計算過程!F329</f>
        <v>0</v>
      </c>
      <c r="N332" s="88">
        <f ca="1">計算過程!G329</f>
        <v>5.8340000000000014</v>
      </c>
      <c r="O332" s="88">
        <f>計算過程!H329</f>
        <v>0</v>
      </c>
      <c r="P332" s="88">
        <f>計算過程!P329</f>
        <v>92</v>
      </c>
      <c r="Q332" s="88">
        <f>計算過程!Q329</f>
        <v>150</v>
      </c>
      <c r="R332" s="88">
        <f>計算過程!R329</f>
        <v>28</v>
      </c>
      <c r="S332" s="88">
        <f>計算過程!S329</f>
        <v>180</v>
      </c>
      <c r="T332" s="88">
        <f>計算過程!T329</f>
        <v>0</v>
      </c>
      <c r="U332" s="88">
        <f ca="1">計算過程!U329</f>
        <v>26.204542735752739</v>
      </c>
      <c r="V332" s="88">
        <f>計算過程!AF329</f>
        <v>1.3833333333333331</v>
      </c>
      <c r="W332" s="88">
        <f>計算過程!AL329</f>
        <v>0</v>
      </c>
    </row>
    <row r="333" spans="8:23">
      <c r="H333" s="28">
        <v>41964</v>
      </c>
      <c r="I333" s="88">
        <f ca="1">計算過程!B330</f>
        <v>8.7187974572335012</v>
      </c>
      <c r="J333" s="88">
        <f ca="1">計算過程!C330</f>
        <v>14.062576543925001</v>
      </c>
      <c r="K333" s="88">
        <f ca="1">計算過程!D330</f>
        <v>1.1250061235140001</v>
      </c>
      <c r="L333" s="88">
        <f ca="1">計算過程!E330</f>
        <v>25.312637779065</v>
      </c>
      <c r="M333" s="88">
        <f ca="1">計算過程!F330</f>
        <v>0</v>
      </c>
      <c r="N333" s="88">
        <f ca="1">計算過程!G330</f>
        <v>5.9615</v>
      </c>
      <c r="O333" s="88">
        <f>計算過程!H330</f>
        <v>0</v>
      </c>
      <c r="P333" s="88">
        <f>計算過程!P330</f>
        <v>62</v>
      </c>
      <c r="Q333" s="88">
        <f>計算過程!Q330</f>
        <v>100</v>
      </c>
      <c r="R333" s="88">
        <f>計算過程!R330</f>
        <v>8</v>
      </c>
      <c r="S333" s="88">
        <f>計算過程!S330</f>
        <v>180</v>
      </c>
      <c r="T333" s="88">
        <f>計算過程!T330</f>
        <v>0</v>
      </c>
      <c r="U333" s="88">
        <f ca="1">計算過程!U330</f>
        <v>26.572821592276938</v>
      </c>
      <c r="V333" s="88">
        <f>計算過程!AF330</f>
        <v>0.32083333333333308</v>
      </c>
      <c r="W333" s="88">
        <f>計算過程!AL330</f>
        <v>0</v>
      </c>
    </row>
    <row r="334" spans="8:23">
      <c r="H334" s="28">
        <v>41965</v>
      </c>
      <c r="I334" s="88">
        <f ca="1">計算過程!B331</f>
        <v>13.136145335858998</v>
      </c>
      <c r="J334" s="88">
        <f ca="1">計算過程!C331</f>
        <v>21.417628264987499</v>
      </c>
      <c r="K334" s="88">
        <f ca="1">計算過程!D331</f>
        <v>3.9979572761310003</v>
      </c>
      <c r="L334" s="88">
        <f ca="1">計算過程!E331</f>
        <v>25.701153917984996</v>
      </c>
      <c r="M334" s="88">
        <f ca="1">計算過程!F331</f>
        <v>0</v>
      </c>
      <c r="N334" s="88">
        <f ca="1">計算過程!G331</f>
        <v>6.3129999999999979</v>
      </c>
      <c r="O334" s="88">
        <f>計算過程!H331</f>
        <v>0</v>
      </c>
      <c r="P334" s="88">
        <f>計算過程!P331</f>
        <v>92</v>
      </c>
      <c r="Q334" s="88">
        <f>計算過程!Q331</f>
        <v>150</v>
      </c>
      <c r="R334" s="88">
        <f>計算過程!R331</f>
        <v>28</v>
      </c>
      <c r="S334" s="88">
        <f>計算過程!S331</f>
        <v>180</v>
      </c>
      <c r="T334" s="88">
        <f>計算過程!T331</f>
        <v>0</v>
      </c>
      <c r="U334" s="88">
        <f ca="1">計算過程!U331</f>
        <v>27.87144928165608</v>
      </c>
      <c r="V334" s="88">
        <f>計算過程!AF331</f>
        <v>-2.6083333333333343</v>
      </c>
      <c r="W334" s="88">
        <f>計算過程!AL331</f>
        <v>0</v>
      </c>
    </row>
    <row r="335" spans="8:23">
      <c r="H335" s="28">
        <v>41966</v>
      </c>
      <c r="I335" s="88">
        <f ca="1">計算過程!B332</f>
        <v>20.311419197615002</v>
      </c>
      <c r="J335" s="88">
        <f ca="1">計算過程!C332</f>
        <v>29.016313139450002</v>
      </c>
      <c r="K335" s="88">
        <f ca="1">計算過程!D332</f>
        <v>4.3524469709175007</v>
      </c>
      <c r="L335" s="88">
        <f ca="1">計算過程!E332</f>
        <v>26.114681825505002</v>
      </c>
      <c r="M335" s="88">
        <f ca="1">計算過程!F332</f>
        <v>0</v>
      </c>
      <c r="N335" s="88">
        <f ca="1">計算過程!G332</f>
        <v>6.1284999999999989</v>
      </c>
      <c r="O335" s="88">
        <f>計算過程!H332</f>
        <v>0</v>
      </c>
      <c r="P335" s="88">
        <f>計算過程!P332</f>
        <v>140</v>
      </c>
      <c r="Q335" s="88">
        <f>計算過程!Q332</f>
        <v>200</v>
      </c>
      <c r="R335" s="88">
        <f>計算過程!R332</f>
        <v>30</v>
      </c>
      <c r="S335" s="88">
        <f>計算過程!S332</f>
        <v>180</v>
      </c>
      <c r="T335" s="88">
        <f>計算過程!T332</f>
        <v>0</v>
      </c>
      <c r="U335" s="88">
        <f ca="1">計算過程!U332</f>
        <v>26.785218804443076</v>
      </c>
      <c r="V335" s="88">
        <f>計算過程!AF332</f>
        <v>-1.0708333333333331</v>
      </c>
      <c r="W335" s="88">
        <f>計算過程!AL332</f>
        <v>0</v>
      </c>
    </row>
    <row r="336" spans="8:23">
      <c r="H336" s="28">
        <v>41967</v>
      </c>
      <c r="I336" s="88">
        <f ca="1">計算過程!B333</f>
        <v>13.490362929134001</v>
      </c>
      <c r="J336" s="88">
        <f ca="1">計算過程!C333</f>
        <v>21.995156949675</v>
      </c>
      <c r="K336" s="88">
        <f ca="1">計算過程!D333</f>
        <v>4.1057626306059998</v>
      </c>
      <c r="L336" s="88">
        <f ca="1">計算過程!E333</f>
        <v>26.394188339610004</v>
      </c>
      <c r="M336" s="88">
        <f ca="1">計算過程!F333</f>
        <v>0</v>
      </c>
      <c r="N336" s="88">
        <f ca="1">計算過程!G333</f>
        <v>6.1660000000000004</v>
      </c>
      <c r="O336" s="88">
        <f>計算過程!H333</f>
        <v>0</v>
      </c>
      <c r="P336" s="88">
        <f>計算過程!P333</f>
        <v>92</v>
      </c>
      <c r="Q336" s="88">
        <f>計算過程!Q333</f>
        <v>150</v>
      </c>
      <c r="R336" s="88">
        <f>計算過程!R333</f>
        <v>28</v>
      </c>
      <c r="S336" s="88">
        <f>計算過程!S333</f>
        <v>180</v>
      </c>
      <c r="T336" s="88">
        <f>計算過程!T333</f>
        <v>0</v>
      </c>
      <c r="U336" s="88">
        <f ca="1">計算過程!U333</f>
        <v>26.767452865365446</v>
      </c>
      <c r="V336" s="88">
        <f>計算過程!AF333</f>
        <v>-1.3833333333333335</v>
      </c>
      <c r="W336" s="88">
        <f>計算過程!AL333</f>
        <v>0</v>
      </c>
    </row>
    <row r="337" spans="8:23">
      <c r="H337" s="28">
        <v>41968</v>
      </c>
      <c r="I337" s="88">
        <f ca="1">計算過程!B334</f>
        <v>20.727564077220002</v>
      </c>
      <c r="J337" s="88">
        <f ca="1">計算過程!C334</f>
        <v>29.610805824600003</v>
      </c>
      <c r="K337" s="88">
        <f ca="1">計算過程!D334</f>
        <v>4.4416208736899998</v>
      </c>
      <c r="L337" s="88">
        <f ca="1">計算過程!E334</f>
        <v>26.649725242140001</v>
      </c>
      <c r="M337" s="88">
        <f ca="1">計算過程!F334</f>
        <v>0</v>
      </c>
      <c r="N337" s="88">
        <f ca="1">計算過程!G334</f>
        <v>6.165</v>
      </c>
      <c r="O337" s="88">
        <f>計算過程!H334</f>
        <v>0</v>
      </c>
      <c r="P337" s="88">
        <f>計算過程!P334</f>
        <v>140</v>
      </c>
      <c r="Q337" s="88">
        <f>計算過程!Q334</f>
        <v>200</v>
      </c>
      <c r="R337" s="88">
        <f>計算過程!R334</f>
        <v>30</v>
      </c>
      <c r="S337" s="88">
        <f>計算過程!S334</f>
        <v>180</v>
      </c>
      <c r="T337" s="88">
        <f>計算過程!T334</f>
        <v>0</v>
      </c>
      <c r="U337" s="88">
        <f ca="1">計算過程!U334</f>
        <v>26.599183796939993</v>
      </c>
      <c r="V337" s="88">
        <f>計算過程!AF334</f>
        <v>-1.3749999999999998</v>
      </c>
      <c r="W337" s="88">
        <f>計算過程!AL334</f>
        <v>0</v>
      </c>
    </row>
    <row r="338" spans="8:23">
      <c r="H338" s="28">
        <v>41969</v>
      </c>
      <c r="I338" s="88">
        <f ca="1">計算過程!B335</f>
        <v>4.7788223413840001</v>
      </c>
      <c r="J338" s="88">
        <f ca="1">計算過程!C335</f>
        <v>28.3742576519675</v>
      </c>
      <c r="K338" s="88">
        <f ca="1">計算過程!D335</f>
        <v>4.1814695487110001</v>
      </c>
      <c r="L338" s="88">
        <f ca="1">計算過程!E335</f>
        <v>0</v>
      </c>
      <c r="M338" s="88">
        <f ca="1">計算過程!F335</f>
        <v>0</v>
      </c>
      <c r="N338" s="88">
        <f ca="1">計算過程!G335</f>
        <v>0</v>
      </c>
      <c r="O338" s="88">
        <f>計算過程!H335</f>
        <v>0</v>
      </c>
      <c r="P338" s="88">
        <f>計算過程!P335</f>
        <v>32</v>
      </c>
      <c r="Q338" s="88">
        <f>計算過程!Q335</f>
        <v>190</v>
      </c>
      <c r="R338" s="88">
        <f>計算過程!R335</f>
        <v>28</v>
      </c>
      <c r="S338" s="88">
        <f>計算過程!S335</f>
        <v>0</v>
      </c>
      <c r="T338" s="88">
        <f>計算過程!T335</f>
        <v>0</v>
      </c>
      <c r="U338" s="88">
        <f ca="1">計算過程!U335</f>
        <v>0</v>
      </c>
      <c r="V338" s="88">
        <f>計算過程!AF335</f>
        <v>-3.6833333333333336</v>
      </c>
      <c r="W338" s="88">
        <f>計算過程!AL335</f>
        <v>0</v>
      </c>
    </row>
    <row r="339" spans="8:23">
      <c r="H339" s="28">
        <v>41970</v>
      </c>
      <c r="I339" s="88">
        <f ca="1">計算過程!B336</f>
        <v>13.946637801914997</v>
      </c>
      <c r="J339" s="88">
        <f ca="1">計算過程!C336</f>
        <v>22.739083372687499</v>
      </c>
      <c r="K339" s="88">
        <f ca="1">計算過程!D336</f>
        <v>4.2446288962349996</v>
      </c>
      <c r="L339" s="88">
        <f ca="1">計算過程!E336</f>
        <v>27.286900047225</v>
      </c>
      <c r="M339" s="88">
        <f ca="1">計算過程!F336</f>
        <v>0</v>
      </c>
      <c r="N339" s="88">
        <f ca="1">計算過程!G336</f>
        <v>6.3929999999999998</v>
      </c>
      <c r="O339" s="88">
        <f>計算過程!H336</f>
        <v>0</v>
      </c>
      <c r="P339" s="88">
        <f>計算過程!P336</f>
        <v>92</v>
      </c>
      <c r="Q339" s="88">
        <f>計算過程!Q336</f>
        <v>150</v>
      </c>
      <c r="R339" s="88">
        <f>計算過程!R336</f>
        <v>28</v>
      </c>
      <c r="S339" s="88">
        <f>計算過程!S336</f>
        <v>180</v>
      </c>
      <c r="T339" s="88">
        <f>計算過程!T336</f>
        <v>0</v>
      </c>
      <c r="U339" s="88">
        <f ca="1">計算過程!U336</f>
        <v>27.167967105804134</v>
      </c>
      <c r="V339" s="88">
        <f>計算過程!AF336</f>
        <v>-3.2749999999999999</v>
      </c>
      <c r="W339" s="88">
        <f>計算過程!AL336</f>
        <v>0</v>
      </c>
    </row>
    <row r="340" spans="8:23">
      <c r="H340" s="28">
        <v>41971</v>
      </c>
      <c r="I340" s="88">
        <f ca="1">計算過程!B337</f>
        <v>9.6037184621105016</v>
      </c>
      <c r="J340" s="88">
        <f ca="1">計算過程!C337</f>
        <v>15.489868487275</v>
      </c>
      <c r="K340" s="88">
        <f ca="1">計算過程!D337</f>
        <v>1.2391894789819999</v>
      </c>
      <c r="L340" s="88">
        <f ca="1">計算過程!E337</f>
        <v>27.881763277095001</v>
      </c>
      <c r="M340" s="88">
        <f ca="1">計算過程!F337</f>
        <v>0</v>
      </c>
      <c r="N340" s="88">
        <f ca="1">計算過程!G337</f>
        <v>6.0880000000000001</v>
      </c>
      <c r="O340" s="88">
        <f>計算過程!H337</f>
        <v>0</v>
      </c>
      <c r="P340" s="88">
        <f>計算過程!P337</f>
        <v>62</v>
      </c>
      <c r="Q340" s="88">
        <f>計算過程!Q337</f>
        <v>100</v>
      </c>
      <c r="R340" s="88">
        <f>計算過程!R337</f>
        <v>8</v>
      </c>
      <c r="S340" s="88">
        <f>計算過程!S337</f>
        <v>180</v>
      </c>
      <c r="T340" s="88">
        <f>計算過程!T337</f>
        <v>0</v>
      </c>
      <c r="U340" s="88">
        <f ca="1">計算過程!U337</f>
        <v>25.513509150578859</v>
      </c>
      <c r="V340" s="88">
        <f>計算過程!AF337</f>
        <v>-0.73333333333333339</v>
      </c>
      <c r="W340" s="88">
        <f>計算過程!AL337</f>
        <v>0</v>
      </c>
    </row>
    <row r="341" spans="8:23">
      <c r="H341" s="28">
        <v>41972</v>
      </c>
      <c r="I341" s="88">
        <f ca="1">計算過程!B338</f>
        <v>21.189686643398002</v>
      </c>
      <c r="J341" s="88">
        <f ca="1">計算過程!C338</f>
        <v>31.161303887350002</v>
      </c>
      <c r="K341" s="88">
        <f ca="1">計算過程!D338</f>
        <v>5.2974216608495004</v>
      </c>
      <c r="L341" s="88">
        <f ca="1">計算過程!E338</f>
        <v>28.045173498615</v>
      </c>
      <c r="M341" s="88">
        <f ca="1">計算過程!F338</f>
        <v>0</v>
      </c>
      <c r="N341" s="88">
        <f ca="1">計算過程!G338</f>
        <v>6.2744999999999997</v>
      </c>
      <c r="O341" s="88">
        <f>計算過程!H338</f>
        <v>0</v>
      </c>
      <c r="P341" s="88">
        <f>計算過程!P338</f>
        <v>136</v>
      </c>
      <c r="Q341" s="88">
        <f>計算過程!Q338</f>
        <v>200</v>
      </c>
      <c r="R341" s="88">
        <f>計算過程!R338</f>
        <v>34</v>
      </c>
      <c r="S341" s="88">
        <f>計算過程!S338</f>
        <v>180</v>
      </c>
      <c r="T341" s="88">
        <f>計算過程!T338</f>
        <v>0</v>
      </c>
      <c r="U341" s="88">
        <f ca="1">計算過程!U338</f>
        <v>26.195429277537098</v>
      </c>
      <c r="V341" s="88">
        <f>計算過程!AF338</f>
        <v>-2.2874999999999996</v>
      </c>
      <c r="W341" s="88">
        <f>計算過程!AL338</f>
        <v>0</v>
      </c>
    </row>
    <row r="342" spans="8:23">
      <c r="H342" s="28">
        <v>41973</v>
      </c>
      <c r="I342" s="88">
        <f ca="1">計算過程!B339</f>
        <v>9.7352433104745</v>
      </c>
      <c r="J342" s="88">
        <f ca="1">計算過程!C339</f>
        <v>15.702005339474997</v>
      </c>
      <c r="K342" s="88">
        <f ca="1">計算過程!D339</f>
        <v>1.256160427158</v>
      </c>
      <c r="L342" s="88">
        <f ca="1">計算過程!E339</f>
        <v>28.263609611054996</v>
      </c>
      <c r="M342" s="88">
        <f ca="1">計算過程!F339</f>
        <v>0</v>
      </c>
      <c r="N342" s="88">
        <f ca="1">計算過程!G339</f>
        <v>5.875</v>
      </c>
      <c r="O342" s="88">
        <f>計算過程!H339</f>
        <v>0</v>
      </c>
      <c r="P342" s="88">
        <f>計算過程!P339</f>
        <v>62</v>
      </c>
      <c r="Q342" s="88">
        <f>計算過程!Q339</f>
        <v>100</v>
      </c>
      <c r="R342" s="88">
        <f>計算過程!R339</f>
        <v>8</v>
      </c>
      <c r="S342" s="88">
        <f>計算過程!S339</f>
        <v>180</v>
      </c>
      <c r="T342" s="88">
        <f>計算過程!T339</f>
        <v>0</v>
      </c>
      <c r="U342" s="88">
        <f ca="1">計算過程!U339</f>
        <v>24.403915830186158</v>
      </c>
      <c r="V342" s="88">
        <f>計算過程!AF339</f>
        <v>1.0416666666666665</v>
      </c>
      <c r="W342" s="88">
        <f>計算過程!AL339</f>
        <v>0</v>
      </c>
    </row>
    <row r="343" spans="8:23">
      <c r="H343" s="28">
        <v>41974</v>
      </c>
      <c r="I343" s="88">
        <f ca="1">計算過程!B340</f>
        <v>14.454580504091</v>
      </c>
      <c r="J343" s="88">
        <f ca="1">計算過程!C340</f>
        <v>23.567250821887498</v>
      </c>
      <c r="K343" s="88">
        <f ca="1">計算過程!D340</f>
        <v>4.399220153418999</v>
      </c>
      <c r="L343" s="88">
        <f ca="1">計算過程!E340</f>
        <v>28.280700986265</v>
      </c>
      <c r="M343" s="88">
        <f ca="1">計算過程!F340</f>
        <v>0</v>
      </c>
      <c r="N343" s="88">
        <f ca="1">計算過程!G340</f>
        <v>6.3344999999999994</v>
      </c>
      <c r="O343" s="88">
        <f>計算過程!H340</f>
        <v>0</v>
      </c>
      <c r="P343" s="88">
        <f>計算過程!P340</f>
        <v>92</v>
      </c>
      <c r="Q343" s="88">
        <f>計算過程!Q340</f>
        <v>150</v>
      </c>
      <c r="R343" s="88">
        <f>計算過程!R340</f>
        <v>28</v>
      </c>
      <c r="S343" s="88">
        <f>計算過程!S340</f>
        <v>180</v>
      </c>
      <c r="T343" s="88">
        <f>計算過程!T340</f>
        <v>0</v>
      </c>
      <c r="U343" s="88">
        <f ca="1">計算過程!U340</f>
        <v>26.30223952450206</v>
      </c>
      <c r="V343" s="88">
        <f>計算過程!AF340</f>
        <v>-2.787500000000001</v>
      </c>
      <c r="W343" s="88">
        <f>計算過程!AL340</f>
        <v>0</v>
      </c>
    </row>
    <row r="344" spans="8:23">
      <c r="H344" s="28">
        <v>41975</v>
      </c>
      <c r="I344" s="88">
        <f ca="1">計算過程!B341</f>
        <v>22.117037300085002</v>
      </c>
      <c r="J344" s="88">
        <f ca="1">計算過程!C341</f>
        <v>31.595767571550002</v>
      </c>
      <c r="K344" s="88">
        <f ca="1">計算過程!D341</f>
        <v>4.7393651357325002</v>
      </c>
      <c r="L344" s="88">
        <f ca="1">計算過程!E341</f>
        <v>28.436190814395001</v>
      </c>
      <c r="M344" s="88">
        <f ca="1">計算過程!F341</f>
        <v>0</v>
      </c>
      <c r="N344" s="88">
        <f ca="1">計算過程!G341</f>
        <v>5.9325000000000001</v>
      </c>
      <c r="O344" s="88">
        <f>計算過程!H341</f>
        <v>0</v>
      </c>
      <c r="P344" s="88">
        <f>計算過程!P341</f>
        <v>140</v>
      </c>
      <c r="Q344" s="88">
        <f>計算過程!Q341</f>
        <v>200</v>
      </c>
      <c r="R344" s="88">
        <f>計算過程!R341</f>
        <v>30</v>
      </c>
      <c r="S344" s="88">
        <f>計算過程!S341</f>
        <v>180</v>
      </c>
      <c r="T344" s="88">
        <f>計算過程!T341</f>
        <v>0</v>
      </c>
      <c r="U344" s="88">
        <f ca="1">計算過程!U341</f>
        <v>24.545008377291111</v>
      </c>
      <c r="V344" s="88">
        <f>計算過程!AF341</f>
        <v>0.56250000000000011</v>
      </c>
      <c r="W344" s="88">
        <f>計算過程!AL341</f>
        <v>0</v>
      </c>
    </row>
    <row r="345" spans="8:23">
      <c r="H345" s="28">
        <v>41976</v>
      </c>
      <c r="I345" s="88">
        <f ca="1">計算過程!B342</f>
        <v>28.905965059972001</v>
      </c>
      <c r="J345" s="88">
        <f ca="1">計算過程!C342</f>
        <v>37.703432686920003</v>
      </c>
      <c r="K345" s="88">
        <f ca="1">計算過程!D342</f>
        <v>7.2264912649930002</v>
      </c>
      <c r="L345" s="88">
        <f ca="1">計算過程!E342</f>
        <v>28.277574515189997</v>
      </c>
      <c r="M345" s="88">
        <f ca="1">計算過程!F342</f>
        <v>0</v>
      </c>
      <c r="N345" s="88">
        <f ca="1">計算過程!G342</f>
        <v>6.4219999999999997</v>
      </c>
      <c r="O345" s="88">
        <f>計算過程!H342</f>
        <v>0</v>
      </c>
      <c r="P345" s="88">
        <f>計算過程!P342</f>
        <v>184</v>
      </c>
      <c r="Q345" s="88">
        <f>計算過程!Q342</f>
        <v>240</v>
      </c>
      <c r="R345" s="88">
        <f>計算過程!R342</f>
        <v>46</v>
      </c>
      <c r="S345" s="88">
        <f>計算過程!S342</f>
        <v>180</v>
      </c>
      <c r="T345" s="88">
        <f>計算過程!T342</f>
        <v>0</v>
      </c>
      <c r="U345" s="88">
        <f ca="1">計算過程!U342</f>
        <v>26.667482089171024</v>
      </c>
      <c r="V345" s="88">
        <f>計算過程!AF342</f>
        <v>-3.5166666666666675</v>
      </c>
      <c r="W345" s="88">
        <f>計算過程!AL342</f>
        <v>0</v>
      </c>
    </row>
    <row r="346" spans="8:23">
      <c r="H346" s="28">
        <v>41977</v>
      </c>
      <c r="I346" s="88">
        <f ca="1">計算過程!B343</f>
        <v>14.515516583295001</v>
      </c>
      <c r="J346" s="88">
        <f ca="1">計算過程!C343</f>
        <v>23.666603124937502</v>
      </c>
      <c r="K346" s="88">
        <f ca="1">計算過程!D343</f>
        <v>4.4177659166550001</v>
      </c>
      <c r="L346" s="88">
        <f ca="1">計算過程!E343</f>
        <v>28.399923749925001</v>
      </c>
      <c r="M346" s="88">
        <f ca="1">計算過程!F343</f>
        <v>0</v>
      </c>
      <c r="N346" s="88">
        <f ca="1">計算過程!G343</f>
        <v>6.6555</v>
      </c>
      <c r="O346" s="88">
        <f>計算過程!H343</f>
        <v>0</v>
      </c>
      <c r="P346" s="88">
        <f>計算過程!P343</f>
        <v>92</v>
      </c>
      <c r="Q346" s="88">
        <f>計算過程!Q343</f>
        <v>150</v>
      </c>
      <c r="R346" s="88">
        <f>計算過程!R343</f>
        <v>28</v>
      </c>
      <c r="S346" s="88">
        <f>計算過程!S343</f>
        <v>180</v>
      </c>
      <c r="T346" s="88">
        <f>計算過程!T343</f>
        <v>0</v>
      </c>
      <c r="U346" s="88">
        <f ca="1">計算過程!U343</f>
        <v>27.559308146366959</v>
      </c>
      <c r="V346" s="88">
        <f>計算過程!AF343</f>
        <v>-5.4624999999999995</v>
      </c>
      <c r="W346" s="88">
        <f>計算過程!AL343</f>
        <v>0</v>
      </c>
    </row>
    <row r="347" spans="8:23">
      <c r="H347" s="28">
        <v>41978</v>
      </c>
      <c r="I347" s="88">
        <f ca="1">計算過程!B344</f>
        <v>9.852481343977999</v>
      </c>
      <c r="J347" s="88">
        <f ca="1">計算過程!C344</f>
        <v>15.891098941899997</v>
      </c>
      <c r="K347" s="88">
        <f ca="1">計算過程!D344</f>
        <v>1.271287915352</v>
      </c>
      <c r="L347" s="88">
        <f ca="1">計算過程!E344</f>
        <v>28.603978095419997</v>
      </c>
      <c r="M347" s="88">
        <f ca="1">計算過程!F344</f>
        <v>0</v>
      </c>
      <c r="N347" s="88">
        <f ca="1">計算過程!G344</f>
        <v>6.652000000000001</v>
      </c>
      <c r="O347" s="88">
        <f>計算過程!H344</f>
        <v>0</v>
      </c>
      <c r="P347" s="88">
        <f>計算過程!P344</f>
        <v>62</v>
      </c>
      <c r="Q347" s="88">
        <f>計算過程!Q344</f>
        <v>100</v>
      </c>
      <c r="R347" s="88">
        <f>計算過程!R344</f>
        <v>8</v>
      </c>
      <c r="S347" s="88">
        <f>計算過程!S344</f>
        <v>180</v>
      </c>
      <c r="T347" s="88">
        <f>計算過程!T344</f>
        <v>0</v>
      </c>
      <c r="U347" s="88">
        <f ca="1">計算過程!U344</f>
        <v>27.416118674406619</v>
      </c>
      <c r="V347" s="88">
        <f>計算過程!AF344</f>
        <v>-5.4333333333333327</v>
      </c>
      <c r="W347" s="88">
        <f>計算過程!AL344</f>
        <v>0</v>
      </c>
    </row>
    <row r="348" spans="8:23">
      <c r="H348" s="28">
        <v>41979</v>
      </c>
      <c r="I348" s="88">
        <f ca="1">計算過程!B345</f>
        <v>14.723572811766001</v>
      </c>
      <c r="J348" s="88">
        <f ca="1">計算過程!C345</f>
        <v>24.005825236574999</v>
      </c>
      <c r="K348" s="88">
        <f ca="1">計算過程!D345</f>
        <v>4.4810873774939992</v>
      </c>
      <c r="L348" s="88">
        <f ca="1">計算過程!E345</f>
        <v>28.806990283889998</v>
      </c>
      <c r="M348" s="88">
        <f ca="1">計算過程!F345</f>
        <v>0</v>
      </c>
      <c r="N348" s="88">
        <f ca="1">計算過程!G345</f>
        <v>6.6250000000000009</v>
      </c>
      <c r="O348" s="88">
        <f>計算過程!H345</f>
        <v>0</v>
      </c>
      <c r="P348" s="88">
        <f>計算過程!P345</f>
        <v>92</v>
      </c>
      <c r="Q348" s="88">
        <f>計算過程!Q345</f>
        <v>150</v>
      </c>
      <c r="R348" s="88">
        <f>計算過程!R345</f>
        <v>28</v>
      </c>
      <c r="S348" s="88">
        <f>計算過程!S345</f>
        <v>180</v>
      </c>
      <c r="T348" s="88">
        <f>計算過程!T345</f>
        <v>0</v>
      </c>
      <c r="U348" s="88">
        <f ca="1">計算過程!U345</f>
        <v>27.178502073299114</v>
      </c>
      <c r="V348" s="88">
        <f>計算過程!AF345</f>
        <v>-5.208333333333333</v>
      </c>
      <c r="W348" s="88">
        <f>計算過程!AL345</f>
        <v>0</v>
      </c>
    </row>
    <row r="349" spans="8:23">
      <c r="H349" s="28">
        <v>41980</v>
      </c>
      <c r="I349" s="88">
        <f ca="1">計算過程!B346</f>
        <v>14.762563379927998</v>
      </c>
      <c r="J349" s="88">
        <f ca="1">計算過程!C346</f>
        <v>24.069396815099999</v>
      </c>
      <c r="K349" s="88">
        <f ca="1">計算過程!D346</f>
        <v>4.492954072152</v>
      </c>
      <c r="L349" s="88">
        <f ca="1">計算過程!E346</f>
        <v>28.883276178119999</v>
      </c>
      <c r="M349" s="88">
        <f ca="1">計算過程!F346</f>
        <v>0</v>
      </c>
      <c r="N349" s="88">
        <f ca="1">計算過程!G346</f>
        <v>5.7095000000000002</v>
      </c>
      <c r="O349" s="88">
        <f>計算過程!H346</f>
        <v>0</v>
      </c>
      <c r="P349" s="88">
        <f>計算過程!P346</f>
        <v>92</v>
      </c>
      <c r="Q349" s="88">
        <f>計算過程!Q346</f>
        <v>150</v>
      </c>
      <c r="R349" s="88">
        <f>計算過程!R346</f>
        <v>28</v>
      </c>
      <c r="S349" s="88">
        <f>計算過程!S346</f>
        <v>180</v>
      </c>
      <c r="T349" s="88">
        <f>計算過程!T346</f>
        <v>0</v>
      </c>
      <c r="U349" s="88">
        <f ca="1">計算過程!U346</f>
        <v>23.382087575684071</v>
      </c>
      <c r="V349" s="88">
        <f>計算過程!AF346</f>
        <v>2.4208333333333329</v>
      </c>
      <c r="W349" s="88">
        <f>計算過程!AL346</f>
        <v>0</v>
      </c>
    </row>
    <row r="350" spans="8:23">
      <c r="H350" s="28">
        <v>41981</v>
      </c>
      <c r="I350" s="88">
        <f ca="1">計算過程!B347</f>
        <v>14.616934673158999</v>
      </c>
      <c r="J350" s="88">
        <f ca="1">計算過程!C347</f>
        <v>23.831958706237497</v>
      </c>
      <c r="K350" s="88">
        <f ca="1">計算過程!D347</f>
        <v>4.4486322918310002</v>
      </c>
      <c r="L350" s="88">
        <f ca="1">計算過程!E347</f>
        <v>28.598350447485</v>
      </c>
      <c r="M350" s="88">
        <f ca="1">計算過程!F347</f>
        <v>0</v>
      </c>
      <c r="N350" s="88">
        <f ca="1">計算過程!G347</f>
        <v>5.423</v>
      </c>
      <c r="O350" s="88">
        <f>計算過程!H347</f>
        <v>0</v>
      </c>
      <c r="P350" s="88">
        <f>計算過程!P347</f>
        <v>92</v>
      </c>
      <c r="Q350" s="88">
        <f>計算過程!Q347</f>
        <v>150</v>
      </c>
      <c r="R350" s="88">
        <f>計算過程!R347</f>
        <v>28</v>
      </c>
      <c r="S350" s="88">
        <f>計算過程!S347</f>
        <v>180</v>
      </c>
      <c r="T350" s="88">
        <f>計算過程!T347</f>
        <v>0</v>
      </c>
      <c r="U350" s="88">
        <f ca="1">計算過程!U347</f>
        <v>22.35369395625527</v>
      </c>
      <c r="V350" s="88">
        <f>計算過程!AF347</f>
        <v>4.8083333333333345</v>
      </c>
      <c r="W350" s="88">
        <f>計算過程!AL347</f>
        <v>0</v>
      </c>
    </row>
    <row r="351" spans="8:23">
      <c r="H351" s="28">
        <v>41982</v>
      </c>
      <c r="I351" s="88">
        <f ca="1">計算過程!B348</f>
        <v>22.027550750205002</v>
      </c>
      <c r="J351" s="88">
        <f ca="1">計算過程!C348</f>
        <v>31.467929643150001</v>
      </c>
      <c r="K351" s="88">
        <f ca="1">計算過程!D348</f>
        <v>4.7201894464725003</v>
      </c>
      <c r="L351" s="88">
        <f ca="1">計算過程!E348</f>
        <v>28.321136678835</v>
      </c>
      <c r="M351" s="88">
        <f ca="1">計算過程!F348</f>
        <v>0</v>
      </c>
      <c r="N351" s="88">
        <f ca="1">計算過程!G348</f>
        <v>5.9485000000000001</v>
      </c>
      <c r="O351" s="88">
        <f>計算過程!H348</f>
        <v>0</v>
      </c>
      <c r="P351" s="88">
        <f>計算過程!P348</f>
        <v>140</v>
      </c>
      <c r="Q351" s="88">
        <f>計算過程!Q348</f>
        <v>200</v>
      </c>
      <c r="R351" s="88">
        <f>計算過程!R348</f>
        <v>30</v>
      </c>
      <c r="S351" s="88">
        <f>計算過程!S348</f>
        <v>180</v>
      </c>
      <c r="T351" s="88">
        <f>計算過程!T348</f>
        <v>0</v>
      </c>
      <c r="U351" s="88">
        <f ca="1">計算過程!U348</f>
        <v>24.676465115704694</v>
      </c>
      <c r="V351" s="88">
        <f>計算過程!AF348</f>
        <v>0.42916666666666664</v>
      </c>
      <c r="W351" s="88">
        <f>計算過程!AL348</f>
        <v>0</v>
      </c>
    </row>
    <row r="352" spans="8:23">
      <c r="H352" s="28">
        <v>41983</v>
      </c>
      <c r="I352" s="88">
        <f ca="1">計算過程!B349</f>
        <v>5.0107092271599996</v>
      </c>
      <c r="J352" s="88">
        <f ca="1">計算過程!C349</f>
        <v>29.7510860362625</v>
      </c>
      <c r="K352" s="88">
        <f ca="1">計算過程!D349</f>
        <v>4.3843705737649996</v>
      </c>
      <c r="L352" s="88">
        <f ca="1">計算過程!E349</f>
        <v>0</v>
      </c>
      <c r="M352" s="88">
        <f ca="1">計算過程!F349</f>
        <v>0</v>
      </c>
      <c r="N352" s="88">
        <f ca="1">計算過程!G349</f>
        <v>0</v>
      </c>
      <c r="O352" s="88">
        <f>計算過程!H349</f>
        <v>0</v>
      </c>
      <c r="P352" s="88">
        <f>計算過程!P349</f>
        <v>32</v>
      </c>
      <c r="Q352" s="88">
        <f>計算過程!Q349</f>
        <v>190</v>
      </c>
      <c r="R352" s="88">
        <f>計算過程!R349</f>
        <v>28</v>
      </c>
      <c r="S352" s="88">
        <f>計算過程!S349</f>
        <v>0</v>
      </c>
      <c r="T352" s="88">
        <f>計算過程!T349</f>
        <v>0</v>
      </c>
      <c r="U352" s="88">
        <f ca="1">計算過程!U349</f>
        <v>0</v>
      </c>
      <c r="V352" s="88">
        <f>計算過程!AF349</f>
        <v>-1.0624999999999998</v>
      </c>
      <c r="W352" s="88">
        <f>計算過程!AL349</f>
        <v>0</v>
      </c>
    </row>
    <row r="353" spans="8:23">
      <c r="H353" s="28">
        <v>41984</v>
      </c>
      <c r="I353" s="88">
        <f ca="1">計算過程!B350</f>
        <v>14.459587489620001</v>
      </c>
      <c r="J353" s="88">
        <f ca="1">計算過程!C350</f>
        <v>23.575414385250003</v>
      </c>
      <c r="K353" s="88">
        <f ca="1">計算過程!D350</f>
        <v>4.4007440185799993</v>
      </c>
      <c r="L353" s="88">
        <f ca="1">計算過程!E350</f>
        <v>28.290497262299997</v>
      </c>
      <c r="M353" s="88">
        <f ca="1">計算過程!F350</f>
        <v>0</v>
      </c>
      <c r="N353" s="88">
        <f ca="1">計算過程!G350</f>
        <v>5.575499999999999</v>
      </c>
      <c r="O353" s="88">
        <f>計算過程!H350</f>
        <v>0</v>
      </c>
      <c r="P353" s="88">
        <f>計算過程!P350</f>
        <v>92</v>
      </c>
      <c r="Q353" s="88">
        <f>計算過程!Q350</f>
        <v>150</v>
      </c>
      <c r="R353" s="88">
        <f>計算過程!R350</f>
        <v>28</v>
      </c>
      <c r="S353" s="88">
        <f>計算過程!S350</f>
        <v>180</v>
      </c>
      <c r="T353" s="88">
        <f>計算過程!T350</f>
        <v>0</v>
      </c>
      <c r="U353" s="88">
        <f ca="1">計算過程!U350</f>
        <v>23.145473911853614</v>
      </c>
      <c r="V353" s="88">
        <f>計算過程!AF350</f>
        <v>3.5375000000000001</v>
      </c>
      <c r="W353" s="88">
        <f>計算過程!AL350</f>
        <v>0</v>
      </c>
    </row>
    <row r="354" spans="8:23">
      <c r="H354" s="28">
        <v>41985</v>
      </c>
      <c r="I354" s="88">
        <f ca="1">計算過程!B351</f>
        <v>9.6355227786089994</v>
      </c>
      <c r="J354" s="88">
        <f ca="1">計算過程!C351</f>
        <v>15.54116577195</v>
      </c>
      <c r="K354" s="88">
        <f ca="1">計算過程!D351</f>
        <v>1.243293261756</v>
      </c>
      <c r="L354" s="88">
        <f ca="1">計算過程!E351</f>
        <v>27.974098389510001</v>
      </c>
      <c r="M354" s="88">
        <f ca="1">計算過程!F351</f>
        <v>0</v>
      </c>
      <c r="N354" s="88">
        <f ca="1">計算過程!G351</f>
        <v>6.3754999999999997</v>
      </c>
      <c r="O354" s="88">
        <f>計算過程!H351</f>
        <v>0</v>
      </c>
      <c r="P354" s="88">
        <f>計算過程!P351</f>
        <v>62</v>
      </c>
      <c r="Q354" s="88">
        <f>計算過程!Q351</f>
        <v>100</v>
      </c>
      <c r="R354" s="88">
        <f>計算過程!R351</f>
        <v>8</v>
      </c>
      <c r="S354" s="88">
        <f>計算過程!S351</f>
        <v>180</v>
      </c>
      <c r="T354" s="88">
        <f>計算過程!T351</f>
        <v>0</v>
      </c>
      <c r="U354" s="88">
        <f ca="1">計算過程!U351</f>
        <v>26.661045470936447</v>
      </c>
      <c r="V354" s="88">
        <f>計算過程!AF351</f>
        <v>-3.1291666666666664</v>
      </c>
      <c r="W354" s="88">
        <f>計算過程!AL351</f>
        <v>0</v>
      </c>
    </row>
    <row r="355" spans="8:23">
      <c r="H355" s="28">
        <v>41986</v>
      </c>
      <c r="I355" s="88">
        <f ca="1">計算過程!B352</f>
        <v>21.275514064167997</v>
      </c>
      <c r="J355" s="88">
        <f ca="1">計算過程!C352</f>
        <v>31.2875206826</v>
      </c>
      <c r="K355" s="88">
        <f ca="1">計算過程!D352</f>
        <v>5.3188785160419991</v>
      </c>
      <c r="L355" s="88">
        <f ca="1">計算過程!E352</f>
        <v>28.158768614339998</v>
      </c>
      <c r="M355" s="88">
        <f ca="1">計算過程!F352</f>
        <v>0</v>
      </c>
      <c r="N355" s="88">
        <f ca="1">計算過程!G352</f>
        <v>6.3420000000000005</v>
      </c>
      <c r="O355" s="88">
        <f>計算過程!H352</f>
        <v>0</v>
      </c>
      <c r="P355" s="88">
        <f>計算過程!P352</f>
        <v>136</v>
      </c>
      <c r="Q355" s="88">
        <f>計算過程!Q352</f>
        <v>200</v>
      </c>
      <c r="R355" s="88">
        <f>計算過程!R352</f>
        <v>34</v>
      </c>
      <c r="S355" s="88">
        <f>計算過程!S352</f>
        <v>180</v>
      </c>
      <c r="T355" s="88">
        <f>計算過程!T352</f>
        <v>0</v>
      </c>
      <c r="U355" s="88">
        <f ca="1">計算過程!U352</f>
        <v>26.407658595316832</v>
      </c>
      <c r="V355" s="88">
        <f>計算過程!AF352</f>
        <v>-2.85</v>
      </c>
      <c r="W355" s="88">
        <f>計算過程!AL352</f>
        <v>0</v>
      </c>
    </row>
    <row r="356" spans="8:23">
      <c r="H356" s="28">
        <v>41987</v>
      </c>
      <c r="I356" s="88">
        <f ca="1">計算過程!B353</f>
        <v>9.6876445252860002</v>
      </c>
      <c r="J356" s="88">
        <f ca="1">計算過程!C353</f>
        <v>15.625233105299998</v>
      </c>
      <c r="K356" s="88">
        <f ca="1">計算過程!D353</f>
        <v>1.2500186484239999</v>
      </c>
      <c r="L356" s="88">
        <f ca="1">計算過程!E353</f>
        <v>28.125419589539998</v>
      </c>
      <c r="M356" s="88">
        <f ca="1">計算過程!F353</f>
        <v>0</v>
      </c>
      <c r="N356" s="88">
        <f ca="1">計算過程!G353</f>
        <v>6.2394999999999996</v>
      </c>
      <c r="O356" s="88">
        <f>計算過程!H353</f>
        <v>0</v>
      </c>
      <c r="P356" s="88">
        <f>計算過程!P353</f>
        <v>62</v>
      </c>
      <c r="Q356" s="88">
        <f>計算過程!Q353</f>
        <v>100</v>
      </c>
      <c r="R356" s="88">
        <f>計算過程!R353</f>
        <v>8</v>
      </c>
      <c r="S356" s="88">
        <f>計算過程!S353</f>
        <v>180</v>
      </c>
      <c r="T356" s="88">
        <f>計算過程!T353</f>
        <v>0</v>
      </c>
      <c r="U356" s="88">
        <f ca="1">計算過程!U353</f>
        <v>26.000914241325393</v>
      </c>
      <c r="V356" s="88">
        <f>計算過程!AF353</f>
        <v>-1.9958333333333333</v>
      </c>
      <c r="W356" s="88">
        <f>計算過程!AL353</f>
        <v>0</v>
      </c>
    </row>
    <row r="357" spans="8:23">
      <c r="H357" s="28">
        <v>41988</v>
      </c>
      <c r="I357" s="88">
        <f ca="1">計算過程!B354</f>
        <v>14.286580159851999</v>
      </c>
      <c r="J357" s="88">
        <f ca="1">計算過程!C354</f>
        <v>23.29333721715</v>
      </c>
      <c r="K357" s="88">
        <f ca="1">計算過程!D354</f>
        <v>4.3480896138679999</v>
      </c>
      <c r="L357" s="88">
        <f ca="1">計算過程!E354</f>
        <v>27.952004660580002</v>
      </c>
      <c r="M357" s="88">
        <f ca="1">計算過程!F354</f>
        <v>0</v>
      </c>
      <c r="N357" s="88">
        <f ca="1">計算過程!G354</f>
        <v>6.6049999999999995</v>
      </c>
      <c r="O357" s="88">
        <f>計算過程!H354</f>
        <v>0</v>
      </c>
      <c r="P357" s="88">
        <f>計算過程!P354</f>
        <v>92</v>
      </c>
      <c r="Q357" s="88">
        <f>計算過程!Q354</f>
        <v>150</v>
      </c>
      <c r="R357" s="88">
        <f>計算過程!R354</f>
        <v>28</v>
      </c>
      <c r="S357" s="88">
        <f>計算過程!S354</f>
        <v>180</v>
      </c>
      <c r="T357" s="88">
        <f>計算過程!T354</f>
        <v>0</v>
      </c>
      <c r="U357" s="88">
        <f ca="1">計算過程!U354</f>
        <v>27.634952470505354</v>
      </c>
      <c r="V357" s="88">
        <f>計算過程!AF354</f>
        <v>-5.0416666666666661</v>
      </c>
      <c r="W357" s="88">
        <f>計算過程!AL354</f>
        <v>0</v>
      </c>
    </row>
    <row r="358" spans="8:23">
      <c r="H358" s="28">
        <v>41989</v>
      </c>
      <c r="I358" s="88">
        <f ca="1">計算過程!B355</f>
        <v>21.725209417729999</v>
      </c>
      <c r="J358" s="88">
        <f ca="1">計算過程!C355</f>
        <v>31.036013453900001</v>
      </c>
      <c r="K358" s="88">
        <f ca="1">計算過程!D355</f>
        <v>4.6554020180849998</v>
      </c>
      <c r="L358" s="88">
        <f ca="1">計算過程!E355</f>
        <v>27.932412108509993</v>
      </c>
      <c r="M358" s="88">
        <f ca="1">計算過程!F355</f>
        <v>0</v>
      </c>
      <c r="N358" s="88">
        <f ca="1">計算過程!G355</f>
        <v>6.721000000000001</v>
      </c>
      <c r="O358" s="88">
        <f>計算過程!H355</f>
        <v>0</v>
      </c>
      <c r="P358" s="88">
        <f>計算過程!P355</f>
        <v>140</v>
      </c>
      <c r="Q358" s="88">
        <f>計算過程!Q355</f>
        <v>200</v>
      </c>
      <c r="R358" s="88">
        <f>計算過程!R355</f>
        <v>30</v>
      </c>
      <c r="S358" s="88">
        <f>計算過程!S355</f>
        <v>180</v>
      </c>
      <c r="T358" s="88">
        <f>計算過程!T355</f>
        <v>0</v>
      </c>
      <c r="U358" s="88">
        <f ca="1">計算過程!U355</f>
        <v>28.133102166179508</v>
      </c>
      <c r="V358" s="88">
        <f>計算過程!AF355</f>
        <v>-6.0083333333333329</v>
      </c>
      <c r="W358" s="88">
        <f>計算過程!AL355</f>
        <v>0</v>
      </c>
    </row>
    <row r="359" spans="8:23">
      <c r="H359" s="28">
        <v>41990</v>
      </c>
      <c r="I359" s="88">
        <f ca="1">計算過程!B356</f>
        <v>28.594040514676003</v>
      </c>
      <c r="J359" s="88">
        <f ca="1">計算過程!C356</f>
        <v>37.296574584360002</v>
      </c>
      <c r="K359" s="88">
        <f ca="1">計算過程!D356</f>
        <v>7.1485101286690007</v>
      </c>
      <c r="L359" s="88">
        <f ca="1">計算過程!E356</f>
        <v>27.972430938270005</v>
      </c>
      <c r="M359" s="88">
        <f ca="1">計算過程!F356</f>
        <v>0</v>
      </c>
      <c r="N359" s="88">
        <f ca="1">計算過程!G356</f>
        <v>6.7824999999999998</v>
      </c>
      <c r="O359" s="88">
        <f>計算過程!H356</f>
        <v>0</v>
      </c>
      <c r="P359" s="88">
        <f>計算過程!P356</f>
        <v>184</v>
      </c>
      <c r="Q359" s="88">
        <f>計算過程!Q356</f>
        <v>240</v>
      </c>
      <c r="R359" s="88">
        <f>計算過程!R356</f>
        <v>46</v>
      </c>
      <c r="S359" s="88">
        <f>計算過程!S356</f>
        <v>180</v>
      </c>
      <c r="T359" s="88">
        <f>計算過程!T356</f>
        <v>0</v>
      </c>
      <c r="U359" s="88">
        <f ca="1">計算過程!U356</f>
        <v>28.36413555277905</v>
      </c>
      <c r="V359" s="88">
        <f>計算過程!AF356</f>
        <v>-6.520833333333333</v>
      </c>
      <c r="W359" s="88">
        <f>計算過程!AL356</f>
        <v>0</v>
      </c>
    </row>
    <row r="360" spans="8:23">
      <c r="H360" s="28">
        <v>41991</v>
      </c>
      <c r="I360" s="88">
        <f ca="1">計算過程!B357</f>
        <v>14.525637085960001</v>
      </c>
      <c r="J360" s="88">
        <f ca="1">計算過程!C357</f>
        <v>23.683103944500004</v>
      </c>
      <c r="K360" s="88">
        <f ca="1">計算過程!D357</f>
        <v>4.4208460696399996</v>
      </c>
      <c r="L360" s="88">
        <f ca="1">計算過程!E357</f>
        <v>28.419724733400002</v>
      </c>
      <c r="M360" s="88">
        <f ca="1">計算過程!F357</f>
        <v>0</v>
      </c>
      <c r="N360" s="88">
        <f ca="1">計算過程!G357</f>
        <v>6.6020000000000012</v>
      </c>
      <c r="O360" s="88">
        <f>計算過程!H357</f>
        <v>0</v>
      </c>
      <c r="P360" s="88">
        <f>計算過程!P357</f>
        <v>92</v>
      </c>
      <c r="Q360" s="88">
        <f>計算過程!Q357</f>
        <v>150</v>
      </c>
      <c r="R360" s="88">
        <f>計算過程!R357</f>
        <v>28</v>
      </c>
      <c r="S360" s="88">
        <f>計算過程!S357</f>
        <v>180</v>
      </c>
      <c r="T360" s="88">
        <f>計算過程!T357</f>
        <v>0</v>
      </c>
      <c r="U360" s="88">
        <f ca="1">計算過程!U357</f>
        <v>27.325326555078334</v>
      </c>
      <c r="V360" s="88">
        <f>計算過程!AF357</f>
        <v>-5.0166666666666657</v>
      </c>
      <c r="W360" s="88">
        <f>計算過程!AL357</f>
        <v>0</v>
      </c>
    </row>
    <row r="361" spans="8:23">
      <c r="H361" s="28">
        <v>41992</v>
      </c>
      <c r="I361" s="88">
        <f ca="1">計算過程!B358</f>
        <v>9.9583042842009988</v>
      </c>
      <c r="J361" s="88">
        <f ca="1">計算過程!C358</f>
        <v>16.061781103549997</v>
      </c>
      <c r="K361" s="88">
        <f ca="1">計算過程!D358</f>
        <v>1.2849424882839999</v>
      </c>
      <c r="L361" s="88">
        <f ca="1">計算過程!E358</f>
        <v>28.911205986390001</v>
      </c>
      <c r="M361" s="88">
        <f ca="1">計算過程!F358</f>
        <v>0</v>
      </c>
      <c r="N361" s="88">
        <f ca="1">計算過程!G358</f>
        <v>6.7059999999999986</v>
      </c>
      <c r="O361" s="88">
        <f>計算過程!H358</f>
        <v>0</v>
      </c>
      <c r="P361" s="88">
        <f>計算過程!P358</f>
        <v>62</v>
      </c>
      <c r="Q361" s="88">
        <f>計算過程!Q358</f>
        <v>100</v>
      </c>
      <c r="R361" s="88">
        <f>計算過程!R358</f>
        <v>8</v>
      </c>
      <c r="S361" s="88">
        <f>計算過程!S358</f>
        <v>180</v>
      </c>
      <c r="T361" s="88">
        <f>計算過程!T358</f>
        <v>0</v>
      </c>
      <c r="U361" s="88">
        <f ca="1">計算過程!U358</f>
        <v>27.445608895242497</v>
      </c>
      <c r="V361" s="88">
        <f>計算過程!AF358</f>
        <v>-5.8833333333333329</v>
      </c>
      <c r="W361" s="88">
        <f>計算過程!AL358</f>
        <v>0</v>
      </c>
    </row>
    <row r="362" spans="8:23">
      <c r="H362" s="28">
        <v>41993</v>
      </c>
      <c r="I362" s="88">
        <f ca="1">計算過程!B359</f>
        <v>14.938233999871001</v>
      </c>
      <c r="J362" s="88">
        <f ca="1">計算過程!C359</f>
        <v>24.355816304137502</v>
      </c>
      <c r="K362" s="88">
        <f ca="1">計算過程!D359</f>
        <v>4.5464190434390002</v>
      </c>
      <c r="L362" s="88">
        <f ca="1">計算過程!E359</f>
        <v>29.226979564965003</v>
      </c>
      <c r="M362" s="88">
        <f ca="1">計算過程!F359</f>
        <v>0</v>
      </c>
      <c r="N362" s="88">
        <f ca="1">計算過程!G359</f>
        <v>7.1574999999999998</v>
      </c>
      <c r="O362" s="88">
        <f>計算過程!H359</f>
        <v>0</v>
      </c>
      <c r="P362" s="88">
        <f>計算過程!P359</f>
        <v>92</v>
      </c>
      <c r="Q362" s="88">
        <f>計算過程!Q359</f>
        <v>150</v>
      </c>
      <c r="R362" s="88">
        <f>計算過程!R359</f>
        <v>28</v>
      </c>
      <c r="S362" s="88">
        <f>計算過程!S359</f>
        <v>180</v>
      </c>
      <c r="T362" s="88">
        <f>計算過程!T359</f>
        <v>0</v>
      </c>
      <c r="U362" s="88">
        <f ca="1">計算過程!U359</f>
        <v>29.084638422488499</v>
      </c>
      <c r="V362" s="88">
        <f>計算過程!AF359</f>
        <v>-9.6458333333333339</v>
      </c>
      <c r="W362" s="88">
        <f>計算過程!AL359</f>
        <v>0</v>
      </c>
    </row>
    <row r="363" spans="8:23">
      <c r="H363" s="28">
        <v>41994</v>
      </c>
      <c r="I363" s="88">
        <f ca="1">計算過程!B360</f>
        <v>15.157689110291001</v>
      </c>
      <c r="J363" s="88">
        <f ca="1">計算過程!C360</f>
        <v>24.713623549387503</v>
      </c>
      <c r="K363" s="88">
        <f ca="1">計算過程!D360</f>
        <v>4.6132097292190002</v>
      </c>
      <c r="L363" s="88">
        <f ca="1">計算過程!E360</f>
        <v>29.656348259265002</v>
      </c>
      <c r="M363" s="88">
        <f ca="1">計算過程!F360</f>
        <v>0</v>
      </c>
      <c r="N363" s="88">
        <f ca="1">計算過程!G360</f>
        <v>6.6234999999999991</v>
      </c>
      <c r="O363" s="88">
        <f>計算過程!H360</f>
        <v>0</v>
      </c>
      <c r="P363" s="88">
        <f>計算過程!P360</f>
        <v>92</v>
      </c>
      <c r="Q363" s="88">
        <f>計算過程!Q360</f>
        <v>150</v>
      </c>
      <c r="R363" s="88">
        <f>計算過程!R360</f>
        <v>28</v>
      </c>
      <c r="S363" s="88">
        <f>計算過程!S360</f>
        <v>180</v>
      </c>
      <c r="T363" s="88">
        <f>計算過程!T360</f>
        <v>0</v>
      </c>
      <c r="U363" s="88">
        <f ca="1">計算過程!U360</f>
        <v>26.656338130361021</v>
      </c>
      <c r="V363" s="88">
        <f>計算過程!AF360</f>
        <v>-5.1958333333333329</v>
      </c>
      <c r="W363" s="88">
        <f>計算過程!AL360</f>
        <v>0</v>
      </c>
    </row>
    <row r="364" spans="8:23">
      <c r="H364" s="28">
        <v>41995</v>
      </c>
      <c r="I364" s="88">
        <f ca="1">計算過程!B361</f>
        <v>15.211924</v>
      </c>
      <c r="J364" s="88">
        <f ca="1">計算過程!C361</f>
        <v>24.802050000000001</v>
      </c>
      <c r="K364" s="88">
        <f ca="1">計算過程!D361</f>
        <v>4.6297160000000002</v>
      </c>
      <c r="L364" s="88">
        <f ca="1">計算過程!E361</f>
        <v>29.762460000000001</v>
      </c>
      <c r="M364" s="88">
        <f ca="1">計算過程!F361</f>
        <v>0</v>
      </c>
      <c r="N364" s="88">
        <f ca="1">計算過程!G361</f>
        <v>6.900500000000001</v>
      </c>
      <c r="O364" s="88">
        <f>計算過程!H361</f>
        <v>0</v>
      </c>
      <c r="P364" s="88">
        <f>計算過程!P361</f>
        <v>92</v>
      </c>
      <c r="Q364" s="88">
        <f>計算過程!Q361</f>
        <v>150</v>
      </c>
      <c r="R364" s="88">
        <f>計算過程!R361</f>
        <v>28</v>
      </c>
      <c r="S364" s="88">
        <f>計算過程!S361</f>
        <v>180</v>
      </c>
      <c r="T364" s="88">
        <f>計算過程!T361</f>
        <v>0</v>
      </c>
      <c r="U364" s="88">
        <f ca="1">計算過程!U361</f>
        <v>27.705396539886863</v>
      </c>
      <c r="V364" s="88">
        <f>計算過程!AF361</f>
        <v>-7.5041666666666655</v>
      </c>
      <c r="W364" s="88">
        <f>計算過程!AL361</f>
        <v>0</v>
      </c>
    </row>
    <row r="365" spans="8:23">
      <c r="H365" s="28">
        <v>41996</v>
      </c>
      <c r="I365" s="88">
        <f ca="1">計算過程!B362</f>
        <v>23.148579999999999</v>
      </c>
      <c r="J365" s="88">
        <f ca="1">計算過程!C362</f>
        <v>33.069400000000002</v>
      </c>
      <c r="K365" s="88">
        <f ca="1">計算過程!D362</f>
        <v>4.9604099999999995</v>
      </c>
      <c r="L365" s="88">
        <f ca="1">計算過程!E362</f>
        <v>29.762460000000001</v>
      </c>
      <c r="M365" s="88">
        <f ca="1">計算過程!F362</f>
        <v>0</v>
      </c>
      <c r="N365" s="88">
        <f ca="1">計算過程!G362</f>
        <v>6.2310000000000008</v>
      </c>
      <c r="O365" s="88">
        <f>計算過程!H362</f>
        <v>0</v>
      </c>
      <c r="P365" s="88">
        <f>計算過程!P362</f>
        <v>140</v>
      </c>
      <c r="Q365" s="88">
        <f>計算過程!Q362</f>
        <v>200</v>
      </c>
      <c r="R365" s="88">
        <f>計算過程!R362</f>
        <v>30</v>
      </c>
      <c r="S365" s="88">
        <f>計算過程!S362</f>
        <v>180</v>
      </c>
      <c r="T365" s="88">
        <f>計算過程!T362</f>
        <v>0</v>
      </c>
      <c r="U365" s="88">
        <f ca="1">計算過程!U362</f>
        <v>25.017364805453955</v>
      </c>
      <c r="V365" s="88">
        <f>計算過程!AF362</f>
        <v>-1.925</v>
      </c>
      <c r="W365" s="88">
        <f>計算過程!AL362</f>
        <v>0</v>
      </c>
    </row>
    <row r="366" spans="8:23">
      <c r="H366" s="28">
        <v>41997</v>
      </c>
      <c r="I366" s="88">
        <f ca="1">計算過程!B363</f>
        <v>5.2911040000000007</v>
      </c>
      <c r="J366" s="88">
        <f ca="1">計算過程!C363</f>
        <v>31.415929999999999</v>
      </c>
      <c r="K366" s="88">
        <f ca="1">計算過程!D363</f>
        <v>4.6297160000000002</v>
      </c>
      <c r="L366" s="88">
        <f ca="1">計算過程!E363</f>
        <v>0</v>
      </c>
      <c r="M366" s="88">
        <f ca="1">計算過程!F363</f>
        <v>0</v>
      </c>
      <c r="N366" s="88">
        <f ca="1">計算過程!G363</f>
        <v>0</v>
      </c>
      <c r="O366" s="88">
        <f>計算過程!H363</f>
        <v>0</v>
      </c>
      <c r="P366" s="88">
        <f>計算過程!P363</f>
        <v>32</v>
      </c>
      <c r="Q366" s="88">
        <f>計算過程!Q363</f>
        <v>190</v>
      </c>
      <c r="R366" s="88">
        <f>計算過程!R363</f>
        <v>28</v>
      </c>
      <c r="S366" s="88">
        <f>計算過程!S363</f>
        <v>0</v>
      </c>
      <c r="T366" s="88">
        <f>計算過程!T363</f>
        <v>0</v>
      </c>
      <c r="U366" s="88">
        <f ca="1">計算過程!U363</f>
        <v>0</v>
      </c>
      <c r="V366" s="88">
        <f>計算過程!AF363</f>
        <v>-4.9333333333333327</v>
      </c>
      <c r="W366" s="88">
        <f>計算過程!AL363</f>
        <v>0</v>
      </c>
    </row>
    <row r="367" spans="8:23">
      <c r="H367" s="28">
        <v>41998</v>
      </c>
      <c r="I367" s="88">
        <f ca="1">計算過程!B364</f>
        <v>15.211924</v>
      </c>
      <c r="J367" s="88">
        <f ca="1">計算過程!C364</f>
        <v>24.802050000000001</v>
      </c>
      <c r="K367" s="88">
        <f ca="1">計算過程!D364</f>
        <v>4.6297160000000002</v>
      </c>
      <c r="L367" s="88">
        <f ca="1">計算過程!E364</f>
        <v>29.762460000000001</v>
      </c>
      <c r="M367" s="88">
        <f ca="1">計算過程!F364</f>
        <v>0</v>
      </c>
      <c r="N367" s="88">
        <f ca="1">計算過程!G364</f>
        <v>6.5585000000000004</v>
      </c>
      <c r="O367" s="88">
        <f>計算過程!H364</f>
        <v>0</v>
      </c>
      <c r="P367" s="88">
        <f>計算過程!P364</f>
        <v>92</v>
      </c>
      <c r="Q367" s="88">
        <f>計算過程!Q364</f>
        <v>150</v>
      </c>
      <c r="R367" s="88">
        <f>計算過程!R364</f>
        <v>28</v>
      </c>
      <c r="S367" s="88">
        <f>計算過程!S364</f>
        <v>180</v>
      </c>
      <c r="T367" s="88">
        <f>計算過程!T364</f>
        <v>0</v>
      </c>
      <c r="U367" s="88">
        <f ca="1">計算過程!U364</f>
        <v>26.332272039250483</v>
      </c>
      <c r="V367" s="88">
        <f>計算過程!AF364</f>
        <v>-4.6541666666666668</v>
      </c>
      <c r="W367" s="88">
        <f>計算過程!AL364</f>
        <v>0</v>
      </c>
    </row>
    <row r="368" spans="8:23">
      <c r="H368" s="28">
        <v>41999</v>
      </c>
      <c r="I368" s="88">
        <f ca="1">計算過程!B365</f>
        <v>10.251514</v>
      </c>
      <c r="J368" s="88">
        <f ca="1">計算過程!C365</f>
        <v>16.534700000000001</v>
      </c>
      <c r="K368" s="88">
        <f ca="1">計算過程!D365</f>
        <v>1.3227760000000002</v>
      </c>
      <c r="L368" s="88">
        <f ca="1">計算過程!E365</f>
        <v>29.762460000000001</v>
      </c>
      <c r="M368" s="88">
        <f ca="1">計算過程!F365</f>
        <v>0</v>
      </c>
      <c r="N368" s="88">
        <f ca="1">計算過程!G365</f>
        <v>7.1709999999999994</v>
      </c>
      <c r="O368" s="88">
        <f>計算過程!H365</f>
        <v>0</v>
      </c>
      <c r="P368" s="88">
        <f>計算過程!P365</f>
        <v>62</v>
      </c>
      <c r="Q368" s="88">
        <f>計算過程!Q365</f>
        <v>100</v>
      </c>
      <c r="R368" s="88">
        <f>計算過程!R365</f>
        <v>8</v>
      </c>
      <c r="S368" s="88">
        <f>計算過程!S365</f>
        <v>180</v>
      </c>
      <c r="T368" s="88">
        <f>計算過程!T365</f>
        <v>0</v>
      </c>
      <c r="U368" s="88">
        <f ca="1">計算過程!U365</f>
        <v>28.79144969024399</v>
      </c>
      <c r="V368" s="88">
        <f>計算過程!AF365</f>
        <v>-9.7583333333333346</v>
      </c>
      <c r="W368" s="88">
        <f>計算過程!AL365</f>
        <v>0</v>
      </c>
    </row>
    <row r="369" spans="8:23">
      <c r="H369" s="28">
        <v>42000</v>
      </c>
      <c r="I369" s="88">
        <f ca="1">計算過程!B366</f>
        <v>22.487192</v>
      </c>
      <c r="J369" s="88">
        <f ca="1">計算過程!C366</f>
        <v>33.069400000000002</v>
      </c>
      <c r="K369" s="88">
        <f ca="1">計算過程!D366</f>
        <v>5.6217980000000001</v>
      </c>
      <c r="L369" s="88">
        <f ca="1">計算過程!E366</f>
        <v>29.762460000000001</v>
      </c>
      <c r="M369" s="88">
        <f ca="1">計算過程!F366</f>
        <v>0</v>
      </c>
      <c r="N369" s="88">
        <f ca="1">計算過程!G366</f>
        <v>6.9319999999999995</v>
      </c>
      <c r="O369" s="88">
        <f>計算過程!H366</f>
        <v>0</v>
      </c>
      <c r="P369" s="88">
        <f>計算過程!P366</f>
        <v>136</v>
      </c>
      <c r="Q369" s="88">
        <f>計算過程!Q366</f>
        <v>200</v>
      </c>
      <c r="R369" s="88">
        <f>計算過程!R366</f>
        <v>34</v>
      </c>
      <c r="S369" s="88">
        <f>計算過程!S366</f>
        <v>180</v>
      </c>
      <c r="T369" s="88">
        <f>計算過程!T366</f>
        <v>0</v>
      </c>
      <c r="U369" s="88">
        <f ca="1">計算過程!U366</f>
        <v>27.831868533366521</v>
      </c>
      <c r="V369" s="88">
        <f>計算過程!AF366</f>
        <v>-7.7666666666666648</v>
      </c>
      <c r="W369" s="88">
        <f>計算過程!AL366</f>
        <v>0</v>
      </c>
    </row>
    <row r="370" spans="8:23">
      <c r="H370" s="28">
        <v>42001</v>
      </c>
      <c r="I370" s="88">
        <f ca="1">計算過程!B367</f>
        <v>10.251514</v>
      </c>
      <c r="J370" s="88">
        <f ca="1">計算過程!C367</f>
        <v>16.534700000000001</v>
      </c>
      <c r="K370" s="88">
        <f ca="1">計算過程!D367</f>
        <v>1.3227760000000002</v>
      </c>
      <c r="L370" s="88">
        <f ca="1">計算過程!E367</f>
        <v>29.762460000000001</v>
      </c>
      <c r="M370" s="88">
        <f ca="1">計算過程!F367</f>
        <v>0</v>
      </c>
      <c r="N370" s="88">
        <f ca="1">計算過程!G367</f>
        <v>7.0629999999999997</v>
      </c>
      <c r="O370" s="88">
        <f>計算過程!H367</f>
        <v>0</v>
      </c>
      <c r="P370" s="88">
        <f>計算過程!P367</f>
        <v>62</v>
      </c>
      <c r="Q370" s="88">
        <f>計算過程!Q367</f>
        <v>100</v>
      </c>
      <c r="R370" s="88">
        <f>計算過程!R367</f>
        <v>8</v>
      </c>
      <c r="S370" s="88">
        <f>計算過程!S367</f>
        <v>180</v>
      </c>
      <c r="T370" s="88">
        <f>計算過程!T367</f>
        <v>0</v>
      </c>
      <c r="U370" s="88">
        <f ca="1">計算過程!U367</f>
        <v>28.357831426885134</v>
      </c>
      <c r="V370" s="88">
        <f>計算過程!AF367</f>
        <v>-8.8583333333333325</v>
      </c>
      <c r="W370" s="88">
        <f>計算過程!AL367</f>
        <v>0</v>
      </c>
    </row>
    <row r="371" spans="8:23">
      <c r="H371" s="28">
        <v>42002</v>
      </c>
      <c r="I371" s="88">
        <f ca="1">計算過程!B368</f>
        <v>15.211924</v>
      </c>
      <c r="J371" s="88">
        <f ca="1">計算過程!C368</f>
        <v>24.802050000000001</v>
      </c>
      <c r="K371" s="88">
        <f ca="1">計算過程!D368</f>
        <v>4.6297160000000002</v>
      </c>
      <c r="L371" s="88">
        <f ca="1">計算過程!E368</f>
        <v>29.762460000000001</v>
      </c>
      <c r="M371" s="88">
        <f ca="1">計算過程!F368</f>
        <v>0</v>
      </c>
      <c r="N371" s="88">
        <f ca="1">計算過程!G368</f>
        <v>7.3140000000000001</v>
      </c>
      <c r="O371" s="88">
        <f>計算過程!H368</f>
        <v>0</v>
      </c>
      <c r="P371" s="88">
        <f>計算過程!P368</f>
        <v>92</v>
      </c>
      <c r="Q371" s="88">
        <f>計算過程!Q368</f>
        <v>150</v>
      </c>
      <c r="R371" s="88">
        <f>計算過程!R368</f>
        <v>28</v>
      </c>
      <c r="S371" s="88">
        <f>計算過程!S368</f>
        <v>180</v>
      </c>
      <c r="T371" s="88">
        <f>計算過程!T368</f>
        <v>0</v>
      </c>
      <c r="U371" s="88">
        <f ca="1">計算過程!U368</f>
        <v>29.365592390802476</v>
      </c>
      <c r="V371" s="88">
        <f>計算過程!AF368</f>
        <v>-10.949999999999998</v>
      </c>
      <c r="W371" s="88">
        <f>計算過程!AL368</f>
        <v>0</v>
      </c>
    </row>
    <row r="372" spans="8:23">
      <c r="H372" s="28">
        <v>42003</v>
      </c>
      <c r="I372" s="88">
        <f ca="1">計算過程!B369</f>
        <v>5.2911040000000007</v>
      </c>
      <c r="J372" s="88">
        <f ca="1">計算過程!C369</f>
        <v>31.415929999999999</v>
      </c>
      <c r="K372" s="88">
        <f ca="1">計算過程!D369</f>
        <v>4.6297160000000002</v>
      </c>
      <c r="L372" s="88">
        <f ca="1">計算過程!E369</f>
        <v>0</v>
      </c>
      <c r="M372" s="88">
        <f ca="1">計算過程!F369</f>
        <v>0</v>
      </c>
      <c r="N372" s="88">
        <f ca="1">計算過程!G369</f>
        <v>0</v>
      </c>
      <c r="O372" s="88">
        <f>計算過程!H369</f>
        <v>0</v>
      </c>
      <c r="P372" s="88">
        <f>計算過程!P369</f>
        <v>32</v>
      </c>
      <c r="Q372" s="88">
        <f>計算過程!Q369</f>
        <v>190</v>
      </c>
      <c r="R372" s="88">
        <f>計算過程!R369</f>
        <v>28</v>
      </c>
      <c r="S372" s="88">
        <f>計算過程!S369</f>
        <v>0</v>
      </c>
      <c r="T372" s="88">
        <f>計算過程!T369</f>
        <v>0</v>
      </c>
      <c r="U372" s="88">
        <f ca="1">計算過程!U369</f>
        <v>0</v>
      </c>
      <c r="V372" s="88">
        <f>計算過程!AF369</f>
        <v>-8.7750000000000004</v>
      </c>
      <c r="W372" s="88">
        <f>計算過程!AL369</f>
        <v>0</v>
      </c>
    </row>
    <row r="373" spans="8:23">
      <c r="H373" s="28">
        <v>42004</v>
      </c>
      <c r="I373" s="88">
        <f ca="1">計算過程!B370</f>
        <v>23.148579999999999</v>
      </c>
      <c r="J373" s="88">
        <f ca="1">計算過程!C370</f>
        <v>33.069400000000002</v>
      </c>
      <c r="K373" s="88">
        <f ca="1">計算過程!D370</f>
        <v>4.9604099999999995</v>
      </c>
      <c r="L373" s="88">
        <f ca="1">計算過程!E370</f>
        <v>29.762460000000001</v>
      </c>
      <c r="M373" s="88">
        <f ca="1">計算過程!F370</f>
        <v>0</v>
      </c>
      <c r="N373" s="88">
        <f ca="1">計算過程!G370</f>
        <v>6.9589999999999996</v>
      </c>
      <c r="O373" s="88">
        <f>計算過程!H370</f>
        <v>0</v>
      </c>
      <c r="P373" s="88">
        <f>計算過程!P370</f>
        <v>140</v>
      </c>
      <c r="Q373" s="88">
        <f>計算過程!Q370</f>
        <v>200</v>
      </c>
      <c r="R373" s="88">
        <f>計算過程!R370</f>
        <v>30</v>
      </c>
      <c r="S373" s="88">
        <f>計算過程!S370</f>
        <v>180</v>
      </c>
      <c r="T373" s="88">
        <f>計算過程!T370</f>
        <v>0</v>
      </c>
      <c r="U373" s="88">
        <f ca="1">計算過程!U370</f>
        <v>27.940273099206234</v>
      </c>
      <c r="V373" s="88">
        <f>計算過程!AF370</f>
        <v>-7.9916666666666671</v>
      </c>
      <c r="W373" s="88">
        <f>計算過程!AL370</f>
        <v>0</v>
      </c>
    </row>
  </sheetData>
  <mergeCells count="5">
    <mergeCell ref="V4:V5"/>
    <mergeCell ref="B31:B32"/>
    <mergeCell ref="B33:B34"/>
    <mergeCell ref="I4:O4"/>
    <mergeCell ref="P4:U4"/>
  </mergeCells>
  <phoneticPr fontId="3"/>
  <dataValidations count="3">
    <dataValidation type="decimal" operator="greaterThanOrEqual" allowBlank="1" showInputMessage="1" showErrorMessage="1" sqref="F19">
      <formula1>0</formula1>
    </dataValidation>
    <dataValidation type="decimal" allowBlank="1" showInputMessage="1" showErrorMessage="1" sqref="F24">
      <formula1>0</formula1>
      <formula2>1000</formula2>
    </dataValidation>
    <dataValidation type="whole" allowBlank="1" showInputMessage="1" showErrorMessage="1" sqref="F6">
      <formula1>1</formula1>
      <formula2>4</formula2>
    </dataValidation>
  </dataValidations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C296D52E-B33D-48DE-838F-2DB755245CE7}">
            <xm:f>$F$7=バックデータ一覧!$A$9</xm:f>
            <x14:dxf>
              <fill>
                <patternFill>
                  <bgColor theme="1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1" id="{AAAB61B9-999E-4B68-9675-95CE78AA279D}">
            <xm:f>$F$7=バックデータ一覧!$A$9</xm:f>
            <x14:dxf>
              <fill>
                <patternFill>
                  <bgColor theme="1"/>
                </patternFill>
              </fill>
            </x14:dxf>
          </x14:cfRule>
          <xm:sqref>F20</xm:sqref>
        </x14:conditionalFormatting>
        <x14:conditionalFormatting xmlns:xm="http://schemas.microsoft.com/office/excel/2006/main">
          <x14:cfRule type="expression" priority="10" id="{A630A700-FE9D-4B1E-A4F9-252EB0F71589}">
            <xm:f>$F$7=バックデータ一覧!$A$9</xm:f>
            <x14:dxf>
              <fill>
                <patternFill>
                  <bgColor theme="1"/>
                </patternFill>
              </fill>
            </x14:dxf>
          </x14:cfRule>
          <xm:sqref>F21</xm:sqref>
        </x14:conditionalFormatting>
        <x14:conditionalFormatting xmlns:xm="http://schemas.microsoft.com/office/excel/2006/main">
          <x14:cfRule type="expression" priority="9" id="{1DBCD34D-2F94-4494-BB1D-0EC1E39EF397}">
            <xm:f>$F$7&lt;&gt;バックデータ一覧!$A$8</xm:f>
            <x14:dxf>
              <fill>
                <patternFill>
                  <bgColor theme="1"/>
                </patternFill>
              </fill>
            </x14:dxf>
          </x14:cfRule>
          <xm:sqref>F24</xm:sqref>
        </x14:conditionalFormatting>
        <x14:conditionalFormatting xmlns:xm="http://schemas.microsoft.com/office/excel/2006/main">
          <x14:cfRule type="expression" priority="8" id="{E38B3453-88BC-4123-B848-9C9DA9749B9A}">
            <xm:f>$F$7&lt;&gt;バックデータ一覧!$A$8</xm:f>
            <x14:dxf>
              <fill>
                <patternFill>
                  <bgColor theme="1"/>
                </patternFill>
              </fill>
            </x14:dxf>
          </x14:cfRule>
          <xm:sqref>F25</xm:sqref>
        </x14:conditionalFormatting>
        <x14:conditionalFormatting xmlns:xm="http://schemas.microsoft.com/office/excel/2006/main">
          <x14:cfRule type="expression" priority="7" id="{B61E125E-338D-4834-BAFF-72C35ACC6B8E}">
            <xm:f>$F$10=バックデータ一覧!$A$12</xm:f>
            <x14:dxf>
              <fill>
                <patternFill>
                  <bgColor theme="1"/>
                </patternFill>
              </fill>
            </x14:dxf>
          </x14:cfRule>
          <xm:sqref>F28</xm:sqref>
        </x14:conditionalFormatting>
        <x14:conditionalFormatting xmlns:xm="http://schemas.microsoft.com/office/excel/2006/main">
          <x14:cfRule type="expression" priority="6" id="{69BDF7FA-6119-4088-9F47-836515447402}">
            <xm:f>$F$11=バックデータ一覧!$A$16</xm:f>
            <x14:dxf>
              <fill>
                <patternFill>
                  <bgColor theme="1"/>
                </patternFill>
              </fill>
            </x14:dxf>
          </x14:cfRule>
          <xm:sqref>F31</xm:sqref>
        </x14:conditionalFormatting>
        <x14:conditionalFormatting xmlns:xm="http://schemas.microsoft.com/office/excel/2006/main">
          <x14:cfRule type="expression" priority="5" id="{8E57AFA5-AEE6-4D61-B5C6-A61111DE4716}">
            <xm:f>$F$11=バックデータ一覧!$A$16</xm:f>
            <x14:dxf>
              <fill>
                <patternFill>
                  <bgColor theme="1"/>
                </patternFill>
              </fill>
            </x14:dxf>
          </x14:cfRule>
          <xm:sqref>F32</xm:sqref>
        </x14:conditionalFormatting>
        <x14:conditionalFormatting xmlns:xm="http://schemas.microsoft.com/office/excel/2006/main">
          <x14:cfRule type="expression" priority="4" id="{02035BAB-95E8-4C6D-B97C-3338460889C4}">
            <xm:f>$F$12=バックデータ一覧!$A$16</xm:f>
            <x14:dxf>
              <fill>
                <patternFill>
                  <bgColor theme="1"/>
                </patternFill>
              </fill>
            </x14:dxf>
          </x14:cfRule>
          <xm:sqref>F33</xm:sqref>
        </x14:conditionalFormatting>
        <x14:conditionalFormatting xmlns:xm="http://schemas.microsoft.com/office/excel/2006/main">
          <x14:cfRule type="expression" priority="3" id="{8EF07C27-AA17-4965-8CD3-6B29617C7270}">
            <xm:f>$F$12=バックデータ一覧!$A$16</xm:f>
            <x14:dxf>
              <fill>
                <patternFill>
                  <bgColor theme="1"/>
                </patternFill>
              </fill>
            </x14:dxf>
          </x14:cfRule>
          <xm:sqref>F34</xm:sqref>
        </x14:conditionalFormatting>
        <x14:conditionalFormatting xmlns:xm="http://schemas.microsoft.com/office/excel/2006/main">
          <x14:cfRule type="expression" priority="2" id="{96C40653-CF3E-44E3-A6EE-3B235EFB9620}">
            <xm:f>$F$13=バックデータ一覧!$A$16</xm:f>
            <x14:dxf>
              <fill>
                <patternFill>
                  <bgColor theme="1"/>
                </patternFill>
              </fill>
            </x14:dxf>
          </x14:cfRule>
          <xm:sqref>F35</xm:sqref>
        </x14:conditionalFormatting>
        <x14:conditionalFormatting xmlns:xm="http://schemas.microsoft.com/office/excel/2006/main">
          <x14:cfRule type="expression" priority="1" id="{FD9FC296-284E-4E93-8A97-1F12312EDA7E}">
            <xm:f>$F$7=バックデータ一覧!$A$9</xm:f>
            <x14:dxf>
              <fill>
                <patternFill>
                  <bgColor theme="1"/>
                </patternFill>
              </fill>
            </x14:dxf>
          </x14:cfRule>
          <xm:sqref>F16:F18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バックデータ一覧!$AX$4:$AX$11</xm:f>
          </x14:formula1>
          <xm:sqref>F5</xm:sqref>
        </x14:dataValidation>
        <x14:dataValidation type="list" allowBlank="1" showInputMessage="1" showErrorMessage="1">
          <x14:formula1>
            <xm:f>バックデータ一覧!$A$12:$A$13</xm:f>
          </x14:formula1>
          <xm:sqref>F10</xm:sqref>
        </x14:dataValidation>
        <x14:dataValidation type="list" allowBlank="1" showInputMessage="1" showErrorMessage="1">
          <x14:formula1>
            <xm:f>バックデータ一覧!$A$7:$A$9</xm:f>
          </x14:formula1>
          <xm:sqref>F7</xm:sqref>
        </x14:dataValidation>
        <x14:dataValidation type="list" allowBlank="1" showInputMessage="1" showErrorMessage="1">
          <x14:formula1>
            <xm:f>バックデータ一覧!$O$4:$O$5</xm:f>
          </x14:formula1>
          <xm:sqref>F8</xm:sqref>
        </x14:dataValidation>
        <x14:dataValidation type="list" allowBlank="1" showInputMessage="1" showErrorMessage="1">
          <x14:formula1>
            <xm:f>バックデータ一覧!$A$2:$A$4</xm:f>
          </x14:formula1>
          <xm:sqref>F9</xm:sqref>
        </x14:dataValidation>
        <x14:dataValidation type="list" allowBlank="1" showInputMessage="1" showErrorMessage="1">
          <x14:formula1>
            <xm:f>バックデータ一覧!$A$24:$A$25</xm:f>
          </x14:formula1>
          <xm:sqref>F28</xm:sqref>
        </x14:dataValidation>
        <x14:dataValidation type="list" allowBlank="1" showInputMessage="1" showErrorMessage="1">
          <x14:formula1>
            <xm:f>バックデータ一覧!$AY$3:$BC$3</xm:f>
          </x14:formula1>
          <xm:sqref>F16</xm:sqref>
        </x14:dataValidation>
        <x14:dataValidation type="list" allowBlank="1" showInputMessage="1" showErrorMessage="1">
          <x14:formula1>
            <xm:f>バックデータ一覧!$AQ$3:$AQ$14</xm:f>
          </x14:formula1>
          <xm:sqref>F20</xm:sqref>
        </x14:dataValidation>
        <x14:dataValidation type="list" allowBlank="1" showInputMessage="1" showErrorMessage="1">
          <x14:formula1>
            <xm:f>バックデータ一覧!$AI$3:$AI$4</xm:f>
          </x14:formula1>
          <xm:sqref>F25</xm:sqref>
        </x14:dataValidation>
        <x14:dataValidation type="list" allowBlank="1" showInputMessage="1" showErrorMessage="1">
          <x14:formula1>
            <xm:f>バックデータ一覧!$A$16:$A$17</xm:f>
          </x14:formula1>
          <xm:sqref>F11:F13</xm:sqref>
        </x14:dataValidation>
        <x14:dataValidation type="list" allowBlank="1" showInputMessage="1" showErrorMessage="1">
          <x14:formula1>
            <xm:f>バックデータ一覧!$A$20:$A$21</xm:f>
          </x14:formula1>
          <xm:sqref>F31:F35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C8765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RowHeight="16.5"/>
  <cols>
    <col min="1" max="1" width="8.88671875" style="31" bestFit="1" customWidth="1"/>
    <col min="2" max="2" width="5.21875" style="31" bestFit="1" customWidth="1"/>
    <col min="3" max="3" width="8.6640625" style="31" bestFit="1" customWidth="1"/>
    <col min="4" max="16384" width="8.88671875" style="31"/>
  </cols>
  <sheetData>
    <row r="1" spans="1:3">
      <c r="A1" s="9" t="s">
        <v>11</v>
      </c>
      <c r="B1" s="30"/>
      <c r="C1" s="8" t="s">
        <v>352</v>
      </c>
    </row>
    <row r="2" spans="1:3">
      <c r="A2" s="9" t="s">
        <v>12</v>
      </c>
      <c r="B2" s="30"/>
      <c r="C2" s="48"/>
    </row>
    <row r="3" spans="1:3">
      <c r="A3" s="9" t="s">
        <v>14</v>
      </c>
      <c r="B3" s="30"/>
      <c r="C3" s="7" t="s">
        <v>403</v>
      </c>
    </row>
    <row r="4" spans="1:3">
      <c r="A4" s="16" t="s">
        <v>8</v>
      </c>
      <c r="B4" s="33"/>
      <c r="C4" s="7" t="s">
        <v>353</v>
      </c>
    </row>
    <row r="5" spans="1:3">
      <c r="A5" s="9" t="s">
        <v>9</v>
      </c>
      <c r="B5" s="30"/>
      <c r="C5" s="34" t="s">
        <v>354</v>
      </c>
    </row>
    <row r="6" spans="1:3">
      <c r="A6" s="20">
        <v>41640</v>
      </c>
      <c r="B6" s="35" t="s">
        <v>360</v>
      </c>
      <c r="C6" s="36">
        <v>-13</v>
      </c>
    </row>
    <row r="7" spans="1:3">
      <c r="A7" s="20">
        <v>41640</v>
      </c>
      <c r="B7" s="35" t="s">
        <v>361</v>
      </c>
      <c r="C7" s="37">
        <v>-14.2</v>
      </c>
    </row>
    <row r="8" spans="1:3">
      <c r="A8" s="20">
        <v>41640</v>
      </c>
      <c r="B8" s="35" t="s">
        <v>362</v>
      </c>
      <c r="C8" s="37">
        <v>-15</v>
      </c>
    </row>
    <row r="9" spans="1:3">
      <c r="A9" s="20">
        <v>41640</v>
      </c>
      <c r="B9" s="35" t="s">
        <v>363</v>
      </c>
      <c r="C9" s="37">
        <v>-16.2</v>
      </c>
    </row>
    <row r="10" spans="1:3">
      <c r="A10" s="20">
        <v>41640</v>
      </c>
      <c r="B10" s="35" t="s">
        <v>364</v>
      </c>
      <c r="C10" s="37">
        <v>-16.7</v>
      </c>
    </row>
    <row r="11" spans="1:3">
      <c r="A11" s="20">
        <v>41640</v>
      </c>
      <c r="B11" s="35" t="s">
        <v>365</v>
      </c>
      <c r="C11" s="37">
        <v>-17.899999999999999</v>
      </c>
    </row>
    <row r="12" spans="1:3">
      <c r="A12" s="20">
        <v>41640</v>
      </c>
      <c r="B12" s="35" t="s">
        <v>366</v>
      </c>
      <c r="C12" s="37">
        <v>-17.5</v>
      </c>
    </row>
    <row r="13" spans="1:3">
      <c r="A13" s="20">
        <v>41640</v>
      </c>
      <c r="B13" s="35" t="s">
        <v>367</v>
      </c>
      <c r="C13" s="37">
        <v>-16.7</v>
      </c>
    </row>
    <row r="14" spans="1:3">
      <c r="A14" s="20">
        <v>41640</v>
      </c>
      <c r="B14" s="35" t="s">
        <v>368</v>
      </c>
      <c r="C14" s="37">
        <v>-15.6</v>
      </c>
    </row>
    <row r="15" spans="1:3">
      <c r="A15" s="20">
        <v>41640</v>
      </c>
      <c r="B15" s="35" t="s">
        <v>369</v>
      </c>
      <c r="C15" s="37">
        <v>-11.6</v>
      </c>
    </row>
    <row r="16" spans="1:3">
      <c r="A16" s="20">
        <v>41640</v>
      </c>
      <c r="B16" s="35" t="s">
        <v>370</v>
      </c>
      <c r="C16" s="37">
        <v>-11.6</v>
      </c>
    </row>
    <row r="17" spans="1:3">
      <c r="A17" s="20">
        <v>41640</v>
      </c>
      <c r="B17" s="35" t="s">
        <v>371</v>
      </c>
      <c r="C17" s="37">
        <v>-11.3</v>
      </c>
    </row>
    <row r="18" spans="1:3">
      <c r="A18" s="20">
        <v>41640</v>
      </c>
      <c r="B18" s="35" t="s">
        <v>372</v>
      </c>
      <c r="C18" s="37">
        <v>-9.4</v>
      </c>
    </row>
    <row r="19" spans="1:3">
      <c r="A19" s="20">
        <v>41640</v>
      </c>
      <c r="B19" s="35" t="s">
        <v>373</v>
      </c>
      <c r="C19" s="37">
        <v>-7.2</v>
      </c>
    </row>
    <row r="20" spans="1:3">
      <c r="A20" s="20">
        <v>41640</v>
      </c>
      <c r="B20" s="35" t="s">
        <v>374</v>
      </c>
      <c r="C20" s="37">
        <v>-7.8</v>
      </c>
    </row>
    <row r="21" spans="1:3">
      <c r="A21" s="20">
        <v>41640</v>
      </c>
      <c r="B21" s="35" t="s">
        <v>375</v>
      </c>
      <c r="C21" s="37">
        <v>-9.3000000000000007</v>
      </c>
    </row>
    <row r="22" spans="1:3">
      <c r="A22" s="20">
        <v>41640</v>
      </c>
      <c r="B22" s="35" t="s">
        <v>376</v>
      </c>
      <c r="C22" s="37">
        <v>-10.3</v>
      </c>
    </row>
    <row r="23" spans="1:3">
      <c r="A23" s="20">
        <v>41640</v>
      </c>
      <c r="B23" s="35" t="s">
        <v>377</v>
      </c>
      <c r="C23" s="37">
        <v>-10.5</v>
      </c>
    </row>
    <row r="24" spans="1:3">
      <c r="A24" s="20">
        <v>41640</v>
      </c>
      <c r="B24" s="35" t="s">
        <v>378</v>
      </c>
      <c r="C24" s="37">
        <v>-12</v>
      </c>
    </row>
    <row r="25" spans="1:3">
      <c r="A25" s="20">
        <v>41640</v>
      </c>
      <c r="B25" s="35" t="s">
        <v>379</v>
      </c>
      <c r="C25" s="37">
        <v>-12.5</v>
      </c>
    </row>
    <row r="26" spans="1:3">
      <c r="A26" s="20">
        <v>41640</v>
      </c>
      <c r="B26" s="35" t="s">
        <v>380</v>
      </c>
      <c r="C26" s="37">
        <v>-13.3</v>
      </c>
    </row>
    <row r="27" spans="1:3">
      <c r="A27" s="20">
        <v>41640</v>
      </c>
      <c r="B27" s="35" t="s">
        <v>381</v>
      </c>
      <c r="C27" s="37">
        <v>-14.1</v>
      </c>
    </row>
    <row r="28" spans="1:3">
      <c r="A28" s="20">
        <v>41640</v>
      </c>
      <c r="B28" s="35" t="s">
        <v>382</v>
      </c>
      <c r="C28" s="37">
        <v>-14.7</v>
      </c>
    </row>
    <row r="29" spans="1:3">
      <c r="A29" s="20">
        <v>41640</v>
      </c>
      <c r="B29" s="35" t="s">
        <v>383</v>
      </c>
      <c r="C29" s="37">
        <v>-14.3</v>
      </c>
    </row>
    <row r="30" spans="1:3">
      <c r="A30" s="20">
        <v>41641</v>
      </c>
      <c r="B30" s="35" t="s">
        <v>360</v>
      </c>
      <c r="C30" s="37">
        <v>-14.6</v>
      </c>
    </row>
    <row r="31" spans="1:3">
      <c r="A31" s="20">
        <v>41641</v>
      </c>
      <c r="B31" s="35" t="s">
        <v>361</v>
      </c>
      <c r="C31" s="37">
        <v>-15</v>
      </c>
    </row>
    <row r="32" spans="1:3">
      <c r="A32" s="20">
        <v>41641</v>
      </c>
      <c r="B32" s="35" t="s">
        <v>362</v>
      </c>
      <c r="C32" s="37">
        <v>-15.3</v>
      </c>
    </row>
    <row r="33" spans="1:3">
      <c r="A33" s="20">
        <v>41641</v>
      </c>
      <c r="B33" s="35" t="s">
        <v>363</v>
      </c>
      <c r="C33" s="37">
        <v>-15.9</v>
      </c>
    </row>
    <row r="34" spans="1:3">
      <c r="A34" s="20">
        <v>41641</v>
      </c>
      <c r="B34" s="35" t="s">
        <v>364</v>
      </c>
      <c r="C34" s="37">
        <v>-16.3</v>
      </c>
    </row>
    <row r="35" spans="1:3">
      <c r="A35" s="20">
        <v>41641</v>
      </c>
      <c r="B35" s="35" t="s">
        <v>365</v>
      </c>
      <c r="C35" s="37">
        <v>-16.3</v>
      </c>
    </row>
    <row r="36" spans="1:3">
      <c r="A36" s="20">
        <v>41641</v>
      </c>
      <c r="B36" s="35" t="s">
        <v>366</v>
      </c>
      <c r="C36" s="37">
        <v>-16.399999999999999</v>
      </c>
    </row>
    <row r="37" spans="1:3">
      <c r="A37" s="20">
        <v>41641</v>
      </c>
      <c r="B37" s="35" t="s">
        <v>367</v>
      </c>
      <c r="C37" s="37">
        <v>-15</v>
      </c>
    </row>
    <row r="38" spans="1:3">
      <c r="A38" s="20">
        <v>41641</v>
      </c>
      <c r="B38" s="35" t="s">
        <v>368</v>
      </c>
      <c r="C38" s="37">
        <v>-12.9</v>
      </c>
    </row>
    <row r="39" spans="1:3">
      <c r="A39" s="20">
        <v>41641</v>
      </c>
      <c r="B39" s="35" t="s">
        <v>369</v>
      </c>
      <c r="C39" s="37">
        <v>-10</v>
      </c>
    </row>
    <row r="40" spans="1:3">
      <c r="A40" s="20">
        <v>41641</v>
      </c>
      <c r="B40" s="35" t="s">
        <v>370</v>
      </c>
      <c r="C40" s="37">
        <v>-11.7</v>
      </c>
    </row>
    <row r="41" spans="1:3">
      <c r="A41" s="20">
        <v>41641</v>
      </c>
      <c r="B41" s="35" t="s">
        <v>371</v>
      </c>
      <c r="C41" s="37">
        <v>-10.1</v>
      </c>
    </row>
    <row r="42" spans="1:3">
      <c r="A42" s="20">
        <v>41641</v>
      </c>
      <c r="B42" s="35" t="s">
        <v>372</v>
      </c>
      <c r="C42" s="37">
        <v>-7.8</v>
      </c>
    </row>
    <row r="43" spans="1:3">
      <c r="A43" s="20">
        <v>41641</v>
      </c>
      <c r="B43" s="35" t="s">
        <v>373</v>
      </c>
      <c r="C43" s="37">
        <v>-7.8</v>
      </c>
    </row>
    <row r="44" spans="1:3">
      <c r="A44" s="20">
        <v>41641</v>
      </c>
      <c r="B44" s="35" t="s">
        <v>374</v>
      </c>
      <c r="C44" s="37">
        <v>-6.8</v>
      </c>
    </row>
    <row r="45" spans="1:3">
      <c r="A45" s="20">
        <v>41641</v>
      </c>
      <c r="B45" s="35" t="s">
        <v>375</v>
      </c>
      <c r="C45" s="37">
        <v>-8.4</v>
      </c>
    </row>
    <row r="46" spans="1:3">
      <c r="A46" s="20">
        <v>41641</v>
      </c>
      <c r="B46" s="35" t="s">
        <v>376</v>
      </c>
      <c r="C46" s="37">
        <v>-7.6</v>
      </c>
    </row>
    <row r="47" spans="1:3">
      <c r="A47" s="20">
        <v>41641</v>
      </c>
      <c r="B47" s="35" t="s">
        <v>377</v>
      </c>
      <c r="C47" s="37">
        <v>-9</v>
      </c>
    </row>
    <row r="48" spans="1:3">
      <c r="A48" s="20">
        <v>41641</v>
      </c>
      <c r="B48" s="35" t="s">
        <v>378</v>
      </c>
      <c r="C48" s="37">
        <v>-9.6999999999999993</v>
      </c>
    </row>
    <row r="49" spans="1:3">
      <c r="A49" s="20">
        <v>41641</v>
      </c>
      <c r="B49" s="35" t="s">
        <v>379</v>
      </c>
      <c r="C49" s="37">
        <v>-10.5</v>
      </c>
    </row>
    <row r="50" spans="1:3">
      <c r="A50" s="20">
        <v>41641</v>
      </c>
      <c r="B50" s="35" t="s">
        <v>380</v>
      </c>
      <c r="C50" s="37">
        <v>-9.4</v>
      </c>
    </row>
    <row r="51" spans="1:3">
      <c r="A51" s="20">
        <v>41641</v>
      </c>
      <c r="B51" s="35" t="s">
        <v>381</v>
      </c>
      <c r="C51" s="37">
        <v>-11.3</v>
      </c>
    </row>
    <row r="52" spans="1:3">
      <c r="A52" s="20">
        <v>41641</v>
      </c>
      <c r="B52" s="35" t="s">
        <v>382</v>
      </c>
      <c r="C52" s="37">
        <v>-11.7</v>
      </c>
    </row>
    <row r="53" spans="1:3">
      <c r="A53" s="20">
        <v>41641</v>
      </c>
      <c r="B53" s="35" t="s">
        <v>383</v>
      </c>
      <c r="C53" s="37">
        <v>-12.7</v>
      </c>
    </row>
    <row r="54" spans="1:3">
      <c r="A54" s="20">
        <v>41642</v>
      </c>
      <c r="B54" s="35" t="s">
        <v>360</v>
      </c>
      <c r="C54" s="37">
        <v>-13.3</v>
      </c>
    </row>
    <row r="55" spans="1:3">
      <c r="A55" s="20">
        <v>41642</v>
      </c>
      <c r="B55" s="35" t="s">
        <v>361</v>
      </c>
      <c r="C55" s="37">
        <v>-11.4</v>
      </c>
    </row>
    <row r="56" spans="1:3">
      <c r="A56" s="20">
        <v>41642</v>
      </c>
      <c r="B56" s="35" t="s">
        <v>362</v>
      </c>
      <c r="C56" s="37">
        <v>-10.5</v>
      </c>
    </row>
    <row r="57" spans="1:3">
      <c r="A57" s="20">
        <v>41642</v>
      </c>
      <c r="B57" s="35" t="s">
        <v>363</v>
      </c>
      <c r="C57" s="37">
        <v>-12.1</v>
      </c>
    </row>
    <row r="58" spans="1:3">
      <c r="A58" s="20">
        <v>41642</v>
      </c>
      <c r="B58" s="35" t="s">
        <v>364</v>
      </c>
      <c r="C58" s="37">
        <v>-10.8</v>
      </c>
    </row>
    <row r="59" spans="1:3">
      <c r="A59" s="20">
        <v>41642</v>
      </c>
      <c r="B59" s="35" t="s">
        <v>365</v>
      </c>
      <c r="C59" s="37">
        <v>-11.3</v>
      </c>
    </row>
    <row r="60" spans="1:3">
      <c r="A60" s="20">
        <v>41642</v>
      </c>
      <c r="B60" s="35" t="s">
        <v>366</v>
      </c>
      <c r="C60" s="37">
        <v>-11.9</v>
      </c>
    </row>
    <row r="61" spans="1:3">
      <c r="A61" s="20">
        <v>41642</v>
      </c>
      <c r="B61" s="35" t="s">
        <v>367</v>
      </c>
      <c r="C61" s="37">
        <v>-10.3</v>
      </c>
    </row>
    <row r="62" spans="1:3">
      <c r="A62" s="20">
        <v>41642</v>
      </c>
      <c r="B62" s="35" t="s">
        <v>368</v>
      </c>
      <c r="C62" s="37">
        <v>-10.199999999999999</v>
      </c>
    </row>
    <row r="63" spans="1:3">
      <c r="A63" s="20">
        <v>41642</v>
      </c>
      <c r="B63" s="35" t="s">
        <v>369</v>
      </c>
      <c r="C63" s="37">
        <v>-8.5</v>
      </c>
    </row>
    <row r="64" spans="1:3">
      <c r="A64" s="20">
        <v>41642</v>
      </c>
      <c r="B64" s="35" t="s">
        <v>370</v>
      </c>
      <c r="C64" s="37">
        <v>-7.2</v>
      </c>
    </row>
    <row r="65" spans="1:3">
      <c r="A65" s="20">
        <v>41642</v>
      </c>
      <c r="B65" s="35" t="s">
        <v>371</v>
      </c>
      <c r="C65" s="37">
        <v>-4.4000000000000004</v>
      </c>
    </row>
    <row r="66" spans="1:3">
      <c r="A66" s="20">
        <v>41642</v>
      </c>
      <c r="B66" s="35" t="s">
        <v>372</v>
      </c>
      <c r="C66" s="37">
        <v>-4</v>
      </c>
    </row>
    <row r="67" spans="1:3">
      <c r="A67" s="20">
        <v>41642</v>
      </c>
      <c r="B67" s="35" t="s">
        <v>373</v>
      </c>
      <c r="C67" s="37">
        <v>-2.8</v>
      </c>
    </row>
    <row r="68" spans="1:3">
      <c r="A68" s="20">
        <v>41642</v>
      </c>
      <c r="B68" s="35" t="s">
        <v>374</v>
      </c>
      <c r="C68" s="37">
        <v>-3.2</v>
      </c>
    </row>
    <row r="69" spans="1:3">
      <c r="A69" s="20">
        <v>41642</v>
      </c>
      <c r="B69" s="35" t="s">
        <v>375</v>
      </c>
      <c r="C69" s="37">
        <v>-3.7</v>
      </c>
    </row>
    <row r="70" spans="1:3">
      <c r="A70" s="20">
        <v>41642</v>
      </c>
      <c r="B70" s="35" t="s">
        <v>376</v>
      </c>
      <c r="C70" s="37">
        <v>-3.8</v>
      </c>
    </row>
    <row r="71" spans="1:3">
      <c r="A71" s="20">
        <v>41642</v>
      </c>
      <c r="B71" s="35" t="s">
        <v>377</v>
      </c>
      <c r="C71" s="37">
        <v>-4.3</v>
      </c>
    </row>
    <row r="72" spans="1:3">
      <c r="A72" s="20">
        <v>41642</v>
      </c>
      <c r="B72" s="35" t="s">
        <v>378</v>
      </c>
      <c r="C72" s="37">
        <v>-5.7</v>
      </c>
    </row>
    <row r="73" spans="1:3">
      <c r="A73" s="20">
        <v>41642</v>
      </c>
      <c r="B73" s="35" t="s">
        <v>379</v>
      </c>
      <c r="C73" s="37">
        <v>-7.1</v>
      </c>
    </row>
    <row r="74" spans="1:3">
      <c r="A74" s="20">
        <v>41642</v>
      </c>
      <c r="B74" s="35" t="s">
        <v>380</v>
      </c>
      <c r="C74" s="37">
        <v>-7.5</v>
      </c>
    </row>
    <row r="75" spans="1:3">
      <c r="A75" s="20">
        <v>41642</v>
      </c>
      <c r="B75" s="35" t="s">
        <v>381</v>
      </c>
      <c r="C75" s="37">
        <v>-7.6</v>
      </c>
    </row>
    <row r="76" spans="1:3">
      <c r="A76" s="20">
        <v>41642</v>
      </c>
      <c r="B76" s="35" t="s">
        <v>382</v>
      </c>
      <c r="C76" s="37">
        <v>-8.1999999999999993</v>
      </c>
    </row>
    <row r="77" spans="1:3">
      <c r="A77" s="20">
        <v>41642</v>
      </c>
      <c r="B77" s="35" t="s">
        <v>383</v>
      </c>
      <c r="C77" s="37">
        <v>-7.8</v>
      </c>
    </row>
    <row r="78" spans="1:3">
      <c r="A78" s="20">
        <v>41643</v>
      </c>
      <c r="B78" s="35" t="s">
        <v>360</v>
      </c>
      <c r="C78" s="37">
        <v>-8</v>
      </c>
    </row>
    <row r="79" spans="1:3">
      <c r="A79" s="20">
        <v>41643</v>
      </c>
      <c r="B79" s="35" t="s">
        <v>361</v>
      </c>
      <c r="C79" s="37">
        <v>-8.4</v>
      </c>
    </row>
    <row r="80" spans="1:3">
      <c r="A80" s="20">
        <v>41643</v>
      </c>
      <c r="B80" s="35" t="s">
        <v>362</v>
      </c>
      <c r="C80" s="37">
        <v>-8.4</v>
      </c>
    </row>
    <row r="81" spans="1:3">
      <c r="A81" s="20">
        <v>41643</v>
      </c>
      <c r="B81" s="35" t="s">
        <v>363</v>
      </c>
      <c r="C81" s="37">
        <v>-9.4</v>
      </c>
    </row>
    <row r="82" spans="1:3">
      <c r="A82" s="20">
        <v>41643</v>
      </c>
      <c r="B82" s="35" t="s">
        <v>364</v>
      </c>
      <c r="C82" s="37">
        <v>-11.1</v>
      </c>
    </row>
    <row r="83" spans="1:3">
      <c r="A83" s="20">
        <v>41643</v>
      </c>
      <c r="B83" s="35" t="s">
        <v>365</v>
      </c>
      <c r="C83" s="37">
        <v>-10.8</v>
      </c>
    </row>
    <row r="84" spans="1:3">
      <c r="A84" s="20">
        <v>41643</v>
      </c>
      <c r="B84" s="35" t="s">
        <v>366</v>
      </c>
      <c r="C84" s="37">
        <v>-10</v>
      </c>
    </row>
    <row r="85" spans="1:3">
      <c r="A85" s="20">
        <v>41643</v>
      </c>
      <c r="B85" s="35" t="s">
        <v>367</v>
      </c>
      <c r="C85" s="37">
        <v>-11.2</v>
      </c>
    </row>
    <row r="86" spans="1:3">
      <c r="A86" s="20">
        <v>41643</v>
      </c>
      <c r="B86" s="35" t="s">
        <v>368</v>
      </c>
      <c r="C86" s="37">
        <v>-10.8</v>
      </c>
    </row>
    <row r="87" spans="1:3">
      <c r="A87" s="20">
        <v>41643</v>
      </c>
      <c r="B87" s="35" t="s">
        <v>369</v>
      </c>
      <c r="C87" s="37">
        <v>-8.1999999999999993</v>
      </c>
    </row>
    <row r="88" spans="1:3">
      <c r="A88" s="20">
        <v>41643</v>
      </c>
      <c r="B88" s="35" t="s">
        <v>370</v>
      </c>
      <c r="C88" s="37">
        <v>-5.0999999999999996</v>
      </c>
    </row>
    <row r="89" spans="1:3">
      <c r="A89" s="20">
        <v>41643</v>
      </c>
      <c r="B89" s="35" t="s">
        <v>371</v>
      </c>
      <c r="C89" s="37">
        <v>-7.4</v>
      </c>
    </row>
    <row r="90" spans="1:3">
      <c r="A90" s="20">
        <v>41643</v>
      </c>
      <c r="B90" s="35" t="s">
        <v>372</v>
      </c>
      <c r="C90" s="37">
        <v>-5.9</v>
      </c>
    </row>
    <row r="91" spans="1:3">
      <c r="A91" s="20">
        <v>41643</v>
      </c>
      <c r="B91" s="35" t="s">
        <v>373</v>
      </c>
      <c r="C91" s="37">
        <v>-3.8</v>
      </c>
    </row>
    <row r="92" spans="1:3">
      <c r="A92" s="20">
        <v>41643</v>
      </c>
      <c r="B92" s="35" t="s">
        <v>374</v>
      </c>
      <c r="C92" s="37">
        <v>-3.7</v>
      </c>
    </row>
    <row r="93" spans="1:3">
      <c r="A93" s="20">
        <v>41643</v>
      </c>
      <c r="B93" s="35" t="s">
        <v>375</v>
      </c>
      <c r="C93" s="37">
        <v>-4.5999999999999996</v>
      </c>
    </row>
    <row r="94" spans="1:3">
      <c r="A94" s="20">
        <v>41643</v>
      </c>
      <c r="B94" s="35" t="s">
        <v>376</v>
      </c>
      <c r="C94" s="37">
        <v>-7.3</v>
      </c>
    </row>
    <row r="95" spans="1:3">
      <c r="A95" s="20">
        <v>41643</v>
      </c>
      <c r="B95" s="35" t="s">
        <v>377</v>
      </c>
      <c r="C95" s="37">
        <v>-9.9</v>
      </c>
    </row>
    <row r="96" spans="1:3">
      <c r="A96" s="20">
        <v>41643</v>
      </c>
      <c r="B96" s="35" t="s">
        <v>378</v>
      </c>
      <c r="C96" s="37">
        <v>-10.5</v>
      </c>
    </row>
    <row r="97" spans="1:3">
      <c r="A97" s="20">
        <v>41643</v>
      </c>
      <c r="B97" s="35" t="s">
        <v>379</v>
      </c>
      <c r="C97" s="37">
        <v>-11.8</v>
      </c>
    </row>
    <row r="98" spans="1:3">
      <c r="A98" s="20">
        <v>41643</v>
      </c>
      <c r="B98" s="35" t="s">
        <v>380</v>
      </c>
      <c r="C98" s="37">
        <v>-11.9</v>
      </c>
    </row>
    <row r="99" spans="1:3">
      <c r="A99" s="20">
        <v>41643</v>
      </c>
      <c r="B99" s="35" t="s">
        <v>381</v>
      </c>
      <c r="C99" s="37">
        <v>-13</v>
      </c>
    </row>
    <row r="100" spans="1:3">
      <c r="A100" s="20">
        <v>41643</v>
      </c>
      <c r="B100" s="35" t="s">
        <v>382</v>
      </c>
      <c r="C100" s="37">
        <v>-13.7</v>
      </c>
    </row>
    <row r="101" spans="1:3">
      <c r="A101" s="20">
        <v>41643</v>
      </c>
      <c r="B101" s="35" t="s">
        <v>383</v>
      </c>
      <c r="C101" s="37">
        <v>-14.5</v>
      </c>
    </row>
    <row r="102" spans="1:3">
      <c r="A102" s="20">
        <v>41644</v>
      </c>
      <c r="B102" s="35" t="s">
        <v>360</v>
      </c>
      <c r="C102" s="37">
        <v>-14.3</v>
      </c>
    </row>
    <row r="103" spans="1:3">
      <c r="A103" s="20">
        <v>41644</v>
      </c>
      <c r="B103" s="35" t="s">
        <v>361</v>
      </c>
      <c r="C103" s="37">
        <v>-13.8</v>
      </c>
    </row>
    <row r="104" spans="1:3">
      <c r="A104" s="20">
        <v>41644</v>
      </c>
      <c r="B104" s="35" t="s">
        <v>362</v>
      </c>
      <c r="C104" s="37">
        <v>-15.3</v>
      </c>
    </row>
    <row r="105" spans="1:3">
      <c r="A105" s="20">
        <v>41644</v>
      </c>
      <c r="B105" s="35" t="s">
        <v>363</v>
      </c>
      <c r="C105" s="37">
        <v>-15.7</v>
      </c>
    </row>
    <row r="106" spans="1:3">
      <c r="A106" s="20">
        <v>41644</v>
      </c>
      <c r="B106" s="35" t="s">
        <v>364</v>
      </c>
      <c r="C106" s="37">
        <v>-16.100000000000001</v>
      </c>
    </row>
    <row r="107" spans="1:3">
      <c r="A107" s="20">
        <v>41644</v>
      </c>
      <c r="B107" s="35" t="s">
        <v>365</v>
      </c>
      <c r="C107" s="37">
        <v>-16.5</v>
      </c>
    </row>
    <row r="108" spans="1:3">
      <c r="A108" s="20">
        <v>41644</v>
      </c>
      <c r="B108" s="35" t="s">
        <v>366</v>
      </c>
      <c r="C108" s="37">
        <v>-15.8</v>
      </c>
    </row>
    <row r="109" spans="1:3">
      <c r="A109" s="20">
        <v>41644</v>
      </c>
      <c r="B109" s="35" t="s">
        <v>367</v>
      </c>
      <c r="C109" s="37">
        <v>-13.9</v>
      </c>
    </row>
    <row r="110" spans="1:3">
      <c r="A110" s="20">
        <v>41644</v>
      </c>
      <c r="B110" s="35" t="s">
        <v>368</v>
      </c>
      <c r="C110" s="37">
        <v>-11.3</v>
      </c>
    </row>
    <row r="111" spans="1:3">
      <c r="A111" s="20">
        <v>41644</v>
      </c>
      <c r="B111" s="35" t="s">
        <v>369</v>
      </c>
      <c r="C111" s="37">
        <v>-12.1</v>
      </c>
    </row>
    <row r="112" spans="1:3">
      <c r="A112" s="20">
        <v>41644</v>
      </c>
      <c r="B112" s="35" t="s">
        <v>370</v>
      </c>
      <c r="C112" s="37">
        <v>-8.6999999999999993</v>
      </c>
    </row>
    <row r="113" spans="1:3">
      <c r="A113" s="20">
        <v>41644</v>
      </c>
      <c r="B113" s="35" t="s">
        <v>371</v>
      </c>
      <c r="C113" s="37">
        <v>-6.6</v>
      </c>
    </row>
    <row r="114" spans="1:3">
      <c r="A114" s="20">
        <v>41644</v>
      </c>
      <c r="B114" s="35" t="s">
        <v>372</v>
      </c>
      <c r="C114" s="37">
        <v>-4.0999999999999996</v>
      </c>
    </row>
    <row r="115" spans="1:3">
      <c r="A115" s="20">
        <v>41644</v>
      </c>
      <c r="B115" s="35" t="s">
        <v>373</v>
      </c>
      <c r="C115" s="37">
        <v>-4.5</v>
      </c>
    </row>
    <row r="116" spans="1:3">
      <c r="A116" s="20">
        <v>41644</v>
      </c>
      <c r="B116" s="35" t="s">
        <v>374</v>
      </c>
      <c r="C116" s="37">
        <v>-4.9000000000000004</v>
      </c>
    </row>
    <row r="117" spans="1:3">
      <c r="A117" s="20">
        <v>41644</v>
      </c>
      <c r="B117" s="35" t="s">
        <v>375</v>
      </c>
      <c r="C117" s="37">
        <v>-5.4</v>
      </c>
    </row>
    <row r="118" spans="1:3">
      <c r="A118" s="20">
        <v>41644</v>
      </c>
      <c r="B118" s="35" t="s">
        <v>376</v>
      </c>
      <c r="C118" s="37">
        <v>-5.8</v>
      </c>
    </row>
    <row r="119" spans="1:3">
      <c r="A119" s="20">
        <v>41644</v>
      </c>
      <c r="B119" s="35" t="s">
        <v>377</v>
      </c>
      <c r="C119" s="37">
        <v>-6.6</v>
      </c>
    </row>
    <row r="120" spans="1:3">
      <c r="A120" s="20">
        <v>41644</v>
      </c>
      <c r="B120" s="35" t="s">
        <v>378</v>
      </c>
      <c r="C120" s="37">
        <v>-7.1</v>
      </c>
    </row>
    <row r="121" spans="1:3">
      <c r="A121" s="20">
        <v>41644</v>
      </c>
      <c r="B121" s="35" t="s">
        <v>379</v>
      </c>
      <c r="C121" s="37">
        <v>-6.9</v>
      </c>
    </row>
    <row r="122" spans="1:3">
      <c r="A122" s="20">
        <v>41644</v>
      </c>
      <c r="B122" s="35" t="s">
        <v>380</v>
      </c>
      <c r="C122" s="37">
        <v>-8.8000000000000007</v>
      </c>
    </row>
    <row r="123" spans="1:3">
      <c r="A123" s="20">
        <v>41644</v>
      </c>
      <c r="B123" s="35" t="s">
        <v>381</v>
      </c>
      <c r="C123" s="37">
        <v>-9.9</v>
      </c>
    </row>
    <row r="124" spans="1:3">
      <c r="A124" s="20">
        <v>41644</v>
      </c>
      <c r="B124" s="35" t="s">
        <v>382</v>
      </c>
      <c r="C124" s="37">
        <v>-11.6</v>
      </c>
    </row>
    <row r="125" spans="1:3">
      <c r="A125" s="20">
        <v>41644</v>
      </c>
      <c r="B125" s="35" t="s">
        <v>383</v>
      </c>
      <c r="C125" s="37">
        <v>-13.2</v>
      </c>
    </row>
    <row r="126" spans="1:3">
      <c r="A126" s="20">
        <v>41645</v>
      </c>
      <c r="B126" s="35" t="s">
        <v>360</v>
      </c>
      <c r="C126" s="37">
        <v>-13.3</v>
      </c>
    </row>
    <row r="127" spans="1:3">
      <c r="A127" s="20">
        <v>41645</v>
      </c>
      <c r="B127" s="35" t="s">
        <v>361</v>
      </c>
      <c r="C127" s="37">
        <v>-11.3</v>
      </c>
    </row>
    <row r="128" spans="1:3">
      <c r="A128" s="20">
        <v>41645</v>
      </c>
      <c r="B128" s="35" t="s">
        <v>362</v>
      </c>
      <c r="C128" s="37">
        <v>-11.5</v>
      </c>
    </row>
    <row r="129" spans="1:3">
      <c r="A129" s="20">
        <v>41645</v>
      </c>
      <c r="B129" s="35" t="s">
        <v>363</v>
      </c>
      <c r="C129" s="37">
        <v>-13.7</v>
      </c>
    </row>
    <row r="130" spans="1:3">
      <c r="A130" s="20">
        <v>41645</v>
      </c>
      <c r="B130" s="35" t="s">
        <v>364</v>
      </c>
      <c r="C130" s="37">
        <v>-11.1</v>
      </c>
    </row>
    <row r="131" spans="1:3">
      <c r="A131" s="20">
        <v>41645</v>
      </c>
      <c r="B131" s="35" t="s">
        <v>365</v>
      </c>
      <c r="C131" s="37">
        <v>-12.1</v>
      </c>
    </row>
    <row r="132" spans="1:3">
      <c r="A132" s="20">
        <v>41645</v>
      </c>
      <c r="B132" s="35" t="s">
        <v>366</v>
      </c>
      <c r="C132" s="37">
        <v>-11.3</v>
      </c>
    </row>
    <row r="133" spans="1:3">
      <c r="A133" s="20">
        <v>41645</v>
      </c>
      <c r="B133" s="35" t="s">
        <v>367</v>
      </c>
      <c r="C133" s="37">
        <v>-11.6</v>
      </c>
    </row>
    <row r="134" spans="1:3">
      <c r="A134" s="20">
        <v>41645</v>
      </c>
      <c r="B134" s="35" t="s">
        <v>368</v>
      </c>
      <c r="C134" s="37">
        <v>-9.6</v>
      </c>
    </row>
    <row r="135" spans="1:3">
      <c r="A135" s="20">
        <v>41645</v>
      </c>
      <c r="B135" s="35" t="s">
        <v>369</v>
      </c>
      <c r="C135" s="37">
        <v>-7.7</v>
      </c>
    </row>
    <row r="136" spans="1:3">
      <c r="A136" s="20">
        <v>41645</v>
      </c>
      <c r="B136" s="35" t="s">
        <v>370</v>
      </c>
      <c r="C136" s="37">
        <v>-6.1</v>
      </c>
    </row>
    <row r="137" spans="1:3">
      <c r="A137" s="20">
        <v>41645</v>
      </c>
      <c r="B137" s="35" t="s">
        <v>371</v>
      </c>
      <c r="C137" s="37">
        <v>-4.5</v>
      </c>
    </row>
    <row r="138" spans="1:3">
      <c r="A138" s="20">
        <v>41645</v>
      </c>
      <c r="B138" s="35" t="s">
        <v>372</v>
      </c>
      <c r="C138" s="37">
        <v>-4</v>
      </c>
    </row>
    <row r="139" spans="1:3">
      <c r="A139" s="20">
        <v>41645</v>
      </c>
      <c r="B139" s="35" t="s">
        <v>373</v>
      </c>
      <c r="C139" s="37">
        <v>-4.2</v>
      </c>
    </row>
    <row r="140" spans="1:3">
      <c r="A140" s="20">
        <v>41645</v>
      </c>
      <c r="B140" s="35" t="s">
        <v>374</v>
      </c>
      <c r="C140" s="37">
        <v>-5.4</v>
      </c>
    </row>
    <row r="141" spans="1:3">
      <c r="A141" s="20">
        <v>41645</v>
      </c>
      <c r="B141" s="35" t="s">
        <v>375</v>
      </c>
      <c r="C141" s="37">
        <v>-7</v>
      </c>
    </row>
    <row r="142" spans="1:3">
      <c r="A142" s="20">
        <v>41645</v>
      </c>
      <c r="B142" s="35" t="s">
        <v>376</v>
      </c>
      <c r="C142" s="37">
        <v>-9.6</v>
      </c>
    </row>
    <row r="143" spans="1:3">
      <c r="A143" s="20">
        <v>41645</v>
      </c>
      <c r="B143" s="35" t="s">
        <v>377</v>
      </c>
      <c r="C143" s="37">
        <v>-10.6</v>
      </c>
    </row>
    <row r="144" spans="1:3">
      <c r="A144" s="20">
        <v>41645</v>
      </c>
      <c r="B144" s="35" t="s">
        <v>378</v>
      </c>
      <c r="C144" s="37">
        <v>-12.3</v>
      </c>
    </row>
    <row r="145" spans="1:3">
      <c r="A145" s="20">
        <v>41645</v>
      </c>
      <c r="B145" s="35" t="s">
        <v>379</v>
      </c>
      <c r="C145" s="37">
        <v>-13.3</v>
      </c>
    </row>
    <row r="146" spans="1:3">
      <c r="A146" s="20">
        <v>41645</v>
      </c>
      <c r="B146" s="35" t="s">
        <v>380</v>
      </c>
      <c r="C146" s="37">
        <v>-14.2</v>
      </c>
    </row>
    <row r="147" spans="1:3">
      <c r="A147" s="20">
        <v>41645</v>
      </c>
      <c r="B147" s="35" t="s">
        <v>381</v>
      </c>
      <c r="C147" s="37">
        <v>-14.5</v>
      </c>
    </row>
    <row r="148" spans="1:3">
      <c r="A148" s="20">
        <v>41645</v>
      </c>
      <c r="B148" s="35" t="s">
        <v>382</v>
      </c>
      <c r="C148" s="37">
        <v>-15.6</v>
      </c>
    </row>
    <row r="149" spans="1:3">
      <c r="A149" s="20">
        <v>41645</v>
      </c>
      <c r="B149" s="35" t="s">
        <v>383</v>
      </c>
      <c r="C149" s="37">
        <v>-16.2</v>
      </c>
    </row>
    <row r="150" spans="1:3">
      <c r="A150" s="20">
        <v>41646</v>
      </c>
      <c r="B150" s="35" t="s">
        <v>360</v>
      </c>
      <c r="C150" s="37">
        <v>-17.5</v>
      </c>
    </row>
    <row r="151" spans="1:3">
      <c r="A151" s="20">
        <v>41646</v>
      </c>
      <c r="B151" s="35" t="s">
        <v>361</v>
      </c>
      <c r="C151" s="37">
        <v>-17.399999999999999</v>
      </c>
    </row>
    <row r="152" spans="1:3">
      <c r="A152" s="20">
        <v>41646</v>
      </c>
      <c r="B152" s="35" t="s">
        <v>362</v>
      </c>
      <c r="C152" s="37">
        <v>-18</v>
      </c>
    </row>
    <row r="153" spans="1:3">
      <c r="A153" s="20">
        <v>41646</v>
      </c>
      <c r="B153" s="35" t="s">
        <v>363</v>
      </c>
      <c r="C153" s="37">
        <v>-20</v>
      </c>
    </row>
    <row r="154" spans="1:3">
      <c r="A154" s="20">
        <v>41646</v>
      </c>
      <c r="B154" s="35" t="s">
        <v>364</v>
      </c>
      <c r="C154" s="37">
        <v>-20.3</v>
      </c>
    </row>
    <row r="155" spans="1:3">
      <c r="A155" s="20">
        <v>41646</v>
      </c>
      <c r="B155" s="35" t="s">
        <v>365</v>
      </c>
      <c r="C155" s="37">
        <v>-20.5</v>
      </c>
    </row>
    <row r="156" spans="1:3">
      <c r="A156" s="20">
        <v>41646</v>
      </c>
      <c r="B156" s="35" t="s">
        <v>366</v>
      </c>
      <c r="C156" s="37">
        <v>-20.7</v>
      </c>
    </row>
    <row r="157" spans="1:3">
      <c r="A157" s="20">
        <v>41646</v>
      </c>
      <c r="B157" s="35" t="s">
        <v>367</v>
      </c>
      <c r="C157" s="37">
        <v>-20.5</v>
      </c>
    </row>
    <row r="158" spans="1:3">
      <c r="A158" s="20">
        <v>41646</v>
      </c>
      <c r="B158" s="35" t="s">
        <v>368</v>
      </c>
      <c r="C158" s="37">
        <v>-18</v>
      </c>
    </row>
    <row r="159" spans="1:3">
      <c r="A159" s="20">
        <v>41646</v>
      </c>
      <c r="B159" s="35" t="s">
        <v>369</v>
      </c>
      <c r="C159" s="37">
        <v>-15.8</v>
      </c>
    </row>
    <row r="160" spans="1:3">
      <c r="A160" s="20">
        <v>41646</v>
      </c>
      <c r="B160" s="35" t="s">
        <v>370</v>
      </c>
      <c r="C160" s="37">
        <v>-14.8</v>
      </c>
    </row>
    <row r="161" spans="1:3">
      <c r="A161" s="20">
        <v>41646</v>
      </c>
      <c r="B161" s="35" t="s">
        <v>371</v>
      </c>
      <c r="C161" s="37">
        <v>-12.3</v>
      </c>
    </row>
    <row r="162" spans="1:3">
      <c r="A162" s="20">
        <v>41646</v>
      </c>
      <c r="B162" s="35" t="s">
        <v>372</v>
      </c>
      <c r="C162" s="37">
        <v>-10.1</v>
      </c>
    </row>
    <row r="163" spans="1:3">
      <c r="A163" s="20">
        <v>41646</v>
      </c>
      <c r="B163" s="35" t="s">
        <v>373</v>
      </c>
      <c r="C163" s="37">
        <v>-9.4</v>
      </c>
    </row>
    <row r="164" spans="1:3">
      <c r="A164" s="20">
        <v>41646</v>
      </c>
      <c r="B164" s="35" t="s">
        <v>374</v>
      </c>
      <c r="C164" s="37">
        <v>-8.6999999999999993</v>
      </c>
    </row>
    <row r="165" spans="1:3">
      <c r="A165" s="20">
        <v>41646</v>
      </c>
      <c r="B165" s="35" t="s">
        <v>375</v>
      </c>
      <c r="C165" s="37">
        <v>-8.6999999999999993</v>
      </c>
    </row>
    <row r="166" spans="1:3">
      <c r="A166" s="20">
        <v>41646</v>
      </c>
      <c r="B166" s="35" t="s">
        <v>376</v>
      </c>
      <c r="C166" s="37">
        <v>-10.1</v>
      </c>
    </row>
    <row r="167" spans="1:3">
      <c r="A167" s="20">
        <v>41646</v>
      </c>
      <c r="B167" s="35" t="s">
        <v>377</v>
      </c>
      <c r="C167" s="37">
        <v>-10.9</v>
      </c>
    </row>
    <row r="168" spans="1:3">
      <c r="A168" s="20">
        <v>41646</v>
      </c>
      <c r="B168" s="35" t="s">
        <v>378</v>
      </c>
      <c r="C168" s="37">
        <v>-12.4</v>
      </c>
    </row>
    <row r="169" spans="1:3">
      <c r="A169" s="20">
        <v>41646</v>
      </c>
      <c r="B169" s="35" t="s">
        <v>379</v>
      </c>
      <c r="C169" s="37">
        <v>-12.1</v>
      </c>
    </row>
    <row r="170" spans="1:3">
      <c r="A170" s="20">
        <v>41646</v>
      </c>
      <c r="B170" s="35" t="s">
        <v>380</v>
      </c>
      <c r="C170" s="37">
        <v>-12.6</v>
      </c>
    </row>
    <row r="171" spans="1:3">
      <c r="A171" s="20">
        <v>41646</v>
      </c>
      <c r="B171" s="35" t="s">
        <v>381</v>
      </c>
      <c r="C171" s="37">
        <v>-13.4</v>
      </c>
    </row>
    <row r="172" spans="1:3">
      <c r="A172" s="20">
        <v>41646</v>
      </c>
      <c r="B172" s="35" t="s">
        <v>382</v>
      </c>
      <c r="C172" s="37">
        <v>-12.7</v>
      </c>
    </row>
    <row r="173" spans="1:3">
      <c r="A173" s="20">
        <v>41646</v>
      </c>
      <c r="B173" s="35" t="s">
        <v>383</v>
      </c>
      <c r="C173" s="37">
        <v>-14.5</v>
      </c>
    </row>
    <row r="174" spans="1:3">
      <c r="A174" s="20">
        <v>41647</v>
      </c>
      <c r="B174" s="35" t="s">
        <v>360</v>
      </c>
      <c r="C174" s="37">
        <v>-12.4</v>
      </c>
    </row>
    <row r="175" spans="1:3">
      <c r="A175" s="20">
        <v>41647</v>
      </c>
      <c r="B175" s="35" t="s">
        <v>361</v>
      </c>
      <c r="C175" s="37">
        <v>-11.9</v>
      </c>
    </row>
    <row r="176" spans="1:3">
      <c r="A176" s="20">
        <v>41647</v>
      </c>
      <c r="B176" s="35" t="s">
        <v>362</v>
      </c>
      <c r="C176" s="37">
        <v>-9.6</v>
      </c>
    </row>
    <row r="177" spans="1:3">
      <c r="A177" s="20">
        <v>41647</v>
      </c>
      <c r="B177" s="35" t="s">
        <v>363</v>
      </c>
      <c r="C177" s="37">
        <v>-11.9</v>
      </c>
    </row>
    <row r="178" spans="1:3">
      <c r="A178" s="20">
        <v>41647</v>
      </c>
      <c r="B178" s="35" t="s">
        <v>364</v>
      </c>
      <c r="C178" s="37">
        <v>-11.4</v>
      </c>
    </row>
    <row r="179" spans="1:3">
      <c r="A179" s="20">
        <v>41647</v>
      </c>
      <c r="B179" s="35" t="s">
        <v>365</v>
      </c>
      <c r="C179" s="37">
        <v>-9.4</v>
      </c>
    </row>
    <row r="180" spans="1:3">
      <c r="A180" s="20">
        <v>41647</v>
      </c>
      <c r="B180" s="35" t="s">
        <v>366</v>
      </c>
      <c r="C180" s="37">
        <v>-8.6999999999999993</v>
      </c>
    </row>
    <row r="181" spans="1:3">
      <c r="A181" s="20">
        <v>41647</v>
      </c>
      <c r="B181" s="35" t="s">
        <v>367</v>
      </c>
      <c r="C181" s="37">
        <v>-9.4</v>
      </c>
    </row>
    <row r="182" spans="1:3">
      <c r="A182" s="20">
        <v>41647</v>
      </c>
      <c r="B182" s="35" t="s">
        <v>368</v>
      </c>
      <c r="C182" s="37">
        <v>-6.1</v>
      </c>
    </row>
    <row r="183" spans="1:3">
      <c r="A183" s="20">
        <v>41647</v>
      </c>
      <c r="B183" s="35" t="s">
        <v>369</v>
      </c>
      <c r="C183" s="37">
        <v>-5.9</v>
      </c>
    </row>
    <row r="184" spans="1:3">
      <c r="A184" s="20">
        <v>41647</v>
      </c>
      <c r="B184" s="35" t="s">
        <v>370</v>
      </c>
      <c r="C184" s="37">
        <v>-4.3</v>
      </c>
    </row>
    <row r="185" spans="1:3">
      <c r="A185" s="20">
        <v>41647</v>
      </c>
      <c r="B185" s="35" t="s">
        <v>371</v>
      </c>
      <c r="C185" s="37">
        <v>-3.3</v>
      </c>
    </row>
    <row r="186" spans="1:3">
      <c r="A186" s="20">
        <v>41647</v>
      </c>
      <c r="B186" s="35" t="s">
        <v>372</v>
      </c>
      <c r="C186" s="37">
        <v>0.4</v>
      </c>
    </row>
    <row r="187" spans="1:3">
      <c r="A187" s="20">
        <v>41647</v>
      </c>
      <c r="B187" s="35" t="s">
        <v>373</v>
      </c>
      <c r="C187" s="37">
        <v>-1.8</v>
      </c>
    </row>
    <row r="188" spans="1:3">
      <c r="A188" s="20">
        <v>41647</v>
      </c>
      <c r="B188" s="35" t="s">
        <v>374</v>
      </c>
      <c r="C188" s="37">
        <v>-1.2</v>
      </c>
    </row>
    <row r="189" spans="1:3">
      <c r="A189" s="20">
        <v>41647</v>
      </c>
      <c r="B189" s="35" t="s">
        <v>375</v>
      </c>
      <c r="C189" s="37">
        <v>-2</v>
      </c>
    </row>
    <row r="190" spans="1:3">
      <c r="A190" s="20">
        <v>41647</v>
      </c>
      <c r="B190" s="35" t="s">
        <v>376</v>
      </c>
      <c r="C190" s="37">
        <v>-2.8</v>
      </c>
    </row>
    <row r="191" spans="1:3">
      <c r="A191" s="20">
        <v>41647</v>
      </c>
      <c r="B191" s="35" t="s">
        <v>377</v>
      </c>
      <c r="C191" s="37">
        <v>-3.5</v>
      </c>
    </row>
    <row r="192" spans="1:3">
      <c r="A192" s="20">
        <v>41647</v>
      </c>
      <c r="B192" s="35" t="s">
        <v>378</v>
      </c>
      <c r="C192" s="37">
        <v>-3.6</v>
      </c>
    </row>
    <row r="193" spans="1:3">
      <c r="A193" s="20">
        <v>41647</v>
      </c>
      <c r="B193" s="35" t="s">
        <v>379</v>
      </c>
      <c r="C193" s="37">
        <v>-4.0999999999999996</v>
      </c>
    </row>
    <row r="194" spans="1:3">
      <c r="A194" s="20">
        <v>41647</v>
      </c>
      <c r="B194" s="35" t="s">
        <v>380</v>
      </c>
      <c r="C194" s="37">
        <v>-4.5</v>
      </c>
    </row>
    <row r="195" spans="1:3">
      <c r="A195" s="20">
        <v>41647</v>
      </c>
      <c r="B195" s="35" t="s">
        <v>381</v>
      </c>
      <c r="C195" s="37">
        <v>-4.7</v>
      </c>
    </row>
    <row r="196" spans="1:3">
      <c r="A196" s="20">
        <v>41647</v>
      </c>
      <c r="B196" s="35" t="s">
        <v>382</v>
      </c>
      <c r="C196" s="37">
        <v>-5</v>
      </c>
    </row>
    <row r="197" spans="1:3">
      <c r="A197" s="20">
        <v>41647</v>
      </c>
      <c r="B197" s="35" t="s">
        <v>383</v>
      </c>
      <c r="C197" s="37">
        <v>-4.9000000000000004</v>
      </c>
    </row>
    <row r="198" spans="1:3">
      <c r="A198" s="20">
        <v>41648</v>
      </c>
      <c r="B198" s="35" t="s">
        <v>360</v>
      </c>
      <c r="C198" s="37">
        <v>-5.2</v>
      </c>
    </row>
    <row r="199" spans="1:3">
      <c r="A199" s="20">
        <v>41648</v>
      </c>
      <c r="B199" s="35" t="s">
        <v>361</v>
      </c>
      <c r="C199" s="37">
        <v>-8.8000000000000007</v>
      </c>
    </row>
    <row r="200" spans="1:3">
      <c r="A200" s="20">
        <v>41648</v>
      </c>
      <c r="B200" s="35" t="s">
        <v>362</v>
      </c>
      <c r="C200" s="37">
        <v>-10.3</v>
      </c>
    </row>
    <row r="201" spans="1:3">
      <c r="A201" s="20">
        <v>41648</v>
      </c>
      <c r="B201" s="35" t="s">
        <v>363</v>
      </c>
      <c r="C201" s="37">
        <v>-10.6</v>
      </c>
    </row>
    <row r="202" spans="1:3">
      <c r="A202" s="20">
        <v>41648</v>
      </c>
      <c r="B202" s="35" t="s">
        <v>364</v>
      </c>
      <c r="C202" s="37">
        <v>-13.2</v>
      </c>
    </row>
    <row r="203" spans="1:3">
      <c r="A203" s="20">
        <v>41648</v>
      </c>
      <c r="B203" s="35" t="s">
        <v>365</v>
      </c>
      <c r="C203" s="37">
        <v>-14.3</v>
      </c>
    </row>
    <row r="204" spans="1:3">
      <c r="A204" s="20">
        <v>41648</v>
      </c>
      <c r="B204" s="35" t="s">
        <v>366</v>
      </c>
      <c r="C204" s="37">
        <v>-15</v>
      </c>
    </row>
    <row r="205" spans="1:3">
      <c r="A205" s="20">
        <v>41648</v>
      </c>
      <c r="B205" s="35" t="s">
        <v>367</v>
      </c>
      <c r="C205" s="37">
        <v>-14.2</v>
      </c>
    </row>
    <row r="206" spans="1:3">
      <c r="A206" s="20">
        <v>41648</v>
      </c>
      <c r="B206" s="35" t="s">
        <v>368</v>
      </c>
      <c r="C206" s="37">
        <v>-11.6</v>
      </c>
    </row>
    <row r="207" spans="1:3">
      <c r="A207" s="20">
        <v>41648</v>
      </c>
      <c r="B207" s="35" t="s">
        <v>369</v>
      </c>
      <c r="C207" s="37">
        <v>-11.3</v>
      </c>
    </row>
    <row r="208" spans="1:3">
      <c r="A208" s="20">
        <v>41648</v>
      </c>
      <c r="B208" s="35" t="s">
        <v>370</v>
      </c>
      <c r="C208" s="37">
        <v>-9.8000000000000007</v>
      </c>
    </row>
    <row r="209" spans="1:3">
      <c r="A209" s="20">
        <v>41648</v>
      </c>
      <c r="B209" s="35" t="s">
        <v>371</v>
      </c>
      <c r="C209" s="37">
        <v>-7.4</v>
      </c>
    </row>
    <row r="210" spans="1:3">
      <c r="A210" s="20">
        <v>41648</v>
      </c>
      <c r="B210" s="35" t="s">
        <v>372</v>
      </c>
      <c r="C210" s="37">
        <v>-6.3</v>
      </c>
    </row>
    <row r="211" spans="1:3">
      <c r="A211" s="20">
        <v>41648</v>
      </c>
      <c r="B211" s="35" t="s">
        <v>373</v>
      </c>
      <c r="C211" s="37">
        <v>-7.3</v>
      </c>
    </row>
    <row r="212" spans="1:3">
      <c r="A212" s="20">
        <v>41648</v>
      </c>
      <c r="B212" s="35" t="s">
        <v>374</v>
      </c>
      <c r="C212" s="37">
        <v>-7.1</v>
      </c>
    </row>
    <row r="213" spans="1:3">
      <c r="A213" s="20">
        <v>41648</v>
      </c>
      <c r="B213" s="35" t="s">
        <v>375</v>
      </c>
      <c r="C213" s="37">
        <v>-7</v>
      </c>
    </row>
    <row r="214" spans="1:3">
      <c r="A214" s="20">
        <v>41648</v>
      </c>
      <c r="B214" s="35" t="s">
        <v>376</v>
      </c>
      <c r="C214" s="37">
        <v>-8.1999999999999993</v>
      </c>
    </row>
    <row r="215" spans="1:3">
      <c r="A215" s="20">
        <v>41648</v>
      </c>
      <c r="B215" s="35" t="s">
        <v>377</v>
      </c>
      <c r="C215" s="37">
        <v>-9.5</v>
      </c>
    </row>
    <row r="216" spans="1:3">
      <c r="A216" s="20">
        <v>41648</v>
      </c>
      <c r="B216" s="35" t="s">
        <v>378</v>
      </c>
      <c r="C216" s="37">
        <v>-9.4</v>
      </c>
    </row>
    <row r="217" spans="1:3">
      <c r="A217" s="20">
        <v>41648</v>
      </c>
      <c r="B217" s="35" t="s">
        <v>379</v>
      </c>
      <c r="C217" s="37">
        <v>-10.5</v>
      </c>
    </row>
    <row r="218" spans="1:3">
      <c r="A218" s="20">
        <v>41648</v>
      </c>
      <c r="B218" s="35" t="s">
        <v>380</v>
      </c>
      <c r="C218" s="37">
        <v>-9.8000000000000007</v>
      </c>
    </row>
    <row r="219" spans="1:3">
      <c r="A219" s="20">
        <v>41648</v>
      </c>
      <c r="B219" s="35" t="s">
        <v>381</v>
      </c>
      <c r="C219" s="37">
        <v>-9.1999999999999993</v>
      </c>
    </row>
    <row r="220" spans="1:3">
      <c r="A220" s="20">
        <v>41648</v>
      </c>
      <c r="B220" s="35" t="s">
        <v>382</v>
      </c>
      <c r="C220" s="37">
        <v>-11</v>
      </c>
    </row>
    <row r="221" spans="1:3">
      <c r="A221" s="20">
        <v>41648</v>
      </c>
      <c r="B221" s="35" t="s">
        <v>383</v>
      </c>
      <c r="C221" s="37">
        <v>-10.199999999999999</v>
      </c>
    </row>
    <row r="222" spans="1:3">
      <c r="A222" s="20">
        <v>41649</v>
      </c>
      <c r="B222" s="35" t="s">
        <v>360</v>
      </c>
      <c r="C222" s="37">
        <v>-9.5</v>
      </c>
    </row>
    <row r="223" spans="1:3">
      <c r="A223" s="20">
        <v>41649</v>
      </c>
      <c r="B223" s="35" t="s">
        <v>361</v>
      </c>
      <c r="C223" s="37">
        <v>-9.9</v>
      </c>
    </row>
    <row r="224" spans="1:3">
      <c r="A224" s="20">
        <v>41649</v>
      </c>
      <c r="B224" s="35" t="s">
        <v>362</v>
      </c>
      <c r="C224" s="37">
        <v>-9</v>
      </c>
    </row>
    <row r="225" spans="1:3">
      <c r="A225" s="20">
        <v>41649</v>
      </c>
      <c r="B225" s="35" t="s">
        <v>363</v>
      </c>
      <c r="C225" s="37">
        <v>-9.3000000000000007</v>
      </c>
    </row>
    <row r="226" spans="1:3">
      <c r="A226" s="20">
        <v>41649</v>
      </c>
      <c r="B226" s="35" t="s">
        <v>364</v>
      </c>
      <c r="C226" s="37">
        <v>-9.5</v>
      </c>
    </row>
    <row r="227" spans="1:3">
      <c r="A227" s="20">
        <v>41649</v>
      </c>
      <c r="B227" s="35" t="s">
        <v>365</v>
      </c>
      <c r="C227" s="37">
        <v>-9.3000000000000007</v>
      </c>
    </row>
    <row r="228" spans="1:3">
      <c r="A228" s="20">
        <v>41649</v>
      </c>
      <c r="B228" s="35" t="s">
        <v>366</v>
      </c>
      <c r="C228" s="37">
        <v>-8.4</v>
      </c>
    </row>
    <row r="229" spans="1:3">
      <c r="A229" s="20">
        <v>41649</v>
      </c>
      <c r="B229" s="35" t="s">
        <v>367</v>
      </c>
      <c r="C229" s="37">
        <v>-5.8</v>
      </c>
    </row>
    <row r="230" spans="1:3">
      <c r="A230" s="20">
        <v>41649</v>
      </c>
      <c r="B230" s="35" t="s">
        <v>368</v>
      </c>
      <c r="C230" s="37">
        <v>-5.7</v>
      </c>
    </row>
    <row r="231" spans="1:3">
      <c r="A231" s="20">
        <v>41649</v>
      </c>
      <c r="B231" s="35" t="s">
        <v>369</v>
      </c>
      <c r="C231" s="37">
        <v>-4.9000000000000004</v>
      </c>
    </row>
    <row r="232" spans="1:3">
      <c r="A232" s="20">
        <v>41649</v>
      </c>
      <c r="B232" s="35" t="s">
        <v>370</v>
      </c>
      <c r="C232" s="37">
        <v>-4.7</v>
      </c>
    </row>
    <row r="233" spans="1:3">
      <c r="A233" s="20">
        <v>41649</v>
      </c>
      <c r="B233" s="35" t="s">
        <v>371</v>
      </c>
      <c r="C233" s="37">
        <v>-5.5</v>
      </c>
    </row>
    <row r="234" spans="1:3">
      <c r="A234" s="20">
        <v>41649</v>
      </c>
      <c r="B234" s="35" t="s">
        <v>372</v>
      </c>
      <c r="C234" s="37">
        <v>-5.2</v>
      </c>
    </row>
    <row r="235" spans="1:3">
      <c r="A235" s="20">
        <v>41649</v>
      </c>
      <c r="B235" s="35" t="s">
        <v>373</v>
      </c>
      <c r="C235" s="37">
        <v>-5.0999999999999996</v>
      </c>
    </row>
    <row r="236" spans="1:3">
      <c r="A236" s="20">
        <v>41649</v>
      </c>
      <c r="B236" s="35" t="s">
        <v>374</v>
      </c>
      <c r="C236" s="37">
        <v>-5.6</v>
      </c>
    </row>
    <row r="237" spans="1:3">
      <c r="A237" s="20">
        <v>41649</v>
      </c>
      <c r="B237" s="35" t="s">
        <v>375</v>
      </c>
      <c r="C237" s="37">
        <v>-5.9</v>
      </c>
    </row>
    <row r="238" spans="1:3">
      <c r="A238" s="20">
        <v>41649</v>
      </c>
      <c r="B238" s="35" t="s">
        <v>376</v>
      </c>
      <c r="C238" s="37">
        <v>-6.3</v>
      </c>
    </row>
    <row r="239" spans="1:3">
      <c r="A239" s="20">
        <v>41649</v>
      </c>
      <c r="B239" s="35" t="s">
        <v>377</v>
      </c>
      <c r="C239" s="37">
        <v>-7.9</v>
      </c>
    </row>
    <row r="240" spans="1:3">
      <c r="A240" s="20">
        <v>41649</v>
      </c>
      <c r="B240" s="35" t="s">
        <v>378</v>
      </c>
      <c r="C240" s="37">
        <v>-9.8000000000000007</v>
      </c>
    </row>
    <row r="241" spans="1:3">
      <c r="A241" s="20">
        <v>41649</v>
      </c>
      <c r="B241" s="35" t="s">
        <v>379</v>
      </c>
      <c r="C241" s="37">
        <v>-11.1</v>
      </c>
    </row>
    <row r="242" spans="1:3">
      <c r="A242" s="20">
        <v>41649</v>
      </c>
      <c r="B242" s="35" t="s">
        <v>380</v>
      </c>
      <c r="C242" s="37">
        <v>-12.3</v>
      </c>
    </row>
    <row r="243" spans="1:3">
      <c r="A243" s="20">
        <v>41649</v>
      </c>
      <c r="B243" s="35" t="s">
        <v>381</v>
      </c>
      <c r="C243" s="37">
        <v>-13.6</v>
      </c>
    </row>
    <row r="244" spans="1:3">
      <c r="A244" s="20">
        <v>41649</v>
      </c>
      <c r="B244" s="35" t="s">
        <v>382</v>
      </c>
      <c r="C244" s="37">
        <v>-13.7</v>
      </c>
    </row>
    <row r="245" spans="1:3">
      <c r="A245" s="20">
        <v>41649</v>
      </c>
      <c r="B245" s="35" t="s">
        <v>383</v>
      </c>
      <c r="C245" s="37">
        <v>-14.4</v>
      </c>
    </row>
    <row r="246" spans="1:3">
      <c r="A246" s="20">
        <v>41650</v>
      </c>
      <c r="B246" s="35" t="s">
        <v>360</v>
      </c>
      <c r="C246" s="37">
        <v>-14.8</v>
      </c>
    </row>
    <row r="247" spans="1:3">
      <c r="A247" s="20">
        <v>41650</v>
      </c>
      <c r="B247" s="35" t="s">
        <v>361</v>
      </c>
      <c r="C247" s="37">
        <v>-14.4</v>
      </c>
    </row>
    <row r="248" spans="1:3">
      <c r="A248" s="20">
        <v>41650</v>
      </c>
      <c r="B248" s="35" t="s">
        <v>362</v>
      </c>
      <c r="C248" s="37">
        <v>-12.6</v>
      </c>
    </row>
    <row r="249" spans="1:3">
      <c r="A249" s="20">
        <v>41650</v>
      </c>
      <c r="B249" s="35" t="s">
        <v>363</v>
      </c>
      <c r="C249" s="37">
        <v>-13.7</v>
      </c>
    </row>
    <row r="250" spans="1:3">
      <c r="A250" s="20">
        <v>41650</v>
      </c>
      <c r="B250" s="35" t="s">
        <v>364</v>
      </c>
      <c r="C250" s="37">
        <v>-12.8</v>
      </c>
    </row>
    <row r="251" spans="1:3">
      <c r="A251" s="20">
        <v>41650</v>
      </c>
      <c r="B251" s="35" t="s">
        <v>365</v>
      </c>
      <c r="C251" s="37">
        <v>-13.5</v>
      </c>
    </row>
    <row r="252" spans="1:3">
      <c r="A252" s="20">
        <v>41650</v>
      </c>
      <c r="B252" s="35" t="s">
        <v>366</v>
      </c>
      <c r="C252" s="37">
        <v>-13.3</v>
      </c>
    </row>
    <row r="253" spans="1:3">
      <c r="A253" s="20">
        <v>41650</v>
      </c>
      <c r="B253" s="35" t="s">
        <v>367</v>
      </c>
      <c r="C253" s="37">
        <v>-12</v>
      </c>
    </row>
    <row r="254" spans="1:3">
      <c r="A254" s="20">
        <v>41650</v>
      </c>
      <c r="B254" s="35" t="s">
        <v>368</v>
      </c>
      <c r="C254" s="37">
        <v>-9.6999999999999993</v>
      </c>
    </row>
    <row r="255" spans="1:3">
      <c r="A255" s="20">
        <v>41650</v>
      </c>
      <c r="B255" s="35" t="s">
        <v>369</v>
      </c>
      <c r="C255" s="37">
        <v>-10.199999999999999</v>
      </c>
    </row>
    <row r="256" spans="1:3">
      <c r="A256" s="20">
        <v>41650</v>
      </c>
      <c r="B256" s="35" t="s">
        <v>370</v>
      </c>
      <c r="C256" s="37">
        <v>-5.8</v>
      </c>
    </row>
    <row r="257" spans="1:3">
      <c r="A257" s="20">
        <v>41650</v>
      </c>
      <c r="B257" s="35" t="s">
        <v>371</v>
      </c>
      <c r="C257" s="37">
        <v>-4.8</v>
      </c>
    </row>
    <row r="258" spans="1:3">
      <c r="A258" s="20">
        <v>41650</v>
      </c>
      <c r="B258" s="35" t="s">
        <v>372</v>
      </c>
      <c r="C258" s="37">
        <v>-4.5999999999999996</v>
      </c>
    </row>
    <row r="259" spans="1:3">
      <c r="A259" s="20">
        <v>41650</v>
      </c>
      <c r="B259" s="35" t="s">
        <v>373</v>
      </c>
      <c r="C259" s="37">
        <v>-2.7</v>
      </c>
    </row>
    <row r="260" spans="1:3">
      <c r="A260" s="20">
        <v>41650</v>
      </c>
      <c r="B260" s="35" t="s">
        <v>374</v>
      </c>
      <c r="C260" s="37">
        <v>-2.1</v>
      </c>
    </row>
    <row r="261" spans="1:3">
      <c r="A261" s="20">
        <v>41650</v>
      </c>
      <c r="B261" s="35" t="s">
        <v>375</v>
      </c>
      <c r="C261" s="37">
        <v>-3.8</v>
      </c>
    </row>
    <row r="262" spans="1:3">
      <c r="A262" s="20">
        <v>41650</v>
      </c>
      <c r="B262" s="35" t="s">
        <v>376</v>
      </c>
      <c r="C262" s="37">
        <v>-6.2</v>
      </c>
    </row>
    <row r="263" spans="1:3">
      <c r="A263" s="20">
        <v>41650</v>
      </c>
      <c r="B263" s="35" t="s">
        <v>377</v>
      </c>
      <c r="C263" s="37">
        <v>-8.4</v>
      </c>
    </row>
    <row r="264" spans="1:3">
      <c r="A264" s="20">
        <v>41650</v>
      </c>
      <c r="B264" s="35" t="s">
        <v>378</v>
      </c>
      <c r="C264" s="37">
        <v>-10.4</v>
      </c>
    </row>
    <row r="265" spans="1:3">
      <c r="A265" s="20">
        <v>41650</v>
      </c>
      <c r="B265" s="35" t="s">
        <v>379</v>
      </c>
      <c r="C265" s="37">
        <v>-10.6</v>
      </c>
    </row>
    <row r="266" spans="1:3">
      <c r="A266" s="20">
        <v>41650</v>
      </c>
      <c r="B266" s="35" t="s">
        <v>380</v>
      </c>
      <c r="C266" s="37">
        <v>-11.6</v>
      </c>
    </row>
    <row r="267" spans="1:3">
      <c r="A267" s="20">
        <v>41650</v>
      </c>
      <c r="B267" s="35" t="s">
        <v>381</v>
      </c>
      <c r="C267" s="37">
        <v>-13</v>
      </c>
    </row>
    <row r="268" spans="1:3">
      <c r="A268" s="20">
        <v>41650</v>
      </c>
      <c r="B268" s="35" t="s">
        <v>382</v>
      </c>
      <c r="C268" s="37">
        <v>-15</v>
      </c>
    </row>
    <row r="269" spans="1:3">
      <c r="A269" s="20">
        <v>41650</v>
      </c>
      <c r="B269" s="35" t="s">
        <v>383</v>
      </c>
      <c r="C269" s="37">
        <v>-15.6</v>
      </c>
    </row>
    <row r="270" spans="1:3">
      <c r="A270" s="20">
        <v>41651</v>
      </c>
      <c r="B270" s="35" t="s">
        <v>360</v>
      </c>
      <c r="C270" s="37">
        <v>-14.5</v>
      </c>
    </row>
    <row r="271" spans="1:3">
      <c r="A271" s="20">
        <v>41651</v>
      </c>
      <c r="B271" s="35" t="s">
        <v>361</v>
      </c>
      <c r="C271" s="37">
        <v>-16.600000000000001</v>
      </c>
    </row>
    <row r="272" spans="1:3">
      <c r="A272" s="20">
        <v>41651</v>
      </c>
      <c r="B272" s="35" t="s">
        <v>362</v>
      </c>
      <c r="C272" s="37">
        <v>-16.5</v>
      </c>
    </row>
    <row r="273" spans="1:3">
      <c r="A273" s="20">
        <v>41651</v>
      </c>
      <c r="B273" s="35" t="s">
        <v>363</v>
      </c>
      <c r="C273" s="37">
        <v>-16</v>
      </c>
    </row>
    <row r="274" spans="1:3">
      <c r="A274" s="20">
        <v>41651</v>
      </c>
      <c r="B274" s="35" t="s">
        <v>364</v>
      </c>
      <c r="C274" s="37">
        <v>-17.7</v>
      </c>
    </row>
    <row r="275" spans="1:3">
      <c r="A275" s="20">
        <v>41651</v>
      </c>
      <c r="B275" s="35" t="s">
        <v>365</v>
      </c>
      <c r="C275" s="37">
        <v>-16.899999999999999</v>
      </c>
    </row>
    <row r="276" spans="1:3">
      <c r="A276" s="20">
        <v>41651</v>
      </c>
      <c r="B276" s="35" t="s">
        <v>366</v>
      </c>
      <c r="C276" s="37">
        <v>-18.399999999999999</v>
      </c>
    </row>
    <row r="277" spans="1:3">
      <c r="A277" s="20">
        <v>41651</v>
      </c>
      <c r="B277" s="35" t="s">
        <v>367</v>
      </c>
      <c r="C277" s="37">
        <v>-17.3</v>
      </c>
    </row>
    <row r="278" spans="1:3">
      <c r="A278" s="20">
        <v>41651</v>
      </c>
      <c r="B278" s="35" t="s">
        <v>368</v>
      </c>
      <c r="C278" s="37">
        <v>-15.9</v>
      </c>
    </row>
    <row r="279" spans="1:3">
      <c r="A279" s="20">
        <v>41651</v>
      </c>
      <c r="B279" s="35" t="s">
        <v>369</v>
      </c>
      <c r="C279" s="37">
        <v>-14.2</v>
      </c>
    </row>
    <row r="280" spans="1:3">
      <c r="A280" s="20">
        <v>41651</v>
      </c>
      <c r="B280" s="35" t="s">
        <v>370</v>
      </c>
      <c r="C280" s="37">
        <v>-11.9</v>
      </c>
    </row>
    <row r="281" spans="1:3">
      <c r="A281" s="20">
        <v>41651</v>
      </c>
      <c r="B281" s="35" t="s">
        <v>371</v>
      </c>
      <c r="C281" s="37">
        <v>-10.3</v>
      </c>
    </row>
    <row r="282" spans="1:3">
      <c r="A282" s="20">
        <v>41651</v>
      </c>
      <c r="B282" s="35" t="s">
        <v>372</v>
      </c>
      <c r="C282" s="37">
        <v>-8.3000000000000007</v>
      </c>
    </row>
    <row r="283" spans="1:3">
      <c r="A283" s="20">
        <v>41651</v>
      </c>
      <c r="B283" s="35" t="s">
        <v>373</v>
      </c>
      <c r="C283" s="37">
        <v>-6.2</v>
      </c>
    </row>
    <row r="284" spans="1:3">
      <c r="A284" s="20">
        <v>41651</v>
      </c>
      <c r="B284" s="35" t="s">
        <v>374</v>
      </c>
      <c r="C284" s="37">
        <v>-6.4</v>
      </c>
    </row>
    <row r="285" spans="1:3">
      <c r="A285" s="20">
        <v>41651</v>
      </c>
      <c r="B285" s="35" t="s">
        <v>375</v>
      </c>
      <c r="C285" s="37">
        <v>-6.4</v>
      </c>
    </row>
    <row r="286" spans="1:3">
      <c r="A286" s="20">
        <v>41651</v>
      </c>
      <c r="B286" s="35" t="s">
        <v>376</v>
      </c>
      <c r="C286" s="37">
        <v>-7</v>
      </c>
    </row>
    <row r="287" spans="1:3">
      <c r="A287" s="20">
        <v>41651</v>
      </c>
      <c r="B287" s="35" t="s">
        <v>377</v>
      </c>
      <c r="C287" s="37">
        <v>-8</v>
      </c>
    </row>
    <row r="288" spans="1:3">
      <c r="A288" s="20">
        <v>41651</v>
      </c>
      <c r="B288" s="35" t="s">
        <v>378</v>
      </c>
      <c r="C288" s="37">
        <v>-7.9</v>
      </c>
    </row>
    <row r="289" spans="1:3">
      <c r="A289" s="20">
        <v>41651</v>
      </c>
      <c r="B289" s="35" t="s">
        <v>379</v>
      </c>
      <c r="C289" s="37">
        <v>-8.6999999999999993</v>
      </c>
    </row>
    <row r="290" spans="1:3">
      <c r="A290" s="20">
        <v>41651</v>
      </c>
      <c r="B290" s="35" t="s">
        <v>380</v>
      </c>
      <c r="C290" s="37">
        <v>-10</v>
      </c>
    </row>
    <row r="291" spans="1:3">
      <c r="A291" s="20">
        <v>41651</v>
      </c>
      <c r="B291" s="35" t="s">
        <v>381</v>
      </c>
      <c r="C291" s="37">
        <v>-8.1999999999999993</v>
      </c>
    </row>
    <row r="292" spans="1:3">
      <c r="A292" s="20">
        <v>41651</v>
      </c>
      <c r="B292" s="35" t="s">
        <v>382</v>
      </c>
      <c r="C292" s="37">
        <v>-10</v>
      </c>
    </row>
    <row r="293" spans="1:3">
      <c r="A293" s="20">
        <v>41651</v>
      </c>
      <c r="B293" s="35" t="s">
        <v>383</v>
      </c>
      <c r="C293" s="37">
        <v>-8.3000000000000007</v>
      </c>
    </row>
    <row r="294" spans="1:3">
      <c r="A294" s="20">
        <v>41652</v>
      </c>
      <c r="B294" s="35" t="s">
        <v>360</v>
      </c>
      <c r="C294" s="37">
        <v>-7.5</v>
      </c>
    </row>
    <row r="295" spans="1:3">
      <c r="A295" s="20">
        <v>41652</v>
      </c>
      <c r="B295" s="35" t="s">
        <v>361</v>
      </c>
      <c r="C295" s="37">
        <v>-8.3000000000000007</v>
      </c>
    </row>
    <row r="296" spans="1:3">
      <c r="A296" s="20">
        <v>41652</v>
      </c>
      <c r="B296" s="35" t="s">
        <v>362</v>
      </c>
      <c r="C296" s="37">
        <v>-7.4</v>
      </c>
    </row>
    <row r="297" spans="1:3">
      <c r="A297" s="20">
        <v>41652</v>
      </c>
      <c r="B297" s="35" t="s">
        <v>363</v>
      </c>
      <c r="C297" s="37">
        <v>-6.8</v>
      </c>
    </row>
    <row r="298" spans="1:3">
      <c r="A298" s="20">
        <v>41652</v>
      </c>
      <c r="B298" s="35" t="s">
        <v>364</v>
      </c>
      <c r="C298" s="37">
        <v>-6.8</v>
      </c>
    </row>
    <row r="299" spans="1:3">
      <c r="A299" s="20">
        <v>41652</v>
      </c>
      <c r="B299" s="35" t="s">
        <v>365</v>
      </c>
      <c r="C299" s="37">
        <v>-7.4</v>
      </c>
    </row>
    <row r="300" spans="1:3">
      <c r="A300" s="20">
        <v>41652</v>
      </c>
      <c r="B300" s="35" t="s">
        <v>366</v>
      </c>
      <c r="C300" s="37">
        <v>-5.2</v>
      </c>
    </row>
    <row r="301" spans="1:3">
      <c r="A301" s="20">
        <v>41652</v>
      </c>
      <c r="B301" s="35" t="s">
        <v>367</v>
      </c>
      <c r="C301" s="37">
        <v>-4.9000000000000004</v>
      </c>
    </row>
    <row r="302" spans="1:3">
      <c r="A302" s="20">
        <v>41652</v>
      </c>
      <c r="B302" s="35" t="s">
        <v>368</v>
      </c>
      <c r="C302" s="37">
        <v>-3.4</v>
      </c>
    </row>
    <row r="303" spans="1:3">
      <c r="A303" s="20">
        <v>41652</v>
      </c>
      <c r="B303" s="35" t="s">
        <v>369</v>
      </c>
      <c r="C303" s="37">
        <v>-2.6</v>
      </c>
    </row>
    <row r="304" spans="1:3">
      <c r="A304" s="20">
        <v>41652</v>
      </c>
      <c r="B304" s="35" t="s">
        <v>370</v>
      </c>
      <c r="C304" s="37">
        <v>-1.2</v>
      </c>
    </row>
    <row r="305" spans="1:3">
      <c r="A305" s="20">
        <v>41652</v>
      </c>
      <c r="B305" s="35" t="s">
        <v>371</v>
      </c>
      <c r="C305" s="37">
        <v>-0.8</v>
      </c>
    </row>
    <row r="306" spans="1:3">
      <c r="A306" s="20">
        <v>41652</v>
      </c>
      <c r="B306" s="35" t="s">
        <v>372</v>
      </c>
      <c r="C306" s="37">
        <v>-2.2999999999999998</v>
      </c>
    </row>
    <row r="307" spans="1:3">
      <c r="A307" s="20">
        <v>41652</v>
      </c>
      <c r="B307" s="35" t="s">
        <v>373</v>
      </c>
      <c r="C307" s="37">
        <v>-3.2</v>
      </c>
    </row>
    <row r="308" spans="1:3">
      <c r="A308" s="20">
        <v>41652</v>
      </c>
      <c r="B308" s="35" t="s">
        <v>374</v>
      </c>
      <c r="C308" s="37">
        <v>-3.9</v>
      </c>
    </row>
    <row r="309" spans="1:3">
      <c r="A309" s="20">
        <v>41652</v>
      </c>
      <c r="B309" s="35" t="s">
        <v>375</v>
      </c>
      <c r="C309" s="37">
        <v>-4.3</v>
      </c>
    </row>
    <row r="310" spans="1:3">
      <c r="A310" s="20">
        <v>41652</v>
      </c>
      <c r="B310" s="35" t="s">
        <v>376</v>
      </c>
      <c r="C310" s="37">
        <v>-4.7</v>
      </c>
    </row>
    <row r="311" spans="1:3">
      <c r="A311" s="20">
        <v>41652</v>
      </c>
      <c r="B311" s="35" t="s">
        <v>377</v>
      </c>
      <c r="C311" s="37">
        <v>-4.9000000000000004</v>
      </c>
    </row>
    <row r="312" spans="1:3">
      <c r="A312" s="20">
        <v>41652</v>
      </c>
      <c r="B312" s="35" t="s">
        <v>378</v>
      </c>
      <c r="C312" s="37">
        <v>-6.2</v>
      </c>
    </row>
    <row r="313" spans="1:3">
      <c r="A313" s="20">
        <v>41652</v>
      </c>
      <c r="B313" s="35" t="s">
        <v>379</v>
      </c>
      <c r="C313" s="37">
        <v>-7</v>
      </c>
    </row>
    <row r="314" spans="1:3">
      <c r="A314" s="20">
        <v>41652</v>
      </c>
      <c r="B314" s="35" t="s">
        <v>380</v>
      </c>
      <c r="C314" s="37">
        <v>-6.8</v>
      </c>
    </row>
    <row r="315" spans="1:3">
      <c r="A315" s="20">
        <v>41652</v>
      </c>
      <c r="B315" s="35" t="s">
        <v>381</v>
      </c>
      <c r="C315" s="37">
        <v>-6.8</v>
      </c>
    </row>
    <row r="316" spans="1:3">
      <c r="A316" s="20">
        <v>41652</v>
      </c>
      <c r="B316" s="35" t="s">
        <v>382</v>
      </c>
      <c r="C316" s="37">
        <v>-7.1</v>
      </c>
    </row>
    <row r="317" spans="1:3">
      <c r="A317" s="20">
        <v>41652</v>
      </c>
      <c r="B317" s="35" t="s">
        <v>383</v>
      </c>
      <c r="C317" s="37">
        <v>-7.1</v>
      </c>
    </row>
    <row r="318" spans="1:3">
      <c r="A318" s="20">
        <v>41653</v>
      </c>
      <c r="B318" s="35" t="s">
        <v>360</v>
      </c>
      <c r="C318" s="37">
        <v>-7.4</v>
      </c>
    </row>
    <row r="319" spans="1:3">
      <c r="A319" s="20">
        <v>41653</v>
      </c>
      <c r="B319" s="35" t="s">
        <v>361</v>
      </c>
      <c r="C319" s="37">
        <v>-7.2</v>
      </c>
    </row>
    <row r="320" spans="1:3">
      <c r="A320" s="20">
        <v>41653</v>
      </c>
      <c r="B320" s="35" t="s">
        <v>362</v>
      </c>
      <c r="C320" s="37">
        <v>-7.8</v>
      </c>
    </row>
    <row r="321" spans="1:3">
      <c r="A321" s="20">
        <v>41653</v>
      </c>
      <c r="B321" s="35" t="s">
        <v>363</v>
      </c>
      <c r="C321" s="37">
        <v>-7.4</v>
      </c>
    </row>
    <row r="322" spans="1:3">
      <c r="A322" s="20">
        <v>41653</v>
      </c>
      <c r="B322" s="35" t="s">
        <v>364</v>
      </c>
      <c r="C322" s="37">
        <v>-7.3</v>
      </c>
    </row>
    <row r="323" spans="1:3">
      <c r="A323" s="20">
        <v>41653</v>
      </c>
      <c r="B323" s="35" t="s">
        <v>365</v>
      </c>
      <c r="C323" s="37">
        <v>-7.2</v>
      </c>
    </row>
    <row r="324" spans="1:3">
      <c r="A324" s="20">
        <v>41653</v>
      </c>
      <c r="B324" s="35" t="s">
        <v>366</v>
      </c>
      <c r="C324" s="37">
        <v>-7</v>
      </c>
    </row>
    <row r="325" spans="1:3">
      <c r="A325" s="20">
        <v>41653</v>
      </c>
      <c r="B325" s="35" t="s">
        <v>367</v>
      </c>
      <c r="C325" s="37">
        <v>-6.9</v>
      </c>
    </row>
    <row r="326" spans="1:3">
      <c r="A326" s="20">
        <v>41653</v>
      </c>
      <c r="B326" s="35" t="s">
        <v>368</v>
      </c>
      <c r="C326" s="37">
        <v>-6.7</v>
      </c>
    </row>
    <row r="327" spans="1:3">
      <c r="A327" s="20">
        <v>41653</v>
      </c>
      <c r="B327" s="35" t="s">
        <v>369</v>
      </c>
      <c r="C327" s="37">
        <v>-6.9</v>
      </c>
    </row>
    <row r="328" spans="1:3">
      <c r="A328" s="20">
        <v>41653</v>
      </c>
      <c r="B328" s="35" t="s">
        <v>370</v>
      </c>
      <c r="C328" s="37">
        <v>-7.3</v>
      </c>
    </row>
    <row r="329" spans="1:3">
      <c r="A329" s="20">
        <v>41653</v>
      </c>
      <c r="B329" s="35" t="s">
        <v>371</v>
      </c>
      <c r="C329" s="37">
        <v>-7.2</v>
      </c>
    </row>
    <row r="330" spans="1:3">
      <c r="A330" s="20">
        <v>41653</v>
      </c>
      <c r="B330" s="35" t="s">
        <v>372</v>
      </c>
      <c r="C330" s="37">
        <v>-7.8</v>
      </c>
    </row>
    <row r="331" spans="1:3">
      <c r="A331" s="20">
        <v>41653</v>
      </c>
      <c r="B331" s="35" t="s">
        <v>373</v>
      </c>
      <c r="C331" s="37">
        <v>-8</v>
      </c>
    </row>
    <row r="332" spans="1:3">
      <c r="A332" s="20">
        <v>41653</v>
      </c>
      <c r="B332" s="35" t="s">
        <v>374</v>
      </c>
      <c r="C332" s="37">
        <v>-8.6</v>
      </c>
    </row>
    <row r="333" spans="1:3">
      <c r="A333" s="20">
        <v>41653</v>
      </c>
      <c r="B333" s="35" t="s">
        <v>375</v>
      </c>
      <c r="C333" s="37">
        <v>-9.5</v>
      </c>
    </row>
    <row r="334" spans="1:3">
      <c r="A334" s="20">
        <v>41653</v>
      </c>
      <c r="B334" s="35" t="s">
        <v>376</v>
      </c>
      <c r="C334" s="37">
        <v>-9.9</v>
      </c>
    </row>
    <row r="335" spans="1:3">
      <c r="A335" s="20">
        <v>41653</v>
      </c>
      <c r="B335" s="35" t="s">
        <v>377</v>
      </c>
      <c r="C335" s="37">
        <v>-11.5</v>
      </c>
    </row>
    <row r="336" spans="1:3">
      <c r="A336" s="20">
        <v>41653</v>
      </c>
      <c r="B336" s="35" t="s">
        <v>378</v>
      </c>
      <c r="C336" s="37">
        <v>-14.2</v>
      </c>
    </row>
    <row r="337" spans="1:3">
      <c r="A337" s="20">
        <v>41653</v>
      </c>
      <c r="B337" s="35" t="s">
        <v>379</v>
      </c>
      <c r="C337" s="37">
        <v>-14.5</v>
      </c>
    </row>
    <row r="338" spans="1:3">
      <c r="A338" s="20">
        <v>41653</v>
      </c>
      <c r="B338" s="35" t="s">
        <v>380</v>
      </c>
      <c r="C338" s="37">
        <v>-16.7</v>
      </c>
    </row>
    <row r="339" spans="1:3">
      <c r="A339" s="20">
        <v>41653</v>
      </c>
      <c r="B339" s="35" t="s">
        <v>381</v>
      </c>
      <c r="C339" s="37">
        <v>-17.5</v>
      </c>
    </row>
    <row r="340" spans="1:3">
      <c r="A340" s="20">
        <v>41653</v>
      </c>
      <c r="B340" s="35" t="s">
        <v>382</v>
      </c>
      <c r="C340" s="37">
        <v>-19.100000000000001</v>
      </c>
    </row>
    <row r="341" spans="1:3">
      <c r="A341" s="20">
        <v>41653</v>
      </c>
      <c r="B341" s="35" t="s">
        <v>383</v>
      </c>
      <c r="C341" s="37">
        <v>-19.399999999999999</v>
      </c>
    </row>
    <row r="342" spans="1:3">
      <c r="A342" s="20">
        <v>41654</v>
      </c>
      <c r="B342" s="35" t="s">
        <v>360</v>
      </c>
      <c r="C342" s="37">
        <v>-19.399999999999999</v>
      </c>
    </row>
    <row r="343" spans="1:3">
      <c r="A343" s="20">
        <v>41654</v>
      </c>
      <c r="B343" s="35" t="s">
        <v>361</v>
      </c>
      <c r="C343" s="37">
        <v>-20.399999999999999</v>
      </c>
    </row>
    <row r="344" spans="1:3">
      <c r="A344" s="20">
        <v>41654</v>
      </c>
      <c r="B344" s="35" t="s">
        <v>362</v>
      </c>
      <c r="C344" s="37">
        <v>-20.7</v>
      </c>
    </row>
    <row r="345" spans="1:3">
      <c r="A345" s="20">
        <v>41654</v>
      </c>
      <c r="B345" s="35" t="s">
        <v>363</v>
      </c>
      <c r="C345" s="37">
        <v>-21.2</v>
      </c>
    </row>
    <row r="346" spans="1:3">
      <c r="A346" s="20">
        <v>41654</v>
      </c>
      <c r="B346" s="35" t="s">
        <v>364</v>
      </c>
      <c r="C346" s="37">
        <v>-20.399999999999999</v>
      </c>
    </row>
    <row r="347" spans="1:3">
      <c r="A347" s="20">
        <v>41654</v>
      </c>
      <c r="B347" s="35" t="s">
        <v>365</v>
      </c>
      <c r="C347" s="37">
        <v>-18.7</v>
      </c>
    </row>
    <row r="348" spans="1:3">
      <c r="A348" s="20">
        <v>41654</v>
      </c>
      <c r="B348" s="35" t="s">
        <v>366</v>
      </c>
      <c r="C348" s="37">
        <v>-18.7</v>
      </c>
    </row>
    <row r="349" spans="1:3">
      <c r="A349" s="20">
        <v>41654</v>
      </c>
      <c r="B349" s="35" t="s">
        <v>367</v>
      </c>
      <c r="C349" s="37">
        <v>-18.100000000000001</v>
      </c>
    </row>
    <row r="350" spans="1:3">
      <c r="A350" s="20">
        <v>41654</v>
      </c>
      <c r="B350" s="35" t="s">
        <v>368</v>
      </c>
      <c r="C350" s="37">
        <v>-13.9</v>
      </c>
    </row>
    <row r="351" spans="1:3">
      <c r="A351" s="20">
        <v>41654</v>
      </c>
      <c r="B351" s="35" t="s">
        <v>369</v>
      </c>
      <c r="C351" s="37">
        <v>-10.9</v>
      </c>
    </row>
    <row r="352" spans="1:3">
      <c r="A352" s="20">
        <v>41654</v>
      </c>
      <c r="B352" s="35" t="s">
        <v>370</v>
      </c>
      <c r="C352" s="37">
        <v>-8.8000000000000007</v>
      </c>
    </row>
    <row r="353" spans="1:3">
      <c r="A353" s="20">
        <v>41654</v>
      </c>
      <c r="B353" s="35" t="s">
        <v>371</v>
      </c>
      <c r="C353" s="37">
        <v>-11.7</v>
      </c>
    </row>
    <row r="354" spans="1:3">
      <c r="A354" s="20">
        <v>41654</v>
      </c>
      <c r="B354" s="35" t="s">
        <v>372</v>
      </c>
      <c r="C354" s="37">
        <v>-10</v>
      </c>
    </row>
    <row r="355" spans="1:3">
      <c r="A355" s="20">
        <v>41654</v>
      </c>
      <c r="B355" s="35" t="s">
        <v>373</v>
      </c>
      <c r="C355" s="37">
        <v>-6.7</v>
      </c>
    </row>
    <row r="356" spans="1:3">
      <c r="A356" s="20">
        <v>41654</v>
      </c>
      <c r="B356" s="35" t="s">
        <v>374</v>
      </c>
      <c r="C356" s="37">
        <v>-5.7</v>
      </c>
    </row>
    <row r="357" spans="1:3">
      <c r="A357" s="20">
        <v>41654</v>
      </c>
      <c r="B357" s="35" t="s">
        <v>375</v>
      </c>
      <c r="C357" s="37">
        <v>-6.2</v>
      </c>
    </row>
    <row r="358" spans="1:3">
      <c r="A358" s="20">
        <v>41654</v>
      </c>
      <c r="B358" s="35" t="s">
        <v>376</v>
      </c>
      <c r="C358" s="37">
        <v>-6.9</v>
      </c>
    </row>
    <row r="359" spans="1:3">
      <c r="A359" s="20">
        <v>41654</v>
      </c>
      <c r="B359" s="35" t="s">
        <v>377</v>
      </c>
      <c r="C359" s="37">
        <v>-6.9</v>
      </c>
    </row>
    <row r="360" spans="1:3">
      <c r="A360" s="20">
        <v>41654</v>
      </c>
      <c r="B360" s="35" t="s">
        <v>378</v>
      </c>
      <c r="C360" s="37">
        <v>-7</v>
      </c>
    </row>
    <row r="361" spans="1:3">
      <c r="A361" s="20">
        <v>41654</v>
      </c>
      <c r="B361" s="35" t="s">
        <v>379</v>
      </c>
      <c r="C361" s="37">
        <v>-7.1</v>
      </c>
    </row>
    <row r="362" spans="1:3">
      <c r="A362" s="20">
        <v>41654</v>
      </c>
      <c r="B362" s="35" t="s">
        <v>380</v>
      </c>
      <c r="C362" s="37">
        <v>-7.3</v>
      </c>
    </row>
    <row r="363" spans="1:3">
      <c r="A363" s="20">
        <v>41654</v>
      </c>
      <c r="B363" s="35" t="s">
        <v>381</v>
      </c>
      <c r="C363" s="37">
        <v>-7.4</v>
      </c>
    </row>
    <row r="364" spans="1:3">
      <c r="A364" s="20">
        <v>41654</v>
      </c>
      <c r="B364" s="35" t="s">
        <v>382</v>
      </c>
      <c r="C364" s="37">
        <v>-8.5</v>
      </c>
    </row>
    <row r="365" spans="1:3">
      <c r="A365" s="20">
        <v>41654</v>
      </c>
      <c r="B365" s="35" t="s">
        <v>383</v>
      </c>
      <c r="C365" s="37">
        <v>-11.2</v>
      </c>
    </row>
    <row r="366" spans="1:3">
      <c r="A366" s="20">
        <v>41655</v>
      </c>
      <c r="B366" s="35" t="s">
        <v>360</v>
      </c>
      <c r="C366" s="37">
        <v>-13.5</v>
      </c>
    </row>
    <row r="367" spans="1:3">
      <c r="A367" s="20">
        <v>41655</v>
      </c>
      <c r="B367" s="35" t="s">
        <v>361</v>
      </c>
      <c r="C367" s="37">
        <v>-14.3</v>
      </c>
    </row>
    <row r="368" spans="1:3">
      <c r="A368" s="20">
        <v>41655</v>
      </c>
      <c r="B368" s="35" t="s">
        <v>362</v>
      </c>
      <c r="C368" s="37">
        <v>-15.3</v>
      </c>
    </row>
    <row r="369" spans="1:3">
      <c r="A369" s="20">
        <v>41655</v>
      </c>
      <c r="B369" s="35" t="s">
        <v>363</v>
      </c>
      <c r="C369" s="37">
        <v>-16.7</v>
      </c>
    </row>
    <row r="370" spans="1:3">
      <c r="A370" s="20">
        <v>41655</v>
      </c>
      <c r="B370" s="35" t="s">
        <v>364</v>
      </c>
      <c r="C370" s="37">
        <v>-17.3</v>
      </c>
    </row>
    <row r="371" spans="1:3">
      <c r="A371" s="20">
        <v>41655</v>
      </c>
      <c r="B371" s="35" t="s">
        <v>365</v>
      </c>
      <c r="C371" s="37">
        <v>-17.899999999999999</v>
      </c>
    </row>
    <row r="372" spans="1:3">
      <c r="A372" s="20">
        <v>41655</v>
      </c>
      <c r="B372" s="35" t="s">
        <v>366</v>
      </c>
      <c r="C372" s="37">
        <v>-19.600000000000001</v>
      </c>
    </row>
    <row r="373" spans="1:3">
      <c r="A373" s="20">
        <v>41655</v>
      </c>
      <c r="B373" s="35" t="s">
        <v>367</v>
      </c>
      <c r="C373" s="37">
        <v>-18.7</v>
      </c>
    </row>
    <row r="374" spans="1:3">
      <c r="A374" s="20">
        <v>41655</v>
      </c>
      <c r="B374" s="35" t="s">
        <v>368</v>
      </c>
      <c r="C374" s="37">
        <v>-16.5</v>
      </c>
    </row>
    <row r="375" spans="1:3">
      <c r="A375" s="20">
        <v>41655</v>
      </c>
      <c r="B375" s="35" t="s">
        <v>369</v>
      </c>
      <c r="C375" s="37">
        <v>-14.6</v>
      </c>
    </row>
    <row r="376" spans="1:3">
      <c r="A376" s="20">
        <v>41655</v>
      </c>
      <c r="B376" s="35" t="s">
        <v>370</v>
      </c>
      <c r="C376" s="37">
        <v>-12.5</v>
      </c>
    </row>
    <row r="377" spans="1:3">
      <c r="A377" s="20">
        <v>41655</v>
      </c>
      <c r="B377" s="35" t="s">
        <v>371</v>
      </c>
      <c r="C377" s="37">
        <v>-9.6999999999999993</v>
      </c>
    </row>
    <row r="378" spans="1:3">
      <c r="A378" s="20">
        <v>41655</v>
      </c>
      <c r="B378" s="35" t="s">
        <v>372</v>
      </c>
      <c r="C378" s="37">
        <v>-9.4</v>
      </c>
    </row>
    <row r="379" spans="1:3">
      <c r="A379" s="20">
        <v>41655</v>
      </c>
      <c r="B379" s="35" t="s">
        <v>373</v>
      </c>
      <c r="C379" s="37">
        <v>-8</v>
      </c>
    </row>
    <row r="380" spans="1:3">
      <c r="A380" s="20">
        <v>41655</v>
      </c>
      <c r="B380" s="35" t="s">
        <v>374</v>
      </c>
      <c r="C380" s="37">
        <v>-7.8</v>
      </c>
    </row>
    <row r="381" spans="1:3">
      <c r="A381" s="20">
        <v>41655</v>
      </c>
      <c r="B381" s="35" t="s">
        <v>375</v>
      </c>
      <c r="C381" s="37">
        <v>-8.3000000000000007</v>
      </c>
    </row>
    <row r="382" spans="1:3">
      <c r="A382" s="20">
        <v>41655</v>
      </c>
      <c r="B382" s="35" t="s">
        <v>376</v>
      </c>
      <c r="C382" s="37">
        <v>-9</v>
      </c>
    </row>
    <row r="383" spans="1:3">
      <c r="A383" s="20">
        <v>41655</v>
      </c>
      <c r="B383" s="35" t="s">
        <v>377</v>
      </c>
      <c r="C383" s="37">
        <v>-10.1</v>
      </c>
    </row>
    <row r="384" spans="1:3">
      <c r="A384" s="20">
        <v>41655</v>
      </c>
      <c r="B384" s="35" t="s">
        <v>378</v>
      </c>
      <c r="C384" s="37">
        <v>-11.3</v>
      </c>
    </row>
    <row r="385" spans="1:3">
      <c r="A385" s="20">
        <v>41655</v>
      </c>
      <c r="B385" s="35" t="s">
        <v>379</v>
      </c>
      <c r="C385" s="37">
        <v>-12.7</v>
      </c>
    </row>
    <row r="386" spans="1:3">
      <c r="A386" s="20">
        <v>41655</v>
      </c>
      <c r="B386" s="35" t="s">
        <v>380</v>
      </c>
      <c r="C386" s="37">
        <v>-11.8</v>
      </c>
    </row>
    <row r="387" spans="1:3">
      <c r="A387" s="20">
        <v>41655</v>
      </c>
      <c r="B387" s="35" t="s">
        <v>381</v>
      </c>
      <c r="C387" s="37">
        <v>-12.7</v>
      </c>
    </row>
    <row r="388" spans="1:3">
      <c r="A388" s="20">
        <v>41655</v>
      </c>
      <c r="B388" s="35" t="s">
        <v>382</v>
      </c>
      <c r="C388" s="37">
        <v>-11.9</v>
      </c>
    </row>
    <row r="389" spans="1:3">
      <c r="A389" s="20">
        <v>41655</v>
      </c>
      <c r="B389" s="35" t="s">
        <v>383</v>
      </c>
      <c r="C389" s="37">
        <v>-12.7</v>
      </c>
    </row>
    <row r="390" spans="1:3">
      <c r="A390" s="20">
        <v>41656</v>
      </c>
      <c r="B390" s="35" t="s">
        <v>360</v>
      </c>
      <c r="C390" s="37">
        <v>-12.6</v>
      </c>
    </row>
    <row r="391" spans="1:3">
      <c r="A391" s="20">
        <v>41656</v>
      </c>
      <c r="B391" s="35" t="s">
        <v>361</v>
      </c>
      <c r="C391" s="37">
        <v>-13.3</v>
      </c>
    </row>
    <row r="392" spans="1:3">
      <c r="A392" s="20">
        <v>41656</v>
      </c>
      <c r="B392" s="35" t="s">
        <v>362</v>
      </c>
      <c r="C392" s="37">
        <v>-13.8</v>
      </c>
    </row>
    <row r="393" spans="1:3">
      <c r="A393" s="20">
        <v>41656</v>
      </c>
      <c r="B393" s="35" t="s">
        <v>363</v>
      </c>
      <c r="C393" s="37">
        <v>-14.8</v>
      </c>
    </row>
    <row r="394" spans="1:3">
      <c r="A394" s="20">
        <v>41656</v>
      </c>
      <c r="B394" s="35" t="s">
        <v>364</v>
      </c>
      <c r="C394" s="37">
        <v>-15.4</v>
      </c>
    </row>
    <row r="395" spans="1:3">
      <c r="A395" s="20">
        <v>41656</v>
      </c>
      <c r="B395" s="35" t="s">
        <v>365</v>
      </c>
      <c r="C395" s="37">
        <v>-15.4</v>
      </c>
    </row>
    <row r="396" spans="1:3">
      <c r="A396" s="20">
        <v>41656</v>
      </c>
      <c r="B396" s="35" t="s">
        <v>366</v>
      </c>
      <c r="C396" s="37">
        <v>-15</v>
      </c>
    </row>
    <row r="397" spans="1:3">
      <c r="A397" s="20">
        <v>41656</v>
      </c>
      <c r="B397" s="35" t="s">
        <v>367</v>
      </c>
      <c r="C397" s="37">
        <v>-13.3</v>
      </c>
    </row>
    <row r="398" spans="1:3">
      <c r="A398" s="20">
        <v>41656</v>
      </c>
      <c r="B398" s="35" t="s">
        <v>368</v>
      </c>
      <c r="C398" s="37">
        <v>-11.2</v>
      </c>
    </row>
    <row r="399" spans="1:3">
      <c r="A399" s="20">
        <v>41656</v>
      </c>
      <c r="B399" s="35" t="s">
        <v>369</v>
      </c>
      <c r="C399" s="37">
        <v>-8.9</v>
      </c>
    </row>
    <row r="400" spans="1:3">
      <c r="A400" s="20">
        <v>41656</v>
      </c>
      <c r="B400" s="35" t="s">
        <v>370</v>
      </c>
      <c r="C400" s="37">
        <v>-7</v>
      </c>
    </row>
    <row r="401" spans="1:3">
      <c r="A401" s="20">
        <v>41656</v>
      </c>
      <c r="B401" s="35" t="s">
        <v>371</v>
      </c>
      <c r="C401" s="37">
        <v>-3.2</v>
      </c>
    </row>
    <row r="402" spans="1:3">
      <c r="A402" s="20">
        <v>41656</v>
      </c>
      <c r="B402" s="35" t="s">
        <v>372</v>
      </c>
      <c r="C402" s="37">
        <v>-0.5</v>
      </c>
    </row>
    <row r="403" spans="1:3">
      <c r="A403" s="20">
        <v>41656</v>
      </c>
      <c r="B403" s="35" t="s">
        <v>373</v>
      </c>
      <c r="C403" s="37">
        <v>-1.4</v>
      </c>
    </row>
    <row r="404" spans="1:3">
      <c r="A404" s="20">
        <v>41656</v>
      </c>
      <c r="B404" s="35" t="s">
        <v>374</v>
      </c>
      <c r="C404" s="37">
        <v>1.4</v>
      </c>
    </row>
    <row r="405" spans="1:3">
      <c r="A405" s="20">
        <v>41656</v>
      </c>
      <c r="B405" s="35" t="s">
        <v>375</v>
      </c>
      <c r="C405" s="37">
        <v>2</v>
      </c>
    </row>
    <row r="406" spans="1:3">
      <c r="A406" s="20">
        <v>41656</v>
      </c>
      <c r="B406" s="35" t="s">
        <v>376</v>
      </c>
      <c r="C406" s="37">
        <v>1.7</v>
      </c>
    </row>
    <row r="407" spans="1:3">
      <c r="A407" s="20">
        <v>41656</v>
      </c>
      <c r="B407" s="35" t="s">
        <v>377</v>
      </c>
      <c r="C407" s="37">
        <v>1.5</v>
      </c>
    </row>
    <row r="408" spans="1:3">
      <c r="A408" s="20">
        <v>41656</v>
      </c>
      <c r="B408" s="35" t="s">
        <v>378</v>
      </c>
      <c r="C408" s="37">
        <v>1.5</v>
      </c>
    </row>
    <row r="409" spans="1:3">
      <c r="A409" s="20">
        <v>41656</v>
      </c>
      <c r="B409" s="35" t="s">
        <v>379</v>
      </c>
      <c r="C409" s="37">
        <v>1.2</v>
      </c>
    </row>
    <row r="410" spans="1:3">
      <c r="A410" s="20">
        <v>41656</v>
      </c>
      <c r="B410" s="35" t="s">
        <v>380</v>
      </c>
      <c r="C410" s="37">
        <v>-0.1</v>
      </c>
    </row>
    <row r="411" spans="1:3">
      <c r="A411" s="20">
        <v>41656</v>
      </c>
      <c r="B411" s="35" t="s">
        <v>381</v>
      </c>
      <c r="C411" s="37">
        <v>0.3</v>
      </c>
    </row>
    <row r="412" spans="1:3">
      <c r="A412" s="20">
        <v>41656</v>
      </c>
      <c r="B412" s="35" t="s">
        <v>382</v>
      </c>
      <c r="C412" s="37">
        <v>0.3</v>
      </c>
    </row>
    <row r="413" spans="1:3">
      <c r="A413" s="20">
        <v>41656</v>
      </c>
      <c r="B413" s="35" t="s">
        <v>383</v>
      </c>
      <c r="C413" s="37">
        <v>0.2</v>
      </c>
    </row>
    <row r="414" spans="1:3">
      <c r="A414" s="20">
        <v>41657</v>
      </c>
      <c r="B414" s="35" t="s">
        <v>360</v>
      </c>
      <c r="C414" s="37">
        <v>0.6</v>
      </c>
    </row>
    <row r="415" spans="1:3">
      <c r="A415" s="20">
        <v>41657</v>
      </c>
      <c r="B415" s="35" t="s">
        <v>361</v>
      </c>
      <c r="C415" s="37">
        <v>0.3</v>
      </c>
    </row>
    <row r="416" spans="1:3">
      <c r="A416" s="20">
        <v>41657</v>
      </c>
      <c r="B416" s="35" t="s">
        <v>362</v>
      </c>
      <c r="C416" s="37">
        <v>0.3</v>
      </c>
    </row>
    <row r="417" spans="1:3">
      <c r="A417" s="20">
        <v>41657</v>
      </c>
      <c r="B417" s="35" t="s">
        <v>363</v>
      </c>
      <c r="C417" s="37">
        <v>0.2</v>
      </c>
    </row>
    <row r="418" spans="1:3">
      <c r="A418" s="20">
        <v>41657</v>
      </c>
      <c r="B418" s="35" t="s">
        <v>364</v>
      </c>
      <c r="C418" s="37">
        <v>-0.2</v>
      </c>
    </row>
    <row r="419" spans="1:3">
      <c r="A419" s="20">
        <v>41657</v>
      </c>
      <c r="B419" s="35" t="s">
        <v>365</v>
      </c>
      <c r="C419" s="37">
        <v>-0.3</v>
      </c>
    </row>
    <row r="420" spans="1:3">
      <c r="A420" s="20">
        <v>41657</v>
      </c>
      <c r="B420" s="35" t="s">
        <v>366</v>
      </c>
      <c r="C420" s="37">
        <v>-0.3</v>
      </c>
    </row>
    <row r="421" spans="1:3">
      <c r="A421" s="20">
        <v>41657</v>
      </c>
      <c r="B421" s="35" t="s">
        <v>367</v>
      </c>
      <c r="C421" s="37">
        <v>-0.4</v>
      </c>
    </row>
    <row r="422" spans="1:3">
      <c r="A422" s="20">
        <v>41657</v>
      </c>
      <c r="B422" s="35" t="s">
        <v>368</v>
      </c>
      <c r="C422" s="37">
        <v>-0.5</v>
      </c>
    </row>
    <row r="423" spans="1:3">
      <c r="A423" s="20">
        <v>41657</v>
      </c>
      <c r="B423" s="35" t="s">
        <v>369</v>
      </c>
      <c r="C423" s="37">
        <v>-0.6</v>
      </c>
    </row>
    <row r="424" spans="1:3">
      <c r="A424" s="20">
        <v>41657</v>
      </c>
      <c r="B424" s="35" t="s">
        <v>370</v>
      </c>
      <c r="C424" s="37">
        <v>-0.3</v>
      </c>
    </row>
    <row r="425" spans="1:3">
      <c r="A425" s="20">
        <v>41657</v>
      </c>
      <c r="B425" s="35" t="s">
        <v>371</v>
      </c>
      <c r="C425" s="37">
        <v>-0.1</v>
      </c>
    </row>
    <row r="426" spans="1:3">
      <c r="A426" s="20">
        <v>41657</v>
      </c>
      <c r="B426" s="35" t="s">
        <v>372</v>
      </c>
      <c r="C426" s="37">
        <v>0</v>
      </c>
    </row>
    <row r="427" spans="1:3">
      <c r="A427" s="20">
        <v>41657</v>
      </c>
      <c r="B427" s="35" t="s">
        <v>373</v>
      </c>
      <c r="C427" s="37">
        <v>0.1</v>
      </c>
    </row>
    <row r="428" spans="1:3">
      <c r="A428" s="20">
        <v>41657</v>
      </c>
      <c r="B428" s="35" t="s">
        <v>374</v>
      </c>
      <c r="C428" s="37">
        <v>0</v>
      </c>
    </row>
    <row r="429" spans="1:3">
      <c r="A429" s="20">
        <v>41657</v>
      </c>
      <c r="B429" s="35" t="s">
        <v>375</v>
      </c>
      <c r="C429" s="37">
        <v>-0.6</v>
      </c>
    </row>
    <row r="430" spans="1:3">
      <c r="A430" s="20">
        <v>41657</v>
      </c>
      <c r="B430" s="35" t="s">
        <v>376</v>
      </c>
      <c r="C430" s="37">
        <v>-0.8</v>
      </c>
    </row>
    <row r="431" spans="1:3">
      <c r="A431" s="20">
        <v>41657</v>
      </c>
      <c r="B431" s="35" t="s">
        <v>377</v>
      </c>
      <c r="C431" s="37">
        <v>-0.7</v>
      </c>
    </row>
    <row r="432" spans="1:3">
      <c r="A432" s="20">
        <v>41657</v>
      </c>
      <c r="B432" s="35" t="s">
        <v>378</v>
      </c>
      <c r="C432" s="37">
        <v>-0.7</v>
      </c>
    </row>
    <row r="433" spans="1:3">
      <c r="A433" s="20">
        <v>41657</v>
      </c>
      <c r="B433" s="35" t="s">
        <v>379</v>
      </c>
      <c r="C433" s="37">
        <v>-0.8</v>
      </c>
    </row>
    <row r="434" spans="1:3">
      <c r="A434" s="20">
        <v>41657</v>
      </c>
      <c r="B434" s="35" t="s">
        <v>380</v>
      </c>
      <c r="C434" s="37">
        <v>-1.1000000000000001</v>
      </c>
    </row>
    <row r="435" spans="1:3">
      <c r="A435" s="20">
        <v>41657</v>
      </c>
      <c r="B435" s="35" t="s">
        <v>381</v>
      </c>
      <c r="C435" s="37">
        <v>-1.6</v>
      </c>
    </row>
    <row r="436" spans="1:3">
      <c r="A436" s="20">
        <v>41657</v>
      </c>
      <c r="B436" s="35" t="s">
        <v>382</v>
      </c>
      <c r="C436" s="37">
        <v>-2</v>
      </c>
    </row>
    <row r="437" spans="1:3">
      <c r="A437" s="20">
        <v>41657</v>
      </c>
      <c r="B437" s="35" t="s">
        <v>383</v>
      </c>
      <c r="C437" s="37">
        <v>-2.2999999999999998</v>
      </c>
    </row>
    <row r="438" spans="1:3">
      <c r="A438" s="20">
        <v>41658</v>
      </c>
      <c r="B438" s="35" t="s">
        <v>360</v>
      </c>
      <c r="C438" s="37">
        <v>-2.7</v>
      </c>
    </row>
    <row r="439" spans="1:3">
      <c r="A439" s="20">
        <v>41658</v>
      </c>
      <c r="B439" s="35" t="s">
        <v>361</v>
      </c>
      <c r="C439" s="37">
        <v>-3</v>
      </c>
    </row>
    <row r="440" spans="1:3">
      <c r="A440" s="20">
        <v>41658</v>
      </c>
      <c r="B440" s="35" t="s">
        <v>362</v>
      </c>
      <c r="C440" s="37">
        <v>-3.2</v>
      </c>
    </row>
    <row r="441" spans="1:3">
      <c r="A441" s="20">
        <v>41658</v>
      </c>
      <c r="B441" s="35" t="s">
        <v>363</v>
      </c>
      <c r="C441" s="37">
        <v>-3.4</v>
      </c>
    </row>
    <row r="442" spans="1:3">
      <c r="A442" s="20">
        <v>41658</v>
      </c>
      <c r="B442" s="35" t="s">
        <v>364</v>
      </c>
      <c r="C442" s="37">
        <v>-3.8</v>
      </c>
    </row>
    <row r="443" spans="1:3">
      <c r="A443" s="20">
        <v>41658</v>
      </c>
      <c r="B443" s="35" t="s">
        <v>365</v>
      </c>
      <c r="C443" s="37">
        <v>-3.9</v>
      </c>
    </row>
    <row r="444" spans="1:3">
      <c r="A444" s="20">
        <v>41658</v>
      </c>
      <c r="B444" s="35" t="s">
        <v>366</v>
      </c>
      <c r="C444" s="37">
        <v>-4.0999999999999996</v>
      </c>
    </row>
    <row r="445" spans="1:3">
      <c r="A445" s="20">
        <v>41658</v>
      </c>
      <c r="B445" s="35" t="s">
        <v>367</v>
      </c>
      <c r="C445" s="37">
        <v>-4.3</v>
      </c>
    </row>
    <row r="446" spans="1:3">
      <c r="A446" s="20">
        <v>41658</v>
      </c>
      <c r="B446" s="35" t="s">
        <v>368</v>
      </c>
      <c r="C446" s="37">
        <v>-4.2</v>
      </c>
    </row>
    <row r="447" spans="1:3">
      <c r="A447" s="20">
        <v>41658</v>
      </c>
      <c r="B447" s="35" t="s">
        <v>369</v>
      </c>
      <c r="C447" s="37">
        <v>-4.4000000000000004</v>
      </c>
    </row>
    <row r="448" spans="1:3">
      <c r="A448" s="20">
        <v>41658</v>
      </c>
      <c r="B448" s="35" t="s">
        <v>370</v>
      </c>
      <c r="C448" s="37">
        <v>-4.4000000000000004</v>
      </c>
    </row>
    <row r="449" spans="1:3">
      <c r="A449" s="20">
        <v>41658</v>
      </c>
      <c r="B449" s="35" t="s">
        <v>371</v>
      </c>
      <c r="C449" s="37">
        <v>-4.5999999999999996</v>
      </c>
    </row>
    <row r="450" spans="1:3">
      <c r="A450" s="20">
        <v>41658</v>
      </c>
      <c r="B450" s="35" t="s">
        <v>372</v>
      </c>
      <c r="C450" s="37">
        <v>-4.8</v>
      </c>
    </row>
    <row r="451" spans="1:3">
      <c r="A451" s="20">
        <v>41658</v>
      </c>
      <c r="B451" s="35" t="s">
        <v>373</v>
      </c>
      <c r="C451" s="37">
        <v>-5.0999999999999996</v>
      </c>
    </row>
    <row r="452" spans="1:3">
      <c r="A452" s="20">
        <v>41658</v>
      </c>
      <c r="B452" s="35" t="s">
        <v>374</v>
      </c>
      <c r="C452" s="37">
        <v>-5.3</v>
      </c>
    </row>
    <row r="453" spans="1:3">
      <c r="A453" s="20">
        <v>41658</v>
      </c>
      <c r="B453" s="35" t="s">
        <v>375</v>
      </c>
      <c r="C453" s="37">
        <v>-6</v>
      </c>
    </row>
    <row r="454" spans="1:3">
      <c r="A454" s="20">
        <v>41658</v>
      </c>
      <c r="B454" s="35" t="s">
        <v>376</v>
      </c>
      <c r="C454" s="37">
        <v>-6.2</v>
      </c>
    </row>
    <row r="455" spans="1:3">
      <c r="A455" s="20">
        <v>41658</v>
      </c>
      <c r="B455" s="35" t="s">
        <v>377</v>
      </c>
      <c r="C455" s="37">
        <v>-6.3</v>
      </c>
    </row>
    <row r="456" spans="1:3">
      <c r="A456" s="20">
        <v>41658</v>
      </c>
      <c r="B456" s="35" t="s">
        <v>378</v>
      </c>
      <c r="C456" s="37">
        <v>-6.8</v>
      </c>
    </row>
    <row r="457" spans="1:3">
      <c r="A457" s="20">
        <v>41658</v>
      </c>
      <c r="B457" s="35" t="s">
        <v>379</v>
      </c>
      <c r="C457" s="37">
        <v>-8.6</v>
      </c>
    </row>
    <row r="458" spans="1:3">
      <c r="A458" s="20">
        <v>41658</v>
      </c>
      <c r="B458" s="35" t="s">
        <v>380</v>
      </c>
      <c r="C458" s="37">
        <v>-10.8</v>
      </c>
    </row>
    <row r="459" spans="1:3">
      <c r="A459" s="20">
        <v>41658</v>
      </c>
      <c r="B459" s="35" t="s">
        <v>381</v>
      </c>
      <c r="C459" s="37">
        <v>-11.2</v>
      </c>
    </row>
    <row r="460" spans="1:3">
      <c r="A460" s="20">
        <v>41658</v>
      </c>
      <c r="B460" s="35" t="s">
        <v>382</v>
      </c>
      <c r="C460" s="37">
        <v>-13.9</v>
      </c>
    </row>
    <row r="461" spans="1:3">
      <c r="A461" s="20">
        <v>41658</v>
      </c>
      <c r="B461" s="35" t="s">
        <v>383</v>
      </c>
      <c r="C461" s="37">
        <v>-13.9</v>
      </c>
    </row>
    <row r="462" spans="1:3">
      <c r="A462" s="20">
        <v>41659</v>
      </c>
      <c r="B462" s="35" t="s">
        <v>360</v>
      </c>
      <c r="C462" s="37">
        <v>-14.9</v>
      </c>
    </row>
    <row r="463" spans="1:3">
      <c r="A463" s="20">
        <v>41659</v>
      </c>
      <c r="B463" s="35" t="s">
        <v>361</v>
      </c>
      <c r="C463" s="37">
        <v>-15.9</v>
      </c>
    </row>
    <row r="464" spans="1:3">
      <c r="A464" s="20">
        <v>41659</v>
      </c>
      <c r="B464" s="35" t="s">
        <v>362</v>
      </c>
      <c r="C464" s="37">
        <v>-15.8</v>
      </c>
    </row>
    <row r="465" spans="1:3">
      <c r="A465" s="20">
        <v>41659</v>
      </c>
      <c r="B465" s="35" t="s">
        <v>363</v>
      </c>
      <c r="C465" s="37">
        <v>-16.2</v>
      </c>
    </row>
    <row r="466" spans="1:3">
      <c r="A466" s="20">
        <v>41659</v>
      </c>
      <c r="B466" s="35" t="s">
        <v>364</v>
      </c>
      <c r="C466" s="37">
        <v>-17.2</v>
      </c>
    </row>
    <row r="467" spans="1:3">
      <c r="A467" s="20">
        <v>41659</v>
      </c>
      <c r="B467" s="35" t="s">
        <v>365</v>
      </c>
      <c r="C467" s="37">
        <v>-18</v>
      </c>
    </row>
    <row r="468" spans="1:3">
      <c r="A468" s="20">
        <v>41659</v>
      </c>
      <c r="B468" s="35" t="s">
        <v>366</v>
      </c>
      <c r="C468" s="37">
        <v>-17.899999999999999</v>
      </c>
    </row>
    <row r="469" spans="1:3">
      <c r="A469" s="20">
        <v>41659</v>
      </c>
      <c r="B469" s="35" t="s">
        <v>367</v>
      </c>
      <c r="C469" s="37">
        <v>-16.2</v>
      </c>
    </row>
    <row r="470" spans="1:3">
      <c r="A470" s="20">
        <v>41659</v>
      </c>
      <c r="B470" s="35" t="s">
        <v>368</v>
      </c>
      <c r="C470" s="37">
        <v>-16.2</v>
      </c>
    </row>
    <row r="471" spans="1:3">
      <c r="A471" s="20">
        <v>41659</v>
      </c>
      <c r="B471" s="35" t="s">
        <v>369</v>
      </c>
      <c r="C471" s="37">
        <v>-14.3</v>
      </c>
    </row>
    <row r="472" spans="1:3">
      <c r="A472" s="20">
        <v>41659</v>
      </c>
      <c r="B472" s="35" t="s">
        <v>370</v>
      </c>
      <c r="C472" s="37">
        <v>-11.8</v>
      </c>
    </row>
    <row r="473" spans="1:3">
      <c r="A473" s="20">
        <v>41659</v>
      </c>
      <c r="B473" s="35" t="s">
        <v>371</v>
      </c>
      <c r="C473" s="37">
        <v>-9.3000000000000007</v>
      </c>
    </row>
    <row r="474" spans="1:3">
      <c r="A474" s="20">
        <v>41659</v>
      </c>
      <c r="B474" s="35" t="s">
        <v>372</v>
      </c>
      <c r="C474" s="37">
        <v>-8.4</v>
      </c>
    </row>
    <row r="475" spans="1:3">
      <c r="A475" s="20">
        <v>41659</v>
      </c>
      <c r="B475" s="35" t="s">
        <v>373</v>
      </c>
      <c r="C475" s="37">
        <v>-7.9</v>
      </c>
    </row>
    <row r="476" spans="1:3">
      <c r="A476" s="20">
        <v>41659</v>
      </c>
      <c r="B476" s="35" t="s">
        <v>374</v>
      </c>
      <c r="C476" s="37">
        <v>-5.0999999999999996</v>
      </c>
    </row>
    <row r="477" spans="1:3">
      <c r="A477" s="20">
        <v>41659</v>
      </c>
      <c r="B477" s="35" t="s">
        <v>375</v>
      </c>
      <c r="C477" s="37">
        <v>-7.1</v>
      </c>
    </row>
    <row r="478" spans="1:3">
      <c r="A478" s="20">
        <v>41659</v>
      </c>
      <c r="B478" s="35" t="s">
        <v>376</v>
      </c>
      <c r="C478" s="37">
        <v>-8.5</v>
      </c>
    </row>
    <row r="479" spans="1:3">
      <c r="A479" s="20">
        <v>41659</v>
      </c>
      <c r="B479" s="35" t="s">
        <v>377</v>
      </c>
      <c r="C479" s="37">
        <v>-9.1</v>
      </c>
    </row>
    <row r="480" spans="1:3">
      <c r="A480" s="20">
        <v>41659</v>
      </c>
      <c r="B480" s="35" t="s">
        <v>378</v>
      </c>
      <c r="C480" s="37">
        <v>-4.3</v>
      </c>
    </row>
    <row r="481" spans="1:3">
      <c r="A481" s="20">
        <v>41659</v>
      </c>
      <c r="B481" s="35" t="s">
        <v>379</v>
      </c>
      <c r="C481" s="37">
        <v>-8.5</v>
      </c>
    </row>
    <row r="482" spans="1:3">
      <c r="A482" s="20">
        <v>41659</v>
      </c>
      <c r="B482" s="35" t="s">
        <v>380</v>
      </c>
      <c r="C482" s="37">
        <v>-9.1</v>
      </c>
    </row>
    <row r="483" spans="1:3">
      <c r="A483" s="20">
        <v>41659</v>
      </c>
      <c r="B483" s="35" t="s">
        <v>381</v>
      </c>
      <c r="C483" s="37">
        <v>-11.3</v>
      </c>
    </row>
    <row r="484" spans="1:3">
      <c r="A484" s="20">
        <v>41659</v>
      </c>
      <c r="B484" s="35" t="s">
        <v>382</v>
      </c>
      <c r="C484" s="37">
        <v>-11.9</v>
      </c>
    </row>
    <row r="485" spans="1:3">
      <c r="A485" s="20">
        <v>41659</v>
      </c>
      <c r="B485" s="35" t="s">
        <v>383</v>
      </c>
      <c r="C485" s="37">
        <v>-12.6</v>
      </c>
    </row>
    <row r="486" spans="1:3">
      <c r="A486" s="20">
        <v>41660</v>
      </c>
      <c r="B486" s="35" t="s">
        <v>360</v>
      </c>
      <c r="C486" s="37">
        <v>-11.9</v>
      </c>
    </row>
    <row r="487" spans="1:3">
      <c r="A487" s="20">
        <v>41660</v>
      </c>
      <c r="B487" s="35" t="s">
        <v>361</v>
      </c>
      <c r="C487" s="37">
        <v>-11.3</v>
      </c>
    </row>
    <row r="488" spans="1:3">
      <c r="A488" s="20">
        <v>41660</v>
      </c>
      <c r="B488" s="35" t="s">
        <v>362</v>
      </c>
      <c r="C488" s="37">
        <v>-11.5</v>
      </c>
    </row>
    <row r="489" spans="1:3">
      <c r="A489" s="20">
        <v>41660</v>
      </c>
      <c r="B489" s="35" t="s">
        <v>363</v>
      </c>
      <c r="C489" s="37">
        <v>-12.2</v>
      </c>
    </row>
    <row r="490" spans="1:3">
      <c r="A490" s="20">
        <v>41660</v>
      </c>
      <c r="B490" s="35" t="s">
        <v>364</v>
      </c>
      <c r="C490" s="37">
        <v>-11.2</v>
      </c>
    </row>
    <row r="491" spans="1:3">
      <c r="A491" s="20">
        <v>41660</v>
      </c>
      <c r="B491" s="35" t="s">
        <v>365</v>
      </c>
      <c r="C491" s="37">
        <v>-12</v>
      </c>
    </row>
    <row r="492" spans="1:3">
      <c r="A492" s="20">
        <v>41660</v>
      </c>
      <c r="B492" s="35" t="s">
        <v>366</v>
      </c>
      <c r="C492" s="37">
        <v>-11.3</v>
      </c>
    </row>
    <row r="493" spans="1:3">
      <c r="A493" s="20">
        <v>41660</v>
      </c>
      <c r="B493" s="35" t="s">
        <v>367</v>
      </c>
      <c r="C493" s="37">
        <v>-12</v>
      </c>
    </row>
    <row r="494" spans="1:3">
      <c r="A494" s="20">
        <v>41660</v>
      </c>
      <c r="B494" s="35" t="s">
        <v>368</v>
      </c>
      <c r="C494" s="37">
        <v>-9</v>
      </c>
    </row>
    <row r="495" spans="1:3">
      <c r="A495" s="20">
        <v>41660</v>
      </c>
      <c r="B495" s="35" t="s">
        <v>369</v>
      </c>
      <c r="C495" s="37">
        <v>-7.9</v>
      </c>
    </row>
    <row r="496" spans="1:3">
      <c r="A496" s="20">
        <v>41660</v>
      </c>
      <c r="B496" s="35" t="s">
        <v>370</v>
      </c>
      <c r="C496" s="37">
        <v>-7.8</v>
      </c>
    </row>
    <row r="497" spans="1:3">
      <c r="A497" s="20">
        <v>41660</v>
      </c>
      <c r="B497" s="35" t="s">
        <v>371</v>
      </c>
      <c r="C497" s="37">
        <v>-6.5</v>
      </c>
    </row>
    <row r="498" spans="1:3">
      <c r="A498" s="20">
        <v>41660</v>
      </c>
      <c r="B498" s="35" t="s">
        <v>372</v>
      </c>
      <c r="C498" s="37">
        <v>-4.5999999999999996</v>
      </c>
    </row>
    <row r="499" spans="1:3">
      <c r="A499" s="20">
        <v>41660</v>
      </c>
      <c r="B499" s="35" t="s">
        <v>373</v>
      </c>
      <c r="C499" s="37">
        <v>-4.0999999999999996</v>
      </c>
    </row>
    <row r="500" spans="1:3">
      <c r="A500" s="20">
        <v>41660</v>
      </c>
      <c r="B500" s="35" t="s">
        <v>374</v>
      </c>
      <c r="C500" s="37">
        <v>-4</v>
      </c>
    </row>
    <row r="501" spans="1:3">
      <c r="A501" s="20">
        <v>41660</v>
      </c>
      <c r="B501" s="35" t="s">
        <v>375</v>
      </c>
      <c r="C501" s="37">
        <v>-4.7</v>
      </c>
    </row>
    <row r="502" spans="1:3">
      <c r="A502" s="20">
        <v>41660</v>
      </c>
      <c r="B502" s="35" t="s">
        <v>376</v>
      </c>
      <c r="C502" s="37">
        <v>-7.9</v>
      </c>
    </row>
    <row r="503" spans="1:3">
      <c r="A503" s="20">
        <v>41660</v>
      </c>
      <c r="B503" s="35" t="s">
        <v>377</v>
      </c>
      <c r="C503" s="37">
        <v>-9.4</v>
      </c>
    </row>
    <row r="504" spans="1:3">
      <c r="A504" s="20">
        <v>41660</v>
      </c>
      <c r="B504" s="35" t="s">
        <v>378</v>
      </c>
      <c r="C504" s="37">
        <v>-10</v>
      </c>
    </row>
    <row r="505" spans="1:3">
      <c r="A505" s="20">
        <v>41660</v>
      </c>
      <c r="B505" s="35" t="s">
        <v>379</v>
      </c>
      <c r="C505" s="37">
        <v>-11.5</v>
      </c>
    </row>
    <row r="506" spans="1:3">
      <c r="A506" s="20">
        <v>41660</v>
      </c>
      <c r="B506" s="35" t="s">
        <v>380</v>
      </c>
      <c r="C506" s="37">
        <v>-12.5</v>
      </c>
    </row>
    <row r="507" spans="1:3">
      <c r="A507" s="20">
        <v>41660</v>
      </c>
      <c r="B507" s="35" t="s">
        <v>381</v>
      </c>
      <c r="C507" s="37">
        <v>-13.6</v>
      </c>
    </row>
    <row r="508" spans="1:3">
      <c r="A508" s="20">
        <v>41660</v>
      </c>
      <c r="B508" s="35" t="s">
        <v>382</v>
      </c>
      <c r="C508" s="37">
        <v>-13.5</v>
      </c>
    </row>
    <row r="509" spans="1:3">
      <c r="A509" s="20">
        <v>41660</v>
      </c>
      <c r="B509" s="35" t="s">
        <v>383</v>
      </c>
      <c r="C509" s="37">
        <v>-14.1</v>
      </c>
    </row>
    <row r="510" spans="1:3">
      <c r="A510" s="20">
        <v>41661</v>
      </c>
      <c r="B510" s="35" t="s">
        <v>360</v>
      </c>
      <c r="C510" s="37">
        <v>-12.3</v>
      </c>
    </row>
    <row r="511" spans="1:3">
      <c r="A511" s="20">
        <v>41661</v>
      </c>
      <c r="B511" s="35" t="s">
        <v>361</v>
      </c>
      <c r="C511" s="37">
        <v>-11.3</v>
      </c>
    </row>
    <row r="512" spans="1:3">
      <c r="A512" s="20">
        <v>41661</v>
      </c>
      <c r="B512" s="35" t="s">
        <v>362</v>
      </c>
      <c r="C512" s="37">
        <v>-11.6</v>
      </c>
    </row>
    <row r="513" spans="1:3">
      <c r="A513" s="20">
        <v>41661</v>
      </c>
      <c r="B513" s="35" t="s">
        <v>363</v>
      </c>
      <c r="C513" s="37">
        <v>-11.2</v>
      </c>
    </row>
    <row r="514" spans="1:3">
      <c r="A514" s="20">
        <v>41661</v>
      </c>
      <c r="B514" s="35" t="s">
        <v>364</v>
      </c>
      <c r="C514" s="37">
        <v>-10.8</v>
      </c>
    </row>
    <row r="515" spans="1:3">
      <c r="A515" s="20">
        <v>41661</v>
      </c>
      <c r="B515" s="35" t="s">
        <v>365</v>
      </c>
      <c r="C515" s="37">
        <v>-11.3</v>
      </c>
    </row>
    <row r="516" spans="1:3">
      <c r="A516" s="20">
        <v>41661</v>
      </c>
      <c r="B516" s="35" t="s">
        <v>366</v>
      </c>
      <c r="C516" s="37">
        <v>-10.3</v>
      </c>
    </row>
    <row r="517" spans="1:3">
      <c r="A517" s="20">
        <v>41661</v>
      </c>
      <c r="B517" s="35" t="s">
        <v>367</v>
      </c>
      <c r="C517" s="37">
        <v>-8.6999999999999993</v>
      </c>
    </row>
    <row r="518" spans="1:3">
      <c r="A518" s="20">
        <v>41661</v>
      </c>
      <c r="B518" s="35" t="s">
        <v>368</v>
      </c>
      <c r="C518" s="37">
        <v>-6.4</v>
      </c>
    </row>
    <row r="519" spans="1:3">
      <c r="A519" s="20">
        <v>41661</v>
      </c>
      <c r="B519" s="35" t="s">
        <v>369</v>
      </c>
      <c r="C519" s="37">
        <v>-7.9</v>
      </c>
    </row>
    <row r="520" spans="1:3">
      <c r="A520" s="20">
        <v>41661</v>
      </c>
      <c r="B520" s="35" t="s">
        <v>370</v>
      </c>
      <c r="C520" s="37">
        <v>-4.0999999999999996</v>
      </c>
    </row>
    <row r="521" spans="1:3">
      <c r="A521" s="20">
        <v>41661</v>
      </c>
      <c r="B521" s="35" t="s">
        <v>371</v>
      </c>
      <c r="C521" s="37">
        <v>-3.7</v>
      </c>
    </row>
    <row r="522" spans="1:3">
      <c r="A522" s="20">
        <v>41661</v>
      </c>
      <c r="B522" s="35" t="s">
        <v>372</v>
      </c>
      <c r="C522" s="37">
        <v>-3</v>
      </c>
    </row>
    <row r="523" spans="1:3">
      <c r="A523" s="20">
        <v>41661</v>
      </c>
      <c r="B523" s="35" t="s">
        <v>373</v>
      </c>
      <c r="C523" s="37">
        <v>-2</v>
      </c>
    </row>
    <row r="524" spans="1:3">
      <c r="A524" s="20">
        <v>41661</v>
      </c>
      <c r="B524" s="35" t="s">
        <v>374</v>
      </c>
      <c r="C524" s="37">
        <v>-1.8</v>
      </c>
    </row>
    <row r="525" spans="1:3">
      <c r="A525" s="20">
        <v>41661</v>
      </c>
      <c r="B525" s="35" t="s">
        <v>375</v>
      </c>
      <c r="C525" s="37">
        <v>-2</v>
      </c>
    </row>
    <row r="526" spans="1:3">
      <c r="A526" s="20">
        <v>41661</v>
      </c>
      <c r="B526" s="35" t="s">
        <v>376</v>
      </c>
      <c r="C526" s="37">
        <v>-2.2999999999999998</v>
      </c>
    </row>
    <row r="527" spans="1:3">
      <c r="A527" s="20">
        <v>41661</v>
      </c>
      <c r="B527" s="35" t="s">
        <v>377</v>
      </c>
      <c r="C527" s="37">
        <v>-2.2999999999999998</v>
      </c>
    </row>
    <row r="528" spans="1:3">
      <c r="A528" s="20">
        <v>41661</v>
      </c>
      <c r="B528" s="35" t="s">
        <v>378</v>
      </c>
      <c r="C528" s="37">
        <v>-2.5</v>
      </c>
    </row>
    <row r="529" spans="1:3">
      <c r="A529" s="20">
        <v>41661</v>
      </c>
      <c r="B529" s="35" t="s">
        <v>379</v>
      </c>
      <c r="C529" s="37">
        <v>-3.1</v>
      </c>
    </row>
    <row r="530" spans="1:3">
      <c r="A530" s="20">
        <v>41661</v>
      </c>
      <c r="B530" s="35" t="s">
        <v>380</v>
      </c>
      <c r="C530" s="37">
        <v>-3.4</v>
      </c>
    </row>
    <row r="531" spans="1:3">
      <c r="A531" s="20">
        <v>41661</v>
      </c>
      <c r="B531" s="35" t="s">
        <v>381</v>
      </c>
      <c r="C531" s="37">
        <v>-3.6</v>
      </c>
    </row>
    <row r="532" spans="1:3">
      <c r="A532" s="20">
        <v>41661</v>
      </c>
      <c r="B532" s="35" t="s">
        <v>382</v>
      </c>
      <c r="C532" s="37">
        <v>-4.0999999999999996</v>
      </c>
    </row>
    <row r="533" spans="1:3">
      <c r="A533" s="20">
        <v>41661</v>
      </c>
      <c r="B533" s="35" t="s">
        <v>383</v>
      </c>
      <c r="C533" s="37">
        <v>-4.5</v>
      </c>
    </row>
    <row r="534" spans="1:3">
      <c r="A534" s="20">
        <v>41662</v>
      </c>
      <c r="B534" s="35" t="s">
        <v>360</v>
      </c>
      <c r="C534" s="37">
        <v>-5.5</v>
      </c>
    </row>
    <row r="535" spans="1:3">
      <c r="A535" s="20">
        <v>41662</v>
      </c>
      <c r="B535" s="35" t="s">
        <v>361</v>
      </c>
      <c r="C535" s="37">
        <v>-7.1</v>
      </c>
    </row>
    <row r="536" spans="1:3">
      <c r="A536" s="20">
        <v>41662</v>
      </c>
      <c r="B536" s="35" t="s">
        <v>362</v>
      </c>
      <c r="C536" s="37">
        <v>-9.1</v>
      </c>
    </row>
    <row r="537" spans="1:3">
      <c r="A537" s="20">
        <v>41662</v>
      </c>
      <c r="B537" s="35" t="s">
        <v>363</v>
      </c>
      <c r="C537" s="37">
        <v>-8.9</v>
      </c>
    </row>
    <row r="538" spans="1:3">
      <c r="A538" s="20">
        <v>41662</v>
      </c>
      <c r="B538" s="35" t="s">
        <v>364</v>
      </c>
      <c r="C538" s="37">
        <v>-8.3000000000000007</v>
      </c>
    </row>
    <row r="539" spans="1:3">
      <c r="A539" s="20">
        <v>41662</v>
      </c>
      <c r="B539" s="35" t="s">
        <v>365</v>
      </c>
      <c r="C539" s="37">
        <v>-8.6999999999999993</v>
      </c>
    </row>
    <row r="540" spans="1:3">
      <c r="A540" s="20">
        <v>41662</v>
      </c>
      <c r="B540" s="35" t="s">
        <v>366</v>
      </c>
      <c r="C540" s="37">
        <v>-8.6999999999999993</v>
      </c>
    </row>
    <row r="541" spans="1:3">
      <c r="A541" s="20">
        <v>41662</v>
      </c>
      <c r="B541" s="35" t="s">
        <v>367</v>
      </c>
      <c r="C541" s="37">
        <v>-7.9</v>
      </c>
    </row>
    <row r="542" spans="1:3">
      <c r="A542" s="20">
        <v>41662</v>
      </c>
      <c r="B542" s="35" t="s">
        <v>368</v>
      </c>
      <c r="C542" s="37">
        <v>-6.9</v>
      </c>
    </row>
    <row r="543" spans="1:3">
      <c r="A543" s="20">
        <v>41662</v>
      </c>
      <c r="B543" s="35" t="s">
        <v>369</v>
      </c>
      <c r="C543" s="37">
        <v>-5.9</v>
      </c>
    </row>
    <row r="544" spans="1:3">
      <c r="A544" s="20">
        <v>41662</v>
      </c>
      <c r="B544" s="35" t="s">
        <v>370</v>
      </c>
      <c r="C544" s="37">
        <v>-6</v>
      </c>
    </row>
    <row r="545" spans="1:3">
      <c r="A545" s="20">
        <v>41662</v>
      </c>
      <c r="B545" s="35" t="s">
        <v>371</v>
      </c>
      <c r="C545" s="37">
        <v>-6.2</v>
      </c>
    </row>
    <row r="546" spans="1:3">
      <c r="A546" s="20">
        <v>41662</v>
      </c>
      <c r="B546" s="35" t="s">
        <v>372</v>
      </c>
      <c r="C546" s="37">
        <v>-5.9</v>
      </c>
    </row>
    <row r="547" spans="1:3">
      <c r="A547" s="20">
        <v>41662</v>
      </c>
      <c r="B547" s="35" t="s">
        <v>373</v>
      </c>
      <c r="C547" s="37">
        <v>-6.5</v>
      </c>
    </row>
    <row r="548" spans="1:3">
      <c r="A548" s="20">
        <v>41662</v>
      </c>
      <c r="B548" s="35" t="s">
        <v>374</v>
      </c>
      <c r="C548" s="37">
        <v>-7.3</v>
      </c>
    </row>
    <row r="549" spans="1:3">
      <c r="A549" s="20">
        <v>41662</v>
      </c>
      <c r="B549" s="35" t="s">
        <v>375</v>
      </c>
      <c r="C549" s="37">
        <v>-7.7</v>
      </c>
    </row>
    <row r="550" spans="1:3">
      <c r="A550" s="20">
        <v>41662</v>
      </c>
      <c r="B550" s="35" t="s">
        <v>376</v>
      </c>
      <c r="C550" s="37">
        <v>-8.1999999999999993</v>
      </c>
    </row>
    <row r="551" spans="1:3">
      <c r="A551" s="20">
        <v>41662</v>
      </c>
      <c r="B551" s="35" t="s">
        <v>377</v>
      </c>
      <c r="C551" s="37">
        <v>-8.4</v>
      </c>
    </row>
    <row r="552" spans="1:3">
      <c r="A552" s="20">
        <v>41662</v>
      </c>
      <c r="B552" s="35" t="s">
        <v>378</v>
      </c>
      <c r="C552" s="37">
        <v>-8.6999999999999993</v>
      </c>
    </row>
    <row r="553" spans="1:3">
      <c r="A553" s="20">
        <v>41662</v>
      </c>
      <c r="B553" s="35" t="s">
        <v>379</v>
      </c>
      <c r="C553" s="37">
        <v>-8.9</v>
      </c>
    </row>
    <row r="554" spans="1:3">
      <c r="A554" s="20">
        <v>41662</v>
      </c>
      <c r="B554" s="35" t="s">
        <v>380</v>
      </c>
      <c r="C554" s="37">
        <v>-8.9</v>
      </c>
    </row>
    <row r="555" spans="1:3">
      <c r="A555" s="20">
        <v>41662</v>
      </c>
      <c r="B555" s="35" t="s">
        <v>381</v>
      </c>
      <c r="C555" s="37">
        <v>-9</v>
      </c>
    </row>
    <row r="556" spans="1:3">
      <c r="A556" s="20">
        <v>41662</v>
      </c>
      <c r="B556" s="35" t="s">
        <v>382</v>
      </c>
      <c r="C556" s="37">
        <v>-8.9</v>
      </c>
    </row>
    <row r="557" spans="1:3">
      <c r="A557" s="20">
        <v>41662</v>
      </c>
      <c r="B557" s="35" t="s">
        <v>383</v>
      </c>
      <c r="C557" s="37">
        <v>-9</v>
      </c>
    </row>
    <row r="558" spans="1:3">
      <c r="A558" s="20">
        <v>41663</v>
      </c>
      <c r="B558" s="35" t="s">
        <v>360</v>
      </c>
      <c r="C558" s="37">
        <v>-9.1</v>
      </c>
    </row>
    <row r="559" spans="1:3">
      <c r="A559" s="20">
        <v>41663</v>
      </c>
      <c r="B559" s="35" t="s">
        <v>361</v>
      </c>
      <c r="C559" s="37">
        <v>-9.1999999999999993</v>
      </c>
    </row>
    <row r="560" spans="1:3">
      <c r="A560" s="20">
        <v>41663</v>
      </c>
      <c r="B560" s="35" t="s">
        <v>362</v>
      </c>
      <c r="C560" s="37">
        <v>-9.1999999999999993</v>
      </c>
    </row>
    <row r="561" spans="1:3">
      <c r="A561" s="20">
        <v>41663</v>
      </c>
      <c r="B561" s="35" t="s">
        <v>363</v>
      </c>
      <c r="C561" s="37">
        <v>-9.4</v>
      </c>
    </row>
    <row r="562" spans="1:3">
      <c r="A562" s="20">
        <v>41663</v>
      </c>
      <c r="B562" s="35" t="s">
        <v>364</v>
      </c>
      <c r="C562" s="37">
        <v>-9.9</v>
      </c>
    </row>
    <row r="563" spans="1:3">
      <c r="A563" s="20">
        <v>41663</v>
      </c>
      <c r="B563" s="35" t="s">
        <v>365</v>
      </c>
      <c r="C563" s="37">
        <v>-10.3</v>
      </c>
    </row>
    <row r="564" spans="1:3">
      <c r="A564" s="20">
        <v>41663</v>
      </c>
      <c r="B564" s="35" t="s">
        <v>366</v>
      </c>
      <c r="C564" s="37">
        <v>-10.199999999999999</v>
      </c>
    </row>
    <row r="565" spans="1:3">
      <c r="A565" s="20">
        <v>41663</v>
      </c>
      <c r="B565" s="35" t="s">
        <v>367</v>
      </c>
      <c r="C565" s="37">
        <v>-10.199999999999999</v>
      </c>
    </row>
    <row r="566" spans="1:3">
      <c r="A566" s="20">
        <v>41663</v>
      </c>
      <c r="B566" s="35" t="s">
        <v>368</v>
      </c>
      <c r="C566" s="37">
        <v>-9.8000000000000007</v>
      </c>
    </row>
    <row r="567" spans="1:3">
      <c r="A567" s="20">
        <v>41663</v>
      </c>
      <c r="B567" s="35" t="s">
        <v>369</v>
      </c>
      <c r="C567" s="37">
        <v>-9.1</v>
      </c>
    </row>
    <row r="568" spans="1:3">
      <c r="A568" s="20">
        <v>41663</v>
      </c>
      <c r="B568" s="35" t="s">
        <v>370</v>
      </c>
      <c r="C568" s="37">
        <v>-8.5</v>
      </c>
    </row>
    <row r="569" spans="1:3">
      <c r="A569" s="20">
        <v>41663</v>
      </c>
      <c r="B569" s="35" t="s">
        <v>371</v>
      </c>
      <c r="C569" s="37">
        <v>-8.3000000000000007</v>
      </c>
    </row>
    <row r="570" spans="1:3">
      <c r="A570" s="20">
        <v>41663</v>
      </c>
      <c r="B570" s="35" t="s">
        <v>372</v>
      </c>
      <c r="C570" s="37">
        <v>-7.8</v>
      </c>
    </row>
    <row r="571" spans="1:3">
      <c r="A571" s="20">
        <v>41663</v>
      </c>
      <c r="B571" s="35" t="s">
        <v>373</v>
      </c>
      <c r="C571" s="37">
        <v>-8</v>
      </c>
    </row>
    <row r="572" spans="1:3">
      <c r="A572" s="20">
        <v>41663</v>
      </c>
      <c r="B572" s="35" t="s">
        <v>374</v>
      </c>
      <c r="C572" s="37">
        <v>-8.1999999999999993</v>
      </c>
    </row>
    <row r="573" spans="1:3">
      <c r="A573" s="20">
        <v>41663</v>
      </c>
      <c r="B573" s="35" t="s">
        <v>375</v>
      </c>
      <c r="C573" s="37">
        <v>-9.3000000000000007</v>
      </c>
    </row>
    <row r="574" spans="1:3">
      <c r="A574" s="20">
        <v>41663</v>
      </c>
      <c r="B574" s="35" t="s">
        <v>376</v>
      </c>
      <c r="C574" s="37">
        <v>-12.5</v>
      </c>
    </row>
    <row r="575" spans="1:3">
      <c r="A575" s="20">
        <v>41663</v>
      </c>
      <c r="B575" s="35" t="s">
        <v>377</v>
      </c>
      <c r="C575" s="37">
        <v>-14.5</v>
      </c>
    </row>
    <row r="576" spans="1:3">
      <c r="A576" s="20">
        <v>41663</v>
      </c>
      <c r="B576" s="35" t="s">
        <v>378</v>
      </c>
      <c r="C576" s="37">
        <v>-14.6</v>
      </c>
    </row>
    <row r="577" spans="1:3">
      <c r="A577" s="20">
        <v>41663</v>
      </c>
      <c r="B577" s="35" t="s">
        <v>379</v>
      </c>
      <c r="C577" s="37">
        <v>-15.9</v>
      </c>
    </row>
    <row r="578" spans="1:3">
      <c r="A578" s="20">
        <v>41663</v>
      </c>
      <c r="B578" s="35" t="s">
        <v>380</v>
      </c>
      <c r="C578" s="37">
        <v>-16.7</v>
      </c>
    </row>
    <row r="579" spans="1:3">
      <c r="A579" s="20">
        <v>41663</v>
      </c>
      <c r="B579" s="35" t="s">
        <v>381</v>
      </c>
      <c r="C579" s="37">
        <v>-17.3</v>
      </c>
    </row>
    <row r="580" spans="1:3">
      <c r="A580" s="20">
        <v>41663</v>
      </c>
      <c r="B580" s="35" t="s">
        <v>382</v>
      </c>
      <c r="C580" s="37">
        <v>-17.899999999999999</v>
      </c>
    </row>
    <row r="581" spans="1:3">
      <c r="A581" s="20">
        <v>41663</v>
      </c>
      <c r="B581" s="35" t="s">
        <v>383</v>
      </c>
      <c r="C581" s="37">
        <v>-19</v>
      </c>
    </row>
    <row r="582" spans="1:3">
      <c r="A582" s="20">
        <v>41664</v>
      </c>
      <c r="B582" s="35" t="s">
        <v>360</v>
      </c>
      <c r="C582" s="37">
        <v>-20.9</v>
      </c>
    </row>
    <row r="583" spans="1:3">
      <c r="A583" s="20">
        <v>41664</v>
      </c>
      <c r="B583" s="35" t="s">
        <v>361</v>
      </c>
      <c r="C583" s="37">
        <v>-21.4</v>
      </c>
    </row>
    <row r="584" spans="1:3">
      <c r="A584" s="20">
        <v>41664</v>
      </c>
      <c r="B584" s="35" t="s">
        <v>362</v>
      </c>
      <c r="C584" s="37">
        <v>-21.7</v>
      </c>
    </row>
    <row r="585" spans="1:3">
      <c r="A585" s="20">
        <v>41664</v>
      </c>
      <c r="B585" s="35" t="s">
        <v>363</v>
      </c>
      <c r="C585" s="37">
        <v>-22.3</v>
      </c>
    </row>
    <row r="586" spans="1:3">
      <c r="A586" s="20">
        <v>41664</v>
      </c>
      <c r="B586" s="35" t="s">
        <v>364</v>
      </c>
      <c r="C586" s="37">
        <v>-22.2</v>
      </c>
    </row>
    <row r="587" spans="1:3">
      <c r="A587" s="20">
        <v>41664</v>
      </c>
      <c r="B587" s="35" t="s">
        <v>365</v>
      </c>
      <c r="C587" s="37">
        <v>-22.7</v>
      </c>
    </row>
    <row r="588" spans="1:3">
      <c r="A588" s="20">
        <v>41664</v>
      </c>
      <c r="B588" s="35" t="s">
        <v>366</v>
      </c>
      <c r="C588" s="37">
        <v>-23</v>
      </c>
    </row>
    <row r="589" spans="1:3">
      <c r="A589" s="20">
        <v>41664</v>
      </c>
      <c r="B589" s="35" t="s">
        <v>367</v>
      </c>
      <c r="C589" s="37">
        <v>-22.2</v>
      </c>
    </row>
    <row r="590" spans="1:3">
      <c r="A590" s="20">
        <v>41664</v>
      </c>
      <c r="B590" s="35" t="s">
        <v>368</v>
      </c>
      <c r="C590" s="37">
        <v>-18.7</v>
      </c>
    </row>
    <row r="591" spans="1:3">
      <c r="A591" s="20">
        <v>41664</v>
      </c>
      <c r="B591" s="35" t="s">
        <v>369</v>
      </c>
      <c r="C591" s="37">
        <v>-17.2</v>
      </c>
    </row>
    <row r="592" spans="1:3">
      <c r="A592" s="20">
        <v>41664</v>
      </c>
      <c r="B592" s="35" t="s">
        <v>370</v>
      </c>
      <c r="C592" s="37">
        <v>-14.4</v>
      </c>
    </row>
    <row r="593" spans="1:3">
      <c r="A593" s="20">
        <v>41664</v>
      </c>
      <c r="B593" s="35" t="s">
        <v>371</v>
      </c>
      <c r="C593" s="37">
        <v>-7.2</v>
      </c>
    </row>
    <row r="594" spans="1:3">
      <c r="A594" s="20">
        <v>41664</v>
      </c>
      <c r="B594" s="35" t="s">
        <v>372</v>
      </c>
      <c r="C594" s="37">
        <v>-4</v>
      </c>
    </row>
    <row r="595" spans="1:3">
      <c r="A595" s="20">
        <v>41664</v>
      </c>
      <c r="B595" s="35" t="s">
        <v>373</v>
      </c>
      <c r="C595" s="37">
        <v>-3.3</v>
      </c>
    </row>
    <row r="596" spans="1:3">
      <c r="A596" s="20">
        <v>41664</v>
      </c>
      <c r="B596" s="35" t="s">
        <v>374</v>
      </c>
      <c r="C596" s="37">
        <v>-3.4</v>
      </c>
    </row>
    <row r="597" spans="1:3">
      <c r="A597" s="20">
        <v>41664</v>
      </c>
      <c r="B597" s="35" t="s">
        <v>375</v>
      </c>
      <c r="C597" s="37">
        <v>-4.7</v>
      </c>
    </row>
    <row r="598" spans="1:3">
      <c r="A598" s="20">
        <v>41664</v>
      </c>
      <c r="B598" s="35" t="s">
        <v>376</v>
      </c>
      <c r="C598" s="37">
        <v>-6</v>
      </c>
    </row>
    <row r="599" spans="1:3">
      <c r="A599" s="20">
        <v>41664</v>
      </c>
      <c r="B599" s="35" t="s">
        <v>377</v>
      </c>
      <c r="C599" s="37">
        <v>-6.6</v>
      </c>
    </row>
    <row r="600" spans="1:3">
      <c r="A600" s="20">
        <v>41664</v>
      </c>
      <c r="B600" s="35" t="s">
        <v>378</v>
      </c>
      <c r="C600" s="37">
        <v>-8.3000000000000007</v>
      </c>
    </row>
    <row r="601" spans="1:3">
      <c r="A601" s="20">
        <v>41664</v>
      </c>
      <c r="B601" s="35" t="s">
        <v>379</v>
      </c>
      <c r="C601" s="37">
        <v>-11.5</v>
      </c>
    </row>
    <row r="602" spans="1:3">
      <c r="A602" s="20">
        <v>41664</v>
      </c>
      <c r="B602" s="35" t="s">
        <v>380</v>
      </c>
      <c r="C602" s="37">
        <v>-12.3</v>
      </c>
    </row>
    <row r="603" spans="1:3">
      <c r="A603" s="20">
        <v>41664</v>
      </c>
      <c r="B603" s="35" t="s">
        <v>381</v>
      </c>
      <c r="C603" s="37">
        <v>-10.9</v>
      </c>
    </row>
    <row r="604" spans="1:3">
      <c r="A604" s="20">
        <v>41664</v>
      </c>
      <c r="B604" s="35" t="s">
        <v>382</v>
      </c>
      <c r="C604" s="37">
        <v>-12.1</v>
      </c>
    </row>
    <row r="605" spans="1:3">
      <c r="A605" s="20">
        <v>41664</v>
      </c>
      <c r="B605" s="35" t="s">
        <v>383</v>
      </c>
      <c r="C605" s="37">
        <v>-11.8</v>
      </c>
    </row>
    <row r="606" spans="1:3">
      <c r="A606" s="20">
        <v>41665</v>
      </c>
      <c r="B606" s="35" t="s">
        <v>360</v>
      </c>
      <c r="C606" s="37">
        <v>-13.7</v>
      </c>
    </row>
    <row r="607" spans="1:3">
      <c r="A607" s="20">
        <v>41665</v>
      </c>
      <c r="B607" s="35" t="s">
        <v>361</v>
      </c>
      <c r="C607" s="37">
        <v>-14.6</v>
      </c>
    </row>
    <row r="608" spans="1:3">
      <c r="A608" s="20">
        <v>41665</v>
      </c>
      <c r="B608" s="35" t="s">
        <v>362</v>
      </c>
      <c r="C608" s="37">
        <v>-14.4</v>
      </c>
    </row>
    <row r="609" spans="1:3">
      <c r="A609" s="20">
        <v>41665</v>
      </c>
      <c r="B609" s="35" t="s">
        <v>363</v>
      </c>
      <c r="C609" s="37">
        <v>-14.2</v>
      </c>
    </row>
    <row r="610" spans="1:3">
      <c r="A610" s="20">
        <v>41665</v>
      </c>
      <c r="B610" s="35" t="s">
        <v>364</v>
      </c>
      <c r="C610" s="37">
        <v>-14</v>
      </c>
    </row>
    <row r="611" spans="1:3">
      <c r="A611" s="20">
        <v>41665</v>
      </c>
      <c r="B611" s="35" t="s">
        <v>365</v>
      </c>
      <c r="C611" s="37">
        <v>-12.8</v>
      </c>
    </row>
    <row r="612" spans="1:3">
      <c r="A612" s="20">
        <v>41665</v>
      </c>
      <c r="B612" s="35" t="s">
        <v>366</v>
      </c>
      <c r="C612" s="37">
        <v>-12</v>
      </c>
    </row>
    <row r="613" spans="1:3">
      <c r="A613" s="20">
        <v>41665</v>
      </c>
      <c r="B613" s="35" t="s">
        <v>367</v>
      </c>
      <c r="C613" s="37">
        <v>-13</v>
      </c>
    </row>
    <row r="614" spans="1:3">
      <c r="A614" s="20">
        <v>41665</v>
      </c>
      <c r="B614" s="35" t="s">
        <v>368</v>
      </c>
      <c r="C614" s="37">
        <v>-11.4</v>
      </c>
    </row>
    <row r="615" spans="1:3">
      <c r="A615" s="20">
        <v>41665</v>
      </c>
      <c r="B615" s="35" t="s">
        <v>369</v>
      </c>
      <c r="C615" s="37">
        <v>-10.3</v>
      </c>
    </row>
    <row r="616" spans="1:3">
      <c r="A616" s="20">
        <v>41665</v>
      </c>
      <c r="B616" s="35" t="s">
        <v>370</v>
      </c>
      <c r="C616" s="37">
        <v>-9.4</v>
      </c>
    </row>
    <row r="617" spans="1:3">
      <c r="A617" s="20">
        <v>41665</v>
      </c>
      <c r="B617" s="35" t="s">
        <v>371</v>
      </c>
      <c r="C617" s="37">
        <v>-6.5</v>
      </c>
    </row>
    <row r="618" spans="1:3">
      <c r="A618" s="20">
        <v>41665</v>
      </c>
      <c r="B618" s="35" t="s">
        <v>372</v>
      </c>
      <c r="C618" s="37">
        <v>-4</v>
      </c>
    </row>
    <row r="619" spans="1:3">
      <c r="A619" s="20">
        <v>41665</v>
      </c>
      <c r="B619" s="35" t="s">
        <v>373</v>
      </c>
      <c r="C619" s="37">
        <v>-3.4</v>
      </c>
    </row>
    <row r="620" spans="1:3">
      <c r="A620" s="20">
        <v>41665</v>
      </c>
      <c r="B620" s="35" t="s">
        <v>374</v>
      </c>
      <c r="C620" s="37">
        <v>-3.4</v>
      </c>
    </row>
    <row r="621" spans="1:3">
      <c r="A621" s="20">
        <v>41665</v>
      </c>
      <c r="B621" s="35" t="s">
        <v>375</v>
      </c>
      <c r="C621" s="37">
        <v>-4.3</v>
      </c>
    </row>
    <row r="622" spans="1:3">
      <c r="A622" s="20">
        <v>41665</v>
      </c>
      <c r="B622" s="35" t="s">
        <v>376</v>
      </c>
      <c r="C622" s="37">
        <v>-5</v>
      </c>
    </row>
    <row r="623" spans="1:3">
      <c r="A623" s="20">
        <v>41665</v>
      </c>
      <c r="B623" s="35" t="s">
        <v>377</v>
      </c>
      <c r="C623" s="37">
        <v>-5.9</v>
      </c>
    </row>
    <row r="624" spans="1:3">
      <c r="A624" s="20">
        <v>41665</v>
      </c>
      <c r="B624" s="35" t="s">
        <v>378</v>
      </c>
      <c r="C624" s="37">
        <v>-8.1</v>
      </c>
    </row>
    <row r="625" spans="1:3">
      <c r="A625" s="20">
        <v>41665</v>
      </c>
      <c r="B625" s="35" t="s">
        <v>379</v>
      </c>
      <c r="C625" s="37">
        <v>-10.199999999999999</v>
      </c>
    </row>
    <row r="626" spans="1:3">
      <c r="A626" s="20">
        <v>41665</v>
      </c>
      <c r="B626" s="35" t="s">
        <v>380</v>
      </c>
      <c r="C626" s="37">
        <v>-12.1</v>
      </c>
    </row>
    <row r="627" spans="1:3">
      <c r="A627" s="20">
        <v>41665</v>
      </c>
      <c r="B627" s="35" t="s">
        <v>381</v>
      </c>
      <c r="C627" s="37">
        <v>-12.2</v>
      </c>
    </row>
    <row r="628" spans="1:3">
      <c r="A628" s="20">
        <v>41665</v>
      </c>
      <c r="B628" s="35" t="s">
        <v>382</v>
      </c>
      <c r="C628" s="37">
        <v>-12.2</v>
      </c>
    </row>
    <row r="629" spans="1:3">
      <c r="A629" s="20">
        <v>41665</v>
      </c>
      <c r="B629" s="35" t="s">
        <v>383</v>
      </c>
      <c r="C629" s="37">
        <v>-11.8</v>
      </c>
    </row>
    <row r="630" spans="1:3">
      <c r="A630" s="20">
        <v>41666</v>
      </c>
      <c r="B630" s="35" t="s">
        <v>360</v>
      </c>
      <c r="C630" s="37">
        <v>-12.3</v>
      </c>
    </row>
    <row r="631" spans="1:3">
      <c r="A631" s="20">
        <v>41666</v>
      </c>
      <c r="B631" s="35" t="s">
        <v>361</v>
      </c>
      <c r="C631" s="37">
        <v>-11.5</v>
      </c>
    </row>
    <row r="632" spans="1:3">
      <c r="A632" s="20">
        <v>41666</v>
      </c>
      <c r="B632" s="35" t="s">
        <v>362</v>
      </c>
      <c r="C632" s="37">
        <v>-12.8</v>
      </c>
    </row>
    <row r="633" spans="1:3">
      <c r="A633" s="20">
        <v>41666</v>
      </c>
      <c r="B633" s="35" t="s">
        <v>363</v>
      </c>
      <c r="C633" s="37">
        <v>-13.1</v>
      </c>
    </row>
    <row r="634" spans="1:3">
      <c r="A634" s="20">
        <v>41666</v>
      </c>
      <c r="B634" s="35" t="s">
        <v>364</v>
      </c>
      <c r="C634" s="37">
        <v>-13.4</v>
      </c>
    </row>
    <row r="635" spans="1:3">
      <c r="A635" s="20">
        <v>41666</v>
      </c>
      <c r="B635" s="35" t="s">
        <v>365</v>
      </c>
      <c r="C635" s="37">
        <v>-14.1</v>
      </c>
    </row>
    <row r="636" spans="1:3">
      <c r="A636" s="20">
        <v>41666</v>
      </c>
      <c r="B636" s="35" t="s">
        <v>366</v>
      </c>
      <c r="C636" s="37">
        <v>-14.9</v>
      </c>
    </row>
    <row r="637" spans="1:3">
      <c r="A637" s="20">
        <v>41666</v>
      </c>
      <c r="B637" s="35" t="s">
        <v>367</v>
      </c>
      <c r="C637" s="37">
        <v>-13.5</v>
      </c>
    </row>
    <row r="638" spans="1:3">
      <c r="A638" s="20">
        <v>41666</v>
      </c>
      <c r="B638" s="35" t="s">
        <v>368</v>
      </c>
      <c r="C638" s="37">
        <v>-10.5</v>
      </c>
    </row>
    <row r="639" spans="1:3">
      <c r="A639" s="20">
        <v>41666</v>
      </c>
      <c r="B639" s="35" t="s">
        <v>369</v>
      </c>
      <c r="C639" s="37">
        <v>-4.2</v>
      </c>
    </row>
    <row r="640" spans="1:3">
      <c r="A640" s="20">
        <v>41666</v>
      </c>
      <c r="B640" s="35" t="s">
        <v>370</v>
      </c>
      <c r="C640" s="37">
        <v>-1.3</v>
      </c>
    </row>
    <row r="641" spans="1:3">
      <c r="A641" s="20">
        <v>41666</v>
      </c>
      <c r="B641" s="35" t="s">
        <v>371</v>
      </c>
      <c r="C641" s="37">
        <v>-0.2</v>
      </c>
    </row>
    <row r="642" spans="1:3">
      <c r="A642" s="20">
        <v>41666</v>
      </c>
      <c r="B642" s="35" t="s">
        <v>372</v>
      </c>
      <c r="C642" s="37">
        <v>0.2</v>
      </c>
    </row>
    <row r="643" spans="1:3">
      <c r="A643" s="20">
        <v>41666</v>
      </c>
      <c r="B643" s="35" t="s">
        <v>373</v>
      </c>
      <c r="C643" s="37">
        <v>0</v>
      </c>
    </row>
    <row r="644" spans="1:3">
      <c r="A644" s="20">
        <v>41666</v>
      </c>
      <c r="B644" s="35" t="s">
        <v>374</v>
      </c>
      <c r="C644" s="37">
        <v>-0.2</v>
      </c>
    </row>
    <row r="645" spans="1:3">
      <c r="A645" s="20">
        <v>41666</v>
      </c>
      <c r="B645" s="35" t="s">
        <v>375</v>
      </c>
      <c r="C645" s="37">
        <v>-1.1000000000000001</v>
      </c>
    </row>
    <row r="646" spans="1:3">
      <c r="A646" s="20">
        <v>41666</v>
      </c>
      <c r="B646" s="35" t="s">
        <v>376</v>
      </c>
      <c r="C646" s="37">
        <v>-1.5</v>
      </c>
    </row>
    <row r="647" spans="1:3">
      <c r="A647" s="20">
        <v>41666</v>
      </c>
      <c r="B647" s="35" t="s">
        <v>377</v>
      </c>
      <c r="C647" s="37">
        <v>-2</v>
      </c>
    </row>
    <row r="648" spans="1:3">
      <c r="A648" s="20">
        <v>41666</v>
      </c>
      <c r="B648" s="35" t="s">
        <v>378</v>
      </c>
      <c r="C648" s="37">
        <v>-1.9</v>
      </c>
    </row>
    <row r="649" spans="1:3">
      <c r="A649" s="20">
        <v>41666</v>
      </c>
      <c r="B649" s="35" t="s">
        <v>379</v>
      </c>
      <c r="C649" s="37">
        <v>-2.1</v>
      </c>
    </row>
    <row r="650" spans="1:3">
      <c r="A650" s="20">
        <v>41666</v>
      </c>
      <c r="B650" s="35" t="s">
        <v>380</v>
      </c>
      <c r="C650" s="37">
        <v>-1.6</v>
      </c>
    </row>
    <row r="651" spans="1:3">
      <c r="A651" s="20">
        <v>41666</v>
      </c>
      <c r="B651" s="35" t="s">
        <v>381</v>
      </c>
      <c r="C651" s="37">
        <v>-0.8</v>
      </c>
    </row>
    <row r="652" spans="1:3">
      <c r="A652" s="20">
        <v>41666</v>
      </c>
      <c r="B652" s="35" t="s">
        <v>382</v>
      </c>
      <c r="C652" s="37">
        <v>-1.6</v>
      </c>
    </row>
    <row r="653" spans="1:3">
      <c r="A653" s="20">
        <v>41666</v>
      </c>
      <c r="B653" s="35" t="s">
        <v>383</v>
      </c>
      <c r="C653" s="37">
        <v>-3.6</v>
      </c>
    </row>
    <row r="654" spans="1:3">
      <c r="A654" s="20">
        <v>41667</v>
      </c>
      <c r="B654" s="35" t="s">
        <v>360</v>
      </c>
      <c r="C654" s="37">
        <v>-4.3</v>
      </c>
    </row>
    <row r="655" spans="1:3">
      <c r="A655" s="20">
        <v>41667</v>
      </c>
      <c r="B655" s="35" t="s">
        <v>361</v>
      </c>
      <c r="C655" s="37">
        <v>-5.4</v>
      </c>
    </row>
    <row r="656" spans="1:3">
      <c r="A656" s="20">
        <v>41667</v>
      </c>
      <c r="B656" s="35" t="s">
        <v>362</v>
      </c>
      <c r="C656" s="37">
        <v>-6.7</v>
      </c>
    </row>
    <row r="657" spans="1:3">
      <c r="A657" s="20">
        <v>41667</v>
      </c>
      <c r="B657" s="35" t="s">
        <v>363</v>
      </c>
      <c r="C657" s="37">
        <v>-7.4</v>
      </c>
    </row>
    <row r="658" spans="1:3">
      <c r="A658" s="20">
        <v>41667</v>
      </c>
      <c r="B658" s="35" t="s">
        <v>364</v>
      </c>
      <c r="C658" s="37">
        <v>-6.9</v>
      </c>
    </row>
    <row r="659" spans="1:3">
      <c r="A659" s="20">
        <v>41667</v>
      </c>
      <c r="B659" s="35" t="s">
        <v>365</v>
      </c>
      <c r="C659" s="37">
        <v>-6.7</v>
      </c>
    </row>
    <row r="660" spans="1:3">
      <c r="A660" s="20">
        <v>41667</v>
      </c>
      <c r="B660" s="35" t="s">
        <v>366</v>
      </c>
      <c r="C660" s="37">
        <v>-7.5</v>
      </c>
    </row>
    <row r="661" spans="1:3">
      <c r="A661" s="20">
        <v>41667</v>
      </c>
      <c r="B661" s="35" t="s">
        <v>367</v>
      </c>
      <c r="C661" s="37">
        <v>-6.7</v>
      </c>
    </row>
    <row r="662" spans="1:3">
      <c r="A662" s="20">
        <v>41667</v>
      </c>
      <c r="B662" s="35" t="s">
        <v>368</v>
      </c>
      <c r="C662" s="37">
        <v>-5.6</v>
      </c>
    </row>
    <row r="663" spans="1:3">
      <c r="A663" s="20">
        <v>41667</v>
      </c>
      <c r="B663" s="35" t="s">
        <v>369</v>
      </c>
      <c r="C663" s="37">
        <v>-4</v>
      </c>
    </row>
    <row r="664" spans="1:3">
      <c r="A664" s="20">
        <v>41667</v>
      </c>
      <c r="B664" s="35" t="s">
        <v>370</v>
      </c>
      <c r="C664" s="37">
        <v>-3.2</v>
      </c>
    </row>
    <row r="665" spans="1:3">
      <c r="A665" s="20">
        <v>41667</v>
      </c>
      <c r="B665" s="35" t="s">
        <v>371</v>
      </c>
      <c r="C665" s="37">
        <v>-3</v>
      </c>
    </row>
    <row r="666" spans="1:3">
      <c r="A666" s="20">
        <v>41667</v>
      </c>
      <c r="B666" s="35" t="s">
        <v>372</v>
      </c>
      <c r="C666" s="37">
        <v>-3.2</v>
      </c>
    </row>
    <row r="667" spans="1:3">
      <c r="A667" s="20">
        <v>41667</v>
      </c>
      <c r="B667" s="35" t="s">
        <v>373</v>
      </c>
      <c r="C667" s="37">
        <v>-3</v>
      </c>
    </row>
    <row r="668" spans="1:3">
      <c r="A668" s="20">
        <v>41667</v>
      </c>
      <c r="B668" s="35" t="s">
        <v>374</v>
      </c>
      <c r="C668" s="37">
        <v>-3.6</v>
      </c>
    </row>
    <row r="669" spans="1:3">
      <c r="A669" s="20">
        <v>41667</v>
      </c>
      <c r="B669" s="35" t="s">
        <v>375</v>
      </c>
      <c r="C669" s="37">
        <v>-4.3</v>
      </c>
    </row>
    <row r="670" spans="1:3">
      <c r="A670" s="20">
        <v>41667</v>
      </c>
      <c r="B670" s="35" t="s">
        <v>376</v>
      </c>
      <c r="C670" s="37">
        <v>-4.7</v>
      </c>
    </row>
    <row r="671" spans="1:3">
      <c r="A671" s="20">
        <v>41667</v>
      </c>
      <c r="B671" s="35" t="s">
        <v>377</v>
      </c>
      <c r="C671" s="37">
        <v>-5.2</v>
      </c>
    </row>
    <row r="672" spans="1:3">
      <c r="A672" s="20">
        <v>41667</v>
      </c>
      <c r="B672" s="35" t="s">
        <v>378</v>
      </c>
      <c r="C672" s="37">
        <v>-5.7</v>
      </c>
    </row>
    <row r="673" spans="1:3">
      <c r="A673" s="20">
        <v>41667</v>
      </c>
      <c r="B673" s="35" t="s">
        <v>379</v>
      </c>
      <c r="C673" s="37">
        <v>-6.2</v>
      </c>
    </row>
    <row r="674" spans="1:3">
      <c r="A674" s="20">
        <v>41667</v>
      </c>
      <c r="B674" s="35" t="s">
        <v>380</v>
      </c>
      <c r="C674" s="37">
        <v>-6.1</v>
      </c>
    </row>
    <row r="675" spans="1:3">
      <c r="A675" s="20">
        <v>41667</v>
      </c>
      <c r="B675" s="35" t="s">
        <v>381</v>
      </c>
      <c r="C675" s="37">
        <v>-6.5</v>
      </c>
    </row>
    <row r="676" spans="1:3">
      <c r="A676" s="20">
        <v>41667</v>
      </c>
      <c r="B676" s="35" t="s">
        <v>382</v>
      </c>
      <c r="C676" s="37">
        <v>-6.3</v>
      </c>
    </row>
    <row r="677" spans="1:3">
      <c r="A677" s="20">
        <v>41667</v>
      </c>
      <c r="B677" s="35" t="s">
        <v>383</v>
      </c>
      <c r="C677" s="37">
        <v>-7.5</v>
      </c>
    </row>
    <row r="678" spans="1:3">
      <c r="A678" s="20">
        <v>41668</v>
      </c>
      <c r="B678" s="35" t="s">
        <v>360</v>
      </c>
      <c r="C678" s="37">
        <v>-12</v>
      </c>
    </row>
    <row r="679" spans="1:3">
      <c r="A679" s="20">
        <v>41668</v>
      </c>
      <c r="B679" s="35" t="s">
        <v>361</v>
      </c>
      <c r="C679" s="37">
        <v>-12.6</v>
      </c>
    </row>
    <row r="680" spans="1:3">
      <c r="A680" s="20">
        <v>41668</v>
      </c>
      <c r="B680" s="35" t="s">
        <v>362</v>
      </c>
      <c r="C680" s="37">
        <v>-12.3</v>
      </c>
    </row>
    <row r="681" spans="1:3">
      <c r="A681" s="20">
        <v>41668</v>
      </c>
      <c r="B681" s="35" t="s">
        <v>363</v>
      </c>
      <c r="C681" s="37">
        <v>-10</v>
      </c>
    </row>
    <row r="682" spans="1:3">
      <c r="A682" s="20">
        <v>41668</v>
      </c>
      <c r="B682" s="35" t="s">
        <v>364</v>
      </c>
      <c r="C682" s="37">
        <v>-12.8</v>
      </c>
    </row>
    <row r="683" spans="1:3">
      <c r="A683" s="20">
        <v>41668</v>
      </c>
      <c r="B683" s="35" t="s">
        <v>365</v>
      </c>
      <c r="C683" s="37">
        <v>-11.2</v>
      </c>
    </row>
    <row r="684" spans="1:3">
      <c r="A684" s="20">
        <v>41668</v>
      </c>
      <c r="B684" s="35" t="s">
        <v>366</v>
      </c>
      <c r="C684" s="37">
        <v>-13</v>
      </c>
    </row>
    <row r="685" spans="1:3">
      <c r="A685" s="20">
        <v>41668</v>
      </c>
      <c r="B685" s="35" t="s">
        <v>367</v>
      </c>
      <c r="C685" s="37">
        <v>-11.8</v>
      </c>
    </row>
    <row r="686" spans="1:3">
      <c r="A686" s="20">
        <v>41668</v>
      </c>
      <c r="B686" s="35" t="s">
        <v>368</v>
      </c>
      <c r="C686" s="37">
        <v>-10.199999999999999</v>
      </c>
    </row>
    <row r="687" spans="1:3">
      <c r="A687" s="20">
        <v>41668</v>
      </c>
      <c r="B687" s="35" t="s">
        <v>369</v>
      </c>
      <c r="C687" s="37">
        <v>-5</v>
      </c>
    </row>
    <row r="688" spans="1:3">
      <c r="A688" s="20">
        <v>41668</v>
      </c>
      <c r="B688" s="35" t="s">
        <v>370</v>
      </c>
      <c r="C688" s="37">
        <v>-4.2</v>
      </c>
    </row>
    <row r="689" spans="1:3">
      <c r="A689" s="20">
        <v>41668</v>
      </c>
      <c r="B689" s="35" t="s">
        <v>371</v>
      </c>
      <c r="C689" s="37">
        <v>-4</v>
      </c>
    </row>
    <row r="690" spans="1:3">
      <c r="A690" s="20">
        <v>41668</v>
      </c>
      <c r="B690" s="35" t="s">
        <v>372</v>
      </c>
      <c r="C690" s="37">
        <v>-3.8</v>
      </c>
    </row>
    <row r="691" spans="1:3">
      <c r="A691" s="20">
        <v>41668</v>
      </c>
      <c r="B691" s="35" t="s">
        <v>373</v>
      </c>
      <c r="C691" s="37">
        <v>-3.6</v>
      </c>
    </row>
    <row r="692" spans="1:3">
      <c r="A692" s="20">
        <v>41668</v>
      </c>
      <c r="B692" s="35" t="s">
        <v>374</v>
      </c>
      <c r="C692" s="37">
        <v>-4</v>
      </c>
    </row>
    <row r="693" spans="1:3">
      <c r="A693" s="20">
        <v>41668</v>
      </c>
      <c r="B693" s="35" t="s">
        <v>375</v>
      </c>
      <c r="C693" s="37">
        <v>-5</v>
      </c>
    </row>
    <row r="694" spans="1:3">
      <c r="A694" s="20">
        <v>41668</v>
      </c>
      <c r="B694" s="35" t="s">
        <v>376</v>
      </c>
      <c r="C694" s="37">
        <v>-6.2</v>
      </c>
    </row>
    <row r="695" spans="1:3">
      <c r="A695" s="20">
        <v>41668</v>
      </c>
      <c r="B695" s="35" t="s">
        <v>377</v>
      </c>
      <c r="C695" s="37">
        <v>-7.1</v>
      </c>
    </row>
    <row r="696" spans="1:3">
      <c r="A696" s="20">
        <v>41668</v>
      </c>
      <c r="B696" s="35" t="s">
        <v>378</v>
      </c>
      <c r="C696" s="37">
        <v>-7.4</v>
      </c>
    </row>
    <row r="697" spans="1:3">
      <c r="A697" s="20">
        <v>41668</v>
      </c>
      <c r="B697" s="35" t="s">
        <v>379</v>
      </c>
      <c r="C697" s="37">
        <v>-9.5</v>
      </c>
    </row>
    <row r="698" spans="1:3">
      <c r="A698" s="20">
        <v>41668</v>
      </c>
      <c r="B698" s="35" t="s">
        <v>380</v>
      </c>
      <c r="C698" s="37">
        <v>-11.1</v>
      </c>
    </row>
    <row r="699" spans="1:3">
      <c r="A699" s="20">
        <v>41668</v>
      </c>
      <c r="B699" s="35" t="s">
        <v>381</v>
      </c>
      <c r="C699" s="37">
        <v>-11.5</v>
      </c>
    </row>
    <row r="700" spans="1:3">
      <c r="A700" s="20">
        <v>41668</v>
      </c>
      <c r="B700" s="35" t="s">
        <v>382</v>
      </c>
      <c r="C700" s="37">
        <v>-13.6</v>
      </c>
    </row>
    <row r="701" spans="1:3">
      <c r="A701" s="20">
        <v>41668</v>
      </c>
      <c r="B701" s="35" t="s">
        <v>383</v>
      </c>
      <c r="C701" s="37">
        <v>-15</v>
      </c>
    </row>
    <row r="702" spans="1:3">
      <c r="A702" s="20">
        <v>41669</v>
      </c>
      <c r="B702" s="35" t="s">
        <v>360</v>
      </c>
      <c r="C702" s="37">
        <v>-15.4</v>
      </c>
    </row>
    <row r="703" spans="1:3">
      <c r="A703" s="20">
        <v>41669</v>
      </c>
      <c r="B703" s="35" t="s">
        <v>361</v>
      </c>
      <c r="C703" s="37">
        <v>-16.8</v>
      </c>
    </row>
    <row r="704" spans="1:3">
      <c r="A704" s="20">
        <v>41669</v>
      </c>
      <c r="B704" s="35" t="s">
        <v>362</v>
      </c>
      <c r="C704" s="37">
        <v>-16.2</v>
      </c>
    </row>
    <row r="705" spans="1:3">
      <c r="A705" s="20">
        <v>41669</v>
      </c>
      <c r="B705" s="35" t="s">
        <v>363</v>
      </c>
      <c r="C705" s="37">
        <v>-16.100000000000001</v>
      </c>
    </row>
    <row r="706" spans="1:3">
      <c r="A706" s="20">
        <v>41669</v>
      </c>
      <c r="B706" s="35" t="s">
        <v>364</v>
      </c>
      <c r="C706" s="37">
        <v>-17.399999999999999</v>
      </c>
    </row>
    <row r="707" spans="1:3">
      <c r="A707" s="20">
        <v>41669</v>
      </c>
      <c r="B707" s="35" t="s">
        <v>365</v>
      </c>
      <c r="C707" s="37">
        <v>-17.3</v>
      </c>
    </row>
    <row r="708" spans="1:3">
      <c r="A708" s="20">
        <v>41669</v>
      </c>
      <c r="B708" s="35" t="s">
        <v>366</v>
      </c>
      <c r="C708" s="37">
        <v>-17.600000000000001</v>
      </c>
    </row>
    <row r="709" spans="1:3">
      <c r="A709" s="20">
        <v>41669</v>
      </c>
      <c r="B709" s="35" t="s">
        <v>367</v>
      </c>
      <c r="C709" s="37">
        <v>-15.9</v>
      </c>
    </row>
    <row r="710" spans="1:3">
      <c r="A710" s="20">
        <v>41669</v>
      </c>
      <c r="B710" s="35" t="s">
        <v>368</v>
      </c>
      <c r="C710" s="37">
        <v>-12.4</v>
      </c>
    </row>
    <row r="711" spans="1:3">
      <c r="A711" s="20">
        <v>41669</v>
      </c>
      <c r="B711" s="35" t="s">
        <v>369</v>
      </c>
      <c r="C711" s="37">
        <v>-9.1999999999999993</v>
      </c>
    </row>
    <row r="712" spans="1:3">
      <c r="A712" s="20">
        <v>41669</v>
      </c>
      <c r="B712" s="35" t="s">
        <v>370</v>
      </c>
      <c r="C712" s="37">
        <v>-9</v>
      </c>
    </row>
    <row r="713" spans="1:3">
      <c r="A713" s="20">
        <v>41669</v>
      </c>
      <c r="B713" s="35" t="s">
        <v>371</v>
      </c>
      <c r="C713" s="37">
        <v>-6</v>
      </c>
    </row>
    <row r="714" spans="1:3">
      <c r="A714" s="20">
        <v>41669</v>
      </c>
      <c r="B714" s="35" t="s">
        <v>372</v>
      </c>
      <c r="C714" s="37">
        <v>-5.4</v>
      </c>
    </row>
    <row r="715" spans="1:3">
      <c r="A715" s="20">
        <v>41669</v>
      </c>
      <c r="B715" s="35" t="s">
        <v>373</v>
      </c>
      <c r="C715" s="37">
        <v>-4.8</v>
      </c>
    </row>
    <row r="716" spans="1:3">
      <c r="A716" s="20">
        <v>41669</v>
      </c>
      <c r="B716" s="35" t="s">
        <v>374</v>
      </c>
      <c r="C716" s="37">
        <v>-5.3</v>
      </c>
    </row>
    <row r="717" spans="1:3">
      <c r="A717" s="20">
        <v>41669</v>
      </c>
      <c r="B717" s="35" t="s">
        <v>375</v>
      </c>
      <c r="C717" s="37">
        <v>-6.6</v>
      </c>
    </row>
    <row r="718" spans="1:3">
      <c r="A718" s="20">
        <v>41669</v>
      </c>
      <c r="B718" s="35" t="s">
        <v>376</v>
      </c>
      <c r="C718" s="37">
        <v>-7.4</v>
      </c>
    </row>
    <row r="719" spans="1:3">
      <c r="A719" s="20">
        <v>41669</v>
      </c>
      <c r="B719" s="35" t="s">
        <v>377</v>
      </c>
      <c r="C719" s="37">
        <v>-8.1</v>
      </c>
    </row>
    <row r="720" spans="1:3">
      <c r="A720" s="20">
        <v>41669</v>
      </c>
      <c r="B720" s="35" t="s">
        <v>378</v>
      </c>
      <c r="C720" s="37">
        <v>-9.1</v>
      </c>
    </row>
    <row r="721" spans="1:3">
      <c r="A721" s="20">
        <v>41669</v>
      </c>
      <c r="B721" s="35" t="s">
        <v>379</v>
      </c>
      <c r="C721" s="37">
        <v>-9.9</v>
      </c>
    </row>
    <row r="722" spans="1:3">
      <c r="A722" s="20">
        <v>41669</v>
      </c>
      <c r="B722" s="35" t="s">
        <v>380</v>
      </c>
      <c r="C722" s="37">
        <v>-11.1</v>
      </c>
    </row>
    <row r="723" spans="1:3">
      <c r="A723" s="20">
        <v>41669</v>
      </c>
      <c r="B723" s="35" t="s">
        <v>381</v>
      </c>
      <c r="C723" s="37">
        <v>-13.7</v>
      </c>
    </row>
    <row r="724" spans="1:3">
      <c r="A724" s="20">
        <v>41669</v>
      </c>
      <c r="B724" s="35" t="s">
        <v>382</v>
      </c>
      <c r="C724" s="37">
        <v>-13.8</v>
      </c>
    </row>
    <row r="725" spans="1:3">
      <c r="A725" s="20">
        <v>41669</v>
      </c>
      <c r="B725" s="35" t="s">
        <v>383</v>
      </c>
      <c r="C725" s="37">
        <v>-15</v>
      </c>
    </row>
    <row r="726" spans="1:3">
      <c r="A726" s="20">
        <v>41670</v>
      </c>
      <c r="B726" s="35" t="s">
        <v>360</v>
      </c>
      <c r="C726" s="37">
        <v>-15.9</v>
      </c>
    </row>
    <row r="727" spans="1:3">
      <c r="A727" s="20">
        <v>41670</v>
      </c>
      <c r="B727" s="35" t="s">
        <v>361</v>
      </c>
      <c r="C727" s="37">
        <v>-16.8</v>
      </c>
    </row>
    <row r="728" spans="1:3">
      <c r="A728" s="20">
        <v>41670</v>
      </c>
      <c r="B728" s="35" t="s">
        <v>362</v>
      </c>
      <c r="C728" s="37">
        <v>-17.3</v>
      </c>
    </row>
    <row r="729" spans="1:3">
      <c r="A729" s="20">
        <v>41670</v>
      </c>
      <c r="B729" s="35" t="s">
        <v>363</v>
      </c>
      <c r="C729" s="37">
        <v>-18.399999999999999</v>
      </c>
    </row>
    <row r="730" spans="1:3">
      <c r="A730" s="20">
        <v>41670</v>
      </c>
      <c r="B730" s="35" t="s">
        <v>364</v>
      </c>
      <c r="C730" s="37">
        <v>-18.899999999999999</v>
      </c>
    </row>
    <row r="731" spans="1:3">
      <c r="A731" s="20">
        <v>41670</v>
      </c>
      <c r="B731" s="35" t="s">
        <v>365</v>
      </c>
      <c r="C731" s="37">
        <v>-19</v>
      </c>
    </row>
    <row r="732" spans="1:3">
      <c r="A732" s="20">
        <v>41670</v>
      </c>
      <c r="B732" s="35" t="s">
        <v>366</v>
      </c>
      <c r="C732" s="37">
        <v>-20.2</v>
      </c>
    </row>
    <row r="733" spans="1:3">
      <c r="A733" s="20">
        <v>41670</v>
      </c>
      <c r="B733" s="35" t="s">
        <v>367</v>
      </c>
      <c r="C733" s="37">
        <v>-17.7</v>
      </c>
    </row>
    <row r="734" spans="1:3">
      <c r="A734" s="20">
        <v>41670</v>
      </c>
      <c r="B734" s="35" t="s">
        <v>368</v>
      </c>
      <c r="C734" s="37">
        <v>-14.6</v>
      </c>
    </row>
    <row r="735" spans="1:3">
      <c r="A735" s="20">
        <v>41670</v>
      </c>
      <c r="B735" s="35" t="s">
        <v>369</v>
      </c>
      <c r="C735" s="37">
        <v>-15.2</v>
      </c>
    </row>
    <row r="736" spans="1:3">
      <c r="A736" s="20">
        <v>41670</v>
      </c>
      <c r="B736" s="35" t="s">
        <v>370</v>
      </c>
      <c r="C736" s="37">
        <v>-13.4</v>
      </c>
    </row>
    <row r="737" spans="1:3">
      <c r="A737" s="20">
        <v>41670</v>
      </c>
      <c r="B737" s="35" t="s">
        <v>371</v>
      </c>
      <c r="C737" s="37">
        <v>-10.1</v>
      </c>
    </row>
    <row r="738" spans="1:3">
      <c r="A738" s="20">
        <v>41670</v>
      </c>
      <c r="B738" s="35" t="s">
        <v>372</v>
      </c>
      <c r="C738" s="37">
        <v>-7.7</v>
      </c>
    </row>
    <row r="739" spans="1:3">
      <c r="A739" s="20">
        <v>41670</v>
      </c>
      <c r="B739" s="35" t="s">
        <v>373</v>
      </c>
      <c r="C739" s="37">
        <v>-6</v>
      </c>
    </row>
    <row r="740" spans="1:3">
      <c r="A740" s="20">
        <v>41670</v>
      </c>
      <c r="B740" s="35" t="s">
        <v>374</v>
      </c>
      <c r="C740" s="37">
        <v>-6.1</v>
      </c>
    </row>
    <row r="741" spans="1:3">
      <c r="A741" s="20">
        <v>41670</v>
      </c>
      <c r="B741" s="35" t="s">
        <v>375</v>
      </c>
      <c r="C741" s="37">
        <v>-7.2</v>
      </c>
    </row>
    <row r="742" spans="1:3">
      <c r="A742" s="20">
        <v>41670</v>
      </c>
      <c r="B742" s="35" t="s">
        <v>376</v>
      </c>
      <c r="C742" s="37">
        <v>-8.1999999999999993</v>
      </c>
    </row>
    <row r="743" spans="1:3">
      <c r="A743" s="20">
        <v>41670</v>
      </c>
      <c r="B743" s="35" t="s">
        <v>377</v>
      </c>
      <c r="C743" s="37">
        <v>-8.8000000000000007</v>
      </c>
    </row>
    <row r="744" spans="1:3">
      <c r="A744" s="20">
        <v>41670</v>
      </c>
      <c r="B744" s="35" t="s">
        <v>378</v>
      </c>
      <c r="C744" s="37">
        <v>-10.6</v>
      </c>
    </row>
    <row r="745" spans="1:3">
      <c r="A745" s="20">
        <v>41670</v>
      </c>
      <c r="B745" s="35" t="s">
        <v>379</v>
      </c>
      <c r="C745" s="37">
        <v>-11.5</v>
      </c>
    </row>
    <row r="746" spans="1:3">
      <c r="A746" s="20">
        <v>41670</v>
      </c>
      <c r="B746" s="35" t="s">
        <v>380</v>
      </c>
      <c r="C746" s="37">
        <v>-11.5</v>
      </c>
    </row>
    <row r="747" spans="1:3">
      <c r="A747" s="20">
        <v>41670</v>
      </c>
      <c r="B747" s="35" t="s">
        <v>381</v>
      </c>
      <c r="C747" s="37">
        <v>-12.9</v>
      </c>
    </row>
    <row r="748" spans="1:3">
      <c r="A748" s="20">
        <v>41670</v>
      </c>
      <c r="B748" s="35" t="s">
        <v>382</v>
      </c>
      <c r="C748" s="37">
        <v>-13.2</v>
      </c>
    </row>
    <row r="749" spans="1:3">
      <c r="A749" s="20">
        <v>41670</v>
      </c>
      <c r="B749" s="35" t="s">
        <v>383</v>
      </c>
      <c r="C749" s="37">
        <v>-13.5</v>
      </c>
    </row>
    <row r="750" spans="1:3">
      <c r="A750" s="20">
        <v>41671</v>
      </c>
      <c r="B750" s="35" t="s">
        <v>360</v>
      </c>
      <c r="C750" s="37">
        <v>-14</v>
      </c>
    </row>
    <row r="751" spans="1:3">
      <c r="A751" s="20">
        <v>41671</v>
      </c>
      <c r="B751" s="35" t="s">
        <v>361</v>
      </c>
      <c r="C751" s="37">
        <v>-14.7</v>
      </c>
    </row>
    <row r="752" spans="1:3">
      <c r="A752" s="20">
        <v>41671</v>
      </c>
      <c r="B752" s="35" t="s">
        <v>362</v>
      </c>
      <c r="C752" s="37">
        <v>-15.8</v>
      </c>
    </row>
    <row r="753" spans="1:3">
      <c r="A753" s="20">
        <v>41671</v>
      </c>
      <c r="B753" s="35" t="s">
        <v>363</v>
      </c>
      <c r="C753" s="37">
        <v>-16.600000000000001</v>
      </c>
    </row>
    <row r="754" spans="1:3">
      <c r="A754" s="20">
        <v>41671</v>
      </c>
      <c r="B754" s="35" t="s">
        <v>364</v>
      </c>
      <c r="C754" s="37">
        <v>-18.3</v>
      </c>
    </row>
    <row r="755" spans="1:3">
      <c r="A755" s="20">
        <v>41671</v>
      </c>
      <c r="B755" s="35" t="s">
        <v>365</v>
      </c>
      <c r="C755" s="37">
        <v>-19.2</v>
      </c>
    </row>
    <row r="756" spans="1:3">
      <c r="A756" s="20">
        <v>41671</v>
      </c>
      <c r="B756" s="35" t="s">
        <v>366</v>
      </c>
      <c r="C756" s="37">
        <v>-19.600000000000001</v>
      </c>
    </row>
    <row r="757" spans="1:3">
      <c r="A757" s="20">
        <v>41671</v>
      </c>
      <c r="B757" s="35" t="s">
        <v>367</v>
      </c>
      <c r="C757" s="37">
        <v>-18.100000000000001</v>
      </c>
    </row>
    <row r="758" spans="1:3">
      <c r="A758" s="20">
        <v>41671</v>
      </c>
      <c r="B758" s="35" t="s">
        <v>368</v>
      </c>
      <c r="C758" s="37">
        <v>-15.5</v>
      </c>
    </row>
    <row r="759" spans="1:3">
      <c r="A759" s="20">
        <v>41671</v>
      </c>
      <c r="B759" s="35" t="s">
        <v>369</v>
      </c>
      <c r="C759" s="37">
        <v>-12.2</v>
      </c>
    </row>
    <row r="760" spans="1:3">
      <c r="A760" s="20">
        <v>41671</v>
      </c>
      <c r="B760" s="35" t="s">
        <v>370</v>
      </c>
      <c r="C760" s="37">
        <v>-8.4</v>
      </c>
    </row>
    <row r="761" spans="1:3">
      <c r="A761" s="20">
        <v>41671</v>
      </c>
      <c r="B761" s="35" t="s">
        <v>371</v>
      </c>
      <c r="C761" s="37">
        <v>-7.4</v>
      </c>
    </row>
    <row r="762" spans="1:3">
      <c r="A762" s="20">
        <v>41671</v>
      </c>
      <c r="B762" s="35" t="s">
        <v>372</v>
      </c>
      <c r="C762" s="37">
        <v>-6.8</v>
      </c>
    </row>
    <row r="763" spans="1:3">
      <c r="A763" s="20">
        <v>41671</v>
      </c>
      <c r="B763" s="35" t="s">
        <v>373</v>
      </c>
      <c r="C763" s="37">
        <v>-6.9</v>
      </c>
    </row>
    <row r="764" spans="1:3">
      <c r="A764" s="20">
        <v>41671</v>
      </c>
      <c r="B764" s="35" t="s">
        <v>374</v>
      </c>
      <c r="C764" s="37">
        <v>-7.4</v>
      </c>
    </row>
    <row r="765" spans="1:3">
      <c r="A765" s="20">
        <v>41671</v>
      </c>
      <c r="B765" s="35" t="s">
        <v>375</v>
      </c>
      <c r="C765" s="37">
        <v>-8.9</v>
      </c>
    </row>
    <row r="766" spans="1:3">
      <c r="A766" s="20">
        <v>41671</v>
      </c>
      <c r="B766" s="35" t="s">
        <v>376</v>
      </c>
      <c r="C766" s="37">
        <v>-10.4</v>
      </c>
    </row>
    <row r="767" spans="1:3">
      <c r="A767" s="20">
        <v>41671</v>
      </c>
      <c r="B767" s="35" t="s">
        <v>377</v>
      </c>
      <c r="C767" s="37">
        <v>-12.2</v>
      </c>
    </row>
    <row r="768" spans="1:3">
      <c r="A768" s="20">
        <v>41671</v>
      </c>
      <c r="B768" s="35" t="s">
        <v>378</v>
      </c>
      <c r="C768" s="37">
        <v>-14.3</v>
      </c>
    </row>
    <row r="769" spans="1:3">
      <c r="A769" s="20">
        <v>41671</v>
      </c>
      <c r="B769" s="35" t="s">
        <v>379</v>
      </c>
      <c r="C769" s="37">
        <v>-15.4</v>
      </c>
    </row>
    <row r="770" spans="1:3">
      <c r="A770" s="20">
        <v>41671</v>
      </c>
      <c r="B770" s="35" t="s">
        <v>380</v>
      </c>
      <c r="C770" s="37">
        <v>-16.100000000000001</v>
      </c>
    </row>
    <row r="771" spans="1:3">
      <c r="A771" s="20">
        <v>41671</v>
      </c>
      <c r="B771" s="35" t="s">
        <v>381</v>
      </c>
      <c r="C771" s="37">
        <v>-17.7</v>
      </c>
    </row>
    <row r="772" spans="1:3">
      <c r="A772" s="20">
        <v>41671</v>
      </c>
      <c r="B772" s="35" t="s">
        <v>382</v>
      </c>
      <c r="C772" s="37">
        <v>-17.899999999999999</v>
      </c>
    </row>
    <row r="773" spans="1:3">
      <c r="A773" s="20">
        <v>41671</v>
      </c>
      <c r="B773" s="35" t="s">
        <v>383</v>
      </c>
      <c r="C773" s="37">
        <v>-18.5</v>
      </c>
    </row>
    <row r="774" spans="1:3">
      <c r="A774" s="20">
        <v>41672</v>
      </c>
      <c r="B774" s="35" t="s">
        <v>360</v>
      </c>
      <c r="C774" s="37">
        <v>-19</v>
      </c>
    </row>
    <row r="775" spans="1:3">
      <c r="A775" s="20">
        <v>41672</v>
      </c>
      <c r="B775" s="35" t="s">
        <v>361</v>
      </c>
      <c r="C775" s="37">
        <v>-19.100000000000001</v>
      </c>
    </row>
    <row r="776" spans="1:3">
      <c r="A776" s="20">
        <v>41672</v>
      </c>
      <c r="B776" s="35" t="s">
        <v>362</v>
      </c>
      <c r="C776" s="37">
        <v>-20.3</v>
      </c>
    </row>
    <row r="777" spans="1:3">
      <c r="A777" s="20">
        <v>41672</v>
      </c>
      <c r="B777" s="35" t="s">
        <v>363</v>
      </c>
      <c r="C777" s="37">
        <v>-20</v>
      </c>
    </row>
    <row r="778" spans="1:3">
      <c r="A778" s="20">
        <v>41672</v>
      </c>
      <c r="B778" s="35" t="s">
        <v>364</v>
      </c>
      <c r="C778" s="37">
        <v>-21.9</v>
      </c>
    </row>
    <row r="779" spans="1:3">
      <c r="A779" s="20">
        <v>41672</v>
      </c>
      <c r="B779" s="35" t="s">
        <v>365</v>
      </c>
      <c r="C779" s="37">
        <v>-22.1</v>
      </c>
    </row>
    <row r="780" spans="1:3">
      <c r="A780" s="20">
        <v>41672</v>
      </c>
      <c r="B780" s="35" t="s">
        <v>366</v>
      </c>
      <c r="C780" s="37">
        <v>-21.9</v>
      </c>
    </row>
    <row r="781" spans="1:3">
      <c r="A781" s="20">
        <v>41672</v>
      </c>
      <c r="B781" s="35" t="s">
        <v>367</v>
      </c>
      <c r="C781" s="37">
        <v>-18.899999999999999</v>
      </c>
    </row>
    <row r="782" spans="1:3">
      <c r="A782" s="20">
        <v>41672</v>
      </c>
      <c r="B782" s="35" t="s">
        <v>368</v>
      </c>
      <c r="C782" s="37">
        <v>-17.100000000000001</v>
      </c>
    </row>
    <row r="783" spans="1:3">
      <c r="A783" s="20">
        <v>41672</v>
      </c>
      <c r="B783" s="35" t="s">
        <v>369</v>
      </c>
      <c r="C783" s="37">
        <v>-16.600000000000001</v>
      </c>
    </row>
    <row r="784" spans="1:3">
      <c r="A784" s="20">
        <v>41672</v>
      </c>
      <c r="B784" s="35" t="s">
        <v>370</v>
      </c>
      <c r="C784" s="37">
        <v>-12.9</v>
      </c>
    </row>
    <row r="785" spans="1:3">
      <c r="A785" s="20">
        <v>41672</v>
      </c>
      <c r="B785" s="35" t="s">
        <v>371</v>
      </c>
      <c r="C785" s="37">
        <v>-9.4</v>
      </c>
    </row>
    <row r="786" spans="1:3">
      <c r="A786" s="20">
        <v>41672</v>
      </c>
      <c r="B786" s="35" t="s">
        <v>372</v>
      </c>
      <c r="C786" s="37">
        <v>-6.9</v>
      </c>
    </row>
    <row r="787" spans="1:3">
      <c r="A787" s="20">
        <v>41672</v>
      </c>
      <c r="B787" s="35" t="s">
        <v>373</v>
      </c>
      <c r="C787" s="37">
        <v>-5.8</v>
      </c>
    </row>
    <row r="788" spans="1:3">
      <c r="A788" s="20">
        <v>41672</v>
      </c>
      <c r="B788" s="35" t="s">
        <v>374</v>
      </c>
      <c r="C788" s="37">
        <v>-6.1</v>
      </c>
    </row>
    <row r="789" spans="1:3">
      <c r="A789" s="20">
        <v>41672</v>
      </c>
      <c r="B789" s="35" t="s">
        <v>375</v>
      </c>
      <c r="C789" s="37">
        <v>-7</v>
      </c>
    </row>
    <row r="790" spans="1:3">
      <c r="A790" s="20">
        <v>41672</v>
      </c>
      <c r="B790" s="35" t="s">
        <v>376</v>
      </c>
      <c r="C790" s="37">
        <v>-8.6</v>
      </c>
    </row>
    <row r="791" spans="1:3">
      <c r="A791" s="20">
        <v>41672</v>
      </c>
      <c r="B791" s="35" t="s">
        <v>377</v>
      </c>
      <c r="C791" s="37">
        <v>-11.8</v>
      </c>
    </row>
    <row r="792" spans="1:3">
      <c r="A792" s="20">
        <v>41672</v>
      </c>
      <c r="B792" s="35" t="s">
        <v>378</v>
      </c>
      <c r="C792" s="37">
        <v>-13.7</v>
      </c>
    </row>
    <row r="793" spans="1:3">
      <c r="A793" s="20">
        <v>41672</v>
      </c>
      <c r="B793" s="35" t="s">
        <v>379</v>
      </c>
      <c r="C793" s="37">
        <v>-14.4</v>
      </c>
    </row>
    <row r="794" spans="1:3">
      <c r="A794" s="20">
        <v>41672</v>
      </c>
      <c r="B794" s="35" t="s">
        <v>380</v>
      </c>
      <c r="C794" s="37">
        <v>-15.5</v>
      </c>
    </row>
    <row r="795" spans="1:3">
      <c r="A795" s="20">
        <v>41672</v>
      </c>
      <c r="B795" s="35" t="s">
        <v>381</v>
      </c>
      <c r="C795" s="37">
        <v>-16.2</v>
      </c>
    </row>
    <row r="796" spans="1:3">
      <c r="A796" s="20">
        <v>41672</v>
      </c>
      <c r="B796" s="35" t="s">
        <v>382</v>
      </c>
      <c r="C796" s="37">
        <v>-16.899999999999999</v>
      </c>
    </row>
    <row r="797" spans="1:3">
      <c r="A797" s="20">
        <v>41672</v>
      </c>
      <c r="B797" s="35" t="s">
        <v>383</v>
      </c>
      <c r="C797" s="37">
        <v>-17.899999999999999</v>
      </c>
    </row>
    <row r="798" spans="1:3">
      <c r="A798" s="20">
        <v>41673</v>
      </c>
      <c r="B798" s="35" t="s">
        <v>360</v>
      </c>
      <c r="C798" s="37">
        <v>-18.7</v>
      </c>
    </row>
    <row r="799" spans="1:3">
      <c r="A799" s="20">
        <v>41673</v>
      </c>
      <c r="B799" s="35" t="s">
        <v>361</v>
      </c>
      <c r="C799" s="37">
        <v>-18.2</v>
      </c>
    </row>
    <row r="800" spans="1:3">
      <c r="A800" s="20">
        <v>41673</v>
      </c>
      <c r="B800" s="35" t="s">
        <v>362</v>
      </c>
      <c r="C800" s="37">
        <v>-19.399999999999999</v>
      </c>
    </row>
    <row r="801" spans="1:3">
      <c r="A801" s="20">
        <v>41673</v>
      </c>
      <c r="B801" s="35" t="s">
        <v>363</v>
      </c>
      <c r="C801" s="37">
        <v>-19.8</v>
      </c>
    </row>
    <row r="802" spans="1:3">
      <c r="A802" s="20">
        <v>41673</v>
      </c>
      <c r="B802" s="35" t="s">
        <v>364</v>
      </c>
      <c r="C802" s="37">
        <v>-20.3</v>
      </c>
    </row>
    <row r="803" spans="1:3">
      <c r="A803" s="20">
        <v>41673</v>
      </c>
      <c r="B803" s="35" t="s">
        <v>365</v>
      </c>
      <c r="C803" s="37">
        <v>-19.5</v>
      </c>
    </row>
    <row r="804" spans="1:3">
      <c r="A804" s="20">
        <v>41673</v>
      </c>
      <c r="B804" s="35" t="s">
        <v>366</v>
      </c>
      <c r="C804" s="37">
        <v>-21.7</v>
      </c>
    </row>
    <row r="805" spans="1:3">
      <c r="A805" s="20">
        <v>41673</v>
      </c>
      <c r="B805" s="35" t="s">
        <v>367</v>
      </c>
      <c r="C805" s="37">
        <v>-19.2</v>
      </c>
    </row>
    <row r="806" spans="1:3">
      <c r="A806" s="20">
        <v>41673</v>
      </c>
      <c r="B806" s="35" t="s">
        <v>368</v>
      </c>
      <c r="C806" s="37">
        <v>-18.5</v>
      </c>
    </row>
    <row r="807" spans="1:3">
      <c r="A807" s="20">
        <v>41673</v>
      </c>
      <c r="B807" s="35" t="s">
        <v>369</v>
      </c>
      <c r="C807" s="37">
        <v>-15.3</v>
      </c>
    </row>
    <row r="808" spans="1:3">
      <c r="A808" s="20">
        <v>41673</v>
      </c>
      <c r="B808" s="35" t="s">
        <v>370</v>
      </c>
      <c r="C808" s="37">
        <v>-16.100000000000001</v>
      </c>
    </row>
    <row r="809" spans="1:3">
      <c r="A809" s="20">
        <v>41673</v>
      </c>
      <c r="B809" s="35" t="s">
        <v>371</v>
      </c>
      <c r="C809" s="37">
        <v>-12.2</v>
      </c>
    </row>
    <row r="810" spans="1:3">
      <c r="A810" s="20">
        <v>41673</v>
      </c>
      <c r="B810" s="35" t="s">
        <v>372</v>
      </c>
      <c r="C810" s="37">
        <v>-11</v>
      </c>
    </row>
    <row r="811" spans="1:3">
      <c r="A811" s="20">
        <v>41673</v>
      </c>
      <c r="B811" s="35" t="s">
        <v>373</v>
      </c>
      <c r="C811" s="37">
        <v>-10</v>
      </c>
    </row>
    <row r="812" spans="1:3">
      <c r="A812" s="20">
        <v>41673</v>
      </c>
      <c r="B812" s="35" t="s">
        <v>374</v>
      </c>
      <c r="C812" s="37">
        <v>-9.4</v>
      </c>
    </row>
    <row r="813" spans="1:3">
      <c r="A813" s="20">
        <v>41673</v>
      </c>
      <c r="B813" s="35" t="s">
        <v>375</v>
      </c>
      <c r="C813" s="37">
        <v>-9.8000000000000007</v>
      </c>
    </row>
    <row r="814" spans="1:3">
      <c r="A814" s="20">
        <v>41673</v>
      </c>
      <c r="B814" s="35" t="s">
        <v>376</v>
      </c>
      <c r="C814" s="37">
        <v>-9.9</v>
      </c>
    </row>
    <row r="815" spans="1:3">
      <c r="A815" s="20">
        <v>41673</v>
      </c>
      <c r="B815" s="35" t="s">
        <v>377</v>
      </c>
      <c r="C815" s="37">
        <v>-10.4</v>
      </c>
    </row>
    <row r="816" spans="1:3">
      <c r="A816" s="20">
        <v>41673</v>
      </c>
      <c r="B816" s="35" t="s">
        <v>378</v>
      </c>
      <c r="C816" s="37">
        <v>-10.5</v>
      </c>
    </row>
    <row r="817" spans="1:3">
      <c r="A817" s="20">
        <v>41673</v>
      </c>
      <c r="B817" s="35" t="s">
        <v>379</v>
      </c>
      <c r="C817" s="37">
        <v>-10.4</v>
      </c>
    </row>
    <row r="818" spans="1:3">
      <c r="A818" s="20">
        <v>41673</v>
      </c>
      <c r="B818" s="35" t="s">
        <v>380</v>
      </c>
      <c r="C818" s="37">
        <v>-10.1</v>
      </c>
    </row>
    <row r="819" spans="1:3">
      <c r="A819" s="20">
        <v>41673</v>
      </c>
      <c r="B819" s="35" t="s">
        <v>381</v>
      </c>
      <c r="C819" s="37">
        <v>-10</v>
      </c>
    </row>
    <row r="820" spans="1:3">
      <c r="A820" s="20">
        <v>41673</v>
      </c>
      <c r="B820" s="35" t="s">
        <v>382</v>
      </c>
      <c r="C820" s="37">
        <v>-9.8000000000000007</v>
      </c>
    </row>
    <row r="821" spans="1:3">
      <c r="A821" s="20">
        <v>41673</v>
      </c>
      <c r="B821" s="35" t="s">
        <v>383</v>
      </c>
      <c r="C821" s="37">
        <v>-9.6</v>
      </c>
    </row>
    <row r="822" spans="1:3">
      <c r="A822" s="20">
        <v>41674</v>
      </c>
      <c r="B822" s="35" t="s">
        <v>360</v>
      </c>
      <c r="C822" s="37">
        <v>-9.4</v>
      </c>
    </row>
    <row r="823" spans="1:3">
      <c r="A823" s="20">
        <v>41674</v>
      </c>
      <c r="B823" s="35" t="s">
        <v>361</v>
      </c>
      <c r="C823" s="37">
        <v>-9.1999999999999993</v>
      </c>
    </row>
    <row r="824" spans="1:3">
      <c r="A824" s="20">
        <v>41674</v>
      </c>
      <c r="B824" s="35" t="s">
        <v>362</v>
      </c>
      <c r="C824" s="37">
        <v>-9.3000000000000007</v>
      </c>
    </row>
    <row r="825" spans="1:3">
      <c r="A825" s="20">
        <v>41674</v>
      </c>
      <c r="B825" s="35" t="s">
        <v>363</v>
      </c>
      <c r="C825" s="37">
        <v>-10</v>
      </c>
    </row>
    <row r="826" spans="1:3">
      <c r="A826" s="20">
        <v>41674</v>
      </c>
      <c r="B826" s="35" t="s">
        <v>364</v>
      </c>
      <c r="C826" s="37">
        <v>-10.3</v>
      </c>
    </row>
    <row r="827" spans="1:3">
      <c r="A827" s="20">
        <v>41674</v>
      </c>
      <c r="B827" s="35" t="s">
        <v>365</v>
      </c>
      <c r="C827" s="37">
        <v>-10.5</v>
      </c>
    </row>
    <row r="828" spans="1:3">
      <c r="A828" s="20">
        <v>41674</v>
      </c>
      <c r="B828" s="35" t="s">
        <v>366</v>
      </c>
      <c r="C828" s="37">
        <v>-10.8</v>
      </c>
    </row>
    <row r="829" spans="1:3">
      <c r="A829" s="20">
        <v>41674</v>
      </c>
      <c r="B829" s="35" t="s">
        <v>367</v>
      </c>
      <c r="C829" s="37">
        <v>-10.7</v>
      </c>
    </row>
    <row r="830" spans="1:3">
      <c r="A830" s="20">
        <v>41674</v>
      </c>
      <c r="B830" s="35" t="s">
        <v>368</v>
      </c>
      <c r="C830" s="37">
        <v>-10.6</v>
      </c>
    </row>
    <row r="831" spans="1:3">
      <c r="A831" s="20">
        <v>41674</v>
      </c>
      <c r="B831" s="35" t="s">
        <v>369</v>
      </c>
      <c r="C831" s="37">
        <v>-10</v>
      </c>
    </row>
    <row r="832" spans="1:3">
      <c r="A832" s="20">
        <v>41674</v>
      </c>
      <c r="B832" s="35" t="s">
        <v>370</v>
      </c>
      <c r="C832" s="37">
        <v>-9.6999999999999993</v>
      </c>
    </row>
    <row r="833" spans="1:3">
      <c r="A833" s="20">
        <v>41674</v>
      </c>
      <c r="B833" s="35" t="s">
        <v>371</v>
      </c>
      <c r="C833" s="37">
        <v>-9.6999999999999993</v>
      </c>
    </row>
    <row r="834" spans="1:3">
      <c r="A834" s="20">
        <v>41674</v>
      </c>
      <c r="B834" s="35" t="s">
        <v>372</v>
      </c>
      <c r="C834" s="37">
        <v>-9.4</v>
      </c>
    </row>
    <row r="835" spans="1:3">
      <c r="A835" s="20">
        <v>41674</v>
      </c>
      <c r="B835" s="35" t="s">
        <v>373</v>
      </c>
      <c r="C835" s="37">
        <v>-9.8000000000000007</v>
      </c>
    </row>
    <row r="836" spans="1:3">
      <c r="A836" s="20">
        <v>41674</v>
      </c>
      <c r="B836" s="35" t="s">
        <v>374</v>
      </c>
      <c r="C836" s="37">
        <v>-9.8000000000000007</v>
      </c>
    </row>
    <row r="837" spans="1:3">
      <c r="A837" s="20">
        <v>41674</v>
      </c>
      <c r="B837" s="35" t="s">
        <v>375</v>
      </c>
      <c r="C837" s="37">
        <v>-10.3</v>
      </c>
    </row>
    <row r="838" spans="1:3">
      <c r="A838" s="20">
        <v>41674</v>
      </c>
      <c r="B838" s="35" t="s">
        <v>376</v>
      </c>
      <c r="C838" s="37">
        <v>-10.7</v>
      </c>
    </row>
    <row r="839" spans="1:3">
      <c r="A839" s="20">
        <v>41674</v>
      </c>
      <c r="B839" s="35" t="s">
        <v>377</v>
      </c>
      <c r="C839" s="37">
        <v>-10.8</v>
      </c>
    </row>
    <row r="840" spans="1:3">
      <c r="A840" s="20">
        <v>41674</v>
      </c>
      <c r="B840" s="35" t="s">
        <v>378</v>
      </c>
      <c r="C840" s="37">
        <v>-11</v>
      </c>
    </row>
    <row r="841" spans="1:3">
      <c r="A841" s="20">
        <v>41674</v>
      </c>
      <c r="B841" s="35" t="s">
        <v>379</v>
      </c>
      <c r="C841" s="37">
        <v>-11</v>
      </c>
    </row>
    <row r="842" spans="1:3">
      <c r="A842" s="20">
        <v>41674</v>
      </c>
      <c r="B842" s="35" t="s">
        <v>380</v>
      </c>
      <c r="C842" s="37">
        <v>-10.9</v>
      </c>
    </row>
    <row r="843" spans="1:3">
      <c r="A843" s="20">
        <v>41674</v>
      </c>
      <c r="B843" s="35" t="s">
        <v>381</v>
      </c>
      <c r="C843" s="37">
        <v>-14</v>
      </c>
    </row>
    <row r="844" spans="1:3">
      <c r="A844" s="20">
        <v>41674</v>
      </c>
      <c r="B844" s="35" t="s">
        <v>382</v>
      </c>
      <c r="C844" s="37">
        <v>-16.3</v>
      </c>
    </row>
    <row r="845" spans="1:3">
      <c r="A845" s="20">
        <v>41674</v>
      </c>
      <c r="B845" s="35" t="s">
        <v>383</v>
      </c>
      <c r="C845" s="37">
        <v>-15.2</v>
      </c>
    </row>
    <row r="846" spans="1:3">
      <c r="A846" s="20">
        <v>41675</v>
      </c>
      <c r="B846" s="35" t="s">
        <v>360</v>
      </c>
      <c r="C846" s="37">
        <v>-15.8</v>
      </c>
    </row>
    <row r="847" spans="1:3">
      <c r="A847" s="20">
        <v>41675</v>
      </c>
      <c r="B847" s="35" t="s">
        <v>361</v>
      </c>
      <c r="C847" s="37">
        <v>-14.2</v>
      </c>
    </row>
    <row r="848" spans="1:3">
      <c r="A848" s="20">
        <v>41675</v>
      </c>
      <c r="B848" s="35" t="s">
        <v>362</v>
      </c>
      <c r="C848" s="37">
        <v>-14.4</v>
      </c>
    </row>
    <row r="849" spans="1:3">
      <c r="A849" s="20">
        <v>41675</v>
      </c>
      <c r="B849" s="35" t="s">
        <v>363</v>
      </c>
      <c r="C849" s="37">
        <v>-15.2</v>
      </c>
    </row>
    <row r="850" spans="1:3">
      <c r="A850" s="20">
        <v>41675</v>
      </c>
      <c r="B850" s="35" t="s">
        <v>364</v>
      </c>
      <c r="C850" s="37">
        <v>-15.6</v>
      </c>
    </row>
    <row r="851" spans="1:3">
      <c r="A851" s="20">
        <v>41675</v>
      </c>
      <c r="B851" s="35" t="s">
        <v>365</v>
      </c>
      <c r="C851" s="37">
        <v>-12.9</v>
      </c>
    </row>
    <row r="852" spans="1:3">
      <c r="A852" s="20">
        <v>41675</v>
      </c>
      <c r="B852" s="35" t="s">
        <v>366</v>
      </c>
      <c r="C852" s="37">
        <v>-12.2</v>
      </c>
    </row>
    <row r="853" spans="1:3">
      <c r="A853" s="20">
        <v>41675</v>
      </c>
      <c r="B853" s="35" t="s">
        <v>367</v>
      </c>
      <c r="C853" s="37">
        <v>-11.6</v>
      </c>
    </row>
    <row r="854" spans="1:3">
      <c r="A854" s="20">
        <v>41675</v>
      </c>
      <c r="B854" s="35" t="s">
        <v>368</v>
      </c>
      <c r="C854" s="37">
        <v>-8.6</v>
      </c>
    </row>
    <row r="855" spans="1:3">
      <c r="A855" s="20">
        <v>41675</v>
      </c>
      <c r="B855" s="35" t="s">
        <v>369</v>
      </c>
      <c r="C855" s="37">
        <v>-7.6</v>
      </c>
    </row>
    <row r="856" spans="1:3">
      <c r="A856" s="20">
        <v>41675</v>
      </c>
      <c r="B856" s="35" t="s">
        <v>370</v>
      </c>
      <c r="C856" s="37">
        <v>-6.7</v>
      </c>
    </row>
    <row r="857" spans="1:3">
      <c r="A857" s="20">
        <v>41675</v>
      </c>
      <c r="B857" s="35" t="s">
        <v>371</v>
      </c>
      <c r="C857" s="37">
        <v>-6.1</v>
      </c>
    </row>
    <row r="858" spans="1:3">
      <c r="A858" s="20">
        <v>41675</v>
      </c>
      <c r="B858" s="35" t="s">
        <v>372</v>
      </c>
      <c r="C858" s="37">
        <v>-5.6</v>
      </c>
    </row>
    <row r="859" spans="1:3">
      <c r="A859" s="20">
        <v>41675</v>
      </c>
      <c r="B859" s="35" t="s">
        <v>373</v>
      </c>
      <c r="C859" s="37">
        <v>-5.9</v>
      </c>
    </row>
    <row r="860" spans="1:3">
      <c r="A860" s="20">
        <v>41675</v>
      </c>
      <c r="B860" s="35" t="s">
        <v>374</v>
      </c>
      <c r="C860" s="37">
        <v>-6.5</v>
      </c>
    </row>
    <row r="861" spans="1:3">
      <c r="A861" s="20">
        <v>41675</v>
      </c>
      <c r="B861" s="35" t="s">
        <v>375</v>
      </c>
      <c r="C861" s="37">
        <v>-7</v>
      </c>
    </row>
    <row r="862" spans="1:3">
      <c r="A862" s="20">
        <v>41675</v>
      </c>
      <c r="B862" s="35" t="s">
        <v>376</v>
      </c>
      <c r="C862" s="37">
        <v>-8.1999999999999993</v>
      </c>
    </row>
    <row r="863" spans="1:3">
      <c r="A863" s="20">
        <v>41675</v>
      </c>
      <c r="B863" s="35" t="s">
        <v>377</v>
      </c>
      <c r="C863" s="37">
        <v>-8.4</v>
      </c>
    </row>
    <row r="864" spans="1:3">
      <c r="A864" s="20">
        <v>41675</v>
      </c>
      <c r="B864" s="35" t="s">
        <v>378</v>
      </c>
      <c r="C864" s="37">
        <v>-10.3</v>
      </c>
    </row>
    <row r="865" spans="1:3">
      <c r="A865" s="20">
        <v>41675</v>
      </c>
      <c r="B865" s="35" t="s">
        <v>379</v>
      </c>
      <c r="C865" s="37">
        <v>-10.5</v>
      </c>
    </row>
    <row r="866" spans="1:3">
      <c r="A866" s="20">
        <v>41675</v>
      </c>
      <c r="B866" s="35" t="s">
        <v>380</v>
      </c>
      <c r="C866" s="37">
        <v>-10.4</v>
      </c>
    </row>
    <row r="867" spans="1:3">
      <c r="A867" s="20">
        <v>41675</v>
      </c>
      <c r="B867" s="35" t="s">
        <v>381</v>
      </c>
      <c r="C867" s="37">
        <v>-11.6</v>
      </c>
    </row>
    <row r="868" spans="1:3">
      <c r="A868" s="20">
        <v>41675</v>
      </c>
      <c r="B868" s="35" t="s">
        <v>382</v>
      </c>
      <c r="C868" s="37">
        <v>-11.3</v>
      </c>
    </row>
    <row r="869" spans="1:3">
      <c r="A869" s="20">
        <v>41675</v>
      </c>
      <c r="B869" s="35" t="s">
        <v>383</v>
      </c>
      <c r="C869" s="37">
        <v>-11.4</v>
      </c>
    </row>
    <row r="870" spans="1:3">
      <c r="A870" s="20">
        <v>41676</v>
      </c>
      <c r="B870" s="35" t="s">
        <v>360</v>
      </c>
      <c r="C870" s="37">
        <v>-11.8</v>
      </c>
    </row>
    <row r="871" spans="1:3">
      <c r="A871" s="20">
        <v>41676</v>
      </c>
      <c r="B871" s="35" t="s">
        <v>361</v>
      </c>
      <c r="C871" s="37">
        <v>-12.2</v>
      </c>
    </row>
    <row r="872" spans="1:3">
      <c r="A872" s="20">
        <v>41676</v>
      </c>
      <c r="B872" s="35" t="s">
        <v>362</v>
      </c>
      <c r="C872" s="37">
        <v>-13</v>
      </c>
    </row>
    <row r="873" spans="1:3">
      <c r="A873" s="20">
        <v>41676</v>
      </c>
      <c r="B873" s="35" t="s">
        <v>363</v>
      </c>
      <c r="C873" s="37">
        <v>-14</v>
      </c>
    </row>
    <row r="874" spans="1:3">
      <c r="A874" s="20">
        <v>41676</v>
      </c>
      <c r="B874" s="35" t="s">
        <v>364</v>
      </c>
      <c r="C874" s="37">
        <v>-14.8</v>
      </c>
    </row>
    <row r="875" spans="1:3">
      <c r="A875" s="20">
        <v>41676</v>
      </c>
      <c r="B875" s="35" t="s">
        <v>365</v>
      </c>
      <c r="C875" s="37">
        <v>-15.5</v>
      </c>
    </row>
    <row r="876" spans="1:3">
      <c r="A876" s="20">
        <v>41676</v>
      </c>
      <c r="B876" s="35" t="s">
        <v>366</v>
      </c>
      <c r="C876" s="37">
        <v>-15</v>
      </c>
    </row>
    <row r="877" spans="1:3">
      <c r="A877" s="20">
        <v>41676</v>
      </c>
      <c r="B877" s="35" t="s">
        <v>367</v>
      </c>
      <c r="C877" s="37">
        <v>-15.1</v>
      </c>
    </row>
    <row r="878" spans="1:3">
      <c r="A878" s="20">
        <v>41676</v>
      </c>
      <c r="B878" s="35" t="s">
        <v>368</v>
      </c>
      <c r="C878" s="37">
        <v>-13</v>
      </c>
    </row>
    <row r="879" spans="1:3">
      <c r="A879" s="20">
        <v>41676</v>
      </c>
      <c r="B879" s="35" t="s">
        <v>369</v>
      </c>
      <c r="C879" s="37">
        <v>-11.1</v>
      </c>
    </row>
    <row r="880" spans="1:3">
      <c r="A880" s="20">
        <v>41676</v>
      </c>
      <c r="B880" s="35" t="s">
        <v>370</v>
      </c>
      <c r="C880" s="37">
        <v>-9.1</v>
      </c>
    </row>
    <row r="881" spans="1:3">
      <c r="A881" s="20">
        <v>41676</v>
      </c>
      <c r="B881" s="35" t="s">
        <v>371</v>
      </c>
      <c r="C881" s="37">
        <v>-7.5</v>
      </c>
    </row>
    <row r="882" spans="1:3">
      <c r="A882" s="20">
        <v>41676</v>
      </c>
      <c r="B882" s="35" t="s">
        <v>372</v>
      </c>
      <c r="C882" s="37">
        <v>-6.9</v>
      </c>
    </row>
    <row r="883" spans="1:3">
      <c r="A883" s="20">
        <v>41676</v>
      </c>
      <c r="B883" s="35" t="s">
        <v>373</v>
      </c>
      <c r="C883" s="37">
        <v>-7.1</v>
      </c>
    </row>
    <row r="884" spans="1:3">
      <c r="A884" s="20">
        <v>41676</v>
      </c>
      <c r="B884" s="35" t="s">
        <v>374</v>
      </c>
      <c r="C884" s="37">
        <v>-7.1</v>
      </c>
    </row>
    <row r="885" spans="1:3">
      <c r="A885" s="20">
        <v>41676</v>
      </c>
      <c r="B885" s="35" t="s">
        <v>375</v>
      </c>
      <c r="C885" s="37">
        <v>-7.9</v>
      </c>
    </row>
    <row r="886" spans="1:3">
      <c r="A886" s="20">
        <v>41676</v>
      </c>
      <c r="B886" s="35" t="s">
        <v>376</v>
      </c>
      <c r="C886" s="37">
        <v>-9.6999999999999993</v>
      </c>
    </row>
    <row r="887" spans="1:3">
      <c r="A887" s="20">
        <v>41676</v>
      </c>
      <c r="B887" s="35" t="s">
        <v>377</v>
      </c>
      <c r="C887" s="37">
        <v>-12.2</v>
      </c>
    </row>
    <row r="888" spans="1:3">
      <c r="A888" s="20">
        <v>41676</v>
      </c>
      <c r="B888" s="35" t="s">
        <v>378</v>
      </c>
      <c r="C888" s="37">
        <v>-14.3</v>
      </c>
    </row>
    <row r="889" spans="1:3">
      <c r="A889" s="20">
        <v>41676</v>
      </c>
      <c r="B889" s="35" t="s">
        <v>379</v>
      </c>
      <c r="C889" s="37">
        <v>-13</v>
      </c>
    </row>
    <row r="890" spans="1:3">
      <c r="A890" s="20">
        <v>41676</v>
      </c>
      <c r="B890" s="35" t="s">
        <v>380</v>
      </c>
      <c r="C890" s="37">
        <v>-13.8</v>
      </c>
    </row>
    <row r="891" spans="1:3">
      <c r="A891" s="20">
        <v>41676</v>
      </c>
      <c r="B891" s="35" t="s">
        <v>381</v>
      </c>
      <c r="C891" s="37">
        <v>-13</v>
      </c>
    </row>
    <row r="892" spans="1:3">
      <c r="A892" s="20">
        <v>41676</v>
      </c>
      <c r="B892" s="35" t="s">
        <v>382</v>
      </c>
      <c r="C892" s="37">
        <v>-12.9</v>
      </c>
    </row>
    <row r="893" spans="1:3">
      <c r="A893" s="20">
        <v>41676</v>
      </c>
      <c r="B893" s="35" t="s">
        <v>383</v>
      </c>
      <c r="C893" s="37">
        <v>-13.1</v>
      </c>
    </row>
    <row r="894" spans="1:3">
      <c r="A894" s="20">
        <v>41677</v>
      </c>
      <c r="B894" s="35" t="s">
        <v>360</v>
      </c>
      <c r="C894" s="37">
        <v>-13.3</v>
      </c>
    </row>
    <row r="895" spans="1:3">
      <c r="A895" s="20">
        <v>41677</v>
      </c>
      <c r="B895" s="35" t="s">
        <v>361</v>
      </c>
      <c r="C895" s="37">
        <v>-13.6</v>
      </c>
    </row>
    <row r="896" spans="1:3">
      <c r="A896" s="20">
        <v>41677</v>
      </c>
      <c r="B896" s="35" t="s">
        <v>362</v>
      </c>
      <c r="C896" s="37">
        <v>-12.8</v>
      </c>
    </row>
    <row r="897" spans="1:3">
      <c r="A897" s="20">
        <v>41677</v>
      </c>
      <c r="B897" s="35" t="s">
        <v>363</v>
      </c>
      <c r="C897" s="37">
        <v>-12.4</v>
      </c>
    </row>
    <row r="898" spans="1:3">
      <c r="A898" s="20">
        <v>41677</v>
      </c>
      <c r="B898" s="35" t="s">
        <v>364</v>
      </c>
      <c r="C898" s="37">
        <v>-11.9</v>
      </c>
    </row>
    <row r="899" spans="1:3">
      <c r="A899" s="20">
        <v>41677</v>
      </c>
      <c r="B899" s="35" t="s">
        <v>365</v>
      </c>
      <c r="C899" s="37">
        <v>-12</v>
      </c>
    </row>
    <row r="900" spans="1:3">
      <c r="A900" s="20">
        <v>41677</v>
      </c>
      <c r="B900" s="35" t="s">
        <v>366</v>
      </c>
      <c r="C900" s="37">
        <v>-11.7</v>
      </c>
    </row>
    <row r="901" spans="1:3">
      <c r="A901" s="20">
        <v>41677</v>
      </c>
      <c r="B901" s="35" t="s">
        <v>367</v>
      </c>
      <c r="C901" s="37">
        <v>-11.6</v>
      </c>
    </row>
    <row r="902" spans="1:3">
      <c r="A902" s="20">
        <v>41677</v>
      </c>
      <c r="B902" s="35" t="s">
        <v>368</v>
      </c>
      <c r="C902" s="37">
        <v>-9.6</v>
      </c>
    </row>
    <row r="903" spans="1:3">
      <c r="A903" s="20">
        <v>41677</v>
      </c>
      <c r="B903" s="35" t="s">
        <v>369</v>
      </c>
      <c r="C903" s="37">
        <v>-7.8</v>
      </c>
    </row>
    <row r="904" spans="1:3">
      <c r="A904" s="20">
        <v>41677</v>
      </c>
      <c r="B904" s="35" t="s">
        <v>370</v>
      </c>
      <c r="C904" s="37">
        <v>-7.1</v>
      </c>
    </row>
    <row r="905" spans="1:3">
      <c r="A905" s="20">
        <v>41677</v>
      </c>
      <c r="B905" s="35" t="s">
        <v>371</v>
      </c>
      <c r="C905" s="37">
        <v>-5.0999999999999996</v>
      </c>
    </row>
    <row r="906" spans="1:3">
      <c r="A906" s="20">
        <v>41677</v>
      </c>
      <c r="B906" s="35" t="s">
        <v>372</v>
      </c>
      <c r="C906" s="37">
        <v>-3.4</v>
      </c>
    </row>
    <row r="907" spans="1:3">
      <c r="A907" s="20">
        <v>41677</v>
      </c>
      <c r="B907" s="35" t="s">
        <v>373</v>
      </c>
      <c r="C907" s="37">
        <v>-2.2999999999999998</v>
      </c>
    </row>
    <row r="908" spans="1:3">
      <c r="A908" s="20">
        <v>41677</v>
      </c>
      <c r="B908" s="35" t="s">
        <v>374</v>
      </c>
      <c r="C908" s="37">
        <v>-1.5</v>
      </c>
    </row>
    <row r="909" spans="1:3">
      <c r="A909" s="20">
        <v>41677</v>
      </c>
      <c r="B909" s="35" t="s">
        <v>375</v>
      </c>
      <c r="C909" s="37">
        <v>-1.8</v>
      </c>
    </row>
    <row r="910" spans="1:3">
      <c r="A910" s="20">
        <v>41677</v>
      </c>
      <c r="B910" s="35" t="s">
        <v>376</v>
      </c>
      <c r="C910" s="37">
        <v>-4</v>
      </c>
    </row>
    <row r="911" spans="1:3">
      <c r="A911" s="20">
        <v>41677</v>
      </c>
      <c r="B911" s="35" t="s">
        <v>377</v>
      </c>
      <c r="C911" s="37">
        <v>-6.1</v>
      </c>
    </row>
    <row r="912" spans="1:3">
      <c r="A912" s="20">
        <v>41677</v>
      </c>
      <c r="B912" s="35" t="s">
        <v>378</v>
      </c>
      <c r="C912" s="37">
        <v>-5.6</v>
      </c>
    </row>
    <row r="913" spans="1:3">
      <c r="A913" s="20">
        <v>41677</v>
      </c>
      <c r="B913" s="35" t="s">
        <v>379</v>
      </c>
      <c r="C913" s="37">
        <v>-5.0999999999999996</v>
      </c>
    </row>
    <row r="914" spans="1:3">
      <c r="A914" s="20">
        <v>41677</v>
      </c>
      <c r="B914" s="35" t="s">
        <v>380</v>
      </c>
      <c r="C914" s="37">
        <v>-3.2</v>
      </c>
    </row>
    <row r="915" spans="1:3">
      <c r="A915" s="20">
        <v>41677</v>
      </c>
      <c r="B915" s="35" t="s">
        <v>381</v>
      </c>
      <c r="C915" s="37">
        <v>-3.7</v>
      </c>
    </row>
    <row r="916" spans="1:3">
      <c r="A916" s="20">
        <v>41677</v>
      </c>
      <c r="B916" s="35" t="s">
        <v>382</v>
      </c>
      <c r="C916" s="37">
        <v>-4.4000000000000004</v>
      </c>
    </row>
    <row r="917" spans="1:3">
      <c r="A917" s="20">
        <v>41677</v>
      </c>
      <c r="B917" s="35" t="s">
        <v>383</v>
      </c>
      <c r="C917" s="37">
        <v>-4.5</v>
      </c>
    </row>
    <row r="918" spans="1:3">
      <c r="A918" s="20">
        <v>41678</v>
      </c>
      <c r="B918" s="35" t="s">
        <v>360</v>
      </c>
      <c r="C918" s="37">
        <v>-4.5</v>
      </c>
    </row>
    <row r="919" spans="1:3">
      <c r="A919" s="20">
        <v>41678</v>
      </c>
      <c r="B919" s="35" t="s">
        <v>361</v>
      </c>
      <c r="C919" s="37">
        <v>-4.7</v>
      </c>
    </row>
    <row r="920" spans="1:3">
      <c r="A920" s="20">
        <v>41678</v>
      </c>
      <c r="B920" s="35" t="s">
        <v>362</v>
      </c>
      <c r="C920" s="37">
        <v>-4.2</v>
      </c>
    </row>
    <row r="921" spans="1:3">
      <c r="A921" s="20">
        <v>41678</v>
      </c>
      <c r="B921" s="35" t="s">
        <v>363</v>
      </c>
      <c r="C921" s="37">
        <v>-6.6</v>
      </c>
    </row>
    <row r="922" spans="1:3">
      <c r="A922" s="20">
        <v>41678</v>
      </c>
      <c r="B922" s="35" t="s">
        <v>364</v>
      </c>
      <c r="C922" s="37">
        <v>-7.1</v>
      </c>
    </row>
    <row r="923" spans="1:3">
      <c r="A923" s="20">
        <v>41678</v>
      </c>
      <c r="B923" s="35" t="s">
        <v>365</v>
      </c>
      <c r="C923" s="37">
        <v>-7.4</v>
      </c>
    </row>
    <row r="924" spans="1:3">
      <c r="A924" s="20">
        <v>41678</v>
      </c>
      <c r="B924" s="35" t="s">
        <v>366</v>
      </c>
      <c r="C924" s="37">
        <v>-3.8</v>
      </c>
    </row>
    <row r="925" spans="1:3">
      <c r="A925" s="20">
        <v>41678</v>
      </c>
      <c r="B925" s="35" t="s">
        <v>367</v>
      </c>
      <c r="C925" s="37">
        <v>-2.9</v>
      </c>
    </row>
    <row r="926" spans="1:3">
      <c r="A926" s="20">
        <v>41678</v>
      </c>
      <c r="B926" s="35" t="s">
        <v>368</v>
      </c>
      <c r="C926" s="37">
        <v>-1.5</v>
      </c>
    </row>
    <row r="927" spans="1:3">
      <c r="A927" s="20">
        <v>41678</v>
      </c>
      <c r="B927" s="35" t="s">
        <v>369</v>
      </c>
      <c r="C927" s="37">
        <v>-1.2</v>
      </c>
    </row>
    <row r="928" spans="1:3">
      <c r="A928" s="20">
        <v>41678</v>
      </c>
      <c r="B928" s="35" t="s">
        <v>370</v>
      </c>
      <c r="C928" s="37">
        <v>-0.7</v>
      </c>
    </row>
    <row r="929" spans="1:3">
      <c r="A929" s="20">
        <v>41678</v>
      </c>
      <c r="B929" s="35" t="s">
        <v>371</v>
      </c>
      <c r="C929" s="37">
        <v>-0.6</v>
      </c>
    </row>
    <row r="930" spans="1:3">
      <c r="A930" s="20">
        <v>41678</v>
      </c>
      <c r="B930" s="35" t="s">
        <v>372</v>
      </c>
      <c r="C930" s="37">
        <v>-3.7</v>
      </c>
    </row>
    <row r="931" spans="1:3">
      <c r="A931" s="20">
        <v>41678</v>
      </c>
      <c r="B931" s="35" t="s">
        <v>373</v>
      </c>
      <c r="C931" s="37">
        <v>-4.2</v>
      </c>
    </row>
    <row r="932" spans="1:3">
      <c r="A932" s="20">
        <v>41678</v>
      </c>
      <c r="B932" s="35" t="s">
        <v>374</v>
      </c>
      <c r="C932" s="37">
        <v>-4.2</v>
      </c>
    </row>
    <row r="933" spans="1:3">
      <c r="A933" s="20">
        <v>41678</v>
      </c>
      <c r="B933" s="35" t="s">
        <v>375</v>
      </c>
      <c r="C933" s="37">
        <v>-4.7</v>
      </c>
    </row>
    <row r="934" spans="1:3">
      <c r="A934" s="20">
        <v>41678</v>
      </c>
      <c r="B934" s="35" t="s">
        <v>376</v>
      </c>
      <c r="C934" s="37">
        <v>-5.4</v>
      </c>
    </row>
    <row r="935" spans="1:3">
      <c r="A935" s="20">
        <v>41678</v>
      </c>
      <c r="B935" s="35" t="s">
        <v>377</v>
      </c>
      <c r="C935" s="37">
        <v>-5.8</v>
      </c>
    </row>
    <row r="936" spans="1:3">
      <c r="A936" s="20">
        <v>41678</v>
      </c>
      <c r="B936" s="35" t="s">
        <v>378</v>
      </c>
      <c r="C936" s="37">
        <v>-6.3</v>
      </c>
    </row>
    <row r="937" spans="1:3">
      <c r="A937" s="20">
        <v>41678</v>
      </c>
      <c r="B937" s="35" t="s">
        <v>379</v>
      </c>
      <c r="C937" s="37">
        <v>-6.6</v>
      </c>
    </row>
    <row r="938" spans="1:3">
      <c r="A938" s="20">
        <v>41678</v>
      </c>
      <c r="B938" s="35" t="s">
        <v>380</v>
      </c>
      <c r="C938" s="37">
        <v>-7.2</v>
      </c>
    </row>
    <row r="939" spans="1:3">
      <c r="A939" s="20">
        <v>41678</v>
      </c>
      <c r="B939" s="35" t="s">
        <v>381</v>
      </c>
      <c r="C939" s="37">
        <v>-10</v>
      </c>
    </row>
    <row r="940" spans="1:3">
      <c r="A940" s="20">
        <v>41678</v>
      </c>
      <c r="B940" s="35" t="s">
        <v>382</v>
      </c>
      <c r="C940" s="37">
        <v>-11.5</v>
      </c>
    </row>
    <row r="941" spans="1:3">
      <c r="A941" s="20">
        <v>41678</v>
      </c>
      <c r="B941" s="35" t="s">
        <v>383</v>
      </c>
      <c r="C941" s="37">
        <v>-11.1</v>
      </c>
    </row>
    <row r="942" spans="1:3">
      <c r="A942" s="20">
        <v>41679</v>
      </c>
      <c r="B942" s="35" t="s">
        <v>360</v>
      </c>
      <c r="C942" s="37">
        <v>-9.8000000000000007</v>
      </c>
    </row>
    <row r="943" spans="1:3">
      <c r="A943" s="20">
        <v>41679</v>
      </c>
      <c r="B943" s="35" t="s">
        <v>361</v>
      </c>
      <c r="C943" s="37">
        <v>-10.8</v>
      </c>
    </row>
    <row r="944" spans="1:3">
      <c r="A944" s="20">
        <v>41679</v>
      </c>
      <c r="B944" s="35" t="s">
        <v>362</v>
      </c>
      <c r="C944" s="37">
        <v>-12.9</v>
      </c>
    </row>
    <row r="945" spans="1:3">
      <c r="A945" s="20">
        <v>41679</v>
      </c>
      <c r="B945" s="35" t="s">
        <v>363</v>
      </c>
      <c r="C945" s="37">
        <v>-13.5</v>
      </c>
    </row>
    <row r="946" spans="1:3">
      <c r="A946" s="20">
        <v>41679</v>
      </c>
      <c r="B946" s="35" t="s">
        <v>364</v>
      </c>
      <c r="C946" s="37">
        <v>-13.4</v>
      </c>
    </row>
    <row r="947" spans="1:3">
      <c r="A947" s="20">
        <v>41679</v>
      </c>
      <c r="B947" s="35" t="s">
        <v>365</v>
      </c>
      <c r="C947" s="37">
        <v>-14.3</v>
      </c>
    </row>
    <row r="948" spans="1:3">
      <c r="A948" s="20">
        <v>41679</v>
      </c>
      <c r="B948" s="35" t="s">
        <v>366</v>
      </c>
      <c r="C948" s="37">
        <v>-14</v>
      </c>
    </row>
    <row r="949" spans="1:3">
      <c r="A949" s="20">
        <v>41679</v>
      </c>
      <c r="B949" s="35" t="s">
        <v>367</v>
      </c>
      <c r="C949" s="37">
        <v>-13.2</v>
      </c>
    </row>
    <row r="950" spans="1:3">
      <c r="A950" s="20">
        <v>41679</v>
      </c>
      <c r="B950" s="35" t="s">
        <v>368</v>
      </c>
      <c r="C950" s="37">
        <v>-13.2</v>
      </c>
    </row>
    <row r="951" spans="1:3">
      <c r="A951" s="20">
        <v>41679</v>
      </c>
      <c r="B951" s="35" t="s">
        <v>369</v>
      </c>
      <c r="C951" s="37">
        <v>-11.7</v>
      </c>
    </row>
    <row r="952" spans="1:3">
      <c r="A952" s="20">
        <v>41679</v>
      </c>
      <c r="B952" s="35" t="s">
        <v>370</v>
      </c>
      <c r="C952" s="37">
        <v>-9</v>
      </c>
    </row>
    <row r="953" spans="1:3">
      <c r="A953" s="20">
        <v>41679</v>
      </c>
      <c r="B953" s="35" t="s">
        <v>371</v>
      </c>
      <c r="C953" s="37">
        <v>-8.3000000000000007</v>
      </c>
    </row>
    <row r="954" spans="1:3">
      <c r="A954" s="20">
        <v>41679</v>
      </c>
      <c r="B954" s="35" t="s">
        <v>372</v>
      </c>
      <c r="C954" s="37">
        <v>-6.8</v>
      </c>
    </row>
    <row r="955" spans="1:3">
      <c r="A955" s="20">
        <v>41679</v>
      </c>
      <c r="B955" s="35" t="s">
        <v>373</v>
      </c>
      <c r="C955" s="37">
        <v>-4.0999999999999996</v>
      </c>
    </row>
    <row r="956" spans="1:3">
      <c r="A956" s="20">
        <v>41679</v>
      </c>
      <c r="B956" s="35" t="s">
        <v>374</v>
      </c>
      <c r="C956" s="37">
        <v>0.1</v>
      </c>
    </row>
    <row r="957" spans="1:3">
      <c r="A957" s="20">
        <v>41679</v>
      </c>
      <c r="B957" s="35" t="s">
        <v>375</v>
      </c>
      <c r="C957" s="37">
        <v>0.6</v>
      </c>
    </row>
    <row r="958" spans="1:3">
      <c r="A958" s="20">
        <v>41679</v>
      </c>
      <c r="B958" s="35" t="s">
        <v>376</v>
      </c>
      <c r="C958" s="37">
        <v>0.1</v>
      </c>
    </row>
    <row r="959" spans="1:3">
      <c r="A959" s="20">
        <v>41679</v>
      </c>
      <c r="B959" s="35" t="s">
        <v>377</v>
      </c>
      <c r="C959" s="37">
        <v>-0.2</v>
      </c>
    </row>
    <row r="960" spans="1:3">
      <c r="A960" s="20">
        <v>41679</v>
      </c>
      <c r="B960" s="35" t="s">
        <v>378</v>
      </c>
      <c r="C960" s="37">
        <v>-0.5</v>
      </c>
    </row>
    <row r="961" spans="1:3">
      <c r="A961" s="20">
        <v>41679</v>
      </c>
      <c r="B961" s="35" t="s">
        <v>379</v>
      </c>
      <c r="C961" s="37">
        <v>-1.5</v>
      </c>
    </row>
    <row r="962" spans="1:3">
      <c r="A962" s="20">
        <v>41679</v>
      </c>
      <c r="B962" s="35" t="s">
        <v>380</v>
      </c>
      <c r="C962" s="37">
        <v>-2</v>
      </c>
    </row>
    <row r="963" spans="1:3">
      <c r="A963" s="20">
        <v>41679</v>
      </c>
      <c r="B963" s="35" t="s">
        <v>381</v>
      </c>
      <c r="C963" s="37">
        <v>-2.4</v>
      </c>
    </row>
    <row r="964" spans="1:3">
      <c r="A964" s="20">
        <v>41679</v>
      </c>
      <c r="B964" s="35" t="s">
        <v>382</v>
      </c>
      <c r="C964" s="37">
        <v>-3.6</v>
      </c>
    </row>
    <row r="965" spans="1:3">
      <c r="A965" s="20">
        <v>41679</v>
      </c>
      <c r="B965" s="35" t="s">
        <v>383</v>
      </c>
      <c r="C965" s="37">
        <v>0.4</v>
      </c>
    </row>
    <row r="966" spans="1:3">
      <c r="A966" s="20">
        <v>41680</v>
      </c>
      <c r="B966" s="35" t="s">
        <v>360</v>
      </c>
      <c r="C966" s="37">
        <v>0</v>
      </c>
    </row>
    <row r="967" spans="1:3">
      <c r="A967" s="20">
        <v>41680</v>
      </c>
      <c r="B967" s="35" t="s">
        <v>361</v>
      </c>
      <c r="C967" s="37">
        <v>-3.8</v>
      </c>
    </row>
    <row r="968" spans="1:3">
      <c r="A968" s="20">
        <v>41680</v>
      </c>
      <c r="B968" s="35" t="s">
        <v>362</v>
      </c>
      <c r="C968" s="37">
        <v>-1</v>
      </c>
    </row>
    <row r="969" spans="1:3">
      <c r="A969" s="20">
        <v>41680</v>
      </c>
      <c r="B969" s="35" t="s">
        <v>363</v>
      </c>
      <c r="C969" s="37">
        <v>-1.7</v>
      </c>
    </row>
    <row r="970" spans="1:3">
      <c r="A970" s="20">
        <v>41680</v>
      </c>
      <c r="B970" s="35" t="s">
        <v>364</v>
      </c>
      <c r="C970" s="37">
        <v>-3</v>
      </c>
    </row>
    <row r="971" spans="1:3">
      <c r="A971" s="20">
        <v>41680</v>
      </c>
      <c r="B971" s="35" t="s">
        <v>365</v>
      </c>
      <c r="C971" s="37">
        <v>-3.6</v>
      </c>
    </row>
    <row r="972" spans="1:3">
      <c r="A972" s="20">
        <v>41680</v>
      </c>
      <c r="B972" s="35" t="s">
        <v>366</v>
      </c>
      <c r="C972" s="37">
        <v>-3.8</v>
      </c>
    </row>
    <row r="973" spans="1:3">
      <c r="A973" s="20">
        <v>41680</v>
      </c>
      <c r="B973" s="35" t="s">
        <v>367</v>
      </c>
      <c r="C973" s="37">
        <v>-4.5999999999999996</v>
      </c>
    </row>
    <row r="974" spans="1:3">
      <c r="A974" s="20">
        <v>41680</v>
      </c>
      <c r="B974" s="35" t="s">
        <v>368</v>
      </c>
      <c r="C974" s="37">
        <v>-2.5</v>
      </c>
    </row>
    <row r="975" spans="1:3">
      <c r="A975" s="20">
        <v>41680</v>
      </c>
      <c r="B975" s="35" t="s">
        <v>369</v>
      </c>
      <c r="C975" s="37">
        <v>-1.6</v>
      </c>
    </row>
    <row r="976" spans="1:3">
      <c r="A976" s="20">
        <v>41680</v>
      </c>
      <c r="B976" s="35" t="s">
        <v>370</v>
      </c>
      <c r="C976" s="37">
        <v>-0.3</v>
      </c>
    </row>
    <row r="977" spans="1:3">
      <c r="A977" s="20">
        <v>41680</v>
      </c>
      <c r="B977" s="35" t="s">
        <v>371</v>
      </c>
      <c r="C977" s="37">
        <v>0.1</v>
      </c>
    </row>
    <row r="978" spans="1:3">
      <c r="A978" s="20">
        <v>41680</v>
      </c>
      <c r="B978" s="35" t="s">
        <v>372</v>
      </c>
      <c r="C978" s="37">
        <v>0.2</v>
      </c>
    </row>
    <row r="979" spans="1:3">
      <c r="A979" s="20">
        <v>41680</v>
      </c>
      <c r="B979" s="35" t="s">
        <v>373</v>
      </c>
      <c r="C979" s="37">
        <v>-0.4</v>
      </c>
    </row>
    <row r="980" spans="1:3">
      <c r="A980" s="20">
        <v>41680</v>
      </c>
      <c r="B980" s="35" t="s">
        <v>374</v>
      </c>
      <c r="C980" s="37">
        <v>-0.9</v>
      </c>
    </row>
    <row r="981" spans="1:3">
      <c r="A981" s="20">
        <v>41680</v>
      </c>
      <c r="B981" s="35" t="s">
        <v>375</v>
      </c>
      <c r="C981" s="37">
        <v>-2.2000000000000002</v>
      </c>
    </row>
    <row r="982" spans="1:3">
      <c r="A982" s="20">
        <v>41680</v>
      </c>
      <c r="B982" s="35" t="s">
        <v>376</v>
      </c>
      <c r="C982" s="37">
        <v>-3.5</v>
      </c>
    </row>
    <row r="983" spans="1:3">
      <c r="A983" s="20">
        <v>41680</v>
      </c>
      <c r="B983" s="35" t="s">
        <v>377</v>
      </c>
      <c r="C983" s="37">
        <v>-4.7</v>
      </c>
    </row>
    <row r="984" spans="1:3">
      <c r="A984" s="20">
        <v>41680</v>
      </c>
      <c r="B984" s="35" t="s">
        <v>378</v>
      </c>
      <c r="C984" s="37">
        <v>-7.2</v>
      </c>
    </row>
    <row r="985" spans="1:3">
      <c r="A985" s="20">
        <v>41680</v>
      </c>
      <c r="B985" s="35" t="s">
        <v>379</v>
      </c>
      <c r="C985" s="37">
        <v>-8.1</v>
      </c>
    </row>
    <row r="986" spans="1:3">
      <c r="A986" s="20">
        <v>41680</v>
      </c>
      <c r="B986" s="35" t="s">
        <v>380</v>
      </c>
      <c r="C986" s="37">
        <v>-8</v>
      </c>
    </row>
    <row r="987" spans="1:3">
      <c r="A987" s="20">
        <v>41680</v>
      </c>
      <c r="B987" s="35" t="s">
        <v>381</v>
      </c>
      <c r="C987" s="37">
        <v>-9.9</v>
      </c>
    </row>
    <row r="988" spans="1:3">
      <c r="A988" s="20">
        <v>41680</v>
      </c>
      <c r="B988" s="35" t="s">
        <v>382</v>
      </c>
      <c r="C988" s="37">
        <v>-10.199999999999999</v>
      </c>
    </row>
    <row r="989" spans="1:3">
      <c r="A989" s="20">
        <v>41680</v>
      </c>
      <c r="B989" s="35" t="s">
        <v>383</v>
      </c>
      <c r="C989" s="37">
        <v>-11</v>
      </c>
    </row>
    <row r="990" spans="1:3">
      <c r="A990" s="20">
        <v>41681</v>
      </c>
      <c r="B990" s="35" t="s">
        <v>360</v>
      </c>
      <c r="C990" s="37">
        <v>-11.1</v>
      </c>
    </row>
    <row r="991" spans="1:3">
      <c r="A991" s="20">
        <v>41681</v>
      </c>
      <c r="B991" s="35" t="s">
        <v>361</v>
      </c>
      <c r="C991" s="37">
        <v>-11.6</v>
      </c>
    </row>
    <row r="992" spans="1:3">
      <c r="A992" s="20">
        <v>41681</v>
      </c>
      <c r="B992" s="35" t="s">
        <v>362</v>
      </c>
      <c r="C992" s="37">
        <v>-12</v>
      </c>
    </row>
    <row r="993" spans="1:3">
      <c r="A993" s="20">
        <v>41681</v>
      </c>
      <c r="B993" s="35" t="s">
        <v>363</v>
      </c>
      <c r="C993" s="37">
        <v>-11.9</v>
      </c>
    </row>
    <row r="994" spans="1:3">
      <c r="A994" s="20">
        <v>41681</v>
      </c>
      <c r="B994" s="35" t="s">
        <v>364</v>
      </c>
      <c r="C994" s="37">
        <v>-12.6</v>
      </c>
    </row>
    <row r="995" spans="1:3">
      <c r="A995" s="20">
        <v>41681</v>
      </c>
      <c r="B995" s="35" t="s">
        <v>365</v>
      </c>
      <c r="C995" s="37">
        <v>-12.5</v>
      </c>
    </row>
    <row r="996" spans="1:3">
      <c r="A996" s="20">
        <v>41681</v>
      </c>
      <c r="B996" s="35" t="s">
        <v>366</v>
      </c>
      <c r="C996" s="37">
        <v>-11.4</v>
      </c>
    </row>
    <row r="997" spans="1:3">
      <c r="A997" s="20">
        <v>41681</v>
      </c>
      <c r="B997" s="35" t="s">
        <v>367</v>
      </c>
      <c r="C997" s="37">
        <v>-10.9</v>
      </c>
    </row>
    <row r="998" spans="1:3">
      <c r="A998" s="20">
        <v>41681</v>
      </c>
      <c r="B998" s="35" t="s">
        <v>368</v>
      </c>
      <c r="C998" s="37">
        <v>-10.1</v>
      </c>
    </row>
    <row r="999" spans="1:3">
      <c r="A999" s="20">
        <v>41681</v>
      </c>
      <c r="B999" s="35" t="s">
        <v>369</v>
      </c>
      <c r="C999" s="37">
        <v>-7.5</v>
      </c>
    </row>
    <row r="1000" spans="1:3">
      <c r="A1000" s="20">
        <v>41681</v>
      </c>
      <c r="B1000" s="35" t="s">
        <v>370</v>
      </c>
      <c r="C1000" s="37">
        <v>-4.8</v>
      </c>
    </row>
    <row r="1001" spans="1:3">
      <c r="A1001" s="20">
        <v>41681</v>
      </c>
      <c r="B1001" s="35" t="s">
        <v>371</v>
      </c>
      <c r="C1001" s="37">
        <v>-0.8</v>
      </c>
    </row>
    <row r="1002" spans="1:3">
      <c r="A1002" s="20">
        <v>41681</v>
      </c>
      <c r="B1002" s="35" t="s">
        <v>372</v>
      </c>
      <c r="C1002" s="37">
        <v>1.7</v>
      </c>
    </row>
    <row r="1003" spans="1:3">
      <c r="A1003" s="20">
        <v>41681</v>
      </c>
      <c r="B1003" s="35" t="s">
        <v>373</v>
      </c>
      <c r="C1003" s="37">
        <v>3.9</v>
      </c>
    </row>
    <row r="1004" spans="1:3">
      <c r="A1004" s="20">
        <v>41681</v>
      </c>
      <c r="B1004" s="35" t="s">
        <v>374</v>
      </c>
      <c r="C1004" s="37">
        <v>4.5999999999999996</v>
      </c>
    </row>
    <row r="1005" spans="1:3">
      <c r="A1005" s="20">
        <v>41681</v>
      </c>
      <c r="B1005" s="35" t="s">
        <v>375</v>
      </c>
      <c r="C1005" s="37">
        <v>4.0999999999999996</v>
      </c>
    </row>
    <row r="1006" spans="1:3">
      <c r="A1006" s="20">
        <v>41681</v>
      </c>
      <c r="B1006" s="35" t="s">
        <v>376</v>
      </c>
      <c r="C1006" s="37">
        <v>1</v>
      </c>
    </row>
    <row r="1007" spans="1:3">
      <c r="A1007" s="20">
        <v>41681</v>
      </c>
      <c r="B1007" s="35" t="s">
        <v>377</v>
      </c>
      <c r="C1007" s="37">
        <v>-0.9</v>
      </c>
    </row>
    <row r="1008" spans="1:3">
      <c r="A1008" s="20">
        <v>41681</v>
      </c>
      <c r="B1008" s="35" t="s">
        <v>378</v>
      </c>
      <c r="C1008" s="37">
        <v>-1.6</v>
      </c>
    </row>
    <row r="1009" spans="1:3">
      <c r="A1009" s="20">
        <v>41681</v>
      </c>
      <c r="B1009" s="35" t="s">
        <v>379</v>
      </c>
      <c r="C1009" s="37">
        <v>-2.7</v>
      </c>
    </row>
    <row r="1010" spans="1:3">
      <c r="A1010" s="20">
        <v>41681</v>
      </c>
      <c r="B1010" s="35" t="s">
        <v>380</v>
      </c>
      <c r="C1010" s="37">
        <v>-3.4</v>
      </c>
    </row>
    <row r="1011" spans="1:3">
      <c r="A1011" s="20">
        <v>41681</v>
      </c>
      <c r="B1011" s="35" t="s">
        <v>381</v>
      </c>
      <c r="C1011" s="37">
        <v>-4</v>
      </c>
    </row>
    <row r="1012" spans="1:3">
      <c r="A1012" s="20">
        <v>41681</v>
      </c>
      <c r="B1012" s="35" t="s">
        <v>382</v>
      </c>
      <c r="C1012" s="37">
        <v>-3.3</v>
      </c>
    </row>
    <row r="1013" spans="1:3">
      <c r="A1013" s="20">
        <v>41681</v>
      </c>
      <c r="B1013" s="35" t="s">
        <v>383</v>
      </c>
      <c r="C1013" s="37">
        <v>-3.4</v>
      </c>
    </row>
    <row r="1014" spans="1:3">
      <c r="A1014" s="20">
        <v>41682</v>
      </c>
      <c r="B1014" s="35" t="s">
        <v>360</v>
      </c>
      <c r="C1014" s="37">
        <v>-3.2</v>
      </c>
    </row>
    <row r="1015" spans="1:3">
      <c r="A1015" s="20">
        <v>41682</v>
      </c>
      <c r="B1015" s="35" t="s">
        <v>361</v>
      </c>
      <c r="C1015" s="37">
        <v>-3.9</v>
      </c>
    </row>
    <row r="1016" spans="1:3">
      <c r="A1016" s="20">
        <v>41682</v>
      </c>
      <c r="B1016" s="35" t="s">
        <v>362</v>
      </c>
      <c r="C1016" s="37">
        <v>-3.8</v>
      </c>
    </row>
    <row r="1017" spans="1:3">
      <c r="A1017" s="20">
        <v>41682</v>
      </c>
      <c r="B1017" s="35" t="s">
        <v>363</v>
      </c>
      <c r="C1017" s="37">
        <v>-3.3</v>
      </c>
    </row>
    <row r="1018" spans="1:3">
      <c r="A1018" s="20">
        <v>41682</v>
      </c>
      <c r="B1018" s="35" t="s">
        <v>364</v>
      </c>
      <c r="C1018" s="37">
        <v>-3.8</v>
      </c>
    </row>
    <row r="1019" spans="1:3">
      <c r="A1019" s="20">
        <v>41682</v>
      </c>
      <c r="B1019" s="35" t="s">
        <v>365</v>
      </c>
      <c r="C1019" s="37">
        <v>-4.2</v>
      </c>
    </row>
    <row r="1020" spans="1:3">
      <c r="A1020" s="20">
        <v>41682</v>
      </c>
      <c r="B1020" s="35" t="s">
        <v>366</v>
      </c>
      <c r="C1020" s="37">
        <v>-2.9</v>
      </c>
    </row>
    <row r="1021" spans="1:3">
      <c r="A1021" s="20">
        <v>41682</v>
      </c>
      <c r="B1021" s="35" t="s">
        <v>367</v>
      </c>
      <c r="C1021" s="37">
        <v>-2.7</v>
      </c>
    </row>
    <row r="1022" spans="1:3">
      <c r="A1022" s="20">
        <v>41682</v>
      </c>
      <c r="B1022" s="35" t="s">
        <v>368</v>
      </c>
      <c r="C1022" s="37">
        <v>-3.3</v>
      </c>
    </row>
    <row r="1023" spans="1:3">
      <c r="A1023" s="20">
        <v>41682</v>
      </c>
      <c r="B1023" s="35" t="s">
        <v>369</v>
      </c>
      <c r="C1023" s="37">
        <v>-4.0999999999999996</v>
      </c>
    </row>
    <row r="1024" spans="1:3">
      <c r="A1024" s="20">
        <v>41682</v>
      </c>
      <c r="B1024" s="35" t="s">
        <v>370</v>
      </c>
      <c r="C1024" s="37">
        <v>-4.9000000000000004</v>
      </c>
    </row>
    <row r="1025" spans="1:3">
      <c r="A1025" s="20">
        <v>41682</v>
      </c>
      <c r="B1025" s="35" t="s">
        <v>371</v>
      </c>
      <c r="C1025" s="37">
        <v>-5.5</v>
      </c>
    </row>
    <row r="1026" spans="1:3">
      <c r="A1026" s="20">
        <v>41682</v>
      </c>
      <c r="B1026" s="35" t="s">
        <v>372</v>
      </c>
      <c r="C1026" s="37">
        <v>-5.7</v>
      </c>
    </row>
    <row r="1027" spans="1:3">
      <c r="A1027" s="20">
        <v>41682</v>
      </c>
      <c r="B1027" s="35" t="s">
        <v>373</v>
      </c>
      <c r="C1027" s="37">
        <v>-5.9</v>
      </c>
    </row>
    <row r="1028" spans="1:3">
      <c r="A1028" s="20">
        <v>41682</v>
      </c>
      <c r="B1028" s="35" t="s">
        <v>374</v>
      </c>
      <c r="C1028" s="37">
        <v>-6</v>
      </c>
    </row>
    <row r="1029" spans="1:3">
      <c r="A1029" s="20">
        <v>41682</v>
      </c>
      <c r="B1029" s="35" t="s">
        <v>375</v>
      </c>
      <c r="C1029" s="37">
        <v>-7.1</v>
      </c>
    </row>
    <row r="1030" spans="1:3">
      <c r="A1030" s="20">
        <v>41682</v>
      </c>
      <c r="B1030" s="35" t="s">
        <v>376</v>
      </c>
      <c r="C1030" s="37">
        <v>-8</v>
      </c>
    </row>
    <row r="1031" spans="1:3">
      <c r="A1031" s="20">
        <v>41682</v>
      </c>
      <c r="B1031" s="35" t="s">
        <v>377</v>
      </c>
      <c r="C1031" s="37">
        <v>-9.9</v>
      </c>
    </row>
    <row r="1032" spans="1:3">
      <c r="A1032" s="20">
        <v>41682</v>
      </c>
      <c r="B1032" s="35" t="s">
        <v>378</v>
      </c>
      <c r="C1032" s="37">
        <v>-11.3</v>
      </c>
    </row>
    <row r="1033" spans="1:3">
      <c r="A1033" s="20">
        <v>41682</v>
      </c>
      <c r="B1033" s="35" t="s">
        <v>379</v>
      </c>
      <c r="C1033" s="37">
        <v>-9.3000000000000007</v>
      </c>
    </row>
    <row r="1034" spans="1:3">
      <c r="A1034" s="20">
        <v>41682</v>
      </c>
      <c r="B1034" s="35" t="s">
        <v>380</v>
      </c>
      <c r="C1034" s="37">
        <v>-11.7</v>
      </c>
    </row>
    <row r="1035" spans="1:3">
      <c r="A1035" s="20">
        <v>41682</v>
      </c>
      <c r="B1035" s="35" t="s">
        <v>381</v>
      </c>
      <c r="C1035" s="37">
        <v>-9.4</v>
      </c>
    </row>
    <row r="1036" spans="1:3">
      <c r="A1036" s="20">
        <v>41682</v>
      </c>
      <c r="B1036" s="35" t="s">
        <v>382</v>
      </c>
      <c r="C1036" s="37">
        <v>-8.4</v>
      </c>
    </row>
    <row r="1037" spans="1:3">
      <c r="A1037" s="20">
        <v>41682</v>
      </c>
      <c r="B1037" s="35" t="s">
        <v>383</v>
      </c>
      <c r="C1037" s="37">
        <v>-9</v>
      </c>
    </row>
    <row r="1038" spans="1:3">
      <c r="A1038" s="20">
        <v>41683</v>
      </c>
      <c r="B1038" s="35" t="s">
        <v>360</v>
      </c>
      <c r="C1038" s="37">
        <v>-10.6</v>
      </c>
    </row>
    <row r="1039" spans="1:3">
      <c r="A1039" s="20">
        <v>41683</v>
      </c>
      <c r="B1039" s="35" t="s">
        <v>361</v>
      </c>
      <c r="C1039" s="37">
        <v>-12.9</v>
      </c>
    </row>
    <row r="1040" spans="1:3">
      <c r="A1040" s="20">
        <v>41683</v>
      </c>
      <c r="B1040" s="35" t="s">
        <v>362</v>
      </c>
      <c r="C1040" s="37">
        <v>-13.1</v>
      </c>
    </row>
    <row r="1041" spans="1:3">
      <c r="A1041" s="20">
        <v>41683</v>
      </c>
      <c r="B1041" s="35" t="s">
        <v>363</v>
      </c>
      <c r="C1041" s="37">
        <v>-14.2</v>
      </c>
    </row>
    <row r="1042" spans="1:3">
      <c r="A1042" s="20">
        <v>41683</v>
      </c>
      <c r="B1042" s="35" t="s">
        <v>364</v>
      </c>
      <c r="C1042" s="37">
        <v>-14.7</v>
      </c>
    </row>
    <row r="1043" spans="1:3">
      <c r="A1043" s="20">
        <v>41683</v>
      </c>
      <c r="B1043" s="35" t="s">
        <v>365</v>
      </c>
      <c r="C1043" s="37">
        <v>-14.9</v>
      </c>
    </row>
    <row r="1044" spans="1:3">
      <c r="A1044" s="20">
        <v>41683</v>
      </c>
      <c r="B1044" s="35" t="s">
        <v>366</v>
      </c>
      <c r="C1044" s="37">
        <v>-15.1</v>
      </c>
    </row>
    <row r="1045" spans="1:3">
      <c r="A1045" s="20">
        <v>41683</v>
      </c>
      <c r="B1045" s="35" t="s">
        <v>367</v>
      </c>
      <c r="C1045" s="37">
        <v>-14.1</v>
      </c>
    </row>
    <row r="1046" spans="1:3">
      <c r="A1046" s="20">
        <v>41683</v>
      </c>
      <c r="B1046" s="35" t="s">
        <v>368</v>
      </c>
      <c r="C1046" s="37">
        <v>-12.3</v>
      </c>
    </row>
    <row r="1047" spans="1:3">
      <c r="A1047" s="20">
        <v>41683</v>
      </c>
      <c r="B1047" s="35" t="s">
        <v>369</v>
      </c>
      <c r="C1047" s="37">
        <v>-10.199999999999999</v>
      </c>
    </row>
    <row r="1048" spans="1:3">
      <c r="A1048" s="20">
        <v>41683</v>
      </c>
      <c r="B1048" s="35" t="s">
        <v>370</v>
      </c>
      <c r="C1048" s="37">
        <v>-8.1</v>
      </c>
    </row>
    <row r="1049" spans="1:3">
      <c r="A1049" s="20">
        <v>41683</v>
      </c>
      <c r="B1049" s="35" t="s">
        <v>371</v>
      </c>
      <c r="C1049" s="37">
        <v>-5.6</v>
      </c>
    </row>
    <row r="1050" spans="1:3">
      <c r="A1050" s="20">
        <v>41683</v>
      </c>
      <c r="B1050" s="35" t="s">
        <v>372</v>
      </c>
      <c r="C1050" s="37">
        <v>-4.9000000000000004</v>
      </c>
    </row>
    <row r="1051" spans="1:3">
      <c r="A1051" s="20">
        <v>41683</v>
      </c>
      <c r="B1051" s="35" t="s">
        <v>373</v>
      </c>
      <c r="C1051" s="37">
        <v>-5.2</v>
      </c>
    </row>
    <row r="1052" spans="1:3">
      <c r="A1052" s="20">
        <v>41683</v>
      </c>
      <c r="B1052" s="35" t="s">
        <v>374</v>
      </c>
      <c r="C1052" s="37">
        <v>-5.4</v>
      </c>
    </row>
    <row r="1053" spans="1:3">
      <c r="A1053" s="20">
        <v>41683</v>
      </c>
      <c r="B1053" s="35" t="s">
        <v>375</v>
      </c>
      <c r="C1053" s="37">
        <v>-6.2</v>
      </c>
    </row>
    <row r="1054" spans="1:3">
      <c r="A1054" s="20">
        <v>41683</v>
      </c>
      <c r="B1054" s="35" t="s">
        <v>376</v>
      </c>
      <c r="C1054" s="37">
        <v>-7.4</v>
      </c>
    </row>
    <row r="1055" spans="1:3">
      <c r="A1055" s="20">
        <v>41683</v>
      </c>
      <c r="B1055" s="35" t="s">
        <v>377</v>
      </c>
      <c r="C1055" s="37">
        <v>-9.5</v>
      </c>
    </row>
    <row r="1056" spans="1:3">
      <c r="A1056" s="20">
        <v>41683</v>
      </c>
      <c r="B1056" s="35" t="s">
        <v>378</v>
      </c>
      <c r="C1056" s="37">
        <v>-11</v>
      </c>
    </row>
    <row r="1057" spans="1:3">
      <c r="A1057" s="20">
        <v>41683</v>
      </c>
      <c r="B1057" s="35" t="s">
        <v>379</v>
      </c>
      <c r="C1057" s="37">
        <v>-12.2</v>
      </c>
    </row>
    <row r="1058" spans="1:3">
      <c r="A1058" s="20">
        <v>41683</v>
      </c>
      <c r="B1058" s="35" t="s">
        <v>380</v>
      </c>
      <c r="C1058" s="37">
        <v>-14.5</v>
      </c>
    </row>
    <row r="1059" spans="1:3">
      <c r="A1059" s="20">
        <v>41683</v>
      </c>
      <c r="B1059" s="35" t="s">
        <v>381</v>
      </c>
      <c r="C1059" s="37">
        <v>-15</v>
      </c>
    </row>
    <row r="1060" spans="1:3">
      <c r="A1060" s="20">
        <v>41683</v>
      </c>
      <c r="B1060" s="35" t="s">
        <v>382</v>
      </c>
      <c r="C1060" s="37">
        <v>-16.2</v>
      </c>
    </row>
    <row r="1061" spans="1:3">
      <c r="A1061" s="20">
        <v>41683</v>
      </c>
      <c r="B1061" s="35" t="s">
        <v>383</v>
      </c>
      <c r="C1061" s="37">
        <v>-16.600000000000001</v>
      </c>
    </row>
    <row r="1062" spans="1:3">
      <c r="A1062" s="20">
        <v>41684</v>
      </c>
      <c r="B1062" s="35" t="s">
        <v>360</v>
      </c>
      <c r="C1062" s="37">
        <v>-17.2</v>
      </c>
    </row>
    <row r="1063" spans="1:3">
      <c r="A1063" s="20">
        <v>41684</v>
      </c>
      <c r="B1063" s="35" t="s">
        <v>361</v>
      </c>
      <c r="C1063" s="37">
        <v>-16.8</v>
      </c>
    </row>
    <row r="1064" spans="1:3">
      <c r="A1064" s="20">
        <v>41684</v>
      </c>
      <c r="B1064" s="35" t="s">
        <v>362</v>
      </c>
      <c r="C1064" s="37">
        <v>-16.399999999999999</v>
      </c>
    </row>
    <row r="1065" spans="1:3">
      <c r="A1065" s="20">
        <v>41684</v>
      </c>
      <c r="B1065" s="35" t="s">
        <v>363</v>
      </c>
      <c r="C1065" s="37">
        <v>-15.5</v>
      </c>
    </row>
    <row r="1066" spans="1:3">
      <c r="A1066" s="20">
        <v>41684</v>
      </c>
      <c r="B1066" s="35" t="s">
        <v>364</v>
      </c>
      <c r="C1066" s="37">
        <v>-14.8</v>
      </c>
    </row>
    <row r="1067" spans="1:3">
      <c r="A1067" s="20">
        <v>41684</v>
      </c>
      <c r="B1067" s="35" t="s">
        <v>365</v>
      </c>
      <c r="C1067" s="37">
        <v>-16.3</v>
      </c>
    </row>
    <row r="1068" spans="1:3">
      <c r="A1068" s="20">
        <v>41684</v>
      </c>
      <c r="B1068" s="35" t="s">
        <v>366</v>
      </c>
      <c r="C1068" s="37">
        <v>-16.100000000000001</v>
      </c>
    </row>
    <row r="1069" spans="1:3">
      <c r="A1069" s="20">
        <v>41684</v>
      </c>
      <c r="B1069" s="35" t="s">
        <v>367</v>
      </c>
      <c r="C1069" s="37">
        <v>-14.7</v>
      </c>
    </row>
    <row r="1070" spans="1:3">
      <c r="A1070" s="20">
        <v>41684</v>
      </c>
      <c r="B1070" s="35" t="s">
        <v>368</v>
      </c>
      <c r="C1070" s="37">
        <v>-12.8</v>
      </c>
    </row>
    <row r="1071" spans="1:3">
      <c r="A1071" s="20">
        <v>41684</v>
      </c>
      <c r="B1071" s="35" t="s">
        <v>369</v>
      </c>
      <c r="C1071" s="37">
        <v>-11.4</v>
      </c>
    </row>
    <row r="1072" spans="1:3">
      <c r="A1072" s="20">
        <v>41684</v>
      </c>
      <c r="B1072" s="35" t="s">
        <v>370</v>
      </c>
      <c r="C1072" s="37">
        <v>-10.3</v>
      </c>
    </row>
    <row r="1073" spans="1:3">
      <c r="A1073" s="20">
        <v>41684</v>
      </c>
      <c r="B1073" s="35" t="s">
        <v>371</v>
      </c>
      <c r="C1073" s="37">
        <v>-9.1999999999999993</v>
      </c>
    </row>
    <row r="1074" spans="1:3">
      <c r="A1074" s="20">
        <v>41684</v>
      </c>
      <c r="B1074" s="35" t="s">
        <v>372</v>
      </c>
      <c r="C1074" s="37">
        <v>-7.9</v>
      </c>
    </row>
    <row r="1075" spans="1:3">
      <c r="A1075" s="20">
        <v>41684</v>
      </c>
      <c r="B1075" s="35" t="s">
        <v>373</v>
      </c>
      <c r="C1075" s="37">
        <v>-7.3</v>
      </c>
    </row>
    <row r="1076" spans="1:3">
      <c r="A1076" s="20">
        <v>41684</v>
      </c>
      <c r="B1076" s="35" t="s">
        <v>374</v>
      </c>
      <c r="C1076" s="37">
        <v>-8.5</v>
      </c>
    </row>
    <row r="1077" spans="1:3">
      <c r="A1077" s="20">
        <v>41684</v>
      </c>
      <c r="B1077" s="35" t="s">
        <v>375</v>
      </c>
      <c r="C1077" s="37">
        <v>-9.5</v>
      </c>
    </row>
    <row r="1078" spans="1:3">
      <c r="A1078" s="20">
        <v>41684</v>
      </c>
      <c r="B1078" s="35" t="s">
        <v>376</v>
      </c>
      <c r="C1078" s="37">
        <v>-10.3</v>
      </c>
    </row>
    <row r="1079" spans="1:3">
      <c r="A1079" s="20">
        <v>41684</v>
      </c>
      <c r="B1079" s="35" t="s">
        <v>377</v>
      </c>
      <c r="C1079" s="37">
        <v>-10.6</v>
      </c>
    </row>
    <row r="1080" spans="1:3">
      <c r="A1080" s="20">
        <v>41684</v>
      </c>
      <c r="B1080" s="35" t="s">
        <v>378</v>
      </c>
      <c r="C1080" s="37">
        <v>-11.1</v>
      </c>
    </row>
    <row r="1081" spans="1:3">
      <c r="A1081" s="20">
        <v>41684</v>
      </c>
      <c r="B1081" s="35" t="s">
        <v>379</v>
      </c>
      <c r="C1081" s="37">
        <v>-9.9</v>
      </c>
    </row>
    <row r="1082" spans="1:3">
      <c r="A1082" s="20">
        <v>41684</v>
      </c>
      <c r="B1082" s="35" t="s">
        <v>380</v>
      </c>
      <c r="C1082" s="37">
        <v>-10.5</v>
      </c>
    </row>
    <row r="1083" spans="1:3">
      <c r="A1083" s="20">
        <v>41684</v>
      </c>
      <c r="B1083" s="35" t="s">
        <v>381</v>
      </c>
      <c r="C1083" s="37">
        <v>-11.2</v>
      </c>
    </row>
    <row r="1084" spans="1:3">
      <c r="A1084" s="20">
        <v>41684</v>
      </c>
      <c r="B1084" s="35" t="s">
        <v>382</v>
      </c>
      <c r="C1084" s="37">
        <v>-12.1</v>
      </c>
    </row>
    <row r="1085" spans="1:3">
      <c r="A1085" s="20">
        <v>41684</v>
      </c>
      <c r="B1085" s="35" t="s">
        <v>383</v>
      </c>
      <c r="C1085" s="37">
        <v>-12.9</v>
      </c>
    </row>
    <row r="1086" spans="1:3">
      <c r="A1086" s="20">
        <v>41685</v>
      </c>
      <c r="B1086" s="35" t="s">
        <v>360</v>
      </c>
      <c r="C1086" s="37">
        <v>-14.5</v>
      </c>
    </row>
    <row r="1087" spans="1:3">
      <c r="A1087" s="20">
        <v>41685</v>
      </c>
      <c r="B1087" s="35" t="s">
        <v>361</v>
      </c>
      <c r="C1087" s="37">
        <v>-15.2</v>
      </c>
    </row>
    <row r="1088" spans="1:3">
      <c r="A1088" s="20">
        <v>41685</v>
      </c>
      <c r="B1088" s="35" t="s">
        <v>362</v>
      </c>
      <c r="C1088" s="37">
        <v>-14.1</v>
      </c>
    </row>
    <row r="1089" spans="1:3">
      <c r="A1089" s="20">
        <v>41685</v>
      </c>
      <c r="B1089" s="35" t="s">
        <v>363</v>
      </c>
      <c r="C1089" s="37">
        <v>-11.7</v>
      </c>
    </row>
    <row r="1090" spans="1:3">
      <c r="A1090" s="20">
        <v>41685</v>
      </c>
      <c r="B1090" s="35" t="s">
        <v>364</v>
      </c>
      <c r="C1090" s="37">
        <v>-12.6</v>
      </c>
    </row>
    <row r="1091" spans="1:3">
      <c r="A1091" s="20">
        <v>41685</v>
      </c>
      <c r="B1091" s="35" t="s">
        <v>365</v>
      </c>
      <c r="C1091" s="37">
        <v>-14.2</v>
      </c>
    </row>
    <row r="1092" spans="1:3">
      <c r="A1092" s="20">
        <v>41685</v>
      </c>
      <c r="B1092" s="35" t="s">
        <v>366</v>
      </c>
      <c r="C1092" s="37">
        <v>-14.1</v>
      </c>
    </row>
    <row r="1093" spans="1:3">
      <c r="A1093" s="20">
        <v>41685</v>
      </c>
      <c r="B1093" s="35" t="s">
        <v>367</v>
      </c>
      <c r="C1093" s="37">
        <v>-13.2</v>
      </c>
    </row>
    <row r="1094" spans="1:3">
      <c r="A1094" s="20">
        <v>41685</v>
      </c>
      <c r="B1094" s="35" t="s">
        <v>368</v>
      </c>
      <c r="C1094" s="37">
        <v>-11.9</v>
      </c>
    </row>
    <row r="1095" spans="1:3">
      <c r="A1095" s="20">
        <v>41685</v>
      </c>
      <c r="B1095" s="35" t="s">
        <v>369</v>
      </c>
      <c r="C1095" s="37">
        <v>-9.1999999999999993</v>
      </c>
    </row>
    <row r="1096" spans="1:3">
      <c r="A1096" s="20">
        <v>41685</v>
      </c>
      <c r="B1096" s="35" t="s">
        <v>370</v>
      </c>
      <c r="C1096" s="37">
        <v>-8.6</v>
      </c>
    </row>
    <row r="1097" spans="1:3">
      <c r="A1097" s="20">
        <v>41685</v>
      </c>
      <c r="B1097" s="35" t="s">
        <v>371</v>
      </c>
      <c r="C1097" s="37">
        <v>-7.6</v>
      </c>
    </row>
    <row r="1098" spans="1:3">
      <c r="A1098" s="20">
        <v>41685</v>
      </c>
      <c r="B1098" s="35" t="s">
        <v>372</v>
      </c>
      <c r="C1098" s="37">
        <v>-7.9</v>
      </c>
    </row>
    <row r="1099" spans="1:3">
      <c r="A1099" s="20">
        <v>41685</v>
      </c>
      <c r="B1099" s="35" t="s">
        <v>373</v>
      </c>
      <c r="C1099" s="37">
        <v>-8.4</v>
      </c>
    </row>
    <row r="1100" spans="1:3">
      <c r="A1100" s="20">
        <v>41685</v>
      </c>
      <c r="B1100" s="35" t="s">
        <v>374</v>
      </c>
      <c r="C1100" s="37">
        <v>-8.4</v>
      </c>
    </row>
    <row r="1101" spans="1:3">
      <c r="A1101" s="20">
        <v>41685</v>
      </c>
      <c r="B1101" s="35" t="s">
        <v>375</v>
      </c>
      <c r="C1101" s="37">
        <v>-8.9</v>
      </c>
    </row>
    <row r="1102" spans="1:3">
      <c r="A1102" s="20">
        <v>41685</v>
      </c>
      <c r="B1102" s="35" t="s">
        <v>376</v>
      </c>
      <c r="C1102" s="37">
        <v>-9.1999999999999993</v>
      </c>
    </row>
    <row r="1103" spans="1:3">
      <c r="A1103" s="20">
        <v>41685</v>
      </c>
      <c r="B1103" s="35" t="s">
        <v>377</v>
      </c>
      <c r="C1103" s="37">
        <v>-9.6999999999999993</v>
      </c>
    </row>
    <row r="1104" spans="1:3">
      <c r="A1104" s="20">
        <v>41685</v>
      </c>
      <c r="B1104" s="35" t="s">
        <v>378</v>
      </c>
      <c r="C1104" s="37">
        <v>-11.1</v>
      </c>
    </row>
    <row r="1105" spans="1:3">
      <c r="A1105" s="20">
        <v>41685</v>
      </c>
      <c r="B1105" s="35" t="s">
        <v>379</v>
      </c>
      <c r="C1105" s="37">
        <v>-11.3</v>
      </c>
    </row>
    <row r="1106" spans="1:3">
      <c r="A1106" s="20">
        <v>41685</v>
      </c>
      <c r="B1106" s="35" t="s">
        <v>380</v>
      </c>
      <c r="C1106" s="37">
        <v>-11.4</v>
      </c>
    </row>
    <row r="1107" spans="1:3">
      <c r="A1107" s="20">
        <v>41685</v>
      </c>
      <c r="B1107" s="35" t="s">
        <v>381</v>
      </c>
      <c r="C1107" s="37">
        <v>-13.6</v>
      </c>
    </row>
    <row r="1108" spans="1:3">
      <c r="A1108" s="20">
        <v>41685</v>
      </c>
      <c r="B1108" s="35" t="s">
        <v>382</v>
      </c>
      <c r="C1108" s="37">
        <v>-14.7</v>
      </c>
    </row>
    <row r="1109" spans="1:3">
      <c r="A1109" s="20">
        <v>41685</v>
      </c>
      <c r="B1109" s="35" t="s">
        <v>383</v>
      </c>
      <c r="C1109" s="37">
        <v>-15.7</v>
      </c>
    </row>
    <row r="1110" spans="1:3">
      <c r="A1110" s="20">
        <v>41686</v>
      </c>
      <c r="B1110" s="35" t="s">
        <v>360</v>
      </c>
      <c r="C1110" s="37">
        <v>-16.899999999999999</v>
      </c>
    </row>
    <row r="1111" spans="1:3">
      <c r="A1111" s="20">
        <v>41686</v>
      </c>
      <c r="B1111" s="35" t="s">
        <v>361</v>
      </c>
      <c r="C1111" s="37">
        <v>-17.399999999999999</v>
      </c>
    </row>
    <row r="1112" spans="1:3">
      <c r="A1112" s="20">
        <v>41686</v>
      </c>
      <c r="B1112" s="35" t="s">
        <v>362</v>
      </c>
      <c r="C1112" s="37">
        <v>-15</v>
      </c>
    </row>
    <row r="1113" spans="1:3">
      <c r="A1113" s="20">
        <v>41686</v>
      </c>
      <c r="B1113" s="35" t="s">
        <v>363</v>
      </c>
      <c r="C1113" s="37">
        <v>-15.7</v>
      </c>
    </row>
    <row r="1114" spans="1:3">
      <c r="A1114" s="20">
        <v>41686</v>
      </c>
      <c r="B1114" s="35" t="s">
        <v>364</v>
      </c>
      <c r="C1114" s="37">
        <v>-16.100000000000001</v>
      </c>
    </row>
    <row r="1115" spans="1:3">
      <c r="A1115" s="20">
        <v>41686</v>
      </c>
      <c r="B1115" s="35" t="s">
        <v>365</v>
      </c>
      <c r="C1115" s="37">
        <v>-16.2</v>
      </c>
    </row>
    <row r="1116" spans="1:3">
      <c r="A1116" s="20">
        <v>41686</v>
      </c>
      <c r="B1116" s="35" t="s">
        <v>366</v>
      </c>
      <c r="C1116" s="37">
        <v>-15.9</v>
      </c>
    </row>
    <row r="1117" spans="1:3">
      <c r="A1117" s="20">
        <v>41686</v>
      </c>
      <c r="B1117" s="35" t="s">
        <v>367</v>
      </c>
      <c r="C1117" s="37">
        <v>-14.1</v>
      </c>
    </row>
    <row r="1118" spans="1:3">
      <c r="A1118" s="20">
        <v>41686</v>
      </c>
      <c r="B1118" s="35" t="s">
        <v>368</v>
      </c>
      <c r="C1118" s="37">
        <v>-10.4</v>
      </c>
    </row>
    <row r="1119" spans="1:3">
      <c r="A1119" s="20">
        <v>41686</v>
      </c>
      <c r="B1119" s="35" t="s">
        <v>369</v>
      </c>
      <c r="C1119" s="37">
        <v>-8.6</v>
      </c>
    </row>
    <row r="1120" spans="1:3">
      <c r="A1120" s="20">
        <v>41686</v>
      </c>
      <c r="B1120" s="35" t="s">
        <v>370</v>
      </c>
      <c r="C1120" s="37">
        <v>-6.7</v>
      </c>
    </row>
    <row r="1121" spans="1:3">
      <c r="A1121" s="20">
        <v>41686</v>
      </c>
      <c r="B1121" s="35" t="s">
        <v>371</v>
      </c>
      <c r="C1121" s="37">
        <v>-6.3</v>
      </c>
    </row>
    <row r="1122" spans="1:3">
      <c r="A1122" s="20">
        <v>41686</v>
      </c>
      <c r="B1122" s="35" t="s">
        <v>372</v>
      </c>
      <c r="C1122" s="37">
        <v>-6.4</v>
      </c>
    </row>
    <row r="1123" spans="1:3">
      <c r="A1123" s="20">
        <v>41686</v>
      </c>
      <c r="B1123" s="35" t="s">
        <v>373</v>
      </c>
      <c r="C1123" s="37">
        <v>-5.7</v>
      </c>
    </row>
    <row r="1124" spans="1:3">
      <c r="A1124" s="20">
        <v>41686</v>
      </c>
      <c r="B1124" s="35" t="s">
        <v>374</v>
      </c>
      <c r="C1124" s="37">
        <v>-7.6</v>
      </c>
    </row>
    <row r="1125" spans="1:3">
      <c r="A1125" s="20">
        <v>41686</v>
      </c>
      <c r="B1125" s="35" t="s">
        <v>375</v>
      </c>
      <c r="C1125" s="37">
        <v>-8.4</v>
      </c>
    </row>
    <row r="1126" spans="1:3">
      <c r="A1126" s="20">
        <v>41686</v>
      </c>
      <c r="B1126" s="35" t="s">
        <v>376</v>
      </c>
      <c r="C1126" s="37">
        <v>-8.1999999999999993</v>
      </c>
    </row>
    <row r="1127" spans="1:3">
      <c r="A1127" s="20">
        <v>41686</v>
      </c>
      <c r="B1127" s="35" t="s">
        <v>377</v>
      </c>
      <c r="C1127" s="37">
        <v>-8.9</v>
      </c>
    </row>
    <row r="1128" spans="1:3">
      <c r="A1128" s="20">
        <v>41686</v>
      </c>
      <c r="B1128" s="35" t="s">
        <v>378</v>
      </c>
      <c r="C1128" s="37">
        <v>-9.4</v>
      </c>
    </row>
    <row r="1129" spans="1:3">
      <c r="A1129" s="20">
        <v>41686</v>
      </c>
      <c r="B1129" s="35" t="s">
        <v>379</v>
      </c>
      <c r="C1129" s="37">
        <v>-10.3</v>
      </c>
    </row>
    <row r="1130" spans="1:3">
      <c r="A1130" s="20">
        <v>41686</v>
      </c>
      <c r="B1130" s="35" t="s">
        <v>380</v>
      </c>
      <c r="C1130" s="37">
        <v>-10.8</v>
      </c>
    </row>
    <row r="1131" spans="1:3">
      <c r="A1131" s="20">
        <v>41686</v>
      </c>
      <c r="B1131" s="35" t="s">
        <v>381</v>
      </c>
      <c r="C1131" s="37">
        <v>-10.199999999999999</v>
      </c>
    </row>
    <row r="1132" spans="1:3">
      <c r="A1132" s="20">
        <v>41686</v>
      </c>
      <c r="B1132" s="35" t="s">
        <v>382</v>
      </c>
      <c r="C1132" s="37">
        <v>-11.5</v>
      </c>
    </row>
    <row r="1133" spans="1:3">
      <c r="A1133" s="20">
        <v>41686</v>
      </c>
      <c r="B1133" s="35" t="s">
        <v>383</v>
      </c>
      <c r="C1133" s="37">
        <v>-12.1</v>
      </c>
    </row>
    <row r="1134" spans="1:3">
      <c r="A1134" s="20">
        <v>41687</v>
      </c>
      <c r="B1134" s="35" t="s">
        <v>360</v>
      </c>
      <c r="C1134" s="37">
        <v>-12.2</v>
      </c>
    </row>
    <row r="1135" spans="1:3">
      <c r="A1135" s="20">
        <v>41687</v>
      </c>
      <c r="B1135" s="35" t="s">
        <v>361</v>
      </c>
      <c r="C1135" s="37">
        <v>-11.4</v>
      </c>
    </row>
    <row r="1136" spans="1:3">
      <c r="A1136" s="20">
        <v>41687</v>
      </c>
      <c r="B1136" s="35" t="s">
        <v>362</v>
      </c>
      <c r="C1136" s="37">
        <v>-10.8</v>
      </c>
    </row>
    <row r="1137" spans="1:3">
      <c r="A1137" s="20">
        <v>41687</v>
      </c>
      <c r="B1137" s="35" t="s">
        <v>363</v>
      </c>
      <c r="C1137" s="37">
        <v>-9.9</v>
      </c>
    </row>
    <row r="1138" spans="1:3">
      <c r="A1138" s="20">
        <v>41687</v>
      </c>
      <c r="B1138" s="35" t="s">
        <v>364</v>
      </c>
      <c r="C1138" s="37">
        <v>-9.8000000000000007</v>
      </c>
    </row>
    <row r="1139" spans="1:3">
      <c r="A1139" s="20">
        <v>41687</v>
      </c>
      <c r="B1139" s="35" t="s">
        <v>365</v>
      </c>
      <c r="C1139" s="37">
        <v>-9.8000000000000007</v>
      </c>
    </row>
    <row r="1140" spans="1:3">
      <c r="A1140" s="20">
        <v>41687</v>
      </c>
      <c r="B1140" s="35" t="s">
        <v>366</v>
      </c>
      <c r="C1140" s="37">
        <v>-9.5</v>
      </c>
    </row>
    <row r="1141" spans="1:3">
      <c r="A1141" s="20">
        <v>41687</v>
      </c>
      <c r="B1141" s="35" t="s">
        <v>367</v>
      </c>
      <c r="C1141" s="37">
        <v>-8.1999999999999993</v>
      </c>
    </row>
    <row r="1142" spans="1:3">
      <c r="A1142" s="20">
        <v>41687</v>
      </c>
      <c r="B1142" s="35" t="s">
        <v>368</v>
      </c>
      <c r="C1142" s="37">
        <v>-7.2</v>
      </c>
    </row>
    <row r="1143" spans="1:3">
      <c r="A1143" s="20">
        <v>41687</v>
      </c>
      <c r="B1143" s="35" t="s">
        <v>369</v>
      </c>
      <c r="C1143" s="37">
        <v>-6.2</v>
      </c>
    </row>
    <row r="1144" spans="1:3">
      <c r="A1144" s="20">
        <v>41687</v>
      </c>
      <c r="B1144" s="35" t="s">
        <v>370</v>
      </c>
      <c r="C1144" s="37">
        <v>-5.0999999999999996</v>
      </c>
    </row>
    <row r="1145" spans="1:3">
      <c r="A1145" s="20">
        <v>41687</v>
      </c>
      <c r="B1145" s="35" t="s">
        <v>371</v>
      </c>
      <c r="C1145" s="37">
        <v>-4.3</v>
      </c>
    </row>
    <row r="1146" spans="1:3">
      <c r="A1146" s="20">
        <v>41687</v>
      </c>
      <c r="B1146" s="35" t="s">
        <v>372</v>
      </c>
      <c r="C1146" s="37">
        <v>-4.3</v>
      </c>
    </row>
    <row r="1147" spans="1:3">
      <c r="A1147" s="20">
        <v>41687</v>
      </c>
      <c r="B1147" s="35" t="s">
        <v>373</v>
      </c>
      <c r="C1147" s="37">
        <v>-4.2</v>
      </c>
    </row>
    <row r="1148" spans="1:3">
      <c r="A1148" s="20">
        <v>41687</v>
      </c>
      <c r="B1148" s="35" t="s">
        <v>374</v>
      </c>
      <c r="C1148" s="37">
        <v>-4.5999999999999996</v>
      </c>
    </row>
    <row r="1149" spans="1:3">
      <c r="A1149" s="20">
        <v>41687</v>
      </c>
      <c r="B1149" s="35" t="s">
        <v>375</v>
      </c>
      <c r="C1149" s="37">
        <v>-5.0999999999999996</v>
      </c>
    </row>
    <row r="1150" spans="1:3">
      <c r="A1150" s="20">
        <v>41687</v>
      </c>
      <c r="B1150" s="35" t="s">
        <v>376</v>
      </c>
      <c r="C1150" s="37">
        <v>-7.2</v>
      </c>
    </row>
    <row r="1151" spans="1:3">
      <c r="A1151" s="20">
        <v>41687</v>
      </c>
      <c r="B1151" s="35" t="s">
        <v>377</v>
      </c>
      <c r="C1151" s="37">
        <v>-8.5</v>
      </c>
    </row>
    <row r="1152" spans="1:3">
      <c r="A1152" s="20">
        <v>41687</v>
      </c>
      <c r="B1152" s="35" t="s">
        <v>378</v>
      </c>
      <c r="C1152" s="37">
        <v>-10</v>
      </c>
    </row>
    <row r="1153" spans="1:3">
      <c r="A1153" s="20">
        <v>41687</v>
      </c>
      <c r="B1153" s="35" t="s">
        <v>379</v>
      </c>
      <c r="C1153" s="37">
        <v>-11.9</v>
      </c>
    </row>
    <row r="1154" spans="1:3">
      <c r="A1154" s="20">
        <v>41687</v>
      </c>
      <c r="B1154" s="35" t="s">
        <v>380</v>
      </c>
      <c r="C1154" s="37">
        <v>-13.5</v>
      </c>
    </row>
    <row r="1155" spans="1:3">
      <c r="A1155" s="20">
        <v>41687</v>
      </c>
      <c r="B1155" s="35" t="s">
        <v>381</v>
      </c>
      <c r="C1155" s="37">
        <v>-15</v>
      </c>
    </row>
    <row r="1156" spans="1:3">
      <c r="A1156" s="20">
        <v>41687</v>
      </c>
      <c r="B1156" s="35" t="s">
        <v>382</v>
      </c>
      <c r="C1156" s="37">
        <v>-15.6</v>
      </c>
    </row>
    <row r="1157" spans="1:3">
      <c r="A1157" s="20">
        <v>41687</v>
      </c>
      <c r="B1157" s="35" t="s">
        <v>383</v>
      </c>
      <c r="C1157" s="37">
        <v>-16.600000000000001</v>
      </c>
    </row>
    <row r="1158" spans="1:3">
      <c r="A1158" s="20">
        <v>41688</v>
      </c>
      <c r="B1158" s="35" t="s">
        <v>360</v>
      </c>
      <c r="C1158" s="37">
        <v>-17.7</v>
      </c>
    </row>
    <row r="1159" spans="1:3">
      <c r="A1159" s="20">
        <v>41688</v>
      </c>
      <c r="B1159" s="35" t="s">
        <v>361</v>
      </c>
      <c r="C1159" s="37">
        <v>-18.399999999999999</v>
      </c>
    </row>
    <row r="1160" spans="1:3">
      <c r="A1160" s="20">
        <v>41688</v>
      </c>
      <c r="B1160" s="35" t="s">
        <v>362</v>
      </c>
      <c r="C1160" s="37">
        <v>-18.8</v>
      </c>
    </row>
    <row r="1161" spans="1:3">
      <c r="A1161" s="20">
        <v>41688</v>
      </c>
      <c r="B1161" s="35" t="s">
        <v>363</v>
      </c>
      <c r="C1161" s="37">
        <v>-20.6</v>
      </c>
    </row>
    <row r="1162" spans="1:3">
      <c r="A1162" s="20">
        <v>41688</v>
      </c>
      <c r="B1162" s="35" t="s">
        <v>364</v>
      </c>
      <c r="C1162" s="37">
        <v>-20.2</v>
      </c>
    </row>
    <row r="1163" spans="1:3">
      <c r="A1163" s="20">
        <v>41688</v>
      </c>
      <c r="B1163" s="35" t="s">
        <v>365</v>
      </c>
      <c r="C1163" s="37">
        <v>-20</v>
      </c>
    </row>
    <row r="1164" spans="1:3">
      <c r="A1164" s="20">
        <v>41688</v>
      </c>
      <c r="B1164" s="35" t="s">
        <v>366</v>
      </c>
      <c r="C1164" s="37">
        <v>-21.6</v>
      </c>
    </row>
    <row r="1165" spans="1:3">
      <c r="A1165" s="20">
        <v>41688</v>
      </c>
      <c r="B1165" s="35" t="s">
        <v>367</v>
      </c>
      <c r="C1165" s="37">
        <v>-17.399999999999999</v>
      </c>
    </row>
    <row r="1166" spans="1:3">
      <c r="A1166" s="20">
        <v>41688</v>
      </c>
      <c r="B1166" s="35" t="s">
        <v>368</v>
      </c>
      <c r="C1166" s="37">
        <v>-14</v>
      </c>
    </row>
    <row r="1167" spans="1:3">
      <c r="A1167" s="20">
        <v>41688</v>
      </c>
      <c r="B1167" s="35" t="s">
        <v>369</v>
      </c>
      <c r="C1167" s="37">
        <v>-14.8</v>
      </c>
    </row>
    <row r="1168" spans="1:3">
      <c r="A1168" s="20">
        <v>41688</v>
      </c>
      <c r="B1168" s="35" t="s">
        <v>370</v>
      </c>
      <c r="C1168" s="37">
        <v>-11.2</v>
      </c>
    </row>
    <row r="1169" spans="1:3">
      <c r="A1169" s="20">
        <v>41688</v>
      </c>
      <c r="B1169" s="35" t="s">
        <v>371</v>
      </c>
      <c r="C1169" s="37">
        <v>-7</v>
      </c>
    </row>
    <row r="1170" spans="1:3">
      <c r="A1170" s="20">
        <v>41688</v>
      </c>
      <c r="B1170" s="35" t="s">
        <v>372</v>
      </c>
      <c r="C1170" s="37">
        <v>-4.8</v>
      </c>
    </row>
    <row r="1171" spans="1:3">
      <c r="A1171" s="20">
        <v>41688</v>
      </c>
      <c r="B1171" s="35" t="s">
        <v>373</v>
      </c>
      <c r="C1171" s="37">
        <v>-4.3</v>
      </c>
    </row>
    <row r="1172" spans="1:3">
      <c r="A1172" s="20">
        <v>41688</v>
      </c>
      <c r="B1172" s="35" t="s">
        <v>374</v>
      </c>
      <c r="C1172" s="37">
        <v>-5.4</v>
      </c>
    </row>
    <row r="1173" spans="1:3">
      <c r="A1173" s="20">
        <v>41688</v>
      </c>
      <c r="B1173" s="35" t="s">
        <v>375</v>
      </c>
      <c r="C1173" s="37">
        <v>-7.1</v>
      </c>
    </row>
    <row r="1174" spans="1:3">
      <c r="A1174" s="20">
        <v>41688</v>
      </c>
      <c r="B1174" s="35" t="s">
        <v>376</v>
      </c>
      <c r="C1174" s="37">
        <v>-9.6</v>
      </c>
    </row>
    <row r="1175" spans="1:3">
      <c r="A1175" s="20">
        <v>41688</v>
      </c>
      <c r="B1175" s="35" t="s">
        <v>377</v>
      </c>
      <c r="C1175" s="37">
        <v>-10.7</v>
      </c>
    </row>
    <row r="1176" spans="1:3">
      <c r="A1176" s="20">
        <v>41688</v>
      </c>
      <c r="B1176" s="35" t="s">
        <v>378</v>
      </c>
      <c r="C1176" s="37">
        <v>-11.1</v>
      </c>
    </row>
    <row r="1177" spans="1:3">
      <c r="A1177" s="20">
        <v>41688</v>
      </c>
      <c r="B1177" s="35" t="s">
        <v>379</v>
      </c>
      <c r="C1177" s="37">
        <v>-12.2</v>
      </c>
    </row>
    <row r="1178" spans="1:3">
      <c r="A1178" s="20">
        <v>41688</v>
      </c>
      <c r="B1178" s="35" t="s">
        <v>380</v>
      </c>
      <c r="C1178" s="37">
        <v>-12.9</v>
      </c>
    </row>
    <row r="1179" spans="1:3">
      <c r="A1179" s="20">
        <v>41688</v>
      </c>
      <c r="B1179" s="35" t="s">
        <v>381</v>
      </c>
      <c r="C1179" s="37">
        <v>-14.3</v>
      </c>
    </row>
    <row r="1180" spans="1:3">
      <c r="A1180" s="20">
        <v>41688</v>
      </c>
      <c r="B1180" s="35" t="s">
        <v>382</v>
      </c>
      <c r="C1180" s="37">
        <v>-15.2</v>
      </c>
    </row>
    <row r="1181" spans="1:3">
      <c r="A1181" s="20">
        <v>41688</v>
      </c>
      <c r="B1181" s="35" t="s">
        <v>383</v>
      </c>
      <c r="C1181" s="37">
        <v>-15.8</v>
      </c>
    </row>
    <row r="1182" spans="1:3">
      <c r="A1182" s="20">
        <v>41689</v>
      </c>
      <c r="B1182" s="35" t="s">
        <v>360</v>
      </c>
      <c r="C1182" s="37">
        <v>-16.5</v>
      </c>
    </row>
    <row r="1183" spans="1:3">
      <c r="A1183" s="20">
        <v>41689</v>
      </c>
      <c r="B1183" s="35" t="s">
        <v>361</v>
      </c>
      <c r="C1183" s="37">
        <v>-18.3</v>
      </c>
    </row>
    <row r="1184" spans="1:3">
      <c r="A1184" s="20">
        <v>41689</v>
      </c>
      <c r="B1184" s="35" t="s">
        <v>362</v>
      </c>
      <c r="C1184" s="37">
        <v>-18.3</v>
      </c>
    </row>
    <row r="1185" spans="1:3">
      <c r="A1185" s="20">
        <v>41689</v>
      </c>
      <c r="B1185" s="35" t="s">
        <v>363</v>
      </c>
      <c r="C1185" s="37">
        <v>-18.100000000000001</v>
      </c>
    </row>
    <row r="1186" spans="1:3">
      <c r="A1186" s="20">
        <v>41689</v>
      </c>
      <c r="B1186" s="35" t="s">
        <v>364</v>
      </c>
      <c r="C1186" s="37">
        <v>-18.2</v>
      </c>
    </row>
    <row r="1187" spans="1:3">
      <c r="A1187" s="20">
        <v>41689</v>
      </c>
      <c r="B1187" s="35" t="s">
        <v>365</v>
      </c>
      <c r="C1187" s="37">
        <v>-17.399999999999999</v>
      </c>
    </row>
    <row r="1188" spans="1:3">
      <c r="A1188" s="20">
        <v>41689</v>
      </c>
      <c r="B1188" s="35" t="s">
        <v>366</v>
      </c>
      <c r="C1188" s="37">
        <v>-16.100000000000001</v>
      </c>
    </row>
    <row r="1189" spans="1:3">
      <c r="A1189" s="20">
        <v>41689</v>
      </c>
      <c r="B1189" s="35" t="s">
        <v>367</v>
      </c>
      <c r="C1189" s="37">
        <v>-16.8</v>
      </c>
    </row>
    <row r="1190" spans="1:3">
      <c r="A1190" s="20">
        <v>41689</v>
      </c>
      <c r="B1190" s="35" t="s">
        <v>368</v>
      </c>
      <c r="C1190" s="37">
        <v>-13</v>
      </c>
    </row>
    <row r="1191" spans="1:3">
      <c r="A1191" s="20">
        <v>41689</v>
      </c>
      <c r="B1191" s="35" t="s">
        <v>369</v>
      </c>
      <c r="C1191" s="37">
        <v>-11.5</v>
      </c>
    </row>
    <row r="1192" spans="1:3">
      <c r="A1192" s="20">
        <v>41689</v>
      </c>
      <c r="B1192" s="35" t="s">
        <v>370</v>
      </c>
      <c r="C1192" s="37">
        <v>-10.3</v>
      </c>
    </row>
    <row r="1193" spans="1:3">
      <c r="A1193" s="20">
        <v>41689</v>
      </c>
      <c r="B1193" s="35" t="s">
        <v>371</v>
      </c>
      <c r="C1193" s="37">
        <v>-9.3000000000000007</v>
      </c>
    </row>
    <row r="1194" spans="1:3">
      <c r="A1194" s="20">
        <v>41689</v>
      </c>
      <c r="B1194" s="35" t="s">
        <v>372</v>
      </c>
      <c r="C1194" s="37">
        <v>-8.4</v>
      </c>
    </row>
    <row r="1195" spans="1:3">
      <c r="A1195" s="20">
        <v>41689</v>
      </c>
      <c r="B1195" s="35" t="s">
        <v>373</v>
      </c>
      <c r="C1195" s="37">
        <v>-8.8000000000000007</v>
      </c>
    </row>
    <row r="1196" spans="1:3">
      <c r="A1196" s="20">
        <v>41689</v>
      </c>
      <c r="B1196" s="35" t="s">
        <v>374</v>
      </c>
      <c r="C1196" s="37">
        <v>-9.4</v>
      </c>
    </row>
    <row r="1197" spans="1:3">
      <c r="A1197" s="20">
        <v>41689</v>
      </c>
      <c r="B1197" s="35" t="s">
        <v>375</v>
      </c>
      <c r="C1197" s="37">
        <v>-11</v>
      </c>
    </row>
    <row r="1198" spans="1:3">
      <c r="A1198" s="20">
        <v>41689</v>
      </c>
      <c r="B1198" s="35" t="s">
        <v>376</v>
      </c>
      <c r="C1198" s="37">
        <v>-13</v>
      </c>
    </row>
    <row r="1199" spans="1:3">
      <c r="A1199" s="20">
        <v>41689</v>
      </c>
      <c r="B1199" s="35" t="s">
        <v>377</v>
      </c>
      <c r="C1199" s="37">
        <v>-13.4</v>
      </c>
    </row>
    <row r="1200" spans="1:3">
      <c r="A1200" s="20">
        <v>41689</v>
      </c>
      <c r="B1200" s="35" t="s">
        <v>378</v>
      </c>
      <c r="C1200" s="37">
        <v>-15.1</v>
      </c>
    </row>
    <row r="1201" spans="1:3">
      <c r="A1201" s="20">
        <v>41689</v>
      </c>
      <c r="B1201" s="35" t="s">
        <v>379</v>
      </c>
      <c r="C1201" s="37">
        <v>-17.399999999999999</v>
      </c>
    </row>
    <row r="1202" spans="1:3">
      <c r="A1202" s="20">
        <v>41689</v>
      </c>
      <c r="B1202" s="35" t="s">
        <v>380</v>
      </c>
      <c r="C1202" s="37">
        <v>-19</v>
      </c>
    </row>
    <row r="1203" spans="1:3">
      <c r="A1203" s="20">
        <v>41689</v>
      </c>
      <c r="B1203" s="35" t="s">
        <v>381</v>
      </c>
      <c r="C1203" s="37">
        <v>-20</v>
      </c>
    </row>
    <row r="1204" spans="1:3">
      <c r="A1204" s="20">
        <v>41689</v>
      </c>
      <c r="B1204" s="35" t="s">
        <v>382</v>
      </c>
      <c r="C1204" s="37">
        <v>-21.2</v>
      </c>
    </row>
    <row r="1205" spans="1:3">
      <c r="A1205" s="20">
        <v>41689</v>
      </c>
      <c r="B1205" s="35" t="s">
        <v>383</v>
      </c>
      <c r="C1205" s="37">
        <v>-21.1</v>
      </c>
    </row>
    <row r="1206" spans="1:3">
      <c r="A1206" s="20">
        <v>41690</v>
      </c>
      <c r="B1206" s="35" t="s">
        <v>360</v>
      </c>
      <c r="C1206" s="37">
        <v>-22.6</v>
      </c>
    </row>
    <row r="1207" spans="1:3">
      <c r="A1207" s="20">
        <v>41690</v>
      </c>
      <c r="B1207" s="35" t="s">
        <v>361</v>
      </c>
      <c r="C1207" s="37">
        <v>-22.3</v>
      </c>
    </row>
    <row r="1208" spans="1:3">
      <c r="A1208" s="20">
        <v>41690</v>
      </c>
      <c r="B1208" s="35" t="s">
        <v>362</v>
      </c>
      <c r="C1208" s="37">
        <v>-23.1</v>
      </c>
    </row>
    <row r="1209" spans="1:3">
      <c r="A1209" s="20">
        <v>41690</v>
      </c>
      <c r="B1209" s="35" t="s">
        <v>363</v>
      </c>
      <c r="C1209" s="37">
        <v>-24.2</v>
      </c>
    </row>
    <row r="1210" spans="1:3">
      <c r="A1210" s="20">
        <v>41690</v>
      </c>
      <c r="B1210" s="35" t="s">
        <v>364</v>
      </c>
      <c r="C1210" s="37">
        <v>-24.5</v>
      </c>
    </row>
    <row r="1211" spans="1:3">
      <c r="A1211" s="20">
        <v>41690</v>
      </c>
      <c r="B1211" s="35" t="s">
        <v>365</v>
      </c>
      <c r="C1211" s="37">
        <v>-24.5</v>
      </c>
    </row>
    <row r="1212" spans="1:3">
      <c r="A1212" s="20">
        <v>41690</v>
      </c>
      <c r="B1212" s="35" t="s">
        <v>366</v>
      </c>
      <c r="C1212" s="37">
        <v>-23.8</v>
      </c>
    </row>
    <row r="1213" spans="1:3">
      <c r="A1213" s="20">
        <v>41690</v>
      </c>
      <c r="B1213" s="35" t="s">
        <v>367</v>
      </c>
      <c r="C1213" s="37">
        <v>-22.1</v>
      </c>
    </row>
    <row r="1214" spans="1:3">
      <c r="A1214" s="20">
        <v>41690</v>
      </c>
      <c r="B1214" s="35" t="s">
        <v>368</v>
      </c>
      <c r="C1214" s="37">
        <v>-19.8</v>
      </c>
    </row>
    <row r="1215" spans="1:3">
      <c r="A1215" s="20">
        <v>41690</v>
      </c>
      <c r="B1215" s="35" t="s">
        <v>369</v>
      </c>
      <c r="C1215" s="37">
        <v>-16.899999999999999</v>
      </c>
    </row>
    <row r="1216" spans="1:3">
      <c r="A1216" s="20">
        <v>41690</v>
      </c>
      <c r="B1216" s="35" t="s">
        <v>370</v>
      </c>
      <c r="C1216" s="37">
        <v>-13.3</v>
      </c>
    </row>
    <row r="1217" spans="1:3">
      <c r="A1217" s="20">
        <v>41690</v>
      </c>
      <c r="B1217" s="35" t="s">
        <v>371</v>
      </c>
      <c r="C1217" s="37">
        <v>-8.4</v>
      </c>
    </row>
    <row r="1218" spans="1:3">
      <c r="A1218" s="20">
        <v>41690</v>
      </c>
      <c r="B1218" s="35" t="s">
        <v>372</v>
      </c>
      <c r="C1218" s="37">
        <v>-5.5</v>
      </c>
    </row>
    <row r="1219" spans="1:3">
      <c r="A1219" s="20">
        <v>41690</v>
      </c>
      <c r="B1219" s="35" t="s">
        <v>373</v>
      </c>
      <c r="C1219" s="37">
        <v>-4.5999999999999996</v>
      </c>
    </row>
    <row r="1220" spans="1:3">
      <c r="A1220" s="20">
        <v>41690</v>
      </c>
      <c r="B1220" s="35" t="s">
        <v>374</v>
      </c>
      <c r="C1220" s="37">
        <v>-4.8</v>
      </c>
    </row>
    <row r="1221" spans="1:3">
      <c r="A1221" s="20">
        <v>41690</v>
      </c>
      <c r="B1221" s="35" t="s">
        <v>375</v>
      </c>
      <c r="C1221" s="37">
        <v>-5.5</v>
      </c>
    </row>
    <row r="1222" spans="1:3">
      <c r="A1222" s="20">
        <v>41690</v>
      </c>
      <c r="B1222" s="35" t="s">
        <v>376</v>
      </c>
      <c r="C1222" s="37">
        <v>-8.3000000000000007</v>
      </c>
    </row>
    <row r="1223" spans="1:3">
      <c r="A1223" s="20">
        <v>41690</v>
      </c>
      <c r="B1223" s="35" t="s">
        <v>377</v>
      </c>
      <c r="C1223" s="37">
        <v>-9.5</v>
      </c>
    </row>
    <row r="1224" spans="1:3">
      <c r="A1224" s="20">
        <v>41690</v>
      </c>
      <c r="B1224" s="35" t="s">
        <v>378</v>
      </c>
      <c r="C1224" s="37">
        <v>-10</v>
      </c>
    </row>
    <row r="1225" spans="1:3">
      <c r="A1225" s="20">
        <v>41690</v>
      </c>
      <c r="B1225" s="35" t="s">
        <v>379</v>
      </c>
      <c r="C1225" s="37">
        <v>-12.5</v>
      </c>
    </row>
    <row r="1226" spans="1:3">
      <c r="A1226" s="20">
        <v>41690</v>
      </c>
      <c r="B1226" s="35" t="s">
        <v>380</v>
      </c>
      <c r="C1226" s="37">
        <v>-13.4</v>
      </c>
    </row>
    <row r="1227" spans="1:3">
      <c r="A1227" s="20">
        <v>41690</v>
      </c>
      <c r="B1227" s="35" t="s">
        <v>381</v>
      </c>
      <c r="C1227" s="37">
        <v>-14.5</v>
      </c>
    </row>
    <row r="1228" spans="1:3">
      <c r="A1228" s="20">
        <v>41690</v>
      </c>
      <c r="B1228" s="35" t="s">
        <v>382</v>
      </c>
      <c r="C1228" s="37">
        <v>-15.2</v>
      </c>
    </row>
    <row r="1229" spans="1:3">
      <c r="A1229" s="20">
        <v>41690</v>
      </c>
      <c r="B1229" s="35" t="s">
        <v>383</v>
      </c>
      <c r="C1229" s="37">
        <v>-15.5</v>
      </c>
    </row>
    <row r="1230" spans="1:3">
      <c r="A1230" s="20">
        <v>41691</v>
      </c>
      <c r="B1230" s="35" t="s">
        <v>360</v>
      </c>
      <c r="C1230" s="37">
        <v>-16.600000000000001</v>
      </c>
    </row>
    <row r="1231" spans="1:3">
      <c r="A1231" s="20">
        <v>41691</v>
      </c>
      <c r="B1231" s="35" t="s">
        <v>361</v>
      </c>
      <c r="C1231" s="37">
        <v>-17.7</v>
      </c>
    </row>
    <row r="1232" spans="1:3">
      <c r="A1232" s="20">
        <v>41691</v>
      </c>
      <c r="B1232" s="35" t="s">
        <v>362</v>
      </c>
      <c r="C1232" s="37">
        <v>-17.7</v>
      </c>
    </row>
    <row r="1233" spans="1:3">
      <c r="A1233" s="20">
        <v>41691</v>
      </c>
      <c r="B1233" s="35" t="s">
        <v>363</v>
      </c>
      <c r="C1233" s="37">
        <v>-18</v>
      </c>
    </row>
    <row r="1234" spans="1:3">
      <c r="A1234" s="20">
        <v>41691</v>
      </c>
      <c r="B1234" s="35" t="s">
        <v>364</v>
      </c>
      <c r="C1234" s="37">
        <v>-19</v>
      </c>
    </row>
    <row r="1235" spans="1:3">
      <c r="A1235" s="20">
        <v>41691</v>
      </c>
      <c r="B1235" s="35" t="s">
        <v>365</v>
      </c>
      <c r="C1235" s="37">
        <v>-19.399999999999999</v>
      </c>
    </row>
    <row r="1236" spans="1:3">
      <c r="A1236" s="20">
        <v>41691</v>
      </c>
      <c r="B1236" s="35" t="s">
        <v>366</v>
      </c>
      <c r="C1236" s="37">
        <v>-20.100000000000001</v>
      </c>
    </row>
    <row r="1237" spans="1:3">
      <c r="A1237" s="20">
        <v>41691</v>
      </c>
      <c r="B1237" s="35" t="s">
        <v>367</v>
      </c>
      <c r="C1237" s="37">
        <v>-18.899999999999999</v>
      </c>
    </row>
    <row r="1238" spans="1:3">
      <c r="A1238" s="20">
        <v>41691</v>
      </c>
      <c r="B1238" s="35" t="s">
        <v>368</v>
      </c>
      <c r="C1238" s="37">
        <v>-16.8</v>
      </c>
    </row>
    <row r="1239" spans="1:3">
      <c r="A1239" s="20">
        <v>41691</v>
      </c>
      <c r="B1239" s="35" t="s">
        <v>369</v>
      </c>
      <c r="C1239" s="37">
        <v>-13.1</v>
      </c>
    </row>
    <row r="1240" spans="1:3">
      <c r="A1240" s="20">
        <v>41691</v>
      </c>
      <c r="B1240" s="35" t="s">
        <v>370</v>
      </c>
      <c r="C1240" s="37">
        <v>-10</v>
      </c>
    </row>
    <row r="1241" spans="1:3">
      <c r="A1241" s="20">
        <v>41691</v>
      </c>
      <c r="B1241" s="35" t="s">
        <v>371</v>
      </c>
      <c r="C1241" s="37">
        <v>-7.1</v>
      </c>
    </row>
    <row r="1242" spans="1:3">
      <c r="A1242" s="20">
        <v>41691</v>
      </c>
      <c r="B1242" s="35" t="s">
        <v>372</v>
      </c>
      <c r="C1242" s="37">
        <v>-4.9000000000000004</v>
      </c>
    </row>
    <row r="1243" spans="1:3">
      <c r="A1243" s="20">
        <v>41691</v>
      </c>
      <c r="B1243" s="35" t="s">
        <v>373</v>
      </c>
      <c r="C1243" s="37">
        <v>-3.6</v>
      </c>
    </row>
    <row r="1244" spans="1:3">
      <c r="A1244" s="20">
        <v>41691</v>
      </c>
      <c r="B1244" s="35" t="s">
        <v>374</v>
      </c>
      <c r="C1244" s="37">
        <v>-3.5</v>
      </c>
    </row>
    <row r="1245" spans="1:3">
      <c r="A1245" s="20">
        <v>41691</v>
      </c>
      <c r="B1245" s="35" t="s">
        <v>375</v>
      </c>
      <c r="C1245" s="37">
        <v>-4.5</v>
      </c>
    </row>
    <row r="1246" spans="1:3">
      <c r="A1246" s="20">
        <v>41691</v>
      </c>
      <c r="B1246" s="35" t="s">
        <v>376</v>
      </c>
      <c r="C1246" s="37">
        <v>-5.8</v>
      </c>
    </row>
    <row r="1247" spans="1:3">
      <c r="A1247" s="20">
        <v>41691</v>
      </c>
      <c r="B1247" s="35" t="s">
        <v>377</v>
      </c>
      <c r="C1247" s="37">
        <v>-6.6</v>
      </c>
    </row>
    <row r="1248" spans="1:3">
      <c r="A1248" s="20">
        <v>41691</v>
      </c>
      <c r="B1248" s="35" t="s">
        <v>378</v>
      </c>
      <c r="C1248" s="37">
        <v>-6.8</v>
      </c>
    </row>
    <row r="1249" spans="1:3">
      <c r="A1249" s="20">
        <v>41691</v>
      </c>
      <c r="B1249" s="35" t="s">
        <v>379</v>
      </c>
      <c r="C1249" s="37">
        <v>-9.1999999999999993</v>
      </c>
    </row>
    <row r="1250" spans="1:3">
      <c r="A1250" s="20">
        <v>41691</v>
      </c>
      <c r="B1250" s="35" t="s">
        <v>380</v>
      </c>
      <c r="C1250" s="37">
        <v>-11</v>
      </c>
    </row>
    <row r="1251" spans="1:3">
      <c r="A1251" s="20">
        <v>41691</v>
      </c>
      <c r="B1251" s="35" t="s">
        <v>381</v>
      </c>
      <c r="C1251" s="37">
        <v>-12.7</v>
      </c>
    </row>
    <row r="1252" spans="1:3">
      <c r="A1252" s="20">
        <v>41691</v>
      </c>
      <c r="B1252" s="35" t="s">
        <v>382</v>
      </c>
      <c r="C1252" s="37">
        <v>-13.7</v>
      </c>
    </row>
    <row r="1253" spans="1:3">
      <c r="A1253" s="20">
        <v>41691</v>
      </c>
      <c r="B1253" s="35" t="s">
        <v>383</v>
      </c>
      <c r="C1253" s="37">
        <v>-14.4</v>
      </c>
    </row>
    <row r="1254" spans="1:3">
      <c r="A1254" s="20">
        <v>41692</v>
      </c>
      <c r="B1254" s="35" t="s">
        <v>360</v>
      </c>
      <c r="C1254" s="37">
        <v>-15.1</v>
      </c>
    </row>
    <row r="1255" spans="1:3">
      <c r="A1255" s="20">
        <v>41692</v>
      </c>
      <c r="B1255" s="35" t="s">
        <v>361</v>
      </c>
      <c r="C1255" s="37">
        <v>-15.1</v>
      </c>
    </row>
    <row r="1256" spans="1:3">
      <c r="A1256" s="20">
        <v>41692</v>
      </c>
      <c r="B1256" s="35" t="s">
        <v>362</v>
      </c>
      <c r="C1256" s="37">
        <v>-15.3</v>
      </c>
    </row>
    <row r="1257" spans="1:3">
      <c r="A1257" s="20">
        <v>41692</v>
      </c>
      <c r="B1257" s="35" t="s">
        <v>363</v>
      </c>
      <c r="C1257" s="37">
        <v>-15.5</v>
      </c>
    </row>
    <row r="1258" spans="1:3">
      <c r="A1258" s="20">
        <v>41692</v>
      </c>
      <c r="B1258" s="35" t="s">
        <v>364</v>
      </c>
      <c r="C1258" s="37">
        <v>-15.9</v>
      </c>
    </row>
    <row r="1259" spans="1:3">
      <c r="A1259" s="20">
        <v>41692</v>
      </c>
      <c r="B1259" s="35" t="s">
        <v>365</v>
      </c>
      <c r="C1259" s="37">
        <v>-15.4</v>
      </c>
    </row>
    <row r="1260" spans="1:3">
      <c r="A1260" s="20">
        <v>41692</v>
      </c>
      <c r="B1260" s="35" t="s">
        <v>366</v>
      </c>
      <c r="C1260" s="37">
        <v>-15.1</v>
      </c>
    </row>
    <row r="1261" spans="1:3">
      <c r="A1261" s="20">
        <v>41692</v>
      </c>
      <c r="B1261" s="35" t="s">
        <v>367</v>
      </c>
      <c r="C1261" s="37">
        <v>-13.9</v>
      </c>
    </row>
    <row r="1262" spans="1:3">
      <c r="A1262" s="20">
        <v>41692</v>
      </c>
      <c r="B1262" s="35" t="s">
        <v>368</v>
      </c>
      <c r="C1262" s="37">
        <v>-10.7</v>
      </c>
    </row>
    <row r="1263" spans="1:3">
      <c r="A1263" s="20">
        <v>41692</v>
      </c>
      <c r="B1263" s="35" t="s">
        <v>369</v>
      </c>
      <c r="C1263" s="37">
        <v>-8.6</v>
      </c>
    </row>
    <row r="1264" spans="1:3">
      <c r="A1264" s="20">
        <v>41692</v>
      </c>
      <c r="B1264" s="35" t="s">
        <v>370</v>
      </c>
      <c r="C1264" s="37">
        <v>-6.4</v>
      </c>
    </row>
    <row r="1265" spans="1:3">
      <c r="A1265" s="20">
        <v>41692</v>
      </c>
      <c r="B1265" s="35" t="s">
        <v>371</v>
      </c>
      <c r="C1265" s="37">
        <v>-3.6</v>
      </c>
    </row>
    <row r="1266" spans="1:3">
      <c r="A1266" s="20">
        <v>41692</v>
      </c>
      <c r="B1266" s="35" t="s">
        <v>372</v>
      </c>
      <c r="C1266" s="37">
        <v>-0.4</v>
      </c>
    </row>
    <row r="1267" spans="1:3">
      <c r="A1267" s="20">
        <v>41692</v>
      </c>
      <c r="B1267" s="35" t="s">
        <v>373</v>
      </c>
      <c r="C1267" s="37">
        <v>0.1</v>
      </c>
    </row>
    <row r="1268" spans="1:3">
      <c r="A1268" s="20">
        <v>41692</v>
      </c>
      <c r="B1268" s="35" t="s">
        <v>374</v>
      </c>
      <c r="C1268" s="37">
        <v>-1.5</v>
      </c>
    </row>
    <row r="1269" spans="1:3">
      <c r="A1269" s="20">
        <v>41692</v>
      </c>
      <c r="B1269" s="35" t="s">
        <v>375</v>
      </c>
      <c r="C1269" s="37">
        <v>-2.5</v>
      </c>
    </row>
    <row r="1270" spans="1:3">
      <c r="A1270" s="20">
        <v>41692</v>
      </c>
      <c r="B1270" s="35" t="s">
        <v>376</v>
      </c>
      <c r="C1270" s="37">
        <v>-4.2</v>
      </c>
    </row>
    <row r="1271" spans="1:3">
      <c r="A1271" s="20">
        <v>41692</v>
      </c>
      <c r="B1271" s="35" t="s">
        <v>377</v>
      </c>
      <c r="C1271" s="37">
        <v>-5.5</v>
      </c>
    </row>
    <row r="1272" spans="1:3">
      <c r="A1272" s="20">
        <v>41692</v>
      </c>
      <c r="B1272" s="35" t="s">
        <v>378</v>
      </c>
      <c r="C1272" s="37">
        <v>-5.8</v>
      </c>
    </row>
    <row r="1273" spans="1:3">
      <c r="A1273" s="20">
        <v>41692</v>
      </c>
      <c r="B1273" s="35" t="s">
        <v>379</v>
      </c>
      <c r="C1273" s="37">
        <v>-8.9</v>
      </c>
    </row>
    <row r="1274" spans="1:3">
      <c r="A1274" s="20">
        <v>41692</v>
      </c>
      <c r="B1274" s="35" t="s">
        <v>380</v>
      </c>
      <c r="C1274" s="37">
        <v>-9.6999999999999993</v>
      </c>
    </row>
    <row r="1275" spans="1:3">
      <c r="A1275" s="20">
        <v>41692</v>
      </c>
      <c r="B1275" s="35" t="s">
        <v>381</v>
      </c>
      <c r="C1275" s="37">
        <v>-10.4</v>
      </c>
    </row>
    <row r="1276" spans="1:3">
      <c r="A1276" s="20">
        <v>41692</v>
      </c>
      <c r="B1276" s="35" t="s">
        <v>382</v>
      </c>
      <c r="C1276" s="37">
        <v>-11.5</v>
      </c>
    </row>
    <row r="1277" spans="1:3">
      <c r="A1277" s="20">
        <v>41692</v>
      </c>
      <c r="B1277" s="35" t="s">
        <v>383</v>
      </c>
      <c r="C1277" s="37">
        <v>-12</v>
      </c>
    </row>
    <row r="1278" spans="1:3">
      <c r="A1278" s="20">
        <v>41693</v>
      </c>
      <c r="B1278" s="35" t="s">
        <v>360</v>
      </c>
      <c r="C1278" s="37">
        <v>-12</v>
      </c>
    </row>
    <row r="1279" spans="1:3">
      <c r="A1279" s="20">
        <v>41693</v>
      </c>
      <c r="B1279" s="35" t="s">
        <v>361</v>
      </c>
      <c r="C1279" s="37">
        <v>-12.4</v>
      </c>
    </row>
    <row r="1280" spans="1:3">
      <c r="A1280" s="20">
        <v>41693</v>
      </c>
      <c r="B1280" s="35" t="s">
        <v>362</v>
      </c>
      <c r="C1280" s="37">
        <v>-12.2</v>
      </c>
    </row>
    <row r="1281" spans="1:3">
      <c r="A1281" s="20">
        <v>41693</v>
      </c>
      <c r="B1281" s="35" t="s">
        <v>363</v>
      </c>
      <c r="C1281" s="37">
        <v>-12.2</v>
      </c>
    </row>
    <row r="1282" spans="1:3">
      <c r="A1282" s="20">
        <v>41693</v>
      </c>
      <c r="B1282" s="35" t="s">
        <v>364</v>
      </c>
      <c r="C1282" s="37">
        <v>-11.8</v>
      </c>
    </row>
    <row r="1283" spans="1:3">
      <c r="A1283" s="20">
        <v>41693</v>
      </c>
      <c r="B1283" s="35" t="s">
        <v>365</v>
      </c>
      <c r="C1283" s="37">
        <v>-11.4</v>
      </c>
    </row>
    <row r="1284" spans="1:3">
      <c r="A1284" s="20">
        <v>41693</v>
      </c>
      <c r="B1284" s="35" t="s">
        <v>366</v>
      </c>
      <c r="C1284" s="37">
        <v>-10.7</v>
      </c>
    </row>
    <row r="1285" spans="1:3">
      <c r="A1285" s="20">
        <v>41693</v>
      </c>
      <c r="B1285" s="35" t="s">
        <v>367</v>
      </c>
      <c r="C1285" s="37">
        <v>-9.1</v>
      </c>
    </row>
    <row r="1286" spans="1:3">
      <c r="A1286" s="20">
        <v>41693</v>
      </c>
      <c r="B1286" s="35" t="s">
        <v>368</v>
      </c>
      <c r="C1286" s="37">
        <v>-8.9</v>
      </c>
    </row>
    <row r="1287" spans="1:3">
      <c r="A1287" s="20">
        <v>41693</v>
      </c>
      <c r="B1287" s="35" t="s">
        <v>369</v>
      </c>
      <c r="C1287" s="37">
        <v>-6.9</v>
      </c>
    </row>
    <row r="1288" spans="1:3">
      <c r="A1288" s="20">
        <v>41693</v>
      </c>
      <c r="B1288" s="35" t="s">
        <v>370</v>
      </c>
      <c r="C1288" s="37">
        <v>-5</v>
      </c>
    </row>
    <row r="1289" spans="1:3">
      <c r="A1289" s="20">
        <v>41693</v>
      </c>
      <c r="B1289" s="35" t="s">
        <v>371</v>
      </c>
      <c r="C1289" s="37">
        <v>-3.3</v>
      </c>
    </row>
    <row r="1290" spans="1:3">
      <c r="A1290" s="20">
        <v>41693</v>
      </c>
      <c r="B1290" s="35" t="s">
        <v>372</v>
      </c>
      <c r="C1290" s="37">
        <v>-0.7</v>
      </c>
    </row>
    <row r="1291" spans="1:3">
      <c r="A1291" s="20">
        <v>41693</v>
      </c>
      <c r="B1291" s="35" t="s">
        <v>373</v>
      </c>
      <c r="C1291" s="37">
        <v>1.1000000000000001</v>
      </c>
    </row>
    <row r="1292" spans="1:3">
      <c r="A1292" s="20">
        <v>41693</v>
      </c>
      <c r="B1292" s="35" t="s">
        <v>374</v>
      </c>
      <c r="C1292" s="37">
        <v>0.9</v>
      </c>
    </row>
    <row r="1293" spans="1:3">
      <c r="A1293" s="20">
        <v>41693</v>
      </c>
      <c r="B1293" s="35" t="s">
        <v>375</v>
      </c>
      <c r="C1293" s="37">
        <v>0.2</v>
      </c>
    </row>
    <row r="1294" spans="1:3">
      <c r="A1294" s="20">
        <v>41693</v>
      </c>
      <c r="B1294" s="35" t="s">
        <v>376</v>
      </c>
      <c r="C1294" s="37">
        <v>-0.4</v>
      </c>
    </row>
    <row r="1295" spans="1:3">
      <c r="A1295" s="20">
        <v>41693</v>
      </c>
      <c r="B1295" s="35" t="s">
        <v>377</v>
      </c>
      <c r="C1295" s="37">
        <v>-1</v>
      </c>
    </row>
    <row r="1296" spans="1:3">
      <c r="A1296" s="20">
        <v>41693</v>
      </c>
      <c r="B1296" s="35" t="s">
        <v>378</v>
      </c>
      <c r="C1296" s="37">
        <v>-1.7</v>
      </c>
    </row>
    <row r="1297" spans="1:3">
      <c r="A1297" s="20">
        <v>41693</v>
      </c>
      <c r="B1297" s="35" t="s">
        <v>379</v>
      </c>
      <c r="C1297" s="37">
        <v>-2.1</v>
      </c>
    </row>
    <row r="1298" spans="1:3">
      <c r="A1298" s="20">
        <v>41693</v>
      </c>
      <c r="B1298" s="35" t="s">
        <v>380</v>
      </c>
      <c r="C1298" s="37">
        <v>-1.9</v>
      </c>
    </row>
    <row r="1299" spans="1:3">
      <c r="A1299" s="20">
        <v>41693</v>
      </c>
      <c r="B1299" s="35" t="s">
        <v>381</v>
      </c>
      <c r="C1299" s="37">
        <v>-2.1</v>
      </c>
    </row>
    <row r="1300" spans="1:3">
      <c r="A1300" s="20">
        <v>41693</v>
      </c>
      <c r="B1300" s="35" t="s">
        <v>382</v>
      </c>
      <c r="C1300" s="37">
        <v>-2.6</v>
      </c>
    </row>
    <row r="1301" spans="1:3">
      <c r="A1301" s="20">
        <v>41693</v>
      </c>
      <c r="B1301" s="35" t="s">
        <v>383</v>
      </c>
      <c r="C1301" s="37">
        <v>-1.5</v>
      </c>
    </row>
    <row r="1302" spans="1:3">
      <c r="A1302" s="20">
        <v>41694</v>
      </c>
      <c r="B1302" s="35" t="s">
        <v>360</v>
      </c>
      <c r="C1302" s="37">
        <v>-1.1000000000000001</v>
      </c>
    </row>
    <row r="1303" spans="1:3">
      <c r="A1303" s="20">
        <v>41694</v>
      </c>
      <c r="B1303" s="35" t="s">
        <v>361</v>
      </c>
      <c r="C1303" s="37">
        <v>-1.2</v>
      </c>
    </row>
    <row r="1304" spans="1:3">
      <c r="A1304" s="20">
        <v>41694</v>
      </c>
      <c r="B1304" s="35" t="s">
        <v>362</v>
      </c>
      <c r="C1304" s="37">
        <v>-1.1000000000000001</v>
      </c>
    </row>
    <row r="1305" spans="1:3">
      <c r="A1305" s="20">
        <v>41694</v>
      </c>
      <c r="B1305" s="35" t="s">
        <v>363</v>
      </c>
      <c r="C1305" s="37">
        <v>-1.2</v>
      </c>
    </row>
    <row r="1306" spans="1:3">
      <c r="A1306" s="20">
        <v>41694</v>
      </c>
      <c r="B1306" s="35" t="s">
        <v>364</v>
      </c>
      <c r="C1306" s="37">
        <v>-0.5</v>
      </c>
    </row>
    <row r="1307" spans="1:3">
      <c r="A1307" s="20">
        <v>41694</v>
      </c>
      <c r="B1307" s="35" t="s">
        <v>365</v>
      </c>
      <c r="C1307" s="37">
        <v>-0.1</v>
      </c>
    </row>
    <row r="1308" spans="1:3">
      <c r="A1308" s="20">
        <v>41694</v>
      </c>
      <c r="B1308" s="35" t="s">
        <v>366</v>
      </c>
      <c r="C1308" s="37">
        <v>-0.9</v>
      </c>
    </row>
    <row r="1309" spans="1:3">
      <c r="A1309" s="20">
        <v>41694</v>
      </c>
      <c r="B1309" s="35" t="s">
        <v>367</v>
      </c>
      <c r="C1309" s="37">
        <v>1.6</v>
      </c>
    </row>
    <row r="1310" spans="1:3">
      <c r="A1310" s="20">
        <v>41694</v>
      </c>
      <c r="B1310" s="35" t="s">
        <v>368</v>
      </c>
      <c r="C1310" s="37">
        <v>2.6</v>
      </c>
    </row>
    <row r="1311" spans="1:3">
      <c r="A1311" s="20">
        <v>41694</v>
      </c>
      <c r="B1311" s="35" t="s">
        <v>369</v>
      </c>
      <c r="C1311" s="37">
        <v>3.8</v>
      </c>
    </row>
    <row r="1312" spans="1:3">
      <c r="A1312" s="20">
        <v>41694</v>
      </c>
      <c r="B1312" s="35" t="s">
        <v>370</v>
      </c>
      <c r="C1312" s="37">
        <v>4.8</v>
      </c>
    </row>
    <row r="1313" spans="1:3">
      <c r="A1313" s="20">
        <v>41694</v>
      </c>
      <c r="B1313" s="35" t="s">
        <v>371</v>
      </c>
      <c r="C1313" s="37">
        <v>4.9000000000000004</v>
      </c>
    </row>
    <row r="1314" spans="1:3">
      <c r="A1314" s="20">
        <v>41694</v>
      </c>
      <c r="B1314" s="35" t="s">
        <v>372</v>
      </c>
      <c r="C1314" s="37">
        <v>4.9000000000000004</v>
      </c>
    </row>
    <row r="1315" spans="1:3">
      <c r="A1315" s="20">
        <v>41694</v>
      </c>
      <c r="B1315" s="35" t="s">
        <v>373</v>
      </c>
      <c r="C1315" s="37">
        <v>3.5</v>
      </c>
    </row>
    <row r="1316" spans="1:3">
      <c r="A1316" s="20">
        <v>41694</v>
      </c>
      <c r="B1316" s="35" t="s">
        <v>374</v>
      </c>
      <c r="C1316" s="37">
        <v>3</v>
      </c>
    </row>
    <row r="1317" spans="1:3">
      <c r="A1317" s="20">
        <v>41694</v>
      </c>
      <c r="B1317" s="35" t="s">
        <v>375</v>
      </c>
      <c r="C1317" s="37">
        <v>2.4</v>
      </c>
    </row>
    <row r="1318" spans="1:3">
      <c r="A1318" s="20">
        <v>41694</v>
      </c>
      <c r="B1318" s="35" t="s">
        <v>376</v>
      </c>
      <c r="C1318" s="37">
        <v>1.9</v>
      </c>
    </row>
    <row r="1319" spans="1:3">
      <c r="A1319" s="20">
        <v>41694</v>
      </c>
      <c r="B1319" s="35" t="s">
        <v>377</v>
      </c>
      <c r="C1319" s="37">
        <v>0.5</v>
      </c>
    </row>
    <row r="1320" spans="1:3">
      <c r="A1320" s="20">
        <v>41694</v>
      </c>
      <c r="B1320" s="35" t="s">
        <v>378</v>
      </c>
      <c r="C1320" s="37">
        <v>-0.2</v>
      </c>
    </row>
    <row r="1321" spans="1:3">
      <c r="A1321" s="20">
        <v>41694</v>
      </c>
      <c r="B1321" s="35" t="s">
        <v>379</v>
      </c>
      <c r="C1321" s="37">
        <v>-0.7</v>
      </c>
    </row>
    <row r="1322" spans="1:3">
      <c r="A1322" s="20">
        <v>41694</v>
      </c>
      <c r="B1322" s="35" t="s">
        <v>380</v>
      </c>
      <c r="C1322" s="37">
        <v>0.4</v>
      </c>
    </row>
    <row r="1323" spans="1:3">
      <c r="A1323" s="20">
        <v>41694</v>
      </c>
      <c r="B1323" s="35" t="s">
        <v>381</v>
      </c>
      <c r="C1323" s="37">
        <v>0.1</v>
      </c>
    </row>
    <row r="1324" spans="1:3">
      <c r="A1324" s="20">
        <v>41694</v>
      </c>
      <c r="B1324" s="35" t="s">
        <v>382</v>
      </c>
      <c r="C1324" s="37">
        <v>-0.6</v>
      </c>
    </row>
    <row r="1325" spans="1:3">
      <c r="A1325" s="20">
        <v>41694</v>
      </c>
      <c r="B1325" s="35" t="s">
        <v>383</v>
      </c>
      <c r="C1325" s="37">
        <v>-0.9</v>
      </c>
    </row>
    <row r="1326" spans="1:3">
      <c r="A1326" s="20">
        <v>41695</v>
      </c>
      <c r="B1326" s="35" t="s">
        <v>360</v>
      </c>
      <c r="C1326" s="37">
        <v>-0.6</v>
      </c>
    </row>
    <row r="1327" spans="1:3">
      <c r="A1327" s="20">
        <v>41695</v>
      </c>
      <c r="B1327" s="35" t="s">
        <v>361</v>
      </c>
      <c r="C1327" s="37">
        <v>-1.7</v>
      </c>
    </row>
    <row r="1328" spans="1:3">
      <c r="A1328" s="20">
        <v>41695</v>
      </c>
      <c r="B1328" s="35" t="s">
        <v>362</v>
      </c>
      <c r="C1328" s="37">
        <v>-1.5</v>
      </c>
    </row>
    <row r="1329" spans="1:3">
      <c r="A1329" s="20">
        <v>41695</v>
      </c>
      <c r="B1329" s="35" t="s">
        <v>363</v>
      </c>
      <c r="C1329" s="37">
        <v>-1.2</v>
      </c>
    </row>
    <row r="1330" spans="1:3">
      <c r="A1330" s="20">
        <v>41695</v>
      </c>
      <c r="B1330" s="35" t="s">
        <v>364</v>
      </c>
      <c r="C1330" s="37">
        <v>-1.7</v>
      </c>
    </row>
    <row r="1331" spans="1:3">
      <c r="A1331" s="20">
        <v>41695</v>
      </c>
      <c r="B1331" s="35" t="s">
        <v>365</v>
      </c>
      <c r="C1331" s="37">
        <v>-1.6</v>
      </c>
    </row>
    <row r="1332" spans="1:3">
      <c r="A1332" s="20">
        <v>41695</v>
      </c>
      <c r="B1332" s="35" t="s">
        <v>366</v>
      </c>
      <c r="C1332" s="37">
        <v>-1.1000000000000001</v>
      </c>
    </row>
    <row r="1333" spans="1:3">
      <c r="A1333" s="20">
        <v>41695</v>
      </c>
      <c r="B1333" s="35" t="s">
        <v>367</v>
      </c>
      <c r="C1333" s="37">
        <v>-0.9</v>
      </c>
    </row>
    <row r="1334" spans="1:3">
      <c r="A1334" s="20">
        <v>41695</v>
      </c>
      <c r="B1334" s="35" t="s">
        <v>368</v>
      </c>
      <c r="C1334" s="37">
        <v>0.4</v>
      </c>
    </row>
    <row r="1335" spans="1:3">
      <c r="A1335" s="20">
        <v>41695</v>
      </c>
      <c r="B1335" s="35" t="s">
        <v>369</v>
      </c>
      <c r="C1335" s="37">
        <v>0.4</v>
      </c>
    </row>
    <row r="1336" spans="1:3">
      <c r="A1336" s="20">
        <v>41695</v>
      </c>
      <c r="B1336" s="35" t="s">
        <v>370</v>
      </c>
      <c r="C1336" s="37">
        <v>1.8</v>
      </c>
    </row>
    <row r="1337" spans="1:3">
      <c r="A1337" s="20">
        <v>41695</v>
      </c>
      <c r="B1337" s="35" t="s">
        <v>371</v>
      </c>
      <c r="C1337" s="37">
        <v>2.5</v>
      </c>
    </row>
    <row r="1338" spans="1:3">
      <c r="A1338" s="20">
        <v>41695</v>
      </c>
      <c r="B1338" s="35" t="s">
        <v>372</v>
      </c>
      <c r="C1338" s="37">
        <v>2.8</v>
      </c>
    </row>
    <row r="1339" spans="1:3">
      <c r="A1339" s="20">
        <v>41695</v>
      </c>
      <c r="B1339" s="35" t="s">
        <v>373</v>
      </c>
      <c r="C1339" s="37">
        <v>3.5</v>
      </c>
    </row>
    <row r="1340" spans="1:3">
      <c r="A1340" s="20">
        <v>41695</v>
      </c>
      <c r="B1340" s="35" t="s">
        <v>374</v>
      </c>
      <c r="C1340" s="37">
        <v>3.2</v>
      </c>
    </row>
    <row r="1341" spans="1:3">
      <c r="A1341" s="20">
        <v>41695</v>
      </c>
      <c r="B1341" s="35" t="s">
        <v>375</v>
      </c>
      <c r="C1341" s="37">
        <v>3.4</v>
      </c>
    </row>
    <row r="1342" spans="1:3">
      <c r="A1342" s="20">
        <v>41695</v>
      </c>
      <c r="B1342" s="35" t="s">
        <v>376</v>
      </c>
      <c r="C1342" s="37">
        <v>2.1</v>
      </c>
    </row>
    <row r="1343" spans="1:3">
      <c r="A1343" s="20">
        <v>41695</v>
      </c>
      <c r="B1343" s="35" t="s">
        <v>377</v>
      </c>
      <c r="C1343" s="37">
        <v>1</v>
      </c>
    </row>
    <row r="1344" spans="1:3">
      <c r="A1344" s="20">
        <v>41695</v>
      </c>
      <c r="B1344" s="35" t="s">
        <v>378</v>
      </c>
      <c r="C1344" s="37">
        <v>1.1000000000000001</v>
      </c>
    </row>
    <row r="1345" spans="1:3">
      <c r="A1345" s="20">
        <v>41695</v>
      </c>
      <c r="B1345" s="35" t="s">
        <v>379</v>
      </c>
      <c r="C1345" s="37">
        <v>0.5</v>
      </c>
    </row>
    <row r="1346" spans="1:3">
      <c r="A1346" s="20">
        <v>41695</v>
      </c>
      <c r="B1346" s="35" t="s">
        <v>380</v>
      </c>
      <c r="C1346" s="37">
        <v>-0.3</v>
      </c>
    </row>
    <row r="1347" spans="1:3">
      <c r="A1347" s="20">
        <v>41695</v>
      </c>
      <c r="B1347" s="35" t="s">
        <v>381</v>
      </c>
      <c r="C1347" s="37">
        <v>-0.6</v>
      </c>
    </row>
    <row r="1348" spans="1:3">
      <c r="A1348" s="20">
        <v>41695</v>
      </c>
      <c r="B1348" s="35" t="s">
        <v>382</v>
      </c>
      <c r="C1348" s="37">
        <v>-1</v>
      </c>
    </row>
    <row r="1349" spans="1:3">
      <c r="A1349" s="20">
        <v>41695</v>
      </c>
      <c r="B1349" s="35" t="s">
        <v>383</v>
      </c>
      <c r="C1349" s="37">
        <v>-1.1000000000000001</v>
      </c>
    </row>
    <row r="1350" spans="1:3">
      <c r="A1350" s="20">
        <v>41696</v>
      </c>
      <c r="B1350" s="35" t="s">
        <v>360</v>
      </c>
      <c r="C1350" s="37">
        <v>-1.1000000000000001</v>
      </c>
    </row>
    <row r="1351" spans="1:3">
      <c r="A1351" s="20">
        <v>41696</v>
      </c>
      <c r="B1351" s="35" t="s">
        <v>361</v>
      </c>
      <c r="C1351" s="37">
        <v>-1</v>
      </c>
    </row>
    <row r="1352" spans="1:3">
      <c r="A1352" s="20">
        <v>41696</v>
      </c>
      <c r="B1352" s="35" t="s">
        <v>362</v>
      </c>
      <c r="C1352" s="37">
        <v>-1.1000000000000001</v>
      </c>
    </row>
    <row r="1353" spans="1:3">
      <c r="A1353" s="20">
        <v>41696</v>
      </c>
      <c r="B1353" s="35" t="s">
        <v>363</v>
      </c>
      <c r="C1353" s="37">
        <v>-1.5</v>
      </c>
    </row>
    <row r="1354" spans="1:3">
      <c r="A1354" s="20">
        <v>41696</v>
      </c>
      <c r="B1354" s="35" t="s">
        <v>364</v>
      </c>
      <c r="C1354" s="37">
        <v>-2.5</v>
      </c>
    </row>
    <row r="1355" spans="1:3">
      <c r="A1355" s="20">
        <v>41696</v>
      </c>
      <c r="B1355" s="35" t="s">
        <v>365</v>
      </c>
      <c r="C1355" s="37">
        <v>-3.3</v>
      </c>
    </row>
    <row r="1356" spans="1:3">
      <c r="A1356" s="20">
        <v>41696</v>
      </c>
      <c r="B1356" s="35" t="s">
        <v>366</v>
      </c>
      <c r="C1356" s="37">
        <v>-3.3</v>
      </c>
    </row>
    <row r="1357" spans="1:3">
      <c r="A1357" s="20">
        <v>41696</v>
      </c>
      <c r="B1357" s="35" t="s">
        <v>367</v>
      </c>
      <c r="C1357" s="37">
        <v>-0.9</v>
      </c>
    </row>
    <row r="1358" spans="1:3">
      <c r="A1358" s="20">
        <v>41696</v>
      </c>
      <c r="B1358" s="35" t="s">
        <v>368</v>
      </c>
      <c r="C1358" s="37">
        <v>0.2</v>
      </c>
    </row>
    <row r="1359" spans="1:3">
      <c r="A1359" s="20">
        <v>41696</v>
      </c>
      <c r="B1359" s="35" t="s">
        <v>369</v>
      </c>
      <c r="C1359" s="37">
        <v>0</v>
      </c>
    </row>
    <row r="1360" spans="1:3">
      <c r="A1360" s="20">
        <v>41696</v>
      </c>
      <c r="B1360" s="35" t="s">
        <v>370</v>
      </c>
      <c r="C1360" s="37">
        <v>0.7</v>
      </c>
    </row>
    <row r="1361" spans="1:3">
      <c r="A1361" s="20">
        <v>41696</v>
      </c>
      <c r="B1361" s="35" t="s">
        <v>371</v>
      </c>
      <c r="C1361" s="37">
        <v>0.4</v>
      </c>
    </row>
    <row r="1362" spans="1:3">
      <c r="A1362" s="20">
        <v>41696</v>
      </c>
      <c r="B1362" s="35" t="s">
        <v>372</v>
      </c>
      <c r="C1362" s="37">
        <v>0.8</v>
      </c>
    </row>
    <row r="1363" spans="1:3">
      <c r="A1363" s="20">
        <v>41696</v>
      </c>
      <c r="B1363" s="35" t="s">
        <v>373</v>
      </c>
      <c r="C1363" s="37">
        <v>-0.1</v>
      </c>
    </row>
    <row r="1364" spans="1:3">
      <c r="A1364" s="20">
        <v>41696</v>
      </c>
      <c r="B1364" s="35" t="s">
        <v>374</v>
      </c>
      <c r="C1364" s="37">
        <v>-0.6</v>
      </c>
    </row>
    <row r="1365" spans="1:3">
      <c r="A1365" s="20">
        <v>41696</v>
      </c>
      <c r="B1365" s="35" t="s">
        <v>375</v>
      </c>
      <c r="C1365" s="37">
        <v>-1.5</v>
      </c>
    </row>
    <row r="1366" spans="1:3">
      <c r="A1366" s="20">
        <v>41696</v>
      </c>
      <c r="B1366" s="35" t="s">
        <v>376</v>
      </c>
      <c r="C1366" s="37">
        <v>-2.2999999999999998</v>
      </c>
    </row>
    <row r="1367" spans="1:3">
      <c r="A1367" s="20">
        <v>41696</v>
      </c>
      <c r="B1367" s="35" t="s">
        <v>377</v>
      </c>
      <c r="C1367" s="37">
        <v>-3</v>
      </c>
    </row>
    <row r="1368" spans="1:3">
      <c r="A1368" s="20">
        <v>41696</v>
      </c>
      <c r="B1368" s="35" t="s">
        <v>378</v>
      </c>
      <c r="C1368" s="37">
        <v>-3.1</v>
      </c>
    </row>
    <row r="1369" spans="1:3">
      <c r="A1369" s="20">
        <v>41696</v>
      </c>
      <c r="B1369" s="35" t="s">
        <v>379</v>
      </c>
      <c r="C1369" s="37">
        <v>-3.5</v>
      </c>
    </row>
    <row r="1370" spans="1:3">
      <c r="A1370" s="20">
        <v>41696</v>
      </c>
      <c r="B1370" s="35" t="s">
        <v>380</v>
      </c>
      <c r="C1370" s="37">
        <v>-3.6</v>
      </c>
    </row>
    <row r="1371" spans="1:3">
      <c r="A1371" s="20">
        <v>41696</v>
      </c>
      <c r="B1371" s="35" t="s">
        <v>381</v>
      </c>
      <c r="C1371" s="37">
        <v>-4.3</v>
      </c>
    </row>
    <row r="1372" spans="1:3">
      <c r="A1372" s="20">
        <v>41696</v>
      </c>
      <c r="B1372" s="35" t="s">
        <v>382</v>
      </c>
      <c r="C1372" s="37">
        <v>-4.5</v>
      </c>
    </row>
    <row r="1373" spans="1:3">
      <c r="A1373" s="20">
        <v>41696</v>
      </c>
      <c r="B1373" s="35" t="s">
        <v>383</v>
      </c>
      <c r="C1373" s="37">
        <v>-4.9000000000000004</v>
      </c>
    </row>
    <row r="1374" spans="1:3">
      <c r="A1374" s="20">
        <v>41697</v>
      </c>
      <c r="B1374" s="35" t="s">
        <v>360</v>
      </c>
      <c r="C1374" s="37">
        <v>-5.7</v>
      </c>
    </row>
    <row r="1375" spans="1:3">
      <c r="A1375" s="20">
        <v>41697</v>
      </c>
      <c r="B1375" s="35" t="s">
        <v>361</v>
      </c>
      <c r="C1375" s="37">
        <v>-5.5</v>
      </c>
    </row>
    <row r="1376" spans="1:3">
      <c r="A1376" s="20">
        <v>41697</v>
      </c>
      <c r="B1376" s="35" t="s">
        <v>362</v>
      </c>
      <c r="C1376" s="37">
        <v>-5.9</v>
      </c>
    </row>
    <row r="1377" spans="1:3">
      <c r="A1377" s="20">
        <v>41697</v>
      </c>
      <c r="B1377" s="35" t="s">
        <v>363</v>
      </c>
      <c r="C1377" s="37">
        <v>-6.5</v>
      </c>
    </row>
    <row r="1378" spans="1:3">
      <c r="A1378" s="20">
        <v>41697</v>
      </c>
      <c r="B1378" s="35" t="s">
        <v>364</v>
      </c>
      <c r="C1378" s="37">
        <v>-6.9</v>
      </c>
    </row>
    <row r="1379" spans="1:3">
      <c r="A1379" s="20">
        <v>41697</v>
      </c>
      <c r="B1379" s="35" t="s">
        <v>365</v>
      </c>
      <c r="C1379" s="37">
        <v>-5.7</v>
      </c>
    </row>
    <row r="1380" spans="1:3">
      <c r="A1380" s="20">
        <v>41697</v>
      </c>
      <c r="B1380" s="35" t="s">
        <v>366</v>
      </c>
      <c r="C1380" s="37">
        <v>-4.7</v>
      </c>
    </row>
    <row r="1381" spans="1:3">
      <c r="A1381" s="20">
        <v>41697</v>
      </c>
      <c r="B1381" s="35" t="s">
        <v>367</v>
      </c>
      <c r="C1381" s="37">
        <v>-3.5</v>
      </c>
    </row>
    <row r="1382" spans="1:3">
      <c r="A1382" s="20">
        <v>41697</v>
      </c>
      <c r="B1382" s="35" t="s">
        <v>368</v>
      </c>
      <c r="C1382" s="37">
        <v>-1.6</v>
      </c>
    </row>
    <row r="1383" spans="1:3">
      <c r="A1383" s="20">
        <v>41697</v>
      </c>
      <c r="B1383" s="35" t="s">
        <v>369</v>
      </c>
      <c r="C1383" s="37">
        <v>-2</v>
      </c>
    </row>
    <row r="1384" spans="1:3">
      <c r="A1384" s="20">
        <v>41697</v>
      </c>
      <c r="B1384" s="35" t="s">
        <v>370</v>
      </c>
      <c r="C1384" s="37">
        <v>-1.3</v>
      </c>
    </row>
    <row r="1385" spans="1:3">
      <c r="A1385" s="20">
        <v>41697</v>
      </c>
      <c r="B1385" s="35" t="s">
        <v>371</v>
      </c>
      <c r="C1385" s="37">
        <v>-1.1000000000000001</v>
      </c>
    </row>
    <row r="1386" spans="1:3">
      <c r="A1386" s="20">
        <v>41697</v>
      </c>
      <c r="B1386" s="35" t="s">
        <v>372</v>
      </c>
      <c r="C1386" s="37">
        <v>-1.6</v>
      </c>
    </row>
    <row r="1387" spans="1:3">
      <c r="A1387" s="20">
        <v>41697</v>
      </c>
      <c r="B1387" s="35" t="s">
        <v>373</v>
      </c>
      <c r="C1387" s="37">
        <v>-1.6</v>
      </c>
    </row>
    <row r="1388" spans="1:3">
      <c r="A1388" s="20">
        <v>41697</v>
      </c>
      <c r="B1388" s="35" t="s">
        <v>374</v>
      </c>
      <c r="C1388" s="37">
        <v>-1.8</v>
      </c>
    </row>
    <row r="1389" spans="1:3">
      <c r="A1389" s="20">
        <v>41697</v>
      </c>
      <c r="B1389" s="35" t="s">
        <v>375</v>
      </c>
      <c r="C1389" s="37">
        <v>-2.5</v>
      </c>
    </row>
    <row r="1390" spans="1:3">
      <c r="A1390" s="20">
        <v>41697</v>
      </c>
      <c r="B1390" s="35" t="s">
        <v>376</v>
      </c>
      <c r="C1390" s="37">
        <v>-3</v>
      </c>
    </row>
    <row r="1391" spans="1:3">
      <c r="A1391" s="20">
        <v>41697</v>
      </c>
      <c r="B1391" s="35" t="s">
        <v>377</v>
      </c>
      <c r="C1391" s="37">
        <v>-3.1</v>
      </c>
    </row>
    <row r="1392" spans="1:3">
      <c r="A1392" s="20">
        <v>41697</v>
      </c>
      <c r="B1392" s="35" t="s">
        <v>378</v>
      </c>
      <c r="C1392" s="37">
        <v>-4.2</v>
      </c>
    </row>
    <row r="1393" spans="1:3">
      <c r="A1393" s="20">
        <v>41697</v>
      </c>
      <c r="B1393" s="35" t="s">
        <v>379</v>
      </c>
      <c r="C1393" s="37">
        <v>-5.6</v>
      </c>
    </row>
    <row r="1394" spans="1:3">
      <c r="A1394" s="20">
        <v>41697</v>
      </c>
      <c r="B1394" s="35" t="s">
        <v>380</v>
      </c>
      <c r="C1394" s="37">
        <v>-3.9</v>
      </c>
    </row>
    <row r="1395" spans="1:3">
      <c r="A1395" s="20">
        <v>41697</v>
      </c>
      <c r="B1395" s="35" t="s">
        <v>381</v>
      </c>
      <c r="C1395" s="37">
        <v>-6.8</v>
      </c>
    </row>
    <row r="1396" spans="1:3">
      <c r="A1396" s="20">
        <v>41697</v>
      </c>
      <c r="B1396" s="35" t="s">
        <v>382</v>
      </c>
      <c r="C1396" s="37">
        <v>-6.9</v>
      </c>
    </row>
    <row r="1397" spans="1:3">
      <c r="A1397" s="20">
        <v>41697</v>
      </c>
      <c r="B1397" s="35" t="s">
        <v>383</v>
      </c>
      <c r="C1397" s="37">
        <v>-8.6</v>
      </c>
    </row>
    <row r="1398" spans="1:3">
      <c r="A1398" s="20">
        <v>41698</v>
      </c>
      <c r="B1398" s="35" t="s">
        <v>360</v>
      </c>
      <c r="C1398" s="37">
        <v>-9.6999999999999993</v>
      </c>
    </row>
    <row r="1399" spans="1:3">
      <c r="A1399" s="20">
        <v>41698</v>
      </c>
      <c r="B1399" s="35" t="s">
        <v>361</v>
      </c>
      <c r="C1399" s="37">
        <v>-10.1</v>
      </c>
    </row>
    <row r="1400" spans="1:3">
      <c r="A1400" s="20">
        <v>41698</v>
      </c>
      <c r="B1400" s="35" t="s">
        <v>362</v>
      </c>
      <c r="C1400" s="37">
        <v>-11.4</v>
      </c>
    </row>
    <row r="1401" spans="1:3">
      <c r="A1401" s="20">
        <v>41698</v>
      </c>
      <c r="B1401" s="35" t="s">
        <v>363</v>
      </c>
      <c r="C1401" s="37">
        <v>-10.1</v>
      </c>
    </row>
    <row r="1402" spans="1:3">
      <c r="A1402" s="20">
        <v>41698</v>
      </c>
      <c r="B1402" s="35" t="s">
        <v>364</v>
      </c>
      <c r="C1402" s="37">
        <v>-11.6</v>
      </c>
    </row>
    <row r="1403" spans="1:3">
      <c r="A1403" s="20">
        <v>41698</v>
      </c>
      <c r="B1403" s="35" t="s">
        <v>365</v>
      </c>
      <c r="C1403" s="37">
        <v>-12.5</v>
      </c>
    </row>
    <row r="1404" spans="1:3">
      <c r="A1404" s="20">
        <v>41698</v>
      </c>
      <c r="B1404" s="35" t="s">
        <v>366</v>
      </c>
      <c r="C1404" s="37">
        <v>-11.2</v>
      </c>
    </row>
    <row r="1405" spans="1:3">
      <c r="A1405" s="20">
        <v>41698</v>
      </c>
      <c r="B1405" s="35" t="s">
        <v>367</v>
      </c>
      <c r="C1405" s="37">
        <v>-10.9</v>
      </c>
    </row>
    <row r="1406" spans="1:3">
      <c r="A1406" s="20">
        <v>41698</v>
      </c>
      <c r="B1406" s="35" t="s">
        <v>368</v>
      </c>
      <c r="C1406" s="37">
        <v>-7.1</v>
      </c>
    </row>
    <row r="1407" spans="1:3">
      <c r="A1407" s="20">
        <v>41698</v>
      </c>
      <c r="B1407" s="35" t="s">
        <v>369</v>
      </c>
      <c r="C1407" s="37">
        <v>-5.3</v>
      </c>
    </row>
    <row r="1408" spans="1:3">
      <c r="A1408" s="20">
        <v>41698</v>
      </c>
      <c r="B1408" s="35" t="s">
        <v>370</v>
      </c>
      <c r="C1408" s="37">
        <v>-3.1</v>
      </c>
    </row>
    <row r="1409" spans="1:3">
      <c r="A1409" s="20">
        <v>41698</v>
      </c>
      <c r="B1409" s="35" t="s">
        <v>371</v>
      </c>
      <c r="C1409" s="37">
        <v>-1.4</v>
      </c>
    </row>
    <row r="1410" spans="1:3">
      <c r="A1410" s="20">
        <v>41698</v>
      </c>
      <c r="B1410" s="35" t="s">
        <v>372</v>
      </c>
      <c r="C1410" s="37">
        <v>-0.6</v>
      </c>
    </row>
    <row r="1411" spans="1:3">
      <c r="A1411" s="20">
        <v>41698</v>
      </c>
      <c r="B1411" s="35" t="s">
        <v>373</v>
      </c>
      <c r="C1411" s="37">
        <v>-1.1000000000000001</v>
      </c>
    </row>
    <row r="1412" spans="1:3">
      <c r="A1412" s="20">
        <v>41698</v>
      </c>
      <c r="B1412" s="35" t="s">
        <v>374</v>
      </c>
      <c r="C1412" s="37">
        <v>-1.8</v>
      </c>
    </row>
    <row r="1413" spans="1:3">
      <c r="A1413" s="20">
        <v>41698</v>
      </c>
      <c r="B1413" s="35" t="s">
        <v>375</v>
      </c>
      <c r="C1413" s="37">
        <v>-2.9</v>
      </c>
    </row>
    <row r="1414" spans="1:3">
      <c r="A1414" s="20">
        <v>41698</v>
      </c>
      <c r="B1414" s="35" t="s">
        <v>376</v>
      </c>
      <c r="C1414" s="37">
        <v>-3.3</v>
      </c>
    </row>
    <row r="1415" spans="1:3">
      <c r="A1415" s="20">
        <v>41698</v>
      </c>
      <c r="B1415" s="35" t="s">
        <v>377</v>
      </c>
      <c r="C1415" s="37">
        <v>-3.7</v>
      </c>
    </row>
    <row r="1416" spans="1:3">
      <c r="A1416" s="20">
        <v>41698</v>
      </c>
      <c r="B1416" s="35" t="s">
        <v>378</v>
      </c>
      <c r="C1416" s="37">
        <v>-4.2</v>
      </c>
    </row>
    <row r="1417" spans="1:3">
      <c r="A1417" s="20">
        <v>41698</v>
      </c>
      <c r="B1417" s="35" t="s">
        <v>379</v>
      </c>
      <c r="C1417" s="37">
        <v>-5.0999999999999996</v>
      </c>
    </row>
    <row r="1418" spans="1:3">
      <c r="A1418" s="20">
        <v>41698</v>
      </c>
      <c r="B1418" s="35" t="s">
        <v>380</v>
      </c>
      <c r="C1418" s="37">
        <v>-6.2</v>
      </c>
    </row>
    <row r="1419" spans="1:3">
      <c r="A1419" s="20">
        <v>41698</v>
      </c>
      <c r="B1419" s="35" t="s">
        <v>381</v>
      </c>
      <c r="C1419" s="37">
        <v>-7.3</v>
      </c>
    </row>
    <row r="1420" spans="1:3">
      <c r="A1420" s="20">
        <v>41698</v>
      </c>
      <c r="B1420" s="35" t="s">
        <v>382</v>
      </c>
      <c r="C1420" s="37">
        <v>-9</v>
      </c>
    </row>
    <row r="1421" spans="1:3">
      <c r="A1421" s="20">
        <v>41698</v>
      </c>
      <c r="B1421" s="35" t="s">
        <v>383</v>
      </c>
      <c r="C1421" s="37">
        <v>-9.9</v>
      </c>
    </row>
    <row r="1422" spans="1:3">
      <c r="A1422" s="20">
        <v>41699</v>
      </c>
      <c r="B1422" s="35" t="s">
        <v>360</v>
      </c>
      <c r="C1422" s="37">
        <v>-10.1</v>
      </c>
    </row>
    <row r="1423" spans="1:3">
      <c r="A1423" s="20">
        <v>41699</v>
      </c>
      <c r="B1423" s="35" t="s">
        <v>361</v>
      </c>
      <c r="C1423" s="37">
        <v>-11</v>
      </c>
    </row>
    <row r="1424" spans="1:3">
      <c r="A1424" s="20">
        <v>41699</v>
      </c>
      <c r="B1424" s="35" t="s">
        <v>362</v>
      </c>
      <c r="C1424" s="37">
        <v>-12.1</v>
      </c>
    </row>
    <row r="1425" spans="1:3">
      <c r="A1425" s="20">
        <v>41699</v>
      </c>
      <c r="B1425" s="35" t="s">
        <v>363</v>
      </c>
      <c r="C1425" s="37">
        <v>-12.6</v>
      </c>
    </row>
    <row r="1426" spans="1:3">
      <c r="A1426" s="20">
        <v>41699</v>
      </c>
      <c r="B1426" s="35" t="s">
        <v>364</v>
      </c>
      <c r="C1426" s="37">
        <v>-12.3</v>
      </c>
    </row>
    <row r="1427" spans="1:3">
      <c r="A1427" s="20">
        <v>41699</v>
      </c>
      <c r="B1427" s="35" t="s">
        <v>365</v>
      </c>
      <c r="C1427" s="37">
        <v>-13.2</v>
      </c>
    </row>
    <row r="1428" spans="1:3">
      <c r="A1428" s="20">
        <v>41699</v>
      </c>
      <c r="B1428" s="35" t="s">
        <v>366</v>
      </c>
      <c r="C1428" s="37">
        <v>-12.2</v>
      </c>
    </row>
    <row r="1429" spans="1:3">
      <c r="A1429" s="20">
        <v>41699</v>
      </c>
      <c r="B1429" s="35" t="s">
        <v>367</v>
      </c>
      <c r="C1429" s="37">
        <v>-11.6</v>
      </c>
    </row>
    <row r="1430" spans="1:3">
      <c r="A1430" s="20">
        <v>41699</v>
      </c>
      <c r="B1430" s="35" t="s">
        <v>368</v>
      </c>
      <c r="C1430" s="37">
        <v>-9</v>
      </c>
    </row>
    <row r="1431" spans="1:3">
      <c r="A1431" s="20">
        <v>41699</v>
      </c>
      <c r="B1431" s="35" t="s">
        <v>369</v>
      </c>
      <c r="C1431" s="37">
        <v>-7.4</v>
      </c>
    </row>
    <row r="1432" spans="1:3">
      <c r="A1432" s="20">
        <v>41699</v>
      </c>
      <c r="B1432" s="35" t="s">
        <v>370</v>
      </c>
      <c r="C1432" s="37">
        <v>-5.2</v>
      </c>
    </row>
    <row r="1433" spans="1:3">
      <c r="A1433" s="20">
        <v>41699</v>
      </c>
      <c r="B1433" s="35" t="s">
        <v>371</v>
      </c>
      <c r="C1433" s="37">
        <v>-4</v>
      </c>
    </row>
    <row r="1434" spans="1:3">
      <c r="A1434" s="20">
        <v>41699</v>
      </c>
      <c r="B1434" s="35" t="s">
        <v>372</v>
      </c>
      <c r="C1434" s="37">
        <v>-3.8</v>
      </c>
    </row>
    <row r="1435" spans="1:3">
      <c r="A1435" s="20">
        <v>41699</v>
      </c>
      <c r="B1435" s="35" t="s">
        <v>373</v>
      </c>
      <c r="C1435" s="37">
        <v>-4.3</v>
      </c>
    </row>
    <row r="1436" spans="1:3">
      <c r="A1436" s="20">
        <v>41699</v>
      </c>
      <c r="B1436" s="35" t="s">
        <v>374</v>
      </c>
      <c r="C1436" s="37">
        <v>-5.4</v>
      </c>
    </row>
    <row r="1437" spans="1:3">
      <c r="A1437" s="20">
        <v>41699</v>
      </c>
      <c r="B1437" s="35" t="s">
        <v>375</v>
      </c>
      <c r="C1437" s="37">
        <v>-6.2</v>
      </c>
    </row>
    <row r="1438" spans="1:3">
      <c r="A1438" s="20">
        <v>41699</v>
      </c>
      <c r="B1438" s="35" t="s">
        <v>376</v>
      </c>
      <c r="C1438" s="37">
        <v>-7.3</v>
      </c>
    </row>
    <row r="1439" spans="1:3">
      <c r="A1439" s="20">
        <v>41699</v>
      </c>
      <c r="B1439" s="35" t="s">
        <v>377</v>
      </c>
      <c r="C1439" s="37">
        <v>-8.5</v>
      </c>
    </row>
    <row r="1440" spans="1:3">
      <c r="A1440" s="20">
        <v>41699</v>
      </c>
      <c r="B1440" s="35" t="s">
        <v>378</v>
      </c>
      <c r="C1440" s="37">
        <v>-8.9</v>
      </c>
    </row>
    <row r="1441" spans="1:3">
      <c r="A1441" s="20">
        <v>41699</v>
      </c>
      <c r="B1441" s="35" t="s">
        <v>379</v>
      </c>
      <c r="C1441" s="37">
        <v>-9</v>
      </c>
    </row>
    <row r="1442" spans="1:3">
      <c r="A1442" s="20">
        <v>41699</v>
      </c>
      <c r="B1442" s="35" t="s">
        <v>380</v>
      </c>
      <c r="C1442" s="37">
        <v>-9.1</v>
      </c>
    </row>
    <row r="1443" spans="1:3">
      <c r="A1443" s="20">
        <v>41699</v>
      </c>
      <c r="B1443" s="35" t="s">
        <v>381</v>
      </c>
      <c r="C1443" s="37">
        <v>-10.4</v>
      </c>
    </row>
    <row r="1444" spans="1:3">
      <c r="A1444" s="20">
        <v>41699</v>
      </c>
      <c r="B1444" s="35" t="s">
        <v>382</v>
      </c>
      <c r="C1444" s="37">
        <v>-12.8</v>
      </c>
    </row>
    <row r="1445" spans="1:3">
      <c r="A1445" s="20">
        <v>41699</v>
      </c>
      <c r="B1445" s="35" t="s">
        <v>383</v>
      </c>
      <c r="C1445" s="37">
        <v>-13</v>
      </c>
    </row>
    <row r="1446" spans="1:3">
      <c r="A1446" s="20">
        <v>41700</v>
      </c>
      <c r="B1446" s="35" t="s">
        <v>360</v>
      </c>
      <c r="C1446" s="37">
        <v>-12.6</v>
      </c>
    </row>
    <row r="1447" spans="1:3">
      <c r="A1447" s="20">
        <v>41700</v>
      </c>
      <c r="B1447" s="35" t="s">
        <v>361</v>
      </c>
      <c r="C1447" s="37">
        <v>-13.1</v>
      </c>
    </row>
    <row r="1448" spans="1:3">
      <c r="A1448" s="20">
        <v>41700</v>
      </c>
      <c r="B1448" s="35" t="s">
        <v>362</v>
      </c>
      <c r="C1448" s="37">
        <v>-13.2</v>
      </c>
    </row>
    <row r="1449" spans="1:3">
      <c r="A1449" s="20">
        <v>41700</v>
      </c>
      <c r="B1449" s="35" t="s">
        <v>363</v>
      </c>
      <c r="C1449" s="37">
        <v>-14.1</v>
      </c>
    </row>
    <row r="1450" spans="1:3">
      <c r="A1450" s="20">
        <v>41700</v>
      </c>
      <c r="B1450" s="35" t="s">
        <v>364</v>
      </c>
      <c r="C1450" s="37">
        <v>-15</v>
      </c>
    </row>
    <row r="1451" spans="1:3">
      <c r="A1451" s="20">
        <v>41700</v>
      </c>
      <c r="B1451" s="35" t="s">
        <v>365</v>
      </c>
      <c r="C1451" s="37">
        <v>-15.8</v>
      </c>
    </row>
    <row r="1452" spans="1:3">
      <c r="A1452" s="20">
        <v>41700</v>
      </c>
      <c r="B1452" s="35" t="s">
        <v>366</v>
      </c>
      <c r="C1452" s="37">
        <v>-14.5</v>
      </c>
    </row>
    <row r="1453" spans="1:3">
      <c r="A1453" s="20">
        <v>41700</v>
      </c>
      <c r="B1453" s="35" t="s">
        <v>367</v>
      </c>
      <c r="C1453" s="37">
        <v>-11.7</v>
      </c>
    </row>
    <row r="1454" spans="1:3">
      <c r="A1454" s="20">
        <v>41700</v>
      </c>
      <c r="B1454" s="35" t="s">
        <v>368</v>
      </c>
      <c r="C1454" s="37">
        <v>-10.5</v>
      </c>
    </row>
    <row r="1455" spans="1:3">
      <c r="A1455" s="20">
        <v>41700</v>
      </c>
      <c r="B1455" s="35" t="s">
        <v>369</v>
      </c>
      <c r="C1455" s="37">
        <v>-6.2</v>
      </c>
    </row>
    <row r="1456" spans="1:3">
      <c r="A1456" s="20">
        <v>41700</v>
      </c>
      <c r="B1456" s="35" t="s">
        <v>370</v>
      </c>
      <c r="C1456" s="37">
        <v>-2.6</v>
      </c>
    </row>
    <row r="1457" spans="1:3">
      <c r="A1457" s="20">
        <v>41700</v>
      </c>
      <c r="B1457" s="35" t="s">
        <v>371</v>
      </c>
      <c r="C1457" s="37">
        <v>-2.2000000000000002</v>
      </c>
    </row>
    <row r="1458" spans="1:3">
      <c r="A1458" s="20">
        <v>41700</v>
      </c>
      <c r="B1458" s="35" t="s">
        <v>372</v>
      </c>
      <c r="C1458" s="37">
        <v>-1.5</v>
      </c>
    </row>
    <row r="1459" spans="1:3">
      <c r="A1459" s="20">
        <v>41700</v>
      </c>
      <c r="B1459" s="35" t="s">
        <v>373</v>
      </c>
      <c r="C1459" s="37">
        <v>-1.8</v>
      </c>
    </row>
    <row r="1460" spans="1:3">
      <c r="A1460" s="20">
        <v>41700</v>
      </c>
      <c r="B1460" s="35" t="s">
        <v>374</v>
      </c>
      <c r="C1460" s="37">
        <v>-2.2999999999999998</v>
      </c>
    </row>
    <row r="1461" spans="1:3">
      <c r="A1461" s="20">
        <v>41700</v>
      </c>
      <c r="B1461" s="35" t="s">
        <v>375</v>
      </c>
      <c r="C1461" s="37">
        <v>-3.5</v>
      </c>
    </row>
    <row r="1462" spans="1:3">
      <c r="A1462" s="20">
        <v>41700</v>
      </c>
      <c r="B1462" s="35" t="s">
        <v>376</v>
      </c>
      <c r="C1462" s="37">
        <v>-4.2</v>
      </c>
    </row>
    <row r="1463" spans="1:3">
      <c r="A1463" s="20">
        <v>41700</v>
      </c>
      <c r="B1463" s="35" t="s">
        <v>377</v>
      </c>
      <c r="C1463" s="37">
        <v>-4.5999999999999996</v>
      </c>
    </row>
    <row r="1464" spans="1:3">
      <c r="A1464" s="20">
        <v>41700</v>
      </c>
      <c r="B1464" s="35" t="s">
        <v>378</v>
      </c>
      <c r="C1464" s="37">
        <v>-5.8</v>
      </c>
    </row>
    <row r="1465" spans="1:3">
      <c r="A1465" s="20">
        <v>41700</v>
      </c>
      <c r="B1465" s="35" t="s">
        <v>379</v>
      </c>
      <c r="C1465" s="37">
        <v>-6.5</v>
      </c>
    </row>
    <row r="1466" spans="1:3">
      <c r="A1466" s="20">
        <v>41700</v>
      </c>
      <c r="B1466" s="35" t="s">
        <v>380</v>
      </c>
      <c r="C1466" s="37">
        <v>-6.5</v>
      </c>
    </row>
    <row r="1467" spans="1:3">
      <c r="A1467" s="20">
        <v>41700</v>
      </c>
      <c r="B1467" s="35" t="s">
        <v>381</v>
      </c>
      <c r="C1467" s="37">
        <v>-6.7</v>
      </c>
    </row>
    <row r="1468" spans="1:3">
      <c r="A1468" s="20">
        <v>41700</v>
      </c>
      <c r="B1468" s="35" t="s">
        <v>382</v>
      </c>
      <c r="C1468" s="37">
        <v>-7.3</v>
      </c>
    </row>
    <row r="1469" spans="1:3">
      <c r="A1469" s="20">
        <v>41700</v>
      </c>
      <c r="B1469" s="35" t="s">
        <v>383</v>
      </c>
      <c r="C1469" s="37">
        <v>-7.3</v>
      </c>
    </row>
    <row r="1470" spans="1:3">
      <c r="A1470" s="20">
        <v>41701</v>
      </c>
      <c r="B1470" s="35" t="s">
        <v>360</v>
      </c>
      <c r="C1470" s="37">
        <v>-7.3</v>
      </c>
    </row>
    <row r="1471" spans="1:3">
      <c r="A1471" s="20">
        <v>41701</v>
      </c>
      <c r="B1471" s="35" t="s">
        <v>361</v>
      </c>
      <c r="C1471" s="37">
        <v>-7.6</v>
      </c>
    </row>
    <row r="1472" spans="1:3">
      <c r="A1472" s="20">
        <v>41701</v>
      </c>
      <c r="B1472" s="35" t="s">
        <v>362</v>
      </c>
      <c r="C1472" s="37">
        <v>-7.9</v>
      </c>
    </row>
    <row r="1473" spans="1:3">
      <c r="A1473" s="20">
        <v>41701</v>
      </c>
      <c r="B1473" s="35" t="s">
        <v>363</v>
      </c>
      <c r="C1473" s="37">
        <v>-7.7</v>
      </c>
    </row>
    <row r="1474" spans="1:3">
      <c r="A1474" s="20">
        <v>41701</v>
      </c>
      <c r="B1474" s="35" t="s">
        <v>364</v>
      </c>
      <c r="C1474" s="37">
        <v>-8.9</v>
      </c>
    </row>
    <row r="1475" spans="1:3">
      <c r="A1475" s="20">
        <v>41701</v>
      </c>
      <c r="B1475" s="35" t="s">
        <v>365</v>
      </c>
      <c r="C1475" s="37">
        <v>-8.5</v>
      </c>
    </row>
    <row r="1476" spans="1:3">
      <c r="A1476" s="20">
        <v>41701</v>
      </c>
      <c r="B1476" s="35" t="s">
        <v>366</v>
      </c>
      <c r="C1476" s="37">
        <v>-7.7</v>
      </c>
    </row>
    <row r="1477" spans="1:3">
      <c r="A1477" s="20">
        <v>41701</v>
      </c>
      <c r="B1477" s="35" t="s">
        <v>367</v>
      </c>
      <c r="C1477" s="37">
        <v>-6.3</v>
      </c>
    </row>
    <row r="1478" spans="1:3">
      <c r="A1478" s="20">
        <v>41701</v>
      </c>
      <c r="B1478" s="35" t="s">
        <v>368</v>
      </c>
      <c r="C1478" s="37">
        <v>-4.5</v>
      </c>
    </row>
    <row r="1479" spans="1:3">
      <c r="A1479" s="20">
        <v>41701</v>
      </c>
      <c r="B1479" s="35" t="s">
        <v>369</v>
      </c>
      <c r="C1479" s="37">
        <v>-3.9</v>
      </c>
    </row>
    <row r="1480" spans="1:3">
      <c r="A1480" s="20">
        <v>41701</v>
      </c>
      <c r="B1480" s="35" t="s">
        <v>370</v>
      </c>
      <c r="C1480" s="37">
        <v>-2.2000000000000002</v>
      </c>
    </row>
    <row r="1481" spans="1:3">
      <c r="A1481" s="20">
        <v>41701</v>
      </c>
      <c r="B1481" s="35" t="s">
        <v>371</v>
      </c>
      <c r="C1481" s="37">
        <v>-1.4</v>
      </c>
    </row>
    <row r="1482" spans="1:3">
      <c r="A1482" s="20">
        <v>41701</v>
      </c>
      <c r="B1482" s="35" t="s">
        <v>372</v>
      </c>
      <c r="C1482" s="37">
        <v>-1.6</v>
      </c>
    </row>
    <row r="1483" spans="1:3">
      <c r="A1483" s="20">
        <v>41701</v>
      </c>
      <c r="B1483" s="35" t="s">
        <v>373</v>
      </c>
      <c r="C1483" s="37">
        <v>-0.3</v>
      </c>
    </row>
    <row r="1484" spans="1:3">
      <c r="A1484" s="20">
        <v>41701</v>
      </c>
      <c r="B1484" s="35" t="s">
        <v>374</v>
      </c>
      <c r="C1484" s="37">
        <v>0.2</v>
      </c>
    </row>
    <row r="1485" spans="1:3">
      <c r="A1485" s="20">
        <v>41701</v>
      </c>
      <c r="B1485" s="35" t="s">
        <v>375</v>
      </c>
      <c r="C1485" s="37">
        <v>-0.6</v>
      </c>
    </row>
    <row r="1486" spans="1:3">
      <c r="A1486" s="20">
        <v>41701</v>
      </c>
      <c r="B1486" s="35" t="s">
        <v>376</v>
      </c>
      <c r="C1486" s="37">
        <v>-1.5</v>
      </c>
    </row>
    <row r="1487" spans="1:3">
      <c r="A1487" s="20">
        <v>41701</v>
      </c>
      <c r="B1487" s="35" t="s">
        <v>377</v>
      </c>
      <c r="C1487" s="37">
        <v>-3.2</v>
      </c>
    </row>
    <row r="1488" spans="1:3">
      <c r="A1488" s="20">
        <v>41701</v>
      </c>
      <c r="B1488" s="35" t="s">
        <v>378</v>
      </c>
      <c r="C1488" s="37">
        <v>-4.0999999999999996</v>
      </c>
    </row>
    <row r="1489" spans="1:3">
      <c r="A1489" s="20">
        <v>41701</v>
      </c>
      <c r="B1489" s="35" t="s">
        <v>379</v>
      </c>
      <c r="C1489" s="37">
        <v>-5.4</v>
      </c>
    </row>
    <row r="1490" spans="1:3">
      <c r="A1490" s="20">
        <v>41701</v>
      </c>
      <c r="B1490" s="35" t="s">
        <v>380</v>
      </c>
      <c r="C1490" s="37">
        <v>-5.4</v>
      </c>
    </row>
    <row r="1491" spans="1:3">
      <c r="A1491" s="20">
        <v>41701</v>
      </c>
      <c r="B1491" s="35" t="s">
        <v>381</v>
      </c>
      <c r="C1491" s="37">
        <v>-4.7</v>
      </c>
    </row>
    <row r="1492" spans="1:3">
      <c r="A1492" s="20">
        <v>41701</v>
      </c>
      <c r="B1492" s="35" t="s">
        <v>382</v>
      </c>
      <c r="C1492" s="37">
        <v>-3.9</v>
      </c>
    </row>
    <row r="1493" spans="1:3">
      <c r="A1493" s="20">
        <v>41701</v>
      </c>
      <c r="B1493" s="35" t="s">
        <v>383</v>
      </c>
      <c r="C1493" s="37">
        <v>-3.9</v>
      </c>
    </row>
    <row r="1494" spans="1:3">
      <c r="A1494" s="20">
        <v>41702</v>
      </c>
      <c r="B1494" s="35" t="s">
        <v>360</v>
      </c>
      <c r="C1494" s="37">
        <v>-5</v>
      </c>
    </row>
    <row r="1495" spans="1:3">
      <c r="A1495" s="20">
        <v>41702</v>
      </c>
      <c r="B1495" s="35" t="s">
        <v>361</v>
      </c>
      <c r="C1495" s="37">
        <v>-6.3</v>
      </c>
    </row>
    <row r="1496" spans="1:3">
      <c r="A1496" s="20">
        <v>41702</v>
      </c>
      <c r="B1496" s="35" t="s">
        <v>362</v>
      </c>
      <c r="C1496" s="37">
        <v>-7.1</v>
      </c>
    </row>
    <row r="1497" spans="1:3">
      <c r="A1497" s="20">
        <v>41702</v>
      </c>
      <c r="B1497" s="35" t="s">
        <v>363</v>
      </c>
      <c r="C1497" s="37">
        <v>-7.7</v>
      </c>
    </row>
    <row r="1498" spans="1:3">
      <c r="A1498" s="20">
        <v>41702</v>
      </c>
      <c r="B1498" s="35" t="s">
        <v>364</v>
      </c>
      <c r="C1498" s="37">
        <v>-8.1</v>
      </c>
    </row>
    <row r="1499" spans="1:3">
      <c r="A1499" s="20">
        <v>41702</v>
      </c>
      <c r="B1499" s="35" t="s">
        <v>365</v>
      </c>
      <c r="C1499" s="37">
        <v>-8.4</v>
      </c>
    </row>
    <row r="1500" spans="1:3">
      <c r="A1500" s="20">
        <v>41702</v>
      </c>
      <c r="B1500" s="35" t="s">
        <v>366</v>
      </c>
      <c r="C1500" s="37">
        <v>-8.6</v>
      </c>
    </row>
    <row r="1501" spans="1:3">
      <c r="A1501" s="20">
        <v>41702</v>
      </c>
      <c r="B1501" s="35" t="s">
        <v>367</v>
      </c>
      <c r="C1501" s="37">
        <v>-8.1999999999999993</v>
      </c>
    </row>
    <row r="1502" spans="1:3">
      <c r="A1502" s="20">
        <v>41702</v>
      </c>
      <c r="B1502" s="35" t="s">
        <v>368</v>
      </c>
      <c r="C1502" s="37">
        <v>-7.3</v>
      </c>
    </row>
    <row r="1503" spans="1:3">
      <c r="A1503" s="20">
        <v>41702</v>
      </c>
      <c r="B1503" s="35" t="s">
        <v>369</v>
      </c>
      <c r="C1503" s="37">
        <v>-7.1</v>
      </c>
    </row>
    <row r="1504" spans="1:3">
      <c r="A1504" s="20">
        <v>41702</v>
      </c>
      <c r="B1504" s="35" t="s">
        <v>370</v>
      </c>
      <c r="C1504" s="37">
        <v>-6.4</v>
      </c>
    </row>
    <row r="1505" spans="1:3">
      <c r="A1505" s="20">
        <v>41702</v>
      </c>
      <c r="B1505" s="35" t="s">
        <v>371</v>
      </c>
      <c r="C1505" s="37">
        <v>-6.6</v>
      </c>
    </row>
    <row r="1506" spans="1:3">
      <c r="A1506" s="20">
        <v>41702</v>
      </c>
      <c r="B1506" s="35" t="s">
        <v>372</v>
      </c>
      <c r="C1506" s="37">
        <v>-6</v>
      </c>
    </row>
    <row r="1507" spans="1:3">
      <c r="A1507" s="20">
        <v>41702</v>
      </c>
      <c r="B1507" s="35" t="s">
        <v>373</v>
      </c>
      <c r="C1507" s="37">
        <v>-6.3</v>
      </c>
    </row>
    <row r="1508" spans="1:3">
      <c r="A1508" s="20">
        <v>41702</v>
      </c>
      <c r="B1508" s="35" t="s">
        <v>374</v>
      </c>
      <c r="C1508" s="37">
        <v>-6.6</v>
      </c>
    </row>
    <row r="1509" spans="1:3">
      <c r="A1509" s="20">
        <v>41702</v>
      </c>
      <c r="B1509" s="35" t="s">
        <v>375</v>
      </c>
      <c r="C1509" s="37">
        <v>-7.5</v>
      </c>
    </row>
    <row r="1510" spans="1:3">
      <c r="A1510" s="20">
        <v>41702</v>
      </c>
      <c r="B1510" s="35" t="s">
        <v>376</v>
      </c>
      <c r="C1510" s="37">
        <v>-8.5</v>
      </c>
    </row>
    <row r="1511" spans="1:3">
      <c r="A1511" s="20">
        <v>41702</v>
      </c>
      <c r="B1511" s="35" t="s">
        <v>377</v>
      </c>
      <c r="C1511" s="37">
        <v>-10.3</v>
      </c>
    </row>
    <row r="1512" spans="1:3">
      <c r="A1512" s="20">
        <v>41702</v>
      </c>
      <c r="B1512" s="35" t="s">
        <v>378</v>
      </c>
      <c r="C1512" s="37">
        <v>-11</v>
      </c>
    </row>
    <row r="1513" spans="1:3">
      <c r="A1513" s="20">
        <v>41702</v>
      </c>
      <c r="B1513" s="35" t="s">
        <v>379</v>
      </c>
      <c r="C1513" s="37">
        <v>-12.1</v>
      </c>
    </row>
    <row r="1514" spans="1:3">
      <c r="A1514" s="20">
        <v>41702</v>
      </c>
      <c r="B1514" s="35" t="s">
        <v>380</v>
      </c>
      <c r="C1514" s="37">
        <v>-14.4</v>
      </c>
    </row>
    <row r="1515" spans="1:3">
      <c r="A1515" s="20">
        <v>41702</v>
      </c>
      <c r="B1515" s="35" t="s">
        <v>381</v>
      </c>
      <c r="C1515" s="37">
        <v>-15.9</v>
      </c>
    </row>
    <row r="1516" spans="1:3">
      <c r="A1516" s="20">
        <v>41702</v>
      </c>
      <c r="B1516" s="35" t="s">
        <v>382</v>
      </c>
      <c r="C1516" s="37">
        <v>-16.600000000000001</v>
      </c>
    </row>
    <row r="1517" spans="1:3">
      <c r="A1517" s="20">
        <v>41702</v>
      </c>
      <c r="B1517" s="35" t="s">
        <v>383</v>
      </c>
      <c r="C1517" s="37">
        <v>-17.899999999999999</v>
      </c>
    </row>
    <row r="1518" spans="1:3">
      <c r="A1518" s="20">
        <v>41703</v>
      </c>
      <c r="B1518" s="35" t="s">
        <v>360</v>
      </c>
      <c r="C1518" s="37">
        <v>-18.899999999999999</v>
      </c>
    </row>
    <row r="1519" spans="1:3">
      <c r="A1519" s="20">
        <v>41703</v>
      </c>
      <c r="B1519" s="35" t="s">
        <v>361</v>
      </c>
      <c r="C1519" s="37">
        <v>-18.5</v>
      </c>
    </row>
    <row r="1520" spans="1:3">
      <c r="A1520" s="20">
        <v>41703</v>
      </c>
      <c r="B1520" s="35" t="s">
        <v>362</v>
      </c>
      <c r="C1520" s="37">
        <v>-20.5</v>
      </c>
    </row>
    <row r="1521" spans="1:3">
      <c r="A1521" s="20">
        <v>41703</v>
      </c>
      <c r="B1521" s="35" t="s">
        <v>363</v>
      </c>
      <c r="C1521" s="37">
        <v>-20.6</v>
      </c>
    </row>
    <row r="1522" spans="1:3">
      <c r="A1522" s="20">
        <v>41703</v>
      </c>
      <c r="B1522" s="35" t="s">
        <v>364</v>
      </c>
      <c r="C1522" s="37">
        <v>-21</v>
      </c>
    </row>
    <row r="1523" spans="1:3">
      <c r="A1523" s="20">
        <v>41703</v>
      </c>
      <c r="B1523" s="35" t="s">
        <v>365</v>
      </c>
      <c r="C1523" s="37">
        <v>-21.4</v>
      </c>
    </row>
    <row r="1524" spans="1:3">
      <c r="A1524" s="20">
        <v>41703</v>
      </c>
      <c r="B1524" s="35" t="s">
        <v>366</v>
      </c>
      <c r="C1524" s="37">
        <v>-20.399999999999999</v>
      </c>
    </row>
    <row r="1525" spans="1:3">
      <c r="A1525" s="20">
        <v>41703</v>
      </c>
      <c r="B1525" s="35" t="s">
        <v>367</v>
      </c>
      <c r="C1525" s="37">
        <v>-17.100000000000001</v>
      </c>
    </row>
    <row r="1526" spans="1:3">
      <c r="A1526" s="20">
        <v>41703</v>
      </c>
      <c r="B1526" s="35" t="s">
        <v>368</v>
      </c>
      <c r="C1526" s="37">
        <v>-15.8</v>
      </c>
    </row>
    <row r="1527" spans="1:3">
      <c r="A1527" s="20">
        <v>41703</v>
      </c>
      <c r="B1527" s="35" t="s">
        <v>369</v>
      </c>
      <c r="C1527" s="37">
        <v>-12.5</v>
      </c>
    </row>
    <row r="1528" spans="1:3">
      <c r="A1528" s="20">
        <v>41703</v>
      </c>
      <c r="B1528" s="35" t="s">
        <v>370</v>
      </c>
      <c r="C1528" s="37">
        <v>-7.6</v>
      </c>
    </row>
    <row r="1529" spans="1:3">
      <c r="A1529" s="20">
        <v>41703</v>
      </c>
      <c r="B1529" s="35" t="s">
        <v>371</v>
      </c>
      <c r="C1529" s="37">
        <v>-3.7</v>
      </c>
    </row>
    <row r="1530" spans="1:3">
      <c r="A1530" s="20">
        <v>41703</v>
      </c>
      <c r="B1530" s="35" t="s">
        <v>372</v>
      </c>
      <c r="C1530" s="37">
        <v>-0.9</v>
      </c>
    </row>
    <row r="1531" spans="1:3">
      <c r="A1531" s="20">
        <v>41703</v>
      </c>
      <c r="B1531" s="35" t="s">
        <v>373</v>
      </c>
      <c r="C1531" s="37">
        <v>-0.5</v>
      </c>
    </row>
    <row r="1532" spans="1:3">
      <c r="A1532" s="20">
        <v>41703</v>
      </c>
      <c r="B1532" s="35" t="s">
        <v>374</v>
      </c>
      <c r="C1532" s="37">
        <v>-1.4</v>
      </c>
    </row>
    <row r="1533" spans="1:3">
      <c r="A1533" s="20">
        <v>41703</v>
      </c>
      <c r="B1533" s="35" t="s">
        <v>375</v>
      </c>
      <c r="C1533" s="37">
        <v>-2.5</v>
      </c>
    </row>
    <row r="1534" spans="1:3">
      <c r="A1534" s="20">
        <v>41703</v>
      </c>
      <c r="B1534" s="35" t="s">
        <v>376</v>
      </c>
      <c r="C1534" s="37">
        <v>-3.5</v>
      </c>
    </row>
    <row r="1535" spans="1:3">
      <c r="A1535" s="20">
        <v>41703</v>
      </c>
      <c r="B1535" s="35" t="s">
        <v>377</v>
      </c>
      <c r="C1535" s="37">
        <v>-4.4000000000000004</v>
      </c>
    </row>
    <row r="1536" spans="1:3">
      <c r="A1536" s="20">
        <v>41703</v>
      </c>
      <c r="B1536" s="35" t="s">
        <v>378</v>
      </c>
      <c r="C1536" s="37">
        <v>-5.6</v>
      </c>
    </row>
    <row r="1537" spans="1:3">
      <c r="A1537" s="20">
        <v>41703</v>
      </c>
      <c r="B1537" s="35" t="s">
        <v>379</v>
      </c>
      <c r="C1537" s="37">
        <v>-5.6</v>
      </c>
    </row>
    <row r="1538" spans="1:3">
      <c r="A1538" s="20">
        <v>41703</v>
      </c>
      <c r="B1538" s="35" t="s">
        <v>380</v>
      </c>
      <c r="C1538" s="37">
        <v>-6</v>
      </c>
    </row>
    <row r="1539" spans="1:3">
      <c r="A1539" s="20">
        <v>41703</v>
      </c>
      <c r="B1539" s="35" t="s">
        <v>381</v>
      </c>
      <c r="C1539" s="37">
        <v>-6.3</v>
      </c>
    </row>
    <row r="1540" spans="1:3">
      <c r="A1540" s="20">
        <v>41703</v>
      </c>
      <c r="B1540" s="35" t="s">
        <v>382</v>
      </c>
      <c r="C1540" s="37">
        <v>-6.8</v>
      </c>
    </row>
    <row r="1541" spans="1:3">
      <c r="A1541" s="20">
        <v>41703</v>
      </c>
      <c r="B1541" s="35" t="s">
        <v>383</v>
      </c>
      <c r="C1541" s="37">
        <v>-7.3</v>
      </c>
    </row>
    <row r="1542" spans="1:3">
      <c r="A1542" s="20">
        <v>41704</v>
      </c>
      <c r="B1542" s="35" t="s">
        <v>360</v>
      </c>
      <c r="C1542" s="37">
        <v>-6.9</v>
      </c>
    </row>
    <row r="1543" spans="1:3">
      <c r="A1543" s="20">
        <v>41704</v>
      </c>
      <c r="B1543" s="35" t="s">
        <v>361</v>
      </c>
      <c r="C1543" s="37">
        <v>-7.4</v>
      </c>
    </row>
    <row r="1544" spans="1:3">
      <c r="A1544" s="20">
        <v>41704</v>
      </c>
      <c r="B1544" s="35" t="s">
        <v>362</v>
      </c>
      <c r="C1544" s="37">
        <v>-7.8</v>
      </c>
    </row>
    <row r="1545" spans="1:3">
      <c r="A1545" s="20">
        <v>41704</v>
      </c>
      <c r="B1545" s="35" t="s">
        <v>363</v>
      </c>
      <c r="C1545" s="37">
        <v>-8.3000000000000007</v>
      </c>
    </row>
    <row r="1546" spans="1:3">
      <c r="A1546" s="20">
        <v>41704</v>
      </c>
      <c r="B1546" s="35" t="s">
        <v>364</v>
      </c>
      <c r="C1546" s="37">
        <v>-8.6</v>
      </c>
    </row>
    <row r="1547" spans="1:3">
      <c r="A1547" s="20">
        <v>41704</v>
      </c>
      <c r="B1547" s="35" t="s">
        <v>365</v>
      </c>
      <c r="C1547" s="37">
        <v>-9.9</v>
      </c>
    </row>
    <row r="1548" spans="1:3">
      <c r="A1548" s="20">
        <v>41704</v>
      </c>
      <c r="B1548" s="35" t="s">
        <v>366</v>
      </c>
      <c r="C1548" s="37">
        <v>-9.6</v>
      </c>
    </row>
    <row r="1549" spans="1:3">
      <c r="A1549" s="20">
        <v>41704</v>
      </c>
      <c r="B1549" s="35" t="s">
        <v>367</v>
      </c>
      <c r="C1549" s="37">
        <v>-7.9</v>
      </c>
    </row>
    <row r="1550" spans="1:3">
      <c r="A1550" s="20">
        <v>41704</v>
      </c>
      <c r="B1550" s="35" t="s">
        <v>368</v>
      </c>
      <c r="C1550" s="37">
        <v>-6.8</v>
      </c>
    </row>
    <row r="1551" spans="1:3">
      <c r="A1551" s="20">
        <v>41704</v>
      </c>
      <c r="B1551" s="35" t="s">
        <v>369</v>
      </c>
      <c r="C1551" s="37">
        <v>-5.5</v>
      </c>
    </row>
    <row r="1552" spans="1:3">
      <c r="A1552" s="20">
        <v>41704</v>
      </c>
      <c r="B1552" s="35" t="s">
        <v>370</v>
      </c>
      <c r="C1552" s="37">
        <v>-4.2</v>
      </c>
    </row>
    <row r="1553" spans="1:3">
      <c r="A1553" s="20">
        <v>41704</v>
      </c>
      <c r="B1553" s="35" t="s">
        <v>371</v>
      </c>
      <c r="C1553" s="37">
        <v>-3.6</v>
      </c>
    </row>
    <row r="1554" spans="1:3">
      <c r="A1554" s="20">
        <v>41704</v>
      </c>
      <c r="B1554" s="35" t="s">
        <v>372</v>
      </c>
      <c r="C1554" s="37">
        <v>-2.1</v>
      </c>
    </row>
    <row r="1555" spans="1:3">
      <c r="A1555" s="20">
        <v>41704</v>
      </c>
      <c r="B1555" s="35" t="s">
        <v>373</v>
      </c>
      <c r="C1555" s="37">
        <v>-2</v>
      </c>
    </row>
    <row r="1556" spans="1:3">
      <c r="A1556" s="20">
        <v>41704</v>
      </c>
      <c r="B1556" s="35" t="s">
        <v>374</v>
      </c>
      <c r="C1556" s="37">
        <v>-2.6</v>
      </c>
    </row>
    <row r="1557" spans="1:3">
      <c r="A1557" s="20">
        <v>41704</v>
      </c>
      <c r="B1557" s="35" t="s">
        <v>375</v>
      </c>
      <c r="C1557" s="37">
        <v>-3.7</v>
      </c>
    </row>
    <row r="1558" spans="1:3">
      <c r="A1558" s="20">
        <v>41704</v>
      </c>
      <c r="B1558" s="35" t="s">
        <v>376</v>
      </c>
      <c r="C1558" s="37">
        <v>-4.3</v>
      </c>
    </row>
    <row r="1559" spans="1:3">
      <c r="A1559" s="20">
        <v>41704</v>
      </c>
      <c r="B1559" s="35" t="s">
        <v>377</v>
      </c>
      <c r="C1559" s="37">
        <v>-4.9000000000000004</v>
      </c>
    </row>
    <row r="1560" spans="1:3">
      <c r="A1560" s="20">
        <v>41704</v>
      </c>
      <c r="B1560" s="35" t="s">
        <v>378</v>
      </c>
      <c r="C1560" s="37">
        <v>-4.9000000000000004</v>
      </c>
    </row>
    <row r="1561" spans="1:3">
      <c r="A1561" s="20">
        <v>41704</v>
      </c>
      <c r="B1561" s="35" t="s">
        <v>379</v>
      </c>
      <c r="C1561" s="37">
        <v>-4.5999999999999996</v>
      </c>
    </row>
    <row r="1562" spans="1:3">
      <c r="A1562" s="20">
        <v>41704</v>
      </c>
      <c r="B1562" s="35" t="s">
        <v>380</v>
      </c>
      <c r="C1562" s="37">
        <v>-4.5999999999999996</v>
      </c>
    </row>
    <row r="1563" spans="1:3">
      <c r="A1563" s="20">
        <v>41704</v>
      </c>
      <c r="B1563" s="35" t="s">
        <v>381</v>
      </c>
      <c r="C1563" s="37">
        <v>-4.8</v>
      </c>
    </row>
    <row r="1564" spans="1:3">
      <c r="A1564" s="20">
        <v>41704</v>
      </c>
      <c r="B1564" s="35" t="s">
        <v>382</v>
      </c>
      <c r="C1564" s="37">
        <v>-6.4</v>
      </c>
    </row>
    <row r="1565" spans="1:3">
      <c r="A1565" s="20">
        <v>41704</v>
      </c>
      <c r="B1565" s="35" t="s">
        <v>383</v>
      </c>
      <c r="C1565" s="37">
        <v>-9.3000000000000007</v>
      </c>
    </row>
    <row r="1566" spans="1:3">
      <c r="A1566" s="20">
        <v>41705</v>
      </c>
      <c r="B1566" s="35" t="s">
        <v>360</v>
      </c>
      <c r="C1566" s="37">
        <v>-11.9</v>
      </c>
    </row>
    <row r="1567" spans="1:3">
      <c r="A1567" s="20">
        <v>41705</v>
      </c>
      <c r="B1567" s="35" t="s">
        <v>361</v>
      </c>
      <c r="C1567" s="37">
        <v>-12.1</v>
      </c>
    </row>
    <row r="1568" spans="1:3">
      <c r="A1568" s="20">
        <v>41705</v>
      </c>
      <c r="B1568" s="35" t="s">
        <v>362</v>
      </c>
      <c r="C1568" s="37">
        <v>-13.1</v>
      </c>
    </row>
    <row r="1569" spans="1:3">
      <c r="A1569" s="20">
        <v>41705</v>
      </c>
      <c r="B1569" s="35" t="s">
        <v>363</v>
      </c>
      <c r="C1569" s="37">
        <v>-13.5</v>
      </c>
    </row>
    <row r="1570" spans="1:3">
      <c r="A1570" s="20">
        <v>41705</v>
      </c>
      <c r="B1570" s="35" t="s">
        <v>364</v>
      </c>
      <c r="C1570" s="37">
        <v>-14.2</v>
      </c>
    </row>
    <row r="1571" spans="1:3">
      <c r="A1571" s="20">
        <v>41705</v>
      </c>
      <c r="B1571" s="35" t="s">
        <v>365</v>
      </c>
      <c r="C1571" s="37">
        <v>-15</v>
      </c>
    </row>
    <row r="1572" spans="1:3">
      <c r="A1572" s="20">
        <v>41705</v>
      </c>
      <c r="B1572" s="35" t="s">
        <v>366</v>
      </c>
      <c r="C1572" s="37">
        <v>-14.9</v>
      </c>
    </row>
    <row r="1573" spans="1:3">
      <c r="A1573" s="20">
        <v>41705</v>
      </c>
      <c r="B1573" s="35" t="s">
        <v>367</v>
      </c>
      <c r="C1573" s="37">
        <v>-11.6</v>
      </c>
    </row>
    <row r="1574" spans="1:3">
      <c r="A1574" s="20">
        <v>41705</v>
      </c>
      <c r="B1574" s="35" t="s">
        <v>368</v>
      </c>
      <c r="C1574" s="37">
        <v>-8.4</v>
      </c>
    </row>
    <row r="1575" spans="1:3">
      <c r="A1575" s="20">
        <v>41705</v>
      </c>
      <c r="B1575" s="35" t="s">
        <v>369</v>
      </c>
      <c r="C1575" s="37">
        <v>-6.5</v>
      </c>
    </row>
    <row r="1576" spans="1:3">
      <c r="A1576" s="20">
        <v>41705</v>
      </c>
      <c r="B1576" s="35" t="s">
        <v>370</v>
      </c>
      <c r="C1576" s="37">
        <v>-5.7</v>
      </c>
    </row>
    <row r="1577" spans="1:3">
      <c r="A1577" s="20">
        <v>41705</v>
      </c>
      <c r="B1577" s="35" t="s">
        <v>371</v>
      </c>
      <c r="C1577" s="37">
        <v>-2.1</v>
      </c>
    </row>
    <row r="1578" spans="1:3">
      <c r="A1578" s="20">
        <v>41705</v>
      </c>
      <c r="B1578" s="35" t="s">
        <v>372</v>
      </c>
      <c r="C1578" s="37">
        <v>-1.6</v>
      </c>
    </row>
    <row r="1579" spans="1:3">
      <c r="A1579" s="20">
        <v>41705</v>
      </c>
      <c r="B1579" s="35" t="s">
        <v>373</v>
      </c>
      <c r="C1579" s="37">
        <v>-1.2</v>
      </c>
    </row>
    <row r="1580" spans="1:3">
      <c r="A1580" s="20">
        <v>41705</v>
      </c>
      <c r="B1580" s="35" t="s">
        <v>374</v>
      </c>
      <c r="C1580" s="37">
        <v>-1.3</v>
      </c>
    </row>
    <row r="1581" spans="1:3">
      <c r="A1581" s="20">
        <v>41705</v>
      </c>
      <c r="B1581" s="35" t="s">
        <v>375</v>
      </c>
      <c r="C1581" s="37">
        <v>-1.9</v>
      </c>
    </row>
    <row r="1582" spans="1:3">
      <c r="A1582" s="20">
        <v>41705</v>
      </c>
      <c r="B1582" s="35" t="s">
        <v>376</v>
      </c>
      <c r="C1582" s="37">
        <v>-3.2</v>
      </c>
    </row>
    <row r="1583" spans="1:3">
      <c r="A1583" s="20">
        <v>41705</v>
      </c>
      <c r="B1583" s="35" t="s">
        <v>377</v>
      </c>
      <c r="C1583" s="37">
        <v>-4.0999999999999996</v>
      </c>
    </row>
    <row r="1584" spans="1:3">
      <c r="A1584" s="20">
        <v>41705</v>
      </c>
      <c r="B1584" s="35" t="s">
        <v>378</v>
      </c>
      <c r="C1584" s="37">
        <v>-4.3</v>
      </c>
    </row>
    <row r="1585" spans="1:3">
      <c r="A1585" s="20">
        <v>41705</v>
      </c>
      <c r="B1585" s="35" t="s">
        <v>379</v>
      </c>
      <c r="C1585" s="37">
        <v>-6.3</v>
      </c>
    </row>
    <row r="1586" spans="1:3">
      <c r="A1586" s="20">
        <v>41705</v>
      </c>
      <c r="B1586" s="35" t="s">
        <v>380</v>
      </c>
      <c r="C1586" s="37">
        <v>-8.3000000000000007</v>
      </c>
    </row>
    <row r="1587" spans="1:3">
      <c r="A1587" s="20">
        <v>41705</v>
      </c>
      <c r="B1587" s="35" t="s">
        <v>381</v>
      </c>
      <c r="C1587" s="37">
        <v>-8.6999999999999993</v>
      </c>
    </row>
    <row r="1588" spans="1:3">
      <c r="A1588" s="20">
        <v>41705</v>
      </c>
      <c r="B1588" s="35" t="s">
        <v>382</v>
      </c>
      <c r="C1588" s="37">
        <v>-9.1</v>
      </c>
    </row>
    <row r="1589" spans="1:3">
      <c r="A1589" s="20">
        <v>41705</v>
      </c>
      <c r="B1589" s="35" t="s">
        <v>383</v>
      </c>
      <c r="C1589" s="37">
        <v>-9.6999999999999993</v>
      </c>
    </row>
    <row r="1590" spans="1:3">
      <c r="A1590" s="20">
        <v>41706</v>
      </c>
      <c r="B1590" s="35" t="s">
        <v>360</v>
      </c>
      <c r="C1590" s="37">
        <v>-10.9</v>
      </c>
    </row>
    <row r="1591" spans="1:3">
      <c r="A1591" s="20">
        <v>41706</v>
      </c>
      <c r="B1591" s="35" t="s">
        <v>361</v>
      </c>
      <c r="C1591" s="37">
        <v>-11</v>
      </c>
    </row>
    <row r="1592" spans="1:3">
      <c r="A1592" s="20">
        <v>41706</v>
      </c>
      <c r="B1592" s="35" t="s">
        <v>362</v>
      </c>
      <c r="C1592" s="37">
        <v>-12.6</v>
      </c>
    </row>
    <row r="1593" spans="1:3">
      <c r="A1593" s="20">
        <v>41706</v>
      </c>
      <c r="B1593" s="35" t="s">
        <v>363</v>
      </c>
      <c r="C1593" s="37">
        <v>-13.4</v>
      </c>
    </row>
    <row r="1594" spans="1:3">
      <c r="A1594" s="20">
        <v>41706</v>
      </c>
      <c r="B1594" s="35" t="s">
        <v>364</v>
      </c>
      <c r="C1594" s="37">
        <v>-12.8</v>
      </c>
    </row>
    <row r="1595" spans="1:3">
      <c r="A1595" s="20">
        <v>41706</v>
      </c>
      <c r="B1595" s="35" t="s">
        <v>365</v>
      </c>
      <c r="C1595" s="37">
        <v>-12.1</v>
      </c>
    </row>
    <row r="1596" spans="1:3">
      <c r="A1596" s="20">
        <v>41706</v>
      </c>
      <c r="B1596" s="35" t="s">
        <v>366</v>
      </c>
      <c r="C1596" s="37">
        <v>-11.7</v>
      </c>
    </row>
    <row r="1597" spans="1:3">
      <c r="A1597" s="20">
        <v>41706</v>
      </c>
      <c r="B1597" s="35" t="s">
        <v>367</v>
      </c>
      <c r="C1597" s="37">
        <v>-10.6</v>
      </c>
    </row>
    <row r="1598" spans="1:3">
      <c r="A1598" s="20">
        <v>41706</v>
      </c>
      <c r="B1598" s="35" t="s">
        <v>368</v>
      </c>
      <c r="C1598" s="37">
        <v>-7.4</v>
      </c>
    </row>
    <row r="1599" spans="1:3">
      <c r="A1599" s="20">
        <v>41706</v>
      </c>
      <c r="B1599" s="35" t="s">
        <v>369</v>
      </c>
      <c r="C1599" s="37">
        <v>-5.8</v>
      </c>
    </row>
    <row r="1600" spans="1:3">
      <c r="A1600" s="20">
        <v>41706</v>
      </c>
      <c r="B1600" s="35" t="s">
        <v>370</v>
      </c>
      <c r="C1600" s="37">
        <v>-4.5999999999999996</v>
      </c>
    </row>
    <row r="1601" spans="1:3">
      <c r="A1601" s="20">
        <v>41706</v>
      </c>
      <c r="B1601" s="35" t="s">
        <v>371</v>
      </c>
      <c r="C1601" s="37">
        <v>-4.0999999999999996</v>
      </c>
    </row>
    <row r="1602" spans="1:3">
      <c r="A1602" s="20">
        <v>41706</v>
      </c>
      <c r="B1602" s="35" t="s">
        <v>372</v>
      </c>
      <c r="C1602" s="37">
        <v>-3.5</v>
      </c>
    </row>
    <row r="1603" spans="1:3">
      <c r="A1603" s="20">
        <v>41706</v>
      </c>
      <c r="B1603" s="35" t="s">
        <v>373</v>
      </c>
      <c r="C1603" s="37">
        <v>-3.7</v>
      </c>
    </row>
    <row r="1604" spans="1:3">
      <c r="A1604" s="20">
        <v>41706</v>
      </c>
      <c r="B1604" s="35" t="s">
        <v>374</v>
      </c>
      <c r="C1604" s="37">
        <v>-4.0999999999999996</v>
      </c>
    </row>
    <row r="1605" spans="1:3">
      <c r="A1605" s="20">
        <v>41706</v>
      </c>
      <c r="B1605" s="35" t="s">
        <v>375</v>
      </c>
      <c r="C1605" s="37">
        <v>-5.2</v>
      </c>
    </row>
    <row r="1606" spans="1:3">
      <c r="A1606" s="20">
        <v>41706</v>
      </c>
      <c r="B1606" s="35" t="s">
        <v>376</v>
      </c>
      <c r="C1606" s="37">
        <v>-6.1</v>
      </c>
    </row>
    <row r="1607" spans="1:3">
      <c r="A1607" s="20">
        <v>41706</v>
      </c>
      <c r="B1607" s="35" t="s">
        <v>377</v>
      </c>
      <c r="C1607" s="37">
        <v>-6.8</v>
      </c>
    </row>
    <row r="1608" spans="1:3">
      <c r="A1608" s="20">
        <v>41706</v>
      </c>
      <c r="B1608" s="35" t="s">
        <v>378</v>
      </c>
      <c r="C1608" s="37">
        <v>-7.2</v>
      </c>
    </row>
    <row r="1609" spans="1:3">
      <c r="A1609" s="20">
        <v>41706</v>
      </c>
      <c r="B1609" s="35" t="s">
        <v>379</v>
      </c>
      <c r="C1609" s="37">
        <v>-8.4</v>
      </c>
    </row>
    <row r="1610" spans="1:3">
      <c r="A1610" s="20">
        <v>41706</v>
      </c>
      <c r="B1610" s="35" t="s">
        <v>380</v>
      </c>
      <c r="C1610" s="37">
        <v>-8</v>
      </c>
    </row>
    <row r="1611" spans="1:3">
      <c r="A1611" s="20">
        <v>41706</v>
      </c>
      <c r="B1611" s="35" t="s">
        <v>381</v>
      </c>
      <c r="C1611" s="37">
        <v>-8.6</v>
      </c>
    </row>
    <row r="1612" spans="1:3">
      <c r="A1612" s="20">
        <v>41706</v>
      </c>
      <c r="B1612" s="35" t="s">
        <v>382</v>
      </c>
      <c r="C1612" s="37">
        <v>-10.8</v>
      </c>
    </row>
    <row r="1613" spans="1:3">
      <c r="A1613" s="20">
        <v>41706</v>
      </c>
      <c r="B1613" s="35" t="s">
        <v>383</v>
      </c>
      <c r="C1613" s="37">
        <v>-12.1</v>
      </c>
    </row>
    <row r="1614" spans="1:3">
      <c r="A1614" s="20">
        <v>41707</v>
      </c>
      <c r="B1614" s="35" t="s">
        <v>360</v>
      </c>
      <c r="C1614" s="37">
        <v>-13.2</v>
      </c>
    </row>
    <row r="1615" spans="1:3">
      <c r="A1615" s="20">
        <v>41707</v>
      </c>
      <c r="B1615" s="35" t="s">
        <v>361</v>
      </c>
      <c r="C1615" s="37">
        <v>-13.6</v>
      </c>
    </row>
    <row r="1616" spans="1:3">
      <c r="A1616" s="20">
        <v>41707</v>
      </c>
      <c r="B1616" s="35" t="s">
        <v>362</v>
      </c>
      <c r="C1616" s="37">
        <v>-14.9</v>
      </c>
    </row>
    <row r="1617" spans="1:3">
      <c r="A1617" s="20">
        <v>41707</v>
      </c>
      <c r="B1617" s="35" t="s">
        <v>363</v>
      </c>
      <c r="C1617" s="37">
        <v>-15.5</v>
      </c>
    </row>
    <row r="1618" spans="1:3">
      <c r="A1618" s="20">
        <v>41707</v>
      </c>
      <c r="B1618" s="35" t="s">
        <v>364</v>
      </c>
      <c r="C1618" s="37">
        <v>-16.5</v>
      </c>
    </row>
    <row r="1619" spans="1:3">
      <c r="A1619" s="20">
        <v>41707</v>
      </c>
      <c r="B1619" s="35" t="s">
        <v>365</v>
      </c>
      <c r="C1619" s="37">
        <v>-18</v>
      </c>
    </row>
    <row r="1620" spans="1:3">
      <c r="A1620" s="20">
        <v>41707</v>
      </c>
      <c r="B1620" s="35" t="s">
        <v>366</v>
      </c>
      <c r="C1620" s="37">
        <v>-15.6</v>
      </c>
    </row>
    <row r="1621" spans="1:3">
      <c r="A1621" s="20">
        <v>41707</v>
      </c>
      <c r="B1621" s="35" t="s">
        <v>367</v>
      </c>
      <c r="C1621" s="37">
        <v>-12.8</v>
      </c>
    </row>
    <row r="1622" spans="1:3">
      <c r="A1622" s="20">
        <v>41707</v>
      </c>
      <c r="B1622" s="35" t="s">
        <v>368</v>
      </c>
      <c r="C1622" s="37">
        <v>-9.1</v>
      </c>
    </row>
    <row r="1623" spans="1:3">
      <c r="A1623" s="20">
        <v>41707</v>
      </c>
      <c r="B1623" s="35" t="s">
        <v>369</v>
      </c>
      <c r="C1623" s="37">
        <v>-5.2</v>
      </c>
    </row>
    <row r="1624" spans="1:3">
      <c r="A1624" s="20">
        <v>41707</v>
      </c>
      <c r="B1624" s="35" t="s">
        <v>370</v>
      </c>
      <c r="C1624" s="37">
        <v>-2.2999999999999998</v>
      </c>
    </row>
    <row r="1625" spans="1:3">
      <c r="A1625" s="20">
        <v>41707</v>
      </c>
      <c r="B1625" s="35" t="s">
        <v>371</v>
      </c>
      <c r="C1625" s="37">
        <v>-3.2</v>
      </c>
    </row>
    <row r="1626" spans="1:3">
      <c r="A1626" s="20">
        <v>41707</v>
      </c>
      <c r="B1626" s="35" t="s">
        <v>372</v>
      </c>
      <c r="C1626" s="37">
        <v>-1.6</v>
      </c>
    </row>
    <row r="1627" spans="1:3">
      <c r="A1627" s="20">
        <v>41707</v>
      </c>
      <c r="B1627" s="35" t="s">
        <v>373</v>
      </c>
      <c r="C1627" s="37">
        <v>-2.4</v>
      </c>
    </row>
    <row r="1628" spans="1:3">
      <c r="A1628" s="20">
        <v>41707</v>
      </c>
      <c r="B1628" s="35" t="s">
        <v>374</v>
      </c>
      <c r="C1628" s="37">
        <v>-2.7</v>
      </c>
    </row>
    <row r="1629" spans="1:3">
      <c r="A1629" s="20">
        <v>41707</v>
      </c>
      <c r="B1629" s="35" t="s">
        <v>375</v>
      </c>
      <c r="C1629" s="37">
        <v>-3.2</v>
      </c>
    </row>
    <row r="1630" spans="1:3">
      <c r="A1630" s="20">
        <v>41707</v>
      </c>
      <c r="B1630" s="35" t="s">
        <v>376</v>
      </c>
      <c r="C1630" s="37">
        <v>-4.0999999999999996</v>
      </c>
    </row>
    <row r="1631" spans="1:3">
      <c r="A1631" s="20">
        <v>41707</v>
      </c>
      <c r="B1631" s="35" t="s">
        <v>377</v>
      </c>
      <c r="C1631" s="37">
        <v>-5.3</v>
      </c>
    </row>
    <row r="1632" spans="1:3">
      <c r="A1632" s="20">
        <v>41707</v>
      </c>
      <c r="B1632" s="35" t="s">
        <v>378</v>
      </c>
      <c r="C1632" s="37">
        <v>-6.4</v>
      </c>
    </row>
    <row r="1633" spans="1:3">
      <c r="A1633" s="20">
        <v>41707</v>
      </c>
      <c r="B1633" s="35" t="s">
        <v>379</v>
      </c>
      <c r="C1633" s="37">
        <v>-7.4</v>
      </c>
    </row>
    <row r="1634" spans="1:3">
      <c r="A1634" s="20">
        <v>41707</v>
      </c>
      <c r="B1634" s="35" t="s">
        <v>380</v>
      </c>
      <c r="C1634" s="37">
        <v>-9.1</v>
      </c>
    </row>
    <row r="1635" spans="1:3">
      <c r="A1635" s="20">
        <v>41707</v>
      </c>
      <c r="B1635" s="35" t="s">
        <v>381</v>
      </c>
      <c r="C1635" s="37">
        <v>-8.4</v>
      </c>
    </row>
    <row r="1636" spans="1:3">
      <c r="A1636" s="20">
        <v>41707</v>
      </c>
      <c r="B1636" s="35" t="s">
        <v>382</v>
      </c>
      <c r="C1636" s="37">
        <v>-10.1</v>
      </c>
    </row>
    <row r="1637" spans="1:3">
      <c r="A1637" s="20">
        <v>41707</v>
      </c>
      <c r="B1637" s="35" t="s">
        <v>383</v>
      </c>
      <c r="C1637" s="37">
        <v>-11.5</v>
      </c>
    </row>
    <row r="1638" spans="1:3">
      <c r="A1638" s="20">
        <v>41708</v>
      </c>
      <c r="B1638" s="35" t="s">
        <v>360</v>
      </c>
      <c r="C1638" s="37">
        <v>-10.9</v>
      </c>
    </row>
    <row r="1639" spans="1:3">
      <c r="A1639" s="20">
        <v>41708</v>
      </c>
      <c r="B1639" s="35" t="s">
        <v>361</v>
      </c>
      <c r="C1639" s="37">
        <v>-11.2</v>
      </c>
    </row>
    <row r="1640" spans="1:3">
      <c r="A1640" s="20">
        <v>41708</v>
      </c>
      <c r="B1640" s="35" t="s">
        <v>362</v>
      </c>
      <c r="C1640" s="37">
        <v>-10.6</v>
      </c>
    </row>
    <row r="1641" spans="1:3">
      <c r="A1641" s="20">
        <v>41708</v>
      </c>
      <c r="B1641" s="35" t="s">
        <v>363</v>
      </c>
      <c r="C1641" s="37">
        <v>-10.9</v>
      </c>
    </row>
    <row r="1642" spans="1:3">
      <c r="A1642" s="20">
        <v>41708</v>
      </c>
      <c r="B1642" s="35" t="s">
        <v>364</v>
      </c>
      <c r="C1642" s="37">
        <v>-12.3</v>
      </c>
    </row>
    <row r="1643" spans="1:3">
      <c r="A1643" s="20">
        <v>41708</v>
      </c>
      <c r="B1643" s="35" t="s">
        <v>365</v>
      </c>
      <c r="C1643" s="37">
        <v>-11.9</v>
      </c>
    </row>
    <row r="1644" spans="1:3">
      <c r="A1644" s="20">
        <v>41708</v>
      </c>
      <c r="B1644" s="35" t="s">
        <v>366</v>
      </c>
      <c r="C1644" s="37">
        <v>-10.7</v>
      </c>
    </row>
    <row r="1645" spans="1:3">
      <c r="A1645" s="20">
        <v>41708</v>
      </c>
      <c r="B1645" s="35" t="s">
        <v>367</v>
      </c>
      <c r="C1645" s="37">
        <v>-5.7</v>
      </c>
    </row>
    <row r="1646" spans="1:3">
      <c r="A1646" s="20">
        <v>41708</v>
      </c>
      <c r="B1646" s="35" t="s">
        <v>368</v>
      </c>
      <c r="C1646" s="37">
        <v>-3.4</v>
      </c>
    </row>
    <row r="1647" spans="1:3">
      <c r="A1647" s="20">
        <v>41708</v>
      </c>
      <c r="B1647" s="35" t="s">
        <v>369</v>
      </c>
      <c r="C1647" s="37">
        <v>-3.9</v>
      </c>
    </row>
    <row r="1648" spans="1:3">
      <c r="A1648" s="20">
        <v>41708</v>
      </c>
      <c r="B1648" s="35" t="s">
        <v>370</v>
      </c>
      <c r="C1648" s="37">
        <v>1.3</v>
      </c>
    </row>
    <row r="1649" spans="1:3">
      <c r="A1649" s="20">
        <v>41708</v>
      </c>
      <c r="B1649" s="35" t="s">
        <v>371</v>
      </c>
      <c r="C1649" s="37">
        <v>2</v>
      </c>
    </row>
    <row r="1650" spans="1:3">
      <c r="A1650" s="20">
        <v>41708</v>
      </c>
      <c r="B1650" s="35" t="s">
        <v>372</v>
      </c>
      <c r="C1650" s="37">
        <v>2.1</v>
      </c>
    </row>
    <row r="1651" spans="1:3">
      <c r="A1651" s="20">
        <v>41708</v>
      </c>
      <c r="B1651" s="35" t="s">
        <v>373</v>
      </c>
      <c r="C1651" s="37">
        <v>2</v>
      </c>
    </row>
    <row r="1652" spans="1:3">
      <c r="A1652" s="20">
        <v>41708</v>
      </c>
      <c r="B1652" s="35" t="s">
        <v>374</v>
      </c>
      <c r="C1652" s="37">
        <v>1.9</v>
      </c>
    </row>
    <row r="1653" spans="1:3">
      <c r="A1653" s="20">
        <v>41708</v>
      </c>
      <c r="B1653" s="35" t="s">
        <v>375</v>
      </c>
      <c r="C1653" s="37">
        <v>0.9</v>
      </c>
    </row>
    <row r="1654" spans="1:3">
      <c r="A1654" s="20">
        <v>41708</v>
      </c>
      <c r="B1654" s="35" t="s">
        <v>376</v>
      </c>
      <c r="C1654" s="37">
        <v>0</v>
      </c>
    </row>
    <row r="1655" spans="1:3">
      <c r="A1655" s="20">
        <v>41708</v>
      </c>
      <c r="B1655" s="35" t="s">
        <v>377</v>
      </c>
      <c r="C1655" s="37">
        <v>-1.2</v>
      </c>
    </row>
    <row r="1656" spans="1:3">
      <c r="A1656" s="20">
        <v>41708</v>
      </c>
      <c r="B1656" s="35" t="s">
        <v>378</v>
      </c>
      <c r="C1656" s="37">
        <v>-2.6</v>
      </c>
    </row>
    <row r="1657" spans="1:3">
      <c r="A1657" s="20">
        <v>41708</v>
      </c>
      <c r="B1657" s="35" t="s">
        <v>379</v>
      </c>
      <c r="C1657" s="37">
        <v>-4.7</v>
      </c>
    </row>
    <row r="1658" spans="1:3">
      <c r="A1658" s="20">
        <v>41708</v>
      </c>
      <c r="B1658" s="35" t="s">
        <v>380</v>
      </c>
      <c r="C1658" s="37">
        <v>-6.2</v>
      </c>
    </row>
    <row r="1659" spans="1:3">
      <c r="A1659" s="20">
        <v>41708</v>
      </c>
      <c r="B1659" s="35" t="s">
        <v>381</v>
      </c>
      <c r="C1659" s="37">
        <v>-6.7</v>
      </c>
    </row>
    <row r="1660" spans="1:3">
      <c r="A1660" s="20">
        <v>41708</v>
      </c>
      <c r="B1660" s="35" t="s">
        <v>382</v>
      </c>
      <c r="C1660" s="37">
        <v>-7.2</v>
      </c>
    </row>
    <row r="1661" spans="1:3">
      <c r="A1661" s="20">
        <v>41708</v>
      </c>
      <c r="B1661" s="35" t="s">
        <v>383</v>
      </c>
      <c r="C1661" s="37">
        <v>-8.6</v>
      </c>
    </row>
    <row r="1662" spans="1:3">
      <c r="A1662" s="20">
        <v>41709</v>
      </c>
      <c r="B1662" s="35" t="s">
        <v>360</v>
      </c>
      <c r="C1662" s="37">
        <v>-8.6</v>
      </c>
    </row>
    <row r="1663" spans="1:3">
      <c r="A1663" s="20">
        <v>41709</v>
      </c>
      <c r="B1663" s="35" t="s">
        <v>361</v>
      </c>
      <c r="C1663" s="37">
        <v>-9.1999999999999993</v>
      </c>
    </row>
    <row r="1664" spans="1:3">
      <c r="A1664" s="20">
        <v>41709</v>
      </c>
      <c r="B1664" s="35" t="s">
        <v>362</v>
      </c>
      <c r="C1664" s="37">
        <v>-8</v>
      </c>
    </row>
    <row r="1665" spans="1:3">
      <c r="A1665" s="20">
        <v>41709</v>
      </c>
      <c r="B1665" s="35" t="s">
        <v>363</v>
      </c>
      <c r="C1665" s="37">
        <v>-8.8000000000000007</v>
      </c>
    </row>
    <row r="1666" spans="1:3">
      <c r="A1666" s="20">
        <v>41709</v>
      </c>
      <c r="B1666" s="35" t="s">
        <v>364</v>
      </c>
      <c r="C1666" s="37">
        <v>-8.5</v>
      </c>
    </row>
    <row r="1667" spans="1:3">
      <c r="A1667" s="20">
        <v>41709</v>
      </c>
      <c r="B1667" s="35" t="s">
        <v>365</v>
      </c>
      <c r="C1667" s="37">
        <v>-8.6</v>
      </c>
    </row>
    <row r="1668" spans="1:3">
      <c r="A1668" s="20">
        <v>41709</v>
      </c>
      <c r="B1668" s="35" t="s">
        <v>366</v>
      </c>
      <c r="C1668" s="37">
        <v>-7.1</v>
      </c>
    </row>
    <row r="1669" spans="1:3">
      <c r="A1669" s="20">
        <v>41709</v>
      </c>
      <c r="B1669" s="35" t="s">
        <v>367</v>
      </c>
      <c r="C1669" s="37">
        <v>-0.7</v>
      </c>
    </row>
    <row r="1670" spans="1:3">
      <c r="A1670" s="20">
        <v>41709</v>
      </c>
      <c r="B1670" s="35" t="s">
        <v>368</v>
      </c>
      <c r="C1670" s="37">
        <v>2.2000000000000002</v>
      </c>
    </row>
    <row r="1671" spans="1:3">
      <c r="A1671" s="20">
        <v>41709</v>
      </c>
      <c r="B1671" s="35" t="s">
        <v>369</v>
      </c>
      <c r="C1671" s="37">
        <v>2.6</v>
      </c>
    </row>
    <row r="1672" spans="1:3">
      <c r="A1672" s="20">
        <v>41709</v>
      </c>
      <c r="B1672" s="35" t="s">
        <v>370</v>
      </c>
      <c r="C1672" s="37">
        <v>5.4</v>
      </c>
    </row>
    <row r="1673" spans="1:3">
      <c r="A1673" s="20">
        <v>41709</v>
      </c>
      <c r="B1673" s="35" t="s">
        <v>371</v>
      </c>
      <c r="C1673" s="37">
        <v>7.2</v>
      </c>
    </row>
    <row r="1674" spans="1:3">
      <c r="A1674" s="20">
        <v>41709</v>
      </c>
      <c r="B1674" s="35" t="s">
        <v>372</v>
      </c>
      <c r="C1674" s="37">
        <v>7.6</v>
      </c>
    </row>
    <row r="1675" spans="1:3">
      <c r="A1675" s="20">
        <v>41709</v>
      </c>
      <c r="B1675" s="35" t="s">
        <v>373</v>
      </c>
      <c r="C1675" s="37">
        <v>8</v>
      </c>
    </row>
    <row r="1676" spans="1:3">
      <c r="A1676" s="20">
        <v>41709</v>
      </c>
      <c r="B1676" s="35" t="s">
        <v>374</v>
      </c>
      <c r="C1676" s="37">
        <v>7.8</v>
      </c>
    </row>
    <row r="1677" spans="1:3">
      <c r="A1677" s="20">
        <v>41709</v>
      </c>
      <c r="B1677" s="35" t="s">
        <v>375</v>
      </c>
      <c r="C1677" s="37">
        <v>7.4</v>
      </c>
    </row>
    <row r="1678" spans="1:3">
      <c r="A1678" s="20">
        <v>41709</v>
      </c>
      <c r="B1678" s="35" t="s">
        <v>376</v>
      </c>
      <c r="C1678" s="37">
        <v>6.3</v>
      </c>
    </row>
    <row r="1679" spans="1:3">
      <c r="A1679" s="20">
        <v>41709</v>
      </c>
      <c r="B1679" s="35" t="s">
        <v>377</v>
      </c>
      <c r="C1679" s="37">
        <v>4.8</v>
      </c>
    </row>
    <row r="1680" spans="1:3">
      <c r="A1680" s="20">
        <v>41709</v>
      </c>
      <c r="B1680" s="35" t="s">
        <v>378</v>
      </c>
      <c r="C1680" s="37">
        <v>5</v>
      </c>
    </row>
    <row r="1681" spans="1:3">
      <c r="A1681" s="20">
        <v>41709</v>
      </c>
      <c r="B1681" s="35" t="s">
        <v>379</v>
      </c>
      <c r="C1681" s="37">
        <v>4.4000000000000004</v>
      </c>
    </row>
    <row r="1682" spans="1:3">
      <c r="A1682" s="20">
        <v>41709</v>
      </c>
      <c r="B1682" s="35" t="s">
        <v>380</v>
      </c>
      <c r="C1682" s="37">
        <v>4.5999999999999996</v>
      </c>
    </row>
    <row r="1683" spans="1:3">
      <c r="A1683" s="20">
        <v>41709</v>
      </c>
      <c r="B1683" s="35" t="s">
        <v>381</v>
      </c>
      <c r="C1683" s="37">
        <v>3.8</v>
      </c>
    </row>
    <row r="1684" spans="1:3">
      <c r="A1684" s="20">
        <v>41709</v>
      </c>
      <c r="B1684" s="35" t="s">
        <v>382</v>
      </c>
      <c r="C1684" s="37">
        <v>3.4</v>
      </c>
    </row>
    <row r="1685" spans="1:3">
      <c r="A1685" s="20">
        <v>41709</v>
      </c>
      <c r="B1685" s="35" t="s">
        <v>383</v>
      </c>
      <c r="C1685" s="37">
        <v>1.7</v>
      </c>
    </row>
    <row r="1686" spans="1:3">
      <c r="A1686" s="20">
        <v>41710</v>
      </c>
      <c r="B1686" s="35" t="s">
        <v>360</v>
      </c>
      <c r="C1686" s="37">
        <v>1.9</v>
      </c>
    </row>
    <row r="1687" spans="1:3">
      <c r="A1687" s="20">
        <v>41710</v>
      </c>
      <c r="B1687" s="35" t="s">
        <v>361</v>
      </c>
      <c r="C1687" s="37">
        <v>0.9</v>
      </c>
    </row>
    <row r="1688" spans="1:3">
      <c r="A1688" s="20">
        <v>41710</v>
      </c>
      <c r="B1688" s="35" t="s">
        <v>362</v>
      </c>
      <c r="C1688" s="37">
        <v>0.9</v>
      </c>
    </row>
    <row r="1689" spans="1:3">
      <c r="A1689" s="20">
        <v>41710</v>
      </c>
      <c r="B1689" s="35" t="s">
        <v>363</v>
      </c>
      <c r="C1689" s="37">
        <v>0.5</v>
      </c>
    </row>
    <row r="1690" spans="1:3">
      <c r="A1690" s="20">
        <v>41710</v>
      </c>
      <c r="B1690" s="35" t="s">
        <v>364</v>
      </c>
      <c r="C1690" s="37">
        <v>0.4</v>
      </c>
    </row>
    <row r="1691" spans="1:3">
      <c r="A1691" s="20">
        <v>41710</v>
      </c>
      <c r="B1691" s="35" t="s">
        <v>365</v>
      </c>
      <c r="C1691" s="37">
        <v>0.3</v>
      </c>
    </row>
    <row r="1692" spans="1:3">
      <c r="A1692" s="20">
        <v>41710</v>
      </c>
      <c r="B1692" s="35" t="s">
        <v>366</v>
      </c>
      <c r="C1692" s="37">
        <v>0.8</v>
      </c>
    </row>
    <row r="1693" spans="1:3">
      <c r="A1693" s="20">
        <v>41710</v>
      </c>
      <c r="B1693" s="35" t="s">
        <v>367</v>
      </c>
      <c r="C1693" s="37">
        <v>1.5</v>
      </c>
    </row>
    <row r="1694" spans="1:3">
      <c r="A1694" s="20">
        <v>41710</v>
      </c>
      <c r="B1694" s="35" t="s">
        <v>368</v>
      </c>
      <c r="C1694" s="37">
        <v>2</v>
      </c>
    </row>
    <row r="1695" spans="1:3">
      <c r="A1695" s="20">
        <v>41710</v>
      </c>
      <c r="B1695" s="35" t="s">
        <v>369</v>
      </c>
      <c r="C1695" s="37">
        <v>3.3</v>
      </c>
    </row>
    <row r="1696" spans="1:3">
      <c r="A1696" s="20">
        <v>41710</v>
      </c>
      <c r="B1696" s="35" t="s">
        <v>370</v>
      </c>
      <c r="C1696" s="37">
        <v>3.6</v>
      </c>
    </row>
    <row r="1697" spans="1:3">
      <c r="A1697" s="20">
        <v>41710</v>
      </c>
      <c r="B1697" s="35" t="s">
        <v>371</v>
      </c>
      <c r="C1697" s="37">
        <v>3.1</v>
      </c>
    </row>
    <row r="1698" spans="1:3">
      <c r="A1698" s="20">
        <v>41710</v>
      </c>
      <c r="B1698" s="35" t="s">
        <v>372</v>
      </c>
      <c r="C1698" s="37">
        <v>3</v>
      </c>
    </row>
    <row r="1699" spans="1:3">
      <c r="A1699" s="20">
        <v>41710</v>
      </c>
      <c r="B1699" s="35" t="s">
        <v>373</v>
      </c>
      <c r="C1699" s="37">
        <v>2.9</v>
      </c>
    </row>
    <row r="1700" spans="1:3">
      <c r="A1700" s="20">
        <v>41710</v>
      </c>
      <c r="B1700" s="35" t="s">
        <v>374</v>
      </c>
      <c r="C1700" s="37">
        <v>2.8</v>
      </c>
    </row>
    <row r="1701" spans="1:3">
      <c r="A1701" s="20">
        <v>41710</v>
      </c>
      <c r="B1701" s="35" t="s">
        <v>375</v>
      </c>
      <c r="C1701" s="37">
        <v>2.6</v>
      </c>
    </row>
    <row r="1702" spans="1:3">
      <c r="A1702" s="20">
        <v>41710</v>
      </c>
      <c r="B1702" s="35" t="s">
        <v>376</v>
      </c>
      <c r="C1702" s="37">
        <v>1.9</v>
      </c>
    </row>
    <row r="1703" spans="1:3">
      <c r="A1703" s="20">
        <v>41710</v>
      </c>
      <c r="B1703" s="35" t="s">
        <v>377</v>
      </c>
      <c r="C1703" s="37">
        <v>1.4</v>
      </c>
    </row>
    <row r="1704" spans="1:3">
      <c r="A1704" s="20">
        <v>41710</v>
      </c>
      <c r="B1704" s="35" t="s">
        <v>378</v>
      </c>
      <c r="C1704" s="37">
        <v>1.6</v>
      </c>
    </row>
    <row r="1705" spans="1:3">
      <c r="A1705" s="20">
        <v>41710</v>
      </c>
      <c r="B1705" s="35" t="s">
        <v>379</v>
      </c>
      <c r="C1705" s="37">
        <v>1.6</v>
      </c>
    </row>
    <row r="1706" spans="1:3">
      <c r="A1706" s="20">
        <v>41710</v>
      </c>
      <c r="B1706" s="35" t="s">
        <v>380</v>
      </c>
      <c r="C1706" s="37">
        <v>1.7</v>
      </c>
    </row>
    <row r="1707" spans="1:3">
      <c r="A1707" s="20">
        <v>41710</v>
      </c>
      <c r="B1707" s="35" t="s">
        <v>381</v>
      </c>
      <c r="C1707" s="37">
        <v>1.7</v>
      </c>
    </row>
    <row r="1708" spans="1:3">
      <c r="A1708" s="20">
        <v>41710</v>
      </c>
      <c r="B1708" s="35" t="s">
        <v>382</v>
      </c>
      <c r="C1708" s="37">
        <v>1.5</v>
      </c>
    </row>
    <row r="1709" spans="1:3">
      <c r="A1709" s="20">
        <v>41710</v>
      </c>
      <c r="B1709" s="35" t="s">
        <v>383</v>
      </c>
      <c r="C1709" s="37">
        <v>1.5</v>
      </c>
    </row>
    <row r="1710" spans="1:3">
      <c r="A1710" s="20">
        <v>41711</v>
      </c>
      <c r="B1710" s="35" t="s">
        <v>360</v>
      </c>
      <c r="C1710" s="37">
        <v>1.1000000000000001</v>
      </c>
    </row>
    <row r="1711" spans="1:3">
      <c r="A1711" s="20">
        <v>41711</v>
      </c>
      <c r="B1711" s="35" t="s">
        <v>361</v>
      </c>
      <c r="C1711" s="37">
        <v>0</v>
      </c>
    </row>
    <row r="1712" spans="1:3">
      <c r="A1712" s="20">
        <v>41711</v>
      </c>
      <c r="B1712" s="35" t="s">
        <v>362</v>
      </c>
      <c r="C1712" s="37">
        <v>0.1</v>
      </c>
    </row>
    <row r="1713" spans="1:3">
      <c r="A1713" s="20">
        <v>41711</v>
      </c>
      <c r="B1713" s="35" t="s">
        <v>363</v>
      </c>
      <c r="C1713" s="37">
        <v>-0.2</v>
      </c>
    </row>
    <row r="1714" spans="1:3">
      <c r="A1714" s="20">
        <v>41711</v>
      </c>
      <c r="B1714" s="35" t="s">
        <v>364</v>
      </c>
      <c r="C1714" s="37">
        <v>-0.1</v>
      </c>
    </row>
    <row r="1715" spans="1:3">
      <c r="A1715" s="20">
        <v>41711</v>
      </c>
      <c r="B1715" s="35" t="s">
        <v>365</v>
      </c>
      <c r="C1715" s="37">
        <v>-0.9</v>
      </c>
    </row>
    <row r="1716" spans="1:3">
      <c r="A1716" s="20">
        <v>41711</v>
      </c>
      <c r="B1716" s="35" t="s">
        <v>366</v>
      </c>
      <c r="C1716" s="37">
        <v>-1.6</v>
      </c>
    </row>
    <row r="1717" spans="1:3">
      <c r="A1717" s="20">
        <v>41711</v>
      </c>
      <c r="B1717" s="35" t="s">
        <v>367</v>
      </c>
      <c r="C1717" s="37">
        <v>-1.4</v>
      </c>
    </row>
    <row r="1718" spans="1:3">
      <c r="A1718" s="20">
        <v>41711</v>
      </c>
      <c r="B1718" s="35" t="s">
        <v>368</v>
      </c>
      <c r="C1718" s="37">
        <v>-1.2</v>
      </c>
    </row>
    <row r="1719" spans="1:3">
      <c r="A1719" s="20">
        <v>41711</v>
      </c>
      <c r="B1719" s="35" t="s">
        <v>369</v>
      </c>
      <c r="C1719" s="37">
        <v>-1.4</v>
      </c>
    </row>
    <row r="1720" spans="1:3">
      <c r="A1720" s="20">
        <v>41711</v>
      </c>
      <c r="B1720" s="35" t="s">
        <v>370</v>
      </c>
      <c r="C1720" s="37">
        <v>-1.2</v>
      </c>
    </row>
    <row r="1721" spans="1:3">
      <c r="A1721" s="20">
        <v>41711</v>
      </c>
      <c r="B1721" s="35" t="s">
        <v>371</v>
      </c>
      <c r="C1721" s="37">
        <v>-0.8</v>
      </c>
    </row>
    <row r="1722" spans="1:3">
      <c r="A1722" s="20">
        <v>41711</v>
      </c>
      <c r="B1722" s="35" t="s">
        <v>372</v>
      </c>
      <c r="C1722" s="37">
        <v>-1.5</v>
      </c>
    </row>
    <row r="1723" spans="1:3">
      <c r="A1723" s="20">
        <v>41711</v>
      </c>
      <c r="B1723" s="35" t="s">
        <v>373</v>
      </c>
      <c r="C1723" s="37">
        <v>-1.5</v>
      </c>
    </row>
    <row r="1724" spans="1:3">
      <c r="A1724" s="20">
        <v>41711</v>
      </c>
      <c r="B1724" s="35" t="s">
        <v>374</v>
      </c>
      <c r="C1724" s="37">
        <v>-1.3</v>
      </c>
    </row>
    <row r="1725" spans="1:3">
      <c r="A1725" s="20">
        <v>41711</v>
      </c>
      <c r="B1725" s="35" t="s">
        <v>375</v>
      </c>
      <c r="C1725" s="37">
        <v>-1.3</v>
      </c>
    </row>
    <row r="1726" spans="1:3">
      <c r="A1726" s="20">
        <v>41711</v>
      </c>
      <c r="B1726" s="35" t="s">
        <v>376</v>
      </c>
      <c r="C1726" s="37">
        <v>-1.5</v>
      </c>
    </row>
    <row r="1727" spans="1:3">
      <c r="A1727" s="20">
        <v>41711</v>
      </c>
      <c r="B1727" s="35" t="s">
        <v>377</v>
      </c>
      <c r="C1727" s="37">
        <v>-2.8</v>
      </c>
    </row>
    <row r="1728" spans="1:3">
      <c r="A1728" s="20">
        <v>41711</v>
      </c>
      <c r="B1728" s="35" t="s">
        <v>378</v>
      </c>
      <c r="C1728" s="37">
        <v>-3.1</v>
      </c>
    </row>
    <row r="1729" spans="1:3">
      <c r="A1729" s="20">
        <v>41711</v>
      </c>
      <c r="B1729" s="35" t="s">
        <v>379</v>
      </c>
      <c r="C1729" s="37">
        <v>-3.5</v>
      </c>
    </row>
    <row r="1730" spans="1:3">
      <c r="A1730" s="20">
        <v>41711</v>
      </c>
      <c r="B1730" s="35" t="s">
        <v>380</v>
      </c>
      <c r="C1730" s="37">
        <v>-3.1</v>
      </c>
    </row>
    <row r="1731" spans="1:3">
      <c r="A1731" s="20">
        <v>41711</v>
      </c>
      <c r="B1731" s="35" t="s">
        <v>381</v>
      </c>
      <c r="C1731" s="37">
        <v>-2.9</v>
      </c>
    </row>
    <row r="1732" spans="1:3">
      <c r="A1732" s="20">
        <v>41711</v>
      </c>
      <c r="B1732" s="35" t="s">
        <v>382</v>
      </c>
      <c r="C1732" s="37">
        <v>-3.6</v>
      </c>
    </row>
    <row r="1733" spans="1:3">
      <c r="A1733" s="20">
        <v>41711</v>
      </c>
      <c r="B1733" s="35" t="s">
        <v>383</v>
      </c>
      <c r="C1733" s="37">
        <v>-4.4000000000000004</v>
      </c>
    </row>
    <row r="1734" spans="1:3">
      <c r="A1734" s="20">
        <v>41712</v>
      </c>
      <c r="B1734" s="35" t="s">
        <v>360</v>
      </c>
      <c r="C1734" s="37">
        <v>-5.0999999999999996</v>
      </c>
    </row>
    <row r="1735" spans="1:3">
      <c r="A1735" s="20">
        <v>41712</v>
      </c>
      <c r="B1735" s="35" t="s">
        <v>361</v>
      </c>
      <c r="C1735" s="37">
        <v>-5.3</v>
      </c>
    </row>
    <row r="1736" spans="1:3">
      <c r="A1736" s="20">
        <v>41712</v>
      </c>
      <c r="B1736" s="35" t="s">
        <v>362</v>
      </c>
      <c r="C1736" s="37">
        <v>-6.3</v>
      </c>
    </row>
    <row r="1737" spans="1:3">
      <c r="A1737" s="20">
        <v>41712</v>
      </c>
      <c r="B1737" s="35" t="s">
        <v>363</v>
      </c>
      <c r="C1737" s="37">
        <v>-6.5</v>
      </c>
    </row>
    <row r="1738" spans="1:3">
      <c r="A1738" s="20">
        <v>41712</v>
      </c>
      <c r="B1738" s="35" t="s">
        <v>364</v>
      </c>
      <c r="C1738" s="37">
        <v>-6.5</v>
      </c>
    </row>
    <row r="1739" spans="1:3">
      <c r="A1739" s="20">
        <v>41712</v>
      </c>
      <c r="B1739" s="35" t="s">
        <v>365</v>
      </c>
      <c r="C1739" s="37">
        <v>-6.3</v>
      </c>
    </row>
    <row r="1740" spans="1:3">
      <c r="A1740" s="20">
        <v>41712</v>
      </c>
      <c r="B1740" s="35" t="s">
        <v>366</v>
      </c>
      <c r="C1740" s="37">
        <v>-5.7</v>
      </c>
    </row>
    <row r="1741" spans="1:3">
      <c r="A1741" s="20">
        <v>41712</v>
      </c>
      <c r="B1741" s="35" t="s">
        <v>367</v>
      </c>
      <c r="C1741" s="37">
        <v>-3.5</v>
      </c>
    </row>
    <row r="1742" spans="1:3">
      <c r="A1742" s="20">
        <v>41712</v>
      </c>
      <c r="B1742" s="35" t="s">
        <v>368</v>
      </c>
      <c r="C1742" s="37">
        <v>-1.3</v>
      </c>
    </row>
    <row r="1743" spans="1:3">
      <c r="A1743" s="20">
        <v>41712</v>
      </c>
      <c r="B1743" s="35" t="s">
        <v>369</v>
      </c>
      <c r="C1743" s="37">
        <v>-0.9</v>
      </c>
    </row>
    <row r="1744" spans="1:3">
      <c r="A1744" s="20">
        <v>41712</v>
      </c>
      <c r="B1744" s="35" t="s">
        <v>370</v>
      </c>
      <c r="C1744" s="37">
        <v>0.8</v>
      </c>
    </row>
    <row r="1745" spans="1:3">
      <c r="A1745" s="20">
        <v>41712</v>
      </c>
      <c r="B1745" s="35" t="s">
        <v>371</v>
      </c>
      <c r="C1745" s="37">
        <v>1.4</v>
      </c>
    </row>
    <row r="1746" spans="1:3">
      <c r="A1746" s="20">
        <v>41712</v>
      </c>
      <c r="B1746" s="35" t="s">
        <v>372</v>
      </c>
      <c r="C1746" s="37">
        <v>2.1</v>
      </c>
    </row>
    <row r="1747" spans="1:3">
      <c r="A1747" s="20">
        <v>41712</v>
      </c>
      <c r="B1747" s="35" t="s">
        <v>373</v>
      </c>
      <c r="C1747" s="37">
        <v>2.7</v>
      </c>
    </row>
    <row r="1748" spans="1:3">
      <c r="A1748" s="20">
        <v>41712</v>
      </c>
      <c r="B1748" s="35" t="s">
        <v>374</v>
      </c>
      <c r="C1748" s="37">
        <v>2.9</v>
      </c>
    </row>
    <row r="1749" spans="1:3">
      <c r="A1749" s="20">
        <v>41712</v>
      </c>
      <c r="B1749" s="35" t="s">
        <v>375</v>
      </c>
      <c r="C1749" s="37">
        <v>1.3</v>
      </c>
    </row>
    <row r="1750" spans="1:3">
      <c r="A1750" s="20">
        <v>41712</v>
      </c>
      <c r="B1750" s="35" t="s">
        <v>376</v>
      </c>
      <c r="C1750" s="37">
        <v>-0.6</v>
      </c>
    </row>
    <row r="1751" spans="1:3">
      <c r="A1751" s="20">
        <v>41712</v>
      </c>
      <c r="B1751" s="35" t="s">
        <v>377</v>
      </c>
      <c r="C1751" s="37">
        <v>-1.7</v>
      </c>
    </row>
    <row r="1752" spans="1:3">
      <c r="A1752" s="20">
        <v>41712</v>
      </c>
      <c r="B1752" s="35" t="s">
        <v>378</v>
      </c>
      <c r="C1752" s="37">
        <v>-2.4</v>
      </c>
    </row>
    <row r="1753" spans="1:3">
      <c r="A1753" s="20">
        <v>41712</v>
      </c>
      <c r="B1753" s="35" t="s">
        <v>379</v>
      </c>
      <c r="C1753" s="37">
        <v>-3.4</v>
      </c>
    </row>
    <row r="1754" spans="1:3">
      <c r="A1754" s="20">
        <v>41712</v>
      </c>
      <c r="B1754" s="35" t="s">
        <v>380</v>
      </c>
      <c r="C1754" s="37">
        <v>-4.2</v>
      </c>
    </row>
    <row r="1755" spans="1:3">
      <c r="A1755" s="20">
        <v>41712</v>
      </c>
      <c r="B1755" s="35" t="s">
        <v>381</v>
      </c>
      <c r="C1755" s="37">
        <v>-4</v>
      </c>
    </row>
    <row r="1756" spans="1:3">
      <c r="A1756" s="20">
        <v>41712</v>
      </c>
      <c r="B1756" s="35" t="s">
        <v>382</v>
      </c>
      <c r="C1756" s="37">
        <v>-4.5</v>
      </c>
    </row>
    <row r="1757" spans="1:3">
      <c r="A1757" s="20">
        <v>41712</v>
      </c>
      <c r="B1757" s="35" t="s">
        <v>383</v>
      </c>
      <c r="C1757" s="37">
        <v>-4.8</v>
      </c>
    </row>
    <row r="1758" spans="1:3">
      <c r="A1758" s="20">
        <v>41713</v>
      </c>
      <c r="B1758" s="35" t="s">
        <v>360</v>
      </c>
      <c r="C1758" s="37">
        <v>-5.3</v>
      </c>
    </row>
    <row r="1759" spans="1:3">
      <c r="A1759" s="20">
        <v>41713</v>
      </c>
      <c r="B1759" s="35" t="s">
        <v>361</v>
      </c>
      <c r="C1759" s="37">
        <v>-6.3</v>
      </c>
    </row>
    <row r="1760" spans="1:3">
      <c r="A1760" s="20">
        <v>41713</v>
      </c>
      <c r="B1760" s="35" t="s">
        <v>362</v>
      </c>
      <c r="C1760" s="37">
        <v>-5.2</v>
      </c>
    </row>
    <row r="1761" spans="1:3">
      <c r="A1761" s="20">
        <v>41713</v>
      </c>
      <c r="B1761" s="35" t="s">
        <v>363</v>
      </c>
      <c r="C1761" s="37">
        <v>-4.0999999999999996</v>
      </c>
    </row>
    <row r="1762" spans="1:3">
      <c r="A1762" s="20">
        <v>41713</v>
      </c>
      <c r="B1762" s="35" t="s">
        <v>364</v>
      </c>
      <c r="C1762" s="37">
        <v>-1.8</v>
      </c>
    </row>
    <row r="1763" spans="1:3">
      <c r="A1763" s="20">
        <v>41713</v>
      </c>
      <c r="B1763" s="35" t="s">
        <v>365</v>
      </c>
      <c r="C1763" s="37">
        <v>-2</v>
      </c>
    </row>
    <row r="1764" spans="1:3">
      <c r="A1764" s="20">
        <v>41713</v>
      </c>
      <c r="B1764" s="35" t="s">
        <v>366</v>
      </c>
      <c r="C1764" s="37">
        <v>-1.6</v>
      </c>
    </row>
    <row r="1765" spans="1:3">
      <c r="A1765" s="20">
        <v>41713</v>
      </c>
      <c r="B1765" s="35" t="s">
        <v>367</v>
      </c>
      <c r="C1765" s="37">
        <v>-0.9</v>
      </c>
    </row>
    <row r="1766" spans="1:3">
      <c r="A1766" s="20">
        <v>41713</v>
      </c>
      <c r="B1766" s="35" t="s">
        <v>368</v>
      </c>
      <c r="C1766" s="37">
        <v>-0.1</v>
      </c>
    </row>
    <row r="1767" spans="1:3">
      <c r="A1767" s="20">
        <v>41713</v>
      </c>
      <c r="B1767" s="35" t="s">
        <v>369</v>
      </c>
      <c r="C1767" s="37">
        <v>-0.2</v>
      </c>
    </row>
    <row r="1768" spans="1:3">
      <c r="A1768" s="20">
        <v>41713</v>
      </c>
      <c r="B1768" s="35" t="s">
        <v>370</v>
      </c>
      <c r="C1768" s="37">
        <v>0.3</v>
      </c>
    </row>
    <row r="1769" spans="1:3">
      <c r="A1769" s="20">
        <v>41713</v>
      </c>
      <c r="B1769" s="35" t="s">
        <v>371</v>
      </c>
      <c r="C1769" s="37">
        <v>0.2</v>
      </c>
    </row>
    <row r="1770" spans="1:3">
      <c r="A1770" s="20">
        <v>41713</v>
      </c>
      <c r="B1770" s="35" t="s">
        <v>372</v>
      </c>
      <c r="C1770" s="37">
        <v>-0.6</v>
      </c>
    </row>
    <row r="1771" spans="1:3">
      <c r="A1771" s="20">
        <v>41713</v>
      </c>
      <c r="B1771" s="35" t="s">
        <v>373</v>
      </c>
      <c r="C1771" s="37">
        <v>-1.9</v>
      </c>
    </row>
    <row r="1772" spans="1:3">
      <c r="A1772" s="20">
        <v>41713</v>
      </c>
      <c r="B1772" s="35" t="s">
        <v>374</v>
      </c>
      <c r="C1772" s="37">
        <v>-2.4</v>
      </c>
    </row>
    <row r="1773" spans="1:3">
      <c r="A1773" s="20">
        <v>41713</v>
      </c>
      <c r="B1773" s="35" t="s">
        <v>375</v>
      </c>
      <c r="C1773" s="37">
        <v>-2.8</v>
      </c>
    </row>
    <row r="1774" spans="1:3">
      <c r="A1774" s="20">
        <v>41713</v>
      </c>
      <c r="B1774" s="35" t="s">
        <v>376</v>
      </c>
      <c r="C1774" s="37">
        <v>-3.2</v>
      </c>
    </row>
    <row r="1775" spans="1:3">
      <c r="A1775" s="20">
        <v>41713</v>
      </c>
      <c r="B1775" s="35" t="s">
        <v>377</v>
      </c>
      <c r="C1775" s="37">
        <v>-4.0999999999999996</v>
      </c>
    </row>
    <row r="1776" spans="1:3">
      <c r="A1776" s="20">
        <v>41713</v>
      </c>
      <c r="B1776" s="35" t="s">
        <v>378</v>
      </c>
      <c r="C1776" s="37">
        <v>-4.7</v>
      </c>
    </row>
    <row r="1777" spans="1:3">
      <c r="A1777" s="20">
        <v>41713</v>
      </c>
      <c r="B1777" s="35" t="s">
        <v>379</v>
      </c>
      <c r="C1777" s="37">
        <v>-5.2</v>
      </c>
    </row>
    <row r="1778" spans="1:3">
      <c r="A1778" s="20">
        <v>41713</v>
      </c>
      <c r="B1778" s="35" t="s">
        <v>380</v>
      </c>
      <c r="C1778" s="37">
        <v>-5.6</v>
      </c>
    </row>
    <row r="1779" spans="1:3">
      <c r="A1779" s="20">
        <v>41713</v>
      </c>
      <c r="B1779" s="35" t="s">
        <v>381</v>
      </c>
      <c r="C1779" s="37">
        <v>-6.2</v>
      </c>
    </row>
    <row r="1780" spans="1:3">
      <c r="A1780" s="20">
        <v>41713</v>
      </c>
      <c r="B1780" s="35" t="s">
        <v>382</v>
      </c>
      <c r="C1780" s="37">
        <v>-6.4</v>
      </c>
    </row>
    <row r="1781" spans="1:3">
      <c r="A1781" s="20">
        <v>41713</v>
      </c>
      <c r="B1781" s="35" t="s">
        <v>383</v>
      </c>
      <c r="C1781" s="37">
        <v>-7</v>
      </c>
    </row>
    <row r="1782" spans="1:3">
      <c r="A1782" s="20">
        <v>41714</v>
      </c>
      <c r="B1782" s="35" t="s">
        <v>360</v>
      </c>
      <c r="C1782" s="37">
        <v>-7.2</v>
      </c>
    </row>
    <row r="1783" spans="1:3">
      <c r="A1783" s="20">
        <v>41714</v>
      </c>
      <c r="B1783" s="35" t="s">
        <v>361</v>
      </c>
      <c r="C1783" s="37">
        <v>-7.1</v>
      </c>
    </row>
    <row r="1784" spans="1:3">
      <c r="A1784" s="20">
        <v>41714</v>
      </c>
      <c r="B1784" s="35" t="s">
        <v>362</v>
      </c>
      <c r="C1784" s="37">
        <v>-7.7</v>
      </c>
    </row>
    <row r="1785" spans="1:3">
      <c r="A1785" s="20">
        <v>41714</v>
      </c>
      <c r="B1785" s="35" t="s">
        <v>363</v>
      </c>
      <c r="C1785" s="37">
        <v>-7.5</v>
      </c>
    </row>
    <row r="1786" spans="1:3">
      <c r="A1786" s="20">
        <v>41714</v>
      </c>
      <c r="B1786" s="35" t="s">
        <v>364</v>
      </c>
      <c r="C1786" s="37">
        <v>-7</v>
      </c>
    </row>
    <row r="1787" spans="1:3">
      <c r="A1787" s="20">
        <v>41714</v>
      </c>
      <c r="B1787" s="35" t="s">
        <v>365</v>
      </c>
      <c r="C1787" s="37">
        <v>-7.2</v>
      </c>
    </row>
    <row r="1788" spans="1:3">
      <c r="A1788" s="20">
        <v>41714</v>
      </c>
      <c r="B1788" s="35" t="s">
        <v>366</v>
      </c>
      <c r="C1788" s="37">
        <v>-6.4</v>
      </c>
    </row>
    <row r="1789" spans="1:3">
      <c r="A1789" s="20">
        <v>41714</v>
      </c>
      <c r="B1789" s="35" t="s">
        <v>367</v>
      </c>
      <c r="C1789" s="37">
        <v>-5</v>
      </c>
    </row>
    <row r="1790" spans="1:3">
      <c r="A1790" s="20">
        <v>41714</v>
      </c>
      <c r="B1790" s="35" t="s">
        <v>368</v>
      </c>
      <c r="C1790" s="37">
        <v>-3.6</v>
      </c>
    </row>
    <row r="1791" spans="1:3">
      <c r="A1791" s="20">
        <v>41714</v>
      </c>
      <c r="B1791" s="35" t="s">
        <v>369</v>
      </c>
      <c r="C1791" s="37">
        <v>-2.8</v>
      </c>
    </row>
    <row r="1792" spans="1:3">
      <c r="A1792" s="20">
        <v>41714</v>
      </c>
      <c r="B1792" s="35" t="s">
        <v>370</v>
      </c>
      <c r="C1792" s="37">
        <v>-2</v>
      </c>
    </row>
    <row r="1793" spans="1:3">
      <c r="A1793" s="20">
        <v>41714</v>
      </c>
      <c r="B1793" s="35" t="s">
        <v>371</v>
      </c>
      <c r="C1793" s="37">
        <v>-0.3</v>
      </c>
    </row>
    <row r="1794" spans="1:3">
      <c r="A1794" s="20">
        <v>41714</v>
      </c>
      <c r="B1794" s="35" t="s">
        <v>372</v>
      </c>
      <c r="C1794" s="37">
        <v>-0.2</v>
      </c>
    </row>
    <row r="1795" spans="1:3">
      <c r="A1795" s="20">
        <v>41714</v>
      </c>
      <c r="B1795" s="35" t="s">
        <v>373</v>
      </c>
      <c r="C1795" s="37">
        <v>-0.5</v>
      </c>
    </row>
    <row r="1796" spans="1:3">
      <c r="A1796" s="20">
        <v>41714</v>
      </c>
      <c r="B1796" s="35" t="s">
        <v>374</v>
      </c>
      <c r="C1796" s="37">
        <v>0</v>
      </c>
    </row>
    <row r="1797" spans="1:3">
      <c r="A1797" s="20">
        <v>41714</v>
      </c>
      <c r="B1797" s="35" t="s">
        <v>375</v>
      </c>
      <c r="C1797" s="37">
        <v>-0.9</v>
      </c>
    </row>
    <row r="1798" spans="1:3">
      <c r="A1798" s="20">
        <v>41714</v>
      </c>
      <c r="B1798" s="35" t="s">
        <v>376</v>
      </c>
      <c r="C1798" s="37">
        <v>-1.6</v>
      </c>
    </row>
    <row r="1799" spans="1:3">
      <c r="A1799" s="20">
        <v>41714</v>
      </c>
      <c r="B1799" s="35" t="s">
        <v>377</v>
      </c>
      <c r="C1799" s="37">
        <v>-2.4</v>
      </c>
    </row>
    <row r="1800" spans="1:3">
      <c r="A1800" s="20">
        <v>41714</v>
      </c>
      <c r="B1800" s="35" t="s">
        <v>378</v>
      </c>
      <c r="C1800" s="37">
        <v>-3.1</v>
      </c>
    </row>
    <row r="1801" spans="1:3">
      <c r="A1801" s="20">
        <v>41714</v>
      </c>
      <c r="B1801" s="35" t="s">
        <v>379</v>
      </c>
      <c r="C1801" s="37">
        <v>-3.1</v>
      </c>
    </row>
    <row r="1802" spans="1:3">
      <c r="A1802" s="20">
        <v>41714</v>
      </c>
      <c r="B1802" s="35" t="s">
        <v>380</v>
      </c>
      <c r="C1802" s="37">
        <v>-3.3</v>
      </c>
    </row>
    <row r="1803" spans="1:3">
      <c r="A1803" s="20">
        <v>41714</v>
      </c>
      <c r="B1803" s="35" t="s">
        <v>381</v>
      </c>
      <c r="C1803" s="37">
        <v>-2.8</v>
      </c>
    </row>
    <row r="1804" spans="1:3">
      <c r="A1804" s="20">
        <v>41714</v>
      </c>
      <c r="B1804" s="35" t="s">
        <v>382</v>
      </c>
      <c r="C1804" s="37">
        <v>-2.2999999999999998</v>
      </c>
    </row>
    <row r="1805" spans="1:3">
      <c r="A1805" s="20">
        <v>41714</v>
      </c>
      <c r="B1805" s="35" t="s">
        <v>383</v>
      </c>
      <c r="C1805" s="37">
        <v>-2.5</v>
      </c>
    </row>
    <row r="1806" spans="1:3">
      <c r="A1806" s="20">
        <v>41715</v>
      </c>
      <c r="B1806" s="35" t="s">
        <v>360</v>
      </c>
      <c r="C1806" s="37">
        <v>-2.4</v>
      </c>
    </row>
    <row r="1807" spans="1:3">
      <c r="A1807" s="20">
        <v>41715</v>
      </c>
      <c r="B1807" s="35" t="s">
        <v>361</v>
      </c>
      <c r="C1807" s="37">
        <v>-5.7</v>
      </c>
    </row>
    <row r="1808" spans="1:3">
      <c r="A1808" s="20">
        <v>41715</v>
      </c>
      <c r="B1808" s="35" t="s">
        <v>362</v>
      </c>
      <c r="C1808" s="37">
        <v>-6.3</v>
      </c>
    </row>
    <row r="1809" spans="1:3">
      <c r="A1809" s="20">
        <v>41715</v>
      </c>
      <c r="B1809" s="35" t="s">
        <v>363</v>
      </c>
      <c r="C1809" s="37">
        <v>-3.8</v>
      </c>
    </row>
    <row r="1810" spans="1:3">
      <c r="A1810" s="20">
        <v>41715</v>
      </c>
      <c r="B1810" s="35" t="s">
        <v>364</v>
      </c>
      <c r="C1810" s="37">
        <v>-7.3</v>
      </c>
    </row>
    <row r="1811" spans="1:3">
      <c r="A1811" s="20">
        <v>41715</v>
      </c>
      <c r="B1811" s="35" t="s">
        <v>365</v>
      </c>
      <c r="C1811" s="37">
        <v>-7.4</v>
      </c>
    </row>
    <row r="1812" spans="1:3">
      <c r="A1812" s="20">
        <v>41715</v>
      </c>
      <c r="B1812" s="35" t="s">
        <v>366</v>
      </c>
      <c r="C1812" s="37">
        <v>-8.1</v>
      </c>
    </row>
    <row r="1813" spans="1:3">
      <c r="A1813" s="20">
        <v>41715</v>
      </c>
      <c r="B1813" s="35" t="s">
        <v>367</v>
      </c>
      <c r="C1813" s="37">
        <v>-3.8</v>
      </c>
    </row>
    <row r="1814" spans="1:3">
      <c r="A1814" s="20">
        <v>41715</v>
      </c>
      <c r="B1814" s="35" t="s">
        <v>368</v>
      </c>
      <c r="C1814" s="37">
        <v>-1.1000000000000001</v>
      </c>
    </row>
    <row r="1815" spans="1:3">
      <c r="A1815" s="20">
        <v>41715</v>
      </c>
      <c r="B1815" s="35" t="s">
        <v>369</v>
      </c>
      <c r="C1815" s="37">
        <v>2.7</v>
      </c>
    </row>
    <row r="1816" spans="1:3">
      <c r="A1816" s="20">
        <v>41715</v>
      </c>
      <c r="B1816" s="35" t="s">
        <v>370</v>
      </c>
      <c r="C1816" s="37">
        <v>4</v>
      </c>
    </row>
    <row r="1817" spans="1:3">
      <c r="A1817" s="20">
        <v>41715</v>
      </c>
      <c r="B1817" s="35" t="s">
        <v>371</v>
      </c>
      <c r="C1817" s="37">
        <v>5.0999999999999996</v>
      </c>
    </row>
    <row r="1818" spans="1:3">
      <c r="A1818" s="20">
        <v>41715</v>
      </c>
      <c r="B1818" s="35" t="s">
        <v>372</v>
      </c>
      <c r="C1818" s="37">
        <v>6</v>
      </c>
    </row>
    <row r="1819" spans="1:3">
      <c r="A1819" s="20">
        <v>41715</v>
      </c>
      <c r="B1819" s="35" t="s">
        <v>373</v>
      </c>
      <c r="C1819" s="37">
        <v>5.9</v>
      </c>
    </row>
    <row r="1820" spans="1:3">
      <c r="A1820" s="20">
        <v>41715</v>
      </c>
      <c r="B1820" s="35" t="s">
        <v>374</v>
      </c>
      <c r="C1820" s="37">
        <v>6.1</v>
      </c>
    </row>
    <row r="1821" spans="1:3">
      <c r="A1821" s="20">
        <v>41715</v>
      </c>
      <c r="B1821" s="35" t="s">
        <v>375</v>
      </c>
      <c r="C1821" s="37">
        <v>5.3</v>
      </c>
    </row>
    <row r="1822" spans="1:3">
      <c r="A1822" s="20">
        <v>41715</v>
      </c>
      <c r="B1822" s="35" t="s">
        <v>376</v>
      </c>
      <c r="C1822" s="37">
        <v>4.0999999999999996</v>
      </c>
    </row>
    <row r="1823" spans="1:3">
      <c r="A1823" s="20">
        <v>41715</v>
      </c>
      <c r="B1823" s="35" t="s">
        <v>377</v>
      </c>
      <c r="C1823" s="37">
        <v>1.7</v>
      </c>
    </row>
    <row r="1824" spans="1:3">
      <c r="A1824" s="20">
        <v>41715</v>
      </c>
      <c r="B1824" s="35" t="s">
        <v>378</v>
      </c>
      <c r="C1824" s="37">
        <v>-0.6</v>
      </c>
    </row>
    <row r="1825" spans="1:3">
      <c r="A1825" s="20">
        <v>41715</v>
      </c>
      <c r="B1825" s="35" t="s">
        <v>379</v>
      </c>
      <c r="C1825" s="37">
        <v>-2.5</v>
      </c>
    </row>
    <row r="1826" spans="1:3">
      <c r="A1826" s="20">
        <v>41715</v>
      </c>
      <c r="B1826" s="35" t="s">
        <v>380</v>
      </c>
      <c r="C1826" s="37">
        <v>-3</v>
      </c>
    </row>
    <row r="1827" spans="1:3">
      <c r="A1827" s="20">
        <v>41715</v>
      </c>
      <c r="B1827" s="35" t="s">
        <v>381</v>
      </c>
      <c r="C1827" s="37">
        <v>-3.7</v>
      </c>
    </row>
    <row r="1828" spans="1:3">
      <c r="A1828" s="20">
        <v>41715</v>
      </c>
      <c r="B1828" s="35" t="s">
        <v>382</v>
      </c>
      <c r="C1828" s="37">
        <v>-4.2</v>
      </c>
    </row>
    <row r="1829" spans="1:3">
      <c r="A1829" s="20">
        <v>41715</v>
      </c>
      <c r="B1829" s="35" t="s">
        <v>383</v>
      </c>
      <c r="C1829" s="37">
        <v>-4.7</v>
      </c>
    </row>
    <row r="1830" spans="1:3">
      <c r="A1830" s="20">
        <v>41716</v>
      </c>
      <c r="B1830" s="35" t="s">
        <v>360</v>
      </c>
      <c r="C1830" s="37">
        <v>-5.3</v>
      </c>
    </row>
    <row r="1831" spans="1:3">
      <c r="A1831" s="20">
        <v>41716</v>
      </c>
      <c r="B1831" s="35" t="s">
        <v>361</v>
      </c>
      <c r="C1831" s="37">
        <v>-5.6</v>
      </c>
    </row>
    <row r="1832" spans="1:3">
      <c r="A1832" s="20">
        <v>41716</v>
      </c>
      <c r="B1832" s="35" t="s">
        <v>362</v>
      </c>
      <c r="C1832" s="37">
        <v>-6.4</v>
      </c>
    </row>
    <row r="1833" spans="1:3">
      <c r="A1833" s="20">
        <v>41716</v>
      </c>
      <c r="B1833" s="35" t="s">
        <v>363</v>
      </c>
      <c r="C1833" s="37">
        <v>-7.5</v>
      </c>
    </row>
    <row r="1834" spans="1:3">
      <c r="A1834" s="20">
        <v>41716</v>
      </c>
      <c r="B1834" s="35" t="s">
        <v>364</v>
      </c>
      <c r="C1834" s="37">
        <v>-7.3</v>
      </c>
    </row>
    <row r="1835" spans="1:3">
      <c r="A1835" s="20">
        <v>41716</v>
      </c>
      <c r="B1835" s="35" t="s">
        <v>365</v>
      </c>
      <c r="C1835" s="37">
        <v>-6.6</v>
      </c>
    </row>
    <row r="1836" spans="1:3">
      <c r="A1836" s="20">
        <v>41716</v>
      </c>
      <c r="B1836" s="35" t="s">
        <v>366</v>
      </c>
      <c r="C1836" s="37">
        <v>-6.2</v>
      </c>
    </row>
    <row r="1837" spans="1:3">
      <c r="A1837" s="20">
        <v>41716</v>
      </c>
      <c r="B1837" s="35" t="s">
        <v>367</v>
      </c>
      <c r="C1837" s="37">
        <v>-2.4</v>
      </c>
    </row>
    <row r="1838" spans="1:3">
      <c r="A1838" s="20">
        <v>41716</v>
      </c>
      <c r="B1838" s="35" t="s">
        <v>368</v>
      </c>
      <c r="C1838" s="37">
        <v>-1</v>
      </c>
    </row>
    <row r="1839" spans="1:3">
      <c r="A1839" s="20">
        <v>41716</v>
      </c>
      <c r="B1839" s="35" t="s">
        <v>369</v>
      </c>
      <c r="C1839" s="37">
        <v>2.9</v>
      </c>
    </row>
    <row r="1840" spans="1:3">
      <c r="A1840" s="20">
        <v>41716</v>
      </c>
      <c r="B1840" s="35" t="s">
        <v>370</v>
      </c>
      <c r="C1840" s="37">
        <v>3.2</v>
      </c>
    </row>
    <row r="1841" spans="1:3">
      <c r="A1841" s="20">
        <v>41716</v>
      </c>
      <c r="B1841" s="35" t="s">
        <v>371</v>
      </c>
      <c r="C1841" s="37">
        <v>5.4</v>
      </c>
    </row>
    <row r="1842" spans="1:3">
      <c r="A1842" s="20">
        <v>41716</v>
      </c>
      <c r="B1842" s="35" t="s">
        <v>372</v>
      </c>
      <c r="C1842" s="37">
        <v>6.7</v>
      </c>
    </row>
    <row r="1843" spans="1:3">
      <c r="A1843" s="20">
        <v>41716</v>
      </c>
      <c r="B1843" s="35" t="s">
        <v>373</v>
      </c>
      <c r="C1843" s="37">
        <v>6.6</v>
      </c>
    </row>
    <row r="1844" spans="1:3">
      <c r="A1844" s="20">
        <v>41716</v>
      </c>
      <c r="B1844" s="35" t="s">
        <v>374</v>
      </c>
      <c r="C1844" s="37">
        <v>5.7</v>
      </c>
    </row>
    <row r="1845" spans="1:3">
      <c r="A1845" s="20">
        <v>41716</v>
      </c>
      <c r="B1845" s="35" t="s">
        <v>375</v>
      </c>
      <c r="C1845" s="37">
        <v>4.2</v>
      </c>
    </row>
    <row r="1846" spans="1:3">
      <c r="A1846" s="20">
        <v>41716</v>
      </c>
      <c r="B1846" s="35" t="s">
        <v>376</v>
      </c>
      <c r="C1846" s="37">
        <v>3.3</v>
      </c>
    </row>
    <row r="1847" spans="1:3">
      <c r="A1847" s="20">
        <v>41716</v>
      </c>
      <c r="B1847" s="35" t="s">
        <v>377</v>
      </c>
      <c r="C1847" s="37">
        <v>2.9</v>
      </c>
    </row>
    <row r="1848" spans="1:3">
      <c r="A1848" s="20">
        <v>41716</v>
      </c>
      <c r="B1848" s="35" t="s">
        <v>378</v>
      </c>
      <c r="C1848" s="37">
        <v>2.1</v>
      </c>
    </row>
    <row r="1849" spans="1:3">
      <c r="A1849" s="20">
        <v>41716</v>
      </c>
      <c r="B1849" s="35" t="s">
        <v>379</v>
      </c>
      <c r="C1849" s="37">
        <v>2.2000000000000002</v>
      </c>
    </row>
    <row r="1850" spans="1:3">
      <c r="A1850" s="20">
        <v>41716</v>
      </c>
      <c r="B1850" s="35" t="s">
        <v>380</v>
      </c>
      <c r="C1850" s="37">
        <v>0.9</v>
      </c>
    </row>
    <row r="1851" spans="1:3">
      <c r="A1851" s="20">
        <v>41716</v>
      </c>
      <c r="B1851" s="35" t="s">
        <v>381</v>
      </c>
      <c r="C1851" s="37">
        <v>0.1</v>
      </c>
    </row>
    <row r="1852" spans="1:3">
      <c r="A1852" s="20">
        <v>41716</v>
      </c>
      <c r="B1852" s="35" t="s">
        <v>382</v>
      </c>
      <c r="C1852" s="37">
        <v>0.5</v>
      </c>
    </row>
    <row r="1853" spans="1:3">
      <c r="A1853" s="20">
        <v>41716</v>
      </c>
      <c r="B1853" s="35" t="s">
        <v>383</v>
      </c>
      <c r="C1853" s="37">
        <v>0.4</v>
      </c>
    </row>
    <row r="1854" spans="1:3">
      <c r="A1854" s="20">
        <v>41717</v>
      </c>
      <c r="B1854" s="35" t="s">
        <v>360</v>
      </c>
      <c r="C1854" s="37">
        <v>0.3</v>
      </c>
    </row>
    <row r="1855" spans="1:3">
      <c r="A1855" s="20">
        <v>41717</v>
      </c>
      <c r="B1855" s="35" t="s">
        <v>361</v>
      </c>
      <c r="C1855" s="37">
        <v>1</v>
      </c>
    </row>
    <row r="1856" spans="1:3">
      <c r="A1856" s="20">
        <v>41717</v>
      </c>
      <c r="B1856" s="35" t="s">
        <v>362</v>
      </c>
      <c r="C1856" s="37">
        <v>0.9</v>
      </c>
    </row>
    <row r="1857" spans="1:3">
      <c r="A1857" s="20">
        <v>41717</v>
      </c>
      <c r="B1857" s="35" t="s">
        <v>363</v>
      </c>
      <c r="C1857" s="37">
        <v>0.5</v>
      </c>
    </row>
    <row r="1858" spans="1:3">
      <c r="A1858" s="20">
        <v>41717</v>
      </c>
      <c r="B1858" s="35" t="s">
        <v>364</v>
      </c>
      <c r="C1858" s="37">
        <v>-0.2</v>
      </c>
    </row>
    <row r="1859" spans="1:3">
      <c r="A1859" s="20">
        <v>41717</v>
      </c>
      <c r="B1859" s="35" t="s">
        <v>365</v>
      </c>
      <c r="C1859" s="37">
        <v>-0.7</v>
      </c>
    </row>
    <row r="1860" spans="1:3">
      <c r="A1860" s="20">
        <v>41717</v>
      </c>
      <c r="B1860" s="35" t="s">
        <v>366</v>
      </c>
      <c r="C1860" s="37">
        <v>-0.5</v>
      </c>
    </row>
    <row r="1861" spans="1:3">
      <c r="A1861" s="20">
        <v>41717</v>
      </c>
      <c r="B1861" s="35" t="s">
        <v>367</v>
      </c>
      <c r="C1861" s="37">
        <v>-0.4</v>
      </c>
    </row>
    <row r="1862" spans="1:3">
      <c r="A1862" s="20">
        <v>41717</v>
      </c>
      <c r="B1862" s="35" t="s">
        <v>368</v>
      </c>
      <c r="C1862" s="37">
        <v>0.1</v>
      </c>
    </row>
    <row r="1863" spans="1:3">
      <c r="A1863" s="20">
        <v>41717</v>
      </c>
      <c r="B1863" s="35" t="s">
        <v>369</v>
      </c>
      <c r="C1863" s="37">
        <v>1.2</v>
      </c>
    </row>
    <row r="1864" spans="1:3">
      <c r="A1864" s="20">
        <v>41717</v>
      </c>
      <c r="B1864" s="35" t="s">
        <v>370</v>
      </c>
      <c r="C1864" s="37">
        <v>1.1000000000000001</v>
      </c>
    </row>
    <row r="1865" spans="1:3">
      <c r="A1865" s="20">
        <v>41717</v>
      </c>
      <c r="B1865" s="35" t="s">
        <v>371</v>
      </c>
      <c r="C1865" s="37">
        <v>1.5</v>
      </c>
    </row>
    <row r="1866" spans="1:3">
      <c r="A1866" s="20">
        <v>41717</v>
      </c>
      <c r="B1866" s="35" t="s">
        <v>372</v>
      </c>
      <c r="C1866" s="37">
        <v>1.9</v>
      </c>
    </row>
    <row r="1867" spans="1:3">
      <c r="A1867" s="20">
        <v>41717</v>
      </c>
      <c r="B1867" s="35" t="s">
        <v>373</v>
      </c>
      <c r="C1867" s="37">
        <v>2</v>
      </c>
    </row>
    <row r="1868" spans="1:3">
      <c r="A1868" s="20">
        <v>41717</v>
      </c>
      <c r="B1868" s="35" t="s">
        <v>374</v>
      </c>
      <c r="C1868" s="37">
        <v>2.2000000000000002</v>
      </c>
    </row>
    <row r="1869" spans="1:3">
      <c r="A1869" s="20">
        <v>41717</v>
      </c>
      <c r="B1869" s="35" t="s">
        <v>375</v>
      </c>
      <c r="C1869" s="37">
        <v>2.2000000000000002</v>
      </c>
    </row>
    <row r="1870" spans="1:3">
      <c r="A1870" s="20">
        <v>41717</v>
      </c>
      <c r="B1870" s="35" t="s">
        <v>376</v>
      </c>
      <c r="C1870" s="37">
        <v>1.8</v>
      </c>
    </row>
    <row r="1871" spans="1:3">
      <c r="A1871" s="20">
        <v>41717</v>
      </c>
      <c r="B1871" s="35" t="s">
        <v>377</v>
      </c>
      <c r="C1871" s="37">
        <v>1.3</v>
      </c>
    </row>
    <row r="1872" spans="1:3">
      <c r="A1872" s="20">
        <v>41717</v>
      </c>
      <c r="B1872" s="35" t="s">
        <v>378</v>
      </c>
      <c r="C1872" s="37">
        <v>1.2</v>
      </c>
    </row>
    <row r="1873" spans="1:3">
      <c r="A1873" s="20">
        <v>41717</v>
      </c>
      <c r="B1873" s="35" t="s">
        <v>379</v>
      </c>
      <c r="C1873" s="37">
        <v>1.1000000000000001</v>
      </c>
    </row>
    <row r="1874" spans="1:3">
      <c r="A1874" s="20">
        <v>41717</v>
      </c>
      <c r="B1874" s="35" t="s">
        <v>380</v>
      </c>
      <c r="C1874" s="37">
        <v>1</v>
      </c>
    </row>
    <row r="1875" spans="1:3">
      <c r="A1875" s="20">
        <v>41717</v>
      </c>
      <c r="B1875" s="35" t="s">
        <v>381</v>
      </c>
      <c r="C1875" s="37">
        <v>1.1000000000000001</v>
      </c>
    </row>
    <row r="1876" spans="1:3">
      <c r="A1876" s="20">
        <v>41717</v>
      </c>
      <c r="B1876" s="35" t="s">
        <v>382</v>
      </c>
      <c r="C1876" s="37">
        <v>0.9</v>
      </c>
    </row>
    <row r="1877" spans="1:3">
      <c r="A1877" s="20">
        <v>41717</v>
      </c>
      <c r="B1877" s="35" t="s">
        <v>383</v>
      </c>
      <c r="C1877" s="37">
        <v>0.4</v>
      </c>
    </row>
    <row r="1878" spans="1:3">
      <c r="A1878" s="20">
        <v>41718</v>
      </c>
      <c r="B1878" s="35" t="s">
        <v>360</v>
      </c>
      <c r="C1878" s="37">
        <v>0.1</v>
      </c>
    </row>
    <row r="1879" spans="1:3">
      <c r="A1879" s="20">
        <v>41718</v>
      </c>
      <c r="B1879" s="35" t="s">
        <v>361</v>
      </c>
      <c r="C1879" s="37">
        <v>-0.1</v>
      </c>
    </row>
    <row r="1880" spans="1:3">
      <c r="A1880" s="20">
        <v>41718</v>
      </c>
      <c r="B1880" s="35" t="s">
        <v>362</v>
      </c>
      <c r="C1880" s="37">
        <v>-0.3</v>
      </c>
    </row>
    <row r="1881" spans="1:3">
      <c r="A1881" s="20">
        <v>41718</v>
      </c>
      <c r="B1881" s="35" t="s">
        <v>363</v>
      </c>
      <c r="C1881" s="37">
        <v>-0.3</v>
      </c>
    </row>
    <row r="1882" spans="1:3">
      <c r="A1882" s="20">
        <v>41718</v>
      </c>
      <c r="B1882" s="35" t="s">
        <v>364</v>
      </c>
      <c r="C1882" s="37">
        <v>-0.6</v>
      </c>
    </row>
    <row r="1883" spans="1:3">
      <c r="A1883" s="20">
        <v>41718</v>
      </c>
      <c r="B1883" s="35" t="s">
        <v>365</v>
      </c>
      <c r="C1883" s="37">
        <v>-0.5</v>
      </c>
    </row>
    <row r="1884" spans="1:3">
      <c r="A1884" s="20">
        <v>41718</v>
      </c>
      <c r="B1884" s="35" t="s">
        <v>366</v>
      </c>
      <c r="C1884" s="37">
        <v>-0.2</v>
      </c>
    </row>
    <row r="1885" spans="1:3">
      <c r="A1885" s="20">
        <v>41718</v>
      </c>
      <c r="B1885" s="35" t="s">
        <v>367</v>
      </c>
      <c r="C1885" s="37">
        <v>0.3</v>
      </c>
    </row>
    <row r="1886" spans="1:3">
      <c r="A1886" s="20">
        <v>41718</v>
      </c>
      <c r="B1886" s="35" t="s">
        <v>368</v>
      </c>
      <c r="C1886" s="37">
        <v>1.1000000000000001</v>
      </c>
    </row>
    <row r="1887" spans="1:3">
      <c r="A1887" s="20">
        <v>41718</v>
      </c>
      <c r="B1887" s="35" t="s">
        <v>369</v>
      </c>
      <c r="C1887" s="37">
        <v>1.6</v>
      </c>
    </row>
    <row r="1888" spans="1:3">
      <c r="A1888" s="20">
        <v>41718</v>
      </c>
      <c r="B1888" s="35" t="s">
        <v>370</v>
      </c>
      <c r="C1888" s="37">
        <v>1.5</v>
      </c>
    </row>
    <row r="1889" spans="1:3">
      <c r="A1889" s="20">
        <v>41718</v>
      </c>
      <c r="B1889" s="35" t="s">
        <v>371</v>
      </c>
      <c r="C1889" s="37">
        <v>1.2</v>
      </c>
    </row>
    <row r="1890" spans="1:3">
      <c r="A1890" s="20">
        <v>41718</v>
      </c>
      <c r="B1890" s="35" t="s">
        <v>372</v>
      </c>
      <c r="C1890" s="37">
        <v>0.4</v>
      </c>
    </row>
    <row r="1891" spans="1:3">
      <c r="A1891" s="20">
        <v>41718</v>
      </c>
      <c r="B1891" s="35" t="s">
        <v>373</v>
      </c>
      <c r="C1891" s="37">
        <v>0.3</v>
      </c>
    </row>
    <row r="1892" spans="1:3">
      <c r="A1892" s="20">
        <v>41718</v>
      </c>
      <c r="B1892" s="35" t="s">
        <v>374</v>
      </c>
      <c r="C1892" s="37">
        <v>0.2</v>
      </c>
    </row>
    <row r="1893" spans="1:3">
      <c r="A1893" s="20">
        <v>41718</v>
      </c>
      <c r="B1893" s="35" t="s">
        <v>375</v>
      </c>
      <c r="C1893" s="37">
        <v>-0.2</v>
      </c>
    </row>
    <row r="1894" spans="1:3">
      <c r="A1894" s="20">
        <v>41718</v>
      </c>
      <c r="B1894" s="35" t="s">
        <v>376</v>
      </c>
      <c r="C1894" s="37">
        <v>-0.9</v>
      </c>
    </row>
    <row r="1895" spans="1:3">
      <c r="A1895" s="20">
        <v>41718</v>
      </c>
      <c r="B1895" s="35" t="s">
        <v>377</v>
      </c>
      <c r="C1895" s="37">
        <v>-1.7</v>
      </c>
    </row>
    <row r="1896" spans="1:3">
      <c r="A1896" s="20">
        <v>41718</v>
      </c>
      <c r="B1896" s="35" t="s">
        <v>378</v>
      </c>
      <c r="C1896" s="37">
        <v>-1.9</v>
      </c>
    </row>
    <row r="1897" spans="1:3">
      <c r="A1897" s="20">
        <v>41718</v>
      </c>
      <c r="B1897" s="35" t="s">
        <v>379</v>
      </c>
      <c r="C1897" s="37">
        <v>-2.2999999999999998</v>
      </c>
    </row>
    <row r="1898" spans="1:3">
      <c r="A1898" s="20">
        <v>41718</v>
      </c>
      <c r="B1898" s="35" t="s">
        <v>380</v>
      </c>
      <c r="C1898" s="37">
        <v>-2.2000000000000002</v>
      </c>
    </row>
    <row r="1899" spans="1:3">
      <c r="A1899" s="20">
        <v>41718</v>
      </c>
      <c r="B1899" s="35" t="s">
        <v>381</v>
      </c>
      <c r="C1899" s="37">
        <v>-2.4</v>
      </c>
    </row>
    <row r="1900" spans="1:3">
      <c r="A1900" s="20">
        <v>41718</v>
      </c>
      <c r="B1900" s="35" t="s">
        <v>382</v>
      </c>
      <c r="C1900" s="37">
        <v>-2.6</v>
      </c>
    </row>
    <row r="1901" spans="1:3">
      <c r="A1901" s="20">
        <v>41718</v>
      </c>
      <c r="B1901" s="35" t="s">
        <v>383</v>
      </c>
      <c r="C1901" s="37">
        <v>-3.2</v>
      </c>
    </row>
    <row r="1902" spans="1:3">
      <c r="A1902" s="20">
        <v>41719</v>
      </c>
      <c r="B1902" s="35" t="s">
        <v>360</v>
      </c>
      <c r="C1902" s="37">
        <v>-3.5</v>
      </c>
    </row>
    <row r="1903" spans="1:3">
      <c r="A1903" s="20">
        <v>41719</v>
      </c>
      <c r="B1903" s="35" t="s">
        <v>361</v>
      </c>
      <c r="C1903" s="37">
        <v>-4.4000000000000004</v>
      </c>
    </row>
    <row r="1904" spans="1:3">
      <c r="A1904" s="20">
        <v>41719</v>
      </c>
      <c r="B1904" s="35" t="s">
        <v>362</v>
      </c>
      <c r="C1904" s="37">
        <v>-6.3</v>
      </c>
    </row>
    <row r="1905" spans="1:3">
      <c r="A1905" s="20">
        <v>41719</v>
      </c>
      <c r="B1905" s="35" t="s">
        <v>363</v>
      </c>
      <c r="C1905" s="37">
        <v>-6.8</v>
      </c>
    </row>
    <row r="1906" spans="1:3">
      <c r="A1906" s="20">
        <v>41719</v>
      </c>
      <c r="B1906" s="35" t="s">
        <v>364</v>
      </c>
      <c r="C1906" s="37">
        <v>-7.9</v>
      </c>
    </row>
    <row r="1907" spans="1:3">
      <c r="A1907" s="20">
        <v>41719</v>
      </c>
      <c r="B1907" s="35" t="s">
        <v>365</v>
      </c>
      <c r="C1907" s="37">
        <v>-7.9</v>
      </c>
    </row>
    <row r="1908" spans="1:3">
      <c r="A1908" s="20">
        <v>41719</v>
      </c>
      <c r="B1908" s="35" t="s">
        <v>366</v>
      </c>
      <c r="C1908" s="37">
        <v>-6.6</v>
      </c>
    </row>
    <row r="1909" spans="1:3">
      <c r="A1909" s="20">
        <v>41719</v>
      </c>
      <c r="B1909" s="35" t="s">
        <v>367</v>
      </c>
      <c r="C1909" s="37">
        <v>-4</v>
      </c>
    </row>
    <row r="1910" spans="1:3">
      <c r="A1910" s="20">
        <v>41719</v>
      </c>
      <c r="B1910" s="35" t="s">
        <v>368</v>
      </c>
      <c r="C1910" s="37">
        <v>-0.5</v>
      </c>
    </row>
    <row r="1911" spans="1:3">
      <c r="A1911" s="20">
        <v>41719</v>
      </c>
      <c r="B1911" s="35" t="s">
        <v>369</v>
      </c>
      <c r="C1911" s="37">
        <v>1.2</v>
      </c>
    </row>
    <row r="1912" spans="1:3">
      <c r="A1912" s="20">
        <v>41719</v>
      </c>
      <c r="B1912" s="35" t="s">
        <v>370</v>
      </c>
      <c r="C1912" s="37">
        <v>2.2000000000000002</v>
      </c>
    </row>
    <row r="1913" spans="1:3">
      <c r="A1913" s="20">
        <v>41719</v>
      </c>
      <c r="B1913" s="35" t="s">
        <v>371</v>
      </c>
      <c r="C1913" s="37">
        <v>2.4</v>
      </c>
    </row>
    <row r="1914" spans="1:3">
      <c r="A1914" s="20">
        <v>41719</v>
      </c>
      <c r="B1914" s="35" t="s">
        <v>372</v>
      </c>
      <c r="C1914" s="37">
        <v>3</v>
      </c>
    </row>
    <row r="1915" spans="1:3">
      <c r="A1915" s="20">
        <v>41719</v>
      </c>
      <c r="B1915" s="35" t="s">
        <v>373</v>
      </c>
      <c r="C1915" s="37">
        <v>3.7</v>
      </c>
    </row>
    <row r="1916" spans="1:3">
      <c r="A1916" s="20">
        <v>41719</v>
      </c>
      <c r="B1916" s="35" t="s">
        <v>374</v>
      </c>
      <c r="C1916" s="37">
        <v>2.2999999999999998</v>
      </c>
    </row>
    <row r="1917" spans="1:3">
      <c r="A1917" s="20">
        <v>41719</v>
      </c>
      <c r="B1917" s="35" t="s">
        <v>375</v>
      </c>
      <c r="C1917" s="37">
        <v>0.8</v>
      </c>
    </row>
    <row r="1918" spans="1:3">
      <c r="A1918" s="20">
        <v>41719</v>
      </c>
      <c r="B1918" s="35" t="s">
        <v>376</v>
      </c>
      <c r="C1918" s="37">
        <v>0.1</v>
      </c>
    </row>
    <row r="1919" spans="1:3">
      <c r="A1919" s="20">
        <v>41719</v>
      </c>
      <c r="B1919" s="35" t="s">
        <v>377</v>
      </c>
      <c r="C1919" s="37">
        <v>-1.3</v>
      </c>
    </row>
    <row r="1920" spans="1:3">
      <c r="A1920" s="20">
        <v>41719</v>
      </c>
      <c r="B1920" s="35" t="s">
        <v>378</v>
      </c>
      <c r="C1920" s="37">
        <v>-2.1</v>
      </c>
    </row>
    <row r="1921" spans="1:3">
      <c r="A1921" s="20">
        <v>41719</v>
      </c>
      <c r="B1921" s="35" t="s">
        <v>379</v>
      </c>
      <c r="C1921" s="37">
        <v>-2.9</v>
      </c>
    </row>
    <row r="1922" spans="1:3">
      <c r="A1922" s="20">
        <v>41719</v>
      </c>
      <c r="B1922" s="35" t="s">
        <v>380</v>
      </c>
      <c r="C1922" s="37">
        <v>-4.4000000000000004</v>
      </c>
    </row>
    <row r="1923" spans="1:3">
      <c r="A1923" s="20">
        <v>41719</v>
      </c>
      <c r="B1923" s="35" t="s">
        <v>381</v>
      </c>
      <c r="C1923" s="37">
        <v>-5.0999999999999996</v>
      </c>
    </row>
    <row r="1924" spans="1:3">
      <c r="A1924" s="20">
        <v>41719</v>
      </c>
      <c r="B1924" s="35" t="s">
        <v>382</v>
      </c>
      <c r="C1924" s="37">
        <v>-5.3</v>
      </c>
    </row>
    <row r="1925" spans="1:3">
      <c r="A1925" s="20">
        <v>41719</v>
      </c>
      <c r="B1925" s="35" t="s">
        <v>383</v>
      </c>
      <c r="C1925" s="37">
        <v>-6</v>
      </c>
    </row>
    <row r="1926" spans="1:3">
      <c r="A1926" s="20">
        <v>41720</v>
      </c>
      <c r="B1926" s="35" t="s">
        <v>360</v>
      </c>
      <c r="C1926" s="37">
        <v>-6.5</v>
      </c>
    </row>
    <row r="1927" spans="1:3">
      <c r="A1927" s="20">
        <v>41720</v>
      </c>
      <c r="B1927" s="35" t="s">
        <v>361</v>
      </c>
      <c r="C1927" s="37">
        <v>-6.8</v>
      </c>
    </row>
    <row r="1928" spans="1:3">
      <c r="A1928" s="20">
        <v>41720</v>
      </c>
      <c r="B1928" s="35" t="s">
        <v>362</v>
      </c>
      <c r="C1928" s="37">
        <v>-7</v>
      </c>
    </row>
    <row r="1929" spans="1:3">
      <c r="A1929" s="20">
        <v>41720</v>
      </c>
      <c r="B1929" s="35" t="s">
        <v>363</v>
      </c>
      <c r="C1929" s="37">
        <v>-8.4</v>
      </c>
    </row>
    <row r="1930" spans="1:3">
      <c r="A1930" s="20">
        <v>41720</v>
      </c>
      <c r="B1930" s="35" t="s">
        <v>364</v>
      </c>
      <c r="C1930" s="37">
        <v>-8.3000000000000007</v>
      </c>
    </row>
    <row r="1931" spans="1:3">
      <c r="A1931" s="20">
        <v>41720</v>
      </c>
      <c r="B1931" s="35" t="s">
        <v>365</v>
      </c>
      <c r="C1931" s="37">
        <v>-7.6</v>
      </c>
    </row>
    <row r="1932" spans="1:3">
      <c r="A1932" s="20">
        <v>41720</v>
      </c>
      <c r="B1932" s="35" t="s">
        <v>366</v>
      </c>
      <c r="C1932" s="37">
        <v>-6.2</v>
      </c>
    </row>
    <row r="1933" spans="1:3">
      <c r="A1933" s="20">
        <v>41720</v>
      </c>
      <c r="B1933" s="35" t="s">
        <v>367</v>
      </c>
      <c r="C1933" s="37">
        <v>-4.3</v>
      </c>
    </row>
    <row r="1934" spans="1:3">
      <c r="A1934" s="20">
        <v>41720</v>
      </c>
      <c r="B1934" s="35" t="s">
        <v>368</v>
      </c>
      <c r="C1934" s="37">
        <v>-1.6</v>
      </c>
    </row>
    <row r="1935" spans="1:3">
      <c r="A1935" s="20">
        <v>41720</v>
      </c>
      <c r="B1935" s="35" t="s">
        <v>369</v>
      </c>
      <c r="C1935" s="37">
        <v>0.1</v>
      </c>
    </row>
    <row r="1936" spans="1:3">
      <c r="A1936" s="20">
        <v>41720</v>
      </c>
      <c r="B1936" s="35" t="s">
        <v>370</v>
      </c>
      <c r="C1936" s="37">
        <v>2.7</v>
      </c>
    </row>
    <row r="1937" spans="1:3">
      <c r="A1937" s="20">
        <v>41720</v>
      </c>
      <c r="B1937" s="35" t="s">
        <v>371</v>
      </c>
      <c r="C1937" s="37">
        <v>2.8</v>
      </c>
    </row>
    <row r="1938" spans="1:3">
      <c r="A1938" s="20">
        <v>41720</v>
      </c>
      <c r="B1938" s="35" t="s">
        <v>372</v>
      </c>
      <c r="C1938" s="37">
        <v>3</v>
      </c>
    </row>
    <row r="1939" spans="1:3">
      <c r="A1939" s="20">
        <v>41720</v>
      </c>
      <c r="B1939" s="35" t="s">
        <v>373</v>
      </c>
      <c r="C1939" s="37">
        <v>2.8</v>
      </c>
    </row>
    <row r="1940" spans="1:3">
      <c r="A1940" s="20">
        <v>41720</v>
      </c>
      <c r="B1940" s="35" t="s">
        <v>374</v>
      </c>
      <c r="C1940" s="37">
        <v>1.9</v>
      </c>
    </row>
    <row r="1941" spans="1:3">
      <c r="A1941" s="20">
        <v>41720</v>
      </c>
      <c r="B1941" s="35" t="s">
        <v>375</v>
      </c>
      <c r="C1941" s="37">
        <v>1.3</v>
      </c>
    </row>
    <row r="1942" spans="1:3">
      <c r="A1942" s="20">
        <v>41720</v>
      </c>
      <c r="B1942" s="35" t="s">
        <v>376</v>
      </c>
      <c r="C1942" s="37">
        <v>-1.1000000000000001</v>
      </c>
    </row>
    <row r="1943" spans="1:3">
      <c r="A1943" s="20">
        <v>41720</v>
      </c>
      <c r="B1943" s="35" t="s">
        <v>377</v>
      </c>
      <c r="C1943" s="37">
        <v>-1.9</v>
      </c>
    </row>
    <row r="1944" spans="1:3">
      <c r="A1944" s="20">
        <v>41720</v>
      </c>
      <c r="B1944" s="35" t="s">
        <v>378</v>
      </c>
      <c r="C1944" s="37">
        <v>-1.8</v>
      </c>
    </row>
    <row r="1945" spans="1:3">
      <c r="A1945" s="20">
        <v>41720</v>
      </c>
      <c r="B1945" s="35" t="s">
        <v>379</v>
      </c>
      <c r="C1945" s="37">
        <v>-2</v>
      </c>
    </row>
    <row r="1946" spans="1:3">
      <c r="A1946" s="20">
        <v>41720</v>
      </c>
      <c r="B1946" s="35" t="s">
        <v>380</v>
      </c>
      <c r="C1946" s="37">
        <v>-2.2000000000000002</v>
      </c>
    </row>
    <row r="1947" spans="1:3">
      <c r="A1947" s="20">
        <v>41720</v>
      </c>
      <c r="B1947" s="35" t="s">
        <v>381</v>
      </c>
      <c r="C1947" s="37">
        <v>-2.2000000000000002</v>
      </c>
    </row>
    <row r="1948" spans="1:3">
      <c r="A1948" s="20">
        <v>41720</v>
      </c>
      <c r="B1948" s="35" t="s">
        <v>382</v>
      </c>
      <c r="C1948" s="37">
        <v>-2.2000000000000002</v>
      </c>
    </row>
    <row r="1949" spans="1:3">
      <c r="A1949" s="20">
        <v>41720</v>
      </c>
      <c r="B1949" s="35" t="s">
        <v>383</v>
      </c>
      <c r="C1949" s="37">
        <v>-1.8</v>
      </c>
    </row>
    <row r="1950" spans="1:3">
      <c r="A1950" s="20">
        <v>41721</v>
      </c>
      <c r="B1950" s="35" t="s">
        <v>360</v>
      </c>
      <c r="C1950" s="37">
        <v>-1.5</v>
      </c>
    </row>
    <row r="1951" spans="1:3">
      <c r="A1951" s="20">
        <v>41721</v>
      </c>
      <c r="B1951" s="35" t="s">
        <v>361</v>
      </c>
      <c r="C1951" s="37">
        <v>-1.6</v>
      </c>
    </row>
    <row r="1952" spans="1:3">
      <c r="A1952" s="20">
        <v>41721</v>
      </c>
      <c r="B1952" s="35" t="s">
        <v>362</v>
      </c>
      <c r="C1952" s="37">
        <v>-1.7</v>
      </c>
    </row>
    <row r="1953" spans="1:3">
      <c r="A1953" s="20">
        <v>41721</v>
      </c>
      <c r="B1953" s="35" t="s">
        <v>363</v>
      </c>
      <c r="C1953" s="37">
        <v>-1.8</v>
      </c>
    </row>
    <row r="1954" spans="1:3">
      <c r="A1954" s="20">
        <v>41721</v>
      </c>
      <c r="B1954" s="35" t="s">
        <v>364</v>
      </c>
      <c r="C1954" s="37">
        <v>-2</v>
      </c>
    </row>
    <row r="1955" spans="1:3">
      <c r="A1955" s="20">
        <v>41721</v>
      </c>
      <c r="B1955" s="35" t="s">
        <v>365</v>
      </c>
      <c r="C1955" s="37">
        <v>-2.1</v>
      </c>
    </row>
    <row r="1956" spans="1:3">
      <c r="A1956" s="20">
        <v>41721</v>
      </c>
      <c r="B1956" s="35" t="s">
        <v>366</v>
      </c>
      <c r="C1956" s="37">
        <v>-1.7</v>
      </c>
    </row>
    <row r="1957" spans="1:3">
      <c r="A1957" s="20">
        <v>41721</v>
      </c>
      <c r="B1957" s="35" t="s">
        <v>367</v>
      </c>
      <c r="C1957" s="37">
        <v>-1.2</v>
      </c>
    </row>
    <row r="1958" spans="1:3">
      <c r="A1958" s="20">
        <v>41721</v>
      </c>
      <c r="B1958" s="35" t="s">
        <v>368</v>
      </c>
      <c r="C1958" s="37">
        <v>-0.1</v>
      </c>
    </row>
    <row r="1959" spans="1:3">
      <c r="A1959" s="20">
        <v>41721</v>
      </c>
      <c r="B1959" s="35" t="s">
        <v>369</v>
      </c>
      <c r="C1959" s="37">
        <v>0.2</v>
      </c>
    </row>
    <row r="1960" spans="1:3">
      <c r="A1960" s="20">
        <v>41721</v>
      </c>
      <c r="B1960" s="35" t="s">
        <v>370</v>
      </c>
      <c r="C1960" s="37">
        <v>1.2</v>
      </c>
    </row>
    <row r="1961" spans="1:3">
      <c r="A1961" s="20">
        <v>41721</v>
      </c>
      <c r="B1961" s="35" t="s">
        <v>371</v>
      </c>
      <c r="C1961" s="37">
        <v>1.4</v>
      </c>
    </row>
    <row r="1962" spans="1:3">
      <c r="A1962" s="20">
        <v>41721</v>
      </c>
      <c r="B1962" s="35" t="s">
        <v>372</v>
      </c>
      <c r="C1962" s="37">
        <v>1.8</v>
      </c>
    </row>
    <row r="1963" spans="1:3">
      <c r="A1963" s="20">
        <v>41721</v>
      </c>
      <c r="B1963" s="35" t="s">
        <v>373</v>
      </c>
      <c r="C1963" s="37">
        <v>2.2999999999999998</v>
      </c>
    </row>
    <row r="1964" spans="1:3">
      <c r="A1964" s="20">
        <v>41721</v>
      </c>
      <c r="B1964" s="35" t="s">
        <v>374</v>
      </c>
      <c r="C1964" s="37">
        <v>2.2000000000000002</v>
      </c>
    </row>
    <row r="1965" spans="1:3">
      <c r="A1965" s="20">
        <v>41721</v>
      </c>
      <c r="B1965" s="35" t="s">
        <v>375</v>
      </c>
      <c r="C1965" s="37">
        <v>2.2999999999999998</v>
      </c>
    </row>
    <row r="1966" spans="1:3">
      <c r="A1966" s="20">
        <v>41721</v>
      </c>
      <c r="B1966" s="35" t="s">
        <v>376</v>
      </c>
      <c r="C1966" s="37">
        <v>2.1</v>
      </c>
    </row>
    <row r="1967" spans="1:3">
      <c r="A1967" s="20">
        <v>41721</v>
      </c>
      <c r="B1967" s="35" t="s">
        <v>377</v>
      </c>
      <c r="C1967" s="37">
        <v>1.6</v>
      </c>
    </row>
    <row r="1968" spans="1:3">
      <c r="A1968" s="20">
        <v>41721</v>
      </c>
      <c r="B1968" s="35" t="s">
        <v>378</v>
      </c>
      <c r="C1968" s="37">
        <v>1.2</v>
      </c>
    </row>
    <row r="1969" spans="1:3">
      <c r="A1969" s="20">
        <v>41721</v>
      </c>
      <c r="B1969" s="35" t="s">
        <v>379</v>
      </c>
      <c r="C1969" s="37">
        <v>0.7</v>
      </c>
    </row>
    <row r="1970" spans="1:3">
      <c r="A1970" s="20">
        <v>41721</v>
      </c>
      <c r="B1970" s="35" t="s">
        <v>380</v>
      </c>
      <c r="C1970" s="37">
        <v>0.5</v>
      </c>
    </row>
    <row r="1971" spans="1:3">
      <c r="A1971" s="20">
        <v>41721</v>
      </c>
      <c r="B1971" s="35" t="s">
        <v>381</v>
      </c>
      <c r="C1971" s="37">
        <v>0.2</v>
      </c>
    </row>
    <row r="1972" spans="1:3">
      <c r="A1972" s="20">
        <v>41721</v>
      </c>
      <c r="B1972" s="35" t="s">
        <v>382</v>
      </c>
      <c r="C1972" s="37">
        <v>-0.1</v>
      </c>
    </row>
    <row r="1973" spans="1:3">
      <c r="A1973" s="20">
        <v>41721</v>
      </c>
      <c r="B1973" s="35" t="s">
        <v>383</v>
      </c>
      <c r="C1973" s="37">
        <v>-0.1</v>
      </c>
    </row>
    <row r="1974" spans="1:3">
      <c r="A1974" s="20">
        <v>41722</v>
      </c>
      <c r="B1974" s="35" t="s">
        <v>360</v>
      </c>
      <c r="C1974" s="37">
        <v>-0.3</v>
      </c>
    </row>
    <row r="1975" spans="1:3">
      <c r="A1975" s="20">
        <v>41722</v>
      </c>
      <c r="B1975" s="35" t="s">
        <v>361</v>
      </c>
      <c r="C1975" s="37">
        <v>-0.3</v>
      </c>
    </row>
    <row r="1976" spans="1:3">
      <c r="A1976" s="20">
        <v>41722</v>
      </c>
      <c r="B1976" s="35" t="s">
        <v>362</v>
      </c>
      <c r="C1976" s="37">
        <v>-0.1</v>
      </c>
    </row>
    <row r="1977" spans="1:3">
      <c r="A1977" s="20">
        <v>41722</v>
      </c>
      <c r="B1977" s="35" t="s">
        <v>363</v>
      </c>
      <c r="C1977" s="37">
        <v>-0.3</v>
      </c>
    </row>
    <row r="1978" spans="1:3">
      <c r="A1978" s="20">
        <v>41722</v>
      </c>
      <c r="B1978" s="35" t="s">
        <v>364</v>
      </c>
      <c r="C1978" s="37">
        <v>-0.3</v>
      </c>
    </row>
    <row r="1979" spans="1:3">
      <c r="A1979" s="20">
        <v>41722</v>
      </c>
      <c r="B1979" s="35" t="s">
        <v>365</v>
      </c>
      <c r="C1979" s="37">
        <v>-0.4</v>
      </c>
    </row>
    <row r="1980" spans="1:3">
      <c r="A1980" s="20">
        <v>41722</v>
      </c>
      <c r="B1980" s="35" t="s">
        <v>366</v>
      </c>
      <c r="C1980" s="37">
        <v>-1</v>
      </c>
    </row>
    <row r="1981" spans="1:3">
      <c r="A1981" s="20">
        <v>41722</v>
      </c>
      <c r="B1981" s="35" t="s">
        <v>367</v>
      </c>
      <c r="C1981" s="37">
        <v>-1.1000000000000001</v>
      </c>
    </row>
    <row r="1982" spans="1:3">
      <c r="A1982" s="20">
        <v>41722</v>
      </c>
      <c r="B1982" s="35" t="s">
        <v>368</v>
      </c>
      <c r="C1982" s="37">
        <v>-0.9</v>
      </c>
    </row>
    <row r="1983" spans="1:3">
      <c r="A1983" s="20">
        <v>41722</v>
      </c>
      <c r="B1983" s="35" t="s">
        <v>369</v>
      </c>
      <c r="C1983" s="37">
        <v>-0.3</v>
      </c>
    </row>
    <row r="1984" spans="1:3">
      <c r="A1984" s="20">
        <v>41722</v>
      </c>
      <c r="B1984" s="35" t="s">
        <v>370</v>
      </c>
      <c r="C1984" s="37">
        <v>0.3</v>
      </c>
    </row>
    <row r="1985" spans="1:3">
      <c r="A1985" s="20">
        <v>41722</v>
      </c>
      <c r="B1985" s="35" t="s">
        <v>371</v>
      </c>
      <c r="C1985" s="37">
        <v>0.6</v>
      </c>
    </row>
    <row r="1986" spans="1:3">
      <c r="A1986" s="20">
        <v>41722</v>
      </c>
      <c r="B1986" s="35" t="s">
        <v>372</v>
      </c>
      <c r="C1986" s="37">
        <v>1.2</v>
      </c>
    </row>
    <row r="1987" spans="1:3">
      <c r="A1987" s="20">
        <v>41722</v>
      </c>
      <c r="B1987" s="35" t="s">
        <v>373</v>
      </c>
      <c r="C1987" s="37">
        <v>1.1000000000000001</v>
      </c>
    </row>
    <row r="1988" spans="1:3">
      <c r="A1988" s="20">
        <v>41722</v>
      </c>
      <c r="B1988" s="35" t="s">
        <v>374</v>
      </c>
      <c r="C1988" s="37">
        <v>0.8</v>
      </c>
    </row>
    <row r="1989" spans="1:3">
      <c r="A1989" s="20">
        <v>41722</v>
      </c>
      <c r="B1989" s="35" t="s">
        <v>375</v>
      </c>
      <c r="C1989" s="37">
        <v>0.3</v>
      </c>
    </row>
    <row r="1990" spans="1:3">
      <c r="A1990" s="20">
        <v>41722</v>
      </c>
      <c r="B1990" s="35" t="s">
        <v>376</v>
      </c>
      <c r="C1990" s="37">
        <v>-1.2</v>
      </c>
    </row>
    <row r="1991" spans="1:3">
      <c r="A1991" s="20">
        <v>41722</v>
      </c>
      <c r="B1991" s="35" t="s">
        <v>377</v>
      </c>
      <c r="C1991" s="37">
        <v>-2.4</v>
      </c>
    </row>
    <row r="1992" spans="1:3">
      <c r="A1992" s="20">
        <v>41722</v>
      </c>
      <c r="B1992" s="35" t="s">
        <v>378</v>
      </c>
      <c r="C1992" s="37">
        <v>-3.2</v>
      </c>
    </row>
    <row r="1993" spans="1:3">
      <c r="A1993" s="20">
        <v>41722</v>
      </c>
      <c r="B1993" s="35" t="s">
        <v>379</v>
      </c>
      <c r="C1993" s="37">
        <v>-3.3</v>
      </c>
    </row>
    <row r="1994" spans="1:3">
      <c r="A1994" s="20">
        <v>41722</v>
      </c>
      <c r="B1994" s="35" t="s">
        <v>380</v>
      </c>
      <c r="C1994" s="37">
        <v>-3.4</v>
      </c>
    </row>
    <row r="1995" spans="1:3">
      <c r="A1995" s="20">
        <v>41722</v>
      </c>
      <c r="B1995" s="35" t="s">
        <v>381</v>
      </c>
      <c r="C1995" s="37">
        <v>-2.9</v>
      </c>
    </row>
    <row r="1996" spans="1:3">
      <c r="A1996" s="20">
        <v>41722</v>
      </c>
      <c r="B1996" s="35" t="s">
        <v>382</v>
      </c>
      <c r="C1996" s="37">
        <v>-5.0999999999999996</v>
      </c>
    </row>
    <row r="1997" spans="1:3">
      <c r="A1997" s="20">
        <v>41722</v>
      </c>
      <c r="B1997" s="35" t="s">
        <v>383</v>
      </c>
      <c r="C1997" s="37">
        <v>-6.7</v>
      </c>
    </row>
    <row r="1998" spans="1:3">
      <c r="A1998" s="20">
        <v>41723</v>
      </c>
      <c r="B1998" s="35" t="s">
        <v>360</v>
      </c>
      <c r="C1998" s="37">
        <v>-8.1</v>
      </c>
    </row>
    <row r="1999" spans="1:3">
      <c r="A1999" s="20">
        <v>41723</v>
      </c>
      <c r="B1999" s="35" t="s">
        <v>361</v>
      </c>
      <c r="C1999" s="37">
        <v>-8.3000000000000007</v>
      </c>
    </row>
    <row r="2000" spans="1:3">
      <c r="A2000" s="20">
        <v>41723</v>
      </c>
      <c r="B2000" s="35" t="s">
        <v>362</v>
      </c>
      <c r="C2000" s="37">
        <v>-9.6</v>
      </c>
    </row>
    <row r="2001" spans="1:3">
      <c r="A2001" s="20">
        <v>41723</v>
      </c>
      <c r="B2001" s="35" t="s">
        <v>363</v>
      </c>
      <c r="C2001" s="37">
        <v>-8.6999999999999993</v>
      </c>
    </row>
    <row r="2002" spans="1:3">
      <c r="A2002" s="20">
        <v>41723</v>
      </c>
      <c r="B2002" s="35" t="s">
        <v>364</v>
      </c>
      <c r="C2002" s="37">
        <v>-8.6</v>
      </c>
    </row>
    <row r="2003" spans="1:3">
      <c r="A2003" s="20">
        <v>41723</v>
      </c>
      <c r="B2003" s="35" t="s">
        <v>365</v>
      </c>
      <c r="C2003" s="37">
        <v>-6.4</v>
      </c>
    </row>
    <row r="2004" spans="1:3">
      <c r="A2004" s="20">
        <v>41723</v>
      </c>
      <c r="B2004" s="35" t="s">
        <v>366</v>
      </c>
      <c r="C2004" s="37">
        <v>-0.4</v>
      </c>
    </row>
    <row r="2005" spans="1:3">
      <c r="A2005" s="20">
        <v>41723</v>
      </c>
      <c r="B2005" s="35" t="s">
        <v>367</v>
      </c>
      <c r="C2005" s="37">
        <v>1</v>
      </c>
    </row>
    <row r="2006" spans="1:3">
      <c r="A2006" s="20">
        <v>41723</v>
      </c>
      <c r="B2006" s="35" t="s">
        <v>368</v>
      </c>
      <c r="C2006" s="37">
        <v>1.9</v>
      </c>
    </row>
    <row r="2007" spans="1:3">
      <c r="A2007" s="20">
        <v>41723</v>
      </c>
      <c r="B2007" s="35" t="s">
        <v>369</v>
      </c>
      <c r="C2007" s="37">
        <v>2.5</v>
      </c>
    </row>
    <row r="2008" spans="1:3">
      <c r="A2008" s="20">
        <v>41723</v>
      </c>
      <c r="B2008" s="35" t="s">
        <v>370</v>
      </c>
      <c r="C2008" s="37">
        <v>3</v>
      </c>
    </row>
    <row r="2009" spans="1:3">
      <c r="A2009" s="20">
        <v>41723</v>
      </c>
      <c r="B2009" s="35" t="s">
        <v>371</v>
      </c>
      <c r="C2009" s="37">
        <v>3.4</v>
      </c>
    </row>
    <row r="2010" spans="1:3">
      <c r="A2010" s="20">
        <v>41723</v>
      </c>
      <c r="B2010" s="35" t="s">
        <v>372</v>
      </c>
      <c r="C2010" s="37">
        <v>3.7</v>
      </c>
    </row>
    <row r="2011" spans="1:3">
      <c r="A2011" s="20">
        <v>41723</v>
      </c>
      <c r="B2011" s="35" t="s">
        <v>373</v>
      </c>
      <c r="C2011" s="37">
        <v>3.7</v>
      </c>
    </row>
    <row r="2012" spans="1:3">
      <c r="A2012" s="20">
        <v>41723</v>
      </c>
      <c r="B2012" s="35" t="s">
        <v>374</v>
      </c>
      <c r="C2012" s="37">
        <v>4.0999999999999996</v>
      </c>
    </row>
    <row r="2013" spans="1:3">
      <c r="A2013" s="20">
        <v>41723</v>
      </c>
      <c r="B2013" s="35" t="s">
        <v>375</v>
      </c>
      <c r="C2013" s="37">
        <v>3.8</v>
      </c>
    </row>
    <row r="2014" spans="1:3">
      <c r="A2014" s="20">
        <v>41723</v>
      </c>
      <c r="B2014" s="35" t="s">
        <v>376</v>
      </c>
      <c r="C2014" s="37">
        <v>2.6</v>
      </c>
    </row>
    <row r="2015" spans="1:3">
      <c r="A2015" s="20">
        <v>41723</v>
      </c>
      <c r="B2015" s="35" t="s">
        <v>377</v>
      </c>
      <c r="C2015" s="37">
        <v>0.9</v>
      </c>
    </row>
    <row r="2016" spans="1:3">
      <c r="A2016" s="20">
        <v>41723</v>
      </c>
      <c r="B2016" s="35" t="s">
        <v>378</v>
      </c>
      <c r="C2016" s="37">
        <v>-0.8</v>
      </c>
    </row>
    <row r="2017" spans="1:3">
      <c r="A2017" s="20">
        <v>41723</v>
      </c>
      <c r="B2017" s="35" t="s">
        <v>379</v>
      </c>
      <c r="C2017" s="37">
        <v>-2.7</v>
      </c>
    </row>
    <row r="2018" spans="1:3">
      <c r="A2018" s="20">
        <v>41723</v>
      </c>
      <c r="B2018" s="35" t="s">
        <v>380</v>
      </c>
      <c r="C2018" s="37">
        <v>-2.6</v>
      </c>
    </row>
    <row r="2019" spans="1:3">
      <c r="A2019" s="20">
        <v>41723</v>
      </c>
      <c r="B2019" s="35" t="s">
        <v>381</v>
      </c>
      <c r="C2019" s="37">
        <v>-3.7</v>
      </c>
    </row>
    <row r="2020" spans="1:3">
      <c r="A2020" s="20">
        <v>41723</v>
      </c>
      <c r="B2020" s="35" t="s">
        <v>382</v>
      </c>
      <c r="C2020" s="37">
        <v>-4.0999999999999996</v>
      </c>
    </row>
    <row r="2021" spans="1:3">
      <c r="A2021" s="20">
        <v>41723</v>
      </c>
      <c r="B2021" s="35" t="s">
        <v>383</v>
      </c>
      <c r="C2021" s="37">
        <v>-5</v>
      </c>
    </row>
    <row r="2022" spans="1:3">
      <c r="A2022" s="20">
        <v>41724</v>
      </c>
      <c r="B2022" s="35" t="s">
        <v>360</v>
      </c>
      <c r="C2022" s="37">
        <v>-3.9</v>
      </c>
    </row>
    <row r="2023" spans="1:3">
      <c r="A2023" s="20">
        <v>41724</v>
      </c>
      <c r="B2023" s="35" t="s">
        <v>361</v>
      </c>
      <c r="C2023" s="37">
        <v>-4.8</v>
      </c>
    </row>
    <row r="2024" spans="1:3">
      <c r="A2024" s="20">
        <v>41724</v>
      </c>
      <c r="B2024" s="35" t="s">
        <v>362</v>
      </c>
      <c r="C2024" s="37">
        <v>-5.5</v>
      </c>
    </row>
    <row r="2025" spans="1:3">
      <c r="A2025" s="20">
        <v>41724</v>
      </c>
      <c r="B2025" s="35" t="s">
        <v>363</v>
      </c>
      <c r="C2025" s="37">
        <v>-6.5</v>
      </c>
    </row>
    <row r="2026" spans="1:3">
      <c r="A2026" s="20">
        <v>41724</v>
      </c>
      <c r="B2026" s="35" t="s">
        <v>364</v>
      </c>
      <c r="C2026" s="37">
        <v>-6.8</v>
      </c>
    </row>
    <row r="2027" spans="1:3">
      <c r="A2027" s="20">
        <v>41724</v>
      </c>
      <c r="B2027" s="35" t="s">
        <v>365</v>
      </c>
      <c r="C2027" s="37">
        <v>-6.3</v>
      </c>
    </row>
    <row r="2028" spans="1:3">
      <c r="A2028" s="20">
        <v>41724</v>
      </c>
      <c r="B2028" s="35" t="s">
        <v>366</v>
      </c>
      <c r="C2028" s="37">
        <v>-4.3</v>
      </c>
    </row>
    <row r="2029" spans="1:3">
      <c r="A2029" s="20">
        <v>41724</v>
      </c>
      <c r="B2029" s="35" t="s">
        <v>367</v>
      </c>
      <c r="C2029" s="37">
        <v>-1.5</v>
      </c>
    </row>
    <row r="2030" spans="1:3">
      <c r="A2030" s="20">
        <v>41724</v>
      </c>
      <c r="B2030" s="35" t="s">
        <v>368</v>
      </c>
      <c r="C2030" s="37">
        <v>1.9</v>
      </c>
    </row>
    <row r="2031" spans="1:3">
      <c r="A2031" s="20">
        <v>41724</v>
      </c>
      <c r="B2031" s="35" t="s">
        <v>369</v>
      </c>
      <c r="C2031" s="37">
        <v>4.0999999999999996</v>
      </c>
    </row>
    <row r="2032" spans="1:3">
      <c r="A2032" s="20">
        <v>41724</v>
      </c>
      <c r="B2032" s="35" t="s">
        <v>370</v>
      </c>
      <c r="C2032" s="37">
        <v>4.4000000000000004</v>
      </c>
    </row>
    <row r="2033" spans="1:3">
      <c r="A2033" s="20">
        <v>41724</v>
      </c>
      <c r="B2033" s="35" t="s">
        <v>371</v>
      </c>
      <c r="C2033" s="37">
        <v>4.7</v>
      </c>
    </row>
    <row r="2034" spans="1:3">
      <c r="A2034" s="20">
        <v>41724</v>
      </c>
      <c r="B2034" s="35" t="s">
        <v>372</v>
      </c>
      <c r="C2034" s="37">
        <v>5</v>
      </c>
    </row>
    <row r="2035" spans="1:3">
      <c r="A2035" s="20">
        <v>41724</v>
      </c>
      <c r="B2035" s="35" t="s">
        <v>373</v>
      </c>
      <c r="C2035" s="37">
        <v>1.4</v>
      </c>
    </row>
    <row r="2036" spans="1:3">
      <c r="A2036" s="20">
        <v>41724</v>
      </c>
      <c r="B2036" s="35" t="s">
        <v>374</v>
      </c>
      <c r="C2036" s="37">
        <v>1.7</v>
      </c>
    </row>
    <row r="2037" spans="1:3">
      <c r="A2037" s="20">
        <v>41724</v>
      </c>
      <c r="B2037" s="35" t="s">
        <v>375</v>
      </c>
      <c r="C2037" s="37">
        <v>0.4</v>
      </c>
    </row>
    <row r="2038" spans="1:3">
      <c r="A2038" s="20">
        <v>41724</v>
      </c>
      <c r="B2038" s="35" t="s">
        <v>376</v>
      </c>
      <c r="C2038" s="37">
        <v>-0.4</v>
      </c>
    </row>
    <row r="2039" spans="1:3">
      <c r="A2039" s="20">
        <v>41724</v>
      </c>
      <c r="B2039" s="35" t="s">
        <v>377</v>
      </c>
      <c r="C2039" s="37">
        <v>-1.8</v>
      </c>
    </row>
    <row r="2040" spans="1:3">
      <c r="A2040" s="20">
        <v>41724</v>
      </c>
      <c r="B2040" s="35" t="s">
        <v>378</v>
      </c>
      <c r="C2040" s="37">
        <v>-1.3</v>
      </c>
    </row>
    <row r="2041" spans="1:3">
      <c r="A2041" s="20">
        <v>41724</v>
      </c>
      <c r="B2041" s="35" t="s">
        <v>379</v>
      </c>
      <c r="C2041" s="37">
        <v>-2.2999999999999998</v>
      </c>
    </row>
    <row r="2042" spans="1:3">
      <c r="A2042" s="20">
        <v>41724</v>
      </c>
      <c r="B2042" s="35" t="s">
        <v>380</v>
      </c>
      <c r="C2042" s="37">
        <v>-3</v>
      </c>
    </row>
    <row r="2043" spans="1:3">
      <c r="A2043" s="20">
        <v>41724</v>
      </c>
      <c r="B2043" s="35" t="s">
        <v>381</v>
      </c>
      <c r="C2043" s="37">
        <v>-5.0999999999999996</v>
      </c>
    </row>
    <row r="2044" spans="1:3">
      <c r="A2044" s="20">
        <v>41724</v>
      </c>
      <c r="B2044" s="35" t="s">
        <v>382</v>
      </c>
      <c r="C2044" s="37">
        <v>-5.3</v>
      </c>
    </row>
    <row r="2045" spans="1:3">
      <c r="A2045" s="20">
        <v>41724</v>
      </c>
      <c r="B2045" s="35" t="s">
        <v>383</v>
      </c>
      <c r="C2045" s="37">
        <v>-6.5</v>
      </c>
    </row>
    <row r="2046" spans="1:3">
      <c r="A2046" s="20">
        <v>41725</v>
      </c>
      <c r="B2046" s="35" t="s">
        <v>360</v>
      </c>
      <c r="C2046" s="37">
        <v>-5.5</v>
      </c>
    </row>
    <row r="2047" spans="1:3">
      <c r="A2047" s="20">
        <v>41725</v>
      </c>
      <c r="B2047" s="35" t="s">
        <v>361</v>
      </c>
      <c r="C2047" s="37">
        <v>-5.7</v>
      </c>
    </row>
    <row r="2048" spans="1:3">
      <c r="A2048" s="20">
        <v>41725</v>
      </c>
      <c r="B2048" s="35" t="s">
        <v>362</v>
      </c>
      <c r="C2048" s="37">
        <v>-4.4000000000000004</v>
      </c>
    </row>
    <row r="2049" spans="1:3">
      <c r="A2049" s="20">
        <v>41725</v>
      </c>
      <c r="B2049" s="35" t="s">
        <v>363</v>
      </c>
      <c r="C2049" s="37">
        <v>-3.1</v>
      </c>
    </row>
    <row r="2050" spans="1:3">
      <c r="A2050" s="20">
        <v>41725</v>
      </c>
      <c r="B2050" s="35" t="s">
        <v>364</v>
      </c>
      <c r="C2050" s="37">
        <v>-2.6</v>
      </c>
    </row>
    <row r="2051" spans="1:3">
      <c r="A2051" s="20">
        <v>41725</v>
      </c>
      <c r="B2051" s="35" t="s">
        <v>365</v>
      </c>
      <c r="C2051" s="37">
        <v>-2.2999999999999998</v>
      </c>
    </row>
    <row r="2052" spans="1:3">
      <c r="A2052" s="20">
        <v>41725</v>
      </c>
      <c r="B2052" s="35" t="s">
        <v>366</v>
      </c>
      <c r="C2052" s="37">
        <v>-0.8</v>
      </c>
    </row>
    <row r="2053" spans="1:3">
      <c r="A2053" s="20">
        <v>41725</v>
      </c>
      <c r="B2053" s="35" t="s">
        <v>367</v>
      </c>
      <c r="C2053" s="37">
        <v>-0.1</v>
      </c>
    </row>
    <row r="2054" spans="1:3">
      <c r="A2054" s="20">
        <v>41725</v>
      </c>
      <c r="B2054" s="35" t="s">
        <v>368</v>
      </c>
      <c r="C2054" s="37">
        <v>0.4</v>
      </c>
    </row>
    <row r="2055" spans="1:3">
      <c r="A2055" s="20">
        <v>41725</v>
      </c>
      <c r="B2055" s="35" t="s">
        <v>369</v>
      </c>
      <c r="C2055" s="37">
        <v>2</v>
      </c>
    </row>
    <row r="2056" spans="1:3">
      <c r="A2056" s="20">
        <v>41725</v>
      </c>
      <c r="B2056" s="35" t="s">
        <v>370</v>
      </c>
      <c r="C2056" s="37">
        <v>3.8</v>
      </c>
    </row>
    <row r="2057" spans="1:3">
      <c r="A2057" s="20">
        <v>41725</v>
      </c>
      <c r="B2057" s="35" t="s">
        <v>371</v>
      </c>
      <c r="C2057" s="37">
        <v>3.7</v>
      </c>
    </row>
    <row r="2058" spans="1:3">
      <c r="A2058" s="20">
        <v>41725</v>
      </c>
      <c r="B2058" s="35" t="s">
        <v>372</v>
      </c>
      <c r="C2058" s="37">
        <v>4.0999999999999996</v>
      </c>
    </row>
    <row r="2059" spans="1:3">
      <c r="A2059" s="20">
        <v>41725</v>
      </c>
      <c r="B2059" s="35" t="s">
        <v>373</v>
      </c>
      <c r="C2059" s="37">
        <v>2.2000000000000002</v>
      </c>
    </row>
    <row r="2060" spans="1:3">
      <c r="A2060" s="20">
        <v>41725</v>
      </c>
      <c r="B2060" s="35" t="s">
        <v>374</v>
      </c>
      <c r="C2060" s="37">
        <v>2.7</v>
      </c>
    </row>
    <row r="2061" spans="1:3">
      <c r="A2061" s="20">
        <v>41725</v>
      </c>
      <c r="B2061" s="35" t="s">
        <v>375</v>
      </c>
      <c r="C2061" s="37">
        <v>1.4</v>
      </c>
    </row>
    <row r="2062" spans="1:3">
      <c r="A2062" s="20">
        <v>41725</v>
      </c>
      <c r="B2062" s="35" t="s">
        <v>376</v>
      </c>
      <c r="C2062" s="37">
        <v>0.7</v>
      </c>
    </row>
    <row r="2063" spans="1:3">
      <c r="A2063" s="20">
        <v>41725</v>
      </c>
      <c r="B2063" s="35" t="s">
        <v>377</v>
      </c>
      <c r="C2063" s="37">
        <v>-0.2</v>
      </c>
    </row>
    <row r="2064" spans="1:3">
      <c r="A2064" s="20">
        <v>41725</v>
      </c>
      <c r="B2064" s="35" t="s">
        <v>378</v>
      </c>
      <c r="C2064" s="37">
        <v>-1.3</v>
      </c>
    </row>
    <row r="2065" spans="1:3">
      <c r="A2065" s="20">
        <v>41725</v>
      </c>
      <c r="B2065" s="35" t="s">
        <v>379</v>
      </c>
      <c r="C2065" s="37">
        <v>-1.6</v>
      </c>
    </row>
    <row r="2066" spans="1:3">
      <c r="A2066" s="20">
        <v>41725</v>
      </c>
      <c r="B2066" s="35" t="s">
        <v>380</v>
      </c>
      <c r="C2066" s="37">
        <v>-2.2000000000000002</v>
      </c>
    </row>
    <row r="2067" spans="1:3">
      <c r="A2067" s="20">
        <v>41725</v>
      </c>
      <c r="B2067" s="35" t="s">
        <v>381</v>
      </c>
      <c r="C2067" s="37">
        <v>-2.7</v>
      </c>
    </row>
    <row r="2068" spans="1:3">
      <c r="A2068" s="20">
        <v>41725</v>
      </c>
      <c r="B2068" s="35" t="s">
        <v>382</v>
      </c>
      <c r="C2068" s="37">
        <v>-2.5</v>
      </c>
    </row>
    <row r="2069" spans="1:3">
      <c r="A2069" s="20">
        <v>41725</v>
      </c>
      <c r="B2069" s="35" t="s">
        <v>383</v>
      </c>
      <c r="C2069" s="37">
        <v>-0.5</v>
      </c>
    </row>
    <row r="2070" spans="1:3">
      <c r="A2070" s="20">
        <v>41726</v>
      </c>
      <c r="B2070" s="35" t="s">
        <v>360</v>
      </c>
      <c r="C2070" s="37">
        <v>-0.9</v>
      </c>
    </row>
    <row r="2071" spans="1:3">
      <c r="A2071" s="20">
        <v>41726</v>
      </c>
      <c r="B2071" s="35" t="s">
        <v>361</v>
      </c>
      <c r="C2071" s="37">
        <v>-1</v>
      </c>
    </row>
    <row r="2072" spans="1:3">
      <c r="A2072" s="20">
        <v>41726</v>
      </c>
      <c r="B2072" s="35" t="s">
        <v>362</v>
      </c>
      <c r="C2072" s="37">
        <v>-0.9</v>
      </c>
    </row>
    <row r="2073" spans="1:3">
      <c r="A2073" s="20">
        <v>41726</v>
      </c>
      <c r="B2073" s="35" t="s">
        <v>363</v>
      </c>
      <c r="C2073" s="37">
        <v>-1.3</v>
      </c>
    </row>
    <row r="2074" spans="1:3">
      <c r="A2074" s="20">
        <v>41726</v>
      </c>
      <c r="B2074" s="35" t="s">
        <v>364</v>
      </c>
      <c r="C2074" s="37">
        <v>-1.2</v>
      </c>
    </row>
    <row r="2075" spans="1:3">
      <c r="A2075" s="20">
        <v>41726</v>
      </c>
      <c r="B2075" s="35" t="s">
        <v>365</v>
      </c>
      <c r="C2075" s="37">
        <v>-1.4</v>
      </c>
    </row>
    <row r="2076" spans="1:3">
      <c r="A2076" s="20">
        <v>41726</v>
      </c>
      <c r="B2076" s="35" t="s">
        <v>366</v>
      </c>
      <c r="C2076" s="37">
        <v>-0.3</v>
      </c>
    </row>
    <row r="2077" spans="1:3">
      <c r="A2077" s="20">
        <v>41726</v>
      </c>
      <c r="B2077" s="35" t="s">
        <v>367</v>
      </c>
      <c r="C2077" s="37">
        <v>1.3</v>
      </c>
    </row>
    <row r="2078" spans="1:3">
      <c r="A2078" s="20">
        <v>41726</v>
      </c>
      <c r="B2078" s="35" t="s">
        <v>368</v>
      </c>
      <c r="C2078" s="37">
        <v>3.1</v>
      </c>
    </row>
    <row r="2079" spans="1:3">
      <c r="A2079" s="20">
        <v>41726</v>
      </c>
      <c r="B2079" s="35" t="s">
        <v>369</v>
      </c>
      <c r="C2079" s="37">
        <v>3.6</v>
      </c>
    </row>
    <row r="2080" spans="1:3">
      <c r="A2080" s="20">
        <v>41726</v>
      </c>
      <c r="B2080" s="35" t="s">
        <v>370</v>
      </c>
      <c r="C2080" s="37">
        <v>4.5999999999999996</v>
      </c>
    </row>
    <row r="2081" spans="1:3">
      <c r="A2081" s="20">
        <v>41726</v>
      </c>
      <c r="B2081" s="35" t="s">
        <v>371</v>
      </c>
      <c r="C2081" s="37">
        <v>5.4</v>
      </c>
    </row>
    <row r="2082" spans="1:3">
      <c r="A2082" s="20">
        <v>41726</v>
      </c>
      <c r="B2082" s="35" t="s">
        <v>372</v>
      </c>
      <c r="C2082" s="37">
        <v>5.3</v>
      </c>
    </row>
    <row r="2083" spans="1:3">
      <c r="A2083" s="20">
        <v>41726</v>
      </c>
      <c r="B2083" s="35" t="s">
        <v>373</v>
      </c>
      <c r="C2083" s="37">
        <v>4.7</v>
      </c>
    </row>
    <row r="2084" spans="1:3">
      <c r="A2084" s="20">
        <v>41726</v>
      </c>
      <c r="B2084" s="35" t="s">
        <v>374</v>
      </c>
      <c r="C2084" s="37">
        <v>3.5</v>
      </c>
    </row>
    <row r="2085" spans="1:3">
      <c r="A2085" s="20">
        <v>41726</v>
      </c>
      <c r="B2085" s="35" t="s">
        <v>375</v>
      </c>
      <c r="C2085" s="37">
        <v>3.4</v>
      </c>
    </row>
    <row r="2086" spans="1:3">
      <c r="A2086" s="20">
        <v>41726</v>
      </c>
      <c r="B2086" s="35" t="s">
        <v>376</v>
      </c>
      <c r="C2086" s="37">
        <v>2.1</v>
      </c>
    </row>
    <row r="2087" spans="1:3">
      <c r="A2087" s="20">
        <v>41726</v>
      </c>
      <c r="B2087" s="35" t="s">
        <v>377</v>
      </c>
      <c r="C2087" s="37">
        <v>0.4</v>
      </c>
    </row>
    <row r="2088" spans="1:3">
      <c r="A2088" s="20">
        <v>41726</v>
      </c>
      <c r="B2088" s="35" t="s">
        <v>378</v>
      </c>
      <c r="C2088" s="37">
        <v>-0.6</v>
      </c>
    </row>
    <row r="2089" spans="1:3">
      <c r="A2089" s="20">
        <v>41726</v>
      </c>
      <c r="B2089" s="35" t="s">
        <v>379</v>
      </c>
      <c r="C2089" s="37">
        <v>-1.5</v>
      </c>
    </row>
    <row r="2090" spans="1:3">
      <c r="A2090" s="20">
        <v>41726</v>
      </c>
      <c r="B2090" s="35" t="s">
        <v>380</v>
      </c>
      <c r="C2090" s="37">
        <v>-2.5</v>
      </c>
    </row>
    <row r="2091" spans="1:3">
      <c r="A2091" s="20">
        <v>41726</v>
      </c>
      <c r="B2091" s="35" t="s">
        <v>381</v>
      </c>
      <c r="C2091" s="37">
        <v>-2.9</v>
      </c>
    </row>
    <row r="2092" spans="1:3">
      <c r="A2092" s="20">
        <v>41726</v>
      </c>
      <c r="B2092" s="35" t="s">
        <v>382</v>
      </c>
      <c r="C2092" s="37">
        <v>-3.9</v>
      </c>
    </row>
    <row r="2093" spans="1:3">
      <c r="A2093" s="20">
        <v>41726</v>
      </c>
      <c r="B2093" s="35" t="s">
        <v>383</v>
      </c>
      <c r="C2093" s="37">
        <v>-4.4000000000000004</v>
      </c>
    </row>
    <row r="2094" spans="1:3">
      <c r="A2094" s="20">
        <v>41727</v>
      </c>
      <c r="B2094" s="35" t="s">
        <v>360</v>
      </c>
      <c r="C2094" s="37">
        <v>-5.3</v>
      </c>
    </row>
    <row r="2095" spans="1:3">
      <c r="A2095" s="20">
        <v>41727</v>
      </c>
      <c r="B2095" s="35" t="s">
        <v>361</v>
      </c>
      <c r="C2095" s="37">
        <v>-5.7</v>
      </c>
    </row>
    <row r="2096" spans="1:3">
      <c r="A2096" s="20">
        <v>41727</v>
      </c>
      <c r="B2096" s="35" t="s">
        <v>362</v>
      </c>
      <c r="C2096" s="37">
        <v>-5.2</v>
      </c>
    </row>
    <row r="2097" spans="1:3">
      <c r="A2097" s="20">
        <v>41727</v>
      </c>
      <c r="B2097" s="35" t="s">
        <v>363</v>
      </c>
      <c r="C2097" s="37">
        <v>-4.8</v>
      </c>
    </row>
    <row r="2098" spans="1:3">
      <c r="A2098" s="20">
        <v>41727</v>
      </c>
      <c r="B2098" s="35" t="s">
        <v>364</v>
      </c>
      <c r="C2098" s="37">
        <v>-2.6</v>
      </c>
    </row>
    <row r="2099" spans="1:3">
      <c r="A2099" s="20">
        <v>41727</v>
      </c>
      <c r="B2099" s="35" t="s">
        <v>365</v>
      </c>
      <c r="C2099" s="37">
        <v>-2</v>
      </c>
    </row>
    <row r="2100" spans="1:3">
      <c r="A2100" s="20">
        <v>41727</v>
      </c>
      <c r="B2100" s="35" t="s">
        <v>366</v>
      </c>
      <c r="C2100" s="37">
        <v>-1.9</v>
      </c>
    </row>
    <row r="2101" spans="1:3">
      <c r="A2101" s="20">
        <v>41727</v>
      </c>
      <c r="B2101" s="35" t="s">
        <v>367</v>
      </c>
      <c r="C2101" s="37">
        <v>-0.3</v>
      </c>
    </row>
    <row r="2102" spans="1:3">
      <c r="A2102" s="20">
        <v>41727</v>
      </c>
      <c r="B2102" s="35" t="s">
        <v>368</v>
      </c>
      <c r="C2102" s="37">
        <v>0.8</v>
      </c>
    </row>
    <row r="2103" spans="1:3">
      <c r="A2103" s="20">
        <v>41727</v>
      </c>
      <c r="B2103" s="35" t="s">
        <v>369</v>
      </c>
      <c r="C2103" s="37">
        <v>1.4</v>
      </c>
    </row>
    <row r="2104" spans="1:3">
      <c r="A2104" s="20">
        <v>41727</v>
      </c>
      <c r="B2104" s="35" t="s">
        <v>370</v>
      </c>
      <c r="C2104" s="37">
        <v>2.5</v>
      </c>
    </row>
    <row r="2105" spans="1:3">
      <c r="A2105" s="20">
        <v>41727</v>
      </c>
      <c r="B2105" s="35" t="s">
        <v>371</v>
      </c>
      <c r="C2105" s="37">
        <v>2.8</v>
      </c>
    </row>
    <row r="2106" spans="1:3">
      <c r="A2106" s="20">
        <v>41727</v>
      </c>
      <c r="B2106" s="35" t="s">
        <v>372</v>
      </c>
      <c r="C2106" s="37">
        <v>2.8</v>
      </c>
    </row>
    <row r="2107" spans="1:3">
      <c r="A2107" s="20">
        <v>41727</v>
      </c>
      <c r="B2107" s="35" t="s">
        <v>373</v>
      </c>
      <c r="C2107" s="37">
        <v>2.2999999999999998</v>
      </c>
    </row>
    <row r="2108" spans="1:3">
      <c r="A2108" s="20">
        <v>41727</v>
      </c>
      <c r="B2108" s="35" t="s">
        <v>374</v>
      </c>
      <c r="C2108" s="37">
        <v>2.4</v>
      </c>
    </row>
    <row r="2109" spans="1:3">
      <c r="A2109" s="20">
        <v>41727</v>
      </c>
      <c r="B2109" s="35" t="s">
        <v>375</v>
      </c>
      <c r="C2109" s="37">
        <v>1.8</v>
      </c>
    </row>
    <row r="2110" spans="1:3">
      <c r="A2110" s="20">
        <v>41727</v>
      </c>
      <c r="B2110" s="35" t="s">
        <v>376</v>
      </c>
      <c r="C2110" s="37">
        <v>0.9</v>
      </c>
    </row>
    <row r="2111" spans="1:3">
      <c r="A2111" s="20">
        <v>41727</v>
      </c>
      <c r="B2111" s="35" t="s">
        <v>377</v>
      </c>
      <c r="C2111" s="37">
        <v>-0.5</v>
      </c>
    </row>
    <row r="2112" spans="1:3">
      <c r="A2112" s="20">
        <v>41727</v>
      </c>
      <c r="B2112" s="35" t="s">
        <v>378</v>
      </c>
      <c r="C2112" s="37">
        <v>-0.6</v>
      </c>
    </row>
    <row r="2113" spans="1:3">
      <c r="A2113" s="20">
        <v>41727</v>
      </c>
      <c r="B2113" s="35" t="s">
        <v>379</v>
      </c>
      <c r="C2113" s="37">
        <v>-0.6</v>
      </c>
    </row>
    <row r="2114" spans="1:3">
      <c r="A2114" s="20">
        <v>41727</v>
      </c>
      <c r="B2114" s="35" t="s">
        <v>380</v>
      </c>
      <c r="C2114" s="37">
        <v>-0.7</v>
      </c>
    </row>
    <row r="2115" spans="1:3">
      <c r="A2115" s="20">
        <v>41727</v>
      </c>
      <c r="B2115" s="35" t="s">
        <v>381</v>
      </c>
      <c r="C2115" s="37">
        <v>-0.7</v>
      </c>
    </row>
    <row r="2116" spans="1:3">
      <c r="A2116" s="20">
        <v>41727</v>
      </c>
      <c r="B2116" s="35" t="s">
        <v>382</v>
      </c>
      <c r="C2116" s="37">
        <v>-0.9</v>
      </c>
    </row>
    <row r="2117" spans="1:3">
      <c r="A2117" s="20">
        <v>41727</v>
      </c>
      <c r="B2117" s="35" t="s">
        <v>383</v>
      </c>
      <c r="C2117" s="37">
        <v>-1</v>
      </c>
    </row>
    <row r="2118" spans="1:3">
      <c r="A2118" s="20">
        <v>41728</v>
      </c>
      <c r="B2118" s="35" t="s">
        <v>360</v>
      </c>
      <c r="C2118" s="37">
        <v>-1.2</v>
      </c>
    </row>
    <row r="2119" spans="1:3">
      <c r="A2119" s="20">
        <v>41728</v>
      </c>
      <c r="B2119" s="35" t="s">
        <v>361</v>
      </c>
      <c r="C2119" s="37">
        <v>-1.3</v>
      </c>
    </row>
    <row r="2120" spans="1:3">
      <c r="A2120" s="20">
        <v>41728</v>
      </c>
      <c r="B2120" s="35" t="s">
        <v>362</v>
      </c>
      <c r="C2120" s="37">
        <v>-2.1</v>
      </c>
    </row>
    <row r="2121" spans="1:3">
      <c r="A2121" s="20">
        <v>41728</v>
      </c>
      <c r="B2121" s="35" t="s">
        <v>363</v>
      </c>
      <c r="C2121" s="37">
        <v>-2.1</v>
      </c>
    </row>
    <row r="2122" spans="1:3">
      <c r="A2122" s="20">
        <v>41728</v>
      </c>
      <c r="B2122" s="35" t="s">
        <v>364</v>
      </c>
      <c r="C2122" s="37">
        <v>-2.4</v>
      </c>
    </row>
    <row r="2123" spans="1:3">
      <c r="A2123" s="20">
        <v>41728</v>
      </c>
      <c r="B2123" s="35" t="s">
        <v>365</v>
      </c>
      <c r="C2123" s="37">
        <v>-2.4</v>
      </c>
    </row>
    <row r="2124" spans="1:3">
      <c r="A2124" s="20">
        <v>41728</v>
      </c>
      <c r="B2124" s="35" t="s">
        <v>366</v>
      </c>
      <c r="C2124" s="37">
        <v>-2.1</v>
      </c>
    </row>
    <row r="2125" spans="1:3">
      <c r="A2125" s="20">
        <v>41728</v>
      </c>
      <c r="B2125" s="35" t="s">
        <v>367</v>
      </c>
      <c r="C2125" s="37">
        <v>-1.6</v>
      </c>
    </row>
    <row r="2126" spans="1:3">
      <c r="A2126" s="20">
        <v>41728</v>
      </c>
      <c r="B2126" s="35" t="s">
        <v>368</v>
      </c>
      <c r="C2126" s="37">
        <v>-0.9</v>
      </c>
    </row>
    <row r="2127" spans="1:3">
      <c r="A2127" s="20">
        <v>41728</v>
      </c>
      <c r="B2127" s="35" t="s">
        <v>369</v>
      </c>
      <c r="C2127" s="37">
        <v>0.1</v>
      </c>
    </row>
    <row r="2128" spans="1:3">
      <c r="A2128" s="20">
        <v>41728</v>
      </c>
      <c r="B2128" s="35" t="s">
        <v>370</v>
      </c>
      <c r="C2128" s="37">
        <v>0.6</v>
      </c>
    </row>
    <row r="2129" spans="1:3">
      <c r="A2129" s="20">
        <v>41728</v>
      </c>
      <c r="B2129" s="35" t="s">
        <v>371</v>
      </c>
      <c r="C2129" s="37">
        <v>0.7</v>
      </c>
    </row>
    <row r="2130" spans="1:3">
      <c r="A2130" s="20">
        <v>41728</v>
      </c>
      <c r="B2130" s="35" t="s">
        <v>372</v>
      </c>
      <c r="C2130" s="37">
        <v>0.7</v>
      </c>
    </row>
    <row r="2131" spans="1:3">
      <c r="A2131" s="20">
        <v>41728</v>
      </c>
      <c r="B2131" s="35" t="s">
        <v>373</v>
      </c>
      <c r="C2131" s="37">
        <v>0.6</v>
      </c>
    </row>
    <row r="2132" spans="1:3">
      <c r="A2132" s="20">
        <v>41728</v>
      </c>
      <c r="B2132" s="35" t="s">
        <v>374</v>
      </c>
      <c r="C2132" s="37">
        <v>0.7</v>
      </c>
    </row>
    <row r="2133" spans="1:3">
      <c r="A2133" s="20">
        <v>41728</v>
      </c>
      <c r="B2133" s="35" t="s">
        <v>375</v>
      </c>
      <c r="C2133" s="37">
        <v>0.6</v>
      </c>
    </row>
    <row r="2134" spans="1:3">
      <c r="A2134" s="20">
        <v>41728</v>
      </c>
      <c r="B2134" s="35" t="s">
        <v>376</v>
      </c>
      <c r="C2134" s="37">
        <v>-0.2</v>
      </c>
    </row>
    <row r="2135" spans="1:3">
      <c r="A2135" s="20">
        <v>41728</v>
      </c>
      <c r="B2135" s="35" t="s">
        <v>377</v>
      </c>
      <c r="C2135" s="37">
        <v>-1.1000000000000001</v>
      </c>
    </row>
    <row r="2136" spans="1:3">
      <c r="A2136" s="20">
        <v>41728</v>
      </c>
      <c r="B2136" s="35" t="s">
        <v>378</v>
      </c>
      <c r="C2136" s="37">
        <v>-2</v>
      </c>
    </row>
    <row r="2137" spans="1:3">
      <c r="A2137" s="20">
        <v>41728</v>
      </c>
      <c r="B2137" s="35" t="s">
        <v>379</v>
      </c>
      <c r="C2137" s="37">
        <v>-2.8</v>
      </c>
    </row>
    <row r="2138" spans="1:3">
      <c r="A2138" s="20">
        <v>41728</v>
      </c>
      <c r="B2138" s="35" t="s">
        <v>380</v>
      </c>
      <c r="C2138" s="37">
        <v>-3.9</v>
      </c>
    </row>
    <row r="2139" spans="1:3">
      <c r="A2139" s="20">
        <v>41728</v>
      </c>
      <c r="B2139" s="35" t="s">
        <v>381</v>
      </c>
      <c r="C2139" s="37">
        <v>-4.7</v>
      </c>
    </row>
    <row r="2140" spans="1:3">
      <c r="A2140" s="20">
        <v>41728</v>
      </c>
      <c r="B2140" s="35" t="s">
        <v>382</v>
      </c>
      <c r="C2140" s="37">
        <v>-5.6</v>
      </c>
    </row>
    <row r="2141" spans="1:3">
      <c r="A2141" s="20">
        <v>41728</v>
      </c>
      <c r="B2141" s="35" t="s">
        <v>383</v>
      </c>
      <c r="C2141" s="37">
        <v>-5.8</v>
      </c>
    </row>
    <row r="2142" spans="1:3">
      <c r="A2142" s="20">
        <v>41729</v>
      </c>
      <c r="B2142" s="35" t="s">
        <v>360</v>
      </c>
      <c r="C2142" s="37">
        <v>-6.4</v>
      </c>
    </row>
    <row r="2143" spans="1:3">
      <c r="A2143" s="20">
        <v>41729</v>
      </c>
      <c r="B2143" s="35" t="s">
        <v>361</v>
      </c>
      <c r="C2143" s="37">
        <v>-6.8</v>
      </c>
    </row>
    <row r="2144" spans="1:3">
      <c r="A2144" s="20">
        <v>41729</v>
      </c>
      <c r="B2144" s="35" t="s">
        <v>362</v>
      </c>
      <c r="C2144" s="37">
        <v>-7.3</v>
      </c>
    </row>
    <row r="2145" spans="1:3">
      <c r="A2145" s="20">
        <v>41729</v>
      </c>
      <c r="B2145" s="35" t="s">
        <v>363</v>
      </c>
      <c r="C2145" s="37">
        <v>-7.9</v>
      </c>
    </row>
    <row r="2146" spans="1:3">
      <c r="A2146" s="20">
        <v>41729</v>
      </c>
      <c r="B2146" s="35" t="s">
        <v>364</v>
      </c>
      <c r="C2146" s="37">
        <v>-8.3000000000000007</v>
      </c>
    </row>
    <row r="2147" spans="1:3">
      <c r="A2147" s="20">
        <v>41729</v>
      </c>
      <c r="B2147" s="35" t="s">
        <v>365</v>
      </c>
      <c r="C2147" s="37">
        <v>-6.8</v>
      </c>
    </row>
    <row r="2148" spans="1:3">
      <c r="A2148" s="20">
        <v>41729</v>
      </c>
      <c r="B2148" s="35" t="s">
        <v>366</v>
      </c>
      <c r="C2148" s="37">
        <v>-5</v>
      </c>
    </row>
    <row r="2149" spans="1:3">
      <c r="A2149" s="20">
        <v>41729</v>
      </c>
      <c r="B2149" s="35" t="s">
        <v>367</v>
      </c>
      <c r="C2149" s="37">
        <v>-2.8</v>
      </c>
    </row>
    <row r="2150" spans="1:3">
      <c r="A2150" s="20">
        <v>41729</v>
      </c>
      <c r="B2150" s="35" t="s">
        <v>368</v>
      </c>
      <c r="C2150" s="37">
        <v>-0.8</v>
      </c>
    </row>
    <row r="2151" spans="1:3">
      <c r="A2151" s="20">
        <v>41729</v>
      </c>
      <c r="B2151" s="35" t="s">
        <v>369</v>
      </c>
      <c r="C2151" s="37">
        <v>0.7</v>
      </c>
    </row>
    <row r="2152" spans="1:3">
      <c r="A2152" s="20">
        <v>41729</v>
      </c>
      <c r="B2152" s="35" t="s">
        <v>370</v>
      </c>
      <c r="C2152" s="37">
        <v>2.1</v>
      </c>
    </row>
    <row r="2153" spans="1:3">
      <c r="A2153" s="20">
        <v>41729</v>
      </c>
      <c r="B2153" s="35" t="s">
        <v>371</v>
      </c>
      <c r="C2153" s="37">
        <v>3.3</v>
      </c>
    </row>
    <row r="2154" spans="1:3">
      <c r="A2154" s="20">
        <v>41729</v>
      </c>
      <c r="B2154" s="35" t="s">
        <v>372</v>
      </c>
      <c r="C2154" s="37">
        <v>3.3</v>
      </c>
    </row>
    <row r="2155" spans="1:3">
      <c r="A2155" s="20">
        <v>41729</v>
      </c>
      <c r="B2155" s="35" t="s">
        <v>373</v>
      </c>
      <c r="C2155" s="37">
        <v>4</v>
      </c>
    </row>
    <row r="2156" spans="1:3">
      <c r="A2156" s="20">
        <v>41729</v>
      </c>
      <c r="B2156" s="35" t="s">
        <v>374</v>
      </c>
      <c r="C2156" s="37">
        <v>3.5</v>
      </c>
    </row>
    <row r="2157" spans="1:3">
      <c r="A2157" s="20">
        <v>41729</v>
      </c>
      <c r="B2157" s="35" t="s">
        <v>375</v>
      </c>
      <c r="C2157" s="37">
        <v>2.2999999999999998</v>
      </c>
    </row>
    <row r="2158" spans="1:3">
      <c r="A2158" s="20">
        <v>41729</v>
      </c>
      <c r="B2158" s="35" t="s">
        <v>376</v>
      </c>
      <c r="C2158" s="37">
        <v>0.7</v>
      </c>
    </row>
    <row r="2159" spans="1:3">
      <c r="A2159" s="20">
        <v>41729</v>
      </c>
      <c r="B2159" s="35" t="s">
        <v>377</v>
      </c>
      <c r="C2159" s="37">
        <v>-1</v>
      </c>
    </row>
    <row r="2160" spans="1:3">
      <c r="A2160" s="20">
        <v>41729</v>
      </c>
      <c r="B2160" s="35" t="s">
        <v>378</v>
      </c>
      <c r="C2160" s="37">
        <v>-1.9</v>
      </c>
    </row>
    <row r="2161" spans="1:3">
      <c r="A2161" s="20">
        <v>41729</v>
      </c>
      <c r="B2161" s="35" t="s">
        <v>379</v>
      </c>
      <c r="C2161" s="37">
        <v>-1.9</v>
      </c>
    </row>
    <row r="2162" spans="1:3">
      <c r="A2162" s="20">
        <v>41729</v>
      </c>
      <c r="B2162" s="35" t="s">
        <v>380</v>
      </c>
      <c r="C2162" s="37">
        <v>-2.1</v>
      </c>
    </row>
    <row r="2163" spans="1:3">
      <c r="A2163" s="20">
        <v>41729</v>
      </c>
      <c r="B2163" s="35" t="s">
        <v>381</v>
      </c>
      <c r="C2163" s="37">
        <v>-2.9</v>
      </c>
    </row>
    <row r="2164" spans="1:3">
      <c r="A2164" s="20">
        <v>41729</v>
      </c>
      <c r="B2164" s="35" t="s">
        <v>382</v>
      </c>
      <c r="C2164" s="37">
        <v>-4</v>
      </c>
    </row>
    <row r="2165" spans="1:3">
      <c r="A2165" s="20">
        <v>41729</v>
      </c>
      <c r="B2165" s="35" t="s">
        <v>383</v>
      </c>
      <c r="C2165" s="37">
        <v>-4.5999999999999996</v>
      </c>
    </row>
    <row r="2166" spans="1:3">
      <c r="A2166" s="20">
        <v>41730</v>
      </c>
      <c r="B2166" s="35" t="s">
        <v>360</v>
      </c>
      <c r="C2166" s="37">
        <v>-4.7</v>
      </c>
    </row>
    <row r="2167" spans="1:3">
      <c r="A2167" s="20">
        <v>41730</v>
      </c>
      <c r="B2167" s="35" t="s">
        <v>361</v>
      </c>
      <c r="C2167" s="37">
        <v>-5.5</v>
      </c>
    </row>
    <row r="2168" spans="1:3">
      <c r="A2168" s="20">
        <v>41730</v>
      </c>
      <c r="B2168" s="35" t="s">
        <v>362</v>
      </c>
      <c r="C2168" s="37">
        <v>-5.6</v>
      </c>
    </row>
    <row r="2169" spans="1:3">
      <c r="A2169" s="20">
        <v>41730</v>
      </c>
      <c r="B2169" s="35" t="s">
        <v>363</v>
      </c>
      <c r="C2169" s="37">
        <v>-5.7</v>
      </c>
    </row>
    <row r="2170" spans="1:3">
      <c r="A2170" s="20">
        <v>41730</v>
      </c>
      <c r="B2170" s="35" t="s">
        <v>364</v>
      </c>
      <c r="C2170" s="37">
        <v>-6.5</v>
      </c>
    </row>
    <row r="2171" spans="1:3">
      <c r="A2171" s="20">
        <v>41730</v>
      </c>
      <c r="B2171" s="35" t="s">
        <v>365</v>
      </c>
      <c r="C2171" s="37">
        <v>-4.7</v>
      </c>
    </row>
    <row r="2172" spans="1:3">
      <c r="A2172" s="20">
        <v>41730</v>
      </c>
      <c r="B2172" s="35" t="s">
        <v>366</v>
      </c>
      <c r="C2172" s="37">
        <v>-2.2000000000000002</v>
      </c>
    </row>
    <row r="2173" spans="1:3">
      <c r="A2173" s="20">
        <v>41730</v>
      </c>
      <c r="B2173" s="35" t="s">
        <v>367</v>
      </c>
      <c r="C2173" s="37">
        <v>0</v>
      </c>
    </row>
    <row r="2174" spans="1:3">
      <c r="A2174" s="20">
        <v>41730</v>
      </c>
      <c r="B2174" s="35" t="s">
        <v>368</v>
      </c>
      <c r="C2174" s="37">
        <v>2.1</v>
      </c>
    </row>
    <row r="2175" spans="1:3">
      <c r="A2175" s="20">
        <v>41730</v>
      </c>
      <c r="B2175" s="35" t="s">
        <v>369</v>
      </c>
      <c r="C2175" s="37">
        <v>4.3</v>
      </c>
    </row>
    <row r="2176" spans="1:3">
      <c r="A2176" s="20">
        <v>41730</v>
      </c>
      <c r="B2176" s="35" t="s">
        <v>370</v>
      </c>
      <c r="C2176" s="37">
        <v>5.5</v>
      </c>
    </row>
    <row r="2177" spans="1:3">
      <c r="A2177" s="20">
        <v>41730</v>
      </c>
      <c r="B2177" s="35" t="s">
        <v>371</v>
      </c>
      <c r="C2177" s="37">
        <v>6.2</v>
      </c>
    </row>
    <row r="2178" spans="1:3">
      <c r="A2178" s="20">
        <v>41730</v>
      </c>
      <c r="B2178" s="35" t="s">
        <v>372</v>
      </c>
      <c r="C2178" s="37">
        <v>6.7</v>
      </c>
    </row>
    <row r="2179" spans="1:3">
      <c r="A2179" s="20">
        <v>41730</v>
      </c>
      <c r="B2179" s="35" t="s">
        <v>373</v>
      </c>
      <c r="C2179" s="37">
        <v>5.7</v>
      </c>
    </row>
    <row r="2180" spans="1:3">
      <c r="A2180" s="20">
        <v>41730</v>
      </c>
      <c r="B2180" s="35" t="s">
        <v>374</v>
      </c>
      <c r="C2180" s="37">
        <v>4.7</v>
      </c>
    </row>
    <row r="2181" spans="1:3">
      <c r="A2181" s="20">
        <v>41730</v>
      </c>
      <c r="B2181" s="35" t="s">
        <v>375</v>
      </c>
      <c r="C2181" s="37">
        <v>3.8</v>
      </c>
    </row>
    <row r="2182" spans="1:3">
      <c r="A2182" s="20">
        <v>41730</v>
      </c>
      <c r="B2182" s="35" t="s">
        <v>376</v>
      </c>
      <c r="C2182" s="37">
        <v>2.2000000000000002</v>
      </c>
    </row>
    <row r="2183" spans="1:3">
      <c r="A2183" s="20">
        <v>41730</v>
      </c>
      <c r="B2183" s="35" t="s">
        <v>377</v>
      </c>
      <c r="C2183" s="37">
        <v>1.3</v>
      </c>
    </row>
    <row r="2184" spans="1:3">
      <c r="A2184" s="20">
        <v>41730</v>
      </c>
      <c r="B2184" s="35" t="s">
        <v>378</v>
      </c>
      <c r="C2184" s="37">
        <v>0.8</v>
      </c>
    </row>
    <row r="2185" spans="1:3">
      <c r="A2185" s="20">
        <v>41730</v>
      </c>
      <c r="B2185" s="35" t="s">
        <v>379</v>
      </c>
      <c r="C2185" s="37">
        <v>0.4</v>
      </c>
    </row>
    <row r="2186" spans="1:3">
      <c r="A2186" s="20">
        <v>41730</v>
      </c>
      <c r="B2186" s="35" t="s">
        <v>380</v>
      </c>
      <c r="C2186" s="37">
        <v>-0.5</v>
      </c>
    </row>
    <row r="2187" spans="1:3">
      <c r="A2187" s="20">
        <v>41730</v>
      </c>
      <c r="B2187" s="35" t="s">
        <v>381</v>
      </c>
      <c r="C2187" s="37">
        <v>-0.8</v>
      </c>
    </row>
    <row r="2188" spans="1:3">
      <c r="A2188" s="20">
        <v>41730</v>
      </c>
      <c r="B2188" s="35" t="s">
        <v>382</v>
      </c>
      <c r="C2188" s="37">
        <v>-1.3</v>
      </c>
    </row>
    <row r="2189" spans="1:3">
      <c r="A2189" s="20">
        <v>41730</v>
      </c>
      <c r="B2189" s="35" t="s">
        <v>383</v>
      </c>
      <c r="C2189" s="37">
        <v>-0.7</v>
      </c>
    </row>
    <row r="2190" spans="1:3">
      <c r="A2190" s="20">
        <v>41731</v>
      </c>
      <c r="B2190" s="35" t="s">
        <v>360</v>
      </c>
      <c r="C2190" s="37">
        <v>0</v>
      </c>
    </row>
    <row r="2191" spans="1:3">
      <c r="A2191" s="20">
        <v>41731</v>
      </c>
      <c r="B2191" s="35" t="s">
        <v>361</v>
      </c>
      <c r="C2191" s="37">
        <v>-0.1</v>
      </c>
    </row>
    <row r="2192" spans="1:3">
      <c r="A2192" s="20">
        <v>41731</v>
      </c>
      <c r="B2192" s="35" t="s">
        <v>362</v>
      </c>
      <c r="C2192" s="37">
        <v>-0.1</v>
      </c>
    </row>
    <row r="2193" spans="1:3">
      <c r="A2193" s="20">
        <v>41731</v>
      </c>
      <c r="B2193" s="35" t="s">
        <v>363</v>
      </c>
      <c r="C2193" s="37">
        <v>-0.4</v>
      </c>
    </row>
    <row r="2194" spans="1:3">
      <c r="A2194" s="20">
        <v>41731</v>
      </c>
      <c r="B2194" s="35" t="s">
        <v>364</v>
      </c>
      <c r="C2194" s="37">
        <v>-0.5</v>
      </c>
    </row>
    <row r="2195" spans="1:3">
      <c r="A2195" s="20">
        <v>41731</v>
      </c>
      <c r="B2195" s="35" t="s">
        <v>365</v>
      </c>
      <c r="C2195" s="37">
        <v>-0.4</v>
      </c>
    </row>
    <row r="2196" spans="1:3">
      <c r="A2196" s="20">
        <v>41731</v>
      </c>
      <c r="B2196" s="35" t="s">
        <v>366</v>
      </c>
      <c r="C2196" s="37">
        <v>1.4</v>
      </c>
    </row>
    <row r="2197" spans="1:3">
      <c r="A2197" s="20">
        <v>41731</v>
      </c>
      <c r="B2197" s="35" t="s">
        <v>367</v>
      </c>
      <c r="C2197" s="37">
        <v>2.7</v>
      </c>
    </row>
    <row r="2198" spans="1:3">
      <c r="A2198" s="20">
        <v>41731</v>
      </c>
      <c r="B2198" s="35" t="s">
        <v>368</v>
      </c>
      <c r="C2198" s="37">
        <v>3.4</v>
      </c>
    </row>
    <row r="2199" spans="1:3">
      <c r="A2199" s="20">
        <v>41731</v>
      </c>
      <c r="B2199" s="35" t="s">
        <v>369</v>
      </c>
      <c r="C2199" s="37">
        <v>5.3</v>
      </c>
    </row>
    <row r="2200" spans="1:3">
      <c r="A2200" s="20">
        <v>41731</v>
      </c>
      <c r="B2200" s="35" t="s">
        <v>370</v>
      </c>
      <c r="C2200" s="37">
        <v>7.3</v>
      </c>
    </row>
    <row r="2201" spans="1:3">
      <c r="A2201" s="20">
        <v>41731</v>
      </c>
      <c r="B2201" s="35" t="s">
        <v>371</v>
      </c>
      <c r="C2201" s="37">
        <v>7.9</v>
      </c>
    </row>
    <row r="2202" spans="1:3">
      <c r="A2202" s="20">
        <v>41731</v>
      </c>
      <c r="B2202" s="35" t="s">
        <v>372</v>
      </c>
      <c r="C2202" s="37">
        <v>8.6</v>
      </c>
    </row>
    <row r="2203" spans="1:3">
      <c r="A2203" s="20">
        <v>41731</v>
      </c>
      <c r="B2203" s="35" t="s">
        <v>373</v>
      </c>
      <c r="C2203" s="37">
        <v>9.1</v>
      </c>
    </row>
    <row r="2204" spans="1:3">
      <c r="A2204" s="20">
        <v>41731</v>
      </c>
      <c r="B2204" s="35" t="s">
        <v>374</v>
      </c>
      <c r="C2204" s="37">
        <v>7.9</v>
      </c>
    </row>
    <row r="2205" spans="1:3">
      <c r="A2205" s="20">
        <v>41731</v>
      </c>
      <c r="B2205" s="35" t="s">
        <v>375</v>
      </c>
      <c r="C2205" s="37">
        <v>6.5</v>
      </c>
    </row>
    <row r="2206" spans="1:3">
      <c r="A2206" s="20">
        <v>41731</v>
      </c>
      <c r="B2206" s="35" t="s">
        <v>376</v>
      </c>
      <c r="C2206" s="37">
        <v>5.3</v>
      </c>
    </row>
    <row r="2207" spans="1:3">
      <c r="A2207" s="20">
        <v>41731</v>
      </c>
      <c r="B2207" s="35" t="s">
        <v>377</v>
      </c>
      <c r="C2207" s="37">
        <v>4.2</v>
      </c>
    </row>
    <row r="2208" spans="1:3">
      <c r="A2208" s="20">
        <v>41731</v>
      </c>
      <c r="B2208" s="35" t="s">
        <v>378</v>
      </c>
      <c r="C2208" s="37">
        <v>2.7</v>
      </c>
    </row>
    <row r="2209" spans="1:3">
      <c r="A2209" s="20">
        <v>41731</v>
      </c>
      <c r="B2209" s="35" t="s">
        <v>379</v>
      </c>
      <c r="C2209" s="37">
        <v>1.4</v>
      </c>
    </row>
    <row r="2210" spans="1:3">
      <c r="A2210" s="20">
        <v>41731</v>
      </c>
      <c r="B2210" s="35" t="s">
        <v>380</v>
      </c>
      <c r="C2210" s="37">
        <v>1.4</v>
      </c>
    </row>
    <row r="2211" spans="1:3">
      <c r="A2211" s="20">
        <v>41731</v>
      </c>
      <c r="B2211" s="35" t="s">
        <v>381</v>
      </c>
      <c r="C2211" s="37">
        <v>0.6</v>
      </c>
    </row>
    <row r="2212" spans="1:3">
      <c r="A2212" s="20">
        <v>41731</v>
      </c>
      <c r="B2212" s="35" t="s">
        <v>382</v>
      </c>
      <c r="C2212" s="37">
        <v>-0.4</v>
      </c>
    </row>
    <row r="2213" spans="1:3">
      <c r="A2213" s="20">
        <v>41731</v>
      </c>
      <c r="B2213" s="35" t="s">
        <v>383</v>
      </c>
      <c r="C2213" s="37">
        <v>-1.7</v>
      </c>
    </row>
    <row r="2214" spans="1:3">
      <c r="A2214" s="20">
        <v>41732</v>
      </c>
      <c r="B2214" s="35" t="s">
        <v>360</v>
      </c>
      <c r="C2214" s="37">
        <v>-2</v>
      </c>
    </row>
    <row r="2215" spans="1:3">
      <c r="A2215" s="20">
        <v>41732</v>
      </c>
      <c r="B2215" s="35" t="s">
        <v>361</v>
      </c>
      <c r="C2215" s="37">
        <v>-2.5</v>
      </c>
    </row>
    <row r="2216" spans="1:3">
      <c r="A2216" s="20">
        <v>41732</v>
      </c>
      <c r="B2216" s="35" t="s">
        <v>362</v>
      </c>
      <c r="C2216" s="37">
        <v>-2.9</v>
      </c>
    </row>
    <row r="2217" spans="1:3">
      <c r="A2217" s="20">
        <v>41732</v>
      </c>
      <c r="B2217" s="35" t="s">
        <v>363</v>
      </c>
      <c r="C2217" s="37">
        <v>-3.7</v>
      </c>
    </row>
    <row r="2218" spans="1:3">
      <c r="A2218" s="20">
        <v>41732</v>
      </c>
      <c r="B2218" s="35" t="s">
        <v>364</v>
      </c>
      <c r="C2218" s="37">
        <v>-4.0999999999999996</v>
      </c>
    </row>
    <row r="2219" spans="1:3">
      <c r="A2219" s="20">
        <v>41732</v>
      </c>
      <c r="B2219" s="35" t="s">
        <v>365</v>
      </c>
      <c r="C2219" s="37">
        <v>-3.3</v>
      </c>
    </row>
    <row r="2220" spans="1:3">
      <c r="A2220" s="20">
        <v>41732</v>
      </c>
      <c r="B2220" s="35" t="s">
        <v>366</v>
      </c>
      <c r="C2220" s="37">
        <v>-0.7</v>
      </c>
    </row>
    <row r="2221" spans="1:3">
      <c r="A2221" s="20">
        <v>41732</v>
      </c>
      <c r="B2221" s="35" t="s">
        <v>367</v>
      </c>
      <c r="C2221" s="37">
        <v>1.9</v>
      </c>
    </row>
    <row r="2222" spans="1:3">
      <c r="A2222" s="20">
        <v>41732</v>
      </c>
      <c r="B2222" s="35" t="s">
        <v>368</v>
      </c>
      <c r="C2222" s="37">
        <v>4.5999999999999996</v>
      </c>
    </row>
    <row r="2223" spans="1:3">
      <c r="A2223" s="20">
        <v>41732</v>
      </c>
      <c r="B2223" s="35" t="s">
        <v>369</v>
      </c>
      <c r="C2223" s="37">
        <v>6.7</v>
      </c>
    </row>
    <row r="2224" spans="1:3">
      <c r="A2224" s="20">
        <v>41732</v>
      </c>
      <c r="B2224" s="35" t="s">
        <v>370</v>
      </c>
      <c r="C2224" s="37">
        <v>9.1999999999999993</v>
      </c>
    </row>
    <row r="2225" spans="1:3">
      <c r="A2225" s="20">
        <v>41732</v>
      </c>
      <c r="B2225" s="35" t="s">
        <v>371</v>
      </c>
      <c r="C2225" s="37">
        <v>8.1999999999999993</v>
      </c>
    </row>
    <row r="2226" spans="1:3">
      <c r="A2226" s="20">
        <v>41732</v>
      </c>
      <c r="B2226" s="35" t="s">
        <v>372</v>
      </c>
      <c r="C2226" s="37">
        <v>7.3</v>
      </c>
    </row>
    <row r="2227" spans="1:3">
      <c r="A2227" s="20">
        <v>41732</v>
      </c>
      <c r="B2227" s="35" t="s">
        <v>373</v>
      </c>
      <c r="C2227" s="37">
        <v>6.9</v>
      </c>
    </row>
    <row r="2228" spans="1:3">
      <c r="A2228" s="20">
        <v>41732</v>
      </c>
      <c r="B2228" s="35" t="s">
        <v>374</v>
      </c>
      <c r="C2228" s="37">
        <v>8</v>
      </c>
    </row>
    <row r="2229" spans="1:3">
      <c r="A2229" s="20">
        <v>41732</v>
      </c>
      <c r="B2229" s="35" t="s">
        <v>375</v>
      </c>
      <c r="C2229" s="37">
        <v>7.2</v>
      </c>
    </row>
    <row r="2230" spans="1:3">
      <c r="A2230" s="20">
        <v>41732</v>
      </c>
      <c r="B2230" s="35" t="s">
        <v>376</v>
      </c>
      <c r="C2230" s="37">
        <v>6.2</v>
      </c>
    </row>
    <row r="2231" spans="1:3">
      <c r="A2231" s="20">
        <v>41732</v>
      </c>
      <c r="B2231" s="35" t="s">
        <v>377</v>
      </c>
      <c r="C2231" s="37">
        <v>4.7</v>
      </c>
    </row>
    <row r="2232" spans="1:3">
      <c r="A2232" s="20">
        <v>41732</v>
      </c>
      <c r="B2232" s="35" t="s">
        <v>378</v>
      </c>
      <c r="C2232" s="37">
        <v>4.4000000000000004</v>
      </c>
    </row>
    <row r="2233" spans="1:3">
      <c r="A2233" s="20">
        <v>41732</v>
      </c>
      <c r="B2233" s="35" t="s">
        <v>379</v>
      </c>
      <c r="C2233" s="37">
        <v>3.4</v>
      </c>
    </row>
    <row r="2234" spans="1:3">
      <c r="A2234" s="20">
        <v>41732</v>
      </c>
      <c r="B2234" s="35" t="s">
        <v>380</v>
      </c>
      <c r="C2234" s="37">
        <v>3.8</v>
      </c>
    </row>
    <row r="2235" spans="1:3">
      <c r="A2235" s="20">
        <v>41732</v>
      </c>
      <c r="B2235" s="35" t="s">
        <v>381</v>
      </c>
      <c r="C2235" s="37">
        <v>3.7</v>
      </c>
    </row>
    <row r="2236" spans="1:3">
      <c r="A2236" s="20">
        <v>41732</v>
      </c>
      <c r="B2236" s="35" t="s">
        <v>382</v>
      </c>
      <c r="C2236" s="37">
        <v>3.4</v>
      </c>
    </row>
    <row r="2237" spans="1:3">
      <c r="A2237" s="20">
        <v>41732</v>
      </c>
      <c r="B2237" s="35" t="s">
        <v>383</v>
      </c>
      <c r="C2237" s="37">
        <v>3.2</v>
      </c>
    </row>
    <row r="2238" spans="1:3">
      <c r="A2238" s="20">
        <v>41733</v>
      </c>
      <c r="B2238" s="35" t="s">
        <v>360</v>
      </c>
      <c r="C2238" s="37">
        <v>2.5</v>
      </c>
    </row>
    <row r="2239" spans="1:3">
      <c r="A2239" s="20">
        <v>41733</v>
      </c>
      <c r="B2239" s="35" t="s">
        <v>361</v>
      </c>
      <c r="C2239" s="37">
        <v>2.1</v>
      </c>
    </row>
    <row r="2240" spans="1:3">
      <c r="A2240" s="20">
        <v>41733</v>
      </c>
      <c r="B2240" s="35" t="s">
        <v>362</v>
      </c>
      <c r="C2240" s="37">
        <v>2.6</v>
      </c>
    </row>
    <row r="2241" spans="1:3">
      <c r="A2241" s="20">
        <v>41733</v>
      </c>
      <c r="B2241" s="35" t="s">
        <v>363</v>
      </c>
      <c r="C2241" s="37">
        <v>2.2000000000000002</v>
      </c>
    </row>
    <row r="2242" spans="1:3">
      <c r="A2242" s="20">
        <v>41733</v>
      </c>
      <c r="B2242" s="35" t="s">
        <v>364</v>
      </c>
      <c r="C2242" s="37">
        <v>1.8</v>
      </c>
    </row>
    <row r="2243" spans="1:3">
      <c r="A2243" s="20">
        <v>41733</v>
      </c>
      <c r="B2243" s="35" t="s">
        <v>365</v>
      </c>
      <c r="C2243" s="37">
        <v>2</v>
      </c>
    </row>
    <row r="2244" spans="1:3">
      <c r="A2244" s="20">
        <v>41733</v>
      </c>
      <c r="B2244" s="35" t="s">
        <v>366</v>
      </c>
      <c r="C2244" s="37">
        <v>3.8</v>
      </c>
    </row>
    <row r="2245" spans="1:3">
      <c r="A2245" s="20">
        <v>41733</v>
      </c>
      <c r="B2245" s="35" t="s">
        <v>367</v>
      </c>
      <c r="C2245" s="37">
        <v>5</v>
      </c>
    </row>
    <row r="2246" spans="1:3">
      <c r="A2246" s="20">
        <v>41733</v>
      </c>
      <c r="B2246" s="35" t="s">
        <v>368</v>
      </c>
      <c r="C2246" s="37">
        <v>7.6</v>
      </c>
    </row>
    <row r="2247" spans="1:3">
      <c r="A2247" s="20">
        <v>41733</v>
      </c>
      <c r="B2247" s="35" t="s">
        <v>369</v>
      </c>
      <c r="C2247" s="37">
        <v>9.1</v>
      </c>
    </row>
    <row r="2248" spans="1:3">
      <c r="A2248" s="20">
        <v>41733</v>
      </c>
      <c r="B2248" s="35" t="s">
        <v>370</v>
      </c>
      <c r="C2248" s="37">
        <v>8.4</v>
      </c>
    </row>
    <row r="2249" spans="1:3">
      <c r="A2249" s="20">
        <v>41733</v>
      </c>
      <c r="B2249" s="35" t="s">
        <v>371</v>
      </c>
      <c r="C2249" s="37">
        <v>7.4</v>
      </c>
    </row>
    <row r="2250" spans="1:3">
      <c r="A2250" s="20">
        <v>41733</v>
      </c>
      <c r="B2250" s="35" t="s">
        <v>372</v>
      </c>
      <c r="C2250" s="37">
        <v>6.1</v>
      </c>
    </row>
    <row r="2251" spans="1:3">
      <c r="A2251" s="20">
        <v>41733</v>
      </c>
      <c r="B2251" s="35" t="s">
        <v>373</v>
      </c>
      <c r="C2251" s="37">
        <v>7.9</v>
      </c>
    </row>
    <row r="2252" spans="1:3">
      <c r="A2252" s="20">
        <v>41733</v>
      </c>
      <c r="B2252" s="35" t="s">
        <v>374</v>
      </c>
      <c r="C2252" s="37">
        <v>7</v>
      </c>
    </row>
    <row r="2253" spans="1:3">
      <c r="A2253" s="20">
        <v>41733</v>
      </c>
      <c r="B2253" s="35" t="s">
        <v>375</v>
      </c>
      <c r="C2253" s="37">
        <v>6</v>
      </c>
    </row>
    <row r="2254" spans="1:3">
      <c r="A2254" s="20">
        <v>41733</v>
      </c>
      <c r="B2254" s="35" t="s">
        <v>376</v>
      </c>
      <c r="C2254" s="37">
        <v>4.5</v>
      </c>
    </row>
    <row r="2255" spans="1:3">
      <c r="A2255" s="20">
        <v>41733</v>
      </c>
      <c r="B2255" s="35" t="s">
        <v>377</v>
      </c>
      <c r="C2255" s="37">
        <v>3</v>
      </c>
    </row>
    <row r="2256" spans="1:3">
      <c r="A2256" s="20">
        <v>41733</v>
      </c>
      <c r="B2256" s="35" t="s">
        <v>378</v>
      </c>
      <c r="C2256" s="37">
        <v>1.4</v>
      </c>
    </row>
    <row r="2257" spans="1:3">
      <c r="A2257" s="20">
        <v>41733</v>
      </c>
      <c r="B2257" s="35" t="s">
        <v>379</v>
      </c>
      <c r="C2257" s="37">
        <v>0.2</v>
      </c>
    </row>
    <row r="2258" spans="1:3">
      <c r="A2258" s="20">
        <v>41733</v>
      </c>
      <c r="B2258" s="35" t="s">
        <v>380</v>
      </c>
      <c r="C2258" s="37">
        <v>-1.3</v>
      </c>
    </row>
    <row r="2259" spans="1:3">
      <c r="A2259" s="20">
        <v>41733</v>
      </c>
      <c r="B2259" s="35" t="s">
        <v>381</v>
      </c>
      <c r="C2259" s="37">
        <v>-1.8</v>
      </c>
    </row>
    <row r="2260" spans="1:3">
      <c r="A2260" s="20">
        <v>41733</v>
      </c>
      <c r="B2260" s="35" t="s">
        <v>382</v>
      </c>
      <c r="C2260" s="37">
        <v>-1.8</v>
      </c>
    </row>
    <row r="2261" spans="1:3">
      <c r="A2261" s="20">
        <v>41733</v>
      </c>
      <c r="B2261" s="35" t="s">
        <v>383</v>
      </c>
      <c r="C2261" s="37">
        <v>-2.7</v>
      </c>
    </row>
    <row r="2262" spans="1:3">
      <c r="A2262" s="20">
        <v>41734</v>
      </c>
      <c r="B2262" s="35" t="s">
        <v>360</v>
      </c>
      <c r="C2262" s="37">
        <v>-3.1</v>
      </c>
    </row>
    <row r="2263" spans="1:3">
      <c r="A2263" s="20">
        <v>41734</v>
      </c>
      <c r="B2263" s="35" t="s">
        <v>361</v>
      </c>
      <c r="C2263" s="37">
        <v>-3.5</v>
      </c>
    </row>
    <row r="2264" spans="1:3">
      <c r="A2264" s="20">
        <v>41734</v>
      </c>
      <c r="B2264" s="35" t="s">
        <v>362</v>
      </c>
      <c r="C2264" s="37">
        <v>-3.3</v>
      </c>
    </row>
    <row r="2265" spans="1:3">
      <c r="A2265" s="20">
        <v>41734</v>
      </c>
      <c r="B2265" s="35" t="s">
        <v>363</v>
      </c>
      <c r="C2265" s="37">
        <v>-4.7</v>
      </c>
    </row>
    <row r="2266" spans="1:3">
      <c r="A2266" s="20">
        <v>41734</v>
      </c>
      <c r="B2266" s="35" t="s">
        <v>364</v>
      </c>
      <c r="C2266" s="37">
        <v>-4.7</v>
      </c>
    </row>
    <row r="2267" spans="1:3">
      <c r="A2267" s="20">
        <v>41734</v>
      </c>
      <c r="B2267" s="35" t="s">
        <v>365</v>
      </c>
      <c r="C2267" s="37">
        <v>-4.0999999999999996</v>
      </c>
    </row>
    <row r="2268" spans="1:3">
      <c r="A2268" s="20">
        <v>41734</v>
      </c>
      <c r="B2268" s="35" t="s">
        <v>366</v>
      </c>
      <c r="C2268" s="37">
        <v>-2.1</v>
      </c>
    </row>
    <row r="2269" spans="1:3">
      <c r="A2269" s="20">
        <v>41734</v>
      </c>
      <c r="B2269" s="35" t="s">
        <v>367</v>
      </c>
      <c r="C2269" s="37">
        <v>-0.7</v>
      </c>
    </row>
    <row r="2270" spans="1:3">
      <c r="A2270" s="20">
        <v>41734</v>
      </c>
      <c r="B2270" s="35" t="s">
        <v>368</v>
      </c>
      <c r="C2270" s="37">
        <v>3</v>
      </c>
    </row>
    <row r="2271" spans="1:3">
      <c r="A2271" s="20">
        <v>41734</v>
      </c>
      <c r="B2271" s="35" t="s">
        <v>369</v>
      </c>
      <c r="C2271" s="37">
        <v>6.4</v>
      </c>
    </row>
    <row r="2272" spans="1:3">
      <c r="A2272" s="20">
        <v>41734</v>
      </c>
      <c r="B2272" s="35" t="s">
        <v>370</v>
      </c>
      <c r="C2272" s="37">
        <v>8.5</v>
      </c>
    </row>
    <row r="2273" spans="1:3">
      <c r="A2273" s="20">
        <v>41734</v>
      </c>
      <c r="B2273" s="35" t="s">
        <v>371</v>
      </c>
      <c r="C2273" s="37">
        <v>9.4</v>
      </c>
    </row>
    <row r="2274" spans="1:3">
      <c r="A2274" s="20">
        <v>41734</v>
      </c>
      <c r="B2274" s="35" t="s">
        <v>372</v>
      </c>
      <c r="C2274" s="37">
        <v>10.5</v>
      </c>
    </row>
    <row r="2275" spans="1:3">
      <c r="A2275" s="20">
        <v>41734</v>
      </c>
      <c r="B2275" s="35" t="s">
        <v>373</v>
      </c>
      <c r="C2275" s="37">
        <v>9.5</v>
      </c>
    </row>
    <row r="2276" spans="1:3">
      <c r="A2276" s="20">
        <v>41734</v>
      </c>
      <c r="B2276" s="35" t="s">
        <v>374</v>
      </c>
      <c r="C2276" s="37">
        <v>9.3000000000000007</v>
      </c>
    </row>
    <row r="2277" spans="1:3">
      <c r="A2277" s="20">
        <v>41734</v>
      </c>
      <c r="B2277" s="35" t="s">
        <v>375</v>
      </c>
      <c r="C2277" s="37">
        <v>8.6999999999999993</v>
      </c>
    </row>
    <row r="2278" spans="1:3">
      <c r="A2278" s="20">
        <v>41734</v>
      </c>
      <c r="B2278" s="35" t="s">
        <v>376</v>
      </c>
      <c r="C2278" s="37">
        <v>7.7</v>
      </c>
    </row>
    <row r="2279" spans="1:3">
      <c r="A2279" s="20">
        <v>41734</v>
      </c>
      <c r="B2279" s="35" t="s">
        <v>377</v>
      </c>
      <c r="C2279" s="37">
        <v>6.1</v>
      </c>
    </row>
    <row r="2280" spans="1:3">
      <c r="A2280" s="20">
        <v>41734</v>
      </c>
      <c r="B2280" s="35" t="s">
        <v>378</v>
      </c>
      <c r="C2280" s="37">
        <v>4.8</v>
      </c>
    </row>
    <row r="2281" spans="1:3">
      <c r="A2281" s="20">
        <v>41734</v>
      </c>
      <c r="B2281" s="35" t="s">
        <v>379</v>
      </c>
      <c r="C2281" s="37">
        <v>3.9</v>
      </c>
    </row>
    <row r="2282" spans="1:3">
      <c r="A2282" s="20">
        <v>41734</v>
      </c>
      <c r="B2282" s="35" t="s">
        <v>380</v>
      </c>
      <c r="C2282" s="37">
        <v>2.8</v>
      </c>
    </row>
    <row r="2283" spans="1:3">
      <c r="A2283" s="20">
        <v>41734</v>
      </c>
      <c r="B2283" s="35" t="s">
        <v>381</v>
      </c>
      <c r="C2283" s="37">
        <v>2.2000000000000002</v>
      </c>
    </row>
    <row r="2284" spans="1:3">
      <c r="A2284" s="20">
        <v>41734</v>
      </c>
      <c r="B2284" s="35" t="s">
        <v>382</v>
      </c>
      <c r="C2284" s="37">
        <v>2.1</v>
      </c>
    </row>
    <row r="2285" spans="1:3">
      <c r="A2285" s="20">
        <v>41734</v>
      </c>
      <c r="B2285" s="35" t="s">
        <v>383</v>
      </c>
      <c r="C2285" s="37">
        <v>2.1</v>
      </c>
    </row>
    <row r="2286" spans="1:3">
      <c r="A2286" s="20">
        <v>41735</v>
      </c>
      <c r="B2286" s="35" t="s">
        <v>360</v>
      </c>
      <c r="C2286" s="37">
        <v>2</v>
      </c>
    </row>
    <row r="2287" spans="1:3">
      <c r="A2287" s="20">
        <v>41735</v>
      </c>
      <c r="B2287" s="35" t="s">
        <v>361</v>
      </c>
      <c r="C2287" s="37">
        <v>1.9</v>
      </c>
    </row>
    <row r="2288" spans="1:3">
      <c r="A2288" s="20">
        <v>41735</v>
      </c>
      <c r="B2288" s="35" t="s">
        <v>362</v>
      </c>
      <c r="C2288" s="37">
        <v>0.6</v>
      </c>
    </row>
    <row r="2289" spans="1:3">
      <c r="A2289" s="20">
        <v>41735</v>
      </c>
      <c r="B2289" s="35" t="s">
        <v>363</v>
      </c>
      <c r="C2289" s="37">
        <v>0.3</v>
      </c>
    </row>
    <row r="2290" spans="1:3">
      <c r="A2290" s="20">
        <v>41735</v>
      </c>
      <c r="B2290" s="35" t="s">
        <v>364</v>
      </c>
      <c r="C2290" s="37">
        <v>0.2</v>
      </c>
    </row>
    <row r="2291" spans="1:3">
      <c r="A2291" s="20">
        <v>41735</v>
      </c>
      <c r="B2291" s="35" t="s">
        <v>365</v>
      </c>
      <c r="C2291" s="37">
        <v>0</v>
      </c>
    </row>
    <row r="2292" spans="1:3">
      <c r="A2292" s="20">
        <v>41735</v>
      </c>
      <c r="B2292" s="35" t="s">
        <v>366</v>
      </c>
      <c r="C2292" s="37">
        <v>0.3</v>
      </c>
    </row>
    <row r="2293" spans="1:3">
      <c r="A2293" s="20">
        <v>41735</v>
      </c>
      <c r="B2293" s="35" t="s">
        <v>367</v>
      </c>
      <c r="C2293" s="37">
        <v>0.1</v>
      </c>
    </row>
    <row r="2294" spans="1:3">
      <c r="A2294" s="20">
        <v>41735</v>
      </c>
      <c r="B2294" s="35" t="s">
        <v>368</v>
      </c>
      <c r="C2294" s="37">
        <v>0.3</v>
      </c>
    </row>
    <row r="2295" spans="1:3">
      <c r="A2295" s="20">
        <v>41735</v>
      </c>
      <c r="B2295" s="35" t="s">
        <v>369</v>
      </c>
      <c r="C2295" s="37">
        <v>0.5</v>
      </c>
    </row>
    <row r="2296" spans="1:3">
      <c r="A2296" s="20">
        <v>41735</v>
      </c>
      <c r="B2296" s="35" t="s">
        <v>370</v>
      </c>
      <c r="C2296" s="37">
        <v>1.1000000000000001</v>
      </c>
    </row>
    <row r="2297" spans="1:3">
      <c r="A2297" s="20">
        <v>41735</v>
      </c>
      <c r="B2297" s="35" t="s">
        <v>371</v>
      </c>
      <c r="C2297" s="37">
        <v>2.2999999999999998</v>
      </c>
    </row>
    <row r="2298" spans="1:3">
      <c r="A2298" s="20">
        <v>41735</v>
      </c>
      <c r="B2298" s="35" t="s">
        <v>372</v>
      </c>
      <c r="C2298" s="37">
        <v>3</v>
      </c>
    </row>
    <row r="2299" spans="1:3">
      <c r="A2299" s="20">
        <v>41735</v>
      </c>
      <c r="B2299" s="35" t="s">
        <v>373</v>
      </c>
      <c r="C2299" s="37">
        <v>2.1</v>
      </c>
    </row>
    <row r="2300" spans="1:3">
      <c r="A2300" s="20">
        <v>41735</v>
      </c>
      <c r="B2300" s="35" t="s">
        <v>374</v>
      </c>
      <c r="C2300" s="37">
        <v>1.8</v>
      </c>
    </row>
    <row r="2301" spans="1:3">
      <c r="A2301" s="20">
        <v>41735</v>
      </c>
      <c r="B2301" s="35" t="s">
        <v>375</v>
      </c>
      <c r="C2301" s="37">
        <v>0.5</v>
      </c>
    </row>
    <row r="2302" spans="1:3">
      <c r="A2302" s="20">
        <v>41735</v>
      </c>
      <c r="B2302" s="35" t="s">
        <v>376</v>
      </c>
      <c r="C2302" s="37">
        <v>0.2</v>
      </c>
    </row>
    <row r="2303" spans="1:3">
      <c r="A2303" s="20">
        <v>41735</v>
      </c>
      <c r="B2303" s="35" t="s">
        <v>377</v>
      </c>
      <c r="C2303" s="37">
        <v>-0.1</v>
      </c>
    </row>
    <row r="2304" spans="1:3">
      <c r="A2304" s="20">
        <v>41735</v>
      </c>
      <c r="B2304" s="35" t="s">
        <v>378</v>
      </c>
      <c r="C2304" s="37">
        <v>-0.4</v>
      </c>
    </row>
    <row r="2305" spans="1:3">
      <c r="A2305" s="20">
        <v>41735</v>
      </c>
      <c r="B2305" s="35" t="s">
        <v>379</v>
      </c>
      <c r="C2305" s="37">
        <v>-0.4</v>
      </c>
    </row>
    <row r="2306" spans="1:3">
      <c r="A2306" s="20">
        <v>41735</v>
      </c>
      <c r="B2306" s="35" t="s">
        <v>380</v>
      </c>
      <c r="C2306" s="37">
        <v>-0.6</v>
      </c>
    </row>
    <row r="2307" spans="1:3">
      <c r="A2307" s="20">
        <v>41735</v>
      </c>
      <c r="B2307" s="35" t="s">
        <v>381</v>
      </c>
      <c r="C2307" s="37">
        <v>-0.6</v>
      </c>
    </row>
    <row r="2308" spans="1:3">
      <c r="A2308" s="20">
        <v>41735</v>
      </c>
      <c r="B2308" s="35" t="s">
        <v>382</v>
      </c>
      <c r="C2308" s="37">
        <v>-0.7</v>
      </c>
    </row>
    <row r="2309" spans="1:3">
      <c r="A2309" s="20">
        <v>41735</v>
      </c>
      <c r="B2309" s="35" t="s">
        <v>383</v>
      </c>
      <c r="C2309" s="37">
        <v>-0.9</v>
      </c>
    </row>
    <row r="2310" spans="1:3">
      <c r="A2310" s="20">
        <v>41736</v>
      </c>
      <c r="B2310" s="35" t="s">
        <v>360</v>
      </c>
      <c r="C2310" s="37">
        <v>-0.8</v>
      </c>
    </row>
    <row r="2311" spans="1:3">
      <c r="A2311" s="20">
        <v>41736</v>
      </c>
      <c r="B2311" s="35" t="s">
        <v>361</v>
      </c>
      <c r="C2311" s="37">
        <v>-0.9</v>
      </c>
    </row>
    <row r="2312" spans="1:3">
      <c r="A2312" s="20">
        <v>41736</v>
      </c>
      <c r="B2312" s="35" t="s">
        <v>362</v>
      </c>
      <c r="C2312" s="37">
        <v>-1.1000000000000001</v>
      </c>
    </row>
    <row r="2313" spans="1:3">
      <c r="A2313" s="20">
        <v>41736</v>
      </c>
      <c r="B2313" s="35" t="s">
        <v>363</v>
      </c>
      <c r="C2313" s="37">
        <v>-1.3</v>
      </c>
    </row>
    <row r="2314" spans="1:3">
      <c r="A2314" s="20">
        <v>41736</v>
      </c>
      <c r="B2314" s="35" t="s">
        <v>364</v>
      </c>
      <c r="C2314" s="37">
        <v>-1.7</v>
      </c>
    </row>
    <row r="2315" spans="1:3">
      <c r="A2315" s="20">
        <v>41736</v>
      </c>
      <c r="B2315" s="35" t="s">
        <v>365</v>
      </c>
      <c r="C2315" s="37">
        <v>-1.6</v>
      </c>
    </row>
    <row r="2316" spans="1:3">
      <c r="A2316" s="20">
        <v>41736</v>
      </c>
      <c r="B2316" s="35" t="s">
        <v>366</v>
      </c>
      <c r="C2316" s="37">
        <v>-1.5</v>
      </c>
    </row>
    <row r="2317" spans="1:3">
      <c r="A2317" s="20">
        <v>41736</v>
      </c>
      <c r="B2317" s="35" t="s">
        <v>367</v>
      </c>
      <c r="C2317" s="37">
        <v>-1.3</v>
      </c>
    </row>
    <row r="2318" spans="1:3">
      <c r="A2318" s="20">
        <v>41736</v>
      </c>
      <c r="B2318" s="35" t="s">
        <v>368</v>
      </c>
      <c r="C2318" s="37">
        <v>-1.3</v>
      </c>
    </row>
    <row r="2319" spans="1:3">
      <c r="A2319" s="20">
        <v>41736</v>
      </c>
      <c r="B2319" s="35" t="s">
        <v>369</v>
      </c>
      <c r="C2319" s="37">
        <v>-0.2</v>
      </c>
    </row>
    <row r="2320" spans="1:3">
      <c r="A2320" s="20">
        <v>41736</v>
      </c>
      <c r="B2320" s="35" t="s">
        <v>370</v>
      </c>
      <c r="C2320" s="37">
        <v>0.4</v>
      </c>
    </row>
    <row r="2321" spans="1:3">
      <c r="A2321" s="20">
        <v>41736</v>
      </c>
      <c r="B2321" s="35" t="s">
        <v>371</v>
      </c>
      <c r="C2321" s="37">
        <v>0.1</v>
      </c>
    </row>
    <row r="2322" spans="1:3">
      <c r="A2322" s="20">
        <v>41736</v>
      </c>
      <c r="B2322" s="35" t="s">
        <v>372</v>
      </c>
      <c r="C2322" s="37">
        <v>0.5</v>
      </c>
    </row>
    <row r="2323" spans="1:3">
      <c r="A2323" s="20">
        <v>41736</v>
      </c>
      <c r="B2323" s="35" t="s">
        <v>373</v>
      </c>
      <c r="C2323" s="37">
        <v>0.2</v>
      </c>
    </row>
    <row r="2324" spans="1:3">
      <c r="A2324" s="20">
        <v>41736</v>
      </c>
      <c r="B2324" s="35" t="s">
        <v>374</v>
      </c>
      <c r="C2324" s="37">
        <v>0.5</v>
      </c>
    </row>
    <row r="2325" spans="1:3">
      <c r="A2325" s="20">
        <v>41736</v>
      </c>
      <c r="B2325" s="35" t="s">
        <v>375</v>
      </c>
      <c r="C2325" s="37">
        <v>-0.1</v>
      </c>
    </row>
    <row r="2326" spans="1:3">
      <c r="A2326" s="20">
        <v>41736</v>
      </c>
      <c r="B2326" s="35" t="s">
        <v>376</v>
      </c>
      <c r="C2326" s="37">
        <v>-0.7</v>
      </c>
    </row>
    <row r="2327" spans="1:3">
      <c r="A2327" s="20">
        <v>41736</v>
      </c>
      <c r="B2327" s="35" t="s">
        <v>377</v>
      </c>
      <c r="C2327" s="37">
        <v>-1.3</v>
      </c>
    </row>
    <row r="2328" spans="1:3">
      <c r="A2328" s="20">
        <v>41736</v>
      </c>
      <c r="B2328" s="35" t="s">
        <v>378</v>
      </c>
      <c r="C2328" s="37">
        <v>-2.1</v>
      </c>
    </row>
    <row r="2329" spans="1:3">
      <c r="A2329" s="20">
        <v>41736</v>
      </c>
      <c r="B2329" s="35" t="s">
        <v>379</v>
      </c>
      <c r="C2329" s="37">
        <v>-2.5</v>
      </c>
    </row>
    <row r="2330" spans="1:3">
      <c r="A2330" s="20">
        <v>41736</v>
      </c>
      <c r="B2330" s="35" t="s">
        <v>380</v>
      </c>
      <c r="C2330" s="37">
        <v>-3.5</v>
      </c>
    </row>
    <row r="2331" spans="1:3">
      <c r="A2331" s="20">
        <v>41736</v>
      </c>
      <c r="B2331" s="35" t="s">
        <v>381</v>
      </c>
      <c r="C2331" s="37">
        <v>-4.5</v>
      </c>
    </row>
    <row r="2332" spans="1:3">
      <c r="A2332" s="20">
        <v>41736</v>
      </c>
      <c r="B2332" s="35" t="s">
        <v>382</v>
      </c>
      <c r="C2332" s="37">
        <v>-5</v>
      </c>
    </row>
    <row r="2333" spans="1:3">
      <c r="A2333" s="20">
        <v>41736</v>
      </c>
      <c r="B2333" s="35" t="s">
        <v>383</v>
      </c>
      <c r="C2333" s="37">
        <v>-4.7</v>
      </c>
    </row>
    <row r="2334" spans="1:3">
      <c r="A2334" s="20">
        <v>41737</v>
      </c>
      <c r="B2334" s="35" t="s">
        <v>360</v>
      </c>
      <c r="C2334" s="37">
        <v>-3.7</v>
      </c>
    </row>
    <row r="2335" spans="1:3">
      <c r="A2335" s="20">
        <v>41737</v>
      </c>
      <c r="B2335" s="35" t="s">
        <v>361</v>
      </c>
      <c r="C2335" s="37">
        <v>-3.7</v>
      </c>
    </row>
    <row r="2336" spans="1:3">
      <c r="A2336" s="20">
        <v>41737</v>
      </c>
      <c r="B2336" s="35" t="s">
        <v>362</v>
      </c>
      <c r="C2336" s="37">
        <v>-4</v>
      </c>
    </row>
    <row r="2337" spans="1:3">
      <c r="A2337" s="20">
        <v>41737</v>
      </c>
      <c r="B2337" s="35" t="s">
        <v>363</v>
      </c>
      <c r="C2337" s="37">
        <v>-4.0999999999999996</v>
      </c>
    </row>
    <row r="2338" spans="1:3">
      <c r="A2338" s="20">
        <v>41737</v>
      </c>
      <c r="B2338" s="35" t="s">
        <v>364</v>
      </c>
      <c r="C2338" s="37">
        <v>-4.2</v>
      </c>
    </row>
    <row r="2339" spans="1:3">
      <c r="A2339" s="20">
        <v>41737</v>
      </c>
      <c r="B2339" s="35" t="s">
        <v>365</v>
      </c>
      <c r="C2339" s="37">
        <v>-3.9</v>
      </c>
    </row>
    <row r="2340" spans="1:3">
      <c r="A2340" s="20">
        <v>41737</v>
      </c>
      <c r="B2340" s="35" t="s">
        <v>366</v>
      </c>
      <c r="C2340" s="37">
        <v>-1.8</v>
      </c>
    </row>
    <row r="2341" spans="1:3">
      <c r="A2341" s="20">
        <v>41737</v>
      </c>
      <c r="B2341" s="35" t="s">
        <v>367</v>
      </c>
      <c r="C2341" s="37">
        <v>-0.1</v>
      </c>
    </row>
    <row r="2342" spans="1:3">
      <c r="A2342" s="20">
        <v>41737</v>
      </c>
      <c r="B2342" s="35" t="s">
        <v>368</v>
      </c>
      <c r="C2342" s="37">
        <v>1.9</v>
      </c>
    </row>
    <row r="2343" spans="1:3">
      <c r="A2343" s="20">
        <v>41737</v>
      </c>
      <c r="B2343" s="35" t="s">
        <v>369</v>
      </c>
      <c r="C2343" s="37">
        <v>2.1</v>
      </c>
    </row>
    <row r="2344" spans="1:3">
      <c r="A2344" s="20">
        <v>41737</v>
      </c>
      <c r="B2344" s="35" t="s">
        <v>370</v>
      </c>
      <c r="C2344" s="37">
        <v>3.1</v>
      </c>
    </row>
    <row r="2345" spans="1:3">
      <c r="A2345" s="20">
        <v>41737</v>
      </c>
      <c r="B2345" s="35" t="s">
        <v>371</v>
      </c>
      <c r="C2345" s="37">
        <v>5.0999999999999996</v>
      </c>
    </row>
    <row r="2346" spans="1:3">
      <c r="A2346" s="20">
        <v>41737</v>
      </c>
      <c r="B2346" s="35" t="s">
        <v>372</v>
      </c>
      <c r="C2346" s="37">
        <v>4.8</v>
      </c>
    </row>
    <row r="2347" spans="1:3">
      <c r="A2347" s="20">
        <v>41737</v>
      </c>
      <c r="B2347" s="35" t="s">
        <v>373</v>
      </c>
      <c r="C2347" s="37">
        <v>5.2</v>
      </c>
    </row>
    <row r="2348" spans="1:3">
      <c r="A2348" s="20">
        <v>41737</v>
      </c>
      <c r="B2348" s="35" t="s">
        <v>374</v>
      </c>
      <c r="C2348" s="37">
        <v>4.9000000000000004</v>
      </c>
    </row>
    <row r="2349" spans="1:3">
      <c r="A2349" s="20">
        <v>41737</v>
      </c>
      <c r="B2349" s="35" t="s">
        <v>375</v>
      </c>
      <c r="C2349" s="37">
        <v>3.8</v>
      </c>
    </row>
    <row r="2350" spans="1:3">
      <c r="A2350" s="20">
        <v>41737</v>
      </c>
      <c r="B2350" s="35" t="s">
        <v>376</v>
      </c>
      <c r="C2350" s="37">
        <v>2.1</v>
      </c>
    </row>
    <row r="2351" spans="1:3">
      <c r="A2351" s="20">
        <v>41737</v>
      </c>
      <c r="B2351" s="35" t="s">
        <v>377</v>
      </c>
      <c r="C2351" s="37">
        <v>0.4</v>
      </c>
    </row>
    <row r="2352" spans="1:3">
      <c r="A2352" s="20">
        <v>41737</v>
      </c>
      <c r="B2352" s="35" t="s">
        <v>378</v>
      </c>
      <c r="C2352" s="37">
        <v>-0.6</v>
      </c>
    </row>
    <row r="2353" spans="1:3">
      <c r="A2353" s="20">
        <v>41737</v>
      </c>
      <c r="B2353" s="35" t="s">
        <v>379</v>
      </c>
      <c r="C2353" s="37">
        <v>-0.7</v>
      </c>
    </row>
    <row r="2354" spans="1:3">
      <c r="A2354" s="20">
        <v>41737</v>
      </c>
      <c r="B2354" s="35" t="s">
        <v>380</v>
      </c>
      <c r="C2354" s="37">
        <v>-1.8</v>
      </c>
    </row>
    <row r="2355" spans="1:3">
      <c r="A2355" s="20">
        <v>41737</v>
      </c>
      <c r="B2355" s="35" t="s">
        <v>381</v>
      </c>
      <c r="C2355" s="37">
        <v>-2.6</v>
      </c>
    </row>
    <row r="2356" spans="1:3">
      <c r="A2356" s="20">
        <v>41737</v>
      </c>
      <c r="B2356" s="35" t="s">
        <v>382</v>
      </c>
      <c r="C2356" s="37">
        <v>-3.4</v>
      </c>
    </row>
    <row r="2357" spans="1:3">
      <c r="A2357" s="20">
        <v>41737</v>
      </c>
      <c r="B2357" s="35" t="s">
        <v>383</v>
      </c>
      <c r="C2357" s="37">
        <v>-4.0999999999999996</v>
      </c>
    </row>
    <row r="2358" spans="1:3">
      <c r="A2358" s="20">
        <v>41738</v>
      </c>
      <c r="B2358" s="35" t="s">
        <v>360</v>
      </c>
      <c r="C2358" s="37">
        <v>-4.9000000000000004</v>
      </c>
    </row>
    <row r="2359" spans="1:3">
      <c r="A2359" s="20">
        <v>41738</v>
      </c>
      <c r="B2359" s="35" t="s">
        <v>361</v>
      </c>
      <c r="C2359" s="37">
        <v>-4.8</v>
      </c>
    </row>
    <row r="2360" spans="1:3">
      <c r="A2360" s="20">
        <v>41738</v>
      </c>
      <c r="B2360" s="35" t="s">
        <v>362</v>
      </c>
      <c r="C2360" s="37">
        <v>-5</v>
      </c>
    </row>
    <row r="2361" spans="1:3">
      <c r="A2361" s="20">
        <v>41738</v>
      </c>
      <c r="B2361" s="35" t="s">
        <v>363</v>
      </c>
      <c r="C2361" s="37">
        <v>-4.4000000000000004</v>
      </c>
    </row>
    <row r="2362" spans="1:3">
      <c r="A2362" s="20">
        <v>41738</v>
      </c>
      <c r="B2362" s="35" t="s">
        <v>364</v>
      </c>
      <c r="C2362" s="37">
        <v>-3.6</v>
      </c>
    </row>
    <row r="2363" spans="1:3">
      <c r="A2363" s="20">
        <v>41738</v>
      </c>
      <c r="B2363" s="35" t="s">
        <v>365</v>
      </c>
      <c r="C2363" s="37">
        <v>-2.6</v>
      </c>
    </row>
    <row r="2364" spans="1:3">
      <c r="A2364" s="20">
        <v>41738</v>
      </c>
      <c r="B2364" s="35" t="s">
        <v>366</v>
      </c>
      <c r="C2364" s="37">
        <v>-1.2</v>
      </c>
    </row>
    <row r="2365" spans="1:3">
      <c r="A2365" s="20">
        <v>41738</v>
      </c>
      <c r="B2365" s="35" t="s">
        <v>367</v>
      </c>
      <c r="C2365" s="37">
        <v>1.7</v>
      </c>
    </row>
    <row r="2366" spans="1:3">
      <c r="A2366" s="20">
        <v>41738</v>
      </c>
      <c r="B2366" s="35" t="s">
        <v>368</v>
      </c>
      <c r="C2366" s="37">
        <v>3.9</v>
      </c>
    </row>
    <row r="2367" spans="1:3">
      <c r="A2367" s="20">
        <v>41738</v>
      </c>
      <c r="B2367" s="35" t="s">
        <v>369</v>
      </c>
      <c r="C2367" s="37">
        <v>5.6</v>
      </c>
    </row>
    <row r="2368" spans="1:3">
      <c r="A2368" s="20">
        <v>41738</v>
      </c>
      <c r="B2368" s="35" t="s">
        <v>370</v>
      </c>
      <c r="C2368" s="37">
        <v>7.3</v>
      </c>
    </row>
    <row r="2369" spans="1:3">
      <c r="A2369" s="20">
        <v>41738</v>
      </c>
      <c r="B2369" s="35" t="s">
        <v>371</v>
      </c>
      <c r="C2369" s="37">
        <v>8.1</v>
      </c>
    </row>
    <row r="2370" spans="1:3">
      <c r="A2370" s="20">
        <v>41738</v>
      </c>
      <c r="B2370" s="35" t="s">
        <v>372</v>
      </c>
      <c r="C2370" s="37">
        <v>8.1999999999999993</v>
      </c>
    </row>
    <row r="2371" spans="1:3">
      <c r="A2371" s="20">
        <v>41738</v>
      </c>
      <c r="B2371" s="35" t="s">
        <v>373</v>
      </c>
      <c r="C2371" s="37">
        <v>8.9</v>
      </c>
    </row>
    <row r="2372" spans="1:3">
      <c r="A2372" s="20">
        <v>41738</v>
      </c>
      <c r="B2372" s="35" t="s">
        <v>374</v>
      </c>
      <c r="C2372" s="37">
        <v>8.9</v>
      </c>
    </row>
    <row r="2373" spans="1:3">
      <c r="A2373" s="20">
        <v>41738</v>
      </c>
      <c r="B2373" s="35" t="s">
        <v>375</v>
      </c>
      <c r="C2373" s="37">
        <v>6.9</v>
      </c>
    </row>
    <row r="2374" spans="1:3">
      <c r="A2374" s="20">
        <v>41738</v>
      </c>
      <c r="B2374" s="35" t="s">
        <v>376</v>
      </c>
      <c r="C2374" s="37">
        <v>5.6</v>
      </c>
    </row>
    <row r="2375" spans="1:3">
      <c r="A2375" s="20">
        <v>41738</v>
      </c>
      <c r="B2375" s="35" t="s">
        <v>377</v>
      </c>
      <c r="C2375" s="37">
        <v>4.5</v>
      </c>
    </row>
    <row r="2376" spans="1:3">
      <c r="A2376" s="20">
        <v>41738</v>
      </c>
      <c r="B2376" s="35" t="s">
        <v>378</v>
      </c>
      <c r="C2376" s="37">
        <v>4.5</v>
      </c>
    </row>
    <row r="2377" spans="1:3">
      <c r="A2377" s="20">
        <v>41738</v>
      </c>
      <c r="B2377" s="35" t="s">
        <v>379</v>
      </c>
      <c r="C2377" s="37">
        <v>3</v>
      </c>
    </row>
    <row r="2378" spans="1:3">
      <c r="A2378" s="20">
        <v>41738</v>
      </c>
      <c r="B2378" s="35" t="s">
        <v>380</v>
      </c>
      <c r="C2378" s="37">
        <v>2.2999999999999998</v>
      </c>
    </row>
    <row r="2379" spans="1:3">
      <c r="A2379" s="20">
        <v>41738</v>
      </c>
      <c r="B2379" s="35" t="s">
        <v>381</v>
      </c>
      <c r="C2379" s="37">
        <v>2.2000000000000002</v>
      </c>
    </row>
    <row r="2380" spans="1:3">
      <c r="A2380" s="20">
        <v>41738</v>
      </c>
      <c r="B2380" s="35" t="s">
        <v>382</v>
      </c>
      <c r="C2380" s="37">
        <v>1.7</v>
      </c>
    </row>
    <row r="2381" spans="1:3">
      <c r="A2381" s="20">
        <v>41738</v>
      </c>
      <c r="B2381" s="35" t="s">
        <v>383</v>
      </c>
      <c r="C2381" s="37">
        <v>0.3</v>
      </c>
    </row>
    <row r="2382" spans="1:3">
      <c r="A2382" s="20">
        <v>41739</v>
      </c>
      <c r="B2382" s="35" t="s">
        <v>360</v>
      </c>
      <c r="C2382" s="37">
        <v>-0.8</v>
      </c>
    </row>
    <row r="2383" spans="1:3">
      <c r="A2383" s="20">
        <v>41739</v>
      </c>
      <c r="B2383" s="35" t="s">
        <v>361</v>
      </c>
      <c r="C2383" s="37">
        <v>-1</v>
      </c>
    </row>
    <row r="2384" spans="1:3">
      <c r="A2384" s="20">
        <v>41739</v>
      </c>
      <c r="B2384" s="35" t="s">
        <v>362</v>
      </c>
      <c r="C2384" s="37">
        <v>-1.3</v>
      </c>
    </row>
    <row r="2385" spans="1:3">
      <c r="A2385" s="20">
        <v>41739</v>
      </c>
      <c r="B2385" s="35" t="s">
        <v>363</v>
      </c>
      <c r="C2385" s="37">
        <v>-1.2</v>
      </c>
    </row>
    <row r="2386" spans="1:3">
      <c r="A2386" s="20">
        <v>41739</v>
      </c>
      <c r="B2386" s="35" t="s">
        <v>364</v>
      </c>
      <c r="C2386" s="37">
        <v>-1.7</v>
      </c>
    </row>
    <row r="2387" spans="1:3">
      <c r="A2387" s="20">
        <v>41739</v>
      </c>
      <c r="B2387" s="35" t="s">
        <v>365</v>
      </c>
      <c r="C2387" s="37">
        <v>-0.2</v>
      </c>
    </row>
    <row r="2388" spans="1:3">
      <c r="A2388" s="20">
        <v>41739</v>
      </c>
      <c r="B2388" s="35" t="s">
        <v>366</v>
      </c>
      <c r="C2388" s="37">
        <v>2.1</v>
      </c>
    </row>
    <row r="2389" spans="1:3">
      <c r="A2389" s="20">
        <v>41739</v>
      </c>
      <c r="B2389" s="35" t="s">
        <v>367</v>
      </c>
      <c r="C2389" s="37">
        <v>5.9</v>
      </c>
    </row>
    <row r="2390" spans="1:3">
      <c r="A2390" s="20">
        <v>41739</v>
      </c>
      <c r="B2390" s="35" t="s">
        <v>368</v>
      </c>
      <c r="C2390" s="37">
        <v>9.3000000000000007</v>
      </c>
    </row>
    <row r="2391" spans="1:3">
      <c r="A2391" s="20">
        <v>41739</v>
      </c>
      <c r="B2391" s="35" t="s">
        <v>369</v>
      </c>
      <c r="C2391" s="37">
        <v>11.5</v>
      </c>
    </row>
    <row r="2392" spans="1:3">
      <c r="A2392" s="20">
        <v>41739</v>
      </c>
      <c r="B2392" s="35" t="s">
        <v>370</v>
      </c>
      <c r="C2392" s="37">
        <v>12</v>
      </c>
    </row>
    <row r="2393" spans="1:3">
      <c r="A2393" s="20">
        <v>41739</v>
      </c>
      <c r="B2393" s="35" t="s">
        <v>371</v>
      </c>
      <c r="C2393" s="37">
        <v>11.5</v>
      </c>
    </row>
    <row r="2394" spans="1:3">
      <c r="A2394" s="20">
        <v>41739</v>
      </c>
      <c r="B2394" s="35" t="s">
        <v>372</v>
      </c>
      <c r="C2394" s="37">
        <v>10.6</v>
      </c>
    </row>
    <row r="2395" spans="1:3">
      <c r="A2395" s="20">
        <v>41739</v>
      </c>
      <c r="B2395" s="35" t="s">
        <v>373</v>
      </c>
      <c r="C2395" s="37">
        <v>10.8</v>
      </c>
    </row>
    <row r="2396" spans="1:3">
      <c r="A2396" s="20">
        <v>41739</v>
      </c>
      <c r="B2396" s="35" t="s">
        <v>374</v>
      </c>
      <c r="C2396" s="37">
        <v>10.6</v>
      </c>
    </row>
    <row r="2397" spans="1:3">
      <c r="A2397" s="20">
        <v>41739</v>
      </c>
      <c r="B2397" s="35" t="s">
        <v>375</v>
      </c>
      <c r="C2397" s="37">
        <v>11.6</v>
      </c>
    </row>
    <row r="2398" spans="1:3">
      <c r="A2398" s="20">
        <v>41739</v>
      </c>
      <c r="B2398" s="35" t="s">
        <v>376</v>
      </c>
      <c r="C2398" s="37">
        <v>10.3</v>
      </c>
    </row>
    <row r="2399" spans="1:3">
      <c r="A2399" s="20">
        <v>41739</v>
      </c>
      <c r="B2399" s="35" t="s">
        <v>377</v>
      </c>
      <c r="C2399" s="37">
        <v>8.8000000000000007</v>
      </c>
    </row>
    <row r="2400" spans="1:3">
      <c r="A2400" s="20">
        <v>41739</v>
      </c>
      <c r="B2400" s="35" t="s">
        <v>378</v>
      </c>
      <c r="C2400" s="37">
        <v>6.7</v>
      </c>
    </row>
    <row r="2401" spans="1:3">
      <c r="A2401" s="20">
        <v>41739</v>
      </c>
      <c r="B2401" s="35" t="s">
        <v>379</v>
      </c>
      <c r="C2401" s="37">
        <v>5.2</v>
      </c>
    </row>
    <row r="2402" spans="1:3">
      <c r="A2402" s="20">
        <v>41739</v>
      </c>
      <c r="B2402" s="35" t="s">
        <v>380</v>
      </c>
      <c r="C2402" s="37">
        <v>1.8</v>
      </c>
    </row>
    <row r="2403" spans="1:3">
      <c r="A2403" s="20">
        <v>41739</v>
      </c>
      <c r="B2403" s="35" t="s">
        <v>381</v>
      </c>
      <c r="C2403" s="37">
        <v>1</v>
      </c>
    </row>
    <row r="2404" spans="1:3">
      <c r="A2404" s="20">
        <v>41739</v>
      </c>
      <c r="B2404" s="35" t="s">
        <v>382</v>
      </c>
      <c r="C2404" s="37">
        <v>-0.3</v>
      </c>
    </row>
    <row r="2405" spans="1:3">
      <c r="A2405" s="20">
        <v>41739</v>
      </c>
      <c r="B2405" s="35" t="s">
        <v>383</v>
      </c>
      <c r="C2405" s="37">
        <v>-0.7</v>
      </c>
    </row>
    <row r="2406" spans="1:3">
      <c r="A2406" s="20">
        <v>41740</v>
      </c>
      <c r="B2406" s="35" t="s">
        <v>360</v>
      </c>
      <c r="C2406" s="37">
        <v>-1</v>
      </c>
    </row>
    <row r="2407" spans="1:3">
      <c r="A2407" s="20">
        <v>41740</v>
      </c>
      <c r="B2407" s="35" t="s">
        <v>361</v>
      </c>
      <c r="C2407" s="37">
        <v>-1.3</v>
      </c>
    </row>
    <row r="2408" spans="1:3">
      <c r="A2408" s="20">
        <v>41740</v>
      </c>
      <c r="B2408" s="35" t="s">
        <v>362</v>
      </c>
      <c r="C2408" s="37">
        <v>-1.5</v>
      </c>
    </row>
    <row r="2409" spans="1:3">
      <c r="A2409" s="20">
        <v>41740</v>
      </c>
      <c r="B2409" s="35" t="s">
        <v>363</v>
      </c>
      <c r="C2409" s="37">
        <v>-1.7</v>
      </c>
    </row>
    <row r="2410" spans="1:3">
      <c r="A2410" s="20">
        <v>41740</v>
      </c>
      <c r="B2410" s="35" t="s">
        <v>364</v>
      </c>
      <c r="C2410" s="37">
        <v>-2.2000000000000002</v>
      </c>
    </row>
    <row r="2411" spans="1:3">
      <c r="A2411" s="20">
        <v>41740</v>
      </c>
      <c r="B2411" s="35" t="s">
        <v>365</v>
      </c>
      <c r="C2411" s="37">
        <v>-1.2</v>
      </c>
    </row>
    <row r="2412" spans="1:3">
      <c r="A2412" s="20">
        <v>41740</v>
      </c>
      <c r="B2412" s="35" t="s">
        <v>366</v>
      </c>
      <c r="C2412" s="37">
        <v>2.1</v>
      </c>
    </row>
    <row r="2413" spans="1:3">
      <c r="A2413" s="20">
        <v>41740</v>
      </c>
      <c r="B2413" s="35" t="s">
        <v>367</v>
      </c>
      <c r="C2413" s="37">
        <v>6.2</v>
      </c>
    </row>
    <row r="2414" spans="1:3">
      <c r="A2414" s="20">
        <v>41740</v>
      </c>
      <c r="B2414" s="35" t="s">
        <v>368</v>
      </c>
      <c r="C2414" s="37">
        <v>9.8000000000000007</v>
      </c>
    </row>
    <row r="2415" spans="1:3">
      <c r="A2415" s="20">
        <v>41740</v>
      </c>
      <c r="B2415" s="35" t="s">
        <v>369</v>
      </c>
      <c r="C2415" s="37">
        <v>13.4</v>
      </c>
    </row>
    <row r="2416" spans="1:3">
      <c r="A2416" s="20">
        <v>41740</v>
      </c>
      <c r="B2416" s="35" t="s">
        <v>370</v>
      </c>
      <c r="C2416" s="37">
        <v>14.3</v>
      </c>
    </row>
    <row r="2417" spans="1:3">
      <c r="A2417" s="20">
        <v>41740</v>
      </c>
      <c r="B2417" s="35" t="s">
        <v>371</v>
      </c>
      <c r="C2417" s="37">
        <v>15</v>
      </c>
    </row>
    <row r="2418" spans="1:3">
      <c r="A2418" s="20">
        <v>41740</v>
      </c>
      <c r="B2418" s="35" t="s">
        <v>372</v>
      </c>
      <c r="C2418" s="37">
        <v>15.2</v>
      </c>
    </row>
    <row r="2419" spans="1:3">
      <c r="A2419" s="20">
        <v>41740</v>
      </c>
      <c r="B2419" s="35" t="s">
        <v>373</v>
      </c>
      <c r="C2419" s="37">
        <v>16.100000000000001</v>
      </c>
    </row>
    <row r="2420" spans="1:3">
      <c r="A2420" s="20">
        <v>41740</v>
      </c>
      <c r="B2420" s="35" t="s">
        <v>374</v>
      </c>
      <c r="C2420" s="37">
        <v>16.600000000000001</v>
      </c>
    </row>
    <row r="2421" spans="1:3">
      <c r="A2421" s="20">
        <v>41740</v>
      </c>
      <c r="B2421" s="35" t="s">
        <v>375</v>
      </c>
      <c r="C2421" s="37">
        <v>14.7</v>
      </c>
    </row>
    <row r="2422" spans="1:3">
      <c r="A2422" s="20">
        <v>41740</v>
      </c>
      <c r="B2422" s="35" t="s">
        <v>376</v>
      </c>
      <c r="C2422" s="37">
        <v>13.3</v>
      </c>
    </row>
    <row r="2423" spans="1:3">
      <c r="A2423" s="20">
        <v>41740</v>
      </c>
      <c r="B2423" s="35" t="s">
        <v>377</v>
      </c>
      <c r="C2423" s="37">
        <v>11</v>
      </c>
    </row>
    <row r="2424" spans="1:3">
      <c r="A2424" s="20">
        <v>41740</v>
      </c>
      <c r="B2424" s="35" t="s">
        <v>378</v>
      </c>
      <c r="C2424" s="37">
        <v>8.6</v>
      </c>
    </row>
    <row r="2425" spans="1:3">
      <c r="A2425" s="20">
        <v>41740</v>
      </c>
      <c r="B2425" s="35" t="s">
        <v>379</v>
      </c>
      <c r="C2425" s="37">
        <v>6.5</v>
      </c>
    </row>
    <row r="2426" spans="1:3">
      <c r="A2426" s="20">
        <v>41740</v>
      </c>
      <c r="B2426" s="35" t="s">
        <v>380</v>
      </c>
      <c r="C2426" s="37">
        <v>4.0999999999999996</v>
      </c>
    </row>
    <row r="2427" spans="1:3">
      <c r="A2427" s="20">
        <v>41740</v>
      </c>
      <c r="B2427" s="35" t="s">
        <v>381</v>
      </c>
      <c r="C2427" s="37">
        <v>2.9</v>
      </c>
    </row>
    <row r="2428" spans="1:3">
      <c r="A2428" s="20">
        <v>41740</v>
      </c>
      <c r="B2428" s="35" t="s">
        <v>382</v>
      </c>
      <c r="C2428" s="37">
        <v>1.9</v>
      </c>
    </row>
    <row r="2429" spans="1:3">
      <c r="A2429" s="20">
        <v>41740</v>
      </c>
      <c r="B2429" s="35" t="s">
        <v>383</v>
      </c>
      <c r="C2429" s="37">
        <v>1.3</v>
      </c>
    </row>
    <row r="2430" spans="1:3">
      <c r="A2430" s="20">
        <v>41741</v>
      </c>
      <c r="B2430" s="35" t="s">
        <v>360</v>
      </c>
      <c r="C2430" s="37">
        <v>0.8</v>
      </c>
    </row>
    <row r="2431" spans="1:3">
      <c r="A2431" s="20">
        <v>41741</v>
      </c>
      <c r="B2431" s="35" t="s">
        <v>361</v>
      </c>
      <c r="C2431" s="37">
        <v>0.5</v>
      </c>
    </row>
    <row r="2432" spans="1:3">
      <c r="A2432" s="20">
        <v>41741</v>
      </c>
      <c r="B2432" s="35" t="s">
        <v>362</v>
      </c>
      <c r="C2432" s="37">
        <v>0.1</v>
      </c>
    </row>
    <row r="2433" spans="1:3">
      <c r="A2433" s="20">
        <v>41741</v>
      </c>
      <c r="B2433" s="35" t="s">
        <v>363</v>
      </c>
      <c r="C2433" s="37">
        <v>0.2</v>
      </c>
    </row>
    <row r="2434" spans="1:3">
      <c r="A2434" s="20">
        <v>41741</v>
      </c>
      <c r="B2434" s="35" t="s">
        <v>364</v>
      </c>
      <c r="C2434" s="37">
        <v>0.4</v>
      </c>
    </row>
    <row r="2435" spans="1:3">
      <c r="A2435" s="20">
        <v>41741</v>
      </c>
      <c r="B2435" s="35" t="s">
        <v>365</v>
      </c>
      <c r="C2435" s="37">
        <v>2</v>
      </c>
    </row>
    <row r="2436" spans="1:3">
      <c r="A2436" s="20">
        <v>41741</v>
      </c>
      <c r="B2436" s="35" t="s">
        <v>366</v>
      </c>
      <c r="C2436" s="37">
        <v>3.2</v>
      </c>
    </row>
    <row r="2437" spans="1:3">
      <c r="A2437" s="20">
        <v>41741</v>
      </c>
      <c r="B2437" s="35" t="s">
        <v>367</v>
      </c>
      <c r="C2437" s="37">
        <v>9</v>
      </c>
    </row>
    <row r="2438" spans="1:3">
      <c r="A2438" s="20">
        <v>41741</v>
      </c>
      <c r="B2438" s="35" t="s">
        <v>368</v>
      </c>
      <c r="C2438" s="37">
        <v>12.1</v>
      </c>
    </row>
    <row r="2439" spans="1:3">
      <c r="A2439" s="20">
        <v>41741</v>
      </c>
      <c r="B2439" s="35" t="s">
        <v>369</v>
      </c>
      <c r="C2439" s="37">
        <v>14.8</v>
      </c>
    </row>
    <row r="2440" spans="1:3">
      <c r="A2440" s="20">
        <v>41741</v>
      </c>
      <c r="B2440" s="35" t="s">
        <v>370</v>
      </c>
      <c r="C2440" s="37">
        <v>15.3</v>
      </c>
    </row>
    <row r="2441" spans="1:3">
      <c r="A2441" s="20">
        <v>41741</v>
      </c>
      <c r="B2441" s="35" t="s">
        <v>371</v>
      </c>
      <c r="C2441" s="37">
        <v>15.8</v>
      </c>
    </row>
    <row r="2442" spans="1:3">
      <c r="A2442" s="20">
        <v>41741</v>
      </c>
      <c r="B2442" s="35" t="s">
        <v>372</v>
      </c>
      <c r="C2442" s="37">
        <v>15.8</v>
      </c>
    </row>
    <row r="2443" spans="1:3">
      <c r="A2443" s="20">
        <v>41741</v>
      </c>
      <c r="B2443" s="35" t="s">
        <v>373</v>
      </c>
      <c r="C2443" s="37">
        <v>15.1</v>
      </c>
    </row>
    <row r="2444" spans="1:3">
      <c r="A2444" s="20">
        <v>41741</v>
      </c>
      <c r="B2444" s="35" t="s">
        <v>374</v>
      </c>
      <c r="C2444" s="37">
        <v>15</v>
      </c>
    </row>
    <row r="2445" spans="1:3">
      <c r="A2445" s="20">
        <v>41741</v>
      </c>
      <c r="B2445" s="35" t="s">
        <v>375</v>
      </c>
      <c r="C2445" s="37">
        <v>14.2</v>
      </c>
    </row>
    <row r="2446" spans="1:3">
      <c r="A2446" s="20">
        <v>41741</v>
      </c>
      <c r="B2446" s="35" t="s">
        <v>376</v>
      </c>
      <c r="C2446" s="37">
        <v>13</v>
      </c>
    </row>
    <row r="2447" spans="1:3">
      <c r="A2447" s="20">
        <v>41741</v>
      </c>
      <c r="B2447" s="35" t="s">
        <v>377</v>
      </c>
      <c r="C2447" s="37">
        <v>12.1</v>
      </c>
    </row>
    <row r="2448" spans="1:3">
      <c r="A2448" s="20">
        <v>41741</v>
      </c>
      <c r="B2448" s="35" t="s">
        <v>378</v>
      </c>
      <c r="C2448" s="37">
        <v>10.1</v>
      </c>
    </row>
    <row r="2449" spans="1:3">
      <c r="A2449" s="20">
        <v>41741</v>
      </c>
      <c r="B2449" s="35" t="s">
        <v>379</v>
      </c>
      <c r="C2449" s="37">
        <v>10.6</v>
      </c>
    </row>
    <row r="2450" spans="1:3">
      <c r="A2450" s="20">
        <v>41741</v>
      </c>
      <c r="B2450" s="35" t="s">
        <v>380</v>
      </c>
      <c r="C2450" s="37">
        <v>9.1</v>
      </c>
    </row>
    <row r="2451" spans="1:3">
      <c r="A2451" s="20">
        <v>41741</v>
      </c>
      <c r="B2451" s="35" t="s">
        <v>381</v>
      </c>
      <c r="C2451" s="37">
        <v>9.1999999999999993</v>
      </c>
    </row>
    <row r="2452" spans="1:3">
      <c r="A2452" s="20">
        <v>41741</v>
      </c>
      <c r="B2452" s="35" t="s">
        <v>382</v>
      </c>
      <c r="C2452" s="37">
        <v>9.9</v>
      </c>
    </row>
    <row r="2453" spans="1:3">
      <c r="A2453" s="20">
        <v>41741</v>
      </c>
      <c r="B2453" s="35" t="s">
        <v>383</v>
      </c>
      <c r="C2453" s="37">
        <v>9.3000000000000007</v>
      </c>
    </row>
    <row r="2454" spans="1:3">
      <c r="A2454" s="20">
        <v>41742</v>
      </c>
      <c r="B2454" s="35" t="s">
        <v>360</v>
      </c>
      <c r="C2454" s="37">
        <v>8.9</v>
      </c>
    </row>
    <row r="2455" spans="1:3">
      <c r="A2455" s="20">
        <v>41742</v>
      </c>
      <c r="B2455" s="35" t="s">
        <v>361</v>
      </c>
      <c r="C2455" s="37">
        <v>8.1999999999999993</v>
      </c>
    </row>
    <row r="2456" spans="1:3">
      <c r="A2456" s="20">
        <v>41742</v>
      </c>
      <c r="B2456" s="35" t="s">
        <v>362</v>
      </c>
      <c r="C2456" s="37">
        <v>8.1</v>
      </c>
    </row>
    <row r="2457" spans="1:3">
      <c r="A2457" s="20">
        <v>41742</v>
      </c>
      <c r="B2457" s="35" t="s">
        <v>363</v>
      </c>
      <c r="C2457" s="37">
        <v>7.8</v>
      </c>
    </row>
    <row r="2458" spans="1:3">
      <c r="A2458" s="20">
        <v>41742</v>
      </c>
      <c r="B2458" s="35" t="s">
        <v>364</v>
      </c>
      <c r="C2458" s="37">
        <v>8.1999999999999993</v>
      </c>
    </row>
    <row r="2459" spans="1:3">
      <c r="A2459" s="20">
        <v>41742</v>
      </c>
      <c r="B2459" s="35" t="s">
        <v>365</v>
      </c>
      <c r="C2459" s="37">
        <v>8.1999999999999993</v>
      </c>
    </row>
    <row r="2460" spans="1:3">
      <c r="A2460" s="20">
        <v>41742</v>
      </c>
      <c r="B2460" s="35" t="s">
        <v>366</v>
      </c>
      <c r="C2460" s="37">
        <v>9.1</v>
      </c>
    </row>
    <row r="2461" spans="1:3">
      <c r="A2461" s="20">
        <v>41742</v>
      </c>
      <c r="B2461" s="35" t="s">
        <v>367</v>
      </c>
      <c r="C2461" s="37">
        <v>10</v>
      </c>
    </row>
    <row r="2462" spans="1:3">
      <c r="A2462" s="20">
        <v>41742</v>
      </c>
      <c r="B2462" s="35" t="s">
        <v>368</v>
      </c>
      <c r="C2462" s="37">
        <v>13.3</v>
      </c>
    </row>
    <row r="2463" spans="1:3">
      <c r="A2463" s="20">
        <v>41742</v>
      </c>
      <c r="B2463" s="35" t="s">
        <v>369</v>
      </c>
      <c r="C2463" s="37">
        <v>15.8</v>
      </c>
    </row>
    <row r="2464" spans="1:3">
      <c r="A2464" s="20">
        <v>41742</v>
      </c>
      <c r="B2464" s="35" t="s">
        <v>370</v>
      </c>
      <c r="C2464" s="37">
        <v>17.2</v>
      </c>
    </row>
    <row r="2465" spans="1:3">
      <c r="A2465" s="20">
        <v>41742</v>
      </c>
      <c r="B2465" s="35" t="s">
        <v>371</v>
      </c>
      <c r="C2465" s="37">
        <v>18</v>
      </c>
    </row>
    <row r="2466" spans="1:3">
      <c r="A2466" s="20">
        <v>41742</v>
      </c>
      <c r="B2466" s="35" t="s">
        <v>372</v>
      </c>
      <c r="C2466" s="37">
        <v>18.600000000000001</v>
      </c>
    </row>
    <row r="2467" spans="1:3">
      <c r="A2467" s="20">
        <v>41742</v>
      </c>
      <c r="B2467" s="35" t="s">
        <v>373</v>
      </c>
      <c r="C2467" s="37">
        <v>17.5</v>
      </c>
    </row>
    <row r="2468" spans="1:3">
      <c r="A2468" s="20">
        <v>41742</v>
      </c>
      <c r="B2468" s="35" t="s">
        <v>374</v>
      </c>
      <c r="C2468" s="37">
        <v>17.8</v>
      </c>
    </row>
    <row r="2469" spans="1:3">
      <c r="A2469" s="20">
        <v>41742</v>
      </c>
      <c r="B2469" s="35" t="s">
        <v>375</v>
      </c>
      <c r="C2469" s="37">
        <v>13.4</v>
      </c>
    </row>
    <row r="2470" spans="1:3">
      <c r="A2470" s="20">
        <v>41742</v>
      </c>
      <c r="B2470" s="35" t="s">
        <v>376</v>
      </c>
      <c r="C2470" s="37">
        <v>10.8</v>
      </c>
    </row>
    <row r="2471" spans="1:3">
      <c r="A2471" s="20">
        <v>41742</v>
      </c>
      <c r="B2471" s="35" t="s">
        <v>377</v>
      </c>
      <c r="C2471" s="37">
        <v>8.4</v>
      </c>
    </row>
    <row r="2472" spans="1:3">
      <c r="A2472" s="20">
        <v>41742</v>
      </c>
      <c r="B2472" s="35" t="s">
        <v>378</v>
      </c>
      <c r="C2472" s="37">
        <v>7</v>
      </c>
    </row>
    <row r="2473" spans="1:3">
      <c r="A2473" s="20">
        <v>41742</v>
      </c>
      <c r="B2473" s="35" t="s">
        <v>379</v>
      </c>
      <c r="C2473" s="37">
        <v>6.2</v>
      </c>
    </row>
    <row r="2474" spans="1:3">
      <c r="A2474" s="20">
        <v>41742</v>
      </c>
      <c r="B2474" s="35" t="s">
        <v>380</v>
      </c>
      <c r="C2474" s="37">
        <v>4.5</v>
      </c>
    </row>
    <row r="2475" spans="1:3">
      <c r="A2475" s="20">
        <v>41742</v>
      </c>
      <c r="B2475" s="35" t="s">
        <v>381</v>
      </c>
      <c r="C2475" s="37">
        <v>3.7</v>
      </c>
    </row>
    <row r="2476" spans="1:3">
      <c r="A2476" s="20">
        <v>41742</v>
      </c>
      <c r="B2476" s="35" t="s">
        <v>382</v>
      </c>
      <c r="C2476" s="37">
        <v>2.4</v>
      </c>
    </row>
    <row r="2477" spans="1:3">
      <c r="A2477" s="20">
        <v>41742</v>
      </c>
      <c r="B2477" s="35" t="s">
        <v>383</v>
      </c>
      <c r="C2477" s="37">
        <v>2</v>
      </c>
    </row>
    <row r="2478" spans="1:3">
      <c r="A2478" s="20">
        <v>41743</v>
      </c>
      <c r="B2478" s="35" t="s">
        <v>360</v>
      </c>
      <c r="C2478" s="37">
        <v>1.2</v>
      </c>
    </row>
    <row r="2479" spans="1:3">
      <c r="A2479" s="20">
        <v>41743</v>
      </c>
      <c r="B2479" s="35" t="s">
        <v>361</v>
      </c>
      <c r="C2479" s="37">
        <v>0.6</v>
      </c>
    </row>
    <row r="2480" spans="1:3">
      <c r="A2480" s="20">
        <v>41743</v>
      </c>
      <c r="B2480" s="35" t="s">
        <v>362</v>
      </c>
      <c r="C2480" s="37">
        <v>0</v>
      </c>
    </row>
    <row r="2481" spans="1:3">
      <c r="A2481" s="20">
        <v>41743</v>
      </c>
      <c r="B2481" s="35" t="s">
        <v>363</v>
      </c>
      <c r="C2481" s="37">
        <v>-0.1</v>
      </c>
    </row>
    <row r="2482" spans="1:3">
      <c r="A2482" s="20">
        <v>41743</v>
      </c>
      <c r="B2482" s="35" t="s">
        <v>364</v>
      </c>
      <c r="C2482" s="37">
        <v>-0.6</v>
      </c>
    </row>
    <row r="2483" spans="1:3">
      <c r="A2483" s="20">
        <v>41743</v>
      </c>
      <c r="B2483" s="35" t="s">
        <v>365</v>
      </c>
      <c r="C2483" s="37">
        <v>0.3</v>
      </c>
    </row>
    <row r="2484" spans="1:3">
      <c r="A2484" s="20">
        <v>41743</v>
      </c>
      <c r="B2484" s="35" t="s">
        <v>366</v>
      </c>
      <c r="C2484" s="37">
        <v>3.4</v>
      </c>
    </row>
    <row r="2485" spans="1:3">
      <c r="A2485" s="20">
        <v>41743</v>
      </c>
      <c r="B2485" s="35" t="s">
        <v>367</v>
      </c>
      <c r="C2485" s="37">
        <v>7.6</v>
      </c>
    </row>
    <row r="2486" spans="1:3">
      <c r="A2486" s="20">
        <v>41743</v>
      </c>
      <c r="B2486" s="35" t="s">
        <v>368</v>
      </c>
      <c r="C2486" s="37">
        <v>10.1</v>
      </c>
    </row>
    <row r="2487" spans="1:3">
      <c r="A2487" s="20">
        <v>41743</v>
      </c>
      <c r="B2487" s="35" t="s">
        <v>369</v>
      </c>
      <c r="C2487" s="37">
        <v>15.6</v>
      </c>
    </row>
    <row r="2488" spans="1:3">
      <c r="A2488" s="20">
        <v>41743</v>
      </c>
      <c r="B2488" s="35" t="s">
        <v>370</v>
      </c>
      <c r="C2488" s="37">
        <v>17</v>
      </c>
    </row>
    <row r="2489" spans="1:3">
      <c r="A2489" s="20">
        <v>41743</v>
      </c>
      <c r="B2489" s="35" t="s">
        <v>371</v>
      </c>
      <c r="C2489" s="37">
        <v>17.5</v>
      </c>
    </row>
    <row r="2490" spans="1:3">
      <c r="A2490" s="20">
        <v>41743</v>
      </c>
      <c r="B2490" s="35" t="s">
        <v>372</v>
      </c>
      <c r="C2490" s="37">
        <v>18.399999999999999</v>
      </c>
    </row>
    <row r="2491" spans="1:3">
      <c r="A2491" s="20">
        <v>41743</v>
      </c>
      <c r="B2491" s="35" t="s">
        <v>373</v>
      </c>
      <c r="C2491" s="37">
        <v>19</v>
      </c>
    </row>
    <row r="2492" spans="1:3">
      <c r="A2492" s="20">
        <v>41743</v>
      </c>
      <c r="B2492" s="35" t="s">
        <v>374</v>
      </c>
      <c r="C2492" s="37">
        <v>18.600000000000001</v>
      </c>
    </row>
    <row r="2493" spans="1:3">
      <c r="A2493" s="20">
        <v>41743</v>
      </c>
      <c r="B2493" s="35" t="s">
        <v>375</v>
      </c>
      <c r="C2493" s="37">
        <v>17.3</v>
      </c>
    </row>
    <row r="2494" spans="1:3">
      <c r="A2494" s="20">
        <v>41743</v>
      </c>
      <c r="B2494" s="35" t="s">
        <v>376</v>
      </c>
      <c r="C2494" s="37">
        <v>15.3</v>
      </c>
    </row>
    <row r="2495" spans="1:3">
      <c r="A2495" s="20">
        <v>41743</v>
      </c>
      <c r="B2495" s="35" t="s">
        <v>377</v>
      </c>
      <c r="C2495" s="37">
        <v>10.9</v>
      </c>
    </row>
    <row r="2496" spans="1:3">
      <c r="A2496" s="20">
        <v>41743</v>
      </c>
      <c r="B2496" s="35" t="s">
        <v>378</v>
      </c>
      <c r="C2496" s="37">
        <v>8.5</v>
      </c>
    </row>
    <row r="2497" spans="1:3">
      <c r="A2497" s="20">
        <v>41743</v>
      </c>
      <c r="B2497" s="35" t="s">
        <v>379</v>
      </c>
      <c r="C2497" s="37">
        <v>7.3</v>
      </c>
    </row>
    <row r="2498" spans="1:3">
      <c r="A2498" s="20">
        <v>41743</v>
      </c>
      <c r="B2498" s="35" t="s">
        <v>380</v>
      </c>
      <c r="C2498" s="37">
        <v>8.3000000000000007</v>
      </c>
    </row>
    <row r="2499" spans="1:3">
      <c r="A2499" s="20">
        <v>41743</v>
      </c>
      <c r="B2499" s="35" t="s">
        <v>381</v>
      </c>
      <c r="C2499" s="37">
        <v>7.4</v>
      </c>
    </row>
    <row r="2500" spans="1:3">
      <c r="A2500" s="20">
        <v>41743</v>
      </c>
      <c r="B2500" s="35" t="s">
        <v>382</v>
      </c>
      <c r="C2500" s="37">
        <v>6.5</v>
      </c>
    </row>
    <row r="2501" spans="1:3">
      <c r="A2501" s="20">
        <v>41743</v>
      </c>
      <c r="B2501" s="35" t="s">
        <v>383</v>
      </c>
      <c r="C2501" s="37">
        <v>5.9</v>
      </c>
    </row>
    <row r="2502" spans="1:3">
      <c r="A2502" s="20">
        <v>41744</v>
      </c>
      <c r="B2502" s="35" t="s">
        <v>360</v>
      </c>
      <c r="C2502" s="37">
        <v>3.5</v>
      </c>
    </row>
    <row r="2503" spans="1:3">
      <c r="A2503" s="20">
        <v>41744</v>
      </c>
      <c r="B2503" s="35" t="s">
        <v>361</v>
      </c>
      <c r="C2503" s="37">
        <v>2.9</v>
      </c>
    </row>
    <row r="2504" spans="1:3">
      <c r="A2504" s="20">
        <v>41744</v>
      </c>
      <c r="B2504" s="35" t="s">
        <v>362</v>
      </c>
      <c r="C2504" s="37">
        <v>1.9</v>
      </c>
    </row>
    <row r="2505" spans="1:3">
      <c r="A2505" s="20">
        <v>41744</v>
      </c>
      <c r="B2505" s="35" t="s">
        <v>363</v>
      </c>
      <c r="C2505" s="37">
        <v>2.5</v>
      </c>
    </row>
    <row r="2506" spans="1:3">
      <c r="A2506" s="20">
        <v>41744</v>
      </c>
      <c r="B2506" s="35" t="s">
        <v>364</v>
      </c>
      <c r="C2506" s="37">
        <v>1.9</v>
      </c>
    </row>
    <row r="2507" spans="1:3">
      <c r="A2507" s="20">
        <v>41744</v>
      </c>
      <c r="B2507" s="35" t="s">
        <v>365</v>
      </c>
      <c r="C2507" s="37">
        <v>2.2000000000000002</v>
      </c>
    </row>
    <row r="2508" spans="1:3">
      <c r="A2508" s="20">
        <v>41744</v>
      </c>
      <c r="B2508" s="35" t="s">
        <v>366</v>
      </c>
      <c r="C2508" s="37">
        <v>3</v>
      </c>
    </row>
    <row r="2509" spans="1:3">
      <c r="A2509" s="20">
        <v>41744</v>
      </c>
      <c r="B2509" s="35" t="s">
        <v>367</v>
      </c>
      <c r="C2509" s="37">
        <v>2.9</v>
      </c>
    </row>
    <row r="2510" spans="1:3">
      <c r="A2510" s="20">
        <v>41744</v>
      </c>
      <c r="B2510" s="35" t="s">
        <v>368</v>
      </c>
      <c r="C2510" s="37">
        <v>3.1</v>
      </c>
    </row>
    <row r="2511" spans="1:3">
      <c r="A2511" s="20">
        <v>41744</v>
      </c>
      <c r="B2511" s="35" t="s">
        <v>369</v>
      </c>
      <c r="C2511" s="37">
        <v>3.1</v>
      </c>
    </row>
    <row r="2512" spans="1:3">
      <c r="A2512" s="20">
        <v>41744</v>
      </c>
      <c r="B2512" s="35" t="s">
        <v>370</v>
      </c>
      <c r="C2512" s="37">
        <v>2.8</v>
      </c>
    </row>
    <row r="2513" spans="1:3">
      <c r="A2513" s="20">
        <v>41744</v>
      </c>
      <c r="B2513" s="35" t="s">
        <v>371</v>
      </c>
      <c r="C2513" s="37">
        <v>2.5</v>
      </c>
    </row>
    <row r="2514" spans="1:3">
      <c r="A2514" s="20">
        <v>41744</v>
      </c>
      <c r="B2514" s="35" t="s">
        <v>372</v>
      </c>
      <c r="C2514" s="37">
        <v>2.8</v>
      </c>
    </row>
    <row r="2515" spans="1:3">
      <c r="A2515" s="20">
        <v>41744</v>
      </c>
      <c r="B2515" s="35" t="s">
        <v>373</v>
      </c>
      <c r="C2515" s="37">
        <v>2.1</v>
      </c>
    </row>
    <row r="2516" spans="1:3">
      <c r="A2516" s="20">
        <v>41744</v>
      </c>
      <c r="B2516" s="35" t="s">
        <v>374</v>
      </c>
      <c r="C2516" s="37">
        <v>0.8</v>
      </c>
    </row>
    <row r="2517" spans="1:3">
      <c r="A2517" s="20">
        <v>41744</v>
      </c>
      <c r="B2517" s="35" t="s">
        <v>375</v>
      </c>
      <c r="C2517" s="37">
        <v>1.1000000000000001</v>
      </c>
    </row>
    <row r="2518" spans="1:3">
      <c r="A2518" s="20">
        <v>41744</v>
      </c>
      <c r="B2518" s="35" t="s">
        <v>376</v>
      </c>
      <c r="C2518" s="37">
        <v>0.7</v>
      </c>
    </row>
    <row r="2519" spans="1:3">
      <c r="A2519" s="20">
        <v>41744</v>
      </c>
      <c r="B2519" s="35" t="s">
        <v>377</v>
      </c>
      <c r="C2519" s="37">
        <v>0.3</v>
      </c>
    </row>
    <row r="2520" spans="1:3">
      <c r="A2520" s="20">
        <v>41744</v>
      </c>
      <c r="B2520" s="35" t="s">
        <v>378</v>
      </c>
      <c r="C2520" s="37">
        <v>0.1</v>
      </c>
    </row>
    <row r="2521" spans="1:3">
      <c r="A2521" s="20">
        <v>41744</v>
      </c>
      <c r="B2521" s="35" t="s">
        <v>379</v>
      </c>
      <c r="C2521" s="37">
        <v>-0.2</v>
      </c>
    </row>
    <row r="2522" spans="1:3">
      <c r="A2522" s="20">
        <v>41744</v>
      </c>
      <c r="B2522" s="35" t="s">
        <v>380</v>
      </c>
      <c r="C2522" s="37">
        <v>-0.2</v>
      </c>
    </row>
    <row r="2523" spans="1:3">
      <c r="A2523" s="20">
        <v>41744</v>
      </c>
      <c r="B2523" s="35" t="s">
        <v>381</v>
      </c>
      <c r="C2523" s="37">
        <v>0</v>
      </c>
    </row>
    <row r="2524" spans="1:3">
      <c r="A2524" s="20">
        <v>41744</v>
      </c>
      <c r="B2524" s="35" t="s">
        <v>382</v>
      </c>
      <c r="C2524" s="37">
        <v>0</v>
      </c>
    </row>
    <row r="2525" spans="1:3">
      <c r="A2525" s="20">
        <v>41744</v>
      </c>
      <c r="B2525" s="35" t="s">
        <v>383</v>
      </c>
      <c r="C2525" s="37">
        <v>0.2</v>
      </c>
    </row>
    <row r="2526" spans="1:3">
      <c r="A2526" s="20">
        <v>41745</v>
      </c>
      <c r="B2526" s="35" t="s">
        <v>360</v>
      </c>
      <c r="C2526" s="37">
        <v>0.1</v>
      </c>
    </row>
    <row r="2527" spans="1:3">
      <c r="A2527" s="20">
        <v>41745</v>
      </c>
      <c r="B2527" s="35" t="s">
        <v>361</v>
      </c>
      <c r="C2527" s="37">
        <v>0.1</v>
      </c>
    </row>
    <row r="2528" spans="1:3">
      <c r="A2528" s="20">
        <v>41745</v>
      </c>
      <c r="B2528" s="35" t="s">
        <v>362</v>
      </c>
      <c r="C2528" s="37">
        <v>-0.2</v>
      </c>
    </row>
    <row r="2529" spans="1:3">
      <c r="A2529" s="20">
        <v>41745</v>
      </c>
      <c r="B2529" s="35" t="s">
        <v>363</v>
      </c>
      <c r="C2529" s="37">
        <v>-0.4</v>
      </c>
    </row>
    <row r="2530" spans="1:3">
      <c r="A2530" s="20">
        <v>41745</v>
      </c>
      <c r="B2530" s="35" t="s">
        <v>364</v>
      </c>
      <c r="C2530" s="37">
        <v>-0.3</v>
      </c>
    </row>
    <row r="2531" spans="1:3">
      <c r="A2531" s="20">
        <v>41745</v>
      </c>
      <c r="B2531" s="35" t="s">
        <v>365</v>
      </c>
      <c r="C2531" s="37">
        <v>-0.3</v>
      </c>
    </row>
    <row r="2532" spans="1:3">
      <c r="A2532" s="20">
        <v>41745</v>
      </c>
      <c r="B2532" s="35" t="s">
        <v>366</v>
      </c>
      <c r="C2532" s="37">
        <v>-0.2</v>
      </c>
    </row>
    <row r="2533" spans="1:3">
      <c r="A2533" s="20">
        <v>41745</v>
      </c>
      <c r="B2533" s="35" t="s">
        <v>367</v>
      </c>
      <c r="C2533" s="37">
        <v>0.3</v>
      </c>
    </row>
    <row r="2534" spans="1:3">
      <c r="A2534" s="20">
        <v>41745</v>
      </c>
      <c r="B2534" s="35" t="s">
        <v>368</v>
      </c>
      <c r="C2534" s="37">
        <v>0.9</v>
      </c>
    </row>
    <row r="2535" spans="1:3">
      <c r="A2535" s="20">
        <v>41745</v>
      </c>
      <c r="B2535" s="35" t="s">
        <v>369</v>
      </c>
      <c r="C2535" s="37">
        <v>1.7</v>
      </c>
    </row>
    <row r="2536" spans="1:3">
      <c r="A2536" s="20">
        <v>41745</v>
      </c>
      <c r="B2536" s="35" t="s">
        <v>370</v>
      </c>
      <c r="C2536" s="37">
        <v>3</v>
      </c>
    </row>
    <row r="2537" spans="1:3">
      <c r="A2537" s="20">
        <v>41745</v>
      </c>
      <c r="B2537" s="35" t="s">
        <v>371</v>
      </c>
      <c r="C2537" s="37">
        <v>3.7</v>
      </c>
    </row>
    <row r="2538" spans="1:3">
      <c r="A2538" s="20">
        <v>41745</v>
      </c>
      <c r="B2538" s="35" t="s">
        <v>372</v>
      </c>
      <c r="C2538" s="37">
        <v>5.4</v>
      </c>
    </row>
    <row r="2539" spans="1:3">
      <c r="A2539" s="20">
        <v>41745</v>
      </c>
      <c r="B2539" s="35" t="s">
        <v>373</v>
      </c>
      <c r="C2539" s="37">
        <v>5.4</v>
      </c>
    </row>
    <row r="2540" spans="1:3">
      <c r="A2540" s="20">
        <v>41745</v>
      </c>
      <c r="B2540" s="35" t="s">
        <v>374</v>
      </c>
      <c r="C2540" s="37">
        <v>6.9</v>
      </c>
    </row>
    <row r="2541" spans="1:3">
      <c r="A2541" s="20">
        <v>41745</v>
      </c>
      <c r="B2541" s="35" t="s">
        <v>375</v>
      </c>
      <c r="C2541" s="37">
        <v>7.2</v>
      </c>
    </row>
    <row r="2542" spans="1:3">
      <c r="A2542" s="20">
        <v>41745</v>
      </c>
      <c r="B2542" s="35" t="s">
        <v>376</v>
      </c>
      <c r="C2542" s="37">
        <v>5.9</v>
      </c>
    </row>
    <row r="2543" spans="1:3">
      <c r="A2543" s="20">
        <v>41745</v>
      </c>
      <c r="B2543" s="35" t="s">
        <v>377</v>
      </c>
      <c r="C2543" s="37">
        <v>4.3</v>
      </c>
    </row>
    <row r="2544" spans="1:3">
      <c r="A2544" s="20">
        <v>41745</v>
      </c>
      <c r="B2544" s="35" t="s">
        <v>378</v>
      </c>
      <c r="C2544" s="37">
        <v>3.1</v>
      </c>
    </row>
    <row r="2545" spans="1:3">
      <c r="A2545" s="20">
        <v>41745</v>
      </c>
      <c r="B2545" s="35" t="s">
        <v>379</v>
      </c>
      <c r="C2545" s="37">
        <v>1.6</v>
      </c>
    </row>
    <row r="2546" spans="1:3">
      <c r="A2546" s="20">
        <v>41745</v>
      </c>
      <c r="B2546" s="35" t="s">
        <v>380</v>
      </c>
      <c r="C2546" s="37">
        <v>0.7</v>
      </c>
    </row>
    <row r="2547" spans="1:3">
      <c r="A2547" s="20">
        <v>41745</v>
      </c>
      <c r="B2547" s="35" t="s">
        <v>381</v>
      </c>
      <c r="C2547" s="37">
        <v>0.2</v>
      </c>
    </row>
    <row r="2548" spans="1:3">
      <c r="A2548" s="20">
        <v>41745</v>
      </c>
      <c r="B2548" s="35" t="s">
        <v>382</v>
      </c>
      <c r="C2548" s="37">
        <v>-0.4</v>
      </c>
    </row>
    <row r="2549" spans="1:3">
      <c r="A2549" s="20">
        <v>41745</v>
      </c>
      <c r="B2549" s="35" t="s">
        <v>383</v>
      </c>
      <c r="C2549" s="37">
        <v>-1.2</v>
      </c>
    </row>
    <row r="2550" spans="1:3">
      <c r="A2550" s="20">
        <v>41746</v>
      </c>
      <c r="B2550" s="35" t="s">
        <v>360</v>
      </c>
      <c r="C2550" s="37">
        <v>-2.1</v>
      </c>
    </row>
    <row r="2551" spans="1:3">
      <c r="A2551" s="20">
        <v>41746</v>
      </c>
      <c r="B2551" s="35" t="s">
        <v>361</v>
      </c>
      <c r="C2551" s="37">
        <v>-2.5</v>
      </c>
    </row>
    <row r="2552" spans="1:3">
      <c r="A2552" s="20">
        <v>41746</v>
      </c>
      <c r="B2552" s="35" t="s">
        <v>362</v>
      </c>
      <c r="C2552" s="37">
        <v>-3.4</v>
      </c>
    </row>
    <row r="2553" spans="1:3">
      <c r="A2553" s="20">
        <v>41746</v>
      </c>
      <c r="B2553" s="35" t="s">
        <v>363</v>
      </c>
      <c r="C2553" s="37">
        <v>-3.8</v>
      </c>
    </row>
    <row r="2554" spans="1:3">
      <c r="A2554" s="20">
        <v>41746</v>
      </c>
      <c r="B2554" s="35" t="s">
        <v>364</v>
      </c>
      <c r="C2554" s="37">
        <v>-4.0999999999999996</v>
      </c>
    </row>
    <row r="2555" spans="1:3">
      <c r="A2555" s="20">
        <v>41746</v>
      </c>
      <c r="B2555" s="35" t="s">
        <v>365</v>
      </c>
      <c r="C2555" s="37">
        <v>-2.1</v>
      </c>
    </row>
    <row r="2556" spans="1:3">
      <c r="A2556" s="20">
        <v>41746</v>
      </c>
      <c r="B2556" s="35" t="s">
        <v>366</v>
      </c>
      <c r="C2556" s="37">
        <v>1.5</v>
      </c>
    </row>
    <row r="2557" spans="1:3">
      <c r="A2557" s="20">
        <v>41746</v>
      </c>
      <c r="B2557" s="35" t="s">
        <v>367</v>
      </c>
      <c r="C2557" s="37">
        <v>5.5</v>
      </c>
    </row>
    <row r="2558" spans="1:3">
      <c r="A2558" s="20">
        <v>41746</v>
      </c>
      <c r="B2558" s="35" t="s">
        <v>368</v>
      </c>
      <c r="C2558" s="37">
        <v>10.9</v>
      </c>
    </row>
    <row r="2559" spans="1:3">
      <c r="A2559" s="20">
        <v>41746</v>
      </c>
      <c r="B2559" s="35" t="s">
        <v>369</v>
      </c>
      <c r="C2559" s="37">
        <v>14.4</v>
      </c>
    </row>
    <row r="2560" spans="1:3">
      <c r="A2560" s="20">
        <v>41746</v>
      </c>
      <c r="B2560" s="35" t="s">
        <v>370</v>
      </c>
      <c r="C2560" s="37">
        <v>17.3</v>
      </c>
    </row>
    <row r="2561" spans="1:3">
      <c r="A2561" s="20">
        <v>41746</v>
      </c>
      <c r="B2561" s="35" t="s">
        <v>371</v>
      </c>
      <c r="C2561" s="37">
        <v>19.600000000000001</v>
      </c>
    </row>
    <row r="2562" spans="1:3">
      <c r="A2562" s="20">
        <v>41746</v>
      </c>
      <c r="B2562" s="35" t="s">
        <v>372</v>
      </c>
      <c r="C2562" s="37">
        <v>20.3</v>
      </c>
    </row>
    <row r="2563" spans="1:3">
      <c r="A2563" s="20">
        <v>41746</v>
      </c>
      <c r="B2563" s="35" t="s">
        <v>373</v>
      </c>
      <c r="C2563" s="37">
        <v>19.899999999999999</v>
      </c>
    </row>
    <row r="2564" spans="1:3">
      <c r="A2564" s="20">
        <v>41746</v>
      </c>
      <c r="B2564" s="35" t="s">
        <v>374</v>
      </c>
      <c r="C2564" s="37">
        <v>18.8</v>
      </c>
    </row>
    <row r="2565" spans="1:3">
      <c r="A2565" s="20">
        <v>41746</v>
      </c>
      <c r="B2565" s="35" t="s">
        <v>375</v>
      </c>
      <c r="C2565" s="37">
        <v>17.899999999999999</v>
      </c>
    </row>
    <row r="2566" spans="1:3">
      <c r="A2566" s="20">
        <v>41746</v>
      </c>
      <c r="B2566" s="35" t="s">
        <v>376</v>
      </c>
      <c r="C2566" s="37">
        <v>16.3</v>
      </c>
    </row>
    <row r="2567" spans="1:3">
      <c r="A2567" s="20">
        <v>41746</v>
      </c>
      <c r="B2567" s="35" t="s">
        <v>377</v>
      </c>
      <c r="C2567" s="37">
        <v>14.2</v>
      </c>
    </row>
    <row r="2568" spans="1:3">
      <c r="A2568" s="20">
        <v>41746</v>
      </c>
      <c r="B2568" s="35" t="s">
        <v>378</v>
      </c>
      <c r="C2568" s="37">
        <v>10.8</v>
      </c>
    </row>
    <row r="2569" spans="1:3">
      <c r="A2569" s="20">
        <v>41746</v>
      </c>
      <c r="B2569" s="35" t="s">
        <v>379</v>
      </c>
      <c r="C2569" s="37">
        <v>7.3</v>
      </c>
    </row>
    <row r="2570" spans="1:3">
      <c r="A2570" s="20">
        <v>41746</v>
      </c>
      <c r="B2570" s="35" t="s">
        <v>380</v>
      </c>
      <c r="C2570" s="37">
        <v>5.9</v>
      </c>
    </row>
    <row r="2571" spans="1:3">
      <c r="A2571" s="20">
        <v>41746</v>
      </c>
      <c r="B2571" s="35" t="s">
        <v>381</v>
      </c>
      <c r="C2571" s="37">
        <v>3.7</v>
      </c>
    </row>
    <row r="2572" spans="1:3">
      <c r="A2572" s="20">
        <v>41746</v>
      </c>
      <c r="B2572" s="35" t="s">
        <v>382</v>
      </c>
      <c r="C2572" s="37">
        <v>3.5</v>
      </c>
    </row>
    <row r="2573" spans="1:3">
      <c r="A2573" s="20">
        <v>41746</v>
      </c>
      <c r="B2573" s="35" t="s">
        <v>383</v>
      </c>
      <c r="C2573" s="37">
        <v>2.8</v>
      </c>
    </row>
    <row r="2574" spans="1:3">
      <c r="A2574" s="20">
        <v>41747</v>
      </c>
      <c r="B2574" s="35" t="s">
        <v>360</v>
      </c>
      <c r="C2574" s="37">
        <v>1.6</v>
      </c>
    </row>
    <row r="2575" spans="1:3">
      <c r="A2575" s="20">
        <v>41747</v>
      </c>
      <c r="B2575" s="35" t="s">
        <v>361</v>
      </c>
      <c r="C2575" s="37">
        <v>1.4</v>
      </c>
    </row>
    <row r="2576" spans="1:3">
      <c r="A2576" s="20">
        <v>41747</v>
      </c>
      <c r="B2576" s="35" t="s">
        <v>362</v>
      </c>
      <c r="C2576" s="37">
        <v>0.5</v>
      </c>
    </row>
    <row r="2577" spans="1:3">
      <c r="A2577" s="20">
        <v>41747</v>
      </c>
      <c r="B2577" s="35" t="s">
        <v>363</v>
      </c>
      <c r="C2577" s="37">
        <v>0.5</v>
      </c>
    </row>
    <row r="2578" spans="1:3">
      <c r="A2578" s="20">
        <v>41747</v>
      </c>
      <c r="B2578" s="35" t="s">
        <v>364</v>
      </c>
      <c r="C2578" s="37">
        <v>0.2</v>
      </c>
    </row>
    <row r="2579" spans="1:3">
      <c r="A2579" s="20">
        <v>41747</v>
      </c>
      <c r="B2579" s="35" t="s">
        <v>365</v>
      </c>
      <c r="C2579" s="37">
        <v>2.2999999999999998</v>
      </c>
    </row>
    <row r="2580" spans="1:3">
      <c r="A2580" s="20">
        <v>41747</v>
      </c>
      <c r="B2580" s="35" t="s">
        <v>366</v>
      </c>
      <c r="C2580" s="37">
        <v>5.5</v>
      </c>
    </row>
    <row r="2581" spans="1:3">
      <c r="A2581" s="20">
        <v>41747</v>
      </c>
      <c r="B2581" s="35" t="s">
        <v>367</v>
      </c>
      <c r="C2581" s="37">
        <v>11.4</v>
      </c>
    </row>
    <row r="2582" spans="1:3">
      <c r="A2582" s="20">
        <v>41747</v>
      </c>
      <c r="B2582" s="35" t="s">
        <v>368</v>
      </c>
      <c r="C2582" s="37">
        <v>16.3</v>
      </c>
    </row>
    <row r="2583" spans="1:3">
      <c r="A2583" s="20">
        <v>41747</v>
      </c>
      <c r="B2583" s="35" t="s">
        <v>369</v>
      </c>
      <c r="C2583" s="37">
        <v>20</v>
      </c>
    </row>
    <row r="2584" spans="1:3">
      <c r="A2584" s="20">
        <v>41747</v>
      </c>
      <c r="B2584" s="35" t="s">
        <v>370</v>
      </c>
      <c r="C2584" s="37">
        <v>20.3</v>
      </c>
    </row>
    <row r="2585" spans="1:3">
      <c r="A2585" s="20">
        <v>41747</v>
      </c>
      <c r="B2585" s="35" t="s">
        <v>371</v>
      </c>
      <c r="C2585" s="37">
        <v>21.7</v>
      </c>
    </row>
    <row r="2586" spans="1:3">
      <c r="A2586" s="20">
        <v>41747</v>
      </c>
      <c r="B2586" s="35" t="s">
        <v>372</v>
      </c>
      <c r="C2586" s="37">
        <v>23.1</v>
      </c>
    </row>
    <row r="2587" spans="1:3">
      <c r="A2587" s="20">
        <v>41747</v>
      </c>
      <c r="B2587" s="35" t="s">
        <v>373</v>
      </c>
      <c r="C2587" s="37">
        <v>22.3</v>
      </c>
    </row>
    <row r="2588" spans="1:3">
      <c r="A2588" s="20">
        <v>41747</v>
      </c>
      <c r="B2588" s="35" t="s">
        <v>374</v>
      </c>
      <c r="C2588" s="37">
        <v>21.9</v>
      </c>
    </row>
    <row r="2589" spans="1:3">
      <c r="A2589" s="20">
        <v>41747</v>
      </c>
      <c r="B2589" s="35" t="s">
        <v>375</v>
      </c>
      <c r="C2589" s="37">
        <v>20.100000000000001</v>
      </c>
    </row>
    <row r="2590" spans="1:3">
      <c r="A2590" s="20">
        <v>41747</v>
      </c>
      <c r="B2590" s="35" t="s">
        <v>376</v>
      </c>
      <c r="C2590" s="37">
        <v>18.100000000000001</v>
      </c>
    </row>
    <row r="2591" spans="1:3">
      <c r="A2591" s="20">
        <v>41747</v>
      </c>
      <c r="B2591" s="35" t="s">
        <v>377</v>
      </c>
      <c r="C2591" s="37">
        <v>15.8</v>
      </c>
    </row>
    <row r="2592" spans="1:3">
      <c r="A2592" s="20">
        <v>41747</v>
      </c>
      <c r="B2592" s="35" t="s">
        <v>378</v>
      </c>
      <c r="C2592" s="37">
        <v>14</v>
      </c>
    </row>
    <row r="2593" spans="1:3">
      <c r="A2593" s="20">
        <v>41747</v>
      </c>
      <c r="B2593" s="35" t="s">
        <v>379</v>
      </c>
      <c r="C2593" s="37">
        <v>12.1</v>
      </c>
    </row>
    <row r="2594" spans="1:3">
      <c r="A2594" s="20">
        <v>41747</v>
      </c>
      <c r="B2594" s="35" t="s">
        <v>380</v>
      </c>
      <c r="C2594" s="37">
        <v>11</v>
      </c>
    </row>
    <row r="2595" spans="1:3">
      <c r="A2595" s="20">
        <v>41747</v>
      </c>
      <c r="B2595" s="35" t="s">
        <v>381</v>
      </c>
      <c r="C2595" s="37">
        <v>9.5</v>
      </c>
    </row>
    <row r="2596" spans="1:3">
      <c r="A2596" s="20">
        <v>41747</v>
      </c>
      <c r="B2596" s="35" t="s">
        <v>382</v>
      </c>
      <c r="C2596" s="37">
        <v>9.4</v>
      </c>
    </row>
    <row r="2597" spans="1:3">
      <c r="A2597" s="20">
        <v>41747</v>
      </c>
      <c r="B2597" s="35" t="s">
        <v>383</v>
      </c>
      <c r="C2597" s="37">
        <v>9.8000000000000007</v>
      </c>
    </row>
    <row r="2598" spans="1:3">
      <c r="A2598" s="20">
        <v>41748</v>
      </c>
      <c r="B2598" s="35" t="s">
        <v>360</v>
      </c>
      <c r="C2598" s="37">
        <v>10</v>
      </c>
    </row>
    <row r="2599" spans="1:3">
      <c r="A2599" s="20">
        <v>41748</v>
      </c>
      <c r="B2599" s="35" t="s">
        <v>361</v>
      </c>
      <c r="C2599" s="37">
        <v>9.5</v>
      </c>
    </row>
    <row r="2600" spans="1:3">
      <c r="A2600" s="20">
        <v>41748</v>
      </c>
      <c r="B2600" s="35" t="s">
        <v>362</v>
      </c>
      <c r="C2600" s="37">
        <v>9.3000000000000007</v>
      </c>
    </row>
    <row r="2601" spans="1:3">
      <c r="A2601" s="20">
        <v>41748</v>
      </c>
      <c r="B2601" s="35" t="s">
        <v>363</v>
      </c>
      <c r="C2601" s="37">
        <v>8.4</v>
      </c>
    </row>
    <row r="2602" spans="1:3">
      <c r="A2602" s="20">
        <v>41748</v>
      </c>
      <c r="B2602" s="35" t="s">
        <v>364</v>
      </c>
      <c r="C2602" s="37">
        <v>7.7</v>
      </c>
    </row>
    <row r="2603" spans="1:3">
      <c r="A2603" s="20">
        <v>41748</v>
      </c>
      <c r="B2603" s="35" t="s">
        <v>365</v>
      </c>
      <c r="C2603" s="37">
        <v>7.8</v>
      </c>
    </row>
    <row r="2604" spans="1:3">
      <c r="A2604" s="20">
        <v>41748</v>
      </c>
      <c r="B2604" s="35" t="s">
        <v>366</v>
      </c>
      <c r="C2604" s="37">
        <v>9.1</v>
      </c>
    </row>
    <row r="2605" spans="1:3">
      <c r="A2605" s="20">
        <v>41748</v>
      </c>
      <c r="B2605" s="35" t="s">
        <v>367</v>
      </c>
      <c r="C2605" s="37">
        <v>11.3</v>
      </c>
    </row>
    <row r="2606" spans="1:3">
      <c r="A2606" s="20">
        <v>41748</v>
      </c>
      <c r="B2606" s="35" t="s">
        <v>368</v>
      </c>
      <c r="C2606" s="37">
        <v>13.1</v>
      </c>
    </row>
    <row r="2607" spans="1:3">
      <c r="A2607" s="20">
        <v>41748</v>
      </c>
      <c r="B2607" s="35" t="s">
        <v>369</v>
      </c>
      <c r="C2607" s="37">
        <v>14.4</v>
      </c>
    </row>
    <row r="2608" spans="1:3">
      <c r="A2608" s="20">
        <v>41748</v>
      </c>
      <c r="B2608" s="35" t="s">
        <v>370</v>
      </c>
      <c r="C2608" s="37">
        <v>15.1</v>
      </c>
    </row>
    <row r="2609" spans="1:3">
      <c r="A2609" s="20">
        <v>41748</v>
      </c>
      <c r="B2609" s="35" t="s">
        <v>371</v>
      </c>
      <c r="C2609" s="37">
        <v>14.5</v>
      </c>
    </row>
    <row r="2610" spans="1:3">
      <c r="A2610" s="20">
        <v>41748</v>
      </c>
      <c r="B2610" s="35" t="s">
        <v>372</v>
      </c>
      <c r="C2610" s="37">
        <v>13.9</v>
      </c>
    </row>
    <row r="2611" spans="1:3">
      <c r="A2611" s="20">
        <v>41748</v>
      </c>
      <c r="B2611" s="35" t="s">
        <v>373</v>
      </c>
      <c r="C2611" s="37">
        <v>12.5</v>
      </c>
    </row>
    <row r="2612" spans="1:3">
      <c r="A2612" s="20">
        <v>41748</v>
      </c>
      <c r="B2612" s="35" t="s">
        <v>374</v>
      </c>
      <c r="C2612" s="37">
        <v>12.7</v>
      </c>
    </row>
    <row r="2613" spans="1:3">
      <c r="A2613" s="20">
        <v>41748</v>
      </c>
      <c r="B2613" s="35" t="s">
        <v>375</v>
      </c>
      <c r="C2613" s="37">
        <v>11.4</v>
      </c>
    </row>
    <row r="2614" spans="1:3">
      <c r="A2614" s="20">
        <v>41748</v>
      </c>
      <c r="B2614" s="35" t="s">
        <v>376</v>
      </c>
      <c r="C2614" s="37">
        <v>10.8</v>
      </c>
    </row>
    <row r="2615" spans="1:3">
      <c r="A2615" s="20">
        <v>41748</v>
      </c>
      <c r="B2615" s="35" t="s">
        <v>377</v>
      </c>
      <c r="C2615" s="37">
        <v>10.7</v>
      </c>
    </row>
    <row r="2616" spans="1:3">
      <c r="A2616" s="20">
        <v>41748</v>
      </c>
      <c r="B2616" s="35" t="s">
        <v>378</v>
      </c>
      <c r="C2616" s="37">
        <v>9.3000000000000007</v>
      </c>
    </row>
    <row r="2617" spans="1:3">
      <c r="A2617" s="20">
        <v>41748</v>
      </c>
      <c r="B2617" s="35" t="s">
        <v>379</v>
      </c>
      <c r="C2617" s="37">
        <v>10.1</v>
      </c>
    </row>
    <row r="2618" spans="1:3">
      <c r="A2618" s="20">
        <v>41748</v>
      </c>
      <c r="B2618" s="35" t="s">
        <v>380</v>
      </c>
      <c r="C2618" s="37">
        <v>8.3000000000000007</v>
      </c>
    </row>
    <row r="2619" spans="1:3">
      <c r="A2619" s="20">
        <v>41748</v>
      </c>
      <c r="B2619" s="35" t="s">
        <v>381</v>
      </c>
      <c r="C2619" s="37">
        <v>8.1999999999999993</v>
      </c>
    </row>
    <row r="2620" spans="1:3">
      <c r="A2620" s="20">
        <v>41748</v>
      </c>
      <c r="B2620" s="35" t="s">
        <v>382</v>
      </c>
      <c r="C2620" s="37">
        <v>8.1</v>
      </c>
    </row>
    <row r="2621" spans="1:3">
      <c r="A2621" s="20">
        <v>41748</v>
      </c>
      <c r="B2621" s="35" t="s">
        <v>383</v>
      </c>
      <c r="C2621" s="37">
        <v>8.1</v>
      </c>
    </row>
    <row r="2622" spans="1:3">
      <c r="A2622" s="20">
        <v>41749</v>
      </c>
      <c r="B2622" s="35" t="s">
        <v>360</v>
      </c>
      <c r="C2622" s="37">
        <v>8.1</v>
      </c>
    </row>
    <row r="2623" spans="1:3">
      <c r="A2623" s="20">
        <v>41749</v>
      </c>
      <c r="B2623" s="35" t="s">
        <v>361</v>
      </c>
      <c r="C2623" s="37">
        <v>7.5</v>
      </c>
    </row>
    <row r="2624" spans="1:3">
      <c r="A2624" s="20">
        <v>41749</v>
      </c>
      <c r="B2624" s="35" t="s">
        <v>362</v>
      </c>
      <c r="C2624" s="37">
        <v>6.4</v>
      </c>
    </row>
    <row r="2625" spans="1:3">
      <c r="A2625" s="20">
        <v>41749</v>
      </c>
      <c r="B2625" s="35" t="s">
        <v>363</v>
      </c>
      <c r="C2625" s="37">
        <v>5.4</v>
      </c>
    </row>
    <row r="2626" spans="1:3">
      <c r="A2626" s="20">
        <v>41749</v>
      </c>
      <c r="B2626" s="35" t="s">
        <v>364</v>
      </c>
      <c r="C2626" s="37">
        <v>4.2</v>
      </c>
    </row>
    <row r="2627" spans="1:3">
      <c r="A2627" s="20">
        <v>41749</v>
      </c>
      <c r="B2627" s="35" t="s">
        <v>365</v>
      </c>
      <c r="C2627" s="37">
        <v>5.4</v>
      </c>
    </row>
    <row r="2628" spans="1:3">
      <c r="A2628" s="20">
        <v>41749</v>
      </c>
      <c r="B2628" s="35" t="s">
        <v>366</v>
      </c>
      <c r="C2628" s="37">
        <v>6.9</v>
      </c>
    </row>
    <row r="2629" spans="1:3">
      <c r="A2629" s="20">
        <v>41749</v>
      </c>
      <c r="B2629" s="35" t="s">
        <v>367</v>
      </c>
      <c r="C2629" s="37">
        <v>8.3000000000000007</v>
      </c>
    </row>
    <row r="2630" spans="1:3">
      <c r="A2630" s="20">
        <v>41749</v>
      </c>
      <c r="B2630" s="35" t="s">
        <v>368</v>
      </c>
      <c r="C2630" s="37">
        <v>10.7</v>
      </c>
    </row>
    <row r="2631" spans="1:3">
      <c r="A2631" s="20">
        <v>41749</v>
      </c>
      <c r="B2631" s="35" t="s">
        <v>369</v>
      </c>
      <c r="C2631" s="37">
        <v>12.8</v>
      </c>
    </row>
    <row r="2632" spans="1:3">
      <c r="A2632" s="20">
        <v>41749</v>
      </c>
      <c r="B2632" s="35" t="s">
        <v>370</v>
      </c>
      <c r="C2632" s="37">
        <v>13.1</v>
      </c>
    </row>
    <row r="2633" spans="1:3">
      <c r="A2633" s="20">
        <v>41749</v>
      </c>
      <c r="B2633" s="35" t="s">
        <v>371</v>
      </c>
      <c r="C2633" s="37">
        <v>12.8</v>
      </c>
    </row>
    <row r="2634" spans="1:3">
      <c r="A2634" s="20">
        <v>41749</v>
      </c>
      <c r="B2634" s="35" t="s">
        <v>372</v>
      </c>
      <c r="C2634" s="37">
        <v>13.3</v>
      </c>
    </row>
    <row r="2635" spans="1:3">
      <c r="A2635" s="20">
        <v>41749</v>
      </c>
      <c r="B2635" s="35" t="s">
        <v>373</v>
      </c>
      <c r="C2635" s="37">
        <v>9.1</v>
      </c>
    </row>
    <row r="2636" spans="1:3">
      <c r="A2636" s="20">
        <v>41749</v>
      </c>
      <c r="B2636" s="35" t="s">
        <v>374</v>
      </c>
      <c r="C2636" s="37">
        <v>9.9</v>
      </c>
    </row>
    <row r="2637" spans="1:3">
      <c r="A2637" s="20">
        <v>41749</v>
      </c>
      <c r="B2637" s="35" t="s">
        <v>375</v>
      </c>
      <c r="C2637" s="37">
        <v>10.199999999999999</v>
      </c>
    </row>
    <row r="2638" spans="1:3">
      <c r="A2638" s="20">
        <v>41749</v>
      </c>
      <c r="B2638" s="35" t="s">
        <v>376</v>
      </c>
      <c r="C2638" s="37">
        <v>10.4</v>
      </c>
    </row>
    <row r="2639" spans="1:3">
      <c r="A2639" s="20">
        <v>41749</v>
      </c>
      <c r="B2639" s="35" t="s">
        <v>377</v>
      </c>
      <c r="C2639" s="37">
        <v>9</v>
      </c>
    </row>
    <row r="2640" spans="1:3">
      <c r="A2640" s="20">
        <v>41749</v>
      </c>
      <c r="B2640" s="35" t="s">
        <v>378</v>
      </c>
      <c r="C2640" s="37">
        <v>6</v>
      </c>
    </row>
    <row r="2641" spans="1:3">
      <c r="A2641" s="20">
        <v>41749</v>
      </c>
      <c r="B2641" s="35" t="s">
        <v>379</v>
      </c>
      <c r="C2641" s="37">
        <v>4.5</v>
      </c>
    </row>
    <row r="2642" spans="1:3">
      <c r="A2642" s="20">
        <v>41749</v>
      </c>
      <c r="B2642" s="35" t="s">
        <v>380</v>
      </c>
      <c r="C2642" s="37">
        <v>3</v>
      </c>
    </row>
    <row r="2643" spans="1:3">
      <c r="A2643" s="20">
        <v>41749</v>
      </c>
      <c r="B2643" s="35" t="s">
        <v>381</v>
      </c>
      <c r="C2643" s="37">
        <v>2.1</v>
      </c>
    </row>
    <row r="2644" spans="1:3">
      <c r="A2644" s="20">
        <v>41749</v>
      </c>
      <c r="B2644" s="35" t="s">
        <v>382</v>
      </c>
      <c r="C2644" s="37">
        <v>1.6</v>
      </c>
    </row>
    <row r="2645" spans="1:3">
      <c r="A2645" s="20">
        <v>41749</v>
      </c>
      <c r="B2645" s="35" t="s">
        <v>383</v>
      </c>
      <c r="C2645" s="37">
        <v>1.2</v>
      </c>
    </row>
    <row r="2646" spans="1:3">
      <c r="A2646" s="20">
        <v>41750</v>
      </c>
      <c r="B2646" s="35" t="s">
        <v>360</v>
      </c>
      <c r="C2646" s="37">
        <v>1.1000000000000001</v>
      </c>
    </row>
    <row r="2647" spans="1:3">
      <c r="A2647" s="20">
        <v>41750</v>
      </c>
      <c r="B2647" s="35" t="s">
        <v>361</v>
      </c>
      <c r="C2647" s="37">
        <v>0.6</v>
      </c>
    </row>
    <row r="2648" spans="1:3">
      <c r="A2648" s="20">
        <v>41750</v>
      </c>
      <c r="B2648" s="35" t="s">
        <v>362</v>
      </c>
      <c r="C2648" s="37">
        <v>0.4</v>
      </c>
    </row>
    <row r="2649" spans="1:3">
      <c r="A2649" s="20">
        <v>41750</v>
      </c>
      <c r="B2649" s="35" t="s">
        <v>363</v>
      </c>
      <c r="C2649" s="37">
        <v>0.1</v>
      </c>
    </row>
    <row r="2650" spans="1:3">
      <c r="A2650" s="20">
        <v>41750</v>
      </c>
      <c r="B2650" s="35" t="s">
        <v>364</v>
      </c>
      <c r="C2650" s="37">
        <v>0</v>
      </c>
    </row>
    <row r="2651" spans="1:3">
      <c r="A2651" s="20">
        <v>41750</v>
      </c>
      <c r="B2651" s="35" t="s">
        <v>365</v>
      </c>
      <c r="C2651" s="37">
        <v>0.2</v>
      </c>
    </row>
    <row r="2652" spans="1:3">
      <c r="A2652" s="20">
        <v>41750</v>
      </c>
      <c r="B2652" s="35" t="s">
        <v>366</v>
      </c>
      <c r="C2652" s="37">
        <v>0.3</v>
      </c>
    </row>
    <row r="2653" spans="1:3">
      <c r="A2653" s="20">
        <v>41750</v>
      </c>
      <c r="B2653" s="35" t="s">
        <v>367</v>
      </c>
      <c r="C2653" s="37">
        <v>1.2</v>
      </c>
    </row>
    <row r="2654" spans="1:3">
      <c r="A2654" s="20">
        <v>41750</v>
      </c>
      <c r="B2654" s="35" t="s">
        <v>368</v>
      </c>
      <c r="C2654" s="37">
        <v>0.2</v>
      </c>
    </row>
    <row r="2655" spans="1:3">
      <c r="A2655" s="20">
        <v>41750</v>
      </c>
      <c r="B2655" s="35" t="s">
        <v>369</v>
      </c>
      <c r="C2655" s="37">
        <v>0.4</v>
      </c>
    </row>
    <row r="2656" spans="1:3">
      <c r="A2656" s="20">
        <v>41750</v>
      </c>
      <c r="B2656" s="35" t="s">
        <v>370</v>
      </c>
      <c r="C2656" s="37">
        <v>1</v>
      </c>
    </row>
    <row r="2657" spans="1:3">
      <c r="A2657" s="20">
        <v>41750</v>
      </c>
      <c r="B2657" s="35" t="s">
        <v>371</v>
      </c>
      <c r="C2657" s="37">
        <v>1.3</v>
      </c>
    </row>
    <row r="2658" spans="1:3">
      <c r="A2658" s="20">
        <v>41750</v>
      </c>
      <c r="B2658" s="35" t="s">
        <v>372</v>
      </c>
      <c r="C2658" s="37">
        <v>1.8</v>
      </c>
    </row>
    <row r="2659" spans="1:3">
      <c r="A2659" s="20">
        <v>41750</v>
      </c>
      <c r="B2659" s="35" t="s">
        <v>373</v>
      </c>
      <c r="C2659" s="37">
        <v>1.6</v>
      </c>
    </row>
    <row r="2660" spans="1:3">
      <c r="A2660" s="20">
        <v>41750</v>
      </c>
      <c r="B2660" s="35" t="s">
        <v>374</v>
      </c>
      <c r="C2660" s="37">
        <v>1.1000000000000001</v>
      </c>
    </row>
    <row r="2661" spans="1:3">
      <c r="A2661" s="20">
        <v>41750</v>
      </c>
      <c r="B2661" s="35" t="s">
        <v>375</v>
      </c>
      <c r="C2661" s="37">
        <v>0.7</v>
      </c>
    </row>
    <row r="2662" spans="1:3">
      <c r="A2662" s="20">
        <v>41750</v>
      </c>
      <c r="B2662" s="35" t="s">
        <v>376</v>
      </c>
      <c r="C2662" s="37">
        <v>0.5</v>
      </c>
    </row>
    <row r="2663" spans="1:3">
      <c r="A2663" s="20">
        <v>41750</v>
      </c>
      <c r="B2663" s="35" t="s">
        <v>377</v>
      </c>
      <c r="C2663" s="37">
        <v>0.3</v>
      </c>
    </row>
    <row r="2664" spans="1:3">
      <c r="A2664" s="20">
        <v>41750</v>
      </c>
      <c r="B2664" s="35" t="s">
        <v>378</v>
      </c>
      <c r="C2664" s="37">
        <v>0.1</v>
      </c>
    </row>
    <row r="2665" spans="1:3">
      <c r="A2665" s="20">
        <v>41750</v>
      </c>
      <c r="B2665" s="35" t="s">
        <v>379</v>
      </c>
      <c r="C2665" s="37">
        <v>0</v>
      </c>
    </row>
    <row r="2666" spans="1:3">
      <c r="A2666" s="20">
        <v>41750</v>
      </c>
      <c r="B2666" s="35" t="s">
        <v>380</v>
      </c>
      <c r="C2666" s="37">
        <v>-0.1</v>
      </c>
    </row>
    <row r="2667" spans="1:3">
      <c r="A2667" s="20">
        <v>41750</v>
      </c>
      <c r="B2667" s="35" t="s">
        <v>381</v>
      </c>
      <c r="C2667" s="37">
        <v>-0.3</v>
      </c>
    </row>
    <row r="2668" spans="1:3">
      <c r="A2668" s="20">
        <v>41750</v>
      </c>
      <c r="B2668" s="35" t="s">
        <v>382</v>
      </c>
      <c r="C2668" s="37">
        <v>-0.3</v>
      </c>
    </row>
    <row r="2669" spans="1:3">
      <c r="A2669" s="20">
        <v>41750</v>
      </c>
      <c r="B2669" s="35" t="s">
        <v>383</v>
      </c>
      <c r="C2669" s="37">
        <v>-0.3</v>
      </c>
    </row>
    <row r="2670" spans="1:3">
      <c r="A2670" s="20">
        <v>41751</v>
      </c>
      <c r="B2670" s="35" t="s">
        <v>360</v>
      </c>
      <c r="C2670" s="37">
        <v>-0.1</v>
      </c>
    </row>
    <row r="2671" spans="1:3">
      <c r="A2671" s="20">
        <v>41751</v>
      </c>
      <c r="B2671" s="35" t="s">
        <v>361</v>
      </c>
      <c r="C2671" s="37">
        <v>0.2</v>
      </c>
    </row>
    <row r="2672" spans="1:3">
      <c r="A2672" s="20">
        <v>41751</v>
      </c>
      <c r="B2672" s="35" t="s">
        <v>362</v>
      </c>
      <c r="C2672" s="37">
        <v>1.3</v>
      </c>
    </row>
    <row r="2673" spans="1:3">
      <c r="A2673" s="20">
        <v>41751</v>
      </c>
      <c r="B2673" s="35" t="s">
        <v>363</v>
      </c>
      <c r="C2673" s="37">
        <v>1.2</v>
      </c>
    </row>
    <row r="2674" spans="1:3">
      <c r="A2674" s="20">
        <v>41751</v>
      </c>
      <c r="B2674" s="35" t="s">
        <v>364</v>
      </c>
      <c r="C2674" s="37">
        <v>1.3</v>
      </c>
    </row>
    <row r="2675" spans="1:3">
      <c r="A2675" s="20">
        <v>41751</v>
      </c>
      <c r="B2675" s="35" t="s">
        <v>365</v>
      </c>
      <c r="C2675" s="37">
        <v>1.4</v>
      </c>
    </row>
    <row r="2676" spans="1:3">
      <c r="A2676" s="20">
        <v>41751</v>
      </c>
      <c r="B2676" s="35" t="s">
        <v>366</v>
      </c>
      <c r="C2676" s="37">
        <v>1.7</v>
      </c>
    </row>
    <row r="2677" spans="1:3">
      <c r="A2677" s="20">
        <v>41751</v>
      </c>
      <c r="B2677" s="35" t="s">
        <v>367</v>
      </c>
      <c r="C2677" s="37">
        <v>2.8</v>
      </c>
    </row>
    <row r="2678" spans="1:3">
      <c r="A2678" s="20">
        <v>41751</v>
      </c>
      <c r="B2678" s="35" t="s">
        <v>368</v>
      </c>
      <c r="C2678" s="37">
        <v>2.9</v>
      </c>
    </row>
    <row r="2679" spans="1:3">
      <c r="A2679" s="20">
        <v>41751</v>
      </c>
      <c r="B2679" s="35" t="s">
        <v>369</v>
      </c>
      <c r="C2679" s="37">
        <v>3.7</v>
      </c>
    </row>
    <row r="2680" spans="1:3">
      <c r="A2680" s="20">
        <v>41751</v>
      </c>
      <c r="B2680" s="35" t="s">
        <v>370</v>
      </c>
      <c r="C2680" s="37">
        <v>4</v>
      </c>
    </row>
    <row r="2681" spans="1:3">
      <c r="A2681" s="20">
        <v>41751</v>
      </c>
      <c r="B2681" s="35" t="s">
        <v>371</v>
      </c>
      <c r="C2681" s="37">
        <v>4.2</v>
      </c>
    </row>
    <row r="2682" spans="1:3">
      <c r="A2682" s="20">
        <v>41751</v>
      </c>
      <c r="B2682" s="35" t="s">
        <v>372</v>
      </c>
      <c r="C2682" s="37">
        <v>5.0999999999999996</v>
      </c>
    </row>
    <row r="2683" spans="1:3">
      <c r="A2683" s="20">
        <v>41751</v>
      </c>
      <c r="B2683" s="35" t="s">
        <v>373</v>
      </c>
      <c r="C2683" s="37">
        <v>5.2</v>
      </c>
    </row>
    <row r="2684" spans="1:3">
      <c r="A2684" s="20">
        <v>41751</v>
      </c>
      <c r="B2684" s="35" t="s">
        <v>374</v>
      </c>
      <c r="C2684" s="37">
        <v>4.5999999999999996</v>
      </c>
    </row>
    <row r="2685" spans="1:3">
      <c r="A2685" s="20">
        <v>41751</v>
      </c>
      <c r="B2685" s="35" t="s">
        <v>375</v>
      </c>
      <c r="C2685" s="37">
        <v>4.8</v>
      </c>
    </row>
    <row r="2686" spans="1:3">
      <c r="A2686" s="20">
        <v>41751</v>
      </c>
      <c r="B2686" s="35" t="s">
        <v>376</v>
      </c>
      <c r="C2686" s="37">
        <v>4.5</v>
      </c>
    </row>
    <row r="2687" spans="1:3">
      <c r="A2687" s="20">
        <v>41751</v>
      </c>
      <c r="B2687" s="35" t="s">
        <v>377</v>
      </c>
      <c r="C2687" s="37">
        <v>4</v>
      </c>
    </row>
    <row r="2688" spans="1:3">
      <c r="A2688" s="20">
        <v>41751</v>
      </c>
      <c r="B2688" s="35" t="s">
        <v>378</v>
      </c>
      <c r="C2688" s="37">
        <v>3.5</v>
      </c>
    </row>
    <row r="2689" spans="1:3">
      <c r="A2689" s="20">
        <v>41751</v>
      </c>
      <c r="B2689" s="35" t="s">
        <v>379</v>
      </c>
      <c r="C2689" s="37">
        <v>3.5</v>
      </c>
    </row>
    <row r="2690" spans="1:3">
      <c r="A2690" s="20">
        <v>41751</v>
      </c>
      <c r="B2690" s="35" t="s">
        <v>380</v>
      </c>
      <c r="C2690" s="37">
        <v>3.5</v>
      </c>
    </row>
    <row r="2691" spans="1:3">
      <c r="A2691" s="20">
        <v>41751</v>
      </c>
      <c r="B2691" s="35" t="s">
        <v>381</v>
      </c>
      <c r="C2691" s="37">
        <v>2.4</v>
      </c>
    </row>
    <row r="2692" spans="1:3">
      <c r="A2692" s="20">
        <v>41751</v>
      </c>
      <c r="B2692" s="35" t="s">
        <v>382</v>
      </c>
      <c r="C2692" s="37">
        <v>1.3</v>
      </c>
    </row>
    <row r="2693" spans="1:3">
      <c r="A2693" s="20">
        <v>41751</v>
      </c>
      <c r="B2693" s="35" t="s">
        <v>383</v>
      </c>
      <c r="C2693" s="37">
        <v>1.6</v>
      </c>
    </row>
    <row r="2694" spans="1:3">
      <c r="A2694" s="20">
        <v>41752</v>
      </c>
      <c r="B2694" s="35" t="s">
        <v>360</v>
      </c>
      <c r="C2694" s="37">
        <v>1.3</v>
      </c>
    </row>
    <row r="2695" spans="1:3">
      <c r="A2695" s="20">
        <v>41752</v>
      </c>
      <c r="B2695" s="35" t="s">
        <v>361</v>
      </c>
      <c r="C2695" s="37">
        <v>1.1000000000000001</v>
      </c>
    </row>
    <row r="2696" spans="1:3">
      <c r="A2696" s="20">
        <v>41752</v>
      </c>
      <c r="B2696" s="35" t="s">
        <v>362</v>
      </c>
      <c r="C2696" s="37">
        <v>0.9</v>
      </c>
    </row>
    <row r="2697" spans="1:3">
      <c r="A2697" s="20">
        <v>41752</v>
      </c>
      <c r="B2697" s="35" t="s">
        <v>363</v>
      </c>
      <c r="C2697" s="37">
        <v>1</v>
      </c>
    </row>
    <row r="2698" spans="1:3">
      <c r="A2698" s="20">
        <v>41752</v>
      </c>
      <c r="B2698" s="35" t="s">
        <v>364</v>
      </c>
      <c r="C2698" s="37">
        <v>1.1000000000000001</v>
      </c>
    </row>
    <row r="2699" spans="1:3">
      <c r="A2699" s="20">
        <v>41752</v>
      </c>
      <c r="B2699" s="35" t="s">
        <v>365</v>
      </c>
      <c r="C2699" s="37">
        <v>1.6</v>
      </c>
    </row>
    <row r="2700" spans="1:3">
      <c r="A2700" s="20">
        <v>41752</v>
      </c>
      <c r="B2700" s="35" t="s">
        <v>366</v>
      </c>
      <c r="C2700" s="37">
        <v>2</v>
      </c>
    </row>
    <row r="2701" spans="1:3">
      <c r="A2701" s="20">
        <v>41752</v>
      </c>
      <c r="B2701" s="35" t="s">
        <v>367</v>
      </c>
      <c r="C2701" s="37">
        <v>3.2</v>
      </c>
    </row>
    <row r="2702" spans="1:3">
      <c r="A2702" s="20">
        <v>41752</v>
      </c>
      <c r="B2702" s="35" t="s">
        <v>368</v>
      </c>
      <c r="C2702" s="37">
        <v>4.8</v>
      </c>
    </row>
    <row r="2703" spans="1:3">
      <c r="A2703" s="20">
        <v>41752</v>
      </c>
      <c r="B2703" s="35" t="s">
        <v>369</v>
      </c>
      <c r="C2703" s="37">
        <v>6.2</v>
      </c>
    </row>
    <row r="2704" spans="1:3">
      <c r="A2704" s="20">
        <v>41752</v>
      </c>
      <c r="B2704" s="35" t="s">
        <v>370</v>
      </c>
      <c r="C2704" s="37">
        <v>8.9</v>
      </c>
    </row>
    <row r="2705" spans="1:3">
      <c r="A2705" s="20">
        <v>41752</v>
      </c>
      <c r="B2705" s="35" t="s">
        <v>371</v>
      </c>
      <c r="C2705" s="37">
        <v>5.2</v>
      </c>
    </row>
    <row r="2706" spans="1:3">
      <c r="A2706" s="20">
        <v>41752</v>
      </c>
      <c r="B2706" s="35" t="s">
        <v>372</v>
      </c>
      <c r="C2706" s="37">
        <v>5.4</v>
      </c>
    </row>
    <row r="2707" spans="1:3">
      <c r="A2707" s="20">
        <v>41752</v>
      </c>
      <c r="B2707" s="35" t="s">
        <v>373</v>
      </c>
      <c r="C2707" s="37">
        <v>6.1</v>
      </c>
    </row>
    <row r="2708" spans="1:3">
      <c r="A2708" s="20">
        <v>41752</v>
      </c>
      <c r="B2708" s="35" t="s">
        <v>374</v>
      </c>
      <c r="C2708" s="37">
        <v>5.7</v>
      </c>
    </row>
    <row r="2709" spans="1:3">
      <c r="A2709" s="20">
        <v>41752</v>
      </c>
      <c r="B2709" s="35" t="s">
        <v>375</v>
      </c>
      <c r="C2709" s="37">
        <v>4.0999999999999996</v>
      </c>
    </row>
    <row r="2710" spans="1:3">
      <c r="A2710" s="20">
        <v>41752</v>
      </c>
      <c r="B2710" s="35" t="s">
        <v>376</v>
      </c>
      <c r="C2710" s="37">
        <v>3.8</v>
      </c>
    </row>
    <row r="2711" spans="1:3">
      <c r="A2711" s="20">
        <v>41752</v>
      </c>
      <c r="B2711" s="35" t="s">
        <v>377</v>
      </c>
      <c r="C2711" s="37">
        <v>1.7</v>
      </c>
    </row>
    <row r="2712" spans="1:3">
      <c r="A2712" s="20">
        <v>41752</v>
      </c>
      <c r="B2712" s="35" t="s">
        <v>378</v>
      </c>
      <c r="C2712" s="37">
        <v>0.9</v>
      </c>
    </row>
    <row r="2713" spans="1:3">
      <c r="A2713" s="20">
        <v>41752</v>
      </c>
      <c r="B2713" s="35" t="s">
        <v>379</v>
      </c>
      <c r="C2713" s="37">
        <v>0.7</v>
      </c>
    </row>
    <row r="2714" spans="1:3">
      <c r="A2714" s="20">
        <v>41752</v>
      </c>
      <c r="B2714" s="35" t="s">
        <v>380</v>
      </c>
      <c r="C2714" s="37">
        <v>0.4</v>
      </c>
    </row>
    <row r="2715" spans="1:3">
      <c r="A2715" s="20">
        <v>41752</v>
      </c>
      <c r="B2715" s="35" t="s">
        <v>381</v>
      </c>
      <c r="C2715" s="37">
        <v>0.5</v>
      </c>
    </row>
    <row r="2716" spans="1:3">
      <c r="A2716" s="20">
        <v>41752</v>
      </c>
      <c r="B2716" s="35" t="s">
        <v>382</v>
      </c>
      <c r="C2716" s="37">
        <v>0.5</v>
      </c>
    </row>
    <row r="2717" spans="1:3">
      <c r="A2717" s="20">
        <v>41752</v>
      </c>
      <c r="B2717" s="35" t="s">
        <v>383</v>
      </c>
      <c r="C2717" s="37">
        <v>0.1</v>
      </c>
    </row>
    <row r="2718" spans="1:3">
      <c r="A2718" s="20">
        <v>41753</v>
      </c>
      <c r="B2718" s="35" t="s">
        <v>360</v>
      </c>
      <c r="C2718" s="37">
        <v>0.2</v>
      </c>
    </row>
    <row r="2719" spans="1:3">
      <c r="A2719" s="20">
        <v>41753</v>
      </c>
      <c r="B2719" s="35" t="s">
        <v>361</v>
      </c>
      <c r="C2719" s="37">
        <v>-0.4</v>
      </c>
    </row>
    <row r="2720" spans="1:3">
      <c r="A2720" s="20">
        <v>41753</v>
      </c>
      <c r="B2720" s="35" t="s">
        <v>362</v>
      </c>
      <c r="C2720" s="37">
        <v>-0.6</v>
      </c>
    </row>
    <row r="2721" spans="1:3">
      <c r="A2721" s="20">
        <v>41753</v>
      </c>
      <c r="B2721" s="35" t="s">
        <v>363</v>
      </c>
      <c r="C2721" s="37">
        <v>-0.8</v>
      </c>
    </row>
    <row r="2722" spans="1:3">
      <c r="A2722" s="20">
        <v>41753</v>
      </c>
      <c r="B2722" s="35" t="s">
        <v>364</v>
      </c>
      <c r="C2722" s="37">
        <v>-0.8</v>
      </c>
    </row>
    <row r="2723" spans="1:3">
      <c r="A2723" s="20">
        <v>41753</v>
      </c>
      <c r="B2723" s="35" t="s">
        <v>365</v>
      </c>
      <c r="C2723" s="37">
        <v>-0.7</v>
      </c>
    </row>
    <row r="2724" spans="1:3">
      <c r="A2724" s="20">
        <v>41753</v>
      </c>
      <c r="B2724" s="35" t="s">
        <v>366</v>
      </c>
      <c r="C2724" s="37">
        <v>-0.3</v>
      </c>
    </row>
    <row r="2725" spans="1:3">
      <c r="A2725" s="20">
        <v>41753</v>
      </c>
      <c r="B2725" s="35" t="s">
        <v>367</v>
      </c>
      <c r="C2725" s="37">
        <v>0.8</v>
      </c>
    </row>
    <row r="2726" spans="1:3">
      <c r="A2726" s="20">
        <v>41753</v>
      </c>
      <c r="B2726" s="35" t="s">
        <v>368</v>
      </c>
      <c r="C2726" s="37">
        <v>1</v>
      </c>
    </row>
    <row r="2727" spans="1:3">
      <c r="A2727" s="20">
        <v>41753</v>
      </c>
      <c r="B2727" s="35" t="s">
        <v>369</v>
      </c>
      <c r="C2727" s="37">
        <v>1.9</v>
      </c>
    </row>
    <row r="2728" spans="1:3">
      <c r="A2728" s="20">
        <v>41753</v>
      </c>
      <c r="B2728" s="35" t="s">
        <v>370</v>
      </c>
      <c r="C2728" s="37">
        <v>2.9</v>
      </c>
    </row>
    <row r="2729" spans="1:3">
      <c r="A2729" s="20">
        <v>41753</v>
      </c>
      <c r="B2729" s="35" t="s">
        <v>371</v>
      </c>
      <c r="C2729" s="37">
        <v>3</v>
      </c>
    </row>
    <row r="2730" spans="1:3">
      <c r="A2730" s="20">
        <v>41753</v>
      </c>
      <c r="B2730" s="35" t="s">
        <v>372</v>
      </c>
      <c r="C2730" s="37">
        <v>3.7</v>
      </c>
    </row>
    <row r="2731" spans="1:3">
      <c r="A2731" s="20">
        <v>41753</v>
      </c>
      <c r="B2731" s="35" t="s">
        <v>373</v>
      </c>
      <c r="C2731" s="37">
        <v>2.8</v>
      </c>
    </row>
    <row r="2732" spans="1:3">
      <c r="A2732" s="20">
        <v>41753</v>
      </c>
      <c r="B2732" s="35" t="s">
        <v>374</v>
      </c>
      <c r="C2732" s="37">
        <v>3</v>
      </c>
    </row>
    <row r="2733" spans="1:3">
      <c r="A2733" s="20">
        <v>41753</v>
      </c>
      <c r="B2733" s="35" t="s">
        <v>375</v>
      </c>
      <c r="C2733" s="37">
        <v>2</v>
      </c>
    </row>
    <row r="2734" spans="1:3">
      <c r="A2734" s="20">
        <v>41753</v>
      </c>
      <c r="B2734" s="35" t="s">
        <v>376</v>
      </c>
      <c r="C2734" s="37">
        <v>2.1</v>
      </c>
    </row>
    <row r="2735" spans="1:3">
      <c r="A2735" s="20">
        <v>41753</v>
      </c>
      <c r="B2735" s="35" t="s">
        <v>377</v>
      </c>
      <c r="C2735" s="37">
        <v>1.1000000000000001</v>
      </c>
    </row>
    <row r="2736" spans="1:3">
      <c r="A2736" s="20">
        <v>41753</v>
      </c>
      <c r="B2736" s="35" t="s">
        <v>378</v>
      </c>
      <c r="C2736" s="37">
        <v>0.3</v>
      </c>
    </row>
    <row r="2737" spans="1:3">
      <c r="A2737" s="20">
        <v>41753</v>
      </c>
      <c r="B2737" s="35" t="s">
        <v>379</v>
      </c>
      <c r="C2737" s="37">
        <v>0.3</v>
      </c>
    </row>
    <row r="2738" spans="1:3">
      <c r="A2738" s="20">
        <v>41753</v>
      </c>
      <c r="B2738" s="35" t="s">
        <v>380</v>
      </c>
      <c r="C2738" s="37">
        <v>0</v>
      </c>
    </row>
    <row r="2739" spans="1:3">
      <c r="A2739" s="20">
        <v>41753</v>
      </c>
      <c r="B2739" s="35" t="s">
        <v>381</v>
      </c>
      <c r="C2739" s="37">
        <v>0</v>
      </c>
    </row>
    <row r="2740" spans="1:3">
      <c r="A2740" s="20">
        <v>41753</v>
      </c>
      <c r="B2740" s="35" t="s">
        <v>382</v>
      </c>
      <c r="C2740" s="37">
        <v>-0.5</v>
      </c>
    </row>
    <row r="2741" spans="1:3">
      <c r="A2741" s="20">
        <v>41753</v>
      </c>
      <c r="B2741" s="35" t="s">
        <v>383</v>
      </c>
      <c r="C2741" s="37">
        <v>-0.8</v>
      </c>
    </row>
    <row r="2742" spans="1:3">
      <c r="A2742" s="20">
        <v>41754</v>
      </c>
      <c r="B2742" s="35" t="s">
        <v>360</v>
      </c>
      <c r="C2742" s="37">
        <v>-1.2</v>
      </c>
    </row>
    <row r="2743" spans="1:3">
      <c r="A2743" s="20">
        <v>41754</v>
      </c>
      <c r="B2743" s="35" t="s">
        <v>361</v>
      </c>
      <c r="C2743" s="37">
        <v>-1.2</v>
      </c>
    </row>
    <row r="2744" spans="1:3">
      <c r="A2744" s="20">
        <v>41754</v>
      </c>
      <c r="B2744" s="35" t="s">
        <v>362</v>
      </c>
      <c r="C2744" s="37">
        <v>-1</v>
      </c>
    </row>
    <row r="2745" spans="1:3">
      <c r="A2745" s="20">
        <v>41754</v>
      </c>
      <c r="B2745" s="35" t="s">
        <v>363</v>
      </c>
      <c r="C2745" s="37">
        <v>-1.1000000000000001</v>
      </c>
    </row>
    <row r="2746" spans="1:3">
      <c r="A2746" s="20">
        <v>41754</v>
      </c>
      <c r="B2746" s="35" t="s">
        <v>364</v>
      </c>
      <c r="C2746" s="37">
        <v>-0.9</v>
      </c>
    </row>
    <row r="2747" spans="1:3">
      <c r="A2747" s="20">
        <v>41754</v>
      </c>
      <c r="B2747" s="35" t="s">
        <v>365</v>
      </c>
      <c r="C2747" s="37">
        <v>-0.4</v>
      </c>
    </row>
    <row r="2748" spans="1:3">
      <c r="A2748" s="20">
        <v>41754</v>
      </c>
      <c r="B2748" s="35" t="s">
        <v>366</v>
      </c>
      <c r="C2748" s="37">
        <v>1.9</v>
      </c>
    </row>
    <row r="2749" spans="1:3">
      <c r="A2749" s="20">
        <v>41754</v>
      </c>
      <c r="B2749" s="35" t="s">
        <v>367</v>
      </c>
      <c r="C2749" s="37">
        <v>4.9000000000000004</v>
      </c>
    </row>
    <row r="2750" spans="1:3">
      <c r="A2750" s="20">
        <v>41754</v>
      </c>
      <c r="B2750" s="35" t="s">
        <v>368</v>
      </c>
      <c r="C2750" s="37">
        <v>6.6</v>
      </c>
    </row>
    <row r="2751" spans="1:3">
      <c r="A2751" s="20">
        <v>41754</v>
      </c>
      <c r="B2751" s="35" t="s">
        <v>369</v>
      </c>
      <c r="C2751" s="37">
        <v>6.5</v>
      </c>
    </row>
    <row r="2752" spans="1:3">
      <c r="A2752" s="20">
        <v>41754</v>
      </c>
      <c r="B2752" s="35" t="s">
        <v>370</v>
      </c>
      <c r="C2752" s="37">
        <v>7.4</v>
      </c>
    </row>
    <row r="2753" spans="1:3">
      <c r="A2753" s="20">
        <v>41754</v>
      </c>
      <c r="B2753" s="35" t="s">
        <v>371</v>
      </c>
      <c r="C2753" s="37">
        <v>10.1</v>
      </c>
    </row>
    <row r="2754" spans="1:3">
      <c r="A2754" s="20">
        <v>41754</v>
      </c>
      <c r="B2754" s="35" t="s">
        <v>372</v>
      </c>
      <c r="C2754" s="37">
        <v>10.4</v>
      </c>
    </row>
    <row r="2755" spans="1:3">
      <c r="A2755" s="20">
        <v>41754</v>
      </c>
      <c r="B2755" s="35" t="s">
        <v>373</v>
      </c>
      <c r="C2755" s="37">
        <v>9.5</v>
      </c>
    </row>
    <row r="2756" spans="1:3">
      <c r="A2756" s="20">
        <v>41754</v>
      </c>
      <c r="B2756" s="35" t="s">
        <v>374</v>
      </c>
      <c r="C2756" s="37">
        <v>7.2</v>
      </c>
    </row>
    <row r="2757" spans="1:3">
      <c r="A2757" s="20">
        <v>41754</v>
      </c>
      <c r="B2757" s="35" t="s">
        <v>375</v>
      </c>
      <c r="C2757" s="37">
        <v>7.3</v>
      </c>
    </row>
    <row r="2758" spans="1:3">
      <c r="A2758" s="20">
        <v>41754</v>
      </c>
      <c r="B2758" s="35" t="s">
        <v>376</v>
      </c>
      <c r="C2758" s="37">
        <v>5.5</v>
      </c>
    </row>
    <row r="2759" spans="1:3">
      <c r="A2759" s="20">
        <v>41754</v>
      </c>
      <c r="B2759" s="35" t="s">
        <v>377</v>
      </c>
      <c r="C2759" s="37">
        <v>5.5</v>
      </c>
    </row>
    <row r="2760" spans="1:3">
      <c r="A2760" s="20">
        <v>41754</v>
      </c>
      <c r="B2760" s="35" t="s">
        <v>378</v>
      </c>
      <c r="C2760" s="37">
        <v>5.3</v>
      </c>
    </row>
    <row r="2761" spans="1:3">
      <c r="A2761" s="20">
        <v>41754</v>
      </c>
      <c r="B2761" s="35" t="s">
        <v>379</v>
      </c>
      <c r="C2761" s="37">
        <v>4.7</v>
      </c>
    </row>
    <row r="2762" spans="1:3">
      <c r="A2762" s="20">
        <v>41754</v>
      </c>
      <c r="B2762" s="35" t="s">
        <v>380</v>
      </c>
      <c r="C2762" s="37">
        <v>2.5</v>
      </c>
    </row>
    <row r="2763" spans="1:3">
      <c r="A2763" s="20">
        <v>41754</v>
      </c>
      <c r="B2763" s="35" t="s">
        <v>381</v>
      </c>
      <c r="C2763" s="37">
        <v>1.4</v>
      </c>
    </row>
    <row r="2764" spans="1:3">
      <c r="A2764" s="20">
        <v>41754</v>
      </c>
      <c r="B2764" s="35" t="s">
        <v>382</v>
      </c>
      <c r="C2764" s="37">
        <v>2.1</v>
      </c>
    </row>
    <row r="2765" spans="1:3">
      <c r="A2765" s="20">
        <v>41754</v>
      </c>
      <c r="B2765" s="35" t="s">
        <v>383</v>
      </c>
      <c r="C2765" s="37">
        <v>0.8</v>
      </c>
    </row>
    <row r="2766" spans="1:3">
      <c r="A2766" s="20">
        <v>41755</v>
      </c>
      <c r="B2766" s="35" t="s">
        <v>360</v>
      </c>
      <c r="C2766" s="37">
        <v>0</v>
      </c>
    </row>
    <row r="2767" spans="1:3">
      <c r="A2767" s="20">
        <v>41755</v>
      </c>
      <c r="B2767" s="35" t="s">
        <v>361</v>
      </c>
      <c r="C2767" s="37">
        <v>-0.7</v>
      </c>
    </row>
    <row r="2768" spans="1:3">
      <c r="A2768" s="20">
        <v>41755</v>
      </c>
      <c r="B2768" s="35" t="s">
        <v>362</v>
      </c>
      <c r="C2768" s="37">
        <v>-1.3</v>
      </c>
    </row>
    <row r="2769" spans="1:3">
      <c r="A2769" s="20">
        <v>41755</v>
      </c>
      <c r="B2769" s="35" t="s">
        <v>363</v>
      </c>
      <c r="C2769" s="37">
        <v>-1</v>
      </c>
    </row>
    <row r="2770" spans="1:3">
      <c r="A2770" s="20">
        <v>41755</v>
      </c>
      <c r="B2770" s="35" t="s">
        <v>364</v>
      </c>
      <c r="C2770" s="37">
        <v>-0.2</v>
      </c>
    </row>
    <row r="2771" spans="1:3">
      <c r="A2771" s="20">
        <v>41755</v>
      </c>
      <c r="B2771" s="35" t="s">
        <v>365</v>
      </c>
      <c r="C2771" s="37">
        <v>0.2</v>
      </c>
    </row>
    <row r="2772" spans="1:3">
      <c r="A2772" s="20">
        <v>41755</v>
      </c>
      <c r="B2772" s="35" t="s">
        <v>366</v>
      </c>
      <c r="C2772" s="37">
        <v>3.1</v>
      </c>
    </row>
    <row r="2773" spans="1:3">
      <c r="A2773" s="20">
        <v>41755</v>
      </c>
      <c r="B2773" s="35" t="s">
        <v>367</v>
      </c>
      <c r="C2773" s="37">
        <v>3.8</v>
      </c>
    </row>
    <row r="2774" spans="1:3">
      <c r="A2774" s="20">
        <v>41755</v>
      </c>
      <c r="B2774" s="35" t="s">
        <v>368</v>
      </c>
      <c r="C2774" s="37">
        <v>5.4</v>
      </c>
    </row>
    <row r="2775" spans="1:3">
      <c r="A2775" s="20">
        <v>41755</v>
      </c>
      <c r="B2775" s="35" t="s">
        <v>369</v>
      </c>
      <c r="C2775" s="37">
        <v>9.5</v>
      </c>
    </row>
    <row r="2776" spans="1:3">
      <c r="A2776" s="20">
        <v>41755</v>
      </c>
      <c r="B2776" s="35" t="s">
        <v>370</v>
      </c>
      <c r="C2776" s="37">
        <v>13</v>
      </c>
    </row>
    <row r="2777" spans="1:3">
      <c r="A2777" s="20">
        <v>41755</v>
      </c>
      <c r="B2777" s="35" t="s">
        <v>371</v>
      </c>
      <c r="C2777" s="37">
        <v>12.5</v>
      </c>
    </row>
    <row r="2778" spans="1:3">
      <c r="A2778" s="20">
        <v>41755</v>
      </c>
      <c r="B2778" s="35" t="s">
        <v>372</v>
      </c>
      <c r="C2778" s="37">
        <v>13.6</v>
      </c>
    </row>
    <row r="2779" spans="1:3">
      <c r="A2779" s="20">
        <v>41755</v>
      </c>
      <c r="B2779" s="35" t="s">
        <v>373</v>
      </c>
      <c r="C2779" s="37">
        <v>15.4</v>
      </c>
    </row>
    <row r="2780" spans="1:3">
      <c r="A2780" s="20">
        <v>41755</v>
      </c>
      <c r="B2780" s="35" t="s">
        <v>374</v>
      </c>
      <c r="C2780" s="37">
        <v>15.3</v>
      </c>
    </row>
    <row r="2781" spans="1:3">
      <c r="A2781" s="20">
        <v>41755</v>
      </c>
      <c r="B2781" s="35" t="s">
        <v>375</v>
      </c>
      <c r="C2781" s="37">
        <v>13.5</v>
      </c>
    </row>
    <row r="2782" spans="1:3">
      <c r="A2782" s="20">
        <v>41755</v>
      </c>
      <c r="B2782" s="35" t="s">
        <v>376</v>
      </c>
      <c r="C2782" s="37">
        <v>9.1999999999999993</v>
      </c>
    </row>
    <row r="2783" spans="1:3">
      <c r="A2783" s="20">
        <v>41755</v>
      </c>
      <c r="B2783" s="35" t="s">
        <v>377</v>
      </c>
      <c r="C2783" s="37">
        <v>8.4</v>
      </c>
    </row>
    <row r="2784" spans="1:3">
      <c r="A2784" s="20">
        <v>41755</v>
      </c>
      <c r="B2784" s="35" t="s">
        <v>378</v>
      </c>
      <c r="C2784" s="37">
        <v>7.6</v>
      </c>
    </row>
    <row r="2785" spans="1:3">
      <c r="A2785" s="20">
        <v>41755</v>
      </c>
      <c r="B2785" s="35" t="s">
        <v>379</v>
      </c>
      <c r="C2785" s="37">
        <v>6.8</v>
      </c>
    </row>
    <row r="2786" spans="1:3">
      <c r="A2786" s="20">
        <v>41755</v>
      </c>
      <c r="B2786" s="35" t="s">
        <v>380</v>
      </c>
      <c r="C2786" s="37">
        <v>7.5</v>
      </c>
    </row>
    <row r="2787" spans="1:3">
      <c r="A2787" s="20">
        <v>41755</v>
      </c>
      <c r="B2787" s="35" t="s">
        <v>381</v>
      </c>
      <c r="C2787" s="37">
        <v>7.7</v>
      </c>
    </row>
    <row r="2788" spans="1:3">
      <c r="A2788" s="20">
        <v>41755</v>
      </c>
      <c r="B2788" s="35" t="s">
        <v>382</v>
      </c>
      <c r="C2788" s="37">
        <v>8.4</v>
      </c>
    </row>
    <row r="2789" spans="1:3">
      <c r="A2789" s="20">
        <v>41755</v>
      </c>
      <c r="B2789" s="35" t="s">
        <v>383</v>
      </c>
      <c r="C2789" s="37">
        <v>7.3</v>
      </c>
    </row>
    <row r="2790" spans="1:3">
      <c r="A2790" s="20">
        <v>41756</v>
      </c>
      <c r="B2790" s="35" t="s">
        <v>360</v>
      </c>
      <c r="C2790" s="37">
        <v>6.1</v>
      </c>
    </row>
    <row r="2791" spans="1:3">
      <c r="A2791" s="20">
        <v>41756</v>
      </c>
      <c r="B2791" s="35" t="s">
        <v>361</v>
      </c>
      <c r="C2791" s="37">
        <v>5.4</v>
      </c>
    </row>
    <row r="2792" spans="1:3">
      <c r="A2792" s="20">
        <v>41756</v>
      </c>
      <c r="B2792" s="35" t="s">
        <v>362</v>
      </c>
      <c r="C2792" s="37">
        <v>5.3</v>
      </c>
    </row>
    <row r="2793" spans="1:3">
      <c r="A2793" s="20">
        <v>41756</v>
      </c>
      <c r="B2793" s="35" t="s">
        <v>363</v>
      </c>
      <c r="C2793" s="37">
        <v>3.9</v>
      </c>
    </row>
    <row r="2794" spans="1:3">
      <c r="A2794" s="20">
        <v>41756</v>
      </c>
      <c r="B2794" s="35" t="s">
        <v>364</v>
      </c>
      <c r="C2794" s="37">
        <v>3.8</v>
      </c>
    </row>
    <row r="2795" spans="1:3">
      <c r="A2795" s="20">
        <v>41756</v>
      </c>
      <c r="B2795" s="35" t="s">
        <v>365</v>
      </c>
      <c r="C2795" s="37">
        <v>5.3</v>
      </c>
    </row>
    <row r="2796" spans="1:3">
      <c r="A2796" s="20">
        <v>41756</v>
      </c>
      <c r="B2796" s="35" t="s">
        <v>366</v>
      </c>
      <c r="C2796" s="37">
        <v>7.3</v>
      </c>
    </row>
    <row r="2797" spans="1:3">
      <c r="A2797" s="20">
        <v>41756</v>
      </c>
      <c r="B2797" s="35" t="s">
        <v>367</v>
      </c>
      <c r="C2797" s="37">
        <v>10</v>
      </c>
    </row>
    <row r="2798" spans="1:3">
      <c r="A2798" s="20">
        <v>41756</v>
      </c>
      <c r="B2798" s="35" t="s">
        <v>368</v>
      </c>
      <c r="C2798" s="37">
        <v>10.4</v>
      </c>
    </row>
    <row r="2799" spans="1:3">
      <c r="A2799" s="20">
        <v>41756</v>
      </c>
      <c r="B2799" s="35" t="s">
        <v>369</v>
      </c>
      <c r="C2799" s="37">
        <v>11.7</v>
      </c>
    </row>
    <row r="2800" spans="1:3">
      <c r="A2800" s="20">
        <v>41756</v>
      </c>
      <c r="B2800" s="35" t="s">
        <v>370</v>
      </c>
      <c r="C2800" s="37">
        <v>12.2</v>
      </c>
    </row>
    <row r="2801" spans="1:3">
      <c r="A2801" s="20">
        <v>41756</v>
      </c>
      <c r="B2801" s="35" t="s">
        <v>371</v>
      </c>
      <c r="C2801" s="37">
        <v>12.6</v>
      </c>
    </row>
    <row r="2802" spans="1:3">
      <c r="A2802" s="20">
        <v>41756</v>
      </c>
      <c r="B2802" s="35" t="s">
        <v>372</v>
      </c>
      <c r="C2802" s="37">
        <v>13.6</v>
      </c>
    </row>
    <row r="2803" spans="1:3">
      <c r="A2803" s="20">
        <v>41756</v>
      </c>
      <c r="B2803" s="35" t="s">
        <v>373</v>
      </c>
      <c r="C2803" s="37">
        <v>14.9</v>
      </c>
    </row>
    <row r="2804" spans="1:3">
      <c r="A2804" s="20">
        <v>41756</v>
      </c>
      <c r="B2804" s="35" t="s">
        <v>374</v>
      </c>
      <c r="C2804" s="37">
        <v>14.3</v>
      </c>
    </row>
    <row r="2805" spans="1:3">
      <c r="A2805" s="20">
        <v>41756</v>
      </c>
      <c r="B2805" s="35" t="s">
        <v>375</v>
      </c>
      <c r="C2805" s="37">
        <v>14.1</v>
      </c>
    </row>
    <row r="2806" spans="1:3">
      <c r="A2806" s="20">
        <v>41756</v>
      </c>
      <c r="B2806" s="35" t="s">
        <v>376</v>
      </c>
      <c r="C2806" s="37">
        <v>10.199999999999999</v>
      </c>
    </row>
    <row r="2807" spans="1:3">
      <c r="A2807" s="20">
        <v>41756</v>
      </c>
      <c r="B2807" s="35" t="s">
        <v>377</v>
      </c>
      <c r="C2807" s="37">
        <v>8.5</v>
      </c>
    </row>
    <row r="2808" spans="1:3">
      <c r="A2808" s="20">
        <v>41756</v>
      </c>
      <c r="B2808" s="35" t="s">
        <v>378</v>
      </c>
      <c r="C2808" s="37">
        <v>7.1</v>
      </c>
    </row>
    <row r="2809" spans="1:3">
      <c r="A2809" s="20">
        <v>41756</v>
      </c>
      <c r="B2809" s="35" t="s">
        <v>379</v>
      </c>
      <c r="C2809" s="37">
        <v>6</v>
      </c>
    </row>
    <row r="2810" spans="1:3">
      <c r="A2810" s="20">
        <v>41756</v>
      </c>
      <c r="B2810" s="35" t="s">
        <v>380</v>
      </c>
      <c r="C2810" s="37">
        <v>3.6</v>
      </c>
    </row>
    <row r="2811" spans="1:3">
      <c r="A2811" s="20">
        <v>41756</v>
      </c>
      <c r="B2811" s="35" t="s">
        <v>381</v>
      </c>
      <c r="C2811" s="37">
        <v>3.6</v>
      </c>
    </row>
    <row r="2812" spans="1:3">
      <c r="A2812" s="20">
        <v>41756</v>
      </c>
      <c r="B2812" s="35" t="s">
        <v>382</v>
      </c>
      <c r="C2812" s="37">
        <v>3.1</v>
      </c>
    </row>
    <row r="2813" spans="1:3">
      <c r="A2813" s="20">
        <v>41756</v>
      </c>
      <c r="B2813" s="35" t="s">
        <v>383</v>
      </c>
      <c r="C2813" s="37">
        <v>2.6</v>
      </c>
    </row>
    <row r="2814" spans="1:3">
      <c r="A2814" s="20">
        <v>41757</v>
      </c>
      <c r="B2814" s="35" t="s">
        <v>360</v>
      </c>
      <c r="C2814" s="37">
        <v>1.7</v>
      </c>
    </row>
    <row r="2815" spans="1:3">
      <c r="A2815" s="20">
        <v>41757</v>
      </c>
      <c r="B2815" s="35" t="s">
        <v>361</v>
      </c>
      <c r="C2815" s="37">
        <v>0.8</v>
      </c>
    </row>
    <row r="2816" spans="1:3">
      <c r="A2816" s="20">
        <v>41757</v>
      </c>
      <c r="B2816" s="35" t="s">
        <v>362</v>
      </c>
      <c r="C2816" s="37">
        <v>-0.6</v>
      </c>
    </row>
    <row r="2817" spans="1:3">
      <c r="A2817" s="20">
        <v>41757</v>
      </c>
      <c r="B2817" s="35" t="s">
        <v>363</v>
      </c>
      <c r="C2817" s="37">
        <v>-0.5</v>
      </c>
    </row>
    <row r="2818" spans="1:3">
      <c r="A2818" s="20">
        <v>41757</v>
      </c>
      <c r="B2818" s="35" t="s">
        <v>364</v>
      </c>
      <c r="C2818" s="37">
        <v>-0.3</v>
      </c>
    </row>
    <row r="2819" spans="1:3">
      <c r="A2819" s="20">
        <v>41757</v>
      </c>
      <c r="B2819" s="35" t="s">
        <v>365</v>
      </c>
      <c r="C2819" s="37">
        <v>2.5</v>
      </c>
    </row>
    <row r="2820" spans="1:3">
      <c r="A2820" s="20">
        <v>41757</v>
      </c>
      <c r="B2820" s="35" t="s">
        <v>366</v>
      </c>
      <c r="C2820" s="37">
        <v>6.7</v>
      </c>
    </row>
    <row r="2821" spans="1:3">
      <c r="A2821" s="20">
        <v>41757</v>
      </c>
      <c r="B2821" s="35" t="s">
        <v>367</v>
      </c>
      <c r="C2821" s="37">
        <v>12.3</v>
      </c>
    </row>
    <row r="2822" spans="1:3">
      <c r="A2822" s="20">
        <v>41757</v>
      </c>
      <c r="B2822" s="35" t="s">
        <v>368</v>
      </c>
      <c r="C2822" s="37">
        <v>16.8</v>
      </c>
    </row>
    <row r="2823" spans="1:3">
      <c r="A2823" s="20">
        <v>41757</v>
      </c>
      <c r="B2823" s="35" t="s">
        <v>369</v>
      </c>
      <c r="C2823" s="37">
        <v>19.7</v>
      </c>
    </row>
    <row r="2824" spans="1:3">
      <c r="A2824" s="20">
        <v>41757</v>
      </c>
      <c r="B2824" s="35" t="s">
        <v>370</v>
      </c>
      <c r="C2824" s="37">
        <v>21.7</v>
      </c>
    </row>
    <row r="2825" spans="1:3">
      <c r="A2825" s="20">
        <v>41757</v>
      </c>
      <c r="B2825" s="35" t="s">
        <v>371</v>
      </c>
      <c r="C2825" s="37">
        <v>23.2</v>
      </c>
    </row>
    <row r="2826" spans="1:3">
      <c r="A2826" s="20">
        <v>41757</v>
      </c>
      <c r="B2826" s="35" t="s">
        <v>372</v>
      </c>
      <c r="C2826" s="37">
        <v>24.8</v>
      </c>
    </row>
    <row r="2827" spans="1:3">
      <c r="A2827" s="20">
        <v>41757</v>
      </c>
      <c r="B2827" s="35" t="s">
        <v>373</v>
      </c>
      <c r="C2827" s="37">
        <v>23.7</v>
      </c>
    </row>
    <row r="2828" spans="1:3">
      <c r="A2828" s="20">
        <v>41757</v>
      </c>
      <c r="B2828" s="35" t="s">
        <v>374</v>
      </c>
      <c r="C2828" s="37">
        <v>24.6</v>
      </c>
    </row>
    <row r="2829" spans="1:3">
      <c r="A2829" s="20">
        <v>41757</v>
      </c>
      <c r="B2829" s="35" t="s">
        <v>375</v>
      </c>
      <c r="C2829" s="37">
        <v>23.6</v>
      </c>
    </row>
    <row r="2830" spans="1:3">
      <c r="A2830" s="20">
        <v>41757</v>
      </c>
      <c r="B2830" s="35" t="s">
        <v>376</v>
      </c>
      <c r="C2830" s="37">
        <v>21.8</v>
      </c>
    </row>
    <row r="2831" spans="1:3">
      <c r="A2831" s="20">
        <v>41757</v>
      </c>
      <c r="B2831" s="35" t="s">
        <v>377</v>
      </c>
      <c r="C2831" s="37">
        <v>19.899999999999999</v>
      </c>
    </row>
    <row r="2832" spans="1:3">
      <c r="A2832" s="20">
        <v>41757</v>
      </c>
      <c r="B2832" s="35" t="s">
        <v>378</v>
      </c>
      <c r="C2832" s="37">
        <v>18.5</v>
      </c>
    </row>
    <row r="2833" spans="1:3">
      <c r="A2833" s="20">
        <v>41757</v>
      </c>
      <c r="B2833" s="35" t="s">
        <v>379</v>
      </c>
      <c r="C2833" s="37">
        <v>17.600000000000001</v>
      </c>
    </row>
    <row r="2834" spans="1:3">
      <c r="A2834" s="20">
        <v>41757</v>
      </c>
      <c r="B2834" s="35" t="s">
        <v>380</v>
      </c>
      <c r="C2834" s="37">
        <v>17</v>
      </c>
    </row>
    <row r="2835" spans="1:3">
      <c r="A2835" s="20">
        <v>41757</v>
      </c>
      <c r="B2835" s="35" t="s">
        <v>381</v>
      </c>
      <c r="C2835" s="37">
        <v>15.9</v>
      </c>
    </row>
    <row r="2836" spans="1:3">
      <c r="A2836" s="20">
        <v>41757</v>
      </c>
      <c r="B2836" s="35" t="s">
        <v>382</v>
      </c>
      <c r="C2836" s="37">
        <v>14.9</v>
      </c>
    </row>
    <row r="2837" spans="1:3">
      <c r="A2837" s="20">
        <v>41757</v>
      </c>
      <c r="B2837" s="35" t="s">
        <v>383</v>
      </c>
      <c r="C2837" s="37">
        <v>13.9</v>
      </c>
    </row>
    <row r="2838" spans="1:3">
      <c r="A2838" s="20">
        <v>41758</v>
      </c>
      <c r="B2838" s="35" t="s">
        <v>360</v>
      </c>
      <c r="C2838" s="37">
        <v>13.6</v>
      </c>
    </row>
    <row r="2839" spans="1:3">
      <c r="A2839" s="20">
        <v>41758</v>
      </c>
      <c r="B2839" s="35" t="s">
        <v>361</v>
      </c>
      <c r="C2839" s="37">
        <v>14.2</v>
      </c>
    </row>
    <row r="2840" spans="1:3">
      <c r="A2840" s="20">
        <v>41758</v>
      </c>
      <c r="B2840" s="35" t="s">
        <v>362</v>
      </c>
      <c r="C2840" s="37">
        <v>13.8</v>
      </c>
    </row>
    <row r="2841" spans="1:3">
      <c r="A2841" s="20">
        <v>41758</v>
      </c>
      <c r="B2841" s="35" t="s">
        <v>363</v>
      </c>
      <c r="C2841" s="37">
        <v>13.9</v>
      </c>
    </row>
    <row r="2842" spans="1:3">
      <c r="A2842" s="20">
        <v>41758</v>
      </c>
      <c r="B2842" s="35" t="s">
        <v>364</v>
      </c>
      <c r="C2842" s="37">
        <v>10.8</v>
      </c>
    </row>
    <row r="2843" spans="1:3">
      <c r="A2843" s="20">
        <v>41758</v>
      </c>
      <c r="B2843" s="35" t="s">
        <v>365</v>
      </c>
      <c r="C2843" s="37">
        <v>10.9</v>
      </c>
    </row>
    <row r="2844" spans="1:3">
      <c r="A2844" s="20">
        <v>41758</v>
      </c>
      <c r="B2844" s="35" t="s">
        <v>366</v>
      </c>
      <c r="C2844" s="37">
        <v>14</v>
      </c>
    </row>
    <row r="2845" spans="1:3">
      <c r="A2845" s="20">
        <v>41758</v>
      </c>
      <c r="B2845" s="35" t="s">
        <v>367</v>
      </c>
      <c r="C2845" s="37">
        <v>17.7</v>
      </c>
    </row>
    <row r="2846" spans="1:3">
      <c r="A2846" s="20">
        <v>41758</v>
      </c>
      <c r="B2846" s="35" t="s">
        <v>368</v>
      </c>
      <c r="C2846" s="37">
        <v>20.8</v>
      </c>
    </row>
    <row r="2847" spans="1:3">
      <c r="A2847" s="20">
        <v>41758</v>
      </c>
      <c r="B2847" s="35" t="s">
        <v>369</v>
      </c>
      <c r="C2847" s="37">
        <v>24.4</v>
      </c>
    </row>
    <row r="2848" spans="1:3">
      <c r="A2848" s="20">
        <v>41758</v>
      </c>
      <c r="B2848" s="35" t="s">
        <v>370</v>
      </c>
      <c r="C2848" s="37">
        <v>25.7</v>
      </c>
    </row>
    <row r="2849" spans="1:3">
      <c r="A2849" s="20">
        <v>41758</v>
      </c>
      <c r="B2849" s="35" t="s">
        <v>371</v>
      </c>
      <c r="C2849" s="37">
        <v>26.1</v>
      </c>
    </row>
    <row r="2850" spans="1:3">
      <c r="A2850" s="20">
        <v>41758</v>
      </c>
      <c r="B2850" s="35" t="s">
        <v>372</v>
      </c>
      <c r="C2850" s="37">
        <v>27.6</v>
      </c>
    </row>
    <row r="2851" spans="1:3">
      <c r="A2851" s="20">
        <v>41758</v>
      </c>
      <c r="B2851" s="35" t="s">
        <v>373</v>
      </c>
      <c r="C2851" s="37">
        <v>27.1</v>
      </c>
    </row>
    <row r="2852" spans="1:3">
      <c r="A2852" s="20">
        <v>41758</v>
      </c>
      <c r="B2852" s="35" t="s">
        <v>374</v>
      </c>
      <c r="C2852" s="37">
        <v>25</v>
      </c>
    </row>
    <row r="2853" spans="1:3">
      <c r="A2853" s="20">
        <v>41758</v>
      </c>
      <c r="B2853" s="35" t="s">
        <v>375</v>
      </c>
      <c r="C2853" s="37">
        <v>23.3</v>
      </c>
    </row>
    <row r="2854" spans="1:3">
      <c r="A2854" s="20">
        <v>41758</v>
      </c>
      <c r="B2854" s="35" t="s">
        <v>376</v>
      </c>
      <c r="C2854" s="37">
        <v>21.7</v>
      </c>
    </row>
    <row r="2855" spans="1:3">
      <c r="A2855" s="20">
        <v>41758</v>
      </c>
      <c r="B2855" s="35" t="s">
        <v>377</v>
      </c>
      <c r="C2855" s="37">
        <v>20.2</v>
      </c>
    </row>
    <row r="2856" spans="1:3">
      <c r="A2856" s="20">
        <v>41758</v>
      </c>
      <c r="B2856" s="35" t="s">
        <v>378</v>
      </c>
      <c r="C2856" s="37">
        <v>18.100000000000001</v>
      </c>
    </row>
    <row r="2857" spans="1:3">
      <c r="A2857" s="20">
        <v>41758</v>
      </c>
      <c r="B2857" s="35" t="s">
        <v>379</v>
      </c>
      <c r="C2857" s="37">
        <v>16.8</v>
      </c>
    </row>
    <row r="2858" spans="1:3">
      <c r="A2858" s="20">
        <v>41758</v>
      </c>
      <c r="B2858" s="35" t="s">
        <v>380</v>
      </c>
      <c r="C2858" s="37">
        <v>16.2</v>
      </c>
    </row>
    <row r="2859" spans="1:3">
      <c r="A2859" s="20">
        <v>41758</v>
      </c>
      <c r="B2859" s="35" t="s">
        <v>381</v>
      </c>
      <c r="C2859" s="37">
        <v>15</v>
      </c>
    </row>
    <row r="2860" spans="1:3">
      <c r="A2860" s="20">
        <v>41758</v>
      </c>
      <c r="B2860" s="35" t="s">
        <v>382</v>
      </c>
      <c r="C2860" s="37">
        <v>13.6</v>
      </c>
    </row>
    <row r="2861" spans="1:3">
      <c r="A2861" s="20">
        <v>41758</v>
      </c>
      <c r="B2861" s="35" t="s">
        <v>383</v>
      </c>
      <c r="C2861" s="37">
        <v>13.1</v>
      </c>
    </row>
    <row r="2862" spans="1:3">
      <c r="A2862" s="20">
        <v>41759</v>
      </c>
      <c r="B2862" s="35" t="s">
        <v>360</v>
      </c>
      <c r="C2862" s="37">
        <v>12.8</v>
      </c>
    </row>
    <row r="2863" spans="1:3">
      <c r="A2863" s="20">
        <v>41759</v>
      </c>
      <c r="B2863" s="35" t="s">
        <v>361</v>
      </c>
      <c r="C2863" s="37">
        <v>12.5</v>
      </c>
    </row>
    <row r="2864" spans="1:3">
      <c r="A2864" s="20">
        <v>41759</v>
      </c>
      <c r="B2864" s="35" t="s">
        <v>362</v>
      </c>
      <c r="C2864" s="37">
        <v>12.4</v>
      </c>
    </row>
    <row r="2865" spans="1:3">
      <c r="A2865" s="20">
        <v>41759</v>
      </c>
      <c r="B2865" s="35" t="s">
        <v>363</v>
      </c>
      <c r="C2865" s="37">
        <v>11.6</v>
      </c>
    </row>
    <row r="2866" spans="1:3">
      <c r="A2866" s="20">
        <v>41759</v>
      </c>
      <c r="B2866" s="35" t="s">
        <v>364</v>
      </c>
      <c r="C2866" s="37">
        <v>11.2</v>
      </c>
    </row>
    <row r="2867" spans="1:3">
      <c r="A2867" s="20">
        <v>41759</v>
      </c>
      <c r="B2867" s="35" t="s">
        <v>365</v>
      </c>
      <c r="C2867" s="37">
        <v>10.7</v>
      </c>
    </row>
    <row r="2868" spans="1:3">
      <c r="A2868" s="20">
        <v>41759</v>
      </c>
      <c r="B2868" s="35" t="s">
        <v>366</v>
      </c>
      <c r="C2868" s="37">
        <v>10.5</v>
      </c>
    </row>
    <row r="2869" spans="1:3">
      <c r="A2869" s="20">
        <v>41759</v>
      </c>
      <c r="B2869" s="35" t="s">
        <v>367</v>
      </c>
      <c r="C2869" s="37">
        <v>10.8</v>
      </c>
    </row>
    <row r="2870" spans="1:3">
      <c r="A2870" s="20">
        <v>41759</v>
      </c>
      <c r="B2870" s="35" t="s">
        <v>368</v>
      </c>
      <c r="C2870" s="37">
        <v>11</v>
      </c>
    </row>
    <row r="2871" spans="1:3">
      <c r="A2871" s="20">
        <v>41759</v>
      </c>
      <c r="B2871" s="35" t="s">
        <v>369</v>
      </c>
      <c r="C2871" s="37">
        <v>11.4</v>
      </c>
    </row>
    <row r="2872" spans="1:3">
      <c r="A2872" s="20">
        <v>41759</v>
      </c>
      <c r="B2872" s="35" t="s">
        <v>370</v>
      </c>
      <c r="C2872" s="37">
        <v>11.5</v>
      </c>
    </row>
    <row r="2873" spans="1:3">
      <c r="A2873" s="20">
        <v>41759</v>
      </c>
      <c r="B2873" s="35" t="s">
        <v>371</v>
      </c>
      <c r="C2873" s="37">
        <v>9</v>
      </c>
    </row>
    <row r="2874" spans="1:3">
      <c r="A2874" s="20">
        <v>41759</v>
      </c>
      <c r="B2874" s="35" t="s">
        <v>372</v>
      </c>
      <c r="C2874" s="37">
        <v>10.1</v>
      </c>
    </row>
    <row r="2875" spans="1:3">
      <c r="A2875" s="20">
        <v>41759</v>
      </c>
      <c r="B2875" s="35" t="s">
        <v>373</v>
      </c>
      <c r="C2875" s="37">
        <v>10.9</v>
      </c>
    </row>
    <row r="2876" spans="1:3">
      <c r="A2876" s="20">
        <v>41759</v>
      </c>
      <c r="B2876" s="35" t="s">
        <v>374</v>
      </c>
      <c r="C2876" s="37">
        <v>11.9</v>
      </c>
    </row>
    <row r="2877" spans="1:3">
      <c r="A2877" s="20">
        <v>41759</v>
      </c>
      <c r="B2877" s="35" t="s">
        <v>375</v>
      </c>
      <c r="C2877" s="37">
        <v>11.2</v>
      </c>
    </row>
    <row r="2878" spans="1:3">
      <c r="A2878" s="20">
        <v>41759</v>
      </c>
      <c r="B2878" s="35" t="s">
        <v>376</v>
      </c>
      <c r="C2878" s="37">
        <v>9.3000000000000007</v>
      </c>
    </row>
    <row r="2879" spans="1:3">
      <c r="A2879" s="20">
        <v>41759</v>
      </c>
      <c r="B2879" s="35" t="s">
        <v>377</v>
      </c>
      <c r="C2879" s="37">
        <v>8.5</v>
      </c>
    </row>
    <row r="2880" spans="1:3">
      <c r="A2880" s="20">
        <v>41759</v>
      </c>
      <c r="B2880" s="35" t="s">
        <v>378</v>
      </c>
      <c r="C2880" s="37">
        <v>7.9</v>
      </c>
    </row>
    <row r="2881" spans="1:3">
      <c r="A2881" s="20">
        <v>41759</v>
      </c>
      <c r="B2881" s="35" t="s">
        <v>379</v>
      </c>
      <c r="C2881" s="37">
        <v>7.1</v>
      </c>
    </row>
    <row r="2882" spans="1:3">
      <c r="A2882" s="20">
        <v>41759</v>
      </c>
      <c r="B2882" s="35" t="s">
        <v>380</v>
      </c>
      <c r="C2882" s="37">
        <v>5.9</v>
      </c>
    </row>
    <row r="2883" spans="1:3">
      <c r="A2883" s="20">
        <v>41759</v>
      </c>
      <c r="B2883" s="35" t="s">
        <v>381</v>
      </c>
      <c r="C2883" s="37">
        <v>5.0999999999999996</v>
      </c>
    </row>
    <row r="2884" spans="1:3">
      <c r="A2884" s="20">
        <v>41759</v>
      </c>
      <c r="B2884" s="35" t="s">
        <v>382</v>
      </c>
      <c r="C2884" s="37">
        <v>4.3</v>
      </c>
    </row>
    <row r="2885" spans="1:3">
      <c r="A2885" s="20">
        <v>41759</v>
      </c>
      <c r="B2885" s="35" t="s">
        <v>383</v>
      </c>
      <c r="C2885" s="37">
        <v>3.3</v>
      </c>
    </row>
    <row r="2886" spans="1:3">
      <c r="A2886" s="20">
        <v>41760</v>
      </c>
      <c r="B2886" s="35" t="s">
        <v>360</v>
      </c>
      <c r="C2886" s="37">
        <v>2.8</v>
      </c>
    </row>
    <row r="2887" spans="1:3">
      <c r="A2887" s="20">
        <v>41760</v>
      </c>
      <c r="B2887" s="35" t="s">
        <v>361</v>
      </c>
      <c r="C2887" s="37">
        <v>1.9</v>
      </c>
    </row>
    <row r="2888" spans="1:3">
      <c r="A2888" s="20">
        <v>41760</v>
      </c>
      <c r="B2888" s="35" t="s">
        <v>362</v>
      </c>
      <c r="C2888" s="37">
        <v>1.4</v>
      </c>
    </row>
    <row r="2889" spans="1:3">
      <c r="A2889" s="20">
        <v>41760</v>
      </c>
      <c r="B2889" s="35" t="s">
        <v>363</v>
      </c>
      <c r="C2889" s="37">
        <v>0.8</v>
      </c>
    </row>
    <row r="2890" spans="1:3">
      <c r="A2890" s="20">
        <v>41760</v>
      </c>
      <c r="B2890" s="35" t="s">
        <v>364</v>
      </c>
      <c r="C2890" s="37">
        <v>1.3</v>
      </c>
    </row>
    <row r="2891" spans="1:3">
      <c r="A2891" s="20">
        <v>41760</v>
      </c>
      <c r="B2891" s="35" t="s">
        <v>365</v>
      </c>
      <c r="C2891" s="37">
        <v>3.7</v>
      </c>
    </row>
    <row r="2892" spans="1:3">
      <c r="A2892" s="20">
        <v>41760</v>
      </c>
      <c r="B2892" s="35" t="s">
        <v>366</v>
      </c>
      <c r="C2892" s="37">
        <v>6.4</v>
      </c>
    </row>
    <row r="2893" spans="1:3">
      <c r="A2893" s="20">
        <v>41760</v>
      </c>
      <c r="B2893" s="35" t="s">
        <v>367</v>
      </c>
      <c r="C2893" s="37">
        <v>7.6</v>
      </c>
    </row>
    <row r="2894" spans="1:3">
      <c r="A2894" s="20">
        <v>41760</v>
      </c>
      <c r="B2894" s="35" t="s">
        <v>368</v>
      </c>
      <c r="C2894" s="37">
        <v>8.8000000000000007</v>
      </c>
    </row>
    <row r="2895" spans="1:3">
      <c r="A2895" s="20">
        <v>41760</v>
      </c>
      <c r="B2895" s="35" t="s">
        <v>369</v>
      </c>
      <c r="C2895" s="37">
        <v>9.4</v>
      </c>
    </row>
    <row r="2896" spans="1:3">
      <c r="A2896" s="20">
        <v>41760</v>
      </c>
      <c r="B2896" s="35" t="s">
        <v>370</v>
      </c>
      <c r="C2896" s="37">
        <v>11.3</v>
      </c>
    </row>
    <row r="2897" spans="1:3">
      <c r="A2897" s="20">
        <v>41760</v>
      </c>
      <c r="B2897" s="35" t="s">
        <v>371</v>
      </c>
      <c r="C2897" s="37">
        <v>13.3</v>
      </c>
    </row>
    <row r="2898" spans="1:3">
      <c r="A2898" s="20">
        <v>41760</v>
      </c>
      <c r="B2898" s="35" t="s">
        <v>372</v>
      </c>
      <c r="C2898" s="37">
        <v>10.5</v>
      </c>
    </row>
    <row r="2899" spans="1:3">
      <c r="A2899" s="20">
        <v>41760</v>
      </c>
      <c r="B2899" s="35" t="s">
        <v>373</v>
      </c>
      <c r="C2899" s="37">
        <v>10.8</v>
      </c>
    </row>
    <row r="2900" spans="1:3">
      <c r="A2900" s="20">
        <v>41760</v>
      </c>
      <c r="B2900" s="35" t="s">
        <v>374</v>
      </c>
      <c r="C2900" s="37">
        <v>9.8000000000000007</v>
      </c>
    </row>
    <row r="2901" spans="1:3">
      <c r="A2901" s="20">
        <v>41760</v>
      </c>
      <c r="B2901" s="35" t="s">
        <v>375</v>
      </c>
      <c r="C2901" s="37">
        <v>9.6</v>
      </c>
    </row>
    <row r="2902" spans="1:3">
      <c r="A2902" s="20">
        <v>41760</v>
      </c>
      <c r="B2902" s="35" t="s">
        <v>376</v>
      </c>
      <c r="C2902" s="37">
        <v>8.3000000000000007</v>
      </c>
    </row>
    <row r="2903" spans="1:3">
      <c r="A2903" s="20">
        <v>41760</v>
      </c>
      <c r="B2903" s="35" t="s">
        <v>377</v>
      </c>
      <c r="C2903" s="37">
        <v>6.8</v>
      </c>
    </row>
    <row r="2904" spans="1:3">
      <c r="A2904" s="20">
        <v>41760</v>
      </c>
      <c r="B2904" s="35" t="s">
        <v>378</v>
      </c>
      <c r="C2904" s="37">
        <v>5.7</v>
      </c>
    </row>
    <row r="2905" spans="1:3">
      <c r="A2905" s="20">
        <v>41760</v>
      </c>
      <c r="B2905" s="35" t="s">
        <v>379</v>
      </c>
      <c r="C2905" s="37">
        <v>5.2</v>
      </c>
    </row>
    <row r="2906" spans="1:3">
      <c r="A2906" s="20">
        <v>41760</v>
      </c>
      <c r="B2906" s="35" t="s">
        <v>380</v>
      </c>
      <c r="C2906" s="37">
        <v>5.0999999999999996</v>
      </c>
    </row>
    <row r="2907" spans="1:3">
      <c r="A2907" s="20">
        <v>41760</v>
      </c>
      <c r="B2907" s="35" t="s">
        <v>381</v>
      </c>
      <c r="C2907" s="37">
        <v>5.2</v>
      </c>
    </row>
    <row r="2908" spans="1:3">
      <c r="A2908" s="20">
        <v>41760</v>
      </c>
      <c r="B2908" s="35" t="s">
        <v>382</v>
      </c>
      <c r="C2908" s="37">
        <v>5.2</v>
      </c>
    </row>
    <row r="2909" spans="1:3">
      <c r="A2909" s="20">
        <v>41760</v>
      </c>
      <c r="B2909" s="35" t="s">
        <v>383</v>
      </c>
      <c r="C2909" s="37">
        <v>5.6</v>
      </c>
    </row>
    <row r="2910" spans="1:3">
      <c r="A2910" s="20">
        <v>41761</v>
      </c>
      <c r="B2910" s="35" t="s">
        <v>360</v>
      </c>
      <c r="C2910" s="37">
        <v>5</v>
      </c>
    </row>
    <row r="2911" spans="1:3">
      <c r="A2911" s="20">
        <v>41761</v>
      </c>
      <c r="B2911" s="35" t="s">
        <v>361</v>
      </c>
      <c r="C2911" s="37">
        <v>4.5999999999999996</v>
      </c>
    </row>
    <row r="2912" spans="1:3">
      <c r="A2912" s="20">
        <v>41761</v>
      </c>
      <c r="B2912" s="35" t="s">
        <v>362</v>
      </c>
      <c r="C2912" s="37">
        <v>4.8</v>
      </c>
    </row>
    <row r="2913" spans="1:3">
      <c r="A2913" s="20">
        <v>41761</v>
      </c>
      <c r="B2913" s="35" t="s">
        <v>363</v>
      </c>
      <c r="C2913" s="37">
        <v>4.5</v>
      </c>
    </row>
    <row r="2914" spans="1:3">
      <c r="A2914" s="20">
        <v>41761</v>
      </c>
      <c r="B2914" s="35" t="s">
        <v>364</v>
      </c>
      <c r="C2914" s="37">
        <v>5.4</v>
      </c>
    </row>
    <row r="2915" spans="1:3">
      <c r="A2915" s="20">
        <v>41761</v>
      </c>
      <c r="B2915" s="35" t="s">
        <v>365</v>
      </c>
      <c r="C2915" s="37">
        <v>6.7</v>
      </c>
    </row>
    <row r="2916" spans="1:3">
      <c r="A2916" s="20">
        <v>41761</v>
      </c>
      <c r="B2916" s="35" t="s">
        <v>366</v>
      </c>
      <c r="C2916" s="37">
        <v>8.1</v>
      </c>
    </row>
    <row r="2917" spans="1:3">
      <c r="A2917" s="20">
        <v>41761</v>
      </c>
      <c r="B2917" s="35" t="s">
        <v>367</v>
      </c>
      <c r="C2917" s="37">
        <v>9.5</v>
      </c>
    </row>
    <row r="2918" spans="1:3">
      <c r="A2918" s="20">
        <v>41761</v>
      </c>
      <c r="B2918" s="35" t="s">
        <v>368</v>
      </c>
      <c r="C2918" s="37">
        <v>10.9</v>
      </c>
    </row>
    <row r="2919" spans="1:3">
      <c r="A2919" s="20">
        <v>41761</v>
      </c>
      <c r="B2919" s="35" t="s">
        <v>369</v>
      </c>
      <c r="C2919" s="37">
        <v>12.8</v>
      </c>
    </row>
    <row r="2920" spans="1:3">
      <c r="A2920" s="20">
        <v>41761</v>
      </c>
      <c r="B2920" s="35" t="s">
        <v>370</v>
      </c>
      <c r="C2920" s="37">
        <v>14</v>
      </c>
    </row>
    <row r="2921" spans="1:3">
      <c r="A2921" s="20">
        <v>41761</v>
      </c>
      <c r="B2921" s="35" t="s">
        <v>371</v>
      </c>
      <c r="C2921" s="37">
        <v>12.5</v>
      </c>
    </row>
    <row r="2922" spans="1:3">
      <c r="A2922" s="20">
        <v>41761</v>
      </c>
      <c r="B2922" s="35" t="s">
        <v>372</v>
      </c>
      <c r="C2922" s="37">
        <v>12.4</v>
      </c>
    </row>
    <row r="2923" spans="1:3">
      <c r="A2923" s="20">
        <v>41761</v>
      </c>
      <c r="B2923" s="35" t="s">
        <v>373</v>
      </c>
      <c r="C2923" s="37">
        <v>12.3</v>
      </c>
    </row>
    <row r="2924" spans="1:3">
      <c r="A2924" s="20">
        <v>41761</v>
      </c>
      <c r="B2924" s="35" t="s">
        <v>374</v>
      </c>
      <c r="C2924" s="37">
        <v>10.199999999999999</v>
      </c>
    </row>
    <row r="2925" spans="1:3">
      <c r="A2925" s="20">
        <v>41761</v>
      </c>
      <c r="B2925" s="35" t="s">
        <v>375</v>
      </c>
      <c r="C2925" s="37">
        <v>9.3000000000000007</v>
      </c>
    </row>
    <row r="2926" spans="1:3">
      <c r="A2926" s="20">
        <v>41761</v>
      </c>
      <c r="B2926" s="35" t="s">
        <v>376</v>
      </c>
      <c r="C2926" s="37">
        <v>8.6999999999999993</v>
      </c>
    </row>
    <row r="2927" spans="1:3">
      <c r="A2927" s="20">
        <v>41761</v>
      </c>
      <c r="B2927" s="35" t="s">
        <v>377</v>
      </c>
      <c r="C2927" s="37">
        <v>8.1</v>
      </c>
    </row>
    <row r="2928" spans="1:3">
      <c r="A2928" s="20">
        <v>41761</v>
      </c>
      <c r="B2928" s="35" t="s">
        <v>378</v>
      </c>
      <c r="C2928" s="37">
        <v>7.3</v>
      </c>
    </row>
    <row r="2929" spans="1:3">
      <c r="A2929" s="20">
        <v>41761</v>
      </c>
      <c r="B2929" s="35" t="s">
        <v>379</v>
      </c>
      <c r="C2929" s="37">
        <v>7</v>
      </c>
    </row>
    <row r="2930" spans="1:3">
      <c r="A2930" s="20">
        <v>41761</v>
      </c>
      <c r="B2930" s="35" t="s">
        <v>380</v>
      </c>
      <c r="C2930" s="37">
        <v>6.7</v>
      </c>
    </row>
    <row r="2931" spans="1:3">
      <c r="A2931" s="20">
        <v>41761</v>
      </c>
      <c r="B2931" s="35" t="s">
        <v>381</v>
      </c>
      <c r="C2931" s="37">
        <v>6.4</v>
      </c>
    </row>
    <row r="2932" spans="1:3">
      <c r="A2932" s="20">
        <v>41761</v>
      </c>
      <c r="B2932" s="35" t="s">
        <v>382</v>
      </c>
      <c r="C2932" s="37">
        <v>7.2</v>
      </c>
    </row>
    <row r="2933" spans="1:3">
      <c r="A2933" s="20">
        <v>41761</v>
      </c>
      <c r="B2933" s="35" t="s">
        <v>383</v>
      </c>
      <c r="C2933" s="37">
        <v>6.3</v>
      </c>
    </row>
    <row r="2934" spans="1:3">
      <c r="A2934" s="20">
        <v>41762</v>
      </c>
      <c r="B2934" s="35" t="s">
        <v>360</v>
      </c>
      <c r="C2934" s="37">
        <v>6.6</v>
      </c>
    </row>
    <row r="2935" spans="1:3">
      <c r="A2935" s="20">
        <v>41762</v>
      </c>
      <c r="B2935" s="35" t="s">
        <v>361</v>
      </c>
      <c r="C2935" s="37">
        <v>6.9</v>
      </c>
    </row>
    <row r="2936" spans="1:3">
      <c r="A2936" s="20">
        <v>41762</v>
      </c>
      <c r="B2936" s="35" t="s">
        <v>362</v>
      </c>
      <c r="C2936" s="37">
        <v>6.4</v>
      </c>
    </row>
    <row r="2937" spans="1:3">
      <c r="A2937" s="20">
        <v>41762</v>
      </c>
      <c r="B2937" s="35" t="s">
        <v>363</v>
      </c>
      <c r="C2937" s="37">
        <v>6.4</v>
      </c>
    </row>
    <row r="2938" spans="1:3">
      <c r="A2938" s="20">
        <v>41762</v>
      </c>
      <c r="B2938" s="35" t="s">
        <v>364</v>
      </c>
      <c r="C2938" s="37">
        <v>6.4</v>
      </c>
    </row>
    <row r="2939" spans="1:3">
      <c r="A2939" s="20">
        <v>41762</v>
      </c>
      <c r="B2939" s="35" t="s">
        <v>365</v>
      </c>
      <c r="C2939" s="37">
        <v>5.8</v>
      </c>
    </row>
    <row r="2940" spans="1:3">
      <c r="A2940" s="20">
        <v>41762</v>
      </c>
      <c r="B2940" s="35" t="s">
        <v>366</v>
      </c>
      <c r="C2940" s="37">
        <v>5.5</v>
      </c>
    </row>
    <row r="2941" spans="1:3">
      <c r="A2941" s="20">
        <v>41762</v>
      </c>
      <c r="B2941" s="35" t="s">
        <v>367</v>
      </c>
      <c r="C2941" s="37">
        <v>5.8</v>
      </c>
    </row>
    <row r="2942" spans="1:3">
      <c r="A2942" s="20">
        <v>41762</v>
      </c>
      <c r="B2942" s="35" t="s">
        <v>368</v>
      </c>
      <c r="C2942" s="37">
        <v>6.4</v>
      </c>
    </row>
    <row r="2943" spans="1:3">
      <c r="A2943" s="20">
        <v>41762</v>
      </c>
      <c r="B2943" s="35" t="s">
        <v>369</v>
      </c>
      <c r="C2943" s="37">
        <v>7</v>
      </c>
    </row>
    <row r="2944" spans="1:3">
      <c r="A2944" s="20">
        <v>41762</v>
      </c>
      <c r="B2944" s="35" t="s">
        <v>370</v>
      </c>
      <c r="C2944" s="37">
        <v>7.5</v>
      </c>
    </row>
    <row r="2945" spans="1:3">
      <c r="A2945" s="20">
        <v>41762</v>
      </c>
      <c r="B2945" s="35" t="s">
        <v>371</v>
      </c>
      <c r="C2945" s="37">
        <v>8.1999999999999993</v>
      </c>
    </row>
    <row r="2946" spans="1:3">
      <c r="A2946" s="20">
        <v>41762</v>
      </c>
      <c r="B2946" s="35" t="s">
        <v>372</v>
      </c>
      <c r="C2946" s="37">
        <v>8.6999999999999993</v>
      </c>
    </row>
    <row r="2947" spans="1:3">
      <c r="A2947" s="20">
        <v>41762</v>
      </c>
      <c r="B2947" s="35" t="s">
        <v>373</v>
      </c>
      <c r="C2947" s="37">
        <v>8.8000000000000007</v>
      </c>
    </row>
    <row r="2948" spans="1:3">
      <c r="A2948" s="20">
        <v>41762</v>
      </c>
      <c r="B2948" s="35" t="s">
        <v>374</v>
      </c>
      <c r="C2948" s="37">
        <v>7.9</v>
      </c>
    </row>
    <row r="2949" spans="1:3">
      <c r="A2949" s="20">
        <v>41762</v>
      </c>
      <c r="B2949" s="35" t="s">
        <v>375</v>
      </c>
      <c r="C2949" s="37">
        <v>7</v>
      </c>
    </row>
    <row r="2950" spans="1:3">
      <c r="A2950" s="20">
        <v>41762</v>
      </c>
      <c r="B2950" s="35" t="s">
        <v>376</v>
      </c>
      <c r="C2950" s="37">
        <v>6.3</v>
      </c>
    </row>
    <row r="2951" spans="1:3">
      <c r="A2951" s="20">
        <v>41762</v>
      </c>
      <c r="B2951" s="35" t="s">
        <v>377</v>
      </c>
      <c r="C2951" s="37">
        <v>6.2</v>
      </c>
    </row>
    <row r="2952" spans="1:3">
      <c r="A2952" s="20">
        <v>41762</v>
      </c>
      <c r="B2952" s="35" t="s">
        <v>378</v>
      </c>
      <c r="C2952" s="37">
        <v>6</v>
      </c>
    </row>
    <row r="2953" spans="1:3">
      <c r="A2953" s="20">
        <v>41762</v>
      </c>
      <c r="B2953" s="35" t="s">
        <v>379</v>
      </c>
      <c r="C2953" s="37">
        <v>5.9</v>
      </c>
    </row>
    <row r="2954" spans="1:3">
      <c r="A2954" s="20">
        <v>41762</v>
      </c>
      <c r="B2954" s="35" t="s">
        <v>380</v>
      </c>
      <c r="C2954" s="37">
        <v>6</v>
      </c>
    </row>
    <row r="2955" spans="1:3">
      <c r="A2955" s="20">
        <v>41762</v>
      </c>
      <c r="B2955" s="35" t="s">
        <v>381</v>
      </c>
      <c r="C2955" s="37">
        <v>6</v>
      </c>
    </row>
    <row r="2956" spans="1:3">
      <c r="A2956" s="20">
        <v>41762</v>
      </c>
      <c r="B2956" s="35" t="s">
        <v>382</v>
      </c>
      <c r="C2956" s="37">
        <v>5.8</v>
      </c>
    </row>
    <row r="2957" spans="1:3">
      <c r="A2957" s="20">
        <v>41762</v>
      </c>
      <c r="B2957" s="35" t="s">
        <v>383</v>
      </c>
      <c r="C2957" s="37">
        <v>5.7</v>
      </c>
    </row>
    <row r="2958" spans="1:3">
      <c r="A2958" s="20">
        <v>41763</v>
      </c>
      <c r="B2958" s="35" t="s">
        <v>360</v>
      </c>
      <c r="C2958" s="37">
        <v>5.6</v>
      </c>
    </row>
    <row r="2959" spans="1:3">
      <c r="A2959" s="20">
        <v>41763</v>
      </c>
      <c r="B2959" s="35" t="s">
        <v>361</v>
      </c>
      <c r="C2959" s="37">
        <v>5.7</v>
      </c>
    </row>
    <row r="2960" spans="1:3">
      <c r="A2960" s="20">
        <v>41763</v>
      </c>
      <c r="B2960" s="35" t="s">
        <v>362</v>
      </c>
      <c r="C2960" s="37">
        <v>5.4</v>
      </c>
    </row>
    <row r="2961" spans="1:3">
      <c r="A2961" s="20">
        <v>41763</v>
      </c>
      <c r="B2961" s="35" t="s">
        <v>363</v>
      </c>
      <c r="C2961" s="37">
        <v>5.2</v>
      </c>
    </row>
    <row r="2962" spans="1:3">
      <c r="A2962" s="20">
        <v>41763</v>
      </c>
      <c r="B2962" s="35" t="s">
        <v>364</v>
      </c>
      <c r="C2962" s="37">
        <v>5.0999999999999996</v>
      </c>
    </row>
    <row r="2963" spans="1:3">
      <c r="A2963" s="20">
        <v>41763</v>
      </c>
      <c r="B2963" s="35" t="s">
        <v>365</v>
      </c>
      <c r="C2963" s="37">
        <v>5.0999999999999996</v>
      </c>
    </row>
    <row r="2964" spans="1:3">
      <c r="A2964" s="20">
        <v>41763</v>
      </c>
      <c r="B2964" s="35" t="s">
        <v>366</v>
      </c>
      <c r="C2964" s="37">
        <v>5.4</v>
      </c>
    </row>
    <row r="2965" spans="1:3">
      <c r="A2965" s="20">
        <v>41763</v>
      </c>
      <c r="B2965" s="35" t="s">
        <v>367</v>
      </c>
      <c r="C2965" s="37">
        <v>5.7</v>
      </c>
    </row>
    <row r="2966" spans="1:3">
      <c r="A2966" s="20">
        <v>41763</v>
      </c>
      <c r="B2966" s="35" t="s">
        <v>368</v>
      </c>
      <c r="C2966" s="37">
        <v>7.1</v>
      </c>
    </row>
    <row r="2967" spans="1:3">
      <c r="A2967" s="20">
        <v>41763</v>
      </c>
      <c r="B2967" s="35" t="s">
        <v>369</v>
      </c>
      <c r="C2967" s="37">
        <v>8.1</v>
      </c>
    </row>
    <row r="2968" spans="1:3">
      <c r="A2968" s="20">
        <v>41763</v>
      </c>
      <c r="B2968" s="35" t="s">
        <v>370</v>
      </c>
      <c r="C2968" s="37">
        <v>9.1999999999999993</v>
      </c>
    </row>
    <row r="2969" spans="1:3">
      <c r="A2969" s="20">
        <v>41763</v>
      </c>
      <c r="B2969" s="35" t="s">
        <v>371</v>
      </c>
      <c r="C2969" s="37">
        <v>8.9</v>
      </c>
    </row>
    <row r="2970" spans="1:3">
      <c r="A2970" s="20">
        <v>41763</v>
      </c>
      <c r="B2970" s="35" t="s">
        <v>372</v>
      </c>
      <c r="C2970" s="37">
        <v>7.7</v>
      </c>
    </row>
    <row r="2971" spans="1:3">
      <c r="A2971" s="20">
        <v>41763</v>
      </c>
      <c r="B2971" s="35" t="s">
        <v>373</v>
      </c>
      <c r="C2971" s="37">
        <v>6.2</v>
      </c>
    </row>
    <row r="2972" spans="1:3">
      <c r="A2972" s="20">
        <v>41763</v>
      </c>
      <c r="B2972" s="35" t="s">
        <v>374</v>
      </c>
      <c r="C2972" s="37">
        <v>5.7</v>
      </c>
    </row>
    <row r="2973" spans="1:3">
      <c r="A2973" s="20">
        <v>41763</v>
      </c>
      <c r="B2973" s="35" t="s">
        <v>375</v>
      </c>
      <c r="C2973" s="37">
        <v>5</v>
      </c>
    </row>
    <row r="2974" spans="1:3">
      <c r="A2974" s="20">
        <v>41763</v>
      </c>
      <c r="B2974" s="35" t="s">
        <v>376</v>
      </c>
      <c r="C2974" s="37">
        <v>5.0999999999999996</v>
      </c>
    </row>
    <row r="2975" spans="1:3">
      <c r="A2975" s="20">
        <v>41763</v>
      </c>
      <c r="B2975" s="35" t="s">
        <v>377</v>
      </c>
      <c r="C2975" s="37">
        <v>4.5999999999999996</v>
      </c>
    </row>
    <row r="2976" spans="1:3">
      <c r="A2976" s="20">
        <v>41763</v>
      </c>
      <c r="B2976" s="35" t="s">
        <v>378</v>
      </c>
      <c r="C2976" s="37">
        <v>3.7</v>
      </c>
    </row>
    <row r="2977" spans="1:3">
      <c r="A2977" s="20">
        <v>41763</v>
      </c>
      <c r="B2977" s="35" t="s">
        <v>379</v>
      </c>
      <c r="C2977" s="37">
        <v>3.3</v>
      </c>
    </row>
    <row r="2978" spans="1:3">
      <c r="A2978" s="20">
        <v>41763</v>
      </c>
      <c r="B2978" s="35" t="s">
        <v>380</v>
      </c>
      <c r="C2978" s="37">
        <v>3.2</v>
      </c>
    </row>
    <row r="2979" spans="1:3">
      <c r="A2979" s="20">
        <v>41763</v>
      </c>
      <c r="B2979" s="35" t="s">
        <v>381</v>
      </c>
      <c r="C2979" s="37">
        <v>3.2</v>
      </c>
    </row>
    <row r="2980" spans="1:3">
      <c r="A2980" s="20">
        <v>41763</v>
      </c>
      <c r="B2980" s="35" t="s">
        <v>382</v>
      </c>
      <c r="C2980" s="37">
        <v>2.7</v>
      </c>
    </row>
    <row r="2981" spans="1:3">
      <c r="A2981" s="20">
        <v>41763</v>
      </c>
      <c r="B2981" s="35" t="s">
        <v>383</v>
      </c>
      <c r="C2981" s="37">
        <v>2.7</v>
      </c>
    </row>
    <row r="2982" spans="1:3">
      <c r="A2982" s="20">
        <v>41764</v>
      </c>
      <c r="B2982" s="35" t="s">
        <v>360</v>
      </c>
      <c r="C2982" s="37">
        <v>2.7</v>
      </c>
    </row>
    <row r="2983" spans="1:3">
      <c r="A2983" s="20">
        <v>41764</v>
      </c>
      <c r="B2983" s="35" t="s">
        <v>361</v>
      </c>
      <c r="C2983" s="37">
        <v>2.8</v>
      </c>
    </row>
    <row r="2984" spans="1:3">
      <c r="A2984" s="20">
        <v>41764</v>
      </c>
      <c r="B2984" s="35" t="s">
        <v>362</v>
      </c>
      <c r="C2984" s="37">
        <v>2.9</v>
      </c>
    </row>
    <row r="2985" spans="1:3">
      <c r="A2985" s="20">
        <v>41764</v>
      </c>
      <c r="B2985" s="35" t="s">
        <v>363</v>
      </c>
      <c r="C2985" s="37">
        <v>2.8</v>
      </c>
    </row>
    <row r="2986" spans="1:3">
      <c r="A2986" s="20">
        <v>41764</v>
      </c>
      <c r="B2986" s="35" t="s">
        <v>364</v>
      </c>
      <c r="C2986" s="37">
        <v>2.8</v>
      </c>
    </row>
    <row r="2987" spans="1:3">
      <c r="A2987" s="20">
        <v>41764</v>
      </c>
      <c r="B2987" s="35" t="s">
        <v>365</v>
      </c>
      <c r="C2987" s="37">
        <v>2.9</v>
      </c>
    </row>
    <row r="2988" spans="1:3">
      <c r="A2988" s="20">
        <v>41764</v>
      </c>
      <c r="B2988" s="35" t="s">
        <v>366</v>
      </c>
      <c r="C2988" s="37">
        <v>3.4</v>
      </c>
    </row>
    <row r="2989" spans="1:3">
      <c r="A2989" s="20">
        <v>41764</v>
      </c>
      <c r="B2989" s="35" t="s">
        <v>367</v>
      </c>
      <c r="C2989" s="37">
        <v>4.0999999999999996</v>
      </c>
    </row>
    <row r="2990" spans="1:3">
      <c r="A2990" s="20">
        <v>41764</v>
      </c>
      <c r="B2990" s="35" t="s">
        <v>368</v>
      </c>
      <c r="C2990" s="37">
        <v>4.9000000000000004</v>
      </c>
    </row>
    <row r="2991" spans="1:3">
      <c r="A2991" s="20">
        <v>41764</v>
      </c>
      <c r="B2991" s="35" t="s">
        <v>369</v>
      </c>
      <c r="C2991" s="37">
        <v>5.4</v>
      </c>
    </row>
    <row r="2992" spans="1:3">
      <c r="A2992" s="20">
        <v>41764</v>
      </c>
      <c r="B2992" s="35" t="s">
        <v>370</v>
      </c>
      <c r="C2992" s="37">
        <v>4.9000000000000004</v>
      </c>
    </row>
    <row r="2993" spans="1:3">
      <c r="A2993" s="20">
        <v>41764</v>
      </c>
      <c r="B2993" s="35" t="s">
        <v>371</v>
      </c>
      <c r="C2993" s="37">
        <v>5.3</v>
      </c>
    </row>
    <row r="2994" spans="1:3">
      <c r="A2994" s="20">
        <v>41764</v>
      </c>
      <c r="B2994" s="35" t="s">
        <v>372</v>
      </c>
      <c r="C2994" s="37">
        <v>4.9000000000000004</v>
      </c>
    </row>
    <row r="2995" spans="1:3">
      <c r="A2995" s="20">
        <v>41764</v>
      </c>
      <c r="B2995" s="35" t="s">
        <v>373</v>
      </c>
      <c r="C2995" s="37">
        <v>4.9000000000000004</v>
      </c>
    </row>
    <row r="2996" spans="1:3">
      <c r="A2996" s="20">
        <v>41764</v>
      </c>
      <c r="B2996" s="35" t="s">
        <v>374</v>
      </c>
      <c r="C2996" s="37">
        <v>5.5</v>
      </c>
    </row>
    <row r="2997" spans="1:3">
      <c r="A2997" s="20">
        <v>41764</v>
      </c>
      <c r="B2997" s="35" t="s">
        <v>375</v>
      </c>
      <c r="C2997" s="37">
        <v>4.8</v>
      </c>
    </row>
    <row r="2998" spans="1:3">
      <c r="A2998" s="20">
        <v>41764</v>
      </c>
      <c r="B2998" s="35" t="s">
        <v>376</v>
      </c>
      <c r="C2998" s="37">
        <v>4.5</v>
      </c>
    </row>
    <row r="2999" spans="1:3">
      <c r="A2999" s="20">
        <v>41764</v>
      </c>
      <c r="B2999" s="35" t="s">
        <v>377</v>
      </c>
      <c r="C2999" s="37">
        <v>4</v>
      </c>
    </row>
    <row r="3000" spans="1:3">
      <c r="A3000" s="20">
        <v>41764</v>
      </c>
      <c r="B3000" s="35" t="s">
        <v>378</v>
      </c>
      <c r="C3000" s="37">
        <v>3.6</v>
      </c>
    </row>
    <row r="3001" spans="1:3">
      <c r="A3001" s="20">
        <v>41764</v>
      </c>
      <c r="B3001" s="35" t="s">
        <v>379</v>
      </c>
      <c r="C3001" s="37">
        <v>3.6</v>
      </c>
    </row>
    <row r="3002" spans="1:3">
      <c r="A3002" s="20">
        <v>41764</v>
      </c>
      <c r="B3002" s="35" t="s">
        <v>380</v>
      </c>
      <c r="C3002" s="37">
        <v>3.4</v>
      </c>
    </row>
    <row r="3003" spans="1:3">
      <c r="A3003" s="20">
        <v>41764</v>
      </c>
      <c r="B3003" s="35" t="s">
        <v>381</v>
      </c>
      <c r="C3003" s="37">
        <v>3.2</v>
      </c>
    </row>
    <row r="3004" spans="1:3">
      <c r="A3004" s="20">
        <v>41764</v>
      </c>
      <c r="B3004" s="35" t="s">
        <v>382</v>
      </c>
      <c r="C3004" s="37">
        <v>3.3</v>
      </c>
    </row>
    <row r="3005" spans="1:3">
      <c r="A3005" s="20">
        <v>41764</v>
      </c>
      <c r="B3005" s="35" t="s">
        <v>383</v>
      </c>
      <c r="C3005" s="37">
        <v>3.2</v>
      </c>
    </row>
    <row r="3006" spans="1:3">
      <c r="A3006" s="20">
        <v>41765</v>
      </c>
      <c r="B3006" s="35" t="s">
        <v>360</v>
      </c>
      <c r="C3006" s="37">
        <v>3.1</v>
      </c>
    </row>
    <row r="3007" spans="1:3">
      <c r="A3007" s="20">
        <v>41765</v>
      </c>
      <c r="B3007" s="35" t="s">
        <v>361</v>
      </c>
      <c r="C3007" s="37">
        <v>3</v>
      </c>
    </row>
    <row r="3008" spans="1:3">
      <c r="A3008" s="20">
        <v>41765</v>
      </c>
      <c r="B3008" s="35" t="s">
        <v>362</v>
      </c>
      <c r="C3008" s="37">
        <v>3</v>
      </c>
    </row>
    <row r="3009" spans="1:3">
      <c r="A3009" s="20">
        <v>41765</v>
      </c>
      <c r="B3009" s="35" t="s">
        <v>363</v>
      </c>
      <c r="C3009" s="37">
        <v>3</v>
      </c>
    </row>
    <row r="3010" spans="1:3">
      <c r="A3010" s="20">
        <v>41765</v>
      </c>
      <c r="B3010" s="35" t="s">
        <v>364</v>
      </c>
      <c r="C3010" s="37">
        <v>3.1</v>
      </c>
    </row>
    <row r="3011" spans="1:3">
      <c r="A3011" s="20">
        <v>41765</v>
      </c>
      <c r="B3011" s="35" t="s">
        <v>365</v>
      </c>
      <c r="C3011" s="37">
        <v>3.4</v>
      </c>
    </row>
    <row r="3012" spans="1:3">
      <c r="A3012" s="20">
        <v>41765</v>
      </c>
      <c r="B3012" s="35" t="s">
        <v>366</v>
      </c>
      <c r="C3012" s="37">
        <v>3.8</v>
      </c>
    </row>
    <row r="3013" spans="1:3">
      <c r="A3013" s="20">
        <v>41765</v>
      </c>
      <c r="B3013" s="35" t="s">
        <v>367</v>
      </c>
      <c r="C3013" s="37">
        <v>4.5999999999999996</v>
      </c>
    </row>
    <row r="3014" spans="1:3">
      <c r="A3014" s="20">
        <v>41765</v>
      </c>
      <c r="B3014" s="35" t="s">
        <v>368</v>
      </c>
      <c r="C3014" s="37">
        <v>6.4</v>
      </c>
    </row>
    <row r="3015" spans="1:3">
      <c r="A3015" s="20">
        <v>41765</v>
      </c>
      <c r="B3015" s="35" t="s">
        <v>369</v>
      </c>
      <c r="C3015" s="37">
        <v>8.5</v>
      </c>
    </row>
    <row r="3016" spans="1:3">
      <c r="A3016" s="20">
        <v>41765</v>
      </c>
      <c r="B3016" s="35" t="s">
        <v>370</v>
      </c>
      <c r="C3016" s="37">
        <v>9.9</v>
      </c>
    </row>
    <row r="3017" spans="1:3">
      <c r="A3017" s="20">
        <v>41765</v>
      </c>
      <c r="B3017" s="35" t="s">
        <v>371</v>
      </c>
      <c r="C3017" s="37">
        <v>10.8</v>
      </c>
    </row>
    <row r="3018" spans="1:3">
      <c r="A3018" s="20">
        <v>41765</v>
      </c>
      <c r="B3018" s="35" t="s">
        <v>372</v>
      </c>
      <c r="C3018" s="37">
        <v>11.9</v>
      </c>
    </row>
    <row r="3019" spans="1:3">
      <c r="A3019" s="20">
        <v>41765</v>
      </c>
      <c r="B3019" s="35" t="s">
        <v>373</v>
      </c>
      <c r="C3019" s="37">
        <v>12.2</v>
      </c>
    </row>
    <row r="3020" spans="1:3">
      <c r="A3020" s="20">
        <v>41765</v>
      </c>
      <c r="B3020" s="35" t="s">
        <v>374</v>
      </c>
      <c r="C3020" s="37">
        <v>11.3</v>
      </c>
    </row>
    <row r="3021" spans="1:3">
      <c r="A3021" s="20">
        <v>41765</v>
      </c>
      <c r="B3021" s="35" t="s">
        <v>375</v>
      </c>
      <c r="C3021" s="37">
        <v>10.6</v>
      </c>
    </row>
    <row r="3022" spans="1:3">
      <c r="A3022" s="20">
        <v>41765</v>
      </c>
      <c r="B3022" s="35" t="s">
        <v>376</v>
      </c>
      <c r="C3022" s="37">
        <v>8.5</v>
      </c>
    </row>
    <row r="3023" spans="1:3">
      <c r="A3023" s="20">
        <v>41765</v>
      </c>
      <c r="B3023" s="35" t="s">
        <v>377</v>
      </c>
      <c r="C3023" s="37">
        <v>6.9</v>
      </c>
    </row>
    <row r="3024" spans="1:3">
      <c r="A3024" s="20">
        <v>41765</v>
      </c>
      <c r="B3024" s="35" t="s">
        <v>378</v>
      </c>
      <c r="C3024" s="37">
        <v>6.7</v>
      </c>
    </row>
    <row r="3025" spans="1:3">
      <c r="A3025" s="20">
        <v>41765</v>
      </c>
      <c r="B3025" s="35" t="s">
        <v>379</v>
      </c>
      <c r="C3025" s="37">
        <v>5.6</v>
      </c>
    </row>
    <row r="3026" spans="1:3">
      <c r="A3026" s="20">
        <v>41765</v>
      </c>
      <c r="B3026" s="35" t="s">
        <v>380</v>
      </c>
      <c r="C3026" s="37">
        <v>4.7</v>
      </c>
    </row>
    <row r="3027" spans="1:3">
      <c r="A3027" s="20">
        <v>41765</v>
      </c>
      <c r="B3027" s="35" t="s">
        <v>381</v>
      </c>
      <c r="C3027" s="37">
        <v>3.6</v>
      </c>
    </row>
    <row r="3028" spans="1:3">
      <c r="A3028" s="20">
        <v>41765</v>
      </c>
      <c r="B3028" s="35" t="s">
        <v>382</v>
      </c>
      <c r="C3028" s="37">
        <v>3</v>
      </c>
    </row>
    <row r="3029" spans="1:3">
      <c r="A3029" s="20">
        <v>41765</v>
      </c>
      <c r="B3029" s="35" t="s">
        <v>383</v>
      </c>
      <c r="C3029" s="37">
        <v>2.6</v>
      </c>
    </row>
    <row r="3030" spans="1:3">
      <c r="A3030" s="20">
        <v>41766</v>
      </c>
      <c r="B3030" s="35" t="s">
        <v>360</v>
      </c>
      <c r="C3030" s="37">
        <v>2.4</v>
      </c>
    </row>
    <row r="3031" spans="1:3">
      <c r="A3031" s="20">
        <v>41766</v>
      </c>
      <c r="B3031" s="35" t="s">
        <v>361</v>
      </c>
      <c r="C3031" s="37">
        <v>1.8</v>
      </c>
    </row>
    <row r="3032" spans="1:3">
      <c r="A3032" s="20">
        <v>41766</v>
      </c>
      <c r="B3032" s="35" t="s">
        <v>362</v>
      </c>
      <c r="C3032" s="37">
        <v>1.7</v>
      </c>
    </row>
    <row r="3033" spans="1:3">
      <c r="A3033" s="20">
        <v>41766</v>
      </c>
      <c r="B3033" s="35" t="s">
        <v>363</v>
      </c>
      <c r="C3033" s="37">
        <v>1.7</v>
      </c>
    </row>
    <row r="3034" spans="1:3">
      <c r="A3034" s="20">
        <v>41766</v>
      </c>
      <c r="B3034" s="35" t="s">
        <v>364</v>
      </c>
      <c r="C3034" s="37">
        <v>1.5</v>
      </c>
    </row>
    <row r="3035" spans="1:3">
      <c r="A3035" s="20">
        <v>41766</v>
      </c>
      <c r="B3035" s="35" t="s">
        <v>365</v>
      </c>
      <c r="C3035" s="37">
        <v>3.8</v>
      </c>
    </row>
    <row r="3036" spans="1:3">
      <c r="A3036" s="20">
        <v>41766</v>
      </c>
      <c r="B3036" s="35" t="s">
        <v>366</v>
      </c>
      <c r="C3036" s="37">
        <v>6</v>
      </c>
    </row>
    <row r="3037" spans="1:3">
      <c r="A3037" s="20">
        <v>41766</v>
      </c>
      <c r="B3037" s="35" t="s">
        <v>367</v>
      </c>
      <c r="C3037" s="37">
        <v>8.6999999999999993</v>
      </c>
    </row>
    <row r="3038" spans="1:3">
      <c r="A3038" s="20">
        <v>41766</v>
      </c>
      <c r="B3038" s="35" t="s">
        <v>368</v>
      </c>
      <c r="C3038" s="37">
        <v>10.9</v>
      </c>
    </row>
    <row r="3039" spans="1:3">
      <c r="A3039" s="20">
        <v>41766</v>
      </c>
      <c r="B3039" s="35" t="s">
        <v>369</v>
      </c>
      <c r="C3039" s="37">
        <v>13.8</v>
      </c>
    </row>
    <row r="3040" spans="1:3">
      <c r="A3040" s="20">
        <v>41766</v>
      </c>
      <c r="B3040" s="35" t="s">
        <v>370</v>
      </c>
      <c r="C3040" s="37">
        <v>16.399999999999999</v>
      </c>
    </row>
    <row r="3041" spans="1:3">
      <c r="A3041" s="20">
        <v>41766</v>
      </c>
      <c r="B3041" s="35" t="s">
        <v>371</v>
      </c>
      <c r="C3041" s="37">
        <v>18.8</v>
      </c>
    </row>
    <row r="3042" spans="1:3">
      <c r="A3042" s="20">
        <v>41766</v>
      </c>
      <c r="B3042" s="35" t="s">
        <v>372</v>
      </c>
      <c r="C3042" s="37">
        <v>17.2</v>
      </c>
    </row>
    <row r="3043" spans="1:3">
      <c r="A3043" s="20">
        <v>41766</v>
      </c>
      <c r="B3043" s="35" t="s">
        <v>373</v>
      </c>
      <c r="C3043" s="37">
        <v>11.7</v>
      </c>
    </row>
    <row r="3044" spans="1:3">
      <c r="A3044" s="20">
        <v>41766</v>
      </c>
      <c r="B3044" s="35" t="s">
        <v>374</v>
      </c>
      <c r="C3044" s="37">
        <v>9.8000000000000007</v>
      </c>
    </row>
    <row r="3045" spans="1:3">
      <c r="A3045" s="20">
        <v>41766</v>
      </c>
      <c r="B3045" s="35" t="s">
        <v>375</v>
      </c>
      <c r="C3045" s="37">
        <v>10.199999999999999</v>
      </c>
    </row>
    <row r="3046" spans="1:3">
      <c r="A3046" s="20">
        <v>41766</v>
      </c>
      <c r="B3046" s="35" t="s">
        <v>376</v>
      </c>
      <c r="C3046" s="37">
        <v>9.1999999999999993</v>
      </c>
    </row>
    <row r="3047" spans="1:3">
      <c r="A3047" s="20">
        <v>41766</v>
      </c>
      <c r="B3047" s="35" t="s">
        <v>377</v>
      </c>
      <c r="C3047" s="37">
        <v>9.1</v>
      </c>
    </row>
    <row r="3048" spans="1:3">
      <c r="A3048" s="20">
        <v>41766</v>
      </c>
      <c r="B3048" s="35" t="s">
        <v>378</v>
      </c>
      <c r="C3048" s="37">
        <v>8.6</v>
      </c>
    </row>
    <row r="3049" spans="1:3">
      <c r="A3049" s="20">
        <v>41766</v>
      </c>
      <c r="B3049" s="35" t="s">
        <v>379</v>
      </c>
      <c r="C3049" s="37">
        <v>8.5</v>
      </c>
    </row>
    <row r="3050" spans="1:3">
      <c r="A3050" s="20">
        <v>41766</v>
      </c>
      <c r="B3050" s="35" t="s">
        <v>380</v>
      </c>
      <c r="C3050" s="37">
        <v>7.5</v>
      </c>
    </row>
    <row r="3051" spans="1:3">
      <c r="A3051" s="20">
        <v>41766</v>
      </c>
      <c r="B3051" s="35" t="s">
        <v>381</v>
      </c>
      <c r="C3051" s="37">
        <v>6.4</v>
      </c>
    </row>
    <row r="3052" spans="1:3">
      <c r="A3052" s="20">
        <v>41766</v>
      </c>
      <c r="B3052" s="35" t="s">
        <v>382</v>
      </c>
      <c r="C3052" s="37">
        <v>5.4</v>
      </c>
    </row>
    <row r="3053" spans="1:3">
      <c r="A3053" s="20">
        <v>41766</v>
      </c>
      <c r="B3053" s="35" t="s">
        <v>383</v>
      </c>
      <c r="C3053" s="37">
        <v>4.9000000000000004</v>
      </c>
    </row>
    <row r="3054" spans="1:3">
      <c r="A3054" s="20">
        <v>41767</v>
      </c>
      <c r="B3054" s="35" t="s">
        <v>360</v>
      </c>
      <c r="C3054" s="37">
        <v>4.8</v>
      </c>
    </row>
    <row r="3055" spans="1:3">
      <c r="A3055" s="20">
        <v>41767</v>
      </c>
      <c r="B3055" s="35" t="s">
        <v>361</v>
      </c>
      <c r="C3055" s="37">
        <v>4.7</v>
      </c>
    </row>
    <row r="3056" spans="1:3">
      <c r="A3056" s="20">
        <v>41767</v>
      </c>
      <c r="B3056" s="35" t="s">
        <v>362</v>
      </c>
      <c r="C3056" s="37">
        <v>4.3</v>
      </c>
    </row>
    <row r="3057" spans="1:3">
      <c r="A3057" s="20">
        <v>41767</v>
      </c>
      <c r="B3057" s="35" t="s">
        <v>363</v>
      </c>
      <c r="C3057" s="37">
        <v>3.7</v>
      </c>
    </row>
    <row r="3058" spans="1:3">
      <c r="A3058" s="20">
        <v>41767</v>
      </c>
      <c r="B3058" s="35" t="s">
        <v>364</v>
      </c>
      <c r="C3058" s="37">
        <v>3.2</v>
      </c>
    </row>
    <row r="3059" spans="1:3">
      <c r="A3059" s="20">
        <v>41767</v>
      </c>
      <c r="B3059" s="35" t="s">
        <v>365</v>
      </c>
      <c r="C3059" s="37">
        <v>3.3</v>
      </c>
    </row>
    <row r="3060" spans="1:3">
      <c r="A3060" s="20">
        <v>41767</v>
      </c>
      <c r="B3060" s="35" t="s">
        <v>366</v>
      </c>
      <c r="C3060" s="37">
        <v>4.2</v>
      </c>
    </row>
    <row r="3061" spans="1:3">
      <c r="A3061" s="20">
        <v>41767</v>
      </c>
      <c r="B3061" s="35" t="s">
        <v>367</v>
      </c>
      <c r="C3061" s="37">
        <v>6.3</v>
      </c>
    </row>
    <row r="3062" spans="1:3">
      <c r="A3062" s="20">
        <v>41767</v>
      </c>
      <c r="B3062" s="35" t="s">
        <v>368</v>
      </c>
      <c r="C3062" s="37">
        <v>8.1999999999999993</v>
      </c>
    </row>
    <row r="3063" spans="1:3">
      <c r="A3063" s="20">
        <v>41767</v>
      </c>
      <c r="B3063" s="35" t="s">
        <v>369</v>
      </c>
      <c r="C3063" s="37">
        <v>10.1</v>
      </c>
    </row>
    <row r="3064" spans="1:3">
      <c r="A3064" s="20">
        <v>41767</v>
      </c>
      <c r="B3064" s="35" t="s">
        <v>370</v>
      </c>
      <c r="C3064" s="37">
        <v>11.4</v>
      </c>
    </row>
    <row r="3065" spans="1:3">
      <c r="A3065" s="20">
        <v>41767</v>
      </c>
      <c r="B3065" s="35" t="s">
        <v>371</v>
      </c>
      <c r="C3065" s="37">
        <v>11.1</v>
      </c>
    </row>
    <row r="3066" spans="1:3">
      <c r="A3066" s="20">
        <v>41767</v>
      </c>
      <c r="B3066" s="35" t="s">
        <v>372</v>
      </c>
      <c r="C3066" s="37">
        <v>11.4</v>
      </c>
    </row>
    <row r="3067" spans="1:3">
      <c r="A3067" s="20">
        <v>41767</v>
      </c>
      <c r="B3067" s="35" t="s">
        <v>373</v>
      </c>
      <c r="C3067" s="37">
        <v>11.4</v>
      </c>
    </row>
    <row r="3068" spans="1:3">
      <c r="A3068" s="20">
        <v>41767</v>
      </c>
      <c r="B3068" s="35" t="s">
        <v>374</v>
      </c>
      <c r="C3068" s="37">
        <v>12.1</v>
      </c>
    </row>
    <row r="3069" spans="1:3">
      <c r="A3069" s="20">
        <v>41767</v>
      </c>
      <c r="B3069" s="35" t="s">
        <v>375</v>
      </c>
      <c r="C3069" s="37">
        <v>11.6</v>
      </c>
    </row>
    <row r="3070" spans="1:3">
      <c r="A3070" s="20">
        <v>41767</v>
      </c>
      <c r="B3070" s="35" t="s">
        <v>376</v>
      </c>
      <c r="C3070" s="37">
        <v>9.5</v>
      </c>
    </row>
    <row r="3071" spans="1:3">
      <c r="A3071" s="20">
        <v>41767</v>
      </c>
      <c r="B3071" s="35" t="s">
        <v>377</v>
      </c>
      <c r="C3071" s="37">
        <v>7.4</v>
      </c>
    </row>
    <row r="3072" spans="1:3">
      <c r="A3072" s="20">
        <v>41767</v>
      </c>
      <c r="B3072" s="35" t="s">
        <v>378</v>
      </c>
      <c r="C3072" s="37">
        <v>6.3</v>
      </c>
    </row>
    <row r="3073" spans="1:3">
      <c r="A3073" s="20">
        <v>41767</v>
      </c>
      <c r="B3073" s="35" t="s">
        <v>379</v>
      </c>
      <c r="C3073" s="37">
        <v>5.6</v>
      </c>
    </row>
    <row r="3074" spans="1:3">
      <c r="A3074" s="20">
        <v>41767</v>
      </c>
      <c r="B3074" s="35" t="s">
        <v>380</v>
      </c>
      <c r="C3074" s="37">
        <v>5.4</v>
      </c>
    </row>
    <row r="3075" spans="1:3">
      <c r="A3075" s="20">
        <v>41767</v>
      </c>
      <c r="B3075" s="35" t="s">
        <v>381</v>
      </c>
      <c r="C3075" s="37">
        <v>5.2</v>
      </c>
    </row>
    <row r="3076" spans="1:3">
      <c r="A3076" s="20">
        <v>41767</v>
      </c>
      <c r="B3076" s="35" t="s">
        <v>382</v>
      </c>
      <c r="C3076" s="37">
        <v>4.9000000000000004</v>
      </c>
    </row>
    <row r="3077" spans="1:3">
      <c r="A3077" s="20">
        <v>41767</v>
      </c>
      <c r="B3077" s="35" t="s">
        <v>383</v>
      </c>
      <c r="C3077" s="37">
        <v>4.7</v>
      </c>
    </row>
    <row r="3078" spans="1:3">
      <c r="A3078" s="20">
        <v>41768</v>
      </c>
      <c r="B3078" s="35" t="s">
        <v>360</v>
      </c>
      <c r="C3078" s="37">
        <v>4.7</v>
      </c>
    </row>
    <row r="3079" spans="1:3">
      <c r="A3079" s="20">
        <v>41768</v>
      </c>
      <c r="B3079" s="35" t="s">
        <v>361</v>
      </c>
      <c r="C3079" s="37">
        <v>4.9000000000000004</v>
      </c>
    </row>
    <row r="3080" spans="1:3">
      <c r="A3080" s="20">
        <v>41768</v>
      </c>
      <c r="B3080" s="35" t="s">
        <v>362</v>
      </c>
      <c r="C3080" s="37">
        <v>4.8</v>
      </c>
    </row>
    <row r="3081" spans="1:3">
      <c r="A3081" s="20">
        <v>41768</v>
      </c>
      <c r="B3081" s="35" t="s">
        <v>363</v>
      </c>
      <c r="C3081" s="37">
        <v>4.8</v>
      </c>
    </row>
    <row r="3082" spans="1:3">
      <c r="A3082" s="20">
        <v>41768</v>
      </c>
      <c r="B3082" s="35" t="s">
        <v>364</v>
      </c>
      <c r="C3082" s="37">
        <v>4.7</v>
      </c>
    </row>
    <row r="3083" spans="1:3">
      <c r="A3083" s="20">
        <v>41768</v>
      </c>
      <c r="B3083" s="35" t="s">
        <v>365</v>
      </c>
      <c r="C3083" s="37">
        <v>4.9000000000000004</v>
      </c>
    </row>
    <row r="3084" spans="1:3">
      <c r="A3084" s="20">
        <v>41768</v>
      </c>
      <c r="B3084" s="35" t="s">
        <v>366</v>
      </c>
      <c r="C3084" s="37">
        <v>5.9</v>
      </c>
    </row>
    <row r="3085" spans="1:3">
      <c r="A3085" s="20">
        <v>41768</v>
      </c>
      <c r="B3085" s="35" t="s">
        <v>367</v>
      </c>
      <c r="C3085" s="37">
        <v>7.3</v>
      </c>
    </row>
    <row r="3086" spans="1:3">
      <c r="A3086" s="20">
        <v>41768</v>
      </c>
      <c r="B3086" s="35" t="s">
        <v>368</v>
      </c>
      <c r="C3086" s="37">
        <v>6.9</v>
      </c>
    </row>
    <row r="3087" spans="1:3">
      <c r="A3087" s="20">
        <v>41768</v>
      </c>
      <c r="B3087" s="35" t="s">
        <v>369</v>
      </c>
      <c r="C3087" s="37">
        <v>7.1</v>
      </c>
    </row>
    <row r="3088" spans="1:3">
      <c r="A3088" s="20">
        <v>41768</v>
      </c>
      <c r="B3088" s="35" t="s">
        <v>370</v>
      </c>
      <c r="C3088" s="37">
        <v>6.9</v>
      </c>
    </row>
    <row r="3089" spans="1:3">
      <c r="A3089" s="20">
        <v>41768</v>
      </c>
      <c r="B3089" s="35" t="s">
        <v>371</v>
      </c>
      <c r="C3089" s="37">
        <v>7</v>
      </c>
    </row>
    <row r="3090" spans="1:3">
      <c r="A3090" s="20">
        <v>41768</v>
      </c>
      <c r="B3090" s="35" t="s">
        <v>372</v>
      </c>
      <c r="C3090" s="37">
        <v>6.8</v>
      </c>
    </row>
    <row r="3091" spans="1:3">
      <c r="A3091" s="20">
        <v>41768</v>
      </c>
      <c r="B3091" s="35" t="s">
        <v>373</v>
      </c>
      <c r="C3091" s="37">
        <v>7</v>
      </c>
    </row>
    <row r="3092" spans="1:3">
      <c r="A3092" s="20">
        <v>41768</v>
      </c>
      <c r="B3092" s="35" t="s">
        <v>374</v>
      </c>
      <c r="C3092" s="37">
        <v>7.6</v>
      </c>
    </row>
    <row r="3093" spans="1:3">
      <c r="A3093" s="20">
        <v>41768</v>
      </c>
      <c r="B3093" s="35" t="s">
        <v>375</v>
      </c>
      <c r="C3093" s="37">
        <v>6.9</v>
      </c>
    </row>
    <row r="3094" spans="1:3">
      <c r="A3094" s="20">
        <v>41768</v>
      </c>
      <c r="B3094" s="35" t="s">
        <v>376</v>
      </c>
      <c r="C3094" s="37">
        <v>5.4</v>
      </c>
    </row>
    <row r="3095" spans="1:3">
      <c r="A3095" s="20">
        <v>41768</v>
      </c>
      <c r="B3095" s="35" t="s">
        <v>377</v>
      </c>
      <c r="C3095" s="37">
        <v>4.8</v>
      </c>
    </row>
    <row r="3096" spans="1:3">
      <c r="A3096" s="20">
        <v>41768</v>
      </c>
      <c r="B3096" s="35" t="s">
        <v>378</v>
      </c>
      <c r="C3096" s="37">
        <v>4.5999999999999996</v>
      </c>
    </row>
    <row r="3097" spans="1:3">
      <c r="A3097" s="20">
        <v>41768</v>
      </c>
      <c r="B3097" s="35" t="s">
        <v>379</v>
      </c>
      <c r="C3097" s="37">
        <v>4.5</v>
      </c>
    </row>
    <row r="3098" spans="1:3">
      <c r="A3098" s="20">
        <v>41768</v>
      </c>
      <c r="B3098" s="35" t="s">
        <v>380</v>
      </c>
      <c r="C3098" s="37">
        <v>4.3</v>
      </c>
    </row>
    <row r="3099" spans="1:3">
      <c r="A3099" s="20">
        <v>41768</v>
      </c>
      <c r="B3099" s="35" t="s">
        <v>381</v>
      </c>
      <c r="C3099" s="37">
        <v>4.0999999999999996</v>
      </c>
    </row>
    <row r="3100" spans="1:3">
      <c r="A3100" s="20">
        <v>41768</v>
      </c>
      <c r="B3100" s="35" t="s">
        <v>382</v>
      </c>
      <c r="C3100" s="37">
        <v>4</v>
      </c>
    </row>
    <row r="3101" spans="1:3">
      <c r="A3101" s="20">
        <v>41768</v>
      </c>
      <c r="B3101" s="35" t="s">
        <v>383</v>
      </c>
      <c r="C3101" s="37">
        <v>3.6</v>
      </c>
    </row>
    <row r="3102" spans="1:3">
      <c r="A3102" s="20">
        <v>41769</v>
      </c>
      <c r="B3102" s="35" t="s">
        <v>360</v>
      </c>
      <c r="C3102" s="37">
        <v>3.4</v>
      </c>
    </row>
    <row r="3103" spans="1:3">
      <c r="A3103" s="20">
        <v>41769</v>
      </c>
      <c r="B3103" s="35" t="s">
        <v>361</v>
      </c>
      <c r="C3103" s="37">
        <v>3.1</v>
      </c>
    </row>
    <row r="3104" spans="1:3">
      <c r="A3104" s="20">
        <v>41769</v>
      </c>
      <c r="B3104" s="35" t="s">
        <v>362</v>
      </c>
      <c r="C3104" s="37">
        <v>2.6</v>
      </c>
    </row>
    <row r="3105" spans="1:3">
      <c r="A3105" s="20">
        <v>41769</v>
      </c>
      <c r="B3105" s="35" t="s">
        <v>363</v>
      </c>
      <c r="C3105" s="37">
        <v>2.2999999999999998</v>
      </c>
    </row>
    <row r="3106" spans="1:3">
      <c r="A3106" s="20">
        <v>41769</v>
      </c>
      <c r="B3106" s="35" t="s">
        <v>364</v>
      </c>
      <c r="C3106" s="37">
        <v>2</v>
      </c>
    </row>
    <row r="3107" spans="1:3">
      <c r="A3107" s="20">
        <v>41769</v>
      </c>
      <c r="B3107" s="35" t="s">
        <v>365</v>
      </c>
      <c r="C3107" s="37">
        <v>1.4</v>
      </c>
    </row>
    <row r="3108" spans="1:3">
      <c r="A3108" s="20">
        <v>41769</v>
      </c>
      <c r="B3108" s="35" t="s">
        <v>366</v>
      </c>
      <c r="C3108" s="37">
        <v>1.8</v>
      </c>
    </row>
    <row r="3109" spans="1:3">
      <c r="A3109" s="20">
        <v>41769</v>
      </c>
      <c r="B3109" s="35" t="s">
        <v>367</v>
      </c>
      <c r="C3109" s="37">
        <v>2.4</v>
      </c>
    </row>
    <row r="3110" spans="1:3">
      <c r="A3110" s="20">
        <v>41769</v>
      </c>
      <c r="B3110" s="35" t="s">
        <v>368</v>
      </c>
      <c r="C3110" s="37">
        <v>2.5</v>
      </c>
    </row>
    <row r="3111" spans="1:3">
      <c r="A3111" s="20">
        <v>41769</v>
      </c>
      <c r="B3111" s="35" t="s">
        <v>369</v>
      </c>
      <c r="C3111" s="37">
        <v>2.2999999999999998</v>
      </c>
    </row>
    <row r="3112" spans="1:3">
      <c r="A3112" s="20">
        <v>41769</v>
      </c>
      <c r="B3112" s="35" t="s">
        <v>370</v>
      </c>
      <c r="C3112" s="37">
        <v>2.4</v>
      </c>
    </row>
    <row r="3113" spans="1:3">
      <c r="A3113" s="20">
        <v>41769</v>
      </c>
      <c r="B3113" s="35" t="s">
        <v>371</v>
      </c>
      <c r="C3113" s="37">
        <v>2.6</v>
      </c>
    </row>
    <row r="3114" spans="1:3">
      <c r="A3114" s="20">
        <v>41769</v>
      </c>
      <c r="B3114" s="35" t="s">
        <v>372</v>
      </c>
      <c r="C3114" s="37">
        <v>2.7</v>
      </c>
    </row>
    <row r="3115" spans="1:3">
      <c r="A3115" s="20">
        <v>41769</v>
      </c>
      <c r="B3115" s="35" t="s">
        <v>373</v>
      </c>
      <c r="C3115" s="37">
        <v>2.6</v>
      </c>
    </row>
    <row r="3116" spans="1:3">
      <c r="A3116" s="20">
        <v>41769</v>
      </c>
      <c r="B3116" s="35" t="s">
        <v>374</v>
      </c>
      <c r="C3116" s="37">
        <v>2</v>
      </c>
    </row>
    <row r="3117" spans="1:3">
      <c r="A3117" s="20">
        <v>41769</v>
      </c>
      <c r="B3117" s="35" t="s">
        <v>375</v>
      </c>
      <c r="C3117" s="37">
        <v>1.8</v>
      </c>
    </row>
    <row r="3118" spans="1:3">
      <c r="A3118" s="20">
        <v>41769</v>
      </c>
      <c r="B3118" s="35" t="s">
        <v>376</v>
      </c>
      <c r="C3118" s="37">
        <v>1.5</v>
      </c>
    </row>
    <row r="3119" spans="1:3">
      <c r="A3119" s="20">
        <v>41769</v>
      </c>
      <c r="B3119" s="35" t="s">
        <v>377</v>
      </c>
      <c r="C3119" s="37">
        <v>1.4</v>
      </c>
    </row>
    <row r="3120" spans="1:3">
      <c r="A3120" s="20">
        <v>41769</v>
      </c>
      <c r="B3120" s="35" t="s">
        <v>378</v>
      </c>
      <c r="C3120" s="37">
        <v>1.2</v>
      </c>
    </row>
    <row r="3121" spans="1:3">
      <c r="A3121" s="20">
        <v>41769</v>
      </c>
      <c r="B3121" s="35" t="s">
        <v>379</v>
      </c>
      <c r="C3121" s="37">
        <v>1.4</v>
      </c>
    </row>
    <row r="3122" spans="1:3">
      <c r="A3122" s="20">
        <v>41769</v>
      </c>
      <c r="B3122" s="35" t="s">
        <v>380</v>
      </c>
      <c r="C3122" s="37">
        <v>1.2</v>
      </c>
    </row>
    <row r="3123" spans="1:3">
      <c r="A3123" s="20">
        <v>41769</v>
      </c>
      <c r="B3123" s="35" t="s">
        <v>381</v>
      </c>
      <c r="C3123" s="37">
        <v>1.1000000000000001</v>
      </c>
    </row>
    <row r="3124" spans="1:3">
      <c r="A3124" s="20">
        <v>41769</v>
      </c>
      <c r="B3124" s="35" t="s">
        <v>382</v>
      </c>
      <c r="C3124" s="37">
        <v>1.1000000000000001</v>
      </c>
    </row>
    <row r="3125" spans="1:3">
      <c r="A3125" s="20">
        <v>41769</v>
      </c>
      <c r="B3125" s="35" t="s">
        <v>383</v>
      </c>
      <c r="C3125" s="37">
        <v>1.1000000000000001</v>
      </c>
    </row>
    <row r="3126" spans="1:3">
      <c r="A3126" s="20">
        <v>41770</v>
      </c>
      <c r="B3126" s="35" t="s">
        <v>360</v>
      </c>
      <c r="C3126" s="37">
        <v>1</v>
      </c>
    </row>
    <row r="3127" spans="1:3">
      <c r="A3127" s="20">
        <v>41770</v>
      </c>
      <c r="B3127" s="35" t="s">
        <v>361</v>
      </c>
      <c r="C3127" s="37">
        <v>0.4</v>
      </c>
    </row>
    <row r="3128" spans="1:3">
      <c r="A3128" s="20">
        <v>41770</v>
      </c>
      <c r="B3128" s="35" t="s">
        <v>362</v>
      </c>
      <c r="C3128" s="37">
        <v>0.4</v>
      </c>
    </row>
    <row r="3129" spans="1:3">
      <c r="A3129" s="20">
        <v>41770</v>
      </c>
      <c r="B3129" s="35" t="s">
        <v>363</v>
      </c>
      <c r="C3129" s="37">
        <v>0.2</v>
      </c>
    </row>
    <row r="3130" spans="1:3">
      <c r="A3130" s="20">
        <v>41770</v>
      </c>
      <c r="B3130" s="35" t="s">
        <v>364</v>
      </c>
      <c r="C3130" s="37">
        <v>0.3</v>
      </c>
    </row>
    <row r="3131" spans="1:3">
      <c r="A3131" s="20">
        <v>41770</v>
      </c>
      <c r="B3131" s="35" t="s">
        <v>365</v>
      </c>
      <c r="C3131" s="37">
        <v>0.9</v>
      </c>
    </row>
    <row r="3132" spans="1:3">
      <c r="A3132" s="20">
        <v>41770</v>
      </c>
      <c r="B3132" s="35" t="s">
        <v>366</v>
      </c>
      <c r="C3132" s="37">
        <v>1.2</v>
      </c>
    </row>
    <row r="3133" spans="1:3">
      <c r="A3133" s="20">
        <v>41770</v>
      </c>
      <c r="B3133" s="35" t="s">
        <v>367</v>
      </c>
      <c r="C3133" s="37">
        <v>1.4</v>
      </c>
    </row>
    <row r="3134" spans="1:3">
      <c r="A3134" s="20">
        <v>41770</v>
      </c>
      <c r="B3134" s="35" t="s">
        <v>368</v>
      </c>
      <c r="C3134" s="37">
        <v>1.7</v>
      </c>
    </row>
    <row r="3135" spans="1:3">
      <c r="A3135" s="20">
        <v>41770</v>
      </c>
      <c r="B3135" s="35" t="s">
        <v>369</v>
      </c>
      <c r="C3135" s="37">
        <v>2.4</v>
      </c>
    </row>
    <row r="3136" spans="1:3">
      <c r="A3136" s="20">
        <v>41770</v>
      </c>
      <c r="B3136" s="35" t="s">
        <v>370</v>
      </c>
      <c r="C3136" s="37">
        <v>3.5</v>
      </c>
    </row>
    <row r="3137" spans="1:3">
      <c r="A3137" s="20">
        <v>41770</v>
      </c>
      <c r="B3137" s="35" t="s">
        <v>371</v>
      </c>
      <c r="C3137" s="37">
        <v>4.4000000000000004</v>
      </c>
    </row>
    <row r="3138" spans="1:3">
      <c r="A3138" s="20">
        <v>41770</v>
      </c>
      <c r="B3138" s="35" t="s">
        <v>372</v>
      </c>
      <c r="C3138" s="37">
        <v>5.3</v>
      </c>
    </row>
    <row r="3139" spans="1:3">
      <c r="A3139" s="20">
        <v>41770</v>
      </c>
      <c r="B3139" s="35" t="s">
        <v>373</v>
      </c>
      <c r="C3139" s="37">
        <v>5.7</v>
      </c>
    </row>
    <row r="3140" spans="1:3">
      <c r="A3140" s="20">
        <v>41770</v>
      </c>
      <c r="B3140" s="35" t="s">
        <v>374</v>
      </c>
      <c r="C3140" s="37">
        <v>5.6</v>
      </c>
    </row>
    <row r="3141" spans="1:3">
      <c r="A3141" s="20">
        <v>41770</v>
      </c>
      <c r="B3141" s="35" t="s">
        <v>375</v>
      </c>
      <c r="C3141" s="37">
        <v>5</v>
      </c>
    </row>
    <row r="3142" spans="1:3">
      <c r="A3142" s="20">
        <v>41770</v>
      </c>
      <c r="B3142" s="35" t="s">
        <v>376</v>
      </c>
      <c r="C3142" s="37">
        <v>4</v>
      </c>
    </row>
    <row r="3143" spans="1:3">
      <c r="A3143" s="20">
        <v>41770</v>
      </c>
      <c r="B3143" s="35" t="s">
        <v>377</v>
      </c>
      <c r="C3143" s="37">
        <v>3.5</v>
      </c>
    </row>
    <row r="3144" spans="1:3">
      <c r="A3144" s="20">
        <v>41770</v>
      </c>
      <c r="B3144" s="35" t="s">
        <v>378</v>
      </c>
      <c r="C3144" s="37">
        <v>2.9</v>
      </c>
    </row>
    <row r="3145" spans="1:3">
      <c r="A3145" s="20">
        <v>41770</v>
      </c>
      <c r="B3145" s="35" t="s">
        <v>379</v>
      </c>
      <c r="C3145" s="37">
        <v>2.4</v>
      </c>
    </row>
    <row r="3146" spans="1:3">
      <c r="A3146" s="20">
        <v>41770</v>
      </c>
      <c r="B3146" s="35" t="s">
        <v>380</v>
      </c>
      <c r="C3146" s="37">
        <v>2</v>
      </c>
    </row>
    <row r="3147" spans="1:3">
      <c r="A3147" s="20">
        <v>41770</v>
      </c>
      <c r="B3147" s="35" t="s">
        <v>381</v>
      </c>
      <c r="C3147" s="37">
        <v>1.8</v>
      </c>
    </row>
    <row r="3148" spans="1:3">
      <c r="A3148" s="20">
        <v>41770</v>
      </c>
      <c r="B3148" s="35" t="s">
        <v>382</v>
      </c>
      <c r="C3148" s="37">
        <v>1.7</v>
      </c>
    </row>
    <row r="3149" spans="1:3">
      <c r="A3149" s="20">
        <v>41770</v>
      </c>
      <c r="B3149" s="35" t="s">
        <v>383</v>
      </c>
      <c r="C3149" s="37">
        <v>1.6</v>
      </c>
    </row>
    <row r="3150" spans="1:3">
      <c r="A3150" s="20">
        <v>41771</v>
      </c>
      <c r="B3150" s="35" t="s">
        <v>360</v>
      </c>
      <c r="C3150" s="37">
        <v>1.5</v>
      </c>
    </row>
    <row r="3151" spans="1:3">
      <c r="A3151" s="20">
        <v>41771</v>
      </c>
      <c r="B3151" s="35" t="s">
        <v>361</v>
      </c>
      <c r="C3151" s="37">
        <v>1.3</v>
      </c>
    </row>
    <row r="3152" spans="1:3">
      <c r="A3152" s="20">
        <v>41771</v>
      </c>
      <c r="B3152" s="35" t="s">
        <v>362</v>
      </c>
      <c r="C3152" s="37">
        <v>1</v>
      </c>
    </row>
    <row r="3153" spans="1:3">
      <c r="A3153" s="20">
        <v>41771</v>
      </c>
      <c r="B3153" s="35" t="s">
        <v>363</v>
      </c>
      <c r="C3153" s="37">
        <v>0.7</v>
      </c>
    </row>
    <row r="3154" spans="1:3">
      <c r="A3154" s="20">
        <v>41771</v>
      </c>
      <c r="B3154" s="35" t="s">
        <v>364</v>
      </c>
      <c r="C3154" s="37">
        <v>0.5</v>
      </c>
    </row>
    <row r="3155" spans="1:3">
      <c r="A3155" s="20">
        <v>41771</v>
      </c>
      <c r="B3155" s="35" t="s">
        <v>365</v>
      </c>
      <c r="C3155" s="37">
        <v>1</v>
      </c>
    </row>
    <row r="3156" spans="1:3">
      <c r="A3156" s="20">
        <v>41771</v>
      </c>
      <c r="B3156" s="35" t="s">
        <v>366</v>
      </c>
      <c r="C3156" s="37">
        <v>1.5</v>
      </c>
    </row>
    <row r="3157" spans="1:3">
      <c r="A3157" s="20">
        <v>41771</v>
      </c>
      <c r="B3157" s="35" t="s">
        <v>367</v>
      </c>
      <c r="C3157" s="37">
        <v>1.9</v>
      </c>
    </row>
    <row r="3158" spans="1:3">
      <c r="A3158" s="20">
        <v>41771</v>
      </c>
      <c r="B3158" s="35" t="s">
        <v>368</v>
      </c>
      <c r="C3158" s="37">
        <v>2.4</v>
      </c>
    </row>
    <row r="3159" spans="1:3">
      <c r="A3159" s="20">
        <v>41771</v>
      </c>
      <c r="B3159" s="35" t="s">
        <v>369</v>
      </c>
      <c r="C3159" s="37">
        <v>4.2</v>
      </c>
    </row>
    <row r="3160" spans="1:3">
      <c r="A3160" s="20">
        <v>41771</v>
      </c>
      <c r="B3160" s="35" t="s">
        <v>370</v>
      </c>
      <c r="C3160" s="37">
        <v>5.5</v>
      </c>
    </row>
    <row r="3161" spans="1:3">
      <c r="A3161" s="20">
        <v>41771</v>
      </c>
      <c r="B3161" s="35" t="s">
        <v>371</v>
      </c>
      <c r="C3161" s="37">
        <v>7.1</v>
      </c>
    </row>
    <row r="3162" spans="1:3">
      <c r="A3162" s="20">
        <v>41771</v>
      </c>
      <c r="B3162" s="35" t="s">
        <v>372</v>
      </c>
      <c r="C3162" s="37">
        <v>7.9</v>
      </c>
    </row>
    <row r="3163" spans="1:3">
      <c r="A3163" s="20">
        <v>41771</v>
      </c>
      <c r="B3163" s="35" t="s">
        <v>373</v>
      </c>
      <c r="C3163" s="37">
        <v>7.4</v>
      </c>
    </row>
    <row r="3164" spans="1:3">
      <c r="A3164" s="20">
        <v>41771</v>
      </c>
      <c r="B3164" s="35" t="s">
        <v>374</v>
      </c>
      <c r="C3164" s="37">
        <v>7.3</v>
      </c>
    </row>
    <row r="3165" spans="1:3">
      <c r="A3165" s="20">
        <v>41771</v>
      </c>
      <c r="B3165" s="35" t="s">
        <v>375</v>
      </c>
      <c r="C3165" s="37">
        <v>6</v>
      </c>
    </row>
    <row r="3166" spans="1:3">
      <c r="A3166" s="20">
        <v>41771</v>
      </c>
      <c r="B3166" s="35" t="s">
        <v>376</v>
      </c>
      <c r="C3166" s="37">
        <v>4.8</v>
      </c>
    </row>
    <row r="3167" spans="1:3">
      <c r="A3167" s="20">
        <v>41771</v>
      </c>
      <c r="B3167" s="35" t="s">
        <v>377</v>
      </c>
      <c r="C3167" s="37">
        <v>3.8</v>
      </c>
    </row>
    <row r="3168" spans="1:3">
      <c r="A3168" s="20">
        <v>41771</v>
      </c>
      <c r="B3168" s="35" t="s">
        <v>378</v>
      </c>
      <c r="C3168" s="37">
        <v>3.1</v>
      </c>
    </row>
    <row r="3169" spans="1:3">
      <c r="A3169" s="20">
        <v>41771</v>
      </c>
      <c r="B3169" s="35" t="s">
        <v>379</v>
      </c>
      <c r="C3169" s="37">
        <v>2.6</v>
      </c>
    </row>
    <row r="3170" spans="1:3">
      <c r="A3170" s="20">
        <v>41771</v>
      </c>
      <c r="B3170" s="35" t="s">
        <v>380</v>
      </c>
      <c r="C3170" s="37">
        <v>2.4</v>
      </c>
    </row>
    <row r="3171" spans="1:3">
      <c r="A3171" s="20">
        <v>41771</v>
      </c>
      <c r="B3171" s="35" t="s">
        <v>381</v>
      </c>
      <c r="C3171" s="37">
        <v>2.2999999999999998</v>
      </c>
    </row>
    <row r="3172" spans="1:3">
      <c r="A3172" s="20">
        <v>41771</v>
      </c>
      <c r="B3172" s="35" t="s">
        <v>382</v>
      </c>
      <c r="C3172" s="37">
        <v>2.2000000000000002</v>
      </c>
    </row>
    <row r="3173" spans="1:3">
      <c r="A3173" s="20">
        <v>41771</v>
      </c>
      <c r="B3173" s="35" t="s">
        <v>383</v>
      </c>
      <c r="C3173" s="37">
        <v>2</v>
      </c>
    </row>
    <row r="3174" spans="1:3">
      <c r="A3174" s="20">
        <v>41772</v>
      </c>
      <c r="B3174" s="35" t="s">
        <v>360</v>
      </c>
      <c r="C3174" s="37">
        <v>1.9</v>
      </c>
    </row>
    <row r="3175" spans="1:3">
      <c r="A3175" s="20">
        <v>41772</v>
      </c>
      <c r="B3175" s="35" t="s">
        <v>361</v>
      </c>
      <c r="C3175" s="37">
        <v>2</v>
      </c>
    </row>
    <row r="3176" spans="1:3">
      <c r="A3176" s="20">
        <v>41772</v>
      </c>
      <c r="B3176" s="35" t="s">
        <v>362</v>
      </c>
      <c r="C3176" s="37">
        <v>2</v>
      </c>
    </row>
    <row r="3177" spans="1:3">
      <c r="A3177" s="20">
        <v>41772</v>
      </c>
      <c r="B3177" s="35" t="s">
        <v>363</v>
      </c>
      <c r="C3177" s="37">
        <v>2</v>
      </c>
    </row>
    <row r="3178" spans="1:3">
      <c r="A3178" s="20">
        <v>41772</v>
      </c>
      <c r="B3178" s="35" t="s">
        <v>364</v>
      </c>
      <c r="C3178" s="37">
        <v>2.1</v>
      </c>
    </row>
    <row r="3179" spans="1:3">
      <c r="A3179" s="20">
        <v>41772</v>
      </c>
      <c r="B3179" s="35" t="s">
        <v>365</v>
      </c>
      <c r="C3179" s="37">
        <v>3</v>
      </c>
    </row>
    <row r="3180" spans="1:3">
      <c r="A3180" s="20">
        <v>41772</v>
      </c>
      <c r="B3180" s="35" t="s">
        <v>366</v>
      </c>
      <c r="C3180" s="37">
        <v>4.3</v>
      </c>
    </row>
    <row r="3181" spans="1:3">
      <c r="A3181" s="20">
        <v>41772</v>
      </c>
      <c r="B3181" s="35" t="s">
        <v>367</v>
      </c>
      <c r="C3181" s="37">
        <v>6.3</v>
      </c>
    </row>
    <row r="3182" spans="1:3">
      <c r="A3182" s="20">
        <v>41772</v>
      </c>
      <c r="B3182" s="35" t="s">
        <v>368</v>
      </c>
      <c r="C3182" s="37">
        <v>8.4</v>
      </c>
    </row>
    <row r="3183" spans="1:3">
      <c r="A3183" s="20">
        <v>41772</v>
      </c>
      <c r="B3183" s="35" t="s">
        <v>369</v>
      </c>
      <c r="C3183" s="37">
        <v>11</v>
      </c>
    </row>
    <row r="3184" spans="1:3">
      <c r="A3184" s="20">
        <v>41772</v>
      </c>
      <c r="B3184" s="35" t="s">
        <v>370</v>
      </c>
      <c r="C3184" s="37">
        <v>11.8</v>
      </c>
    </row>
    <row r="3185" spans="1:3">
      <c r="A3185" s="20">
        <v>41772</v>
      </c>
      <c r="B3185" s="35" t="s">
        <v>371</v>
      </c>
      <c r="C3185" s="37">
        <v>14.2</v>
      </c>
    </row>
    <row r="3186" spans="1:3">
      <c r="A3186" s="20">
        <v>41772</v>
      </c>
      <c r="B3186" s="35" t="s">
        <v>372</v>
      </c>
      <c r="C3186" s="37">
        <v>13.6</v>
      </c>
    </row>
    <row r="3187" spans="1:3">
      <c r="A3187" s="20">
        <v>41772</v>
      </c>
      <c r="B3187" s="35" t="s">
        <v>373</v>
      </c>
      <c r="C3187" s="37">
        <v>11.3</v>
      </c>
    </row>
    <row r="3188" spans="1:3">
      <c r="A3188" s="20">
        <v>41772</v>
      </c>
      <c r="B3188" s="35" t="s">
        <v>374</v>
      </c>
      <c r="C3188" s="37">
        <v>10.199999999999999</v>
      </c>
    </row>
    <row r="3189" spans="1:3">
      <c r="A3189" s="20">
        <v>41772</v>
      </c>
      <c r="B3189" s="35" t="s">
        <v>375</v>
      </c>
      <c r="C3189" s="37">
        <v>9.1999999999999993</v>
      </c>
    </row>
    <row r="3190" spans="1:3">
      <c r="A3190" s="20">
        <v>41772</v>
      </c>
      <c r="B3190" s="35" t="s">
        <v>376</v>
      </c>
      <c r="C3190" s="37">
        <v>8.6999999999999993</v>
      </c>
    </row>
    <row r="3191" spans="1:3">
      <c r="A3191" s="20">
        <v>41772</v>
      </c>
      <c r="B3191" s="35" t="s">
        <v>377</v>
      </c>
      <c r="C3191" s="37">
        <v>8</v>
      </c>
    </row>
    <row r="3192" spans="1:3">
      <c r="A3192" s="20">
        <v>41772</v>
      </c>
      <c r="B3192" s="35" t="s">
        <v>378</v>
      </c>
      <c r="C3192" s="37">
        <v>6.6</v>
      </c>
    </row>
    <row r="3193" spans="1:3">
      <c r="A3193" s="20">
        <v>41772</v>
      </c>
      <c r="B3193" s="35" t="s">
        <v>379</v>
      </c>
      <c r="C3193" s="37">
        <v>4.9000000000000004</v>
      </c>
    </row>
    <row r="3194" spans="1:3">
      <c r="A3194" s="20">
        <v>41772</v>
      </c>
      <c r="B3194" s="35" t="s">
        <v>380</v>
      </c>
      <c r="C3194" s="37">
        <v>4</v>
      </c>
    </row>
    <row r="3195" spans="1:3">
      <c r="A3195" s="20">
        <v>41772</v>
      </c>
      <c r="B3195" s="35" t="s">
        <v>381</v>
      </c>
      <c r="C3195" s="37">
        <v>4.4000000000000004</v>
      </c>
    </row>
    <row r="3196" spans="1:3">
      <c r="A3196" s="20">
        <v>41772</v>
      </c>
      <c r="B3196" s="35" t="s">
        <v>382</v>
      </c>
      <c r="C3196" s="37">
        <v>3.3</v>
      </c>
    </row>
    <row r="3197" spans="1:3">
      <c r="A3197" s="20">
        <v>41772</v>
      </c>
      <c r="B3197" s="35" t="s">
        <v>383</v>
      </c>
      <c r="C3197" s="37">
        <v>2.7</v>
      </c>
    </row>
    <row r="3198" spans="1:3">
      <c r="A3198" s="20">
        <v>41773</v>
      </c>
      <c r="B3198" s="35" t="s">
        <v>360</v>
      </c>
      <c r="C3198" s="37">
        <v>1.9</v>
      </c>
    </row>
    <row r="3199" spans="1:3">
      <c r="A3199" s="20">
        <v>41773</v>
      </c>
      <c r="B3199" s="35" t="s">
        <v>361</v>
      </c>
      <c r="C3199" s="37">
        <v>1.7</v>
      </c>
    </row>
    <row r="3200" spans="1:3">
      <c r="A3200" s="20">
        <v>41773</v>
      </c>
      <c r="B3200" s="35" t="s">
        <v>362</v>
      </c>
      <c r="C3200" s="37">
        <v>2.2000000000000002</v>
      </c>
    </row>
    <row r="3201" spans="1:3">
      <c r="A3201" s="20">
        <v>41773</v>
      </c>
      <c r="B3201" s="35" t="s">
        <v>363</v>
      </c>
      <c r="C3201" s="37">
        <v>2.7</v>
      </c>
    </row>
    <row r="3202" spans="1:3">
      <c r="A3202" s="20">
        <v>41773</v>
      </c>
      <c r="B3202" s="35" t="s">
        <v>364</v>
      </c>
      <c r="C3202" s="37">
        <v>3.1</v>
      </c>
    </row>
    <row r="3203" spans="1:3">
      <c r="A3203" s="20">
        <v>41773</v>
      </c>
      <c r="B3203" s="35" t="s">
        <v>365</v>
      </c>
      <c r="C3203" s="37">
        <v>4.3</v>
      </c>
    </row>
    <row r="3204" spans="1:3">
      <c r="A3204" s="20">
        <v>41773</v>
      </c>
      <c r="B3204" s="35" t="s">
        <v>366</v>
      </c>
      <c r="C3204" s="37">
        <v>5.7</v>
      </c>
    </row>
    <row r="3205" spans="1:3">
      <c r="A3205" s="20">
        <v>41773</v>
      </c>
      <c r="B3205" s="35" t="s">
        <v>367</v>
      </c>
      <c r="C3205" s="37">
        <v>7.8</v>
      </c>
    </row>
    <row r="3206" spans="1:3">
      <c r="A3206" s="20">
        <v>41773</v>
      </c>
      <c r="B3206" s="35" t="s">
        <v>368</v>
      </c>
      <c r="C3206" s="37">
        <v>9.1999999999999993</v>
      </c>
    </row>
    <row r="3207" spans="1:3">
      <c r="A3207" s="20">
        <v>41773</v>
      </c>
      <c r="B3207" s="35" t="s">
        <v>369</v>
      </c>
      <c r="C3207" s="37">
        <v>10.6</v>
      </c>
    </row>
    <row r="3208" spans="1:3">
      <c r="A3208" s="20">
        <v>41773</v>
      </c>
      <c r="B3208" s="35" t="s">
        <v>370</v>
      </c>
      <c r="C3208" s="37">
        <v>12.4</v>
      </c>
    </row>
    <row r="3209" spans="1:3">
      <c r="A3209" s="20">
        <v>41773</v>
      </c>
      <c r="B3209" s="35" t="s">
        <v>371</v>
      </c>
      <c r="C3209" s="37">
        <v>14</v>
      </c>
    </row>
    <row r="3210" spans="1:3">
      <c r="A3210" s="20">
        <v>41773</v>
      </c>
      <c r="B3210" s="35" t="s">
        <v>372</v>
      </c>
      <c r="C3210" s="37">
        <v>13.9</v>
      </c>
    </row>
    <row r="3211" spans="1:3">
      <c r="A3211" s="20">
        <v>41773</v>
      </c>
      <c r="B3211" s="35" t="s">
        <v>373</v>
      </c>
      <c r="C3211" s="37">
        <v>15</v>
      </c>
    </row>
    <row r="3212" spans="1:3">
      <c r="A3212" s="20">
        <v>41773</v>
      </c>
      <c r="B3212" s="35" t="s">
        <v>374</v>
      </c>
      <c r="C3212" s="37">
        <v>12.8</v>
      </c>
    </row>
    <row r="3213" spans="1:3">
      <c r="A3213" s="20">
        <v>41773</v>
      </c>
      <c r="B3213" s="35" t="s">
        <v>375</v>
      </c>
      <c r="C3213" s="37">
        <v>12.9</v>
      </c>
    </row>
    <row r="3214" spans="1:3">
      <c r="A3214" s="20">
        <v>41773</v>
      </c>
      <c r="B3214" s="35" t="s">
        <v>376</v>
      </c>
      <c r="C3214" s="37">
        <v>11.7</v>
      </c>
    </row>
    <row r="3215" spans="1:3">
      <c r="A3215" s="20">
        <v>41773</v>
      </c>
      <c r="B3215" s="35" t="s">
        <v>377</v>
      </c>
      <c r="C3215" s="37">
        <v>9.8000000000000007</v>
      </c>
    </row>
    <row r="3216" spans="1:3">
      <c r="A3216" s="20">
        <v>41773</v>
      </c>
      <c r="B3216" s="35" t="s">
        <v>378</v>
      </c>
      <c r="C3216" s="37">
        <v>7.8</v>
      </c>
    </row>
    <row r="3217" spans="1:3">
      <c r="A3217" s="20">
        <v>41773</v>
      </c>
      <c r="B3217" s="35" t="s">
        <v>379</v>
      </c>
      <c r="C3217" s="37">
        <v>6.5</v>
      </c>
    </row>
    <row r="3218" spans="1:3">
      <c r="A3218" s="20">
        <v>41773</v>
      </c>
      <c r="B3218" s="35" t="s">
        <v>380</v>
      </c>
      <c r="C3218" s="37">
        <v>5.0999999999999996</v>
      </c>
    </row>
    <row r="3219" spans="1:3">
      <c r="A3219" s="20">
        <v>41773</v>
      </c>
      <c r="B3219" s="35" t="s">
        <v>381</v>
      </c>
      <c r="C3219" s="37">
        <v>3.6</v>
      </c>
    </row>
    <row r="3220" spans="1:3">
      <c r="A3220" s="20">
        <v>41773</v>
      </c>
      <c r="B3220" s="35" t="s">
        <v>382</v>
      </c>
      <c r="C3220" s="37">
        <v>3.4</v>
      </c>
    </row>
    <row r="3221" spans="1:3">
      <c r="A3221" s="20">
        <v>41773</v>
      </c>
      <c r="B3221" s="35" t="s">
        <v>383</v>
      </c>
      <c r="C3221" s="37">
        <v>4.5999999999999996</v>
      </c>
    </row>
    <row r="3222" spans="1:3">
      <c r="A3222" s="20">
        <v>41774</v>
      </c>
      <c r="B3222" s="35" t="s">
        <v>360</v>
      </c>
      <c r="C3222" s="37">
        <v>4.3</v>
      </c>
    </row>
    <row r="3223" spans="1:3">
      <c r="A3223" s="20">
        <v>41774</v>
      </c>
      <c r="B3223" s="35" t="s">
        <v>361</v>
      </c>
      <c r="C3223" s="37">
        <v>4</v>
      </c>
    </row>
    <row r="3224" spans="1:3">
      <c r="A3224" s="20">
        <v>41774</v>
      </c>
      <c r="B3224" s="35" t="s">
        <v>362</v>
      </c>
      <c r="C3224" s="37">
        <v>3.1</v>
      </c>
    </row>
    <row r="3225" spans="1:3">
      <c r="A3225" s="20">
        <v>41774</v>
      </c>
      <c r="B3225" s="35" t="s">
        <v>363</v>
      </c>
      <c r="C3225" s="37">
        <v>2.1</v>
      </c>
    </row>
    <row r="3226" spans="1:3">
      <c r="A3226" s="20">
        <v>41774</v>
      </c>
      <c r="B3226" s="35" t="s">
        <v>364</v>
      </c>
      <c r="C3226" s="37">
        <v>2.5</v>
      </c>
    </row>
    <row r="3227" spans="1:3">
      <c r="A3227" s="20">
        <v>41774</v>
      </c>
      <c r="B3227" s="35" t="s">
        <v>365</v>
      </c>
      <c r="C3227" s="37">
        <v>4.5999999999999996</v>
      </c>
    </row>
    <row r="3228" spans="1:3">
      <c r="A3228" s="20">
        <v>41774</v>
      </c>
      <c r="B3228" s="35" t="s">
        <v>366</v>
      </c>
      <c r="C3228" s="37">
        <v>6.9</v>
      </c>
    </row>
    <row r="3229" spans="1:3">
      <c r="A3229" s="20">
        <v>41774</v>
      </c>
      <c r="B3229" s="35" t="s">
        <v>367</v>
      </c>
      <c r="C3229" s="37">
        <v>10.4</v>
      </c>
    </row>
    <row r="3230" spans="1:3">
      <c r="A3230" s="20">
        <v>41774</v>
      </c>
      <c r="B3230" s="35" t="s">
        <v>368</v>
      </c>
      <c r="C3230" s="37">
        <v>13.7</v>
      </c>
    </row>
    <row r="3231" spans="1:3">
      <c r="A3231" s="20">
        <v>41774</v>
      </c>
      <c r="B3231" s="35" t="s">
        <v>369</v>
      </c>
      <c r="C3231" s="37">
        <v>15.5</v>
      </c>
    </row>
    <row r="3232" spans="1:3">
      <c r="A3232" s="20">
        <v>41774</v>
      </c>
      <c r="B3232" s="35" t="s">
        <v>370</v>
      </c>
      <c r="C3232" s="37">
        <v>16.399999999999999</v>
      </c>
    </row>
    <row r="3233" spans="1:3">
      <c r="A3233" s="20">
        <v>41774</v>
      </c>
      <c r="B3233" s="35" t="s">
        <v>371</v>
      </c>
      <c r="C3233" s="37">
        <v>16.899999999999999</v>
      </c>
    </row>
    <row r="3234" spans="1:3">
      <c r="A3234" s="20">
        <v>41774</v>
      </c>
      <c r="B3234" s="35" t="s">
        <v>372</v>
      </c>
      <c r="C3234" s="37">
        <v>16.7</v>
      </c>
    </row>
    <row r="3235" spans="1:3">
      <c r="A3235" s="20">
        <v>41774</v>
      </c>
      <c r="B3235" s="35" t="s">
        <v>373</v>
      </c>
      <c r="C3235" s="37">
        <v>15.6</v>
      </c>
    </row>
    <row r="3236" spans="1:3">
      <c r="A3236" s="20">
        <v>41774</v>
      </c>
      <c r="B3236" s="35" t="s">
        <v>374</v>
      </c>
      <c r="C3236" s="37">
        <v>14.7</v>
      </c>
    </row>
    <row r="3237" spans="1:3">
      <c r="A3237" s="20">
        <v>41774</v>
      </c>
      <c r="B3237" s="35" t="s">
        <v>375</v>
      </c>
      <c r="C3237" s="37">
        <v>13.5</v>
      </c>
    </row>
    <row r="3238" spans="1:3">
      <c r="A3238" s="20">
        <v>41774</v>
      </c>
      <c r="B3238" s="35" t="s">
        <v>376</v>
      </c>
      <c r="C3238" s="37">
        <v>12</v>
      </c>
    </row>
    <row r="3239" spans="1:3">
      <c r="A3239" s="20">
        <v>41774</v>
      </c>
      <c r="B3239" s="35" t="s">
        <v>377</v>
      </c>
      <c r="C3239" s="37">
        <v>10</v>
      </c>
    </row>
    <row r="3240" spans="1:3">
      <c r="A3240" s="20">
        <v>41774</v>
      </c>
      <c r="B3240" s="35" t="s">
        <v>378</v>
      </c>
      <c r="C3240" s="37">
        <v>8.6</v>
      </c>
    </row>
    <row r="3241" spans="1:3">
      <c r="A3241" s="20">
        <v>41774</v>
      </c>
      <c r="B3241" s="35" t="s">
        <v>379</v>
      </c>
      <c r="C3241" s="37">
        <v>8.1</v>
      </c>
    </row>
    <row r="3242" spans="1:3">
      <c r="A3242" s="20">
        <v>41774</v>
      </c>
      <c r="B3242" s="35" t="s">
        <v>380</v>
      </c>
      <c r="C3242" s="37">
        <v>7.3</v>
      </c>
    </row>
    <row r="3243" spans="1:3">
      <c r="A3243" s="20">
        <v>41774</v>
      </c>
      <c r="B3243" s="35" t="s">
        <v>381</v>
      </c>
      <c r="C3243" s="37">
        <v>6.2</v>
      </c>
    </row>
    <row r="3244" spans="1:3">
      <c r="A3244" s="20">
        <v>41774</v>
      </c>
      <c r="B3244" s="35" t="s">
        <v>382</v>
      </c>
      <c r="C3244" s="37">
        <v>4.9000000000000004</v>
      </c>
    </row>
    <row r="3245" spans="1:3">
      <c r="A3245" s="20">
        <v>41774</v>
      </c>
      <c r="B3245" s="35" t="s">
        <v>383</v>
      </c>
      <c r="C3245" s="37">
        <v>4.8</v>
      </c>
    </row>
    <row r="3246" spans="1:3">
      <c r="A3246" s="20">
        <v>41775</v>
      </c>
      <c r="B3246" s="35" t="s">
        <v>360</v>
      </c>
      <c r="C3246" s="37">
        <v>4.5</v>
      </c>
    </row>
    <row r="3247" spans="1:3">
      <c r="A3247" s="20">
        <v>41775</v>
      </c>
      <c r="B3247" s="35" t="s">
        <v>361</v>
      </c>
      <c r="C3247" s="37">
        <v>3.8</v>
      </c>
    </row>
    <row r="3248" spans="1:3">
      <c r="A3248" s="20">
        <v>41775</v>
      </c>
      <c r="B3248" s="35" t="s">
        <v>362</v>
      </c>
      <c r="C3248" s="37">
        <v>3.8</v>
      </c>
    </row>
    <row r="3249" spans="1:3">
      <c r="A3249" s="20">
        <v>41775</v>
      </c>
      <c r="B3249" s="35" t="s">
        <v>363</v>
      </c>
      <c r="C3249" s="37">
        <v>3.9</v>
      </c>
    </row>
    <row r="3250" spans="1:3">
      <c r="A3250" s="20">
        <v>41775</v>
      </c>
      <c r="B3250" s="35" t="s">
        <v>364</v>
      </c>
      <c r="C3250" s="37">
        <v>4.2</v>
      </c>
    </row>
    <row r="3251" spans="1:3">
      <c r="A3251" s="20">
        <v>41775</v>
      </c>
      <c r="B3251" s="35" t="s">
        <v>365</v>
      </c>
      <c r="C3251" s="37">
        <v>4.8</v>
      </c>
    </row>
    <row r="3252" spans="1:3">
      <c r="A3252" s="20">
        <v>41775</v>
      </c>
      <c r="B3252" s="35" t="s">
        <v>366</v>
      </c>
      <c r="C3252" s="37">
        <v>6.5</v>
      </c>
    </row>
    <row r="3253" spans="1:3">
      <c r="A3253" s="20">
        <v>41775</v>
      </c>
      <c r="B3253" s="35" t="s">
        <v>367</v>
      </c>
      <c r="C3253" s="37">
        <v>8.8000000000000007</v>
      </c>
    </row>
    <row r="3254" spans="1:3">
      <c r="A3254" s="20">
        <v>41775</v>
      </c>
      <c r="B3254" s="35" t="s">
        <v>368</v>
      </c>
      <c r="C3254" s="37">
        <v>10.1</v>
      </c>
    </row>
    <row r="3255" spans="1:3">
      <c r="A3255" s="20">
        <v>41775</v>
      </c>
      <c r="B3255" s="35" t="s">
        <v>369</v>
      </c>
      <c r="C3255" s="37">
        <v>11.7</v>
      </c>
    </row>
    <row r="3256" spans="1:3">
      <c r="A3256" s="20">
        <v>41775</v>
      </c>
      <c r="B3256" s="35" t="s">
        <v>370</v>
      </c>
      <c r="C3256" s="37">
        <v>12.5</v>
      </c>
    </row>
    <row r="3257" spans="1:3">
      <c r="A3257" s="20">
        <v>41775</v>
      </c>
      <c r="B3257" s="35" t="s">
        <v>371</v>
      </c>
      <c r="C3257" s="37">
        <v>12.7</v>
      </c>
    </row>
    <row r="3258" spans="1:3">
      <c r="A3258" s="20">
        <v>41775</v>
      </c>
      <c r="B3258" s="35" t="s">
        <v>372</v>
      </c>
      <c r="C3258" s="37">
        <v>10.4</v>
      </c>
    </row>
    <row r="3259" spans="1:3">
      <c r="A3259" s="20">
        <v>41775</v>
      </c>
      <c r="B3259" s="35" t="s">
        <v>373</v>
      </c>
      <c r="C3259" s="37">
        <v>9.6999999999999993</v>
      </c>
    </row>
    <row r="3260" spans="1:3">
      <c r="A3260" s="20">
        <v>41775</v>
      </c>
      <c r="B3260" s="35" t="s">
        <v>374</v>
      </c>
      <c r="C3260" s="37">
        <v>9.6999999999999993</v>
      </c>
    </row>
    <row r="3261" spans="1:3">
      <c r="A3261" s="20">
        <v>41775</v>
      </c>
      <c r="B3261" s="35" t="s">
        <v>375</v>
      </c>
      <c r="C3261" s="37">
        <v>9.9</v>
      </c>
    </row>
    <row r="3262" spans="1:3">
      <c r="A3262" s="20">
        <v>41775</v>
      </c>
      <c r="B3262" s="35" t="s">
        <v>376</v>
      </c>
      <c r="C3262" s="37">
        <v>10.3</v>
      </c>
    </row>
    <row r="3263" spans="1:3">
      <c r="A3263" s="20">
        <v>41775</v>
      </c>
      <c r="B3263" s="35" t="s">
        <v>377</v>
      </c>
      <c r="C3263" s="37">
        <v>10</v>
      </c>
    </row>
    <row r="3264" spans="1:3">
      <c r="A3264" s="20">
        <v>41775</v>
      </c>
      <c r="B3264" s="35" t="s">
        <v>378</v>
      </c>
      <c r="C3264" s="37">
        <v>9.6</v>
      </c>
    </row>
    <row r="3265" spans="1:3">
      <c r="A3265" s="20">
        <v>41775</v>
      </c>
      <c r="B3265" s="35" t="s">
        <v>379</v>
      </c>
      <c r="C3265" s="37">
        <v>9.1</v>
      </c>
    </row>
    <row r="3266" spans="1:3">
      <c r="A3266" s="20">
        <v>41775</v>
      </c>
      <c r="B3266" s="35" t="s">
        <v>380</v>
      </c>
      <c r="C3266" s="37">
        <v>7.9</v>
      </c>
    </row>
    <row r="3267" spans="1:3">
      <c r="A3267" s="20">
        <v>41775</v>
      </c>
      <c r="B3267" s="35" t="s">
        <v>381</v>
      </c>
      <c r="C3267" s="37">
        <v>7.4</v>
      </c>
    </row>
    <row r="3268" spans="1:3">
      <c r="A3268" s="20">
        <v>41775</v>
      </c>
      <c r="B3268" s="35" t="s">
        <v>382</v>
      </c>
      <c r="C3268" s="37">
        <v>6.8</v>
      </c>
    </row>
    <row r="3269" spans="1:3">
      <c r="A3269" s="20">
        <v>41775</v>
      </c>
      <c r="B3269" s="35" t="s">
        <v>383</v>
      </c>
      <c r="C3269" s="37">
        <v>4.8</v>
      </c>
    </row>
    <row r="3270" spans="1:3">
      <c r="A3270" s="20">
        <v>41776</v>
      </c>
      <c r="B3270" s="35" t="s">
        <v>360</v>
      </c>
      <c r="C3270" s="37">
        <v>5.3</v>
      </c>
    </row>
    <row r="3271" spans="1:3">
      <c r="A3271" s="20">
        <v>41776</v>
      </c>
      <c r="B3271" s="35" t="s">
        <v>361</v>
      </c>
      <c r="C3271" s="37">
        <v>4.3</v>
      </c>
    </row>
    <row r="3272" spans="1:3">
      <c r="A3272" s="20">
        <v>41776</v>
      </c>
      <c r="B3272" s="35" t="s">
        <v>362</v>
      </c>
      <c r="C3272" s="37">
        <v>3.1</v>
      </c>
    </row>
    <row r="3273" spans="1:3">
      <c r="A3273" s="20">
        <v>41776</v>
      </c>
      <c r="B3273" s="35" t="s">
        <v>363</v>
      </c>
      <c r="C3273" s="37">
        <v>2.7</v>
      </c>
    </row>
    <row r="3274" spans="1:3">
      <c r="A3274" s="20">
        <v>41776</v>
      </c>
      <c r="B3274" s="35" t="s">
        <v>364</v>
      </c>
      <c r="C3274" s="37">
        <v>3.2</v>
      </c>
    </row>
    <row r="3275" spans="1:3">
      <c r="A3275" s="20">
        <v>41776</v>
      </c>
      <c r="B3275" s="35" t="s">
        <v>365</v>
      </c>
      <c r="C3275" s="37">
        <v>5.8</v>
      </c>
    </row>
    <row r="3276" spans="1:3">
      <c r="A3276" s="20">
        <v>41776</v>
      </c>
      <c r="B3276" s="35" t="s">
        <v>366</v>
      </c>
      <c r="C3276" s="37">
        <v>8.9</v>
      </c>
    </row>
    <row r="3277" spans="1:3">
      <c r="A3277" s="20">
        <v>41776</v>
      </c>
      <c r="B3277" s="35" t="s">
        <v>367</v>
      </c>
      <c r="C3277" s="37">
        <v>11.6</v>
      </c>
    </row>
    <row r="3278" spans="1:3">
      <c r="A3278" s="20">
        <v>41776</v>
      </c>
      <c r="B3278" s="35" t="s">
        <v>368</v>
      </c>
      <c r="C3278" s="37">
        <v>14.2</v>
      </c>
    </row>
    <row r="3279" spans="1:3">
      <c r="A3279" s="20">
        <v>41776</v>
      </c>
      <c r="B3279" s="35" t="s">
        <v>369</v>
      </c>
      <c r="C3279" s="37">
        <v>15.8</v>
      </c>
    </row>
    <row r="3280" spans="1:3">
      <c r="A3280" s="20">
        <v>41776</v>
      </c>
      <c r="B3280" s="35" t="s">
        <v>370</v>
      </c>
      <c r="C3280" s="37">
        <v>17</v>
      </c>
    </row>
    <row r="3281" spans="1:3">
      <c r="A3281" s="20">
        <v>41776</v>
      </c>
      <c r="B3281" s="35" t="s">
        <v>371</v>
      </c>
      <c r="C3281" s="37">
        <v>18.5</v>
      </c>
    </row>
    <row r="3282" spans="1:3">
      <c r="A3282" s="20">
        <v>41776</v>
      </c>
      <c r="B3282" s="35" t="s">
        <v>372</v>
      </c>
      <c r="C3282" s="37">
        <v>17.600000000000001</v>
      </c>
    </row>
    <row r="3283" spans="1:3">
      <c r="A3283" s="20">
        <v>41776</v>
      </c>
      <c r="B3283" s="35" t="s">
        <v>373</v>
      </c>
      <c r="C3283" s="37">
        <v>18.2</v>
      </c>
    </row>
    <row r="3284" spans="1:3">
      <c r="A3284" s="20">
        <v>41776</v>
      </c>
      <c r="B3284" s="35" t="s">
        <v>374</v>
      </c>
      <c r="C3284" s="37">
        <v>17.600000000000001</v>
      </c>
    </row>
    <row r="3285" spans="1:3">
      <c r="A3285" s="20">
        <v>41776</v>
      </c>
      <c r="B3285" s="35" t="s">
        <v>375</v>
      </c>
      <c r="C3285" s="37">
        <v>16.8</v>
      </c>
    </row>
    <row r="3286" spans="1:3">
      <c r="A3286" s="20">
        <v>41776</v>
      </c>
      <c r="B3286" s="35" t="s">
        <v>376</v>
      </c>
      <c r="C3286" s="37">
        <v>15.5</v>
      </c>
    </row>
    <row r="3287" spans="1:3">
      <c r="A3287" s="20">
        <v>41776</v>
      </c>
      <c r="B3287" s="35" t="s">
        <v>377</v>
      </c>
      <c r="C3287" s="37">
        <v>13.7</v>
      </c>
    </row>
    <row r="3288" spans="1:3">
      <c r="A3288" s="20">
        <v>41776</v>
      </c>
      <c r="B3288" s="35" t="s">
        <v>378</v>
      </c>
      <c r="C3288" s="37">
        <v>11.8</v>
      </c>
    </row>
    <row r="3289" spans="1:3">
      <c r="A3289" s="20">
        <v>41776</v>
      </c>
      <c r="B3289" s="35" t="s">
        <v>379</v>
      </c>
      <c r="C3289" s="37">
        <v>10.199999999999999</v>
      </c>
    </row>
    <row r="3290" spans="1:3">
      <c r="A3290" s="20">
        <v>41776</v>
      </c>
      <c r="B3290" s="35" t="s">
        <v>380</v>
      </c>
      <c r="C3290" s="37">
        <v>8</v>
      </c>
    </row>
    <row r="3291" spans="1:3">
      <c r="A3291" s="20">
        <v>41776</v>
      </c>
      <c r="B3291" s="35" t="s">
        <v>381</v>
      </c>
      <c r="C3291" s="37">
        <v>8.4</v>
      </c>
    </row>
    <row r="3292" spans="1:3">
      <c r="A3292" s="20">
        <v>41776</v>
      </c>
      <c r="B3292" s="35" t="s">
        <v>382</v>
      </c>
      <c r="C3292" s="37">
        <v>6.6</v>
      </c>
    </row>
    <row r="3293" spans="1:3">
      <c r="A3293" s="20">
        <v>41776</v>
      </c>
      <c r="B3293" s="35" t="s">
        <v>383</v>
      </c>
      <c r="C3293" s="37">
        <v>5.5</v>
      </c>
    </row>
    <row r="3294" spans="1:3">
      <c r="A3294" s="20">
        <v>41777</v>
      </c>
      <c r="B3294" s="35" t="s">
        <v>360</v>
      </c>
      <c r="C3294" s="37">
        <v>4.0999999999999996</v>
      </c>
    </row>
    <row r="3295" spans="1:3">
      <c r="A3295" s="20">
        <v>41777</v>
      </c>
      <c r="B3295" s="35" t="s">
        <v>361</v>
      </c>
      <c r="C3295" s="37">
        <v>4.0999999999999996</v>
      </c>
    </row>
    <row r="3296" spans="1:3">
      <c r="A3296" s="20">
        <v>41777</v>
      </c>
      <c r="B3296" s="35" t="s">
        <v>362</v>
      </c>
      <c r="C3296" s="37">
        <v>3.7</v>
      </c>
    </row>
    <row r="3297" spans="1:3">
      <c r="A3297" s="20">
        <v>41777</v>
      </c>
      <c r="B3297" s="35" t="s">
        <v>363</v>
      </c>
      <c r="C3297" s="37">
        <v>3.3</v>
      </c>
    </row>
    <row r="3298" spans="1:3">
      <c r="A3298" s="20">
        <v>41777</v>
      </c>
      <c r="B3298" s="35" t="s">
        <v>364</v>
      </c>
      <c r="C3298" s="37">
        <v>4.2</v>
      </c>
    </row>
    <row r="3299" spans="1:3">
      <c r="A3299" s="20">
        <v>41777</v>
      </c>
      <c r="B3299" s="35" t="s">
        <v>365</v>
      </c>
      <c r="C3299" s="37">
        <v>6.7</v>
      </c>
    </row>
    <row r="3300" spans="1:3">
      <c r="A3300" s="20">
        <v>41777</v>
      </c>
      <c r="B3300" s="35" t="s">
        <v>366</v>
      </c>
      <c r="C3300" s="37">
        <v>9.4</v>
      </c>
    </row>
    <row r="3301" spans="1:3">
      <c r="A3301" s="20">
        <v>41777</v>
      </c>
      <c r="B3301" s="35" t="s">
        <v>367</v>
      </c>
      <c r="C3301" s="37">
        <v>12.6</v>
      </c>
    </row>
    <row r="3302" spans="1:3">
      <c r="A3302" s="20">
        <v>41777</v>
      </c>
      <c r="B3302" s="35" t="s">
        <v>368</v>
      </c>
      <c r="C3302" s="37">
        <v>14.6</v>
      </c>
    </row>
    <row r="3303" spans="1:3">
      <c r="A3303" s="20">
        <v>41777</v>
      </c>
      <c r="B3303" s="35" t="s">
        <v>369</v>
      </c>
      <c r="C3303" s="37">
        <v>15.9</v>
      </c>
    </row>
    <row r="3304" spans="1:3">
      <c r="A3304" s="20">
        <v>41777</v>
      </c>
      <c r="B3304" s="35" t="s">
        <v>370</v>
      </c>
      <c r="C3304" s="37">
        <v>17.399999999999999</v>
      </c>
    </row>
    <row r="3305" spans="1:3">
      <c r="A3305" s="20">
        <v>41777</v>
      </c>
      <c r="B3305" s="35" t="s">
        <v>371</v>
      </c>
      <c r="C3305" s="37">
        <v>17.600000000000001</v>
      </c>
    </row>
    <row r="3306" spans="1:3">
      <c r="A3306" s="20">
        <v>41777</v>
      </c>
      <c r="B3306" s="35" t="s">
        <v>372</v>
      </c>
      <c r="C3306" s="37">
        <v>18.600000000000001</v>
      </c>
    </row>
    <row r="3307" spans="1:3">
      <c r="A3307" s="20">
        <v>41777</v>
      </c>
      <c r="B3307" s="35" t="s">
        <v>373</v>
      </c>
      <c r="C3307" s="37">
        <v>18.600000000000001</v>
      </c>
    </row>
    <row r="3308" spans="1:3">
      <c r="A3308" s="20">
        <v>41777</v>
      </c>
      <c r="B3308" s="35" t="s">
        <v>374</v>
      </c>
      <c r="C3308" s="37">
        <v>15.3</v>
      </c>
    </row>
    <row r="3309" spans="1:3">
      <c r="A3309" s="20">
        <v>41777</v>
      </c>
      <c r="B3309" s="35" t="s">
        <v>375</v>
      </c>
      <c r="C3309" s="37">
        <v>12.6</v>
      </c>
    </row>
    <row r="3310" spans="1:3">
      <c r="A3310" s="20">
        <v>41777</v>
      </c>
      <c r="B3310" s="35" t="s">
        <v>376</v>
      </c>
      <c r="C3310" s="37">
        <v>8.6</v>
      </c>
    </row>
    <row r="3311" spans="1:3">
      <c r="A3311" s="20">
        <v>41777</v>
      </c>
      <c r="B3311" s="35" t="s">
        <v>377</v>
      </c>
      <c r="C3311" s="37">
        <v>6.3</v>
      </c>
    </row>
    <row r="3312" spans="1:3">
      <c r="A3312" s="20">
        <v>41777</v>
      </c>
      <c r="B3312" s="35" t="s">
        <v>378</v>
      </c>
      <c r="C3312" s="37">
        <v>6.1</v>
      </c>
    </row>
    <row r="3313" spans="1:3">
      <c r="A3313" s="20">
        <v>41777</v>
      </c>
      <c r="B3313" s="35" t="s">
        <v>379</v>
      </c>
      <c r="C3313" s="37">
        <v>5.6</v>
      </c>
    </row>
    <row r="3314" spans="1:3">
      <c r="A3314" s="20">
        <v>41777</v>
      </c>
      <c r="B3314" s="35" t="s">
        <v>380</v>
      </c>
      <c r="C3314" s="37">
        <v>5.3</v>
      </c>
    </row>
    <row r="3315" spans="1:3">
      <c r="A3315" s="20">
        <v>41777</v>
      </c>
      <c r="B3315" s="35" t="s">
        <v>381</v>
      </c>
      <c r="C3315" s="37">
        <v>5.2</v>
      </c>
    </row>
    <row r="3316" spans="1:3">
      <c r="A3316" s="20">
        <v>41777</v>
      </c>
      <c r="B3316" s="35" t="s">
        <v>382</v>
      </c>
      <c r="C3316" s="37">
        <v>5.0999999999999996</v>
      </c>
    </row>
    <row r="3317" spans="1:3">
      <c r="A3317" s="20">
        <v>41777</v>
      </c>
      <c r="B3317" s="35" t="s">
        <v>383</v>
      </c>
      <c r="C3317" s="37">
        <v>5.4</v>
      </c>
    </row>
    <row r="3318" spans="1:3">
      <c r="A3318" s="20">
        <v>41778</v>
      </c>
      <c r="B3318" s="35" t="s">
        <v>360</v>
      </c>
      <c r="C3318" s="37">
        <v>5.6</v>
      </c>
    </row>
    <row r="3319" spans="1:3">
      <c r="A3319" s="20">
        <v>41778</v>
      </c>
      <c r="B3319" s="35" t="s">
        <v>361</v>
      </c>
      <c r="C3319" s="37">
        <v>5.4</v>
      </c>
    </row>
    <row r="3320" spans="1:3">
      <c r="A3320" s="20">
        <v>41778</v>
      </c>
      <c r="B3320" s="35" t="s">
        <v>362</v>
      </c>
      <c r="C3320" s="37">
        <v>4.5</v>
      </c>
    </row>
    <row r="3321" spans="1:3">
      <c r="A3321" s="20">
        <v>41778</v>
      </c>
      <c r="B3321" s="35" t="s">
        <v>363</v>
      </c>
      <c r="C3321" s="37">
        <v>4</v>
      </c>
    </row>
    <row r="3322" spans="1:3">
      <c r="A3322" s="20">
        <v>41778</v>
      </c>
      <c r="B3322" s="35" t="s">
        <v>364</v>
      </c>
      <c r="C3322" s="37">
        <v>3.7</v>
      </c>
    </row>
    <row r="3323" spans="1:3">
      <c r="A3323" s="20">
        <v>41778</v>
      </c>
      <c r="B3323" s="35" t="s">
        <v>365</v>
      </c>
      <c r="C3323" s="37">
        <v>4.5999999999999996</v>
      </c>
    </row>
    <row r="3324" spans="1:3">
      <c r="A3324" s="20">
        <v>41778</v>
      </c>
      <c r="B3324" s="35" t="s">
        <v>366</v>
      </c>
      <c r="C3324" s="37">
        <v>5.5</v>
      </c>
    </row>
    <row r="3325" spans="1:3">
      <c r="A3325" s="20">
        <v>41778</v>
      </c>
      <c r="B3325" s="35" t="s">
        <v>367</v>
      </c>
      <c r="C3325" s="37">
        <v>8.6</v>
      </c>
    </row>
    <row r="3326" spans="1:3">
      <c r="A3326" s="20">
        <v>41778</v>
      </c>
      <c r="B3326" s="35" t="s">
        <v>368</v>
      </c>
      <c r="C3326" s="37">
        <v>13.6</v>
      </c>
    </row>
    <row r="3327" spans="1:3">
      <c r="A3327" s="20">
        <v>41778</v>
      </c>
      <c r="B3327" s="35" t="s">
        <v>369</v>
      </c>
      <c r="C3327" s="37">
        <v>18.100000000000001</v>
      </c>
    </row>
    <row r="3328" spans="1:3">
      <c r="A3328" s="20">
        <v>41778</v>
      </c>
      <c r="B3328" s="35" t="s">
        <v>370</v>
      </c>
      <c r="C3328" s="37">
        <v>20.2</v>
      </c>
    </row>
    <row r="3329" spans="1:3">
      <c r="A3329" s="20">
        <v>41778</v>
      </c>
      <c r="B3329" s="35" t="s">
        <v>371</v>
      </c>
      <c r="C3329" s="37">
        <v>22.3</v>
      </c>
    </row>
    <row r="3330" spans="1:3">
      <c r="A3330" s="20">
        <v>41778</v>
      </c>
      <c r="B3330" s="35" t="s">
        <v>372</v>
      </c>
      <c r="C3330" s="37">
        <v>22.1</v>
      </c>
    </row>
    <row r="3331" spans="1:3">
      <c r="A3331" s="20">
        <v>41778</v>
      </c>
      <c r="B3331" s="35" t="s">
        <v>373</v>
      </c>
      <c r="C3331" s="37">
        <v>21.4</v>
      </c>
    </row>
    <row r="3332" spans="1:3">
      <c r="A3332" s="20">
        <v>41778</v>
      </c>
      <c r="B3332" s="35" t="s">
        <v>374</v>
      </c>
      <c r="C3332" s="37">
        <v>18.600000000000001</v>
      </c>
    </row>
    <row r="3333" spans="1:3">
      <c r="A3333" s="20">
        <v>41778</v>
      </c>
      <c r="B3333" s="35" t="s">
        <v>375</v>
      </c>
      <c r="C3333" s="37">
        <v>16.7</v>
      </c>
    </row>
    <row r="3334" spans="1:3">
      <c r="A3334" s="20">
        <v>41778</v>
      </c>
      <c r="B3334" s="35" t="s">
        <v>376</v>
      </c>
      <c r="C3334" s="37">
        <v>14.7</v>
      </c>
    </row>
    <row r="3335" spans="1:3">
      <c r="A3335" s="20">
        <v>41778</v>
      </c>
      <c r="B3335" s="35" t="s">
        <v>377</v>
      </c>
      <c r="C3335" s="37">
        <v>13.7</v>
      </c>
    </row>
    <row r="3336" spans="1:3">
      <c r="A3336" s="20">
        <v>41778</v>
      </c>
      <c r="B3336" s="35" t="s">
        <v>378</v>
      </c>
      <c r="C3336" s="37">
        <v>13.3</v>
      </c>
    </row>
    <row r="3337" spans="1:3">
      <c r="A3337" s="20">
        <v>41778</v>
      </c>
      <c r="B3337" s="35" t="s">
        <v>379</v>
      </c>
      <c r="C3337" s="37">
        <v>10.9</v>
      </c>
    </row>
    <row r="3338" spans="1:3">
      <c r="A3338" s="20">
        <v>41778</v>
      </c>
      <c r="B3338" s="35" t="s">
        <v>380</v>
      </c>
      <c r="C3338" s="37">
        <v>10.1</v>
      </c>
    </row>
    <row r="3339" spans="1:3">
      <c r="A3339" s="20">
        <v>41778</v>
      </c>
      <c r="B3339" s="35" t="s">
        <v>381</v>
      </c>
      <c r="C3339" s="37">
        <v>9.1</v>
      </c>
    </row>
    <row r="3340" spans="1:3">
      <c r="A3340" s="20">
        <v>41778</v>
      </c>
      <c r="B3340" s="35" t="s">
        <v>382</v>
      </c>
      <c r="C3340" s="37">
        <v>8.4</v>
      </c>
    </row>
    <row r="3341" spans="1:3">
      <c r="A3341" s="20">
        <v>41778</v>
      </c>
      <c r="B3341" s="35" t="s">
        <v>383</v>
      </c>
      <c r="C3341" s="37">
        <v>8.5</v>
      </c>
    </row>
    <row r="3342" spans="1:3">
      <c r="A3342" s="20">
        <v>41779</v>
      </c>
      <c r="B3342" s="35" t="s">
        <v>360</v>
      </c>
      <c r="C3342" s="37">
        <v>6.2</v>
      </c>
    </row>
    <row r="3343" spans="1:3">
      <c r="A3343" s="20">
        <v>41779</v>
      </c>
      <c r="B3343" s="35" t="s">
        <v>361</v>
      </c>
      <c r="C3343" s="37">
        <v>6</v>
      </c>
    </row>
    <row r="3344" spans="1:3">
      <c r="A3344" s="20">
        <v>41779</v>
      </c>
      <c r="B3344" s="35" t="s">
        <v>362</v>
      </c>
      <c r="C3344" s="37">
        <v>5</v>
      </c>
    </row>
    <row r="3345" spans="1:3">
      <c r="A3345" s="20">
        <v>41779</v>
      </c>
      <c r="B3345" s="35" t="s">
        <v>363</v>
      </c>
      <c r="C3345" s="37">
        <v>4.0999999999999996</v>
      </c>
    </row>
    <row r="3346" spans="1:3">
      <c r="A3346" s="20">
        <v>41779</v>
      </c>
      <c r="B3346" s="35" t="s">
        <v>364</v>
      </c>
      <c r="C3346" s="37">
        <v>6.4</v>
      </c>
    </row>
    <row r="3347" spans="1:3">
      <c r="A3347" s="20">
        <v>41779</v>
      </c>
      <c r="B3347" s="35" t="s">
        <v>365</v>
      </c>
      <c r="C3347" s="37">
        <v>8.9</v>
      </c>
    </row>
    <row r="3348" spans="1:3">
      <c r="A3348" s="20">
        <v>41779</v>
      </c>
      <c r="B3348" s="35" t="s">
        <v>366</v>
      </c>
      <c r="C3348" s="37">
        <v>12.7</v>
      </c>
    </row>
    <row r="3349" spans="1:3">
      <c r="A3349" s="20">
        <v>41779</v>
      </c>
      <c r="B3349" s="35" t="s">
        <v>367</v>
      </c>
      <c r="C3349" s="37">
        <v>17</v>
      </c>
    </row>
    <row r="3350" spans="1:3">
      <c r="A3350" s="20">
        <v>41779</v>
      </c>
      <c r="B3350" s="35" t="s">
        <v>368</v>
      </c>
      <c r="C3350" s="37">
        <v>21.1</v>
      </c>
    </row>
    <row r="3351" spans="1:3">
      <c r="A3351" s="20">
        <v>41779</v>
      </c>
      <c r="B3351" s="35" t="s">
        <v>369</v>
      </c>
      <c r="C3351" s="37">
        <v>24</v>
      </c>
    </row>
    <row r="3352" spans="1:3">
      <c r="A3352" s="20">
        <v>41779</v>
      </c>
      <c r="B3352" s="35" t="s">
        <v>370</v>
      </c>
      <c r="C3352" s="37">
        <v>25.4</v>
      </c>
    </row>
    <row r="3353" spans="1:3">
      <c r="A3353" s="20">
        <v>41779</v>
      </c>
      <c r="B3353" s="35" t="s">
        <v>371</v>
      </c>
      <c r="C3353" s="37">
        <v>27</v>
      </c>
    </row>
    <row r="3354" spans="1:3">
      <c r="A3354" s="20">
        <v>41779</v>
      </c>
      <c r="B3354" s="35" t="s">
        <v>372</v>
      </c>
      <c r="C3354" s="37">
        <v>24.6</v>
      </c>
    </row>
    <row r="3355" spans="1:3">
      <c r="A3355" s="20">
        <v>41779</v>
      </c>
      <c r="B3355" s="35" t="s">
        <v>373</v>
      </c>
      <c r="C3355" s="37">
        <v>19.8</v>
      </c>
    </row>
    <row r="3356" spans="1:3">
      <c r="A3356" s="20">
        <v>41779</v>
      </c>
      <c r="B3356" s="35" t="s">
        <v>374</v>
      </c>
      <c r="C3356" s="37">
        <v>17.100000000000001</v>
      </c>
    </row>
    <row r="3357" spans="1:3">
      <c r="A3357" s="20">
        <v>41779</v>
      </c>
      <c r="B3357" s="35" t="s">
        <v>375</v>
      </c>
      <c r="C3357" s="37">
        <v>16.3</v>
      </c>
    </row>
    <row r="3358" spans="1:3">
      <c r="A3358" s="20">
        <v>41779</v>
      </c>
      <c r="B3358" s="35" t="s">
        <v>376</v>
      </c>
      <c r="C3358" s="37">
        <v>14.9</v>
      </c>
    </row>
    <row r="3359" spans="1:3">
      <c r="A3359" s="20">
        <v>41779</v>
      </c>
      <c r="B3359" s="35" t="s">
        <v>377</v>
      </c>
      <c r="C3359" s="37">
        <v>11.6</v>
      </c>
    </row>
    <row r="3360" spans="1:3">
      <c r="A3360" s="20">
        <v>41779</v>
      </c>
      <c r="B3360" s="35" t="s">
        <v>378</v>
      </c>
      <c r="C3360" s="37">
        <v>9.6</v>
      </c>
    </row>
    <row r="3361" spans="1:3">
      <c r="A3361" s="20">
        <v>41779</v>
      </c>
      <c r="B3361" s="35" t="s">
        <v>379</v>
      </c>
      <c r="C3361" s="37">
        <v>8.6999999999999993</v>
      </c>
    </row>
    <row r="3362" spans="1:3">
      <c r="A3362" s="20">
        <v>41779</v>
      </c>
      <c r="B3362" s="35" t="s">
        <v>380</v>
      </c>
      <c r="C3362" s="37">
        <v>8</v>
      </c>
    </row>
    <row r="3363" spans="1:3">
      <c r="A3363" s="20">
        <v>41779</v>
      </c>
      <c r="B3363" s="35" t="s">
        <v>381</v>
      </c>
      <c r="C3363" s="37">
        <v>6.8</v>
      </c>
    </row>
    <row r="3364" spans="1:3">
      <c r="A3364" s="20">
        <v>41779</v>
      </c>
      <c r="B3364" s="35" t="s">
        <v>382</v>
      </c>
      <c r="C3364" s="37">
        <v>7</v>
      </c>
    </row>
    <row r="3365" spans="1:3">
      <c r="A3365" s="20">
        <v>41779</v>
      </c>
      <c r="B3365" s="35" t="s">
        <v>383</v>
      </c>
      <c r="C3365" s="37">
        <v>6.5</v>
      </c>
    </row>
    <row r="3366" spans="1:3">
      <c r="A3366" s="20">
        <v>41780</v>
      </c>
      <c r="B3366" s="35" t="s">
        <v>360</v>
      </c>
      <c r="C3366" s="37">
        <v>5.5</v>
      </c>
    </row>
    <row r="3367" spans="1:3">
      <c r="A3367" s="20">
        <v>41780</v>
      </c>
      <c r="B3367" s="35" t="s">
        <v>361</v>
      </c>
      <c r="C3367" s="37">
        <v>4.4000000000000004</v>
      </c>
    </row>
    <row r="3368" spans="1:3">
      <c r="A3368" s="20">
        <v>41780</v>
      </c>
      <c r="B3368" s="35" t="s">
        <v>362</v>
      </c>
      <c r="C3368" s="37">
        <v>4.2</v>
      </c>
    </row>
    <row r="3369" spans="1:3">
      <c r="A3369" s="20">
        <v>41780</v>
      </c>
      <c r="B3369" s="35" t="s">
        <v>363</v>
      </c>
      <c r="C3369" s="37">
        <v>3.8</v>
      </c>
    </row>
    <row r="3370" spans="1:3">
      <c r="A3370" s="20">
        <v>41780</v>
      </c>
      <c r="B3370" s="35" t="s">
        <v>364</v>
      </c>
      <c r="C3370" s="37">
        <v>4</v>
      </c>
    </row>
    <row r="3371" spans="1:3">
      <c r="A3371" s="20">
        <v>41780</v>
      </c>
      <c r="B3371" s="35" t="s">
        <v>365</v>
      </c>
      <c r="C3371" s="37">
        <v>6.3</v>
      </c>
    </row>
    <row r="3372" spans="1:3">
      <c r="A3372" s="20">
        <v>41780</v>
      </c>
      <c r="B3372" s="35" t="s">
        <v>366</v>
      </c>
      <c r="C3372" s="37">
        <v>8.8000000000000007</v>
      </c>
    </row>
    <row r="3373" spans="1:3">
      <c r="A3373" s="20">
        <v>41780</v>
      </c>
      <c r="B3373" s="35" t="s">
        <v>367</v>
      </c>
      <c r="C3373" s="37">
        <v>12</v>
      </c>
    </row>
    <row r="3374" spans="1:3">
      <c r="A3374" s="20">
        <v>41780</v>
      </c>
      <c r="B3374" s="35" t="s">
        <v>368</v>
      </c>
      <c r="C3374" s="37">
        <v>15.8</v>
      </c>
    </row>
    <row r="3375" spans="1:3">
      <c r="A3375" s="20">
        <v>41780</v>
      </c>
      <c r="B3375" s="35" t="s">
        <v>369</v>
      </c>
      <c r="C3375" s="37">
        <v>18.899999999999999</v>
      </c>
    </row>
    <row r="3376" spans="1:3">
      <c r="A3376" s="20">
        <v>41780</v>
      </c>
      <c r="B3376" s="35" t="s">
        <v>370</v>
      </c>
      <c r="C3376" s="37">
        <v>21.3</v>
      </c>
    </row>
    <row r="3377" spans="1:3">
      <c r="A3377" s="20">
        <v>41780</v>
      </c>
      <c r="B3377" s="35" t="s">
        <v>371</v>
      </c>
      <c r="C3377" s="37">
        <v>22.6</v>
      </c>
    </row>
    <row r="3378" spans="1:3">
      <c r="A3378" s="20">
        <v>41780</v>
      </c>
      <c r="B3378" s="35" t="s">
        <v>372</v>
      </c>
      <c r="C3378" s="37">
        <v>22.2</v>
      </c>
    </row>
    <row r="3379" spans="1:3">
      <c r="A3379" s="20">
        <v>41780</v>
      </c>
      <c r="B3379" s="35" t="s">
        <v>373</v>
      </c>
      <c r="C3379" s="37">
        <v>21.8</v>
      </c>
    </row>
    <row r="3380" spans="1:3">
      <c r="A3380" s="20">
        <v>41780</v>
      </c>
      <c r="B3380" s="35" t="s">
        <v>374</v>
      </c>
      <c r="C3380" s="37">
        <v>20.399999999999999</v>
      </c>
    </row>
    <row r="3381" spans="1:3">
      <c r="A3381" s="20">
        <v>41780</v>
      </c>
      <c r="B3381" s="35" t="s">
        <v>375</v>
      </c>
      <c r="C3381" s="37">
        <v>19.2</v>
      </c>
    </row>
    <row r="3382" spans="1:3">
      <c r="A3382" s="20">
        <v>41780</v>
      </c>
      <c r="B3382" s="35" t="s">
        <v>376</v>
      </c>
      <c r="C3382" s="37">
        <v>18.5</v>
      </c>
    </row>
    <row r="3383" spans="1:3">
      <c r="A3383" s="20">
        <v>41780</v>
      </c>
      <c r="B3383" s="35" t="s">
        <v>377</v>
      </c>
      <c r="C3383" s="37">
        <v>16.899999999999999</v>
      </c>
    </row>
    <row r="3384" spans="1:3">
      <c r="A3384" s="20">
        <v>41780</v>
      </c>
      <c r="B3384" s="35" t="s">
        <v>378</v>
      </c>
      <c r="C3384" s="37">
        <v>15.3</v>
      </c>
    </row>
    <row r="3385" spans="1:3">
      <c r="A3385" s="20">
        <v>41780</v>
      </c>
      <c r="B3385" s="35" t="s">
        <v>379</v>
      </c>
      <c r="C3385" s="37">
        <v>12.7</v>
      </c>
    </row>
    <row r="3386" spans="1:3">
      <c r="A3386" s="20">
        <v>41780</v>
      </c>
      <c r="B3386" s="35" t="s">
        <v>380</v>
      </c>
      <c r="C3386" s="37">
        <v>12.2</v>
      </c>
    </row>
    <row r="3387" spans="1:3">
      <c r="A3387" s="20">
        <v>41780</v>
      </c>
      <c r="B3387" s="35" t="s">
        <v>381</v>
      </c>
      <c r="C3387" s="37">
        <v>11.1</v>
      </c>
    </row>
    <row r="3388" spans="1:3">
      <c r="A3388" s="20">
        <v>41780</v>
      </c>
      <c r="B3388" s="35" t="s">
        <v>382</v>
      </c>
      <c r="C3388" s="37">
        <v>11.5</v>
      </c>
    </row>
    <row r="3389" spans="1:3">
      <c r="A3389" s="20">
        <v>41780</v>
      </c>
      <c r="B3389" s="35" t="s">
        <v>383</v>
      </c>
      <c r="C3389" s="37">
        <v>10.5</v>
      </c>
    </row>
    <row r="3390" spans="1:3">
      <c r="A3390" s="20">
        <v>41781</v>
      </c>
      <c r="B3390" s="35" t="s">
        <v>360</v>
      </c>
      <c r="C3390" s="37">
        <v>10</v>
      </c>
    </row>
    <row r="3391" spans="1:3">
      <c r="A3391" s="20">
        <v>41781</v>
      </c>
      <c r="B3391" s="35" t="s">
        <v>361</v>
      </c>
      <c r="C3391" s="37">
        <v>9</v>
      </c>
    </row>
    <row r="3392" spans="1:3">
      <c r="A3392" s="20">
        <v>41781</v>
      </c>
      <c r="B3392" s="35" t="s">
        <v>362</v>
      </c>
      <c r="C3392" s="37">
        <v>8.4</v>
      </c>
    </row>
    <row r="3393" spans="1:3">
      <c r="A3393" s="20">
        <v>41781</v>
      </c>
      <c r="B3393" s="35" t="s">
        <v>363</v>
      </c>
      <c r="C3393" s="37">
        <v>8.1</v>
      </c>
    </row>
    <row r="3394" spans="1:3">
      <c r="A3394" s="20">
        <v>41781</v>
      </c>
      <c r="B3394" s="35" t="s">
        <v>364</v>
      </c>
      <c r="C3394" s="37">
        <v>8.6999999999999993</v>
      </c>
    </row>
    <row r="3395" spans="1:3">
      <c r="A3395" s="20">
        <v>41781</v>
      </c>
      <c r="B3395" s="35" t="s">
        <v>365</v>
      </c>
      <c r="C3395" s="37">
        <v>11.2</v>
      </c>
    </row>
    <row r="3396" spans="1:3">
      <c r="A3396" s="20">
        <v>41781</v>
      </c>
      <c r="B3396" s="35" t="s">
        <v>366</v>
      </c>
      <c r="C3396" s="37">
        <v>14.5</v>
      </c>
    </row>
    <row r="3397" spans="1:3">
      <c r="A3397" s="20">
        <v>41781</v>
      </c>
      <c r="B3397" s="35" t="s">
        <v>367</v>
      </c>
      <c r="C3397" s="37">
        <v>17.7</v>
      </c>
    </row>
    <row r="3398" spans="1:3">
      <c r="A3398" s="20">
        <v>41781</v>
      </c>
      <c r="B3398" s="35" t="s">
        <v>368</v>
      </c>
      <c r="C3398" s="37">
        <v>21.4</v>
      </c>
    </row>
    <row r="3399" spans="1:3">
      <c r="A3399" s="20">
        <v>41781</v>
      </c>
      <c r="B3399" s="35" t="s">
        <v>369</v>
      </c>
      <c r="C3399" s="37">
        <v>23.8</v>
      </c>
    </row>
    <row r="3400" spans="1:3">
      <c r="A3400" s="20">
        <v>41781</v>
      </c>
      <c r="B3400" s="35" t="s">
        <v>370</v>
      </c>
      <c r="C3400" s="37">
        <v>25.6</v>
      </c>
    </row>
    <row r="3401" spans="1:3">
      <c r="A3401" s="20">
        <v>41781</v>
      </c>
      <c r="B3401" s="35" t="s">
        <v>371</v>
      </c>
      <c r="C3401" s="37">
        <v>27.3</v>
      </c>
    </row>
    <row r="3402" spans="1:3">
      <c r="A3402" s="20">
        <v>41781</v>
      </c>
      <c r="B3402" s="35" t="s">
        <v>372</v>
      </c>
      <c r="C3402" s="37">
        <v>28.3</v>
      </c>
    </row>
    <row r="3403" spans="1:3">
      <c r="A3403" s="20">
        <v>41781</v>
      </c>
      <c r="B3403" s="35" t="s">
        <v>373</v>
      </c>
      <c r="C3403" s="37">
        <v>29</v>
      </c>
    </row>
    <row r="3404" spans="1:3">
      <c r="A3404" s="20">
        <v>41781</v>
      </c>
      <c r="B3404" s="35" t="s">
        <v>374</v>
      </c>
      <c r="C3404" s="37">
        <v>28.7</v>
      </c>
    </row>
    <row r="3405" spans="1:3">
      <c r="A3405" s="20">
        <v>41781</v>
      </c>
      <c r="B3405" s="35" t="s">
        <v>375</v>
      </c>
      <c r="C3405" s="37">
        <v>26.7</v>
      </c>
    </row>
    <row r="3406" spans="1:3">
      <c r="A3406" s="20">
        <v>41781</v>
      </c>
      <c r="B3406" s="35" t="s">
        <v>376</v>
      </c>
      <c r="C3406" s="37">
        <v>24.6</v>
      </c>
    </row>
    <row r="3407" spans="1:3">
      <c r="A3407" s="20">
        <v>41781</v>
      </c>
      <c r="B3407" s="35" t="s">
        <v>377</v>
      </c>
      <c r="C3407" s="37">
        <v>22.7</v>
      </c>
    </row>
    <row r="3408" spans="1:3">
      <c r="A3408" s="20">
        <v>41781</v>
      </c>
      <c r="B3408" s="35" t="s">
        <v>378</v>
      </c>
      <c r="C3408" s="37">
        <v>20.8</v>
      </c>
    </row>
    <row r="3409" spans="1:3">
      <c r="A3409" s="20">
        <v>41781</v>
      </c>
      <c r="B3409" s="35" t="s">
        <v>379</v>
      </c>
      <c r="C3409" s="37">
        <v>16.7</v>
      </c>
    </row>
    <row r="3410" spans="1:3">
      <c r="A3410" s="20">
        <v>41781</v>
      </c>
      <c r="B3410" s="35" t="s">
        <v>380</v>
      </c>
      <c r="C3410" s="37">
        <v>16.3</v>
      </c>
    </row>
    <row r="3411" spans="1:3">
      <c r="A3411" s="20">
        <v>41781</v>
      </c>
      <c r="B3411" s="35" t="s">
        <v>381</v>
      </c>
      <c r="C3411" s="37">
        <v>15.2</v>
      </c>
    </row>
    <row r="3412" spans="1:3">
      <c r="A3412" s="20">
        <v>41781</v>
      </c>
      <c r="B3412" s="35" t="s">
        <v>382</v>
      </c>
      <c r="C3412" s="37">
        <v>13.6</v>
      </c>
    </row>
    <row r="3413" spans="1:3">
      <c r="A3413" s="20">
        <v>41781</v>
      </c>
      <c r="B3413" s="35" t="s">
        <v>383</v>
      </c>
      <c r="C3413" s="37">
        <v>12.1</v>
      </c>
    </row>
    <row r="3414" spans="1:3">
      <c r="A3414" s="20">
        <v>41782</v>
      </c>
      <c r="B3414" s="35" t="s">
        <v>360</v>
      </c>
      <c r="C3414" s="37">
        <v>11.4</v>
      </c>
    </row>
    <row r="3415" spans="1:3">
      <c r="A3415" s="20">
        <v>41782</v>
      </c>
      <c r="B3415" s="35" t="s">
        <v>361</v>
      </c>
      <c r="C3415" s="37">
        <v>11</v>
      </c>
    </row>
    <row r="3416" spans="1:3">
      <c r="A3416" s="20">
        <v>41782</v>
      </c>
      <c r="B3416" s="35" t="s">
        <v>362</v>
      </c>
      <c r="C3416" s="37">
        <v>10.199999999999999</v>
      </c>
    </row>
    <row r="3417" spans="1:3">
      <c r="A3417" s="20">
        <v>41782</v>
      </c>
      <c r="B3417" s="35" t="s">
        <v>363</v>
      </c>
      <c r="C3417" s="37">
        <v>9.6</v>
      </c>
    </row>
    <row r="3418" spans="1:3">
      <c r="A3418" s="20">
        <v>41782</v>
      </c>
      <c r="B3418" s="35" t="s">
        <v>364</v>
      </c>
      <c r="C3418" s="37">
        <v>10.4</v>
      </c>
    </row>
    <row r="3419" spans="1:3">
      <c r="A3419" s="20">
        <v>41782</v>
      </c>
      <c r="B3419" s="35" t="s">
        <v>365</v>
      </c>
      <c r="C3419" s="37">
        <v>12.9</v>
      </c>
    </row>
    <row r="3420" spans="1:3">
      <c r="A3420" s="20">
        <v>41782</v>
      </c>
      <c r="B3420" s="35" t="s">
        <v>366</v>
      </c>
      <c r="C3420" s="37">
        <v>16.7</v>
      </c>
    </row>
    <row r="3421" spans="1:3">
      <c r="A3421" s="20">
        <v>41782</v>
      </c>
      <c r="B3421" s="35" t="s">
        <v>367</v>
      </c>
      <c r="C3421" s="37">
        <v>20.8</v>
      </c>
    </row>
    <row r="3422" spans="1:3">
      <c r="A3422" s="20">
        <v>41782</v>
      </c>
      <c r="B3422" s="35" t="s">
        <v>368</v>
      </c>
      <c r="C3422" s="37">
        <v>24.5</v>
      </c>
    </row>
    <row r="3423" spans="1:3">
      <c r="A3423" s="20">
        <v>41782</v>
      </c>
      <c r="B3423" s="35" t="s">
        <v>369</v>
      </c>
      <c r="C3423" s="37">
        <v>27.3</v>
      </c>
    </row>
    <row r="3424" spans="1:3">
      <c r="A3424" s="20">
        <v>41782</v>
      </c>
      <c r="B3424" s="35" t="s">
        <v>370</v>
      </c>
      <c r="C3424" s="37">
        <v>29.3</v>
      </c>
    </row>
    <row r="3425" spans="1:3">
      <c r="A3425" s="20">
        <v>41782</v>
      </c>
      <c r="B3425" s="35" t="s">
        <v>371</v>
      </c>
      <c r="C3425" s="37">
        <v>29.5</v>
      </c>
    </row>
    <row r="3426" spans="1:3">
      <c r="A3426" s="20">
        <v>41782</v>
      </c>
      <c r="B3426" s="35" t="s">
        <v>372</v>
      </c>
      <c r="C3426" s="37">
        <v>30.1</v>
      </c>
    </row>
    <row r="3427" spans="1:3">
      <c r="A3427" s="20">
        <v>41782</v>
      </c>
      <c r="B3427" s="35" t="s">
        <v>373</v>
      </c>
      <c r="C3427" s="37">
        <v>29.6</v>
      </c>
    </row>
    <row r="3428" spans="1:3">
      <c r="A3428" s="20">
        <v>41782</v>
      </c>
      <c r="B3428" s="35" t="s">
        <v>374</v>
      </c>
      <c r="C3428" s="37">
        <v>28.7</v>
      </c>
    </row>
    <row r="3429" spans="1:3">
      <c r="A3429" s="20">
        <v>41782</v>
      </c>
      <c r="B3429" s="35" t="s">
        <v>375</v>
      </c>
      <c r="C3429" s="37">
        <v>27.4</v>
      </c>
    </row>
    <row r="3430" spans="1:3">
      <c r="A3430" s="20">
        <v>41782</v>
      </c>
      <c r="B3430" s="35" t="s">
        <v>376</v>
      </c>
      <c r="C3430" s="37">
        <v>24.7</v>
      </c>
    </row>
    <row r="3431" spans="1:3">
      <c r="A3431" s="20">
        <v>41782</v>
      </c>
      <c r="B3431" s="35" t="s">
        <v>377</v>
      </c>
      <c r="C3431" s="37">
        <v>22.1</v>
      </c>
    </row>
    <row r="3432" spans="1:3">
      <c r="A3432" s="20">
        <v>41782</v>
      </c>
      <c r="B3432" s="35" t="s">
        <v>378</v>
      </c>
      <c r="C3432" s="37">
        <v>19.3</v>
      </c>
    </row>
    <row r="3433" spans="1:3">
      <c r="A3433" s="20">
        <v>41782</v>
      </c>
      <c r="B3433" s="35" t="s">
        <v>379</v>
      </c>
      <c r="C3433" s="37">
        <v>17.100000000000001</v>
      </c>
    </row>
    <row r="3434" spans="1:3">
      <c r="A3434" s="20">
        <v>41782</v>
      </c>
      <c r="B3434" s="35" t="s">
        <v>380</v>
      </c>
      <c r="C3434" s="37">
        <v>15.6</v>
      </c>
    </row>
    <row r="3435" spans="1:3">
      <c r="A3435" s="20">
        <v>41782</v>
      </c>
      <c r="B3435" s="35" t="s">
        <v>381</v>
      </c>
      <c r="C3435" s="37">
        <v>14.5</v>
      </c>
    </row>
    <row r="3436" spans="1:3">
      <c r="A3436" s="20">
        <v>41782</v>
      </c>
      <c r="B3436" s="35" t="s">
        <v>382</v>
      </c>
      <c r="C3436" s="37">
        <v>13.8</v>
      </c>
    </row>
    <row r="3437" spans="1:3">
      <c r="A3437" s="20">
        <v>41782</v>
      </c>
      <c r="B3437" s="35" t="s">
        <v>383</v>
      </c>
      <c r="C3437" s="37">
        <v>12.1</v>
      </c>
    </row>
    <row r="3438" spans="1:3">
      <c r="A3438" s="20">
        <v>41783</v>
      </c>
      <c r="B3438" s="35" t="s">
        <v>360</v>
      </c>
      <c r="C3438" s="37">
        <v>11.1</v>
      </c>
    </row>
    <row r="3439" spans="1:3">
      <c r="A3439" s="20">
        <v>41783</v>
      </c>
      <c r="B3439" s="35" t="s">
        <v>361</v>
      </c>
      <c r="C3439" s="37">
        <v>10.6</v>
      </c>
    </row>
    <row r="3440" spans="1:3">
      <c r="A3440" s="20">
        <v>41783</v>
      </c>
      <c r="B3440" s="35" t="s">
        <v>362</v>
      </c>
      <c r="C3440" s="37">
        <v>9.5</v>
      </c>
    </row>
    <row r="3441" spans="1:3">
      <c r="A3441" s="20">
        <v>41783</v>
      </c>
      <c r="B3441" s="35" t="s">
        <v>363</v>
      </c>
      <c r="C3441" s="37">
        <v>9.3000000000000007</v>
      </c>
    </row>
    <row r="3442" spans="1:3">
      <c r="A3442" s="20">
        <v>41783</v>
      </c>
      <c r="B3442" s="35" t="s">
        <v>364</v>
      </c>
      <c r="C3442" s="37">
        <v>9.1999999999999993</v>
      </c>
    </row>
    <row r="3443" spans="1:3">
      <c r="A3443" s="20">
        <v>41783</v>
      </c>
      <c r="B3443" s="35" t="s">
        <v>365</v>
      </c>
      <c r="C3443" s="37">
        <v>9.9</v>
      </c>
    </row>
    <row r="3444" spans="1:3">
      <c r="A3444" s="20">
        <v>41783</v>
      </c>
      <c r="B3444" s="35" t="s">
        <v>366</v>
      </c>
      <c r="C3444" s="37">
        <v>12</v>
      </c>
    </row>
    <row r="3445" spans="1:3">
      <c r="A3445" s="20">
        <v>41783</v>
      </c>
      <c r="B3445" s="35" t="s">
        <v>367</v>
      </c>
      <c r="C3445" s="37">
        <v>14.1</v>
      </c>
    </row>
    <row r="3446" spans="1:3">
      <c r="A3446" s="20">
        <v>41783</v>
      </c>
      <c r="B3446" s="35" t="s">
        <v>368</v>
      </c>
      <c r="C3446" s="37">
        <v>17.7</v>
      </c>
    </row>
    <row r="3447" spans="1:3">
      <c r="A3447" s="20">
        <v>41783</v>
      </c>
      <c r="B3447" s="35" t="s">
        <v>369</v>
      </c>
      <c r="C3447" s="37">
        <v>20</v>
      </c>
    </row>
    <row r="3448" spans="1:3">
      <c r="A3448" s="20">
        <v>41783</v>
      </c>
      <c r="B3448" s="35" t="s">
        <v>370</v>
      </c>
      <c r="C3448" s="37">
        <v>20.9</v>
      </c>
    </row>
    <row r="3449" spans="1:3">
      <c r="A3449" s="20">
        <v>41783</v>
      </c>
      <c r="B3449" s="35" t="s">
        <v>371</v>
      </c>
      <c r="C3449" s="37">
        <v>22.3</v>
      </c>
    </row>
    <row r="3450" spans="1:3">
      <c r="A3450" s="20">
        <v>41783</v>
      </c>
      <c r="B3450" s="35" t="s">
        <v>372</v>
      </c>
      <c r="C3450" s="37">
        <v>22.6</v>
      </c>
    </row>
    <row r="3451" spans="1:3">
      <c r="A3451" s="20">
        <v>41783</v>
      </c>
      <c r="B3451" s="35" t="s">
        <v>373</v>
      </c>
      <c r="C3451" s="37">
        <v>22.3</v>
      </c>
    </row>
    <row r="3452" spans="1:3">
      <c r="A3452" s="20">
        <v>41783</v>
      </c>
      <c r="B3452" s="35" t="s">
        <v>374</v>
      </c>
      <c r="C3452" s="37">
        <v>21.7</v>
      </c>
    </row>
    <row r="3453" spans="1:3">
      <c r="A3453" s="20">
        <v>41783</v>
      </c>
      <c r="B3453" s="35" t="s">
        <v>375</v>
      </c>
      <c r="C3453" s="37">
        <v>20.3</v>
      </c>
    </row>
    <row r="3454" spans="1:3">
      <c r="A3454" s="20">
        <v>41783</v>
      </c>
      <c r="B3454" s="35" t="s">
        <v>376</v>
      </c>
      <c r="C3454" s="37">
        <v>19</v>
      </c>
    </row>
    <row r="3455" spans="1:3">
      <c r="A3455" s="20">
        <v>41783</v>
      </c>
      <c r="B3455" s="35" t="s">
        <v>377</v>
      </c>
      <c r="C3455" s="37">
        <v>17</v>
      </c>
    </row>
    <row r="3456" spans="1:3">
      <c r="A3456" s="20">
        <v>41783</v>
      </c>
      <c r="B3456" s="35" t="s">
        <v>378</v>
      </c>
      <c r="C3456" s="37">
        <v>14.3</v>
      </c>
    </row>
    <row r="3457" spans="1:3">
      <c r="A3457" s="20">
        <v>41783</v>
      </c>
      <c r="B3457" s="35" t="s">
        <v>379</v>
      </c>
      <c r="C3457" s="37">
        <v>12</v>
      </c>
    </row>
    <row r="3458" spans="1:3">
      <c r="A3458" s="20">
        <v>41783</v>
      </c>
      <c r="B3458" s="35" t="s">
        <v>380</v>
      </c>
      <c r="C3458" s="37">
        <v>10.4</v>
      </c>
    </row>
    <row r="3459" spans="1:3">
      <c r="A3459" s="20">
        <v>41783</v>
      </c>
      <c r="B3459" s="35" t="s">
        <v>381</v>
      </c>
      <c r="C3459" s="37">
        <v>9.9</v>
      </c>
    </row>
    <row r="3460" spans="1:3">
      <c r="A3460" s="20">
        <v>41783</v>
      </c>
      <c r="B3460" s="35" t="s">
        <v>382</v>
      </c>
      <c r="C3460" s="37">
        <v>9.5</v>
      </c>
    </row>
    <row r="3461" spans="1:3">
      <c r="A3461" s="20">
        <v>41783</v>
      </c>
      <c r="B3461" s="35" t="s">
        <v>383</v>
      </c>
      <c r="C3461" s="37">
        <v>8.6</v>
      </c>
    </row>
    <row r="3462" spans="1:3">
      <c r="A3462" s="20">
        <v>41784</v>
      </c>
      <c r="B3462" s="35" t="s">
        <v>360</v>
      </c>
      <c r="C3462" s="37">
        <v>7.8</v>
      </c>
    </row>
    <row r="3463" spans="1:3">
      <c r="A3463" s="20">
        <v>41784</v>
      </c>
      <c r="B3463" s="35" t="s">
        <v>361</v>
      </c>
      <c r="C3463" s="37">
        <v>7.2</v>
      </c>
    </row>
    <row r="3464" spans="1:3">
      <c r="A3464" s="20">
        <v>41784</v>
      </c>
      <c r="B3464" s="35" t="s">
        <v>362</v>
      </c>
      <c r="C3464" s="37">
        <v>5.7</v>
      </c>
    </row>
    <row r="3465" spans="1:3">
      <c r="A3465" s="20">
        <v>41784</v>
      </c>
      <c r="B3465" s="35" t="s">
        <v>363</v>
      </c>
      <c r="C3465" s="37">
        <v>5</v>
      </c>
    </row>
    <row r="3466" spans="1:3">
      <c r="A3466" s="20">
        <v>41784</v>
      </c>
      <c r="B3466" s="35" t="s">
        <v>364</v>
      </c>
      <c r="C3466" s="37">
        <v>5.8</v>
      </c>
    </row>
    <row r="3467" spans="1:3">
      <c r="A3467" s="20">
        <v>41784</v>
      </c>
      <c r="B3467" s="35" t="s">
        <v>365</v>
      </c>
      <c r="C3467" s="37">
        <v>9.1</v>
      </c>
    </row>
    <row r="3468" spans="1:3">
      <c r="A3468" s="20">
        <v>41784</v>
      </c>
      <c r="B3468" s="35" t="s">
        <v>366</v>
      </c>
      <c r="C3468" s="37">
        <v>11.6</v>
      </c>
    </row>
    <row r="3469" spans="1:3">
      <c r="A3469" s="20">
        <v>41784</v>
      </c>
      <c r="B3469" s="35" t="s">
        <v>367</v>
      </c>
      <c r="C3469" s="37">
        <v>14</v>
      </c>
    </row>
    <row r="3470" spans="1:3">
      <c r="A3470" s="20">
        <v>41784</v>
      </c>
      <c r="B3470" s="35" t="s">
        <v>368</v>
      </c>
      <c r="C3470" s="37">
        <v>14.8</v>
      </c>
    </row>
    <row r="3471" spans="1:3">
      <c r="A3471" s="20">
        <v>41784</v>
      </c>
      <c r="B3471" s="35" t="s">
        <v>369</v>
      </c>
      <c r="C3471" s="37">
        <v>16.5</v>
      </c>
    </row>
    <row r="3472" spans="1:3">
      <c r="A3472" s="20">
        <v>41784</v>
      </c>
      <c r="B3472" s="35" t="s">
        <v>370</v>
      </c>
      <c r="C3472" s="37">
        <v>18.399999999999999</v>
      </c>
    </row>
    <row r="3473" spans="1:3">
      <c r="A3473" s="20">
        <v>41784</v>
      </c>
      <c r="B3473" s="35" t="s">
        <v>371</v>
      </c>
      <c r="C3473" s="37">
        <v>20.2</v>
      </c>
    </row>
    <row r="3474" spans="1:3">
      <c r="A3474" s="20">
        <v>41784</v>
      </c>
      <c r="B3474" s="35" t="s">
        <v>372</v>
      </c>
      <c r="C3474" s="37">
        <v>21</v>
      </c>
    </row>
    <row r="3475" spans="1:3">
      <c r="A3475" s="20">
        <v>41784</v>
      </c>
      <c r="B3475" s="35" t="s">
        <v>373</v>
      </c>
      <c r="C3475" s="37">
        <v>21.7</v>
      </c>
    </row>
    <row r="3476" spans="1:3">
      <c r="A3476" s="20">
        <v>41784</v>
      </c>
      <c r="B3476" s="35" t="s">
        <v>374</v>
      </c>
      <c r="C3476" s="37">
        <v>22.4</v>
      </c>
    </row>
    <row r="3477" spans="1:3">
      <c r="A3477" s="20">
        <v>41784</v>
      </c>
      <c r="B3477" s="35" t="s">
        <v>375</v>
      </c>
      <c r="C3477" s="37">
        <v>20.5</v>
      </c>
    </row>
    <row r="3478" spans="1:3">
      <c r="A3478" s="20">
        <v>41784</v>
      </c>
      <c r="B3478" s="35" t="s">
        <v>376</v>
      </c>
      <c r="C3478" s="37">
        <v>19</v>
      </c>
    </row>
    <row r="3479" spans="1:3">
      <c r="A3479" s="20">
        <v>41784</v>
      </c>
      <c r="B3479" s="35" t="s">
        <v>377</v>
      </c>
      <c r="C3479" s="37">
        <v>16.899999999999999</v>
      </c>
    </row>
    <row r="3480" spans="1:3">
      <c r="A3480" s="20">
        <v>41784</v>
      </c>
      <c r="B3480" s="35" t="s">
        <v>378</v>
      </c>
      <c r="C3480" s="37">
        <v>15.5</v>
      </c>
    </row>
    <row r="3481" spans="1:3">
      <c r="A3481" s="20">
        <v>41784</v>
      </c>
      <c r="B3481" s="35" t="s">
        <v>379</v>
      </c>
      <c r="C3481" s="37">
        <v>14.5</v>
      </c>
    </row>
    <row r="3482" spans="1:3">
      <c r="A3482" s="20">
        <v>41784</v>
      </c>
      <c r="B3482" s="35" t="s">
        <v>380</v>
      </c>
      <c r="C3482" s="37">
        <v>13.4</v>
      </c>
    </row>
    <row r="3483" spans="1:3">
      <c r="A3483" s="20">
        <v>41784</v>
      </c>
      <c r="B3483" s="35" t="s">
        <v>381</v>
      </c>
      <c r="C3483" s="37">
        <v>12.2</v>
      </c>
    </row>
    <row r="3484" spans="1:3">
      <c r="A3484" s="20">
        <v>41784</v>
      </c>
      <c r="B3484" s="35" t="s">
        <v>382</v>
      </c>
      <c r="C3484" s="37">
        <v>10.8</v>
      </c>
    </row>
    <row r="3485" spans="1:3">
      <c r="A3485" s="20">
        <v>41784</v>
      </c>
      <c r="B3485" s="35" t="s">
        <v>383</v>
      </c>
      <c r="C3485" s="37">
        <v>9.8000000000000007</v>
      </c>
    </row>
    <row r="3486" spans="1:3">
      <c r="A3486" s="20">
        <v>41785</v>
      </c>
      <c r="B3486" s="35" t="s">
        <v>360</v>
      </c>
      <c r="C3486" s="37">
        <v>9</v>
      </c>
    </row>
    <row r="3487" spans="1:3">
      <c r="A3487" s="20">
        <v>41785</v>
      </c>
      <c r="B3487" s="35" t="s">
        <v>361</v>
      </c>
      <c r="C3487" s="37">
        <v>8.3000000000000007</v>
      </c>
    </row>
    <row r="3488" spans="1:3">
      <c r="A3488" s="20">
        <v>41785</v>
      </c>
      <c r="B3488" s="35" t="s">
        <v>362</v>
      </c>
      <c r="C3488" s="37">
        <v>7.7</v>
      </c>
    </row>
    <row r="3489" spans="1:3">
      <c r="A3489" s="20">
        <v>41785</v>
      </c>
      <c r="B3489" s="35" t="s">
        <v>363</v>
      </c>
      <c r="C3489" s="37">
        <v>7.5</v>
      </c>
    </row>
    <row r="3490" spans="1:3">
      <c r="A3490" s="20">
        <v>41785</v>
      </c>
      <c r="B3490" s="35" t="s">
        <v>364</v>
      </c>
      <c r="C3490" s="37">
        <v>8</v>
      </c>
    </row>
    <row r="3491" spans="1:3">
      <c r="A3491" s="20">
        <v>41785</v>
      </c>
      <c r="B3491" s="35" t="s">
        <v>365</v>
      </c>
      <c r="C3491" s="37">
        <v>9.6999999999999993</v>
      </c>
    </row>
    <row r="3492" spans="1:3">
      <c r="A3492" s="20">
        <v>41785</v>
      </c>
      <c r="B3492" s="35" t="s">
        <v>366</v>
      </c>
      <c r="C3492" s="37">
        <v>12.6</v>
      </c>
    </row>
    <row r="3493" spans="1:3">
      <c r="A3493" s="20">
        <v>41785</v>
      </c>
      <c r="B3493" s="35" t="s">
        <v>367</v>
      </c>
      <c r="C3493" s="37">
        <v>16.899999999999999</v>
      </c>
    </row>
    <row r="3494" spans="1:3">
      <c r="A3494" s="20">
        <v>41785</v>
      </c>
      <c r="B3494" s="35" t="s">
        <v>368</v>
      </c>
      <c r="C3494" s="37">
        <v>20.399999999999999</v>
      </c>
    </row>
    <row r="3495" spans="1:3">
      <c r="A3495" s="20">
        <v>41785</v>
      </c>
      <c r="B3495" s="35" t="s">
        <v>369</v>
      </c>
      <c r="C3495" s="37">
        <v>21.9</v>
      </c>
    </row>
    <row r="3496" spans="1:3">
      <c r="A3496" s="20">
        <v>41785</v>
      </c>
      <c r="B3496" s="35" t="s">
        <v>370</v>
      </c>
      <c r="C3496" s="37">
        <v>24.9</v>
      </c>
    </row>
    <row r="3497" spans="1:3">
      <c r="A3497" s="20">
        <v>41785</v>
      </c>
      <c r="B3497" s="35" t="s">
        <v>371</v>
      </c>
      <c r="C3497" s="37">
        <v>27.2</v>
      </c>
    </row>
    <row r="3498" spans="1:3">
      <c r="A3498" s="20">
        <v>41785</v>
      </c>
      <c r="B3498" s="35" t="s">
        <v>372</v>
      </c>
      <c r="C3498" s="37">
        <v>27.3</v>
      </c>
    </row>
    <row r="3499" spans="1:3">
      <c r="A3499" s="20">
        <v>41785</v>
      </c>
      <c r="B3499" s="35" t="s">
        <v>373</v>
      </c>
      <c r="C3499" s="37">
        <v>27.8</v>
      </c>
    </row>
    <row r="3500" spans="1:3">
      <c r="A3500" s="20">
        <v>41785</v>
      </c>
      <c r="B3500" s="35" t="s">
        <v>374</v>
      </c>
      <c r="C3500" s="37">
        <v>27.7</v>
      </c>
    </row>
    <row r="3501" spans="1:3">
      <c r="A3501" s="20">
        <v>41785</v>
      </c>
      <c r="B3501" s="35" t="s">
        <v>375</v>
      </c>
      <c r="C3501" s="37">
        <v>26.6</v>
      </c>
    </row>
    <row r="3502" spans="1:3">
      <c r="A3502" s="20">
        <v>41785</v>
      </c>
      <c r="B3502" s="35" t="s">
        <v>376</v>
      </c>
      <c r="C3502" s="37">
        <v>24.7</v>
      </c>
    </row>
    <row r="3503" spans="1:3">
      <c r="A3503" s="20">
        <v>41785</v>
      </c>
      <c r="B3503" s="35" t="s">
        <v>377</v>
      </c>
      <c r="C3503" s="37">
        <v>22.5</v>
      </c>
    </row>
    <row r="3504" spans="1:3">
      <c r="A3504" s="20">
        <v>41785</v>
      </c>
      <c r="B3504" s="35" t="s">
        <v>378</v>
      </c>
      <c r="C3504" s="37">
        <v>20.399999999999999</v>
      </c>
    </row>
    <row r="3505" spans="1:3">
      <c r="A3505" s="20">
        <v>41785</v>
      </c>
      <c r="B3505" s="35" t="s">
        <v>379</v>
      </c>
      <c r="C3505" s="37">
        <v>17.899999999999999</v>
      </c>
    </row>
    <row r="3506" spans="1:3">
      <c r="A3506" s="20">
        <v>41785</v>
      </c>
      <c r="B3506" s="35" t="s">
        <v>380</v>
      </c>
      <c r="C3506" s="37">
        <v>14.4</v>
      </c>
    </row>
    <row r="3507" spans="1:3">
      <c r="A3507" s="20">
        <v>41785</v>
      </c>
      <c r="B3507" s="35" t="s">
        <v>381</v>
      </c>
      <c r="C3507" s="37">
        <v>12.9</v>
      </c>
    </row>
    <row r="3508" spans="1:3">
      <c r="A3508" s="20">
        <v>41785</v>
      </c>
      <c r="B3508" s="35" t="s">
        <v>382</v>
      </c>
      <c r="C3508" s="37">
        <v>12.1</v>
      </c>
    </row>
    <row r="3509" spans="1:3">
      <c r="A3509" s="20">
        <v>41785</v>
      </c>
      <c r="B3509" s="35" t="s">
        <v>383</v>
      </c>
      <c r="C3509" s="37">
        <v>12.2</v>
      </c>
    </row>
    <row r="3510" spans="1:3">
      <c r="A3510" s="20">
        <v>41786</v>
      </c>
      <c r="B3510" s="35" t="s">
        <v>360</v>
      </c>
      <c r="C3510" s="37">
        <v>11.5</v>
      </c>
    </row>
    <row r="3511" spans="1:3">
      <c r="A3511" s="20">
        <v>41786</v>
      </c>
      <c r="B3511" s="35" t="s">
        <v>361</v>
      </c>
      <c r="C3511" s="37">
        <v>11.4</v>
      </c>
    </row>
    <row r="3512" spans="1:3">
      <c r="A3512" s="20">
        <v>41786</v>
      </c>
      <c r="B3512" s="35" t="s">
        <v>362</v>
      </c>
      <c r="C3512" s="37">
        <v>11</v>
      </c>
    </row>
    <row r="3513" spans="1:3">
      <c r="A3513" s="20">
        <v>41786</v>
      </c>
      <c r="B3513" s="35" t="s">
        <v>363</v>
      </c>
      <c r="C3513" s="37">
        <v>9.9</v>
      </c>
    </row>
    <row r="3514" spans="1:3">
      <c r="A3514" s="20">
        <v>41786</v>
      </c>
      <c r="B3514" s="35" t="s">
        <v>364</v>
      </c>
      <c r="C3514" s="37">
        <v>10.8</v>
      </c>
    </row>
    <row r="3515" spans="1:3">
      <c r="A3515" s="20">
        <v>41786</v>
      </c>
      <c r="B3515" s="35" t="s">
        <v>365</v>
      </c>
      <c r="C3515" s="37">
        <v>12.8</v>
      </c>
    </row>
    <row r="3516" spans="1:3">
      <c r="A3516" s="20">
        <v>41786</v>
      </c>
      <c r="B3516" s="35" t="s">
        <v>366</v>
      </c>
      <c r="C3516" s="37">
        <v>16.5</v>
      </c>
    </row>
    <row r="3517" spans="1:3">
      <c r="A3517" s="20">
        <v>41786</v>
      </c>
      <c r="B3517" s="35" t="s">
        <v>367</v>
      </c>
      <c r="C3517" s="37">
        <v>19.8</v>
      </c>
    </row>
    <row r="3518" spans="1:3">
      <c r="A3518" s="20">
        <v>41786</v>
      </c>
      <c r="B3518" s="35" t="s">
        <v>368</v>
      </c>
      <c r="C3518" s="37">
        <v>23.3</v>
      </c>
    </row>
    <row r="3519" spans="1:3">
      <c r="A3519" s="20">
        <v>41786</v>
      </c>
      <c r="B3519" s="35" t="s">
        <v>369</v>
      </c>
      <c r="C3519" s="37">
        <v>25.9</v>
      </c>
    </row>
    <row r="3520" spans="1:3">
      <c r="A3520" s="20">
        <v>41786</v>
      </c>
      <c r="B3520" s="35" t="s">
        <v>370</v>
      </c>
      <c r="C3520" s="37">
        <v>27.8</v>
      </c>
    </row>
    <row r="3521" spans="1:3">
      <c r="A3521" s="20">
        <v>41786</v>
      </c>
      <c r="B3521" s="35" t="s">
        <v>371</v>
      </c>
      <c r="C3521" s="37">
        <v>28.4</v>
      </c>
    </row>
    <row r="3522" spans="1:3">
      <c r="A3522" s="20">
        <v>41786</v>
      </c>
      <c r="B3522" s="35" t="s">
        <v>372</v>
      </c>
      <c r="C3522" s="37">
        <v>29.5</v>
      </c>
    </row>
    <row r="3523" spans="1:3">
      <c r="A3523" s="20">
        <v>41786</v>
      </c>
      <c r="B3523" s="35" t="s">
        <v>373</v>
      </c>
      <c r="C3523" s="37">
        <v>28</v>
      </c>
    </row>
    <row r="3524" spans="1:3">
      <c r="A3524" s="20">
        <v>41786</v>
      </c>
      <c r="B3524" s="35" t="s">
        <v>374</v>
      </c>
      <c r="C3524" s="37">
        <v>27.9</v>
      </c>
    </row>
    <row r="3525" spans="1:3">
      <c r="A3525" s="20">
        <v>41786</v>
      </c>
      <c r="B3525" s="35" t="s">
        <v>375</v>
      </c>
      <c r="C3525" s="37">
        <v>27.1</v>
      </c>
    </row>
    <row r="3526" spans="1:3">
      <c r="A3526" s="20">
        <v>41786</v>
      </c>
      <c r="B3526" s="35" t="s">
        <v>376</v>
      </c>
      <c r="C3526" s="37">
        <v>24.6</v>
      </c>
    </row>
    <row r="3527" spans="1:3">
      <c r="A3527" s="20">
        <v>41786</v>
      </c>
      <c r="B3527" s="35" t="s">
        <v>377</v>
      </c>
      <c r="C3527" s="37">
        <v>23</v>
      </c>
    </row>
    <row r="3528" spans="1:3">
      <c r="A3528" s="20">
        <v>41786</v>
      </c>
      <c r="B3528" s="35" t="s">
        <v>378</v>
      </c>
      <c r="C3528" s="37">
        <v>20.9</v>
      </c>
    </row>
    <row r="3529" spans="1:3">
      <c r="A3529" s="20">
        <v>41786</v>
      </c>
      <c r="B3529" s="35" t="s">
        <v>379</v>
      </c>
      <c r="C3529" s="37">
        <v>18.2</v>
      </c>
    </row>
    <row r="3530" spans="1:3">
      <c r="A3530" s="20">
        <v>41786</v>
      </c>
      <c r="B3530" s="35" t="s">
        <v>380</v>
      </c>
      <c r="C3530" s="37">
        <v>16.2</v>
      </c>
    </row>
    <row r="3531" spans="1:3">
      <c r="A3531" s="20">
        <v>41786</v>
      </c>
      <c r="B3531" s="35" t="s">
        <v>381</v>
      </c>
      <c r="C3531" s="37">
        <v>14.2</v>
      </c>
    </row>
    <row r="3532" spans="1:3">
      <c r="A3532" s="20">
        <v>41786</v>
      </c>
      <c r="B3532" s="35" t="s">
        <v>382</v>
      </c>
      <c r="C3532" s="37">
        <v>13.6</v>
      </c>
    </row>
    <row r="3533" spans="1:3">
      <c r="A3533" s="20">
        <v>41786</v>
      </c>
      <c r="B3533" s="35" t="s">
        <v>383</v>
      </c>
      <c r="C3533" s="37">
        <v>12.6</v>
      </c>
    </row>
    <row r="3534" spans="1:3">
      <c r="A3534" s="20">
        <v>41787</v>
      </c>
      <c r="B3534" s="35" t="s">
        <v>360</v>
      </c>
      <c r="C3534" s="37">
        <v>12.3</v>
      </c>
    </row>
    <row r="3535" spans="1:3">
      <c r="A3535" s="20">
        <v>41787</v>
      </c>
      <c r="B3535" s="35" t="s">
        <v>361</v>
      </c>
      <c r="C3535" s="37">
        <v>11.9</v>
      </c>
    </row>
    <row r="3536" spans="1:3">
      <c r="A3536" s="20">
        <v>41787</v>
      </c>
      <c r="B3536" s="35" t="s">
        <v>362</v>
      </c>
      <c r="C3536" s="37">
        <v>10.9</v>
      </c>
    </row>
    <row r="3537" spans="1:3">
      <c r="A3537" s="20">
        <v>41787</v>
      </c>
      <c r="B3537" s="35" t="s">
        <v>363</v>
      </c>
      <c r="C3537" s="37">
        <v>10.5</v>
      </c>
    </row>
    <row r="3538" spans="1:3">
      <c r="A3538" s="20">
        <v>41787</v>
      </c>
      <c r="B3538" s="35" t="s">
        <v>364</v>
      </c>
      <c r="C3538" s="37">
        <v>11.5</v>
      </c>
    </row>
    <row r="3539" spans="1:3">
      <c r="A3539" s="20">
        <v>41787</v>
      </c>
      <c r="B3539" s="35" t="s">
        <v>365</v>
      </c>
      <c r="C3539" s="37">
        <v>13.4</v>
      </c>
    </row>
    <row r="3540" spans="1:3">
      <c r="A3540" s="20">
        <v>41787</v>
      </c>
      <c r="B3540" s="35" t="s">
        <v>366</v>
      </c>
      <c r="C3540" s="37">
        <v>15</v>
      </c>
    </row>
    <row r="3541" spans="1:3">
      <c r="A3541" s="20">
        <v>41787</v>
      </c>
      <c r="B3541" s="35" t="s">
        <v>367</v>
      </c>
      <c r="C3541" s="37">
        <v>15.4</v>
      </c>
    </row>
    <row r="3542" spans="1:3">
      <c r="A3542" s="20">
        <v>41787</v>
      </c>
      <c r="B3542" s="35" t="s">
        <v>368</v>
      </c>
      <c r="C3542" s="37">
        <v>16.8</v>
      </c>
    </row>
    <row r="3543" spans="1:3">
      <c r="A3543" s="20">
        <v>41787</v>
      </c>
      <c r="B3543" s="35" t="s">
        <v>369</v>
      </c>
      <c r="C3543" s="37">
        <v>18.100000000000001</v>
      </c>
    </row>
    <row r="3544" spans="1:3">
      <c r="A3544" s="20">
        <v>41787</v>
      </c>
      <c r="B3544" s="35" t="s">
        <v>370</v>
      </c>
      <c r="C3544" s="37">
        <v>20.6</v>
      </c>
    </row>
    <row r="3545" spans="1:3">
      <c r="A3545" s="20">
        <v>41787</v>
      </c>
      <c r="B3545" s="35" t="s">
        <v>371</v>
      </c>
      <c r="C3545" s="37">
        <v>21.2</v>
      </c>
    </row>
    <row r="3546" spans="1:3">
      <c r="A3546" s="20">
        <v>41787</v>
      </c>
      <c r="B3546" s="35" t="s">
        <v>372</v>
      </c>
      <c r="C3546" s="37">
        <v>22.7</v>
      </c>
    </row>
    <row r="3547" spans="1:3">
      <c r="A3547" s="20">
        <v>41787</v>
      </c>
      <c r="B3547" s="35" t="s">
        <v>373</v>
      </c>
      <c r="C3547" s="37">
        <v>21.7</v>
      </c>
    </row>
    <row r="3548" spans="1:3">
      <c r="A3548" s="20">
        <v>41787</v>
      </c>
      <c r="B3548" s="35" t="s">
        <v>374</v>
      </c>
      <c r="C3548" s="37">
        <v>20.2</v>
      </c>
    </row>
    <row r="3549" spans="1:3">
      <c r="A3549" s="20">
        <v>41787</v>
      </c>
      <c r="B3549" s="35" t="s">
        <v>375</v>
      </c>
      <c r="C3549" s="37">
        <v>19.7</v>
      </c>
    </row>
    <row r="3550" spans="1:3">
      <c r="A3550" s="20">
        <v>41787</v>
      </c>
      <c r="B3550" s="35" t="s">
        <v>376</v>
      </c>
      <c r="C3550" s="37">
        <v>19.600000000000001</v>
      </c>
    </row>
    <row r="3551" spans="1:3">
      <c r="A3551" s="20">
        <v>41787</v>
      </c>
      <c r="B3551" s="35" t="s">
        <v>377</v>
      </c>
      <c r="C3551" s="37">
        <v>19.2</v>
      </c>
    </row>
    <row r="3552" spans="1:3">
      <c r="A3552" s="20">
        <v>41787</v>
      </c>
      <c r="B3552" s="35" t="s">
        <v>378</v>
      </c>
      <c r="C3552" s="37">
        <v>16.5</v>
      </c>
    </row>
    <row r="3553" spans="1:3">
      <c r="A3553" s="20">
        <v>41787</v>
      </c>
      <c r="B3553" s="35" t="s">
        <v>379</v>
      </c>
      <c r="C3553" s="37">
        <v>14.2</v>
      </c>
    </row>
    <row r="3554" spans="1:3">
      <c r="A3554" s="20">
        <v>41787</v>
      </c>
      <c r="B3554" s="35" t="s">
        <v>380</v>
      </c>
      <c r="C3554" s="37">
        <v>12.3</v>
      </c>
    </row>
    <row r="3555" spans="1:3">
      <c r="A3555" s="20">
        <v>41787</v>
      </c>
      <c r="B3555" s="35" t="s">
        <v>381</v>
      </c>
      <c r="C3555" s="37">
        <v>11.6</v>
      </c>
    </row>
    <row r="3556" spans="1:3">
      <c r="A3556" s="20">
        <v>41787</v>
      </c>
      <c r="B3556" s="35" t="s">
        <v>382</v>
      </c>
      <c r="C3556" s="37">
        <v>10.6</v>
      </c>
    </row>
    <row r="3557" spans="1:3">
      <c r="A3557" s="20">
        <v>41787</v>
      </c>
      <c r="B3557" s="35" t="s">
        <v>383</v>
      </c>
      <c r="C3557" s="37">
        <v>10.4</v>
      </c>
    </row>
    <row r="3558" spans="1:3">
      <c r="A3558" s="20">
        <v>41788</v>
      </c>
      <c r="B3558" s="35" t="s">
        <v>360</v>
      </c>
      <c r="C3558" s="37">
        <v>9.6</v>
      </c>
    </row>
    <row r="3559" spans="1:3">
      <c r="A3559" s="20">
        <v>41788</v>
      </c>
      <c r="B3559" s="35" t="s">
        <v>361</v>
      </c>
      <c r="C3559" s="37">
        <v>9</v>
      </c>
    </row>
    <row r="3560" spans="1:3">
      <c r="A3560" s="20">
        <v>41788</v>
      </c>
      <c r="B3560" s="35" t="s">
        <v>362</v>
      </c>
      <c r="C3560" s="37">
        <v>8.4</v>
      </c>
    </row>
    <row r="3561" spans="1:3">
      <c r="A3561" s="20">
        <v>41788</v>
      </c>
      <c r="B3561" s="35" t="s">
        <v>363</v>
      </c>
      <c r="C3561" s="37">
        <v>8.4</v>
      </c>
    </row>
    <row r="3562" spans="1:3">
      <c r="A3562" s="20">
        <v>41788</v>
      </c>
      <c r="B3562" s="35" t="s">
        <v>364</v>
      </c>
      <c r="C3562" s="37">
        <v>9.3000000000000007</v>
      </c>
    </row>
    <row r="3563" spans="1:3">
      <c r="A3563" s="20">
        <v>41788</v>
      </c>
      <c r="B3563" s="35" t="s">
        <v>365</v>
      </c>
      <c r="C3563" s="37">
        <v>11.6</v>
      </c>
    </row>
    <row r="3564" spans="1:3">
      <c r="A3564" s="20">
        <v>41788</v>
      </c>
      <c r="B3564" s="35" t="s">
        <v>366</v>
      </c>
      <c r="C3564" s="37">
        <v>15</v>
      </c>
    </row>
    <row r="3565" spans="1:3">
      <c r="A3565" s="20">
        <v>41788</v>
      </c>
      <c r="B3565" s="35" t="s">
        <v>367</v>
      </c>
      <c r="C3565" s="37">
        <v>19.3</v>
      </c>
    </row>
    <row r="3566" spans="1:3">
      <c r="A3566" s="20">
        <v>41788</v>
      </c>
      <c r="B3566" s="35" t="s">
        <v>368</v>
      </c>
      <c r="C3566" s="37">
        <v>21.7</v>
      </c>
    </row>
    <row r="3567" spans="1:3">
      <c r="A3567" s="20">
        <v>41788</v>
      </c>
      <c r="B3567" s="35" t="s">
        <v>369</v>
      </c>
      <c r="C3567" s="37">
        <v>23.6</v>
      </c>
    </row>
    <row r="3568" spans="1:3">
      <c r="A3568" s="20">
        <v>41788</v>
      </c>
      <c r="B3568" s="35" t="s">
        <v>370</v>
      </c>
      <c r="C3568" s="37">
        <v>23.6</v>
      </c>
    </row>
    <row r="3569" spans="1:3">
      <c r="A3569" s="20">
        <v>41788</v>
      </c>
      <c r="B3569" s="35" t="s">
        <v>371</v>
      </c>
      <c r="C3569" s="37">
        <v>24.7</v>
      </c>
    </row>
    <row r="3570" spans="1:3">
      <c r="A3570" s="20">
        <v>41788</v>
      </c>
      <c r="B3570" s="35" t="s">
        <v>372</v>
      </c>
      <c r="C3570" s="37">
        <v>25.4</v>
      </c>
    </row>
    <row r="3571" spans="1:3">
      <c r="A3571" s="20">
        <v>41788</v>
      </c>
      <c r="B3571" s="35" t="s">
        <v>373</v>
      </c>
      <c r="C3571" s="37">
        <v>24.8</v>
      </c>
    </row>
    <row r="3572" spans="1:3">
      <c r="A3572" s="20">
        <v>41788</v>
      </c>
      <c r="B3572" s="35" t="s">
        <v>374</v>
      </c>
      <c r="C3572" s="37">
        <v>24</v>
      </c>
    </row>
    <row r="3573" spans="1:3">
      <c r="A3573" s="20">
        <v>41788</v>
      </c>
      <c r="B3573" s="35" t="s">
        <v>375</v>
      </c>
      <c r="C3573" s="37">
        <v>21.4</v>
      </c>
    </row>
    <row r="3574" spans="1:3">
      <c r="A3574" s="20">
        <v>41788</v>
      </c>
      <c r="B3574" s="35" t="s">
        <v>376</v>
      </c>
      <c r="C3574" s="37">
        <v>20</v>
      </c>
    </row>
    <row r="3575" spans="1:3">
      <c r="A3575" s="20">
        <v>41788</v>
      </c>
      <c r="B3575" s="35" t="s">
        <v>377</v>
      </c>
      <c r="C3575" s="37">
        <v>19.100000000000001</v>
      </c>
    </row>
    <row r="3576" spans="1:3">
      <c r="A3576" s="20">
        <v>41788</v>
      </c>
      <c r="B3576" s="35" t="s">
        <v>378</v>
      </c>
      <c r="C3576" s="37">
        <v>18</v>
      </c>
    </row>
    <row r="3577" spans="1:3">
      <c r="A3577" s="20">
        <v>41788</v>
      </c>
      <c r="B3577" s="35" t="s">
        <v>379</v>
      </c>
      <c r="C3577" s="37">
        <v>16.399999999999999</v>
      </c>
    </row>
    <row r="3578" spans="1:3">
      <c r="A3578" s="20">
        <v>41788</v>
      </c>
      <c r="B3578" s="35" t="s">
        <v>380</v>
      </c>
      <c r="C3578" s="37">
        <v>14.1</v>
      </c>
    </row>
    <row r="3579" spans="1:3">
      <c r="A3579" s="20">
        <v>41788</v>
      </c>
      <c r="B3579" s="35" t="s">
        <v>381</v>
      </c>
      <c r="C3579" s="37">
        <v>12.6</v>
      </c>
    </row>
    <row r="3580" spans="1:3">
      <c r="A3580" s="20">
        <v>41788</v>
      </c>
      <c r="B3580" s="35" t="s">
        <v>382</v>
      </c>
      <c r="C3580" s="37">
        <v>11.1</v>
      </c>
    </row>
    <row r="3581" spans="1:3">
      <c r="A3581" s="20">
        <v>41788</v>
      </c>
      <c r="B3581" s="35" t="s">
        <v>383</v>
      </c>
      <c r="C3581" s="37">
        <v>10.6</v>
      </c>
    </row>
    <row r="3582" spans="1:3">
      <c r="A3582" s="20">
        <v>41789</v>
      </c>
      <c r="B3582" s="35" t="s">
        <v>360</v>
      </c>
      <c r="C3582" s="37">
        <v>9.1</v>
      </c>
    </row>
    <row r="3583" spans="1:3">
      <c r="A3583" s="20">
        <v>41789</v>
      </c>
      <c r="B3583" s="35" t="s">
        <v>361</v>
      </c>
      <c r="C3583" s="37">
        <v>9.6</v>
      </c>
    </row>
    <row r="3584" spans="1:3">
      <c r="A3584" s="20">
        <v>41789</v>
      </c>
      <c r="B3584" s="35" t="s">
        <v>362</v>
      </c>
      <c r="C3584" s="37">
        <v>9.6999999999999993</v>
      </c>
    </row>
    <row r="3585" spans="1:3">
      <c r="A3585" s="20">
        <v>41789</v>
      </c>
      <c r="B3585" s="35" t="s">
        <v>363</v>
      </c>
      <c r="C3585" s="37">
        <v>8.9</v>
      </c>
    </row>
    <row r="3586" spans="1:3">
      <c r="A3586" s="20">
        <v>41789</v>
      </c>
      <c r="B3586" s="35" t="s">
        <v>364</v>
      </c>
      <c r="C3586" s="37">
        <v>8.5</v>
      </c>
    </row>
    <row r="3587" spans="1:3">
      <c r="A3587" s="20">
        <v>41789</v>
      </c>
      <c r="B3587" s="35" t="s">
        <v>365</v>
      </c>
      <c r="C3587" s="37">
        <v>8.6999999999999993</v>
      </c>
    </row>
    <row r="3588" spans="1:3">
      <c r="A3588" s="20">
        <v>41789</v>
      </c>
      <c r="B3588" s="35" t="s">
        <v>366</v>
      </c>
      <c r="C3588" s="37">
        <v>8.8000000000000007</v>
      </c>
    </row>
    <row r="3589" spans="1:3">
      <c r="A3589" s="20">
        <v>41789</v>
      </c>
      <c r="B3589" s="35" t="s">
        <v>367</v>
      </c>
      <c r="C3589" s="37">
        <v>9</v>
      </c>
    </row>
    <row r="3590" spans="1:3">
      <c r="A3590" s="20">
        <v>41789</v>
      </c>
      <c r="B3590" s="35" t="s">
        <v>368</v>
      </c>
      <c r="C3590" s="37">
        <v>9.3000000000000007</v>
      </c>
    </row>
    <row r="3591" spans="1:3">
      <c r="A3591" s="20">
        <v>41789</v>
      </c>
      <c r="B3591" s="35" t="s">
        <v>369</v>
      </c>
      <c r="C3591" s="37">
        <v>9.1</v>
      </c>
    </row>
    <row r="3592" spans="1:3">
      <c r="A3592" s="20">
        <v>41789</v>
      </c>
      <c r="B3592" s="35" t="s">
        <v>370</v>
      </c>
      <c r="C3592" s="37">
        <v>11</v>
      </c>
    </row>
    <row r="3593" spans="1:3">
      <c r="A3593" s="20">
        <v>41789</v>
      </c>
      <c r="B3593" s="35" t="s">
        <v>371</v>
      </c>
      <c r="C3593" s="37">
        <v>11.9</v>
      </c>
    </row>
    <row r="3594" spans="1:3">
      <c r="A3594" s="20">
        <v>41789</v>
      </c>
      <c r="B3594" s="35" t="s">
        <v>372</v>
      </c>
      <c r="C3594" s="37">
        <v>11.7</v>
      </c>
    </row>
    <row r="3595" spans="1:3">
      <c r="A3595" s="20">
        <v>41789</v>
      </c>
      <c r="B3595" s="35" t="s">
        <v>373</v>
      </c>
      <c r="C3595" s="37">
        <v>10.9</v>
      </c>
    </row>
    <row r="3596" spans="1:3">
      <c r="A3596" s="20">
        <v>41789</v>
      </c>
      <c r="B3596" s="35" t="s">
        <v>374</v>
      </c>
      <c r="C3596" s="37">
        <v>10.1</v>
      </c>
    </row>
    <row r="3597" spans="1:3">
      <c r="A3597" s="20">
        <v>41789</v>
      </c>
      <c r="B3597" s="35" t="s">
        <v>375</v>
      </c>
      <c r="C3597" s="37">
        <v>9.9</v>
      </c>
    </row>
    <row r="3598" spans="1:3">
      <c r="A3598" s="20">
        <v>41789</v>
      </c>
      <c r="B3598" s="35" t="s">
        <v>376</v>
      </c>
      <c r="C3598" s="37">
        <v>8.9</v>
      </c>
    </row>
    <row r="3599" spans="1:3">
      <c r="A3599" s="20">
        <v>41789</v>
      </c>
      <c r="B3599" s="35" t="s">
        <v>377</v>
      </c>
      <c r="C3599" s="37">
        <v>8.1999999999999993</v>
      </c>
    </row>
    <row r="3600" spans="1:3">
      <c r="A3600" s="20">
        <v>41789</v>
      </c>
      <c r="B3600" s="35" t="s">
        <v>378</v>
      </c>
      <c r="C3600" s="37">
        <v>7.8</v>
      </c>
    </row>
    <row r="3601" spans="1:3">
      <c r="A3601" s="20">
        <v>41789</v>
      </c>
      <c r="B3601" s="35" t="s">
        <v>379</v>
      </c>
      <c r="C3601" s="37">
        <v>7.2</v>
      </c>
    </row>
    <row r="3602" spans="1:3">
      <c r="A3602" s="20">
        <v>41789</v>
      </c>
      <c r="B3602" s="35" t="s">
        <v>380</v>
      </c>
      <c r="C3602" s="37">
        <v>6.9</v>
      </c>
    </row>
    <row r="3603" spans="1:3">
      <c r="A3603" s="20">
        <v>41789</v>
      </c>
      <c r="B3603" s="35" t="s">
        <v>381</v>
      </c>
      <c r="C3603" s="37">
        <v>6.8</v>
      </c>
    </row>
    <row r="3604" spans="1:3">
      <c r="A3604" s="20">
        <v>41789</v>
      </c>
      <c r="B3604" s="35" t="s">
        <v>382</v>
      </c>
      <c r="C3604" s="37">
        <v>6.7</v>
      </c>
    </row>
    <row r="3605" spans="1:3">
      <c r="A3605" s="20">
        <v>41789</v>
      </c>
      <c r="B3605" s="35" t="s">
        <v>383</v>
      </c>
      <c r="C3605" s="37">
        <v>6.6</v>
      </c>
    </row>
    <row r="3606" spans="1:3">
      <c r="A3606" s="20">
        <v>41790</v>
      </c>
      <c r="B3606" s="35" t="s">
        <v>360</v>
      </c>
      <c r="C3606" s="37">
        <v>6.4</v>
      </c>
    </row>
    <row r="3607" spans="1:3">
      <c r="A3607" s="20">
        <v>41790</v>
      </c>
      <c r="B3607" s="35" t="s">
        <v>361</v>
      </c>
      <c r="C3607" s="37">
        <v>6.4</v>
      </c>
    </row>
    <row r="3608" spans="1:3">
      <c r="A3608" s="20">
        <v>41790</v>
      </c>
      <c r="B3608" s="35" t="s">
        <v>362</v>
      </c>
      <c r="C3608" s="37">
        <v>6.4</v>
      </c>
    </row>
    <row r="3609" spans="1:3">
      <c r="A3609" s="20">
        <v>41790</v>
      </c>
      <c r="B3609" s="35" t="s">
        <v>363</v>
      </c>
      <c r="C3609" s="37">
        <v>6.6</v>
      </c>
    </row>
    <row r="3610" spans="1:3">
      <c r="A3610" s="20">
        <v>41790</v>
      </c>
      <c r="B3610" s="35" t="s">
        <v>364</v>
      </c>
      <c r="C3610" s="37">
        <v>7</v>
      </c>
    </row>
    <row r="3611" spans="1:3">
      <c r="A3611" s="20">
        <v>41790</v>
      </c>
      <c r="B3611" s="35" t="s">
        <v>365</v>
      </c>
      <c r="C3611" s="37">
        <v>7.7</v>
      </c>
    </row>
    <row r="3612" spans="1:3">
      <c r="A3612" s="20">
        <v>41790</v>
      </c>
      <c r="B3612" s="35" t="s">
        <v>366</v>
      </c>
      <c r="C3612" s="37">
        <v>9</v>
      </c>
    </row>
    <row r="3613" spans="1:3">
      <c r="A3613" s="20">
        <v>41790</v>
      </c>
      <c r="B3613" s="35" t="s">
        <v>367</v>
      </c>
      <c r="C3613" s="37">
        <v>12.7</v>
      </c>
    </row>
    <row r="3614" spans="1:3">
      <c r="A3614" s="20">
        <v>41790</v>
      </c>
      <c r="B3614" s="35" t="s">
        <v>368</v>
      </c>
      <c r="C3614" s="37">
        <v>14.2</v>
      </c>
    </row>
    <row r="3615" spans="1:3">
      <c r="A3615" s="20">
        <v>41790</v>
      </c>
      <c r="B3615" s="35" t="s">
        <v>369</v>
      </c>
      <c r="C3615" s="37">
        <v>16.8</v>
      </c>
    </row>
    <row r="3616" spans="1:3">
      <c r="A3616" s="20">
        <v>41790</v>
      </c>
      <c r="B3616" s="35" t="s">
        <v>370</v>
      </c>
      <c r="C3616" s="37">
        <v>19.3</v>
      </c>
    </row>
    <row r="3617" spans="1:3">
      <c r="A3617" s="20">
        <v>41790</v>
      </c>
      <c r="B3617" s="35" t="s">
        <v>371</v>
      </c>
      <c r="C3617" s="37">
        <v>21.7</v>
      </c>
    </row>
    <row r="3618" spans="1:3">
      <c r="A3618" s="20">
        <v>41790</v>
      </c>
      <c r="B3618" s="35" t="s">
        <v>372</v>
      </c>
      <c r="C3618" s="37">
        <v>21</v>
      </c>
    </row>
    <row r="3619" spans="1:3">
      <c r="A3619" s="20">
        <v>41790</v>
      </c>
      <c r="B3619" s="35" t="s">
        <v>373</v>
      </c>
      <c r="C3619" s="37">
        <v>21.2</v>
      </c>
    </row>
    <row r="3620" spans="1:3">
      <c r="A3620" s="20">
        <v>41790</v>
      </c>
      <c r="B3620" s="35" t="s">
        <v>374</v>
      </c>
      <c r="C3620" s="37">
        <v>20.9</v>
      </c>
    </row>
    <row r="3621" spans="1:3">
      <c r="A3621" s="20">
        <v>41790</v>
      </c>
      <c r="B3621" s="35" t="s">
        <v>375</v>
      </c>
      <c r="C3621" s="37">
        <v>19</v>
      </c>
    </row>
    <row r="3622" spans="1:3">
      <c r="A3622" s="20">
        <v>41790</v>
      </c>
      <c r="B3622" s="35" t="s">
        <v>376</v>
      </c>
      <c r="C3622" s="37">
        <v>18.8</v>
      </c>
    </row>
    <row r="3623" spans="1:3">
      <c r="A3623" s="20">
        <v>41790</v>
      </c>
      <c r="B3623" s="35" t="s">
        <v>377</v>
      </c>
      <c r="C3623" s="37">
        <v>17.899999999999999</v>
      </c>
    </row>
    <row r="3624" spans="1:3">
      <c r="A3624" s="20">
        <v>41790</v>
      </c>
      <c r="B3624" s="35" t="s">
        <v>378</v>
      </c>
      <c r="C3624" s="37">
        <v>15.1</v>
      </c>
    </row>
    <row r="3625" spans="1:3">
      <c r="A3625" s="20">
        <v>41790</v>
      </c>
      <c r="B3625" s="35" t="s">
        <v>379</v>
      </c>
      <c r="C3625" s="37">
        <v>13.2</v>
      </c>
    </row>
    <row r="3626" spans="1:3">
      <c r="A3626" s="20">
        <v>41790</v>
      </c>
      <c r="B3626" s="35" t="s">
        <v>380</v>
      </c>
      <c r="C3626" s="37">
        <v>12.4</v>
      </c>
    </row>
    <row r="3627" spans="1:3">
      <c r="A3627" s="20">
        <v>41790</v>
      </c>
      <c r="B3627" s="35" t="s">
        <v>381</v>
      </c>
      <c r="C3627" s="37">
        <v>11.5</v>
      </c>
    </row>
    <row r="3628" spans="1:3">
      <c r="A3628" s="20">
        <v>41790</v>
      </c>
      <c r="B3628" s="35" t="s">
        <v>382</v>
      </c>
      <c r="C3628" s="37">
        <v>10.9</v>
      </c>
    </row>
    <row r="3629" spans="1:3">
      <c r="A3629" s="20">
        <v>41790</v>
      </c>
      <c r="B3629" s="35" t="s">
        <v>383</v>
      </c>
      <c r="C3629" s="37">
        <v>10.1</v>
      </c>
    </row>
    <row r="3630" spans="1:3">
      <c r="A3630" s="20">
        <v>41791</v>
      </c>
      <c r="B3630" s="35" t="s">
        <v>360</v>
      </c>
      <c r="C3630" s="37">
        <v>9.8000000000000007</v>
      </c>
    </row>
    <row r="3631" spans="1:3">
      <c r="A3631" s="20">
        <v>41791</v>
      </c>
      <c r="B3631" s="35" t="s">
        <v>361</v>
      </c>
      <c r="C3631" s="37">
        <v>9.6</v>
      </c>
    </row>
    <row r="3632" spans="1:3">
      <c r="A3632" s="20">
        <v>41791</v>
      </c>
      <c r="B3632" s="35" t="s">
        <v>362</v>
      </c>
      <c r="C3632" s="37">
        <v>9.5</v>
      </c>
    </row>
    <row r="3633" spans="1:3">
      <c r="A3633" s="20">
        <v>41791</v>
      </c>
      <c r="B3633" s="35" t="s">
        <v>363</v>
      </c>
      <c r="C3633" s="37">
        <v>9.1999999999999993</v>
      </c>
    </row>
    <row r="3634" spans="1:3">
      <c r="A3634" s="20">
        <v>41791</v>
      </c>
      <c r="B3634" s="35" t="s">
        <v>364</v>
      </c>
      <c r="C3634" s="37">
        <v>9.3000000000000007</v>
      </c>
    </row>
    <row r="3635" spans="1:3">
      <c r="A3635" s="20">
        <v>41791</v>
      </c>
      <c r="B3635" s="35" t="s">
        <v>365</v>
      </c>
      <c r="C3635" s="37">
        <v>9.1999999999999993</v>
      </c>
    </row>
    <row r="3636" spans="1:3">
      <c r="A3636" s="20">
        <v>41791</v>
      </c>
      <c r="B3636" s="35" t="s">
        <v>366</v>
      </c>
      <c r="C3636" s="37">
        <v>9.1999999999999993</v>
      </c>
    </row>
    <row r="3637" spans="1:3">
      <c r="A3637" s="20">
        <v>41791</v>
      </c>
      <c r="B3637" s="35" t="s">
        <v>367</v>
      </c>
      <c r="C3637" s="37">
        <v>9.3000000000000007</v>
      </c>
    </row>
    <row r="3638" spans="1:3">
      <c r="A3638" s="20">
        <v>41791</v>
      </c>
      <c r="B3638" s="35" t="s">
        <v>368</v>
      </c>
      <c r="C3638" s="37">
        <v>10</v>
      </c>
    </row>
    <row r="3639" spans="1:3">
      <c r="A3639" s="20">
        <v>41791</v>
      </c>
      <c r="B3639" s="35" t="s">
        <v>369</v>
      </c>
      <c r="C3639" s="37">
        <v>10.7</v>
      </c>
    </row>
    <row r="3640" spans="1:3">
      <c r="A3640" s="20">
        <v>41791</v>
      </c>
      <c r="B3640" s="35" t="s">
        <v>370</v>
      </c>
      <c r="C3640" s="37">
        <v>11.3</v>
      </c>
    </row>
    <row r="3641" spans="1:3">
      <c r="A3641" s="20">
        <v>41791</v>
      </c>
      <c r="B3641" s="35" t="s">
        <v>371</v>
      </c>
      <c r="C3641" s="37">
        <v>12.8</v>
      </c>
    </row>
    <row r="3642" spans="1:3">
      <c r="A3642" s="20">
        <v>41791</v>
      </c>
      <c r="B3642" s="35" t="s">
        <v>372</v>
      </c>
      <c r="C3642" s="37">
        <v>12.4</v>
      </c>
    </row>
    <row r="3643" spans="1:3">
      <c r="A3643" s="20">
        <v>41791</v>
      </c>
      <c r="B3643" s="35" t="s">
        <v>373</v>
      </c>
      <c r="C3643" s="37">
        <v>10.9</v>
      </c>
    </row>
    <row r="3644" spans="1:3">
      <c r="A3644" s="20">
        <v>41791</v>
      </c>
      <c r="B3644" s="35" t="s">
        <v>374</v>
      </c>
      <c r="C3644" s="37">
        <v>9.5</v>
      </c>
    </row>
    <row r="3645" spans="1:3">
      <c r="A3645" s="20">
        <v>41791</v>
      </c>
      <c r="B3645" s="35" t="s">
        <v>375</v>
      </c>
      <c r="C3645" s="37">
        <v>9.9</v>
      </c>
    </row>
    <row r="3646" spans="1:3">
      <c r="A3646" s="20">
        <v>41791</v>
      </c>
      <c r="B3646" s="35" t="s">
        <v>376</v>
      </c>
      <c r="C3646" s="37">
        <v>9.6</v>
      </c>
    </row>
    <row r="3647" spans="1:3">
      <c r="A3647" s="20">
        <v>41791</v>
      </c>
      <c r="B3647" s="35" t="s">
        <v>377</v>
      </c>
      <c r="C3647" s="37">
        <v>9.6999999999999993</v>
      </c>
    </row>
    <row r="3648" spans="1:3">
      <c r="A3648" s="20">
        <v>41791</v>
      </c>
      <c r="B3648" s="35" t="s">
        <v>378</v>
      </c>
      <c r="C3648" s="37">
        <v>9.1999999999999993</v>
      </c>
    </row>
    <row r="3649" spans="1:3">
      <c r="A3649" s="20">
        <v>41791</v>
      </c>
      <c r="B3649" s="35" t="s">
        <v>379</v>
      </c>
      <c r="C3649" s="37">
        <v>8.9</v>
      </c>
    </row>
    <row r="3650" spans="1:3">
      <c r="A3650" s="20">
        <v>41791</v>
      </c>
      <c r="B3650" s="35" t="s">
        <v>380</v>
      </c>
      <c r="C3650" s="37">
        <v>9</v>
      </c>
    </row>
    <row r="3651" spans="1:3">
      <c r="A3651" s="20">
        <v>41791</v>
      </c>
      <c r="B3651" s="35" t="s">
        <v>381</v>
      </c>
      <c r="C3651" s="37">
        <v>8.9</v>
      </c>
    </row>
    <row r="3652" spans="1:3">
      <c r="A3652" s="20">
        <v>41791</v>
      </c>
      <c r="B3652" s="35" t="s">
        <v>382</v>
      </c>
      <c r="C3652" s="37">
        <v>8.8000000000000007</v>
      </c>
    </row>
    <row r="3653" spans="1:3">
      <c r="A3653" s="20">
        <v>41791</v>
      </c>
      <c r="B3653" s="35" t="s">
        <v>383</v>
      </c>
      <c r="C3653" s="37">
        <v>8.8000000000000007</v>
      </c>
    </row>
    <row r="3654" spans="1:3">
      <c r="A3654" s="20">
        <v>41792</v>
      </c>
      <c r="B3654" s="35" t="s">
        <v>360</v>
      </c>
      <c r="C3654" s="37">
        <v>8.6</v>
      </c>
    </row>
    <row r="3655" spans="1:3">
      <c r="A3655" s="20">
        <v>41792</v>
      </c>
      <c r="B3655" s="35" t="s">
        <v>361</v>
      </c>
      <c r="C3655" s="37">
        <v>8.6</v>
      </c>
    </row>
    <row r="3656" spans="1:3">
      <c r="A3656" s="20">
        <v>41792</v>
      </c>
      <c r="B3656" s="35" t="s">
        <v>362</v>
      </c>
      <c r="C3656" s="37">
        <v>8.4</v>
      </c>
    </row>
    <row r="3657" spans="1:3">
      <c r="A3657" s="20">
        <v>41792</v>
      </c>
      <c r="B3657" s="35" t="s">
        <v>363</v>
      </c>
      <c r="C3657" s="37">
        <v>8.6</v>
      </c>
    </row>
    <row r="3658" spans="1:3">
      <c r="A3658" s="20">
        <v>41792</v>
      </c>
      <c r="B3658" s="35" t="s">
        <v>364</v>
      </c>
      <c r="C3658" s="37">
        <v>8.6999999999999993</v>
      </c>
    </row>
    <row r="3659" spans="1:3">
      <c r="A3659" s="20">
        <v>41792</v>
      </c>
      <c r="B3659" s="35" t="s">
        <v>365</v>
      </c>
      <c r="C3659" s="37">
        <v>8.6999999999999993</v>
      </c>
    </row>
    <row r="3660" spans="1:3">
      <c r="A3660" s="20">
        <v>41792</v>
      </c>
      <c r="B3660" s="35" t="s">
        <v>366</v>
      </c>
      <c r="C3660" s="37">
        <v>8.6</v>
      </c>
    </row>
    <row r="3661" spans="1:3">
      <c r="A3661" s="20">
        <v>41792</v>
      </c>
      <c r="B3661" s="35" t="s">
        <v>367</v>
      </c>
      <c r="C3661" s="37">
        <v>9</v>
      </c>
    </row>
    <row r="3662" spans="1:3">
      <c r="A3662" s="20">
        <v>41792</v>
      </c>
      <c r="B3662" s="35" t="s">
        <v>368</v>
      </c>
      <c r="C3662" s="37">
        <v>9.5</v>
      </c>
    </row>
    <row r="3663" spans="1:3">
      <c r="A3663" s="20">
        <v>41792</v>
      </c>
      <c r="B3663" s="35" t="s">
        <v>369</v>
      </c>
      <c r="C3663" s="37">
        <v>9.1</v>
      </c>
    </row>
    <row r="3664" spans="1:3">
      <c r="A3664" s="20">
        <v>41792</v>
      </c>
      <c r="B3664" s="35" t="s">
        <v>370</v>
      </c>
      <c r="C3664" s="37">
        <v>10.4</v>
      </c>
    </row>
    <row r="3665" spans="1:3">
      <c r="A3665" s="20">
        <v>41792</v>
      </c>
      <c r="B3665" s="35" t="s">
        <v>371</v>
      </c>
      <c r="C3665" s="37">
        <v>12.5</v>
      </c>
    </row>
    <row r="3666" spans="1:3">
      <c r="A3666" s="20">
        <v>41792</v>
      </c>
      <c r="B3666" s="35" t="s">
        <v>372</v>
      </c>
      <c r="C3666" s="37">
        <v>13.7</v>
      </c>
    </row>
    <row r="3667" spans="1:3">
      <c r="A3667" s="20">
        <v>41792</v>
      </c>
      <c r="B3667" s="35" t="s">
        <v>373</v>
      </c>
      <c r="C3667" s="37">
        <v>12.4</v>
      </c>
    </row>
    <row r="3668" spans="1:3">
      <c r="A3668" s="20">
        <v>41792</v>
      </c>
      <c r="B3668" s="35" t="s">
        <v>374</v>
      </c>
      <c r="C3668" s="37">
        <v>12.3</v>
      </c>
    </row>
    <row r="3669" spans="1:3">
      <c r="A3669" s="20">
        <v>41792</v>
      </c>
      <c r="B3669" s="35" t="s">
        <v>375</v>
      </c>
      <c r="C3669" s="37">
        <v>11.7</v>
      </c>
    </row>
    <row r="3670" spans="1:3">
      <c r="A3670" s="20">
        <v>41792</v>
      </c>
      <c r="B3670" s="35" t="s">
        <v>376</v>
      </c>
      <c r="C3670" s="37">
        <v>11.2</v>
      </c>
    </row>
    <row r="3671" spans="1:3">
      <c r="A3671" s="20">
        <v>41792</v>
      </c>
      <c r="B3671" s="35" t="s">
        <v>377</v>
      </c>
      <c r="C3671" s="37">
        <v>10.6</v>
      </c>
    </row>
    <row r="3672" spans="1:3">
      <c r="A3672" s="20">
        <v>41792</v>
      </c>
      <c r="B3672" s="35" t="s">
        <v>378</v>
      </c>
      <c r="C3672" s="37">
        <v>9.9</v>
      </c>
    </row>
    <row r="3673" spans="1:3">
      <c r="A3673" s="20">
        <v>41792</v>
      </c>
      <c r="B3673" s="35" t="s">
        <v>379</v>
      </c>
      <c r="C3673" s="37">
        <v>9.6999999999999993</v>
      </c>
    </row>
    <row r="3674" spans="1:3">
      <c r="A3674" s="20">
        <v>41792</v>
      </c>
      <c r="B3674" s="35" t="s">
        <v>380</v>
      </c>
      <c r="C3674" s="37">
        <v>9.6</v>
      </c>
    </row>
    <row r="3675" spans="1:3">
      <c r="A3675" s="20">
        <v>41792</v>
      </c>
      <c r="B3675" s="35" t="s">
        <v>381</v>
      </c>
      <c r="C3675" s="37">
        <v>9.3000000000000007</v>
      </c>
    </row>
    <row r="3676" spans="1:3">
      <c r="A3676" s="20">
        <v>41792</v>
      </c>
      <c r="B3676" s="35" t="s">
        <v>382</v>
      </c>
      <c r="C3676" s="37">
        <v>9.1999999999999993</v>
      </c>
    </row>
    <row r="3677" spans="1:3">
      <c r="A3677" s="20">
        <v>41792</v>
      </c>
      <c r="B3677" s="35" t="s">
        <v>383</v>
      </c>
      <c r="C3677" s="37">
        <v>9.1</v>
      </c>
    </row>
    <row r="3678" spans="1:3">
      <c r="A3678" s="20">
        <v>41793</v>
      </c>
      <c r="B3678" s="35" t="s">
        <v>360</v>
      </c>
      <c r="C3678" s="37">
        <v>9</v>
      </c>
    </row>
    <row r="3679" spans="1:3">
      <c r="A3679" s="20">
        <v>41793</v>
      </c>
      <c r="B3679" s="35" t="s">
        <v>361</v>
      </c>
      <c r="C3679" s="37">
        <v>8.9</v>
      </c>
    </row>
    <row r="3680" spans="1:3">
      <c r="A3680" s="20">
        <v>41793</v>
      </c>
      <c r="B3680" s="35" t="s">
        <v>362</v>
      </c>
      <c r="C3680" s="37">
        <v>8.1</v>
      </c>
    </row>
    <row r="3681" spans="1:3">
      <c r="A3681" s="20">
        <v>41793</v>
      </c>
      <c r="B3681" s="35" t="s">
        <v>363</v>
      </c>
      <c r="C3681" s="37">
        <v>7.5</v>
      </c>
    </row>
    <row r="3682" spans="1:3">
      <c r="A3682" s="20">
        <v>41793</v>
      </c>
      <c r="B3682" s="35" t="s">
        <v>364</v>
      </c>
      <c r="C3682" s="37">
        <v>8.1</v>
      </c>
    </row>
    <row r="3683" spans="1:3">
      <c r="A3683" s="20">
        <v>41793</v>
      </c>
      <c r="B3683" s="35" t="s">
        <v>365</v>
      </c>
      <c r="C3683" s="37">
        <v>10.9</v>
      </c>
    </row>
    <row r="3684" spans="1:3">
      <c r="A3684" s="20">
        <v>41793</v>
      </c>
      <c r="B3684" s="35" t="s">
        <v>366</v>
      </c>
      <c r="C3684" s="37">
        <v>13.1</v>
      </c>
    </row>
    <row r="3685" spans="1:3">
      <c r="A3685" s="20">
        <v>41793</v>
      </c>
      <c r="B3685" s="35" t="s">
        <v>367</v>
      </c>
      <c r="C3685" s="37">
        <v>14.9</v>
      </c>
    </row>
    <row r="3686" spans="1:3">
      <c r="A3686" s="20">
        <v>41793</v>
      </c>
      <c r="B3686" s="35" t="s">
        <v>368</v>
      </c>
      <c r="C3686" s="37">
        <v>15.8</v>
      </c>
    </row>
    <row r="3687" spans="1:3">
      <c r="A3687" s="20">
        <v>41793</v>
      </c>
      <c r="B3687" s="35" t="s">
        <v>369</v>
      </c>
      <c r="C3687" s="37">
        <v>15.9</v>
      </c>
    </row>
    <row r="3688" spans="1:3">
      <c r="A3688" s="20">
        <v>41793</v>
      </c>
      <c r="B3688" s="35" t="s">
        <v>370</v>
      </c>
      <c r="C3688" s="37">
        <v>18.8</v>
      </c>
    </row>
    <row r="3689" spans="1:3">
      <c r="A3689" s="20">
        <v>41793</v>
      </c>
      <c r="B3689" s="35" t="s">
        <v>371</v>
      </c>
      <c r="C3689" s="37">
        <v>19.600000000000001</v>
      </c>
    </row>
    <row r="3690" spans="1:3">
      <c r="A3690" s="20">
        <v>41793</v>
      </c>
      <c r="B3690" s="35" t="s">
        <v>372</v>
      </c>
      <c r="C3690" s="37">
        <v>20</v>
      </c>
    </row>
    <row r="3691" spans="1:3">
      <c r="A3691" s="20">
        <v>41793</v>
      </c>
      <c r="B3691" s="35" t="s">
        <v>373</v>
      </c>
      <c r="C3691" s="37">
        <v>21.4</v>
      </c>
    </row>
    <row r="3692" spans="1:3">
      <c r="A3692" s="20">
        <v>41793</v>
      </c>
      <c r="B3692" s="35" t="s">
        <v>374</v>
      </c>
      <c r="C3692" s="37">
        <v>20.7</v>
      </c>
    </row>
    <row r="3693" spans="1:3">
      <c r="A3693" s="20">
        <v>41793</v>
      </c>
      <c r="B3693" s="35" t="s">
        <v>375</v>
      </c>
      <c r="C3693" s="37">
        <v>19.5</v>
      </c>
    </row>
    <row r="3694" spans="1:3">
      <c r="A3694" s="20">
        <v>41793</v>
      </c>
      <c r="B3694" s="35" t="s">
        <v>376</v>
      </c>
      <c r="C3694" s="37">
        <v>17.899999999999999</v>
      </c>
    </row>
    <row r="3695" spans="1:3">
      <c r="A3695" s="20">
        <v>41793</v>
      </c>
      <c r="B3695" s="35" t="s">
        <v>377</v>
      </c>
      <c r="C3695" s="37">
        <v>14.9</v>
      </c>
    </row>
    <row r="3696" spans="1:3">
      <c r="A3696" s="20">
        <v>41793</v>
      </c>
      <c r="B3696" s="35" t="s">
        <v>378</v>
      </c>
      <c r="C3696" s="37">
        <v>13</v>
      </c>
    </row>
    <row r="3697" spans="1:3">
      <c r="A3697" s="20">
        <v>41793</v>
      </c>
      <c r="B3697" s="35" t="s">
        <v>379</v>
      </c>
      <c r="C3697" s="37">
        <v>12.2</v>
      </c>
    </row>
    <row r="3698" spans="1:3">
      <c r="A3698" s="20">
        <v>41793</v>
      </c>
      <c r="B3698" s="35" t="s">
        <v>380</v>
      </c>
      <c r="C3698" s="37">
        <v>11.7</v>
      </c>
    </row>
    <row r="3699" spans="1:3">
      <c r="A3699" s="20">
        <v>41793</v>
      </c>
      <c r="B3699" s="35" t="s">
        <v>381</v>
      </c>
      <c r="C3699" s="37">
        <v>10.8</v>
      </c>
    </row>
    <row r="3700" spans="1:3">
      <c r="A3700" s="20">
        <v>41793</v>
      </c>
      <c r="B3700" s="35" t="s">
        <v>382</v>
      </c>
      <c r="C3700" s="37">
        <v>10.3</v>
      </c>
    </row>
    <row r="3701" spans="1:3">
      <c r="A3701" s="20">
        <v>41793</v>
      </c>
      <c r="B3701" s="35" t="s">
        <v>383</v>
      </c>
      <c r="C3701" s="37">
        <v>10.199999999999999</v>
      </c>
    </row>
    <row r="3702" spans="1:3">
      <c r="A3702" s="20">
        <v>41794</v>
      </c>
      <c r="B3702" s="35" t="s">
        <v>360</v>
      </c>
      <c r="C3702" s="37">
        <v>9.9</v>
      </c>
    </row>
    <row r="3703" spans="1:3">
      <c r="A3703" s="20">
        <v>41794</v>
      </c>
      <c r="B3703" s="35" t="s">
        <v>361</v>
      </c>
      <c r="C3703" s="37">
        <v>9.6999999999999993</v>
      </c>
    </row>
    <row r="3704" spans="1:3">
      <c r="A3704" s="20">
        <v>41794</v>
      </c>
      <c r="B3704" s="35" t="s">
        <v>362</v>
      </c>
      <c r="C3704" s="37">
        <v>9.6999999999999993</v>
      </c>
    </row>
    <row r="3705" spans="1:3">
      <c r="A3705" s="20">
        <v>41794</v>
      </c>
      <c r="B3705" s="35" t="s">
        <v>363</v>
      </c>
      <c r="C3705" s="37">
        <v>10.6</v>
      </c>
    </row>
    <row r="3706" spans="1:3">
      <c r="A3706" s="20">
        <v>41794</v>
      </c>
      <c r="B3706" s="35" t="s">
        <v>364</v>
      </c>
      <c r="C3706" s="37">
        <v>11.1</v>
      </c>
    </row>
    <row r="3707" spans="1:3">
      <c r="A3707" s="20">
        <v>41794</v>
      </c>
      <c r="B3707" s="35" t="s">
        <v>365</v>
      </c>
      <c r="C3707" s="37">
        <v>11.4</v>
      </c>
    </row>
    <row r="3708" spans="1:3">
      <c r="A3708" s="20">
        <v>41794</v>
      </c>
      <c r="B3708" s="35" t="s">
        <v>366</v>
      </c>
      <c r="C3708" s="37">
        <v>12.7</v>
      </c>
    </row>
    <row r="3709" spans="1:3">
      <c r="A3709" s="20">
        <v>41794</v>
      </c>
      <c r="B3709" s="35" t="s">
        <v>367</v>
      </c>
      <c r="C3709" s="37">
        <v>14.3</v>
      </c>
    </row>
    <row r="3710" spans="1:3">
      <c r="A3710" s="20">
        <v>41794</v>
      </c>
      <c r="B3710" s="35" t="s">
        <v>368</v>
      </c>
      <c r="C3710" s="37">
        <v>14.4</v>
      </c>
    </row>
    <row r="3711" spans="1:3">
      <c r="A3711" s="20">
        <v>41794</v>
      </c>
      <c r="B3711" s="35" t="s">
        <v>369</v>
      </c>
      <c r="C3711" s="37">
        <v>14.9</v>
      </c>
    </row>
    <row r="3712" spans="1:3">
      <c r="A3712" s="20">
        <v>41794</v>
      </c>
      <c r="B3712" s="35" t="s">
        <v>370</v>
      </c>
      <c r="C3712" s="37">
        <v>15</v>
      </c>
    </row>
    <row r="3713" spans="1:3">
      <c r="A3713" s="20">
        <v>41794</v>
      </c>
      <c r="B3713" s="35" t="s">
        <v>371</v>
      </c>
      <c r="C3713" s="37">
        <v>15.6</v>
      </c>
    </row>
    <row r="3714" spans="1:3">
      <c r="A3714" s="20">
        <v>41794</v>
      </c>
      <c r="B3714" s="35" t="s">
        <v>372</v>
      </c>
      <c r="C3714" s="37">
        <v>13.7</v>
      </c>
    </row>
    <row r="3715" spans="1:3">
      <c r="A3715" s="20">
        <v>41794</v>
      </c>
      <c r="B3715" s="35" t="s">
        <v>373</v>
      </c>
      <c r="C3715" s="37">
        <v>14.4</v>
      </c>
    </row>
    <row r="3716" spans="1:3">
      <c r="A3716" s="20">
        <v>41794</v>
      </c>
      <c r="B3716" s="35" t="s">
        <v>374</v>
      </c>
      <c r="C3716" s="37">
        <v>15.1</v>
      </c>
    </row>
    <row r="3717" spans="1:3">
      <c r="A3717" s="20">
        <v>41794</v>
      </c>
      <c r="B3717" s="35" t="s">
        <v>375</v>
      </c>
      <c r="C3717" s="37">
        <v>15.1</v>
      </c>
    </row>
    <row r="3718" spans="1:3">
      <c r="A3718" s="20">
        <v>41794</v>
      </c>
      <c r="B3718" s="35" t="s">
        <v>376</v>
      </c>
      <c r="C3718" s="37">
        <v>15.1</v>
      </c>
    </row>
    <row r="3719" spans="1:3">
      <c r="A3719" s="20">
        <v>41794</v>
      </c>
      <c r="B3719" s="35" t="s">
        <v>377</v>
      </c>
      <c r="C3719" s="37">
        <v>13.9</v>
      </c>
    </row>
    <row r="3720" spans="1:3">
      <c r="A3720" s="20">
        <v>41794</v>
      </c>
      <c r="B3720" s="35" t="s">
        <v>378</v>
      </c>
      <c r="C3720" s="37">
        <v>13.6</v>
      </c>
    </row>
    <row r="3721" spans="1:3">
      <c r="A3721" s="20">
        <v>41794</v>
      </c>
      <c r="B3721" s="35" t="s">
        <v>379</v>
      </c>
      <c r="C3721" s="37">
        <v>12.3</v>
      </c>
    </row>
    <row r="3722" spans="1:3">
      <c r="A3722" s="20">
        <v>41794</v>
      </c>
      <c r="B3722" s="35" t="s">
        <v>380</v>
      </c>
      <c r="C3722" s="37">
        <v>12</v>
      </c>
    </row>
    <row r="3723" spans="1:3">
      <c r="A3723" s="20">
        <v>41794</v>
      </c>
      <c r="B3723" s="35" t="s">
        <v>381</v>
      </c>
      <c r="C3723" s="37">
        <v>11.9</v>
      </c>
    </row>
    <row r="3724" spans="1:3">
      <c r="A3724" s="20">
        <v>41794</v>
      </c>
      <c r="B3724" s="35" t="s">
        <v>382</v>
      </c>
      <c r="C3724" s="37">
        <v>11.2</v>
      </c>
    </row>
    <row r="3725" spans="1:3">
      <c r="A3725" s="20">
        <v>41794</v>
      </c>
      <c r="B3725" s="35" t="s">
        <v>383</v>
      </c>
      <c r="C3725" s="37">
        <v>11.1</v>
      </c>
    </row>
    <row r="3726" spans="1:3">
      <c r="A3726" s="20">
        <v>41795</v>
      </c>
      <c r="B3726" s="35" t="s">
        <v>360</v>
      </c>
      <c r="C3726" s="37">
        <v>10.7</v>
      </c>
    </row>
    <row r="3727" spans="1:3">
      <c r="A3727" s="20">
        <v>41795</v>
      </c>
      <c r="B3727" s="35" t="s">
        <v>361</v>
      </c>
      <c r="C3727" s="37">
        <v>10.8</v>
      </c>
    </row>
    <row r="3728" spans="1:3">
      <c r="A3728" s="20">
        <v>41795</v>
      </c>
      <c r="B3728" s="35" t="s">
        <v>362</v>
      </c>
      <c r="C3728" s="37">
        <v>10.6</v>
      </c>
    </row>
    <row r="3729" spans="1:3">
      <c r="A3729" s="20">
        <v>41795</v>
      </c>
      <c r="B3729" s="35" t="s">
        <v>363</v>
      </c>
      <c r="C3729" s="37">
        <v>10</v>
      </c>
    </row>
    <row r="3730" spans="1:3">
      <c r="A3730" s="20">
        <v>41795</v>
      </c>
      <c r="B3730" s="35" t="s">
        <v>364</v>
      </c>
      <c r="C3730" s="37">
        <v>10.5</v>
      </c>
    </row>
    <row r="3731" spans="1:3">
      <c r="A3731" s="20">
        <v>41795</v>
      </c>
      <c r="B3731" s="35" t="s">
        <v>365</v>
      </c>
      <c r="C3731" s="37">
        <v>11.1</v>
      </c>
    </row>
    <row r="3732" spans="1:3">
      <c r="A3732" s="20">
        <v>41795</v>
      </c>
      <c r="B3732" s="35" t="s">
        <v>366</v>
      </c>
      <c r="C3732" s="37">
        <v>12.9</v>
      </c>
    </row>
    <row r="3733" spans="1:3">
      <c r="A3733" s="20">
        <v>41795</v>
      </c>
      <c r="B3733" s="35" t="s">
        <v>367</v>
      </c>
      <c r="C3733" s="37">
        <v>13.8</v>
      </c>
    </row>
    <row r="3734" spans="1:3">
      <c r="A3734" s="20">
        <v>41795</v>
      </c>
      <c r="B3734" s="35" t="s">
        <v>368</v>
      </c>
      <c r="C3734" s="37">
        <v>14.4</v>
      </c>
    </row>
    <row r="3735" spans="1:3">
      <c r="A3735" s="20">
        <v>41795</v>
      </c>
      <c r="B3735" s="35" t="s">
        <v>369</v>
      </c>
      <c r="C3735" s="37">
        <v>15</v>
      </c>
    </row>
    <row r="3736" spans="1:3">
      <c r="A3736" s="20">
        <v>41795</v>
      </c>
      <c r="B3736" s="35" t="s">
        <v>370</v>
      </c>
      <c r="C3736" s="37">
        <v>15</v>
      </c>
    </row>
    <row r="3737" spans="1:3">
      <c r="A3737" s="20">
        <v>41795</v>
      </c>
      <c r="B3737" s="35" t="s">
        <v>371</v>
      </c>
      <c r="C3737" s="37">
        <v>15.4</v>
      </c>
    </row>
    <row r="3738" spans="1:3">
      <c r="A3738" s="20">
        <v>41795</v>
      </c>
      <c r="B3738" s="35" t="s">
        <v>372</v>
      </c>
      <c r="C3738" s="37">
        <v>14.9</v>
      </c>
    </row>
    <row r="3739" spans="1:3">
      <c r="A3739" s="20">
        <v>41795</v>
      </c>
      <c r="B3739" s="35" t="s">
        <v>373</v>
      </c>
      <c r="C3739" s="37">
        <v>13.7</v>
      </c>
    </row>
    <row r="3740" spans="1:3">
      <c r="A3740" s="20">
        <v>41795</v>
      </c>
      <c r="B3740" s="35" t="s">
        <v>374</v>
      </c>
      <c r="C3740" s="37">
        <v>12.9</v>
      </c>
    </row>
    <row r="3741" spans="1:3">
      <c r="A3741" s="20">
        <v>41795</v>
      </c>
      <c r="B3741" s="35" t="s">
        <v>375</v>
      </c>
      <c r="C3741" s="37">
        <v>12.6</v>
      </c>
    </row>
    <row r="3742" spans="1:3">
      <c r="A3742" s="20">
        <v>41795</v>
      </c>
      <c r="B3742" s="35" t="s">
        <v>376</v>
      </c>
      <c r="C3742" s="37">
        <v>12.3</v>
      </c>
    </row>
    <row r="3743" spans="1:3">
      <c r="A3743" s="20">
        <v>41795</v>
      </c>
      <c r="B3743" s="35" t="s">
        <v>377</v>
      </c>
      <c r="C3743" s="37">
        <v>11.5</v>
      </c>
    </row>
    <row r="3744" spans="1:3">
      <c r="A3744" s="20">
        <v>41795</v>
      </c>
      <c r="B3744" s="35" t="s">
        <v>378</v>
      </c>
      <c r="C3744" s="37">
        <v>11.4</v>
      </c>
    </row>
    <row r="3745" spans="1:3">
      <c r="A3745" s="20">
        <v>41795</v>
      </c>
      <c r="B3745" s="35" t="s">
        <v>379</v>
      </c>
      <c r="C3745" s="37">
        <v>10.6</v>
      </c>
    </row>
    <row r="3746" spans="1:3">
      <c r="A3746" s="20">
        <v>41795</v>
      </c>
      <c r="B3746" s="35" t="s">
        <v>380</v>
      </c>
      <c r="C3746" s="37">
        <v>10.5</v>
      </c>
    </row>
    <row r="3747" spans="1:3">
      <c r="A3747" s="20">
        <v>41795</v>
      </c>
      <c r="B3747" s="35" t="s">
        <v>381</v>
      </c>
      <c r="C3747" s="37">
        <v>9.8000000000000007</v>
      </c>
    </row>
    <row r="3748" spans="1:3">
      <c r="A3748" s="20">
        <v>41795</v>
      </c>
      <c r="B3748" s="35" t="s">
        <v>382</v>
      </c>
      <c r="C3748" s="37">
        <v>9.6999999999999993</v>
      </c>
    </row>
    <row r="3749" spans="1:3">
      <c r="A3749" s="20">
        <v>41795</v>
      </c>
      <c r="B3749" s="35" t="s">
        <v>383</v>
      </c>
      <c r="C3749" s="37">
        <v>9.4</v>
      </c>
    </row>
    <row r="3750" spans="1:3">
      <c r="A3750" s="20">
        <v>41796</v>
      </c>
      <c r="B3750" s="35" t="s">
        <v>360</v>
      </c>
      <c r="C3750" s="37">
        <v>9.3000000000000007</v>
      </c>
    </row>
    <row r="3751" spans="1:3">
      <c r="A3751" s="20">
        <v>41796</v>
      </c>
      <c r="B3751" s="35" t="s">
        <v>361</v>
      </c>
      <c r="C3751" s="37">
        <v>9.3000000000000007</v>
      </c>
    </row>
    <row r="3752" spans="1:3">
      <c r="A3752" s="20">
        <v>41796</v>
      </c>
      <c r="B3752" s="35" t="s">
        <v>362</v>
      </c>
      <c r="C3752" s="37">
        <v>9.1999999999999993</v>
      </c>
    </row>
    <row r="3753" spans="1:3">
      <c r="A3753" s="20">
        <v>41796</v>
      </c>
      <c r="B3753" s="35" t="s">
        <v>363</v>
      </c>
      <c r="C3753" s="37">
        <v>8.9</v>
      </c>
    </row>
    <row r="3754" spans="1:3">
      <c r="A3754" s="20">
        <v>41796</v>
      </c>
      <c r="B3754" s="35" t="s">
        <v>364</v>
      </c>
      <c r="C3754" s="37">
        <v>9.1</v>
      </c>
    </row>
    <row r="3755" spans="1:3">
      <c r="A3755" s="20">
        <v>41796</v>
      </c>
      <c r="B3755" s="35" t="s">
        <v>365</v>
      </c>
      <c r="C3755" s="37">
        <v>9.6</v>
      </c>
    </row>
    <row r="3756" spans="1:3">
      <c r="A3756" s="20">
        <v>41796</v>
      </c>
      <c r="B3756" s="35" t="s">
        <v>366</v>
      </c>
      <c r="C3756" s="37">
        <v>10.5</v>
      </c>
    </row>
    <row r="3757" spans="1:3">
      <c r="A3757" s="20">
        <v>41796</v>
      </c>
      <c r="B3757" s="35" t="s">
        <v>367</v>
      </c>
      <c r="C3757" s="37">
        <v>11.8</v>
      </c>
    </row>
    <row r="3758" spans="1:3">
      <c r="A3758" s="20">
        <v>41796</v>
      </c>
      <c r="B3758" s="35" t="s">
        <v>368</v>
      </c>
      <c r="C3758" s="37">
        <v>11.8</v>
      </c>
    </row>
    <row r="3759" spans="1:3">
      <c r="A3759" s="20">
        <v>41796</v>
      </c>
      <c r="B3759" s="35" t="s">
        <v>369</v>
      </c>
      <c r="C3759" s="37">
        <v>13.8</v>
      </c>
    </row>
    <row r="3760" spans="1:3">
      <c r="A3760" s="20">
        <v>41796</v>
      </c>
      <c r="B3760" s="35" t="s">
        <v>370</v>
      </c>
      <c r="C3760" s="37">
        <v>14.4</v>
      </c>
    </row>
    <row r="3761" spans="1:3">
      <c r="A3761" s="20">
        <v>41796</v>
      </c>
      <c r="B3761" s="35" t="s">
        <v>371</v>
      </c>
      <c r="C3761" s="37">
        <v>14.4</v>
      </c>
    </row>
    <row r="3762" spans="1:3">
      <c r="A3762" s="20">
        <v>41796</v>
      </c>
      <c r="B3762" s="35" t="s">
        <v>372</v>
      </c>
      <c r="C3762" s="37">
        <v>15.5</v>
      </c>
    </row>
    <row r="3763" spans="1:3">
      <c r="A3763" s="20">
        <v>41796</v>
      </c>
      <c r="B3763" s="35" t="s">
        <v>373</v>
      </c>
      <c r="C3763" s="37">
        <v>14.6</v>
      </c>
    </row>
    <row r="3764" spans="1:3">
      <c r="A3764" s="20">
        <v>41796</v>
      </c>
      <c r="B3764" s="35" t="s">
        <v>374</v>
      </c>
      <c r="C3764" s="37">
        <v>15.4</v>
      </c>
    </row>
    <row r="3765" spans="1:3">
      <c r="A3765" s="20">
        <v>41796</v>
      </c>
      <c r="B3765" s="35" t="s">
        <v>375</v>
      </c>
      <c r="C3765" s="37">
        <v>14.2</v>
      </c>
    </row>
    <row r="3766" spans="1:3">
      <c r="A3766" s="20">
        <v>41796</v>
      </c>
      <c r="B3766" s="35" t="s">
        <v>376</v>
      </c>
      <c r="C3766" s="37">
        <v>13.5</v>
      </c>
    </row>
    <row r="3767" spans="1:3">
      <c r="A3767" s="20">
        <v>41796</v>
      </c>
      <c r="B3767" s="35" t="s">
        <v>377</v>
      </c>
      <c r="C3767" s="37">
        <v>11.9</v>
      </c>
    </row>
    <row r="3768" spans="1:3">
      <c r="A3768" s="20">
        <v>41796</v>
      </c>
      <c r="B3768" s="35" t="s">
        <v>378</v>
      </c>
      <c r="C3768" s="37">
        <v>9.8000000000000007</v>
      </c>
    </row>
    <row r="3769" spans="1:3">
      <c r="A3769" s="20">
        <v>41796</v>
      </c>
      <c r="B3769" s="35" t="s">
        <v>379</v>
      </c>
      <c r="C3769" s="37">
        <v>8.9</v>
      </c>
    </row>
    <row r="3770" spans="1:3">
      <c r="A3770" s="20">
        <v>41796</v>
      </c>
      <c r="B3770" s="35" t="s">
        <v>380</v>
      </c>
      <c r="C3770" s="37">
        <v>8.1</v>
      </c>
    </row>
    <row r="3771" spans="1:3">
      <c r="A3771" s="20">
        <v>41796</v>
      </c>
      <c r="B3771" s="35" t="s">
        <v>381</v>
      </c>
      <c r="C3771" s="37">
        <v>8.1999999999999993</v>
      </c>
    </row>
    <row r="3772" spans="1:3">
      <c r="A3772" s="20">
        <v>41796</v>
      </c>
      <c r="B3772" s="35" t="s">
        <v>382</v>
      </c>
      <c r="C3772" s="37">
        <v>8.6999999999999993</v>
      </c>
    </row>
    <row r="3773" spans="1:3">
      <c r="A3773" s="20">
        <v>41796</v>
      </c>
      <c r="B3773" s="35" t="s">
        <v>383</v>
      </c>
      <c r="C3773" s="37">
        <v>8.5</v>
      </c>
    </row>
    <row r="3774" spans="1:3">
      <c r="A3774" s="20">
        <v>41797</v>
      </c>
      <c r="B3774" s="35" t="s">
        <v>360</v>
      </c>
      <c r="C3774" s="37">
        <v>8.6</v>
      </c>
    </row>
    <row r="3775" spans="1:3">
      <c r="A3775" s="20">
        <v>41797</v>
      </c>
      <c r="B3775" s="35" t="s">
        <v>361</v>
      </c>
      <c r="C3775" s="37">
        <v>8.6999999999999993</v>
      </c>
    </row>
    <row r="3776" spans="1:3">
      <c r="A3776" s="20">
        <v>41797</v>
      </c>
      <c r="B3776" s="35" t="s">
        <v>362</v>
      </c>
      <c r="C3776" s="37">
        <v>8.5</v>
      </c>
    </row>
    <row r="3777" spans="1:3">
      <c r="A3777" s="20">
        <v>41797</v>
      </c>
      <c r="B3777" s="35" t="s">
        <v>363</v>
      </c>
      <c r="C3777" s="37">
        <v>8.6</v>
      </c>
    </row>
    <row r="3778" spans="1:3">
      <c r="A3778" s="20">
        <v>41797</v>
      </c>
      <c r="B3778" s="35" t="s">
        <v>364</v>
      </c>
      <c r="C3778" s="37">
        <v>9</v>
      </c>
    </row>
    <row r="3779" spans="1:3">
      <c r="A3779" s="20">
        <v>41797</v>
      </c>
      <c r="B3779" s="35" t="s">
        <v>365</v>
      </c>
      <c r="C3779" s="37">
        <v>9.4</v>
      </c>
    </row>
    <row r="3780" spans="1:3">
      <c r="A3780" s="20">
        <v>41797</v>
      </c>
      <c r="B3780" s="35" t="s">
        <v>366</v>
      </c>
      <c r="C3780" s="37">
        <v>10.7</v>
      </c>
    </row>
    <row r="3781" spans="1:3">
      <c r="A3781" s="20">
        <v>41797</v>
      </c>
      <c r="B3781" s="35" t="s">
        <v>367</v>
      </c>
      <c r="C3781" s="37">
        <v>12.8</v>
      </c>
    </row>
    <row r="3782" spans="1:3">
      <c r="A3782" s="20">
        <v>41797</v>
      </c>
      <c r="B3782" s="35" t="s">
        <v>368</v>
      </c>
      <c r="C3782" s="37">
        <v>15.4</v>
      </c>
    </row>
    <row r="3783" spans="1:3">
      <c r="A3783" s="20">
        <v>41797</v>
      </c>
      <c r="B3783" s="35" t="s">
        <v>369</v>
      </c>
      <c r="C3783" s="37">
        <v>16.7</v>
      </c>
    </row>
    <row r="3784" spans="1:3">
      <c r="A3784" s="20">
        <v>41797</v>
      </c>
      <c r="B3784" s="35" t="s">
        <v>370</v>
      </c>
      <c r="C3784" s="37">
        <v>18.3</v>
      </c>
    </row>
    <row r="3785" spans="1:3">
      <c r="A3785" s="20">
        <v>41797</v>
      </c>
      <c r="B3785" s="35" t="s">
        <v>371</v>
      </c>
      <c r="C3785" s="37">
        <v>19.100000000000001</v>
      </c>
    </row>
    <row r="3786" spans="1:3">
      <c r="A3786" s="20">
        <v>41797</v>
      </c>
      <c r="B3786" s="35" t="s">
        <v>372</v>
      </c>
      <c r="C3786" s="37">
        <v>18.3</v>
      </c>
    </row>
    <row r="3787" spans="1:3">
      <c r="A3787" s="20">
        <v>41797</v>
      </c>
      <c r="B3787" s="35" t="s">
        <v>373</v>
      </c>
      <c r="C3787" s="37">
        <v>18.2</v>
      </c>
    </row>
    <row r="3788" spans="1:3">
      <c r="A3788" s="20">
        <v>41797</v>
      </c>
      <c r="B3788" s="35" t="s">
        <v>374</v>
      </c>
      <c r="C3788" s="37">
        <v>17.5</v>
      </c>
    </row>
    <row r="3789" spans="1:3">
      <c r="A3789" s="20">
        <v>41797</v>
      </c>
      <c r="B3789" s="35" t="s">
        <v>375</v>
      </c>
      <c r="C3789" s="37">
        <v>17.399999999999999</v>
      </c>
    </row>
    <row r="3790" spans="1:3">
      <c r="A3790" s="20">
        <v>41797</v>
      </c>
      <c r="B3790" s="35" t="s">
        <v>376</v>
      </c>
      <c r="C3790" s="37">
        <v>16.7</v>
      </c>
    </row>
    <row r="3791" spans="1:3">
      <c r="A3791" s="20">
        <v>41797</v>
      </c>
      <c r="B3791" s="35" t="s">
        <v>377</v>
      </c>
      <c r="C3791" s="37">
        <v>15.2</v>
      </c>
    </row>
    <row r="3792" spans="1:3">
      <c r="A3792" s="20">
        <v>41797</v>
      </c>
      <c r="B3792" s="35" t="s">
        <v>378</v>
      </c>
      <c r="C3792" s="37">
        <v>14</v>
      </c>
    </row>
    <row r="3793" spans="1:3">
      <c r="A3793" s="20">
        <v>41797</v>
      </c>
      <c r="B3793" s="35" t="s">
        <v>379</v>
      </c>
      <c r="C3793" s="37">
        <v>13</v>
      </c>
    </row>
    <row r="3794" spans="1:3">
      <c r="A3794" s="20">
        <v>41797</v>
      </c>
      <c r="B3794" s="35" t="s">
        <v>380</v>
      </c>
      <c r="C3794" s="37">
        <v>12.6</v>
      </c>
    </row>
    <row r="3795" spans="1:3">
      <c r="A3795" s="20">
        <v>41797</v>
      </c>
      <c r="B3795" s="35" t="s">
        <v>381</v>
      </c>
      <c r="C3795" s="37">
        <v>11.9</v>
      </c>
    </row>
    <row r="3796" spans="1:3">
      <c r="A3796" s="20">
        <v>41797</v>
      </c>
      <c r="B3796" s="35" t="s">
        <v>382</v>
      </c>
      <c r="C3796" s="37">
        <v>11.4</v>
      </c>
    </row>
    <row r="3797" spans="1:3">
      <c r="A3797" s="20">
        <v>41797</v>
      </c>
      <c r="B3797" s="35" t="s">
        <v>383</v>
      </c>
      <c r="C3797" s="37">
        <v>10.9</v>
      </c>
    </row>
    <row r="3798" spans="1:3">
      <c r="A3798" s="20">
        <v>41798</v>
      </c>
      <c r="B3798" s="35" t="s">
        <v>360</v>
      </c>
      <c r="C3798" s="37">
        <v>9.5</v>
      </c>
    </row>
    <row r="3799" spans="1:3">
      <c r="A3799" s="20">
        <v>41798</v>
      </c>
      <c r="B3799" s="35" t="s">
        <v>361</v>
      </c>
      <c r="C3799" s="37">
        <v>9.1999999999999993</v>
      </c>
    </row>
    <row r="3800" spans="1:3">
      <c r="A3800" s="20">
        <v>41798</v>
      </c>
      <c r="B3800" s="35" t="s">
        <v>362</v>
      </c>
      <c r="C3800" s="37">
        <v>9.3000000000000007</v>
      </c>
    </row>
    <row r="3801" spans="1:3">
      <c r="A3801" s="20">
        <v>41798</v>
      </c>
      <c r="B3801" s="35" t="s">
        <v>363</v>
      </c>
      <c r="C3801" s="37">
        <v>9.1</v>
      </c>
    </row>
    <row r="3802" spans="1:3">
      <c r="A3802" s="20">
        <v>41798</v>
      </c>
      <c r="B3802" s="35" t="s">
        <v>364</v>
      </c>
      <c r="C3802" s="37">
        <v>10.6</v>
      </c>
    </row>
    <row r="3803" spans="1:3">
      <c r="A3803" s="20">
        <v>41798</v>
      </c>
      <c r="B3803" s="35" t="s">
        <v>365</v>
      </c>
      <c r="C3803" s="37">
        <v>13.9</v>
      </c>
    </row>
    <row r="3804" spans="1:3">
      <c r="A3804" s="20">
        <v>41798</v>
      </c>
      <c r="B3804" s="35" t="s">
        <v>366</v>
      </c>
      <c r="C3804" s="37">
        <v>16.5</v>
      </c>
    </row>
    <row r="3805" spans="1:3">
      <c r="A3805" s="20">
        <v>41798</v>
      </c>
      <c r="B3805" s="35" t="s">
        <v>367</v>
      </c>
      <c r="C3805" s="37">
        <v>18.7</v>
      </c>
    </row>
    <row r="3806" spans="1:3">
      <c r="A3806" s="20">
        <v>41798</v>
      </c>
      <c r="B3806" s="35" t="s">
        <v>368</v>
      </c>
      <c r="C3806" s="37">
        <v>21</v>
      </c>
    </row>
    <row r="3807" spans="1:3">
      <c r="A3807" s="20">
        <v>41798</v>
      </c>
      <c r="B3807" s="35" t="s">
        <v>369</v>
      </c>
      <c r="C3807" s="37">
        <v>22.5</v>
      </c>
    </row>
    <row r="3808" spans="1:3">
      <c r="A3808" s="20">
        <v>41798</v>
      </c>
      <c r="B3808" s="35" t="s">
        <v>370</v>
      </c>
      <c r="C3808" s="37">
        <v>23.2</v>
      </c>
    </row>
    <row r="3809" spans="1:3">
      <c r="A3809" s="20">
        <v>41798</v>
      </c>
      <c r="B3809" s="35" t="s">
        <v>371</v>
      </c>
      <c r="C3809" s="37">
        <v>24.3</v>
      </c>
    </row>
    <row r="3810" spans="1:3">
      <c r="A3810" s="20">
        <v>41798</v>
      </c>
      <c r="B3810" s="35" t="s">
        <v>372</v>
      </c>
      <c r="C3810" s="37">
        <v>25</v>
      </c>
    </row>
    <row r="3811" spans="1:3">
      <c r="A3811" s="20">
        <v>41798</v>
      </c>
      <c r="B3811" s="35" t="s">
        <v>373</v>
      </c>
      <c r="C3811" s="37">
        <v>25.1</v>
      </c>
    </row>
    <row r="3812" spans="1:3">
      <c r="A3812" s="20">
        <v>41798</v>
      </c>
      <c r="B3812" s="35" t="s">
        <v>374</v>
      </c>
      <c r="C3812" s="37">
        <v>24.8</v>
      </c>
    </row>
    <row r="3813" spans="1:3">
      <c r="A3813" s="20">
        <v>41798</v>
      </c>
      <c r="B3813" s="35" t="s">
        <v>375</v>
      </c>
      <c r="C3813" s="37">
        <v>24.4</v>
      </c>
    </row>
    <row r="3814" spans="1:3">
      <c r="A3814" s="20">
        <v>41798</v>
      </c>
      <c r="B3814" s="35" t="s">
        <v>376</v>
      </c>
      <c r="C3814" s="37">
        <v>23.6</v>
      </c>
    </row>
    <row r="3815" spans="1:3">
      <c r="A3815" s="20">
        <v>41798</v>
      </c>
      <c r="B3815" s="35" t="s">
        <v>377</v>
      </c>
      <c r="C3815" s="37">
        <v>21.8</v>
      </c>
    </row>
    <row r="3816" spans="1:3">
      <c r="A3816" s="20">
        <v>41798</v>
      </c>
      <c r="B3816" s="35" t="s">
        <v>378</v>
      </c>
      <c r="C3816" s="37">
        <v>20.3</v>
      </c>
    </row>
    <row r="3817" spans="1:3">
      <c r="A3817" s="20">
        <v>41798</v>
      </c>
      <c r="B3817" s="35" t="s">
        <v>379</v>
      </c>
      <c r="C3817" s="37">
        <v>19.100000000000001</v>
      </c>
    </row>
    <row r="3818" spans="1:3">
      <c r="A3818" s="20">
        <v>41798</v>
      </c>
      <c r="B3818" s="35" t="s">
        <v>380</v>
      </c>
      <c r="C3818" s="37">
        <v>18</v>
      </c>
    </row>
    <row r="3819" spans="1:3">
      <c r="A3819" s="20">
        <v>41798</v>
      </c>
      <c r="B3819" s="35" t="s">
        <v>381</v>
      </c>
      <c r="C3819" s="37">
        <v>17.2</v>
      </c>
    </row>
    <row r="3820" spans="1:3">
      <c r="A3820" s="20">
        <v>41798</v>
      </c>
      <c r="B3820" s="35" t="s">
        <v>382</v>
      </c>
      <c r="C3820" s="37">
        <v>16.5</v>
      </c>
    </row>
    <row r="3821" spans="1:3">
      <c r="A3821" s="20">
        <v>41798</v>
      </c>
      <c r="B3821" s="35" t="s">
        <v>383</v>
      </c>
      <c r="C3821" s="37">
        <v>15.9</v>
      </c>
    </row>
    <row r="3822" spans="1:3">
      <c r="A3822" s="20">
        <v>41799</v>
      </c>
      <c r="B3822" s="35" t="s">
        <v>360</v>
      </c>
      <c r="C3822" s="37">
        <v>15.5</v>
      </c>
    </row>
    <row r="3823" spans="1:3">
      <c r="A3823" s="20">
        <v>41799</v>
      </c>
      <c r="B3823" s="35" t="s">
        <v>361</v>
      </c>
      <c r="C3823" s="37">
        <v>15</v>
      </c>
    </row>
    <row r="3824" spans="1:3">
      <c r="A3824" s="20">
        <v>41799</v>
      </c>
      <c r="B3824" s="35" t="s">
        <v>362</v>
      </c>
      <c r="C3824" s="37">
        <v>14.5</v>
      </c>
    </row>
    <row r="3825" spans="1:3">
      <c r="A3825" s="20">
        <v>41799</v>
      </c>
      <c r="B3825" s="35" t="s">
        <v>363</v>
      </c>
      <c r="C3825" s="37">
        <v>13.8</v>
      </c>
    </row>
    <row r="3826" spans="1:3">
      <c r="A3826" s="20">
        <v>41799</v>
      </c>
      <c r="B3826" s="35" t="s">
        <v>364</v>
      </c>
      <c r="C3826" s="37">
        <v>13.9</v>
      </c>
    </row>
    <row r="3827" spans="1:3">
      <c r="A3827" s="20">
        <v>41799</v>
      </c>
      <c r="B3827" s="35" t="s">
        <v>365</v>
      </c>
      <c r="C3827" s="37">
        <v>15.4</v>
      </c>
    </row>
    <row r="3828" spans="1:3">
      <c r="A3828" s="20">
        <v>41799</v>
      </c>
      <c r="B3828" s="35" t="s">
        <v>366</v>
      </c>
      <c r="C3828" s="37">
        <v>16.899999999999999</v>
      </c>
    </row>
    <row r="3829" spans="1:3">
      <c r="A3829" s="20">
        <v>41799</v>
      </c>
      <c r="B3829" s="35" t="s">
        <v>367</v>
      </c>
      <c r="C3829" s="37">
        <v>18.600000000000001</v>
      </c>
    </row>
    <row r="3830" spans="1:3">
      <c r="A3830" s="20">
        <v>41799</v>
      </c>
      <c r="B3830" s="35" t="s">
        <v>368</v>
      </c>
      <c r="C3830" s="37">
        <v>21.4</v>
      </c>
    </row>
    <row r="3831" spans="1:3">
      <c r="A3831" s="20">
        <v>41799</v>
      </c>
      <c r="B3831" s="35" t="s">
        <v>369</v>
      </c>
      <c r="C3831" s="37">
        <v>22.8</v>
      </c>
    </row>
    <row r="3832" spans="1:3">
      <c r="A3832" s="20">
        <v>41799</v>
      </c>
      <c r="B3832" s="35" t="s">
        <v>370</v>
      </c>
      <c r="C3832" s="37">
        <v>24.8</v>
      </c>
    </row>
    <row r="3833" spans="1:3">
      <c r="A3833" s="20">
        <v>41799</v>
      </c>
      <c r="B3833" s="35" t="s">
        <v>371</v>
      </c>
      <c r="C3833" s="37">
        <v>24.7</v>
      </c>
    </row>
    <row r="3834" spans="1:3">
      <c r="A3834" s="20">
        <v>41799</v>
      </c>
      <c r="B3834" s="35" t="s">
        <v>372</v>
      </c>
      <c r="C3834" s="37">
        <v>26.2</v>
      </c>
    </row>
    <row r="3835" spans="1:3">
      <c r="A3835" s="20">
        <v>41799</v>
      </c>
      <c r="B3835" s="35" t="s">
        <v>373</v>
      </c>
      <c r="C3835" s="37">
        <v>25.7</v>
      </c>
    </row>
    <row r="3836" spans="1:3">
      <c r="A3836" s="20">
        <v>41799</v>
      </c>
      <c r="B3836" s="35" t="s">
        <v>374</v>
      </c>
      <c r="C3836" s="37">
        <v>25.6</v>
      </c>
    </row>
    <row r="3837" spans="1:3">
      <c r="A3837" s="20">
        <v>41799</v>
      </c>
      <c r="B3837" s="35" t="s">
        <v>375</v>
      </c>
      <c r="C3837" s="37">
        <v>25.4</v>
      </c>
    </row>
    <row r="3838" spans="1:3">
      <c r="A3838" s="20">
        <v>41799</v>
      </c>
      <c r="B3838" s="35" t="s">
        <v>376</v>
      </c>
      <c r="C3838" s="37">
        <v>24.3</v>
      </c>
    </row>
    <row r="3839" spans="1:3">
      <c r="A3839" s="20">
        <v>41799</v>
      </c>
      <c r="B3839" s="35" t="s">
        <v>377</v>
      </c>
      <c r="C3839" s="37">
        <v>23.3</v>
      </c>
    </row>
    <row r="3840" spans="1:3">
      <c r="A3840" s="20">
        <v>41799</v>
      </c>
      <c r="B3840" s="35" t="s">
        <v>378</v>
      </c>
      <c r="C3840" s="37">
        <v>21.6</v>
      </c>
    </row>
    <row r="3841" spans="1:3">
      <c r="A3841" s="20">
        <v>41799</v>
      </c>
      <c r="B3841" s="35" t="s">
        <v>379</v>
      </c>
      <c r="C3841" s="37">
        <v>20.7</v>
      </c>
    </row>
    <row r="3842" spans="1:3">
      <c r="A3842" s="20">
        <v>41799</v>
      </c>
      <c r="B3842" s="35" t="s">
        <v>380</v>
      </c>
      <c r="C3842" s="37">
        <v>19</v>
      </c>
    </row>
    <row r="3843" spans="1:3">
      <c r="A3843" s="20">
        <v>41799</v>
      </c>
      <c r="B3843" s="35" t="s">
        <v>381</v>
      </c>
      <c r="C3843" s="37">
        <v>17.8</v>
      </c>
    </row>
    <row r="3844" spans="1:3">
      <c r="A3844" s="20">
        <v>41799</v>
      </c>
      <c r="B3844" s="35" t="s">
        <v>382</v>
      </c>
      <c r="C3844" s="37">
        <v>16.5</v>
      </c>
    </row>
    <row r="3845" spans="1:3">
      <c r="A3845" s="20">
        <v>41799</v>
      </c>
      <c r="B3845" s="35" t="s">
        <v>383</v>
      </c>
      <c r="C3845" s="37">
        <v>15.6</v>
      </c>
    </row>
    <row r="3846" spans="1:3">
      <c r="A3846" s="20">
        <v>41800</v>
      </c>
      <c r="B3846" s="35" t="s">
        <v>360</v>
      </c>
      <c r="C3846" s="37">
        <v>14.8</v>
      </c>
    </row>
    <row r="3847" spans="1:3">
      <c r="A3847" s="20">
        <v>41800</v>
      </c>
      <c r="B3847" s="35" t="s">
        <v>361</v>
      </c>
      <c r="C3847" s="37">
        <v>13.8</v>
      </c>
    </row>
    <row r="3848" spans="1:3">
      <c r="A3848" s="20">
        <v>41800</v>
      </c>
      <c r="B3848" s="35" t="s">
        <v>362</v>
      </c>
      <c r="C3848" s="37">
        <v>13.2</v>
      </c>
    </row>
    <row r="3849" spans="1:3">
      <c r="A3849" s="20">
        <v>41800</v>
      </c>
      <c r="B3849" s="35" t="s">
        <v>363</v>
      </c>
      <c r="C3849" s="37">
        <v>13.2</v>
      </c>
    </row>
    <row r="3850" spans="1:3">
      <c r="A3850" s="20">
        <v>41800</v>
      </c>
      <c r="B3850" s="35" t="s">
        <v>364</v>
      </c>
      <c r="C3850" s="37">
        <v>13.2</v>
      </c>
    </row>
    <row r="3851" spans="1:3">
      <c r="A3851" s="20">
        <v>41800</v>
      </c>
      <c r="B3851" s="35" t="s">
        <v>365</v>
      </c>
      <c r="C3851" s="37">
        <v>12.2</v>
      </c>
    </row>
    <row r="3852" spans="1:3">
      <c r="A3852" s="20">
        <v>41800</v>
      </c>
      <c r="B3852" s="35" t="s">
        <v>366</v>
      </c>
      <c r="C3852" s="37">
        <v>11</v>
      </c>
    </row>
    <row r="3853" spans="1:3">
      <c r="A3853" s="20">
        <v>41800</v>
      </c>
      <c r="B3853" s="35" t="s">
        <v>367</v>
      </c>
      <c r="C3853" s="37">
        <v>9.8000000000000007</v>
      </c>
    </row>
    <row r="3854" spans="1:3">
      <c r="A3854" s="20">
        <v>41800</v>
      </c>
      <c r="B3854" s="35" t="s">
        <v>368</v>
      </c>
      <c r="C3854" s="37">
        <v>10.199999999999999</v>
      </c>
    </row>
    <row r="3855" spans="1:3">
      <c r="A3855" s="20">
        <v>41800</v>
      </c>
      <c r="B3855" s="35" t="s">
        <v>369</v>
      </c>
      <c r="C3855" s="37">
        <v>9.3000000000000007</v>
      </c>
    </row>
    <row r="3856" spans="1:3">
      <c r="A3856" s="20">
        <v>41800</v>
      </c>
      <c r="B3856" s="35" t="s">
        <v>370</v>
      </c>
      <c r="C3856" s="37">
        <v>9.1999999999999993</v>
      </c>
    </row>
    <row r="3857" spans="1:3">
      <c r="A3857" s="20">
        <v>41800</v>
      </c>
      <c r="B3857" s="35" t="s">
        <v>371</v>
      </c>
      <c r="C3857" s="37">
        <v>8.6999999999999993</v>
      </c>
    </row>
    <row r="3858" spans="1:3">
      <c r="A3858" s="20">
        <v>41800</v>
      </c>
      <c r="B3858" s="35" t="s">
        <v>372</v>
      </c>
      <c r="C3858" s="37">
        <v>8.5</v>
      </c>
    </row>
    <row r="3859" spans="1:3">
      <c r="A3859" s="20">
        <v>41800</v>
      </c>
      <c r="B3859" s="35" t="s">
        <v>373</v>
      </c>
      <c r="C3859" s="37">
        <v>9.1</v>
      </c>
    </row>
    <row r="3860" spans="1:3">
      <c r="A3860" s="20">
        <v>41800</v>
      </c>
      <c r="B3860" s="35" t="s">
        <v>374</v>
      </c>
      <c r="C3860" s="37">
        <v>9.6</v>
      </c>
    </row>
    <row r="3861" spans="1:3">
      <c r="A3861" s="20">
        <v>41800</v>
      </c>
      <c r="B3861" s="35" t="s">
        <v>375</v>
      </c>
      <c r="C3861" s="37">
        <v>9.8000000000000007</v>
      </c>
    </row>
    <row r="3862" spans="1:3">
      <c r="A3862" s="20">
        <v>41800</v>
      </c>
      <c r="B3862" s="35" t="s">
        <v>376</v>
      </c>
      <c r="C3862" s="37">
        <v>9.1999999999999993</v>
      </c>
    </row>
    <row r="3863" spans="1:3">
      <c r="A3863" s="20">
        <v>41800</v>
      </c>
      <c r="B3863" s="35" t="s">
        <v>377</v>
      </c>
      <c r="C3863" s="37">
        <v>8.6999999999999993</v>
      </c>
    </row>
    <row r="3864" spans="1:3">
      <c r="A3864" s="20">
        <v>41800</v>
      </c>
      <c r="B3864" s="35" t="s">
        <v>378</v>
      </c>
      <c r="C3864" s="37">
        <v>8.1</v>
      </c>
    </row>
    <row r="3865" spans="1:3">
      <c r="A3865" s="20">
        <v>41800</v>
      </c>
      <c r="B3865" s="35" t="s">
        <v>379</v>
      </c>
      <c r="C3865" s="37">
        <v>7.7</v>
      </c>
    </row>
    <row r="3866" spans="1:3">
      <c r="A3866" s="20">
        <v>41800</v>
      </c>
      <c r="B3866" s="35" t="s">
        <v>380</v>
      </c>
      <c r="C3866" s="37">
        <v>7.4</v>
      </c>
    </row>
    <row r="3867" spans="1:3">
      <c r="A3867" s="20">
        <v>41800</v>
      </c>
      <c r="B3867" s="35" t="s">
        <v>381</v>
      </c>
      <c r="C3867" s="37">
        <v>7.2</v>
      </c>
    </row>
    <row r="3868" spans="1:3">
      <c r="A3868" s="20">
        <v>41800</v>
      </c>
      <c r="B3868" s="35" t="s">
        <v>382</v>
      </c>
      <c r="C3868" s="37">
        <v>7.3</v>
      </c>
    </row>
    <row r="3869" spans="1:3">
      <c r="A3869" s="20">
        <v>41800</v>
      </c>
      <c r="B3869" s="35" t="s">
        <v>383</v>
      </c>
      <c r="C3869" s="37">
        <v>7.4</v>
      </c>
    </row>
    <row r="3870" spans="1:3">
      <c r="A3870" s="20">
        <v>41801</v>
      </c>
      <c r="B3870" s="35" t="s">
        <v>360</v>
      </c>
      <c r="C3870" s="37">
        <v>7.2</v>
      </c>
    </row>
    <row r="3871" spans="1:3">
      <c r="A3871" s="20">
        <v>41801</v>
      </c>
      <c r="B3871" s="35" t="s">
        <v>361</v>
      </c>
      <c r="C3871" s="37">
        <v>6.5</v>
      </c>
    </row>
    <row r="3872" spans="1:3">
      <c r="A3872" s="20">
        <v>41801</v>
      </c>
      <c r="B3872" s="35" t="s">
        <v>362</v>
      </c>
      <c r="C3872" s="37">
        <v>6.3</v>
      </c>
    </row>
    <row r="3873" spans="1:3">
      <c r="A3873" s="20">
        <v>41801</v>
      </c>
      <c r="B3873" s="35" t="s">
        <v>363</v>
      </c>
      <c r="C3873" s="37">
        <v>6.1</v>
      </c>
    </row>
    <row r="3874" spans="1:3">
      <c r="A3874" s="20">
        <v>41801</v>
      </c>
      <c r="B3874" s="35" t="s">
        <v>364</v>
      </c>
      <c r="C3874" s="37">
        <v>6.1</v>
      </c>
    </row>
    <row r="3875" spans="1:3">
      <c r="A3875" s="20">
        <v>41801</v>
      </c>
      <c r="B3875" s="35" t="s">
        <v>365</v>
      </c>
      <c r="C3875" s="37">
        <v>6.4</v>
      </c>
    </row>
    <row r="3876" spans="1:3">
      <c r="A3876" s="20">
        <v>41801</v>
      </c>
      <c r="B3876" s="35" t="s">
        <v>366</v>
      </c>
      <c r="C3876" s="37">
        <v>6.6</v>
      </c>
    </row>
    <row r="3877" spans="1:3">
      <c r="A3877" s="20">
        <v>41801</v>
      </c>
      <c r="B3877" s="35" t="s">
        <v>367</v>
      </c>
      <c r="C3877" s="37">
        <v>7.1</v>
      </c>
    </row>
    <row r="3878" spans="1:3">
      <c r="A3878" s="20">
        <v>41801</v>
      </c>
      <c r="B3878" s="35" t="s">
        <v>368</v>
      </c>
      <c r="C3878" s="37">
        <v>7.8</v>
      </c>
    </row>
    <row r="3879" spans="1:3">
      <c r="A3879" s="20">
        <v>41801</v>
      </c>
      <c r="B3879" s="35" t="s">
        <v>369</v>
      </c>
      <c r="C3879" s="37">
        <v>7.8</v>
      </c>
    </row>
    <row r="3880" spans="1:3">
      <c r="A3880" s="20">
        <v>41801</v>
      </c>
      <c r="B3880" s="35" t="s">
        <v>370</v>
      </c>
      <c r="C3880" s="37">
        <v>8.3000000000000007</v>
      </c>
    </row>
    <row r="3881" spans="1:3">
      <c r="A3881" s="20">
        <v>41801</v>
      </c>
      <c r="B3881" s="35" t="s">
        <v>371</v>
      </c>
      <c r="C3881" s="37">
        <v>9.1999999999999993</v>
      </c>
    </row>
    <row r="3882" spans="1:3">
      <c r="A3882" s="20">
        <v>41801</v>
      </c>
      <c r="B3882" s="35" t="s">
        <v>372</v>
      </c>
      <c r="C3882" s="37">
        <v>10.9</v>
      </c>
    </row>
    <row r="3883" spans="1:3">
      <c r="A3883" s="20">
        <v>41801</v>
      </c>
      <c r="B3883" s="35" t="s">
        <v>373</v>
      </c>
      <c r="C3883" s="37">
        <v>12</v>
      </c>
    </row>
    <row r="3884" spans="1:3">
      <c r="A3884" s="20">
        <v>41801</v>
      </c>
      <c r="B3884" s="35" t="s">
        <v>374</v>
      </c>
      <c r="C3884" s="37">
        <v>12.6</v>
      </c>
    </row>
    <row r="3885" spans="1:3">
      <c r="A3885" s="20">
        <v>41801</v>
      </c>
      <c r="B3885" s="35" t="s">
        <v>375</v>
      </c>
      <c r="C3885" s="37">
        <v>12.5</v>
      </c>
    </row>
    <row r="3886" spans="1:3">
      <c r="A3886" s="20">
        <v>41801</v>
      </c>
      <c r="B3886" s="35" t="s">
        <v>376</v>
      </c>
      <c r="C3886" s="37">
        <v>12.2</v>
      </c>
    </row>
    <row r="3887" spans="1:3">
      <c r="A3887" s="20">
        <v>41801</v>
      </c>
      <c r="B3887" s="35" t="s">
        <v>377</v>
      </c>
      <c r="C3887" s="37">
        <v>11.3</v>
      </c>
    </row>
    <row r="3888" spans="1:3">
      <c r="A3888" s="20">
        <v>41801</v>
      </c>
      <c r="B3888" s="35" t="s">
        <v>378</v>
      </c>
      <c r="C3888" s="37">
        <v>9.4</v>
      </c>
    </row>
    <row r="3889" spans="1:3">
      <c r="A3889" s="20">
        <v>41801</v>
      </c>
      <c r="B3889" s="35" t="s">
        <v>379</v>
      </c>
      <c r="C3889" s="37">
        <v>7.8</v>
      </c>
    </row>
    <row r="3890" spans="1:3">
      <c r="A3890" s="20">
        <v>41801</v>
      </c>
      <c r="B3890" s="35" t="s">
        <v>380</v>
      </c>
      <c r="C3890" s="37">
        <v>6.4</v>
      </c>
    </row>
    <row r="3891" spans="1:3">
      <c r="A3891" s="20">
        <v>41801</v>
      </c>
      <c r="B3891" s="35" t="s">
        <v>381</v>
      </c>
      <c r="C3891" s="37">
        <v>5</v>
      </c>
    </row>
    <row r="3892" spans="1:3">
      <c r="A3892" s="20">
        <v>41801</v>
      </c>
      <c r="B3892" s="35" t="s">
        <v>382</v>
      </c>
      <c r="C3892" s="37">
        <v>4.3</v>
      </c>
    </row>
    <row r="3893" spans="1:3">
      <c r="A3893" s="20">
        <v>41801</v>
      </c>
      <c r="B3893" s="35" t="s">
        <v>383</v>
      </c>
      <c r="C3893" s="37">
        <v>4.7</v>
      </c>
    </row>
    <row r="3894" spans="1:3">
      <c r="A3894" s="20">
        <v>41802</v>
      </c>
      <c r="B3894" s="35" t="s">
        <v>360</v>
      </c>
      <c r="C3894" s="37">
        <v>5.3</v>
      </c>
    </row>
    <row r="3895" spans="1:3">
      <c r="A3895" s="20">
        <v>41802</v>
      </c>
      <c r="B3895" s="35" t="s">
        <v>361</v>
      </c>
      <c r="C3895" s="37">
        <v>5.7</v>
      </c>
    </row>
    <row r="3896" spans="1:3">
      <c r="A3896" s="20">
        <v>41802</v>
      </c>
      <c r="B3896" s="35" t="s">
        <v>362</v>
      </c>
      <c r="C3896" s="37">
        <v>5.5</v>
      </c>
    </row>
    <row r="3897" spans="1:3">
      <c r="A3897" s="20">
        <v>41802</v>
      </c>
      <c r="B3897" s="35" t="s">
        <v>363</v>
      </c>
      <c r="C3897" s="37">
        <v>5.5</v>
      </c>
    </row>
    <row r="3898" spans="1:3">
      <c r="A3898" s="20">
        <v>41802</v>
      </c>
      <c r="B3898" s="35" t="s">
        <v>364</v>
      </c>
      <c r="C3898" s="37">
        <v>7.4</v>
      </c>
    </row>
    <row r="3899" spans="1:3">
      <c r="A3899" s="20">
        <v>41802</v>
      </c>
      <c r="B3899" s="35" t="s">
        <v>365</v>
      </c>
      <c r="C3899" s="37">
        <v>9.3000000000000007</v>
      </c>
    </row>
    <row r="3900" spans="1:3">
      <c r="A3900" s="20">
        <v>41802</v>
      </c>
      <c r="B3900" s="35" t="s">
        <v>366</v>
      </c>
      <c r="C3900" s="37">
        <v>12.2</v>
      </c>
    </row>
    <row r="3901" spans="1:3">
      <c r="A3901" s="20">
        <v>41802</v>
      </c>
      <c r="B3901" s="35" t="s">
        <v>367</v>
      </c>
      <c r="C3901" s="37">
        <v>15.4</v>
      </c>
    </row>
    <row r="3902" spans="1:3">
      <c r="A3902" s="20">
        <v>41802</v>
      </c>
      <c r="B3902" s="35" t="s">
        <v>368</v>
      </c>
      <c r="C3902" s="37">
        <v>18.600000000000001</v>
      </c>
    </row>
    <row r="3903" spans="1:3">
      <c r="A3903" s="20">
        <v>41802</v>
      </c>
      <c r="B3903" s="35" t="s">
        <v>369</v>
      </c>
      <c r="C3903" s="37">
        <v>21.7</v>
      </c>
    </row>
    <row r="3904" spans="1:3">
      <c r="A3904" s="20">
        <v>41802</v>
      </c>
      <c r="B3904" s="35" t="s">
        <v>370</v>
      </c>
      <c r="C3904" s="37">
        <v>24.8</v>
      </c>
    </row>
    <row r="3905" spans="1:3">
      <c r="A3905" s="20">
        <v>41802</v>
      </c>
      <c r="B3905" s="35" t="s">
        <v>371</v>
      </c>
      <c r="C3905" s="37">
        <v>25.2</v>
      </c>
    </row>
    <row r="3906" spans="1:3">
      <c r="A3906" s="20">
        <v>41802</v>
      </c>
      <c r="B3906" s="35" t="s">
        <v>372</v>
      </c>
      <c r="C3906" s="37">
        <v>27.4</v>
      </c>
    </row>
    <row r="3907" spans="1:3">
      <c r="A3907" s="20">
        <v>41802</v>
      </c>
      <c r="B3907" s="35" t="s">
        <v>373</v>
      </c>
      <c r="C3907" s="37">
        <v>27.5</v>
      </c>
    </row>
    <row r="3908" spans="1:3">
      <c r="A3908" s="20">
        <v>41802</v>
      </c>
      <c r="B3908" s="35" t="s">
        <v>374</v>
      </c>
      <c r="C3908" s="37">
        <v>28.7</v>
      </c>
    </row>
    <row r="3909" spans="1:3">
      <c r="A3909" s="20">
        <v>41802</v>
      </c>
      <c r="B3909" s="35" t="s">
        <v>375</v>
      </c>
      <c r="C3909" s="37">
        <v>27.4</v>
      </c>
    </row>
    <row r="3910" spans="1:3">
      <c r="A3910" s="20">
        <v>41802</v>
      </c>
      <c r="B3910" s="35" t="s">
        <v>376</v>
      </c>
      <c r="C3910" s="37">
        <v>24.6</v>
      </c>
    </row>
    <row r="3911" spans="1:3">
      <c r="A3911" s="20">
        <v>41802</v>
      </c>
      <c r="B3911" s="35" t="s">
        <v>377</v>
      </c>
      <c r="C3911" s="37">
        <v>20.9</v>
      </c>
    </row>
    <row r="3912" spans="1:3">
      <c r="A3912" s="20">
        <v>41802</v>
      </c>
      <c r="B3912" s="35" t="s">
        <v>378</v>
      </c>
      <c r="C3912" s="37">
        <v>18.8</v>
      </c>
    </row>
    <row r="3913" spans="1:3">
      <c r="A3913" s="20">
        <v>41802</v>
      </c>
      <c r="B3913" s="35" t="s">
        <v>379</v>
      </c>
      <c r="C3913" s="37">
        <v>16.7</v>
      </c>
    </row>
    <row r="3914" spans="1:3">
      <c r="A3914" s="20">
        <v>41802</v>
      </c>
      <c r="B3914" s="35" t="s">
        <v>380</v>
      </c>
      <c r="C3914" s="37">
        <v>14.9</v>
      </c>
    </row>
    <row r="3915" spans="1:3">
      <c r="A3915" s="20">
        <v>41802</v>
      </c>
      <c r="B3915" s="35" t="s">
        <v>381</v>
      </c>
      <c r="C3915" s="37">
        <v>13.1</v>
      </c>
    </row>
    <row r="3916" spans="1:3">
      <c r="A3916" s="20">
        <v>41802</v>
      </c>
      <c r="B3916" s="35" t="s">
        <v>382</v>
      </c>
      <c r="C3916" s="37">
        <v>12.3</v>
      </c>
    </row>
    <row r="3917" spans="1:3">
      <c r="A3917" s="20">
        <v>41802</v>
      </c>
      <c r="B3917" s="35" t="s">
        <v>383</v>
      </c>
      <c r="C3917" s="37">
        <v>11.2</v>
      </c>
    </row>
    <row r="3918" spans="1:3">
      <c r="A3918" s="20">
        <v>41803</v>
      </c>
      <c r="B3918" s="35" t="s">
        <v>360</v>
      </c>
      <c r="C3918" s="37">
        <v>11.2</v>
      </c>
    </row>
    <row r="3919" spans="1:3">
      <c r="A3919" s="20">
        <v>41803</v>
      </c>
      <c r="B3919" s="35" t="s">
        <v>361</v>
      </c>
      <c r="C3919" s="37">
        <v>10.7</v>
      </c>
    </row>
    <row r="3920" spans="1:3">
      <c r="A3920" s="20">
        <v>41803</v>
      </c>
      <c r="B3920" s="35" t="s">
        <v>362</v>
      </c>
      <c r="C3920" s="37">
        <v>9.8000000000000007</v>
      </c>
    </row>
    <row r="3921" spans="1:3">
      <c r="A3921" s="20">
        <v>41803</v>
      </c>
      <c r="B3921" s="35" t="s">
        <v>363</v>
      </c>
      <c r="C3921" s="37">
        <v>9</v>
      </c>
    </row>
    <row r="3922" spans="1:3">
      <c r="A3922" s="20">
        <v>41803</v>
      </c>
      <c r="B3922" s="35" t="s">
        <v>364</v>
      </c>
      <c r="C3922" s="37">
        <v>10.7</v>
      </c>
    </row>
    <row r="3923" spans="1:3">
      <c r="A3923" s="20">
        <v>41803</v>
      </c>
      <c r="B3923" s="35" t="s">
        <v>365</v>
      </c>
      <c r="C3923" s="37">
        <v>12.6</v>
      </c>
    </row>
    <row r="3924" spans="1:3">
      <c r="A3924" s="20">
        <v>41803</v>
      </c>
      <c r="B3924" s="35" t="s">
        <v>366</v>
      </c>
      <c r="C3924" s="37">
        <v>14.8</v>
      </c>
    </row>
    <row r="3925" spans="1:3">
      <c r="A3925" s="20">
        <v>41803</v>
      </c>
      <c r="B3925" s="35" t="s">
        <v>367</v>
      </c>
      <c r="C3925" s="37">
        <v>17</v>
      </c>
    </row>
    <row r="3926" spans="1:3">
      <c r="A3926" s="20">
        <v>41803</v>
      </c>
      <c r="B3926" s="35" t="s">
        <v>368</v>
      </c>
      <c r="C3926" s="37">
        <v>19.5</v>
      </c>
    </row>
    <row r="3927" spans="1:3">
      <c r="A3927" s="20">
        <v>41803</v>
      </c>
      <c r="B3927" s="35" t="s">
        <v>369</v>
      </c>
      <c r="C3927" s="37">
        <v>21.4</v>
      </c>
    </row>
    <row r="3928" spans="1:3">
      <c r="A3928" s="20">
        <v>41803</v>
      </c>
      <c r="B3928" s="35" t="s">
        <v>370</v>
      </c>
      <c r="C3928" s="37">
        <v>22.1</v>
      </c>
    </row>
    <row r="3929" spans="1:3">
      <c r="A3929" s="20">
        <v>41803</v>
      </c>
      <c r="B3929" s="35" t="s">
        <v>371</v>
      </c>
      <c r="C3929" s="37">
        <v>24.1</v>
      </c>
    </row>
    <row r="3930" spans="1:3">
      <c r="A3930" s="20">
        <v>41803</v>
      </c>
      <c r="B3930" s="35" t="s">
        <v>372</v>
      </c>
      <c r="C3930" s="37">
        <v>23.6</v>
      </c>
    </row>
    <row r="3931" spans="1:3">
      <c r="A3931" s="20">
        <v>41803</v>
      </c>
      <c r="B3931" s="35" t="s">
        <v>373</v>
      </c>
      <c r="C3931" s="37">
        <v>23.4</v>
      </c>
    </row>
    <row r="3932" spans="1:3">
      <c r="A3932" s="20">
        <v>41803</v>
      </c>
      <c r="B3932" s="35" t="s">
        <v>374</v>
      </c>
      <c r="C3932" s="37">
        <v>22.9</v>
      </c>
    </row>
    <row r="3933" spans="1:3">
      <c r="A3933" s="20">
        <v>41803</v>
      </c>
      <c r="B3933" s="35" t="s">
        <v>375</v>
      </c>
      <c r="C3933" s="37">
        <v>22.7</v>
      </c>
    </row>
    <row r="3934" spans="1:3">
      <c r="A3934" s="20">
        <v>41803</v>
      </c>
      <c r="B3934" s="35" t="s">
        <v>376</v>
      </c>
      <c r="C3934" s="37">
        <v>21.7</v>
      </c>
    </row>
    <row r="3935" spans="1:3">
      <c r="A3935" s="20">
        <v>41803</v>
      </c>
      <c r="B3935" s="35" t="s">
        <v>377</v>
      </c>
      <c r="C3935" s="37">
        <v>19.3</v>
      </c>
    </row>
    <row r="3936" spans="1:3">
      <c r="A3936" s="20">
        <v>41803</v>
      </c>
      <c r="B3936" s="35" t="s">
        <v>378</v>
      </c>
      <c r="C3936" s="37">
        <v>17</v>
      </c>
    </row>
    <row r="3937" spans="1:3">
      <c r="A3937" s="20">
        <v>41803</v>
      </c>
      <c r="B3937" s="35" t="s">
        <v>379</v>
      </c>
      <c r="C3937" s="37">
        <v>14.9</v>
      </c>
    </row>
    <row r="3938" spans="1:3">
      <c r="A3938" s="20">
        <v>41803</v>
      </c>
      <c r="B3938" s="35" t="s">
        <v>380</v>
      </c>
      <c r="C3938" s="37">
        <v>12.9</v>
      </c>
    </row>
    <row r="3939" spans="1:3">
      <c r="A3939" s="20">
        <v>41803</v>
      </c>
      <c r="B3939" s="35" t="s">
        <v>381</v>
      </c>
      <c r="C3939" s="37">
        <v>11.8</v>
      </c>
    </row>
    <row r="3940" spans="1:3">
      <c r="A3940" s="20">
        <v>41803</v>
      </c>
      <c r="B3940" s="35" t="s">
        <v>382</v>
      </c>
      <c r="C3940" s="37">
        <v>10.9</v>
      </c>
    </row>
    <row r="3941" spans="1:3">
      <c r="A3941" s="20">
        <v>41803</v>
      </c>
      <c r="B3941" s="35" t="s">
        <v>383</v>
      </c>
      <c r="C3941" s="37">
        <v>9.1</v>
      </c>
    </row>
    <row r="3942" spans="1:3">
      <c r="A3942" s="20">
        <v>41804</v>
      </c>
      <c r="B3942" s="35" t="s">
        <v>360</v>
      </c>
      <c r="C3942" s="37">
        <v>8.3000000000000007</v>
      </c>
    </row>
    <row r="3943" spans="1:3">
      <c r="A3943" s="20">
        <v>41804</v>
      </c>
      <c r="B3943" s="35" t="s">
        <v>361</v>
      </c>
      <c r="C3943" s="37">
        <v>7.6</v>
      </c>
    </row>
    <row r="3944" spans="1:3">
      <c r="A3944" s="20">
        <v>41804</v>
      </c>
      <c r="B3944" s="35" t="s">
        <v>362</v>
      </c>
      <c r="C3944" s="37">
        <v>7.1</v>
      </c>
    </row>
    <row r="3945" spans="1:3">
      <c r="A3945" s="20">
        <v>41804</v>
      </c>
      <c r="B3945" s="35" t="s">
        <v>363</v>
      </c>
      <c r="C3945" s="37">
        <v>6.9</v>
      </c>
    </row>
    <row r="3946" spans="1:3">
      <c r="A3946" s="20">
        <v>41804</v>
      </c>
      <c r="B3946" s="35" t="s">
        <v>364</v>
      </c>
      <c r="C3946" s="37">
        <v>8.3000000000000007</v>
      </c>
    </row>
    <row r="3947" spans="1:3">
      <c r="A3947" s="20">
        <v>41804</v>
      </c>
      <c r="B3947" s="35" t="s">
        <v>365</v>
      </c>
      <c r="C3947" s="37">
        <v>10.1</v>
      </c>
    </row>
    <row r="3948" spans="1:3">
      <c r="A3948" s="20">
        <v>41804</v>
      </c>
      <c r="B3948" s="35" t="s">
        <v>366</v>
      </c>
      <c r="C3948" s="37">
        <v>12.5</v>
      </c>
    </row>
    <row r="3949" spans="1:3">
      <c r="A3949" s="20">
        <v>41804</v>
      </c>
      <c r="B3949" s="35" t="s">
        <v>367</v>
      </c>
      <c r="C3949" s="37">
        <v>14.7</v>
      </c>
    </row>
    <row r="3950" spans="1:3">
      <c r="A3950" s="20">
        <v>41804</v>
      </c>
      <c r="B3950" s="35" t="s">
        <v>368</v>
      </c>
      <c r="C3950" s="37">
        <v>17.399999999999999</v>
      </c>
    </row>
    <row r="3951" spans="1:3">
      <c r="A3951" s="20">
        <v>41804</v>
      </c>
      <c r="B3951" s="35" t="s">
        <v>369</v>
      </c>
      <c r="C3951" s="37">
        <v>21.1</v>
      </c>
    </row>
    <row r="3952" spans="1:3">
      <c r="A3952" s="20">
        <v>41804</v>
      </c>
      <c r="B3952" s="35" t="s">
        <v>370</v>
      </c>
      <c r="C3952" s="37">
        <v>22.4</v>
      </c>
    </row>
    <row r="3953" spans="1:3">
      <c r="A3953" s="20">
        <v>41804</v>
      </c>
      <c r="B3953" s="35" t="s">
        <v>371</v>
      </c>
      <c r="C3953" s="37">
        <v>23.6</v>
      </c>
    </row>
    <row r="3954" spans="1:3">
      <c r="A3954" s="20">
        <v>41804</v>
      </c>
      <c r="B3954" s="35" t="s">
        <v>372</v>
      </c>
      <c r="C3954" s="37">
        <v>24.8</v>
      </c>
    </row>
    <row r="3955" spans="1:3">
      <c r="A3955" s="20">
        <v>41804</v>
      </c>
      <c r="B3955" s="35" t="s">
        <v>373</v>
      </c>
      <c r="C3955" s="37">
        <v>24.5</v>
      </c>
    </row>
    <row r="3956" spans="1:3">
      <c r="A3956" s="20">
        <v>41804</v>
      </c>
      <c r="B3956" s="35" t="s">
        <v>374</v>
      </c>
      <c r="C3956" s="37">
        <v>23.8</v>
      </c>
    </row>
    <row r="3957" spans="1:3">
      <c r="A3957" s="20">
        <v>41804</v>
      </c>
      <c r="B3957" s="35" t="s">
        <v>375</v>
      </c>
      <c r="C3957" s="37">
        <v>22</v>
      </c>
    </row>
    <row r="3958" spans="1:3">
      <c r="A3958" s="20">
        <v>41804</v>
      </c>
      <c r="B3958" s="35" t="s">
        <v>376</v>
      </c>
      <c r="C3958" s="37">
        <v>21.3</v>
      </c>
    </row>
    <row r="3959" spans="1:3">
      <c r="A3959" s="20">
        <v>41804</v>
      </c>
      <c r="B3959" s="35" t="s">
        <v>377</v>
      </c>
      <c r="C3959" s="37">
        <v>19.2</v>
      </c>
    </row>
    <row r="3960" spans="1:3">
      <c r="A3960" s="20">
        <v>41804</v>
      </c>
      <c r="B3960" s="35" t="s">
        <v>378</v>
      </c>
      <c r="C3960" s="37">
        <v>16.5</v>
      </c>
    </row>
    <row r="3961" spans="1:3">
      <c r="A3961" s="20">
        <v>41804</v>
      </c>
      <c r="B3961" s="35" t="s">
        <v>379</v>
      </c>
      <c r="C3961" s="37">
        <v>14.6</v>
      </c>
    </row>
    <row r="3962" spans="1:3">
      <c r="A3962" s="20">
        <v>41804</v>
      </c>
      <c r="B3962" s="35" t="s">
        <v>380</v>
      </c>
      <c r="C3962" s="37">
        <v>13.1</v>
      </c>
    </row>
    <row r="3963" spans="1:3">
      <c r="A3963" s="20">
        <v>41804</v>
      </c>
      <c r="B3963" s="35" t="s">
        <v>381</v>
      </c>
      <c r="C3963" s="37">
        <v>11.8</v>
      </c>
    </row>
    <row r="3964" spans="1:3">
      <c r="A3964" s="20">
        <v>41804</v>
      </c>
      <c r="B3964" s="35" t="s">
        <v>382</v>
      </c>
      <c r="C3964" s="37">
        <v>10.5</v>
      </c>
    </row>
    <row r="3965" spans="1:3">
      <c r="A3965" s="20">
        <v>41804</v>
      </c>
      <c r="B3965" s="35" t="s">
        <v>383</v>
      </c>
      <c r="C3965" s="37">
        <v>9.1999999999999993</v>
      </c>
    </row>
    <row r="3966" spans="1:3">
      <c r="A3966" s="20">
        <v>41805</v>
      </c>
      <c r="B3966" s="35" t="s">
        <v>360</v>
      </c>
      <c r="C3966" s="37">
        <v>9.1</v>
      </c>
    </row>
    <row r="3967" spans="1:3">
      <c r="A3967" s="20">
        <v>41805</v>
      </c>
      <c r="B3967" s="35" t="s">
        <v>361</v>
      </c>
      <c r="C3967" s="37">
        <v>8.8000000000000007</v>
      </c>
    </row>
    <row r="3968" spans="1:3">
      <c r="A3968" s="20">
        <v>41805</v>
      </c>
      <c r="B3968" s="35" t="s">
        <v>362</v>
      </c>
      <c r="C3968" s="37">
        <v>8.5</v>
      </c>
    </row>
    <row r="3969" spans="1:3">
      <c r="A3969" s="20">
        <v>41805</v>
      </c>
      <c r="B3969" s="35" t="s">
        <v>363</v>
      </c>
      <c r="C3969" s="37">
        <v>8.5</v>
      </c>
    </row>
    <row r="3970" spans="1:3">
      <c r="A3970" s="20">
        <v>41805</v>
      </c>
      <c r="B3970" s="35" t="s">
        <v>364</v>
      </c>
      <c r="C3970" s="37">
        <v>9.1</v>
      </c>
    </row>
    <row r="3971" spans="1:3">
      <c r="A3971" s="20">
        <v>41805</v>
      </c>
      <c r="B3971" s="35" t="s">
        <v>365</v>
      </c>
      <c r="C3971" s="37">
        <v>11.2</v>
      </c>
    </row>
    <row r="3972" spans="1:3">
      <c r="A3972" s="20">
        <v>41805</v>
      </c>
      <c r="B3972" s="35" t="s">
        <v>366</v>
      </c>
      <c r="C3972" s="37">
        <v>13.8</v>
      </c>
    </row>
    <row r="3973" spans="1:3">
      <c r="A3973" s="20">
        <v>41805</v>
      </c>
      <c r="B3973" s="35" t="s">
        <v>367</v>
      </c>
      <c r="C3973" s="37">
        <v>16</v>
      </c>
    </row>
    <row r="3974" spans="1:3">
      <c r="A3974" s="20">
        <v>41805</v>
      </c>
      <c r="B3974" s="35" t="s">
        <v>368</v>
      </c>
      <c r="C3974" s="37">
        <v>17.600000000000001</v>
      </c>
    </row>
    <row r="3975" spans="1:3">
      <c r="A3975" s="20">
        <v>41805</v>
      </c>
      <c r="B3975" s="35" t="s">
        <v>369</v>
      </c>
      <c r="C3975" s="37">
        <v>18.8</v>
      </c>
    </row>
    <row r="3976" spans="1:3">
      <c r="A3976" s="20">
        <v>41805</v>
      </c>
      <c r="B3976" s="35" t="s">
        <v>370</v>
      </c>
      <c r="C3976" s="37">
        <v>20.5</v>
      </c>
    </row>
    <row r="3977" spans="1:3">
      <c r="A3977" s="20">
        <v>41805</v>
      </c>
      <c r="B3977" s="35" t="s">
        <v>371</v>
      </c>
      <c r="C3977" s="37">
        <v>21.3</v>
      </c>
    </row>
    <row r="3978" spans="1:3">
      <c r="A3978" s="20">
        <v>41805</v>
      </c>
      <c r="B3978" s="35" t="s">
        <v>372</v>
      </c>
      <c r="C3978" s="37">
        <v>21.8</v>
      </c>
    </row>
    <row r="3979" spans="1:3">
      <c r="A3979" s="20">
        <v>41805</v>
      </c>
      <c r="B3979" s="35" t="s">
        <v>373</v>
      </c>
      <c r="C3979" s="37">
        <v>19.100000000000001</v>
      </c>
    </row>
    <row r="3980" spans="1:3">
      <c r="A3980" s="20">
        <v>41805</v>
      </c>
      <c r="B3980" s="35" t="s">
        <v>374</v>
      </c>
      <c r="C3980" s="37">
        <v>18.5</v>
      </c>
    </row>
    <row r="3981" spans="1:3">
      <c r="A3981" s="20">
        <v>41805</v>
      </c>
      <c r="B3981" s="35" t="s">
        <v>375</v>
      </c>
      <c r="C3981" s="37">
        <v>17.399999999999999</v>
      </c>
    </row>
    <row r="3982" spans="1:3">
      <c r="A3982" s="20">
        <v>41805</v>
      </c>
      <c r="B3982" s="35" t="s">
        <v>376</v>
      </c>
      <c r="C3982" s="37">
        <v>16.899999999999999</v>
      </c>
    </row>
    <row r="3983" spans="1:3">
      <c r="A3983" s="20">
        <v>41805</v>
      </c>
      <c r="B3983" s="35" t="s">
        <v>377</v>
      </c>
      <c r="C3983" s="37">
        <v>15.8</v>
      </c>
    </row>
    <row r="3984" spans="1:3">
      <c r="A3984" s="20">
        <v>41805</v>
      </c>
      <c r="B3984" s="35" t="s">
        <v>378</v>
      </c>
      <c r="C3984" s="37">
        <v>15.1</v>
      </c>
    </row>
    <row r="3985" spans="1:3">
      <c r="A3985" s="20">
        <v>41805</v>
      </c>
      <c r="B3985" s="35" t="s">
        <v>379</v>
      </c>
      <c r="C3985" s="37">
        <v>15</v>
      </c>
    </row>
    <row r="3986" spans="1:3">
      <c r="A3986" s="20">
        <v>41805</v>
      </c>
      <c r="B3986" s="35" t="s">
        <v>380</v>
      </c>
      <c r="C3986" s="37">
        <v>14.4</v>
      </c>
    </row>
    <row r="3987" spans="1:3">
      <c r="A3987" s="20">
        <v>41805</v>
      </c>
      <c r="B3987" s="35" t="s">
        <v>381</v>
      </c>
      <c r="C3987" s="37">
        <v>13.6</v>
      </c>
    </row>
    <row r="3988" spans="1:3">
      <c r="A3988" s="20">
        <v>41805</v>
      </c>
      <c r="B3988" s="35" t="s">
        <v>382</v>
      </c>
      <c r="C3988" s="37">
        <v>13.3</v>
      </c>
    </row>
    <row r="3989" spans="1:3">
      <c r="A3989" s="20">
        <v>41805</v>
      </c>
      <c r="B3989" s="35" t="s">
        <v>383</v>
      </c>
      <c r="C3989" s="37">
        <v>13.1</v>
      </c>
    </row>
    <row r="3990" spans="1:3">
      <c r="A3990" s="20">
        <v>41806</v>
      </c>
      <c r="B3990" s="35" t="s">
        <v>360</v>
      </c>
      <c r="C3990" s="37">
        <v>13.3</v>
      </c>
    </row>
    <row r="3991" spans="1:3">
      <c r="A3991" s="20">
        <v>41806</v>
      </c>
      <c r="B3991" s="35" t="s">
        <v>361</v>
      </c>
      <c r="C3991" s="37">
        <v>13.2</v>
      </c>
    </row>
    <row r="3992" spans="1:3">
      <c r="A3992" s="20">
        <v>41806</v>
      </c>
      <c r="B3992" s="35" t="s">
        <v>362</v>
      </c>
      <c r="C3992" s="37">
        <v>13.3</v>
      </c>
    </row>
    <row r="3993" spans="1:3">
      <c r="A3993" s="20">
        <v>41806</v>
      </c>
      <c r="B3993" s="35" t="s">
        <v>363</v>
      </c>
      <c r="C3993" s="37">
        <v>13.1</v>
      </c>
    </row>
    <row r="3994" spans="1:3">
      <c r="A3994" s="20">
        <v>41806</v>
      </c>
      <c r="B3994" s="35" t="s">
        <v>364</v>
      </c>
      <c r="C3994" s="37">
        <v>13.2</v>
      </c>
    </row>
    <row r="3995" spans="1:3">
      <c r="A3995" s="20">
        <v>41806</v>
      </c>
      <c r="B3995" s="35" t="s">
        <v>365</v>
      </c>
      <c r="C3995" s="37">
        <v>14.6</v>
      </c>
    </row>
    <row r="3996" spans="1:3">
      <c r="A3996" s="20">
        <v>41806</v>
      </c>
      <c r="B3996" s="35" t="s">
        <v>366</v>
      </c>
      <c r="C3996" s="37">
        <v>16.3</v>
      </c>
    </row>
    <row r="3997" spans="1:3">
      <c r="A3997" s="20">
        <v>41806</v>
      </c>
      <c r="B3997" s="35" t="s">
        <v>367</v>
      </c>
      <c r="C3997" s="37">
        <v>17.7</v>
      </c>
    </row>
    <row r="3998" spans="1:3">
      <c r="A3998" s="20">
        <v>41806</v>
      </c>
      <c r="B3998" s="35" t="s">
        <v>368</v>
      </c>
      <c r="C3998" s="37">
        <v>18.7</v>
      </c>
    </row>
    <row r="3999" spans="1:3">
      <c r="A3999" s="20">
        <v>41806</v>
      </c>
      <c r="B3999" s="35" t="s">
        <v>369</v>
      </c>
      <c r="C3999" s="37">
        <v>20.100000000000001</v>
      </c>
    </row>
    <row r="4000" spans="1:3">
      <c r="A4000" s="20">
        <v>41806</v>
      </c>
      <c r="B4000" s="35" t="s">
        <v>370</v>
      </c>
      <c r="C4000" s="37">
        <v>21.5</v>
      </c>
    </row>
    <row r="4001" spans="1:3">
      <c r="A4001" s="20">
        <v>41806</v>
      </c>
      <c r="B4001" s="35" t="s">
        <v>371</v>
      </c>
      <c r="C4001" s="37">
        <v>24</v>
      </c>
    </row>
    <row r="4002" spans="1:3">
      <c r="A4002" s="20">
        <v>41806</v>
      </c>
      <c r="B4002" s="35" t="s">
        <v>372</v>
      </c>
      <c r="C4002" s="37">
        <v>25.2</v>
      </c>
    </row>
    <row r="4003" spans="1:3">
      <c r="A4003" s="20">
        <v>41806</v>
      </c>
      <c r="B4003" s="35" t="s">
        <v>373</v>
      </c>
      <c r="C4003" s="37">
        <v>25.2</v>
      </c>
    </row>
    <row r="4004" spans="1:3">
      <c r="A4004" s="20">
        <v>41806</v>
      </c>
      <c r="B4004" s="35" t="s">
        <v>374</v>
      </c>
      <c r="C4004" s="37">
        <v>24.6</v>
      </c>
    </row>
    <row r="4005" spans="1:3">
      <c r="A4005" s="20">
        <v>41806</v>
      </c>
      <c r="B4005" s="35" t="s">
        <v>375</v>
      </c>
      <c r="C4005" s="37">
        <v>23.5</v>
      </c>
    </row>
    <row r="4006" spans="1:3">
      <c r="A4006" s="20">
        <v>41806</v>
      </c>
      <c r="B4006" s="35" t="s">
        <v>376</v>
      </c>
      <c r="C4006" s="37">
        <v>21</v>
      </c>
    </row>
    <row r="4007" spans="1:3">
      <c r="A4007" s="20">
        <v>41806</v>
      </c>
      <c r="B4007" s="35" t="s">
        <v>377</v>
      </c>
      <c r="C4007" s="37">
        <v>19.5</v>
      </c>
    </row>
    <row r="4008" spans="1:3">
      <c r="A4008" s="20">
        <v>41806</v>
      </c>
      <c r="B4008" s="35" t="s">
        <v>378</v>
      </c>
      <c r="C4008" s="37">
        <v>17.7</v>
      </c>
    </row>
    <row r="4009" spans="1:3">
      <c r="A4009" s="20">
        <v>41806</v>
      </c>
      <c r="B4009" s="35" t="s">
        <v>379</v>
      </c>
      <c r="C4009" s="37">
        <v>17.100000000000001</v>
      </c>
    </row>
    <row r="4010" spans="1:3">
      <c r="A4010" s="20">
        <v>41806</v>
      </c>
      <c r="B4010" s="35" t="s">
        <v>380</v>
      </c>
      <c r="C4010" s="37">
        <v>16.3</v>
      </c>
    </row>
    <row r="4011" spans="1:3">
      <c r="A4011" s="20">
        <v>41806</v>
      </c>
      <c r="B4011" s="35" t="s">
        <v>381</v>
      </c>
      <c r="C4011" s="37">
        <v>16.399999999999999</v>
      </c>
    </row>
    <row r="4012" spans="1:3">
      <c r="A4012" s="20">
        <v>41806</v>
      </c>
      <c r="B4012" s="35" t="s">
        <v>382</v>
      </c>
      <c r="C4012" s="37">
        <v>16.100000000000001</v>
      </c>
    </row>
    <row r="4013" spans="1:3">
      <c r="A4013" s="20">
        <v>41806</v>
      </c>
      <c r="B4013" s="35" t="s">
        <v>383</v>
      </c>
      <c r="C4013" s="37">
        <v>14.8</v>
      </c>
    </row>
    <row r="4014" spans="1:3">
      <c r="A4014" s="20">
        <v>41807</v>
      </c>
      <c r="B4014" s="35" t="s">
        <v>360</v>
      </c>
      <c r="C4014" s="37">
        <v>14.5</v>
      </c>
    </row>
    <row r="4015" spans="1:3">
      <c r="A4015" s="20">
        <v>41807</v>
      </c>
      <c r="B4015" s="35" t="s">
        <v>361</v>
      </c>
      <c r="C4015" s="37">
        <v>14.5</v>
      </c>
    </row>
    <row r="4016" spans="1:3">
      <c r="A4016" s="20">
        <v>41807</v>
      </c>
      <c r="B4016" s="35" t="s">
        <v>362</v>
      </c>
      <c r="C4016" s="37">
        <v>14.4</v>
      </c>
    </row>
    <row r="4017" spans="1:3">
      <c r="A4017" s="20">
        <v>41807</v>
      </c>
      <c r="B4017" s="35" t="s">
        <v>363</v>
      </c>
      <c r="C4017" s="37">
        <v>13.5</v>
      </c>
    </row>
    <row r="4018" spans="1:3">
      <c r="A4018" s="20">
        <v>41807</v>
      </c>
      <c r="B4018" s="35" t="s">
        <v>364</v>
      </c>
      <c r="C4018" s="37">
        <v>13.4</v>
      </c>
    </row>
    <row r="4019" spans="1:3">
      <c r="A4019" s="20">
        <v>41807</v>
      </c>
      <c r="B4019" s="35" t="s">
        <v>365</v>
      </c>
      <c r="C4019" s="37">
        <v>14.8</v>
      </c>
    </row>
    <row r="4020" spans="1:3">
      <c r="A4020" s="20">
        <v>41807</v>
      </c>
      <c r="B4020" s="35" t="s">
        <v>366</v>
      </c>
      <c r="C4020" s="37">
        <v>16</v>
      </c>
    </row>
    <row r="4021" spans="1:3">
      <c r="A4021" s="20">
        <v>41807</v>
      </c>
      <c r="B4021" s="35" t="s">
        <v>367</v>
      </c>
      <c r="C4021" s="37">
        <v>15.8</v>
      </c>
    </row>
    <row r="4022" spans="1:3">
      <c r="A4022" s="20">
        <v>41807</v>
      </c>
      <c r="B4022" s="35" t="s">
        <v>368</v>
      </c>
      <c r="C4022" s="37">
        <v>17</v>
      </c>
    </row>
    <row r="4023" spans="1:3">
      <c r="A4023" s="20">
        <v>41807</v>
      </c>
      <c r="B4023" s="35" t="s">
        <v>369</v>
      </c>
      <c r="C4023" s="37">
        <v>16.899999999999999</v>
      </c>
    </row>
    <row r="4024" spans="1:3">
      <c r="A4024" s="20">
        <v>41807</v>
      </c>
      <c r="B4024" s="35" t="s">
        <v>370</v>
      </c>
      <c r="C4024" s="37">
        <v>17.899999999999999</v>
      </c>
    </row>
    <row r="4025" spans="1:3">
      <c r="A4025" s="20">
        <v>41807</v>
      </c>
      <c r="B4025" s="35" t="s">
        <v>371</v>
      </c>
      <c r="C4025" s="37">
        <v>18.8</v>
      </c>
    </row>
    <row r="4026" spans="1:3">
      <c r="A4026" s="20">
        <v>41807</v>
      </c>
      <c r="B4026" s="35" t="s">
        <v>372</v>
      </c>
      <c r="C4026" s="37">
        <v>19.7</v>
      </c>
    </row>
    <row r="4027" spans="1:3">
      <c r="A4027" s="20">
        <v>41807</v>
      </c>
      <c r="B4027" s="35" t="s">
        <v>373</v>
      </c>
      <c r="C4027" s="37">
        <v>20.5</v>
      </c>
    </row>
    <row r="4028" spans="1:3">
      <c r="A4028" s="20">
        <v>41807</v>
      </c>
      <c r="B4028" s="35" t="s">
        <v>374</v>
      </c>
      <c r="C4028" s="37">
        <v>21</v>
      </c>
    </row>
    <row r="4029" spans="1:3">
      <c r="A4029" s="20">
        <v>41807</v>
      </c>
      <c r="B4029" s="35" t="s">
        <v>375</v>
      </c>
      <c r="C4029" s="37">
        <v>20.100000000000001</v>
      </c>
    </row>
    <row r="4030" spans="1:3">
      <c r="A4030" s="20">
        <v>41807</v>
      </c>
      <c r="B4030" s="35" t="s">
        <v>376</v>
      </c>
      <c r="C4030" s="37">
        <v>18.7</v>
      </c>
    </row>
    <row r="4031" spans="1:3">
      <c r="A4031" s="20">
        <v>41807</v>
      </c>
      <c r="B4031" s="35" t="s">
        <v>377</v>
      </c>
      <c r="C4031" s="37">
        <v>16.2</v>
      </c>
    </row>
    <row r="4032" spans="1:3">
      <c r="A4032" s="20">
        <v>41807</v>
      </c>
      <c r="B4032" s="35" t="s">
        <v>378</v>
      </c>
      <c r="C4032" s="37">
        <v>14.2</v>
      </c>
    </row>
    <row r="4033" spans="1:3">
      <c r="A4033" s="20">
        <v>41807</v>
      </c>
      <c r="B4033" s="35" t="s">
        <v>379</v>
      </c>
      <c r="C4033" s="37">
        <v>13.8</v>
      </c>
    </row>
    <row r="4034" spans="1:3">
      <c r="A4034" s="20">
        <v>41807</v>
      </c>
      <c r="B4034" s="35" t="s">
        <v>380</v>
      </c>
      <c r="C4034" s="37">
        <v>13.5</v>
      </c>
    </row>
    <row r="4035" spans="1:3">
      <c r="A4035" s="20">
        <v>41807</v>
      </c>
      <c r="B4035" s="35" t="s">
        <v>381</v>
      </c>
      <c r="C4035" s="37">
        <v>13.3</v>
      </c>
    </row>
    <row r="4036" spans="1:3">
      <c r="A4036" s="20">
        <v>41807</v>
      </c>
      <c r="B4036" s="35" t="s">
        <v>382</v>
      </c>
      <c r="C4036" s="37">
        <v>13.3</v>
      </c>
    </row>
    <row r="4037" spans="1:3">
      <c r="A4037" s="20">
        <v>41807</v>
      </c>
      <c r="B4037" s="35" t="s">
        <v>383</v>
      </c>
      <c r="C4037" s="37">
        <v>13.4</v>
      </c>
    </row>
    <row r="4038" spans="1:3">
      <c r="A4038" s="20">
        <v>41808</v>
      </c>
      <c r="B4038" s="35" t="s">
        <v>360</v>
      </c>
      <c r="C4038" s="37">
        <v>13.2</v>
      </c>
    </row>
    <row r="4039" spans="1:3">
      <c r="A4039" s="20">
        <v>41808</v>
      </c>
      <c r="B4039" s="35" t="s">
        <v>361</v>
      </c>
      <c r="C4039" s="37">
        <v>13.2</v>
      </c>
    </row>
    <row r="4040" spans="1:3">
      <c r="A4040" s="20">
        <v>41808</v>
      </c>
      <c r="B4040" s="35" t="s">
        <v>362</v>
      </c>
      <c r="C4040" s="37">
        <v>12.9</v>
      </c>
    </row>
    <row r="4041" spans="1:3">
      <c r="A4041" s="20">
        <v>41808</v>
      </c>
      <c r="B4041" s="35" t="s">
        <v>363</v>
      </c>
      <c r="C4041" s="37">
        <v>12.9</v>
      </c>
    </row>
    <row r="4042" spans="1:3">
      <c r="A4042" s="20">
        <v>41808</v>
      </c>
      <c r="B4042" s="35" t="s">
        <v>364</v>
      </c>
      <c r="C4042" s="37">
        <v>12.9</v>
      </c>
    </row>
    <row r="4043" spans="1:3">
      <c r="A4043" s="20">
        <v>41808</v>
      </c>
      <c r="B4043" s="35" t="s">
        <v>365</v>
      </c>
      <c r="C4043" s="37">
        <v>13.5</v>
      </c>
    </row>
    <row r="4044" spans="1:3">
      <c r="A4044" s="20">
        <v>41808</v>
      </c>
      <c r="B4044" s="35" t="s">
        <v>366</v>
      </c>
      <c r="C4044" s="37">
        <v>13.5</v>
      </c>
    </row>
    <row r="4045" spans="1:3">
      <c r="A4045" s="20">
        <v>41808</v>
      </c>
      <c r="B4045" s="35" t="s">
        <v>367</v>
      </c>
      <c r="C4045" s="37">
        <v>14.5</v>
      </c>
    </row>
    <row r="4046" spans="1:3">
      <c r="A4046" s="20">
        <v>41808</v>
      </c>
      <c r="B4046" s="35" t="s">
        <v>368</v>
      </c>
      <c r="C4046" s="37">
        <v>17.8</v>
      </c>
    </row>
    <row r="4047" spans="1:3">
      <c r="A4047" s="20">
        <v>41808</v>
      </c>
      <c r="B4047" s="35" t="s">
        <v>369</v>
      </c>
      <c r="C4047" s="37">
        <v>18.2</v>
      </c>
    </row>
    <row r="4048" spans="1:3">
      <c r="A4048" s="20">
        <v>41808</v>
      </c>
      <c r="B4048" s="35" t="s">
        <v>370</v>
      </c>
      <c r="C4048" s="37">
        <v>19.2</v>
      </c>
    </row>
    <row r="4049" spans="1:3">
      <c r="A4049" s="20">
        <v>41808</v>
      </c>
      <c r="B4049" s="35" t="s">
        <v>371</v>
      </c>
      <c r="C4049" s="37">
        <v>21.1</v>
      </c>
    </row>
    <row r="4050" spans="1:3">
      <c r="A4050" s="20">
        <v>41808</v>
      </c>
      <c r="B4050" s="35" t="s">
        <v>372</v>
      </c>
      <c r="C4050" s="37">
        <v>21.8</v>
      </c>
    </row>
    <row r="4051" spans="1:3">
      <c r="A4051" s="20">
        <v>41808</v>
      </c>
      <c r="B4051" s="35" t="s">
        <v>373</v>
      </c>
      <c r="C4051" s="37">
        <v>22.1</v>
      </c>
    </row>
    <row r="4052" spans="1:3">
      <c r="A4052" s="20">
        <v>41808</v>
      </c>
      <c r="B4052" s="35" t="s">
        <v>374</v>
      </c>
      <c r="C4052" s="37">
        <v>21.6</v>
      </c>
    </row>
    <row r="4053" spans="1:3">
      <c r="A4053" s="20">
        <v>41808</v>
      </c>
      <c r="B4053" s="35" t="s">
        <v>375</v>
      </c>
      <c r="C4053" s="37">
        <v>20.8</v>
      </c>
    </row>
    <row r="4054" spans="1:3">
      <c r="A4054" s="20">
        <v>41808</v>
      </c>
      <c r="B4054" s="35" t="s">
        <v>376</v>
      </c>
      <c r="C4054" s="37">
        <v>19.100000000000001</v>
      </c>
    </row>
    <row r="4055" spans="1:3">
      <c r="A4055" s="20">
        <v>41808</v>
      </c>
      <c r="B4055" s="35" t="s">
        <v>377</v>
      </c>
      <c r="C4055" s="37">
        <v>17.3</v>
      </c>
    </row>
    <row r="4056" spans="1:3">
      <c r="A4056" s="20">
        <v>41808</v>
      </c>
      <c r="B4056" s="35" t="s">
        <v>378</v>
      </c>
      <c r="C4056" s="37">
        <v>15.6</v>
      </c>
    </row>
    <row r="4057" spans="1:3">
      <c r="A4057" s="20">
        <v>41808</v>
      </c>
      <c r="B4057" s="35" t="s">
        <v>379</v>
      </c>
      <c r="C4057" s="37">
        <v>14.5</v>
      </c>
    </row>
    <row r="4058" spans="1:3">
      <c r="A4058" s="20">
        <v>41808</v>
      </c>
      <c r="B4058" s="35" t="s">
        <v>380</v>
      </c>
      <c r="C4058" s="37">
        <v>13.7</v>
      </c>
    </row>
    <row r="4059" spans="1:3">
      <c r="A4059" s="20">
        <v>41808</v>
      </c>
      <c r="B4059" s="35" t="s">
        <v>381</v>
      </c>
      <c r="C4059" s="37">
        <v>13</v>
      </c>
    </row>
    <row r="4060" spans="1:3">
      <c r="A4060" s="20">
        <v>41808</v>
      </c>
      <c r="B4060" s="35" t="s">
        <v>382</v>
      </c>
      <c r="C4060" s="37">
        <v>12.2</v>
      </c>
    </row>
    <row r="4061" spans="1:3">
      <c r="A4061" s="20">
        <v>41808</v>
      </c>
      <c r="B4061" s="35" t="s">
        <v>383</v>
      </c>
      <c r="C4061" s="37">
        <v>11.6</v>
      </c>
    </row>
    <row r="4062" spans="1:3">
      <c r="A4062" s="20">
        <v>41809</v>
      </c>
      <c r="B4062" s="35" t="s">
        <v>360</v>
      </c>
      <c r="C4062" s="37">
        <v>11.3</v>
      </c>
    </row>
    <row r="4063" spans="1:3">
      <c r="A4063" s="20">
        <v>41809</v>
      </c>
      <c r="B4063" s="35" t="s">
        <v>361</v>
      </c>
      <c r="C4063" s="37">
        <v>10.4</v>
      </c>
    </row>
    <row r="4064" spans="1:3">
      <c r="A4064" s="20">
        <v>41809</v>
      </c>
      <c r="B4064" s="35" t="s">
        <v>362</v>
      </c>
      <c r="C4064" s="37">
        <v>10.4</v>
      </c>
    </row>
    <row r="4065" spans="1:3">
      <c r="A4065" s="20">
        <v>41809</v>
      </c>
      <c r="B4065" s="35" t="s">
        <v>363</v>
      </c>
      <c r="C4065" s="37">
        <v>10.199999999999999</v>
      </c>
    </row>
    <row r="4066" spans="1:3">
      <c r="A4066" s="20">
        <v>41809</v>
      </c>
      <c r="B4066" s="35" t="s">
        <v>364</v>
      </c>
      <c r="C4066" s="37">
        <v>10.4</v>
      </c>
    </row>
    <row r="4067" spans="1:3">
      <c r="A4067" s="20">
        <v>41809</v>
      </c>
      <c r="B4067" s="35" t="s">
        <v>365</v>
      </c>
      <c r="C4067" s="37">
        <v>10.9</v>
      </c>
    </row>
    <row r="4068" spans="1:3">
      <c r="A4068" s="20">
        <v>41809</v>
      </c>
      <c r="B4068" s="35" t="s">
        <v>366</v>
      </c>
      <c r="C4068" s="37">
        <v>10.5</v>
      </c>
    </row>
    <row r="4069" spans="1:3">
      <c r="A4069" s="20">
        <v>41809</v>
      </c>
      <c r="B4069" s="35" t="s">
        <v>367</v>
      </c>
      <c r="C4069" s="37">
        <v>11.5</v>
      </c>
    </row>
    <row r="4070" spans="1:3">
      <c r="A4070" s="20">
        <v>41809</v>
      </c>
      <c r="B4070" s="35" t="s">
        <v>368</v>
      </c>
      <c r="C4070" s="37">
        <v>13.4</v>
      </c>
    </row>
    <row r="4071" spans="1:3">
      <c r="A4071" s="20">
        <v>41809</v>
      </c>
      <c r="B4071" s="35" t="s">
        <v>369</v>
      </c>
      <c r="C4071" s="37">
        <v>16.399999999999999</v>
      </c>
    </row>
    <row r="4072" spans="1:3">
      <c r="A4072" s="20">
        <v>41809</v>
      </c>
      <c r="B4072" s="35" t="s">
        <v>370</v>
      </c>
      <c r="C4072" s="37">
        <v>17.5</v>
      </c>
    </row>
    <row r="4073" spans="1:3">
      <c r="A4073" s="20">
        <v>41809</v>
      </c>
      <c r="B4073" s="35" t="s">
        <v>371</v>
      </c>
      <c r="C4073" s="37">
        <v>18.7</v>
      </c>
    </row>
    <row r="4074" spans="1:3">
      <c r="A4074" s="20">
        <v>41809</v>
      </c>
      <c r="B4074" s="35" t="s">
        <v>372</v>
      </c>
      <c r="C4074" s="37">
        <v>17</v>
      </c>
    </row>
    <row r="4075" spans="1:3">
      <c r="A4075" s="20">
        <v>41809</v>
      </c>
      <c r="B4075" s="35" t="s">
        <v>373</v>
      </c>
      <c r="C4075" s="37">
        <v>17.100000000000001</v>
      </c>
    </row>
    <row r="4076" spans="1:3">
      <c r="A4076" s="20">
        <v>41809</v>
      </c>
      <c r="B4076" s="35" t="s">
        <v>374</v>
      </c>
      <c r="C4076" s="37">
        <v>16.3</v>
      </c>
    </row>
    <row r="4077" spans="1:3">
      <c r="A4077" s="20">
        <v>41809</v>
      </c>
      <c r="B4077" s="35" t="s">
        <v>375</v>
      </c>
      <c r="C4077" s="37">
        <v>16.3</v>
      </c>
    </row>
    <row r="4078" spans="1:3">
      <c r="A4078" s="20">
        <v>41809</v>
      </c>
      <c r="B4078" s="35" t="s">
        <v>376</v>
      </c>
      <c r="C4078" s="37">
        <v>16.600000000000001</v>
      </c>
    </row>
    <row r="4079" spans="1:3">
      <c r="A4079" s="20">
        <v>41809</v>
      </c>
      <c r="B4079" s="35" t="s">
        <v>377</v>
      </c>
      <c r="C4079" s="37">
        <v>15.9</v>
      </c>
    </row>
    <row r="4080" spans="1:3">
      <c r="A4080" s="20">
        <v>41809</v>
      </c>
      <c r="B4080" s="35" t="s">
        <v>378</v>
      </c>
      <c r="C4080" s="37">
        <v>14.2</v>
      </c>
    </row>
    <row r="4081" spans="1:3">
      <c r="A4081" s="20">
        <v>41809</v>
      </c>
      <c r="B4081" s="35" t="s">
        <v>379</v>
      </c>
      <c r="C4081" s="37">
        <v>13</v>
      </c>
    </row>
    <row r="4082" spans="1:3">
      <c r="A4082" s="20">
        <v>41809</v>
      </c>
      <c r="B4082" s="35" t="s">
        <v>380</v>
      </c>
      <c r="C4082" s="37">
        <v>12.6</v>
      </c>
    </row>
    <row r="4083" spans="1:3">
      <c r="A4083" s="20">
        <v>41809</v>
      </c>
      <c r="B4083" s="35" t="s">
        <v>381</v>
      </c>
      <c r="C4083" s="37">
        <v>12.5</v>
      </c>
    </row>
    <row r="4084" spans="1:3">
      <c r="A4084" s="20">
        <v>41809</v>
      </c>
      <c r="B4084" s="35" t="s">
        <v>382</v>
      </c>
      <c r="C4084" s="37">
        <v>12.1</v>
      </c>
    </row>
    <row r="4085" spans="1:3">
      <c r="A4085" s="20">
        <v>41809</v>
      </c>
      <c r="B4085" s="35" t="s">
        <v>383</v>
      </c>
      <c r="C4085" s="37">
        <v>12.1</v>
      </c>
    </row>
    <row r="4086" spans="1:3">
      <c r="A4086" s="20">
        <v>41810</v>
      </c>
      <c r="B4086" s="35" t="s">
        <v>360</v>
      </c>
      <c r="C4086" s="37">
        <v>11.7</v>
      </c>
    </row>
    <row r="4087" spans="1:3">
      <c r="A4087" s="20">
        <v>41810</v>
      </c>
      <c r="B4087" s="35" t="s">
        <v>361</v>
      </c>
      <c r="C4087" s="37">
        <v>11.6</v>
      </c>
    </row>
    <row r="4088" spans="1:3">
      <c r="A4088" s="20">
        <v>41810</v>
      </c>
      <c r="B4088" s="35" t="s">
        <v>362</v>
      </c>
      <c r="C4088" s="37">
        <v>11.5</v>
      </c>
    </row>
    <row r="4089" spans="1:3">
      <c r="A4089" s="20">
        <v>41810</v>
      </c>
      <c r="B4089" s="35" t="s">
        <v>363</v>
      </c>
      <c r="C4089" s="37">
        <v>11.3</v>
      </c>
    </row>
    <row r="4090" spans="1:3">
      <c r="A4090" s="20">
        <v>41810</v>
      </c>
      <c r="B4090" s="35" t="s">
        <v>364</v>
      </c>
      <c r="C4090" s="37">
        <v>11.4</v>
      </c>
    </row>
    <row r="4091" spans="1:3">
      <c r="A4091" s="20">
        <v>41810</v>
      </c>
      <c r="B4091" s="35" t="s">
        <v>365</v>
      </c>
      <c r="C4091" s="37">
        <v>11.3</v>
      </c>
    </row>
    <row r="4092" spans="1:3">
      <c r="A4092" s="20">
        <v>41810</v>
      </c>
      <c r="B4092" s="35" t="s">
        <v>366</v>
      </c>
      <c r="C4092" s="37">
        <v>11.5</v>
      </c>
    </row>
    <row r="4093" spans="1:3">
      <c r="A4093" s="20">
        <v>41810</v>
      </c>
      <c r="B4093" s="35" t="s">
        <v>367</v>
      </c>
      <c r="C4093" s="37">
        <v>12.3</v>
      </c>
    </row>
    <row r="4094" spans="1:3">
      <c r="A4094" s="20">
        <v>41810</v>
      </c>
      <c r="B4094" s="35" t="s">
        <v>368</v>
      </c>
      <c r="C4094" s="37">
        <v>13.5</v>
      </c>
    </row>
    <row r="4095" spans="1:3">
      <c r="A4095" s="20">
        <v>41810</v>
      </c>
      <c r="B4095" s="35" t="s">
        <v>369</v>
      </c>
      <c r="C4095" s="37">
        <v>15.8</v>
      </c>
    </row>
    <row r="4096" spans="1:3">
      <c r="A4096" s="20">
        <v>41810</v>
      </c>
      <c r="B4096" s="35" t="s">
        <v>370</v>
      </c>
      <c r="C4096" s="37">
        <v>15.8</v>
      </c>
    </row>
    <row r="4097" spans="1:3">
      <c r="A4097" s="20">
        <v>41810</v>
      </c>
      <c r="B4097" s="35" t="s">
        <v>371</v>
      </c>
      <c r="C4097" s="37">
        <v>15.9</v>
      </c>
    </row>
    <row r="4098" spans="1:3">
      <c r="A4098" s="20">
        <v>41810</v>
      </c>
      <c r="B4098" s="35" t="s">
        <v>372</v>
      </c>
      <c r="C4098" s="37">
        <v>15.1</v>
      </c>
    </row>
    <row r="4099" spans="1:3">
      <c r="A4099" s="20">
        <v>41810</v>
      </c>
      <c r="B4099" s="35" t="s">
        <v>373</v>
      </c>
      <c r="C4099" s="37">
        <v>14.8</v>
      </c>
    </row>
    <row r="4100" spans="1:3">
      <c r="A4100" s="20">
        <v>41810</v>
      </c>
      <c r="B4100" s="35" t="s">
        <v>374</v>
      </c>
      <c r="C4100" s="37">
        <v>14.2</v>
      </c>
    </row>
    <row r="4101" spans="1:3">
      <c r="A4101" s="20">
        <v>41810</v>
      </c>
      <c r="B4101" s="35" t="s">
        <v>375</v>
      </c>
      <c r="C4101" s="37">
        <v>13.8</v>
      </c>
    </row>
    <row r="4102" spans="1:3">
      <c r="A4102" s="20">
        <v>41810</v>
      </c>
      <c r="B4102" s="35" t="s">
        <v>376</v>
      </c>
      <c r="C4102" s="37">
        <v>12.8</v>
      </c>
    </row>
    <row r="4103" spans="1:3">
      <c r="A4103" s="20">
        <v>41810</v>
      </c>
      <c r="B4103" s="35" t="s">
        <v>377</v>
      </c>
      <c r="C4103" s="37">
        <v>11.5</v>
      </c>
    </row>
    <row r="4104" spans="1:3">
      <c r="A4104" s="20">
        <v>41810</v>
      </c>
      <c r="B4104" s="35" t="s">
        <v>378</v>
      </c>
      <c r="C4104" s="37">
        <v>11</v>
      </c>
    </row>
    <row r="4105" spans="1:3">
      <c r="A4105" s="20">
        <v>41810</v>
      </c>
      <c r="B4105" s="35" t="s">
        <v>379</v>
      </c>
      <c r="C4105" s="37">
        <v>10.5</v>
      </c>
    </row>
    <row r="4106" spans="1:3">
      <c r="A4106" s="20">
        <v>41810</v>
      </c>
      <c r="B4106" s="35" t="s">
        <v>380</v>
      </c>
      <c r="C4106" s="37">
        <v>10.3</v>
      </c>
    </row>
    <row r="4107" spans="1:3">
      <c r="A4107" s="20">
        <v>41810</v>
      </c>
      <c r="B4107" s="35" t="s">
        <v>381</v>
      </c>
      <c r="C4107" s="37">
        <v>10</v>
      </c>
    </row>
    <row r="4108" spans="1:3">
      <c r="A4108" s="20">
        <v>41810</v>
      </c>
      <c r="B4108" s="35" t="s">
        <v>382</v>
      </c>
      <c r="C4108" s="37">
        <v>9.3000000000000007</v>
      </c>
    </row>
    <row r="4109" spans="1:3">
      <c r="A4109" s="20">
        <v>41810</v>
      </c>
      <c r="B4109" s="35" t="s">
        <v>383</v>
      </c>
      <c r="C4109" s="37">
        <v>9.1999999999999993</v>
      </c>
    </row>
    <row r="4110" spans="1:3">
      <c r="A4110" s="20">
        <v>41811</v>
      </c>
      <c r="B4110" s="35" t="s">
        <v>360</v>
      </c>
      <c r="C4110" s="37">
        <v>9.1</v>
      </c>
    </row>
    <row r="4111" spans="1:3">
      <c r="A4111" s="20">
        <v>41811</v>
      </c>
      <c r="B4111" s="35" t="s">
        <v>361</v>
      </c>
      <c r="C4111" s="37">
        <v>9</v>
      </c>
    </row>
    <row r="4112" spans="1:3">
      <c r="A4112" s="20">
        <v>41811</v>
      </c>
      <c r="B4112" s="35" t="s">
        <v>362</v>
      </c>
      <c r="C4112" s="37">
        <v>8.9</v>
      </c>
    </row>
    <row r="4113" spans="1:3">
      <c r="A4113" s="20">
        <v>41811</v>
      </c>
      <c r="B4113" s="35" t="s">
        <v>363</v>
      </c>
      <c r="C4113" s="37">
        <v>9</v>
      </c>
    </row>
    <row r="4114" spans="1:3">
      <c r="A4114" s="20">
        <v>41811</v>
      </c>
      <c r="B4114" s="35" t="s">
        <v>364</v>
      </c>
      <c r="C4114" s="37">
        <v>9</v>
      </c>
    </row>
    <row r="4115" spans="1:3">
      <c r="A4115" s="20">
        <v>41811</v>
      </c>
      <c r="B4115" s="35" t="s">
        <v>365</v>
      </c>
      <c r="C4115" s="37">
        <v>9.1</v>
      </c>
    </row>
    <row r="4116" spans="1:3">
      <c r="A4116" s="20">
        <v>41811</v>
      </c>
      <c r="B4116" s="35" t="s">
        <v>366</v>
      </c>
      <c r="C4116" s="37">
        <v>9.3000000000000007</v>
      </c>
    </row>
    <row r="4117" spans="1:3">
      <c r="A4117" s="20">
        <v>41811</v>
      </c>
      <c r="B4117" s="35" t="s">
        <v>367</v>
      </c>
      <c r="C4117" s="37">
        <v>9.8000000000000007</v>
      </c>
    </row>
    <row r="4118" spans="1:3">
      <c r="A4118" s="20">
        <v>41811</v>
      </c>
      <c r="B4118" s="35" t="s">
        <v>368</v>
      </c>
      <c r="C4118" s="37">
        <v>10.8</v>
      </c>
    </row>
    <row r="4119" spans="1:3">
      <c r="A4119" s="20">
        <v>41811</v>
      </c>
      <c r="B4119" s="35" t="s">
        <v>369</v>
      </c>
      <c r="C4119" s="37">
        <v>10.9</v>
      </c>
    </row>
    <row r="4120" spans="1:3">
      <c r="A4120" s="20">
        <v>41811</v>
      </c>
      <c r="B4120" s="35" t="s">
        <v>370</v>
      </c>
      <c r="C4120" s="37">
        <v>11.3</v>
      </c>
    </row>
    <row r="4121" spans="1:3">
      <c r="A4121" s="20">
        <v>41811</v>
      </c>
      <c r="B4121" s="35" t="s">
        <v>371</v>
      </c>
      <c r="C4121" s="37">
        <v>12.1</v>
      </c>
    </row>
    <row r="4122" spans="1:3">
      <c r="A4122" s="20">
        <v>41811</v>
      </c>
      <c r="B4122" s="35" t="s">
        <v>372</v>
      </c>
      <c r="C4122" s="37">
        <v>11.4</v>
      </c>
    </row>
    <row r="4123" spans="1:3">
      <c r="A4123" s="20">
        <v>41811</v>
      </c>
      <c r="B4123" s="35" t="s">
        <v>373</v>
      </c>
      <c r="C4123" s="37">
        <v>11.6</v>
      </c>
    </row>
    <row r="4124" spans="1:3">
      <c r="A4124" s="20">
        <v>41811</v>
      </c>
      <c r="B4124" s="35" t="s">
        <v>374</v>
      </c>
      <c r="C4124" s="37">
        <v>12.1</v>
      </c>
    </row>
    <row r="4125" spans="1:3">
      <c r="A4125" s="20">
        <v>41811</v>
      </c>
      <c r="B4125" s="35" t="s">
        <v>375</v>
      </c>
      <c r="C4125" s="37">
        <v>12</v>
      </c>
    </row>
    <row r="4126" spans="1:3">
      <c r="A4126" s="20">
        <v>41811</v>
      </c>
      <c r="B4126" s="35" t="s">
        <v>376</v>
      </c>
      <c r="C4126" s="37">
        <v>12</v>
      </c>
    </row>
    <row r="4127" spans="1:3">
      <c r="A4127" s="20">
        <v>41811</v>
      </c>
      <c r="B4127" s="35" t="s">
        <v>377</v>
      </c>
      <c r="C4127" s="37">
        <v>11.4</v>
      </c>
    </row>
    <row r="4128" spans="1:3">
      <c r="A4128" s="20">
        <v>41811</v>
      </c>
      <c r="B4128" s="35" t="s">
        <v>378</v>
      </c>
      <c r="C4128" s="37">
        <v>10.5</v>
      </c>
    </row>
    <row r="4129" spans="1:3">
      <c r="A4129" s="20">
        <v>41811</v>
      </c>
      <c r="B4129" s="35" t="s">
        <v>379</v>
      </c>
      <c r="C4129" s="37">
        <v>9.9</v>
      </c>
    </row>
    <row r="4130" spans="1:3">
      <c r="A4130" s="20">
        <v>41811</v>
      </c>
      <c r="B4130" s="35" t="s">
        <v>380</v>
      </c>
      <c r="C4130" s="37">
        <v>9.9</v>
      </c>
    </row>
    <row r="4131" spans="1:3">
      <c r="A4131" s="20">
        <v>41811</v>
      </c>
      <c r="B4131" s="35" t="s">
        <v>381</v>
      </c>
      <c r="C4131" s="37">
        <v>9.9</v>
      </c>
    </row>
    <row r="4132" spans="1:3">
      <c r="A4132" s="20">
        <v>41811</v>
      </c>
      <c r="B4132" s="35" t="s">
        <v>382</v>
      </c>
      <c r="C4132" s="37">
        <v>9.8000000000000007</v>
      </c>
    </row>
    <row r="4133" spans="1:3">
      <c r="A4133" s="20">
        <v>41811</v>
      </c>
      <c r="B4133" s="35" t="s">
        <v>383</v>
      </c>
      <c r="C4133" s="37">
        <v>9.6999999999999993</v>
      </c>
    </row>
    <row r="4134" spans="1:3">
      <c r="A4134" s="20">
        <v>41812</v>
      </c>
      <c r="B4134" s="35" t="s">
        <v>360</v>
      </c>
      <c r="C4134" s="37">
        <v>9.8000000000000007</v>
      </c>
    </row>
    <row r="4135" spans="1:3">
      <c r="A4135" s="20">
        <v>41812</v>
      </c>
      <c r="B4135" s="35" t="s">
        <v>361</v>
      </c>
      <c r="C4135" s="37">
        <v>9.6999999999999993</v>
      </c>
    </row>
    <row r="4136" spans="1:3">
      <c r="A4136" s="20">
        <v>41812</v>
      </c>
      <c r="B4136" s="35" t="s">
        <v>362</v>
      </c>
      <c r="C4136" s="37">
        <v>9.5</v>
      </c>
    </row>
    <row r="4137" spans="1:3">
      <c r="A4137" s="20">
        <v>41812</v>
      </c>
      <c r="B4137" s="35" t="s">
        <v>363</v>
      </c>
      <c r="C4137" s="37">
        <v>9.3000000000000007</v>
      </c>
    </row>
    <row r="4138" spans="1:3">
      <c r="A4138" s="20">
        <v>41812</v>
      </c>
      <c r="B4138" s="35" t="s">
        <v>364</v>
      </c>
      <c r="C4138" s="37">
        <v>9.3000000000000007</v>
      </c>
    </row>
    <row r="4139" spans="1:3">
      <c r="A4139" s="20">
        <v>41812</v>
      </c>
      <c r="B4139" s="35" t="s">
        <v>365</v>
      </c>
      <c r="C4139" s="37">
        <v>9.6999999999999993</v>
      </c>
    </row>
    <row r="4140" spans="1:3">
      <c r="A4140" s="20">
        <v>41812</v>
      </c>
      <c r="B4140" s="35" t="s">
        <v>366</v>
      </c>
      <c r="C4140" s="37">
        <v>10.3</v>
      </c>
    </row>
    <row r="4141" spans="1:3">
      <c r="A4141" s="20">
        <v>41812</v>
      </c>
      <c r="B4141" s="35" t="s">
        <v>367</v>
      </c>
      <c r="C4141" s="37">
        <v>10.7</v>
      </c>
    </row>
    <row r="4142" spans="1:3">
      <c r="A4142" s="20">
        <v>41812</v>
      </c>
      <c r="B4142" s="35" t="s">
        <v>368</v>
      </c>
      <c r="C4142" s="37">
        <v>11.4</v>
      </c>
    </row>
    <row r="4143" spans="1:3">
      <c r="A4143" s="20">
        <v>41812</v>
      </c>
      <c r="B4143" s="35" t="s">
        <v>369</v>
      </c>
      <c r="C4143" s="37">
        <v>12.2</v>
      </c>
    </row>
    <row r="4144" spans="1:3">
      <c r="A4144" s="20">
        <v>41812</v>
      </c>
      <c r="B4144" s="35" t="s">
        <v>370</v>
      </c>
      <c r="C4144" s="37">
        <v>13</v>
      </c>
    </row>
    <row r="4145" spans="1:3">
      <c r="A4145" s="20">
        <v>41812</v>
      </c>
      <c r="B4145" s="35" t="s">
        <v>371</v>
      </c>
      <c r="C4145" s="37">
        <v>14</v>
      </c>
    </row>
    <row r="4146" spans="1:3">
      <c r="A4146" s="20">
        <v>41812</v>
      </c>
      <c r="B4146" s="35" t="s">
        <v>372</v>
      </c>
      <c r="C4146" s="37">
        <v>15.3</v>
      </c>
    </row>
    <row r="4147" spans="1:3">
      <c r="A4147" s="20">
        <v>41812</v>
      </c>
      <c r="B4147" s="35" t="s">
        <v>373</v>
      </c>
      <c r="C4147" s="37">
        <v>15.3</v>
      </c>
    </row>
    <row r="4148" spans="1:3">
      <c r="A4148" s="20">
        <v>41812</v>
      </c>
      <c r="B4148" s="35" t="s">
        <v>374</v>
      </c>
      <c r="C4148" s="37">
        <v>16.7</v>
      </c>
    </row>
    <row r="4149" spans="1:3">
      <c r="A4149" s="20">
        <v>41812</v>
      </c>
      <c r="B4149" s="35" t="s">
        <v>375</v>
      </c>
      <c r="C4149" s="37">
        <v>15.3</v>
      </c>
    </row>
    <row r="4150" spans="1:3">
      <c r="A4150" s="20">
        <v>41812</v>
      </c>
      <c r="B4150" s="35" t="s">
        <v>376</v>
      </c>
      <c r="C4150" s="37">
        <v>14</v>
      </c>
    </row>
    <row r="4151" spans="1:3">
      <c r="A4151" s="20">
        <v>41812</v>
      </c>
      <c r="B4151" s="35" t="s">
        <v>377</v>
      </c>
      <c r="C4151" s="37">
        <v>13</v>
      </c>
    </row>
    <row r="4152" spans="1:3">
      <c r="A4152" s="20">
        <v>41812</v>
      </c>
      <c r="B4152" s="35" t="s">
        <v>378</v>
      </c>
      <c r="C4152" s="37">
        <v>12.1</v>
      </c>
    </row>
    <row r="4153" spans="1:3">
      <c r="A4153" s="20">
        <v>41812</v>
      </c>
      <c r="B4153" s="35" t="s">
        <v>379</v>
      </c>
      <c r="C4153" s="37">
        <v>11</v>
      </c>
    </row>
    <row r="4154" spans="1:3">
      <c r="A4154" s="20">
        <v>41812</v>
      </c>
      <c r="B4154" s="35" t="s">
        <v>380</v>
      </c>
      <c r="C4154" s="37">
        <v>10</v>
      </c>
    </row>
    <row r="4155" spans="1:3">
      <c r="A4155" s="20">
        <v>41812</v>
      </c>
      <c r="B4155" s="35" t="s">
        <v>381</v>
      </c>
      <c r="C4155" s="37">
        <v>9.4</v>
      </c>
    </row>
    <row r="4156" spans="1:3">
      <c r="A4156" s="20">
        <v>41812</v>
      </c>
      <c r="B4156" s="35" t="s">
        <v>382</v>
      </c>
      <c r="C4156" s="37">
        <v>9.4</v>
      </c>
    </row>
    <row r="4157" spans="1:3">
      <c r="A4157" s="20">
        <v>41812</v>
      </c>
      <c r="B4157" s="35" t="s">
        <v>383</v>
      </c>
      <c r="C4157" s="37">
        <v>9.4</v>
      </c>
    </row>
    <row r="4158" spans="1:3">
      <c r="A4158" s="20">
        <v>41813</v>
      </c>
      <c r="B4158" s="35" t="s">
        <v>360</v>
      </c>
      <c r="C4158" s="37">
        <v>9.1999999999999993</v>
      </c>
    </row>
    <row r="4159" spans="1:3">
      <c r="A4159" s="20">
        <v>41813</v>
      </c>
      <c r="B4159" s="35" t="s">
        <v>361</v>
      </c>
      <c r="C4159" s="37">
        <v>9.3000000000000007</v>
      </c>
    </row>
    <row r="4160" spans="1:3">
      <c r="A4160" s="20">
        <v>41813</v>
      </c>
      <c r="B4160" s="35" t="s">
        <v>362</v>
      </c>
      <c r="C4160" s="37">
        <v>8.6999999999999993</v>
      </c>
    </row>
    <row r="4161" spans="1:3">
      <c r="A4161" s="20">
        <v>41813</v>
      </c>
      <c r="B4161" s="35" t="s">
        <v>363</v>
      </c>
      <c r="C4161" s="37">
        <v>9.1</v>
      </c>
    </row>
    <row r="4162" spans="1:3">
      <c r="A4162" s="20">
        <v>41813</v>
      </c>
      <c r="B4162" s="35" t="s">
        <v>364</v>
      </c>
      <c r="C4162" s="37">
        <v>9.9</v>
      </c>
    </row>
    <row r="4163" spans="1:3">
      <c r="A4163" s="20">
        <v>41813</v>
      </c>
      <c r="B4163" s="35" t="s">
        <v>365</v>
      </c>
      <c r="C4163" s="37">
        <v>12.2</v>
      </c>
    </row>
    <row r="4164" spans="1:3">
      <c r="A4164" s="20">
        <v>41813</v>
      </c>
      <c r="B4164" s="35" t="s">
        <v>366</v>
      </c>
      <c r="C4164" s="37">
        <v>13.8</v>
      </c>
    </row>
    <row r="4165" spans="1:3">
      <c r="A4165" s="20">
        <v>41813</v>
      </c>
      <c r="B4165" s="35" t="s">
        <v>367</v>
      </c>
      <c r="C4165" s="37">
        <v>15.2</v>
      </c>
    </row>
    <row r="4166" spans="1:3">
      <c r="A4166" s="20">
        <v>41813</v>
      </c>
      <c r="B4166" s="35" t="s">
        <v>368</v>
      </c>
      <c r="C4166" s="37">
        <v>17.3</v>
      </c>
    </row>
    <row r="4167" spans="1:3">
      <c r="A4167" s="20">
        <v>41813</v>
      </c>
      <c r="B4167" s="35" t="s">
        <v>369</v>
      </c>
      <c r="C4167" s="37">
        <v>19.2</v>
      </c>
    </row>
    <row r="4168" spans="1:3">
      <c r="A4168" s="20">
        <v>41813</v>
      </c>
      <c r="B4168" s="35" t="s">
        <v>370</v>
      </c>
      <c r="C4168" s="37">
        <v>20</v>
      </c>
    </row>
    <row r="4169" spans="1:3">
      <c r="A4169" s="20">
        <v>41813</v>
      </c>
      <c r="B4169" s="35" t="s">
        <v>371</v>
      </c>
      <c r="C4169" s="37">
        <v>19.5</v>
      </c>
    </row>
    <row r="4170" spans="1:3">
      <c r="A4170" s="20">
        <v>41813</v>
      </c>
      <c r="B4170" s="35" t="s">
        <v>372</v>
      </c>
      <c r="C4170" s="37">
        <v>18.7</v>
      </c>
    </row>
    <row r="4171" spans="1:3">
      <c r="A4171" s="20">
        <v>41813</v>
      </c>
      <c r="B4171" s="35" t="s">
        <v>373</v>
      </c>
      <c r="C4171" s="37">
        <v>17.399999999999999</v>
      </c>
    </row>
    <row r="4172" spans="1:3">
      <c r="A4172" s="20">
        <v>41813</v>
      </c>
      <c r="B4172" s="35" t="s">
        <v>374</v>
      </c>
      <c r="C4172" s="37">
        <v>16</v>
      </c>
    </row>
    <row r="4173" spans="1:3">
      <c r="A4173" s="20">
        <v>41813</v>
      </c>
      <c r="B4173" s="35" t="s">
        <v>375</v>
      </c>
      <c r="C4173" s="37">
        <v>16.3</v>
      </c>
    </row>
    <row r="4174" spans="1:3">
      <c r="A4174" s="20">
        <v>41813</v>
      </c>
      <c r="B4174" s="35" t="s">
        <v>376</v>
      </c>
      <c r="C4174" s="37">
        <v>16.100000000000001</v>
      </c>
    </row>
    <row r="4175" spans="1:3">
      <c r="A4175" s="20">
        <v>41813</v>
      </c>
      <c r="B4175" s="35" t="s">
        <v>377</v>
      </c>
      <c r="C4175" s="37">
        <v>15.6</v>
      </c>
    </row>
    <row r="4176" spans="1:3">
      <c r="A4176" s="20">
        <v>41813</v>
      </c>
      <c r="B4176" s="35" t="s">
        <v>378</v>
      </c>
      <c r="C4176" s="37">
        <v>14.4</v>
      </c>
    </row>
    <row r="4177" spans="1:3">
      <c r="A4177" s="20">
        <v>41813</v>
      </c>
      <c r="B4177" s="35" t="s">
        <v>379</v>
      </c>
      <c r="C4177" s="37">
        <v>13.7</v>
      </c>
    </row>
    <row r="4178" spans="1:3">
      <c r="A4178" s="20">
        <v>41813</v>
      </c>
      <c r="B4178" s="35" t="s">
        <v>380</v>
      </c>
      <c r="C4178" s="37">
        <v>13</v>
      </c>
    </row>
    <row r="4179" spans="1:3">
      <c r="A4179" s="20">
        <v>41813</v>
      </c>
      <c r="B4179" s="35" t="s">
        <v>381</v>
      </c>
      <c r="C4179" s="37">
        <v>12.8</v>
      </c>
    </row>
    <row r="4180" spans="1:3">
      <c r="A4180" s="20">
        <v>41813</v>
      </c>
      <c r="B4180" s="35" t="s">
        <v>382</v>
      </c>
      <c r="C4180" s="37">
        <v>12.2</v>
      </c>
    </row>
    <row r="4181" spans="1:3">
      <c r="A4181" s="20">
        <v>41813</v>
      </c>
      <c r="B4181" s="35" t="s">
        <v>383</v>
      </c>
      <c r="C4181" s="37">
        <v>11.4</v>
      </c>
    </row>
    <row r="4182" spans="1:3">
      <c r="A4182" s="20">
        <v>41814</v>
      </c>
      <c r="B4182" s="35" t="s">
        <v>360</v>
      </c>
      <c r="C4182" s="37">
        <v>11.5</v>
      </c>
    </row>
    <row r="4183" spans="1:3">
      <c r="A4183" s="20">
        <v>41814</v>
      </c>
      <c r="B4183" s="35" t="s">
        <v>361</v>
      </c>
      <c r="C4183" s="37">
        <v>11.3</v>
      </c>
    </row>
    <row r="4184" spans="1:3">
      <c r="A4184" s="20">
        <v>41814</v>
      </c>
      <c r="B4184" s="35" t="s">
        <v>362</v>
      </c>
      <c r="C4184" s="37">
        <v>11.1</v>
      </c>
    </row>
    <row r="4185" spans="1:3">
      <c r="A4185" s="20">
        <v>41814</v>
      </c>
      <c r="B4185" s="35" t="s">
        <v>363</v>
      </c>
      <c r="C4185" s="37">
        <v>10.9</v>
      </c>
    </row>
    <row r="4186" spans="1:3">
      <c r="A4186" s="20">
        <v>41814</v>
      </c>
      <c r="B4186" s="35" t="s">
        <v>364</v>
      </c>
      <c r="C4186" s="37">
        <v>11.2</v>
      </c>
    </row>
    <row r="4187" spans="1:3">
      <c r="A4187" s="20">
        <v>41814</v>
      </c>
      <c r="B4187" s="35" t="s">
        <v>365</v>
      </c>
      <c r="C4187" s="37">
        <v>11.4</v>
      </c>
    </row>
    <row r="4188" spans="1:3">
      <c r="A4188" s="20">
        <v>41814</v>
      </c>
      <c r="B4188" s="35" t="s">
        <v>366</v>
      </c>
      <c r="C4188" s="37">
        <v>12.4</v>
      </c>
    </row>
    <row r="4189" spans="1:3">
      <c r="A4189" s="20">
        <v>41814</v>
      </c>
      <c r="B4189" s="35" t="s">
        <v>367</v>
      </c>
      <c r="C4189" s="37">
        <v>13.5</v>
      </c>
    </row>
    <row r="4190" spans="1:3">
      <c r="A4190" s="20">
        <v>41814</v>
      </c>
      <c r="B4190" s="35" t="s">
        <v>368</v>
      </c>
      <c r="C4190" s="37">
        <v>15.3</v>
      </c>
    </row>
    <row r="4191" spans="1:3">
      <c r="A4191" s="20">
        <v>41814</v>
      </c>
      <c r="B4191" s="35" t="s">
        <v>369</v>
      </c>
      <c r="C4191" s="37">
        <v>16.8</v>
      </c>
    </row>
    <row r="4192" spans="1:3">
      <c r="A4192" s="20">
        <v>41814</v>
      </c>
      <c r="B4192" s="35" t="s">
        <v>370</v>
      </c>
      <c r="C4192" s="37">
        <v>18</v>
      </c>
    </row>
    <row r="4193" spans="1:3">
      <c r="A4193" s="20">
        <v>41814</v>
      </c>
      <c r="B4193" s="35" t="s">
        <v>371</v>
      </c>
      <c r="C4193" s="37">
        <v>19.2</v>
      </c>
    </row>
    <row r="4194" spans="1:3">
      <c r="A4194" s="20">
        <v>41814</v>
      </c>
      <c r="B4194" s="35" t="s">
        <v>372</v>
      </c>
      <c r="C4194" s="37">
        <v>19</v>
      </c>
    </row>
    <row r="4195" spans="1:3">
      <c r="A4195" s="20">
        <v>41814</v>
      </c>
      <c r="B4195" s="35" t="s">
        <v>373</v>
      </c>
      <c r="C4195" s="37">
        <v>19.100000000000001</v>
      </c>
    </row>
    <row r="4196" spans="1:3">
      <c r="A4196" s="20">
        <v>41814</v>
      </c>
      <c r="B4196" s="35" t="s">
        <v>374</v>
      </c>
      <c r="C4196" s="37">
        <v>17</v>
      </c>
    </row>
    <row r="4197" spans="1:3">
      <c r="A4197" s="20">
        <v>41814</v>
      </c>
      <c r="B4197" s="35" t="s">
        <v>375</v>
      </c>
      <c r="C4197" s="37">
        <v>15.7</v>
      </c>
    </row>
    <row r="4198" spans="1:3">
      <c r="A4198" s="20">
        <v>41814</v>
      </c>
      <c r="B4198" s="35" t="s">
        <v>376</v>
      </c>
      <c r="C4198" s="37">
        <v>14.4</v>
      </c>
    </row>
    <row r="4199" spans="1:3">
      <c r="A4199" s="20">
        <v>41814</v>
      </c>
      <c r="B4199" s="35" t="s">
        <v>377</v>
      </c>
      <c r="C4199" s="37">
        <v>13.1</v>
      </c>
    </row>
    <row r="4200" spans="1:3">
      <c r="A4200" s="20">
        <v>41814</v>
      </c>
      <c r="B4200" s="35" t="s">
        <v>378</v>
      </c>
      <c r="C4200" s="37">
        <v>13</v>
      </c>
    </row>
    <row r="4201" spans="1:3">
      <c r="A4201" s="20">
        <v>41814</v>
      </c>
      <c r="B4201" s="35" t="s">
        <v>379</v>
      </c>
      <c r="C4201" s="37">
        <v>12.7</v>
      </c>
    </row>
    <row r="4202" spans="1:3">
      <c r="A4202" s="20">
        <v>41814</v>
      </c>
      <c r="B4202" s="35" t="s">
        <v>380</v>
      </c>
      <c r="C4202" s="37">
        <v>12.5</v>
      </c>
    </row>
    <row r="4203" spans="1:3">
      <c r="A4203" s="20">
        <v>41814</v>
      </c>
      <c r="B4203" s="35" t="s">
        <v>381</v>
      </c>
      <c r="C4203" s="37">
        <v>12.4</v>
      </c>
    </row>
    <row r="4204" spans="1:3">
      <c r="A4204" s="20">
        <v>41814</v>
      </c>
      <c r="B4204" s="35" t="s">
        <v>382</v>
      </c>
      <c r="C4204" s="37">
        <v>12.2</v>
      </c>
    </row>
    <row r="4205" spans="1:3">
      <c r="A4205" s="20">
        <v>41814</v>
      </c>
      <c r="B4205" s="35" t="s">
        <v>383</v>
      </c>
      <c r="C4205" s="37">
        <v>11.7</v>
      </c>
    </row>
    <row r="4206" spans="1:3">
      <c r="A4206" s="20">
        <v>41815</v>
      </c>
      <c r="B4206" s="35" t="s">
        <v>360</v>
      </c>
      <c r="C4206" s="37">
        <v>11.9</v>
      </c>
    </row>
    <row r="4207" spans="1:3">
      <c r="A4207" s="20">
        <v>41815</v>
      </c>
      <c r="B4207" s="35" t="s">
        <v>361</v>
      </c>
      <c r="C4207" s="37">
        <v>10.9</v>
      </c>
    </row>
    <row r="4208" spans="1:3">
      <c r="A4208" s="20">
        <v>41815</v>
      </c>
      <c r="B4208" s="35" t="s">
        <v>362</v>
      </c>
      <c r="C4208" s="37">
        <v>11</v>
      </c>
    </row>
    <row r="4209" spans="1:3">
      <c r="A4209" s="20">
        <v>41815</v>
      </c>
      <c r="B4209" s="35" t="s">
        <v>363</v>
      </c>
      <c r="C4209" s="37">
        <v>10.6</v>
      </c>
    </row>
    <row r="4210" spans="1:3">
      <c r="A4210" s="20">
        <v>41815</v>
      </c>
      <c r="B4210" s="35" t="s">
        <v>364</v>
      </c>
      <c r="C4210" s="37">
        <v>11.4</v>
      </c>
    </row>
    <row r="4211" spans="1:3">
      <c r="A4211" s="20">
        <v>41815</v>
      </c>
      <c r="B4211" s="35" t="s">
        <v>365</v>
      </c>
      <c r="C4211" s="37">
        <v>12.8</v>
      </c>
    </row>
    <row r="4212" spans="1:3">
      <c r="A4212" s="20">
        <v>41815</v>
      </c>
      <c r="B4212" s="35" t="s">
        <v>366</v>
      </c>
      <c r="C4212" s="37">
        <v>14.7</v>
      </c>
    </row>
    <row r="4213" spans="1:3">
      <c r="A4213" s="20">
        <v>41815</v>
      </c>
      <c r="B4213" s="35" t="s">
        <v>367</v>
      </c>
      <c r="C4213" s="37">
        <v>17.2</v>
      </c>
    </row>
    <row r="4214" spans="1:3">
      <c r="A4214" s="20">
        <v>41815</v>
      </c>
      <c r="B4214" s="35" t="s">
        <v>368</v>
      </c>
      <c r="C4214" s="37">
        <v>19.3</v>
      </c>
    </row>
    <row r="4215" spans="1:3">
      <c r="A4215" s="20">
        <v>41815</v>
      </c>
      <c r="B4215" s="35" t="s">
        <v>369</v>
      </c>
      <c r="C4215" s="37">
        <v>21.2</v>
      </c>
    </row>
    <row r="4216" spans="1:3">
      <c r="A4216" s="20">
        <v>41815</v>
      </c>
      <c r="B4216" s="35" t="s">
        <v>370</v>
      </c>
      <c r="C4216" s="37">
        <v>21.8</v>
      </c>
    </row>
    <row r="4217" spans="1:3">
      <c r="A4217" s="20">
        <v>41815</v>
      </c>
      <c r="B4217" s="35" t="s">
        <v>371</v>
      </c>
      <c r="C4217" s="37">
        <v>21.9</v>
      </c>
    </row>
    <row r="4218" spans="1:3">
      <c r="A4218" s="20">
        <v>41815</v>
      </c>
      <c r="B4218" s="35" t="s">
        <v>372</v>
      </c>
      <c r="C4218" s="37">
        <v>20.399999999999999</v>
      </c>
    </row>
    <row r="4219" spans="1:3">
      <c r="A4219" s="20">
        <v>41815</v>
      </c>
      <c r="B4219" s="35" t="s">
        <v>373</v>
      </c>
      <c r="C4219" s="37">
        <v>18.7</v>
      </c>
    </row>
    <row r="4220" spans="1:3">
      <c r="A4220" s="20">
        <v>41815</v>
      </c>
      <c r="B4220" s="35" t="s">
        <v>374</v>
      </c>
      <c r="C4220" s="37">
        <v>18.2</v>
      </c>
    </row>
    <row r="4221" spans="1:3">
      <c r="A4221" s="20">
        <v>41815</v>
      </c>
      <c r="B4221" s="35" t="s">
        <v>375</v>
      </c>
      <c r="C4221" s="37">
        <v>16.600000000000001</v>
      </c>
    </row>
    <row r="4222" spans="1:3">
      <c r="A4222" s="20">
        <v>41815</v>
      </c>
      <c r="B4222" s="35" t="s">
        <v>376</v>
      </c>
      <c r="C4222" s="37">
        <v>16</v>
      </c>
    </row>
    <row r="4223" spans="1:3">
      <c r="A4223" s="20">
        <v>41815</v>
      </c>
      <c r="B4223" s="35" t="s">
        <v>377</v>
      </c>
      <c r="C4223" s="37">
        <v>15.5</v>
      </c>
    </row>
    <row r="4224" spans="1:3">
      <c r="A4224" s="20">
        <v>41815</v>
      </c>
      <c r="B4224" s="35" t="s">
        <v>378</v>
      </c>
      <c r="C4224" s="37">
        <v>15.3</v>
      </c>
    </row>
    <row r="4225" spans="1:3">
      <c r="A4225" s="20">
        <v>41815</v>
      </c>
      <c r="B4225" s="35" t="s">
        <v>379</v>
      </c>
      <c r="C4225" s="37">
        <v>14.3</v>
      </c>
    </row>
    <row r="4226" spans="1:3">
      <c r="A4226" s="20">
        <v>41815</v>
      </c>
      <c r="B4226" s="35" t="s">
        <v>380</v>
      </c>
      <c r="C4226" s="37">
        <v>13.9</v>
      </c>
    </row>
    <row r="4227" spans="1:3">
      <c r="A4227" s="20">
        <v>41815</v>
      </c>
      <c r="B4227" s="35" t="s">
        <v>381</v>
      </c>
      <c r="C4227" s="37">
        <v>13.9</v>
      </c>
    </row>
    <row r="4228" spans="1:3">
      <c r="A4228" s="20">
        <v>41815</v>
      </c>
      <c r="B4228" s="35" t="s">
        <v>382</v>
      </c>
      <c r="C4228" s="37">
        <v>13.9</v>
      </c>
    </row>
    <row r="4229" spans="1:3">
      <c r="A4229" s="20">
        <v>41815</v>
      </c>
      <c r="B4229" s="35" t="s">
        <v>383</v>
      </c>
      <c r="C4229" s="37">
        <v>13.9</v>
      </c>
    </row>
    <row r="4230" spans="1:3">
      <c r="A4230" s="20">
        <v>41816</v>
      </c>
      <c r="B4230" s="35" t="s">
        <v>360</v>
      </c>
      <c r="C4230" s="37">
        <v>14.1</v>
      </c>
    </row>
    <row r="4231" spans="1:3">
      <c r="A4231" s="20">
        <v>41816</v>
      </c>
      <c r="B4231" s="35" t="s">
        <v>361</v>
      </c>
      <c r="C4231" s="37">
        <v>13.8</v>
      </c>
    </row>
    <row r="4232" spans="1:3">
      <c r="A4232" s="20">
        <v>41816</v>
      </c>
      <c r="B4232" s="35" t="s">
        <v>362</v>
      </c>
      <c r="C4232" s="37">
        <v>13.4</v>
      </c>
    </row>
    <row r="4233" spans="1:3">
      <c r="A4233" s="20">
        <v>41816</v>
      </c>
      <c r="B4233" s="35" t="s">
        <v>363</v>
      </c>
      <c r="C4233" s="37">
        <v>12.9</v>
      </c>
    </row>
    <row r="4234" spans="1:3">
      <c r="A4234" s="20">
        <v>41816</v>
      </c>
      <c r="B4234" s="35" t="s">
        <v>364</v>
      </c>
      <c r="C4234" s="37">
        <v>13.3</v>
      </c>
    </row>
    <row r="4235" spans="1:3">
      <c r="A4235" s="20">
        <v>41816</v>
      </c>
      <c r="B4235" s="35" t="s">
        <v>365</v>
      </c>
      <c r="C4235" s="37">
        <v>13.9</v>
      </c>
    </row>
    <row r="4236" spans="1:3">
      <c r="A4236" s="20">
        <v>41816</v>
      </c>
      <c r="B4236" s="35" t="s">
        <v>366</v>
      </c>
      <c r="C4236" s="37">
        <v>14.8</v>
      </c>
    </row>
    <row r="4237" spans="1:3">
      <c r="A4237" s="20">
        <v>41816</v>
      </c>
      <c r="B4237" s="35" t="s">
        <v>367</v>
      </c>
      <c r="C4237" s="37">
        <v>16.3</v>
      </c>
    </row>
    <row r="4238" spans="1:3">
      <c r="A4238" s="20">
        <v>41816</v>
      </c>
      <c r="B4238" s="35" t="s">
        <v>368</v>
      </c>
      <c r="C4238" s="37">
        <v>18.2</v>
      </c>
    </row>
    <row r="4239" spans="1:3">
      <c r="A4239" s="20">
        <v>41816</v>
      </c>
      <c r="B4239" s="35" t="s">
        <v>369</v>
      </c>
      <c r="C4239" s="37">
        <v>19.8</v>
      </c>
    </row>
    <row r="4240" spans="1:3">
      <c r="A4240" s="20">
        <v>41816</v>
      </c>
      <c r="B4240" s="35" t="s">
        <v>370</v>
      </c>
      <c r="C4240" s="37">
        <v>20</v>
      </c>
    </row>
    <row r="4241" spans="1:3">
      <c r="A4241" s="20">
        <v>41816</v>
      </c>
      <c r="B4241" s="35" t="s">
        <v>371</v>
      </c>
      <c r="C4241" s="37">
        <v>20.3</v>
      </c>
    </row>
    <row r="4242" spans="1:3">
      <c r="A4242" s="20">
        <v>41816</v>
      </c>
      <c r="B4242" s="35" t="s">
        <v>372</v>
      </c>
      <c r="C4242" s="37">
        <v>20.7</v>
      </c>
    </row>
    <row r="4243" spans="1:3">
      <c r="A4243" s="20">
        <v>41816</v>
      </c>
      <c r="B4243" s="35" t="s">
        <v>373</v>
      </c>
      <c r="C4243" s="37">
        <v>20.6</v>
      </c>
    </row>
    <row r="4244" spans="1:3">
      <c r="A4244" s="20">
        <v>41816</v>
      </c>
      <c r="B4244" s="35" t="s">
        <v>374</v>
      </c>
      <c r="C4244" s="37">
        <v>19.399999999999999</v>
      </c>
    </row>
    <row r="4245" spans="1:3">
      <c r="A4245" s="20">
        <v>41816</v>
      </c>
      <c r="B4245" s="35" t="s">
        <v>375</v>
      </c>
      <c r="C4245" s="37">
        <v>16.7</v>
      </c>
    </row>
    <row r="4246" spans="1:3">
      <c r="A4246" s="20">
        <v>41816</v>
      </c>
      <c r="B4246" s="35" t="s">
        <v>376</v>
      </c>
      <c r="C4246" s="37">
        <v>15.8</v>
      </c>
    </row>
    <row r="4247" spans="1:3">
      <c r="A4247" s="20">
        <v>41816</v>
      </c>
      <c r="B4247" s="35" t="s">
        <v>377</v>
      </c>
      <c r="C4247" s="37">
        <v>15</v>
      </c>
    </row>
    <row r="4248" spans="1:3">
      <c r="A4248" s="20">
        <v>41816</v>
      </c>
      <c r="B4248" s="35" t="s">
        <v>378</v>
      </c>
      <c r="C4248" s="37">
        <v>14.3</v>
      </c>
    </row>
    <row r="4249" spans="1:3">
      <c r="A4249" s="20">
        <v>41816</v>
      </c>
      <c r="B4249" s="35" t="s">
        <v>379</v>
      </c>
      <c r="C4249" s="37">
        <v>14.3</v>
      </c>
    </row>
    <row r="4250" spans="1:3">
      <c r="A4250" s="20">
        <v>41816</v>
      </c>
      <c r="B4250" s="35" t="s">
        <v>380</v>
      </c>
      <c r="C4250" s="37">
        <v>14.2</v>
      </c>
    </row>
    <row r="4251" spans="1:3">
      <c r="A4251" s="20">
        <v>41816</v>
      </c>
      <c r="B4251" s="35" t="s">
        <v>381</v>
      </c>
      <c r="C4251" s="37">
        <v>14.1</v>
      </c>
    </row>
    <row r="4252" spans="1:3">
      <c r="A4252" s="20">
        <v>41816</v>
      </c>
      <c r="B4252" s="35" t="s">
        <v>382</v>
      </c>
      <c r="C4252" s="37">
        <v>14</v>
      </c>
    </row>
    <row r="4253" spans="1:3">
      <c r="A4253" s="20">
        <v>41816</v>
      </c>
      <c r="B4253" s="35" t="s">
        <v>383</v>
      </c>
      <c r="C4253" s="37">
        <v>13.8</v>
      </c>
    </row>
    <row r="4254" spans="1:3">
      <c r="A4254" s="20">
        <v>41817</v>
      </c>
      <c r="B4254" s="35" t="s">
        <v>360</v>
      </c>
      <c r="C4254" s="37">
        <v>13.8</v>
      </c>
    </row>
    <row r="4255" spans="1:3">
      <c r="A4255" s="20">
        <v>41817</v>
      </c>
      <c r="B4255" s="35" t="s">
        <v>361</v>
      </c>
      <c r="C4255" s="37">
        <v>13.6</v>
      </c>
    </row>
    <row r="4256" spans="1:3">
      <c r="A4256" s="20">
        <v>41817</v>
      </c>
      <c r="B4256" s="35" t="s">
        <v>362</v>
      </c>
      <c r="C4256" s="37">
        <v>13.4</v>
      </c>
    </row>
    <row r="4257" spans="1:3">
      <c r="A4257" s="20">
        <v>41817</v>
      </c>
      <c r="B4257" s="35" t="s">
        <v>363</v>
      </c>
      <c r="C4257" s="37">
        <v>13.3</v>
      </c>
    </row>
    <row r="4258" spans="1:3">
      <c r="A4258" s="20">
        <v>41817</v>
      </c>
      <c r="B4258" s="35" t="s">
        <v>364</v>
      </c>
      <c r="C4258" s="37">
        <v>13.4</v>
      </c>
    </row>
    <row r="4259" spans="1:3">
      <c r="A4259" s="20">
        <v>41817</v>
      </c>
      <c r="B4259" s="35" t="s">
        <v>365</v>
      </c>
      <c r="C4259" s="37">
        <v>13.7</v>
      </c>
    </row>
    <row r="4260" spans="1:3">
      <c r="A4260" s="20">
        <v>41817</v>
      </c>
      <c r="B4260" s="35" t="s">
        <v>366</v>
      </c>
      <c r="C4260" s="37">
        <v>14.1</v>
      </c>
    </row>
    <row r="4261" spans="1:3">
      <c r="A4261" s="20">
        <v>41817</v>
      </c>
      <c r="B4261" s="35" t="s">
        <v>367</v>
      </c>
      <c r="C4261" s="37">
        <v>14.1</v>
      </c>
    </row>
    <row r="4262" spans="1:3">
      <c r="A4262" s="20">
        <v>41817</v>
      </c>
      <c r="B4262" s="35" t="s">
        <v>368</v>
      </c>
      <c r="C4262" s="37">
        <v>14.2</v>
      </c>
    </row>
    <row r="4263" spans="1:3">
      <c r="A4263" s="20">
        <v>41817</v>
      </c>
      <c r="B4263" s="35" t="s">
        <v>369</v>
      </c>
      <c r="C4263" s="37">
        <v>14.4</v>
      </c>
    </row>
    <row r="4264" spans="1:3">
      <c r="A4264" s="20">
        <v>41817</v>
      </c>
      <c r="B4264" s="35" t="s">
        <v>370</v>
      </c>
      <c r="C4264" s="37">
        <v>14.7</v>
      </c>
    </row>
    <row r="4265" spans="1:3">
      <c r="A4265" s="20">
        <v>41817</v>
      </c>
      <c r="B4265" s="35" t="s">
        <v>371</v>
      </c>
      <c r="C4265" s="37">
        <v>15.4</v>
      </c>
    </row>
    <row r="4266" spans="1:3">
      <c r="A4266" s="20">
        <v>41817</v>
      </c>
      <c r="B4266" s="35" t="s">
        <v>372</v>
      </c>
      <c r="C4266" s="37">
        <v>15.2</v>
      </c>
    </row>
    <row r="4267" spans="1:3">
      <c r="A4267" s="20">
        <v>41817</v>
      </c>
      <c r="B4267" s="35" t="s">
        <v>373</v>
      </c>
      <c r="C4267" s="37">
        <v>15</v>
      </c>
    </row>
    <row r="4268" spans="1:3">
      <c r="A4268" s="20">
        <v>41817</v>
      </c>
      <c r="B4268" s="35" t="s">
        <v>374</v>
      </c>
      <c r="C4268" s="37">
        <v>14.7</v>
      </c>
    </row>
    <row r="4269" spans="1:3">
      <c r="A4269" s="20">
        <v>41817</v>
      </c>
      <c r="B4269" s="35" t="s">
        <v>375</v>
      </c>
      <c r="C4269" s="37">
        <v>14.6</v>
      </c>
    </row>
    <row r="4270" spans="1:3">
      <c r="A4270" s="20">
        <v>41817</v>
      </c>
      <c r="B4270" s="35" t="s">
        <v>376</v>
      </c>
      <c r="C4270" s="37">
        <v>13.9</v>
      </c>
    </row>
    <row r="4271" spans="1:3">
      <c r="A4271" s="20">
        <v>41817</v>
      </c>
      <c r="B4271" s="35" t="s">
        <v>377</v>
      </c>
      <c r="C4271" s="37">
        <v>13.8</v>
      </c>
    </row>
    <row r="4272" spans="1:3">
      <c r="A4272" s="20">
        <v>41817</v>
      </c>
      <c r="B4272" s="35" t="s">
        <v>378</v>
      </c>
      <c r="C4272" s="37">
        <v>13.5</v>
      </c>
    </row>
    <row r="4273" spans="1:3">
      <c r="A4273" s="20">
        <v>41817</v>
      </c>
      <c r="B4273" s="35" t="s">
        <v>379</v>
      </c>
      <c r="C4273" s="37">
        <v>12.6</v>
      </c>
    </row>
    <row r="4274" spans="1:3">
      <c r="A4274" s="20">
        <v>41817</v>
      </c>
      <c r="B4274" s="35" t="s">
        <v>380</v>
      </c>
      <c r="C4274" s="37">
        <v>12.3</v>
      </c>
    </row>
    <row r="4275" spans="1:3">
      <c r="A4275" s="20">
        <v>41817</v>
      </c>
      <c r="B4275" s="35" t="s">
        <v>381</v>
      </c>
      <c r="C4275" s="37">
        <v>12.1</v>
      </c>
    </row>
    <row r="4276" spans="1:3">
      <c r="A4276" s="20">
        <v>41817</v>
      </c>
      <c r="B4276" s="35" t="s">
        <v>382</v>
      </c>
      <c r="C4276" s="37">
        <v>12.1</v>
      </c>
    </row>
    <row r="4277" spans="1:3">
      <c r="A4277" s="20">
        <v>41817</v>
      </c>
      <c r="B4277" s="35" t="s">
        <v>383</v>
      </c>
      <c r="C4277" s="37">
        <v>12.1</v>
      </c>
    </row>
    <row r="4278" spans="1:3">
      <c r="A4278" s="20">
        <v>41818</v>
      </c>
      <c r="B4278" s="35" t="s">
        <v>360</v>
      </c>
      <c r="C4278" s="37">
        <v>11.9</v>
      </c>
    </row>
    <row r="4279" spans="1:3">
      <c r="A4279" s="20">
        <v>41818</v>
      </c>
      <c r="B4279" s="35" t="s">
        <v>361</v>
      </c>
      <c r="C4279" s="37">
        <v>11.7</v>
      </c>
    </row>
    <row r="4280" spans="1:3">
      <c r="A4280" s="20">
        <v>41818</v>
      </c>
      <c r="B4280" s="35" t="s">
        <v>362</v>
      </c>
      <c r="C4280" s="37">
        <v>11.9</v>
      </c>
    </row>
    <row r="4281" spans="1:3">
      <c r="A4281" s="20">
        <v>41818</v>
      </c>
      <c r="B4281" s="35" t="s">
        <v>363</v>
      </c>
      <c r="C4281" s="37">
        <v>11.5</v>
      </c>
    </row>
    <row r="4282" spans="1:3">
      <c r="A4282" s="20">
        <v>41818</v>
      </c>
      <c r="B4282" s="35" t="s">
        <v>364</v>
      </c>
      <c r="C4282" s="37">
        <v>11.8</v>
      </c>
    </row>
    <row r="4283" spans="1:3">
      <c r="A4283" s="20">
        <v>41818</v>
      </c>
      <c r="B4283" s="35" t="s">
        <v>365</v>
      </c>
      <c r="C4283" s="37">
        <v>11.8</v>
      </c>
    </row>
    <row r="4284" spans="1:3">
      <c r="A4284" s="20">
        <v>41818</v>
      </c>
      <c r="B4284" s="35" t="s">
        <v>366</v>
      </c>
      <c r="C4284" s="37">
        <v>12.1</v>
      </c>
    </row>
    <row r="4285" spans="1:3">
      <c r="A4285" s="20">
        <v>41818</v>
      </c>
      <c r="B4285" s="35" t="s">
        <v>367</v>
      </c>
      <c r="C4285" s="37">
        <v>13.6</v>
      </c>
    </row>
    <row r="4286" spans="1:3">
      <c r="A4286" s="20">
        <v>41818</v>
      </c>
      <c r="B4286" s="35" t="s">
        <v>368</v>
      </c>
      <c r="C4286" s="37">
        <v>14.4</v>
      </c>
    </row>
    <row r="4287" spans="1:3">
      <c r="A4287" s="20">
        <v>41818</v>
      </c>
      <c r="B4287" s="35" t="s">
        <v>369</v>
      </c>
      <c r="C4287" s="37">
        <v>14.7</v>
      </c>
    </row>
    <row r="4288" spans="1:3">
      <c r="A4288" s="20">
        <v>41818</v>
      </c>
      <c r="B4288" s="35" t="s">
        <v>370</v>
      </c>
      <c r="C4288" s="37">
        <v>15.4</v>
      </c>
    </row>
    <row r="4289" spans="1:3">
      <c r="A4289" s="20">
        <v>41818</v>
      </c>
      <c r="B4289" s="35" t="s">
        <v>371</v>
      </c>
      <c r="C4289" s="37">
        <v>16.8</v>
      </c>
    </row>
    <row r="4290" spans="1:3">
      <c r="A4290" s="20">
        <v>41818</v>
      </c>
      <c r="B4290" s="35" t="s">
        <v>372</v>
      </c>
      <c r="C4290" s="37">
        <v>17.3</v>
      </c>
    </row>
    <row r="4291" spans="1:3">
      <c r="A4291" s="20">
        <v>41818</v>
      </c>
      <c r="B4291" s="35" t="s">
        <v>373</v>
      </c>
      <c r="C4291" s="37">
        <v>17.3</v>
      </c>
    </row>
    <row r="4292" spans="1:3">
      <c r="A4292" s="20">
        <v>41818</v>
      </c>
      <c r="B4292" s="35" t="s">
        <v>374</v>
      </c>
      <c r="C4292" s="37">
        <v>17.3</v>
      </c>
    </row>
    <row r="4293" spans="1:3">
      <c r="A4293" s="20">
        <v>41818</v>
      </c>
      <c r="B4293" s="35" t="s">
        <v>375</v>
      </c>
      <c r="C4293" s="37">
        <v>17.8</v>
      </c>
    </row>
    <row r="4294" spans="1:3">
      <c r="A4294" s="20">
        <v>41818</v>
      </c>
      <c r="B4294" s="35" t="s">
        <v>376</v>
      </c>
      <c r="C4294" s="37">
        <v>17.2</v>
      </c>
    </row>
    <row r="4295" spans="1:3">
      <c r="A4295" s="20">
        <v>41818</v>
      </c>
      <c r="B4295" s="35" t="s">
        <v>377</v>
      </c>
      <c r="C4295" s="37">
        <v>16.3</v>
      </c>
    </row>
    <row r="4296" spans="1:3">
      <c r="A4296" s="20">
        <v>41818</v>
      </c>
      <c r="B4296" s="35" t="s">
        <v>378</v>
      </c>
      <c r="C4296" s="37">
        <v>14.4</v>
      </c>
    </row>
    <row r="4297" spans="1:3">
      <c r="A4297" s="20">
        <v>41818</v>
      </c>
      <c r="B4297" s="35" t="s">
        <v>379</v>
      </c>
      <c r="C4297" s="37">
        <v>12.8</v>
      </c>
    </row>
    <row r="4298" spans="1:3">
      <c r="A4298" s="20">
        <v>41818</v>
      </c>
      <c r="B4298" s="35" t="s">
        <v>380</v>
      </c>
      <c r="C4298" s="37">
        <v>12.4</v>
      </c>
    </row>
    <row r="4299" spans="1:3">
      <c r="A4299" s="20">
        <v>41818</v>
      </c>
      <c r="B4299" s="35" t="s">
        <v>381</v>
      </c>
      <c r="C4299" s="37">
        <v>11.9</v>
      </c>
    </row>
    <row r="4300" spans="1:3">
      <c r="A4300" s="20">
        <v>41818</v>
      </c>
      <c r="B4300" s="35" t="s">
        <v>382</v>
      </c>
      <c r="C4300" s="37">
        <v>11.3</v>
      </c>
    </row>
    <row r="4301" spans="1:3">
      <c r="A4301" s="20">
        <v>41818</v>
      </c>
      <c r="B4301" s="35" t="s">
        <v>383</v>
      </c>
      <c r="C4301" s="37">
        <v>11.5</v>
      </c>
    </row>
    <row r="4302" spans="1:3">
      <c r="A4302" s="20">
        <v>41819</v>
      </c>
      <c r="B4302" s="35" t="s">
        <v>360</v>
      </c>
      <c r="C4302" s="37">
        <v>11.5</v>
      </c>
    </row>
    <row r="4303" spans="1:3">
      <c r="A4303" s="20">
        <v>41819</v>
      </c>
      <c r="B4303" s="35" t="s">
        <v>361</v>
      </c>
      <c r="C4303" s="37">
        <v>11.6</v>
      </c>
    </row>
    <row r="4304" spans="1:3">
      <c r="A4304" s="20">
        <v>41819</v>
      </c>
      <c r="B4304" s="35" t="s">
        <v>362</v>
      </c>
      <c r="C4304" s="37">
        <v>11.9</v>
      </c>
    </row>
    <row r="4305" spans="1:3">
      <c r="A4305" s="20">
        <v>41819</v>
      </c>
      <c r="B4305" s="35" t="s">
        <v>363</v>
      </c>
      <c r="C4305" s="37">
        <v>12</v>
      </c>
    </row>
    <row r="4306" spans="1:3">
      <c r="A4306" s="20">
        <v>41819</v>
      </c>
      <c r="B4306" s="35" t="s">
        <v>364</v>
      </c>
      <c r="C4306" s="37">
        <v>11.9</v>
      </c>
    </row>
    <row r="4307" spans="1:3">
      <c r="A4307" s="20">
        <v>41819</v>
      </c>
      <c r="B4307" s="35" t="s">
        <v>365</v>
      </c>
      <c r="C4307" s="37">
        <v>12.9</v>
      </c>
    </row>
    <row r="4308" spans="1:3">
      <c r="A4308" s="20">
        <v>41819</v>
      </c>
      <c r="B4308" s="35" t="s">
        <v>366</v>
      </c>
      <c r="C4308" s="37">
        <v>15.3</v>
      </c>
    </row>
    <row r="4309" spans="1:3">
      <c r="A4309" s="20">
        <v>41819</v>
      </c>
      <c r="B4309" s="35" t="s">
        <v>367</v>
      </c>
      <c r="C4309" s="37">
        <v>17.399999999999999</v>
      </c>
    </row>
    <row r="4310" spans="1:3">
      <c r="A4310" s="20">
        <v>41819</v>
      </c>
      <c r="B4310" s="35" t="s">
        <v>368</v>
      </c>
      <c r="C4310" s="37">
        <v>19</v>
      </c>
    </row>
    <row r="4311" spans="1:3">
      <c r="A4311" s="20">
        <v>41819</v>
      </c>
      <c r="B4311" s="35" t="s">
        <v>369</v>
      </c>
      <c r="C4311" s="37">
        <v>20.5</v>
      </c>
    </row>
    <row r="4312" spans="1:3">
      <c r="A4312" s="20">
        <v>41819</v>
      </c>
      <c r="B4312" s="35" t="s">
        <v>370</v>
      </c>
      <c r="C4312" s="37">
        <v>21.7</v>
      </c>
    </row>
    <row r="4313" spans="1:3">
      <c r="A4313" s="20">
        <v>41819</v>
      </c>
      <c r="B4313" s="35" t="s">
        <v>371</v>
      </c>
      <c r="C4313" s="37">
        <v>22.8</v>
      </c>
    </row>
    <row r="4314" spans="1:3">
      <c r="A4314" s="20">
        <v>41819</v>
      </c>
      <c r="B4314" s="35" t="s">
        <v>372</v>
      </c>
      <c r="C4314" s="37">
        <v>22.9</v>
      </c>
    </row>
    <row r="4315" spans="1:3">
      <c r="A4315" s="20">
        <v>41819</v>
      </c>
      <c r="B4315" s="35" t="s">
        <v>373</v>
      </c>
      <c r="C4315" s="37">
        <v>23.5</v>
      </c>
    </row>
    <row r="4316" spans="1:3">
      <c r="A4316" s="20">
        <v>41819</v>
      </c>
      <c r="B4316" s="35" t="s">
        <v>374</v>
      </c>
      <c r="C4316" s="37">
        <v>22</v>
      </c>
    </row>
    <row r="4317" spans="1:3">
      <c r="A4317" s="20">
        <v>41819</v>
      </c>
      <c r="B4317" s="35" t="s">
        <v>375</v>
      </c>
      <c r="C4317" s="37">
        <v>21.4</v>
      </c>
    </row>
    <row r="4318" spans="1:3">
      <c r="A4318" s="20">
        <v>41819</v>
      </c>
      <c r="B4318" s="35" t="s">
        <v>376</v>
      </c>
      <c r="C4318" s="37">
        <v>19.899999999999999</v>
      </c>
    </row>
    <row r="4319" spans="1:3">
      <c r="A4319" s="20">
        <v>41819</v>
      </c>
      <c r="B4319" s="35" t="s">
        <v>377</v>
      </c>
      <c r="C4319" s="37">
        <v>19.2</v>
      </c>
    </row>
    <row r="4320" spans="1:3">
      <c r="A4320" s="20">
        <v>41819</v>
      </c>
      <c r="B4320" s="35" t="s">
        <v>378</v>
      </c>
      <c r="C4320" s="37">
        <v>17.899999999999999</v>
      </c>
    </row>
    <row r="4321" spans="1:3">
      <c r="A4321" s="20">
        <v>41819</v>
      </c>
      <c r="B4321" s="35" t="s">
        <v>379</v>
      </c>
      <c r="C4321" s="37">
        <v>17.100000000000001</v>
      </c>
    </row>
    <row r="4322" spans="1:3">
      <c r="A4322" s="20">
        <v>41819</v>
      </c>
      <c r="B4322" s="35" t="s">
        <v>380</v>
      </c>
      <c r="C4322" s="37">
        <v>16.100000000000001</v>
      </c>
    </row>
    <row r="4323" spans="1:3">
      <c r="A4323" s="20">
        <v>41819</v>
      </c>
      <c r="B4323" s="35" t="s">
        <v>381</v>
      </c>
      <c r="C4323" s="37">
        <v>14.5</v>
      </c>
    </row>
    <row r="4324" spans="1:3">
      <c r="A4324" s="20">
        <v>41819</v>
      </c>
      <c r="B4324" s="35" t="s">
        <v>382</v>
      </c>
      <c r="C4324" s="37">
        <v>14.2</v>
      </c>
    </row>
    <row r="4325" spans="1:3">
      <c r="A4325" s="20">
        <v>41819</v>
      </c>
      <c r="B4325" s="35" t="s">
        <v>383</v>
      </c>
      <c r="C4325" s="37">
        <v>14.2</v>
      </c>
    </row>
    <row r="4326" spans="1:3">
      <c r="A4326" s="20">
        <v>41820</v>
      </c>
      <c r="B4326" s="35" t="s">
        <v>360</v>
      </c>
      <c r="C4326" s="37">
        <v>13.8</v>
      </c>
    </row>
    <row r="4327" spans="1:3">
      <c r="A4327" s="20">
        <v>41820</v>
      </c>
      <c r="B4327" s="35" t="s">
        <v>361</v>
      </c>
      <c r="C4327" s="37">
        <v>13.8</v>
      </c>
    </row>
    <row r="4328" spans="1:3">
      <c r="A4328" s="20">
        <v>41820</v>
      </c>
      <c r="B4328" s="35" t="s">
        <v>362</v>
      </c>
      <c r="C4328" s="37">
        <v>13.4</v>
      </c>
    </row>
    <row r="4329" spans="1:3">
      <c r="A4329" s="20">
        <v>41820</v>
      </c>
      <c r="B4329" s="35" t="s">
        <v>363</v>
      </c>
      <c r="C4329" s="37">
        <v>13.2</v>
      </c>
    </row>
    <row r="4330" spans="1:3">
      <c r="A4330" s="20">
        <v>41820</v>
      </c>
      <c r="B4330" s="35" t="s">
        <v>364</v>
      </c>
      <c r="C4330" s="37">
        <v>13.6</v>
      </c>
    </row>
    <row r="4331" spans="1:3">
      <c r="A4331" s="20">
        <v>41820</v>
      </c>
      <c r="B4331" s="35" t="s">
        <v>365</v>
      </c>
      <c r="C4331" s="37">
        <v>14.2</v>
      </c>
    </row>
    <row r="4332" spans="1:3">
      <c r="A4332" s="20">
        <v>41820</v>
      </c>
      <c r="B4332" s="35" t="s">
        <v>366</v>
      </c>
      <c r="C4332" s="37">
        <v>15.7</v>
      </c>
    </row>
    <row r="4333" spans="1:3">
      <c r="A4333" s="20">
        <v>41820</v>
      </c>
      <c r="B4333" s="35" t="s">
        <v>367</v>
      </c>
      <c r="C4333" s="37">
        <v>17.3</v>
      </c>
    </row>
    <row r="4334" spans="1:3">
      <c r="A4334" s="20">
        <v>41820</v>
      </c>
      <c r="B4334" s="35" t="s">
        <v>368</v>
      </c>
      <c r="C4334" s="37">
        <v>18.2</v>
      </c>
    </row>
    <row r="4335" spans="1:3">
      <c r="A4335" s="20">
        <v>41820</v>
      </c>
      <c r="B4335" s="35" t="s">
        <v>369</v>
      </c>
      <c r="C4335" s="37">
        <v>18.2</v>
      </c>
    </row>
    <row r="4336" spans="1:3">
      <c r="A4336" s="20">
        <v>41820</v>
      </c>
      <c r="B4336" s="35" t="s">
        <v>370</v>
      </c>
      <c r="C4336" s="37">
        <v>17.100000000000001</v>
      </c>
    </row>
    <row r="4337" spans="1:3">
      <c r="A4337" s="20">
        <v>41820</v>
      </c>
      <c r="B4337" s="35" t="s">
        <v>371</v>
      </c>
      <c r="C4337" s="37">
        <v>18.7</v>
      </c>
    </row>
    <row r="4338" spans="1:3">
      <c r="A4338" s="20">
        <v>41820</v>
      </c>
      <c r="B4338" s="35" t="s">
        <v>372</v>
      </c>
      <c r="C4338" s="37">
        <v>18.899999999999999</v>
      </c>
    </row>
    <row r="4339" spans="1:3">
      <c r="A4339" s="20">
        <v>41820</v>
      </c>
      <c r="B4339" s="35" t="s">
        <v>373</v>
      </c>
      <c r="C4339" s="37">
        <v>19.8</v>
      </c>
    </row>
    <row r="4340" spans="1:3">
      <c r="A4340" s="20">
        <v>41820</v>
      </c>
      <c r="B4340" s="35" t="s">
        <v>374</v>
      </c>
      <c r="C4340" s="37">
        <v>19.899999999999999</v>
      </c>
    </row>
    <row r="4341" spans="1:3">
      <c r="A4341" s="20">
        <v>41820</v>
      </c>
      <c r="B4341" s="35" t="s">
        <v>375</v>
      </c>
      <c r="C4341" s="37">
        <v>19.399999999999999</v>
      </c>
    </row>
    <row r="4342" spans="1:3">
      <c r="A4342" s="20">
        <v>41820</v>
      </c>
      <c r="B4342" s="35" t="s">
        <v>376</v>
      </c>
      <c r="C4342" s="37">
        <v>18.899999999999999</v>
      </c>
    </row>
    <row r="4343" spans="1:3">
      <c r="A4343" s="20">
        <v>41820</v>
      </c>
      <c r="B4343" s="35" t="s">
        <v>377</v>
      </c>
      <c r="C4343" s="37">
        <v>18.399999999999999</v>
      </c>
    </row>
    <row r="4344" spans="1:3">
      <c r="A4344" s="20">
        <v>41820</v>
      </c>
      <c r="B4344" s="35" t="s">
        <v>378</v>
      </c>
      <c r="C4344" s="37">
        <v>17.899999999999999</v>
      </c>
    </row>
    <row r="4345" spans="1:3">
      <c r="A4345" s="20">
        <v>41820</v>
      </c>
      <c r="B4345" s="35" t="s">
        <v>379</v>
      </c>
      <c r="C4345" s="37">
        <v>17.600000000000001</v>
      </c>
    </row>
    <row r="4346" spans="1:3">
      <c r="A4346" s="20">
        <v>41820</v>
      </c>
      <c r="B4346" s="35" t="s">
        <v>380</v>
      </c>
      <c r="C4346" s="37">
        <v>16.7</v>
      </c>
    </row>
    <row r="4347" spans="1:3">
      <c r="A4347" s="20">
        <v>41820</v>
      </c>
      <c r="B4347" s="35" t="s">
        <v>381</v>
      </c>
      <c r="C4347" s="37">
        <v>16.600000000000001</v>
      </c>
    </row>
    <row r="4348" spans="1:3">
      <c r="A4348" s="20">
        <v>41820</v>
      </c>
      <c r="B4348" s="35" t="s">
        <v>382</v>
      </c>
      <c r="C4348" s="37">
        <v>16</v>
      </c>
    </row>
    <row r="4349" spans="1:3">
      <c r="A4349" s="20">
        <v>41820</v>
      </c>
      <c r="B4349" s="35" t="s">
        <v>383</v>
      </c>
      <c r="C4349" s="37">
        <v>16</v>
      </c>
    </row>
    <row r="4350" spans="1:3">
      <c r="A4350" s="20">
        <v>41821</v>
      </c>
      <c r="B4350" s="35" t="s">
        <v>360</v>
      </c>
      <c r="C4350" s="37">
        <v>15.7</v>
      </c>
    </row>
    <row r="4351" spans="1:3">
      <c r="A4351" s="20">
        <v>41821</v>
      </c>
      <c r="B4351" s="35" t="s">
        <v>361</v>
      </c>
      <c r="C4351" s="37">
        <v>15</v>
      </c>
    </row>
    <row r="4352" spans="1:3">
      <c r="A4352" s="20">
        <v>41821</v>
      </c>
      <c r="B4352" s="35" t="s">
        <v>362</v>
      </c>
      <c r="C4352" s="37">
        <v>14.5</v>
      </c>
    </row>
    <row r="4353" spans="1:3">
      <c r="A4353" s="20">
        <v>41821</v>
      </c>
      <c r="B4353" s="35" t="s">
        <v>363</v>
      </c>
      <c r="C4353" s="37">
        <v>14.3</v>
      </c>
    </row>
    <row r="4354" spans="1:3">
      <c r="A4354" s="20">
        <v>41821</v>
      </c>
      <c r="B4354" s="35" t="s">
        <v>364</v>
      </c>
      <c r="C4354" s="37">
        <v>14.7</v>
      </c>
    </row>
    <row r="4355" spans="1:3">
      <c r="A4355" s="20">
        <v>41821</v>
      </c>
      <c r="B4355" s="35" t="s">
        <v>365</v>
      </c>
      <c r="C4355" s="37">
        <v>15.4</v>
      </c>
    </row>
    <row r="4356" spans="1:3">
      <c r="A4356" s="20">
        <v>41821</v>
      </c>
      <c r="B4356" s="35" t="s">
        <v>366</v>
      </c>
      <c r="C4356" s="37">
        <v>16.100000000000001</v>
      </c>
    </row>
    <row r="4357" spans="1:3">
      <c r="A4357" s="20">
        <v>41821</v>
      </c>
      <c r="B4357" s="35" t="s">
        <v>367</v>
      </c>
      <c r="C4357" s="37">
        <v>15.8</v>
      </c>
    </row>
    <row r="4358" spans="1:3">
      <c r="A4358" s="20">
        <v>41821</v>
      </c>
      <c r="B4358" s="35" t="s">
        <v>368</v>
      </c>
      <c r="C4358" s="37">
        <v>16</v>
      </c>
    </row>
    <row r="4359" spans="1:3">
      <c r="A4359" s="20">
        <v>41821</v>
      </c>
      <c r="B4359" s="35" t="s">
        <v>369</v>
      </c>
      <c r="C4359" s="37">
        <v>15.5</v>
      </c>
    </row>
    <row r="4360" spans="1:3">
      <c r="A4360" s="20">
        <v>41821</v>
      </c>
      <c r="B4360" s="35" t="s">
        <v>370</v>
      </c>
      <c r="C4360" s="37">
        <v>15.7</v>
      </c>
    </row>
    <row r="4361" spans="1:3">
      <c r="A4361" s="20">
        <v>41821</v>
      </c>
      <c r="B4361" s="35" t="s">
        <v>371</v>
      </c>
      <c r="C4361" s="37">
        <v>16</v>
      </c>
    </row>
    <row r="4362" spans="1:3">
      <c r="A4362" s="20">
        <v>41821</v>
      </c>
      <c r="B4362" s="35" t="s">
        <v>372</v>
      </c>
      <c r="C4362" s="37">
        <v>15.3</v>
      </c>
    </row>
    <row r="4363" spans="1:3">
      <c r="A4363" s="20">
        <v>41821</v>
      </c>
      <c r="B4363" s="35" t="s">
        <v>373</v>
      </c>
      <c r="C4363" s="37">
        <v>15.4</v>
      </c>
    </row>
    <row r="4364" spans="1:3">
      <c r="A4364" s="20">
        <v>41821</v>
      </c>
      <c r="B4364" s="35" t="s">
        <v>374</v>
      </c>
      <c r="C4364" s="37">
        <v>15.6</v>
      </c>
    </row>
    <row r="4365" spans="1:3">
      <c r="A4365" s="20">
        <v>41821</v>
      </c>
      <c r="B4365" s="35" t="s">
        <v>375</v>
      </c>
      <c r="C4365" s="37">
        <v>14</v>
      </c>
    </row>
    <row r="4366" spans="1:3">
      <c r="A4366" s="20">
        <v>41821</v>
      </c>
      <c r="B4366" s="35" t="s">
        <v>376</v>
      </c>
      <c r="C4366" s="37">
        <v>13.7</v>
      </c>
    </row>
    <row r="4367" spans="1:3">
      <c r="A4367" s="20">
        <v>41821</v>
      </c>
      <c r="B4367" s="35" t="s">
        <v>377</v>
      </c>
      <c r="C4367" s="37">
        <v>12.2</v>
      </c>
    </row>
    <row r="4368" spans="1:3">
      <c r="A4368" s="20">
        <v>41821</v>
      </c>
      <c r="B4368" s="35" t="s">
        <v>378</v>
      </c>
      <c r="C4368" s="37">
        <v>12.8</v>
      </c>
    </row>
    <row r="4369" spans="1:3">
      <c r="A4369" s="20">
        <v>41821</v>
      </c>
      <c r="B4369" s="35" t="s">
        <v>379</v>
      </c>
      <c r="C4369" s="37">
        <v>12.7</v>
      </c>
    </row>
    <row r="4370" spans="1:3">
      <c r="A4370" s="20">
        <v>41821</v>
      </c>
      <c r="B4370" s="35" t="s">
        <v>380</v>
      </c>
      <c r="C4370" s="37">
        <v>12.9</v>
      </c>
    </row>
    <row r="4371" spans="1:3">
      <c r="A4371" s="20">
        <v>41821</v>
      </c>
      <c r="B4371" s="35" t="s">
        <v>381</v>
      </c>
      <c r="C4371" s="37">
        <v>12.7</v>
      </c>
    </row>
    <row r="4372" spans="1:3">
      <c r="A4372" s="20">
        <v>41821</v>
      </c>
      <c r="B4372" s="35" t="s">
        <v>382</v>
      </c>
      <c r="C4372" s="37">
        <v>12.6</v>
      </c>
    </row>
    <row r="4373" spans="1:3">
      <c r="A4373" s="20">
        <v>41821</v>
      </c>
      <c r="B4373" s="35" t="s">
        <v>383</v>
      </c>
      <c r="C4373" s="37">
        <v>12.3</v>
      </c>
    </row>
    <row r="4374" spans="1:3">
      <c r="A4374" s="20">
        <v>41822</v>
      </c>
      <c r="B4374" s="35" t="s">
        <v>360</v>
      </c>
      <c r="C4374" s="37">
        <v>12.4</v>
      </c>
    </row>
    <row r="4375" spans="1:3">
      <c r="A4375" s="20">
        <v>41822</v>
      </c>
      <c r="B4375" s="35" t="s">
        <v>361</v>
      </c>
      <c r="C4375" s="37">
        <v>12.8</v>
      </c>
    </row>
    <row r="4376" spans="1:3">
      <c r="A4376" s="20">
        <v>41822</v>
      </c>
      <c r="B4376" s="35" t="s">
        <v>362</v>
      </c>
      <c r="C4376" s="37">
        <v>13.5</v>
      </c>
    </row>
    <row r="4377" spans="1:3">
      <c r="A4377" s="20">
        <v>41822</v>
      </c>
      <c r="B4377" s="35" t="s">
        <v>363</v>
      </c>
      <c r="C4377" s="37">
        <v>13.7</v>
      </c>
    </row>
    <row r="4378" spans="1:3">
      <c r="A4378" s="20">
        <v>41822</v>
      </c>
      <c r="B4378" s="35" t="s">
        <v>364</v>
      </c>
      <c r="C4378" s="37">
        <v>14.6</v>
      </c>
    </row>
    <row r="4379" spans="1:3">
      <c r="A4379" s="20">
        <v>41822</v>
      </c>
      <c r="B4379" s="35" t="s">
        <v>365</v>
      </c>
      <c r="C4379" s="37">
        <v>15.5</v>
      </c>
    </row>
    <row r="4380" spans="1:3">
      <c r="A4380" s="20">
        <v>41822</v>
      </c>
      <c r="B4380" s="35" t="s">
        <v>366</v>
      </c>
      <c r="C4380" s="37">
        <v>16.5</v>
      </c>
    </row>
    <row r="4381" spans="1:3">
      <c r="A4381" s="20">
        <v>41822</v>
      </c>
      <c r="B4381" s="35" t="s">
        <v>367</v>
      </c>
      <c r="C4381" s="37">
        <v>17.899999999999999</v>
      </c>
    </row>
    <row r="4382" spans="1:3">
      <c r="A4382" s="20">
        <v>41822</v>
      </c>
      <c r="B4382" s="35" t="s">
        <v>368</v>
      </c>
      <c r="C4382" s="37">
        <v>19.600000000000001</v>
      </c>
    </row>
    <row r="4383" spans="1:3">
      <c r="A4383" s="20">
        <v>41822</v>
      </c>
      <c r="B4383" s="35" t="s">
        <v>369</v>
      </c>
      <c r="C4383" s="37">
        <v>22.6</v>
      </c>
    </row>
    <row r="4384" spans="1:3">
      <c r="A4384" s="20">
        <v>41822</v>
      </c>
      <c r="B4384" s="35" t="s">
        <v>370</v>
      </c>
      <c r="C4384" s="37">
        <v>23.9</v>
      </c>
    </row>
    <row r="4385" spans="1:3">
      <c r="A4385" s="20">
        <v>41822</v>
      </c>
      <c r="B4385" s="35" t="s">
        <v>371</v>
      </c>
      <c r="C4385" s="37">
        <v>23.8</v>
      </c>
    </row>
    <row r="4386" spans="1:3">
      <c r="A4386" s="20">
        <v>41822</v>
      </c>
      <c r="B4386" s="35" t="s">
        <v>372</v>
      </c>
      <c r="C4386" s="37">
        <v>24.6</v>
      </c>
    </row>
    <row r="4387" spans="1:3">
      <c r="A4387" s="20">
        <v>41822</v>
      </c>
      <c r="B4387" s="35" t="s">
        <v>373</v>
      </c>
      <c r="C4387" s="37">
        <v>25.3</v>
      </c>
    </row>
    <row r="4388" spans="1:3">
      <c r="A4388" s="20">
        <v>41822</v>
      </c>
      <c r="B4388" s="35" t="s">
        <v>374</v>
      </c>
      <c r="C4388" s="37">
        <v>25.5</v>
      </c>
    </row>
    <row r="4389" spans="1:3">
      <c r="A4389" s="20">
        <v>41822</v>
      </c>
      <c r="B4389" s="35" t="s">
        <v>375</v>
      </c>
      <c r="C4389" s="37">
        <v>23.9</v>
      </c>
    </row>
    <row r="4390" spans="1:3">
      <c r="A4390" s="20">
        <v>41822</v>
      </c>
      <c r="B4390" s="35" t="s">
        <v>376</v>
      </c>
      <c r="C4390" s="37">
        <v>21.8</v>
      </c>
    </row>
    <row r="4391" spans="1:3">
      <c r="A4391" s="20">
        <v>41822</v>
      </c>
      <c r="B4391" s="35" t="s">
        <v>377</v>
      </c>
      <c r="C4391" s="37">
        <v>20</v>
      </c>
    </row>
    <row r="4392" spans="1:3">
      <c r="A4392" s="20">
        <v>41822</v>
      </c>
      <c r="B4392" s="35" t="s">
        <v>378</v>
      </c>
      <c r="C4392" s="37">
        <v>18.5</v>
      </c>
    </row>
    <row r="4393" spans="1:3">
      <c r="A4393" s="20">
        <v>41822</v>
      </c>
      <c r="B4393" s="35" t="s">
        <v>379</v>
      </c>
      <c r="C4393" s="37">
        <v>17.2</v>
      </c>
    </row>
    <row r="4394" spans="1:3">
      <c r="A4394" s="20">
        <v>41822</v>
      </c>
      <c r="B4394" s="35" t="s">
        <v>380</v>
      </c>
      <c r="C4394" s="37">
        <v>15.5</v>
      </c>
    </row>
    <row r="4395" spans="1:3">
      <c r="A4395" s="20">
        <v>41822</v>
      </c>
      <c r="B4395" s="35" t="s">
        <v>381</v>
      </c>
      <c r="C4395" s="37">
        <v>16</v>
      </c>
    </row>
    <row r="4396" spans="1:3">
      <c r="A4396" s="20">
        <v>41822</v>
      </c>
      <c r="B4396" s="35" t="s">
        <v>382</v>
      </c>
      <c r="C4396" s="37">
        <v>15.2</v>
      </c>
    </row>
    <row r="4397" spans="1:3">
      <c r="A4397" s="20">
        <v>41822</v>
      </c>
      <c r="B4397" s="35" t="s">
        <v>383</v>
      </c>
      <c r="C4397" s="37">
        <v>15.2</v>
      </c>
    </row>
    <row r="4398" spans="1:3">
      <c r="A4398" s="20">
        <v>41823</v>
      </c>
      <c r="B4398" s="35" t="s">
        <v>360</v>
      </c>
      <c r="C4398" s="37">
        <v>14.7</v>
      </c>
    </row>
    <row r="4399" spans="1:3">
      <c r="A4399" s="20">
        <v>41823</v>
      </c>
      <c r="B4399" s="35" t="s">
        <v>361</v>
      </c>
      <c r="C4399" s="37">
        <v>13.9</v>
      </c>
    </row>
    <row r="4400" spans="1:3">
      <c r="A4400" s="20">
        <v>41823</v>
      </c>
      <c r="B4400" s="35" t="s">
        <v>362</v>
      </c>
      <c r="C4400" s="37">
        <v>13</v>
      </c>
    </row>
    <row r="4401" spans="1:3">
      <c r="A4401" s="20">
        <v>41823</v>
      </c>
      <c r="B4401" s="35" t="s">
        <v>363</v>
      </c>
      <c r="C4401" s="37">
        <v>12</v>
      </c>
    </row>
    <row r="4402" spans="1:3">
      <c r="A4402" s="20">
        <v>41823</v>
      </c>
      <c r="B4402" s="35" t="s">
        <v>364</v>
      </c>
      <c r="C4402" s="37">
        <v>12.9</v>
      </c>
    </row>
    <row r="4403" spans="1:3">
      <c r="A4403" s="20">
        <v>41823</v>
      </c>
      <c r="B4403" s="35" t="s">
        <v>365</v>
      </c>
      <c r="C4403" s="37">
        <v>14.5</v>
      </c>
    </row>
    <row r="4404" spans="1:3">
      <c r="A4404" s="20">
        <v>41823</v>
      </c>
      <c r="B4404" s="35" t="s">
        <v>366</v>
      </c>
      <c r="C4404" s="37">
        <v>16.399999999999999</v>
      </c>
    </row>
    <row r="4405" spans="1:3">
      <c r="A4405" s="20">
        <v>41823</v>
      </c>
      <c r="B4405" s="35" t="s">
        <v>367</v>
      </c>
      <c r="C4405" s="37">
        <v>19.100000000000001</v>
      </c>
    </row>
    <row r="4406" spans="1:3">
      <c r="A4406" s="20">
        <v>41823</v>
      </c>
      <c r="B4406" s="35" t="s">
        <v>368</v>
      </c>
      <c r="C4406" s="37">
        <v>22.4</v>
      </c>
    </row>
    <row r="4407" spans="1:3">
      <c r="A4407" s="20">
        <v>41823</v>
      </c>
      <c r="B4407" s="35" t="s">
        <v>369</v>
      </c>
      <c r="C4407" s="37">
        <v>23.7</v>
      </c>
    </row>
    <row r="4408" spans="1:3">
      <c r="A4408" s="20">
        <v>41823</v>
      </c>
      <c r="B4408" s="35" t="s">
        <v>370</v>
      </c>
      <c r="C4408" s="37">
        <v>23.9</v>
      </c>
    </row>
    <row r="4409" spans="1:3">
      <c r="A4409" s="20">
        <v>41823</v>
      </c>
      <c r="B4409" s="35" t="s">
        <v>371</v>
      </c>
      <c r="C4409" s="37">
        <v>24</v>
      </c>
    </row>
    <row r="4410" spans="1:3">
      <c r="A4410" s="20">
        <v>41823</v>
      </c>
      <c r="B4410" s="35" t="s">
        <v>372</v>
      </c>
      <c r="C4410" s="37">
        <v>23.8</v>
      </c>
    </row>
    <row r="4411" spans="1:3">
      <c r="A4411" s="20">
        <v>41823</v>
      </c>
      <c r="B4411" s="35" t="s">
        <v>373</v>
      </c>
      <c r="C4411" s="37">
        <v>23.9</v>
      </c>
    </row>
    <row r="4412" spans="1:3">
      <c r="A4412" s="20">
        <v>41823</v>
      </c>
      <c r="B4412" s="35" t="s">
        <v>374</v>
      </c>
      <c r="C4412" s="37">
        <v>23.9</v>
      </c>
    </row>
    <row r="4413" spans="1:3">
      <c r="A4413" s="20">
        <v>41823</v>
      </c>
      <c r="B4413" s="35" t="s">
        <v>375</v>
      </c>
      <c r="C4413" s="37">
        <v>23.2</v>
      </c>
    </row>
    <row r="4414" spans="1:3">
      <c r="A4414" s="20">
        <v>41823</v>
      </c>
      <c r="B4414" s="35" t="s">
        <v>376</v>
      </c>
      <c r="C4414" s="37">
        <v>20.399999999999999</v>
      </c>
    </row>
    <row r="4415" spans="1:3">
      <c r="A4415" s="20">
        <v>41823</v>
      </c>
      <c r="B4415" s="35" t="s">
        <v>377</v>
      </c>
      <c r="C4415" s="37">
        <v>19</v>
      </c>
    </row>
    <row r="4416" spans="1:3">
      <c r="A4416" s="20">
        <v>41823</v>
      </c>
      <c r="B4416" s="35" t="s">
        <v>378</v>
      </c>
      <c r="C4416" s="37">
        <v>17.2</v>
      </c>
    </row>
    <row r="4417" spans="1:3">
      <c r="A4417" s="20">
        <v>41823</v>
      </c>
      <c r="B4417" s="35" t="s">
        <v>379</v>
      </c>
      <c r="C4417" s="37">
        <v>16.899999999999999</v>
      </c>
    </row>
    <row r="4418" spans="1:3">
      <c r="A4418" s="20">
        <v>41823</v>
      </c>
      <c r="B4418" s="35" t="s">
        <v>380</v>
      </c>
      <c r="C4418" s="37">
        <v>16.7</v>
      </c>
    </row>
    <row r="4419" spans="1:3">
      <c r="A4419" s="20">
        <v>41823</v>
      </c>
      <c r="B4419" s="35" t="s">
        <v>381</v>
      </c>
      <c r="C4419" s="37">
        <v>16.5</v>
      </c>
    </row>
    <row r="4420" spans="1:3">
      <c r="A4420" s="20">
        <v>41823</v>
      </c>
      <c r="B4420" s="35" t="s">
        <v>382</v>
      </c>
      <c r="C4420" s="37">
        <v>14.9</v>
      </c>
    </row>
    <row r="4421" spans="1:3">
      <c r="A4421" s="20">
        <v>41823</v>
      </c>
      <c r="B4421" s="35" t="s">
        <v>383</v>
      </c>
      <c r="C4421" s="37">
        <v>13.7</v>
      </c>
    </row>
    <row r="4422" spans="1:3">
      <c r="A4422" s="20">
        <v>41824</v>
      </c>
      <c r="B4422" s="35" t="s">
        <v>360</v>
      </c>
      <c r="C4422" s="37">
        <v>13.3</v>
      </c>
    </row>
    <row r="4423" spans="1:3">
      <c r="A4423" s="20">
        <v>41824</v>
      </c>
      <c r="B4423" s="35" t="s">
        <v>361</v>
      </c>
      <c r="C4423" s="37">
        <v>14.2</v>
      </c>
    </row>
    <row r="4424" spans="1:3">
      <c r="A4424" s="20">
        <v>41824</v>
      </c>
      <c r="B4424" s="35" t="s">
        <v>362</v>
      </c>
      <c r="C4424" s="37">
        <v>14.2</v>
      </c>
    </row>
    <row r="4425" spans="1:3">
      <c r="A4425" s="20">
        <v>41824</v>
      </c>
      <c r="B4425" s="35" t="s">
        <v>363</v>
      </c>
      <c r="C4425" s="37">
        <v>14</v>
      </c>
    </row>
    <row r="4426" spans="1:3">
      <c r="A4426" s="20">
        <v>41824</v>
      </c>
      <c r="B4426" s="35" t="s">
        <v>364</v>
      </c>
      <c r="C4426" s="37">
        <v>14.4</v>
      </c>
    </row>
    <row r="4427" spans="1:3">
      <c r="A4427" s="20">
        <v>41824</v>
      </c>
      <c r="B4427" s="35" t="s">
        <v>365</v>
      </c>
      <c r="C4427" s="37">
        <v>15.3</v>
      </c>
    </row>
    <row r="4428" spans="1:3">
      <c r="A4428" s="20">
        <v>41824</v>
      </c>
      <c r="B4428" s="35" t="s">
        <v>366</v>
      </c>
      <c r="C4428" s="37">
        <v>17</v>
      </c>
    </row>
    <row r="4429" spans="1:3">
      <c r="A4429" s="20">
        <v>41824</v>
      </c>
      <c r="B4429" s="35" t="s">
        <v>367</v>
      </c>
      <c r="C4429" s="37">
        <v>18.600000000000001</v>
      </c>
    </row>
    <row r="4430" spans="1:3">
      <c r="A4430" s="20">
        <v>41824</v>
      </c>
      <c r="B4430" s="35" t="s">
        <v>368</v>
      </c>
      <c r="C4430" s="37">
        <v>19.899999999999999</v>
      </c>
    </row>
    <row r="4431" spans="1:3">
      <c r="A4431" s="20">
        <v>41824</v>
      </c>
      <c r="B4431" s="35" t="s">
        <v>369</v>
      </c>
      <c r="C4431" s="37">
        <v>21.8</v>
      </c>
    </row>
    <row r="4432" spans="1:3">
      <c r="A4432" s="20">
        <v>41824</v>
      </c>
      <c r="B4432" s="35" t="s">
        <v>370</v>
      </c>
      <c r="C4432" s="37">
        <v>23.6</v>
      </c>
    </row>
    <row r="4433" spans="1:3">
      <c r="A4433" s="20">
        <v>41824</v>
      </c>
      <c r="B4433" s="35" t="s">
        <v>371</v>
      </c>
      <c r="C4433" s="37">
        <v>26</v>
      </c>
    </row>
    <row r="4434" spans="1:3">
      <c r="A4434" s="20">
        <v>41824</v>
      </c>
      <c r="B4434" s="35" t="s">
        <v>372</v>
      </c>
      <c r="C4434" s="37">
        <v>26</v>
      </c>
    </row>
    <row r="4435" spans="1:3">
      <c r="A4435" s="20">
        <v>41824</v>
      </c>
      <c r="B4435" s="35" t="s">
        <v>373</v>
      </c>
      <c r="C4435" s="37">
        <v>26.9</v>
      </c>
    </row>
    <row r="4436" spans="1:3">
      <c r="A4436" s="20">
        <v>41824</v>
      </c>
      <c r="B4436" s="35" t="s">
        <v>374</v>
      </c>
      <c r="C4436" s="37">
        <v>25.8</v>
      </c>
    </row>
    <row r="4437" spans="1:3">
      <c r="A4437" s="20">
        <v>41824</v>
      </c>
      <c r="B4437" s="35" t="s">
        <v>375</v>
      </c>
      <c r="C4437" s="37">
        <v>23.9</v>
      </c>
    </row>
    <row r="4438" spans="1:3">
      <c r="A4438" s="20">
        <v>41824</v>
      </c>
      <c r="B4438" s="35" t="s">
        <v>376</v>
      </c>
      <c r="C4438" s="37">
        <v>22.8</v>
      </c>
    </row>
    <row r="4439" spans="1:3">
      <c r="A4439" s="20">
        <v>41824</v>
      </c>
      <c r="B4439" s="35" t="s">
        <v>377</v>
      </c>
      <c r="C4439" s="37">
        <v>20.9</v>
      </c>
    </row>
    <row r="4440" spans="1:3">
      <c r="A4440" s="20">
        <v>41824</v>
      </c>
      <c r="B4440" s="35" t="s">
        <v>378</v>
      </c>
      <c r="C4440" s="37">
        <v>19</v>
      </c>
    </row>
    <row r="4441" spans="1:3">
      <c r="A4441" s="20">
        <v>41824</v>
      </c>
      <c r="B4441" s="35" t="s">
        <v>379</v>
      </c>
      <c r="C4441" s="37">
        <v>17.7</v>
      </c>
    </row>
    <row r="4442" spans="1:3">
      <c r="A4442" s="20">
        <v>41824</v>
      </c>
      <c r="B4442" s="35" t="s">
        <v>380</v>
      </c>
      <c r="C4442" s="37">
        <v>16.8</v>
      </c>
    </row>
    <row r="4443" spans="1:3">
      <c r="A4443" s="20">
        <v>41824</v>
      </c>
      <c r="B4443" s="35" t="s">
        <v>381</v>
      </c>
      <c r="C4443" s="37">
        <v>15.5</v>
      </c>
    </row>
    <row r="4444" spans="1:3">
      <c r="A4444" s="20">
        <v>41824</v>
      </c>
      <c r="B4444" s="35" t="s">
        <v>382</v>
      </c>
      <c r="C4444" s="37">
        <v>14.3</v>
      </c>
    </row>
    <row r="4445" spans="1:3">
      <c r="A4445" s="20">
        <v>41824</v>
      </c>
      <c r="B4445" s="35" t="s">
        <v>383</v>
      </c>
      <c r="C4445" s="37">
        <v>15.3</v>
      </c>
    </row>
    <row r="4446" spans="1:3">
      <c r="A4446" s="20">
        <v>41825</v>
      </c>
      <c r="B4446" s="35" t="s">
        <v>360</v>
      </c>
      <c r="C4446" s="37">
        <v>14.7</v>
      </c>
    </row>
    <row r="4447" spans="1:3">
      <c r="A4447" s="20">
        <v>41825</v>
      </c>
      <c r="B4447" s="35" t="s">
        <v>361</v>
      </c>
      <c r="C4447" s="37">
        <v>14.2</v>
      </c>
    </row>
    <row r="4448" spans="1:3">
      <c r="A4448" s="20">
        <v>41825</v>
      </c>
      <c r="B4448" s="35" t="s">
        <v>362</v>
      </c>
      <c r="C4448" s="37">
        <v>13.9</v>
      </c>
    </row>
    <row r="4449" spans="1:3">
      <c r="A4449" s="20">
        <v>41825</v>
      </c>
      <c r="B4449" s="35" t="s">
        <v>363</v>
      </c>
      <c r="C4449" s="37">
        <v>14.1</v>
      </c>
    </row>
    <row r="4450" spans="1:3">
      <c r="A4450" s="20">
        <v>41825</v>
      </c>
      <c r="B4450" s="35" t="s">
        <v>364</v>
      </c>
      <c r="C4450" s="37">
        <v>14.8</v>
      </c>
    </row>
    <row r="4451" spans="1:3">
      <c r="A4451" s="20">
        <v>41825</v>
      </c>
      <c r="B4451" s="35" t="s">
        <v>365</v>
      </c>
      <c r="C4451" s="37">
        <v>16.8</v>
      </c>
    </row>
    <row r="4452" spans="1:3">
      <c r="A4452" s="20">
        <v>41825</v>
      </c>
      <c r="B4452" s="35" t="s">
        <v>366</v>
      </c>
      <c r="C4452" s="37">
        <v>19.3</v>
      </c>
    </row>
    <row r="4453" spans="1:3">
      <c r="A4453" s="20">
        <v>41825</v>
      </c>
      <c r="B4453" s="35" t="s">
        <v>367</v>
      </c>
      <c r="C4453" s="37">
        <v>22.4</v>
      </c>
    </row>
    <row r="4454" spans="1:3">
      <c r="A4454" s="20">
        <v>41825</v>
      </c>
      <c r="B4454" s="35" t="s">
        <v>368</v>
      </c>
      <c r="C4454" s="37">
        <v>24.6</v>
      </c>
    </row>
    <row r="4455" spans="1:3">
      <c r="A4455" s="20">
        <v>41825</v>
      </c>
      <c r="B4455" s="35" t="s">
        <v>369</v>
      </c>
      <c r="C4455" s="37">
        <v>26.5</v>
      </c>
    </row>
    <row r="4456" spans="1:3">
      <c r="A4456" s="20">
        <v>41825</v>
      </c>
      <c r="B4456" s="35" t="s">
        <v>370</v>
      </c>
      <c r="C4456" s="37">
        <v>27.8</v>
      </c>
    </row>
    <row r="4457" spans="1:3">
      <c r="A4457" s="20">
        <v>41825</v>
      </c>
      <c r="B4457" s="35" t="s">
        <v>371</v>
      </c>
      <c r="C4457" s="37">
        <v>28.8</v>
      </c>
    </row>
    <row r="4458" spans="1:3">
      <c r="A4458" s="20">
        <v>41825</v>
      </c>
      <c r="B4458" s="35" t="s">
        <v>372</v>
      </c>
      <c r="C4458" s="37">
        <v>28.9</v>
      </c>
    </row>
    <row r="4459" spans="1:3">
      <c r="A4459" s="20">
        <v>41825</v>
      </c>
      <c r="B4459" s="35" t="s">
        <v>373</v>
      </c>
      <c r="C4459" s="37">
        <v>27.6</v>
      </c>
    </row>
    <row r="4460" spans="1:3">
      <c r="A4460" s="20">
        <v>41825</v>
      </c>
      <c r="B4460" s="35" t="s">
        <v>374</v>
      </c>
      <c r="C4460" s="37">
        <v>26.8</v>
      </c>
    </row>
    <row r="4461" spans="1:3">
      <c r="A4461" s="20">
        <v>41825</v>
      </c>
      <c r="B4461" s="35" t="s">
        <v>375</v>
      </c>
      <c r="C4461" s="37">
        <v>26</v>
      </c>
    </row>
    <row r="4462" spans="1:3">
      <c r="A4462" s="20">
        <v>41825</v>
      </c>
      <c r="B4462" s="35" t="s">
        <v>376</v>
      </c>
      <c r="C4462" s="37">
        <v>24.6</v>
      </c>
    </row>
    <row r="4463" spans="1:3">
      <c r="A4463" s="20">
        <v>41825</v>
      </c>
      <c r="B4463" s="35" t="s">
        <v>377</v>
      </c>
      <c r="C4463" s="37">
        <v>23.5</v>
      </c>
    </row>
    <row r="4464" spans="1:3">
      <c r="A4464" s="20">
        <v>41825</v>
      </c>
      <c r="B4464" s="35" t="s">
        <v>378</v>
      </c>
      <c r="C4464" s="37">
        <v>22.4</v>
      </c>
    </row>
    <row r="4465" spans="1:3">
      <c r="A4465" s="20">
        <v>41825</v>
      </c>
      <c r="B4465" s="35" t="s">
        <v>379</v>
      </c>
      <c r="C4465" s="37">
        <v>20.3</v>
      </c>
    </row>
    <row r="4466" spans="1:3">
      <c r="A4466" s="20">
        <v>41825</v>
      </c>
      <c r="B4466" s="35" t="s">
        <v>380</v>
      </c>
      <c r="C4466" s="37">
        <v>19.100000000000001</v>
      </c>
    </row>
    <row r="4467" spans="1:3">
      <c r="A4467" s="20">
        <v>41825</v>
      </c>
      <c r="B4467" s="35" t="s">
        <v>381</v>
      </c>
      <c r="C4467" s="37">
        <v>18.899999999999999</v>
      </c>
    </row>
    <row r="4468" spans="1:3">
      <c r="A4468" s="20">
        <v>41825</v>
      </c>
      <c r="B4468" s="35" t="s">
        <v>382</v>
      </c>
      <c r="C4468" s="37">
        <v>18</v>
      </c>
    </row>
    <row r="4469" spans="1:3">
      <c r="A4469" s="20">
        <v>41825</v>
      </c>
      <c r="B4469" s="35" t="s">
        <v>383</v>
      </c>
      <c r="C4469" s="37">
        <v>16.2</v>
      </c>
    </row>
    <row r="4470" spans="1:3">
      <c r="A4470" s="20">
        <v>41826</v>
      </c>
      <c r="B4470" s="35" t="s">
        <v>360</v>
      </c>
      <c r="C4470" s="37">
        <v>16.3</v>
      </c>
    </row>
    <row r="4471" spans="1:3">
      <c r="A4471" s="20">
        <v>41826</v>
      </c>
      <c r="B4471" s="35" t="s">
        <v>361</v>
      </c>
      <c r="C4471" s="37">
        <v>15.6</v>
      </c>
    </row>
    <row r="4472" spans="1:3">
      <c r="A4472" s="20">
        <v>41826</v>
      </c>
      <c r="B4472" s="35" t="s">
        <v>362</v>
      </c>
      <c r="C4472" s="37">
        <v>15.1</v>
      </c>
    </row>
    <row r="4473" spans="1:3">
      <c r="A4473" s="20">
        <v>41826</v>
      </c>
      <c r="B4473" s="35" t="s">
        <v>363</v>
      </c>
      <c r="C4473" s="37">
        <v>14.9</v>
      </c>
    </row>
    <row r="4474" spans="1:3">
      <c r="A4474" s="20">
        <v>41826</v>
      </c>
      <c r="B4474" s="35" t="s">
        <v>364</v>
      </c>
      <c r="C4474" s="37">
        <v>15.3</v>
      </c>
    </row>
    <row r="4475" spans="1:3">
      <c r="A4475" s="20">
        <v>41826</v>
      </c>
      <c r="B4475" s="35" t="s">
        <v>365</v>
      </c>
      <c r="C4475" s="37">
        <v>16.7</v>
      </c>
    </row>
    <row r="4476" spans="1:3">
      <c r="A4476" s="20">
        <v>41826</v>
      </c>
      <c r="B4476" s="35" t="s">
        <v>366</v>
      </c>
      <c r="C4476" s="37">
        <v>17.5</v>
      </c>
    </row>
    <row r="4477" spans="1:3">
      <c r="A4477" s="20">
        <v>41826</v>
      </c>
      <c r="B4477" s="35" t="s">
        <v>367</v>
      </c>
      <c r="C4477" s="37">
        <v>18.100000000000001</v>
      </c>
    </row>
    <row r="4478" spans="1:3">
      <c r="A4478" s="20">
        <v>41826</v>
      </c>
      <c r="B4478" s="35" t="s">
        <v>368</v>
      </c>
      <c r="C4478" s="37">
        <v>20.2</v>
      </c>
    </row>
    <row r="4479" spans="1:3">
      <c r="A4479" s="20">
        <v>41826</v>
      </c>
      <c r="B4479" s="35" t="s">
        <v>369</v>
      </c>
      <c r="C4479" s="37">
        <v>22</v>
      </c>
    </row>
    <row r="4480" spans="1:3">
      <c r="A4480" s="20">
        <v>41826</v>
      </c>
      <c r="B4480" s="35" t="s">
        <v>370</v>
      </c>
      <c r="C4480" s="37">
        <v>22.7</v>
      </c>
    </row>
    <row r="4481" spans="1:3">
      <c r="A4481" s="20">
        <v>41826</v>
      </c>
      <c r="B4481" s="35" t="s">
        <v>371</v>
      </c>
      <c r="C4481" s="37">
        <v>23.6</v>
      </c>
    </row>
    <row r="4482" spans="1:3">
      <c r="A4482" s="20">
        <v>41826</v>
      </c>
      <c r="B4482" s="35" t="s">
        <v>372</v>
      </c>
      <c r="C4482" s="37">
        <v>24.7</v>
      </c>
    </row>
    <row r="4483" spans="1:3">
      <c r="A4483" s="20">
        <v>41826</v>
      </c>
      <c r="B4483" s="35" t="s">
        <v>373</v>
      </c>
      <c r="C4483" s="37">
        <v>26.1</v>
      </c>
    </row>
    <row r="4484" spans="1:3">
      <c r="A4484" s="20">
        <v>41826</v>
      </c>
      <c r="B4484" s="35" t="s">
        <v>374</v>
      </c>
      <c r="C4484" s="37">
        <v>25.1</v>
      </c>
    </row>
    <row r="4485" spans="1:3">
      <c r="A4485" s="20">
        <v>41826</v>
      </c>
      <c r="B4485" s="35" t="s">
        <v>375</v>
      </c>
      <c r="C4485" s="37">
        <v>24.8</v>
      </c>
    </row>
    <row r="4486" spans="1:3">
      <c r="A4486" s="20">
        <v>41826</v>
      </c>
      <c r="B4486" s="35" t="s">
        <v>376</v>
      </c>
      <c r="C4486" s="37">
        <v>24.2</v>
      </c>
    </row>
    <row r="4487" spans="1:3">
      <c r="A4487" s="20">
        <v>41826</v>
      </c>
      <c r="B4487" s="35" t="s">
        <v>377</v>
      </c>
      <c r="C4487" s="37">
        <v>22.6</v>
      </c>
    </row>
    <row r="4488" spans="1:3">
      <c r="A4488" s="20">
        <v>41826</v>
      </c>
      <c r="B4488" s="35" t="s">
        <v>378</v>
      </c>
      <c r="C4488" s="37">
        <v>19.5</v>
      </c>
    </row>
    <row r="4489" spans="1:3">
      <c r="A4489" s="20">
        <v>41826</v>
      </c>
      <c r="B4489" s="35" t="s">
        <v>379</v>
      </c>
      <c r="C4489" s="37">
        <v>18.2</v>
      </c>
    </row>
    <row r="4490" spans="1:3">
      <c r="A4490" s="20">
        <v>41826</v>
      </c>
      <c r="B4490" s="35" t="s">
        <v>380</v>
      </c>
      <c r="C4490" s="37">
        <v>15.7</v>
      </c>
    </row>
    <row r="4491" spans="1:3">
      <c r="A4491" s="20">
        <v>41826</v>
      </c>
      <c r="B4491" s="35" t="s">
        <v>381</v>
      </c>
      <c r="C4491" s="37">
        <v>15.2</v>
      </c>
    </row>
    <row r="4492" spans="1:3">
      <c r="A4492" s="20">
        <v>41826</v>
      </c>
      <c r="B4492" s="35" t="s">
        <v>382</v>
      </c>
      <c r="C4492" s="37">
        <v>14.9</v>
      </c>
    </row>
    <row r="4493" spans="1:3">
      <c r="A4493" s="20">
        <v>41826</v>
      </c>
      <c r="B4493" s="35" t="s">
        <v>383</v>
      </c>
      <c r="C4493" s="37">
        <v>14.6</v>
      </c>
    </row>
    <row r="4494" spans="1:3">
      <c r="A4494" s="20">
        <v>41827</v>
      </c>
      <c r="B4494" s="35" t="s">
        <v>360</v>
      </c>
      <c r="C4494" s="37">
        <v>14.6</v>
      </c>
    </row>
    <row r="4495" spans="1:3">
      <c r="A4495" s="20">
        <v>41827</v>
      </c>
      <c r="B4495" s="35" t="s">
        <v>361</v>
      </c>
      <c r="C4495" s="37">
        <v>13.8</v>
      </c>
    </row>
    <row r="4496" spans="1:3">
      <c r="A4496" s="20">
        <v>41827</v>
      </c>
      <c r="B4496" s="35" t="s">
        <v>362</v>
      </c>
      <c r="C4496" s="37">
        <v>13.8</v>
      </c>
    </row>
    <row r="4497" spans="1:3">
      <c r="A4497" s="20">
        <v>41827</v>
      </c>
      <c r="B4497" s="35" t="s">
        <v>363</v>
      </c>
      <c r="C4497" s="37">
        <v>13.6</v>
      </c>
    </row>
    <row r="4498" spans="1:3">
      <c r="A4498" s="20">
        <v>41827</v>
      </c>
      <c r="B4498" s="35" t="s">
        <v>364</v>
      </c>
      <c r="C4498" s="37">
        <v>15.1</v>
      </c>
    </row>
    <row r="4499" spans="1:3">
      <c r="A4499" s="20">
        <v>41827</v>
      </c>
      <c r="B4499" s="35" t="s">
        <v>365</v>
      </c>
      <c r="C4499" s="37">
        <v>16.600000000000001</v>
      </c>
    </row>
    <row r="4500" spans="1:3">
      <c r="A4500" s="20">
        <v>41827</v>
      </c>
      <c r="B4500" s="35" t="s">
        <v>366</v>
      </c>
      <c r="C4500" s="37">
        <v>19</v>
      </c>
    </row>
    <row r="4501" spans="1:3">
      <c r="A4501" s="20">
        <v>41827</v>
      </c>
      <c r="B4501" s="35" t="s">
        <v>367</v>
      </c>
      <c r="C4501" s="37">
        <v>20.2</v>
      </c>
    </row>
    <row r="4502" spans="1:3">
      <c r="A4502" s="20">
        <v>41827</v>
      </c>
      <c r="B4502" s="35" t="s">
        <v>368</v>
      </c>
      <c r="C4502" s="37">
        <v>23.5</v>
      </c>
    </row>
    <row r="4503" spans="1:3">
      <c r="A4503" s="20">
        <v>41827</v>
      </c>
      <c r="B4503" s="35" t="s">
        <v>369</v>
      </c>
      <c r="C4503" s="37">
        <v>25.2</v>
      </c>
    </row>
    <row r="4504" spans="1:3">
      <c r="A4504" s="20">
        <v>41827</v>
      </c>
      <c r="B4504" s="35" t="s">
        <v>370</v>
      </c>
      <c r="C4504" s="37">
        <v>25</v>
      </c>
    </row>
    <row r="4505" spans="1:3">
      <c r="A4505" s="20">
        <v>41827</v>
      </c>
      <c r="B4505" s="35" t="s">
        <v>371</v>
      </c>
      <c r="C4505" s="37">
        <v>24.6</v>
      </c>
    </row>
    <row r="4506" spans="1:3">
      <c r="A4506" s="20">
        <v>41827</v>
      </c>
      <c r="B4506" s="35" t="s">
        <v>372</v>
      </c>
      <c r="C4506" s="37">
        <v>24.5</v>
      </c>
    </row>
    <row r="4507" spans="1:3">
      <c r="A4507" s="20">
        <v>41827</v>
      </c>
      <c r="B4507" s="35" t="s">
        <v>373</v>
      </c>
      <c r="C4507" s="37">
        <v>24.6</v>
      </c>
    </row>
    <row r="4508" spans="1:3">
      <c r="A4508" s="20">
        <v>41827</v>
      </c>
      <c r="B4508" s="35" t="s">
        <v>374</v>
      </c>
      <c r="C4508" s="37">
        <v>23.4</v>
      </c>
    </row>
    <row r="4509" spans="1:3">
      <c r="A4509" s="20">
        <v>41827</v>
      </c>
      <c r="B4509" s="35" t="s">
        <v>375</v>
      </c>
      <c r="C4509" s="37">
        <v>20.8</v>
      </c>
    </row>
    <row r="4510" spans="1:3">
      <c r="A4510" s="20">
        <v>41827</v>
      </c>
      <c r="B4510" s="35" t="s">
        <v>376</v>
      </c>
      <c r="C4510" s="37">
        <v>19.7</v>
      </c>
    </row>
    <row r="4511" spans="1:3">
      <c r="A4511" s="20">
        <v>41827</v>
      </c>
      <c r="B4511" s="35" t="s">
        <v>377</v>
      </c>
      <c r="C4511" s="37">
        <v>18.8</v>
      </c>
    </row>
    <row r="4512" spans="1:3">
      <c r="A4512" s="20">
        <v>41827</v>
      </c>
      <c r="B4512" s="35" t="s">
        <v>378</v>
      </c>
      <c r="C4512" s="37">
        <v>18.3</v>
      </c>
    </row>
    <row r="4513" spans="1:3">
      <c r="A4513" s="20">
        <v>41827</v>
      </c>
      <c r="B4513" s="35" t="s">
        <v>379</v>
      </c>
      <c r="C4513" s="37">
        <v>17.8</v>
      </c>
    </row>
    <row r="4514" spans="1:3">
      <c r="A4514" s="20">
        <v>41827</v>
      </c>
      <c r="B4514" s="35" t="s">
        <v>380</v>
      </c>
      <c r="C4514" s="37">
        <v>17.399999999999999</v>
      </c>
    </row>
    <row r="4515" spans="1:3">
      <c r="A4515" s="20">
        <v>41827</v>
      </c>
      <c r="B4515" s="35" t="s">
        <v>381</v>
      </c>
      <c r="C4515" s="37">
        <v>17.2</v>
      </c>
    </row>
    <row r="4516" spans="1:3">
      <c r="A4516" s="20">
        <v>41827</v>
      </c>
      <c r="B4516" s="35" t="s">
        <v>382</v>
      </c>
      <c r="C4516" s="37">
        <v>17.3</v>
      </c>
    </row>
    <row r="4517" spans="1:3">
      <c r="A4517" s="20">
        <v>41827</v>
      </c>
      <c r="B4517" s="35" t="s">
        <v>383</v>
      </c>
      <c r="C4517" s="37">
        <v>14</v>
      </c>
    </row>
    <row r="4518" spans="1:3">
      <c r="A4518" s="20">
        <v>41828</v>
      </c>
      <c r="B4518" s="35" t="s">
        <v>360</v>
      </c>
      <c r="C4518" s="37">
        <v>13.2</v>
      </c>
    </row>
    <row r="4519" spans="1:3">
      <c r="A4519" s="20">
        <v>41828</v>
      </c>
      <c r="B4519" s="35" t="s">
        <v>361</v>
      </c>
      <c r="C4519" s="37">
        <v>12.7</v>
      </c>
    </row>
    <row r="4520" spans="1:3">
      <c r="A4520" s="20">
        <v>41828</v>
      </c>
      <c r="B4520" s="35" t="s">
        <v>362</v>
      </c>
      <c r="C4520" s="37">
        <v>12.5</v>
      </c>
    </row>
    <row r="4521" spans="1:3">
      <c r="A4521" s="20">
        <v>41828</v>
      </c>
      <c r="B4521" s="35" t="s">
        <v>363</v>
      </c>
      <c r="C4521" s="37">
        <v>12.5</v>
      </c>
    </row>
    <row r="4522" spans="1:3">
      <c r="A4522" s="20">
        <v>41828</v>
      </c>
      <c r="B4522" s="35" t="s">
        <v>364</v>
      </c>
      <c r="C4522" s="37">
        <v>12.3</v>
      </c>
    </row>
    <row r="4523" spans="1:3">
      <c r="A4523" s="20">
        <v>41828</v>
      </c>
      <c r="B4523" s="35" t="s">
        <v>365</v>
      </c>
      <c r="C4523" s="37">
        <v>12.4</v>
      </c>
    </row>
    <row r="4524" spans="1:3">
      <c r="A4524" s="20">
        <v>41828</v>
      </c>
      <c r="B4524" s="35" t="s">
        <v>366</v>
      </c>
      <c r="C4524" s="37">
        <v>12.4</v>
      </c>
    </row>
    <row r="4525" spans="1:3">
      <c r="A4525" s="20">
        <v>41828</v>
      </c>
      <c r="B4525" s="35" t="s">
        <v>367</v>
      </c>
      <c r="C4525" s="37">
        <v>12.5</v>
      </c>
    </row>
    <row r="4526" spans="1:3">
      <c r="A4526" s="20">
        <v>41828</v>
      </c>
      <c r="B4526" s="35" t="s">
        <v>368</v>
      </c>
      <c r="C4526" s="37">
        <v>12.9</v>
      </c>
    </row>
    <row r="4527" spans="1:3">
      <c r="A4527" s="20">
        <v>41828</v>
      </c>
      <c r="B4527" s="35" t="s">
        <v>369</v>
      </c>
      <c r="C4527" s="37">
        <v>12.8</v>
      </c>
    </row>
    <row r="4528" spans="1:3">
      <c r="A4528" s="20">
        <v>41828</v>
      </c>
      <c r="B4528" s="35" t="s">
        <v>370</v>
      </c>
      <c r="C4528" s="37">
        <v>13.1</v>
      </c>
    </row>
    <row r="4529" spans="1:3">
      <c r="A4529" s="20">
        <v>41828</v>
      </c>
      <c r="B4529" s="35" t="s">
        <v>371</v>
      </c>
      <c r="C4529" s="37">
        <v>12.5</v>
      </c>
    </row>
    <row r="4530" spans="1:3">
      <c r="A4530" s="20">
        <v>41828</v>
      </c>
      <c r="B4530" s="35" t="s">
        <v>372</v>
      </c>
      <c r="C4530" s="37">
        <v>11.7</v>
      </c>
    </row>
    <row r="4531" spans="1:3">
      <c r="A4531" s="20">
        <v>41828</v>
      </c>
      <c r="B4531" s="35" t="s">
        <v>373</v>
      </c>
      <c r="C4531" s="37">
        <v>11.5</v>
      </c>
    </row>
    <row r="4532" spans="1:3">
      <c r="A4532" s="20">
        <v>41828</v>
      </c>
      <c r="B4532" s="35" t="s">
        <v>374</v>
      </c>
      <c r="C4532" s="37">
        <v>12.2</v>
      </c>
    </row>
    <row r="4533" spans="1:3">
      <c r="A4533" s="20">
        <v>41828</v>
      </c>
      <c r="B4533" s="35" t="s">
        <v>375</v>
      </c>
      <c r="C4533" s="37">
        <v>12</v>
      </c>
    </row>
    <row r="4534" spans="1:3">
      <c r="A4534" s="20">
        <v>41828</v>
      </c>
      <c r="B4534" s="35" t="s">
        <v>376</v>
      </c>
      <c r="C4534" s="37">
        <v>12.2</v>
      </c>
    </row>
    <row r="4535" spans="1:3">
      <c r="A4535" s="20">
        <v>41828</v>
      </c>
      <c r="B4535" s="35" t="s">
        <v>377</v>
      </c>
      <c r="C4535" s="37">
        <v>11.8</v>
      </c>
    </row>
    <row r="4536" spans="1:3">
      <c r="A4536" s="20">
        <v>41828</v>
      </c>
      <c r="B4536" s="35" t="s">
        <v>378</v>
      </c>
      <c r="C4536" s="37">
        <v>11</v>
      </c>
    </row>
    <row r="4537" spans="1:3">
      <c r="A4537" s="20">
        <v>41828</v>
      </c>
      <c r="B4537" s="35" t="s">
        <v>379</v>
      </c>
      <c r="C4537" s="37">
        <v>10.6</v>
      </c>
    </row>
    <row r="4538" spans="1:3">
      <c r="A4538" s="20">
        <v>41828</v>
      </c>
      <c r="B4538" s="35" t="s">
        <v>380</v>
      </c>
      <c r="C4538" s="37">
        <v>10.5</v>
      </c>
    </row>
    <row r="4539" spans="1:3">
      <c r="A4539" s="20">
        <v>41828</v>
      </c>
      <c r="B4539" s="35" t="s">
        <v>381</v>
      </c>
      <c r="C4539" s="37">
        <v>10.3</v>
      </c>
    </row>
    <row r="4540" spans="1:3">
      <c r="A4540" s="20">
        <v>41828</v>
      </c>
      <c r="B4540" s="35" t="s">
        <v>382</v>
      </c>
      <c r="C4540" s="37">
        <v>10.199999999999999</v>
      </c>
    </row>
    <row r="4541" spans="1:3">
      <c r="A4541" s="20">
        <v>41828</v>
      </c>
      <c r="B4541" s="35" t="s">
        <v>383</v>
      </c>
      <c r="C4541" s="37">
        <v>10</v>
      </c>
    </row>
    <row r="4542" spans="1:3">
      <c r="A4542" s="20">
        <v>41829</v>
      </c>
      <c r="B4542" s="35" t="s">
        <v>360</v>
      </c>
      <c r="C4542" s="37">
        <v>10.199999999999999</v>
      </c>
    </row>
    <row r="4543" spans="1:3">
      <c r="A4543" s="20">
        <v>41829</v>
      </c>
      <c r="B4543" s="35" t="s">
        <v>361</v>
      </c>
      <c r="C4543" s="37">
        <v>9.3000000000000007</v>
      </c>
    </row>
    <row r="4544" spans="1:3">
      <c r="A4544" s="20">
        <v>41829</v>
      </c>
      <c r="B4544" s="35" t="s">
        <v>362</v>
      </c>
      <c r="C4544" s="37">
        <v>9.5</v>
      </c>
    </row>
    <row r="4545" spans="1:3">
      <c r="A4545" s="20">
        <v>41829</v>
      </c>
      <c r="B4545" s="35" t="s">
        <v>363</v>
      </c>
      <c r="C4545" s="37">
        <v>9.4</v>
      </c>
    </row>
    <row r="4546" spans="1:3">
      <c r="A4546" s="20">
        <v>41829</v>
      </c>
      <c r="B4546" s="35" t="s">
        <v>364</v>
      </c>
      <c r="C4546" s="37">
        <v>9.1</v>
      </c>
    </row>
    <row r="4547" spans="1:3">
      <c r="A4547" s="20">
        <v>41829</v>
      </c>
      <c r="B4547" s="35" t="s">
        <v>365</v>
      </c>
      <c r="C4547" s="37">
        <v>9.6</v>
      </c>
    </row>
    <row r="4548" spans="1:3">
      <c r="A4548" s="20">
        <v>41829</v>
      </c>
      <c r="B4548" s="35" t="s">
        <v>366</v>
      </c>
      <c r="C4548" s="37">
        <v>12.2</v>
      </c>
    </row>
    <row r="4549" spans="1:3">
      <c r="A4549" s="20">
        <v>41829</v>
      </c>
      <c r="B4549" s="35" t="s">
        <v>367</v>
      </c>
      <c r="C4549" s="37">
        <v>14.2</v>
      </c>
    </row>
    <row r="4550" spans="1:3">
      <c r="A4550" s="20">
        <v>41829</v>
      </c>
      <c r="B4550" s="35" t="s">
        <v>368</v>
      </c>
      <c r="C4550" s="37">
        <v>16.600000000000001</v>
      </c>
    </row>
    <row r="4551" spans="1:3">
      <c r="A4551" s="20">
        <v>41829</v>
      </c>
      <c r="B4551" s="35" t="s">
        <v>369</v>
      </c>
      <c r="C4551" s="37">
        <v>18.8</v>
      </c>
    </row>
    <row r="4552" spans="1:3">
      <c r="A4552" s="20">
        <v>41829</v>
      </c>
      <c r="B4552" s="35" t="s">
        <v>370</v>
      </c>
      <c r="C4552" s="37">
        <v>21.4</v>
      </c>
    </row>
    <row r="4553" spans="1:3">
      <c r="A4553" s="20">
        <v>41829</v>
      </c>
      <c r="B4553" s="35" t="s">
        <v>371</v>
      </c>
      <c r="C4553" s="37">
        <v>23</v>
      </c>
    </row>
    <row r="4554" spans="1:3">
      <c r="A4554" s="20">
        <v>41829</v>
      </c>
      <c r="B4554" s="35" t="s">
        <v>372</v>
      </c>
      <c r="C4554" s="37">
        <v>22</v>
      </c>
    </row>
    <row r="4555" spans="1:3">
      <c r="A4555" s="20">
        <v>41829</v>
      </c>
      <c r="B4555" s="35" t="s">
        <v>373</v>
      </c>
      <c r="C4555" s="37">
        <v>22.1</v>
      </c>
    </row>
    <row r="4556" spans="1:3">
      <c r="A4556" s="20">
        <v>41829</v>
      </c>
      <c r="B4556" s="35" t="s">
        <v>374</v>
      </c>
      <c r="C4556" s="37">
        <v>21.2</v>
      </c>
    </row>
    <row r="4557" spans="1:3">
      <c r="A4557" s="20">
        <v>41829</v>
      </c>
      <c r="B4557" s="35" t="s">
        <v>375</v>
      </c>
      <c r="C4557" s="37">
        <v>19.600000000000001</v>
      </c>
    </row>
    <row r="4558" spans="1:3">
      <c r="A4558" s="20">
        <v>41829</v>
      </c>
      <c r="B4558" s="35" t="s">
        <v>376</v>
      </c>
      <c r="C4558" s="37">
        <v>16.899999999999999</v>
      </c>
    </row>
    <row r="4559" spans="1:3">
      <c r="A4559" s="20">
        <v>41829</v>
      </c>
      <c r="B4559" s="35" t="s">
        <v>377</v>
      </c>
      <c r="C4559" s="37">
        <v>14.9</v>
      </c>
    </row>
    <row r="4560" spans="1:3">
      <c r="A4560" s="20">
        <v>41829</v>
      </c>
      <c r="B4560" s="35" t="s">
        <v>378</v>
      </c>
      <c r="C4560" s="37">
        <v>13</v>
      </c>
    </row>
    <row r="4561" spans="1:3">
      <c r="A4561" s="20">
        <v>41829</v>
      </c>
      <c r="B4561" s="35" t="s">
        <v>379</v>
      </c>
      <c r="C4561" s="37">
        <v>11.4</v>
      </c>
    </row>
    <row r="4562" spans="1:3">
      <c r="A4562" s="20">
        <v>41829</v>
      </c>
      <c r="B4562" s="35" t="s">
        <v>380</v>
      </c>
      <c r="C4562" s="37">
        <v>11</v>
      </c>
    </row>
    <row r="4563" spans="1:3">
      <c r="A4563" s="20">
        <v>41829</v>
      </c>
      <c r="B4563" s="35" t="s">
        <v>381</v>
      </c>
      <c r="C4563" s="37">
        <v>9.5</v>
      </c>
    </row>
    <row r="4564" spans="1:3">
      <c r="A4564" s="20">
        <v>41829</v>
      </c>
      <c r="B4564" s="35" t="s">
        <v>382</v>
      </c>
      <c r="C4564" s="37">
        <v>9</v>
      </c>
    </row>
    <row r="4565" spans="1:3">
      <c r="A4565" s="20">
        <v>41829</v>
      </c>
      <c r="B4565" s="35" t="s">
        <v>383</v>
      </c>
      <c r="C4565" s="37">
        <v>8.5</v>
      </c>
    </row>
    <row r="4566" spans="1:3">
      <c r="A4566" s="20">
        <v>41830</v>
      </c>
      <c r="B4566" s="35" t="s">
        <v>360</v>
      </c>
      <c r="C4566" s="37">
        <v>8</v>
      </c>
    </row>
    <row r="4567" spans="1:3">
      <c r="A4567" s="20">
        <v>41830</v>
      </c>
      <c r="B4567" s="35" t="s">
        <v>361</v>
      </c>
      <c r="C4567" s="37">
        <v>7.7</v>
      </c>
    </row>
    <row r="4568" spans="1:3">
      <c r="A4568" s="20">
        <v>41830</v>
      </c>
      <c r="B4568" s="35" t="s">
        <v>362</v>
      </c>
      <c r="C4568" s="37">
        <v>8.1</v>
      </c>
    </row>
    <row r="4569" spans="1:3">
      <c r="A4569" s="20">
        <v>41830</v>
      </c>
      <c r="B4569" s="35" t="s">
        <v>363</v>
      </c>
      <c r="C4569" s="37">
        <v>7</v>
      </c>
    </row>
    <row r="4570" spans="1:3">
      <c r="A4570" s="20">
        <v>41830</v>
      </c>
      <c r="B4570" s="35" t="s">
        <v>364</v>
      </c>
      <c r="C4570" s="37">
        <v>7.5</v>
      </c>
    </row>
    <row r="4571" spans="1:3">
      <c r="A4571" s="20">
        <v>41830</v>
      </c>
      <c r="B4571" s="35" t="s">
        <v>365</v>
      </c>
      <c r="C4571" s="37">
        <v>10</v>
      </c>
    </row>
    <row r="4572" spans="1:3">
      <c r="A4572" s="20">
        <v>41830</v>
      </c>
      <c r="B4572" s="35" t="s">
        <v>366</v>
      </c>
      <c r="C4572" s="37">
        <v>13.4</v>
      </c>
    </row>
    <row r="4573" spans="1:3">
      <c r="A4573" s="20">
        <v>41830</v>
      </c>
      <c r="B4573" s="35" t="s">
        <v>367</v>
      </c>
      <c r="C4573" s="37">
        <v>17.3</v>
      </c>
    </row>
    <row r="4574" spans="1:3">
      <c r="A4574" s="20">
        <v>41830</v>
      </c>
      <c r="B4574" s="35" t="s">
        <v>368</v>
      </c>
      <c r="C4574" s="37">
        <v>20.399999999999999</v>
      </c>
    </row>
    <row r="4575" spans="1:3">
      <c r="A4575" s="20">
        <v>41830</v>
      </c>
      <c r="B4575" s="35" t="s">
        <v>369</v>
      </c>
      <c r="C4575" s="37">
        <v>22.3</v>
      </c>
    </row>
    <row r="4576" spans="1:3">
      <c r="A4576" s="20">
        <v>41830</v>
      </c>
      <c r="B4576" s="35" t="s">
        <v>370</v>
      </c>
      <c r="C4576" s="37">
        <v>24.1</v>
      </c>
    </row>
    <row r="4577" spans="1:3">
      <c r="A4577" s="20">
        <v>41830</v>
      </c>
      <c r="B4577" s="35" t="s">
        <v>371</v>
      </c>
      <c r="C4577" s="37">
        <v>25.7</v>
      </c>
    </row>
    <row r="4578" spans="1:3">
      <c r="A4578" s="20">
        <v>41830</v>
      </c>
      <c r="B4578" s="35" t="s">
        <v>372</v>
      </c>
      <c r="C4578" s="37">
        <v>26.4</v>
      </c>
    </row>
    <row r="4579" spans="1:3">
      <c r="A4579" s="20">
        <v>41830</v>
      </c>
      <c r="B4579" s="35" t="s">
        <v>373</v>
      </c>
      <c r="C4579" s="37">
        <v>26</v>
      </c>
    </row>
    <row r="4580" spans="1:3">
      <c r="A4580" s="20">
        <v>41830</v>
      </c>
      <c r="B4580" s="35" t="s">
        <v>374</v>
      </c>
      <c r="C4580" s="37">
        <v>26.2</v>
      </c>
    </row>
    <row r="4581" spans="1:3">
      <c r="A4581" s="20">
        <v>41830</v>
      </c>
      <c r="B4581" s="35" t="s">
        <v>375</v>
      </c>
      <c r="C4581" s="37">
        <v>25.9</v>
      </c>
    </row>
    <row r="4582" spans="1:3">
      <c r="A4582" s="20">
        <v>41830</v>
      </c>
      <c r="B4582" s="35" t="s">
        <v>376</v>
      </c>
      <c r="C4582" s="37">
        <v>24.2</v>
      </c>
    </row>
    <row r="4583" spans="1:3">
      <c r="A4583" s="20">
        <v>41830</v>
      </c>
      <c r="B4583" s="35" t="s">
        <v>377</v>
      </c>
      <c r="C4583" s="37">
        <v>21.7</v>
      </c>
    </row>
    <row r="4584" spans="1:3">
      <c r="A4584" s="20">
        <v>41830</v>
      </c>
      <c r="B4584" s="35" t="s">
        <v>378</v>
      </c>
      <c r="C4584" s="37">
        <v>19.7</v>
      </c>
    </row>
    <row r="4585" spans="1:3">
      <c r="A4585" s="20">
        <v>41830</v>
      </c>
      <c r="B4585" s="35" t="s">
        <v>379</v>
      </c>
      <c r="C4585" s="37">
        <v>18.100000000000001</v>
      </c>
    </row>
    <row r="4586" spans="1:3">
      <c r="A4586" s="20">
        <v>41830</v>
      </c>
      <c r="B4586" s="35" t="s">
        <v>380</v>
      </c>
      <c r="C4586" s="37">
        <v>17</v>
      </c>
    </row>
    <row r="4587" spans="1:3">
      <c r="A4587" s="20">
        <v>41830</v>
      </c>
      <c r="B4587" s="35" t="s">
        <v>381</v>
      </c>
      <c r="C4587" s="37">
        <v>15.4</v>
      </c>
    </row>
    <row r="4588" spans="1:3">
      <c r="A4588" s="20">
        <v>41830</v>
      </c>
      <c r="B4588" s="35" t="s">
        <v>382</v>
      </c>
      <c r="C4588" s="37">
        <v>13.8</v>
      </c>
    </row>
    <row r="4589" spans="1:3">
      <c r="A4589" s="20">
        <v>41830</v>
      </c>
      <c r="B4589" s="35" t="s">
        <v>383</v>
      </c>
      <c r="C4589" s="37">
        <v>12.7</v>
      </c>
    </row>
    <row r="4590" spans="1:3">
      <c r="A4590" s="20">
        <v>41831</v>
      </c>
      <c r="B4590" s="35" t="s">
        <v>360</v>
      </c>
      <c r="C4590" s="37">
        <v>12</v>
      </c>
    </row>
    <row r="4591" spans="1:3">
      <c r="A4591" s="20">
        <v>41831</v>
      </c>
      <c r="B4591" s="35" t="s">
        <v>361</v>
      </c>
      <c r="C4591" s="37">
        <v>11.3</v>
      </c>
    </row>
    <row r="4592" spans="1:3">
      <c r="A4592" s="20">
        <v>41831</v>
      </c>
      <c r="B4592" s="35" t="s">
        <v>362</v>
      </c>
      <c r="C4592" s="37">
        <v>10.6</v>
      </c>
    </row>
    <row r="4593" spans="1:3">
      <c r="A4593" s="20">
        <v>41831</v>
      </c>
      <c r="B4593" s="35" t="s">
        <v>363</v>
      </c>
      <c r="C4593" s="37">
        <v>10.8</v>
      </c>
    </row>
    <row r="4594" spans="1:3">
      <c r="A4594" s="20">
        <v>41831</v>
      </c>
      <c r="B4594" s="35" t="s">
        <v>364</v>
      </c>
      <c r="C4594" s="37">
        <v>13.3</v>
      </c>
    </row>
    <row r="4595" spans="1:3">
      <c r="A4595" s="20">
        <v>41831</v>
      </c>
      <c r="B4595" s="35" t="s">
        <v>365</v>
      </c>
      <c r="C4595" s="37">
        <v>16.100000000000001</v>
      </c>
    </row>
    <row r="4596" spans="1:3">
      <c r="A4596" s="20">
        <v>41831</v>
      </c>
      <c r="B4596" s="35" t="s">
        <v>366</v>
      </c>
      <c r="C4596" s="37">
        <v>17.3</v>
      </c>
    </row>
    <row r="4597" spans="1:3">
      <c r="A4597" s="20">
        <v>41831</v>
      </c>
      <c r="B4597" s="35" t="s">
        <v>367</v>
      </c>
      <c r="C4597" s="37">
        <v>19.399999999999999</v>
      </c>
    </row>
    <row r="4598" spans="1:3">
      <c r="A4598" s="20">
        <v>41831</v>
      </c>
      <c r="B4598" s="35" t="s">
        <v>368</v>
      </c>
      <c r="C4598" s="37">
        <v>20.5</v>
      </c>
    </row>
    <row r="4599" spans="1:3">
      <c r="A4599" s="20">
        <v>41831</v>
      </c>
      <c r="B4599" s="35" t="s">
        <v>369</v>
      </c>
      <c r="C4599" s="37">
        <v>22.6</v>
      </c>
    </row>
    <row r="4600" spans="1:3">
      <c r="A4600" s="20">
        <v>41831</v>
      </c>
      <c r="B4600" s="35" t="s">
        <v>370</v>
      </c>
      <c r="C4600" s="37">
        <v>23</v>
      </c>
    </row>
    <row r="4601" spans="1:3">
      <c r="A4601" s="20">
        <v>41831</v>
      </c>
      <c r="B4601" s="35" t="s">
        <v>371</v>
      </c>
      <c r="C4601" s="37">
        <v>19.899999999999999</v>
      </c>
    </row>
    <row r="4602" spans="1:3">
      <c r="A4602" s="20">
        <v>41831</v>
      </c>
      <c r="B4602" s="35" t="s">
        <v>372</v>
      </c>
      <c r="C4602" s="37">
        <v>20.8</v>
      </c>
    </row>
    <row r="4603" spans="1:3">
      <c r="A4603" s="20">
        <v>41831</v>
      </c>
      <c r="B4603" s="35" t="s">
        <v>373</v>
      </c>
      <c r="C4603" s="37">
        <v>20</v>
      </c>
    </row>
    <row r="4604" spans="1:3">
      <c r="A4604" s="20">
        <v>41831</v>
      </c>
      <c r="B4604" s="35" t="s">
        <v>374</v>
      </c>
      <c r="C4604" s="37">
        <v>20.7</v>
      </c>
    </row>
    <row r="4605" spans="1:3">
      <c r="A4605" s="20">
        <v>41831</v>
      </c>
      <c r="B4605" s="35" t="s">
        <v>375</v>
      </c>
      <c r="C4605" s="37">
        <v>19.3</v>
      </c>
    </row>
    <row r="4606" spans="1:3">
      <c r="A4606" s="20">
        <v>41831</v>
      </c>
      <c r="B4606" s="35" t="s">
        <v>376</v>
      </c>
      <c r="C4606" s="37">
        <v>19.5</v>
      </c>
    </row>
    <row r="4607" spans="1:3">
      <c r="A4607" s="20">
        <v>41831</v>
      </c>
      <c r="B4607" s="35" t="s">
        <v>377</v>
      </c>
      <c r="C4607" s="37">
        <v>19.399999999999999</v>
      </c>
    </row>
    <row r="4608" spans="1:3">
      <c r="A4608" s="20">
        <v>41831</v>
      </c>
      <c r="B4608" s="35" t="s">
        <v>378</v>
      </c>
      <c r="C4608" s="37">
        <v>19</v>
      </c>
    </row>
    <row r="4609" spans="1:3">
      <c r="A4609" s="20">
        <v>41831</v>
      </c>
      <c r="B4609" s="35" t="s">
        <v>379</v>
      </c>
      <c r="C4609" s="37">
        <v>19.100000000000001</v>
      </c>
    </row>
    <row r="4610" spans="1:3">
      <c r="A4610" s="20">
        <v>41831</v>
      </c>
      <c r="B4610" s="35" t="s">
        <v>380</v>
      </c>
      <c r="C4610" s="37">
        <v>19.3</v>
      </c>
    </row>
    <row r="4611" spans="1:3">
      <c r="A4611" s="20">
        <v>41831</v>
      </c>
      <c r="B4611" s="35" t="s">
        <v>381</v>
      </c>
      <c r="C4611" s="37">
        <v>18.8</v>
      </c>
    </row>
    <row r="4612" spans="1:3">
      <c r="A4612" s="20">
        <v>41831</v>
      </c>
      <c r="B4612" s="35" t="s">
        <v>382</v>
      </c>
      <c r="C4612" s="37">
        <v>18.8</v>
      </c>
    </row>
    <row r="4613" spans="1:3">
      <c r="A4613" s="20">
        <v>41831</v>
      </c>
      <c r="B4613" s="35" t="s">
        <v>383</v>
      </c>
      <c r="C4613" s="37">
        <v>18.7</v>
      </c>
    </row>
    <row r="4614" spans="1:3">
      <c r="A4614" s="20">
        <v>41832</v>
      </c>
      <c r="B4614" s="35" t="s">
        <v>360</v>
      </c>
      <c r="C4614" s="37">
        <v>18.5</v>
      </c>
    </row>
    <row r="4615" spans="1:3">
      <c r="A4615" s="20">
        <v>41832</v>
      </c>
      <c r="B4615" s="35" t="s">
        <v>361</v>
      </c>
      <c r="C4615" s="37">
        <v>18.5</v>
      </c>
    </row>
    <row r="4616" spans="1:3">
      <c r="A4616" s="20">
        <v>41832</v>
      </c>
      <c r="B4616" s="35" t="s">
        <v>362</v>
      </c>
      <c r="C4616" s="37">
        <v>18.8</v>
      </c>
    </row>
    <row r="4617" spans="1:3">
      <c r="A4617" s="20">
        <v>41832</v>
      </c>
      <c r="B4617" s="35" t="s">
        <v>363</v>
      </c>
      <c r="C4617" s="37">
        <v>18.8</v>
      </c>
    </row>
    <row r="4618" spans="1:3">
      <c r="A4618" s="20">
        <v>41832</v>
      </c>
      <c r="B4618" s="35" t="s">
        <v>364</v>
      </c>
      <c r="C4618" s="37">
        <v>18.600000000000001</v>
      </c>
    </row>
    <row r="4619" spans="1:3">
      <c r="A4619" s="20">
        <v>41832</v>
      </c>
      <c r="B4619" s="35" t="s">
        <v>365</v>
      </c>
      <c r="C4619" s="37">
        <v>18.2</v>
      </c>
    </row>
    <row r="4620" spans="1:3">
      <c r="A4620" s="20">
        <v>41832</v>
      </c>
      <c r="B4620" s="35" t="s">
        <v>366</v>
      </c>
      <c r="C4620" s="37">
        <v>19.600000000000001</v>
      </c>
    </row>
    <row r="4621" spans="1:3">
      <c r="A4621" s="20">
        <v>41832</v>
      </c>
      <c r="B4621" s="35" t="s">
        <v>367</v>
      </c>
      <c r="C4621" s="37">
        <v>20.399999999999999</v>
      </c>
    </row>
    <row r="4622" spans="1:3">
      <c r="A4622" s="20">
        <v>41832</v>
      </c>
      <c r="B4622" s="35" t="s">
        <v>368</v>
      </c>
      <c r="C4622" s="37">
        <v>22.4</v>
      </c>
    </row>
    <row r="4623" spans="1:3">
      <c r="A4623" s="20">
        <v>41832</v>
      </c>
      <c r="B4623" s="35" t="s">
        <v>369</v>
      </c>
      <c r="C4623" s="37">
        <v>23.7</v>
      </c>
    </row>
    <row r="4624" spans="1:3">
      <c r="A4624" s="20">
        <v>41832</v>
      </c>
      <c r="B4624" s="35" t="s">
        <v>370</v>
      </c>
      <c r="C4624" s="37">
        <v>25.5</v>
      </c>
    </row>
    <row r="4625" spans="1:3">
      <c r="A4625" s="20">
        <v>41832</v>
      </c>
      <c r="B4625" s="35" t="s">
        <v>371</v>
      </c>
      <c r="C4625" s="37">
        <v>24.1</v>
      </c>
    </row>
    <row r="4626" spans="1:3">
      <c r="A4626" s="20">
        <v>41832</v>
      </c>
      <c r="B4626" s="35" t="s">
        <v>372</v>
      </c>
      <c r="C4626" s="37">
        <v>26.5</v>
      </c>
    </row>
    <row r="4627" spans="1:3">
      <c r="A4627" s="20">
        <v>41832</v>
      </c>
      <c r="B4627" s="35" t="s">
        <v>373</v>
      </c>
      <c r="C4627" s="37">
        <v>26</v>
      </c>
    </row>
    <row r="4628" spans="1:3">
      <c r="A4628" s="20">
        <v>41832</v>
      </c>
      <c r="B4628" s="35" t="s">
        <v>374</v>
      </c>
      <c r="C4628" s="37">
        <v>26.6</v>
      </c>
    </row>
    <row r="4629" spans="1:3">
      <c r="A4629" s="20">
        <v>41832</v>
      </c>
      <c r="B4629" s="35" t="s">
        <v>375</v>
      </c>
      <c r="C4629" s="37">
        <v>26.1</v>
      </c>
    </row>
    <row r="4630" spans="1:3">
      <c r="A4630" s="20">
        <v>41832</v>
      </c>
      <c r="B4630" s="35" t="s">
        <v>376</v>
      </c>
      <c r="C4630" s="37">
        <v>24.8</v>
      </c>
    </row>
    <row r="4631" spans="1:3">
      <c r="A4631" s="20">
        <v>41832</v>
      </c>
      <c r="B4631" s="35" t="s">
        <v>377</v>
      </c>
      <c r="C4631" s="37">
        <v>23.7</v>
      </c>
    </row>
    <row r="4632" spans="1:3">
      <c r="A4632" s="20">
        <v>41832</v>
      </c>
      <c r="B4632" s="35" t="s">
        <v>378</v>
      </c>
      <c r="C4632" s="37">
        <v>22.6</v>
      </c>
    </row>
    <row r="4633" spans="1:3">
      <c r="A4633" s="20">
        <v>41832</v>
      </c>
      <c r="B4633" s="35" t="s">
        <v>379</v>
      </c>
      <c r="C4633" s="37">
        <v>21.5</v>
      </c>
    </row>
    <row r="4634" spans="1:3">
      <c r="A4634" s="20">
        <v>41832</v>
      </c>
      <c r="B4634" s="35" t="s">
        <v>380</v>
      </c>
      <c r="C4634" s="37">
        <v>20.7</v>
      </c>
    </row>
    <row r="4635" spans="1:3">
      <c r="A4635" s="20">
        <v>41832</v>
      </c>
      <c r="B4635" s="35" t="s">
        <v>381</v>
      </c>
      <c r="C4635" s="37">
        <v>20.3</v>
      </c>
    </row>
    <row r="4636" spans="1:3">
      <c r="A4636" s="20">
        <v>41832</v>
      </c>
      <c r="B4636" s="35" t="s">
        <v>382</v>
      </c>
      <c r="C4636" s="37">
        <v>19.5</v>
      </c>
    </row>
    <row r="4637" spans="1:3">
      <c r="A4637" s="20">
        <v>41832</v>
      </c>
      <c r="B4637" s="35" t="s">
        <v>383</v>
      </c>
      <c r="C4637" s="37">
        <v>19</v>
      </c>
    </row>
    <row r="4638" spans="1:3">
      <c r="A4638" s="20">
        <v>41833</v>
      </c>
      <c r="B4638" s="35" t="s">
        <v>360</v>
      </c>
      <c r="C4638" s="37">
        <v>17.8</v>
      </c>
    </row>
    <row r="4639" spans="1:3">
      <c r="A4639" s="20">
        <v>41833</v>
      </c>
      <c r="B4639" s="35" t="s">
        <v>361</v>
      </c>
      <c r="C4639" s="37">
        <v>17.399999999999999</v>
      </c>
    </row>
    <row r="4640" spans="1:3">
      <c r="A4640" s="20">
        <v>41833</v>
      </c>
      <c r="B4640" s="35" t="s">
        <v>362</v>
      </c>
      <c r="C4640" s="37">
        <v>17.2</v>
      </c>
    </row>
    <row r="4641" spans="1:3">
      <c r="A4641" s="20">
        <v>41833</v>
      </c>
      <c r="B4641" s="35" t="s">
        <v>363</v>
      </c>
      <c r="C4641" s="37">
        <v>16.8</v>
      </c>
    </row>
    <row r="4642" spans="1:3">
      <c r="A4642" s="20">
        <v>41833</v>
      </c>
      <c r="B4642" s="35" t="s">
        <v>364</v>
      </c>
      <c r="C4642" s="37">
        <v>16.600000000000001</v>
      </c>
    </row>
    <row r="4643" spans="1:3">
      <c r="A4643" s="20">
        <v>41833</v>
      </c>
      <c r="B4643" s="35" t="s">
        <v>365</v>
      </c>
      <c r="C4643" s="37">
        <v>17</v>
      </c>
    </row>
    <row r="4644" spans="1:3">
      <c r="A4644" s="20">
        <v>41833</v>
      </c>
      <c r="B4644" s="35" t="s">
        <v>366</v>
      </c>
      <c r="C4644" s="37">
        <v>18.3</v>
      </c>
    </row>
    <row r="4645" spans="1:3">
      <c r="A4645" s="20">
        <v>41833</v>
      </c>
      <c r="B4645" s="35" t="s">
        <v>367</v>
      </c>
      <c r="C4645" s="37">
        <v>19.2</v>
      </c>
    </row>
    <row r="4646" spans="1:3">
      <c r="A4646" s="20">
        <v>41833</v>
      </c>
      <c r="B4646" s="35" t="s">
        <v>368</v>
      </c>
      <c r="C4646" s="37">
        <v>20.100000000000001</v>
      </c>
    </row>
    <row r="4647" spans="1:3">
      <c r="A4647" s="20">
        <v>41833</v>
      </c>
      <c r="B4647" s="35" t="s">
        <v>369</v>
      </c>
      <c r="C4647" s="37">
        <v>21.1</v>
      </c>
    </row>
    <row r="4648" spans="1:3">
      <c r="A4648" s="20">
        <v>41833</v>
      </c>
      <c r="B4648" s="35" t="s">
        <v>370</v>
      </c>
      <c r="C4648" s="37">
        <v>25.2</v>
      </c>
    </row>
    <row r="4649" spans="1:3">
      <c r="A4649" s="20">
        <v>41833</v>
      </c>
      <c r="B4649" s="35" t="s">
        <v>371</v>
      </c>
      <c r="C4649" s="37">
        <v>26</v>
      </c>
    </row>
    <row r="4650" spans="1:3">
      <c r="A4650" s="20">
        <v>41833</v>
      </c>
      <c r="B4650" s="35" t="s">
        <v>372</v>
      </c>
      <c r="C4650" s="37">
        <v>25.3</v>
      </c>
    </row>
    <row r="4651" spans="1:3">
      <c r="A4651" s="20">
        <v>41833</v>
      </c>
      <c r="B4651" s="35" t="s">
        <v>373</v>
      </c>
      <c r="C4651" s="37">
        <v>24.5</v>
      </c>
    </row>
    <row r="4652" spans="1:3">
      <c r="A4652" s="20">
        <v>41833</v>
      </c>
      <c r="B4652" s="35" t="s">
        <v>374</v>
      </c>
      <c r="C4652" s="37">
        <v>24.1</v>
      </c>
    </row>
    <row r="4653" spans="1:3">
      <c r="A4653" s="20">
        <v>41833</v>
      </c>
      <c r="B4653" s="35" t="s">
        <v>375</v>
      </c>
      <c r="C4653" s="37">
        <v>23.8</v>
      </c>
    </row>
    <row r="4654" spans="1:3">
      <c r="A4654" s="20">
        <v>41833</v>
      </c>
      <c r="B4654" s="35" t="s">
        <v>376</v>
      </c>
      <c r="C4654" s="37">
        <v>23.4</v>
      </c>
    </row>
    <row r="4655" spans="1:3">
      <c r="A4655" s="20">
        <v>41833</v>
      </c>
      <c r="B4655" s="35" t="s">
        <v>377</v>
      </c>
      <c r="C4655" s="37">
        <v>22.8</v>
      </c>
    </row>
    <row r="4656" spans="1:3">
      <c r="A4656" s="20">
        <v>41833</v>
      </c>
      <c r="B4656" s="35" t="s">
        <v>378</v>
      </c>
      <c r="C4656" s="37">
        <v>21.6</v>
      </c>
    </row>
    <row r="4657" spans="1:3">
      <c r="A4657" s="20">
        <v>41833</v>
      </c>
      <c r="B4657" s="35" t="s">
        <v>379</v>
      </c>
      <c r="C4657" s="37">
        <v>20.399999999999999</v>
      </c>
    </row>
    <row r="4658" spans="1:3">
      <c r="A4658" s="20">
        <v>41833</v>
      </c>
      <c r="B4658" s="35" t="s">
        <v>380</v>
      </c>
      <c r="C4658" s="37">
        <v>19.8</v>
      </c>
    </row>
    <row r="4659" spans="1:3">
      <c r="A4659" s="20">
        <v>41833</v>
      </c>
      <c r="B4659" s="35" t="s">
        <v>381</v>
      </c>
      <c r="C4659" s="37">
        <v>19.399999999999999</v>
      </c>
    </row>
    <row r="4660" spans="1:3">
      <c r="A4660" s="20">
        <v>41833</v>
      </c>
      <c r="B4660" s="35" t="s">
        <v>382</v>
      </c>
      <c r="C4660" s="37">
        <v>19</v>
      </c>
    </row>
    <row r="4661" spans="1:3">
      <c r="A4661" s="20">
        <v>41833</v>
      </c>
      <c r="B4661" s="35" t="s">
        <v>383</v>
      </c>
      <c r="C4661" s="37">
        <v>19.100000000000001</v>
      </c>
    </row>
    <row r="4662" spans="1:3">
      <c r="A4662" s="20">
        <v>41834</v>
      </c>
      <c r="B4662" s="35" t="s">
        <v>360</v>
      </c>
      <c r="C4662" s="37">
        <v>18.2</v>
      </c>
    </row>
    <row r="4663" spans="1:3">
      <c r="A4663" s="20">
        <v>41834</v>
      </c>
      <c r="B4663" s="35" t="s">
        <v>361</v>
      </c>
      <c r="C4663" s="37">
        <v>18</v>
      </c>
    </row>
    <row r="4664" spans="1:3">
      <c r="A4664" s="20">
        <v>41834</v>
      </c>
      <c r="B4664" s="35" t="s">
        <v>362</v>
      </c>
      <c r="C4664" s="37">
        <v>17.5</v>
      </c>
    </row>
    <row r="4665" spans="1:3">
      <c r="A4665" s="20">
        <v>41834</v>
      </c>
      <c r="B4665" s="35" t="s">
        <v>363</v>
      </c>
      <c r="C4665" s="37">
        <v>17.2</v>
      </c>
    </row>
    <row r="4666" spans="1:3">
      <c r="A4666" s="20">
        <v>41834</v>
      </c>
      <c r="B4666" s="35" t="s">
        <v>364</v>
      </c>
      <c r="C4666" s="37">
        <v>16.5</v>
      </c>
    </row>
    <row r="4667" spans="1:3">
      <c r="A4667" s="20">
        <v>41834</v>
      </c>
      <c r="B4667" s="35" t="s">
        <v>365</v>
      </c>
      <c r="C4667" s="37">
        <v>15.7</v>
      </c>
    </row>
    <row r="4668" spans="1:3">
      <c r="A4668" s="20">
        <v>41834</v>
      </c>
      <c r="B4668" s="35" t="s">
        <v>366</v>
      </c>
      <c r="C4668" s="37">
        <v>15.3</v>
      </c>
    </row>
    <row r="4669" spans="1:3">
      <c r="A4669" s="20">
        <v>41834</v>
      </c>
      <c r="B4669" s="35" t="s">
        <v>367</v>
      </c>
      <c r="C4669" s="37">
        <v>15.4</v>
      </c>
    </row>
    <row r="4670" spans="1:3">
      <c r="A4670" s="20">
        <v>41834</v>
      </c>
      <c r="B4670" s="35" t="s">
        <v>368</v>
      </c>
      <c r="C4670" s="37">
        <v>15.7</v>
      </c>
    </row>
    <row r="4671" spans="1:3">
      <c r="A4671" s="20">
        <v>41834</v>
      </c>
      <c r="B4671" s="35" t="s">
        <v>369</v>
      </c>
      <c r="C4671" s="37">
        <v>15.8</v>
      </c>
    </row>
    <row r="4672" spans="1:3">
      <c r="A4672" s="20">
        <v>41834</v>
      </c>
      <c r="B4672" s="35" t="s">
        <v>370</v>
      </c>
      <c r="C4672" s="37">
        <v>16</v>
      </c>
    </row>
    <row r="4673" spans="1:3">
      <c r="A4673" s="20">
        <v>41834</v>
      </c>
      <c r="B4673" s="35" t="s">
        <v>371</v>
      </c>
      <c r="C4673" s="37">
        <v>16.100000000000001</v>
      </c>
    </row>
    <row r="4674" spans="1:3">
      <c r="A4674" s="20">
        <v>41834</v>
      </c>
      <c r="B4674" s="35" t="s">
        <v>372</v>
      </c>
      <c r="C4674" s="37">
        <v>15.9</v>
      </c>
    </row>
    <row r="4675" spans="1:3">
      <c r="A4675" s="20">
        <v>41834</v>
      </c>
      <c r="B4675" s="35" t="s">
        <v>373</v>
      </c>
      <c r="C4675" s="37">
        <v>16</v>
      </c>
    </row>
    <row r="4676" spans="1:3">
      <c r="A4676" s="20">
        <v>41834</v>
      </c>
      <c r="B4676" s="35" t="s">
        <v>374</v>
      </c>
      <c r="C4676" s="37">
        <v>15.3</v>
      </c>
    </row>
    <row r="4677" spans="1:3">
      <c r="A4677" s="20">
        <v>41834</v>
      </c>
      <c r="B4677" s="35" t="s">
        <v>375</v>
      </c>
      <c r="C4677" s="37">
        <v>14.9</v>
      </c>
    </row>
    <row r="4678" spans="1:3">
      <c r="A4678" s="20">
        <v>41834</v>
      </c>
      <c r="B4678" s="35" t="s">
        <v>376</v>
      </c>
      <c r="C4678" s="37">
        <v>14.6</v>
      </c>
    </row>
    <row r="4679" spans="1:3">
      <c r="A4679" s="20">
        <v>41834</v>
      </c>
      <c r="B4679" s="35" t="s">
        <v>377</v>
      </c>
      <c r="C4679" s="37">
        <v>14.1</v>
      </c>
    </row>
    <row r="4680" spans="1:3">
      <c r="A4680" s="20">
        <v>41834</v>
      </c>
      <c r="B4680" s="35" t="s">
        <v>378</v>
      </c>
      <c r="C4680" s="37">
        <v>13.6</v>
      </c>
    </row>
    <row r="4681" spans="1:3">
      <c r="A4681" s="20">
        <v>41834</v>
      </c>
      <c r="B4681" s="35" t="s">
        <v>379</v>
      </c>
      <c r="C4681" s="37">
        <v>13.1</v>
      </c>
    </row>
    <row r="4682" spans="1:3">
      <c r="A4682" s="20">
        <v>41834</v>
      </c>
      <c r="B4682" s="35" t="s">
        <v>380</v>
      </c>
      <c r="C4682" s="37">
        <v>13.2</v>
      </c>
    </row>
    <row r="4683" spans="1:3">
      <c r="A4683" s="20">
        <v>41834</v>
      </c>
      <c r="B4683" s="35" t="s">
        <v>381</v>
      </c>
      <c r="C4683" s="37">
        <v>13.4</v>
      </c>
    </row>
    <row r="4684" spans="1:3">
      <c r="A4684" s="20">
        <v>41834</v>
      </c>
      <c r="B4684" s="35" t="s">
        <v>382</v>
      </c>
      <c r="C4684" s="37">
        <v>13.1</v>
      </c>
    </row>
    <row r="4685" spans="1:3">
      <c r="A4685" s="20">
        <v>41834</v>
      </c>
      <c r="B4685" s="35" t="s">
        <v>383</v>
      </c>
      <c r="C4685" s="37">
        <v>12.9</v>
      </c>
    </row>
    <row r="4686" spans="1:3">
      <c r="A4686" s="20">
        <v>41835</v>
      </c>
      <c r="B4686" s="35" t="s">
        <v>360</v>
      </c>
      <c r="C4686" s="37">
        <v>12.9</v>
      </c>
    </row>
    <row r="4687" spans="1:3">
      <c r="A4687" s="20">
        <v>41835</v>
      </c>
      <c r="B4687" s="35" t="s">
        <v>361</v>
      </c>
      <c r="C4687" s="37">
        <v>12.7</v>
      </c>
    </row>
    <row r="4688" spans="1:3">
      <c r="A4688" s="20">
        <v>41835</v>
      </c>
      <c r="B4688" s="35" t="s">
        <v>362</v>
      </c>
      <c r="C4688" s="37">
        <v>12.7</v>
      </c>
    </row>
    <row r="4689" spans="1:3">
      <c r="A4689" s="20">
        <v>41835</v>
      </c>
      <c r="B4689" s="35" t="s">
        <v>363</v>
      </c>
      <c r="C4689" s="37">
        <v>12.4</v>
      </c>
    </row>
    <row r="4690" spans="1:3">
      <c r="A4690" s="20">
        <v>41835</v>
      </c>
      <c r="B4690" s="35" t="s">
        <v>364</v>
      </c>
      <c r="C4690" s="37">
        <v>12.5</v>
      </c>
    </row>
    <row r="4691" spans="1:3">
      <c r="A4691" s="20">
        <v>41835</v>
      </c>
      <c r="B4691" s="35" t="s">
        <v>365</v>
      </c>
      <c r="C4691" s="37">
        <v>12.7</v>
      </c>
    </row>
    <row r="4692" spans="1:3">
      <c r="A4692" s="20">
        <v>41835</v>
      </c>
      <c r="B4692" s="35" t="s">
        <v>366</v>
      </c>
      <c r="C4692" s="37">
        <v>12.7</v>
      </c>
    </row>
    <row r="4693" spans="1:3">
      <c r="A4693" s="20">
        <v>41835</v>
      </c>
      <c r="B4693" s="35" t="s">
        <v>367</v>
      </c>
      <c r="C4693" s="37">
        <v>13.2</v>
      </c>
    </row>
    <row r="4694" spans="1:3">
      <c r="A4694" s="20">
        <v>41835</v>
      </c>
      <c r="B4694" s="35" t="s">
        <v>368</v>
      </c>
      <c r="C4694" s="37">
        <v>13.6</v>
      </c>
    </row>
    <row r="4695" spans="1:3">
      <c r="A4695" s="20">
        <v>41835</v>
      </c>
      <c r="B4695" s="35" t="s">
        <v>369</v>
      </c>
      <c r="C4695" s="37">
        <v>13.3</v>
      </c>
    </row>
    <row r="4696" spans="1:3">
      <c r="A4696" s="20">
        <v>41835</v>
      </c>
      <c r="B4696" s="35" t="s">
        <v>370</v>
      </c>
      <c r="C4696" s="37">
        <v>13.3</v>
      </c>
    </row>
    <row r="4697" spans="1:3">
      <c r="A4697" s="20">
        <v>41835</v>
      </c>
      <c r="B4697" s="35" t="s">
        <v>371</v>
      </c>
      <c r="C4697" s="37">
        <v>13.3</v>
      </c>
    </row>
    <row r="4698" spans="1:3">
      <c r="A4698" s="20">
        <v>41835</v>
      </c>
      <c r="B4698" s="35" t="s">
        <v>372</v>
      </c>
      <c r="C4698" s="37">
        <v>13</v>
      </c>
    </row>
    <row r="4699" spans="1:3">
      <c r="A4699" s="20">
        <v>41835</v>
      </c>
      <c r="B4699" s="35" t="s">
        <v>373</v>
      </c>
      <c r="C4699" s="37">
        <v>13</v>
      </c>
    </row>
    <row r="4700" spans="1:3">
      <c r="A4700" s="20">
        <v>41835</v>
      </c>
      <c r="B4700" s="35" t="s">
        <v>374</v>
      </c>
      <c r="C4700" s="37">
        <v>13</v>
      </c>
    </row>
    <row r="4701" spans="1:3">
      <c r="A4701" s="20">
        <v>41835</v>
      </c>
      <c r="B4701" s="35" t="s">
        <v>375</v>
      </c>
      <c r="C4701" s="37">
        <v>12.6</v>
      </c>
    </row>
    <row r="4702" spans="1:3">
      <c r="A4702" s="20">
        <v>41835</v>
      </c>
      <c r="B4702" s="35" t="s">
        <v>376</v>
      </c>
      <c r="C4702" s="37">
        <v>12.6</v>
      </c>
    </row>
    <row r="4703" spans="1:3">
      <c r="A4703" s="20">
        <v>41835</v>
      </c>
      <c r="B4703" s="35" t="s">
        <v>377</v>
      </c>
      <c r="C4703" s="37">
        <v>12.4</v>
      </c>
    </row>
    <row r="4704" spans="1:3">
      <c r="A4704" s="20">
        <v>41835</v>
      </c>
      <c r="B4704" s="35" t="s">
        <v>378</v>
      </c>
      <c r="C4704" s="37">
        <v>12.2</v>
      </c>
    </row>
    <row r="4705" spans="1:3">
      <c r="A4705" s="20">
        <v>41835</v>
      </c>
      <c r="B4705" s="35" t="s">
        <v>379</v>
      </c>
      <c r="C4705" s="37">
        <v>12</v>
      </c>
    </row>
    <row r="4706" spans="1:3">
      <c r="A4706" s="20">
        <v>41835</v>
      </c>
      <c r="B4706" s="35" t="s">
        <v>380</v>
      </c>
      <c r="C4706" s="37">
        <v>11.7</v>
      </c>
    </row>
    <row r="4707" spans="1:3">
      <c r="A4707" s="20">
        <v>41835</v>
      </c>
      <c r="B4707" s="35" t="s">
        <v>381</v>
      </c>
      <c r="C4707" s="37">
        <v>11.8</v>
      </c>
    </row>
    <row r="4708" spans="1:3">
      <c r="A4708" s="20">
        <v>41835</v>
      </c>
      <c r="B4708" s="35" t="s">
        <v>382</v>
      </c>
      <c r="C4708" s="37">
        <v>11.6</v>
      </c>
    </row>
    <row r="4709" spans="1:3">
      <c r="A4709" s="20">
        <v>41835</v>
      </c>
      <c r="B4709" s="35" t="s">
        <v>383</v>
      </c>
      <c r="C4709" s="37">
        <v>11.6</v>
      </c>
    </row>
    <row r="4710" spans="1:3">
      <c r="A4710" s="20">
        <v>41836</v>
      </c>
      <c r="B4710" s="35" t="s">
        <v>360</v>
      </c>
      <c r="C4710" s="37">
        <v>11.6</v>
      </c>
    </row>
    <row r="4711" spans="1:3">
      <c r="A4711" s="20">
        <v>41836</v>
      </c>
      <c r="B4711" s="35" t="s">
        <v>361</v>
      </c>
      <c r="C4711" s="37">
        <v>11.6</v>
      </c>
    </row>
    <row r="4712" spans="1:3">
      <c r="A4712" s="20">
        <v>41836</v>
      </c>
      <c r="B4712" s="35" t="s">
        <v>362</v>
      </c>
      <c r="C4712" s="37">
        <v>11.4</v>
      </c>
    </row>
    <row r="4713" spans="1:3">
      <c r="A4713" s="20">
        <v>41836</v>
      </c>
      <c r="B4713" s="35" t="s">
        <v>363</v>
      </c>
      <c r="C4713" s="37">
        <v>11.3</v>
      </c>
    </row>
    <row r="4714" spans="1:3">
      <c r="A4714" s="20">
        <v>41836</v>
      </c>
      <c r="B4714" s="35" t="s">
        <v>364</v>
      </c>
      <c r="C4714" s="37">
        <v>11.3</v>
      </c>
    </row>
    <row r="4715" spans="1:3">
      <c r="A4715" s="20">
        <v>41836</v>
      </c>
      <c r="B4715" s="35" t="s">
        <v>365</v>
      </c>
      <c r="C4715" s="37">
        <v>11.6</v>
      </c>
    </row>
    <row r="4716" spans="1:3">
      <c r="A4716" s="20">
        <v>41836</v>
      </c>
      <c r="B4716" s="35" t="s">
        <v>366</v>
      </c>
      <c r="C4716" s="37">
        <v>12.1</v>
      </c>
    </row>
    <row r="4717" spans="1:3">
      <c r="A4717" s="20">
        <v>41836</v>
      </c>
      <c r="B4717" s="35" t="s">
        <v>367</v>
      </c>
      <c r="C4717" s="37">
        <v>12.6</v>
      </c>
    </row>
    <row r="4718" spans="1:3">
      <c r="A4718" s="20">
        <v>41836</v>
      </c>
      <c r="B4718" s="35" t="s">
        <v>368</v>
      </c>
      <c r="C4718" s="37">
        <v>13.3</v>
      </c>
    </row>
    <row r="4719" spans="1:3">
      <c r="A4719" s="20">
        <v>41836</v>
      </c>
      <c r="B4719" s="35" t="s">
        <v>369</v>
      </c>
      <c r="C4719" s="37">
        <v>14.1</v>
      </c>
    </row>
    <row r="4720" spans="1:3">
      <c r="A4720" s="20">
        <v>41836</v>
      </c>
      <c r="B4720" s="35" t="s">
        <v>370</v>
      </c>
      <c r="C4720" s="37">
        <v>14.8</v>
      </c>
    </row>
    <row r="4721" spans="1:3">
      <c r="A4721" s="20">
        <v>41836</v>
      </c>
      <c r="B4721" s="35" t="s">
        <v>371</v>
      </c>
      <c r="C4721" s="37">
        <v>14.7</v>
      </c>
    </row>
    <row r="4722" spans="1:3">
      <c r="A4722" s="20">
        <v>41836</v>
      </c>
      <c r="B4722" s="35" t="s">
        <v>372</v>
      </c>
      <c r="C4722" s="37">
        <v>14.9</v>
      </c>
    </row>
    <row r="4723" spans="1:3">
      <c r="A4723" s="20">
        <v>41836</v>
      </c>
      <c r="B4723" s="35" t="s">
        <v>373</v>
      </c>
      <c r="C4723" s="37">
        <v>15.4</v>
      </c>
    </row>
    <row r="4724" spans="1:3">
      <c r="A4724" s="20">
        <v>41836</v>
      </c>
      <c r="B4724" s="35" t="s">
        <v>374</v>
      </c>
      <c r="C4724" s="37">
        <v>15.6</v>
      </c>
    </row>
    <row r="4725" spans="1:3">
      <c r="A4725" s="20">
        <v>41836</v>
      </c>
      <c r="B4725" s="35" t="s">
        <v>375</v>
      </c>
      <c r="C4725" s="37">
        <v>14.9</v>
      </c>
    </row>
    <row r="4726" spans="1:3">
      <c r="A4726" s="20">
        <v>41836</v>
      </c>
      <c r="B4726" s="35" t="s">
        <v>376</v>
      </c>
      <c r="C4726" s="37">
        <v>14.4</v>
      </c>
    </row>
    <row r="4727" spans="1:3">
      <c r="A4727" s="20">
        <v>41836</v>
      </c>
      <c r="B4727" s="35" t="s">
        <v>377</v>
      </c>
      <c r="C4727" s="37">
        <v>13.7</v>
      </c>
    </row>
    <row r="4728" spans="1:3">
      <c r="A4728" s="20">
        <v>41836</v>
      </c>
      <c r="B4728" s="35" t="s">
        <v>378</v>
      </c>
      <c r="C4728" s="37">
        <v>12.9</v>
      </c>
    </row>
    <row r="4729" spans="1:3">
      <c r="A4729" s="20">
        <v>41836</v>
      </c>
      <c r="B4729" s="35" t="s">
        <v>379</v>
      </c>
      <c r="C4729" s="37">
        <v>12.7</v>
      </c>
    </row>
    <row r="4730" spans="1:3">
      <c r="A4730" s="20">
        <v>41836</v>
      </c>
      <c r="B4730" s="35" t="s">
        <v>380</v>
      </c>
      <c r="C4730" s="37">
        <v>12.6</v>
      </c>
    </row>
    <row r="4731" spans="1:3">
      <c r="A4731" s="20">
        <v>41836</v>
      </c>
      <c r="B4731" s="35" t="s">
        <v>381</v>
      </c>
      <c r="C4731" s="37">
        <v>12.6</v>
      </c>
    </row>
    <row r="4732" spans="1:3">
      <c r="A4732" s="20">
        <v>41836</v>
      </c>
      <c r="B4732" s="35" t="s">
        <v>382</v>
      </c>
      <c r="C4732" s="37">
        <v>12.4</v>
      </c>
    </row>
    <row r="4733" spans="1:3">
      <c r="A4733" s="20">
        <v>41836</v>
      </c>
      <c r="B4733" s="35" t="s">
        <v>383</v>
      </c>
      <c r="C4733" s="37">
        <v>12.3</v>
      </c>
    </row>
    <row r="4734" spans="1:3">
      <c r="A4734" s="20">
        <v>41837</v>
      </c>
      <c r="B4734" s="35" t="s">
        <v>360</v>
      </c>
      <c r="C4734" s="37">
        <v>12.5</v>
      </c>
    </row>
    <row r="4735" spans="1:3">
      <c r="A4735" s="20">
        <v>41837</v>
      </c>
      <c r="B4735" s="35" t="s">
        <v>361</v>
      </c>
      <c r="C4735" s="37">
        <v>12.4</v>
      </c>
    </row>
    <row r="4736" spans="1:3">
      <c r="A4736" s="20">
        <v>41837</v>
      </c>
      <c r="B4736" s="35" t="s">
        <v>362</v>
      </c>
      <c r="C4736" s="37">
        <v>12.4</v>
      </c>
    </row>
    <row r="4737" spans="1:3">
      <c r="A4737" s="20">
        <v>41837</v>
      </c>
      <c r="B4737" s="35" t="s">
        <v>363</v>
      </c>
      <c r="C4737" s="37">
        <v>12.2</v>
      </c>
    </row>
    <row r="4738" spans="1:3">
      <c r="A4738" s="20">
        <v>41837</v>
      </c>
      <c r="B4738" s="35" t="s">
        <v>364</v>
      </c>
      <c r="C4738" s="37">
        <v>12.2</v>
      </c>
    </row>
    <row r="4739" spans="1:3">
      <c r="A4739" s="20">
        <v>41837</v>
      </c>
      <c r="B4739" s="35" t="s">
        <v>365</v>
      </c>
      <c r="C4739" s="37">
        <v>12.2</v>
      </c>
    </row>
    <row r="4740" spans="1:3">
      <c r="A4740" s="20">
        <v>41837</v>
      </c>
      <c r="B4740" s="35" t="s">
        <v>366</v>
      </c>
      <c r="C4740" s="37">
        <v>13</v>
      </c>
    </row>
    <row r="4741" spans="1:3">
      <c r="A4741" s="20">
        <v>41837</v>
      </c>
      <c r="B4741" s="35" t="s">
        <v>367</v>
      </c>
      <c r="C4741" s="37">
        <v>14.5</v>
      </c>
    </row>
    <row r="4742" spans="1:3">
      <c r="A4742" s="20">
        <v>41837</v>
      </c>
      <c r="B4742" s="35" t="s">
        <v>368</v>
      </c>
      <c r="C4742" s="37">
        <v>15.5</v>
      </c>
    </row>
    <row r="4743" spans="1:3">
      <c r="A4743" s="20">
        <v>41837</v>
      </c>
      <c r="B4743" s="35" t="s">
        <v>369</v>
      </c>
      <c r="C4743" s="37">
        <v>17</v>
      </c>
    </row>
    <row r="4744" spans="1:3">
      <c r="A4744" s="20">
        <v>41837</v>
      </c>
      <c r="B4744" s="35" t="s">
        <v>370</v>
      </c>
      <c r="C4744" s="37">
        <v>18.100000000000001</v>
      </c>
    </row>
    <row r="4745" spans="1:3">
      <c r="A4745" s="20">
        <v>41837</v>
      </c>
      <c r="B4745" s="35" t="s">
        <v>371</v>
      </c>
      <c r="C4745" s="37">
        <v>19.8</v>
      </c>
    </row>
    <row r="4746" spans="1:3">
      <c r="A4746" s="20">
        <v>41837</v>
      </c>
      <c r="B4746" s="35" t="s">
        <v>372</v>
      </c>
      <c r="C4746" s="37">
        <v>20.399999999999999</v>
      </c>
    </row>
    <row r="4747" spans="1:3">
      <c r="A4747" s="20">
        <v>41837</v>
      </c>
      <c r="B4747" s="35" t="s">
        <v>373</v>
      </c>
      <c r="C4747" s="37">
        <v>21.7</v>
      </c>
    </row>
    <row r="4748" spans="1:3">
      <c r="A4748" s="20">
        <v>41837</v>
      </c>
      <c r="B4748" s="35" t="s">
        <v>374</v>
      </c>
      <c r="C4748" s="37">
        <v>19.2</v>
      </c>
    </row>
    <row r="4749" spans="1:3">
      <c r="A4749" s="20">
        <v>41837</v>
      </c>
      <c r="B4749" s="35" t="s">
        <v>375</v>
      </c>
      <c r="C4749" s="37">
        <v>17.899999999999999</v>
      </c>
    </row>
    <row r="4750" spans="1:3">
      <c r="A4750" s="20">
        <v>41837</v>
      </c>
      <c r="B4750" s="35" t="s">
        <v>376</v>
      </c>
      <c r="C4750" s="37">
        <v>16.8</v>
      </c>
    </row>
    <row r="4751" spans="1:3">
      <c r="A4751" s="20">
        <v>41837</v>
      </c>
      <c r="B4751" s="35" t="s">
        <v>377</v>
      </c>
      <c r="C4751" s="37">
        <v>15.9</v>
      </c>
    </row>
    <row r="4752" spans="1:3">
      <c r="A4752" s="20">
        <v>41837</v>
      </c>
      <c r="B4752" s="35" t="s">
        <v>378</v>
      </c>
      <c r="C4752" s="37">
        <v>15.3</v>
      </c>
    </row>
    <row r="4753" spans="1:3">
      <c r="A4753" s="20">
        <v>41837</v>
      </c>
      <c r="B4753" s="35" t="s">
        <v>379</v>
      </c>
      <c r="C4753" s="37">
        <v>15</v>
      </c>
    </row>
    <row r="4754" spans="1:3">
      <c r="A4754" s="20">
        <v>41837</v>
      </c>
      <c r="B4754" s="35" t="s">
        <v>380</v>
      </c>
      <c r="C4754" s="37">
        <v>14.4</v>
      </c>
    </row>
    <row r="4755" spans="1:3">
      <c r="A4755" s="20">
        <v>41837</v>
      </c>
      <c r="B4755" s="35" t="s">
        <v>381</v>
      </c>
      <c r="C4755" s="37">
        <v>14</v>
      </c>
    </row>
    <row r="4756" spans="1:3">
      <c r="A4756" s="20">
        <v>41837</v>
      </c>
      <c r="B4756" s="35" t="s">
        <v>382</v>
      </c>
      <c r="C4756" s="37">
        <v>14</v>
      </c>
    </row>
    <row r="4757" spans="1:3">
      <c r="A4757" s="20">
        <v>41837</v>
      </c>
      <c r="B4757" s="35" t="s">
        <v>383</v>
      </c>
      <c r="C4757" s="37">
        <v>14</v>
      </c>
    </row>
    <row r="4758" spans="1:3">
      <c r="A4758" s="20">
        <v>41838</v>
      </c>
      <c r="B4758" s="35" t="s">
        <v>360</v>
      </c>
      <c r="C4758" s="37">
        <v>14.1</v>
      </c>
    </row>
    <row r="4759" spans="1:3">
      <c r="A4759" s="20">
        <v>41838</v>
      </c>
      <c r="B4759" s="35" t="s">
        <v>361</v>
      </c>
      <c r="C4759" s="37">
        <v>14</v>
      </c>
    </row>
    <row r="4760" spans="1:3">
      <c r="A4760" s="20">
        <v>41838</v>
      </c>
      <c r="B4760" s="35" t="s">
        <v>362</v>
      </c>
      <c r="C4760" s="37">
        <v>14</v>
      </c>
    </row>
    <row r="4761" spans="1:3">
      <c r="A4761" s="20">
        <v>41838</v>
      </c>
      <c r="B4761" s="35" t="s">
        <v>363</v>
      </c>
      <c r="C4761" s="37">
        <v>13.8</v>
      </c>
    </row>
    <row r="4762" spans="1:3">
      <c r="A4762" s="20">
        <v>41838</v>
      </c>
      <c r="B4762" s="35" t="s">
        <v>364</v>
      </c>
      <c r="C4762" s="37">
        <v>13.7</v>
      </c>
    </row>
    <row r="4763" spans="1:3">
      <c r="A4763" s="20">
        <v>41838</v>
      </c>
      <c r="B4763" s="35" t="s">
        <v>365</v>
      </c>
      <c r="C4763" s="37">
        <v>13.6</v>
      </c>
    </row>
    <row r="4764" spans="1:3">
      <c r="A4764" s="20">
        <v>41838</v>
      </c>
      <c r="B4764" s="35" t="s">
        <v>366</v>
      </c>
      <c r="C4764" s="37">
        <v>13.7</v>
      </c>
    </row>
    <row r="4765" spans="1:3">
      <c r="A4765" s="20">
        <v>41838</v>
      </c>
      <c r="B4765" s="35" t="s">
        <v>367</v>
      </c>
      <c r="C4765" s="37">
        <v>14</v>
      </c>
    </row>
    <row r="4766" spans="1:3">
      <c r="A4766" s="20">
        <v>41838</v>
      </c>
      <c r="B4766" s="35" t="s">
        <v>368</v>
      </c>
      <c r="C4766" s="37">
        <v>14.5</v>
      </c>
    </row>
    <row r="4767" spans="1:3">
      <c r="A4767" s="20">
        <v>41838</v>
      </c>
      <c r="B4767" s="35" t="s">
        <v>369</v>
      </c>
      <c r="C4767" s="37">
        <v>15.5</v>
      </c>
    </row>
    <row r="4768" spans="1:3">
      <c r="A4768" s="20">
        <v>41838</v>
      </c>
      <c r="B4768" s="35" t="s">
        <v>370</v>
      </c>
      <c r="C4768" s="37">
        <v>16.2</v>
      </c>
    </row>
    <row r="4769" spans="1:3">
      <c r="A4769" s="20">
        <v>41838</v>
      </c>
      <c r="B4769" s="35" t="s">
        <v>371</v>
      </c>
      <c r="C4769" s="37">
        <v>17.2</v>
      </c>
    </row>
    <row r="4770" spans="1:3">
      <c r="A4770" s="20">
        <v>41838</v>
      </c>
      <c r="B4770" s="35" t="s">
        <v>372</v>
      </c>
      <c r="C4770" s="37">
        <v>18.399999999999999</v>
      </c>
    </row>
    <row r="4771" spans="1:3">
      <c r="A4771" s="20">
        <v>41838</v>
      </c>
      <c r="B4771" s="35" t="s">
        <v>373</v>
      </c>
      <c r="C4771" s="37">
        <v>20.399999999999999</v>
      </c>
    </row>
    <row r="4772" spans="1:3">
      <c r="A4772" s="20">
        <v>41838</v>
      </c>
      <c r="B4772" s="35" t="s">
        <v>374</v>
      </c>
      <c r="C4772" s="37">
        <v>22.3</v>
      </c>
    </row>
    <row r="4773" spans="1:3">
      <c r="A4773" s="20">
        <v>41838</v>
      </c>
      <c r="B4773" s="35" t="s">
        <v>375</v>
      </c>
      <c r="C4773" s="37">
        <v>20.8</v>
      </c>
    </row>
    <row r="4774" spans="1:3">
      <c r="A4774" s="20">
        <v>41838</v>
      </c>
      <c r="B4774" s="35" t="s">
        <v>376</v>
      </c>
      <c r="C4774" s="37">
        <v>18.5</v>
      </c>
    </row>
    <row r="4775" spans="1:3">
      <c r="A4775" s="20">
        <v>41838</v>
      </c>
      <c r="B4775" s="35" t="s">
        <v>377</v>
      </c>
      <c r="C4775" s="37">
        <v>15.7</v>
      </c>
    </row>
    <row r="4776" spans="1:3">
      <c r="A4776" s="20">
        <v>41838</v>
      </c>
      <c r="B4776" s="35" t="s">
        <v>378</v>
      </c>
      <c r="C4776" s="37">
        <v>15</v>
      </c>
    </row>
    <row r="4777" spans="1:3">
      <c r="A4777" s="20">
        <v>41838</v>
      </c>
      <c r="B4777" s="35" t="s">
        <v>379</v>
      </c>
      <c r="C4777" s="37">
        <v>14</v>
      </c>
    </row>
    <row r="4778" spans="1:3">
      <c r="A4778" s="20">
        <v>41838</v>
      </c>
      <c r="B4778" s="35" t="s">
        <v>380</v>
      </c>
      <c r="C4778" s="37">
        <v>13.8</v>
      </c>
    </row>
    <row r="4779" spans="1:3">
      <c r="A4779" s="20">
        <v>41838</v>
      </c>
      <c r="B4779" s="35" t="s">
        <v>381</v>
      </c>
      <c r="C4779" s="37">
        <v>13.5</v>
      </c>
    </row>
    <row r="4780" spans="1:3">
      <c r="A4780" s="20">
        <v>41838</v>
      </c>
      <c r="B4780" s="35" t="s">
        <v>382</v>
      </c>
      <c r="C4780" s="37">
        <v>13.3</v>
      </c>
    </row>
    <row r="4781" spans="1:3">
      <c r="A4781" s="20">
        <v>41838</v>
      </c>
      <c r="B4781" s="35" t="s">
        <v>383</v>
      </c>
      <c r="C4781" s="37">
        <v>13.2</v>
      </c>
    </row>
    <row r="4782" spans="1:3">
      <c r="A4782" s="20">
        <v>41839</v>
      </c>
      <c r="B4782" s="35" t="s">
        <v>360</v>
      </c>
      <c r="C4782" s="37">
        <v>13.1</v>
      </c>
    </row>
    <row r="4783" spans="1:3">
      <c r="A4783" s="20">
        <v>41839</v>
      </c>
      <c r="B4783" s="35" t="s">
        <v>361</v>
      </c>
      <c r="C4783" s="37">
        <v>13</v>
      </c>
    </row>
    <row r="4784" spans="1:3">
      <c r="A4784" s="20">
        <v>41839</v>
      </c>
      <c r="B4784" s="35" t="s">
        <v>362</v>
      </c>
      <c r="C4784" s="37">
        <v>12.9</v>
      </c>
    </row>
    <row r="4785" spans="1:3">
      <c r="A4785" s="20">
        <v>41839</v>
      </c>
      <c r="B4785" s="35" t="s">
        <v>363</v>
      </c>
      <c r="C4785" s="37">
        <v>12.9</v>
      </c>
    </row>
    <row r="4786" spans="1:3">
      <c r="A4786" s="20">
        <v>41839</v>
      </c>
      <c r="B4786" s="35" t="s">
        <v>364</v>
      </c>
      <c r="C4786" s="37">
        <v>12.9</v>
      </c>
    </row>
    <row r="4787" spans="1:3">
      <c r="A4787" s="20">
        <v>41839</v>
      </c>
      <c r="B4787" s="35" t="s">
        <v>365</v>
      </c>
      <c r="C4787" s="37">
        <v>13.2</v>
      </c>
    </row>
    <row r="4788" spans="1:3">
      <c r="A4788" s="20">
        <v>41839</v>
      </c>
      <c r="B4788" s="35" t="s">
        <v>366</v>
      </c>
      <c r="C4788" s="37">
        <v>13.6</v>
      </c>
    </row>
    <row r="4789" spans="1:3">
      <c r="A4789" s="20">
        <v>41839</v>
      </c>
      <c r="B4789" s="35" t="s">
        <v>367</v>
      </c>
      <c r="C4789" s="37">
        <v>14.3</v>
      </c>
    </row>
    <row r="4790" spans="1:3">
      <c r="A4790" s="20">
        <v>41839</v>
      </c>
      <c r="B4790" s="35" t="s">
        <v>368</v>
      </c>
      <c r="C4790" s="37">
        <v>15</v>
      </c>
    </row>
    <row r="4791" spans="1:3">
      <c r="A4791" s="20">
        <v>41839</v>
      </c>
      <c r="B4791" s="35" t="s">
        <v>369</v>
      </c>
      <c r="C4791" s="37">
        <v>15.9</v>
      </c>
    </row>
    <row r="4792" spans="1:3">
      <c r="A4792" s="20">
        <v>41839</v>
      </c>
      <c r="B4792" s="35" t="s">
        <v>370</v>
      </c>
      <c r="C4792" s="37">
        <v>16.5</v>
      </c>
    </row>
    <row r="4793" spans="1:3">
      <c r="A4793" s="20">
        <v>41839</v>
      </c>
      <c r="B4793" s="35" t="s">
        <v>371</v>
      </c>
      <c r="C4793" s="37">
        <v>16</v>
      </c>
    </row>
    <row r="4794" spans="1:3">
      <c r="A4794" s="20">
        <v>41839</v>
      </c>
      <c r="B4794" s="35" t="s">
        <v>372</v>
      </c>
      <c r="C4794" s="37">
        <v>15.5</v>
      </c>
    </row>
    <row r="4795" spans="1:3">
      <c r="A4795" s="20">
        <v>41839</v>
      </c>
      <c r="B4795" s="35" t="s">
        <v>373</v>
      </c>
      <c r="C4795" s="37">
        <v>15.6</v>
      </c>
    </row>
    <row r="4796" spans="1:3">
      <c r="A4796" s="20">
        <v>41839</v>
      </c>
      <c r="B4796" s="35" t="s">
        <v>374</v>
      </c>
      <c r="C4796" s="37">
        <v>15.9</v>
      </c>
    </row>
    <row r="4797" spans="1:3">
      <c r="A4797" s="20">
        <v>41839</v>
      </c>
      <c r="B4797" s="35" t="s">
        <v>375</v>
      </c>
      <c r="C4797" s="37">
        <v>15.5</v>
      </c>
    </row>
    <row r="4798" spans="1:3">
      <c r="A4798" s="20">
        <v>41839</v>
      </c>
      <c r="B4798" s="35" t="s">
        <v>376</v>
      </c>
      <c r="C4798" s="37">
        <v>15.2</v>
      </c>
    </row>
    <row r="4799" spans="1:3">
      <c r="A4799" s="20">
        <v>41839</v>
      </c>
      <c r="B4799" s="35" t="s">
        <v>377</v>
      </c>
      <c r="C4799" s="37">
        <v>14.7</v>
      </c>
    </row>
    <row r="4800" spans="1:3">
      <c r="A4800" s="20">
        <v>41839</v>
      </c>
      <c r="B4800" s="35" t="s">
        <v>378</v>
      </c>
      <c r="C4800" s="37">
        <v>14.5</v>
      </c>
    </row>
    <row r="4801" spans="1:3">
      <c r="A4801" s="20">
        <v>41839</v>
      </c>
      <c r="B4801" s="35" t="s">
        <v>379</v>
      </c>
      <c r="C4801" s="37">
        <v>14.2</v>
      </c>
    </row>
    <row r="4802" spans="1:3">
      <c r="A4802" s="20">
        <v>41839</v>
      </c>
      <c r="B4802" s="35" t="s">
        <v>380</v>
      </c>
      <c r="C4802" s="37">
        <v>14.2</v>
      </c>
    </row>
    <row r="4803" spans="1:3">
      <c r="A4803" s="20">
        <v>41839</v>
      </c>
      <c r="B4803" s="35" t="s">
        <v>381</v>
      </c>
      <c r="C4803" s="37">
        <v>13.9</v>
      </c>
    </row>
    <row r="4804" spans="1:3">
      <c r="A4804" s="20">
        <v>41839</v>
      </c>
      <c r="B4804" s="35" t="s">
        <v>382</v>
      </c>
      <c r="C4804" s="37">
        <v>13.7</v>
      </c>
    </row>
    <row r="4805" spans="1:3">
      <c r="A4805" s="20">
        <v>41839</v>
      </c>
      <c r="B4805" s="35" t="s">
        <v>383</v>
      </c>
      <c r="C4805" s="37">
        <v>13.4</v>
      </c>
    </row>
    <row r="4806" spans="1:3">
      <c r="A4806" s="20">
        <v>41840</v>
      </c>
      <c r="B4806" s="35" t="s">
        <v>360</v>
      </c>
      <c r="C4806" s="37">
        <v>13.1</v>
      </c>
    </row>
    <row r="4807" spans="1:3">
      <c r="A4807" s="20">
        <v>41840</v>
      </c>
      <c r="B4807" s="35" t="s">
        <v>361</v>
      </c>
      <c r="C4807" s="37">
        <v>13.1</v>
      </c>
    </row>
    <row r="4808" spans="1:3">
      <c r="A4808" s="20">
        <v>41840</v>
      </c>
      <c r="B4808" s="35" t="s">
        <v>362</v>
      </c>
      <c r="C4808" s="37">
        <v>13.2</v>
      </c>
    </row>
    <row r="4809" spans="1:3">
      <c r="A4809" s="20">
        <v>41840</v>
      </c>
      <c r="B4809" s="35" t="s">
        <v>363</v>
      </c>
      <c r="C4809" s="37">
        <v>13.2</v>
      </c>
    </row>
    <row r="4810" spans="1:3">
      <c r="A4810" s="20">
        <v>41840</v>
      </c>
      <c r="B4810" s="35" t="s">
        <v>364</v>
      </c>
      <c r="C4810" s="37">
        <v>13.4</v>
      </c>
    </row>
    <row r="4811" spans="1:3">
      <c r="A4811" s="20">
        <v>41840</v>
      </c>
      <c r="B4811" s="35" t="s">
        <v>365</v>
      </c>
      <c r="C4811" s="37">
        <v>14.4</v>
      </c>
    </row>
    <row r="4812" spans="1:3">
      <c r="A4812" s="20">
        <v>41840</v>
      </c>
      <c r="B4812" s="35" t="s">
        <v>366</v>
      </c>
      <c r="C4812" s="37">
        <v>16.3</v>
      </c>
    </row>
    <row r="4813" spans="1:3">
      <c r="A4813" s="20">
        <v>41840</v>
      </c>
      <c r="B4813" s="35" t="s">
        <v>367</v>
      </c>
      <c r="C4813" s="37">
        <v>17.899999999999999</v>
      </c>
    </row>
    <row r="4814" spans="1:3">
      <c r="A4814" s="20">
        <v>41840</v>
      </c>
      <c r="B4814" s="35" t="s">
        <v>368</v>
      </c>
      <c r="C4814" s="37">
        <v>19.3</v>
      </c>
    </row>
    <row r="4815" spans="1:3">
      <c r="A4815" s="20">
        <v>41840</v>
      </c>
      <c r="B4815" s="35" t="s">
        <v>369</v>
      </c>
      <c r="C4815" s="37">
        <v>20.9</v>
      </c>
    </row>
    <row r="4816" spans="1:3">
      <c r="A4816" s="20">
        <v>41840</v>
      </c>
      <c r="B4816" s="35" t="s">
        <v>370</v>
      </c>
      <c r="C4816" s="37">
        <v>21.6</v>
      </c>
    </row>
    <row r="4817" spans="1:3">
      <c r="A4817" s="20">
        <v>41840</v>
      </c>
      <c r="B4817" s="35" t="s">
        <v>371</v>
      </c>
      <c r="C4817" s="37">
        <v>22.5</v>
      </c>
    </row>
    <row r="4818" spans="1:3">
      <c r="A4818" s="20">
        <v>41840</v>
      </c>
      <c r="B4818" s="35" t="s">
        <v>372</v>
      </c>
      <c r="C4818" s="37">
        <v>23.3</v>
      </c>
    </row>
    <row r="4819" spans="1:3">
      <c r="A4819" s="20">
        <v>41840</v>
      </c>
      <c r="B4819" s="35" t="s">
        <v>373</v>
      </c>
      <c r="C4819" s="37">
        <v>24.1</v>
      </c>
    </row>
    <row r="4820" spans="1:3">
      <c r="A4820" s="20">
        <v>41840</v>
      </c>
      <c r="B4820" s="35" t="s">
        <v>374</v>
      </c>
      <c r="C4820" s="37">
        <v>22.7</v>
      </c>
    </row>
    <row r="4821" spans="1:3">
      <c r="A4821" s="20">
        <v>41840</v>
      </c>
      <c r="B4821" s="35" t="s">
        <v>375</v>
      </c>
      <c r="C4821" s="37">
        <v>21.6</v>
      </c>
    </row>
    <row r="4822" spans="1:3">
      <c r="A4822" s="20">
        <v>41840</v>
      </c>
      <c r="B4822" s="35" t="s">
        <v>376</v>
      </c>
      <c r="C4822" s="37">
        <v>21.6</v>
      </c>
    </row>
    <row r="4823" spans="1:3">
      <c r="A4823" s="20">
        <v>41840</v>
      </c>
      <c r="B4823" s="35" t="s">
        <v>377</v>
      </c>
      <c r="C4823" s="37">
        <v>19.899999999999999</v>
      </c>
    </row>
    <row r="4824" spans="1:3">
      <c r="A4824" s="20">
        <v>41840</v>
      </c>
      <c r="B4824" s="35" t="s">
        <v>378</v>
      </c>
      <c r="C4824" s="37">
        <v>18.399999999999999</v>
      </c>
    </row>
    <row r="4825" spans="1:3">
      <c r="A4825" s="20">
        <v>41840</v>
      </c>
      <c r="B4825" s="35" t="s">
        <v>379</v>
      </c>
      <c r="C4825" s="37">
        <v>17.600000000000001</v>
      </c>
    </row>
    <row r="4826" spans="1:3">
      <c r="A4826" s="20">
        <v>41840</v>
      </c>
      <c r="B4826" s="35" t="s">
        <v>380</v>
      </c>
      <c r="C4826" s="37">
        <v>17</v>
      </c>
    </row>
    <row r="4827" spans="1:3">
      <c r="A4827" s="20">
        <v>41840</v>
      </c>
      <c r="B4827" s="35" t="s">
        <v>381</v>
      </c>
      <c r="C4827" s="37">
        <v>16</v>
      </c>
    </row>
    <row r="4828" spans="1:3">
      <c r="A4828" s="20">
        <v>41840</v>
      </c>
      <c r="B4828" s="35" t="s">
        <v>382</v>
      </c>
      <c r="C4828" s="37">
        <v>15.4</v>
      </c>
    </row>
    <row r="4829" spans="1:3">
      <c r="A4829" s="20">
        <v>41840</v>
      </c>
      <c r="B4829" s="35" t="s">
        <v>383</v>
      </c>
      <c r="C4829" s="37">
        <v>15.5</v>
      </c>
    </row>
    <row r="4830" spans="1:3">
      <c r="A4830" s="20">
        <v>41841</v>
      </c>
      <c r="B4830" s="35" t="s">
        <v>360</v>
      </c>
      <c r="C4830" s="37">
        <v>15.1</v>
      </c>
    </row>
    <row r="4831" spans="1:3">
      <c r="A4831" s="20">
        <v>41841</v>
      </c>
      <c r="B4831" s="35" t="s">
        <v>361</v>
      </c>
      <c r="C4831" s="37">
        <v>14.8</v>
      </c>
    </row>
    <row r="4832" spans="1:3">
      <c r="A4832" s="20">
        <v>41841</v>
      </c>
      <c r="B4832" s="35" t="s">
        <v>362</v>
      </c>
      <c r="C4832" s="37">
        <v>14.3</v>
      </c>
    </row>
    <row r="4833" spans="1:3">
      <c r="A4833" s="20">
        <v>41841</v>
      </c>
      <c r="B4833" s="35" t="s">
        <v>363</v>
      </c>
      <c r="C4833" s="37">
        <v>13.9</v>
      </c>
    </row>
    <row r="4834" spans="1:3">
      <c r="A4834" s="20">
        <v>41841</v>
      </c>
      <c r="B4834" s="35" t="s">
        <v>364</v>
      </c>
      <c r="C4834" s="37">
        <v>14.3</v>
      </c>
    </row>
    <row r="4835" spans="1:3">
      <c r="A4835" s="20">
        <v>41841</v>
      </c>
      <c r="B4835" s="35" t="s">
        <v>365</v>
      </c>
      <c r="C4835" s="37">
        <v>16.100000000000001</v>
      </c>
    </row>
    <row r="4836" spans="1:3">
      <c r="A4836" s="20">
        <v>41841</v>
      </c>
      <c r="B4836" s="35" t="s">
        <v>366</v>
      </c>
      <c r="C4836" s="37">
        <v>17.899999999999999</v>
      </c>
    </row>
    <row r="4837" spans="1:3">
      <c r="A4837" s="20">
        <v>41841</v>
      </c>
      <c r="B4837" s="35" t="s">
        <v>367</v>
      </c>
      <c r="C4837" s="37">
        <v>19.7</v>
      </c>
    </row>
    <row r="4838" spans="1:3">
      <c r="A4838" s="20">
        <v>41841</v>
      </c>
      <c r="B4838" s="35" t="s">
        <v>368</v>
      </c>
      <c r="C4838" s="37">
        <v>21.6</v>
      </c>
    </row>
    <row r="4839" spans="1:3">
      <c r="A4839" s="20">
        <v>41841</v>
      </c>
      <c r="B4839" s="35" t="s">
        <v>369</v>
      </c>
      <c r="C4839" s="37">
        <v>22.5</v>
      </c>
    </row>
    <row r="4840" spans="1:3">
      <c r="A4840" s="20">
        <v>41841</v>
      </c>
      <c r="B4840" s="35" t="s">
        <v>370</v>
      </c>
      <c r="C4840" s="37">
        <v>23.6</v>
      </c>
    </row>
    <row r="4841" spans="1:3">
      <c r="A4841" s="20">
        <v>41841</v>
      </c>
      <c r="B4841" s="35" t="s">
        <v>371</v>
      </c>
      <c r="C4841" s="37">
        <v>25</v>
      </c>
    </row>
    <row r="4842" spans="1:3">
      <c r="A4842" s="20">
        <v>41841</v>
      </c>
      <c r="B4842" s="35" t="s">
        <v>372</v>
      </c>
      <c r="C4842" s="37">
        <v>24.8</v>
      </c>
    </row>
    <row r="4843" spans="1:3">
      <c r="A4843" s="20">
        <v>41841</v>
      </c>
      <c r="B4843" s="35" t="s">
        <v>373</v>
      </c>
      <c r="C4843" s="37">
        <v>23.8</v>
      </c>
    </row>
    <row r="4844" spans="1:3">
      <c r="A4844" s="20">
        <v>41841</v>
      </c>
      <c r="B4844" s="35" t="s">
        <v>374</v>
      </c>
      <c r="C4844" s="37">
        <v>23.4</v>
      </c>
    </row>
    <row r="4845" spans="1:3">
      <c r="A4845" s="20">
        <v>41841</v>
      </c>
      <c r="B4845" s="35" t="s">
        <v>375</v>
      </c>
      <c r="C4845" s="37">
        <v>23.3</v>
      </c>
    </row>
    <row r="4846" spans="1:3">
      <c r="A4846" s="20">
        <v>41841</v>
      </c>
      <c r="B4846" s="35" t="s">
        <v>376</v>
      </c>
      <c r="C4846" s="37">
        <v>21.5</v>
      </c>
    </row>
    <row r="4847" spans="1:3">
      <c r="A4847" s="20">
        <v>41841</v>
      </c>
      <c r="B4847" s="35" t="s">
        <v>377</v>
      </c>
      <c r="C4847" s="37">
        <v>20.100000000000001</v>
      </c>
    </row>
    <row r="4848" spans="1:3">
      <c r="A4848" s="20">
        <v>41841</v>
      </c>
      <c r="B4848" s="35" t="s">
        <v>378</v>
      </c>
      <c r="C4848" s="37">
        <v>19.100000000000001</v>
      </c>
    </row>
    <row r="4849" spans="1:3">
      <c r="A4849" s="20">
        <v>41841</v>
      </c>
      <c r="B4849" s="35" t="s">
        <v>379</v>
      </c>
      <c r="C4849" s="37">
        <v>18.600000000000001</v>
      </c>
    </row>
    <row r="4850" spans="1:3">
      <c r="A4850" s="20">
        <v>41841</v>
      </c>
      <c r="B4850" s="35" t="s">
        <v>380</v>
      </c>
      <c r="C4850" s="37">
        <v>18</v>
      </c>
    </row>
    <row r="4851" spans="1:3">
      <c r="A4851" s="20">
        <v>41841</v>
      </c>
      <c r="B4851" s="35" t="s">
        <v>381</v>
      </c>
      <c r="C4851" s="37">
        <v>17.5</v>
      </c>
    </row>
    <row r="4852" spans="1:3">
      <c r="A4852" s="20">
        <v>41841</v>
      </c>
      <c r="B4852" s="35" t="s">
        <v>382</v>
      </c>
      <c r="C4852" s="37">
        <v>16.899999999999999</v>
      </c>
    </row>
    <row r="4853" spans="1:3">
      <c r="A4853" s="20">
        <v>41841</v>
      </c>
      <c r="B4853" s="35" t="s">
        <v>383</v>
      </c>
      <c r="C4853" s="37">
        <v>16.7</v>
      </c>
    </row>
    <row r="4854" spans="1:3">
      <c r="A4854" s="20">
        <v>41842</v>
      </c>
      <c r="B4854" s="35" t="s">
        <v>360</v>
      </c>
      <c r="C4854" s="37">
        <v>16.899999999999999</v>
      </c>
    </row>
    <row r="4855" spans="1:3">
      <c r="A4855" s="20">
        <v>41842</v>
      </c>
      <c r="B4855" s="35" t="s">
        <v>361</v>
      </c>
      <c r="C4855" s="37">
        <v>17</v>
      </c>
    </row>
    <row r="4856" spans="1:3">
      <c r="A4856" s="20">
        <v>41842</v>
      </c>
      <c r="B4856" s="35" t="s">
        <v>362</v>
      </c>
      <c r="C4856" s="37">
        <v>16.7</v>
      </c>
    </row>
    <row r="4857" spans="1:3">
      <c r="A4857" s="20">
        <v>41842</v>
      </c>
      <c r="B4857" s="35" t="s">
        <v>363</v>
      </c>
      <c r="C4857" s="37">
        <v>15.9</v>
      </c>
    </row>
    <row r="4858" spans="1:3">
      <c r="A4858" s="20">
        <v>41842</v>
      </c>
      <c r="B4858" s="35" t="s">
        <v>364</v>
      </c>
      <c r="C4858" s="37">
        <v>16.600000000000001</v>
      </c>
    </row>
    <row r="4859" spans="1:3">
      <c r="A4859" s="20">
        <v>41842</v>
      </c>
      <c r="B4859" s="35" t="s">
        <v>365</v>
      </c>
      <c r="C4859" s="37">
        <v>17.3</v>
      </c>
    </row>
    <row r="4860" spans="1:3">
      <c r="A4860" s="20">
        <v>41842</v>
      </c>
      <c r="B4860" s="35" t="s">
        <v>366</v>
      </c>
      <c r="C4860" s="37">
        <v>18.7</v>
      </c>
    </row>
    <row r="4861" spans="1:3">
      <c r="A4861" s="20">
        <v>41842</v>
      </c>
      <c r="B4861" s="35" t="s">
        <v>367</v>
      </c>
      <c r="C4861" s="37">
        <v>17.8</v>
      </c>
    </row>
    <row r="4862" spans="1:3">
      <c r="A4862" s="20">
        <v>41842</v>
      </c>
      <c r="B4862" s="35" t="s">
        <v>368</v>
      </c>
      <c r="C4862" s="37">
        <v>17.600000000000001</v>
      </c>
    </row>
    <row r="4863" spans="1:3">
      <c r="A4863" s="20">
        <v>41842</v>
      </c>
      <c r="B4863" s="35" t="s">
        <v>369</v>
      </c>
      <c r="C4863" s="37">
        <v>17.899999999999999</v>
      </c>
    </row>
    <row r="4864" spans="1:3">
      <c r="A4864" s="20">
        <v>41842</v>
      </c>
      <c r="B4864" s="35" t="s">
        <v>370</v>
      </c>
      <c r="C4864" s="37">
        <v>18.7</v>
      </c>
    </row>
    <row r="4865" spans="1:3">
      <c r="A4865" s="20">
        <v>41842</v>
      </c>
      <c r="B4865" s="35" t="s">
        <v>371</v>
      </c>
      <c r="C4865" s="37">
        <v>19.100000000000001</v>
      </c>
    </row>
    <row r="4866" spans="1:3">
      <c r="A4866" s="20">
        <v>41842</v>
      </c>
      <c r="B4866" s="35" t="s">
        <v>372</v>
      </c>
      <c r="C4866" s="37">
        <v>20.2</v>
      </c>
    </row>
    <row r="4867" spans="1:3">
      <c r="A4867" s="20">
        <v>41842</v>
      </c>
      <c r="B4867" s="35" t="s">
        <v>373</v>
      </c>
      <c r="C4867" s="37">
        <v>21.9</v>
      </c>
    </row>
    <row r="4868" spans="1:3">
      <c r="A4868" s="20">
        <v>41842</v>
      </c>
      <c r="B4868" s="35" t="s">
        <v>374</v>
      </c>
      <c r="C4868" s="37">
        <v>22.3</v>
      </c>
    </row>
    <row r="4869" spans="1:3">
      <c r="A4869" s="20">
        <v>41842</v>
      </c>
      <c r="B4869" s="35" t="s">
        <v>375</v>
      </c>
      <c r="C4869" s="37">
        <v>23.4</v>
      </c>
    </row>
    <row r="4870" spans="1:3">
      <c r="A4870" s="20">
        <v>41842</v>
      </c>
      <c r="B4870" s="35" t="s">
        <v>376</v>
      </c>
      <c r="C4870" s="37">
        <v>21.8</v>
      </c>
    </row>
    <row r="4871" spans="1:3">
      <c r="A4871" s="20">
        <v>41842</v>
      </c>
      <c r="B4871" s="35" t="s">
        <v>377</v>
      </c>
      <c r="C4871" s="37">
        <v>21.1</v>
      </c>
    </row>
    <row r="4872" spans="1:3">
      <c r="A4872" s="20">
        <v>41842</v>
      </c>
      <c r="B4872" s="35" t="s">
        <v>378</v>
      </c>
      <c r="C4872" s="37">
        <v>19.899999999999999</v>
      </c>
    </row>
    <row r="4873" spans="1:3">
      <c r="A4873" s="20">
        <v>41842</v>
      </c>
      <c r="B4873" s="35" t="s">
        <v>379</v>
      </c>
      <c r="C4873" s="37">
        <v>19.3</v>
      </c>
    </row>
    <row r="4874" spans="1:3">
      <c r="A4874" s="20">
        <v>41842</v>
      </c>
      <c r="B4874" s="35" t="s">
        <v>380</v>
      </c>
      <c r="C4874" s="37">
        <v>19.100000000000001</v>
      </c>
    </row>
    <row r="4875" spans="1:3">
      <c r="A4875" s="20">
        <v>41842</v>
      </c>
      <c r="B4875" s="35" t="s">
        <v>381</v>
      </c>
      <c r="C4875" s="37">
        <v>18.7</v>
      </c>
    </row>
    <row r="4876" spans="1:3">
      <c r="A4876" s="20">
        <v>41842</v>
      </c>
      <c r="B4876" s="35" t="s">
        <v>382</v>
      </c>
      <c r="C4876" s="37">
        <v>18.399999999999999</v>
      </c>
    </row>
    <row r="4877" spans="1:3">
      <c r="A4877" s="20">
        <v>41842</v>
      </c>
      <c r="B4877" s="35" t="s">
        <v>383</v>
      </c>
      <c r="C4877" s="37">
        <v>18.100000000000001</v>
      </c>
    </row>
    <row r="4878" spans="1:3">
      <c r="A4878" s="20">
        <v>41843</v>
      </c>
      <c r="B4878" s="35" t="s">
        <v>360</v>
      </c>
      <c r="C4878" s="37">
        <v>17.600000000000001</v>
      </c>
    </row>
    <row r="4879" spans="1:3">
      <c r="A4879" s="20">
        <v>41843</v>
      </c>
      <c r="B4879" s="35" t="s">
        <v>361</v>
      </c>
      <c r="C4879" s="37">
        <v>17.399999999999999</v>
      </c>
    </row>
    <row r="4880" spans="1:3">
      <c r="A4880" s="20">
        <v>41843</v>
      </c>
      <c r="B4880" s="35" t="s">
        <v>362</v>
      </c>
      <c r="C4880" s="37">
        <v>17.100000000000001</v>
      </c>
    </row>
    <row r="4881" spans="1:3">
      <c r="A4881" s="20">
        <v>41843</v>
      </c>
      <c r="B4881" s="35" t="s">
        <v>363</v>
      </c>
      <c r="C4881" s="37">
        <v>17.2</v>
      </c>
    </row>
    <row r="4882" spans="1:3">
      <c r="A4882" s="20">
        <v>41843</v>
      </c>
      <c r="B4882" s="35" t="s">
        <v>364</v>
      </c>
      <c r="C4882" s="37">
        <v>17.3</v>
      </c>
    </row>
    <row r="4883" spans="1:3">
      <c r="A4883" s="20">
        <v>41843</v>
      </c>
      <c r="B4883" s="35" t="s">
        <v>365</v>
      </c>
      <c r="C4883" s="37">
        <v>18.600000000000001</v>
      </c>
    </row>
    <row r="4884" spans="1:3">
      <c r="A4884" s="20">
        <v>41843</v>
      </c>
      <c r="B4884" s="35" t="s">
        <v>366</v>
      </c>
      <c r="C4884" s="37">
        <v>20.7</v>
      </c>
    </row>
    <row r="4885" spans="1:3">
      <c r="A4885" s="20">
        <v>41843</v>
      </c>
      <c r="B4885" s="35" t="s">
        <v>367</v>
      </c>
      <c r="C4885" s="37">
        <v>21.8</v>
      </c>
    </row>
    <row r="4886" spans="1:3">
      <c r="A4886" s="20">
        <v>41843</v>
      </c>
      <c r="B4886" s="35" t="s">
        <v>368</v>
      </c>
      <c r="C4886" s="37">
        <v>23.2</v>
      </c>
    </row>
    <row r="4887" spans="1:3">
      <c r="A4887" s="20">
        <v>41843</v>
      </c>
      <c r="B4887" s="35" t="s">
        <v>369</v>
      </c>
      <c r="C4887" s="37">
        <v>25.4</v>
      </c>
    </row>
    <row r="4888" spans="1:3">
      <c r="A4888" s="20">
        <v>41843</v>
      </c>
      <c r="B4888" s="35" t="s">
        <v>370</v>
      </c>
      <c r="C4888" s="37">
        <v>26</v>
      </c>
    </row>
    <row r="4889" spans="1:3">
      <c r="A4889" s="20">
        <v>41843</v>
      </c>
      <c r="B4889" s="35" t="s">
        <v>371</v>
      </c>
      <c r="C4889" s="37">
        <v>25.7</v>
      </c>
    </row>
    <row r="4890" spans="1:3">
      <c r="A4890" s="20">
        <v>41843</v>
      </c>
      <c r="B4890" s="35" t="s">
        <v>372</v>
      </c>
      <c r="C4890" s="37">
        <v>27.1</v>
      </c>
    </row>
    <row r="4891" spans="1:3">
      <c r="A4891" s="20">
        <v>41843</v>
      </c>
      <c r="B4891" s="35" t="s">
        <v>373</v>
      </c>
      <c r="C4891" s="37">
        <v>25.9</v>
      </c>
    </row>
    <row r="4892" spans="1:3">
      <c r="A4892" s="20">
        <v>41843</v>
      </c>
      <c r="B4892" s="35" t="s">
        <v>374</v>
      </c>
      <c r="C4892" s="37">
        <v>24.1</v>
      </c>
    </row>
    <row r="4893" spans="1:3">
      <c r="A4893" s="20">
        <v>41843</v>
      </c>
      <c r="B4893" s="35" t="s">
        <v>375</v>
      </c>
      <c r="C4893" s="37">
        <v>22.6</v>
      </c>
    </row>
    <row r="4894" spans="1:3">
      <c r="A4894" s="20">
        <v>41843</v>
      </c>
      <c r="B4894" s="35" t="s">
        <v>376</v>
      </c>
      <c r="C4894" s="37">
        <v>20.9</v>
      </c>
    </row>
    <row r="4895" spans="1:3">
      <c r="A4895" s="20">
        <v>41843</v>
      </c>
      <c r="B4895" s="35" t="s">
        <v>377</v>
      </c>
      <c r="C4895" s="37">
        <v>20.5</v>
      </c>
    </row>
    <row r="4896" spans="1:3">
      <c r="A4896" s="20">
        <v>41843</v>
      </c>
      <c r="B4896" s="35" t="s">
        <v>378</v>
      </c>
      <c r="C4896" s="37">
        <v>20.3</v>
      </c>
    </row>
    <row r="4897" spans="1:3">
      <c r="A4897" s="20">
        <v>41843</v>
      </c>
      <c r="B4897" s="35" t="s">
        <v>379</v>
      </c>
      <c r="C4897" s="37">
        <v>20</v>
      </c>
    </row>
    <row r="4898" spans="1:3">
      <c r="A4898" s="20">
        <v>41843</v>
      </c>
      <c r="B4898" s="35" t="s">
        <v>380</v>
      </c>
      <c r="C4898" s="37">
        <v>19.899999999999999</v>
      </c>
    </row>
    <row r="4899" spans="1:3">
      <c r="A4899" s="20">
        <v>41843</v>
      </c>
      <c r="B4899" s="35" t="s">
        <v>381</v>
      </c>
      <c r="C4899" s="37">
        <v>19.899999999999999</v>
      </c>
    </row>
    <row r="4900" spans="1:3">
      <c r="A4900" s="20">
        <v>41843</v>
      </c>
      <c r="B4900" s="35" t="s">
        <v>382</v>
      </c>
      <c r="C4900" s="37">
        <v>19.8</v>
      </c>
    </row>
    <row r="4901" spans="1:3">
      <c r="A4901" s="20">
        <v>41843</v>
      </c>
      <c r="B4901" s="35" t="s">
        <v>383</v>
      </c>
      <c r="C4901" s="37">
        <v>19.8</v>
      </c>
    </row>
    <row r="4902" spans="1:3">
      <c r="A4902" s="20">
        <v>41844</v>
      </c>
      <c r="B4902" s="35" t="s">
        <v>360</v>
      </c>
      <c r="C4902" s="37">
        <v>19.8</v>
      </c>
    </row>
    <row r="4903" spans="1:3">
      <c r="A4903" s="20">
        <v>41844</v>
      </c>
      <c r="B4903" s="35" t="s">
        <v>361</v>
      </c>
      <c r="C4903" s="37">
        <v>19.7</v>
      </c>
    </row>
    <row r="4904" spans="1:3">
      <c r="A4904" s="20">
        <v>41844</v>
      </c>
      <c r="B4904" s="35" t="s">
        <v>362</v>
      </c>
      <c r="C4904" s="37">
        <v>19.8</v>
      </c>
    </row>
    <row r="4905" spans="1:3">
      <c r="A4905" s="20">
        <v>41844</v>
      </c>
      <c r="B4905" s="35" t="s">
        <v>363</v>
      </c>
      <c r="C4905" s="37">
        <v>19.600000000000001</v>
      </c>
    </row>
    <row r="4906" spans="1:3">
      <c r="A4906" s="20">
        <v>41844</v>
      </c>
      <c r="B4906" s="35" t="s">
        <v>364</v>
      </c>
      <c r="C4906" s="37">
        <v>19.7</v>
      </c>
    </row>
    <row r="4907" spans="1:3">
      <c r="A4907" s="20">
        <v>41844</v>
      </c>
      <c r="B4907" s="35" t="s">
        <v>365</v>
      </c>
      <c r="C4907" s="37">
        <v>19.5</v>
      </c>
    </row>
    <row r="4908" spans="1:3">
      <c r="A4908" s="20">
        <v>41844</v>
      </c>
      <c r="B4908" s="35" t="s">
        <v>366</v>
      </c>
      <c r="C4908" s="37">
        <v>19.5</v>
      </c>
    </row>
    <row r="4909" spans="1:3">
      <c r="A4909" s="20">
        <v>41844</v>
      </c>
      <c r="B4909" s="35" t="s">
        <v>367</v>
      </c>
      <c r="C4909" s="37">
        <v>19.7</v>
      </c>
    </row>
    <row r="4910" spans="1:3">
      <c r="A4910" s="20">
        <v>41844</v>
      </c>
      <c r="B4910" s="35" t="s">
        <v>368</v>
      </c>
      <c r="C4910" s="37">
        <v>20.2</v>
      </c>
    </row>
    <row r="4911" spans="1:3">
      <c r="A4911" s="20">
        <v>41844</v>
      </c>
      <c r="B4911" s="35" t="s">
        <v>369</v>
      </c>
      <c r="C4911" s="37">
        <v>20.5</v>
      </c>
    </row>
    <row r="4912" spans="1:3">
      <c r="A4912" s="20">
        <v>41844</v>
      </c>
      <c r="B4912" s="35" t="s">
        <v>370</v>
      </c>
      <c r="C4912" s="37">
        <v>23.3</v>
      </c>
    </row>
    <row r="4913" spans="1:3">
      <c r="A4913" s="20">
        <v>41844</v>
      </c>
      <c r="B4913" s="35" t="s">
        <v>371</v>
      </c>
      <c r="C4913" s="37">
        <v>26.3</v>
      </c>
    </row>
    <row r="4914" spans="1:3">
      <c r="A4914" s="20">
        <v>41844</v>
      </c>
      <c r="B4914" s="35" t="s">
        <v>372</v>
      </c>
      <c r="C4914" s="37">
        <v>26.9</v>
      </c>
    </row>
    <row r="4915" spans="1:3">
      <c r="A4915" s="20">
        <v>41844</v>
      </c>
      <c r="B4915" s="35" t="s">
        <v>373</v>
      </c>
      <c r="C4915" s="37">
        <v>26.5</v>
      </c>
    </row>
    <row r="4916" spans="1:3">
      <c r="A4916" s="20">
        <v>41844</v>
      </c>
      <c r="B4916" s="35" t="s">
        <v>374</v>
      </c>
      <c r="C4916" s="37">
        <v>27.6</v>
      </c>
    </row>
    <row r="4917" spans="1:3">
      <c r="A4917" s="20">
        <v>41844</v>
      </c>
      <c r="B4917" s="35" t="s">
        <v>375</v>
      </c>
      <c r="C4917" s="37">
        <v>26.7</v>
      </c>
    </row>
    <row r="4918" spans="1:3">
      <c r="A4918" s="20">
        <v>41844</v>
      </c>
      <c r="B4918" s="35" t="s">
        <v>376</v>
      </c>
      <c r="C4918" s="37">
        <v>26.3</v>
      </c>
    </row>
    <row r="4919" spans="1:3">
      <c r="A4919" s="20">
        <v>41844</v>
      </c>
      <c r="B4919" s="35" t="s">
        <v>377</v>
      </c>
      <c r="C4919" s="37">
        <v>25.1</v>
      </c>
    </row>
    <row r="4920" spans="1:3">
      <c r="A4920" s="20">
        <v>41844</v>
      </c>
      <c r="B4920" s="35" t="s">
        <v>378</v>
      </c>
      <c r="C4920" s="37">
        <v>24.1</v>
      </c>
    </row>
    <row r="4921" spans="1:3">
      <c r="A4921" s="20">
        <v>41844</v>
      </c>
      <c r="B4921" s="35" t="s">
        <v>379</v>
      </c>
      <c r="C4921" s="37">
        <v>22.3</v>
      </c>
    </row>
    <row r="4922" spans="1:3">
      <c r="A4922" s="20">
        <v>41844</v>
      </c>
      <c r="B4922" s="35" t="s">
        <v>380</v>
      </c>
      <c r="C4922" s="37">
        <v>21.6</v>
      </c>
    </row>
    <row r="4923" spans="1:3">
      <c r="A4923" s="20">
        <v>41844</v>
      </c>
      <c r="B4923" s="35" t="s">
        <v>381</v>
      </c>
      <c r="C4923" s="37">
        <v>21.1</v>
      </c>
    </row>
    <row r="4924" spans="1:3">
      <c r="A4924" s="20">
        <v>41844</v>
      </c>
      <c r="B4924" s="35" t="s">
        <v>382</v>
      </c>
      <c r="C4924" s="37">
        <v>20.399999999999999</v>
      </c>
    </row>
    <row r="4925" spans="1:3">
      <c r="A4925" s="20">
        <v>41844</v>
      </c>
      <c r="B4925" s="35" t="s">
        <v>383</v>
      </c>
      <c r="C4925" s="37">
        <v>20</v>
      </c>
    </row>
    <row r="4926" spans="1:3">
      <c r="A4926" s="20">
        <v>41845</v>
      </c>
      <c r="B4926" s="35" t="s">
        <v>360</v>
      </c>
      <c r="C4926" s="37">
        <v>20.7</v>
      </c>
    </row>
    <row r="4927" spans="1:3">
      <c r="A4927" s="20">
        <v>41845</v>
      </c>
      <c r="B4927" s="35" t="s">
        <v>361</v>
      </c>
      <c r="C4927" s="37">
        <v>21.1</v>
      </c>
    </row>
    <row r="4928" spans="1:3">
      <c r="A4928" s="20">
        <v>41845</v>
      </c>
      <c r="B4928" s="35" t="s">
        <v>362</v>
      </c>
      <c r="C4928" s="37">
        <v>21.1</v>
      </c>
    </row>
    <row r="4929" spans="1:3">
      <c r="A4929" s="20">
        <v>41845</v>
      </c>
      <c r="B4929" s="35" t="s">
        <v>363</v>
      </c>
      <c r="C4929" s="37">
        <v>20.8</v>
      </c>
    </row>
    <row r="4930" spans="1:3">
      <c r="A4930" s="20">
        <v>41845</v>
      </c>
      <c r="B4930" s="35" t="s">
        <v>364</v>
      </c>
      <c r="C4930" s="37">
        <v>20.8</v>
      </c>
    </row>
    <row r="4931" spans="1:3">
      <c r="A4931" s="20">
        <v>41845</v>
      </c>
      <c r="B4931" s="35" t="s">
        <v>365</v>
      </c>
      <c r="C4931" s="37">
        <v>20.7</v>
      </c>
    </row>
    <row r="4932" spans="1:3">
      <c r="A4932" s="20">
        <v>41845</v>
      </c>
      <c r="B4932" s="35" t="s">
        <v>366</v>
      </c>
      <c r="C4932" s="37">
        <v>22.9</v>
      </c>
    </row>
    <row r="4933" spans="1:3">
      <c r="A4933" s="20">
        <v>41845</v>
      </c>
      <c r="B4933" s="35" t="s">
        <v>367</v>
      </c>
      <c r="C4933" s="37">
        <v>25.9</v>
      </c>
    </row>
    <row r="4934" spans="1:3">
      <c r="A4934" s="20">
        <v>41845</v>
      </c>
      <c r="B4934" s="35" t="s">
        <v>368</v>
      </c>
      <c r="C4934" s="37">
        <v>26.9</v>
      </c>
    </row>
    <row r="4935" spans="1:3">
      <c r="A4935" s="20">
        <v>41845</v>
      </c>
      <c r="B4935" s="35" t="s">
        <v>369</v>
      </c>
      <c r="C4935" s="37">
        <v>28.6</v>
      </c>
    </row>
    <row r="4936" spans="1:3">
      <c r="A4936" s="20">
        <v>41845</v>
      </c>
      <c r="B4936" s="35" t="s">
        <v>370</v>
      </c>
      <c r="C4936" s="37">
        <v>30.1</v>
      </c>
    </row>
    <row r="4937" spans="1:3">
      <c r="A4937" s="20">
        <v>41845</v>
      </c>
      <c r="B4937" s="35" t="s">
        <v>371</v>
      </c>
      <c r="C4937" s="37">
        <v>31</v>
      </c>
    </row>
    <row r="4938" spans="1:3">
      <c r="A4938" s="20">
        <v>41845</v>
      </c>
      <c r="B4938" s="35" t="s">
        <v>372</v>
      </c>
      <c r="C4938" s="37">
        <v>32.299999999999997</v>
      </c>
    </row>
    <row r="4939" spans="1:3">
      <c r="A4939" s="20">
        <v>41845</v>
      </c>
      <c r="B4939" s="35" t="s">
        <v>373</v>
      </c>
      <c r="C4939" s="37">
        <v>31.5</v>
      </c>
    </row>
    <row r="4940" spans="1:3">
      <c r="A4940" s="20">
        <v>41845</v>
      </c>
      <c r="B4940" s="35" t="s">
        <v>374</v>
      </c>
      <c r="C4940" s="37">
        <v>31.4</v>
      </c>
    </row>
    <row r="4941" spans="1:3">
      <c r="A4941" s="20">
        <v>41845</v>
      </c>
      <c r="B4941" s="35" t="s">
        <v>375</v>
      </c>
      <c r="C4941" s="37">
        <v>30.4</v>
      </c>
    </row>
    <row r="4942" spans="1:3">
      <c r="A4942" s="20">
        <v>41845</v>
      </c>
      <c r="B4942" s="35" t="s">
        <v>376</v>
      </c>
      <c r="C4942" s="37">
        <v>27.6</v>
      </c>
    </row>
    <row r="4943" spans="1:3">
      <c r="A4943" s="20">
        <v>41845</v>
      </c>
      <c r="B4943" s="35" t="s">
        <v>377</v>
      </c>
      <c r="C4943" s="37">
        <v>26</v>
      </c>
    </row>
    <row r="4944" spans="1:3">
      <c r="A4944" s="20">
        <v>41845</v>
      </c>
      <c r="B4944" s="35" t="s">
        <v>378</v>
      </c>
      <c r="C4944" s="37">
        <v>24.7</v>
      </c>
    </row>
    <row r="4945" spans="1:3">
      <c r="A4945" s="20">
        <v>41845</v>
      </c>
      <c r="B4945" s="35" t="s">
        <v>379</v>
      </c>
      <c r="C4945" s="37">
        <v>23.5</v>
      </c>
    </row>
    <row r="4946" spans="1:3">
      <c r="A4946" s="20">
        <v>41845</v>
      </c>
      <c r="B4946" s="35" t="s">
        <v>380</v>
      </c>
      <c r="C4946" s="37">
        <v>23</v>
      </c>
    </row>
    <row r="4947" spans="1:3">
      <c r="A4947" s="20">
        <v>41845</v>
      </c>
      <c r="B4947" s="35" t="s">
        <v>381</v>
      </c>
      <c r="C4947" s="37">
        <v>22.6</v>
      </c>
    </row>
    <row r="4948" spans="1:3">
      <c r="A4948" s="20">
        <v>41845</v>
      </c>
      <c r="B4948" s="35" t="s">
        <v>382</v>
      </c>
      <c r="C4948" s="37">
        <v>22.3</v>
      </c>
    </row>
    <row r="4949" spans="1:3">
      <c r="A4949" s="20">
        <v>41845</v>
      </c>
      <c r="B4949" s="35" t="s">
        <v>383</v>
      </c>
      <c r="C4949" s="37">
        <v>21.8</v>
      </c>
    </row>
    <row r="4950" spans="1:3">
      <c r="A4950" s="20">
        <v>41846</v>
      </c>
      <c r="B4950" s="35" t="s">
        <v>360</v>
      </c>
      <c r="C4950" s="37">
        <v>21.4</v>
      </c>
    </row>
    <row r="4951" spans="1:3">
      <c r="A4951" s="20">
        <v>41846</v>
      </c>
      <c r="B4951" s="35" t="s">
        <v>361</v>
      </c>
      <c r="C4951" s="37">
        <v>21</v>
      </c>
    </row>
    <row r="4952" spans="1:3">
      <c r="A4952" s="20">
        <v>41846</v>
      </c>
      <c r="B4952" s="35" t="s">
        <v>362</v>
      </c>
      <c r="C4952" s="37">
        <v>20.6</v>
      </c>
    </row>
    <row r="4953" spans="1:3">
      <c r="A4953" s="20">
        <v>41846</v>
      </c>
      <c r="B4953" s="35" t="s">
        <v>363</v>
      </c>
      <c r="C4953" s="37">
        <v>20.3</v>
      </c>
    </row>
    <row r="4954" spans="1:3">
      <c r="A4954" s="20">
        <v>41846</v>
      </c>
      <c r="B4954" s="35" t="s">
        <v>364</v>
      </c>
      <c r="C4954" s="37">
        <v>20</v>
      </c>
    </row>
    <row r="4955" spans="1:3">
      <c r="A4955" s="20">
        <v>41846</v>
      </c>
      <c r="B4955" s="35" t="s">
        <v>365</v>
      </c>
      <c r="C4955" s="37">
        <v>21</v>
      </c>
    </row>
    <row r="4956" spans="1:3">
      <c r="A4956" s="20">
        <v>41846</v>
      </c>
      <c r="B4956" s="35" t="s">
        <v>366</v>
      </c>
      <c r="C4956" s="37">
        <v>23.8</v>
      </c>
    </row>
    <row r="4957" spans="1:3">
      <c r="A4957" s="20">
        <v>41846</v>
      </c>
      <c r="B4957" s="35" t="s">
        <v>367</v>
      </c>
      <c r="C4957" s="37">
        <v>26.4</v>
      </c>
    </row>
    <row r="4958" spans="1:3">
      <c r="A4958" s="20">
        <v>41846</v>
      </c>
      <c r="B4958" s="35" t="s">
        <v>368</v>
      </c>
      <c r="C4958" s="37">
        <v>28.8</v>
      </c>
    </row>
    <row r="4959" spans="1:3">
      <c r="A4959" s="20">
        <v>41846</v>
      </c>
      <c r="B4959" s="35" t="s">
        <v>369</v>
      </c>
      <c r="C4959" s="37">
        <v>28.9</v>
      </c>
    </row>
    <row r="4960" spans="1:3">
      <c r="A4960" s="20">
        <v>41846</v>
      </c>
      <c r="B4960" s="35" t="s">
        <v>370</v>
      </c>
      <c r="C4960" s="37">
        <v>30.5</v>
      </c>
    </row>
    <row r="4961" spans="1:3">
      <c r="A4961" s="20">
        <v>41846</v>
      </c>
      <c r="B4961" s="35" t="s">
        <v>371</v>
      </c>
      <c r="C4961" s="37">
        <v>31</v>
      </c>
    </row>
    <row r="4962" spans="1:3">
      <c r="A4962" s="20">
        <v>41846</v>
      </c>
      <c r="B4962" s="35" t="s">
        <v>372</v>
      </c>
      <c r="C4962" s="37">
        <v>31.5</v>
      </c>
    </row>
    <row r="4963" spans="1:3">
      <c r="A4963" s="20">
        <v>41846</v>
      </c>
      <c r="B4963" s="35" t="s">
        <v>373</v>
      </c>
      <c r="C4963" s="37">
        <v>31.3</v>
      </c>
    </row>
    <row r="4964" spans="1:3">
      <c r="A4964" s="20">
        <v>41846</v>
      </c>
      <c r="B4964" s="35" t="s">
        <v>374</v>
      </c>
      <c r="C4964" s="37">
        <v>30.3</v>
      </c>
    </row>
    <row r="4965" spans="1:3">
      <c r="A4965" s="20">
        <v>41846</v>
      </c>
      <c r="B4965" s="35" t="s">
        <v>375</v>
      </c>
      <c r="C4965" s="37">
        <v>29.1</v>
      </c>
    </row>
    <row r="4966" spans="1:3">
      <c r="A4966" s="20">
        <v>41846</v>
      </c>
      <c r="B4966" s="35" t="s">
        <v>376</v>
      </c>
      <c r="C4966" s="37">
        <v>28</v>
      </c>
    </row>
    <row r="4967" spans="1:3">
      <c r="A4967" s="20">
        <v>41846</v>
      </c>
      <c r="B4967" s="35" t="s">
        <v>377</v>
      </c>
      <c r="C4967" s="37">
        <v>26.5</v>
      </c>
    </row>
    <row r="4968" spans="1:3">
      <c r="A4968" s="20">
        <v>41846</v>
      </c>
      <c r="B4968" s="35" t="s">
        <v>378</v>
      </c>
      <c r="C4968" s="37">
        <v>25.6</v>
      </c>
    </row>
    <row r="4969" spans="1:3">
      <c r="A4969" s="20">
        <v>41846</v>
      </c>
      <c r="B4969" s="35" t="s">
        <v>379</v>
      </c>
      <c r="C4969" s="37">
        <v>24.4</v>
      </c>
    </row>
    <row r="4970" spans="1:3">
      <c r="A4970" s="20">
        <v>41846</v>
      </c>
      <c r="B4970" s="35" t="s">
        <v>380</v>
      </c>
      <c r="C4970" s="37">
        <v>23.2</v>
      </c>
    </row>
    <row r="4971" spans="1:3">
      <c r="A4971" s="20">
        <v>41846</v>
      </c>
      <c r="B4971" s="35" t="s">
        <v>381</v>
      </c>
      <c r="C4971" s="37">
        <v>22.7</v>
      </c>
    </row>
    <row r="4972" spans="1:3">
      <c r="A4972" s="20">
        <v>41846</v>
      </c>
      <c r="B4972" s="35" t="s">
        <v>382</v>
      </c>
      <c r="C4972" s="37">
        <v>22.8</v>
      </c>
    </row>
    <row r="4973" spans="1:3">
      <c r="A4973" s="20">
        <v>41846</v>
      </c>
      <c r="B4973" s="35" t="s">
        <v>383</v>
      </c>
      <c r="C4973" s="37">
        <v>22.2</v>
      </c>
    </row>
    <row r="4974" spans="1:3">
      <c r="A4974" s="20">
        <v>41847</v>
      </c>
      <c r="B4974" s="35" t="s">
        <v>360</v>
      </c>
      <c r="C4974" s="37">
        <v>21.9</v>
      </c>
    </row>
    <row r="4975" spans="1:3">
      <c r="A4975" s="20">
        <v>41847</v>
      </c>
      <c r="B4975" s="35" t="s">
        <v>361</v>
      </c>
      <c r="C4975" s="37">
        <v>21.4</v>
      </c>
    </row>
    <row r="4976" spans="1:3">
      <c r="A4976" s="20">
        <v>41847</v>
      </c>
      <c r="B4976" s="35" t="s">
        <v>362</v>
      </c>
      <c r="C4976" s="37">
        <v>21</v>
      </c>
    </row>
    <row r="4977" spans="1:3">
      <c r="A4977" s="20">
        <v>41847</v>
      </c>
      <c r="B4977" s="35" t="s">
        <v>363</v>
      </c>
      <c r="C4977" s="37">
        <v>20.5</v>
      </c>
    </row>
    <row r="4978" spans="1:3">
      <c r="A4978" s="20">
        <v>41847</v>
      </c>
      <c r="B4978" s="35" t="s">
        <v>364</v>
      </c>
      <c r="C4978" s="37">
        <v>20.8</v>
      </c>
    </row>
    <row r="4979" spans="1:3">
      <c r="A4979" s="20">
        <v>41847</v>
      </c>
      <c r="B4979" s="35" t="s">
        <v>365</v>
      </c>
      <c r="C4979" s="37">
        <v>22.1</v>
      </c>
    </row>
    <row r="4980" spans="1:3">
      <c r="A4980" s="20">
        <v>41847</v>
      </c>
      <c r="B4980" s="35" t="s">
        <v>366</v>
      </c>
      <c r="C4980" s="37">
        <v>24.3</v>
      </c>
    </row>
    <row r="4981" spans="1:3">
      <c r="A4981" s="20">
        <v>41847</v>
      </c>
      <c r="B4981" s="35" t="s">
        <v>367</v>
      </c>
      <c r="C4981" s="37">
        <v>27</v>
      </c>
    </row>
    <row r="4982" spans="1:3">
      <c r="A4982" s="20">
        <v>41847</v>
      </c>
      <c r="B4982" s="35" t="s">
        <v>368</v>
      </c>
      <c r="C4982" s="37">
        <v>28.8</v>
      </c>
    </row>
    <row r="4983" spans="1:3">
      <c r="A4983" s="20">
        <v>41847</v>
      </c>
      <c r="B4983" s="35" t="s">
        <v>369</v>
      </c>
      <c r="C4983" s="37">
        <v>30.1</v>
      </c>
    </row>
    <row r="4984" spans="1:3">
      <c r="A4984" s="20">
        <v>41847</v>
      </c>
      <c r="B4984" s="35" t="s">
        <v>370</v>
      </c>
      <c r="C4984" s="37">
        <v>31.2</v>
      </c>
    </row>
    <row r="4985" spans="1:3">
      <c r="A4985" s="20">
        <v>41847</v>
      </c>
      <c r="B4985" s="35" t="s">
        <v>371</v>
      </c>
      <c r="C4985" s="37">
        <v>32</v>
      </c>
    </row>
    <row r="4986" spans="1:3">
      <c r="A4986" s="20">
        <v>41847</v>
      </c>
      <c r="B4986" s="35" t="s">
        <v>372</v>
      </c>
      <c r="C4986" s="37">
        <v>32.299999999999997</v>
      </c>
    </row>
    <row r="4987" spans="1:3">
      <c r="A4987" s="20">
        <v>41847</v>
      </c>
      <c r="B4987" s="35" t="s">
        <v>373</v>
      </c>
      <c r="C4987" s="37">
        <v>31.6</v>
      </c>
    </row>
    <row r="4988" spans="1:3">
      <c r="A4988" s="20">
        <v>41847</v>
      </c>
      <c r="B4988" s="35" t="s">
        <v>374</v>
      </c>
      <c r="C4988" s="37">
        <v>30</v>
      </c>
    </row>
    <row r="4989" spans="1:3">
      <c r="A4989" s="20">
        <v>41847</v>
      </c>
      <c r="B4989" s="35" t="s">
        <v>375</v>
      </c>
      <c r="C4989" s="37">
        <v>28.8</v>
      </c>
    </row>
    <row r="4990" spans="1:3">
      <c r="A4990" s="20">
        <v>41847</v>
      </c>
      <c r="B4990" s="35" t="s">
        <v>376</v>
      </c>
      <c r="C4990" s="37">
        <v>28.3</v>
      </c>
    </row>
    <row r="4991" spans="1:3">
      <c r="A4991" s="20">
        <v>41847</v>
      </c>
      <c r="B4991" s="35" t="s">
        <v>377</v>
      </c>
      <c r="C4991" s="37">
        <v>26.5</v>
      </c>
    </row>
    <row r="4992" spans="1:3">
      <c r="A4992" s="20">
        <v>41847</v>
      </c>
      <c r="B4992" s="35" t="s">
        <v>378</v>
      </c>
      <c r="C4992" s="37">
        <v>26</v>
      </c>
    </row>
    <row r="4993" spans="1:3">
      <c r="A4993" s="20">
        <v>41847</v>
      </c>
      <c r="B4993" s="35" t="s">
        <v>379</v>
      </c>
      <c r="C4993" s="37">
        <v>25.6</v>
      </c>
    </row>
    <row r="4994" spans="1:3">
      <c r="A4994" s="20">
        <v>41847</v>
      </c>
      <c r="B4994" s="35" t="s">
        <v>380</v>
      </c>
      <c r="C4994" s="37">
        <v>24.4</v>
      </c>
    </row>
    <row r="4995" spans="1:3">
      <c r="A4995" s="20">
        <v>41847</v>
      </c>
      <c r="B4995" s="35" t="s">
        <v>381</v>
      </c>
      <c r="C4995" s="37">
        <v>23.8</v>
      </c>
    </row>
    <row r="4996" spans="1:3">
      <c r="A4996" s="20">
        <v>41847</v>
      </c>
      <c r="B4996" s="35" t="s">
        <v>382</v>
      </c>
      <c r="C4996" s="37">
        <v>23.1</v>
      </c>
    </row>
    <row r="4997" spans="1:3">
      <c r="A4997" s="20">
        <v>41847</v>
      </c>
      <c r="B4997" s="35" t="s">
        <v>383</v>
      </c>
      <c r="C4997" s="37">
        <v>22.5</v>
      </c>
    </row>
    <row r="4998" spans="1:3">
      <c r="A4998" s="20">
        <v>41848</v>
      </c>
      <c r="B4998" s="35" t="s">
        <v>360</v>
      </c>
      <c r="C4998" s="37">
        <v>22.1</v>
      </c>
    </row>
    <row r="4999" spans="1:3">
      <c r="A4999" s="20">
        <v>41848</v>
      </c>
      <c r="B4999" s="35" t="s">
        <v>361</v>
      </c>
      <c r="C4999" s="37">
        <v>21.7</v>
      </c>
    </row>
    <row r="5000" spans="1:3">
      <c r="A5000" s="20">
        <v>41848</v>
      </c>
      <c r="B5000" s="35" t="s">
        <v>362</v>
      </c>
      <c r="C5000" s="37">
        <v>21.2</v>
      </c>
    </row>
    <row r="5001" spans="1:3">
      <c r="A5001" s="20">
        <v>41848</v>
      </c>
      <c r="B5001" s="35" t="s">
        <v>363</v>
      </c>
      <c r="C5001" s="37">
        <v>20.9</v>
      </c>
    </row>
    <row r="5002" spans="1:3">
      <c r="A5002" s="20">
        <v>41848</v>
      </c>
      <c r="B5002" s="35" t="s">
        <v>364</v>
      </c>
      <c r="C5002" s="37">
        <v>21.2</v>
      </c>
    </row>
    <row r="5003" spans="1:3">
      <c r="A5003" s="20">
        <v>41848</v>
      </c>
      <c r="B5003" s="35" t="s">
        <v>365</v>
      </c>
      <c r="C5003" s="37">
        <v>22.6</v>
      </c>
    </row>
    <row r="5004" spans="1:3">
      <c r="A5004" s="20">
        <v>41848</v>
      </c>
      <c r="B5004" s="35" t="s">
        <v>366</v>
      </c>
      <c r="C5004" s="37">
        <v>24.5</v>
      </c>
    </row>
    <row r="5005" spans="1:3">
      <c r="A5005" s="20">
        <v>41848</v>
      </c>
      <c r="B5005" s="35" t="s">
        <v>367</v>
      </c>
      <c r="C5005" s="37">
        <v>26.6</v>
      </c>
    </row>
    <row r="5006" spans="1:3">
      <c r="A5006" s="20">
        <v>41848</v>
      </c>
      <c r="B5006" s="35" t="s">
        <v>368</v>
      </c>
      <c r="C5006" s="37">
        <v>28.7</v>
      </c>
    </row>
    <row r="5007" spans="1:3">
      <c r="A5007" s="20">
        <v>41848</v>
      </c>
      <c r="B5007" s="35" t="s">
        <v>369</v>
      </c>
      <c r="C5007" s="37">
        <v>30.2</v>
      </c>
    </row>
    <row r="5008" spans="1:3">
      <c r="A5008" s="20">
        <v>41848</v>
      </c>
      <c r="B5008" s="35" t="s">
        <v>370</v>
      </c>
      <c r="C5008" s="37">
        <v>30.2</v>
      </c>
    </row>
    <row r="5009" spans="1:3">
      <c r="A5009" s="20">
        <v>41848</v>
      </c>
      <c r="B5009" s="35" t="s">
        <v>371</v>
      </c>
      <c r="C5009" s="37">
        <v>31.6</v>
      </c>
    </row>
    <row r="5010" spans="1:3">
      <c r="A5010" s="20">
        <v>41848</v>
      </c>
      <c r="B5010" s="35" t="s">
        <v>372</v>
      </c>
      <c r="C5010" s="37">
        <v>32.299999999999997</v>
      </c>
    </row>
    <row r="5011" spans="1:3">
      <c r="A5011" s="20">
        <v>41848</v>
      </c>
      <c r="B5011" s="35" t="s">
        <v>373</v>
      </c>
      <c r="C5011" s="37">
        <v>31.8</v>
      </c>
    </row>
    <row r="5012" spans="1:3">
      <c r="A5012" s="20">
        <v>41848</v>
      </c>
      <c r="B5012" s="35" t="s">
        <v>374</v>
      </c>
      <c r="C5012" s="37">
        <v>32.700000000000003</v>
      </c>
    </row>
    <row r="5013" spans="1:3">
      <c r="A5013" s="20">
        <v>41848</v>
      </c>
      <c r="B5013" s="35" t="s">
        <v>375</v>
      </c>
      <c r="C5013" s="37">
        <v>32.4</v>
      </c>
    </row>
    <row r="5014" spans="1:3">
      <c r="A5014" s="20">
        <v>41848</v>
      </c>
      <c r="B5014" s="35" t="s">
        <v>376</v>
      </c>
      <c r="C5014" s="37">
        <v>30.9</v>
      </c>
    </row>
    <row r="5015" spans="1:3">
      <c r="A5015" s="20">
        <v>41848</v>
      </c>
      <c r="B5015" s="35" t="s">
        <v>377</v>
      </c>
      <c r="C5015" s="37">
        <v>28.5</v>
      </c>
    </row>
    <row r="5016" spans="1:3">
      <c r="A5016" s="20">
        <v>41848</v>
      </c>
      <c r="B5016" s="35" t="s">
        <v>378</v>
      </c>
      <c r="C5016" s="37">
        <v>27.4</v>
      </c>
    </row>
    <row r="5017" spans="1:3">
      <c r="A5017" s="20">
        <v>41848</v>
      </c>
      <c r="B5017" s="35" t="s">
        <v>379</v>
      </c>
      <c r="C5017" s="37">
        <v>26.1</v>
      </c>
    </row>
    <row r="5018" spans="1:3">
      <c r="A5018" s="20">
        <v>41848</v>
      </c>
      <c r="B5018" s="35" t="s">
        <v>380</v>
      </c>
      <c r="C5018" s="37">
        <v>24.6</v>
      </c>
    </row>
    <row r="5019" spans="1:3">
      <c r="A5019" s="20">
        <v>41848</v>
      </c>
      <c r="B5019" s="35" t="s">
        <v>381</v>
      </c>
      <c r="C5019" s="37">
        <v>23.6</v>
      </c>
    </row>
    <row r="5020" spans="1:3">
      <c r="A5020" s="20">
        <v>41848</v>
      </c>
      <c r="B5020" s="35" t="s">
        <v>382</v>
      </c>
      <c r="C5020" s="37">
        <v>23.7</v>
      </c>
    </row>
    <row r="5021" spans="1:3">
      <c r="A5021" s="20">
        <v>41848</v>
      </c>
      <c r="B5021" s="35" t="s">
        <v>383</v>
      </c>
      <c r="C5021" s="37">
        <v>23.8</v>
      </c>
    </row>
    <row r="5022" spans="1:3">
      <c r="A5022" s="20">
        <v>41849</v>
      </c>
      <c r="B5022" s="35" t="s">
        <v>360</v>
      </c>
      <c r="C5022" s="37">
        <v>23.3</v>
      </c>
    </row>
    <row r="5023" spans="1:3">
      <c r="A5023" s="20">
        <v>41849</v>
      </c>
      <c r="B5023" s="35" t="s">
        <v>361</v>
      </c>
      <c r="C5023" s="37">
        <v>22.7</v>
      </c>
    </row>
    <row r="5024" spans="1:3">
      <c r="A5024" s="20">
        <v>41849</v>
      </c>
      <c r="B5024" s="35" t="s">
        <v>362</v>
      </c>
      <c r="C5024" s="37">
        <v>22.1</v>
      </c>
    </row>
    <row r="5025" spans="1:3">
      <c r="A5025" s="20">
        <v>41849</v>
      </c>
      <c r="B5025" s="35" t="s">
        <v>363</v>
      </c>
      <c r="C5025" s="37">
        <v>21.2</v>
      </c>
    </row>
    <row r="5026" spans="1:3">
      <c r="A5026" s="20">
        <v>41849</v>
      </c>
      <c r="B5026" s="35" t="s">
        <v>364</v>
      </c>
      <c r="C5026" s="37">
        <v>21.2</v>
      </c>
    </row>
    <row r="5027" spans="1:3">
      <c r="A5027" s="20">
        <v>41849</v>
      </c>
      <c r="B5027" s="35" t="s">
        <v>365</v>
      </c>
      <c r="C5027" s="37">
        <v>22</v>
      </c>
    </row>
    <row r="5028" spans="1:3">
      <c r="A5028" s="20">
        <v>41849</v>
      </c>
      <c r="B5028" s="35" t="s">
        <v>366</v>
      </c>
      <c r="C5028" s="37">
        <v>24.4</v>
      </c>
    </row>
    <row r="5029" spans="1:3">
      <c r="A5029" s="20">
        <v>41849</v>
      </c>
      <c r="B5029" s="35" t="s">
        <v>367</v>
      </c>
      <c r="C5029" s="37">
        <v>27.3</v>
      </c>
    </row>
    <row r="5030" spans="1:3">
      <c r="A5030" s="20">
        <v>41849</v>
      </c>
      <c r="B5030" s="35" t="s">
        <v>368</v>
      </c>
      <c r="C5030" s="37">
        <v>30.1</v>
      </c>
    </row>
    <row r="5031" spans="1:3">
      <c r="A5031" s="20">
        <v>41849</v>
      </c>
      <c r="B5031" s="35" t="s">
        <v>369</v>
      </c>
      <c r="C5031" s="37">
        <v>30.6</v>
      </c>
    </row>
    <row r="5032" spans="1:3">
      <c r="A5032" s="20">
        <v>41849</v>
      </c>
      <c r="B5032" s="35" t="s">
        <v>370</v>
      </c>
      <c r="C5032" s="37">
        <v>30.4</v>
      </c>
    </row>
    <row r="5033" spans="1:3">
      <c r="A5033" s="20">
        <v>41849</v>
      </c>
      <c r="B5033" s="35" t="s">
        <v>371</v>
      </c>
      <c r="C5033" s="37">
        <v>25</v>
      </c>
    </row>
    <row r="5034" spans="1:3">
      <c r="A5034" s="20">
        <v>41849</v>
      </c>
      <c r="B5034" s="35" t="s">
        <v>372</v>
      </c>
      <c r="C5034" s="37">
        <v>21.3</v>
      </c>
    </row>
    <row r="5035" spans="1:3">
      <c r="A5035" s="20">
        <v>41849</v>
      </c>
      <c r="B5035" s="35" t="s">
        <v>373</v>
      </c>
      <c r="C5035" s="37">
        <v>19.399999999999999</v>
      </c>
    </row>
    <row r="5036" spans="1:3">
      <c r="A5036" s="20">
        <v>41849</v>
      </c>
      <c r="B5036" s="35" t="s">
        <v>374</v>
      </c>
      <c r="C5036" s="37">
        <v>18.3</v>
      </c>
    </row>
    <row r="5037" spans="1:3">
      <c r="A5037" s="20">
        <v>41849</v>
      </c>
      <c r="B5037" s="35" t="s">
        <v>375</v>
      </c>
      <c r="C5037" s="37">
        <v>17.100000000000001</v>
      </c>
    </row>
    <row r="5038" spans="1:3">
      <c r="A5038" s="20">
        <v>41849</v>
      </c>
      <c r="B5038" s="35" t="s">
        <v>376</v>
      </c>
      <c r="C5038" s="37">
        <v>16</v>
      </c>
    </row>
    <row r="5039" spans="1:3">
      <c r="A5039" s="20">
        <v>41849</v>
      </c>
      <c r="B5039" s="35" t="s">
        <v>377</v>
      </c>
      <c r="C5039" s="37">
        <v>15.3</v>
      </c>
    </row>
    <row r="5040" spans="1:3">
      <c r="A5040" s="20">
        <v>41849</v>
      </c>
      <c r="B5040" s="35" t="s">
        <v>378</v>
      </c>
      <c r="C5040" s="37">
        <v>15.1</v>
      </c>
    </row>
    <row r="5041" spans="1:3">
      <c r="A5041" s="20">
        <v>41849</v>
      </c>
      <c r="B5041" s="35" t="s">
        <v>379</v>
      </c>
      <c r="C5041" s="37">
        <v>14.8</v>
      </c>
    </row>
    <row r="5042" spans="1:3">
      <c r="A5042" s="20">
        <v>41849</v>
      </c>
      <c r="B5042" s="35" t="s">
        <v>380</v>
      </c>
      <c r="C5042" s="37">
        <v>14.2</v>
      </c>
    </row>
    <row r="5043" spans="1:3">
      <c r="A5043" s="20">
        <v>41849</v>
      </c>
      <c r="B5043" s="35" t="s">
        <v>381</v>
      </c>
      <c r="C5043" s="37">
        <v>14.3</v>
      </c>
    </row>
    <row r="5044" spans="1:3">
      <c r="A5044" s="20">
        <v>41849</v>
      </c>
      <c r="B5044" s="35" t="s">
        <v>382</v>
      </c>
      <c r="C5044" s="37">
        <v>14.6</v>
      </c>
    </row>
    <row r="5045" spans="1:3">
      <c r="A5045" s="20">
        <v>41849</v>
      </c>
      <c r="B5045" s="35" t="s">
        <v>383</v>
      </c>
      <c r="C5045" s="37">
        <v>14.4</v>
      </c>
    </row>
    <row r="5046" spans="1:3">
      <c r="A5046" s="20">
        <v>41850</v>
      </c>
      <c r="B5046" s="35" t="s">
        <v>360</v>
      </c>
      <c r="C5046" s="37">
        <v>14.3</v>
      </c>
    </row>
    <row r="5047" spans="1:3">
      <c r="A5047" s="20">
        <v>41850</v>
      </c>
      <c r="B5047" s="35" t="s">
        <v>361</v>
      </c>
      <c r="C5047" s="37">
        <v>14.2</v>
      </c>
    </row>
    <row r="5048" spans="1:3">
      <c r="A5048" s="20">
        <v>41850</v>
      </c>
      <c r="B5048" s="35" t="s">
        <v>362</v>
      </c>
      <c r="C5048" s="37">
        <v>14.3</v>
      </c>
    </row>
    <row r="5049" spans="1:3">
      <c r="A5049" s="20">
        <v>41850</v>
      </c>
      <c r="B5049" s="35" t="s">
        <v>363</v>
      </c>
      <c r="C5049" s="37">
        <v>14.2</v>
      </c>
    </row>
    <row r="5050" spans="1:3">
      <c r="A5050" s="20">
        <v>41850</v>
      </c>
      <c r="B5050" s="35" t="s">
        <v>364</v>
      </c>
      <c r="C5050" s="37">
        <v>14.1</v>
      </c>
    </row>
    <row r="5051" spans="1:3">
      <c r="A5051" s="20">
        <v>41850</v>
      </c>
      <c r="B5051" s="35" t="s">
        <v>365</v>
      </c>
      <c r="C5051" s="37">
        <v>14.5</v>
      </c>
    </row>
    <row r="5052" spans="1:3">
      <c r="A5052" s="20">
        <v>41850</v>
      </c>
      <c r="B5052" s="35" t="s">
        <v>366</v>
      </c>
      <c r="C5052" s="37">
        <v>14.6</v>
      </c>
    </row>
    <row r="5053" spans="1:3">
      <c r="A5053" s="20">
        <v>41850</v>
      </c>
      <c r="B5053" s="35" t="s">
        <v>367</v>
      </c>
      <c r="C5053" s="37">
        <v>15.5</v>
      </c>
    </row>
    <row r="5054" spans="1:3">
      <c r="A5054" s="20">
        <v>41850</v>
      </c>
      <c r="B5054" s="35" t="s">
        <v>368</v>
      </c>
      <c r="C5054" s="37">
        <v>16.2</v>
      </c>
    </row>
    <row r="5055" spans="1:3">
      <c r="A5055" s="20">
        <v>41850</v>
      </c>
      <c r="B5055" s="35" t="s">
        <v>369</v>
      </c>
      <c r="C5055" s="37">
        <v>17</v>
      </c>
    </row>
    <row r="5056" spans="1:3">
      <c r="A5056" s="20">
        <v>41850</v>
      </c>
      <c r="B5056" s="35" t="s">
        <v>370</v>
      </c>
      <c r="C5056" s="37">
        <v>18</v>
      </c>
    </row>
    <row r="5057" spans="1:3">
      <c r="A5057" s="20">
        <v>41850</v>
      </c>
      <c r="B5057" s="35" t="s">
        <v>371</v>
      </c>
      <c r="C5057" s="37">
        <v>18.5</v>
      </c>
    </row>
    <row r="5058" spans="1:3">
      <c r="A5058" s="20">
        <v>41850</v>
      </c>
      <c r="B5058" s="35" t="s">
        <v>372</v>
      </c>
      <c r="C5058" s="37">
        <v>18.8</v>
      </c>
    </row>
    <row r="5059" spans="1:3">
      <c r="A5059" s="20">
        <v>41850</v>
      </c>
      <c r="B5059" s="35" t="s">
        <v>373</v>
      </c>
      <c r="C5059" s="37">
        <v>16.8</v>
      </c>
    </row>
    <row r="5060" spans="1:3">
      <c r="A5060" s="20">
        <v>41850</v>
      </c>
      <c r="B5060" s="35" t="s">
        <v>374</v>
      </c>
      <c r="C5060" s="37">
        <v>16.600000000000001</v>
      </c>
    </row>
    <row r="5061" spans="1:3">
      <c r="A5061" s="20">
        <v>41850</v>
      </c>
      <c r="B5061" s="35" t="s">
        <v>375</v>
      </c>
      <c r="C5061" s="37">
        <v>16.399999999999999</v>
      </c>
    </row>
    <row r="5062" spans="1:3">
      <c r="A5062" s="20">
        <v>41850</v>
      </c>
      <c r="B5062" s="35" t="s">
        <v>376</v>
      </c>
      <c r="C5062" s="37">
        <v>16.600000000000001</v>
      </c>
    </row>
    <row r="5063" spans="1:3">
      <c r="A5063" s="20">
        <v>41850</v>
      </c>
      <c r="B5063" s="35" t="s">
        <v>377</v>
      </c>
      <c r="C5063" s="37">
        <v>15.6</v>
      </c>
    </row>
    <row r="5064" spans="1:3">
      <c r="A5064" s="20">
        <v>41850</v>
      </c>
      <c r="B5064" s="35" t="s">
        <v>378</v>
      </c>
      <c r="C5064" s="37">
        <v>14.7</v>
      </c>
    </row>
    <row r="5065" spans="1:3">
      <c r="A5065" s="20">
        <v>41850</v>
      </c>
      <c r="B5065" s="35" t="s">
        <v>379</v>
      </c>
      <c r="C5065" s="37">
        <v>14.5</v>
      </c>
    </row>
    <row r="5066" spans="1:3">
      <c r="A5066" s="20">
        <v>41850</v>
      </c>
      <c r="B5066" s="35" t="s">
        <v>380</v>
      </c>
      <c r="C5066" s="37">
        <v>14.2</v>
      </c>
    </row>
    <row r="5067" spans="1:3">
      <c r="A5067" s="20">
        <v>41850</v>
      </c>
      <c r="B5067" s="35" t="s">
        <v>381</v>
      </c>
      <c r="C5067" s="37">
        <v>14</v>
      </c>
    </row>
    <row r="5068" spans="1:3">
      <c r="A5068" s="20">
        <v>41850</v>
      </c>
      <c r="B5068" s="35" t="s">
        <v>382</v>
      </c>
      <c r="C5068" s="37">
        <v>13.9</v>
      </c>
    </row>
    <row r="5069" spans="1:3">
      <c r="A5069" s="20">
        <v>41850</v>
      </c>
      <c r="B5069" s="35" t="s">
        <v>383</v>
      </c>
      <c r="C5069" s="37">
        <v>13.8</v>
      </c>
    </row>
    <row r="5070" spans="1:3">
      <c r="A5070" s="20">
        <v>41851</v>
      </c>
      <c r="B5070" s="35" t="s">
        <v>360</v>
      </c>
      <c r="C5070" s="37">
        <v>13.5</v>
      </c>
    </row>
    <row r="5071" spans="1:3">
      <c r="A5071" s="20">
        <v>41851</v>
      </c>
      <c r="B5071" s="35" t="s">
        <v>361</v>
      </c>
      <c r="C5071" s="37">
        <v>13.6</v>
      </c>
    </row>
    <row r="5072" spans="1:3">
      <c r="A5072" s="20">
        <v>41851</v>
      </c>
      <c r="B5072" s="35" t="s">
        <v>362</v>
      </c>
      <c r="C5072" s="37">
        <v>13.5</v>
      </c>
    </row>
    <row r="5073" spans="1:3">
      <c r="A5073" s="20">
        <v>41851</v>
      </c>
      <c r="B5073" s="35" t="s">
        <v>363</v>
      </c>
      <c r="C5073" s="37">
        <v>13.5</v>
      </c>
    </row>
    <row r="5074" spans="1:3">
      <c r="A5074" s="20">
        <v>41851</v>
      </c>
      <c r="B5074" s="35" t="s">
        <v>364</v>
      </c>
      <c r="C5074" s="37">
        <v>13.8</v>
      </c>
    </row>
    <row r="5075" spans="1:3">
      <c r="A5075" s="20">
        <v>41851</v>
      </c>
      <c r="B5075" s="35" t="s">
        <v>365</v>
      </c>
      <c r="C5075" s="37">
        <v>14</v>
      </c>
    </row>
    <row r="5076" spans="1:3">
      <c r="A5076" s="20">
        <v>41851</v>
      </c>
      <c r="B5076" s="35" t="s">
        <v>366</v>
      </c>
      <c r="C5076" s="37">
        <v>14.4</v>
      </c>
    </row>
    <row r="5077" spans="1:3">
      <c r="A5077" s="20">
        <v>41851</v>
      </c>
      <c r="B5077" s="35" t="s">
        <v>367</v>
      </c>
      <c r="C5077" s="37">
        <v>16</v>
      </c>
    </row>
    <row r="5078" spans="1:3">
      <c r="A5078" s="20">
        <v>41851</v>
      </c>
      <c r="B5078" s="35" t="s">
        <v>368</v>
      </c>
      <c r="C5078" s="37">
        <v>17.2</v>
      </c>
    </row>
    <row r="5079" spans="1:3">
      <c r="A5079" s="20">
        <v>41851</v>
      </c>
      <c r="B5079" s="35" t="s">
        <v>369</v>
      </c>
      <c r="C5079" s="37">
        <v>18.7</v>
      </c>
    </row>
    <row r="5080" spans="1:3">
      <c r="A5080" s="20">
        <v>41851</v>
      </c>
      <c r="B5080" s="35" t="s">
        <v>370</v>
      </c>
      <c r="C5080" s="37">
        <v>20.399999999999999</v>
      </c>
    </row>
    <row r="5081" spans="1:3">
      <c r="A5081" s="20">
        <v>41851</v>
      </c>
      <c r="B5081" s="35" t="s">
        <v>371</v>
      </c>
      <c r="C5081" s="37">
        <v>20.8</v>
      </c>
    </row>
    <row r="5082" spans="1:3">
      <c r="A5082" s="20">
        <v>41851</v>
      </c>
      <c r="B5082" s="35" t="s">
        <v>372</v>
      </c>
      <c r="C5082" s="37">
        <v>20.100000000000001</v>
      </c>
    </row>
    <row r="5083" spans="1:3">
      <c r="A5083" s="20">
        <v>41851</v>
      </c>
      <c r="B5083" s="35" t="s">
        <v>373</v>
      </c>
      <c r="C5083" s="37">
        <v>19.899999999999999</v>
      </c>
    </row>
    <row r="5084" spans="1:3">
      <c r="A5084" s="20">
        <v>41851</v>
      </c>
      <c r="B5084" s="35" t="s">
        <v>374</v>
      </c>
      <c r="C5084" s="37">
        <v>19</v>
      </c>
    </row>
    <row r="5085" spans="1:3">
      <c r="A5085" s="20">
        <v>41851</v>
      </c>
      <c r="B5085" s="35" t="s">
        <v>375</v>
      </c>
      <c r="C5085" s="37">
        <v>18.2</v>
      </c>
    </row>
    <row r="5086" spans="1:3">
      <c r="A5086" s="20">
        <v>41851</v>
      </c>
      <c r="B5086" s="35" t="s">
        <v>376</v>
      </c>
      <c r="C5086" s="37">
        <v>17.8</v>
      </c>
    </row>
    <row r="5087" spans="1:3">
      <c r="A5087" s="20">
        <v>41851</v>
      </c>
      <c r="B5087" s="35" t="s">
        <v>377</v>
      </c>
      <c r="C5087" s="37">
        <v>17.5</v>
      </c>
    </row>
    <row r="5088" spans="1:3">
      <c r="A5088" s="20">
        <v>41851</v>
      </c>
      <c r="B5088" s="35" t="s">
        <v>378</v>
      </c>
      <c r="C5088" s="37">
        <v>17.5</v>
      </c>
    </row>
    <row r="5089" spans="1:3">
      <c r="A5089" s="20">
        <v>41851</v>
      </c>
      <c r="B5089" s="35" t="s">
        <v>379</v>
      </c>
      <c r="C5089" s="37">
        <v>17.600000000000001</v>
      </c>
    </row>
    <row r="5090" spans="1:3">
      <c r="A5090" s="20">
        <v>41851</v>
      </c>
      <c r="B5090" s="35" t="s">
        <v>380</v>
      </c>
      <c r="C5090" s="37">
        <v>17.8</v>
      </c>
    </row>
    <row r="5091" spans="1:3">
      <c r="A5091" s="20">
        <v>41851</v>
      </c>
      <c r="B5091" s="35" t="s">
        <v>381</v>
      </c>
      <c r="C5091" s="37">
        <v>18</v>
      </c>
    </row>
    <row r="5092" spans="1:3">
      <c r="A5092" s="20">
        <v>41851</v>
      </c>
      <c r="B5092" s="35" t="s">
        <v>382</v>
      </c>
      <c r="C5092" s="37">
        <v>18</v>
      </c>
    </row>
    <row r="5093" spans="1:3">
      <c r="A5093" s="20">
        <v>41851</v>
      </c>
      <c r="B5093" s="35" t="s">
        <v>383</v>
      </c>
      <c r="C5093" s="37">
        <v>18</v>
      </c>
    </row>
    <row r="5094" spans="1:3">
      <c r="A5094" s="20">
        <v>41852</v>
      </c>
      <c r="B5094" s="35" t="s">
        <v>360</v>
      </c>
      <c r="C5094" s="37">
        <v>18.399999999999999</v>
      </c>
    </row>
    <row r="5095" spans="1:3">
      <c r="A5095" s="20">
        <v>41852</v>
      </c>
      <c r="B5095" s="35" t="s">
        <v>361</v>
      </c>
      <c r="C5095" s="37">
        <v>18.8</v>
      </c>
    </row>
    <row r="5096" spans="1:3">
      <c r="A5096" s="20">
        <v>41852</v>
      </c>
      <c r="B5096" s="35" t="s">
        <v>362</v>
      </c>
      <c r="C5096" s="37">
        <v>19.100000000000001</v>
      </c>
    </row>
    <row r="5097" spans="1:3">
      <c r="A5097" s="20">
        <v>41852</v>
      </c>
      <c r="B5097" s="35" t="s">
        <v>363</v>
      </c>
      <c r="C5097" s="37">
        <v>19.5</v>
      </c>
    </row>
    <row r="5098" spans="1:3">
      <c r="A5098" s="20">
        <v>41852</v>
      </c>
      <c r="B5098" s="35" t="s">
        <v>364</v>
      </c>
      <c r="C5098" s="37">
        <v>19.2</v>
      </c>
    </row>
    <row r="5099" spans="1:3">
      <c r="A5099" s="20">
        <v>41852</v>
      </c>
      <c r="B5099" s="35" t="s">
        <v>365</v>
      </c>
      <c r="C5099" s="37">
        <v>19.5</v>
      </c>
    </row>
    <row r="5100" spans="1:3">
      <c r="A5100" s="20">
        <v>41852</v>
      </c>
      <c r="B5100" s="35" t="s">
        <v>366</v>
      </c>
      <c r="C5100" s="37">
        <v>19.600000000000001</v>
      </c>
    </row>
    <row r="5101" spans="1:3">
      <c r="A5101" s="20">
        <v>41852</v>
      </c>
      <c r="B5101" s="35" t="s">
        <v>367</v>
      </c>
      <c r="C5101" s="37">
        <v>19.2</v>
      </c>
    </row>
    <row r="5102" spans="1:3">
      <c r="A5102" s="20">
        <v>41852</v>
      </c>
      <c r="B5102" s="35" t="s">
        <v>368</v>
      </c>
      <c r="C5102" s="37">
        <v>19.899999999999999</v>
      </c>
    </row>
    <row r="5103" spans="1:3">
      <c r="A5103" s="20">
        <v>41852</v>
      </c>
      <c r="B5103" s="35" t="s">
        <v>369</v>
      </c>
      <c r="C5103" s="37">
        <v>22.3</v>
      </c>
    </row>
    <row r="5104" spans="1:3">
      <c r="A5104" s="20">
        <v>41852</v>
      </c>
      <c r="B5104" s="35" t="s">
        <v>370</v>
      </c>
      <c r="C5104" s="37">
        <v>24.5</v>
      </c>
    </row>
    <row r="5105" spans="1:3">
      <c r="A5105" s="20">
        <v>41852</v>
      </c>
      <c r="B5105" s="35" t="s">
        <v>371</v>
      </c>
      <c r="C5105" s="37">
        <v>25.6</v>
      </c>
    </row>
    <row r="5106" spans="1:3">
      <c r="A5106" s="20">
        <v>41852</v>
      </c>
      <c r="B5106" s="35" t="s">
        <v>372</v>
      </c>
      <c r="C5106" s="37">
        <v>26.1</v>
      </c>
    </row>
    <row r="5107" spans="1:3">
      <c r="A5107" s="20">
        <v>41852</v>
      </c>
      <c r="B5107" s="35" t="s">
        <v>373</v>
      </c>
      <c r="C5107" s="37">
        <v>26.9</v>
      </c>
    </row>
    <row r="5108" spans="1:3">
      <c r="A5108" s="20">
        <v>41852</v>
      </c>
      <c r="B5108" s="35" t="s">
        <v>374</v>
      </c>
      <c r="C5108" s="37">
        <v>26.5</v>
      </c>
    </row>
    <row r="5109" spans="1:3">
      <c r="A5109" s="20">
        <v>41852</v>
      </c>
      <c r="B5109" s="35" t="s">
        <v>375</v>
      </c>
      <c r="C5109" s="37">
        <v>25.7</v>
      </c>
    </row>
    <row r="5110" spans="1:3">
      <c r="A5110" s="20">
        <v>41852</v>
      </c>
      <c r="B5110" s="35" t="s">
        <v>376</v>
      </c>
      <c r="C5110" s="37">
        <v>24.3</v>
      </c>
    </row>
    <row r="5111" spans="1:3">
      <c r="A5111" s="20">
        <v>41852</v>
      </c>
      <c r="B5111" s="35" t="s">
        <v>377</v>
      </c>
      <c r="C5111" s="37">
        <v>22.7</v>
      </c>
    </row>
    <row r="5112" spans="1:3">
      <c r="A5112" s="20">
        <v>41852</v>
      </c>
      <c r="B5112" s="35" t="s">
        <v>378</v>
      </c>
      <c r="C5112" s="37">
        <v>21.2</v>
      </c>
    </row>
    <row r="5113" spans="1:3">
      <c r="A5113" s="20">
        <v>41852</v>
      </c>
      <c r="B5113" s="35" t="s">
        <v>379</v>
      </c>
      <c r="C5113" s="37">
        <v>20.8</v>
      </c>
    </row>
    <row r="5114" spans="1:3">
      <c r="A5114" s="20">
        <v>41852</v>
      </c>
      <c r="B5114" s="35" t="s">
        <v>380</v>
      </c>
      <c r="C5114" s="37">
        <v>18.899999999999999</v>
      </c>
    </row>
    <row r="5115" spans="1:3">
      <c r="A5115" s="20">
        <v>41852</v>
      </c>
      <c r="B5115" s="35" t="s">
        <v>381</v>
      </c>
      <c r="C5115" s="37">
        <v>18.600000000000001</v>
      </c>
    </row>
    <row r="5116" spans="1:3">
      <c r="A5116" s="20">
        <v>41852</v>
      </c>
      <c r="B5116" s="35" t="s">
        <v>382</v>
      </c>
      <c r="C5116" s="37">
        <v>17.600000000000001</v>
      </c>
    </row>
    <row r="5117" spans="1:3">
      <c r="A5117" s="20">
        <v>41852</v>
      </c>
      <c r="B5117" s="35" t="s">
        <v>383</v>
      </c>
      <c r="C5117" s="37">
        <v>16.7</v>
      </c>
    </row>
    <row r="5118" spans="1:3">
      <c r="A5118" s="20">
        <v>41853</v>
      </c>
      <c r="B5118" s="35" t="s">
        <v>360</v>
      </c>
      <c r="C5118" s="37">
        <v>16</v>
      </c>
    </row>
    <row r="5119" spans="1:3">
      <c r="A5119" s="20">
        <v>41853</v>
      </c>
      <c r="B5119" s="35" t="s">
        <v>361</v>
      </c>
      <c r="C5119" s="37">
        <v>15.4</v>
      </c>
    </row>
    <row r="5120" spans="1:3">
      <c r="A5120" s="20">
        <v>41853</v>
      </c>
      <c r="B5120" s="35" t="s">
        <v>362</v>
      </c>
      <c r="C5120" s="37">
        <v>15.1</v>
      </c>
    </row>
    <row r="5121" spans="1:3">
      <c r="A5121" s="20">
        <v>41853</v>
      </c>
      <c r="B5121" s="35" t="s">
        <v>363</v>
      </c>
      <c r="C5121" s="37">
        <v>14.3</v>
      </c>
    </row>
    <row r="5122" spans="1:3">
      <c r="A5122" s="20">
        <v>41853</v>
      </c>
      <c r="B5122" s="35" t="s">
        <v>364</v>
      </c>
      <c r="C5122" s="37">
        <v>14.8</v>
      </c>
    </row>
    <row r="5123" spans="1:3">
      <c r="A5123" s="20">
        <v>41853</v>
      </c>
      <c r="B5123" s="35" t="s">
        <v>365</v>
      </c>
      <c r="C5123" s="37">
        <v>16</v>
      </c>
    </row>
    <row r="5124" spans="1:3">
      <c r="A5124" s="20">
        <v>41853</v>
      </c>
      <c r="B5124" s="35" t="s">
        <v>366</v>
      </c>
      <c r="C5124" s="37">
        <v>18.8</v>
      </c>
    </row>
    <row r="5125" spans="1:3">
      <c r="A5125" s="20">
        <v>41853</v>
      </c>
      <c r="B5125" s="35" t="s">
        <v>367</v>
      </c>
      <c r="C5125" s="37">
        <v>21.9</v>
      </c>
    </row>
    <row r="5126" spans="1:3">
      <c r="A5126" s="20">
        <v>41853</v>
      </c>
      <c r="B5126" s="35" t="s">
        <v>368</v>
      </c>
      <c r="C5126" s="37">
        <v>24.2</v>
      </c>
    </row>
    <row r="5127" spans="1:3">
      <c r="A5127" s="20">
        <v>41853</v>
      </c>
      <c r="B5127" s="35" t="s">
        <v>369</v>
      </c>
      <c r="C5127" s="37">
        <v>25.6</v>
      </c>
    </row>
    <row r="5128" spans="1:3">
      <c r="A5128" s="20">
        <v>41853</v>
      </c>
      <c r="B5128" s="35" t="s">
        <v>370</v>
      </c>
      <c r="C5128" s="37">
        <v>27</v>
      </c>
    </row>
    <row r="5129" spans="1:3">
      <c r="A5129" s="20">
        <v>41853</v>
      </c>
      <c r="B5129" s="35" t="s">
        <v>371</v>
      </c>
      <c r="C5129" s="37">
        <v>28.3</v>
      </c>
    </row>
    <row r="5130" spans="1:3">
      <c r="A5130" s="20">
        <v>41853</v>
      </c>
      <c r="B5130" s="35" t="s">
        <v>372</v>
      </c>
      <c r="C5130" s="37">
        <v>29.3</v>
      </c>
    </row>
    <row r="5131" spans="1:3">
      <c r="A5131" s="20">
        <v>41853</v>
      </c>
      <c r="B5131" s="35" t="s">
        <v>373</v>
      </c>
      <c r="C5131" s="37">
        <v>29.2</v>
      </c>
    </row>
    <row r="5132" spans="1:3">
      <c r="A5132" s="20">
        <v>41853</v>
      </c>
      <c r="B5132" s="35" t="s">
        <v>374</v>
      </c>
      <c r="C5132" s="37">
        <v>28.6</v>
      </c>
    </row>
    <row r="5133" spans="1:3">
      <c r="A5133" s="20">
        <v>41853</v>
      </c>
      <c r="B5133" s="35" t="s">
        <v>375</v>
      </c>
      <c r="C5133" s="37">
        <v>27.5</v>
      </c>
    </row>
    <row r="5134" spans="1:3">
      <c r="A5134" s="20">
        <v>41853</v>
      </c>
      <c r="B5134" s="35" t="s">
        <v>376</v>
      </c>
      <c r="C5134" s="37">
        <v>25.5</v>
      </c>
    </row>
    <row r="5135" spans="1:3">
      <c r="A5135" s="20">
        <v>41853</v>
      </c>
      <c r="B5135" s="35" t="s">
        <v>377</v>
      </c>
      <c r="C5135" s="37">
        <v>23.9</v>
      </c>
    </row>
    <row r="5136" spans="1:3">
      <c r="A5136" s="20">
        <v>41853</v>
      </c>
      <c r="B5136" s="35" t="s">
        <v>378</v>
      </c>
      <c r="C5136" s="37">
        <v>21.5</v>
      </c>
    </row>
    <row r="5137" spans="1:3">
      <c r="A5137" s="20">
        <v>41853</v>
      </c>
      <c r="B5137" s="35" t="s">
        <v>379</v>
      </c>
      <c r="C5137" s="37">
        <v>19.5</v>
      </c>
    </row>
    <row r="5138" spans="1:3">
      <c r="A5138" s="20">
        <v>41853</v>
      </c>
      <c r="B5138" s="35" t="s">
        <v>380</v>
      </c>
      <c r="C5138" s="37">
        <v>17.600000000000001</v>
      </c>
    </row>
    <row r="5139" spans="1:3">
      <c r="A5139" s="20">
        <v>41853</v>
      </c>
      <c r="B5139" s="35" t="s">
        <v>381</v>
      </c>
      <c r="C5139" s="37">
        <v>16.899999999999999</v>
      </c>
    </row>
    <row r="5140" spans="1:3">
      <c r="A5140" s="20">
        <v>41853</v>
      </c>
      <c r="B5140" s="35" t="s">
        <v>382</v>
      </c>
      <c r="C5140" s="37">
        <v>16.7</v>
      </c>
    </row>
    <row r="5141" spans="1:3">
      <c r="A5141" s="20">
        <v>41853</v>
      </c>
      <c r="B5141" s="35" t="s">
        <v>383</v>
      </c>
      <c r="C5141" s="37">
        <v>16</v>
      </c>
    </row>
    <row r="5142" spans="1:3">
      <c r="A5142" s="20">
        <v>41854</v>
      </c>
      <c r="B5142" s="35" t="s">
        <v>360</v>
      </c>
      <c r="C5142" s="37">
        <v>15.5</v>
      </c>
    </row>
    <row r="5143" spans="1:3">
      <c r="A5143" s="20">
        <v>41854</v>
      </c>
      <c r="B5143" s="35" t="s">
        <v>361</v>
      </c>
      <c r="C5143" s="37">
        <v>15.4</v>
      </c>
    </row>
    <row r="5144" spans="1:3">
      <c r="A5144" s="20">
        <v>41854</v>
      </c>
      <c r="B5144" s="35" t="s">
        <v>362</v>
      </c>
      <c r="C5144" s="37">
        <v>14.9</v>
      </c>
    </row>
    <row r="5145" spans="1:3">
      <c r="A5145" s="20">
        <v>41854</v>
      </c>
      <c r="B5145" s="35" t="s">
        <v>363</v>
      </c>
      <c r="C5145" s="37">
        <v>14.8</v>
      </c>
    </row>
    <row r="5146" spans="1:3">
      <c r="A5146" s="20">
        <v>41854</v>
      </c>
      <c r="B5146" s="35" t="s">
        <v>364</v>
      </c>
      <c r="C5146" s="37">
        <v>15.3</v>
      </c>
    </row>
    <row r="5147" spans="1:3">
      <c r="A5147" s="20">
        <v>41854</v>
      </c>
      <c r="B5147" s="35" t="s">
        <v>365</v>
      </c>
      <c r="C5147" s="37">
        <v>16.7</v>
      </c>
    </row>
    <row r="5148" spans="1:3">
      <c r="A5148" s="20">
        <v>41854</v>
      </c>
      <c r="B5148" s="35" t="s">
        <v>366</v>
      </c>
      <c r="C5148" s="37">
        <v>19.399999999999999</v>
      </c>
    </row>
    <row r="5149" spans="1:3">
      <c r="A5149" s="20">
        <v>41854</v>
      </c>
      <c r="B5149" s="35" t="s">
        <v>367</v>
      </c>
      <c r="C5149" s="37">
        <v>22.8</v>
      </c>
    </row>
    <row r="5150" spans="1:3">
      <c r="A5150" s="20">
        <v>41854</v>
      </c>
      <c r="B5150" s="35" t="s">
        <v>368</v>
      </c>
      <c r="C5150" s="37">
        <v>26.5</v>
      </c>
    </row>
    <row r="5151" spans="1:3">
      <c r="A5151" s="20">
        <v>41854</v>
      </c>
      <c r="B5151" s="35" t="s">
        <v>369</v>
      </c>
      <c r="C5151" s="37">
        <v>27.8</v>
      </c>
    </row>
    <row r="5152" spans="1:3">
      <c r="A5152" s="20">
        <v>41854</v>
      </c>
      <c r="B5152" s="35" t="s">
        <v>370</v>
      </c>
      <c r="C5152" s="37">
        <v>29.3</v>
      </c>
    </row>
    <row r="5153" spans="1:3">
      <c r="A5153" s="20">
        <v>41854</v>
      </c>
      <c r="B5153" s="35" t="s">
        <v>371</v>
      </c>
      <c r="C5153" s="37">
        <v>30.6</v>
      </c>
    </row>
    <row r="5154" spans="1:3">
      <c r="A5154" s="20">
        <v>41854</v>
      </c>
      <c r="B5154" s="35" t="s">
        <v>372</v>
      </c>
      <c r="C5154" s="37">
        <v>31.1</v>
      </c>
    </row>
    <row r="5155" spans="1:3">
      <c r="A5155" s="20">
        <v>41854</v>
      </c>
      <c r="B5155" s="35" t="s">
        <v>373</v>
      </c>
      <c r="C5155" s="37">
        <v>31.9</v>
      </c>
    </row>
    <row r="5156" spans="1:3">
      <c r="A5156" s="20">
        <v>41854</v>
      </c>
      <c r="B5156" s="35" t="s">
        <v>374</v>
      </c>
      <c r="C5156" s="37">
        <v>31.5</v>
      </c>
    </row>
    <row r="5157" spans="1:3">
      <c r="A5157" s="20">
        <v>41854</v>
      </c>
      <c r="B5157" s="35" t="s">
        <v>375</v>
      </c>
      <c r="C5157" s="37">
        <v>30.4</v>
      </c>
    </row>
    <row r="5158" spans="1:3">
      <c r="A5158" s="20">
        <v>41854</v>
      </c>
      <c r="B5158" s="35" t="s">
        <v>376</v>
      </c>
      <c r="C5158" s="37">
        <v>28.5</v>
      </c>
    </row>
    <row r="5159" spans="1:3">
      <c r="A5159" s="20">
        <v>41854</v>
      </c>
      <c r="B5159" s="35" t="s">
        <v>377</v>
      </c>
      <c r="C5159" s="37">
        <v>27.5</v>
      </c>
    </row>
    <row r="5160" spans="1:3">
      <c r="A5160" s="20">
        <v>41854</v>
      </c>
      <c r="B5160" s="35" t="s">
        <v>378</v>
      </c>
      <c r="C5160" s="37">
        <v>24.3</v>
      </c>
    </row>
    <row r="5161" spans="1:3">
      <c r="A5161" s="20">
        <v>41854</v>
      </c>
      <c r="B5161" s="35" t="s">
        <v>379</v>
      </c>
      <c r="C5161" s="37">
        <v>22.3</v>
      </c>
    </row>
    <row r="5162" spans="1:3">
      <c r="A5162" s="20">
        <v>41854</v>
      </c>
      <c r="B5162" s="35" t="s">
        <v>380</v>
      </c>
      <c r="C5162" s="37">
        <v>22.3</v>
      </c>
    </row>
    <row r="5163" spans="1:3">
      <c r="A5163" s="20">
        <v>41854</v>
      </c>
      <c r="B5163" s="35" t="s">
        <v>381</v>
      </c>
      <c r="C5163" s="37">
        <v>21.6</v>
      </c>
    </row>
    <row r="5164" spans="1:3">
      <c r="A5164" s="20">
        <v>41854</v>
      </c>
      <c r="B5164" s="35" t="s">
        <v>382</v>
      </c>
      <c r="C5164" s="37">
        <v>20.9</v>
      </c>
    </row>
    <row r="5165" spans="1:3">
      <c r="A5165" s="20">
        <v>41854</v>
      </c>
      <c r="B5165" s="35" t="s">
        <v>383</v>
      </c>
      <c r="C5165" s="37">
        <v>20.2</v>
      </c>
    </row>
    <row r="5166" spans="1:3">
      <c r="A5166" s="20">
        <v>41855</v>
      </c>
      <c r="B5166" s="35" t="s">
        <v>360</v>
      </c>
      <c r="C5166" s="37">
        <v>19.899999999999999</v>
      </c>
    </row>
    <row r="5167" spans="1:3">
      <c r="A5167" s="20">
        <v>41855</v>
      </c>
      <c r="B5167" s="35" t="s">
        <v>361</v>
      </c>
      <c r="C5167" s="37">
        <v>19.899999999999999</v>
      </c>
    </row>
    <row r="5168" spans="1:3">
      <c r="A5168" s="20">
        <v>41855</v>
      </c>
      <c r="B5168" s="35" t="s">
        <v>362</v>
      </c>
      <c r="C5168" s="37">
        <v>18.8</v>
      </c>
    </row>
    <row r="5169" spans="1:3">
      <c r="A5169" s="20">
        <v>41855</v>
      </c>
      <c r="B5169" s="35" t="s">
        <v>363</v>
      </c>
      <c r="C5169" s="37">
        <v>18.600000000000001</v>
      </c>
    </row>
    <row r="5170" spans="1:3">
      <c r="A5170" s="20">
        <v>41855</v>
      </c>
      <c r="B5170" s="35" t="s">
        <v>364</v>
      </c>
      <c r="C5170" s="37">
        <v>17.899999999999999</v>
      </c>
    </row>
    <row r="5171" spans="1:3">
      <c r="A5171" s="20">
        <v>41855</v>
      </c>
      <c r="B5171" s="35" t="s">
        <v>365</v>
      </c>
      <c r="C5171" s="37">
        <v>19.2</v>
      </c>
    </row>
    <row r="5172" spans="1:3">
      <c r="A5172" s="20">
        <v>41855</v>
      </c>
      <c r="B5172" s="35" t="s">
        <v>366</v>
      </c>
      <c r="C5172" s="37">
        <v>21.8</v>
      </c>
    </row>
    <row r="5173" spans="1:3">
      <c r="A5173" s="20">
        <v>41855</v>
      </c>
      <c r="B5173" s="35" t="s">
        <v>367</v>
      </c>
      <c r="C5173" s="37">
        <v>23.5</v>
      </c>
    </row>
    <row r="5174" spans="1:3">
      <c r="A5174" s="20">
        <v>41855</v>
      </c>
      <c r="B5174" s="35" t="s">
        <v>368</v>
      </c>
      <c r="C5174" s="37">
        <v>25</v>
      </c>
    </row>
    <row r="5175" spans="1:3">
      <c r="A5175" s="20">
        <v>41855</v>
      </c>
      <c r="B5175" s="35" t="s">
        <v>369</v>
      </c>
      <c r="C5175" s="37">
        <v>27.4</v>
      </c>
    </row>
    <row r="5176" spans="1:3">
      <c r="A5176" s="20">
        <v>41855</v>
      </c>
      <c r="B5176" s="35" t="s">
        <v>370</v>
      </c>
      <c r="C5176" s="37">
        <v>28.6</v>
      </c>
    </row>
    <row r="5177" spans="1:3">
      <c r="A5177" s="20">
        <v>41855</v>
      </c>
      <c r="B5177" s="35" t="s">
        <v>371</v>
      </c>
      <c r="C5177" s="37">
        <v>28.3</v>
      </c>
    </row>
    <row r="5178" spans="1:3">
      <c r="A5178" s="20">
        <v>41855</v>
      </c>
      <c r="B5178" s="35" t="s">
        <v>372</v>
      </c>
      <c r="C5178" s="37">
        <v>25.4</v>
      </c>
    </row>
    <row r="5179" spans="1:3">
      <c r="A5179" s="20">
        <v>41855</v>
      </c>
      <c r="B5179" s="35" t="s">
        <v>373</v>
      </c>
      <c r="C5179" s="37">
        <v>22</v>
      </c>
    </row>
    <row r="5180" spans="1:3">
      <c r="A5180" s="20">
        <v>41855</v>
      </c>
      <c r="B5180" s="35" t="s">
        <v>374</v>
      </c>
      <c r="C5180" s="37">
        <v>19.7</v>
      </c>
    </row>
    <row r="5181" spans="1:3">
      <c r="A5181" s="20">
        <v>41855</v>
      </c>
      <c r="B5181" s="35" t="s">
        <v>375</v>
      </c>
      <c r="C5181" s="37">
        <v>18.8</v>
      </c>
    </row>
    <row r="5182" spans="1:3">
      <c r="A5182" s="20">
        <v>41855</v>
      </c>
      <c r="B5182" s="35" t="s">
        <v>376</v>
      </c>
      <c r="C5182" s="37">
        <v>19</v>
      </c>
    </row>
    <row r="5183" spans="1:3">
      <c r="A5183" s="20">
        <v>41855</v>
      </c>
      <c r="B5183" s="35" t="s">
        <v>377</v>
      </c>
      <c r="C5183" s="37">
        <v>17.5</v>
      </c>
    </row>
    <row r="5184" spans="1:3">
      <c r="A5184" s="20">
        <v>41855</v>
      </c>
      <c r="B5184" s="35" t="s">
        <v>378</v>
      </c>
      <c r="C5184" s="37">
        <v>16.8</v>
      </c>
    </row>
    <row r="5185" spans="1:3">
      <c r="A5185" s="20">
        <v>41855</v>
      </c>
      <c r="B5185" s="35" t="s">
        <v>379</v>
      </c>
      <c r="C5185" s="37">
        <v>16.2</v>
      </c>
    </row>
    <row r="5186" spans="1:3">
      <c r="A5186" s="20">
        <v>41855</v>
      </c>
      <c r="B5186" s="35" t="s">
        <v>380</v>
      </c>
      <c r="C5186" s="37">
        <v>15.9</v>
      </c>
    </row>
    <row r="5187" spans="1:3">
      <c r="A5187" s="20">
        <v>41855</v>
      </c>
      <c r="B5187" s="35" t="s">
        <v>381</v>
      </c>
      <c r="C5187" s="37">
        <v>15.9</v>
      </c>
    </row>
    <row r="5188" spans="1:3">
      <c r="A5188" s="20">
        <v>41855</v>
      </c>
      <c r="B5188" s="35" t="s">
        <v>382</v>
      </c>
      <c r="C5188" s="37">
        <v>15.9</v>
      </c>
    </row>
    <row r="5189" spans="1:3">
      <c r="A5189" s="20">
        <v>41855</v>
      </c>
      <c r="B5189" s="35" t="s">
        <v>383</v>
      </c>
      <c r="C5189" s="37">
        <v>15.9</v>
      </c>
    </row>
    <row r="5190" spans="1:3">
      <c r="A5190" s="20">
        <v>41856</v>
      </c>
      <c r="B5190" s="35" t="s">
        <v>360</v>
      </c>
      <c r="C5190" s="37">
        <v>15.9</v>
      </c>
    </row>
    <row r="5191" spans="1:3">
      <c r="A5191" s="20">
        <v>41856</v>
      </c>
      <c r="B5191" s="35" t="s">
        <v>361</v>
      </c>
      <c r="C5191" s="37">
        <v>15.9</v>
      </c>
    </row>
    <row r="5192" spans="1:3">
      <c r="A5192" s="20">
        <v>41856</v>
      </c>
      <c r="B5192" s="35" t="s">
        <v>362</v>
      </c>
      <c r="C5192" s="37">
        <v>15.8</v>
      </c>
    </row>
    <row r="5193" spans="1:3">
      <c r="A5193" s="20">
        <v>41856</v>
      </c>
      <c r="B5193" s="35" t="s">
        <v>363</v>
      </c>
      <c r="C5193" s="37">
        <v>15.6</v>
      </c>
    </row>
    <row r="5194" spans="1:3">
      <c r="A5194" s="20">
        <v>41856</v>
      </c>
      <c r="B5194" s="35" t="s">
        <v>364</v>
      </c>
      <c r="C5194" s="37">
        <v>16</v>
      </c>
    </row>
    <row r="5195" spans="1:3">
      <c r="A5195" s="20">
        <v>41856</v>
      </c>
      <c r="B5195" s="35" t="s">
        <v>365</v>
      </c>
      <c r="C5195" s="37">
        <v>16.7</v>
      </c>
    </row>
    <row r="5196" spans="1:3">
      <c r="A5196" s="20">
        <v>41856</v>
      </c>
      <c r="B5196" s="35" t="s">
        <v>366</v>
      </c>
      <c r="C5196" s="37">
        <v>17.7</v>
      </c>
    </row>
    <row r="5197" spans="1:3">
      <c r="A5197" s="20">
        <v>41856</v>
      </c>
      <c r="B5197" s="35" t="s">
        <v>367</v>
      </c>
      <c r="C5197" s="37">
        <v>20.2</v>
      </c>
    </row>
    <row r="5198" spans="1:3">
      <c r="A5198" s="20">
        <v>41856</v>
      </c>
      <c r="B5198" s="35" t="s">
        <v>368</v>
      </c>
      <c r="C5198" s="37">
        <v>23.2</v>
      </c>
    </row>
    <row r="5199" spans="1:3">
      <c r="A5199" s="20">
        <v>41856</v>
      </c>
      <c r="B5199" s="35" t="s">
        <v>369</v>
      </c>
      <c r="C5199" s="37">
        <v>24.5</v>
      </c>
    </row>
    <row r="5200" spans="1:3">
      <c r="A5200" s="20">
        <v>41856</v>
      </c>
      <c r="B5200" s="35" t="s">
        <v>370</v>
      </c>
      <c r="C5200" s="37">
        <v>26</v>
      </c>
    </row>
    <row r="5201" spans="1:3">
      <c r="A5201" s="20">
        <v>41856</v>
      </c>
      <c r="B5201" s="35" t="s">
        <v>371</v>
      </c>
      <c r="C5201" s="37">
        <v>27.3</v>
      </c>
    </row>
    <row r="5202" spans="1:3">
      <c r="A5202" s="20">
        <v>41856</v>
      </c>
      <c r="B5202" s="35" t="s">
        <v>372</v>
      </c>
      <c r="C5202" s="37">
        <v>28.1</v>
      </c>
    </row>
    <row r="5203" spans="1:3">
      <c r="A5203" s="20">
        <v>41856</v>
      </c>
      <c r="B5203" s="35" t="s">
        <v>373</v>
      </c>
      <c r="C5203" s="37">
        <v>29</v>
      </c>
    </row>
    <row r="5204" spans="1:3">
      <c r="A5204" s="20">
        <v>41856</v>
      </c>
      <c r="B5204" s="35" t="s">
        <v>374</v>
      </c>
      <c r="C5204" s="37">
        <v>29</v>
      </c>
    </row>
    <row r="5205" spans="1:3">
      <c r="A5205" s="20">
        <v>41856</v>
      </c>
      <c r="B5205" s="35" t="s">
        <v>375</v>
      </c>
      <c r="C5205" s="37">
        <v>28</v>
      </c>
    </row>
    <row r="5206" spans="1:3">
      <c r="A5206" s="20">
        <v>41856</v>
      </c>
      <c r="B5206" s="35" t="s">
        <v>376</v>
      </c>
      <c r="C5206" s="37">
        <v>26.8</v>
      </c>
    </row>
    <row r="5207" spans="1:3">
      <c r="A5207" s="20">
        <v>41856</v>
      </c>
      <c r="B5207" s="35" t="s">
        <v>377</v>
      </c>
      <c r="C5207" s="37">
        <v>25.1</v>
      </c>
    </row>
    <row r="5208" spans="1:3">
      <c r="A5208" s="20">
        <v>41856</v>
      </c>
      <c r="B5208" s="35" t="s">
        <v>378</v>
      </c>
      <c r="C5208" s="37">
        <v>23.7</v>
      </c>
    </row>
    <row r="5209" spans="1:3">
      <c r="A5209" s="20">
        <v>41856</v>
      </c>
      <c r="B5209" s="35" t="s">
        <v>379</v>
      </c>
      <c r="C5209" s="37">
        <v>22.5</v>
      </c>
    </row>
    <row r="5210" spans="1:3">
      <c r="A5210" s="20">
        <v>41856</v>
      </c>
      <c r="B5210" s="35" t="s">
        <v>380</v>
      </c>
      <c r="C5210" s="37">
        <v>21.7</v>
      </c>
    </row>
    <row r="5211" spans="1:3">
      <c r="A5211" s="20">
        <v>41856</v>
      </c>
      <c r="B5211" s="35" t="s">
        <v>381</v>
      </c>
      <c r="C5211" s="37">
        <v>21.1</v>
      </c>
    </row>
    <row r="5212" spans="1:3">
      <c r="A5212" s="20">
        <v>41856</v>
      </c>
      <c r="B5212" s="35" t="s">
        <v>382</v>
      </c>
      <c r="C5212" s="37">
        <v>19.899999999999999</v>
      </c>
    </row>
    <row r="5213" spans="1:3">
      <c r="A5213" s="20">
        <v>41856</v>
      </c>
      <c r="B5213" s="35" t="s">
        <v>383</v>
      </c>
      <c r="C5213" s="37">
        <v>19.3</v>
      </c>
    </row>
    <row r="5214" spans="1:3">
      <c r="A5214" s="20">
        <v>41857</v>
      </c>
      <c r="B5214" s="35" t="s">
        <v>360</v>
      </c>
      <c r="C5214" s="37">
        <v>18.899999999999999</v>
      </c>
    </row>
    <row r="5215" spans="1:3">
      <c r="A5215" s="20">
        <v>41857</v>
      </c>
      <c r="B5215" s="35" t="s">
        <v>361</v>
      </c>
      <c r="C5215" s="37">
        <v>18.5</v>
      </c>
    </row>
    <row r="5216" spans="1:3">
      <c r="A5216" s="20">
        <v>41857</v>
      </c>
      <c r="B5216" s="35" t="s">
        <v>362</v>
      </c>
      <c r="C5216" s="37">
        <v>17.899999999999999</v>
      </c>
    </row>
    <row r="5217" spans="1:3">
      <c r="A5217" s="20">
        <v>41857</v>
      </c>
      <c r="B5217" s="35" t="s">
        <v>363</v>
      </c>
      <c r="C5217" s="37">
        <v>17.600000000000001</v>
      </c>
    </row>
    <row r="5218" spans="1:3">
      <c r="A5218" s="20">
        <v>41857</v>
      </c>
      <c r="B5218" s="35" t="s">
        <v>364</v>
      </c>
      <c r="C5218" s="37">
        <v>17.899999999999999</v>
      </c>
    </row>
    <row r="5219" spans="1:3">
      <c r="A5219" s="20">
        <v>41857</v>
      </c>
      <c r="B5219" s="35" t="s">
        <v>365</v>
      </c>
      <c r="C5219" s="37">
        <v>18.899999999999999</v>
      </c>
    </row>
    <row r="5220" spans="1:3">
      <c r="A5220" s="20">
        <v>41857</v>
      </c>
      <c r="B5220" s="35" t="s">
        <v>366</v>
      </c>
      <c r="C5220" s="37">
        <v>20.8</v>
      </c>
    </row>
    <row r="5221" spans="1:3">
      <c r="A5221" s="20">
        <v>41857</v>
      </c>
      <c r="B5221" s="35" t="s">
        <v>367</v>
      </c>
      <c r="C5221" s="37">
        <v>23.5</v>
      </c>
    </row>
    <row r="5222" spans="1:3">
      <c r="A5222" s="20">
        <v>41857</v>
      </c>
      <c r="B5222" s="35" t="s">
        <v>368</v>
      </c>
      <c r="C5222" s="37">
        <v>26</v>
      </c>
    </row>
    <row r="5223" spans="1:3">
      <c r="A5223" s="20">
        <v>41857</v>
      </c>
      <c r="B5223" s="35" t="s">
        <v>369</v>
      </c>
      <c r="C5223" s="37">
        <v>29.2</v>
      </c>
    </row>
    <row r="5224" spans="1:3">
      <c r="A5224" s="20">
        <v>41857</v>
      </c>
      <c r="B5224" s="35" t="s">
        <v>370</v>
      </c>
      <c r="C5224" s="37">
        <v>30.8</v>
      </c>
    </row>
    <row r="5225" spans="1:3">
      <c r="A5225" s="20">
        <v>41857</v>
      </c>
      <c r="B5225" s="35" t="s">
        <v>371</v>
      </c>
      <c r="C5225" s="37">
        <v>31.8</v>
      </c>
    </row>
    <row r="5226" spans="1:3">
      <c r="A5226" s="20">
        <v>41857</v>
      </c>
      <c r="B5226" s="35" t="s">
        <v>372</v>
      </c>
      <c r="C5226" s="37">
        <v>30.6</v>
      </c>
    </row>
    <row r="5227" spans="1:3">
      <c r="A5227" s="20">
        <v>41857</v>
      </c>
      <c r="B5227" s="35" t="s">
        <v>373</v>
      </c>
      <c r="C5227" s="37">
        <v>30.3</v>
      </c>
    </row>
    <row r="5228" spans="1:3">
      <c r="A5228" s="20">
        <v>41857</v>
      </c>
      <c r="B5228" s="35" t="s">
        <v>374</v>
      </c>
      <c r="C5228" s="37">
        <v>31.1</v>
      </c>
    </row>
    <row r="5229" spans="1:3">
      <c r="A5229" s="20">
        <v>41857</v>
      </c>
      <c r="B5229" s="35" t="s">
        <v>375</v>
      </c>
      <c r="C5229" s="37">
        <v>30.6</v>
      </c>
    </row>
    <row r="5230" spans="1:3">
      <c r="A5230" s="20">
        <v>41857</v>
      </c>
      <c r="B5230" s="35" t="s">
        <v>376</v>
      </c>
      <c r="C5230" s="37">
        <v>28.7</v>
      </c>
    </row>
    <row r="5231" spans="1:3">
      <c r="A5231" s="20">
        <v>41857</v>
      </c>
      <c r="B5231" s="35" t="s">
        <v>377</v>
      </c>
      <c r="C5231" s="37">
        <v>26.8</v>
      </c>
    </row>
    <row r="5232" spans="1:3">
      <c r="A5232" s="20">
        <v>41857</v>
      </c>
      <c r="B5232" s="35" t="s">
        <v>378</v>
      </c>
      <c r="C5232" s="37">
        <v>24.9</v>
      </c>
    </row>
    <row r="5233" spans="1:3">
      <c r="A5233" s="20">
        <v>41857</v>
      </c>
      <c r="B5233" s="35" t="s">
        <v>379</v>
      </c>
      <c r="C5233" s="37">
        <v>23.9</v>
      </c>
    </row>
    <row r="5234" spans="1:3">
      <c r="A5234" s="20">
        <v>41857</v>
      </c>
      <c r="B5234" s="35" t="s">
        <v>380</v>
      </c>
      <c r="C5234" s="37">
        <v>23.7</v>
      </c>
    </row>
    <row r="5235" spans="1:3">
      <c r="A5235" s="20">
        <v>41857</v>
      </c>
      <c r="B5235" s="35" t="s">
        <v>381</v>
      </c>
      <c r="C5235" s="37">
        <v>22.5</v>
      </c>
    </row>
    <row r="5236" spans="1:3">
      <c r="A5236" s="20">
        <v>41857</v>
      </c>
      <c r="B5236" s="35" t="s">
        <v>382</v>
      </c>
      <c r="C5236" s="37">
        <v>21.7</v>
      </c>
    </row>
    <row r="5237" spans="1:3">
      <c r="A5237" s="20">
        <v>41857</v>
      </c>
      <c r="B5237" s="35" t="s">
        <v>383</v>
      </c>
      <c r="C5237" s="37">
        <v>21.1</v>
      </c>
    </row>
    <row r="5238" spans="1:3">
      <c r="A5238" s="20">
        <v>41858</v>
      </c>
      <c r="B5238" s="35" t="s">
        <v>360</v>
      </c>
      <c r="C5238" s="37">
        <v>21</v>
      </c>
    </row>
    <row r="5239" spans="1:3">
      <c r="A5239" s="20">
        <v>41858</v>
      </c>
      <c r="B5239" s="35" t="s">
        <v>361</v>
      </c>
      <c r="C5239" s="37">
        <v>20.8</v>
      </c>
    </row>
    <row r="5240" spans="1:3">
      <c r="A5240" s="20">
        <v>41858</v>
      </c>
      <c r="B5240" s="35" t="s">
        <v>362</v>
      </c>
      <c r="C5240" s="37">
        <v>20.5</v>
      </c>
    </row>
    <row r="5241" spans="1:3">
      <c r="A5241" s="20">
        <v>41858</v>
      </c>
      <c r="B5241" s="35" t="s">
        <v>363</v>
      </c>
      <c r="C5241" s="37">
        <v>19.899999999999999</v>
      </c>
    </row>
    <row r="5242" spans="1:3">
      <c r="A5242" s="20">
        <v>41858</v>
      </c>
      <c r="B5242" s="35" t="s">
        <v>364</v>
      </c>
      <c r="C5242" s="37">
        <v>20.2</v>
      </c>
    </row>
    <row r="5243" spans="1:3">
      <c r="A5243" s="20">
        <v>41858</v>
      </c>
      <c r="B5243" s="35" t="s">
        <v>365</v>
      </c>
      <c r="C5243" s="37">
        <v>22</v>
      </c>
    </row>
    <row r="5244" spans="1:3">
      <c r="A5244" s="20">
        <v>41858</v>
      </c>
      <c r="B5244" s="35" t="s">
        <v>366</v>
      </c>
      <c r="C5244" s="37">
        <v>23.6</v>
      </c>
    </row>
    <row r="5245" spans="1:3">
      <c r="A5245" s="20">
        <v>41858</v>
      </c>
      <c r="B5245" s="35" t="s">
        <v>367</v>
      </c>
      <c r="C5245" s="37">
        <v>26.5</v>
      </c>
    </row>
    <row r="5246" spans="1:3">
      <c r="A5246" s="20">
        <v>41858</v>
      </c>
      <c r="B5246" s="35" t="s">
        <v>368</v>
      </c>
      <c r="C5246" s="37">
        <v>28.6</v>
      </c>
    </row>
    <row r="5247" spans="1:3">
      <c r="A5247" s="20">
        <v>41858</v>
      </c>
      <c r="B5247" s="35" t="s">
        <v>369</v>
      </c>
      <c r="C5247" s="37">
        <v>31</v>
      </c>
    </row>
    <row r="5248" spans="1:3">
      <c r="A5248" s="20">
        <v>41858</v>
      </c>
      <c r="B5248" s="35" t="s">
        <v>370</v>
      </c>
      <c r="C5248" s="37">
        <v>31.6</v>
      </c>
    </row>
    <row r="5249" spans="1:3">
      <c r="A5249" s="20">
        <v>41858</v>
      </c>
      <c r="B5249" s="35" t="s">
        <v>371</v>
      </c>
      <c r="C5249" s="37">
        <v>32</v>
      </c>
    </row>
    <row r="5250" spans="1:3">
      <c r="A5250" s="20">
        <v>41858</v>
      </c>
      <c r="B5250" s="35" t="s">
        <v>372</v>
      </c>
      <c r="C5250" s="37">
        <v>29.9</v>
      </c>
    </row>
    <row r="5251" spans="1:3">
      <c r="A5251" s="20">
        <v>41858</v>
      </c>
      <c r="B5251" s="35" t="s">
        <v>373</v>
      </c>
      <c r="C5251" s="37">
        <v>31.9</v>
      </c>
    </row>
    <row r="5252" spans="1:3">
      <c r="A5252" s="20">
        <v>41858</v>
      </c>
      <c r="B5252" s="35" t="s">
        <v>374</v>
      </c>
      <c r="C5252" s="37">
        <v>30.4</v>
      </c>
    </row>
    <row r="5253" spans="1:3">
      <c r="A5253" s="20">
        <v>41858</v>
      </c>
      <c r="B5253" s="35" t="s">
        <v>375</v>
      </c>
      <c r="C5253" s="37">
        <v>30.3</v>
      </c>
    </row>
    <row r="5254" spans="1:3">
      <c r="A5254" s="20">
        <v>41858</v>
      </c>
      <c r="B5254" s="35" t="s">
        <v>376</v>
      </c>
      <c r="C5254" s="37">
        <v>29.7</v>
      </c>
    </row>
    <row r="5255" spans="1:3">
      <c r="A5255" s="20">
        <v>41858</v>
      </c>
      <c r="B5255" s="35" t="s">
        <v>377</v>
      </c>
      <c r="C5255" s="37">
        <v>27.3</v>
      </c>
    </row>
    <row r="5256" spans="1:3">
      <c r="A5256" s="20">
        <v>41858</v>
      </c>
      <c r="B5256" s="35" t="s">
        <v>378</v>
      </c>
      <c r="C5256" s="37">
        <v>26.1</v>
      </c>
    </row>
    <row r="5257" spans="1:3">
      <c r="A5257" s="20">
        <v>41858</v>
      </c>
      <c r="B5257" s="35" t="s">
        <v>379</v>
      </c>
      <c r="C5257" s="37">
        <v>25.2</v>
      </c>
    </row>
    <row r="5258" spans="1:3">
      <c r="A5258" s="20">
        <v>41858</v>
      </c>
      <c r="B5258" s="35" t="s">
        <v>380</v>
      </c>
      <c r="C5258" s="37">
        <v>24.6</v>
      </c>
    </row>
    <row r="5259" spans="1:3">
      <c r="A5259" s="20">
        <v>41858</v>
      </c>
      <c r="B5259" s="35" t="s">
        <v>381</v>
      </c>
      <c r="C5259" s="37">
        <v>24.4</v>
      </c>
    </row>
    <row r="5260" spans="1:3">
      <c r="A5260" s="20">
        <v>41858</v>
      </c>
      <c r="B5260" s="35" t="s">
        <v>382</v>
      </c>
      <c r="C5260" s="37">
        <v>23.8</v>
      </c>
    </row>
    <row r="5261" spans="1:3">
      <c r="A5261" s="20">
        <v>41858</v>
      </c>
      <c r="B5261" s="35" t="s">
        <v>383</v>
      </c>
      <c r="C5261" s="37">
        <v>23.5</v>
      </c>
    </row>
    <row r="5262" spans="1:3">
      <c r="A5262" s="20">
        <v>41859</v>
      </c>
      <c r="B5262" s="35" t="s">
        <v>360</v>
      </c>
      <c r="C5262" s="37">
        <v>22.4</v>
      </c>
    </row>
    <row r="5263" spans="1:3">
      <c r="A5263" s="20">
        <v>41859</v>
      </c>
      <c r="B5263" s="35" t="s">
        <v>361</v>
      </c>
      <c r="C5263" s="37">
        <v>22.3</v>
      </c>
    </row>
    <row r="5264" spans="1:3">
      <c r="A5264" s="20">
        <v>41859</v>
      </c>
      <c r="B5264" s="35" t="s">
        <v>362</v>
      </c>
      <c r="C5264" s="37">
        <v>23.9</v>
      </c>
    </row>
    <row r="5265" spans="1:3">
      <c r="A5265" s="20">
        <v>41859</v>
      </c>
      <c r="B5265" s="35" t="s">
        <v>363</v>
      </c>
      <c r="C5265" s="37">
        <v>23.9</v>
      </c>
    </row>
    <row r="5266" spans="1:3">
      <c r="A5266" s="20">
        <v>41859</v>
      </c>
      <c r="B5266" s="35" t="s">
        <v>364</v>
      </c>
      <c r="C5266" s="37">
        <v>24</v>
      </c>
    </row>
    <row r="5267" spans="1:3">
      <c r="A5267" s="20">
        <v>41859</v>
      </c>
      <c r="B5267" s="35" t="s">
        <v>365</v>
      </c>
      <c r="C5267" s="37">
        <v>24.6</v>
      </c>
    </row>
    <row r="5268" spans="1:3">
      <c r="A5268" s="20">
        <v>41859</v>
      </c>
      <c r="B5268" s="35" t="s">
        <v>366</v>
      </c>
      <c r="C5268" s="37">
        <v>26.1</v>
      </c>
    </row>
    <row r="5269" spans="1:3">
      <c r="A5269" s="20">
        <v>41859</v>
      </c>
      <c r="B5269" s="35" t="s">
        <v>367</v>
      </c>
      <c r="C5269" s="37">
        <v>25.6</v>
      </c>
    </row>
    <row r="5270" spans="1:3">
      <c r="A5270" s="20">
        <v>41859</v>
      </c>
      <c r="B5270" s="35" t="s">
        <v>368</v>
      </c>
      <c r="C5270" s="37">
        <v>26.5</v>
      </c>
    </row>
    <row r="5271" spans="1:3">
      <c r="A5271" s="20">
        <v>41859</v>
      </c>
      <c r="B5271" s="35" t="s">
        <v>369</v>
      </c>
      <c r="C5271" s="37">
        <v>27.4</v>
      </c>
    </row>
    <row r="5272" spans="1:3">
      <c r="A5272" s="20">
        <v>41859</v>
      </c>
      <c r="B5272" s="35" t="s">
        <v>370</v>
      </c>
      <c r="C5272" s="37">
        <v>29.4</v>
      </c>
    </row>
    <row r="5273" spans="1:3">
      <c r="A5273" s="20">
        <v>41859</v>
      </c>
      <c r="B5273" s="35" t="s">
        <v>371</v>
      </c>
      <c r="C5273" s="37">
        <v>30.5</v>
      </c>
    </row>
    <row r="5274" spans="1:3">
      <c r="A5274" s="20">
        <v>41859</v>
      </c>
      <c r="B5274" s="35" t="s">
        <v>372</v>
      </c>
      <c r="C5274" s="37">
        <v>31.2</v>
      </c>
    </row>
    <row r="5275" spans="1:3">
      <c r="A5275" s="20">
        <v>41859</v>
      </c>
      <c r="B5275" s="35" t="s">
        <v>373</v>
      </c>
      <c r="C5275" s="37">
        <v>31.6</v>
      </c>
    </row>
    <row r="5276" spans="1:3">
      <c r="A5276" s="20">
        <v>41859</v>
      </c>
      <c r="B5276" s="35" t="s">
        <v>374</v>
      </c>
      <c r="C5276" s="37">
        <v>32</v>
      </c>
    </row>
    <row r="5277" spans="1:3">
      <c r="A5277" s="20">
        <v>41859</v>
      </c>
      <c r="B5277" s="35" t="s">
        <v>375</v>
      </c>
      <c r="C5277" s="37">
        <v>31.1</v>
      </c>
    </row>
    <row r="5278" spans="1:3">
      <c r="A5278" s="20">
        <v>41859</v>
      </c>
      <c r="B5278" s="35" t="s">
        <v>376</v>
      </c>
      <c r="C5278" s="37">
        <v>29.9</v>
      </c>
    </row>
    <row r="5279" spans="1:3">
      <c r="A5279" s="20">
        <v>41859</v>
      </c>
      <c r="B5279" s="35" t="s">
        <v>377</v>
      </c>
      <c r="C5279" s="37">
        <v>28.3</v>
      </c>
    </row>
    <row r="5280" spans="1:3">
      <c r="A5280" s="20">
        <v>41859</v>
      </c>
      <c r="B5280" s="35" t="s">
        <v>378</v>
      </c>
      <c r="C5280" s="37">
        <v>27.1</v>
      </c>
    </row>
    <row r="5281" spans="1:3">
      <c r="A5281" s="20">
        <v>41859</v>
      </c>
      <c r="B5281" s="35" t="s">
        <v>379</v>
      </c>
      <c r="C5281" s="37">
        <v>26.5</v>
      </c>
    </row>
    <row r="5282" spans="1:3">
      <c r="A5282" s="20">
        <v>41859</v>
      </c>
      <c r="B5282" s="35" t="s">
        <v>380</v>
      </c>
      <c r="C5282" s="37">
        <v>25.8</v>
      </c>
    </row>
    <row r="5283" spans="1:3">
      <c r="A5283" s="20">
        <v>41859</v>
      </c>
      <c r="B5283" s="35" t="s">
        <v>381</v>
      </c>
      <c r="C5283" s="37">
        <v>24.4</v>
      </c>
    </row>
    <row r="5284" spans="1:3">
      <c r="A5284" s="20">
        <v>41859</v>
      </c>
      <c r="B5284" s="35" t="s">
        <v>382</v>
      </c>
      <c r="C5284" s="37">
        <v>23.2</v>
      </c>
    </row>
    <row r="5285" spans="1:3">
      <c r="A5285" s="20">
        <v>41859</v>
      </c>
      <c r="B5285" s="35" t="s">
        <v>383</v>
      </c>
      <c r="C5285" s="37">
        <v>22.4</v>
      </c>
    </row>
    <row r="5286" spans="1:3">
      <c r="A5286" s="20">
        <v>41860</v>
      </c>
      <c r="B5286" s="35" t="s">
        <v>360</v>
      </c>
      <c r="C5286" s="37">
        <v>21.3</v>
      </c>
    </row>
    <row r="5287" spans="1:3">
      <c r="A5287" s="20">
        <v>41860</v>
      </c>
      <c r="B5287" s="35" t="s">
        <v>361</v>
      </c>
      <c r="C5287" s="37">
        <v>20.7</v>
      </c>
    </row>
    <row r="5288" spans="1:3">
      <c r="A5288" s="20">
        <v>41860</v>
      </c>
      <c r="B5288" s="35" t="s">
        <v>362</v>
      </c>
      <c r="C5288" s="37">
        <v>19.8</v>
      </c>
    </row>
    <row r="5289" spans="1:3">
      <c r="A5289" s="20">
        <v>41860</v>
      </c>
      <c r="B5289" s="35" t="s">
        <v>363</v>
      </c>
      <c r="C5289" s="37">
        <v>19.5</v>
      </c>
    </row>
    <row r="5290" spans="1:3">
      <c r="A5290" s="20">
        <v>41860</v>
      </c>
      <c r="B5290" s="35" t="s">
        <v>364</v>
      </c>
      <c r="C5290" s="37">
        <v>20.2</v>
      </c>
    </row>
    <row r="5291" spans="1:3">
      <c r="A5291" s="20">
        <v>41860</v>
      </c>
      <c r="B5291" s="35" t="s">
        <v>365</v>
      </c>
      <c r="C5291" s="37">
        <v>20.9</v>
      </c>
    </row>
    <row r="5292" spans="1:3">
      <c r="A5292" s="20">
        <v>41860</v>
      </c>
      <c r="B5292" s="35" t="s">
        <v>366</v>
      </c>
      <c r="C5292" s="37">
        <v>23.4</v>
      </c>
    </row>
    <row r="5293" spans="1:3">
      <c r="A5293" s="20">
        <v>41860</v>
      </c>
      <c r="B5293" s="35" t="s">
        <v>367</v>
      </c>
      <c r="C5293" s="37">
        <v>26.6</v>
      </c>
    </row>
    <row r="5294" spans="1:3">
      <c r="A5294" s="20">
        <v>41860</v>
      </c>
      <c r="B5294" s="35" t="s">
        <v>368</v>
      </c>
      <c r="C5294" s="37">
        <v>28.5</v>
      </c>
    </row>
    <row r="5295" spans="1:3">
      <c r="A5295" s="20">
        <v>41860</v>
      </c>
      <c r="B5295" s="35" t="s">
        <v>369</v>
      </c>
      <c r="C5295" s="37">
        <v>30.7</v>
      </c>
    </row>
    <row r="5296" spans="1:3">
      <c r="A5296" s="20">
        <v>41860</v>
      </c>
      <c r="B5296" s="35" t="s">
        <v>370</v>
      </c>
      <c r="C5296" s="37">
        <v>30</v>
      </c>
    </row>
    <row r="5297" spans="1:3">
      <c r="A5297" s="20">
        <v>41860</v>
      </c>
      <c r="B5297" s="35" t="s">
        <v>371</v>
      </c>
      <c r="C5297" s="37">
        <v>30.3</v>
      </c>
    </row>
    <row r="5298" spans="1:3">
      <c r="A5298" s="20">
        <v>41860</v>
      </c>
      <c r="B5298" s="35" t="s">
        <v>372</v>
      </c>
      <c r="C5298" s="37">
        <v>29</v>
      </c>
    </row>
    <row r="5299" spans="1:3">
      <c r="A5299" s="20">
        <v>41860</v>
      </c>
      <c r="B5299" s="35" t="s">
        <v>373</v>
      </c>
      <c r="C5299" s="37">
        <v>30.6</v>
      </c>
    </row>
    <row r="5300" spans="1:3">
      <c r="A5300" s="20">
        <v>41860</v>
      </c>
      <c r="B5300" s="35" t="s">
        <v>374</v>
      </c>
      <c r="C5300" s="37">
        <v>28.3</v>
      </c>
    </row>
    <row r="5301" spans="1:3">
      <c r="A5301" s="20">
        <v>41860</v>
      </c>
      <c r="B5301" s="35" t="s">
        <v>375</v>
      </c>
      <c r="C5301" s="37">
        <v>26.5</v>
      </c>
    </row>
    <row r="5302" spans="1:3">
      <c r="A5302" s="20">
        <v>41860</v>
      </c>
      <c r="B5302" s="35" t="s">
        <v>376</v>
      </c>
      <c r="C5302" s="37">
        <v>24.3</v>
      </c>
    </row>
    <row r="5303" spans="1:3">
      <c r="A5303" s="20">
        <v>41860</v>
      </c>
      <c r="B5303" s="35" t="s">
        <v>377</v>
      </c>
      <c r="C5303" s="37">
        <v>23.7</v>
      </c>
    </row>
    <row r="5304" spans="1:3">
      <c r="A5304" s="20">
        <v>41860</v>
      </c>
      <c r="B5304" s="35" t="s">
        <v>378</v>
      </c>
      <c r="C5304" s="37">
        <v>23.3</v>
      </c>
    </row>
    <row r="5305" spans="1:3">
      <c r="A5305" s="20">
        <v>41860</v>
      </c>
      <c r="B5305" s="35" t="s">
        <v>379</v>
      </c>
      <c r="C5305" s="37">
        <v>22.7</v>
      </c>
    </row>
    <row r="5306" spans="1:3">
      <c r="A5306" s="20">
        <v>41860</v>
      </c>
      <c r="B5306" s="35" t="s">
        <v>380</v>
      </c>
      <c r="C5306" s="37">
        <v>22.4</v>
      </c>
    </row>
    <row r="5307" spans="1:3">
      <c r="A5307" s="20">
        <v>41860</v>
      </c>
      <c r="B5307" s="35" t="s">
        <v>381</v>
      </c>
      <c r="C5307" s="37">
        <v>22.1</v>
      </c>
    </row>
    <row r="5308" spans="1:3">
      <c r="A5308" s="20">
        <v>41860</v>
      </c>
      <c r="B5308" s="35" t="s">
        <v>382</v>
      </c>
      <c r="C5308" s="37">
        <v>21.5</v>
      </c>
    </row>
    <row r="5309" spans="1:3">
      <c r="A5309" s="20">
        <v>41860</v>
      </c>
      <c r="B5309" s="35" t="s">
        <v>383</v>
      </c>
      <c r="C5309" s="37">
        <v>20.7</v>
      </c>
    </row>
    <row r="5310" spans="1:3">
      <c r="A5310" s="20">
        <v>41861</v>
      </c>
      <c r="B5310" s="35" t="s">
        <v>360</v>
      </c>
      <c r="C5310" s="37">
        <v>20.2</v>
      </c>
    </row>
    <row r="5311" spans="1:3">
      <c r="A5311" s="20">
        <v>41861</v>
      </c>
      <c r="B5311" s="35" t="s">
        <v>361</v>
      </c>
      <c r="C5311" s="37">
        <v>20.2</v>
      </c>
    </row>
    <row r="5312" spans="1:3">
      <c r="A5312" s="20">
        <v>41861</v>
      </c>
      <c r="B5312" s="35" t="s">
        <v>362</v>
      </c>
      <c r="C5312" s="37">
        <v>20.399999999999999</v>
      </c>
    </row>
    <row r="5313" spans="1:3">
      <c r="A5313" s="20">
        <v>41861</v>
      </c>
      <c r="B5313" s="35" t="s">
        <v>363</v>
      </c>
      <c r="C5313" s="37">
        <v>20.2</v>
      </c>
    </row>
    <row r="5314" spans="1:3">
      <c r="A5314" s="20">
        <v>41861</v>
      </c>
      <c r="B5314" s="35" t="s">
        <v>364</v>
      </c>
      <c r="C5314" s="37">
        <v>20.3</v>
      </c>
    </row>
    <row r="5315" spans="1:3">
      <c r="A5315" s="20">
        <v>41861</v>
      </c>
      <c r="B5315" s="35" t="s">
        <v>365</v>
      </c>
      <c r="C5315" s="37">
        <v>21.5</v>
      </c>
    </row>
    <row r="5316" spans="1:3">
      <c r="A5316" s="20">
        <v>41861</v>
      </c>
      <c r="B5316" s="35" t="s">
        <v>366</v>
      </c>
      <c r="C5316" s="37">
        <v>23</v>
      </c>
    </row>
    <row r="5317" spans="1:3">
      <c r="A5317" s="20">
        <v>41861</v>
      </c>
      <c r="B5317" s="35" t="s">
        <v>367</v>
      </c>
      <c r="C5317" s="37">
        <v>24.8</v>
      </c>
    </row>
    <row r="5318" spans="1:3">
      <c r="A5318" s="20">
        <v>41861</v>
      </c>
      <c r="B5318" s="35" t="s">
        <v>368</v>
      </c>
      <c r="C5318" s="37">
        <v>25.7</v>
      </c>
    </row>
    <row r="5319" spans="1:3">
      <c r="A5319" s="20">
        <v>41861</v>
      </c>
      <c r="B5319" s="35" t="s">
        <v>369</v>
      </c>
      <c r="C5319" s="37">
        <v>27.3</v>
      </c>
    </row>
    <row r="5320" spans="1:3">
      <c r="A5320" s="20">
        <v>41861</v>
      </c>
      <c r="B5320" s="35" t="s">
        <v>370</v>
      </c>
      <c r="C5320" s="37">
        <v>27.7</v>
      </c>
    </row>
    <row r="5321" spans="1:3">
      <c r="A5321" s="20">
        <v>41861</v>
      </c>
      <c r="B5321" s="35" t="s">
        <v>371</v>
      </c>
      <c r="C5321" s="37">
        <v>28.6</v>
      </c>
    </row>
    <row r="5322" spans="1:3">
      <c r="A5322" s="20">
        <v>41861</v>
      </c>
      <c r="B5322" s="35" t="s">
        <v>372</v>
      </c>
      <c r="C5322" s="37">
        <v>26.9</v>
      </c>
    </row>
    <row r="5323" spans="1:3">
      <c r="A5323" s="20">
        <v>41861</v>
      </c>
      <c r="B5323" s="35" t="s">
        <v>373</v>
      </c>
      <c r="C5323" s="37">
        <v>20</v>
      </c>
    </row>
    <row r="5324" spans="1:3">
      <c r="A5324" s="20">
        <v>41861</v>
      </c>
      <c r="B5324" s="35" t="s">
        <v>374</v>
      </c>
      <c r="C5324" s="37">
        <v>20.100000000000001</v>
      </c>
    </row>
    <row r="5325" spans="1:3">
      <c r="A5325" s="20">
        <v>41861</v>
      </c>
      <c r="B5325" s="35" t="s">
        <v>375</v>
      </c>
      <c r="C5325" s="37">
        <v>21.7</v>
      </c>
    </row>
    <row r="5326" spans="1:3">
      <c r="A5326" s="20">
        <v>41861</v>
      </c>
      <c r="B5326" s="35" t="s">
        <v>376</v>
      </c>
      <c r="C5326" s="37">
        <v>21.4</v>
      </c>
    </row>
    <row r="5327" spans="1:3">
      <c r="A5327" s="20">
        <v>41861</v>
      </c>
      <c r="B5327" s="35" t="s">
        <v>377</v>
      </c>
      <c r="C5327" s="37">
        <v>21</v>
      </c>
    </row>
    <row r="5328" spans="1:3">
      <c r="A5328" s="20">
        <v>41861</v>
      </c>
      <c r="B5328" s="35" t="s">
        <v>378</v>
      </c>
      <c r="C5328" s="37">
        <v>19.399999999999999</v>
      </c>
    </row>
    <row r="5329" spans="1:3">
      <c r="A5329" s="20">
        <v>41861</v>
      </c>
      <c r="B5329" s="35" t="s">
        <v>379</v>
      </c>
      <c r="C5329" s="37">
        <v>19.2</v>
      </c>
    </row>
    <row r="5330" spans="1:3">
      <c r="A5330" s="20">
        <v>41861</v>
      </c>
      <c r="B5330" s="35" t="s">
        <v>380</v>
      </c>
      <c r="C5330" s="37">
        <v>19.100000000000001</v>
      </c>
    </row>
    <row r="5331" spans="1:3">
      <c r="A5331" s="20">
        <v>41861</v>
      </c>
      <c r="B5331" s="35" t="s">
        <v>381</v>
      </c>
      <c r="C5331" s="37">
        <v>18.7</v>
      </c>
    </row>
    <row r="5332" spans="1:3">
      <c r="A5332" s="20">
        <v>41861</v>
      </c>
      <c r="B5332" s="35" t="s">
        <v>382</v>
      </c>
      <c r="C5332" s="37">
        <v>18.7</v>
      </c>
    </row>
    <row r="5333" spans="1:3">
      <c r="A5333" s="20">
        <v>41861</v>
      </c>
      <c r="B5333" s="35" t="s">
        <v>383</v>
      </c>
      <c r="C5333" s="37">
        <v>18.399999999999999</v>
      </c>
    </row>
    <row r="5334" spans="1:3">
      <c r="A5334" s="20">
        <v>41862</v>
      </c>
      <c r="B5334" s="35" t="s">
        <v>360</v>
      </c>
      <c r="C5334" s="37">
        <v>18.100000000000001</v>
      </c>
    </row>
    <row r="5335" spans="1:3">
      <c r="A5335" s="20">
        <v>41862</v>
      </c>
      <c r="B5335" s="35" t="s">
        <v>361</v>
      </c>
      <c r="C5335" s="37">
        <v>18.100000000000001</v>
      </c>
    </row>
    <row r="5336" spans="1:3">
      <c r="A5336" s="20">
        <v>41862</v>
      </c>
      <c r="B5336" s="35" t="s">
        <v>362</v>
      </c>
      <c r="C5336" s="37">
        <v>18.2</v>
      </c>
    </row>
    <row r="5337" spans="1:3">
      <c r="A5337" s="20">
        <v>41862</v>
      </c>
      <c r="B5337" s="35" t="s">
        <v>363</v>
      </c>
      <c r="C5337" s="37">
        <v>18.2</v>
      </c>
    </row>
    <row r="5338" spans="1:3">
      <c r="A5338" s="20">
        <v>41862</v>
      </c>
      <c r="B5338" s="35" t="s">
        <v>364</v>
      </c>
      <c r="C5338" s="37">
        <v>18.5</v>
      </c>
    </row>
    <row r="5339" spans="1:3">
      <c r="A5339" s="20">
        <v>41862</v>
      </c>
      <c r="B5339" s="35" t="s">
        <v>365</v>
      </c>
      <c r="C5339" s="37">
        <v>18.3</v>
      </c>
    </row>
    <row r="5340" spans="1:3">
      <c r="A5340" s="20">
        <v>41862</v>
      </c>
      <c r="B5340" s="35" t="s">
        <v>366</v>
      </c>
      <c r="C5340" s="37">
        <v>18.5</v>
      </c>
    </row>
    <row r="5341" spans="1:3">
      <c r="A5341" s="20">
        <v>41862</v>
      </c>
      <c r="B5341" s="35" t="s">
        <v>367</v>
      </c>
      <c r="C5341" s="37">
        <v>20.5</v>
      </c>
    </row>
    <row r="5342" spans="1:3">
      <c r="A5342" s="20">
        <v>41862</v>
      </c>
      <c r="B5342" s="35" t="s">
        <v>368</v>
      </c>
      <c r="C5342" s="37">
        <v>20.7</v>
      </c>
    </row>
    <row r="5343" spans="1:3">
      <c r="A5343" s="20">
        <v>41862</v>
      </c>
      <c r="B5343" s="35" t="s">
        <v>369</v>
      </c>
      <c r="C5343" s="37">
        <v>19.399999999999999</v>
      </c>
    </row>
    <row r="5344" spans="1:3">
      <c r="A5344" s="20">
        <v>41862</v>
      </c>
      <c r="B5344" s="35" t="s">
        <v>370</v>
      </c>
      <c r="C5344" s="37">
        <v>19.8</v>
      </c>
    </row>
    <row r="5345" spans="1:3">
      <c r="A5345" s="20">
        <v>41862</v>
      </c>
      <c r="B5345" s="35" t="s">
        <v>371</v>
      </c>
      <c r="C5345" s="37">
        <v>18.899999999999999</v>
      </c>
    </row>
    <row r="5346" spans="1:3">
      <c r="A5346" s="20">
        <v>41862</v>
      </c>
      <c r="B5346" s="35" t="s">
        <v>372</v>
      </c>
      <c r="C5346" s="37">
        <v>18.399999999999999</v>
      </c>
    </row>
    <row r="5347" spans="1:3">
      <c r="A5347" s="20">
        <v>41862</v>
      </c>
      <c r="B5347" s="35" t="s">
        <v>373</v>
      </c>
      <c r="C5347" s="37">
        <v>18.2</v>
      </c>
    </row>
    <row r="5348" spans="1:3">
      <c r="A5348" s="20">
        <v>41862</v>
      </c>
      <c r="B5348" s="35" t="s">
        <v>374</v>
      </c>
      <c r="C5348" s="37">
        <v>18.399999999999999</v>
      </c>
    </row>
    <row r="5349" spans="1:3">
      <c r="A5349" s="20">
        <v>41862</v>
      </c>
      <c r="B5349" s="35" t="s">
        <v>375</v>
      </c>
      <c r="C5349" s="37">
        <v>18.899999999999999</v>
      </c>
    </row>
    <row r="5350" spans="1:3">
      <c r="A5350" s="20">
        <v>41862</v>
      </c>
      <c r="B5350" s="35" t="s">
        <v>376</v>
      </c>
      <c r="C5350" s="37">
        <v>17.7</v>
      </c>
    </row>
    <row r="5351" spans="1:3">
      <c r="A5351" s="20">
        <v>41862</v>
      </c>
      <c r="B5351" s="35" t="s">
        <v>377</v>
      </c>
      <c r="C5351" s="37">
        <v>17.3</v>
      </c>
    </row>
    <row r="5352" spans="1:3">
      <c r="A5352" s="20">
        <v>41862</v>
      </c>
      <c r="B5352" s="35" t="s">
        <v>378</v>
      </c>
      <c r="C5352" s="37">
        <v>16.3</v>
      </c>
    </row>
    <row r="5353" spans="1:3">
      <c r="A5353" s="20">
        <v>41862</v>
      </c>
      <c r="B5353" s="35" t="s">
        <v>379</v>
      </c>
      <c r="C5353" s="37">
        <v>15.7</v>
      </c>
    </row>
    <row r="5354" spans="1:3">
      <c r="A5354" s="20">
        <v>41862</v>
      </c>
      <c r="B5354" s="35" t="s">
        <v>380</v>
      </c>
      <c r="C5354" s="37">
        <v>14.9</v>
      </c>
    </row>
    <row r="5355" spans="1:3">
      <c r="A5355" s="20">
        <v>41862</v>
      </c>
      <c r="B5355" s="35" t="s">
        <v>381</v>
      </c>
      <c r="C5355" s="37">
        <v>14.2</v>
      </c>
    </row>
    <row r="5356" spans="1:3">
      <c r="A5356" s="20">
        <v>41862</v>
      </c>
      <c r="B5356" s="35" t="s">
        <v>382</v>
      </c>
      <c r="C5356" s="37">
        <v>14.5</v>
      </c>
    </row>
    <row r="5357" spans="1:3">
      <c r="A5357" s="20">
        <v>41862</v>
      </c>
      <c r="B5357" s="35" t="s">
        <v>383</v>
      </c>
      <c r="C5357" s="37">
        <v>13.9</v>
      </c>
    </row>
    <row r="5358" spans="1:3">
      <c r="A5358" s="20">
        <v>41863</v>
      </c>
      <c r="B5358" s="35" t="s">
        <v>360</v>
      </c>
      <c r="C5358" s="37">
        <v>13.7</v>
      </c>
    </row>
    <row r="5359" spans="1:3">
      <c r="A5359" s="20">
        <v>41863</v>
      </c>
      <c r="B5359" s="35" t="s">
        <v>361</v>
      </c>
      <c r="C5359" s="37">
        <v>14.5</v>
      </c>
    </row>
    <row r="5360" spans="1:3">
      <c r="A5360" s="20">
        <v>41863</v>
      </c>
      <c r="B5360" s="35" t="s">
        <v>362</v>
      </c>
      <c r="C5360" s="37">
        <v>14.4</v>
      </c>
    </row>
    <row r="5361" spans="1:3">
      <c r="A5361" s="20">
        <v>41863</v>
      </c>
      <c r="B5361" s="35" t="s">
        <v>363</v>
      </c>
      <c r="C5361" s="37">
        <v>13.9</v>
      </c>
    </row>
    <row r="5362" spans="1:3">
      <c r="A5362" s="20">
        <v>41863</v>
      </c>
      <c r="B5362" s="35" t="s">
        <v>364</v>
      </c>
      <c r="C5362" s="37">
        <v>14.2</v>
      </c>
    </row>
    <row r="5363" spans="1:3">
      <c r="A5363" s="20">
        <v>41863</v>
      </c>
      <c r="B5363" s="35" t="s">
        <v>365</v>
      </c>
      <c r="C5363" s="37">
        <v>14.9</v>
      </c>
    </row>
    <row r="5364" spans="1:3">
      <c r="A5364" s="20">
        <v>41863</v>
      </c>
      <c r="B5364" s="35" t="s">
        <v>366</v>
      </c>
      <c r="C5364" s="37">
        <v>17.399999999999999</v>
      </c>
    </row>
    <row r="5365" spans="1:3">
      <c r="A5365" s="20">
        <v>41863</v>
      </c>
      <c r="B5365" s="35" t="s">
        <v>367</v>
      </c>
      <c r="C5365" s="37">
        <v>19.899999999999999</v>
      </c>
    </row>
    <row r="5366" spans="1:3">
      <c r="A5366" s="20">
        <v>41863</v>
      </c>
      <c r="B5366" s="35" t="s">
        <v>368</v>
      </c>
      <c r="C5366" s="37">
        <v>23.1</v>
      </c>
    </row>
    <row r="5367" spans="1:3">
      <c r="A5367" s="20">
        <v>41863</v>
      </c>
      <c r="B5367" s="35" t="s">
        <v>369</v>
      </c>
      <c r="C5367" s="37">
        <v>25</v>
      </c>
    </row>
    <row r="5368" spans="1:3">
      <c r="A5368" s="20">
        <v>41863</v>
      </c>
      <c r="B5368" s="35" t="s">
        <v>370</v>
      </c>
      <c r="C5368" s="37">
        <v>27.8</v>
      </c>
    </row>
    <row r="5369" spans="1:3">
      <c r="A5369" s="20">
        <v>41863</v>
      </c>
      <c r="B5369" s="35" t="s">
        <v>371</v>
      </c>
      <c r="C5369" s="37">
        <v>28.7</v>
      </c>
    </row>
    <row r="5370" spans="1:3">
      <c r="A5370" s="20">
        <v>41863</v>
      </c>
      <c r="B5370" s="35" t="s">
        <v>372</v>
      </c>
      <c r="C5370" s="37">
        <v>29.4</v>
      </c>
    </row>
    <row r="5371" spans="1:3">
      <c r="A5371" s="20">
        <v>41863</v>
      </c>
      <c r="B5371" s="35" t="s">
        <v>373</v>
      </c>
      <c r="C5371" s="37">
        <v>28.7</v>
      </c>
    </row>
    <row r="5372" spans="1:3">
      <c r="A5372" s="20">
        <v>41863</v>
      </c>
      <c r="B5372" s="35" t="s">
        <v>374</v>
      </c>
      <c r="C5372" s="37">
        <v>27</v>
      </c>
    </row>
    <row r="5373" spans="1:3">
      <c r="A5373" s="20">
        <v>41863</v>
      </c>
      <c r="B5373" s="35" t="s">
        <v>375</v>
      </c>
      <c r="C5373" s="37">
        <v>26.1</v>
      </c>
    </row>
    <row r="5374" spans="1:3">
      <c r="A5374" s="20">
        <v>41863</v>
      </c>
      <c r="B5374" s="35" t="s">
        <v>376</v>
      </c>
      <c r="C5374" s="37">
        <v>24.4</v>
      </c>
    </row>
    <row r="5375" spans="1:3">
      <c r="A5375" s="20">
        <v>41863</v>
      </c>
      <c r="B5375" s="35" t="s">
        <v>377</v>
      </c>
      <c r="C5375" s="37">
        <v>23.5</v>
      </c>
    </row>
    <row r="5376" spans="1:3">
      <c r="A5376" s="20">
        <v>41863</v>
      </c>
      <c r="B5376" s="35" t="s">
        <v>378</v>
      </c>
      <c r="C5376" s="37">
        <v>22</v>
      </c>
    </row>
    <row r="5377" spans="1:3">
      <c r="A5377" s="20">
        <v>41863</v>
      </c>
      <c r="B5377" s="35" t="s">
        <v>379</v>
      </c>
      <c r="C5377" s="37">
        <v>20.8</v>
      </c>
    </row>
    <row r="5378" spans="1:3">
      <c r="A5378" s="20">
        <v>41863</v>
      </c>
      <c r="B5378" s="35" t="s">
        <v>380</v>
      </c>
      <c r="C5378" s="37">
        <v>20.6</v>
      </c>
    </row>
    <row r="5379" spans="1:3">
      <c r="A5379" s="20">
        <v>41863</v>
      </c>
      <c r="B5379" s="35" t="s">
        <v>381</v>
      </c>
      <c r="C5379" s="37">
        <v>20</v>
      </c>
    </row>
    <row r="5380" spans="1:3">
      <c r="A5380" s="20">
        <v>41863</v>
      </c>
      <c r="B5380" s="35" t="s">
        <v>382</v>
      </c>
      <c r="C5380" s="37">
        <v>19.399999999999999</v>
      </c>
    </row>
    <row r="5381" spans="1:3">
      <c r="A5381" s="20">
        <v>41863</v>
      </c>
      <c r="B5381" s="35" t="s">
        <v>383</v>
      </c>
      <c r="C5381" s="37">
        <v>19.399999999999999</v>
      </c>
    </row>
    <row r="5382" spans="1:3">
      <c r="A5382" s="20">
        <v>41864</v>
      </c>
      <c r="B5382" s="35" t="s">
        <v>360</v>
      </c>
      <c r="C5382" s="37">
        <v>18.7</v>
      </c>
    </row>
    <row r="5383" spans="1:3">
      <c r="A5383" s="20">
        <v>41864</v>
      </c>
      <c r="B5383" s="35" t="s">
        <v>361</v>
      </c>
      <c r="C5383" s="37">
        <v>18.600000000000001</v>
      </c>
    </row>
    <row r="5384" spans="1:3">
      <c r="A5384" s="20">
        <v>41864</v>
      </c>
      <c r="B5384" s="35" t="s">
        <v>362</v>
      </c>
      <c r="C5384" s="37">
        <v>18.899999999999999</v>
      </c>
    </row>
    <row r="5385" spans="1:3">
      <c r="A5385" s="20">
        <v>41864</v>
      </c>
      <c r="B5385" s="35" t="s">
        <v>363</v>
      </c>
      <c r="C5385" s="37">
        <v>20.100000000000001</v>
      </c>
    </row>
    <row r="5386" spans="1:3">
      <c r="A5386" s="20">
        <v>41864</v>
      </c>
      <c r="B5386" s="35" t="s">
        <v>364</v>
      </c>
      <c r="C5386" s="37">
        <v>20.2</v>
      </c>
    </row>
    <row r="5387" spans="1:3">
      <c r="A5387" s="20">
        <v>41864</v>
      </c>
      <c r="B5387" s="35" t="s">
        <v>365</v>
      </c>
      <c r="C5387" s="37">
        <v>21.1</v>
      </c>
    </row>
    <row r="5388" spans="1:3">
      <c r="A5388" s="20">
        <v>41864</v>
      </c>
      <c r="B5388" s="35" t="s">
        <v>366</v>
      </c>
      <c r="C5388" s="37">
        <v>22.9</v>
      </c>
    </row>
    <row r="5389" spans="1:3">
      <c r="A5389" s="20">
        <v>41864</v>
      </c>
      <c r="B5389" s="35" t="s">
        <v>367</v>
      </c>
      <c r="C5389" s="37">
        <v>23.7</v>
      </c>
    </row>
    <row r="5390" spans="1:3">
      <c r="A5390" s="20">
        <v>41864</v>
      </c>
      <c r="B5390" s="35" t="s">
        <v>368</v>
      </c>
      <c r="C5390" s="37">
        <v>24.6</v>
      </c>
    </row>
    <row r="5391" spans="1:3">
      <c r="A5391" s="20">
        <v>41864</v>
      </c>
      <c r="B5391" s="35" t="s">
        <v>369</v>
      </c>
      <c r="C5391" s="37">
        <v>24.6</v>
      </c>
    </row>
    <row r="5392" spans="1:3">
      <c r="A5392" s="20">
        <v>41864</v>
      </c>
      <c r="B5392" s="35" t="s">
        <v>370</v>
      </c>
      <c r="C5392" s="37">
        <v>24.8</v>
      </c>
    </row>
    <row r="5393" spans="1:3">
      <c r="A5393" s="20">
        <v>41864</v>
      </c>
      <c r="B5393" s="35" t="s">
        <v>371</v>
      </c>
      <c r="C5393" s="37">
        <v>25.6</v>
      </c>
    </row>
    <row r="5394" spans="1:3">
      <c r="A5394" s="20">
        <v>41864</v>
      </c>
      <c r="B5394" s="35" t="s">
        <v>372</v>
      </c>
      <c r="C5394" s="37">
        <v>25.9</v>
      </c>
    </row>
    <row r="5395" spans="1:3">
      <c r="A5395" s="20">
        <v>41864</v>
      </c>
      <c r="B5395" s="35" t="s">
        <v>373</v>
      </c>
      <c r="C5395" s="37">
        <v>26</v>
      </c>
    </row>
    <row r="5396" spans="1:3">
      <c r="A5396" s="20">
        <v>41864</v>
      </c>
      <c r="B5396" s="35" t="s">
        <v>374</v>
      </c>
      <c r="C5396" s="37">
        <v>24.7</v>
      </c>
    </row>
    <row r="5397" spans="1:3">
      <c r="A5397" s="20">
        <v>41864</v>
      </c>
      <c r="B5397" s="35" t="s">
        <v>375</v>
      </c>
      <c r="C5397" s="37">
        <v>24.2</v>
      </c>
    </row>
    <row r="5398" spans="1:3">
      <c r="A5398" s="20">
        <v>41864</v>
      </c>
      <c r="B5398" s="35" t="s">
        <v>376</v>
      </c>
      <c r="C5398" s="37">
        <v>22.8</v>
      </c>
    </row>
    <row r="5399" spans="1:3">
      <c r="A5399" s="20">
        <v>41864</v>
      </c>
      <c r="B5399" s="35" t="s">
        <v>377</v>
      </c>
      <c r="C5399" s="37">
        <v>23.6</v>
      </c>
    </row>
    <row r="5400" spans="1:3">
      <c r="A5400" s="20">
        <v>41864</v>
      </c>
      <c r="B5400" s="35" t="s">
        <v>378</v>
      </c>
      <c r="C5400" s="37">
        <v>23.7</v>
      </c>
    </row>
    <row r="5401" spans="1:3">
      <c r="A5401" s="20">
        <v>41864</v>
      </c>
      <c r="B5401" s="35" t="s">
        <v>379</v>
      </c>
      <c r="C5401" s="37">
        <v>23.5</v>
      </c>
    </row>
    <row r="5402" spans="1:3">
      <c r="A5402" s="20">
        <v>41864</v>
      </c>
      <c r="B5402" s="35" t="s">
        <v>380</v>
      </c>
      <c r="C5402" s="37">
        <v>22.5</v>
      </c>
    </row>
    <row r="5403" spans="1:3">
      <c r="A5403" s="20">
        <v>41864</v>
      </c>
      <c r="B5403" s="35" t="s">
        <v>381</v>
      </c>
      <c r="C5403" s="37">
        <v>21.8</v>
      </c>
    </row>
    <row r="5404" spans="1:3">
      <c r="A5404" s="20">
        <v>41864</v>
      </c>
      <c r="B5404" s="35" t="s">
        <v>382</v>
      </c>
      <c r="C5404" s="37">
        <v>21.8</v>
      </c>
    </row>
    <row r="5405" spans="1:3">
      <c r="A5405" s="20">
        <v>41864</v>
      </c>
      <c r="B5405" s="35" t="s">
        <v>383</v>
      </c>
      <c r="C5405" s="37">
        <v>21.8</v>
      </c>
    </row>
    <row r="5406" spans="1:3">
      <c r="A5406" s="20">
        <v>41865</v>
      </c>
      <c r="B5406" s="35" t="s">
        <v>360</v>
      </c>
      <c r="C5406" s="37">
        <v>21.6</v>
      </c>
    </row>
    <row r="5407" spans="1:3">
      <c r="A5407" s="20">
        <v>41865</v>
      </c>
      <c r="B5407" s="35" t="s">
        <v>361</v>
      </c>
      <c r="C5407" s="37">
        <v>21.5</v>
      </c>
    </row>
    <row r="5408" spans="1:3">
      <c r="A5408" s="20">
        <v>41865</v>
      </c>
      <c r="B5408" s="35" t="s">
        <v>362</v>
      </c>
      <c r="C5408" s="37">
        <v>21.4</v>
      </c>
    </row>
    <row r="5409" spans="1:3">
      <c r="A5409" s="20">
        <v>41865</v>
      </c>
      <c r="B5409" s="35" t="s">
        <v>363</v>
      </c>
      <c r="C5409" s="37">
        <v>21.4</v>
      </c>
    </row>
    <row r="5410" spans="1:3">
      <c r="A5410" s="20">
        <v>41865</v>
      </c>
      <c r="B5410" s="35" t="s">
        <v>364</v>
      </c>
      <c r="C5410" s="37">
        <v>21.4</v>
      </c>
    </row>
    <row r="5411" spans="1:3">
      <c r="A5411" s="20">
        <v>41865</v>
      </c>
      <c r="B5411" s="35" t="s">
        <v>365</v>
      </c>
      <c r="C5411" s="37">
        <v>21.4</v>
      </c>
    </row>
    <row r="5412" spans="1:3">
      <c r="A5412" s="20">
        <v>41865</v>
      </c>
      <c r="B5412" s="35" t="s">
        <v>366</v>
      </c>
      <c r="C5412" s="37">
        <v>21.4</v>
      </c>
    </row>
    <row r="5413" spans="1:3">
      <c r="A5413" s="20">
        <v>41865</v>
      </c>
      <c r="B5413" s="35" t="s">
        <v>367</v>
      </c>
      <c r="C5413" s="37">
        <v>21.3</v>
      </c>
    </row>
    <row r="5414" spans="1:3">
      <c r="A5414" s="20">
        <v>41865</v>
      </c>
      <c r="B5414" s="35" t="s">
        <v>368</v>
      </c>
      <c r="C5414" s="37">
        <v>21.9</v>
      </c>
    </row>
    <row r="5415" spans="1:3">
      <c r="A5415" s="20">
        <v>41865</v>
      </c>
      <c r="B5415" s="35" t="s">
        <v>369</v>
      </c>
      <c r="C5415" s="37">
        <v>22.1</v>
      </c>
    </row>
    <row r="5416" spans="1:3">
      <c r="A5416" s="20">
        <v>41865</v>
      </c>
      <c r="B5416" s="35" t="s">
        <v>370</v>
      </c>
      <c r="C5416" s="37">
        <v>22.6</v>
      </c>
    </row>
    <row r="5417" spans="1:3">
      <c r="A5417" s="20">
        <v>41865</v>
      </c>
      <c r="B5417" s="35" t="s">
        <v>371</v>
      </c>
      <c r="C5417" s="37">
        <v>23.1</v>
      </c>
    </row>
    <row r="5418" spans="1:3">
      <c r="A5418" s="20">
        <v>41865</v>
      </c>
      <c r="B5418" s="35" t="s">
        <v>372</v>
      </c>
      <c r="C5418" s="37">
        <v>24.1</v>
      </c>
    </row>
    <row r="5419" spans="1:3">
      <c r="A5419" s="20">
        <v>41865</v>
      </c>
      <c r="B5419" s="35" t="s">
        <v>373</v>
      </c>
      <c r="C5419" s="37">
        <v>24.9</v>
      </c>
    </row>
    <row r="5420" spans="1:3">
      <c r="A5420" s="20">
        <v>41865</v>
      </c>
      <c r="B5420" s="35" t="s">
        <v>374</v>
      </c>
      <c r="C5420" s="37">
        <v>24.1</v>
      </c>
    </row>
    <row r="5421" spans="1:3">
      <c r="A5421" s="20">
        <v>41865</v>
      </c>
      <c r="B5421" s="35" t="s">
        <v>375</v>
      </c>
      <c r="C5421" s="37">
        <v>21.8</v>
      </c>
    </row>
    <row r="5422" spans="1:3">
      <c r="A5422" s="20">
        <v>41865</v>
      </c>
      <c r="B5422" s="35" t="s">
        <v>376</v>
      </c>
      <c r="C5422" s="37">
        <v>20.8</v>
      </c>
    </row>
    <row r="5423" spans="1:3">
      <c r="A5423" s="20">
        <v>41865</v>
      </c>
      <c r="B5423" s="35" t="s">
        <v>377</v>
      </c>
      <c r="C5423" s="37">
        <v>20.9</v>
      </c>
    </row>
    <row r="5424" spans="1:3">
      <c r="A5424" s="20">
        <v>41865</v>
      </c>
      <c r="B5424" s="35" t="s">
        <v>378</v>
      </c>
      <c r="C5424" s="37">
        <v>20.399999999999999</v>
      </c>
    </row>
    <row r="5425" spans="1:3">
      <c r="A5425" s="20">
        <v>41865</v>
      </c>
      <c r="B5425" s="35" t="s">
        <v>379</v>
      </c>
      <c r="C5425" s="37">
        <v>19.8</v>
      </c>
    </row>
    <row r="5426" spans="1:3">
      <c r="A5426" s="20">
        <v>41865</v>
      </c>
      <c r="B5426" s="35" t="s">
        <v>380</v>
      </c>
      <c r="C5426" s="37">
        <v>19.5</v>
      </c>
    </row>
    <row r="5427" spans="1:3">
      <c r="A5427" s="20">
        <v>41865</v>
      </c>
      <c r="B5427" s="35" t="s">
        <v>381</v>
      </c>
      <c r="C5427" s="37">
        <v>19</v>
      </c>
    </row>
    <row r="5428" spans="1:3">
      <c r="A5428" s="20">
        <v>41865</v>
      </c>
      <c r="B5428" s="35" t="s">
        <v>382</v>
      </c>
      <c r="C5428" s="37">
        <v>18.399999999999999</v>
      </c>
    </row>
    <row r="5429" spans="1:3">
      <c r="A5429" s="20">
        <v>41865</v>
      </c>
      <c r="B5429" s="35" t="s">
        <v>383</v>
      </c>
      <c r="C5429" s="37">
        <v>17.7</v>
      </c>
    </row>
    <row r="5430" spans="1:3">
      <c r="A5430" s="20">
        <v>41866</v>
      </c>
      <c r="B5430" s="35" t="s">
        <v>360</v>
      </c>
      <c r="C5430" s="37">
        <v>18.2</v>
      </c>
    </row>
    <row r="5431" spans="1:3">
      <c r="A5431" s="20">
        <v>41866</v>
      </c>
      <c r="B5431" s="35" t="s">
        <v>361</v>
      </c>
      <c r="C5431" s="37">
        <v>18.399999999999999</v>
      </c>
    </row>
    <row r="5432" spans="1:3">
      <c r="A5432" s="20">
        <v>41866</v>
      </c>
      <c r="B5432" s="35" t="s">
        <v>362</v>
      </c>
      <c r="C5432" s="37">
        <v>18.7</v>
      </c>
    </row>
    <row r="5433" spans="1:3">
      <c r="A5433" s="20">
        <v>41866</v>
      </c>
      <c r="B5433" s="35" t="s">
        <v>363</v>
      </c>
      <c r="C5433" s="37">
        <v>18.899999999999999</v>
      </c>
    </row>
    <row r="5434" spans="1:3">
      <c r="A5434" s="20">
        <v>41866</v>
      </c>
      <c r="B5434" s="35" t="s">
        <v>364</v>
      </c>
      <c r="C5434" s="37">
        <v>18.899999999999999</v>
      </c>
    </row>
    <row r="5435" spans="1:3">
      <c r="A5435" s="20">
        <v>41866</v>
      </c>
      <c r="B5435" s="35" t="s">
        <v>365</v>
      </c>
      <c r="C5435" s="37">
        <v>19.5</v>
      </c>
    </row>
    <row r="5436" spans="1:3">
      <c r="A5436" s="20">
        <v>41866</v>
      </c>
      <c r="B5436" s="35" t="s">
        <v>366</v>
      </c>
      <c r="C5436" s="37">
        <v>20.2</v>
      </c>
    </row>
    <row r="5437" spans="1:3">
      <c r="A5437" s="20">
        <v>41866</v>
      </c>
      <c r="B5437" s="35" t="s">
        <v>367</v>
      </c>
      <c r="C5437" s="37">
        <v>20.8</v>
      </c>
    </row>
    <row r="5438" spans="1:3">
      <c r="A5438" s="20">
        <v>41866</v>
      </c>
      <c r="B5438" s="35" t="s">
        <v>368</v>
      </c>
      <c r="C5438" s="37">
        <v>21.8</v>
      </c>
    </row>
    <row r="5439" spans="1:3">
      <c r="A5439" s="20">
        <v>41866</v>
      </c>
      <c r="B5439" s="35" t="s">
        <v>369</v>
      </c>
      <c r="C5439" s="37">
        <v>20.8</v>
      </c>
    </row>
    <row r="5440" spans="1:3">
      <c r="A5440" s="20">
        <v>41866</v>
      </c>
      <c r="B5440" s="35" t="s">
        <v>370</v>
      </c>
      <c r="C5440" s="37">
        <v>21</v>
      </c>
    </row>
    <row r="5441" spans="1:3">
      <c r="A5441" s="20">
        <v>41866</v>
      </c>
      <c r="B5441" s="35" t="s">
        <v>371</v>
      </c>
      <c r="C5441" s="37">
        <v>20.5</v>
      </c>
    </row>
    <row r="5442" spans="1:3">
      <c r="A5442" s="20">
        <v>41866</v>
      </c>
      <c r="B5442" s="35" t="s">
        <v>372</v>
      </c>
      <c r="C5442" s="37">
        <v>22.2</v>
      </c>
    </row>
    <row r="5443" spans="1:3">
      <c r="A5443" s="20">
        <v>41866</v>
      </c>
      <c r="B5443" s="35" t="s">
        <v>373</v>
      </c>
      <c r="C5443" s="37">
        <v>23.4</v>
      </c>
    </row>
    <row r="5444" spans="1:3">
      <c r="A5444" s="20">
        <v>41866</v>
      </c>
      <c r="B5444" s="35" t="s">
        <v>374</v>
      </c>
      <c r="C5444" s="37">
        <v>24.5</v>
      </c>
    </row>
    <row r="5445" spans="1:3">
      <c r="A5445" s="20">
        <v>41866</v>
      </c>
      <c r="B5445" s="35" t="s">
        <v>375</v>
      </c>
      <c r="C5445" s="37">
        <v>21.8</v>
      </c>
    </row>
    <row r="5446" spans="1:3">
      <c r="A5446" s="20">
        <v>41866</v>
      </c>
      <c r="B5446" s="35" t="s">
        <v>376</v>
      </c>
      <c r="C5446" s="37">
        <v>20.100000000000001</v>
      </c>
    </row>
    <row r="5447" spans="1:3">
      <c r="A5447" s="20">
        <v>41866</v>
      </c>
      <c r="B5447" s="35" t="s">
        <v>377</v>
      </c>
      <c r="C5447" s="37">
        <v>18.8</v>
      </c>
    </row>
    <row r="5448" spans="1:3">
      <c r="A5448" s="20">
        <v>41866</v>
      </c>
      <c r="B5448" s="35" t="s">
        <v>378</v>
      </c>
      <c r="C5448" s="37">
        <v>17.899999999999999</v>
      </c>
    </row>
    <row r="5449" spans="1:3">
      <c r="A5449" s="20">
        <v>41866</v>
      </c>
      <c r="B5449" s="35" t="s">
        <v>379</v>
      </c>
      <c r="C5449" s="37">
        <v>17.3</v>
      </c>
    </row>
    <row r="5450" spans="1:3">
      <c r="A5450" s="20">
        <v>41866</v>
      </c>
      <c r="B5450" s="35" t="s">
        <v>380</v>
      </c>
      <c r="C5450" s="37">
        <v>17.100000000000001</v>
      </c>
    </row>
    <row r="5451" spans="1:3">
      <c r="A5451" s="20">
        <v>41866</v>
      </c>
      <c r="B5451" s="35" t="s">
        <v>381</v>
      </c>
      <c r="C5451" s="37">
        <v>17.100000000000001</v>
      </c>
    </row>
    <row r="5452" spans="1:3">
      <c r="A5452" s="20">
        <v>41866</v>
      </c>
      <c r="B5452" s="35" t="s">
        <v>382</v>
      </c>
      <c r="C5452" s="37">
        <v>17</v>
      </c>
    </row>
    <row r="5453" spans="1:3">
      <c r="A5453" s="20">
        <v>41866</v>
      </c>
      <c r="B5453" s="35" t="s">
        <v>383</v>
      </c>
      <c r="C5453" s="37">
        <v>17.2</v>
      </c>
    </row>
    <row r="5454" spans="1:3">
      <c r="A5454" s="20">
        <v>41867</v>
      </c>
      <c r="B5454" s="35" t="s">
        <v>360</v>
      </c>
      <c r="C5454" s="37">
        <v>16.600000000000001</v>
      </c>
    </row>
    <row r="5455" spans="1:3">
      <c r="A5455" s="20">
        <v>41867</v>
      </c>
      <c r="B5455" s="35" t="s">
        <v>361</v>
      </c>
      <c r="C5455" s="37">
        <v>16.7</v>
      </c>
    </row>
    <row r="5456" spans="1:3">
      <c r="A5456" s="20">
        <v>41867</v>
      </c>
      <c r="B5456" s="35" t="s">
        <v>362</v>
      </c>
      <c r="C5456" s="37">
        <v>16.8</v>
      </c>
    </row>
    <row r="5457" spans="1:3">
      <c r="A5457" s="20">
        <v>41867</v>
      </c>
      <c r="B5457" s="35" t="s">
        <v>363</v>
      </c>
      <c r="C5457" s="37">
        <v>16.899999999999999</v>
      </c>
    </row>
    <row r="5458" spans="1:3">
      <c r="A5458" s="20">
        <v>41867</v>
      </c>
      <c r="B5458" s="35" t="s">
        <v>364</v>
      </c>
      <c r="C5458" s="37">
        <v>17</v>
      </c>
    </row>
    <row r="5459" spans="1:3">
      <c r="A5459" s="20">
        <v>41867</v>
      </c>
      <c r="B5459" s="35" t="s">
        <v>365</v>
      </c>
      <c r="C5459" s="37">
        <v>17.2</v>
      </c>
    </row>
    <row r="5460" spans="1:3">
      <c r="A5460" s="20">
        <v>41867</v>
      </c>
      <c r="B5460" s="35" t="s">
        <v>366</v>
      </c>
      <c r="C5460" s="37">
        <v>17.399999999999999</v>
      </c>
    </row>
    <row r="5461" spans="1:3">
      <c r="A5461" s="20">
        <v>41867</v>
      </c>
      <c r="B5461" s="35" t="s">
        <v>367</v>
      </c>
      <c r="C5461" s="37">
        <v>17.899999999999999</v>
      </c>
    </row>
    <row r="5462" spans="1:3">
      <c r="A5462" s="20">
        <v>41867</v>
      </c>
      <c r="B5462" s="35" t="s">
        <v>368</v>
      </c>
      <c r="C5462" s="37">
        <v>18.600000000000001</v>
      </c>
    </row>
    <row r="5463" spans="1:3">
      <c r="A5463" s="20">
        <v>41867</v>
      </c>
      <c r="B5463" s="35" t="s">
        <v>369</v>
      </c>
      <c r="C5463" s="37">
        <v>18.7</v>
      </c>
    </row>
    <row r="5464" spans="1:3">
      <c r="A5464" s="20">
        <v>41867</v>
      </c>
      <c r="B5464" s="35" t="s">
        <v>370</v>
      </c>
      <c r="C5464" s="37">
        <v>19</v>
      </c>
    </row>
    <row r="5465" spans="1:3">
      <c r="A5465" s="20">
        <v>41867</v>
      </c>
      <c r="B5465" s="35" t="s">
        <v>371</v>
      </c>
      <c r="C5465" s="37">
        <v>19.3</v>
      </c>
    </row>
    <row r="5466" spans="1:3">
      <c r="A5466" s="20">
        <v>41867</v>
      </c>
      <c r="B5466" s="35" t="s">
        <v>372</v>
      </c>
      <c r="C5466" s="37">
        <v>18.7</v>
      </c>
    </row>
    <row r="5467" spans="1:3">
      <c r="A5467" s="20">
        <v>41867</v>
      </c>
      <c r="B5467" s="35" t="s">
        <v>373</v>
      </c>
      <c r="C5467" s="37">
        <v>18.399999999999999</v>
      </c>
    </row>
    <row r="5468" spans="1:3">
      <c r="A5468" s="20">
        <v>41867</v>
      </c>
      <c r="B5468" s="35" t="s">
        <v>374</v>
      </c>
      <c r="C5468" s="37">
        <v>17.7</v>
      </c>
    </row>
    <row r="5469" spans="1:3">
      <c r="A5469" s="20">
        <v>41867</v>
      </c>
      <c r="B5469" s="35" t="s">
        <v>375</v>
      </c>
      <c r="C5469" s="37">
        <v>17.2</v>
      </c>
    </row>
    <row r="5470" spans="1:3">
      <c r="A5470" s="20">
        <v>41867</v>
      </c>
      <c r="B5470" s="35" t="s">
        <v>376</v>
      </c>
      <c r="C5470" s="37">
        <v>16.5</v>
      </c>
    </row>
    <row r="5471" spans="1:3">
      <c r="A5471" s="20">
        <v>41867</v>
      </c>
      <c r="B5471" s="35" t="s">
        <v>377</v>
      </c>
      <c r="C5471" s="37">
        <v>16</v>
      </c>
    </row>
    <row r="5472" spans="1:3">
      <c r="A5472" s="20">
        <v>41867</v>
      </c>
      <c r="B5472" s="35" t="s">
        <v>378</v>
      </c>
      <c r="C5472" s="37">
        <v>16.100000000000001</v>
      </c>
    </row>
    <row r="5473" spans="1:3">
      <c r="A5473" s="20">
        <v>41867</v>
      </c>
      <c r="B5473" s="35" t="s">
        <v>379</v>
      </c>
      <c r="C5473" s="37">
        <v>15.5</v>
      </c>
    </row>
    <row r="5474" spans="1:3">
      <c r="A5474" s="20">
        <v>41867</v>
      </c>
      <c r="B5474" s="35" t="s">
        <v>380</v>
      </c>
      <c r="C5474" s="37">
        <v>15.5</v>
      </c>
    </row>
    <row r="5475" spans="1:3">
      <c r="A5475" s="20">
        <v>41867</v>
      </c>
      <c r="B5475" s="35" t="s">
        <v>381</v>
      </c>
      <c r="C5475" s="37">
        <v>15.6</v>
      </c>
    </row>
    <row r="5476" spans="1:3">
      <c r="A5476" s="20">
        <v>41867</v>
      </c>
      <c r="B5476" s="35" t="s">
        <v>382</v>
      </c>
      <c r="C5476" s="37">
        <v>15.8</v>
      </c>
    </row>
    <row r="5477" spans="1:3">
      <c r="A5477" s="20">
        <v>41867</v>
      </c>
      <c r="B5477" s="35" t="s">
        <v>383</v>
      </c>
      <c r="C5477" s="37">
        <v>15.7</v>
      </c>
    </row>
    <row r="5478" spans="1:3">
      <c r="A5478" s="20">
        <v>41868</v>
      </c>
      <c r="B5478" s="35" t="s">
        <v>360</v>
      </c>
      <c r="C5478" s="37">
        <v>15.6</v>
      </c>
    </row>
    <row r="5479" spans="1:3">
      <c r="A5479" s="20">
        <v>41868</v>
      </c>
      <c r="B5479" s="35" t="s">
        <v>361</v>
      </c>
      <c r="C5479" s="37">
        <v>15.4</v>
      </c>
    </row>
    <row r="5480" spans="1:3">
      <c r="A5480" s="20">
        <v>41868</v>
      </c>
      <c r="B5480" s="35" t="s">
        <v>362</v>
      </c>
      <c r="C5480" s="37">
        <v>15.3</v>
      </c>
    </row>
    <row r="5481" spans="1:3">
      <c r="A5481" s="20">
        <v>41868</v>
      </c>
      <c r="B5481" s="35" t="s">
        <v>363</v>
      </c>
      <c r="C5481" s="37">
        <v>15.1</v>
      </c>
    </row>
    <row r="5482" spans="1:3">
      <c r="A5482" s="20">
        <v>41868</v>
      </c>
      <c r="B5482" s="35" t="s">
        <v>364</v>
      </c>
      <c r="C5482" s="37">
        <v>15</v>
      </c>
    </row>
    <row r="5483" spans="1:3">
      <c r="A5483" s="20">
        <v>41868</v>
      </c>
      <c r="B5483" s="35" t="s">
        <v>365</v>
      </c>
      <c r="C5483" s="37">
        <v>15.4</v>
      </c>
    </row>
    <row r="5484" spans="1:3">
      <c r="A5484" s="20">
        <v>41868</v>
      </c>
      <c r="B5484" s="35" t="s">
        <v>366</v>
      </c>
      <c r="C5484" s="37">
        <v>16</v>
      </c>
    </row>
    <row r="5485" spans="1:3">
      <c r="A5485" s="20">
        <v>41868</v>
      </c>
      <c r="B5485" s="35" t="s">
        <v>367</v>
      </c>
      <c r="C5485" s="37">
        <v>16.5</v>
      </c>
    </row>
    <row r="5486" spans="1:3">
      <c r="A5486" s="20">
        <v>41868</v>
      </c>
      <c r="B5486" s="35" t="s">
        <v>368</v>
      </c>
      <c r="C5486" s="37">
        <v>17.100000000000001</v>
      </c>
    </row>
    <row r="5487" spans="1:3">
      <c r="A5487" s="20">
        <v>41868</v>
      </c>
      <c r="B5487" s="35" t="s">
        <v>369</v>
      </c>
      <c r="C5487" s="37">
        <v>17</v>
      </c>
    </row>
    <row r="5488" spans="1:3">
      <c r="A5488" s="20">
        <v>41868</v>
      </c>
      <c r="B5488" s="35" t="s">
        <v>370</v>
      </c>
      <c r="C5488" s="37">
        <v>18.399999999999999</v>
      </c>
    </row>
    <row r="5489" spans="1:3">
      <c r="A5489" s="20">
        <v>41868</v>
      </c>
      <c r="B5489" s="35" t="s">
        <v>371</v>
      </c>
      <c r="C5489" s="37">
        <v>18.399999999999999</v>
      </c>
    </row>
    <row r="5490" spans="1:3">
      <c r="A5490" s="20">
        <v>41868</v>
      </c>
      <c r="B5490" s="35" t="s">
        <v>372</v>
      </c>
      <c r="C5490" s="37">
        <v>18.5</v>
      </c>
    </row>
    <row r="5491" spans="1:3">
      <c r="A5491" s="20">
        <v>41868</v>
      </c>
      <c r="B5491" s="35" t="s">
        <v>373</v>
      </c>
      <c r="C5491" s="37">
        <v>17.600000000000001</v>
      </c>
    </row>
    <row r="5492" spans="1:3">
      <c r="A5492" s="20">
        <v>41868</v>
      </c>
      <c r="B5492" s="35" t="s">
        <v>374</v>
      </c>
      <c r="C5492" s="37">
        <v>17.5</v>
      </c>
    </row>
    <row r="5493" spans="1:3">
      <c r="A5493" s="20">
        <v>41868</v>
      </c>
      <c r="B5493" s="35" t="s">
        <v>375</v>
      </c>
      <c r="C5493" s="37">
        <v>17.8</v>
      </c>
    </row>
    <row r="5494" spans="1:3">
      <c r="A5494" s="20">
        <v>41868</v>
      </c>
      <c r="B5494" s="35" t="s">
        <v>376</v>
      </c>
      <c r="C5494" s="37">
        <v>17.100000000000001</v>
      </c>
    </row>
    <row r="5495" spans="1:3">
      <c r="A5495" s="20">
        <v>41868</v>
      </c>
      <c r="B5495" s="35" t="s">
        <v>377</v>
      </c>
      <c r="C5495" s="37">
        <v>16</v>
      </c>
    </row>
    <row r="5496" spans="1:3">
      <c r="A5496" s="20">
        <v>41868</v>
      </c>
      <c r="B5496" s="35" t="s">
        <v>378</v>
      </c>
      <c r="C5496" s="37">
        <v>15.9</v>
      </c>
    </row>
    <row r="5497" spans="1:3">
      <c r="A5497" s="20">
        <v>41868</v>
      </c>
      <c r="B5497" s="35" t="s">
        <v>379</v>
      </c>
      <c r="C5497" s="37">
        <v>15.7</v>
      </c>
    </row>
    <row r="5498" spans="1:3">
      <c r="A5498" s="20">
        <v>41868</v>
      </c>
      <c r="B5498" s="35" t="s">
        <v>380</v>
      </c>
      <c r="C5498" s="37">
        <v>15.4</v>
      </c>
    </row>
    <row r="5499" spans="1:3">
      <c r="A5499" s="20">
        <v>41868</v>
      </c>
      <c r="B5499" s="35" t="s">
        <v>381</v>
      </c>
      <c r="C5499" s="37">
        <v>15.4</v>
      </c>
    </row>
    <row r="5500" spans="1:3">
      <c r="A5500" s="20">
        <v>41868</v>
      </c>
      <c r="B5500" s="35" t="s">
        <v>382</v>
      </c>
      <c r="C5500" s="37">
        <v>15.1</v>
      </c>
    </row>
    <row r="5501" spans="1:3">
      <c r="A5501" s="20">
        <v>41868</v>
      </c>
      <c r="B5501" s="35" t="s">
        <v>383</v>
      </c>
      <c r="C5501" s="37">
        <v>15</v>
      </c>
    </row>
    <row r="5502" spans="1:3">
      <c r="A5502" s="20">
        <v>41869</v>
      </c>
      <c r="B5502" s="35" t="s">
        <v>360</v>
      </c>
      <c r="C5502" s="37">
        <v>15</v>
      </c>
    </row>
    <row r="5503" spans="1:3">
      <c r="A5503" s="20">
        <v>41869</v>
      </c>
      <c r="B5503" s="35" t="s">
        <v>361</v>
      </c>
      <c r="C5503" s="37">
        <v>14.8</v>
      </c>
    </row>
    <row r="5504" spans="1:3">
      <c r="A5504" s="20">
        <v>41869</v>
      </c>
      <c r="B5504" s="35" t="s">
        <v>362</v>
      </c>
      <c r="C5504" s="37">
        <v>14.7</v>
      </c>
    </row>
    <row r="5505" spans="1:3">
      <c r="A5505" s="20">
        <v>41869</v>
      </c>
      <c r="B5505" s="35" t="s">
        <v>363</v>
      </c>
      <c r="C5505" s="37">
        <v>14.8</v>
      </c>
    </row>
    <row r="5506" spans="1:3">
      <c r="A5506" s="20">
        <v>41869</v>
      </c>
      <c r="B5506" s="35" t="s">
        <v>364</v>
      </c>
      <c r="C5506" s="37">
        <v>14.7</v>
      </c>
    </row>
    <row r="5507" spans="1:3">
      <c r="A5507" s="20">
        <v>41869</v>
      </c>
      <c r="B5507" s="35" t="s">
        <v>365</v>
      </c>
      <c r="C5507" s="37">
        <v>14.8</v>
      </c>
    </row>
    <row r="5508" spans="1:3">
      <c r="A5508" s="20">
        <v>41869</v>
      </c>
      <c r="B5508" s="35" t="s">
        <v>366</v>
      </c>
      <c r="C5508" s="37">
        <v>15.2</v>
      </c>
    </row>
    <row r="5509" spans="1:3">
      <c r="A5509" s="20">
        <v>41869</v>
      </c>
      <c r="B5509" s="35" t="s">
        <v>367</v>
      </c>
      <c r="C5509" s="37">
        <v>16.2</v>
      </c>
    </row>
    <row r="5510" spans="1:3">
      <c r="A5510" s="20">
        <v>41869</v>
      </c>
      <c r="B5510" s="35" t="s">
        <v>368</v>
      </c>
      <c r="C5510" s="37">
        <v>16.3</v>
      </c>
    </row>
    <row r="5511" spans="1:3">
      <c r="A5511" s="20">
        <v>41869</v>
      </c>
      <c r="B5511" s="35" t="s">
        <v>369</v>
      </c>
      <c r="C5511" s="37">
        <v>16.899999999999999</v>
      </c>
    </row>
    <row r="5512" spans="1:3">
      <c r="A5512" s="20">
        <v>41869</v>
      </c>
      <c r="B5512" s="35" t="s">
        <v>370</v>
      </c>
      <c r="C5512" s="37">
        <v>16.7</v>
      </c>
    </row>
    <row r="5513" spans="1:3">
      <c r="A5513" s="20">
        <v>41869</v>
      </c>
      <c r="B5513" s="35" t="s">
        <v>371</v>
      </c>
      <c r="C5513" s="37">
        <v>17.3</v>
      </c>
    </row>
    <row r="5514" spans="1:3">
      <c r="A5514" s="20">
        <v>41869</v>
      </c>
      <c r="B5514" s="35" t="s">
        <v>372</v>
      </c>
      <c r="C5514" s="37">
        <v>17.399999999999999</v>
      </c>
    </row>
    <row r="5515" spans="1:3">
      <c r="A5515" s="20">
        <v>41869</v>
      </c>
      <c r="B5515" s="35" t="s">
        <v>373</v>
      </c>
      <c r="C5515" s="37">
        <v>17.2</v>
      </c>
    </row>
    <row r="5516" spans="1:3">
      <c r="A5516" s="20">
        <v>41869</v>
      </c>
      <c r="B5516" s="35" t="s">
        <v>374</v>
      </c>
      <c r="C5516" s="37">
        <v>17.100000000000001</v>
      </c>
    </row>
    <row r="5517" spans="1:3">
      <c r="A5517" s="20">
        <v>41869</v>
      </c>
      <c r="B5517" s="35" t="s">
        <v>375</v>
      </c>
      <c r="C5517" s="37">
        <v>16.8</v>
      </c>
    </row>
    <row r="5518" spans="1:3">
      <c r="A5518" s="20">
        <v>41869</v>
      </c>
      <c r="B5518" s="35" t="s">
        <v>376</v>
      </c>
      <c r="C5518" s="37">
        <v>16.100000000000001</v>
      </c>
    </row>
    <row r="5519" spans="1:3">
      <c r="A5519" s="20">
        <v>41869</v>
      </c>
      <c r="B5519" s="35" t="s">
        <v>377</v>
      </c>
      <c r="C5519" s="37">
        <v>15</v>
      </c>
    </row>
    <row r="5520" spans="1:3">
      <c r="A5520" s="20">
        <v>41869</v>
      </c>
      <c r="B5520" s="35" t="s">
        <v>378</v>
      </c>
      <c r="C5520" s="37">
        <v>14.9</v>
      </c>
    </row>
    <row r="5521" spans="1:3">
      <c r="A5521" s="20">
        <v>41869</v>
      </c>
      <c r="B5521" s="35" t="s">
        <v>379</v>
      </c>
      <c r="C5521" s="37">
        <v>14.8</v>
      </c>
    </row>
    <row r="5522" spans="1:3">
      <c r="A5522" s="20">
        <v>41869</v>
      </c>
      <c r="B5522" s="35" t="s">
        <v>380</v>
      </c>
      <c r="C5522" s="37">
        <v>14.7</v>
      </c>
    </row>
    <row r="5523" spans="1:3">
      <c r="A5523" s="20">
        <v>41869</v>
      </c>
      <c r="B5523" s="35" t="s">
        <v>381</v>
      </c>
      <c r="C5523" s="37">
        <v>14.8</v>
      </c>
    </row>
    <row r="5524" spans="1:3">
      <c r="A5524" s="20">
        <v>41869</v>
      </c>
      <c r="B5524" s="35" t="s">
        <v>382</v>
      </c>
      <c r="C5524" s="37">
        <v>14.6</v>
      </c>
    </row>
    <row r="5525" spans="1:3">
      <c r="A5525" s="20">
        <v>41869</v>
      </c>
      <c r="B5525" s="35" t="s">
        <v>383</v>
      </c>
      <c r="C5525" s="37">
        <v>14.8</v>
      </c>
    </row>
    <row r="5526" spans="1:3">
      <c r="A5526" s="20">
        <v>41870</v>
      </c>
      <c r="B5526" s="35" t="s">
        <v>360</v>
      </c>
      <c r="C5526" s="37">
        <v>15</v>
      </c>
    </row>
    <row r="5527" spans="1:3">
      <c r="A5527" s="20">
        <v>41870</v>
      </c>
      <c r="B5527" s="35" t="s">
        <v>361</v>
      </c>
      <c r="C5527" s="37">
        <v>14.7</v>
      </c>
    </row>
    <row r="5528" spans="1:3">
      <c r="A5528" s="20">
        <v>41870</v>
      </c>
      <c r="B5528" s="35" t="s">
        <v>362</v>
      </c>
      <c r="C5528" s="37">
        <v>14.6</v>
      </c>
    </row>
    <row r="5529" spans="1:3">
      <c r="A5529" s="20">
        <v>41870</v>
      </c>
      <c r="B5529" s="35" t="s">
        <v>363</v>
      </c>
      <c r="C5529" s="37">
        <v>15</v>
      </c>
    </row>
    <row r="5530" spans="1:3">
      <c r="A5530" s="20">
        <v>41870</v>
      </c>
      <c r="B5530" s="35" t="s">
        <v>364</v>
      </c>
      <c r="C5530" s="37">
        <v>15.3</v>
      </c>
    </row>
    <row r="5531" spans="1:3">
      <c r="A5531" s="20">
        <v>41870</v>
      </c>
      <c r="B5531" s="35" t="s">
        <v>365</v>
      </c>
      <c r="C5531" s="37">
        <v>14.9</v>
      </c>
    </row>
    <row r="5532" spans="1:3">
      <c r="A5532" s="20">
        <v>41870</v>
      </c>
      <c r="B5532" s="35" t="s">
        <v>366</v>
      </c>
      <c r="C5532" s="37">
        <v>14.9</v>
      </c>
    </row>
    <row r="5533" spans="1:3">
      <c r="A5533" s="20">
        <v>41870</v>
      </c>
      <c r="B5533" s="35" t="s">
        <v>367</v>
      </c>
      <c r="C5533" s="37">
        <v>15.4</v>
      </c>
    </row>
    <row r="5534" spans="1:3">
      <c r="A5534" s="20">
        <v>41870</v>
      </c>
      <c r="B5534" s="35" t="s">
        <v>368</v>
      </c>
      <c r="C5534" s="37">
        <v>15.6</v>
      </c>
    </row>
    <row r="5535" spans="1:3">
      <c r="A5535" s="20">
        <v>41870</v>
      </c>
      <c r="B5535" s="35" t="s">
        <v>369</v>
      </c>
      <c r="C5535" s="37">
        <v>16</v>
      </c>
    </row>
    <row r="5536" spans="1:3">
      <c r="A5536" s="20">
        <v>41870</v>
      </c>
      <c r="B5536" s="35" t="s">
        <v>370</v>
      </c>
      <c r="C5536" s="37">
        <v>16.399999999999999</v>
      </c>
    </row>
    <row r="5537" spans="1:3">
      <c r="A5537" s="20">
        <v>41870</v>
      </c>
      <c r="B5537" s="35" t="s">
        <v>371</v>
      </c>
      <c r="C5537" s="37">
        <v>18</v>
      </c>
    </row>
    <row r="5538" spans="1:3">
      <c r="A5538" s="20">
        <v>41870</v>
      </c>
      <c r="B5538" s="35" t="s">
        <v>372</v>
      </c>
      <c r="C5538" s="37">
        <v>20</v>
      </c>
    </row>
    <row r="5539" spans="1:3">
      <c r="A5539" s="20">
        <v>41870</v>
      </c>
      <c r="B5539" s="35" t="s">
        <v>373</v>
      </c>
      <c r="C5539" s="37">
        <v>20.9</v>
      </c>
    </row>
    <row r="5540" spans="1:3">
      <c r="A5540" s="20">
        <v>41870</v>
      </c>
      <c r="B5540" s="35" t="s">
        <v>374</v>
      </c>
      <c r="C5540" s="37">
        <v>21.1</v>
      </c>
    </row>
    <row r="5541" spans="1:3">
      <c r="A5541" s="20">
        <v>41870</v>
      </c>
      <c r="B5541" s="35" t="s">
        <v>375</v>
      </c>
      <c r="C5541" s="37">
        <v>21.1</v>
      </c>
    </row>
    <row r="5542" spans="1:3">
      <c r="A5542" s="20">
        <v>41870</v>
      </c>
      <c r="B5542" s="35" t="s">
        <v>376</v>
      </c>
      <c r="C5542" s="37">
        <v>19.100000000000001</v>
      </c>
    </row>
    <row r="5543" spans="1:3">
      <c r="A5543" s="20">
        <v>41870</v>
      </c>
      <c r="B5543" s="35" t="s">
        <v>377</v>
      </c>
      <c r="C5543" s="37">
        <v>17.2</v>
      </c>
    </row>
    <row r="5544" spans="1:3">
      <c r="A5544" s="20">
        <v>41870</v>
      </c>
      <c r="B5544" s="35" t="s">
        <v>378</v>
      </c>
      <c r="C5544" s="37">
        <v>16.100000000000001</v>
      </c>
    </row>
    <row r="5545" spans="1:3">
      <c r="A5545" s="20">
        <v>41870</v>
      </c>
      <c r="B5545" s="35" t="s">
        <v>379</v>
      </c>
      <c r="C5545" s="37">
        <v>14.4</v>
      </c>
    </row>
    <row r="5546" spans="1:3">
      <c r="A5546" s="20">
        <v>41870</v>
      </c>
      <c r="B5546" s="35" t="s">
        <v>380</v>
      </c>
      <c r="C5546" s="37">
        <v>13.6</v>
      </c>
    </row>
    <row r="5547" spans="1:3">
      <c r="A5547" s="20">
        <v>41870</v>
      </c>
      <c r="B5547" s="35" t="s">
        <v>381</v>
      </c>
      <c r="C5547" s="37">
        <v>12.6</v>
      </c>
    </row>
    <row r="5548" spans="1:3">
      <c r="A5548" s="20">
        <v>41870</v>
      </c>
      <c r="B5548" s="35" t="s">
        <v>382</v>
      </c>
      <c r="C5548" s="37">
        <v>12.2</v>
      </c>
    </row>
    <row r="5549" spans="1:3">
      <c r="A5549" s="20">
        <v>41870</v>
      </c>
      <c r="B5549" s="35" t="s">
        <v>383</v>
      </c>
      <c r="C5549" s="37">
        <v>12</v>
      </c>
    </row>
    <row r="5550" spans="1:3">
      <c r="A5550" s="20">
        <v>41871</v>
      </c>
      <c r="B5550" s="35" t="s">
        <v>360</v>
      </c>
      <c r="C5550" s="37">
        <v>11.6</v>
      </c>
    </row>
    <row r="5551" spans="1:3">
      <c r="A5551" s="20">
        <v>41871</v>
      </c>
      <c r="B5551" s="35" t="s">
        <v>361</v>
      </c>
      <c r="C5551" s="37">
        <v>11.5</v>
      </c>
    </row>
    <row r="5552" spans="1:3">
      <c r="A5552" s="20">
        <v>41871</v>
      </c>
      <c r="B5552" s="35" t="s">
        <v>362</v>
      </c>
      <c r="C5552" s="37">
        <v>11</v>
      </c>
    </row>
    <row r="5553" spans="1:3">
      <c r="A5553" s="20">
        <v>41871</v>
      </c>
      <c r="B5553" s="35" t="s">
        <v>363</v>
      </c>
      <c r="C5553" s="37">
        <v>11</v>
      </c>
    </row>
    <row r="5554" spans="1:3">
      <c r="A5554" s="20">
        <v>41871</v>
      </c>
      <c r="B5554" s="35" t="s">
        <v>364</v>
      </c>
      <c r="C5554" s="37">
        <v>11.8</v>
      </c>
    </row>
    <row r="5555" spans="1:3">
      <c r="A5555" s="20">
        <v>41871</v>
      </c>
      <c r="B5555" s="35" t="s">
        <v>365</v>
      </c>
      <c r="C5555" s="37">
        <v>12.2</v>
      </c>
    </row>
    <row r="5556" spans="1:3">
      <c r="A5556" s="20">
        <v>41871</v>
      </c>
      <c r="B5556" s="35" t="s">
        <v>366</v>
      </c>
      <c r="C5556" s="37">
        <v>14.9</v>
      </c>
    </row>
    <row r="5557" spans="1:3">
      <c r="A5557" s="20">
        <v>41871</v>
      </c>
      <c r="B5557" s="35" t="s">
        <v>367</v>
      </c>
      <c r="C5557" s="37">
        <v>18.399999999999999</v>
      </c>
    </row>
    <row r="5558" spans="1:3">
      <c r="A5558" s="20">
        <v>41871</v>
      </c>
      <c r="B5558" s="35" t="s">
        <v>368</v>
      </c>
      <c r="C5558" s="37">
        <v>22.1</v>
      </c>
    </row>
    <row r="5559" spans="1:3">
      <c r="A5559" s="20">
        <v>41871</v>
      </c>
      <c r="B5559" s="35" t="s">
        <v>369</v>
      </c>
      <c r="C5559" s="37">
        <v>24.3</v>
      </c>
    </row>
    <row r="5560" spans="1:3">
      <c r="A5560" s="20">
        <v>41871</v>
      </c>
      <c r="B5560" s="35" t="s">
        <v>370</v>
      </c>
      <c r="C5560" s="37">
        <v>25.5</v>
      </c>
    </row>
    <row r="5561" spans="1:3">
      <c r="A5561" s="20">
        <v>41871</v>
      </c>
      <c r="B5561" s="35" t="s">
        <v>371</v>
      </c>
      <c r="C5561" s="37">
        <v>26.6</v>
      </c>
    </row>
    <row r="5562" spans="1:3">
      <c r="A5562" s="20">
        <v>41871</v>
      </c>
      <c r="B5562" s="35" t="s">
        <v>372</v>
      </c>
      <c r="C5562" s="37">
        <v>27</v>
      </c>
    </row>
    <row r="5563" spans="1:3">
      <c r="A5563" s="20">
        <v>41871</v>
      </c>
      <c r="B5563" s="35" t="s">
        <v>373</v>
      </c>
      <c r="C5563" s="37">
        <v>27.1</v>
      </c>
    </row>
    <row r="5564" spans="1:3">
      <c r="A5564" s="20">
        <v>41871</v>
      </c>
      <c r="B5564" s="35" t="s">
        <v>374</v>
      </c>
      <c r="C5564" s="37">
        <v>26.4</v>
      </c>
    </row>
    <row r="5565" spans="1:3">
      <c r="A5565" s="20">
        <v>41871</v>
      </c>
      <c r="B5565" s="35" t="s">
        <v>375</v>
      </c>
      <c r="C5565" s="37">
        <v>25.3</v>
      </c>
    </row>
    <row r="5566" spans="1:3">
      <c r="A5566" s="20">
        <v>41871</v>
      </c>
      <c r="B5566" s="35" t="s">
        <v>376</v>
      </c>
      <c r="C5566" s="37">
        <v>22.8</v>
      </c>
    </row>
    <row r="5567" spans="1:3">
      <c r="A5567" s="20">
        <v>41871</v>
      </c>
      <c r="B5567" s="35" t="s">
        <v>377</v>
      </c>
      <c r="C5567" s="37">
        <v>20.8</v>
      </c>
    </row>
    <row r="5568" spans="1:3">
      <c r="A5568" s="20">
        <v>41871</v>
      </c>
      <c r="B5568" s="35" t="s">
        <v>378</v>
      </c>
      <c r="C5568" s="37">
        <v>19.600000000000001</v>
      </c>
    </row>
    <row r="5569" spans="1:3">
      <c r="A5569" s="20">
        <v>41871</v>
      </c>
      <c r="B5569" s="35" t="s">
        <v>379</v>
      </c>
      <c r="C5569" s="37">
        <v>18.7</v>
      </c>
    </row>
    <row r="5570" spans="1:3">
      <c r="A5570" s="20">
        <v>41871</v>
      </c>
      <c r="B5570" s="35" t="s">
        <v>380</v>
      </c>
      <c r="C5570" s="37">
        <v>17.7</v>
      </c>
    </row>
    <row r="5571" spans="1:3">
      <c r="A5571" s="20">
        <v>41871</v>
      </c>
      <c r="B5571" s="35" t="s">
        <v>381</v>
      </c>
      <c r="C5571" s="37">
        <v>16.8</v>
      </c>
    </row>
    <row r="5572" spans="1:3">
      <c r="A5572" s="20">
        <v>41871</v>
      </c>
      <c r="B5572" s="35" t="s">
        <v>382</v>
      </c>
      <c r="C5572" s="37">
        <v>16.2</v>
      </c>
    </row>
    <row r="5573" spans="1:3">
      <c r="A5573" s="20">
        <v>41871</v>
      </c>
      <c r="B5573" s="35" t="s">
        <v>383</v>
      </c>
      <c r="C5573" s="37">
        <v>15.8</v>
      </c>
    </row>
    <row r="5574" spans="1:3">
      <c r="A5574" s="20">
        <v>41872</v>
      </c>
      <c r="B5574" s="35" t="s">
        <v>360</v>
      </c>
      <c r="C5574" s="37">
        <v>15.3</v>
      </c>
    </row>
    <row r="5575" spans="1:3">
      <c r="A5575" s="20">
        <v>41872</v>
      </c>
      <c r="B5575" s="35" t="s">
        <v>361</v>
      </c>
      <c r="C5575" s="37">
        <v>15.1</v>
      </c>
    </row>
    <row r="5576" spans="1:3">
      <c r="A5576" s="20">
        <v>41872</v>
      </c>
      <c r="B5576" s="35" t="s">
        <v>362</v>
      </c>
      <c r="C5576" s="37">
        <v>15.9</v>
      </c>
    </row>
    <row r="5577" spans="1:3">
      <c r="A5577" s="20">
        <v>41872</v>
      </c>
      <c r="B5577" s="35" t="s">
        <v>363</v>
      </c>
      <c r="C5577" s="37">
        <v>16</v>
      </c>
    </row>
    <row r="5578" spans="1:3">
      <c r="A5578" s="20">
        <v>41872</v>
      </c>
      <c r="B5578" s="35" t="s">
        <v>364</v>
      </c>
      <c r="C5578" s="37">
        <v>16.100000000000001</v>
      </c>
    </row>
    <row r="5579" spans="1:3">
      <c r="A5579" s="20">
        <v>41872</v>
      </c>
      <c r="B5579" s="35" t="s">
        <v>365</v>
      </c>
      <c r="C5579" s="37">
        <v>16.899999999999999</v>
      </c>
    </row>
    <row r="5580" spans="1:3">
      <c r="A5580" s="20">
        <v>41872</v>
      </c>
      <c r="B5580" s="35" t="s">
        <v>366</v>
      </c>
      <c r="C5580" s="37">
        <v>18.3</v>
      </c>
    </row>
    <row r="5581" spans="1:3">
      <c r="A5581" s="20">
        <v>41872</v>
      </c>
      <c r="B5581" s="35" t="s">
        <v>367</v>
      </c>
      <c r="C5581" s="37">
        <v>20.7</v>
      </c>
    </row>
    <row r="5582" spans="1:3">
      <c r="A5582" s="20">
        <v>41872</v>
      </c>
      <c r="B5582" s="35" t="s">
        <v>368</v>
      </c>
      <c r="C5582" s="37">
        <v>22.2</v>
      </c>
    </row>
    <row r="5583" spans="1:3">
      <c r="A5583" s="20">
        <v>41872</v>
      </c>
      <c r="B5583" s="35" t="s">
        <v>369</v>
      </c>
      <c r="C5583" s="37">
        <v>24.3</v>
      </c>
    </row>
    <row r="5584" spans="1:3">
      <c r="A5584" s="20">
        <v>41872</v>
      </c>
      <c r="B5584" s="35" t="s">
        <v>370</v>
      </c>
      <c r="C5584" s="37">
        <v>26.6</v>
      </c>
    </row>
    <row r="5585" spans="1:3">
      <c r="A5585" s="20">
        <v>41872</v>
      </c>
      <c r="B5585" s="35" t="s">
        <v>371</v>
      </c>
      <c r="C5585" s="37">
        <v>27.9</v>
      </c>
    </row>
    <row r="5586" spans="1:3">
      <c r="A5586" s="20">
        <v>41872</v>
      </c>
      <c r="B5586" s="35" t="s">
        <v>372</v>
      </c>
      <c r="C5586" s="37">
        <v>29.3</v>
      </c>
    </row>
    <row r="5587" spans="1:3">
      <c r="A5587" s="20">
        <v>41872</v>
      </c>
      <c r="B5587" s="35" t="s">
        <v>373</v>
      </c>
      <c r="C5587" s="37">
        <v>30.2</v>
      </c>
    </row>
    <row r="5588" spans="1:3">
      <c r="A5588" s="20">
        <v>41872</v>
      </c>
      <c r="B5588" s="35" t="s">
        <v>374</v>
      </c>
      <c r="C5588" s="37">
        <v>30.3</v>
      </c>
    </row>
    <row r="5589" spans="1:3">
      <c r="A5589" s="20">
        <v>41872</v>
      </c>
      <c r="B5589" s="35" t="s">
        <v>375</v>
      </c>
      <c r="C5589" s="37">
        <v>28.2</v>
      </c>
    </row>
    <row r="5590" spans="1:3">
      <c r="A5590" s="20">
        <v>41872</v>
      </c>
      <c r="B5590" s="35" t="s">
        <v>376</v>
      </c>
      <c r="C5590" s="37">
        <v>27.5</v>
      </c>
    </row>
    <row r="5591" spans="1:3">
      <c r="A5591" s="20">
        <v>41872</v>
      </c>
      <c r="B5591" s="35" t="s">
        <v>377</v>
      </c>
      <c r="C5591" s="37">
        <v>25.8</v>
      </c>
    </row>
    <row r="5592" spans="1:3">
      <c r="A5592" s="20">
        <v>41872</v>
      </c>
      <c r="B5592" s="35" t="s">
        <v>378</v>
      </c>
      <c r="C5592" s="37">
        <v>24.7</v>
      </c>
    </row>
    <row r="5593" spans="1:3">
      <c r="A5593" s="20">
        <v>41872</v>
      </c>
      <c r="B5593" s="35" t="s">
        <v>379</v>
      </c>
      <c r="C5593" s="37">
        <v>24</v>
      </c>
    </row>
    <row r="5594" spans="1:3">
      <c r="A5594" s="20">
        <v>41872</v>
      </c>
      <c r="B5594" s="35" t="s">
        <v>380</v>
      </c>
      <c r="C5594" s="37">
        <v>23.1</v>
      </c>
    </row>
    <row r="5595" spans="1:3">
      <c r="A5595" s="20">
        <v>41872</v>
      </c>
      <c r="B5595" s="35" t="s">
        <v>381</v>
      </c>
      <c r="C5595" s="37">
        <v>22.2</v>
      </c>
    </row>
    <row r="5596" spans="1:3">
      <c r="A5596" s="20">
        <v>41872</v>
      </c>
      <c r="B5596" s="35" t="s">
        <v>382</v>
      </c>
      <c r="C5596" s="37">
        <v>21.4</v>
      </c>
    </row>
    <row r="5597" spans="1:3">
      <c r="A5597" s="20">
        <v>41872</v>
      </c>
      <c r="B5597" s="35" t="s">
        <v>383</v>
      </c>
      <c r="C5597" s="37">
        <v>20.8</v>
      </c>
    </row>
    <row r="5598" spans="1:3">
      <c r="A5598" s="20">
        <v>41873</v>
      </c>
      <c r="B5598" s="35" t="s">
        <v>360</v>
      </c>
      <c r="C5598" s="37">
        <v>20.5</v>
      </c>
    </row>
    <row r="5599" spans="1:3">
      <c r="A5599" s="20">
        <v>41873</v>
      </c>
      <c r="B5599" s="35" t="s">
        <v>361</v>
      </c>
      <c r="C5599" s="37">
        <v>19.8</v>
      </c>
    </row>
    <row r="5600" spans="1:3">
      <c r="A5600" s="20">
        <v>41873</v>
      </c>
      <c r="B5600" s="35" t="s">
        <v>362</v>
      </c>
      <c r="C5600" s="37">
        <v>19.5</v>
      </c>
    </row>
    <row r="5601" spans="1:3">
      <c r="A5601" s="20">
        <v>41873</v>
      </c>
      <c r="B5601" s="35" t="s">
        <v>363</v>
      </c>
      <c r="C5601" s="37">
        <v>19</v>
      </c>
    </row>
    <row r="5602" spans="1:3">
      <c r="A5602" s="20">
        <v>41873</v>
      </c>
      <c r="B5602" s="35" t="s">
        <v>364</v>
      </c>
      <c r="C5602" s="37">
        <v>18.399999999999999</v>
      </c>
    </row>
    <row r="5603" spans="1:3">
      <c r="A5603" s="20">
        <v>41873</v>
      </c>
      <c r="B5603" s="35" t="s">
        <v>365</v>
      </c>
      <c r="C5603" s="37">
        <v>19.3</v>
      </c>
    </row>
    <row r="5604" spans="1:3">
      <c r="A5604" s="20">
        <v>41873</v>
      </c>
      <c r="B5604" s="35" t="s">
        <v>366</v>
      </c>
      <c r="C5604" s="37">
        <v>21.9</v>
      </c>
    </row>
    <row r="5605" spans="1:3">
      <c r="A5605" s="20">
        <v>41873</v>
      </c>
      <c r="B5605" s="35" t="s">
        <v>367</v>
      </c>
      <c r="C5605" s="37">
        <v>24.8</v>
      </c>
    </row>
    <row r="5606" spans="1:3">
      <c r="A5606" s="20">
        <v>41873</v>
      </c>
      <c r="B5606" s="35" t="s">
        <v>368</v>
      </c>
      <c r="C5606" s="37">
        <v>28</v>
      </c>
    </row>
    <row r="5607" spans="1:3">
      <c r="A5607" s="20">
        <v>41873</v>
      </c>
      <c r="B5607" s="35" t="s">
        <v>369</v>
      </c>
      <c r="C5607" s="37">
        <v>29.9</v>
      </c>
    </row>
    <row r="5608" spans="1:3">
      <c r="A5608" s="20">
        <v>41873</v>
      </c>
      <c r="B5608" s="35" t="s">
        <v>370</v>
      </c>
      <c r="C5608" s="37">
        <v>31.1</v>
      </c>
    </row>
    <row r="5609" spans="1:3">
      <c r="A5609" s="20">
        <v>41873</v>
      </c>
      <c r="B5609" s="35" t="s">
        <v>371</v>
      </c>
      <c r="C5609" s="37">
        <v>32.299999999999997</v>
      </c>
    </row>
    <row r="5610" spans="1:3">
      <c r="A5610" s="20">
        <v>41873</v>
      </c>
      <c r="B5610" s="35" t="s">
        <v>372</v>
      </c>
      <c r="C5610" s="37">
        <v>32</v>
      </c>
    </row>
    <row r="5611" spans="1:3">
      <c r="A5611" s="20">
        <v>41873</v>
      </c>
      <c r="B5611" s="35" t="s">
        <v>373</v>
      </c>
      <c r="C5611" s="37">
        <v>31</v>
      </c>
    </row>
    <row r="5612" spans="1:3">
      <c r="A5612" s="20">
        <v>41873</v>
      </c>
      <c r="B5612" s="35" t="s">
        <v>374</v>
      </c>
      <c r="C5612" s="37">
        <v>31.2</v>
      </c>
    </row>
    <row r="5613" spans="1:3">
      <c r="A5613" s="20">
        <v>41873</v>
      </c>
      <c r="B5613" s="35" t="s">
        <v>375</v>
      </c>
      <c r="C5613" s="37">
        <v>26.5</v>
      </c>
    </row>
    <row r="5614" spans="1:3">
      <c r="A5614" s="20">
        <v>41873</v>
      </c>
      <c r="B5614" s="35" t="s">
        <v>376</v>
      </c>
      <c r="C5614" s="37">
        <v>25</v>
      </c>
    </row>
    <row r="5615" spans="1:3">
      <c r="A5615" s="20">
        <v>41873</v>
      </c>
      <c r="B5615" s="35" t="s">
        <v>377</v>
      </c>
      <c r="C5615" s="37">
        <v>23.5</v>
      </c>
    </row>
    <row r="5616" spans="1:3">
      <c r="A5616" s="20">
        <v>41873</v>
      </c>
      <c r="B5616" s="35" t="s">
        <v>378</v>
      </c>
      <c r="C5616" s="37">
        <v>22.2</v>
      </c>
    </row>
    <row r="5617" spans="1:3">
      <c r="A5617" s="20">
        <v>41873</v>
      </c>
      <c r="B5617" s="35" t="s">
        <v>379</v>
      </c>
      <c r="C5617" s="37">
        <v>22</v>
      </c>
    </row>
    <row r="5618" spans="1:3">
      <c r="A5618" s="20">
        <v>41873</v>
      </c>
      <c r="B5618" s="35" t="s">
        <v>380</v>
      </c>
      <c r="C5618" s="37">
        <v>21.7</v>
      </c>
    </row>
    <row r="5619" spans="1:3">
      <c r="A5619" s="20">
        <v>41873</v>
      </c>
      <c r="B5619" s="35" t="s">
        <v>381</v>
      </c>
      <c r="C5619" s="37">
        <v>21.6</v>
      </c>
    </row>
    <row r="5620" spans="1:3">
      <c r="A5620" s="20">
        <v>41873</v>
      </c>
      <c r="B5620" s="35" t="s">
        <v>382</v>
      </c>
      <c r="C5620" s="37">
        <v>21.5</v>
      </c>
    </row>
    <row r="5621" spans="1:3">
      <c r="A5621" s="20">
        <v>41873</v>
      </c>
      <c r="B5621" s="35" t="s">
        <v>383</v>
      </c>
      <c r="C5621" s="37">
        <v>21.5</v>
      </c>
    </row>
    <row r="5622" spans="1:3">
      <c r="A5622" s="20">
        <v>41874</v>
      </c>
      <c r="B5622" s="35" t="s">
        <v>360</v>
      </c>
      <c r="C5622" s="37">
        <v>21.5</v>
      </c>
    </row>
    <row r="5623" spans="1:3">
      <c r="A5623" s="20">
        <v>41874</v>
      </c>
      <c r="B5623" s="35" t="s">
        <v>361</v>
      </c>
      <c r="C5623" s="37">
        <v>21.2</v>
      </c>
    </row>
    <row r="5624" spans="1:3">
      <c r="A5624" s="20">
        <v>41874</v>
      </c>
      <c r="B5624" s="35" t="s">
        <v>362</v>
      </c>
      <c r="C5624" s="37">
        <v>21.3</v>
      </c>
    </row>
    <row r="5625" spans="1:3">
      <c r="A5625" s="20">
        <v>41874</v>
      </c>
      <c r="B5625" s="35" t="s">
        <v>363</v>
      </c>
      <c r="C5625" s="37">
        <v>21.2</v>
      </c>
    </row>
    <row r="5626" spans="1:3">
      <c r="A5626" s="20">
        <v>41874</v>
      </c>
      <c r="B5626" s="35" t="s">
        <v>364</v>
      </c>
      <c r="C5626" s="37">
        <v>21.3</v>
      </c>
    </row>
    <row r="5627" spans="1:3">
      <c r="A5627" s="20">
        <v>41874</v>
      </c>
      <c r="B5627" s="35" t="s">
        <v>365</v>
      </c>
      <c r="C5627" s="37">
        <v>21.1</v>
      </c>
    </row>
    <row r="5628" spans="1:3">
      <c r="A5628" s="20">
        <v>41874</v>
      </c>
      <c r="B5628" s="35" t="s">
        <v>366</v>
      </c>
      <c r="C5628" s="37">
        <v>21.4</v>
      </c>
    </row>
    <row r="5629" spans="1:3">
      <c r="A5629" s="20">
        <v>41874</v>
      </c>
      <c r="B5629" s="35" t="s">
        <v>367</v>
      </c>
      <c r="C5629" s="37">
        <v>21.8</v>
      </c>
    </row>
    <row r="5630" spans="1:3">
      <c r="A5630" s="20">
        <v>41874</v>
      </c>
      <c r="B5630" s="35" t="s">
        <v>368</v>
      </c>
      <c r="C5630" s="37">
        <v>22.9</v>
      </c>
    </row>
    <row r="5631" spans="1:3">
      <c r="A5631" s="20">
        <v>41874</v>
      </c>
      <c r="B5631" s="35" t="s">
        <v>369</v>
      </c>
      <c r="C5631" s="37">
        <v>22.8</v>
      </c>
    </row>
    <row r="5632" spans="1:3">
      <c r="A5632" s="20">
        <v>41874</v>
      </c>
      <c r="B5632" s="35" t="s">
        <v>370</v>
      </c>
      <c r="C5632" s="37">
        <v>23.1</v>
      </c>
    </row>
    <row r="5633" spans="1:3">
      <c r="A5633" s="20">
        <v>41874</v>
      </c>
      <c r="B5633" s="35" t="s">
        <v>371</v>
      </c>
      <c r="C5633" s="37">
        <v>22.7</v>
      </c>
    </row>
    <row r="5634" spans="1:3">
      <c r="A5634" s="20">
        <v>41874</v>
      </c>
      <c r="B5634" s="35" t="s">
        <v>372</v>
      </c>
      <c r="C5634" s="37">
        <v>22.2</v>
      </c>
    </row>
    <row r="5635" spans="1:3">
      <c r="A5635" s="20">
        <v>41874</v>
      </c>
      <c r="B5635" s="35" t="s">
        <v>373</v>
      </c>
      <c r="C5635" s="37">
        <v>20.3</v>
      </c>
    </row>
    <row r="5636" spans="1:3">
      <c r="A5636" s="20">
        <v>41874</v>
      </c>
      <c r="B5636" s="35" t="s">
        <v>374</v>
      </c>
      <c r="C5636" s="37">
        <v>20.8</v>
      </c>
    </row>
    <row r="5637" spans="1:3">
      <c r="A5637" s="20">
        <v>41874</v>
      </c>
      <c r="B5637" s="35" t="s">
        <v>375</v>
      </c>
      <c r="C5637" s="37">
        <v>20.5</v>
      </c>
    </row>
    <row r="5638" spans="1:3">
      <c r="A5638" s="20">
        <v>41874</v>
      </c>
      <c r="B5638" s="35" t="s">
        <v>376</v>
      </c>
      <c r="C5638" s="37">
        <v>20.399999999999999</v>
      </c>
    </row>
    <row r="5639" spans="1:3">
      <c r="A5639" s="20">
        <v>41874</v>
      </c>
      <c r="B5639" s="35" t="s">
        <v>377</v>
      </c>
      <c r="C5639" s="37">
        <v>20.2</v>
      </c>
    </row>
    <row r="5640" spans="1:3">
      <c r="A5640" s="20">
        <v>41874</v>
      </c>
      <c r="B5640" s="35" t="s">
        <v>378</v>
      </c>
      <c r="C5640" s="37">
        <v>20</v>
      </c>
    </row>
    <row r="5641" spans="1:3">
      <c r="A5641" s="20">
        <v>41874</v>
      </c>
      <c r="B5641" s="35" t="s">
        <v>379</v>
      </c>
      <c r="C5641" s="37">
        <v>19.8</v>
      </c>
    </row>
    <row r="5642" spans="1:3">
      <c r="A5642" s="20">
        <v>41874</v>
      </c>
      <c r="B5642" s="35" t="s">
        <v>380</v>
      </c>
      <c r="C5642" s="37">
        <v>19.5</v>
      </c>
    </row>
    <row r="5643" spans="1:3">
      <c r="A5643" s="20">
        <v>41874</v>
      </c>
      <c r="B5643" s="35" t="s">
        <v>381</v>
      </c>
      <c r="C5643" s="37">
        <v>18.7</v>
      </c>
    </row>
    <row r="5644" spans="1:3">
      <c r="A5644" s="20">
        <v>41874</v>
      </c>
      <c r="B5644" s="35" t="s">
        <v>382</v>
      </c>
      <c r="C5644" s="37">
        <v>18.600000000000001</v>
      </c>
    </row>
    <row r="5645" spans="1:3">
      <c r="A5645" s="20">
        <v>41874</v>
      </c>
      <c r="B5645" s="35" t="s">
        <v>383</v>
      </c>
      <c r="C5645" s="37">
        <v>17.899999999999999</v>
      </c>
    </row>
    <row r="5646" spans="1:3">
      <c r="A5646" s="20">
        <v>41875</v>
      </c>
      <c r="B5646" s="35" t="s">
        <v>360</v>
      </c>
      <c r="C5646" s="37">
        <v>18.100000000000001</v>
      </c>
    </row>
    <row r="5647" spans="1:3">
      <c r="A5647" s="20">
        <v>41875</v>
      </c>
      <c r="B5647" s="35" t="s">
        <v>361</v>
      </c>
      <c r="C5647" s="37">
        <v>16.600000000000001</v>
      </c>
    </row>
    <row r="5648" spans="1:3">
      <c r="A5648" s="20">
        <v>41875</v>
      </c>
      <c r="B5648" s="35" t="s">
        <v>362</v>
      </c>
      <c r="C5648" s="37">
        <v>16.3</v>
      </c>
    </row>
    <row r="5649" spans="1:3">
      <c r="A5649" s="20">
        <v>41875</v>
      </c>
      <c r="B5649" s="35" t="s">
        <v>363</v>
      </c>
      <c r="C5649" s="37">
        <v>16</v>
      </c>
    </row>
    <row r="5650" spans="1:3">
      <c r="A5650" s="20">
        <v>41875</v>
      </c>
      <c r="B5650" s="35" t="s">
        <v>364</v>
      </c>
      <c r="C5650" s="37">
        <v>15.8</v>
      </c>
    </row>
    <row r="5651" spans="1:3">
      <c r="A5651" s="20">
        <v>41875</v>
      </c>
      <c r="B5651" s="35" t="s">
        <v>365</v>
      </c>
      <c r="C5651" s="37">
        <v>16.399999999999999</v>
      </c>
    </row>
    <row r="5652" spans="1:3">
      <c r="A5652" s="20">
        <v>41875</v>
      </c>
      <c r="B5652" s="35" t="s">
        <v>366</v>
      </c>
      <c r="C5652" s="37">
        <v>18.399999999999999</v>
      </c>
    </row>
    <row r="5653" spans="1:3">
      <c r="A5653" s="20">
        <v>41875</v>
      </c>
      <c r="B5653" s="35" t="s">
        <v>367</v>
      </c>
      <c r="C5653" s="37">
        <v>19.7</v>
      </c>
    </row>
    <row r="5654" spans="1:3">
      <c r="A5654" s="20">
        <v>41875</v>
      </c>
      <c r="B5654" s="35" t="s">
        <v>368</v>
      </c>
      <c r="C5654" s="37">
        <v>21.5</v>
      </c>
    </row>
    <row r="5655" spans="1:3">
      <c r="A5655" s="20">
        <v>41875</v>
      </c>
      <c r="B5655" s="35" t="s">
        <v>369</v>
      </c>
      <c r="C5655" s="37">
        <v>22.1</v>
      </c>
    </row>
    <row r="5656" spans="1:3">
      <c r="A5656" s="20">
        <v>41875</v>
      </c>
      <c r="B5656" s="35" t="s">
        <v>370</v>
      </c>
      <c r="C5656" s="37">
        <v>22.7</v>
      </c>
    </row>
    <row r="5657" spans="1:3">
      <c r="A5657" s="20">
        <v>41875</v>
      </c>
      <c r="B5657" s="35" t="s">
        <v>371</v>
      </c>
      <c r="C5657" s="37">
        <v>24</v>
      </c>
    </row>
    <row r="5658" spans="1:3">
      <c r="A5658" s="20">
        <v>41875</v>
      </c>
      <c r="B5658" s="35" t="s">
        <v>372</v>
      </c>
      <c r="C5658" s="37">
        <v>23.5</v>
      </c>
    </row>
    <row r="5659" spans="1:3">
      <c r="A5659" s="20">
        <v>41875</v>
      </c>
      <c r="B5659" s="35" t="s">
        <v>373</v>
      </c>
      <c r="C5659" s="37">
        <v>20.8</v>
      </c>
    </row>
    <row r="5660" spans="1:3">
      <c r="A5660" s="20">
        <v>41875</v>
      </c>
      <c r="B5660" s="35" t="s">
        <v>374</v>
      </c>
      <c r="C5660" s="37">
        <v>20.3</v>
      </c>
    </row>
    <row r="5661" spans="1:3">
      <c r="A5661" s="20">
        <v>41875</v>
      </c>
      <c r="B5661" s="35" t="s">
        <v>375</v>
      </c>
      <c r="C5661" s="37">
        <v>19.2</v>
      </c>
    </row>
    <row r="5662" spans="1:3">
      <c r="A5662" s="20">
        <v>41875</v>
      </c>
      <c r="B5662" s="35" t="s">
        <v>376</v>
      </c>
      <c r="C5662" s="37">
        <v>18.600000000000001</v>
      </c>
    </row>
    <row r="5663" spans="1:3">
      <c r="A5663" s="20">
        <v>41875</v>
      </c>
      <c r="B5663" s="35" t="s">
        <v>377</v>
      </c>
      <c r="C5663" s="37">
        <v>18.5</v>
      </c>
    </row>
    <row r="5664" spans="1:3">
      <c r="A5664" s="20">
        <v>41875</v>
      </c>
      <c r="B5664" s="35" t="s">
        <v>378</v>
      </c>
      <c r="C5664" s="37">
        <v>17.2</v>
      </c>
    </row>
    <row r="5665" spans="1:3">
      <c r="A5665" s="20">
        <v>41875</v>
      </c>
      <c r="B5665" s="35" t="s">
        <v>379</v>
      </c>
      <c r="C5665" s="37">
        <v>15.9</v>
      </c>
    </row>
    <row r="5666" spans="1:3">
      <c r="A5666" s="20">
        <v>41875</v>
      </c>
      <c r="B5666" s="35" t="s">
        <v>380</v>
      </c>
      <c r="C5666" s="37">
        <v>15.6</v>
      </c>
    </row>
    <row r="5667" spans="1:3">
      <c r="A5667" s="20">
        <v>41875</v>
      </c>
      <c r="B5667" s="35" t="s">
        <v>381</v>
      </c>
      <c r="C5667" s="37">
        <v>15.5</v>
      </c>
    </row>
    <row r="5668" spans="1:3">
      <c r="A5668" s="20">
        <v>41875</v>
      </c>
      <c r="B5668" s="35" t="s">
        <v>382</v>
      </c>
      <c r="C5668" s="37">
        <v>14.9</v>
      </c>
    </row>
    <row r="5669" spans="1:3">
      <c r="A5669" s="20">
        <v>41875</v>
      </c>
      <c r="B5669" s="35" t="s">
        <v>383</v>
      </c>
      <c r="C5669" s="37">
        <v>14.2</v>
      </c>
    </row>
    <row r="5670" spans="1:3">
      <c r="A5670" s="20">
        <v>41876</v>
      </c>
      <c r="B5670" s="35" t="s">
        <v>360</v>
      </c>
      <c r="C5670" s="37">
        <v>13.2</v>
      </c>
    </row>
    <row r="5671" spans="1:3">
      <c r="A5671" s="20">
        <v>41876</v>
      </c>
      <c r="B5671" s="35" t="s">
        <v>361</v>
      </c>
      <c r="C5671" s="37">
        <v>12.7</v>
      </c>
    </row>
    <row r="5672" spans="1:3">
      <c r="A5672" s="20">
        <v>41876</v>
      </c>
      <c r="B5672" s="35" t="s">
        <v>362</v>
      </c>
      <c r="C5672" s="37">
        <v>12.4</v>
      </c>
    </row>
    <row r="5673" spans="1:3">
      <c r="A5673" s="20">
        <v>41876</v>
      </c>
      <c r="B5673" s="35" t="s">
        <v>363</v>
      </c>
      <c r="C5673" s="37">
        <v>12</v>
      </c>
    </row>
    <row r="5674" spans="1:3">
      <c r="A5674" s="20">
        <v>41876</v>
      </c>
      <c r="B5674" s="35" t="s">
        <v>364</v>
      </c>
      <c r="C5674" s="37">
        <v>11.8</v>
      </c>
    </row>
    <row r="5675" spans="1:3">
      <c r="A5675" s="20">
        <v>41876</v>
      </c>
      <c r="B5675" s="35" t="s">
        <v>365</v>
      </c>
      <c r="C5675" s="37">
        <v>12.1</v>
      </c>
    </row>
    <row r="5676" spans="1:3">
      <c r="A5676" s="20">
        <v>41876</v>
      </c>
      <c r="B5676" s="35" t="s">
        <v>366</v>
      </c>
      <c r="C5676" s="37">
        <v>14</v>
      </c>
    </row>
    <row r="5677" spans="1:3">
      <c r="A5677" s="20">
        <v>41876</v>
      </c>
      <c r="B5677" s="35" t="s">
        <v>367</v>
      </c>
      <c r="C5677" s="37">
        <v>17.3</v>
      </c>
    </row>
    <row r="5678" spans="1:3">
      <c r="A5678" s="20">
        <v>41876</v>
      </c>
      <c r="B5678" s="35" t="s">
        <v>368</v>
      </c>
      <c r="C5678" s="37">
        <v>20.6</v>
      </c>
    </row>
    <row r="5679" spans="1:3">
      <c r="A5679" s="20">
        <v>41876</v>
      </c>
      <c r="B5679" s="35" t="s">
        <v>369</v>
      </c>
      <c r="C5679" s="37">
        <v>21.8</v>
      </c>
    </row>
    <row r="5680" spans="1:3">
      <c r="A5680" s="20">
        <v>41876</v>
      </c>
      <c r="B5680" s="35" t="s">
        <v>370</v>
      </c>
      <c r="C5680" s="37">
        <v>23.8</v>
      </c>
    </row>
    <row r="5681" spans="1:3">
      <c r="A5681" s="20">
        <v>41876</v>
      </c>
      <c r="B5681" s="35" t="s">
        <v>371</v>
      </c>
      <c r="C5681" s="37">
        <v>23.8</v>
      </c>
    </row>
    <row r="5682" spans="1:3">
      <c r="A5682" s="20">
        <v>41876</v>
      </c>
      <c r="B5682" s="35" t="s">
        <v>372</v>
      </c>
      <c r="C5682" s="37">
        <v>24.5</v>
      </c>
    </row>
    <row r="5683" spans="1:3">
      <c r="A5683" s="20">
        <v>41876</v>
      </c>
      <c r="B5683" s="35" t="s">
        <v>373</v>
      </c>
      <c r="C5683" s="37">
        <v>24.9</v>
      </c>
    </row>
    <row r="5684" spans="1:3">
      <c r="A5684" s="20">
        <v>41876</v>
      </c>
      <c r="B5684" s="35" t="s">
        <v>374</v>
      </c>
      <c r="C5684" s="37">
        <v>24.7</v>
      </c>
    </row>
    <row r="5685" spans="1:3">
      <c r="A5685" s="20">
        <v>41876</v>
      </c>
      <c r="B5685" s="35" t="s">
        <v>375</v>
      </c>
      <c r="C5685" s="37">
        <v>23.3</v>
      </c>
    </row>
    <row r="5686" spans="1:3">
      <c r="A5686" s="20">
        <v>41876</v>
      </c>
      <c r="B5686" s="35" t="s">
        <v>376</v>
      </c>
      <c r="C5686" s="37">
        <v>21</v>
      </c>
    </row>
    <row r="5687" spans="1:3">
      <c r="A5687" s="20">
        <v>41876</v>
      </c>
      <c r="B5687" s="35" t="s">
        <v>377</v>
      </c>
      <c r="C5687" s="37">
        <v>19.399999999999999</v>
      </c>
    </row>
    <row r="5688" spans="1:3">
      <c r="A5688" s="20">
        <v>41876</v>
      </c>
      <c r="B5688" s="35" t="s">
        <v>378</v>
      </c>
      <c r="C5688" s="37">
        <v>16.100000000000001</v>
      </c>
    </row>
    <row r="5689" spans="1:3">
      <c r="A5689" s="20">
        <v>41876</v>
      </c>
      <c r="B5689" s="35" t="s">
        <v>379</v>
      </c>
      <c r="C5689" s="37">
        <v>14.7</v>
      </c>
    </row>
    <row r="5690" spans="1:3">
      <c r="A5690" s="20">
        <v>41876</v>
      </c>
      <c r="B5690" s="35" t="s">
        <v>380</v>
      </c>
      <c r="C5690" s="37">
        <v>14.2</v>
      </c>
    </row>
    <row r="5691" spans="1:3">
      <c r="A5691" s="20">
        <v>41876</v>
      </c>
      <c r="B5691" s="35" t="s">
        <v>381</v>
      </c>
      <c r="C5691" s="37">
        <v>14</v>
      </c>
    </row>
    <row r="5692" spans="1:3">
      <c r="A5692" s="20">
        <v>41876</v>
      </c>
      <c r="B5692" s="35" t="s">
        <v>382</v>
      </c>
      <c r="C5692" s="37">
        <v>13.8</v>
      </c>
    </row>
    <row r="5693" spans="1:3">
      <c r="A5693" s="20">
        <v>41876</v>
      </c>
      <c r="B5693" s="35" t="s">
        <v>383</v>
      </c>
      <c r="C5693" s="37">
        <v>13.1</v>
      </c>
    </row>
    <row r="5694" spans="1:3">
      <c r="A5694" s="20">
        <v>41877</v>
      </c>
      <c r="B5694" s="35" t="s">
        <v>360</v>
      </c>
      <c r="C5694" s="37">
        <v>12.7</v>
      </c>
    </row>
    <row r="5695" spans="1:3">
      <c r="A5695" s="20">
        <v>41877</v>
      </c>
      <c r="B5695" s="35" t="s">
        <v>361</v>
      </c>
      <c r="C5695" s="37">
        <v>12.3</v>
      </c>
    </row>
    <row r="5696" spans="1:3">
      <c r="A5696" s="20">
        <v>41877</v>
      </c>
      <c r="B5696" s="35" t="s">
        <v>362</v>
      </c>
      <c r="C5696" s="37">
        <v>11.9</v>
      </c>
    </row>
    <row r="5697" spans="1:3">
      <c r="A5697" s="20">
        <v>41877</v>
      </c>
      <c r="B5697" s="35" t="s">
        <v>363</v>
      </c>
      <c r="C5697" s="37">
        <v>11.7</v>
      </c>
    </row>
    <row r="5698" spans="1:3">
      <c r="A5698" s="20">
        <v>41877</v>
      </c>
      <c r="B5698" s="35" t="s">
        <v>364</v>
      </c>
      <c r="C5698" s="37">
        <v>11.8</v>
      </c>
    </row>
    <row r="5699" spans="1:3">
      <c r="A5699" s="20">
        <v>41877</v>
      </c>
      <c r="B5699" s="35" t="s">
        <v>365</v>
      </c>
      <c r="C5699" s="37">
        <v>12.6</v>
      </c>
    </row>
    <row r="5700" spans="1:3">
      <c r="A5700" s="20">
        <v>41877</v>
      </c>
      <c r="B5700" s="35" t="s">
        <v>366</v>
      </c>
      <c r="C5700" s="37">
        <v>15.1</v>
      </c>
    </row>
    <row r="5701" spans="1:3">
      <c r="A5701" s="20">
        <v>41877</v>
      </c>
      <c r="B5701" s="35" t="s">
        <v>367</v>
      </c>
      <c r="C5701" s="37">
        <v>18.5</v>
      </c>
    </row>
    <row r="5702" spans="1:3">
      <c r="A5702" s="20">
        <v>41877</v>
      </c>
      <c r="B5702" s="35" t="s">
        <v>368</v>
      </c>
      <c r="C5702" s="37">
        <v>21.9</v>
      </c>
    </row>
    <row r="5703" spans="1:3">
      <c r="A5703" s="20">
        <v>41877</v>
      </c>
      <c r="B5703" s="35" t="s">
        <v>369</v>
      </c>
      <c r="C5703" s="37">
        <v>23.4</v>
      </c>
    </row>
    <row r="5704" spans="1:3">
      <c r="A5704" s="20">
        <v>41877</v>
      </c>
      <c r="B5704" s="35" t="s">
        <v>370</v>
      </c>
      <c r="C5704" s="37">
        <v>24.9</v>
      </c>
    </row>
    <row r="5705" spans="1:3">
      <c r="A5705" s="20">
        <v>41877</v>
      </c>
      <c r="B5705" s="35" t="s">
        <v>371</v>
      </c>
      <c r="C5705" s="37">
        <v>25.9</v>
      </c>
    </row>
    <row r="5706" spans="1:3">
      <c r="A5706" s="20">
        <v>41877</v>
      </c>
      <c r="B5706" s="35" t="s">
        <v>372</v>
      </c>
      <c r="C5706" s="37">
        <v>26.4</v>
      </c>
    </row>
    <row r="5707" spans="1:3">
      <c r="A5707" s="20">
        <v>41877</v>
      </c>
      <c r="B5707" s="35" t="s">
        <v>373</v>
      </c>
      <c r="C5707" s="37">
        <v>26.1</v>
      </c>
    </row>
    <row r="5708" spans="1:3">
      <c r="A5708" s="20">
        <v>41877</v>
      </c>
      <c r="B5708" s="35" t="s">
        <v>374</v>
      </c>
      <c r="C5708" s="37">
        <v>25.5</v>
      </c>
    </row>
    <row r="5709" spans="1:3">
      <c r="A5709" s="20">
        <v>41877</v>
      </c>
      <c r="B5709" s="35" t="s">
        <v>375</v>
      </c>
      <c r="C5709" s="37">
        <v>24.4</v>
      </c>
    </row>
    <row r="5710" spans="1:3">
      <c r="A5710" s="20">
        <v>41877</v>
      </c>
      <c r="B5710" s="35" t="s">
        <v>376</v>
      </c>
      <c r="C5710" s="37">
        <v>22.8</v>
      </c>
    </row>
    <row r="5711" spans="1:3">
      <c r="A5711" s="20">
        <v>41877</v>
      </c>
      <c r="B5711" s="35" t="s">
        <v>377</v>
      </c>
      <c r="C5711" s="37">
        <v>20.5</v>
      </c>
    </row>
    <row r="5712" spans="1:3">
      <c r="A5712" s="20">
        <v>41877</v>
      </c>
      <c r="B5712" s="35" t="s">
        <v>378</v>
      </c>
      <c r="C5712" s="37">
        <v>18.899999999999999</v>
      </c>
    </row>
    <row r="5713" spans="1:3">
      <c r="A5713" s="20">
        <v>41877</v>
      </c>
      <c r="B5713" s="35" t="s">
        <v>379</v>
      </c>
      <c r="C5713" s="37">
        <v>17.8</v>
      </c>
    </row>
    <row r="5714" spans="1:3">
      <c r="A5714" s="20">
        <v>41877</v>
      </c>
      <c r="B5714" s="35" t="s">
        <v>380</v>
      </c>
      <c r="C5714" s="37">
        <v>15.7</v>
      </c>
    </row>
    <row r="5715" spans="1:3">
      <c r="A5715" s="20">
        <v>41877</v>
      </c>
      <c r="B5715" s="35" t="s">
        <v>381</v>
      </c>
      <c r="C5715" s="37">
        <v>14.7</v>
      </c>
    </row>
    <row r="5716" spans="1:3">
      <c r="A5716" s="20">
        <v>41877</v>
      </c>
      <c r="B5716" s="35" t="s">
        <v>382</v>
      </c>
      <c r="C5716" s="37">
        <v>15.4</v>
      </c>
    </row>
    <row r="5717" spans="1:3">
      <c r="A5717" s="20">
        <v>41877</v>
      </c>
      <c r="B5717" s="35" t="s">
        <v>383</v>
      </c>
      <c r="C5717" s="37">
        <v>15.8</v>
      </c>
    </row>
    <row r="5718" spans="1:3">
      <c r="A5718" s="20">
        <v>41878</v>
      </c>
      <c r="B5718" s="35" t="s">
        <v>360</v>
      </c>
      <c r="C5718" s="37">
        <v>15.1</v>
      </c>
    </row>
    <row r="5719" spans="1:3">
      <c r="A5719" s="20">
        <v>41878</v>
      </c>
      <c r="B5719" s="35" t="s">
        <v>361</v>
      </c>
      <c r="C5719" s="37">
        <v>14.6</v>
      </c>
    </row>
    <row r="5720" spans="1:3">
      <c r="A5720" s="20">
        <v>41878</v>
      </c>
      <c r="B5720" s="35" t="s">
        <v>362</v>
      </c>
      <c r="C5720" s="37">
        <v>14.5</v>
      </c>
    </row>
    <row r="5721" spans="1:3">
      <c r="A5721" s="20">
        <v>41878</v>
      </c>
      <c r="B5721" s="35" t="s">
        <v>363</v>
      </c>
      <c r="C5721" s="37">
        <v>14.2</v>
      </c>
    </row>
    <row r="5722" spans="1:3">
      <c r="A5722" s="20">
        <v>41878</v>
      </c>
      <c r="B5722" s="35" t="s">
        <v>364</v>
      </c>
      <c r="C5722" s="37">
        <v>13.9</v>
      </c>
    </row>
    <row r="5723" spans="1:3">
      <c r="A5723" s="20">
        <v>41878</v>
      </c>
      <c r="B5723" s="35" t="s">
        <v>365</v>
      </c>
      <c r="C5723" s="37">
        <v>15.2</v>
      </c>
    </row>
    <row r="5724" spans="1:3">
      <c r="A5724" s="20">
        <v>41878</v>
      </c>
      <c r="B5724" s="35" t="s">
        <v>366</v>
      </c>
      <c r="C5724" s="37">
        <v>16.399999999999999</v>
      </c>
    </row>
    <row r="5725" spans="1:3">
      <c r="A5725" s="20">
        <v>41878</v>
      </c>
      <c r="B5725" s="35" t="s">
        <v>367</v>
      </c>
      <c r="C5725" s="37">
        <v>19.8</v>
      </c>
    </row>
    <row r="5726" spans="1:3">
      <c r="A5726" s="20">
        <v>41878</v>
      </c>
      <c r="B5726" s="35" t="s">
        <v>368</v>
      </c>
      <c r="C5726" s="37">
        <v>23.2</v>
      </c>
    </row>
    <row r="5727" spans="1:3">
      <c r="A5727" s="20">
        <v>41878</v>
      </c>
      <c r="B5727" s="35" t="s">
        <v>369</v>
      </c>
      <c r="C5727" s="37">
        <v>23.1</v>
      </c>
    </row>
    <row r="5728" spans="1:3">
      <c r="A5728" s="20">
        <v>41878</v>
      </c>
      <c r="B5728" s="35" t="s">
        <v>370</v>
      </c>
      <c r="C5728" s="37">
        <v>24.1</v>
      </c>
    </row>
    <row r="5729" spans="1:3">
      <c r="A5729" s="20">
        <v>41878</v>
      </c>
      <c r="B5729" s="35" t="s">
        <v>371</v>
      </c>
      <c r="C5729" s="37">
        <v>24.3</v>
      </c>
    </row>
    <row r="5730" spans="1:3">
      <c r="A5730" s="20">
        <v>41878</v>
      </c>
      <c r="B5730" s="35" t="s">
        <v>372</v>
      </c>
      <c r="C5730" s="37">
        <v>24</v>
      </c>
    </row>
    <row r="5731" spans="1:3">
      <c r="A5731" s="20">
        <v>41878</v>
      </c>
      <c r="B5731" s="35" t="s">
        <v>373</v>
      </c>
      <c r="C5731" s="37">
        <v>24.2</v>
      </c>
    </row>
    <row r="5732" spans="1:3">
      <c r="A5732" s="20">
        <v>41878</v>
      </c>
      <c r="B5732" s="35" t="s">
        <v>374</v>
      </c>
      <c r="C5732" s="37">
        <v>23.3</v>
      </c>
    </row>
    <row r="5733" spans="1:3">
      <c r="A5733" s="20">
        <v>41878</v>
      </c>
      <c r="B5733" s="35" t="s">
        <v>375</v>
      </c>
      <c r="C5733" s="37">
        <v>22.1</v>
      </c>
    </row>
    <row r="5734" spans="1:3">
      <c r="A5734" s="20">
        <v>41878</v>
      </c>
      <c r="B5734" s="35" t="s">
        <v>376</v>
      </c>
      <c r="C5734" s="37">
        <v>21.5</v>
      </c>
    </row>
    <row r="5735" spans="1:3">
      <c r="A5735" s="20">
        <v>41878</v>
      </c>
      <c r="B5735" s="35" t="s">
        <v>377</v>
      </c>
      <c r="C5735" s="37">
        <v>20.8</v>
      </c>
    </row>
    <row r="5736" spans="1:3">
      <c r="A5736" s="20">
        <v>41878</v>
      </c>
      <c r="B5736" s="35" t="s">
        <v>378</v>
      </c>
      <c r="C5736" s="37">
        <v>20.399999999999999</v>
      </c>
    </row>
    <row r="5737" spans="1:3">
      <c r="A5737" s="20">
        <v>41878</v>
      </c>
      <c r="B5737" s="35" t="s">
        <v>379</v>
      </c>
      <c r="C5737" s="37">
        <v>20.100000000000001</v>
      </c>
    </row>
    <row r="5738" spans="1:3">
      <c r="A5738" s="20">
        <v>41878</v>
      </c>
      <c r="B5738" s="35" t="s">
        <v>380</v>
      </c>
      <c r="C5738" s="37">
        <v>19.7</v>
      </c>
    </row>
    <row r="5739" spans="1:3">
      <c r="A5739" s="20">
        <v>41878</v>
      </c>
      <c r="B5739" s="35" t="s">
        <v>381</v>
      </c>
      <c r="C5739" s="37">
        <v>19.600000000000001</v>
      </c>
    </row>
    <row r="5740" spans="1:3">
      <c r="A5740" s="20">
        <v>41878</v>
      </c>
      <c r="B5740" s="35" t="s">
        <v>382</v>
      </c>
      <c r="C5740" s="37">
        <v>19.600000000000001</v>
      </c>
    </row>
    <row r="5741" spans="1:3">
      <c r="A5741" s="20">
        <v>41878</v>
      </c>
      <c r="B5741" s="35" t="s">
        <v>383</v>
      </c>
      <c r="C5741" s="37">
        <v>19.399999999999999</v>
      </c>
    </row>
    <row r="5742" spans="1:3">
      <c r="A5742" s="20">
        <v>41879</v>
      </c>
      <c r="B5742" s="35" t="s">
        <v>360</v>
      </c>
      <c r="C5742" s="37">
        <v>19.399999999999999</v>
      </c>
    </row>
    <row r="5743" spans="1:3">
      <c r="A5743" s="20">
        <v>41879</v>
      </c>
      <c r="B5743" s="35" t="s">
        <v>361</v>
      </c>
      <c r="C5743" s="37">
        <v>18.5</v>
      </c>
    </row>
    <row r="5744" spans="1:3">
      <c r="A5744" s="20">
        <v>41879</v>
      </c>
      <c r="B5744" s="35" t="s">
        <v>362</v>
      </c>
      <c r="C5744" s="37">
        <v>17.5</v>
      </c>
    </row>
    <row r="5745" spans="1:3">
      <c r="A5745" s="20">
        <v>41879</v>
      </c>
      <c r="B5745" s="35" t="s">
        <v>363</v>
      </c>
      <c r="C5745" s="37">
        <v>17.3</v>
      </c>
    </row>
    <row r="5746" spans="1:3">
      <c r="A5746" s="20">
        <v>41879</v>
      </c>
      <c r="B5746" s="35" t="s">
        <v>364</v>
      </c>
      <c r="C5746" s="37">
        <v>16.899999999999999</v>
      </c>
    </row>
    <row r="5747" spans="1:3">
      <c r="A5747" s="20">
        <v>41879</v>
      </c>
      <c r="B5747" s="35" t="s">
        <v>365</v>
      </c>
      <c r="C5747" s="37">
        <v>17</v>
      </c>
    </row>
    <row r="5748" spans="1:3">
      <c r="A5748" s="20">
        <v>41879</v>
      </c>
      <c r="B5748" s="35" t="s">
        <v>366</v>
      </c>
      <c r="C5748" s="37">
        <v>17.600000000000001</v>
      </c>
    </row>
    <row r="5749" spans="1:3">
      <c r="A5749" s="20">
        <v>41879</v>
      </c>
      <c r="B5749" s="35" t="s">
        <v>367</v>
      </c>
      <c r="C5749" s="37">
        <v>17.899999999999999</v>
      </c>
    </row>
    <row r="5750" spans="1:3">
      <c r="A5750" s="20">
        <v>41879</v>
      </c>
      <c r="B5750" s="35" t="s">
        <v>368</v>
      </c>
      <c r="C5750" s="37">
        <v>18.399999999999999</v>
      </c>
    </row>
    <row r="5751" spans="1:3">
      <c r="A5751" s="20">
        <v>41879</v>
      </c>
      <c r="B5751" s="35" t="s">
        <v>369</v>
      </c>
      <c r="C5751" s="37">
        <v>18</v>
      </c>
    </row>
    <row r="5752" spans="1:3">
      <c r="A5752" s="20">
        <v>41879</v>
      </c>
      <c r="B5752" s="35" t="s">
        <v>370</v>
      </c>
      <c r="C5752" s="37">
        <v>18.600000000000001</v>
      </c>
    </row>
    <row r="5753" spans="1:3">
      <c r="A5753" s="20">
        <v>41879</v>
      </c>
      <c r="B5753" s="35" t="s">
        <v>371</v>
      </c>
      <c r="C5753" s="37">
        <v>19.7</v>
      </c>
    </row>
    <row r="5754" spans="1:3">
      <c r="A5754" s="20">
        <v>41879</v>
      </c>
      <c r="B5754" s="35" t="s">
        <v>372</v>
      </c>
      <c r="C5754" s="37">
        <v>20.3</v>
      </c>
    </row>
    <row r="5755" spans="1:3">
      <c r="A5755" s="20">
        <v>41879</v>
      </c>
      <c r="B5755" s="35" t="s">
        <v>373</v>
      </c>
      <c r="C5755" s="37">
        <v>21.7</v>
      </c>
    </row>
    <row r="5756" spans="1:3">
      <c r="A5756" s="20">
        <v>41879</v>
      </c>
      <c r="B5756" s="35" t="s">
        <v>374</v>
      </c>
      <c r="C5756" s="37">
        <v>22.5</v>
      </c>
    </row>
    <row r="5757" spans="1:3">
      <c r="A5757" s="20">
        <v>41879</v>
      </c>
      <c r="B5757" s="35" t="s">
        <v>375</v>
      </c>
      <c r="C5757" s="37">
        <v>24</v>
      </c>
    </row>
    <row r="5758" spans="1:3">
      <c r="A5758" s="20">
        <v>41879</v>
      </c>
      <c r="B5758" s="35" t="s">
        <v>376</v>
      </c>
      <c r="C5758" s="37">
        <v>22.9</v>
      </c>
    </row>
    <row r="5759" spans="1:3">
      <c r="A5759" s="20">
        <v>41879</v>
      </c>
      <c r="B5759" s="35" t="s">
        <v>377</v>
      </c>
      <c r="C5759" s="37">
        <v>21.9</v>
      </c>
    </row>
    <row r="5760" spans="1:3">
      <c r="A5760" s="20">
        <v>41879</v>
      </c>
      <c r="B5760" s="35" t="s">
        <v>378</v>
      </c>
      <c r="C5760" s="37">
        <v>20.5</v>
      </c>
    </row>
    <row r="5761" spans="1:3">
      <c r="A5761" s="20">
        <v>41879</v>
      </c>
      <c r="B5761" s="35" t="s">
        <v>379</v>
      </c>
      <c r="C5761" s="37">
        <v>19.7</v>
      </c>
    </row>
    <row r="5762" spans="1:3">
      <c r="A5762" s="20">
        <v>41879</v>
      </c>
      <c r="B5762" s="35" t="s">
        <v>380</v>
      </c>
      <c r="C5762" s="37">
        <v>19.899999999999999</v>
      </c>
    </row>
    <row r="5763" spans="1:3">
      <c r="A5763" s="20">
        <v>41879</v>
      </c>
      <c r="B5763" s="35" t="s">
        <v>381</v>
      </c>
      <c r="C5763" s="37">
        <v>19.5</v>
      </c>
    </row>
    <row r="5764" spans="1:3">
      <c r="A5764" s="20">
        <v>41879</v>
      </c>
      <c r="B5764" s="35" t="s">
        <v>382</v>
      </c>
      <c r="C5764" s="37">
        <v>18.399999999999999</v>
      </c>
    </row>
    <row r="5765" spans="1:3">
      <c r="A5765" s="20">
        <v>41879</v>
      </c>
      <c r="B5765" s="35" t="s">
        <v>383</v>
      </c>
      <c r="C5765" s="37">
        <v>18</v>
      </c>
    </row>
    <row r="5766" spans="1:3">
      <c r="A5766" s="20">
        <v>41880</v>
      </c>
      <c r="B5766" s="35" t="s">
        <v>360</v>
      </c>
      <c r="C5766" s="37">
        <v>18.8</v>
      </c>
    </row>
    <row r="5767" spans="1:3">
      <c r="A5767" s="20">
        <v>41880</v>
      </c>
      <c r="B5767" s="35" t="s">
        <v>361</v>
      </c>
      <c r="C5767" s="37">
        <v>19.5</v>
      </c>
    </row>
    <row r="5768" spans="1:3">
      <c r="A5768" s="20">
        <v>41880</v>
      </c>
      <c r="B5768" s="35" t="s">
        <v>362</v>
      </c>
      <c r="C5768" s="37">
        <v>20.5</v>
      </c>
    </row>
    <row r="5769" spans="1:3">
      <c r="A5769" s="20">
        <v>41880</v>
      </c>
      <c r="B5769" s="35" t="s">
        <v>363</v>
      </c>
      <c r="C5769" s="37">
        <v>20.7</v>
      </c>
    </row>
    <row r="5770" spans="1:3">
      <c r="A5770" s="20">
        <v>41880</v>
      </c>
      <c r="B5770" s="35" t="s">
        <v>364</v>
      </c>
      <c r="C5770" s="37">
        <v>20.5</v>
      </c>
    </row>
    <row r="5771" spans="1:3">
      <c r="A5771" s="20">
        <v>41880</v>
      </c>
      <c r="B5771" s="35" t="s">
        <v>365</v>
      </c>
      <c r="C5771" s="37">
        <v>19.8</v>
      </c>
    </row>
    <row r="5772" spans="1:3">
      <c r="A5772" s="20">
        <v>41880</v>
      </c>
      <c r="B5772" s="35" t="s">
        <v>366</v>
      </c>
      <c r="C5772" s="37">
        <v>21.3</v>
      </c>
    </row>
    <row r="5773" spans="1:3">
      <c r="A5773" s="20">
        <v>41880</v>
      </c>
      <c r="B5773" s="35" t="s">
        <v>367</v>
      </c>
      <c r="C5773" s="37">
        <v>23.1</v>
      </c>
    </row>
    <row r="5774" spans="1:3">
      <c r="A5774" s="20">
        <v>41880</v>
      </c>
      <c r="B5774" s="35" t="s">
        <v>368</v>
      </c>
      <c r="C5774" s="37">
        <v>24</v>
      </c>
    </row>
    <row r="5775" spans="1:3">
      <c r="A5775" s="20">
        <v>41880</v>
      </c>
      <c r="B5775" s="35" t="s">
        <v>369</v>
      </c>
      <c r="C5775" s="37">
        <v>25.3</v>
      </c>
    </row>
    <row r="5776" spans="1:3">
      <c r="A5776" s="20">
        <v>41880</v>
      </c>
      <c r="B5776" s="35" t="s">
        <v>370</v>
      </c>
      <c r="C5776" s="37">
        <v>26.4</v>
      </c>
    </row>
    <row r="5777" spans="1:3">
      <c r="A5777" s="20">
        <v>41880</v>
      </c>
      <c r="B5777" s="35" t="s">
        <v>371</v>
      </c>
      <c r="C5777" s="37">
        <v>26</v>
      </c>
    </row>
    <row r="5778" spans="1:3">
      <c r="A5778" s="20">
        <v>41880</v>
      </c>
      <c r="B5778" s="35" t="s">
        <v>372</v>
      </c>
      <c r="C5778" s="37">
        <v>27.7</v>
      </c>
    </row>
    <row r="5779" spans="1:3">
      <c r="A5779" s="20">
        <v>41880</v>
      </c>
      <c r="B5779" s="35" t="s">
        <v>373</v>
      </c>
      <c r="C5779" s="37">
        <v>26.9</v>
      </c>
    </row>
    <row r="5780" spans="1:3">
      <c r="A5780" s="20">
        <v>41880</v>
      </c>
      <c r="B5780" s="35" t="s">
        <v>374</v>
      </c>
      <c r="C5780" s="37">
        <v>24.2</v>
      </c>
    </row>
    <row r="5781" spans="1:3">
      <c r="A5781" s="20">
        <v>41880</v>
      </c>
      <c r="B5781" s="35" t="s">
        <v>375</v>
      </c>
      <c r="C5781" s="37">
        <v>23.4</v>
      </c>
    </row>
    <row r="5782" spans="1:3">
      <c r="A5782" s="20">
        <v>41880</v>
      </c>
      <c r="B5782" s="35" t="s">
        <v>376</v>
      </c>
      <c r="C5782" s="37">
        <v>22.8</v>
      </c>
    </row>
    <row r="5783" spans="1:3">
      <c r="A5783" s="20">
        <v>41880</v>
      </c>
      <c r="B5783" s="35" t="s">
        <v>377</v>
      </c>
      <c r="C5783" s="37">
        <v>21.5</v>
      </c>
    </row>
    <row r="5784" spans="1:3">
      <c r="A5784" s="20">
        <v>41880</v>
      </c>
      <c r="B5784" s="35" t="s">
        <v>378</v>
      </c>
      <c r="C5784" s="37">
        <v>19.600000000000001</v>
      </c>
    </row>
    <row r="5785" spans="1:3">
      <c r="A5785" s="20">
        <v>41880</v>
      </c>
      <c r="B5785" s="35" t="s">
        <v>379</v>
      </c>
      <c r="C5785" s="37">
        <v>18.3</v>
      </c>
    </row>
    <row r="5786" spans="1:3">
      <c r="A5786" s="20">
        <v>41880</v>
      </c>
      <c r="B5786" s="35" t="s">
        <v>380</v>
      </c>
      <c r="C5786" s="37">
        <v>17.8</v>
      </c>
    </row>
    <row r="5787" spans="1:3">
      <c r="A5787" s="20">
        <v>41880</v>
      </c>
      <c r="B5787" s="35" t="s">
        <v>381</v>
      </c>
      <c r="C5787" s="37">
        <v>17.3</v>
      </c>
    </row>
    <row r="5788" spans="1:3">
      <c r="A5788" s="20">
        <v>41880</v>
      </c>
      <c r="B5788" s="35" t="s">
        <v>382</v>
      </c>
      <c r="C5788" s="37">
        <v>16.7</v>
      </c>
    </row>
    <row r="5789" spans="1:3">
      <c r="A5789" s="20">
        <v>41880</v>
      </c>
      <c r="B5789" s="35" t="s">
        <v>383</v>
      </c>
      <c r="C5789" s="37">
        <v>16.100000000000001</v>
      </c>
    </row>
    <row r="5790" spans="1:3">
      <c r="A5790" s="20">
        <v>41881</v>
      </c>
      <c r="B5790" s="35" t="s">
        <v>360</v>
      </c>
      <c r="C5790" s="37">
        <v>15.5</v>
      </c>
    </row>
    <row r="5791" spans="1:3">
      <c r="A5791" s="20">
        <v>41881</v>
      </c>
      <c r="B5791" s="35" t="s">
        <v>361</v>
      </c>
      <c r="C5791" s="37">
        <v>15</v>
      </c>
    </row>
    <row r="5792" spans="1:3">
      <c r="A5792" s="20">
        <v>41881</v>
      </c>
      <c r="B5792" s="35" t="s">
        <v>362</v>
      </c>
      <c r="C5792" s="37">
        <v>14.4</v>
      </c>
    </row>
    <row r="5793" spans="1:3">
      <c r="A5793" s="20">
        <v>41881</v>
      </c>
      <c r="B5793" s="35" t="s">
        <v>363</v>
      </c>
      <c r="C5793" s="37">
        <v>14</v>
      </c>
    </row>
    <row r="5794" spans="1:3">
      <c r="A5794" s="20">
        <v>41881</v>
      </c>
      <c r="B5794" s="35" t="s">
        <v>364</v>
      </c>
      <c r="C5794" s="37">
        <v>13.8</v>
      </c>
    </row>
    <row r="5795" spans="1:3">
      <c r="A5795" s="20">
        <v>41881</v>
      </c>
      <c r="B5795" s="35" t="s">
        <v>365</v>
      </c>
      <c r="C5795" s="37">
        <v>15</v>
      </c>
    </row>
    <row r="5796" spans="1:3">
      <c r="A5796" s="20">
        <v>41881</v>
      </c>
      <c r="B5796" s="35" t="s">
        <v>366</v>
      </c>
      <c r="C5796" s="37">
        <v>16.899999999999999</v>
      </c>
    </row>
    <row r="5797" spans="1:3">
      <c r="A5797" s="20">
        <v>41881</v>
      </c>
      <c r="B5797" s="35" t="s">
        <v>367</v>
      </c>
      <c r="C5797" s="37">
        <v>19.100000000000001</v>
      </c>
    </row>
    <row r="5798" spans="1:3">
      <c r="A5798" s="20">
        <v>41881</v>
      </c>
      <c r="B5798" s="35" t="s">
        <v>368</v>
      </c>
      <c r="C5798" s="37">
        <v>22.6</v>
      </c>
    </row>
    <row r="5799" spans="1:3">
      <c r="A5799" s="20">
        <v>41881</v>
      </c>
      <c r="B5799" s="35" t="s">
        <v>369</v>
      </c>
      <c r="C5799" s="37">
        <v>23.7</v>
      </c>
    </row>
    <row r="5800" spans="1:3">
      <c r="A5800" s="20">
        <v>41881</v>
      </c>
      <c r="B5800" s="35" t="s">
        <v>370</v>
      </c>
      <c r="C5800" s="37">
        <v>25.5</v>
      </c>
    </row>
    <row r="5801" spans="1:3">
      <c r="A5801" s="20">
        <v>41881</v>
      </c>
      <c r="B5801" s="35" t="s">
        <v>371</v>
      </c>
      <c r="C5801" s="37">
        <v>25.4</v>
      </c>
    </row>
    <row r="5802" spans="1:3">
      <c r="A5802" s="20">
        <v>41881</v>
      </c>
      <c r="B5802" s="35" t="s">
        <v>372</v>
      </c>
      <c r="C5802" s="37">
        <v>24.5</v>
      </c>
    </row>
    <row r="5803" spans="1:3">
      <c r="A5803" s="20">
        <v>41881</v>
      </c>
      <c r="B5803" s="35" t="s">
        <v>373</v>
      </c>
      <c r="C5803" s="37">
        <v>24.4</v>
      </c>
    </row>
    <row r="5804" spans="1:3">
      <c r="A5804" s="20">
        <v>41881</v>
      </c>
      <c r="B5804" s="35" t="s">
        <v>374</v>
      </c>
      <c r="C5804" s="37">
        <v>23.7</v>
      </c>
    </row>
    <row r="5805" spans="1:3">
      <c r="A5805" s="20">
        <v>41881</v>
      </c>
      <c r="B5805" s="35" t="s">
        <v>375</v>
      </c>
      <c r="C5805" s="37">
        <v>22.7</v>
      </c>
    </row>
    <row r="5806" spans="1:3">
      <c r="A5806" s="20">
        <v>41881</v>
      </c>
      <c r="B5806" s="35" t="s">
        <v>376</v>
      </c>
      <c r="C5806" s="37">
        <v>21.3</v>
      </c>
    </row>
    <row r="5807" spans="1:3">
      <c r="A5807" s="20">
        <v>41881</v>
      </c>
      <c r="B5807" s="35" t="s">
        <v>377</v>
      </c>
      <c r="C5807" s="37">
        <v>20.5</v>
      </c>
    </row>
    <row r="5808" spans="1:3">
      <c r="A5808" s="20">
        <v>41881</v>
      </c>
      <c r="B5808" s="35" t="s">
        <v>378</v>
      </c>
      <c r="C5808" s="37">
        <v>19.899999999999999</v>
      </c>
    </row>
    <row r="5809" spans="1:3">
      <c r="A5809" s="20">
        <v>41881</v>
      </c>
      <c r="B5809" s="35" t="s">
        <v>379</v>
      </c>
      <c r="C5809" s="37">
        <v>19.2</v>
      </c>
    </row>
    <row r="5810" spans="1:3">
      <c r="A5810" s="20">
        <v>41881</v>
      </c>
      <c r="B5810" s="35" t="s">
        <v>380</v>
      </c>
      <c r="C5810" s="37">
        <v>18.899999999999999</v>
      </c>
    </row>
    <row r="5811" spans="1:3">
      <c r="A5811" s="20">
        <v>41881</v>
      </c>
      <c r="B5811" s="35" t="s">
        <v>381</v>
      </c>
      <c r="C5811" s="37">
        <v>18.5</v>
      </c>
    </row>
    <row r="5812" spans="1:3">
      <c r="A5812" s="20">
        <v>41881</v>
      </c>
      <c r="B5812" s="35" t="s">
        <v>382</v>
      </c>
      <c r="C5812" s="37">
        <v>18.3</v>
      </c>
    </row>
    <row r="5813" spans="1:3">
      <c r="A5813" s="20">
        <v>41881</v>
      </c>
      <c r="B5813" s="35" t="s">
        <v>383</v>
      </c>
      <c r="C5813" s="37">
        <v>18</v>
      </c>
    </row>
    <row r="5814" spans="1:3">
      <c r="A5814" s="20">
        <v>41882</v>
      </c>
      <c r="B5814" s="35" t="s">
        <v>360</v>
      </c>
      <c r="C5814" s="37">
        <v>17.899999999999999</v>
      </c>
    </row>
    <row r="5815" spans="1:3">
      <c r="A5815" s="20">
        <v>41882</v>
      </c>
      <c r="B5815" s="35" t="s">
        <v>361</v>
      </c>
      <c r="C5815" s="37">
        <v>17.899999999999999</v>
      </c>
    </row>
    <row r="5816" spans="1:3">
      <c r="A5816" s="20">
        <v>41882</v>
      </c>
      <c r="B5816" s="35" t="s">
        <v>362</v>
      </c>
      <c r="C5816" s="37">
        <v>18</v>
      </c>
    </row>
    <row r="5817" spans="1:3">
      <c r="A5817" s="20">
        <v>41882</v>
      </c>
      <c r="B5817" s="35" t="s">
        <v>363</v>
      </c>
      <c r="C5817" s="37">
        <v>17.8</v>
      </c>
    </row>
    <row r="5818" spans="1:3">
      <c r="A5818" s="20">
        <v>41882</v>
      </c>
      <c r="B5818" s="35" t="s">
        <v>364</v>
      </c>
      <c r="C5818" s="37">
        <v>18</v>
      </c>
    </row>
    <row r="5819" spans="1:3">
      <c r="A5819" s="20">
        <v>41882</v>
      </c>
      <c r="B5819" s="35" t="s">
        <v>365</v>
      </c>
      <c r="C5819" s="37">
        <v>17.7</v>
      </c>
    </row>
    <row r="5820" spans="1:3">
      <c r="A5820" s="20">
        <v>41882</v>
      </c>
      <c r="B5820" s="35" t="s">
        <v>366</v>
      </c>
      <c r="C5820" s="37">
        <v>17.899999999999999</v>
      </c>
    </row>
    <row r="5821" spans="1:3">
      <c r="A5821" s="20">
        <v>41882</v>
      </c>
      <c r="B5821" s="35" t="s">
        <v>367</v>
      </c>
      <c r="C5821" s="37">
        <v>18.5</v>
      </c>
    </row>
    <row r="5822" spans="1:3">
      <c r="A5822" s="20">
        <v>41882</v>
      </c>
      <c r="B5822" s="35" t="s">
        <v>368</v>
      </c>
      <c r="C5822" s="37">
        <v>19.7</v>
      </c>
    </row>
    <row r="5823" spans="1:3">
      <c r="A5823" s="20">
        <v>41882</v>
      </c>
      <c r="B5823" s="35" t="s">
        <v>369</v>
      </c>
      <c r="C5823" s="37">
        <v>20.2</v>
      </c>
    </row>
    <row r="5824" spans="1:3">
      <c r="A5824" s="20">
        <v>41882</v>
      </c>
      <c r="B5824" s="35" t="s">
        <v>370</v>
      </c>
      <c r="C5824" s="37">
        <v>22.4</v>
      </c>
    </row>
    <row r="5825" spans="1:3">
      <c r="A5825" s="20">
        <v>41882</v>
      </c>
      <c r="B5825" s="35" t="s">
        <v>371</v>
      </c>
      <c r="C5825" s="37">
        <v>22.5</v>
      </c>
    </row>
    <row r="5826" spans="1:3">
      <c r="A5826" s="20">
        <v>41882</v>
      </c>
      <c r="B5826" s="35" t="s">
        <v>372</v>
      </c>
      <c r="C5826" s="37">
        <v>23.5</v>
      </c>
    </row>
    <row r="5827" spans="1:3">
      <c r="A5827" s="20">
        <v>41882</v>
      </c>
      <c r="B5827" s="35" t="s">
        <v>373</v>
      </c>
      <c r="C5827" s="37">
        <v>21.7</v>
      </c>
    </row>
    <row r="5828" spans="1:3">
      <c r="A5828" s="20">
        <v>41882</v>
      </c>
      <c r="B5828" s="35" t="s">
        <v>374</v>
      </c>
      <c r="C5828" s="37">
        <v>21.4</v>
      </c>
    </row>
    <row r="5829" spans="1:3">
      <c r="A5829" s="20">
        <v>41882</v>
      </c>
      <c r="B5829" s="35" t="s">
        <v>375</v>
      </c>
      <c r="C5829" s="37">
        <v>21.7</v>
      </c>
    </row>
    <row r="5830" spans="1:3">
      <c r="A5830" s="20">
        <v>41882</v>
      </c>
      <c r="B5830" s="35" t="s">
        <v>376</v>
      </c>
      <c r="C5830" s="37">
        <v>21.9</v>
      </c>
    </row>
    <row r="5831" spans="1:3">
      <c r="A5831" s="20">
        <v>41882</v>
      </c>
      <c r="B5831" s="35" t="s">
        <v>377</v>
      </c>
      <c r="C5831" s="37">
        <v>21.1</v>
      </c>
    </row>
    <row r="5832" spans="1:3">
      <c r="A5832" s="20">
        <v>41882</v>
      </c>
      <c r="B5832" s="35" t="s">
        <v>378</v>
      </c>
      <c r="C5832" s="37">
        <v>19.899999999999999</v>
      </c>
    </row>
    <row r="5833" spans="1:3">
      <c r="A5833" s="20">
        <v>41882</v>
      </c>
      <c r="B5833" s="35" t="s">
        <v>379</v>
      </c>
      <c r="C5833" s="37">
        <v>18.7</v>
      </c>
    </row>
    <row r="5834" spans="1:3">
      <c r="A5834" s="20">
        <v>41882</v>
      </c>
      <c r="B5834" s="35" t="s">
        <v>380</v>
      </c>
      <c r="C5834" s="37">
        <v>18.5</v>
      </c>
    </row>
    <row r="5835" spans="1:3">
      <c r="A5835" s="20">
        <v>41882</v>
      </c>
      <c r="B5835" s="35" t="s">
        <v>381</v>
      </c>
      <c r="C5835" s="37">
        <v>17.7</v>
      </c>
    </row>
    <row r="5836" spans="1:3">
      <c r="A5836" s="20">
        <v>41882</v>
      </c>
      <c r="B5836" s="35" t="s">
        <v>382</v>
      </c>
      <c r="C5836" s="37">
        <v>17</v>
      </c>
    </row>
    <row r="5837" spans="1:3">
      <c r="A5837" s="20">
        <v>41882</v>
      </c>
      <c r="B5837" s="35" t="s">
        <v>383</v>
      </c>
      <c r="C5837" s="37">
        <v>16.5</v>
      </c>
    </row>
    <row r="5838" spans="1:3">
      <c r="A5838" s="20">
        <v>41883</v>
      </c>
      <c r="B5838" s="35" t="s">
        <v>360</v>
      </c>
      <c r="C5838" s="37">
        <v>16</v>
      </c>
    </row>
    <row r="5839" spans="1:3">
      <c r="A5839" s="20">
        <v>41883</v>
      </c>
      <c r="B5839" s="35" t="s">
        <v>361</v>
      </c>
      <c r="C5839" s="37">
        <v>15.4</v>
      </c>
    </row>
    <row r="5840" spans="1:3">
      <c r="A5840" s="20">
        <v>41883</v>
      </c>
      <c r="B5840" s="35" t="s">
        <v>362</v>
      </c>
      <c r="C5840" s="37">
        <v>15</v>
      </c>
    </row>
    <row r="5841" spans="1:3">
      <c r="A5841" s="20">
        <v>41883</v>
      </c>
      <c r="B5841" s="35" t="s">
        <v>363</v>
      </c>
      <c r="C5841" s="37">
        <v>14.7</v>
      </c>
    </row>
    <row r="5842" spans="1:3">
      <c r="A5842" s="20">
        <v>41883</v>
      </c>
      <c r="B5842" s="35" t="s">
        <v>364</v>
      </c>
      <c r="C5842" s="37">
        <v>14.1</v>
      </c>
    </row>
    <row r="5843" spans="1:3">
      <c r="A5843" s="20">
        <v>41883</v>
      </c>
      <c r="B5843" s="35" t="s">
        <v>365</v>
      </c>
      <c r="C5843" s="37">
        <v>13.9</v>
      </c>
    </row>
    <row r="5844" spans="1:3">
      <c r="A5844" s="20">
        <v>41883</v>
      </c>
      <c r="B5844" s="35" t="s">
        <v>366</v>
      </c>
      <c r="C5844" s="37">
        <v>13.7</v>
      </c>
    </row>
    <row r="5845" spans="1:3">
      <c r="A5845" s="20">
        <v>41883</v>
      </c>
      <c r="B5845" s="35" t="s">
        <v>367</v>
      </c>
      <c r="C5845" s="37">
        <v>14.3</v>
      </c>
    </row>
    <row r="5846" spans="1:3">
      <c r="A5846" s="20">
        <v>41883</v>
      </c>
      <c r="B5846" s="35" t="s">
        <v>368</v>
      </c>
      <c r="C5846" s="37">
        <v>15.4</v>
      </c>
    </row>
    <row r="5847" spans="1:3">
      <c r="A5847" s="20">
        <v>41883</v>
      </c>
      <c r="B5847" s="35" t="s">
        <v>369</v>
      </c>
      <c r="C5847" s="37">
        <v>15.9</v>
      </c>
    </row>
    <row r="5848" spans="1:3">
      <c r="A5848" s="20">
        <v>41883</v>
      </c>
      <c r="B5848" s="35" t="s">
        <v>370</v>
      </c>
      <c r="C5848" s="37">
        <v>15.9</v>
      </c>
    </row>
    <row r="5849" spans="1:3">
      <c r="A5849" s="20">
        <v>41883</v>
      </c>
      <c r="B5849" s="35" t="s">
        <v>371</v>
      </c>
      <c r="C5849" s="37">
        <v>16</v>
      </c>
    </row>
    <row r="5850" spans="1:3">
      <c r="A5850" s="20">
        <v>41883</v>
      </c>
      <c r="B5850" s="35" t="s">
        <v>372</v>
      </c>
      <c r="C5850" s="37">
        <v>15.7</v>
      </c>
    </row>
    <row r="5851" spans="1:3">
      <c r="A5851" s="20">
        <v>41883</v>
      </c>
      <c r="B5851" s="35" t="s">
        <v>373</v>
      </c>
      <c r="C5851" s="37">
        <v>16</v>
      </c>
    </row>
    <row r="5852" spans="1:3">
      <c r="A5852" s="20">
        <v>41883</v>
      </c>
      <c r="B5852" s="35" t="s">
        <v>374</v>
      </c>
      <c r="C5852" s="37">
        <v>15</v>
      </c>
    </row>
    <row r="5853" spans="1:3">
      <c r="A5853" s="20">
        <v>41883</v>
      </c>
      <c r="B5853" s="35" t="s">
        <v>375</v>
      </c>
      <c r="C5853" s="37">
        <v>14.4</v>
      </c>
    </row>
    <row r="5854" spans="1:3">
      <c r="A5854" s="20">
        <v>41883</v>
      </c>
      <c r="B5854" s="35" t="s">
        <v>376</v>
      </c>
      <c r="C5854" s="37">
        <v>14</v>
      </c>
    </row>
    <row r="5855" spans="1:3">
      <c r="A5855" s="20">
        <v>41883</v>
      </c>
      <c r="B5855" s="35" t="s">
        <v>377</v>
      </c>
      <c r="C5855" s="37">
        <v>13.5</v>
      </c>
    </row>
    <row r="5856" spans="1:3">
      <c r="A5856" s="20">
        <v>41883</v>
      </c>
      <c r="B5856" s="35" t="s">
        <v>378</v>
      </c>
      <c r="C5856" s="37">
        <v>13.2</v>
      </c>
    </row>
    <row r="5857" spans="1:3">
      <c r="A5857" s="20">
        <v>41883</v>
      </c>
      <c r="B5857" s="35" t="s">
        <v>379</v>
      </c>
      <c r="C5857" s="37">
        <v>13.1</v>
      </c>
    </row>
    <row r="5858" spans="1:3">
      <c r="A5858" s="20">
        <v>41883</v>
      </c>
      <c r="B5858" s="35" t="s">
        <v>380</v>
      </c>
      <c r="C5858" s="37">
        <v>12.9</v>
      </c>
    </row>
    <row r="5859" spans="1:3">
      <c r="A5859" s="20">
        <v>41883</v>
      </c>
      <c r="B5859" s="35" t="s">
        <v>381</v>
      </c>
      <c r="C5859" s="37">
        <v>12.9</v>
      </c>
    </row>
    <row r="5860" spans="1:3">
      <c r="A5860" s="20">
        <v>41883</v>
      </c>
      <c r="B5860" s="35" t="s">
        <v>382</v>
      </c>
      <c r="C5860" s="37">
        <v>12.7</v>
      </c>
    </row>
    <row r="5861" spans="1:3">
      <c r="A5861" s="20">
        <v>41883</v>
      </c>
      <c r="B5861" s="35" t="s">
        <v>383</v>
      </c>
      <c r="C5861" s="37">
        <v>12.6</v>
      </c>
    </row>
    <row r="5862" spans="1:3">
      <c r="A5862" s="20">
        <v>41884</v>
      </c>
      <c r="B5862" s="35" t="s">
        <v>360</v>
      </c>
      <c r="C5862" s="37">
        <v>12.5</v>
      </c>
    </row>
    <row r="5863" spans="1:3">
      <c r="A5863" s="20">
        <v>41884</v>
      </c>
      <c r="B5863" s="35" t="s">
        <v>361</v>
      </c>
      <c r="C5863" s="37">
        <v>12.5</v>
      </c>
    </row>
    <row r="5864" spans="1:3">
      <c r="A5864" s="20">
        <v>41884</v>
      </c>
      <c r="B5864" s="35" t="s">
        <v>362</v>
      </c>
      <c r="C5864" s="37">
        <v>12.4</v>
      </c>
    </row>
    <row r="5865" spans="1:3">
      <c r="A5865" s="20">
        <v>41884</v>
      </c>
      <c r="B5865" s="35" t="s">
        <v>363</v>
      </c>
      <c r="C5865" s="37">
        <v>12.3</v>
      </c>
    </row>
    <row r="5866" spans="1:3">
      <c r="A5866" s="20">
        <v>41884</v>
      </c>
      <c r="B5866" s="35" t="s">
        <v>364</v>
      </c>
      <c r="C5866" s="37">
        <v>12.3</v>
      </c>
    </row>
    <row r="5867" spans="1:3">
      <c r="A5867" s="20">
        <v>41884</v>
      </c>
      <c r="B5867" s="35" t="s">
        <v>365</v>
      </c>
      <c r="C5867" s="37">
        <v>12.5</v>
      </c>
    </row>
    <row r="5868" spans="1:3">
      <c r="A5868" s="20">
        <v>41884</v>
      </c>
      <c r="B5868" s="35" t="s">
        <v>366</v>
      </c>
      <c r="C5868" s="37">
        <v>13.1</v>
      </c>
    </row>
    <row r="5869" spans="1:3">
      <c r="A5869" s="20">
        <v>41884</v>
      </c>
      <c r="B5869" s="35" t="s">
        <v>367</v>
      </c>
      <c r="C5869" s="37">
        <v>13.3</v>
      </c>
    </row>
    <row r="5870" spans="1:3">
      <c r="A5870" s="20">
        <v>41884</v>
      </c>
      <c r="B5870" s="35" t="s">
        <v>368</v>
      </c>
      <c r="C5870" s="37">
        <v>14.3</v>
      </c>
    </row>
    <row r="5871" spans="1:3">
      <c r="A5871" s="20">
        <v>41884</v>
      </c>
      <c r="B5871" s="35" t="s">
        <v>369</v>
      </c>
      <c r="C5871" s="37">
        <v>14.9</v>
      </c>
    </row>
    <row r="5872" spans="1:3">
      <c r="A5872" s="20">
        <v>41884</v>
      </c>
      <c r="B5872" s="35" t="s">
        <v>370</v>
      </c>
      <c r="C5872" s="37">
        <v>14.4</v>
      </c>
    </row>
    <row r="5873" spans="1:3">
      <c r="A5873" s="20">
        <v>41884</v>
      </c>
      <c r="B5873" s="35" t="s">
        <v>371</v>
      </c>
      <c r="C5873" s="37">
        <v>14.6</v>
      </c>
    </row>
    <row r="5874" spans="1:3">
      <c r="A5874" s="20">
        <v>41884</v>
      </c>
      <c r="B5874" s="35" t="s">
        <v>372</v>
      </c>
      <c r="C5874" s="37">
        <v>14.3</v>
      </c>
    </row>
    <row r="5875" spans="1:3">
      <c r="A5875" s="20">
        <v>41884</v>
      </c>
      <c r="B5875" s="35" t="s">
        <v>373</v>
      </c>
      <c r="C5875" s="37">
        <v>14.7</v>
      </c>
    </row>
    <row r="5876" spans="1:3">
      <c r="A5876" s="20">
        <v>41884</v>
      </c>
      <c r="B5876" s="35" t="s">
        <v>374</v>
      </c>
      <c r="C5876" s="37">
        <v>15.2</v>
      </c>
    </row>
    <row r="5877" spans="1:3">
      <c r="A5877" s="20">
        <v>41884</v>
      </c>
      <c r="B5877" s="35" t="s">
        <v>375</v>
      </c>
      <c r="C5877" s="37">
        <v>14.4</v>
      </c>
    </row>
    <row r="5878" spans="1:3">
      <c r="A5878" s="20">
        <v>41884</v>
      </c>
      <c r="B5878" s="35" t="s">
        <v>376</v>
      </c>
      <c r="C5878" s="37">
        <v>14</v>
      </c>
    </row>
    <row r="5879" spans="1:3">
      <c r="A5879" s="20">
        <v>41884</v>
      </c>
      <c r="B5879" s="35" t="s">
        <v>377</v>
      </c>
      <c r="C5879" s="37">
        <v>13.7</v>
      </c>
    </row>
    <row r="5880" spans="1:3">
      <c r="A5880" s="20">
        <v>41884</v>
      </c>
      <c r="B5880" s="35" t="s">
        <v>378</v>
      </c>
      <c r="C5880" s="37">
        <v>13.4</v>
      </c>
    </row>
    <row r="5881" spans="1:3">
      <c r="A5881" s="20">
        <v>41884</v>
      </c>
      <c r="B5881" s="35" t="s">
        <v>379</v>
      </c>
      <c r="C5881" s="37">
        <v>13.3</v>
      </c>
    </row>
    <row r="5882" spans="1:3">
      <c r="A5882" s="20">
        <v>41884</v>
      </c>
      <c r="B5882" s="35" t="s">
        <v>380</v>
      </c>
      <c r="C5882" s="37">
        <v>13</v>
      </c>
    </row>
    <row r="5883" spans="1:3">
      <c r="A5883" s="20">
        <v>41884</v>
      </c>
      <c r="B5883" s="35" t="s">
        <v>381</v>
      </c>
      <c r="C5883" s="37">
        <v>13</v>
      </c>
    </row>
    <row r="5884" spans="1:3">
      <c r="A5884" s="20">
        <v>41884</v>
      </c>
      <c r="B5884" s="35" t="s">
        <v>382</v>
      </c>
      <c r="C5884" s="37">
        <v>13</v>
      </c>
    </row>
    <row r="5885" spans="1:3">
      <c r="A5885" s="20">
        <v>41884</v>
      </c>
      <c r="B5885" s="35" t="s">
        <v>383</v>
      </c>
      <c r="C5885" s="37">
        <v>12.9</v>
      </c>
    </row>
    <row r="5886" spans="1:3">
      <c r="A5886" s="20">
        <v>41885</v>
      </c>
      <c r="B5886" s="35" t="s">
        <v>360</v>
      </c>
      <c r="C5886" s="37">
        <v>12.8</v>
      </c>
    </row>
    <row r="5887" spans="1:3">
      <c r="A5887" s="20">
        <v>41885</v>
      </c>
      <c r="B5887" s="35" t="s">
        <v>361</v>
      </c>
      <c r="C5887" s="37">
        <v>12.6</v>
      </c>
    </row>
    <row r="5888" spans="1:3">
      <c r="A5888" s="20">
        <v>41885</v>
      </c>
      <c r="B5888" s="35" t="s">
        <v>362</v>
      </c>
      <c r="C5888" s="37">
        <v>12.5</v>
      </c>
    </row>
    <row r="5889" spans="1:3">
      <c r="A5889" s="20">
        <v>41885</v>
      </c>
      <c r="B5889" s="35" t="s">
        <v>363</v>
      </c>
      <c r="C5889" s="37">
        <v>12.6</v>
      </c>
    </row>
    <row r="5890" spans="1:3">
      <c r="A5890" s="20">
        <v>41885</v>
      </c>
      <c r="B5890" s="35" t="s">
        <v>364</v>
      </c>
      <c r="C5890" s="37">
        <v>12.4</v>
      </c>
    </row>
    <row r="5891" spans="1:3">
      <c r="A5891" s="20">
        <v>41885</v>
      </c>
      <c r="B5891" s="35" t="s">
        <v>365</v>
      </c>
      <c r="C5891" s="37">
        <v>12.7</v>
      </c>
    </row>
    <row r="5892" spans="1:3">
      <c r="A5892" s="20">
        <v>41885</v>
      </c>
      <c r="B5892" s="35" t="s">
        <v>366</v>
      </c>
      <c r="C5892" s="37">
        <v>13.3</v>
      </c>
    </row>
    <row r="5893" spans="1:3">
      <c r="A5893" s="20">
        <v>41885</v>
      </c>
      <c r="B5893" s="35" t="s">
        <v>367</v>
      </c>
      <c r="C5893" s="37">
        <v>14.2</v>
      </c>
    </row>
    <row r="5894" spans="1:3">
      <c r="A5894" s="20">
        <v>41885</v>
      </c>
      <c r="B5894" s="35" t="s">
        <v>368</v>
      </c>
      <c r="C5894" s="37">
        <v>14.9</v>
      </c>
    </row>
    <row r="5895" spans="1:3">
      <c r="A5895" s="20">
        <v>41885</v>
      </c>
      <c r="B5895" s="35" t="s">
        <v>369</v>
      </c>
      <c r="C5895" s="37">
        <v>14.3</v>
      </c>
    </row>
    <row r="5896" spans="1:3">
      <c r="A5896" s="20">
        <v>41885</v>
      </c>
      <c r="B5896" s="35" t="s">
        <v>370</v>
      </c>
      <c r="C5896" s="37">
        <v>15.1</v>
      </c>
    </row>
    <row r="5897" spans="1:3">
      <c r="A5897" s="20">
        <v>41885</v>
      </c>
      <c r="B5897" s="35" t="s">
        <v>371</v>
      </c>
      <c r="C5897" s="37">
        <v>13.6</v>
      </c>
    </row>
    <row r="5898" spans="1:3">
      <c r="A5898" s="20">
        <v>41885</v>
      </c>
      <c r="B5898" s="35" t="s">
        <v>372</v>
      </c>
      <c r="C5898" s="37">
        <v>15.2</v>
      </c>
    </row>
    <row r="5899" spans="1:3">
      <c r="A5899" s="20">
        <v>41885</v>
      </c>
      <c r="B5899" s="35" t="s">
        <v>373</v>
      </c>
      <c r="C5899" s="37">
        <v>15.7</v>
      </c>
    </row>
    <row r="5900" spans="1:3">
      <c r="A5900" s="20">
        <v>41885</v>
      </c>
      <c r="B5900" s="35" t="s">
        <v>374</v>
      </c>
      <c r="C5900" s="37">
        <v>15.4</v>
      </c>
    </row>
    <row r="5901" spans="1:3">
      <c r="A5901" s="20">
        <v>41885</v>
      </c>
      <c r="B5901" s="35" t="s">
        <v>375</v>
      </c>
      <c r="C5901" s="37">
        <v>15</v>
      </c>
    </row>
    <row r="5902" spans="1:3">
      <c r="A5902" s="20">
        <v>41885</v>
      </c>
      <c r="B5902" s="35" t="s">
        <v>376</v>
      </c>
      <c r="C5902" s="37">
        <v>14.4</v>
      </c>
    </row>
    <row r="5903" spans="1:3">
      <c r="A5903" s="20">
        <v>41885</v>
      </c>
      <c r="B5903" s="35" t="s">
        <v>377</v>
      </c>
      <c r="C5903" s="37">
        <v>13.7</v>
      </c>
    </row>
    <row r="5904" spans="1:3">
      <c r="A5904" s="20">
        <v>41885</v>
      </c>
      <c r="B5904" s="35" t="s">
        <v>378</v>
      </c>
      <c r="C5904" s="37">
        <v>13.4</v>
      </c>
    </row>
    <row r="5905" spans="1:3">
      <c r="A5905" s="20">
        <v>41885</v>
      </c>
      <c r="B5905" s="35" t="s">
        <v>379</v>
      </c>
      <c r="C5905" s="37">
        <v>13</v>
      </c>
    </row>
    <row r="5906" spans="1:3">
      <c r="A5906" s="20">
        <v>41885</v>
      </c>
      <c r="B5906" s="35" t="s">
        <v>380</v>
      </c>
      <c r="C5906" s="37">
        <v>12.9</v>
      </c>
    </row>
    <row r="5907" spans="1:3">
      <c r="A5907" s="20">
        <v>41885</v>
      </c>
      <c r="B5907" s="35" t="s">
        <v>381</v>
      </c>
      <c r="C5907" s="37">
        <v>12.6</v>
      </c>
    </row>
    <row r="5908" spans="1:3">
      <c r="A5908" s="20">
        <v>41885</v>
      </c>
      <c r="B5908" s="35" t="s">
        <v>382</v>
      </c>
      <c r="C5908" s="37">
        <v>12.6</v>
      </c>
    </row>
    <row r="5909" spans="1:3">
      <c r="A5909" s="20">
        <v>41885</v>
      </c>
      <c r="B5909" s="35" t="s">
        <v>383</v>
      </c>
      <c r="C5909" s="37">
        <v>12.4</v>
      </c>
    </row>
    <row r="5910" spans="1:3">
      <c r="A5910" s="20">
        <v>41886</v>
      </c>
      <c r="B5910" s="35" t="s">
        <v>360</v>
      </c>
      <c r="C5910" s="37">
        <v>12.3</v>
      </c>
    </row>
    <row r="5911" spans="1:3">
      <c r="A5911" s="20">
        <v>41886</v>
      </c>
      <c r="B5911" s="35" t="s">
        <v>361</v>
      </c>
      <c r="C5911" s="37">
        <v>12.3</v>
      </c>
    </row>
    <row r="5912" spans="1:3">
      <c r="A5912" s="20">
        <v>41886</v>
      </c>
      <c r="B5912" s="35" t="s">
        <v>362</v>
      </c>
      <c r="C5912" s="37">
        <v>12.1</v>
      </c>
    </row>
    <row r="5913" spans="1:3">
      <c r="A5913" s="20">
        <v>41886</v>
      </c>
      <c r="B5913" s="35" t="s">
        <v>363</v>
      </c>
      <c r="C5913" s="37">
        <v>12.2</v>
      </c>
    </row>
    <row r="5914" spans="1:3">
      <c r="A5914" s="20">
        <v>41886</v>
      </c>
      <c r="B5914" s="35" t="s">
        <v>364</v>
      </c>
      <c r="C5914" s="37">
        <v>11.7</v>
      </c>
    </row>
    <row r="5915" spans="1:3">
      <c r="A5915" s="20">
        <v>41886</v>
      </c>
      <c r="B5915" s="35" t="s">
        <v>365</v>
      </c>
      <c r="C5915" s="37">
        <v>12.1</v>
      </c>
    </row>
    <row r="5916" spans="1:3">
      <c r="A5916" s="20">
        <v>41886</v>
      </c>
      <c r="B5916" s="35" t="s">
        <v>366</v>
      </c>
      <c r="C5916" s="37">
        <v>13.6</v>
      </c>
    </row>
    <row r="5917" spans="1:3">
      <c r="A5917" s="20">
        <v>41886</v>
      </c>
      <c r="B5917" s="35" t="s">
        <v>367</v>
      </c>
      <c r="C5917" s="37">
        <v>15.3</v>
      </c>
    </row>
    <row r="5918" spans="1:3">
      <c r="A5918" s="20">
        <v>41886</v>
      </c>
      <c r="B5918" s="35" t="s">
        <v>368</v>
      </c>
      <c r="C5918" s="37">
        <v>15.5</v>
      </c>
    </row>
    <row r="5919" spans="1:3">
      <c r="A5919" s="20">
        <v>41886</v>
      </c>
      <c r="B5919" s="35" t="s">
        <v>369</v>
      </c>
      <c r="C5919" s="37">
        <v>17.7</v>
      </c>
    </row>
    <row r="5920" spans="1:3">
      <c r="A5920" s="20">
        <v>41886</v>
      </c>
      <c r="B5920" s="35" t="s">
        <v>370</v>
      </c>
      <c r="C5920" s="37">
        <v>17.600000000000001</v>
      </c>
    </row>
    <row r="5921" spans="1:3">
      <c r="A5921" s="20">
        <v>41886</v>
      </c>
      <c r="B5921" s="35" t="s">
        <v>371</v>
      </c>
      <c r="C5921" s="37">
        <v>19.600000000000001</v>
      </c>
    </row>
    <row r="5922" spans="1:3">
      <c r="A5922" s="20">
        <v>41886</v>
      </c>
      <c r="B5922" s="35" t="s">
        <v>372</v>
      </c>
      <c r="C5922" s="37">
        <v>20.2</v>
      </c>
    </row>
    <row r="5923" spans="1:3">
      <c r="A5923" s="20">
        <v>41886</v>
      </c>
      <c r="B5923" s="35" t="s">
        <v>373</v>
      </c>
      <c r="C5923" s="37">
        <v>19.3</v>
      </c>
    </row>
    <row r="5924" spans="1:3">
      <c r="A5924" s="20">
        <v>41886</v>
      </c>
      <c r="B5924" s="35" t="s">
        <v>374</v>
      </c>
      <c r="C5924" s="37">
        <v>19.5</v>
      </c>
    </row>
    <row r="5925" spans="1:3">
      <c r="A5925" s="20">
        <v>41886</v>
      </c>
      <c r="B5925" s="35" t="s">
        <v>375</v>
      </c>
      <c r="C5925" s="37">
        <v>18.899999999999999</v>
      </c>
    </row>
    <row r="5926" spans="1:3">
      <c r="A5926" s="20">
        <v>41886</v>
      </c>
      <c r="B5926" s="35" t="s">
        <v>376</v>
      </c>
      <c r="C5926" s="37">
        <v>16.5</v>
      </c>
    </row>
    <row r="5927" spans="1:3">
      <c r="A5927" s="20">
        <v>41886</v>
      </c>
      <c r="B5927" s="35" t="s">
        <v>377</v>
      </c>
      <c r="C5927" s="37">
        <v>14.8</v>
      </c>
    </row>
    <row r="5928" spans="1:3">
      <c r="A5928" s="20">
        <v>41886</v>
      </c>
      <c r="B5928" s="35" t="s">
        <v>378</v>
      </c>
      <c r="C5928" s="37">
        <v>13.4</v>
      </c>
    </row>
    <row r="5929" spans="1:3">
      <c r="A5929" s="20">
        <v>41886</v>
      </c>
      <c r="B5929" s="35" t="s">
        <v>379</v>
      </c>
      <c r="C5929" s="37">
        <v>12.4</v>
      </c>
    </row>
    <row r="5930" spans="1:3">
      <c r="A5930" s="20">
        <v>41886</v>
      </c>
      <c r="B5930" s="35" t="s">
        <v>380</v>
      </c>
      <c r="C5930" s="37">
        <v>11.5</v>
      </c>
    </row>
    <row r="5931" spans="1:3">
      <c r="A5931" s="20">
        <v>41886</v>
      </c>
      <c r="B5931" s="35" t="s">
        <v>381</v>
      </c>
      <c r="C5931" s="37">
        <v>12.2</v>
      </c>
    </row>
    <row r="5932" spans="1:3">
      <c r="A5932" s="20">
        <v>41886</v>
      </c>
      <c r="B5932" s="35" t="s">
        <v>382</v>
      </c>
      <c r="C5932" s="37">
        <v>11.3</v>
      </c>
    </row>
    <row r="5933" spans="1:3">
      <c r="A5933" s="20">
        <v>41886</v>
      </c>
      <c r="B5933" s="35" t="s">
        <v>383</v>
      </c>
      <c r="C5933" s="37">
        <v>10.3</v>
      </c>
    </row>
    <row r="5934" spans="1:3">
      <c r="A5934" s="20">
        <v>41887</v>
      </c>
      <c r="B5934" s="35" t="s">
        <v>360</v>
      </c>
      <c r="C5934" s="37">
        <v>9.5</v>
      </c>
    </row>
    <row r="5935" spans="1:3">
      <c r="A5935" s="20">
        <v>41887</v>
      </c>
      <c r="B5935" s="35" t="s">
        <v>361</v>
      </c>
      <c r="C5935" s="37">
        <v>8.5</v>
      </c>
    </row>
    <row r="5936" spans="1:3">
      <c r="A5936" s="20">
        <v>41887</v>
      </c>
      <c r="B5936" s="35" t="s">
        <v>362</v>
      </c>
      <c r="C5936" s="37">
        <v>7.9</v>
      </c>
    </row>
    <row r="5937" spans="1:3">
      <c r="A5937" s="20">
        <v>41887</v>
      </c>
      <c r="B5937" s="35" t="s">
        <v>363</v>
      </c>
      <c r="C5937" s="37">
        <v>7.1</v>
      </c>
    </row>
    <row r="5938" spans="1:3">
      <c r="A5938" s="20">
        <v>41887</v>
      </c>
      <c r="B5938" s="35" t="s">
        <v>364</v>
      </c>
      <c r="C5938" s="37">
        <v>7.3</v>
      </c>
    </row>
    <row r="5939" spans="1:3">
      <c r="A5939" s="20">
        <v>41887</v>
      </c>
      <c r="B5939" s="35" t="s">
        <v>365</v>
      </c>
      <c r="C5939" s="37">
        <v>8.6999999999999993</v>
      </c>
    </row>
    <row r="5940" spans="1:3">
      <c r="A5940" s="20">
        <v>41887</v>
      </c>
      <c r="B5940" s="35" t="s">
        <v>366</v>
      </c>
      <c r="C5940" s="37">
        <v>10.8</v>
      </c>
    </row>
    <row r="5941" spans="1:3">
      <c r="A5941" s="20">
        <v>41887</v>
      </c>
      <c r="B5941" s="35" t="s">
        <v>367</v>
      </c>
      <c r="C5941" s="37">
        <v>13.9</v>
      </c>
    </row>
    <row r="5942" spans="1:3">
      <c r="A5942" s="20">
        <v>41887</v>
      </c>
      <c r="B5942" s="35" t="s">
        <v>368</v>
      </c>
      <c r="C5942" s="37">
        <v>17.2</v>
      </c>
    </row>
    <row r="5943" spans="1:3">
      <c r="A5943" s="20">
        <v>41887</v>
      </c>
      <c r="B5943" s="35" t="s">
        <v>369</v>
      </c>
      <c r="C5943" s="37">
        <v>19.100000000000001</v>
      </c>
    </row>
    <row r="5944" spans="1:3">
      <c r="A5944" s="20">
        <v>41887</v>
      </c>
      <c r="B5944" s="35" t="s">
        <v>370</v>
      </c>
      <c r="C5944" s="37">
        <v>20.3</v>
      </c>
    </row>
    <row r="5945" spans="1:3">
      <c r="A5945" s="20">
        <v>41887</v>
      </c>
      <c r="B5945" s="35" t="s">
        <v>371</v>
      </c>
      <c r="C5945" s="37">
        <v>21.3</v>
      </c>
    </row>
    <row r="5946" spans="1:3">
      <c r="A5946" s="20">
        <v>41887</v>
      </c>
      <c r="B5946" s="35" t="s">
        <v>372</v>
      </c>
      <c r="C5946" s="37">
        <v>21.6</v>
      </c>
    </row>
    <row r="5947" spans="1:3">
      <c r="A5947" s="20">
        <v>41887</v>
      </c>
      <c r="B5947" s="35" t="s">
        <v>373</v>
      </c>
      <c r="C5947" s="37">
        <v>20.100000000000001</v>
      </c>
    </row>
    <row r="5948" spans="1:3">
      <c r="A5948" s="20">
        <v>41887</v>
      </c>
      <c r="B5948" s="35" t="s">
        <v>374</v>
      </c>
      <c r="C5948" s="37">
        <v>20.6</v>
      </c>
    </row>
    <row r="5949" spans="1:3">
      <c r="A5949" s="20">
        <v>41887</v>
      </c>
      <c r="B5949" s="35" t="s">
        <v>375</v>
      </c>
      <c r="C5949" s="37">
        <v>19</v>
      </c>
    </row>
    <row r="5950" spans="1:3">
      <c r="A5950" s="20">
        <v>41887</v>
      </c>
      <c r="B5950" s="35" t="s">
        <v>376</v>
      </c>
      <c r="C5950" s="37">
        <v>17.7</v>
      </c>
    </row>
    <row r="5951" spans="1:3">
      <c r="A5951" s="20">
        <v>41887</v>
      </c>
      <c r="B5951" s="35" t="s">
        <v>377</v>
      </c>
      <c r="C5951" s="37">
        <v>16.8</v>
      </c>
    </row>
    <row r="5952" spans="1:3">
      <c r="A5952" s="20">
        <v>41887</v>
      </c>
      <c r="B5952" s="35" t="s">
        <v>378</v>
      </c>
      <c r="C5952" s="37">
        <v>15</v>
      </c>
    </row>
    <row r="5953" spans="1:3">
      <c r="A5953" s="20">
        <v>41887</v>
      </c>
      <c r="B5953" s="35" t="s">
        <v>379</v>
      </c>
      <c r="C5953" s="37">
        <v>14.3</v>
      </c>
    </row>
    <row r="5954" spans="1:3">
      <c r="A5954" s="20">
        <v>41887</v>
      </c>
      <c r="B5954" s="35" t="s">
        <v>380</v>
      </c>
      <c r="C5954" s="37">
        <v>13.6</v>
      </c>
    </row>
    <row r="5955" spans="1:3">
      <c r="A5955" s="20">
        <v>41887</v>
      </c>
      <c r="B5955" s="35" t="s">
        <v>381</v>
      </c>
      <c r="C5955" s="37">
        <v>12.7</v>
      </c>
    </row>
    <row r="5956" spans="1:3">
      <c r="A5956" s="20">
        <v>41887</v>
      </c>
      <c r="B5956" s="35" t="s">
        <v>382</v>
      </c>
      <c r="C5956" s="37">
        <v>12.3</v>
      </c>
    </row>
    <row r="5957" spans="1:3">
      <c r="A5957" s="20">
        <v>41887</v>
      </c>
      <c r="B5957" s="35" t="s">
        <v>383</v>
      </c>
      <c r="C5957" s="37">
        <v>11.4</v>
      </c>
    </row>
    <row r="5958" spans="1:3">
      <c r="A5958" s="20">
        <v>41888</v>
      </c>
      <c r="B5958" s="35" t="s">
        <v>360</v>
      </c>
      <c r="C5958" s="37">
        <v>10.4</v>
      </c>
    </row>
    <row r="5959" spans="1:3">
      <c r="A5959" s="20">
        <v>41888</v>
      </c>
      <c r="B5959" s="35" t="s">
        <v>361</v>
      </c>
      <c r="C5959" s="37">
        <v>10.199999999999999</v>
      </c>
    </row>
    <row r="5960" spans="1:3">
      <c r="A5960" s="20">
        <v>41888</v>
      </c>
      <c r="B5960" s="35" t="s">
        <v>362</v>
      </c>
      <c r="C5960" s="37">
        <v>10.1</v>
      </c>
    </row>
    <row r="5961" spans="1:3">
      <c r="A5961" s="20">
        <v>41888</v>
      </c>
      <c r="B5961" s="35" t="s">
        <v>363</v>
      </c>
      <c r="C5961" s="37">
        <v>9.6</v>
      </c>
    </row>
    <row r="5962" spans="1:3">
      <c r="A5962" s="20">
        <v>41888</v>
      </c>
      <c r="B5962" s="35" t="s">
        <v>364</v>
      </c>
      <c r="C5962" s="37">
        <v>9</v>
      </c>
    </row>
    <row r="5963" spans="1:3">
      <c r="A5963" s="20">
        <v>41888</v>
      </c>
      <c r="B5963" s="35" t="s">
        <v>365</v>
      </c>
      <c r="C5963" s="37">
        <v>9.6</v>
      </c>
    </row>
    <row r="5964" spans="1:3">
      <c r="A5964" s="20">
        <v>41888</v>
      </c>
      <c r="B5964" s="35" t="s">
        <v>366</v>
      </c>
      <c r="C5964" s="37">
        <v>12.4</v>
      </c>
    </row>
    <row r="5965" spans="1:3">
      <c r="A5965" s="20">
        <v>41888</v>
      </c>
      <c r="B5965" s="35" t="s">
        <v>367</v>
      </c>
      <c r="C5965" s="37">
        <v>14.7</v>
      </c>
    </row>
    <row r="5966" spans="1:3">
      <c r="A5966" s="20">
        <v>41888</v>
      </c>
      <c r="B5966" s="35" t="s">
        <v>368</v>
      </c>
      <c r="C5966" s="37">
        <v>17.600000000000001</v>
      </c>
    </row>
    <row r="5967" spans="1:3">
      <c r="A5967" s="20">
        <v>41888</v>
      </c>
      <c r="B5967" s="35" t="s">
        <v>369</v>
      </c>
      <c r="C5967" s="37">
        <v>19.7</v>
      </c>
    </row>
    <row r="5968" spans="1:3">
      <c r="A5968" s="20">
        <v>41888</v>
      </c>
      <c r="B5968" s="35" t="s">
        <v>370</v>
      </c>
      <c r="C5968" s="37">
        <v>21.4</v>
      </c>
    </row>
    <row r="5969" spans="1:3">
      <c r="A5969" s="20">
        <v>41888</v>
      </c>
      <c r="B5969" s="35" t="s">
        <v>371</v>
      </c>
      <c r="C5969" s="37">
        <v>21.9</v>
      </c>
    </row>
    <row r="5970" spans="1:3">
      <c r="A5970" s="20">
        <v>41888</v>
      </c>
      <c r="B5970" s="35" t="s">
        <v>372</v>
      </c>
      <c r="C5970" s="37">
        <v>22</v>
      </c>
    </row>
    <row r="5971" spans="1:3">
      <c r="A5971" s="20">
        <v>41888</v>
      </c>
      <c r="B5971" s="35" t="s">
        <v>373</v>
      </c>
      <c r="C5971" s="37">
        <v>21.3</v>
      </c>
    </row>
    <row r="5972" spans="1:3">
      <c r="A5972" s="20">
        <v>41888</v>
      </c>
      <c r="B5972" s="35" t="s">
        <v>374</v>
      </c>
      <c r="C5972" s="37">
        <v>20.6</v>
      </c>
    </row>
    <row r="5973" spans="1:3">
      <c r="A5973" s="20">
        <v>41888</v>
      </c>
      <c r="B5973" s="35" t="s">
        <v>375</v>
      </c>
      <c r="C5973" s="37">
        <v>20.399999999999999</v>
      </c>
    </row>
    <row r="5974" spans="1:3">
      <c r="A5974" s="20">
        <v>41888</v>
      </c>
      <c r="B5974" s="35" t="s">
        <v>376</v>
      </c>
      <c r="C5974" s="37">
        <v>19.5</v>
      </c>
    </row>
    <row r="5975" spans="1:3">
      <c r="A5975" s="20">
        <v>41888</v>
      </c>
      <c r="B5975" s="35" t="s">
        <v>377</v>
      </c>
      <c r="C5975" s="37">
        <v>18.3</v>
      </c>
    </row>
    <row r="5976" spans="1:3">
      <c r="A5976" s="20">
        <v>41888</v>
      </c>
      <c r="B5976" s="35" t="s">
        <v>378</v>
      </c>
      <c r="C5976" s="37">
        <v>17.100000000000001</v>
      </c>
    </row>
    <row r="5977" spans="1:3">
      <c r="A5977" s="20">
        <v>41888</v>
      </c>
      <c r="B5977" s="35" t="s">
        <v>379</v>
      </c>
      <c r="C5977" s="37">
        <v>16</v>
      </c>
    </row>
    <row r="5978" spans="1:3">
      <c r="A5978" s="20">
        <v>41888</v>
      </c>
      <c r="B5978" s="35" t="s">
        <v>380</v>
      </c>
      <c r="C5978" s="37">
        <v>15.4</v>
      </c>
    </row>
    <row r="5979" spans="1:3">
      <c r="A5979" s="20">
        <v>41888</v>
      </c>
      <c r="B5979" s="35" t="s">
        <v>381</v>
      </c>
      <c r="C5979" s="37">
        <v>15.6</v>
      </c>
    </row>
    <row r="5980" spans="1:3">
      <c r="A5980" s="20">
        <v>41888</v>
      </c>
      <c r="B5980" s="35" t="s">
        <v>382</v>
      </c>
      <c r="C5980" s="37">
        <v>16.2</v>
      </c>
    </row>
    <row r="5981" spans="1:3">
      <c r="A5981" s="20">
        <v>41888</v>
      </c>
      <c r="B5981" s="35" t="s">
        <v>383</v>
      </c>
      <c r="C5981" s="37">
        <v>15.5</v>
      </c>
    </row>
    <row r="5982" spans="1:3">
      <c r="A5982" s="20">
        <v>41889</v>
      </c>
      <c r="B5982" s="35" t="s">
        <v>360</v>
      </c>
      <c r="C5982" s="37">
        <v>15.4</v>
      </c>
    </row>
    <row r="5983" spans="1:3">
      <c r="A5983" s="20">
        <v>41889</v>
      </c>
      <c r="B5983" s="35" t="s">
        <v>361</v>
      </c>
      <c r="C5983" s="37">
        <v>15</v>
      </c>
    </row>
    <row r="5984" spans="1:3">
      <c r="A5984" s="20">
        <v>41889</v>
      </c>
      <c r="B5984" s="35" t="s">
        <v>362</v>
      </c>
      <c r="C5984" s="37">
        <v>14.4</v>
      </c>
    </row>
    <row r="5985" spans="1:3">
      <c r="A5985" s="20">
        <v>41889</v>
      </c>
      <c r="B5985" s="35" t="s">
        <v>363</v>
      </c>
      <c r="C5985" s="37">
        <v>13.2</v>
      </c>
    </row>
    <row r="5986" spans="1:3">
      <c r="A5986" s="20">
        <v>41889</v>
      </c>
      <c r="B5986" s="35" t="s">
        <v>364</v>
      </c>
      <c r="C5986" s="37">
        <v>12.5</v>
      </c>
    </row>
    <row r="5987" spans="1:3">
      <c r="A5987" s="20">
        <v>41889</v>
      </c>
      <c r="B5987" s="35" t="s">
        <v>365</v>
      </c>
      <c r="C5987" s="37">
        <v>12.5</v>
      </c>
    </row>
    <row r="5988" spans="1:3">
      <c r="A5988" s="20">
        <v>41889</v>
      </c>
      <c r="B5988" s="35" t="s">
        <v>366</v>
      </c>
      <c r="C5988" s="37">
        <v>14.2</v>
      </c>
    </row>
    <row r="5989" spans="1:3">
      <c r="A5989" s="20">
        <v>41889</v>
      </c>
      <c r="B5989" s="35" t="s">
        <v>367</v>
      </c>
      <c r="C5989" s="37">
        <v>17</v>
      </c>
    </row>
    <row r="5990" spans="1:3">
      <c r="A5990" s="20">
        <v>41889</v>
      </c>
      <c r="B5990" s="35" t="s">
        <v>368</v>
      </c>
      <c r="C5990" s="37">
        <v>19.8</v>
      </c>
    </row>
    <row r="5991" spans="1:3">
      <c r="A5991" s="20">
        <v>41889</v>
      </c>
      <c r="B5991" s="35" t="s">
        <v>369</v>
      </c>
      <c r="C5991" s="37">
        <v>20.9</v>
      </c>
    </row>
    <row r="5992" spans="1:3">
      <c r="A5992" s="20">
        <v>41889</v>
      </c>
      <c r="B5992" s="35" t="s">
        <v>370</v>
      </c>
      <c r="C5992" s="37">
        <v>21.5</v>
      </c>
    </row>
    <row r="5993" spans="1:3">
      <c r="A5993" s="20">
        <v>41889</v>
      </c>
      <c r="B5993" s="35" t="s">
        <v>371</v>
      </c>
      <c r="C5993" s="37">
        <v>24.2</v>
      </c>
    </row>
    <row r="5994" spans="1:3">
      <c r="A5994" s="20">
        <v>41889</v>
      </c>
      <c r="B5994" s="35" t="s">
        <v>372</v>
      </c>
      <c r="C5994" s="37">
        <v>24.3</v>
      </c>
    </row>
    <row r="5995" spans="1:3">
      <c r="A5995" s="20">
        <v>41889</v>
      </c>
      <c r="B5995" s="35" t="s">
        <v>373</v>
      </c>
      <c r="C5995" s="37">
        <v>23.1</v>
      </c>
    </row>
    <row r="5996" spans="1:3">
      <c r="A5996" s="20">
        <v>41889</v>
      </c>
      <c r="B5996" s="35" t="s">
        <v>374</v>
      </c>
      <c r="C5996" s="37">
        <v>22.1</v>
      </c>
    </row>
    <row r="5997" spans="1:3">
      <c r="A5997" s="20">
        <v>41889</v>
      </c>
      <c r="B5997" s="35" t="s">
        <v>375</v>
      </c>
      <c r="C5997" s="37">
        <v>21.5</v>
      </c>
    </row>
    <row r="5998" spans="1:3">
      <c r="A5998" s="20">
        <v>41889</v>
      </c>
      <c r="B5998" s="35" t="s">
        <v>376</v>
      </c>
      <c r="C5998" s="37">
        <v>19.8</v>
      </c>
    </row>
    <row r="5999" spans="1:3">
      <c r="A5999" s="20">
        <v>41889</v>
      </c>
      <c r="B5999" s="35" t="s">
        <v>377</v>
      </c>
      <c r="C5999" s="37">
        <v>17.8</v>
      </c>
    </row>
    <row r="6000" spans="1:3">
      <c r="A6000" s="20">
        <v>41889</v>
      </c>
      <c r="B6000" s="35" t="s">
        <v>378</v>
      </c>
      <c r="C6000" s="37">
        <v>15.8</v>
      </c>
    </row>
    <row r="6001" spans="1:3">
      <c r="A6001" s="20">
        <v>41889</v>
      </c>
      <c r="B6001" s="35" t="s">
        <v>379</v>
      </c>
      <c r="C6001" s="37">
        <v>14.2</v>
      </c>
    </row>
    <row r="6002" spans="1:3">
      <c r="A6002" s="20">
        <v>41889</v>
      </c>
      <c r="B6002" s="35" t="s">
        <v>380</v>
      </c>
      <c r="C6002" s="37">
        <v>13.7</v>
      </c>
    </row>
    <row r="6003" spans="1:3">
      <c r="A6003" s="20">
        <v>41889</v>
      </c>
      <c r="B6003" s="35" t="s">
        <v>381</v>
      </c>
      <c r="C6003" s="37">
        <v>12.8</v>
      </c>
    </row>
    <row r="6004" spans="1:3">
      <c r="A6004" s="20">
        <v>41889</v>
      </c>
      <c r="B6004" s="35" t="s">
        <v>382</v>
      </c>
      <c r="C6004" s="37">
        <v>12</v>
      </c>
    </row>
    <row r="6005" spans="1:3">
      <c r="A6005" s="20">
        <v>41889</v>
      </c>
      <c r="B6005" s="35" t="s">
        <v>383</v>
      </c>
      <c r="C6005" s="37">
        <v>11.3</v>
      </c>
    </row>
    <row r="6006" spans="1:3">
      <c r="A6006" s="20">
        <v>41890</v>
      </c>
      <c r="B6006" s="35" t="s">
        <v>360</v>
      </c>
      <c r="C6006" s="37">
        <v>10.8</v>
      </c>
    </row>
    <row r="6007" spans="1:3">
      <c r="A6007" s="20">
        <v>41890</v>
      </c>
      <c r="B6007" s="35" t="s">
        <v>361</v>
      </c>
      <c r="C6007" s="37">
        <v>10.5</v>
      </c>
    </row>
    <row r="6008" spans="1:3">
      <c r="A6008" s="20">
        <v>41890</v>
      </c>
      <c r="B6008" s="35" t="s">
        <v>362</v>
      </c>
      <c r="C6008" s="37">
        <v>10</v>
      </c>
    </row>
    <row r="6009" spans="1:3">
      <c r="A6009" s="20">
        <v>41890</v>
      </c>
      <c r="B6009" s="35" t="s">
        <v>363</v>
      </c>
      <c r="C6009" s="37">
        <v>9.8000000000000007</v>
      </c>
    </row>
    <row r="6010" spans="1:3">
      <c r="A6010" s="20">
        <v>41890</v>
      </c>
      <c r="B6010" s="35" t="s">
        <v>364</v>
      </c>
      <c r="C6010" s="37">
        <v>9.3000000000000007</v>
      </c>
    </row>
    <row r="6011" spans="1:3">
      <c r="A6011" s="20">
        <v>41890</v>
      </c>
      <c r="B6011" s="35" t="s">
        <v>365</v>
      </c>
      <c r="C6011" s="37">
        <v>10.1</v>
      </c>
    </row>
    <row r="6012" spans="1:3">
      <c r="A6012" s="20">
        <v>41890</v>
      </c>
      <c r="B6012" s="35" t="s">
        <v>366</v>
      </c>
      <c r="C6012" s="37">
        <v>12.1</v>
      </c>
    </row>
    <row r="6013" spans="1:3">
      <c r="A6013" s="20">
        <v>41890</v>
      </c>
      <c r="B6013" s="35" t="s">
        <v>367</v>
      </c>
      <c r="C6013" s="37">
        <v>15.1</v>
      </c>
    </row>
    <row r="6014" spans="1:3">
      <c r="A6014" s="20">
        <v>41890</v>
      </c>
      <c r="B6014" s="35" t="s">
        <v>368</v>
      </c>
      <c r="C6014" s="37">
        <v>18.100000000000001</v>
      </c>
    </row>
    <row r="6015" spans="1:3">
      <c r="A6015" s="20">
        <v>41890</v>
      </c>
      <c r="B6015" s="35" t="s">
        <v>369</v>
      </c>
      <c r="C6015" s="37">
        <v>20.8</v>
      </c>
    </row>
    <row r="6016" spans="1:3">
      <c r="A6016" s="20">
        <v>41890</v>
      </c>
      <c r="B6016" s="35" t="s">
        <v>370</v>
      </c>
      <c r="C6016" s="37">
        <v>21.9</v>
      </c>
    </row>
    <row r="6017" spans="1:3">
      <c r="A6017" s="20">
        <v>41890</v>
      </c>
      <c r="B6017" s="35" t="s">
        <v>371</v>
      </c>
      <c r="C6017" s="37">
        <v>22.9</v>
      </c>
    </row>
    <row r="6018" spans="1:3">
      <c r="A6018" s="20">
        <v>41890</v>
      </c>
      <c r="B6018" s="35" t="s">
        <v>372</v>
      </c>
      <c r="C6018" s="37">
        <v>23.2</v>
      </c>
    </row>
    <row r="6019" spans="1:3">
      <c r="A6019" s="20">
        <v>41890</v>
      </c>
      <c r="B6019" s="35" t="s">
        <v>373</v>
      </c>
      <c r="C6019" s="37">
        <v>22.4</v>
      </c>
    </row>
    <row r="6020" spans="1:3">
      <c r="A6020" s="20">
        <v>41890</v>
      </c>
      <c r="B6020" s="35" t="s">
        <v>374</v>
      </c>
      <c r="C6020" s="37">
        <v>21.4</v>
      </c>
    </row>
    <row r="6021" spans="1:3">
      <c r="A6021" s="20">
        <v>41890</v>
      </c>
      <c r="B6021" s="35" t="s">
        <v>375</v>
      </c>
      <c r="C6021" s="37">
        <v>20.6</v>
      </c>
    </row>
    <row r="6022" spans="1:3">
      <c r="A6022" s="20">
        <v>41890</v>
      </c>
      <c r="B6022" s="35" t="s">
        <v>376</v>
      </c>
      <c r="C6022" s="37">
        <v>19.399999999999999</v>
      </c>
    </row>
    <row r="6023" spans="1:3">
      <c r="A6023" s="20">
        <v>41890</v>
      </c>
      <c r="B6023" s="35" t="s">
        <v>377</v>
      </c>
      <c r="C6023" s="37">
        <v>18</v>
      </c>
    </row>
    <row r="6024" spans="1:3">
      <c r="A6024" s="20">
        <v>41890</v>
      </c>
      <c r="B6024" s="35" t="s">
        <v>378</v>
      </c>
      <c r="C6024" s="37">
        <v>17.100000000000001</v>
      </c>
    </row>
    <row r="6025" spans="1:3">
      <c r="A6025" s="20">
        <v>41890</v>
      </c>
      <c r="B6025" s="35" t="s">
        <v>379</v>
      </c>
      <c r="C6025" s="37">
        <v>16.100000000000001</v>
      </c>
    </row>
    <row r="6026" spans="1:3">
      <c r="A6026" s="20">
        <v>41890</v>
      </c>
      <c r="B6026" s="35" t="s">
        <v>380</v>
      </c>
      <c r="C6026" s="37">
        <v>15.6</v>
      </c>
    </row>
    <row r="6027" spans="1:3">
      <c r="A6027" s="20">
        <v>41890</v>
      </c>
      <c r="B6027" s="35" t="s">
        <v>381</v>
      </c>
      <c r="C6027" s="37">
        <v>15.9</v>
      </c>
    </row>
    <row r="6028" spans="1:3">
      <c r="A6028" s="20">
        <v>41890</v>
      </c>
      <c r="B6028" s="35" t="s">
        <v>382</v>
      </c>
      <c r="C6028" s="37">
        <v>14.9</v>
      </c>
    </row>
    <row r="6029" spans="1:3">
      <c r="A6029" s="20">
        <v>41890</v>
      </c>
      <c r="B6029" s="35" t="s">
        <v>383</v>
      </c>
      <c r="C6029" s="37">
        <v>14.6</v>
      </c>
    </row>
    <row r="6030" spans="1:3">
      <c r="A6030" s="20">
        <v>41891</v>
      </c>
      <c r="B6030" s="35" t="s">
        <v>360</v>
      </c>
      <c r="C6030" s="37">
        <v>14.6</v>
      </c>
    </row>
    <row r="6031" spans="1:3">
      <c r="A6031" s="20">
        <v>41891</v>
      </c>
      <c r="B6031" s="35" t="s">
        <v>361</v>
      </c>
      <c r="C6031" s="37">
        <v>14.6</v>
      </c>
    </row>
    <row r="6032" spans="1:3">
      <c r="A6032" s="20">
        <v>41891</v>
      </c>
      <c r="B6032" s="35" t="s">
        <v>362</v>
      </c>
      <c r="C6032" s="37">
        <v>15</v>
      </c>
    </row>
    <row r="6033" spans="1:3">
      <c r="A6033" s="20">
        <v>41891</v>
      </c>
      <c r="B6033" s="35" t="s">
        <v>363</v>
      </c>
      <c r="C6033" s="37">
        <v>14.5</v>
      </c>
    </row>
    <row r="6034" spans="1:3">
      <c r="A6034" s="20">
        <v>41891</v>
      </c>
      <c r="B6034" s="35" t="s">
        <v>364</v>
      </c>
      <c r="C6034" s="37">
        <v>14.1</v>
      </c>
    </row>
    <row r="6035" spans="1:3">
      <c r="A6035" s="20">
        <v>41891</v>
      </c>
      <c r="B6035" s="35" t="s">
        <v>365</v>
      </c>
      <c r="C6035" s="37">
        <v>14.8</v>
      </c>
    </row>
    <row r="6036" spans="1:3">
      <c r="A6036" s="20">
        <v>41891</v>
      </c>
      <c r="B6036" s="35" t="s">
        <v>366</v>
      </c>
      <c r="C6036" s="37">
        <v>14.6</v>
      </c>
    </row>
    <row r="6037" spans="1:3">
      <c r="A6037" s="20">
        <v>41891</v>
      </c>
      <c r="B6037" s="35" t="s">
        <v>367</v>
      </c>
      <c r="C6037" s="37">
        <v>14.6</v>
      </c>
    </row>
    <row r="6038" spans="1:3">
      <c r="A6038" s="20">
        <v>41891</v>
      </c>
      <c r="B6038" s="35" t="s">
        <v>368</v>
      </c>
      <c r="C6038" s="37">
        <v>14.5</v>
      </c>
    </row>
    <row r="6039" spans="1:3">
      <c r="A6039" s="20">
        <v>41891</v>
      </c>
      <c r="B6039" s="35" t="s">
        <v>369</v>
      </c>
      <c r="C6039" s="37">
        <v>15</v>
      </c>
    </row>
    <row r="6040" spans="1:3">
      <c r="A6040" s="20">
        <v>41891</v>
      </c>
      <c r="B6040" s="35" t="s">
        <v>370</v>
      </c>
      <c r="C6040" s="37">
        <v>16.2</v>
      </c>
    </row>
    <row r="6041" spans="1:3">
      <c r="A6041" s="20">
        <v>41891</v>
      </c>
      <c r="B6041" s="35" t="s">
        <v>371</v>
      </c>
      <c r="C6041" s="37">
        <v>16.5</v>
      </c>
    </row>
    <row r="6042" spans="1:3">
      <c r="A6042" s="20">
        <v>41891</v>
      </c>
      <c r="B6042" s="35" t="s">
        <v>372</v>
      </c>
      <c r="C6042" s="37">
        <v>18.2</v>
      </c>
    </row>
    <row r="6043" spans="1:3">
      <c r="A6043" s="20">
        <v>41891</v>
      </c>
      <c r="B6043" s="35" t="s">
        <v>373</v>
      </c>
      <c r="C6043" s="37">
        <v>18.3</v>
      </c>
    </row>
    <row r="6044" spans="1:3">
      <c r="A6044" s="20">
        <v>41891</v>
      </c>
      <c r="B6044" s="35" t="s">
        <v>374</v>
      </c>
      <c r="C6044" s="37">
        <v>17.8</v>
      </c>
    </row>
    <row r="6045" spans="1:3">
      <c r="A6045" s="20">
        <v>41891</v>
      </c>
      <c r="B6045" s="35" t="s">
        <v>375</v>
      </c>
      <c r="C6045" s="37">
        <v>17.100000000000001</v>
      </c>
    </row>
    <row r="6046" spans="1:3">
      <c r="A6046" s="20">
        <v>41891</v>
      </c>
      <c r="B6046" s="35" t="s">
        <v>376</v>
      </c>
      <c r="C6046" s="37">
        <v>16.899999999999999</v>
      </c>
    </row>
    <row r="6047" spans="1:3">
      <c r="A6047" s="20">
        <v>41891</v>
      </c>
      <c r="B6047" s="35" t="s">
        <v>377</v>
      </c>
      <c r="C6047" s="37">
        <v>16.600000000000001</v>
      </c>
    </row>
    <row r="6048" spans="1:3">
      <c r="A6048" s="20">
        <v>41891</v>
      </c>
      <c r="B6048" s="35" t="s">
        <v>378</v>
      </c>
      <c r="C6048" s="37">
        <v>16.5</v>
      </c>
    </row>
    <row r="6049" spans="1:3">
      <c r="A6049" s="20">
        <v>41891</v>
      </c>
      <c r="B6049" s="35" t="s">
        <v>379</v>
      </c>
      <c r="C6049" s="37">
        <v>16.399999999999999</v>
      </c>
    </row>
    <row r="6050" spans="1:3">
      <c r="A6050" s="20">
        <v>41891</v>
      </c>
      <c r="B6050" s="35" t="s">
        <v>380</v>
      </c>
      <c r="C6050" s="37">
        <v>16.399999999999999</v>
      </c>
    </row>
    <row r="6051" spans="1:3">
      <c r="A6051" s="20">
        <v>41891</v>
      </c>
      <c r="B6051" s="35" t="s">
        <v>381</v>
      </c>
      <c r="C6051" s="37">
        <v>15.8</v>
      </c>
    </row>
    <row r="6052" spans="1:3">
      <c r="A6052" s="20">
        <v>41891</v>
      </c>
      <c r="B6052" s="35" t="s">
        <v>382</v>
      </c>
      <c r="C6052" s="37">
        <v>15.7</v>
      </c>
    </row>
    <row r="6053" spans="1:3">
      <c r="A6053" s="20">
        <v>41891</v>
      </c>
      <c r="B6053" s="35" t="s">
        <v>383</v>
      </c>
      <c r="C6053" s="37">
        <v>15.7</v>
      </c>
    </row>
    <row r="6054" spans="1:3">
      <c r="A6054" s="20">
        <v>41892</v>
      </c>
      <c r="B6054" s="35" t="s">
        <v>360</v>
      </c>
      <c r="C6054" s="37">
        <v>15.3</v>
      </c>
    </row>
    <row r="6055" spans="1:3">
      <c r="A6055" s="20">
        <v>41892</v>
      </c>
      <c r="B6055" s="35" t="s">
        <v>361</v>
      </c>
      <c r="C6055" s="37">
        <v>15.3</v>
      </c>
    </row>
    <row r="6056" spans="1:3">
      <c r="A6056" s="20">
        <v>41892</v>
      </c>
      <c r="B6056" s="35" t="s">
        <v>362</v>
      </c>
      <c r="C6056" s="37">
        <v>15.1</v>
      </c>
    </row>
    <row r="6057" spans="1:3">
      <c r="A6057" s="20">
        <v>41892</v>
      </c>
      <c r="B6057" s="35" t="s">
        <v>363</v>
      </c>
      <c r="C6057" s="37">
        <v>14.2</v>
      </c>
    </row>
    <row r="6058" spans="1:3">
      <c r="A6058" s="20">
        <v>41892</v>
      </c>
      <c r="B6058" s="35" t="s">
        <v>364</v>
      </c>
      <c r="C6058" s="37">
        <v>13.4</v>
      </c>
    </row>
    <row r="6059" spans="1:3">
      <c r="A6059" s="20">
        <v>41892</v>
      </c>
      <c r="B6059" s="35" t="s">
        <v>365</v>
      </c>
      <c r="C6059" s="37">
        <v>14.2</v>
      </c>
    </row>
    <row r="6060" spans="1:3">
      <c r="A6060" s="20">
        <v>41892</v>
      </c>
      <c r="B6060" s="35" t="s">
        <v>366</v>
      </c>
      <c r="C6060" s="37">
        <v>15.5</v>
      </c>
    </row>
    <row r="6061" spans="1:3">
      <c r="A6061" s="20">
        <v>41892</v>
      </c>
      <c r="B6061" s="35" t="s">
        <v>367</v>
      </c>
      <c r="C6061" s="37">
        <v>16.899999999999999</v>
      </c>
    </row>
    <row r="6062" spans="1:3">
      <c r="A6062" s="20">
        <v>41892</v>
      </c>
      <c r="B6062" s="35" t="s">
        <v>368</v>
      </c>
      <c r="C6062" s="37">
        <v>19.600000000000001</v>
      </c>
    </row>
    <row r="6063" spans="1:3">
      <c r="A6063" s="20">
        <v>41892</v>
      </c>
      <c r="B6063" s="35" t="s">
        <v>369</v>
      </c>
      <c r="C6063" s="37">
        <v>21.6</v>
      </c>
    </row>
    <row r="6064" spans="1:3">
      <c r="A6064" s="20">
        <v>41892</v>
      </c>
      <c r="B6064" s="35" t="s">
        <v>370</v>
      </c>
      <c r="C6064" s="37">
        <v>23.3</v>
      </c>
    </row>
    <row r="6065" spans="1:3">
      <c r="A6065" s="20">
        <v>41892</v>
      </c>
      <c r="B6065" s="35" t="s">
        <v>371</v>
      </c>
      <c r="C6065" s="37">
        <v>23.3</v>
      </c>
    </row>
    <row r="6066" spans="1:3">
      <c r="A6066" s="20">
        <v>41892</v>
      </c>
      <c r="B6066" s="35" t="s">
        <v>372</v>
      </c>
      <c r="C6066" s="37">
        <v>22.2</v>
      </c>
    </row>
    <row r="6067" spans="1:3">
      <c r="A6067" s="20">
        <v>41892</v>
      </c>
      <c r="B6067" s="35" t="s">
        <v>373</v>
      </c>
      <c r="C6067" s="37">
        <v>22.7</v>
      </c>
    </row>
    <row r="6068" spans="1:3">
      <c r="A6068" s="20">
        <v>41892</v>
      </c>
      <c r="B6068" s="35" t="s">
        <v>374</v>
      </c>
      <c r="C6068" s="37">
        <v>22.4</v>
      </c>
    </row>
    <row r="6069" spans="1:3">
      <c r="A6069" s="20">
        <v>41892</v>
      </c>
      <c r="B6069" s="35" t="s">
        <v>375</v>
      </c>
      <c r="C6069" s="37">
        <v>21.9</v>
      </c>
    </row>
    <row r="6070" spans="1:3">
      <c r="A6070" s="20">
        <v>41892</v>
      </c>
      <c r="B6070" s="35" t="s">
        <v>376</v>
      </c>
      <c r="C6070" s="37">
        <v>20.9</v>
      </c>
    </row>
    <row r="6071" spans="1:3">
      <c r="A6071" s="20">
        <v>41892</v>
      </c>
      <c r="B6071" s="35" t="s">
        <v>377</v>
      </c>
      <c r="C6071" s="37">
        <v>20.3</v>
      </c>
    </row>
    <row r="6072" spans="1:3">
      <c r="A6072" s="20">
        <v>41892</v>
      </c>
      <c r="B6072" s="35" t="s">
        <v>378</v>
      </c>
      <c r="C6072" s="37">
        <v>18.3</v>
      </c>
    </row>
    <row r="6073" spans="1:3">
      <c r="A6073" s="20">
        <v>41892</v>
      </c>
      <c r="B6073" s="35" t="s">
        <v>379</v>
      </c>
      <c r="C6073" s="37">
        <v>17.5</v>
      </c>
    </row>
    <row r="6074" spans="1:3">
      <c r="A6074" s="20">
        <v>41892</v>
      </c>
      <c r="B6074" s="35" t="s">
        <v>380</v>
      </c>
      <c r="C6074" s="37">
        <v>16.2</v>
      </c>
    </row>
    <row r="6075" spans="1:3">
      <c r="A6075" s="20">
        <v>41892</v>
      </c>
      <c r="B6075" s="35" t="s">
        <v>381</v>
      </c>
      <c r="C6075" s="37">
        <v>15</v>
      </c>
    </row>
    <row r="6076" spans="1:3">
      <c r="A6076" s="20">
        <v>41892</v>
      </c>
      <c r="B6076" s="35" t="s">
        <v>382</v>
      </c>
      <c r="C6076" s="37">
        <v>13.4</v>
      </c>
    </row>
    <row r="6077" spans="1:3">
      <c r="A6077" s="20">
        <v>41892</v>
      </c>
      <c r="B6077" s="35" t="s">
        <v>383</v>
      </c>
      <c r="C6077" s="37">
        <v>12.7</v>
      </c>
    </row>
    <row r="6078" spans="1:3">
      <c r="A6078" s="20">
        <v>41893</v>
      </c>
      <c r="B6078" s="35" t="s">
        <v>360</v>
      </c>
      <c r="C6078" s="37">
        <v>11.9</v>
      </c>
    </row>
    <row r="6079" spans="1:3">
      <c r="A6079" s="20">
        <v>41893</v>
      </c>
      <c r="B6079" s="35" t="s">
        <v>361</v>
      </c>
      <c r="C6079" s="37">
        <v>10.9</v>
      </c>
    </row>
    <row r="6080" spans="1:3">
      <c r="A6080" s="20">
        <v>41893</v>
      </c>
      <c r="B6080" s="35" t="s">
        <v>362</v>
      </c>
      <c r="C6080" s="37">
        <v>10.3</v>
      </c>
    </row>
    <row r="6081" spans="1:3">
      <c r="A6081" s="20">
        <v>41893</v>
      </c>
      <c r="B6081" s="35" t="s">
        <v>363</v>
      </c>
      <c r="C6081" s="37">
        <v>10.1</v>
      </c>
    </row>
    <row r="6082" spans="1:3">
      <c r="A6082" s="20">
        <v>41893</v>
      </c>
      <c r="B6082" s="35" t="s">
        <v>364</v>
      </c>
      <c r="C6082" s="37">
        <v>9.6999999999999993</v>
      </c>
    </row>
    <row r="6083" spans="1:3">
      <c r="A6083" s="20">
        <v>41893</v>
      </c>
      <c r="B6083" s="35" t="s">
        <v>365</v>
      </c>
      <c r="C6083" s="37">
        <v>10.1</v>
      </c>
    </row>
    <row r="6084" spans="1:3">
      <c r="A6084" s="20">
        <v>41893</v>
      </c>
      <c r="B6084" s="35" t="s">
        <v>366</v>
      </c>
      <c r="C6084" s="37">
        <v>12.1</v>
      </c>
    </row>
    <row r="6085" spans="1:3">
      <c r="A6085" s="20">
        <v>41893</v>
      </c>
      <c r="B6085" s="35" t="s">
        <v>367</v>
      </c>
      <c r="C6085" s="37">
        <v>15.6</v>
      </c>
    </row>
    <row r="6086" spans="1:3">
      <c r="A6086" s="20">
        <v>41893</v>
      </c>
      <c r="B6086" s="35" t="s">
        <v>368</v>
      </c>
      <c r="C6086" s="37">
        <v>18.5</v>
      </c>
    </row>
    <row r="6087" spans="1:3">
      <c r="A6087" s="20">
        <v>41893</v>
      </c>
      <c r="B6087" s="35" t="s">
        <v>369</v>
      </c>
      <c r="C6087" s="37">
        <v>21.2</v>
      </c>
    </row>
    <row r="6088" spans="1:3">
      <c r="A6088" s="20">
        <v>41893</v>
      </c>
      <c r="B6088" s="35" t="s">
        <v>370</v>
      </c>
      <c r="C6088" s="37">
        <v>22.7</v>
      </c>
    </row>
    <row r="6089" spans="1:3">
      <c r="A6089" s="20">
        <v>41893</v>
      </c>
      <c r="B6089" s="35" t="s">
        <v>371</v>
      </c>
      <c r="C6089" s="37">
        <v>24</v>
      </c>
    </row>
    <row r="6090" spans="1:3">
      <c r="A6090" s="20">
        <v>41893</v>
      </c>
      <c r="B6090" s="35" t="s">
        <v>372</v>
      </c>
      <c r="C6090" s="37">
        <v>24</v>
      </c>
    </row>
    <row r="6091" spans="1:3">
      <c r="A6091" s="20">
        <v>41893</v>
      </c>
      <c r="B6091" s="35" t="s">
        <v>373</v>
      </c>
      <c r="C6091" s="37">
        <v>23.7</v>
      </c>
    </row>
    <row r="6092" spans="1:3">
      <c r="A6092" s="20">
        <v>41893</v>
      </c>
      <c r="B6092" s="35" t="s">
        <v>374</v>
      </c>
      <c r="C6092" s="37">
        <v>23.4</v>
      </c>
    </row>
    <row r="6093" spans="1:3">
      <c r="A6093" s="20">
        <v>41893</v>
      </c>
      <c r="B6093" s="35" t="s">
        <v>375</v>
      </c>
      <c r="C6093" s="37">
        <v>22.1</v>
      </c>
    </row>
    <row r="6094" spans="1:3">
      <c r="A6094" s="20">
        <v>41893</v>
      </c>
      <c r="B6094" s="35" t="s">
        <v>376</v>
      </c>
      <c r="C6094" s="37">
        <v>20.8</v>
      </c>
    </row>
    <row r="6095" spans="1:3">
      <c r="A6095" s="20">
        <v>41893</v>
      </c>
      <c r="B6095" s="35" t="s">
        <v>377</v>
      </c>
      <c r="C6095" s="37">
        <v>18.899999999999999</v>
      </c>
    </row>
    <row r="6096" spans="1:3">
      <c r="A6096" s="20">
        <v>41893</v>
      </c>
      <c r="B6096" s="35" t="s">
        <v>378</v>
      </c>
      <c r="C6096" s="37">
        <v>17.7</v>
      </c>
    </row>
    <row r="6097" spans="1:3">
      <c r="A6097" s="20">
        <v>41893</v>
      </c>
      <c r="B6097" s="35" t="s">
        <v>379</v>
      </c>
      <c r="C6097" s="37">
        <v>15.9</v>
      </c>
    </row>
    <row r="6098" spans="1:3">
      <c r="A6098" s="20">
        <v>41893</v>
      </c>
      <c r="B6098" s="35" t="s">
        <v>380</v>
      </c>
      <c r="C6098" s="37">
        <v>15</v>
      </c>
    </row>
    <row r="6099" spans="1:3">
      <c r="A6099" s="20">
        <v>41893</v>
      </c>
      <c r="B6099" s="35" t="s">
        <v>381</v>
      </c>
      <c r="C6099" s="37">
        <v>14.7</v>
      </c>
    </row>
    <row r="6100" spans="1:3">
      <c r="A6100" s="20">
        <v>41893</v>
      </c>
      <c r="B6100" s="35" t="s">
        <v>382</v>
      </c>
      <c r="C6100" s="37">
        <v>14.2</v>
      </c>
    </row>
    <row r="6101" spans="1:3">
      <c r="A6101" s="20">
        <v>41893</v>
      </c>
      <c r="B6101" s="35" t="s">
        <v>383</v>
      </c>
      <c r="C6101" s="37">
        <v>14.2</v>
      </c>
    </row>
    <row r="6102" spans="1:3">
      <c r="A6102" s="20">
        <v>41894</v>
      </c>
      <c r="B6102" s="35" t="s">
        <v>360</v>
      </c>
      <c r="C6102" s="37">
        <v>13.8</v>
      </c>
    </row>
    <row r="6103" spans="1:3">
      <c r="A6103" s="20">
        <v>41894</v>
      </c>
      <c r="B6103" s="35" t="s">
        <v>361</v>
      </c>
      <c r="C6103" s="37">
        <v>13.9</v>
      </c>
    </row>
    <row r="6104" spans="1:3">
      <c r="A6104" s="20">
        <v>41894</v>
      </c>
      <c r="B6104" s="35" t="s">
        <v>362</v>
      </c>
      <c r="C6104" s="37">
        <v>14</v>
      </c>
    </row>
    <row r="6105" spans="1:3">
      <c r="A6105" s="20">
        <v>41894</v>
      </c>
      <c r="B6105" s="35" t="s">
        <v>363</v>
      </c>
      <c r="C6105" s="37">
        <v>14.1</v>
      </c>
    </row>
    <row r="6106" spans="1:3">
      <c r="A6106" s="20">
        <v>41894</v>
      </c>
      <c r="B6106" s="35" t="s">
        <v>364</v>
      </c>
      <c r="C6106" s="37">
        <v>14.3</v>
      </c>
    </row>
    <row r="6107" spans="1:3">
      <c r="A6107" s="20">
        <v>41894</v>
      </c>
      <c r="B6107" s="35" t="s">
        <v>365</v>
      </c>
      <c r="C6107" s="37">
        <v>14.2</v>
      </c>
    </row>
    <row r="6108" spans="1:3">
      <c r="A6108" s="20">
        <v>41894</v>
      </c>
      <c r="B6108" s="35" t="s">
        <v>366</v>
      </c>
      <c r="C6108" s="37">
        <v>14.8</v>
      </c>
    </row>
    <row r="6109" spans="1:3">
      <c r="A6109" s="20">
        <v>41894</v>
      </c>
      <c r="B6109" s="35" t="s">
        <v>367</v>
      </c>
      <c r="C6109" s="37">
        <v>16.100000000000001</v>
      </c>
    </row>
    <row r="6110" spans="1:3">
      <c r="A6110" s="20">
        <v>41894</v>
      </c>
      <c r="B6110" s="35" t="s">
        <v>368</v>
      </c>
      <c r="C6110" s="37">
        <v>16.7</v>
      </c>
    </row>
    <row r="6111" spans="1:3">
      <c r="A6111" s="20">
        <v>41894</v>
      </c>
      <c r="B6111" s="35" t="s">
        <v>369</v>
      </c>
      <c r="C6111" s="37">
        <v>17.2</v>
      </c>
    </row>
    <row r="6112" spans="1:3">
      <c r="A6112" s="20">
        <v>41894</v>
      </c>
      <c r="B6112" s="35" t="s">
        <v>370</v>
      </c>
      <c r="C6112" s="37">
        <v>17.7</v>
      </c>
    </row>
    <row r="6113" spans="1:3">
      <c r="A6113" s="20">
        <v>41894</v>
      </c>
      <c r="B6113" s="35" t="s">
        <v>371</v>
      </c>
      <c r="C6113" s="37">
        <v>18.3</v>
      </c>
    </row>
    <row r="6114" spans="1:3">
      <c r="A6114" s="20">
        <v>41894</v>
      </c>
      <c r="B6114" s="35" t="s">
        <v>372</v>
      </c>
      <c r="C6114" s="37">
        <v>19.399999999999999</v>
      </c>
    </row>
    <row r="6115" spans="1:3">
      <c r="A6115" s="20">
        <v>41894</v>
      </c>
      <c r="B6115" s="35" t="s">
        <v>373</v>
      </c>
      <c r="C6115" s="37">
        <v>19.3</v>
      </c>
    </row>
    <row r="6116" spans="1:3">
      <c r="A6116" s="20">
        <v>41894</v>
      </c>
      <c r="B6116" s="35" t="s">
        <v>374</v>
      </c>
      <c r="C6116" s="37">
        <v>19.100000000000001</v>
      </c>
    </row>
    <row r="6117" spans="1:3">
      <c r="A6117" s="20">
        <v>41894</v>
      </c>
      <c r="B6117" s="35" t="s">
        <v>375</v>
      </c>
      <c r="C6117" s="37">
        <v>18.8</v>
      </c>
    </row>
    <row r="6118" spans="1:3">
      <c r="A6118" s="20">
        <v>41894</v>
      </c>
      <c r="B6118" s="35" t="s">
        <v>376</v>
      </c>
      <c r="C6118" s="37">
        <v>18.8</v>
      </c>
    </row>
    <row r="6119" spans="1:3">
      <c r="A6119" s="20">
        <v>41894</v>
      </c>
      <c r="B6119" s="35" t="s">
        <v>377</v>
      </c>
      <c r="C6119" s="37">
        <v>18.399999999999999</v>
      </c>
    </row>
    <row r="6120" spans="1:3">
      <c r="A6120" s="20">
        <v>41894</v>
      </c>
      <c r="B6120" s="35" t="s">
        <v>378</v>
      </c>
      <c r="C6120" s="37">
        <v>17.899999999999999</v>
      </c>
    </row>
    <row r="6121" spans="1:3">
      <c r="A6121" s="20">
        <v>41894</v>
      </c>
      <c r="B6121" s="35" t="s">
        <v>379</v>
      </c>
      <c r="C6121" s="37">
        <v>17.8</v>
      </c>
    </row>
    <row r="6122" spans="1:3">
      <c r="A6122" s="20">
        <v>41894</v>
      </c>
      <c r="B6122" s="35" t="s">
        <v>380</v>
      </c>
      <c r="C6122" s="37">
        <v>18.3</v>
      </c>
    </row>
    <row r="6123" spans="1:3">
      <c r="A6123" s="20">
        <v>41894</v>
      </c>
      <c r="B6123" s="35" t="s">
        <v>381</v>
      </c>
      <c r="C6123" s="37">
        <v>17.899999999999999</v>
      </c>
    </row>
    <row r="6124" spans="1:3">
      <c r="A6124" s="20">
        <v>41894</v>
      </c>
      <c r="B6124" s="35" t="s">
        <v>382</v>
      </c>
      <c r="C6124" s="37">
        <v>17.899999999999999</v>
      </c>
    </row>
    <row r="6125" spans="1:3">
      <c r="A6125" s="20">
        <v>41894</v>
      </c>
      <c r="B6125" s="35" t="s">
        <v>383</v>
      </c>
      <c r="C6125" s="37">
        <v>16.899999999999999</v>
      </c>
    </row>
    <row r="6126" spans="1:3">
      <c r="A6126" s="20">
        <v>41895</v>
      </c>
      <c r="B6126" s="35" t="s">
        <v>360</v>
      </c>
      <c r="C6126" s="37">
        <v>16.7</v>
      </c>
    </row>
    <row r="6127" spans="1:3">
      <c r="A6127" s="20">
        <v>41895</v>
      </c>
      <c r="B6127" s="35" t="s">
        <v>361</v>
      </c>
      <c r="C6127" s="37">
        <v>15.3</v>
      </c>
    </row>
    <row r="6128" spans="1:3">
      <c r="A6128" s="20">
        <v>41895</v>
      </c>
      <c r="B6128" s="35" t="s">
        <v>362</v>
      </c>
      <c r="C6128" s="37">
        <v>15.2</v>
      </c>
    </row>
    <row r="6129" spans="1:3">
      <c r="A6129" s="20">
        <v>41895</v>
      </c>
      <c r="B6129" s="35" t="s">
        <v>363</v>
      </c>
      <c r="C6129" s="37">
        <v>15.4</v>
      </c>
    </row>
    <row r="6130" spans="1:3">
      <c r="A6130" s="20">
        <v>41895</v>
      </c>
      <c r="B6130" s="35" t="s">
        <v>364</v>
      </c>
      <c r="C6130" s="37">
        <v>15.5</v>
      </c>
    </row>
    <row r="6131" spans="1:3">
      <c r="A6131" s="20">
        <v>41895</v>
      </c>
      <c r="B6131" s="35" t="s">
        <v>365</v>
      </c>
      <c r="C6131" s="37">
        <v>16.5</v>
      </c>
    </row>
    <row r="6132" spans="1:3">
      <c r="A6132" s="20">
        <v>41895</v>
      </c>
      <c r="B6132" s="35" t="s">
        <v>366</v>
      </c>
      <c r="C6132" s="37">
        <v>17.899999999999999</v>
      </c>
    </row>
    <row r="6133" spans="1:3">
      <c r="A6133" s="20">
        <v>41895</v>
      </c>
      <c r="B6133" s="35" t="s">
        <v>367</v>
      </c>
      <c r="C6133" s="37">
        <v>19</v>
      </c>
    </row>
    <row r="6134" spans="1:3">
      <c r="A6134" s="20">
        <v>41895</v>
      </c>
      <c r="B6134" s="35" t="s">
        <v>368</v>
      </c>
      <c r="C6134" s="37">
        <v>19.7</v>
      </c>
    </row>
    <row r="6135" spans="1:3">
      <c r="A6135" s="20">
        <v>41895</v>
      </c>
      <c r="B6135" s="35" t="s">
        <v>369</v>
      </c>
      <c r="C6135" s="37">
        <v>18.8</v>
      </c>
    </row>
    <row r="6136" spans="1:3">
      <c r="A6136" s="20">
        <v>41895</v>
      </c>
      <c r="B6136" s="35" t="s">
        <v>370</v>
      </c>
      <c r="C6136" s="37">
        <v>19.399999999999999</v>
      </c>
    </row>
    <row r="6137" spans="1:3">
      <c r="A6137" s="20">
        <v>41895</v>
      </c>
      <c r="B6137" s="35" t="s">
        <v>371</v>
      </c>
      <c r="C6137" s="37">
        <v>19.899999999999999</v>
      </c>
    </row>
    <row r="6138" spans="1:3">
      <c r="A6138" s="20">
        <v>41895</v>
      </c>
      <c r="B6138" s="35" t="s">
        <v>372</v>
      </c>
      <c r="C6138" s="37">
        <v>19.399999999999999</v>
      </c>
    </row>
    <row r="6139" spans="1:3">
      <c r="A6139" s="20">
        <v>41895</v>
      </c>
      <c r="B6139" s="35" t="s">
        <v>373</v>
      </c>
      <c r="C6139" s="37">
        <v>20.3</v>
      </c>
    </row>
    <row r="6140" spans="1:3">
      <c r="A6140" s="20">
        <v>41895</v>
      </c>
      <c r="B6140" s="35" t="s">
        <v>374</v>
      </c>
      <c r="C6140" s="37">
        <v>20.3</v>
      </c>
    </row>
    <row r="6141" spans="1:3">
      <c r="A6141" s="20">
        <v>41895</v>
      </c>
      <c r="B6141" s="35" t="s">
        <v>375</v>
      </c>
      <c r="C6141" s="37">
        <v>17.8</v>
      </c>
    </row>
    <row r="6142" spans="1:3">
      <c r="A6142" s="20">
        <v>41895</v>
      </c>
      <c r="B6142" s="35" t="s">
        <v>376</v>
      </c>
      <c r="C6142" s="37">
        <v>16.7</v>
      </c>
    </row>
    <row r="6143" spans="1:3">
      <c r="A6143" s="20">
        <v>41895</v>
      </c>
      <c r="B6143" s="35" t="s">
        <v>377</v>
      </c>
      <c r="C6143" s="37">
        <v>15.9</v>
      </c>
    </row>
    <row r="6144" spans="1:3">
      <c r="A6144" s="20">
        <v>41895</v>
      </c>
      <c r="B6144" s="35" t="s">
        <v>378</v>
      </c>
      <c r="C6144" s="37">
        <v>14.7</v>
      </c>
    </row>
    <row r="6145" spans="1:3">
      <c r="A6145" s="20">
        <v>41895</v>
      </c>
      <c r="B6145" s="35" t="s">
        <v>379</v>
      </c>
      <c r="C6145" s="37">
        <v>13.5</v>
      </c>
    </row>
    <row r="6146" spans="1:3">
      <c r="A6146" s="20">
        <v>41895</v>
      </c>
      <c r="B6146" s="35" t="s">
        <v>380</v>
      </c>
      <c r="C6146" s="37">
        <v>12.9</v>
      </c>
    </row>
    <row r="6147" spans="1:3">
      <c r="A6147" s="20">
        <v>41895</v>
      </c>
      <c r="B6147" s="35" t="s">
        <v>381</v>
      </c>
      <c r="C6147" s="37">
        <v>11.9</v>
      </c>
    </row>
    <row r="6148" spans="1:3">
      <c r="A6148" s="20">
        <v>41895</v>
      </c>
      <c r="B6148" s="35" t="s">
        <v>382</v>
      </c>
      <c r="C6148" s="37">
        <v>11.7</v>
      </c>
    </row>
    <row r="6149" spans="1:3">
      <c r="A6149" s="20">
        <v>41895</v>
      </c>
      <c r="B6149" s="35" t="s">
        <v>383</v>
      </c>
      <c r="C6149" s="37">
        <v>10.8</v>
      </c>
    </row>
    <row r="6150" spans="1:3">
      <c r="A6150" s="20">
        <v>41896</v>
      </c>
      <c r="B6150" s="35" t="s">
        <v>360</v>
      </c>
      <c r="C6150" s="37">
        <v>11.3</v>
      </c>
    </row>
    <row r="6151" spans="1:3">
      <c r="A6151" s="20">
        <v>41896</v>
      </c>
      <c r="B6151" s="35" t="s">
        <v>361</v>
      </c>
      <c r="C6151" s="37">
        <v>10.8</v>
      </c>
    </row>
    <row r="6152" spans="1:3">
      <c r="A6152" s="20">
        <v>41896</v>
      </c>
      <c r="B6152" s="35" t="s">
        <v>362</v>
      </c>
      <c r="C6152" s="37">
        <v>9.8000000000000007</v>
      </c>
    </row>
    <row r="6153" spans="1:3">
      <c r="A6153" s="20">
        <v>41896</v>
      </c>
      <c r="B6153" s="35" t="s">
        <v>363</v>
      </c>
      <c r="C6153" s="37">
        <v>9.4</v>
      </c>
    </row>
    <row r="6154" spans="1:3">
      <c r="A6154" s="20">
        <v>41896</v>
      </c>
      <c r="B6154" s="35" t="s">
        <v>364</v>
      </c>
      <c r="C6154" s="37">
        <v>8.9</v>
      </c>
    </row>
    <row r="6155" spans="1:3">
      <c r="A6155" s="20">
        <v>41896</v>
      </c>
      <c r="B6155" s="35" t="s">
        <v>365</v>
      </c>
      <c r="C6155" s="37">
        <v>9.8000000000000007</v>
      </c>
    </row>
    <row r="6156" spans="1:3">
      <c r="A6156" s="20">
        <v>41896</v>
      </c>
      <c r="B6156" s="35" t="s">
        <v>366</v>
      </c>
      <c r="C6156" s="37">
        <v>12.3</v>
      </c>
    </row>
    <row r="6157" spans="1:3">
      <c r="A6157" s="20">
        <v>41896</v>
      </c>
      <c r="B6157" s="35" t="s">
        <v>367</v>
      </c>
      <c r="C6157" s="37">
        <v>15.9</v>
      </c>
    </row>
    <row r="6158" spans="1:3">
      <c r="A6158" s="20">
        <v>41896</v>
      </c>
      <c r="B6158" s="35" t="s">
        <v>368</v>
      </c>
      <c r="C6158" s="37">
        <v>20.399999999999999</v>
      </c>
    </row>
    <row r="6159" spans="1:3">
      <c r="A6159" s="20">
        <v>41896</v>
      </c>
      <c r="B6159" s="35" t="s">
        <v>369</v>
      </c>
      <c r="C6159" s="37">
        <v>21.7</v>
      </c>
    </row>
    <row r="6160" spans="1:3">
      <c r="A6160" s="20">
        <v>41896</v>
      </c>
      <c r="B6160" s="35" t="s">
        <v>370</v>
      </c>
      <c r="C6160" s="37">
        <v>23</v>
      </c>
    </row>
    <row r="6161" spans="1:3">
      <c r="A6161" s="20">
        <v>41896</v>
      </c>
      <c r="B6161" s="35" t="s">
        <v>371</v>
      </c>
      <c r="C6161" s="37">
        <v>24.3</v>
      </c>
    </row>
    <row r="6162" spans="1:3">
      <c r="A6162" s="20">
        <v>41896</v>
      </c>
      <c r="B6162" s="35" t="s">
        <v>372</v>
      </c>
      <c r="C6162" s="37">
        <v>24.1</v>
      </c>
    </row>
    <row r="6163" spans="1:3">
      <c r="A6163" s="20">
        <v>41896</v>
      </c>
      <c r="B6163" s="35" t="s">
        <v>373</v>
      </c>
      <c r="C6163" s="37">
        <v>23.9</v>
      </c>
    </row>
    <row r="6164" spans="1:3">
      <c r="A6164" s="20">
        <v>41896</v>
      </c>
      <c r="B6164" s="35" t="s">
        <v>374</v>
      </c>
      <c r="C6164" s="37">
        <v>23.9</v>
      </c>
    </row>
    <row r="6165" spans="1:3">
      <c r="A6165" s="20">
        <v>41896</v>
      </c>
      <c r="B6165" s="35" t="s">
        <v>375</v>
      </c>
      <c r="C6165" s="37">
        <v>22.5</v>
      </c>
    </row>
    <row r="6166" spans="1:3">
      <c r="A6166" s="20">
        <v>41896</v>
      </c>
      <c r="B6166" s="35" t="s">
        <v>376</v>
      </c>
      <c r="C6166" s="37">
        <v>21.2</v>
      </c>
    </row>
    <row r="6167" spans="1:3">
      <c r="A6167" s="20">
        <v>41896</v>
      </c>
      <c r="B6167" s="35" t="s">
        <v>377</v>
      </c>
      <c r="C6167" s="37">
        <v>19.8</v>
      </c>
    </row>
    <row r="6168" spans="1:3">
      <c r="A6168" s="20">
        <v>41896</v>
      </c>
      <c r="B6168" s="35" t="s">
        <v>378</v>
      </c>
      <c r="C6168" s="37">
        <v>18.3</v>
      </c>
    </row>
    <row r="6169" spans="1:3">
      <c r="A6169" s="20">
        <v>41896</v>
      </c>
      <c r="B6169" s="35" t="s">
        <v>379</v>
      </c>
      <c r="C6169" s="37">
        <v>18</v>
      </c>
    </row>
    <row r="6170" spans="1:3">
      <c r="A6170" s="20">
        <v>41896</v>
      </c>
      <c r="B6170" s="35" t="s">
        <v>380</v>
      </c>
      <c r="C6170" s="37">
        <v>17.2</v>
      </c>
    </row>
    <row r="6171" spans="1:3">
      <c r="A6171" s="20">
        <v>41896</v>
      </c>
      <c r="B6171" s="35" t="s">
        <v>381</v>
      </c>
      <c r="C6171" s="37">
        <v>16.8</v>
      </c>
    </row>
    <row r="6172" spans="1:3">
      <c r="A6172" s="20">
        <v>41896</v>
      </c>
      <c r="B6172" s="35" t="s">
        <v>382</v>
      </c>
      <c r="C6172" s="37">
        <v>15.9</v>
      </c>
    </row>
    <row r="6173" spans="1:3">
      <c r="A6173" s="20">
        <v>41896</v>
      </c>
      <c r="B6173" s="35" t="s">
        <v>383</v>
      </c>
      <c r="C6173" s="37">
        <v>15.6</v>
      </c>
    </row>
    <row r="6174" spans="1:3">
      <c r="A6174" s="20">
        <v>41897</v>
      </c>
      <c r="B6174" s="35" t="s">
        <v>360</v>
      </c>
      <c r="C6174" s="37">
        <v>15.4</v>
      </c>
    </row>
    <row r="6175" spans="1:3">
      <c r="A6175" s="20">
        <v>41897</v>
      </c>
      <c r="B6175" s="35" t="s">
        <v>361</v>
      </c>
      <c r="C6175" s="37">
        <v>14.6</v>
      </c>
    </row>
    <row r="6176" spans="1:3">
      <c r="A6176" s="20">
        <v>41897</v>
      </c>
      <c r="B6176" s="35" t="s">
        <v>362</v>
      </c>
      <c r="C6176" s="37">
        <v>14.3</v>
      </c>
    </row>
    <row r="6177" spans="1:3">
      <c r="A6177" s="20">
        <v>41897</v>
      </c>
      <c r="B6177" s="35" t="s">
        <v>363</v>
      </c>
      <c r="C6177" s="37">
        <v>14</v>
      </c>
    </row>
    <row r="6178" spans="1:3">
      <c r="A6178" s="20">
        <v>41897</v>
      </c>
      <c r="B6178" s="35" t="s">
        <v>364</v>
      </c>
      <c r="C6178" s="37">
        <v>13.6</v>
      </c>
    </row>
    <row r="6179" spans="1:3">
      <c r="A6179" s="20">
        <v>41897</v>
      </c>
      <c r="B6179" s="35" t="s">
        <v>365</v>
      </c>
      <c r="C6179" s="37">
        <v>13.8</v>
      </c>
    </row>
    <row r="6180" spans="1:3">
      <c r="A6180" s="20">
        <v>41897</v>
      </c>
      <c r="B6180" s="35" t="s">
        <v>366</v>
      </c>
      <c r="C6180" s="37">
        <v>14.8</v>
      </c>
    </row>
    <row r="6181" spans="1:3">
      <c r="A6181" s="20">
        <v>41897</v>
      </c>
      <c r="B6181" s="35" t="s">
        <v>367</v>
      </c>
      <c r="C6181" s="37">
        <v>16.100000000000001</v>
      </c>
    </row>
    <row r="6182" spans="1:3">
      <c r="A6182" s="20">
        <v>41897</v>
      </c>
      <c r="B6182" s="35" t="s">
        <v>368</v>
      </c>
      <c r="C6182" s="37">
        <v>17.399999999999999</v>
      </c>
    </row>
    <row r="6183" spans="1:3">
      <c r="A6183" s="20">
        <v>41897</v>
      </c>
      <c r="B6183" s="35" t="s">
        <v>369</v>
      </c>
      <c r="C6183" s="37">
        <v>18.600000000000001</v>
      </c>
    </row>
    <row r="6184" spans="1:3">
      <c r="A6184" s="20">
        <v>41897</v>
      </c>
      <c r="B6184" s="35" t="s">
        <v>370</v>
      </c>
      <c r="C6184" s="37">
        <v>18</v>
      </c>
    </row>
    <row r="6185" spans="1:3">
      <c r="A6185" s="20">
        <v>41897</v>
      </c>
      <c r="B6185" s="35" t="s">
        <v>371</v>
      </c>
      <c r="C6185" s="37">
        <v>19.2</v>
      </c>
    </row>
    <row r="6186" spans="1:3">
      <c r="A6186" s="20">
        <v>41897</v>
      </c>
      <c r="B6186" s="35" t="s">
        <v>372</v>
      </c>
      <c r="C6186" s="37">
        <v>19.399999999999999</v>
      </c>
    </row>
    <row r="6187" spans="1:3">
      <c r="A6187" s="20">
        <v>41897</v>
      </c>
      <c r="B6187" s="35" t="s">
        <v>373</v>
      </c>
      <c r="C6187" s="37">
        <v>18.5</v>
      </c>
    </row>
    <row r="6188" spans="1:3">
      <c r="A6188" s="20">
        <v>41897</v>
      </c>
      <c r="B6188" s="35" t="s">
        <v>374</v>
      </c>
      <c r="C6188" s="37">
        <v>18.2</v>
      </c>
    </row>
    <row r="6189" spans="1:3">
      <c r="A6189" s="20">
        <v>41897</v>
      </c>
      <c r="B6189" s="35" t="s">
        <v>375</v>
      </c>
      <c r="C6189" s="37">
        <v>17.5</v>
      </c>
    </row>
    <row r="6190" spans="1:3">
      <c r="A6190" s="20">
        <v>41897</v>
      </c>
      <c r="B6190" s="35" t="s">
        <v>376</v>
      </c>
      <c r="C6190" s="37">
        <v>16.7</v>
      </c>
    </row>
    <row r="6191" spans="1:3">
      <c r="A6191" s="20">
        <v>41897</v>
      </c>
      <c r="B6191" s="35" t="s">
        <v>377</v>
      </c>
      <c r="C6191" s="37">
        <v>15.8</v>
      </c>
    </row>
    <row r="6192" spans="1:3">
      <c r="A6192" s="20">
        <v>41897</v>
      </c>
      <c r="B6192" s="35" t="s">
        <v>378</v>
      </c>
      <c r="C6192" s="37">
        <v>15.2</v>
      </c>
    </row>
    <row r="6193" spans="1:3">
      <c r="A6193" s="20">
        <v>41897</v>
      </c>
      <c r="B6193" s="35" t="s">
        <v>379</v>
      </c>
      <c r="C6193" s="37">
        <v>14.8</v>
      </c>
    </row>
    <row r="6194" spans="1:3">
      <c r="A6194" s="20">
        <v>41897</v>
      </c>
      <c r="B6194" s="35" t="s">
        <v>380</v>
      </c>
      <c r="C6194" s="37">
        <v>14.7</v>
      </c>
    </row>
    <row r="6195" spans="1:3">
      <c r="A6195" s="20">
        <v>41897</v>
      </c>
      <c r="B6195" s="35" t="s">
        <v>381</v>
      </c>
      <c r="C6195" s="37">
        <v>14.5</v>
      </c>
    </row>
    <row r="6196" spans="1:3">
      <c r="A6196" s="20">
        <v>41897</v>
      </c>
      <c r="B6196" s="35" t="s">
        <v>382</v>
      </c>
      <c r="C6196" s="37">
        <v>14.5</v>
      </c>
    </row>
    <row r="6197" spans="1:3">
      <c r="A6197" s="20">
        <v>41897</v>
      </c>
      <c r="B6197" s="35" t="s">
        <v>383</v>
      </c>
      <c r="C6197" s="37">
        <v>14.4</v>
      </c>
    </row>
    <row r="6198" spans="1:3">
      <c r="A6198" s="20">
        <v>41898</v>
      </c>
      <c r="B6198" s="35" t="s">
        <v>360</v>
      </c>
      <c r="C6198" s="37">
        <v>14.3</v>
      </c>
    </row>
    <row r="6199" spans="1:3">
      <c r="A6199" s="20">
        <v>41898</v>
      </c>
      <c r="B6199" s="35" t="s">
        <v>361</v>
      </c>
      <c r="C6199" s="37">
        <v>14.2</v>
      </c>
    </row>
    <row r="6200" spans="1:3">
      <c r="A6200" s="20">
        <v>41898</v>
      </c>
      <c r="B6200" s="35" t="s">
        <v>362</v>
      </c>
      <c r="C6200" s="37">
        <v>14</v>
      </c>
    </row>
    <row r="6201" spans="1:3">
      <c r="A6201" s="20">
        <v>41898</v>
      </c>
      <c r="B6201" s="35" t="s">
        <v>363</v>
      </c>
      <c r="C6201" s="37">
        <v>13.5</v>
      </c>
    </row>
    <row r="6202" spans="1:3">
      <c r="A6202" s="20">
        <v>41898</v>
      </c>
      <c r="B6202" s="35" t="s">
        <v>364</v>
      </c>
      <c r="C6202" s="37">
        <v>13.6</v>
      </c>
    </row>
    <row r="6203" spans="1:3">
      <c r="A6203" s="20">
        <v>41898</v>
      </c>
      <c r="B6203" s="35" t="s">
        <v>365</v>
      </c>
      <c r="C6203" s="37">
        <v>13.4</v>
      </c>
    </row>
    <row r="6204" spans="1:3">
      <c r="A6204" s="20">
        <v>41898</v>
      </c>
      <c r="B6204" s="35" t="s">
        <v>366</v>
      </c>
      <c r="C6204" s="37">
        <v>13.8</v>
      </c>
    </row>
    <row r="6205" spans="1:3">
      <c r="A6205" s="20">
        <v>41898</v>
      </c>
      <c r="B6205" s="35" t="s">
        <v>367</v>
      </c>
      <c r="C6205" s="37">
        <v>14.3</v>
      </c>
    </row>
    <row r="6206" spans="1:3">
      <c r="A6206" s="20">
        <v>41898</v>
      </c>
      <c r="B6206" s="35" t="s">
        <v>368</v>
      </c>
      <c r="C6206" s="37">
        <v>14.9</v>
      </c>
    </row>
    <row r="6207" spans="1:3">
      <c r="A6207" s="20">
        <v>41898</v>
      </c>
      <c r="B6207" s="35" t="s">
        <v>369</v>
      </c>
      <c r="C6207" s="37">
        <v>14.3</v>
      </c>
    </row>
    <row r="6208" spans="1:3">
      <c r="A6208" s="20">
        <v>41898</v>
      </c>
      <c r="B6208" s="35" t="s">
        <v>370</v>
      </c>
      <c r="C6208" s="37">
        <v>14.9</v>
      </c>
    </row>
    <row r="6209" spans="1:3">
      <c r="A6209" s="20">
        <v>41898</v>
      </c>
      <c r="B6209" s="35" t="s">
        <v>371</v>
      </c>
      <c r="C6209" s="37">
        <v>14.5</v>
      </c>
    </row>
    <row r="6210" spans="1:3">
      <c r="A6210" s="20">
        <v>41898</v>
      </c>
      <c r="B6210" s="35" t="s">
        <v>372</v>
      </c>
      <c r="C6210" s="37">
        <v>14.1</v>
      </c>
    </row>
    <row r="6211" spans="1:3">
      <c r="A6211" s="20">
        <v>41898</v>
      </c>
      <c r="B6211" s="35" t="s">
        <v>373</v>
      </c>
      <c r="C6211" s="37">
        <v>13.9</v>
      </c>
    </row>
    <row r="6212" spans="1:3">
      <c r="A6212" s="20">
        <v>41898</v>
      </c>
      <c r="B6212" s="35" t="s">
        <v>374</v>
      </c>
      <c r="C6212" s="37">
        <v>13.8</v>
      </c>
    </row>
    <row r="6213" spans="1:3">
      <c r="A6213" s="20">
        <v>41898</v>
      </c>
      <c r="B6213" s="35" t="s">
        <v>375</v>
      </c>
      <c r="C6213" s="37">
        <v>13.4</v>
      </c>
    </row>
    <row r="6214" spans="1:3">
      <c r="A6214" s="20">
        <v>41898</v>
      </c>
      <c r="B6214" s="35" t="s">
        <v>376</v>
      </c>
      <c r="C6214" s="37">
        <v>12.9</v>
      </c>
    </row>
    <row r="6215" spans="1:3">
      <c r="A6215" s="20">
        <v>41898</v>
      </c>
      <c r="B6215" s="35" t="s">
        <v>377</v>
      </c>
      <c r="C6215" s="37">
        <v>12.6</v>
      </c>
    </row>
    <row r="6216" spans="1:3">
      <c r="A6216" s="20">
        <v>41898</v>
      </c>
      <c r="B6216" s="35" t="s">
        <v>378</v>
      </c>
      <c r="C6216" s="37">
        <v>12.7</v>
      </c>
    </row>
    <row r="6217" spans="1:3">
      <c r="A6217" s="20">
        <v>41898</v>
      </c>
      <c r="B6217" s="35" t="s">
        <v>379</v>
      </c>
      <c r="C6217" s="37">
        <v>12.7</v>
      </c>
    </row>
    <row r="6218" spans="1:3">
      <c r="A6218" s="20">
        <v>41898</v>
      </c>
      <c r="B6218" s="35" t="s">
        <v>380</v>
      </c>
      <c r="C6218" s="37">
        <v>12.9</v>
      </c>
    </row>
    <row r="6219" spans="1:3">
      <c r="A6219" s="20">
        <v>41898</v>
      </c>
      <c r="B6219" s="35" t="s">
        <v>381</v>
      </c>
      <c r="C6219" s="37">
        <v>12.9</v>
      </c>
    </row>
    <row r="6220" spans="1:3">
      <c r="A6220" s="20">
        <v>41898</v>
      </c>
      <c r="B6220" s="35" t="s">
        <v>382</v>
      </c>
      <c r="C6220" s="37">
        <v>12.9</v>
      </c>
    </row>
    <row r="6221" spans="1:3">
      <c r="A6221" s="20">
        <v>41898</v>
      </c>
      <c r="B6221" s="35" t="s">
        <v>383</v>
      </c>
      <c r="C6221" s="37">
        <v>12.8</v>
      </c>
    </row>
    <row r="6222" spans="1:3">
      <c r="A6222" s="20">
        <v>41899</v>
      </c>
      <c r="B6222" s="35" t="s">
        <v>360</v>
      </c>
      <c r="C6222" s="37">
        <v>12.7</v>
      </c>
    </row>
    <row r="6223" spans="1:3">
      <c r="A6223" s="20">
        <v>41899</v>
      </c>
      <c r="B6223" s="35" t="s">
        <v>361</v>
      </c>
      <c r="C6223" s="37">
        <v>12.7</v>
      </c>
    </row>
    <row r="6224" spans="1:3">
      <c r="A6224" s="20">
        <v>41899</v>
      </c>
      <c r="B6224" s="35" t="s">
        <v>362</v>
      </c>
      <c r="C6224" s="37">
        <v>12.5</v>
      </c>
    </row>
    <row r="6225" spans="1:3">
      <c r="A6225" s="20">
        <v>41899</v>
      </c>
      <c r="B6225" s="35" t="s">
        <v>363</v>
      </c>
      <c r="C6225" s="37">
        <v>12.3</v>
      </c>
    </row>
    <row r="6226" spans="1:3">
      <c r="A6226" s="20">
        <v>41899</v>
      </c>
      <c r="B6226" s="35" t="s">
        <v>364</v>
      </c>
      <c r="C6226" s="37">
        <v>12.2</v>
      </c>
    </row>
    <row r="6227" spans="1:3">
      <c r="A6227" s="20">
        <v>41899</v>
      </c>
      <c r="B6227" s="35" t="s">
        <v>365</v>
      </c>
      <c r="C6227" s="37">
        <v>12.4</v>
      </c>
    </row>
    <row r="6228" spans="1:3">
      <c r="A6228" s="20">
        <v>41899</v>
      </c>
      <c r="B6228" s="35" t="s">
        <v>366</v>
      </c>
      <c r="C6228" s="37">
        <v>13</v>
      </c>
    </row>
    <row r="6229" spans="1:3">
      <c r="A6229" s="20">
        <v>41899</v>
      </c>
      <c r="B6229" s="35" t="s">
        <v>367</v>
      </c>
      <c r="C6229" s="37">
        <v>13.3</v>
      </c>
    </row>
    <row r="6230" spans="1:3">
      <c r="A6230" s="20">
        <v>41899</v>
      </c>
      <c r="B6230" s="35" t="s">
        <v>368</v>
      </c>
      <c r="C6230" s="37">
        <v>14.4</v>
      </c>
    </row>
    <row r="6231" spans="1:3">
      <c r="A6231" s="20">
        <v>41899</v>
      </c>
      <c r="B6231" s="35" t="s">
        <v>369</v>
      </c>
      <c r="C6231" s="37">
        <v>15.9</v>
      </c>
    </row>
    <row r="6232" spans="1:3">
      <c r="A6232" s="20">
        <v>41899</v>
      </c>
      <c r="B6232" s="35" t="s">
        <v>370</v>
      </c>
      <c r="C6232" s="37">
        <v>16.3</v>
      </c>
    </row>
    <row r="6233" spans="1:3">
      <c r="A6233" s="20">
        <v>41899</v>
      </c>
      <c r="B6233" s="35" t="s">
        <v>371</v>
      </c>
      <c r="C6233" s="37">
        <v>16.600000000000001</v>
      </c>
    </row>
    <row r="6234" spans="1:3">
      <c r="A6234" s="20">
        <v>41899</v>
      </c>
      <c r="B6234" s="35" t="s">
        <v>372</v>
      </c>
      <c r="C6234" s="37">
        <v>16.3</v>
      </c>
    </row>
    <row r="6235" spans="1:3">
      <c r="A6235" s="20">
        <v>41899</v>
      </c>
      <c r="B6235" s="35" t="s">
        <v>373</v>
      </c>
      <c r="C6235" s="37">
        <v>16</v>
      </c>
    </row>
    <row r="6236" spans="1:3">
      <c r="A6236" s="20">
        <v>41899</v>
      </c>
      <c r="B6236" s="35" t="s">
        <v>374</v>
      </c>
      <c r="C6236" s="37">
        <v>15.6</v>
      </c>
    </row>
    <row r="6237" spans="1:3">
      <c r="A6237" s="20">
        <v>41899</v>
      </c>
      <c r="B6237" s="35" t="s">
        <v>375</v>
      </c>
      <c r="C6237" s="37">
        <v>14.6</v>
      </c>
    </row>
    <row r="6238" spans="1:3">
      <c r="A6238" s="20">
        <v>41899</v>
      </c>
      <c r="B6238" s="35" t="s">
        <v>376</v>
      </c>
      <c r="C6238" s="37">
        <v>13.5</v>
      </c>
    </row>
    <row r="6239" spans="1:3">
      <c r="A6239" s="20">
        <v>41899</v>
      </c>
      <c r="B6239" s="35" t="s">
        <v>377</v>
      </c>
      <c r="C6239" s="37">
        <v>11.5</v>
      </c>
    </row>
    <row r="6240" spans="1:3">
      <c r="A6240" s="20">
        <v>41899</v>
      </c>
      <c r="B6240" s="35" t="s">
        <v>378</v>
      </c>
      <c r="C6240" s="37">
        <v>10.1</v>
      </c>
    </row>
    <row r="6241" spans="1:3">
      <c r="A6241" s="20">
        <v>41899</v>
      </c>
      <c r="B6241" s="35" t="s">
        <v>379</v>
      </c>
      <c r="C6241" s="37">
        <v>9</v>
      </c>
    </row>
    <row r="6242" spans="1:3">
      <c r="A6242" s="20">
        <v>41899</v>
      </c>
      <c r="B6242" s="35" t="s">
        <v>380</v>
      </c>
      <c r="C6242" s="37">
        <v>8</v>
      </c>
    </row>
    <row r="6243" spans="1:3">
      <c r="A6243" s="20">
        <v>41899</v>
      </c>
      <c r="B6243" s="35" t="s">
        <v>381</v>
      </c>
      <c r="C6243" s="37">
        <v>8</v>
      </c>
    </row>
    <row r="6244" spans="1:3">
      <c r="A6244" s="20">
        <v>41899</v>
      </c>
      <c r="B6244" s="35" t="s">
        <v>382</v>
      </c>
      <c r="C6244" s="37">
        <v>7.6</v>
      </c>
    </row>
    <row r="6245" spans="1:3">
      <c r="A6245" s="20">
        <v>41899</v>
      </c>
      <c r="B6245" s="35" t="s">
        <v>383</v>
      </c>
      <c r="C6245" s="37">
        <v>8</v>
      </c>
    </row>
    <row r="6246" spans="1:3">
      <c r="A6246" s="20">
        <v>41900</v>
      </c>
      <c r="B6246" s="35" t="s">
        <v>360</v>
      </c>
      <c r="C6246" s="37">
        <v>7.8</v>
      </c>
    </row>
    <row r="6247" spans="1:3">
      <c r="A6247" s="20">
        <v>41900</v>
      </c>
      <c r="B6247" s="35" t="s">
        <v>361</v>
      </c>
      <c r="C6247" s="37">
        <v>7.4</v>
      </c>
    </row>
    <row r="6248" spans="1:3">
      <c r="A6248" s="20">
        <v>41900</v>
      </c>
      <c r="B6248" s="35" t="s">
        <v>362</v>
      </c>
      <c r="C6248" s="37">
        <v>7.3</v>
      </c>
    </row>
    <row r="6249" spans="1:3">
      <c r="A6249" s="20">
        <v>41900</v>
      </c>
      <c r="B6249" s="35" t="s">
        <v>363</v>
      </c>
      <c r="C6249" s="37">
        <v>7.2</v>
      </c>
    </row>
    <row r="6250" spans="1:3">
      <c r="A6250" s="20">
        <v>41900</v>
      </c>
      <c r="B6250" s="35" t="s">
        <v>364</v>
      </c>
      <c r="C6250" s="37">
        <v>6.6</v>
      </c>
    </row>
    <row r="6251" spans="1:3">
      <c r="A6251" s="20">
        <v>41900</v>
      </c>
      <c r="B6251" s="35" t="s">
        <v>365</v>
      </c>
      <c r="C6251" s="37">
        <v>6.7</v>
      </c>
    </row>
    <row r="6252" spans="1:3">
      <c r="A6252" s="20">
        <v>41900</v>
      </c>
      <c r="B6252" s="35" t="s">
        <v>366</v>
      </c>
      <c r="C6252" s="37">
        <v>8.1999999999999993</v>
      </c>
    </row>
    <row r="6253" spans="1:3">
      <c r="A6253" s="20">
        <v>41900</v>
      </c>
      <c r="B6253" s="35" t="s">
        <v>367</v>
      </c>
      <c r="C6253" s="37">
        <v>13.8</v>
      </c>
    </row>
    <row r="6254" spans="1:3">
      <c r="A6254" s="20">
        <v>41900</v>
      </c>
      <c r="B6254" s="35" t="s">
        <v>368</v>
      </c>
      <c r="C6254" s="37">
        <v>16.2</v>
      </c>
    </row>
    <row r="6255" spans="1:3">
      <c r="A6255" s="20">
        <v>41900</v>
      </c>
      <c r="B6255" s="35" t="s">
        <v>369</v>
      </c>
      <c r="C6255" s="37">
        <v>18.2</v>
      </c>
    </row>
    <row r="6256" spans="1:3">
      <c r="A6256" s="20">
        <v>41900</v>
      </c>
      <c r="B6256" s="35" t="s">
        <v>370</v>
      </c>
      <c r="C6256" s="37">
        <v>19.2</v>
      </c>
    </row>
    <row r="6257" spans="1:3">
      <c r="A6257" s="20">
        <v>41900</v>
      </c>
      <c r="B6257" s="35" t="s">
        <v>371</v>
      </c>
      <c r="C6257" s="37">
        <v>20.9</v>
      </c>
    </row>
    <row r="6258" spans="1:3">
      <c r="A6258" s="20">
        <v>41900</v>
      </c>
      <c r="B6258" s="35" t="s">
        <v>372</v>
      </c>
      <c r="C6258" s="37">
        <v>20.3</v>
      </c>
    </row>
    <row r="6259" spans="1:3">
      <c r="A6259" s="20">
        <v>41900</v>
      </c>
      <c r="B6259" s="35" t="s">
        <v>373</v>
      </c>
      <c r="C6259" s="37">
        <v>19.899999999999999</v>
      </c>
    </row>
    <row r="6260" spans="1:3">
      <c r="A6260" s="20">
        <v>41900</v>
      </c>
      <c r="B6260" s="35" t="s">
        <v>374</v>
      </c>
      <c r="C6260" s="37">
        <v>19.399999999999999</v>
      </c>
    </row>
    <row r="6261" spans="1:3">
      <c r="A6261" s="20">
        <v>41900</v>
      </c>
      <c r="B6261" s="35" t="s">
        <v>375</v>
      </c>
      <c r="C6261" s="37">
        <v>17.899999999999999</v>
      </c>
    </row>
    <row r="6262" spans="1:3">
      <c r="A6262" s="20">
        <v>41900</v>
      </c>
      <c r="B6262" s="35" t="s">
        <v>376</v>
      </c>
      <c r="C6262" s="37">
        <v>16.8</v>
      </c>
    </row>
    <row r="6263" spans="1:3">
      <c r="A6263" s="20">
        <v>41900</v>
      </c>
      <c r="B6263" s="35" t="s">
        <v>377</v>
      </c>
      <c r="C6263" s="37">
        <v>15.6</v>
      </c>
    </row>
    <row r="6264" spans="1:3">
      <c r="A6264" s="20">
        <v>41900</v>
      </c>
      <c r="B6264" s="35" t="s">
        <v>378</v>
      </c>
      <c r="C6264" s="37">
        <v>15.4</v>
      </c>
    </row>
    <row r="6265" spans="1:3">
      <c r="A6265" s="20">
        <v>41900</v>
      </c>
      <c r="B6265" s="35" t="s">
        <v>379</v>
      </c>
      <c r="C6265" s="37">
        <v>15.2</v>
      </c>
    </row>
    <row r="6266" spans="1:3">
      <c r="A6266" s="20">
        <v>41900</v>
      </c>
      <c r="B6266" s="35" t="s">
        <v>380</v>
      </c>
      <c r="C6266" s="37">
        <v>14.9</v>
      </c>
    </row>
    <row r="6267" spans="1:3">
      <c r="A6267" s="20">
        <v>41900</v>
      </c>
      <c r="B6267" s="35" t="s">
        <v>381</v>
      </c>
      <c r="C6267" s="37">
        <v>14.8</v>
      </c>
    </row>
    <row r="6268" spans="1:3">
      <c r="A6268" s="20">
        <v>41900</v>
      </c>
      <c r="B6268" s="35" t="s">
        <v>382</v>
      </c>
      <c r="C6268" s="37">
        <v>14.1</v>
      </c>
    </row>
    <row r="6269" spans="1:3">
      <c r="A6269" s="20">
        <v>41900</v>
      </c>
      <c r="B6269" s="35" t="s">
        <v>383</v>
      </c>
      <c r="C6269" s="37">
        <v>14.2</v>
      </c>
    </row>
    <row r="6270" spans="1:3">
      <c r="A6270" s="20">
        <v>41901</v>
      </c>
      <c r="B6270" s="35" t="s">
        <v>360</v>
      </c>
      <c r="C6270" s="37">
        <v>14.1</v>
      </c>
    </row>
    <row r="6271" spans="1:3">
      <c r="A6271" s="20">
        <v>41901</v>
      </c>
      <c r="B6271" s="35" t="s">
        <v>361</v>
      </c>
      <c r="C6271" s="37">
        <v>14.4</v>
      </c>
    </row>
    <row r="6272" spans="1:3">
      <c r="A6272" s="20">
        <v>41901</v>
      </c>
      <c r="B6272" s="35" t="s">
        <v>362</v>
      </c>
      <c r="C6272" s="37">
        <v>14.1</v>
      </c>
    </row>
    <row r="6273" spans="1:3">
      <c r="A6273" s="20">
        <v>41901</v>
      </c>
      <c r="B6273" s="35" t="s">
        <v>363</v>
      </c>
      <c r="C6273" s="37">
        <v>13.1</v>
      </c>
    </row>
    <row r="6274" spans="1:3">
      <c r="A6274" s="20">
        <v>41901</v>
      </c>
      <c r="B6274" s="35" t="s">
        <v>364</v>
      </c>
      <c r="C6274" s="37">
        <v>11.9</v>
      </c>
    </row>
    <row r="6275" spans="1:3">
      <c r="A6275" s="20">
        <v>41901</v>
      </c>
      <c r="B6275" s="35" t="s">
        <v>365</v>
      </c>
      <c r="C6275" s="37">
        <v>13.5</v>
      </c>
    </row>
    <row r="6276" spans="1:3">
      <c r="A6276" s="20">
        <v>41901</v>
      </c>
      <c r="B6276" s="35" t="s">
        <v>366</v>
      </c>
      <c r="C6276" s="37">
        <v>15</v>
      </c>
    </row>
    <row r="6277" spans="1:3">
      <c r="A6277" s="20">
        <v>41901</v>
      </c>
      <c r="B6277" s="35" t="s">
        <v>367</v>
      </c>
      <c r="C6277" s="37">
        <v>16.7</v>
      </c>
    </row>
    <row r="6278" spans="1:3">
      <c r="A6278" s="20">
        <v>41901</v>
      </c>
      <c r="B6278" s="35" t="s">
        <v>368</v>
      </c>
      <c r="C6278" s="37">
        <v>18.100000000000001</v>
      </c>
    </row>
    <row r="6279" spans="1:3">
      <c r="A6279" s="20">
        <v>41901</v>
      </c>
      <c r="B6279" s="35" t="s">
        <v>369</v>
      </c>
      <c r="C6279" s="37">
        <v>19.600000000000001</v>
      </c>
    </row>
    <row r="6280" spans="1:3">
      <c r="A6280" s="20">
        <v>41901</v>
      </c>
      <c r="B6280" s="35" t="s">
        <v>370</v>
      </c>
      <c r="C6280" s="37">
        <v>20.5</v>
      </c>
    </row>
    <row r="6281" spans="1:3">
      <c r="A6281" s="20">
        <v>41901</v>
      </c>
      <c r="B6281" s="35" t="s">
        <v>371</v>
      </c>
      <c r="C6281" s="37">
        <v>20.5</v>
      </c>
    </row>
    <row r="6282" spans="1:3">
      <c r="A6282" s="20">
        <v>41901</v>
      </c>
      <c r="B6282" s="35" t="s">
        <v>372</v>
      </c>
      <c r="C6282" s="37">
        <v>21</v>
      </c>
    </row>
    <row r="6283" spans="1:3">
      <c r="A6283" s="20">
        <v>41901</v>
      </c>
      <c r="B6283" s="35" t="s">
        <v>373</v>
      </c>
      <c r="C6283" s="37">
        <v>21</v>
      </c>
    </row>
    <row r="6284" spans="1:3">
      <c r="A6284" s="20">
        <v>41901</v>
      </c>
      <c r="B6284" s="35" t="s">
        <v>374</v>
      </c>
      <c r="C6284" s="37">
        <v>20.3</v>
      </c>
    </row>
    <row r="6285" spans="1:3">
      <c r="A6285" s="20">
        <v>41901</v>
      </c>
      <c r="B6285" s="35" t="s">
        <v>375</v>
      </c>
      <c r="C6285" s="37">
        <v>19.3</v>
      </c>
    </row>
    <row r="6286" spans="1:3">
      <c r="A6286" s="20">
        <v>41901</v>
      </c>
      <c r="B6286" s="35" t="s">
        <v>376</v>
      </c>
      <c r="C6286" s="37">
        <v>18.600000000000001</v>
      </c>
    </row>
    <row r="6287" spans="1:3">
      <c r="A6287" s="20">
        <v>41901</v>
      </c>
      <c r="B6287" s="35" t="s">
        <v>377</v>
      </c>
      <c r="C6287" s="37">
        <v>17.899999999999999</v>
      </c>
    </row>
    <row r="6288" spans="1:3">
      <c r="A6288" s="20">
        <v>41901</v>
      </c>
      <c r="B6288" s="35" t="s">
        <v>378</v>
      </c>
      <c r="C6288" s="37">
        <v>17.8</v>
      </c>
    </row>
    <row r="6289" spans="1:3">
      <c r="A6289" s="20">
        <v>41901</v>
      </c>
      <c r="B6289" s="35" t="s">
        <v>379</v>
      </c>
      <c r="C6289" s="37">
        <v>18.2</v>
      </c>
    </row>
    <row r="6290" spans="1:3">
      <c r="A6290" s="20">
        <v>41901</v>
      </c>
      <c r="B6290" s="35" t="s">
        <v>380</v>
      </c>
      <c r="C6290" s="37">
        <v>17.8</v>
      </c>
    </row>
    <row r="6291" spans="1:3">
      <c r="A6291" s="20">
        <v>41901</v>
      </c>
      <c r="B6291" s="35" t="s">
        <v>381</v>
      </c>
      <c r="C6291" s="37">
        <v>17.8</v>
      </c>
    </row>
    <row r="6292" spans="1:3">
      <c r="A6292" s="20">
        <v>41901</v>
      </c>
      <c r="B6292" s="35" t="s">
        <v>382</v>
      </c>
      <c r="C6292" s="37">
        <v>17.5</v>
      </c>
    </row>
    <row r="6293" spans="1:3">
      <c r="A6293" s="20">
        <v>41901</v>
      </c>
      <c r="B6293" s="35" t="s">
        <v>383</v>
      </c>
      <c r="C6293" s="37">
        <v>17.600000000000001</v>
      </c>
    </row>
    <row r="6294" spans="1:3">
      <c r="A6294" s="20">
        <v>41902</v>
      </c>
      <c r="B6294" s="35" t="s">
        <v>360</v>
      </c>
      <c r="C6294" s="37">
        <v>18</v>
      </c>
    </row>
    <row r="6295" spans="1:3">
      <c r="A6295" s="20">
        <v>41902</v>
      </c>
      <c r="B6295" s="35" t="s">
        <v>361</v>
      </c>
      <c r="C6295" s="37">
        <v>18</v>
      </c>
    </row>
    <row r="6296" spans="1:3">
      <c r="A6296" s="20">
        <v>41902</v>
      </c>
      <c r="B6296" s="35" t="s">
        <v>362</v>
      </c>
      <c r="C6296" s="37">
        <v>17.8</v>
      </c>
    </row>
    <row r="6297" spans="1:3">
      <c r="A6297" s="20">
        <v>41902</v>
      </c>
      <c r="B6297" s="35" t="s">
        <v>363</v>
      </c>
      <c r="C6297" s="37">
        <v>16.399999999999999</v>
      </c>
    </row>
    <row r="6298" spans="1:3">
      <c r="A6298" s="20">
        <v>41902</v>
      </c>
      <c r="B6298" s="35" t="s">
        <v>364</v>
      </c>
      <c r="C6298" s="37">
        <v>15.8</v>
      </c>
    </row>
    <row r="6299" spans="1:3">
      <c r="A6299" s="20">
        <v>41902</v>
      </c>
      <c r="B6299" s="35" t="s">
        <v>365</v>
      </c>
      <c r="C6299" s="37">
        <v>16.3</v>
      </c>
    </row>
    <row r="6300" spans="1:3">
      <c r="A6300" s="20">
        <v>41902</v>
      </c>
      <c r="B6300" s="35" t="s">
        <v>366</v>
      </c>
      <c r="C6300" s="37">
        <v>16.8</v>
      </c>
    </row>
    <row r="6301" spans="1:3">
      <c r="A6301" s="20">
        <v>41902</v>
      </c>
      <c r="B6301" s="35" t="s">
        <v>367</v>
      </c>
      <c r="C6301" s="37">
        <v>18.2</v>
      </c>
    </row>
    <row r="6302" spans="1:3">
      <c r="A6302" s="20">
        <v>41902</v>
      </c>
      <c r="B6302" s="35" t="s">
        <v>368</v>
      </c>
      <c r="C6302" s="37">
        <v>19.100000000000001</v>
      </c>
    </row>
    <row r="6303" spans="1:3">
      <c r="A6303" s="20">
        <v>41902</v>
      </c>
      <c r="B6303" s="35" t="s">
        <v>369</v>
      </c>
      <c r="C6303" s="37">
        <v>19.100000000000001</v>
      </c>
    </row>
    <row r="6304" spans="1:3">
      <c r="A6304" s="20">
        <v>41902</v>
      </c>
      <c r="B6304" s="35" t="s">
        <v>370</v>
      </c>
      <c r="C6304" s="37">
        <v>19.7</v>
      </c>
    </row>
    <row r="6305" spans="1:3">
      <c r="A6305" s="20">
        <v>41902</v>
      </c>
      <c r="B6305" s="35" t="s">
        <v>371</v>
      </c>
      <c r="C6305" s="37">
        <v>19.5</v>
      </c>
    </row>
    <row r="6306" spans="1:3">
      <c r="A6306" s="20">
        <v>41902</v>
      </c>
      <c r="B6306" s="35" t="s">
        <v>372</v>
      </c>
      <c r="C6306" s="37">
        <v>20</v>
      </c>
    </row>
    <row r="6307" spans="1:3">
      <c r="A6307" s="20">
        <v>41902</v>
      </c>
      <c r="B6307" s="35" t="s">
        <v>373</v>
      </c>
      <c r="C6307" s="37">
        <v>19.7</v>
      </c>
    </row>
    <row r="6308" spans="1:3">
      <c r="A6308" s="20">
        <v>41902</v>
      </c>
      <c r="B6308" s="35" t="s">
        <v>374</v>
      </c>
      <c r="C6308" s="37">
        <v>18.100000000000001</v>
      </c>
    </row>
    <row r="6309" spans="1:3">
      <c r="A6309" s="20">
        <v>41902</v>
      </c>
      <c r="B6309" s="35" t="s">
        <v>375</v>
      </c>
      <c r="C6309" s="37">
        <v>16.8</v>
      </c>
    </row>
    <row r="6310" spans="1:3">
      <c r="A6310" s="20">
        <v>41902</v>
      </c>
      <c r="B6310" s="35" t="s">
        <v>376</v>
      </c>
      <c r="C6310" s="37">
        <v>16.3</v>
      </c>
    </row>
    <row r="6311" spans="1:3">
      <c r="A6311" s="20">
        <v>41902</v>
      </c>
      <c r="B6311" s="35" t="s">
        <v>377</v>
      </c>
      <c r="C6311" s="37">
        <v>16</v>
      </c>
    </row>
    <row r="6312" spans="1:3">
      <c r="A6312" s="20">
        <v>41902</v>
      </c>
      <c r="B6312" s="35" t="s">
        <v>378</v>
      </c>
      <c r="C6312" s="37">
        <v>15.6</v>
      </c>
    </row>
    <row r="6313" spans="1:3">
      <c r="A6313" s="20">
        <v>41902</v>
      </c>
      <c r="B6313" s="35" t="s">
        <v>379</v>
      </c>
      <c r="C6313" s="37">
        <v>15.4</v>
      </c>
    </row>
    <row r="6314" spans="1:3">
      <c r="A6314" s="20">
        <v>41902</v>
      </c>
      <c r="B6314" s="35" t="s">
        <v>380</v>
      </c>
      <c r="C6314" s="37">
        <v>15.3</v>
      </c>
    </row>
    <row r="6315" spans="1:3">
      <c r="A6315" s="20">
        <v>41902</v>
      </c>
      <c r="B6315" s="35" t="s">
        <v>381</v>
      </c>
      <c r="C6315" s="37">
        <v>15.2</v>
      </c>
    </row>
    <row r="6316" spans="1:3">
      <c r="A6316" s="20">
        <v>41902</v>
      </c>
      <c r="B6316" s="35" t="s">
        <v>382</v>
      </c>
      <c r="C6316" s="37">
        <v>15.1</v>
      </c>
    </row>
    <row r="6317" spans="1:3">
      <c r="A6317" s="20">
        <v>41902</v>
      </c>
      <c r="B6317" s="35" t="s">
        <v>383</v>
      </c>
      <c r="C6317" s="37">
        <v>15</v>
      </c>
    </row>
    <row r="6318" spans="1:3">
      <c r="A6318" s="20">
        <v>41903</v>
      </c>
      <c r="B6318" s="35" t="s">
        <v>360</v>
      </c>
      <c r="C6318" s="37">
        <v>15</v>
      </c>
    </row>
    <row r="6319" spans="1:3">
      <c r="A6319" s="20">
        <v>41903</v>
      </c>
      <c r="B6319" s="35" t="s">
        <v>361</v>
      </c>
      <c r="C6319" s="37">
        <v>15</v>
      </c>
    </row>
    <row r="6320" spans="1:3">
      <c r="A6320" s="20">
        <v>41903</v>
      </c>
      <c r="B6320" s="35" t="s">
        <v>362</v>
      </c>
      <c r="C6320" s="37">
        <v>15</v>
      </c>
    </row>
    <row r="6321" spans="1:3">
      <c r="A6321" s="20">
        <v>41903</v>
      </c>
      <c r="B6321" s="35" t="s">
        <v>363</v>
      </c>
      <c r="C6321" s="37">
        <v>14.3</v>
      </c>
    </row>
    <row r="6322" spans="1:3">
      <c r="A6322" s="20">
        <v>41903</v>
      </c>
      <c r="B6322" s="35" t="s">
        <v>364</v>
      </c>
      <c r="C6322" s="37">
        <v>13.6</v>
      </c>
    </row>
    <row r="6323" spans="1:3">
      <c r="A6323" s="20">
        <v>41903</v>
      </c>
      <c r="B6323" s="35" t="s">
        <v>365</v>
      </c>
      <c r="C6323" s="37">
        <v>13.7</v>
      </c>
    </row>
    <row r="6324" spans="1:3">
      <c r="A6324" s="20">
        <v>41903</v>
      </c>
      <c r="B6324" s="35" t="s">
        <v>366</v>
      </c>
      <c r="C6324" s="37">
        <v>13.3</v>
      </c>
    </row>
    <row r="6325" spans="1:3">
      <c r="A6325" s="20">
        <v>41903</v>
      </c>
      <c r="B6325" s="35" t="s">
        <v>367</v>
      </c>
      <c r="C6325" s="37">
        <v>14.4</v>
      </c>
    </row>
    <row r="6326" spans="1:3">
      <c r="A6326" s="20">
        <v>41903</v>
      </c>
      <c r="B6326" s="35" t="s">
        <v>368</v>
      </c>
      <c r="C6326" s="37">
        <v>16.899999999999999</v>
      </c>
    </row>
    <row r="6327" spans="1:3">
      <c r="A6327" s="20">
        <v>41903</v>
      </c>
      <c r="B6327" s="35" t="s">
        <v>369</v>
      </c>
      <c r="C6327" s="37">
        <v>18.8</v>
      </c>
    </row>
    <row r="6328" spans="1:3">
      <c r="A6328" s="20">
        <v>41903</v>
      </c>
      <c r="B6328" s="35" t="s">
        <v>370</v>
      </c>
      <c r="C6328" s="37">
        <v>19.8</v>
      </c>
    </row>
    <row r="6329" spans="1:3">
      <c r="A6329" s="20">
        <v>41903</v>
      </c>
      <c r="B6329" s="35" t="s">
        <v>371</v>
      </c>
      <c r="C6329" s="37">
        <v>21.6</v>
      </c>
    </row>
    <row r="6330" spans="1:3">
      <c r="A6330" s="20">
        <v>41903</v>
      </c>
      <c r="B6330" s="35" t="s">
        <v>372</v>
      </c>
      <c r="C6330" s="37">
        <v>20.6</v>
      </c>
    </row>
    <row r="6331" spans="1:3">
      <c r="A6331" s="20">
        <v>41903</v>
      </c>
      <c r="B6331" s="35" t="s">
        <v>373</v>
      </c>
      <c r="C6331" s="37">
        <v>21.4</v>
      </c>
    </row>
    <row r="6332" spans="1:3">
      <c r="A6332" s="20">
        <v>41903</v>
      </c>
      <c r="B6332" s="35" t="s">
        <v>374</v>
      </c>
      <c r="C6332" s="37">
        <v>20.9</v>
      </c>
    </row>
    <row r="6333" spans="1:3">
      <c r="A6333" s="20">
        <v>41903</v>
      </c>
      <c r="B6333" s="35" t="s">
        <v>375</v>
      </c>
      <c r="C6333" s="37">
        <v>19.600000000000001</v>
      </c>
    </row>
    <row r="6334" spans="1:3">
      <c r="A6334" s="20">
        <v>41903</v>
      </c>
      <c r="B6334" s="35" t="s">
        <v>376</v>
      </c>
      <c r="C6334" s="37">
        <v>18.3</v>
      </c>
    </row>
    <row r="6335" spans="1:3">
      <c r="A6335" s="20">
        <v>41903</v>
      </c>
      <c r="B6335" s="35" t="s">
        <v>377</v>
      </c>
      <c r="C6335" s="37">
        <v>16.8</v>
      </c>
    </row>
    <row r="6336" spans="1:3">
      <c r="A6336" s="20">
        <v>41903</v>
      </c>
      <c r="B6336" s="35" t="s">
        <v>378</v>
      </c>
      <c r="C6336" s="37">
        <v>15.5</v>
      </c>
    </row>
    <row r="6337" spans="1:3">
      <c r="A6337" s="20">
        <v>41903</v>
      </c>
      <c r="B6337" s="35" t="s">
        <v>379</v>
      </c>
      <c r="C6337" s="37">
        <v>14.8</v>
      </c>
    </row>
    <row r="6338" spans="1:3">
      <c r="A6338" s="20">
        <v>41903</v>
      </c>
      <c r="B6338" s="35" t="s">
        <v>380</v>
      </c>
      <c r="C6338" s="37">
        <v>14.5</v>
      </c>
    </row>
    <row r="6339" spans="1:3">
      <c r="A6339" s="20">
        <v>41903</v>
      </c>
      <c r="B6339" s="35" t="s">
        <v>381</v>
      </c>
      <c r="C6339" s="37">
        <v>14.6</v>
      </c>
    </row>
    <row r="6340" spans="1:3">
      <c r="A6340" s="20">
        <v>41903</v>
      </c>
      <c r="B6340" s="35" t="s">
        <v>382</v>
      </c>
      <c r="C6340" s="37">
        <v>13.7</v>
      </c>
    </row>
    <row r="6341" spans="1:3">
      <c r="A6341" s="20">
        <v>41903</v>
      </c>
      <c r="B6341" s="35" t="s">
        <v>383</v>
      </c>
      <c r="C6341" s="37">
        <v>12.3</v>
      </c>
    </row>
    <row r="6342" spans="1:3">
      <c r="A6342" s="20">
        <v>41904</v>
      </c>
      <c r="B6342" s="35" t="s">
        <v>360</v>
      </c>
      <c r="C6342" s="37">
        <v>11.1</v>
      </c>
    </row>
    <row r="6343" spans="1:3">
      <c r="A6343" s="20">
        <v>41904</v>
      </c>
      <c r="B6343" s="35" t="s">
        <v>361</v>
      </c>
      <c r="C6343" s="37">
        <v>10.4</v>
      </c>
    </row>
    <row r="6344" spans="1:3">
      <c r="A6344" s="20">
        <v>41904</v>
      </c>
      <c r="B6344" s="35" t="s">
        <v>362</v>
      </c>
      <c r="C6344" s="37">
        <v>9.6999999999999993</v>
      </c>
    </row>
    <row r="6345" spans="1:3">
      <c r="A6345" s="20">
        <v>41904</v>
      </c>
      <c r="B6345" s="35" t="s">
        <v>363</v>
      </c>
      <c r="C6345" s="37">
        <v>8.9</v>
      </c>
    </row>
    <row r="6346" spans="1:3">
      <c r="A6346" s="20">
        <v>41904</v>
      </c>
      <c r="B6346" s="35" t="s">
        <v>364</v>
      </c>
      <c r="C6346" s="37">
        <v>8.5</v>
      </c>
    </row>
    <row r="6347" spans="1:3">
      <c r="A6347" s="20">
        <v>41904</v>
      </c>
      <c r="B6347" s="35" t="s">
        <v>365</v>
      </c>
      <c r="C6347" s="37">
        <v>8.6</v>
      </c>
    </row>
    <row r="6348" spans="1:3">
      <c r="A6348" s="20">
        <v>41904</v>
      </c>
      <c r="B6348" s="35" t="s">
        <v>366</v>
      </c>
      <c r="C6348" s="37">
        <v>9.9</v>
      </c>
    </row>
    <row r="6349" spans="1:3">
      <c r="A6349" s="20">
        <v>41904</v>
      </c>
      <c r="B6349" s="35" t="s">
        <v>367</v>
      </c>
      <c r="C6349" s="37">
        <v>12.5</v>
      </c>
    </row>
    <row r="6350" spans="1:3">
      <c r="A6350" s="20">
        <v>41904</v>
      </c>
      <c r="B6350" s="35" t="s">
        <v>368</v>
      </c>
      <c r="C6350" s="37">
        <v>16</v>
      </c>
    </row>
    <row r="6351" spans="1:3">
      <c r="A6351" s="20">
        <v>41904</v>
      </c>
      <c r="B6351" s="35" t="s">
        <v>369</v>
      </c>
      <c r="C6351" s="37">
        <v>19.100000000000001</v>
      </c>
    </row>
    <row r="6352" spans="1:3">
      <c r="A6352" s="20">
        <v>41904</v>
      </c>
      <c r="B6352" s="35" t="s">
        <v>370</v>
      </c>
      <c r="C6352" s="37">
        <v>21.7</v>
      </c>
    </row>
    <row r="6353" spans="1:3">
      <c r="A6353" s="20">
        <v>41904</v>
      </c>
      <c r="B6353" s="35" t="s">
        <v>371</v>
      </c>
      <c r="C6353" s="37">
        <v>23.4</v>
      </c>
    </row>
    <row r="6354" spans="1:3">
      <c r="A6354" s="20">
        <v>41904</v>
      </c>
      <c r="B6354" s="35" t="s">
        <v>372</v>
      </c>
      <c r="C6354" s="37">
        <v>23.1</v>
      </c>
    </row>
    <row r="6355" spans="1:3">
      <c r="A6355" s="20">
        <v>41904</v>
      </c>
      <c r="B6355" s="35" t="s">
        <v>373</v>
      </c>
      <c r="C6355" s="37">
        <v>19.2</v>
      </c>
    </row>
    <row r="6356" spans="1:3">
      <c r="A6356" s="20">
        <v>41904</v>
      </c>
      <c r="B6356" s="35" t="s">
        <v>374</v>
      </c>
      <c r="C6356" s="37">
        <v>19.8</v>
      </c>
    </row>
    <row r="6357" spans="1:3">
      <c r="A6357" s="20">
        <v>41904</v>
      </c>
      <c r="B6357" s="35" t="s">
        <v>375</v>
      </c>
      <c r="C6357" s="37">
        <v>15.4</v>
      </c>
    </row>
    <row r="6358" spans="1:3">
      <c r="A6358" s="20">
        <v>41904</v>
      </c>
      <c r="B6358" s="35" t="s">
        <v>376</v>
      </c>
      <c r="C6358" s="37">
        <v>15.2</v>
      </c>
    </row>
    <row r="6359" spans="1:3">
      <c r="A6359" s="20">
        <v>41904</v>
      </c>
      <c r="B6359" s="35" t="s">
        <v>377</v>
      </c>
      <c r="C6359" s="37">
        <v>14.9</v>
      </c>
    </row>
    <row r="6360" spans="1:3">
      <c r="A6360" s="20">
        <v>41904</v>
      </c>
      <c r="B6360" s="35" t="s">
        <v>378</v>
      </c>
      <c r="C6360" s="37">
        <v>13.9</v>
      </c>
    </row>
    <row r="6361" spans="1:3">
      <c r="A6361" s="20">
        <v>41904</v>
      </c>
      <c r="B6361" s="35" t="s">
        <v>379</v>
      </c>
      <c r="C6361" s="37">
        <v>13.1</v>
      </c>
    </row>
    <row r="6362" spans="1:3">
      <c r="A6362" s="20">
        <v>41904</v>
      </c>
      <c r="B6362" s="35" t="s">
        <v>380</v>
      </c>
      <c r="C6362" s="37">
        <v>12</v>
      </c>
    </row>
    <row r="6363" spans="1:3">
      <c r="A6363" s="20">
        <v>41904</v>
      </c>
      <c r="B6363" s="35" t="s">
        <v>381</v>
      </c>
      <c r="C6363" s="37">
        <v>11.4</v>
      </c>
    </row>
    <row r="6364" spans="1:3">
      <c r="A6364" s="20">
        <v>41904</v>
      </c>
      <c r="B6364" s="35" t="s">
        <v>382</v>
      </c>
      <c r="C6364" s="37">
        <v>10.6</v>
      </c>
    </row>
    <row r="6365" spans="1:3">
      <c r="A6365" s="20">
        <v>41904</v>
      </c>
      <c r="B6365" s="35" t="s">
        <v>383</v>
      </c>
      <c r="C6365" s="37">
        <v>9.8000000000000007</v>
      </c>
    </row>
    <row r="6366" spans="1:3">
      <c r="A6366" s="20">
        <v>41905</v>
      </c>
      <c r="B6366" s="35" t="s">
        <v>360</v>
      </c>
      <c r="C6366" s="37">
        <v>10.199999999999999</v>
      </c>
    </row>
    <row r="6367" spans="1:3">
      <c r="A6367" s="20">
        <v>41905</v>
      </c>
      <c r="B6367" s="35" t="s">
        <v>361</v>
      </c>
      <c r="C6367" s="37">
        <v>9.5</v>
      </c>
    </row>
    <row r="6368" spans="1:3">
      <c r="A6368" s="20">
        <v>41905</v>
      </c>
      <c r="B6368" s="35" t="s">
        <v>362</v>
      </c>
      <c r="C6368" s="37">
        <v>9</v>
      </c>
    </row>
    <row r="6369" spans="1:3">
      <c r="A6369" s="20">
        <v>41905</v>
      </c>
      <c r="B6369" s="35" t="s">
        <v>363</v>
      </c>
      <c r="C6369" s="37">
        <v>9</v>
      </c>
    </row>
    <row r="6370" spans="1:3">
      <c r="A6370" s="20">
        <v>41905</v>
      </c>
      <c r="B6370" s="35" t="s">
        <v>364</v>
      </c>
      <c r="C6370" s="37">
        <v>9</v>
      </c>
    </row>
    <row r="6371" spans="1:3">
      <c r="A6371" s="20">
        <v>41905</v>
      </c>
      <c r="B6371" s="35" t="s">
        <v>365</v>
      </c>
      <c r="C6371" s="37">
        <v>9.1</v>
      </c>
    </row>
    <row r="6372" spans="1:3">
      <c r="A6372" s="20">
        <v>41905</v>
      </c>
      <c r="B6372" s="35" t="s">
        <v>366</v>
      </c>
      <c r="C6372" s="37">
        <v>11.5</v>
      </c>
    </row>
    <row r="6373" spans="1:3">
      <c r="A6373" s="20">
        <v>41905</v>
      </c>
      <c r="B6373" s="35" t="s">
        <v>367</v>
      </c>
      <c r="C6373" s="37">
        <v>12.5</v>
      </c>
    </row>
    <row r="6374" spans="1:3">
      <c r="A6374" s="20">
        <v>41905</v>
      </c>
      <c r="B6374" s="35" t="s">
        <v>368</v>
      </c>
      <c r="C6374" s="37">
        <v>16.899999999999999</v>
      </c>
    </row>
    <row r="6375" spans="1:3">
      <c r="A6375" s="20">
        <v>41905</v>
      </c>
      <c r="B6375" s="35" t="s">
        <v>369</v>
      </c>
      <c r="C6375" s="37">
        <v>19.7</v>
      </c>
    </row>
    <row r="6376" spans="1:3">
      <c r="A6376" s="20">
        <v>41905</v>
      </c>
      <c r="B6376" s="35" t="s">
        <v>370</v>
      </c>
      <c r="C6376" s="37">
        <v>22.5</v>
      </c>
    </row>
    <row r="6377" spans="1:3">
      <c r="A6377" s="20">
        <v>41905</v>
      </c>
      <c r="B6377" s="35" t="s">
        <v>371</v>
      </c>
      <c r="C6377" s="37">
        <v>23.7</v>
      </c>
    </row>
    <row r="6378" spans="1:3">
      <c r="A6378" s="20">
        <v>41905</v>
      </c>
      <c r="B6378" s="35" t="s">
        <v>372</v>
      </c>
      <c r="C6378" s="37">
        <v>23.1</v>
      </c>
    </row>
    <row r="6379" spans="1:3">
      <c r="A6379" s="20">
        <v>41905</v>
      </c>
      <c r="B6379" s="35" t="s">
        <v>373</v>
      </c>
      <c r="C6379" s="37">
        <v>22.7</v>
      </c>
    </row>
    <row r="6380" spans="1:3">
      <c r="A6380" s="20">
        <v>41905</v>
      </c>
      <c r="B6380" s="35" t="s">
        <v>374</v>
      </c>
      <c r="C6380" s="37">
        <v>22.3</v>
      </c>
    </row>
    <row r="6381" spans="1:3">
      <c r="A6381" s="20">
        <v>41905</v>
      </c>
      <c r="B6381" s="35" t="s">
        <v>375</v>
      </c>
      <c r="C6381" s="37">
        <v>21.4</v>
      </c>
    </row>
    <row r="6382" spans="1:3">
      <c r="A6382" s="20">
        <v>41905</v>
      </c>
      <c r="B6382" s="35" t="s">
        <v>376</v>
      </c>
      <c r="C6382" s="37">
        <v>19.899999999999999</v>
      </c>
    </row>
    <row r="6383" spans="1:3">
      <c r="A6383" s="20">
        <v>41905</v>
      </c>
      <c r="B6383" s="35" t="s">
        <v>377</v>
      </c>
      <c r="C6383" s="37">
        <v>18.600000000000001</v>
      </c>
    </row>
    <row r="6384" spans="1:3">
      <c r="A6384" s="20">
        <v>41905</v>
      </c>
      <c r="B6384" s="35" t="s">
        <v>378</v>
      </c>
      <c r="C6384" s="37">
        <v>15.8</v>
      </c>
    </row>
    <row r="6385" spans="1:3">
      <c r="A6385" s="20">
        <v>41905</v>
      </c>
      <c r="B6385" s="35" t="s">
        <v>379</v>
      </c>
      <c r="C6385" s="37">
        <v>15.2</v>
      </c>
    </row>
    <row r="6386" spans="1:3">
      <c r="A6386" s="20">
        <v>41905</v>
      </c>
      <c r="B6386" s="35" t="s">
        <v>380</v>
      </c>
      <c r="C6386" s="37">
        <v>15.1</v>
      </c>
    </row>
    <row r="6387" spans="1:3">
      <c r="A6387" s="20">
        <v>41905</v>
      </c>
      <c r="B6387" s="35" t="s">
        <v>381</v>
      </c>
      <c r="C6387" s="37">
        <v>14.3</v>
      </c>
    </row>
    <row r="6388" spans="1:3">
      <c r="A6388" s="20">
        <v>41905</v>
      </c>
      <c r="B6388" s="35" t="s">
        <v>382</v>
      </c>
      <c r="C6388" s="37">
        <v>13.8</v>
      </c>
    </row>
    <row r="6389" spans="1:3">
      <c r="A6389" s="20">
        <v>41905</v>
      </c>
      <c r="B6389" s="35" t="s">
        <v>383</v>
      </c>
      <c r="C6389" s="37">
        <v>13.5</v>
      </c>
    </row>
    <row r="6390" spans="1:3">
      <c r="A6390" s="20">
        <v>41906</v>
      </c>
      <c r="B6390" s="35" t="s">
        <v>360</v>
      </c>
      <c r="C6390" s="37">
        <v>13</v>
      </c>
    </row>
    <row r="6391" spans="1:3">
      <c r="A6391" s="20">
        <v>41906</v>
      </c>
      <c r="B6391" s="35" t="s">
        <v>361</v>
      </c>
      <c r="C6391" s="37">
        <v>12.7</v>
      </c>
    </row>
    <row r="6392" spans="1:3">
      <c r="A6392" s="20">
        <v>41906</v>
      </c>
      <c r="B6392" s="35" t="s">
        <v>362</v>
      </c>
      <c r="C6392" s="37">
        <v>12.6</v>
      </c>
    </row>
    <row r="6393" spans="1:3">
      <c r="A6393" s="20">
        <v>41906</v>
      </c>
      <c r="B6393" s="35" t="s">
        <v>363</v>
      </c>
      <c r="C6393" s="37">
        <v>12.5</v>
      </c>
    </row>
    <row r="6394" spans="1:3">
      <c r="A6394" s="20">
        <v>41906</v>
      </c>
      <c r="B6394" s="35" t="s">
        <v>364</v>
      </c>
      <c r="C6394" s="37">
        <v>12.4</v>
      </c>
    </row>
    <row r="6395" spans="1:3">
      <c r="A6395" s="20">
        <v>41906</v>
      </c>
      <c r="B6395" s="35" t="s">
        <v>365</v>
      </c>
      <c r="C6395" s="37">
        <v>12.1</v>
      </c>
    </row>
    <row r="6396" spans="1:3">
      <c r="A6396" s="20">
        <v>41906</v>
      </c>
      <c r="B6396" s="35" t="s">
        <v>366</v>
      </c>
      <c r="C6396" s="37">
        <v>12.3</v>
      </c>
    </row>
    <row r="6397" spans="1:3">
      <c r="A6397" s="20">
        <v>41906</v>
      </c>
      <c r="B6397" s="35" t="s">
        <v>367</v>
      </c>
      <c r="C6397" s="37">
        <v>14.1</v>
      </c>
    </row>
    <row r="6398" spans="1:3">
      <c r="A6398" s="20">
        <v>41906</v>
      </c>
      <c r="B6398" s="35" t="s">
        <v>368</v>
      </c>
      <c r="C6398" s="37">
        <v>16.399999999999999</v>
      </c>
    </row>
    <row r="6399" spans="1:3">
      <c r="A6399" s="20">
        <v>41906</v>
      </c>
      <c r="B6399" s="35" t="s">
        <v>369</v>
      </c>
      <c r="C6399" s="37">
        <v>17.399999999999999</v>
      </c>
    </row>
    <row r="6400" spans="1:3">
      <c r="A6400" s="20">
        <v>41906</v>
      </c>
      <c r="B6400" s="35" t="s">
        <v>370</v>
      </c>
      <c r="C6400" s="37">
        <v>16</v>
      </c>
    </row>
    <row r="6401" spans="1:3">
      <c r="A6401" s="20">
        <v>41906</v>
      </c>
      <c r="B6401" s="35" t="s">
        <v>371</v>
      </c>
      <c r="C6401" s="37">
        <v>17.2</v>
      </c>
    </row>
    <row r="6402" spans="1:3">
      <c r="A6402" s="20">
        <v>41906</v>
      </c>
      <c r="B6402" s="35" t="s">
        <v>372</v>
      </c>
      <c r="C6402" s="37">
        <v>16.399999999999999</v>
      </c>
    </row>
    <row r="6403" spans="1:3">
      <c r="A6403" s="20">
        <v>41906</v>
      </c>
      <c r="B6403" s="35" t="s">
        <v>373</v>
      </c>
      <c r="C6403" s="37">
        <v>15.8</v>
      </c>
    </row>
    <row r="6404" spans="1:3">
      <c r="A6404" s="20">
        <v>41906</v>
      </c>
      <c r="B6404" s="35" t="s">
        <v>374</v>
      </c>
      <c r="C6404" s="37">
        <v>15</v>
      </c>
    </row>
    <row r="6405" spans="1:3">
      <c r="A6405" s="20">
        <v>41906</v>
      </c>
      <c r="B6405" s="35" t="s">
        <v>375</v>
      </c>
      <c r="C6405" s="37">
        <v>14.6</v>
      </c>
    </row>
    <row r="6406" spans="1:3">
      <c r="A6406" s="20">
        <v>41906</v>
      </c>
      <c r="B6406" s="35" t="s">
        <v>376</v>
      </c>
      <c r="C6406" s="37">
        <v>13.8</v>
      </c>
    </row>
    <row r="6407" spans="1:3">
      <c r="A6407" s="20">
        <v>41906</v>
      </c>
      <c r="B6407" s="35" t="s">
        <v>377</v>
      </c>
      <c r="C6407" s="37">
        <v>13.4</v>
      </c>
    </row>
    <row r="6408" spans="1:3">
      <c r="A6408" s="20">
        <v>41906</v>
      </c>
      <c r="B6408" s="35" t="s">
        <v>378</v>
      </c>
      <c r="C6408" s="37">
        <v>13.2</v>
      </c>
    </row>
    <row r="6409" spans="1:3">
      <c r="A6409" s="20">
        <v>41906</v>
      </c>
      <c r="B6409" s="35" t="s">
        <v>379</v>
      </c>
      <c r="C6409" s="37">
        <v>13.1</v>
      </c>
    </row>
    <row r="6410" spans="1:3">
      <c r="A6410" s="20">
        <v>41906</v>
      </c>
      <c r="B6410" s="35" t="s">
        <v>380</v>
      </c>
      <c r="C6410" s="37">
        <v>12.7</v>
      </c>
    </row>
    <row r="6411" spans="1:3">
      <c r="A6411" s="20">
        <v>41906</v>
      </c>
      <c r="B6411" s="35" t="s">
        <v>381</v>
      </c>
      <c r="C6411" s="37">
        <v>12.6</v>
      </c>
    </row>
    <row r="6412" spans="1:3">
      <c r="A6412" s="20">
        <v>41906</v>
      </c>
      <c r="B6412" s="35" t="s">
        <v>382</v>
      </c>
      <c r="C6412" s="37">
        <v>12.7</v>
      </c>
    </row>
    <row r="6413" spans="1:3">
      <c r="A6413" s="20">
        <v>41906</v>
      </c>
      <c r="B6413" s="35" t="s">
        <v>383</v>
      </c>
      <c r="C6413" s="37">
        <v>12.6</v>
      </c>
    </row>
    <row r="6414" spans="1:3">
      <c r="A6414" s="20">
        <v>41907</v>
      </c>
      <c r="B6414" s="35" t="s">
        <v>360</v>
      </c>
      <c r="C6414" s="37">
        <v>11.6</v>
      </c>
    </row>
    <row r="6415" spans="1:3">
      <c r="A6415" s="20">
        <v>41907</v>
      </c>
      <c r="B6415" s="35" t="s">
        <v>361</v>
      </c>
      <c r="C6415" s="37">
        <v>12.1</v>
      </c>
    </row>
    <row r="6416" spans="1:3">
      <c r="A6416" s="20">
        <v>41907</v>
      </c>
      <c r="B6416" s="35" t="s">
        <v>362</v>
      </c>
      <c r="C6416" s="37">
        <v>11.4</v>
      </c>
    </row>
    <row r="6417" spans="1:3">
      <c r="A6417" s="20">
        <v>41907</v>
      </c>
      <c r="B6417" s="35" t="s">
        <v>363</v>
      </c>
      <c r="C6417" s="37">
        <v>11</v>
      </c>
    </row>
    <row r="6418" spans="1:3">
      <c r="A6418" s="20">
        <v>41907</v>
      </c>
      <c r="B6418" s="35" t="s">
        <v>364</v>
      </c>
      <c r="C6418" s="37">
        <v>10.5</v>
      </c>
    </row>
    <row r="6419" spans="1:3">
      <c r="A6419" s="20">
        <v>41907</v>
      </c>
      <c r="B6419" s="35" t="s">
        <v>365</v>
      </c>
      <c r="C6419" s="37">
        <v>10.4</v>
      </c>
    </row>
    <row r="6420" spans="1:3">
      <c r="A6420" s="20">
        <v>41907</v>
      </c>
      <c r="B6420" s="35" t="s">
        <v>366</v>
      </c>
      <c r="C6420" s="37">
        <v>11</v>
      </c>
    </row>
    <row r="6421" spans="1:3">
      <c r="A6421" s="20">
        <v>41907</v>
      </c>
      <c r="B6421" s="35" t="s">
        <v>367</v>
      </c>
      <c r="C6421" s="37">
        <v>12.8</v>
      </c>
    </row>
    <row r="6422" spans="1:3">
      <c r="A6422" s="20">
        <v>41907</v>
      </c>
      <c r="B6422" s="35" t="s">
        <v>368</v>
      </c>
      <c r="C6422" s="37">
        <v>14.3</v>
      </c>
    </row>
    <row r="6423" spans="1:3">
      <c r="A6423" s="20">
        <v>41907</v>
      </c>
      <c r="B6423" s="35" t="s">
        <v>369</v>
      </c>
      <c r="C6423" s="37">
        <v>15.9</v>
      </c>
    </row>
    <row r="6424" spans="1:3">
      <c r="A6424" s="20">
        <v>41907</v>
      </c>
      <c r="B6424" s="35" t="s">
        <v>370</v>
      </c>
      <c r="C6424" s="37">
        <v>16.5</v>
      </c>
    </row>
    <row r="6425" spans="1:3">
      <c r="A6425" s="20">
        <v>41907</v>
      </c>
      <c r="B6425" s="35" t="s">
        <v>371</v>
      </c>
      <c r="C6425" s="37">
        <v>17</v>
      </c>
    </row>
    <row r="6426" spans="1:3">
      <c r="A6426" s="20">
        <v>41907</v>
      </c>
      <c r="B6426" s="35" t="s">
        <v>372</v>
      </c>
      <c r="C6426" s="37">
        <v>17.399999999999999</v>
      </c>
    </row>
    <row r="6427" spans="1:3">
      <c r="A6427" s="20">
        <v>41907</v>
      </c>
      <c r="B6427" s="35" t="s">
        <v>373</v>
      </c>
      <c r="C6427" s="37">
        <v>16.899999999999999</v>
      </c>
    </row>
    <row r="6428" spans="1:3">
      <c r="A6428" s="20">
        <v>41907</v>
      </c>
      <c r="B6428" s="35" t="s">
        <v>374</v>
      </c>
      <c r="C6428" s="37">
        <v>17.2</v>
      </c>
    </row>
    <row r="6429" spans="1:3">
      <c r="A6429" s="20">
        <v>41907</v>
      </c>
      <c r="B6429" s="35" t="s">
        <v>375</v>
      </c>
      <c r="C6429" s="37">
        <v>16.2</v>
      </c>
    </row>
    <row r="6430" spans="1:3">
      <c r="A6430" s="20">
        <v>41907</v>
      </c>
      <c r="B6430" s="35" t="s">
        <v>376</v>
      </c>
      <c r="C6430" s="37">
        <v>15</v>
      </c>
    </row>
    <row r="6431" spans="1:3">
      <c r="A6431" s="20">
        <v>41907</v>
      </c>
      <c r="B6431" s="35" t="s">
        <v>377</v>
      </c>
      <c r="C6431" s="37">
        <v>13.5</v>
      </c>
    </row>
    <row r="6432" spans="1:3">
      <c r="A6432" s="20">
        <v>41907</v>
      </c>
      <c r="B6432" s="35" t="s">
        <v>378</v>
      </c>
      <c r="C6432" s="37">
        <v>12.7</v>
      </c>
    </row>
    <row r="6433" spans="1:3">
      <c r="A6433" s="20">
        <v>41907</v>
      </c>
      <c r="B6433" s="35" t="s">
        <v>379</v>
      </c>
      <c r="C6433" s="37">
        <v>12.3</v>
      </c>
    </row>
    <row r="6434" spans="1:3">
      <c r="A6434" s="20">
        <v>41907</v>
      </c>
      <c r="B6434" s="35" t="s">
        <v>380</v>
      </c>
      <c r="C6434" s="37">
        <v>11.7</v>
      </c>
    </row>
    <row r="6435" spans="1:3">
      <c r="A6435" s="20">
        <v>41907</v>
      </c>
      <c r="B6435" s="35" t="s">
        <v>381</v>
      </c>
      <c r="C6435" s="37">
        <v>11.5</v>
      </c>
    </row>
    <row r="6436" spans="1:3">
      <c r="A6436" s="20">
        <v>41907</v>
      </c>
      <c r="B6436" s="35" t="s">
        <v>382</v>
      </c>
      <c r="C6436" s="37">
        <v>10.8</v>
      </c>
    </row>
    <row r="6437" spans="1:3">
      <c r="A6437" s="20">
        <v>41907</v>
      </c>
      <c r="B6437" s="35" t="s">
        <v>383</v>
      </c>
      <c r="C6437" s="37">
        <v>10.7</v>
      </c>
    </row>
    <row r="6438" spans="1:3">
      <c r="A6438" s="20">
        <v>41908</v>
      </c>
      <c r="B6438" s="35" t="s">
        <v>360</v>
      </c>
      <c r="C6438" s="37">
        <v>10.7</v>
      </c>
    </row>
    <row r="6439" spans="1:3">
      <c r="A6439" s="20">
        <v>41908</v>
      </c>
      <c r="B6439" s="35" t="s">
        <v>361</v>
      </c>
      <c r="C6439" s="37">
        <v>10.9</v>
      </c>
    </row>
    <row r="6440" spans="1:3">
      <c r="A6440" s="20">
        <v>41908</v>
      </c>
      <c r="B6440" s="35" t="s">
        <v>362</v>
      </c>
      <c r="C6440" s="37">
        <v>11</v>
      </c>
    </row>
    <row r="6441" spans="1:3">
      <c r="A6441" s="20">
        <v>41908</v>
      </c>
      <c r="B6441" s="35" t="s">
        <v>363</v>
      </c>
      <c r="C6441" s="37">
        <v>11.2</v>
      </c>
    </row>
    <row r="6442" spans="1:3">
      <c r="A6442" s="20">
        <v>41908</v>
      </c>
      <c r="B6442" s="35" t="s">
        <v>364</v>
      </c>
      <c r="C6442" s="37">
        <v>11.3</v>
      </c>
    </row>
    <row r="6443" spans="1:3">
      <c r="A6443" s="20">
        <v>41908</v>
      </c>
      <c r="B6443" s="35" t="s">
        <v>365</v>
      </c>
      <c r="C6443" s="37">
        <v>12.4</v>
      </c>
    </row>
    <row r="6444" spans="1:3">
      <c r="A6444" s="20">
        <v>41908</v>
      </c>
      <c r="B6444" s="35" t="s">
        <v>366</v>
      </c>
      <c r="C6444" s="37">
        <v>13.1</v>
      </c>
    </row>
    <row r="6445" spans="1:3">
      <c r="A6445" s="20">
        <v>41908</v>
      </c>
      <c r="B6445" s="35" t="s">
        <v>367</v>
      </c>
      <c r="C6445" s="37">
        <v>13.6</v>
      </c>
    </row>
    <row r="6446" spans="1:3">
      <c r="A6446" s="20">
        <v>41908</v>
      </c>
      <c r="B6446" s="35" t="s">
        <v>368</v>
      </c>
      <c r="C6446" s="37">
        <v>14.1</v>
      </c>
    </row>
    <row r="6447" spans="1:3">
      <c r="A6447" s="20">
        <v>41908</v>
      </c>
      <c r="B6447" s="35" t="s">
        <v>369</v>
      </c>
      <c r="C6447" s="37">
        <v>15.2</v>
      </c>
    </row>
    <row r="6448" spans="1:3">
      <c r="A6448" s="20">
        <v>41908</v>
      </c>
      <c r="B6448" s="35" t="s">
        <v>370</v>
      </c>
      <c r="C6448" s="37">
        <v>14.2</v>
      </c>
    </row>
    <row r="6449" spans="1:3">
      <c r="A6449" s="20">
        <v>41908</v>
      </c>
      <c r="B6449" s="35" t="s">
        <v>371</v>
      </c>
      <c r="C6449" s="37">
        <v>14.5</v>
      </c>
    </row>
    <row r="6450" spans="1:3">
      <c r="A6450" s="20">
        <v>41908</v>
      </c>
      <c r="B6450" s="35" t="s">
        <v>372</v>
      </c>
      <c r="C6450" s="37">
        <v>14.9</v>
      </c>
    </row>
    <row r="6451" spans="1:3">
      <c r="A6451" s="20">
        <v>41908</v>
      </c>
      <c r="B6451" s="35" t="s">
        <v>373</v>
      </c>
      <c r="C6451" s="37">
        <v>14.5</v>
      </c>
    </row>
    <row r="6452" spans="1:3">
      <c r="A6452" s="20">
        <v>41908</v>
      </c>
      <c r="B6452" s="35" t="s">
        <v>374</v>
      </c>
      <c r="C6452" s="37">
        <v>14.5</v>
      </c>
    </row>
    <row r="6453" spans="1:3">
      <c r="A6453" s="20">
        <v>41908</v>
      </c>
      <c r="B6453" s="35" t="s">
        <v>375</v>
      </c>
      <c r="C6453" s="37">
        <v>14.4</v>
      </c>
    </row>
    <row r="6454" spans="1:3">
      <c r="A6454" s="20">
        <v>41908</v>
      </c>
      <c r="B6454" s="35" t="s">
        <v>376</v>
      </c>
      <c r="C6454" s="37">
        <v>12.9</v>
      </c>
    </row>
    <row r="6455" spans="1:3">
      <c r="A6455" s="20">
        <v>41908</v>
      </c>
      <c r="B6455" s="35" t="s">
        <v>377</v>
      </c>
      <c r="C6455" s="37">
        <v>11.9</v>
      </c>
    </row>
    <row r="6456" spans="1:3">
      <c r="A6456" s="20">
        <v>41908</v>
      </c>
      <c r="B6456" s="35" t="s">
        <v>378</v>
      </c>
      <c r="C6456" s="37">
        <v>11.9</v>
      </c>
    </row>
    <row r="6457" spans="1:3">
      <c r="A6457" s="20">
        <v>41908</v>
      </c>
      <c r="B6457" s="35" t="s">
        <v>379</v>
      </c>
      <c r="C6457" s="37">
        <v>11.7</v>
      </c>
    </row>
    <row r="6458" spans="1:3">
      <c r="A6458" s="20">
        <v>41908</v>
      </c>
      <c r="B6458" s="35" t="s">
        <v>380</v>
      </c>
      <c r="C6458" s="37">
        <v>11.5</v>
      </c>
    </row>
    <row r="6459" spans="1:3">
      <c r="A6459" s="20">
        <v>41908</v>
      </c>
      <c r="B6459" s="35" t="s">
        <v>381</v>
      </c>
      <c r="C6459" s="37">
        <v>11.2</v>
      </c>
    </row>
    <row r="6460" spans="1:3">
      <c r="A6460" s="20">
        <v>41908</v>
      </c>
      <c r="B6460" s="35" t="s">
        <v>382</v>
      </c>
      <c r="C6460" s="37">
        <v>11.2</v>
      </c>
    </row>
    <row r="6461" spans="1:3">
      <c r="A6461" s="20">
        <v>41908</v>
      </c>
      <c r="B6461" s="35" t="s">
        <v>383</v>
      </c>
      <c r="C6461" s="37">
        <v>11.2</v>
      </c>
    </row>
    <row r="6462" spans="1:3">
      <c r="A6462" s="20">
        <v>41909</v>
      </c>
      <c r="B6462" s="35" t="s">
        <v>360</v>
      </c>
      <c r="C6462" s="37">
        <v>11.2</v>
      </c>
    </row>
    <row r="6463" spans="1:3">
      <c r="A6463" s="20">
        <v>41909</v>
      </c>
      <c r="B6463" s="35" t="s">
        <v>361</v>
      </c>
      <c r="C6463" s="37">
        <v>11.1</v>
      </c>
    </row>
    <row r="6464" spans="1:3">
      <c r="A6464" s="20">
        <v>41909</v>
      </c>
      <c r="B6464" s="35" t="s">
        <v>362</v>
      </c>
      <c r="C6464" s="37">
        <v>11.3</v>
      </c>
    </row>
    <row r="6465" spans="1:3">
      <c r="A6465" s="20">
        <v>41909</v>
      </c>
      <c r="B6465" s="35" t="s">
        <v>363</v>
      </c>
      <c r="C6465" s="37">
        <v>11.1</v>
      </c>
    </row>
    <row r="6466" spans="1:3">
      <c r="A6466" s="20">
        <v>41909</v>
      </c>
      <c r="B6466" s="35" t="s">
        <v>364</v>
      </c>
      <c r="C6466" s="37">
        <v>11</v>
      </c>
    </row>
    <row r="6467" spans="1:3">
      <c r="A6467" s="20">
        <v>41909</v>
      </c>
      <c r="B6467" s="35" t="s">
        <v>365</v>
      </c>
      <c r="C6467" s="37">
        <v>11.2</v>
      </c>
    </row>
    <row r="6468" spans="1:3">
      <c r="A6468" s="20">
        <v>41909</v>
      </c>
      <c r="B6468" s="35" t="s">
        <v>366</v>
      </c>
      <c r="C6468" s="37">
        <v>11.4</v>
      </c>
    </row>
    <row r="6469" spans="1:3">
      <c r="A6469" s="20">
        <v>41909</v>
      </c>
      <c r="B6469" s="35" t="s">
        <v>367</v>
      </c>
      <c r="C6469" s="37">
        <v>11.7</v>
      </c>
    </row>
    <row r="6470" spans="1:3">
      <c r="A6470" s="20">
        <v>41909</v>
      </c>
      <c r="B6470" s="35" t="s">
        <v>368</v>
      </c>
      <c r="C6470" s="37">
        <v>12.7</v>
      </c>
    </row>
    <row r="6471" spans="1:3">
      <c r="A6471" s="20">
        <v>41909</v>
      </c>
      <c r="B6471" s="35" t="s">
        <v>369</v>
      </c>
      <c r="C6471" s="37">
        <v>13.3</v>
      </c>
    </row>
    <row r="6472" spans="1:3">
      <c r="A6472" s="20">
        <v>41909</v>
      </c>
      <c r="B6472" s="35" t="s">
        <v>370</v>
      </c>
      <c r="C6472" s="37">
        <v>13.6</v>
      </c>
    </row>
    <row r="6473" spans="1:3">
      <c r="A6473" s="20">
        <v>41909</v>
      </c>
      <c r="B6473" s="35" t="s">
        <v>371</v>
      </c>
      <c r="C6473" s="37">
        <v>14.1</v>
      </c>
    </row>
    <row r="6474" spans="1:3">
      <c r="A6474" s="20">
        <v>41909</v>
      </c>
      <c r="B6474" s="35" t="s">
        <v>372</v>
      </c>
      <c r="C6474" s="37">
        <v>14.2</v>
      </c>
    </row>
    <row r="6475" spans="1:3">
      <c r="A6475" s="20">
        <v>41909</v>
      </c>
      <c r="B6475" s="35" t="s">
        <v>373</v>
      </c>
      <c r="C6475" s="37">
        <v>13.9</v>
      </c>
    </row>
    <row r="6476" spans="1:3">
      <c r="A6476" s="20">
        <v>41909</v>
      </c>
      <c r="B6476" s="35" t="s">
        <v>374</v>
      </c>
      <c r="C6476" s="37">
        <v>14</v>
      </c>
    </row>
    <row r="6477" spans="1:3">
      <c r="A6477" s="20">
        <v>41909</v>
      </c>
      <c r="B6477" s="35" t="s">
        <v>375</v>
      </c>
      <c r="C6477" s="37">
        <v>13.7</v>
      </c>
    </row>
    <row r="6478" spans="1:3">
      <c r="A6478" s="20">
        <v>41909</v>
      </c>
      <c r="B6478" s="35" t="s">
        <v>376</v>
      </c>
      <c r="C6478" s="37">
        <v>13.4</v>
      </c>
    </row>
    <row r="6479" spans="1:3">
      <c r="A6479" s="20">
        <v>41909</v>
      </c>
      <c r="B6479" s="35" t="s">
        <v>377</v>
      </c>
      <c r="C6479" s="37">
        <v>13.2</v>
      </c>
    </row>
    <row r="6480" spans="1:3">
      <c r="A6480" s="20">
        <v>41909</v>
      </c>
      <c r="B6480" s="35" t="s">
        <v>378</v>
      </c>
      <c r="C6480" s="37">
        <v>13.2</v>
      </c>
    </row>
    <row r="6481" spans="1:3">
      <c r="A6481" s="20">
        <v>41909</v>
      </c>
      <c r="B6481" s="35" t="s">
        <v>379</v>
      </c>
      <c r="C6481" s="37">
        <v>13.2</v>
      </c>
    </row>
    <row r="6482" spans="1:3">
      <c r="A6482" s="20">
        <v>41909</v>
      </c>
      <c r="B6482" s="35" t="s">
        <v>380</v>
      </c>
      <c r="C6482" s="37">
        <v>13.3</v>
      </c>
    </row>
    <row r="6483" spans="1:3">
      <c r="A6483" s="20">
        <v>41909</v>
      </c>
      <c r="B6483" s="35" t="s">
        <v>381</v>
      </c>
      <c r="C6483" s="37">
        <v>13.1</v>
      </c>
    </row>
    <row r="6484" spans="1:3">
      <c r="A6484" s="20">
        <v>41909</v>
      </c>
      <c r="B6484" s="35" t="s">
        <v>382</v>
      </c>
      <c r="C6484" s="37">
        <v>12.8</v>
      </c>
    </row>
    <row r="6485" spans="1:3">
      <c r="A6485" s="20">
        <v>41909</v>
      </c>
      <c r="B6485" s="35" t="s">
        <v>383</v>
      </c>
      <c r="C6485" s="37">
        <v>12.4</v>
      </c>
    </row>
    <row r="6486" spans="1:3">
      <c r="A6486" s="20">
        <v>41910</v>
      </c>
      <c r="B6486" s="35" t="s">
        <v>360</v>
      </c>
      <c r="C6486" s="37">
        <v>12.4</v>
      </c>
    </row>
    <row r="6487" spans="1:3">
      <c r="A6487" s="20">
        <v>41910</v>
      </c>
      <c r="B6487" s="35" t="s">
        <v>361</v>
      </c>
      <c r="C6487" s="37">
        <v>12.4</v>
      </c>
    </row>
    <row r="6488" spans="1:3">
      <c r="A6488" s="20">
        <v>41910</v>
      </c>
      <c r="B6488" s="35" t="s">
        <v>362</v>
      </c>
      <c r="C6488" s="37">
        <v>12.1</v>
      </c>
    </row>
    <row r="6489" spans="1:3">
      <c r="A6489" s="20">
        <v>41910</v>
      </c>
      <c r="B6489" s="35" t="s">
        <v>363</v>
      </c>
      <c r="C6489" s="37">
        <v>12</v>
      </c>
    </row>
    <row r="6490" spans="1:3">
      <c r="A6490" s="20">
        <v>41910</v>
      </c>
      <c r="B6490" s="35" t="s">
        <v>364</v>
      </c>
      <c r="C6490" s="37">
        <v>11.8</v>
      </c>
    </row>
    <row r="6491" spans="1:3">
      <c r="A6491" s="20">
        <v>41910</v>
      </c>
      <c r="B6491" s="35" t="s">
        <v>365</v>
      </c>
      <c r="C6491" s="37">
        <v>11.6</v>
      </c>
    </row>
    <row r="6492" spans="1:3">
      <c r="A6492" s="20">
        <v>41910</v>
      </c>
      <c r="B6492" s="35" t="s">
        <v>366</v>
      </c>
      <c r="C6492" s="37">
        <v>12.4</v>
      </c>
    </row>
    <row r="6493" spans="1:3">
      <c r="A6493" s="20">
        <v>41910</v>
      </c>
      <c r="B6493" s="35" t="s">
        <v>367</v>
      </c>
      <c r="C6493" s="37">
        <v>12.8</v>
      </c>
    </row>
    <row r="6494" spans="1:3">
      <c r="A6494" s="20">
        <v>41910</v>
      </c>
      <c r="B6494" s="35" t="s">
        <v>368</v>
      </c>
      <c r="C6494" s="37">
        <v>14.2</v>
      </c>
    </row>
    <row r="6495" spans="1:3">
      <c r="A6495" s="20">
        <v>41910</v>
      </c>
      <c r="B6495" s="35" t="s">
        <v>369</v>
      </c>
      <c r="C6495" s="37">
        <v>15.3</v>
      </c>
    </row>
    <row r="6496" spans="1:3">
      <c r="A6496" s="20">
        <v>41910</v>
      </c>
      <c r="B6496" s="35" t="s">
        <v>370</v>
      </c>
      <c r="C6496" s="37">
        <v>15.6</v>
      </c>
    </row>
    <row r="6497" spans="1:3">
      <c r="A6497" s="20">
        <v>41910</v>
      </c>
      <c r="B6497" s="35" t="s">
        <v>371</v>
      </c>
      <c r="C6497" s="37">
        <v>16</v>
      </c>
    </row>
    <row r="6498" spans="1:3">
      <c r="A6498" s="20">
        <v>41910</v>
      </c>
      <c r="B6498" s="35" t="s">
        <v>372</v>
      </c>
      <c r="C6498" s="37">
        <v>16.5</v>
      </c>
    </row>
    <row r="6499" spans="1:3">
      <c r="A6499" s="20">
        <v>41910</v>
      </c>
      <c r="B6499" s="35" t="s">
        <v>373</v>
      </c>
      <c r="C6499" s="37">
        <v>16.100000000000001</v>
      </c>
    </row>
    <row r="6500" spans="1:3">
      <c r="A6500" s="20">
        <v>41910</v>
      </c>
      <c r="B6500" s="35" t="s">
        <v>374</v>
      </c>
      <c r="C6500" s="37">
        <v>15.3</v>
      </c>
    </row>
    <row r="6501" spans="1:3">
      <c r="A6501" s="20">
        <v>41910</v>
      </c>
      <c r="B6501" s="35" t="s">
        <v>375</v>
      </c>
      <c r="C6501" s="37">
        <v>14.6</v>
      </c>
    </row>
    <row r="6502" spans="1:3">
      <c r="A6502" s="20">
        <v>41910</v>
      </c>
      <c r="B6502" s="35" t="s">
        <v>376</v>
      </c>
      <c r="C6502" s="37">
        <v>13</v>
      </c>
    </row>
    <row r="6503" spans="1:3">
      <c r="A6503" s="20">
        <v>41910</v>
      </c>
      <c r="B6503" s="35" t="s">
        <v>377</v>
      </c>
      <c r="C6503" s="37">
        <v>12.1</v>
      </c>
    </row>
    <row r="6504" spans="1:3">
      <c r="A6504" s="20">
        <v>41910</v>
      </c>
      <c r="B6504" s="35" t="s">
        <v>378</v>
      </c>
      <c r="C6504" s="37">
        <v>10.8</v>
      </c>
    </row>
    <row r="6505" spans="1:3">
      <c r="A6505" s="20">
        <v>41910</v>
      </c>
      <c r="B6505" s="35" t="s">
        <v>379</v>
      </c>
      <c r="C6505" s="37">
        <v>9.6999999999999993</v>
      </c>
    </row>
    <row r="6506" spans="1:3">
      <c r="A6506" s="20">
        <v>41910</v>
      </c>
      <c r="B6506" s="35" t="s">
        <v>380</v>
      </c>
      <c r="C6506" s="37">
        <v>8.6999999999999993</v>
      </c>
    </row>
    <row r="6507" spans="1:3">
      <c r="A6507" s="20">
        <v>41910</v>
      </c>
      <c r="B6507" s="35" t="s">
        <v>381</v>
      </c>
      <c r="C6507" s="37">
        <v>8.4</v>
      </c>
    </row>
    <row r="6508" spans="1:3">
      <c r="A6508" s="20">
        <v>41910</v>
      </c>
      <c r="B6508" s="35" t="s">
        <v>382</v>
      </c>
      <c r="C6508" s="37">
        <v>8</v>
      </c>
    </row>
    <row r="6509" spans="1:3">
      <c r="A6509" s="20">
        <v>41910</v>
      </c>
      <c r="B6509" s="35" t="s">
        <v>383</v>
      </c>
      <c r="C6509" s="37">
        <v>7.9</v>
      </c>
    </row>
    <row r="6510" spans="1:3">
      <c r="A6510" s="20">
        <v>41911</v>
      </c>
      <c r="B6510" s="35" t="s">
        <v>360</v>
      </c>
      <c r="C6510" s="37">
        <v>7.4</v>
      </c>
    </row>
    <row r="6511" spans="1:3">
      <c r="A6511" s="20">
        <v>41911</v>
      </c>
      <c r="B6511" s="35" t="s">
        <v>361</v>
      </c>
      <c r="C6511" s="37">
        <v>7</v>
      </c>
    </row>
    <row r="6512" spans="1:3">
      <c r="A6512" s="20">
        <v>41911</v>
      </c>
      <c r="B6512" s="35" t="s">
        <v>362</v>
      </c>
      <c r="C6512" s="37">
        <v>6.6</v>
      </c>
    </row>
    <row r="6513" spans="1:3">
      <c r="A6513" s="20">
        <v>41911</v>
      </c>
      <c r="B6513" s="35" t="s">
        <v>363</v>
      </c>
      <c r="C6513" s="37">
        <v>5.8</v>
      </c>
    </row>
    <row r="6514" spans="1:3">
      <c r="A6514" s="20">
        <v>41911</v>
      </c>
      <c r="B6514" s="35" t="s">
        <v>364</v>
      </c>
      <c r="C6514" s="37">
        <v>5.3</v>
      </c>
    </row>
    <row r="6515" spans="1:3">
      <c r="A6515" s="20">
        <v>41911</v>
      </c>
      <c r="B6515" s="35" t="s">
        <v>365</v>
      </c>
      <c r="C6515" s="37">
        <v>5.8</v>
      </c>
    </row>
    <row r="6516" spans="1:3">
      <c r="A6516" s="20">
        <v>41911</v>
      </c>
      <c r="B6516" s="35" t="s">
        <v>366</v>
      </c>
      <c r="C6516" s="37">
        <v>7.1</v>
      </c>
    </row>
    <row r="6517" spans="1:3">
      <c r="A6517" s="20">
        <v>41911</v>
      </c>
      <c r="B6517" s="35" t="s">
        <v>367</v>
      </c>
      <c r="C6517" s="37">
        <v>10</v>
      </c>
    </row>
    <row r="6518" spans="1:3">
      <c r="A6518" s="20">
        <v>41911</v>
      </c>
      <c r="B6518" s="35" t="s">
        <v>368</v>
      </c>
      <c r="C6518" s="37">
        <v>12.5</v>
      </c>
    </row>
    <row r="6519" spans="1:3">
      <c r="A6519" s="20">
        <v>41911</v>
      </c>
      <c r="B6519" s="35" t="s">
        <v>369</v>
      </c>
      <c r="C6519" s="37">
        <v>15</v>
      </c>
    </row>
    <row r="6520" spans="1:3">
      <c r="A6520" s="20">
        <v>41911</v>
      </c>
      <c r="B6520" s="35" t="s">
        <v>370</v>
      </c>
      <c r="C6520" s="37">
        <v>15.8</v>
      </c>
    </row>
    <row r="6521" spans="1:3">
      <c r="A6521" s="20">
        <v>41911</v>
      </c>
      <c r="B6521" s="35" t="s">
        <v>371</v>
      </c>
      <c r="C6521" s="37">
        <v>15.3</v>
      </c>
    </row>
    <row r="6522" spans="1:3">
      <c r="A6522" s="20">
        <v>41911</v>
      </c>
      <c r="B6522" s="35" t="s">
        <v>372</v>
      </c>
      <c r="C6522" s="37">
        <v>16.7</v>
      </c>
    </row>
    <row r="6523" spans="1:3">
      <c r="A6523" s="20">
        <v>41911</v>
      </c>
      <c r="B6523" s="35" t="s">
        <v>373</v>
      </c>
      <c r="C6523" s="37">
        <v>15.2</v>
      </c>
    </row>
    <row r="6524" spans="1:3">
      <c r="A6524" s="20">
        <v>41911</v>
      </c>
      <c r="B6524" s="35" t="s">
        <v>374</v>
      </c>
      <c r="C6524" s="37">
        <v>15.1</v>
      </c>
    </row>
    <row r="6525" spans="1:3">
      <c r="A6525" s="20">
        <v>41911</v>
      </c>
      <c r="B6525" s="35" t="s">
        <v>375</v>
      </c>
      <c r="C6525" s="37">
        <v>14.3</v>
      </c>
    </row>
    <row r="6526" spans="1:3">
      <c r="A6526" s="20">
        <v>41911</v>
      </c>
      <c r="B6526" s="35" t="s">
        <v>376</v>
      </c>
      <c r="C6526" s="37">
        <v>12.9</v>
      </c>
    </row>
    <row r="6527" spans="1:3">
      <c r="A6527" s="20">
        <v>41911</v>
      </c>
      <c r="B6527" s="35" t="s">
        <v>377</v>
      </c>
      <c r="C6527" s="37">
        <v>11.1</v>
      </c>
    </row>
    <row r="6528" spans="1:3">
      <c r="A6528" s="20">
        <v>41911</v>
      </c>
      <c r="B6528" s="35" t="s">
        <v>378</v>
      </c>
      <c r="C6528" s="37">
        <v>8.8000000000000007</v>
      </c>
    </row>
    <row r="6529" spans="1:3">
      <c r="A6529" s="20">
        <v>41911</v>
      </c>
      <c r="B6529" s="35" t="s">
        <v>379</v>
      </c>
      <c r="C6529" s="37">
        <v>7.9</v>
      </c>
    </row>
    <row r="6530" spans="1:3">
      <c r="A6530" s="20">
        <v>41911</v>
      </c>
      <c r="B6530" s="35" t="s">
        <v>380</v>
      </c>
      <c r="C6530" s="37">
        <v>8.4</v>
      </c>
    </row>
    <row r="6531" spans="1:3">
      <c r="A6531" s="20">
        <v>41911</v>
      </c>
      <c r="B6531" s="35" t="s">
        <v>381</v>
      </c>
      <c r="C6531" s="37">
        <v>8.5</v>
      </c>
    </row>
    <row r="6532" spans="1:3">
      <c r="A6532" s="20">
        <v>41911</v>
      </c>
      <c r="B6532" s="35" t="s">
        <v>382</v>
      </c>
      <c r="C6532" s="37">
        <v>8</v>
      </c>
    </row>
    <row r="6533" spans="1:3">
      <c r="A6533" s="20">
        <v>41911</v>
      </c>
      <c r="B6533" s="35" t="s">
        <v>383</v>
      </c>
      <c r="C6533" s="37">
        <v>7.2</v>
      </c>
    </row>
    <row r="6534" spans="1:3">
      <c r="A6534" s="20">
        <v>41912</v>
      </c>
      <c r="B6534" s="35" t="s">
        <v>360</v>
      </c>
      <c r="C6534" s="37">
        <v>6.6</v>
      </c>
    </row>
    <row r="6535" spans="1:3">
      <c r="A6535" s="20">
        <v>41912</v>
      </c>
      <c r="B6535" s="35" t="s">
        <v>361</v>
      </c>
      <c r="C6535" s="37">
        <v>6.2</v>
      </c>
    </row>
    <row r="6536" spans="1:3">
      <c r="A6536" s="20">
        <v>41912</v>
      </c>
      <c r="B6536" s="35" t="s">
        <v>362</v>
      </c>
      <c r="C6536" s="37">
        <v>5.8</v>
      </c>
    </row>
    <row r="6537" spans="1:3">
      <c r="A6537" s="20">
        <v>41912</v>
      </c>
      <c r="B6537" s="35" t="s">
        <v>363</v>
      </c>
      <c r="C6537" s="37">
        <v>5.2</v>
      </c>
    </row>
    <row r="6538" spans="1:3">
      <c r="A6538" s="20">
        <v>41912</v>
      </c>
      <c r="B6538" s="35" t="s">
        <v>364</v>
      </c>
      <c r="C6538" s="37">
        <v>5.2</v>
      </c>
    </row>
    <row r="6539" spans="1:3">
      <c r="A6539" s="20">
        <v>41912</v>
      </c>
      <c r="B6539" s="35" t="s">
        <v>365</v>
      </c>
      <c r="C6539" s="37">
        <v>5.5</v>
      </c>
    </row>
    <row r="6540" spans="1:3">
      <c r="A6540" s="20">
        <v>41912</v>
      </c>
      <c r="B6540" s="35" t="s">
        <v>366</v>
      </c>
      <c r="C6540" s="37">
        <v>7.4</v>
      </c>
    </row>
    <row r="6541" spans="1:3">
      <c r="A6541" s="20">
        <v>41912</v>
      </c>
      <c r="B6541" s="35" t="s">
        <v>367</v>
      </c>
      <c r="C6541" s="37">
        <v>9.6</v>
      </c>
    </row>
    <row r="6542" spans="1:3">
      <c r="A6542" s="20">
        <v>41912</v>
      </c>
      <c r="B6542" s="35" t="s">
        <v>368</v>
      </c>
      <c r="C6542" s="37">
        <v>12.8</v>
      </c>
    </row>
    <row r="6543" spans="1:3">
      <c r="A6543" s="20">
        <v>41912</v>
      </c>
      <c r="B6543" s="35" t="s">
        <v>369</v>
      </c>
      <c r="C6543" s="37">
        <v>15.1</v>
      </c>
    </row>
    <row r="6544" spans="1:3">
      <c r="A6544" s="20">
        <v>41912</v>
      </c>
      <c r="B6544" s="35" t="s">
        <v>370</v>
      </c>
      <c r="C6544" s="37">
        <v>16.100000000000001</v>
      </c>
    </row>
    <row r="6545" spans="1:3">
      <c r="A6545" s="20">
        <v>41912</v>
      </c>
      <c r="B6545" s="35" t="s">
        <v>371</v>
      </c>
      <c r="C6545" s="37">
        <v>17.7</v>
      </c>
    </row>
    <row r="6546" spans="1:3">
      <c r="A6546" s="20">
        <v>41912</v>
      </c>
      <c r="B6546" s="35" t="s">
        <v>372</v>
      </c>
      <c r="C6546" s="37">
        <v>17.600000000000001</v>
      </c>
    </row>
    <row r="6547" spans="1:3">
      <c r="A6547" s="20">
        <v>41912</v>
      </c>
      <c r="B6547" s="35" t="s">
        <v>373</v>
      </c>
      <c r="C6547" s="37">
        <v>16.600000000000001</v>
      </c>
    </row>
    <row r="6548" spans="1:3">
      <c r="A6548" s="20">
        <v>41912</v>
      </c>
      <c r="B6548" s="35" t="s">
        <v>374</v>
      </c>
      <c r="C6548" s="37">
        <v>16.600000000000001</v>
      </c>
    </row>
    <row r="6549" spans="1:3">
      <c r="A6549" s="20">
        <v>41912</v>
      </c>
      <c r="B6549" s="35" t="s">
        <v>375</v>
      </c>
      <c r="C6549" s="37">
        <v>14.8</v>
      </c>
    </row>
    <row r="6550" spans="1:3">
      <c r="A6550" s="20">
        <v>41912</v>
      </c>
      <c r="B6550" s="35" t="s">
        <v>376</v>
      </c>
      <c r="C6550" s="37">
        <v>13.1</v>
      </c>
    </row>
    <row r="6551" spans="1:3">
      <c r="A6551" s="20">
        <v>41912</v>
      </c>
      <c r="B6551" s="35" t="s">
        <v>377</v>
      </c>
      <c r="C6551" s="37">
        <v>11.8</v>
      </c>
    </row>
    <row r="6552" spans="1:3">
      <c r="A6552" s="20">
        <v>41912</v>
      </c>
      <c r="B6552" s="35" t="s">
        <v>378</v>
      </c>
      <c r="C6552" s="37">
        <v>11</v>
      </c>
    </row>
    <row r="6553" spans="1:3">
      <c r="A6553" s="20">
        <v>41912</v>
      </c>
      <c r="B6553" s="35" t="s">
        <v>379</v>
      </c>
      <c r="C6553" s="37">
        <v>9.9</v>
      </c>
    </row>
    <row r="6554" spans="1:3">
      <c r="A6554" s="20">
        <v>41912</v>
      </c>
      <c r="B6554" s="35" t="s">
        <v>380</v>
      </c>
      <c r="C6554" s="37">
        <v>9.4</v>
      </c>
    </row>
    <row r="6555" spans="1:3">
      <c r="A6555" s="20">
        <v>41912</v>
      </c>
      <c r="B6555" s="35" t="s">
        <v>381</v>
      </c>
      <c r="C6555" s="37">
        <v>8.8000000000000007</v>
      </c>
    </row>
    <row r="6556" spans="1:3">
      <c r="A6556" s="20">
        <v>41912</v>
      </c>
      <c r="B6556" s="35" t="s">
        <v>382</v>
      </c>
      <c r="C6556" s="37">
        <v>8.8000000000000007</v>
      </c>
    </row>
    <row r="6557" spans="1:3">
      <c r="A6557" s="20">
        <v>41912</v>
      </c>
      <c r="B6557" s="35" t="s">
        <v>383</v>
      </c>
      <c r="C6557" s="37">
        <v>8.6</v>
      </c>
    </row>
    <row r="6558" spans="1:3">
      <c r="A6558" s="20">
        <v>41913</v>
      </c>
      <c r="B6558" s="35" t="s">
        <v>360</v>
      </c>
      <c r="C6558" s="37">
        <v>8.6</v>
      </c>
    </row>
    <row r="6559" spans="1:3">
      <c r="A6559" s="20">
        <v>41913</v>
      </c>
      <c r="B6559" s="35" t="s">
        <v>361</v>
      </c>
      <c r="C6559" s="37">
        <v>8</v>
      </c>
    </row>
    <row r="6560" spans="1:3">
      <c r="A6560" s="20">
        <v>41913</v>
      </c>
      <c r="B6560" s="35" t="s">
        <v>362</v>
      </c>
      <c r="C6560" s="37">
        <v>7.9</v>
      </c>
    </row>
    <row r="6561" spans="1:3">
      <c r="A6561" s="20">
        <v>41913</v>
      </c>
      <c r="B6561" s="35" t="s">
        <v>363</v>
      </c>
      <c r="C6561" s="37">
        <v>8.1</v>
      </c>
    </row>
    <row r="6562" spans="1:3">
      <c r="A6562" s="20">
        <v>41913</v>
      </c>
      <c r="B6562" s="35" t="s">
        <v>364</v>
      </c>
      <c r="C6562" s="37">
        <v>7.9</v>
      </c>
    </row>
    <row r="6563" spans="1:3">
      <c r="A6563" s="20">
        <v>41913</v>
      </c>
      <c r="B6563" s="35" t="s">
        <v>365</v>
      </c>
      <c r="C6563" s="37">
        <v>8.8000000000000007</v>
      </c>
    </row>
    <row r="6564" spans="1:3">
      <c r="A6564" s="20">
        <v>41913</v>
      </c>
      <c r="B6564" s="35" t="s">
        <v>366</v>
      </c>
      <c r="C6564" s="37">
        <v>10.6</v>
      </c>
    </row>
    <row r="6565" spans="1:3">
      <c r="A6565" s="20">
        <v>41913</v>
      </c>
      <c r="B6565" s="35" t="s">
        <v>367</v>
      </c>
      <c r="C6565" s="37">
        <v>11.1</v>
      </c>
    </row>
    <row r="6566" spans="1:3">
      <c r="A6566" s="20">
        <v>41913</v>
      </c>
      <c r="B6566" s="35" t="s">
        <v>368</v>
      </c>
      <c r="C6566" s="37">
        <v>15.5</v>
      </c>
    </row>
    <row r="6567" spans="1:3">
      <c r="A6567" s="20">
        <v>41913</v>
      </c>
      <c r="B6567" s="35" t="s">
        <v>369</v>
      </c>
      <c r="C6567" s="37">
        <v>18</v>
      </c>
    </row>
    <row r="6568" spans="1:3">
      <c r="A6568" s="20">
        <v>41913</v>
      </c>
      <c r="B6568" s="35" t="s">
        <v>370</v>
      </c>
      <c r="C6568" s="37">
        <v>19.399999999999999</v>
      </c>
    </row>
    <row r="6569" spans="1:3">
      <c r="A6569" s="20">
        <v>41913</v>
      </c>
      <c r="B6569" s="35" t="s">
        <v>371</v>
      </c>
      <c r="C6569" s="37">
        <v>20.7</v>
      </c>
    </row>
    <row r="6570" spans="1:3">
      <c r="A6570" s="20">
        <v>41913</v>
      </c>
      <c r="B6570" s="35" t="s">
        <v>372</v>
      </c>
      <c r="C6570" s="37">
        <v>20.3</v>
      </c>
    </row>
    <row r="6571" spans="1:3">
      <c r="A6571" s="20">
        <v>41913</v>
      </c>
      <c r="B6571" s="35" t="s">
        <v>373</v>
      </c>
      <c r="C6571" s="37">
        <v>19.7</v>
      </c>
    </row>
    <row r="6572" spans="1:3">
      <c r="A6572" s="20">
        <v>41913</v>
      </c>
      <c r="B6572" s="35" t="s">
        <v>374</v>
      </c>
      <c r="C6572" s="37">
        <v>18.5</v>
      </c>
    </row>
    <row r="6573" spans="1:3">
      <c r="A6573" s="20">
        <v>41913</v>
      </c>
      <c r="B6573" s="35" t="s">
        <v>375</v>
      </c>
      <c r="C6573" s="37">
        <v>18.100000000000001</v>
      </c>
    </row>
    <row r="6574" spans="1:3">
      <c r="A6574" s="20">
        <v>41913</v>
      </c>
      <c r="B6574" s="35" t="s">
        <v>376</v>
      </c>
      <c r="C6574" s="37">
        <v>16.7</v>
      </c>
    </row>
    <row r="6575" spans="1:3">
      <c r="A6575" s="20">
        <v>41913</v>
      </c>
      <c r="B6575" s="35" t="s">
        <v>377</v>
      </c>
      <c r="C6575" s="37">
        <v>15.1</v>
      </c>
    </row>
    <row r="6576" spans="1:3">
      <c r="A6576" s="20">
        <v>41913</v>
      </c>
      <c r="B6576" s="35" t="s">
        <v>378</v>
      </c>
      <c r="C6576" s="37">
        <v>13.1</v>
      </c>
    </row>
    <row r="6577" spans="1:3">
      <c r="A6577" s="20">
        <v>41913</v>
      </c>
      <c r="B6577" s="35" t="s">
        <v>379</v>
      </c>
      <c r="C6577" s="37">
        <v>12.5</v>
      </c>
    </row>
    <row r="6578" spans="1:3">
      <c r="A6578" s="20">
        <v>41913</v>
      </c>
      <c r="B6578" s="35" t="s">
        <v>380</v>
      </c>
      <c r="C6578" s="37">
        <v>11.8</v>
      </c>
    </row>
    <row r="6579" spans="1:3">
      <c r="A6579" s="20">
        <v>41913</v>
      </c>
      <c r="B6579" s="35" t="s">
        <v>381</v>
      </c>
      <c r="C6579" s="37">
        <v>11.8</v>
      </c>
    </row>
    <row r="6580" spans="1:3">
      <c r="A6580" s="20">
        <v>41913</v>
      </c>
      <c r="B6580" s="35" t="s">
        <v>382</v>
      </c>
      <c r="C6580" s="37">
        <v>10.8</v>
      </c>
    </row>
    <row r="6581" spans="1:3">
      <c r="A6581" s="20">
        <v>41913</v>
      </c>
      <c r="B6581" s="35" t="s">
        <v>383</v>
      </c>
      <c r="C6581" s="37">
        <v>9.8000000000000007</v>
      </c>
    </row>
    <row r="6582" spans="1:3">
      <c r="A6582" s="20">
        <v>41914</v>
      </c>
      <c r="B6582" s="35" t="s">
        <v>360</v>
      </c>
      <c r="C6582" s="37">
        <v>9.1</v>
      </c>
    </row>
    <row r="6583" spans="1:3">
      <c r="A6583" s="20">
        <v>41914</v>
      </c>
      <c r="B6583" s="35" t="s">
        <v>361</v>
      </c>
      <c r="C6583" s="37">
        <v>7.6</v>
      </c>
    </row>
    <row r="6584" spans="1:3">
      <c r="A6584" s="20">
        <v>41914</v>
      </c>
      <c r="B6584" s="35" t="s">
        <v>362</v>
      </c>
      <c r="C6584" s="37">
        <v>6.8</v>
      </c>
    </row>
    <row r="6585" spans="1:3">
      <c r="A6585" s="20">
        <v>41914</v>
      </c>
      <c r="B6585" s="35" t="s">
        <v>363</v>
      </c>
      <c r="C6585" s="37">
        <v>6.2</v>
      </c>
    </row>
    <row r="6586" spans="1:3">
      <c r="A6586" s="20">
        <v>41914</v>
      </c>
      <c r="B6586" s="35" t="s">
        <v>364</v>
      </c>
      <c r="C6586" s="37">
        <v>7.7</v>
      </c>
    </row>
    <row r="6587" spans="1:3">
      <c r="A6587" s="20">
        <v>41914</v>
      </c>
      <c r="B6587" s="35" t="s">
        <v>365</v>
      </c>
      <c r="C6587" s="37">
        <v>7.7</v>
      </c>
    </row>
    <row r="6588" spans="1:3">
      <c r="A6588" s="20">
        <v>41914</v>
      </c>
      <c r="B6588" s="35" t="s">
        <v>366</v>
      </c>
      <c r="C6588" s="37">
        <v>9.9</v>
      </c>
    </row>
    <row r="6589" spans="1:3">
      <c r="A6589" s="20">
        <v>41914</v>
      </c>
      <c r="B6589" s="35" t="s">
        <v>367</v>
      </c>
      <c r="C6589" s="37">
        <v>12.6</v>
      </c>
    </row>
    <row r="6590" spans="1:3">
      <c r="A6590" s="20">
        <v>41914</v>
      </c>
      <c r="B6590" s="35" t="s">
        <v>368</v>
      </c>
      <c r="C6590" s="37">
        <v>17.399999999999999</v>
      </c>
    </row>
    <row r="6591" spans="1:3">
      <c r="A6591" s="20">
        <v>41914</v>
      </c>
      <c r="B6591" s="35" t="s">
        <v>369</v>
      </c>
      <c r="C6591" s="37">
        <v>20.8</v>
      </c>
    </row>
    <row r="6592" spans="1:3">
      <c r="A6592" s="20">
        <v>41914</v>
      </c>
      <c r="B6592" s="35" t="s">
        <v>370</v>
      </c>
      <c r="C6592" s="37">
        <v>22.6</v>
      </c>
    </row>
    <row r="6593" spans="1:3">
      <c r="A6593" s="20">
        <v>41914</v>
      </c>
      <c r="B6593" s="35" t="s">
        <v>371</v>
      </c>
      <c r="C6593" s="37">
        <v>22.9</v>
      </c>
    </row>
    <row r="6594" spans="1:3">
      <c r="A6594" s="20">
        <v>41914</v>
      </c>
      <c r="B6594" s="35" t="s">
        <v>372</v>
      </c>
      <c r="C6594" s="37">
        <v>23.8</v>
      </c>
    </row>
    <row r="6595" spans="1:3">
      <c r="A6595" s="20">
        <v>41914</v>
      </c>
      <c r="B6595" s="35" t="s">
        <v>373</v>
      </c>
      <c r="C6595" s="37">
        <v>22.8</v>
      </c>
    </row>
    <row r="6596" spans="1:3">
      <c r="A6596" s="20">
        <v>41914</v>
      </c>
      <c r="B6596" s="35" t="s">
        <v>374</v>
      </c>
      <c r="C6596" s="37">
        <v>21.5</v>
      </c>
    </row>
    <row r="6597" spans="1:3">
      <c r="A6597" s="20">
        <v>41914</v>
      </c>
      <c r="B6597" s="35" t="s">
        <v>375</v>
      </c>
      <c r="C6597" s="37">
        <v>20.2</v>
      </c>
    </row>
    <row r="6598" spans="1:3">
      <c r="A6598" s="20">
        <v>41914</v>
      </c>
      <c r="B6598" s="35" t="s">
        <v>376</v>
      </c>
      <c r="C6598" s="37">
        <v>18.3</v>
      </c>
    </row>
    <row r="6599" spans="1:3">
      <c r="A6599" s="20">
        <v>41914</v>
      </c>
      <c r="B6599" s="35" t="s">
        <v>377</v>
      </c>
      <c r="C6599" s="37">
        <v>16.600000000000001</v>
      </c>
    </row>
    <row r="6600" spans="1:3">
      <c r="A6600" s="20">
        <v>41914</v>
      </c>
      <c r="B6600" s="35" t="s">
        <v>378</v>
      </c>
      <c r="C6600" s="37">
        <v>15.5</v>
      </c>
    </row>
    <row r="6601" spans="1:3">
      <c r="A6601" s="20">
        <v>41914</v>
      </c>
      <c r="B6601" s="35" t="s">
        <v>379</v>
      </c>
      <c r="C6601" s="37">
        <v>14</v>
      </c>
    </row>
    <row r="6602" spans="1:3">
      <c r="A6602" s="20">
        <v>41914</v>
      </c>
      <c r="B6602" s="35" t="s">
        <v>380</v>
      </c>
      <c r="C6602" s="37">
        <v>13.2</v>
      </c>
    </row>
    <row r="6603" spans="1:3">
      <c r="A6603" s="20">
        <v>41914</v>
      </c>
      <c r="B6603" s="35" t="s">
        <v>381</v>
      </c>
      <c r="C6603" s="37">
        <v>12.4</v>
      </c>
    </row>
    <row r="6604" spans="1:3">
      <c r="A6604" s="20">
        <v>41914</v>
      </c>
      <c r="B6604" s="35" t="s">
        <v>382</v>
      </c>
      <c r="C6604" s="37">
        <v>11</v>
      </c>
    </row>
    <row r="6605" spans="1:3">
      <c r="A6605" s="20">
        <v>41914</v>
      </c>
      <c r="B6605" s="35" t="s">
        <v>383</v>
      </c>
      <c r="C6605" s="37">
        <v>10</v>
      </c>
    </row>
    <row r="6606" spans="1:3">
      <c r="A6606" s="20">
        <v>41915</v>
      </c>
      <c r="B6606" s="35" t="s">
        <v>360</v>
      </c>
      <c r="C6606" s="37">
        <v>9.5</v>
      </c>
    </row>
    <row r="6607" spans="1:3">
      <c r="A6607" s="20">
        <v>41915</v>
      </c>
      <c r="B6607" s="35" t="s">
        <v>361</v>
      </c>
      <c r="C6607" s="37">
        <v>9.1999999999999993</v>
      </c>
    </row>
    <row r="6608" spans="1:3">
      <c r="A6608" s="20">
        <v>41915</v>
      </c>
      <c r="B6608" s="35" t="s">
        <v>362</v>
      </c>
      <c r="C6608" s="37">
        <v>8.8000000000000007</v>
      </c>
    </row>
    <row r="6609" spans="1:3">
      <c r="A6609" s="20">
        <v>41915</v>
      </c>
      <c r="B6609" s="35" t="s">
        <v>363</v>
      </c>
      <c r="C6609" s="37">
        <v>8.1</v>
      </c>
    </row>
    <row r="6610" spans="1:3">
      <c r="A6610" s="20">
        <v>41915</v>
      </c>
      <c r="B6610" s="35" t="s">
        <v>364</v>
      </c>
      <c r="C6610" s="37">
        <v>7.7</v>
      </c>
    </row>
    <row r="6611" spans="1:3">
      <c r="A6611" s="20">
        <v>41915</v>
      </c>
      <c r="B6611" s="35" t="s">
        <v>365</v>
      </c>
      <c r="C6611" s="37">
        <v>8</v>
      </c>
    </row>
    <row r="6612" spans="1:3">
      <c r="A6612" s="20">
        <v>41915</v>
      </c>
      <c r="B6612" s="35" t="s">
        <v>366</v>
      </c>
      <c r="C6612" s="37">
        <v>9.8000000000000007</v>
      </c>
    </row>
    <row r="6613" spans="1:3">
      <c r="A6613" s="20">
        <v>41915</v>
      </c>
      <c r="B6613" s="35" t="s">
        <v>367</v>
      </c>
      <c r="C6613" s="37">
        <v>12</v>
      </c>
    </row>
    <row r="6614" spans="1:3">
      <c r="A6614" s="20">
        <v>41915</v>
      </c>
      <c r="B6614" s="35" t="s">
        <v>368</v>
      </c>
      <c r="C6614" s="37">
        <v>13.8</v>
      </c>
    </row>
    <row r="6615" spans="1:3">
      <c r="A6615" s="20">
        <v>41915</v>
      </c>
      <c r="B6615" s="35" t="s">
        <v>369</v>
      </c>
      <c r="C6615" s="37">
        <v>17.7</v>
      </c>
    </row>
    <row r="6616" spans="1:3">
      <c r="A6616" s="20">
        <v>41915</v>
      </c>
      <c r="B6616" s="35" t="s">
        <v>370</v>
      </c>
      <c r="C6616" s="37">
        <v>20.5</v>
      </c>
    </row>
    <row r="6617" spans="1:3">
      <c r="A6617" s="20">
        <v>41915</v>
      </c>
      <c r="B6617" s="35" t="s">
        <v>371</v>
      </c>
      <c r="C6617" s="37">
        <v>23.5</v>
      </c>
    </row>
    <row r="6618" spans="1:3">
      <c r="A6618" s="20">
        <v>41915</v>
      </c>
      <c r="B6618" s="35" t="s">
        <v>372</v>
      </c>
      <c r="C6618" s="37">
        <v>24.8</v>
      </c>
    </row>
    <row r="6619" spans="1:3">
      <c r="A6619" s="20">
        <v>41915</v>
      </c>
      <c r="B6619" s="35" t="s">
        <v>373</v>
      </c>
      <c r="C6619" s="37">
        <v>23.8</v>
      </c>
    </row>
    <row r="6620" spans="1:3">
      <c r="A6620" s="20">
        <v>41915</v>
      </c>
      <c r="B6620" s="35" t="s">
        <v>374</v>
      </c>
      <c r="C6620" s="37">
        <v>21.9</v>
      </c>
    </row>
    <row r="6621" spans="1:3">
      <c r="A6621" s="20">
        <v>41915</v>
      </c>
      <c r="B6621" s="35" t="s">
        <v>375</v>
      </c>
      <c r="C6621" s="37">
        <v>19.600000000000001</v>
      </c>
    </row>
    <row r="6622" spans="1:3">
      <c r="A6622" s="20">
        <v>41915</v>
      </c>
      <c r="B6622" s="35" t="s">
        <v>376</v>
      </c>
      <c r="C6622" s="37">
        <v>17.8</v>
      </c>
    </row>
    <row r="6623" spans="1:3">
      <c r="A6623" s="20">
        <v>41915</v>
      </c>
      <c r="B6623" s="35" t="s">
        <v>377</v>
      </c>
      <c r="C6623" s="37">
        <v>15.3</v>
      </c>
    </row>
    <row r="6624" spans="1:3">
      <c r="A6624" s="20">
        <v>41915</v>
      </c>
      <c r="B6624" s="35" t="s">
        <v>378</v>
      </c>
      <c r="C6624" s="37">
        <v>14.8</v>
      </c>
    </row>
    <row r="6625" spans="1:3">
      <c r="A6625" s="20">
        <v>41915</v>
      </c>
      <c r="B6625" s="35" t="s">
        <v>379</v>
      </c>
      <c r="C6625" s="37">
        <v>14.8</v>
      </c>
    </row>
    <row r="6626" spans="1:3">
      <c r="A6626" s="20">
        <v>41915</v>
      </c>
      <c r="B6626" s="35" t="s">
        <v>380</v>
      </c>
      <c r="C6626" s="37">
        <v>14.6</v>
      </c>
    </row>
    <row r="6627" spans="1:3">
      <c r="A6627" s="20">
        <v>41915</v>
      </c>
      <c r="B6627" s="35" t="s">
        <v>381</v>
      </c>
      <c r="C6627" s="37">
        <v>14.3</v>
      </c>
    </row>
    <row r="6628" spans="1:3">
      <c r="A6628" s="20">
        <v>41915</v>
      </c>
      <c r="B6628" s="35" t="s">
        <v>382</v>
      </c>
      <c r="C6628" s="37">
        <v>14.1</v>
      </c>
    </row>
    <row r="6629" spans="1:3">
      <c r="A6629" s="20">
        <v>41915</v>
      </c>
      <c r="B6629" s="35" t="s">
        <v>383</v>
      </c>
      <c r="C6629" s="37">
        <v>13.6</v>
      </c>
    </row>
    <row r="6630" spans="1:3">
      <c r="A6630" s="20">
        <v>41916</v>
      </c>
      <c r="B6630" s="35" t="s">
        <v>360</v>
      </c>
      <c r="C6630" s="37">
        <v>13.4</v>
      </c>
    </row>
    <row r="6631" spans="1:3">
      <c r="A6631" s="20">
        <v>41916</v>
      </c>
      <c r="B6631" s="35" t="s">
        <v>361</v>
      </c>
      <c r="C6631" s="37">
        <v>13.2</v>
      </c>
    </row>
    <row r="6632" spans="1:3">
      <c r="A6632" s="20">
        <v>41916</v>
      </c>
      <c r="B6632" s="35" t="s">
        <v>362</v>
      </c>
      <c r="C6632" s="37">
        <v>13.2</v>
      </c>
    </row>
    <row r="6633" spans="1:3">
      <c r="A6633" s="20">
        <v>41916</v>
      </c>
      <c r="B6633" s="35" t="s">
        <v>363</v>
      </c>
      <c r="C6633" s="37">
        <v>12.2</v>
      </c>
    </row>
    <row r="6634" spans="1:3">
      <c r="A6634" s="20">
        <v>41916</v>
      </c>
      <c r="B6634" s="35" t="s">
        <v>364</v>
      </c>
      <c r="C6634" s="37">
        <v>11.6</v>
      </c>
    </row>
    <row r="6635" spans="1:3">
      <c r="A6635" s="20">
        <v>41916</v>
      </c>
      <c r="B6635" s="35" t="s">
        <v>365</v>
      </c>
      <c r="C6635" s="37">
        <v>11.1</v>
      </c>
    </row>
    <row r="6636" spans="1:3">
      <c r="A6636" s="20">
        <v>41916</v>
      </c>
      <c r="B6636" s="35" t="s">
        <v>366</v>
      </c>
      <c r="C6636" s="37">
        <v>11.3</v>
      </c>
    </row>
    <row r="6637" spans="1:3">
      <c r="A6637" s="20">
        <v>41916</v>
      </c>
      <c r="B6637" s="35" t="s">
        <v>367</v>
      </c>
      <c r="C6637" s="37">
        <v>11</v>
      </c>
    </row>
    <row r="6638" spans="1:3">
      <c r="A6638" s="20">
        <v>41916</v>
      </c>
      <c r="B6638" s="35" t="s">
        <v>368</v>
      </c>
      <c r="C6638" s="37">
        <v>11.5</v>
      </c>
    </row>
    <row r="6639" spans="1:3">
      <c r="A6639" s="20">
        <v>41916</v>
      </c>
      <c r="B6639" s="35" t="s">
        <v>369</v>
      </c>
      <c r="C6639" s="37">
        <v>11.9</v>
      </c>
    </row>
    <row r="6640" spans="1:3">
      <c r="A6640" s="20">
        <v>41916</v>
      </c>
      <c r="B6640" s="35" t="s">
        <v>370</v>
      </c>
      <c r="C6640" s="37">
        <v>11.6</v>
      </c>
    </row>
    <row r="6641" spans="1:3">
      <c r="A6641" s="20">
        <v>41916</v>
      </c>
      <c r="B6641" s="35" t="s">
        <v>371</v>
      </c>
      <c r="C6641" s="37">
        <v>11.4</v>
      </c>
    </row>
    <row r="6642" spans="1:3">
      <c r="A6642" s="20">
        <v>41916</v>
      </c>
      <c r="B6642" s="35" t="s">
        <v>372</v>
      </c>
      <c r="C6642" s="37">
        <v>11.3</v>
      </c>
    </row>
    <row r="6643" spans="1:3">
      <c r="A6643" s="20">
        <v>41916</v>
      </c>
      <c r="B6643" s="35" t="s">
        <v>373</v>
      </c>
      <c r="C6643" s="37">
        <v>11.3</v>
      </c>
    </row>
    <row r="6644" spans="1:3">
      <c r="A6644" s="20">
        <v>41916</v>
      </c>
      <c r="B6644" s="35" t="s">
        <v>374</v>
      </c>
      <c r="C6644" s="37">
        <v>10.7</v>
      </c>
    </row>
    <row r="6645" spans="1:3">
      <c r="A6645" s="20">
        <v>41916</v>
      </c>
      <c r="B6645" s="35" t="s">
        <v>375</v>
      </c>
      <c r="C6645" s="37">
        <v>9.1999999999999993</v>
      </c>
    </row>
    <row r="6646" spans="1:3">
      <c r="A6646" s="20">
        <v>41916</v>
      </c>
      <c r="B6646" s="35" t="s">
        <v>376</v>
      </c>
      <c r="C6646" s="37">
        <v>9</v>
      </c>
    </row>
    <row r="6647" spans="1:3">
      <c r="A6647" s="20">
        <v>41916</v>
      </c>
      <c r="B6647" s="35" t="s">
        <v>377</v>
      </c>
      <c r="C6647" s="37">
        <v>8.6</v>
      </c>
    </row>
    <row r="6648" spans="1:3">
      <c r="A6648" s="20">
        <v>41916</v>
      </c>
      <c r="B6648" s="35" t="s">
        <v>378</v>
      </c>
      <c r="C6648" s="37">
        <v>8.1999999999999993</v>
      </c>
    </row>
    <row r="6649" spans="1:3">
      <c r="A6649" s="20">
        <v>41916</v>
      </c>
      <c r="B6649" s="35" t="s">
        <v>379</v>
      </c>
      <c r="C6649" s="37">
        <v>7.8</v>
      </c>
    </row>
    <row r="6650" spans="1:3">
      <c r="A6650" s="20">
        <v>41916</v>
      </c>
      <c r="B6650" s="35" t="s">
        <v>380</v>
      </c>
      <c r="C6650" s="37">
        <v>7.2</v>
      </c>
    </row>
    <row r="6651" spans="1:3">
      <c r="A6651" s="20">
        <v>41916</v>
      </c>
      <c r="B6651" s="35" t="s">
        <v>381</v>
      </c>
      <c r="C6651" s="37">
        <v>7</v>
      </c>
    </row>
    <row r="6652" spans="1:3">
      <c r="A6652" s="20">
        <v>41916</v>
      </c>
      <c r="B6652" s="35" t="s">
        <v>382</v>
      </c>
      <c r="C6652" s="37">
        <v>5</v>
      </c>
    </row>
    <row r="6653" spans="1:3">
      <c r="A6653" s="20">
        <v>41916</v>
      </c>
      <c r="B6653" s="35" t="s">
        <v>383</v>
      </c>
      <c r="C6653" s="37">
        <v>5.8</v>
      </c>
    </row>
    <row r="6654" spans="1:3">
      <c r="A6654" s="20">
        <v>41917</v>
      </c>
      <c r="B6654" s="35" t="s">
        <v>360</v>
      </c>
      <c r="C6654" s="37">
        <v>4.4000000000000004</v>
      </c>
    </row>
    <row r="6655" spans="1:3">
      <c r="A6655" s="20">
        <v>41917</v>
      </c>
      <c r="B6655" s="35" t="s">
        <v>361</v>
      </c>
      <c r="C6655" s="37">
        <v>4.4000000000000004</v>
      </c>
    </row>
    <row r="6656" spans="1:3">
      <c r="A6656" s="20">
        <v>41917</v>
      </c>
      <c r="B6656" s="35" t="s">
        <v>362</v>
      </c>
      <c r="C6656" s="37">
        <v>3.7</v>
      </c>
    </row>
    <row r="6657" spans="1:3">
      <c r="A6657" s="20">
        <v>41917</v>
      </c>
      <c r="B6657" s="35" t="s">
        <v>363</v>
      </c>
      <c r="C6657" s="37">
        <v>2.4</v>
      </c>
    </row>
    <row r="6658" spans="1:3">
      <c r="A6658" s="20">
        <v>41917</v>
      </c>
      <c r="B6658" s="35" t="s">
        <v>364</v>
      </c>
      <c r="C6658" s="37">
        <v>2.8</v>
      </c>
    </row>
    <row r="6659" spans="1:3">
      <c r="A6659" s="20">
        <v>41917</v>
      </c>
      <c r="B6659" s="35" t="s">
        <v>365</v>
      </c>
      <c r="C6659" s="37">
        <v>3.2</v>
      </c>
    </row>
    <row r="6660" spans="1:3">
      <c r="A6660" s="20">
        <v>41917</v>
      </c>
      <c r="B6660" s="35" t="s">
        <v>366</v>
      </c>
      <c r="C6660" s="37">
        <v>5.4</v>
      </c>
    </row>
    <row r="6661" spans="1:3">
      <c r="A6661" s="20">
        <v>41917</v>
      </c>
      <c r="B6661" s="35" t="s">
        <v>367</v>
      </c>
      <c r="C6661" s="37">
        <v>8.1</v>
      </c>
    </row>
    <row r="6662" spans="1:3">
      <c r="A6662" s="20">
        <v>41917</v>
      </c>
      <c r="B6662" s="35" t="s">
        <v>368</v>
      </c>
      <c r="C6662" s="37">
        <v>10</v>
      </c>
    </row>
    <row r="6663" spans="1:3">
      <c r="A6663" s="20">
        <v>41917</v>
      </c>
      <c r="B6663" s="35" t="s">
        <v>369</v>
      </c>
      <c r="C6663" s="37">
        <v>11.4</v>
      </c>
    </row>
    <row r="6664" spans="1:3">
      <c r="A6664" s="20">
        <v>41917</v>
      </c>
      <c r="B6664" s="35" t="s">
        <v>370</v>
      </c>
      <c r="C6664" s="37">
        <v>12.4</v>
      </c>
    </row>
    <row r="6665" spans="1:3">
      <c r="A6665" s="20">
        <v>41917</v>
      </c>
      <c r="B6665" s="35" t="s">
        <v>371</v>
      </c>
      <c r="C6665" s="37">
        <v>11.2</v>
      </c>
    </row>
    <row r="6666" spans="1:3">
      <c r="A6666" s="20">
        <v>41917</v>
      </c>
      <c r="B6666" s="35" t="s">
        <v>372</v>
      </c>
      <c r="C6666" s="37">
        <v>12.7</v>
      </c>
    </row>
    <row r="6667" spans="1:3">
      <c r="A6667" s="20">
        <v>41917</v>
      </c>
      <c r="B6667" s="35" t="s">
        <v>373</v>
      </c>
      <c r="C6667" s="37">
        <v>11.4</v>
      </c>
    </row>
    <row r="6668" spans="1:3">
      <c r="A6668" s="20">
        <v>41917</v>
      </c>
      <c r="B6668" s="35" t="s">
        <v>374</v>
      </c>
      <c r="C6668" s="37">
        <v>10.9</v>
      </c>
    </row>
    <row r="6669" spans="1:3">
      <c r="A6669" s="20">
        <v>41917</v>
      </c>
      <c r="B6669" s="35" t="s">
        <v>375</v>
      </c>
      <c r="C6669" s="37">
        <v>10.5</v>
      </c>
    </row>
    <row r="6670" spans="1:3">
      <c r="A6670" s="20">
        <v>41917</v>
      </c>
      <c r="B6670" s="35" t="s">
        <v>376</v>
      </c>
      <c r="C6670" s="37">
        <v>8.6</v>
      </c>
    </row>
    <row r="6671" spans="1:3">
      <c r="A6671" s="20">
        <v>41917</v>
      </c>
      <c r="B6671" s="35" t="s">
        <v>377</v>
      </c>
      <c r="C6671" s="37">
        <v>7.6</v>
      </c>
    </row>
    <row r="6672" spans="1:3">
      <c r="A6672" s="20">
        <v>41917</v>
      </c>
      <c r="B6672" s="35" t="s">
        <v>378</v>
      </c>
      <c r="C6672" s="37">
        <v>7.8</v>
      </c>
    </row>
    <row r="6673" spans="1:3">
      <c r="A6673" s="20">
        <v>41917</v>
      </c>
      <c r="B6673" s="35" t="s">
        <v>379</v>
      </c>
      <c r="C6673" s="37">
        <v>7</v>
      </c>
    </row>
    <row r="6674" spans="1:3">
      <c r="A6674" s="20">
        <v>41917</v>
      </c>
      <c r="B6674" s="35" t="s">
        <v>380</v>
      </c>
      <c r="C6674" s="37">
        <v>5.6</v>
      </c>
    </row>
    <row r="6675" spans="1:3">
      <c r="A6675" s="20">
        <v>41917</v>
      </c>
      <c r="B6675" s="35" t="s">
        <v>381</v>
      </c>
      <c r="C6675" s="37">
        <v>4.5</v>
      </c>
    </row>
    <row r="6676" spans="1:3">
      <c r="A6676" s="20">
        <v>41917</v>
      </c>
      <c r="B6676" s="35" t="s">
        <v>382</v>
      </c>
      <c r="C6676" s="37">
        <v>4.5999999999999996</v>
      </c>
    </row>
    <row r="6677" spans="1:3">
      <c r="A6677" s="20">
        <v>41917</v>
      </c>
      <c r="B6677" s="35" t="s">
        <v>383</v>
      </c>
      <c r="C6677" s="37">
        <v>3.7</v>
      </c>
    </row>
    <row r="6678" spans="1:3">
      <c r="A6678" s="20">
        <v>41918</v>
      </c>
      <c r="B6678" s="35" t="s">
        <v>360</v>
      </c>
      <c r="C6678" s="37">
        <v>2.7</v>
      </c>
    </row>
    <row r="6679" spans="1:3">
      <c r="A6679" s="20">
        <v>41918</v>
      </c>
      <c r="B6679" s="35" t="s">
        <v>361</v>
      </c>
      <c r="C6679" s="37">
        <v>2.2000000000000002</v>
      </c>
    </row>
    <row r="6680" spans="1:3">
      <c r="A6680" s="20">
        <v>41918</v>
      </c>
      <c r="B6680" s="35" t="s">
        <v>362</v>
      </c>
      <c r="C6680" s="37">
        <v>1.6</v>
      </c>
    </row>
    <row r="6681" spans="1:3">
      <c r="A6681" s="20">
        <v>41918</v>
      </c>
      <c r="B6681" s="35" t="s">
        <v>363</v>
      </c>
      <c r="C6681" s="37">
        <v>0.9</v>
      </c>
    </row>
    <row r="6682" spans="1:3">
      <c r="A6682" s="20">
        <v>41918</v>
      </c>
      <c r="B6682" s="35" t="s">
        <v>364</v>
      </c>
      <c r="C6682" s="37">
        <v>0.9</v>
      </c>
    </row>
    <row r="6683" spans="1:3">
      <c r="A6683" s="20">
        <v>41918</v>
      </c>
      <c r="B6683" s="35" t="s">
        <v>365</v>
      </c>
      <c r="C6683" s="37">
        <v>1.1000000000000001</v>
      </c>
    </row>
    <row r="6684" spans="1:3">
      <c r="A6684" s="20">
        <v>41918</v>
      </c>
      <c r="B6684" s="35" t="s">
        <v>366</v>
      </c>
      <c r="C6684" s="37">
        <v>3.2</v>
      </c>
    </row>
    <row r="6685" spans="1:3">
      <c r="A6685" s="20">
        <v>41918</v>
      </c>
      <c r="B6685" s="35" t="s">
        <v>367</v>
      </c>
      <c r="C6685" s="37">
        <v>6.1</v>
      </c>
    </row>
    <row r="6686" spans="1:3">
      <c r="A6686" s="20">
        <v>41918</v>
      </c>
      <c r="B6686" s="35" t="s">
        <v>368</v>
      </c>
      <c r="C6686" s="37">
        <v>10</v>
      </c>
    </row>
    <row r="6687" spans="1:3">
      <c r="A6687" s="20">
        <v>41918</v>
      </c>
      <c r="B6687" s="35" t="s">
        <v>369</v>
      </c>
      <c r="C6687" s="37">
        <v>13.2</v>
      </c>
    </row>
    <row r="6688" spans="1:3">
      <c r="A6688" s="20">
        <v>41918</v>
      </c>
      <c r="B6688" s="35" t="s">
        <v>370</v>
      </c>
      <c r="C6688" s="37">
        <v>14.4</v>
      </c>
    </row>
    <row r="6689" spans="1:3">
      <c r="A6689" s="20">
        <v>41918</v>
      </c>
      <c r="B6689" s="35" t="s">
        <v>371</v>
      </c>
      <c r="C6689" s="37">
        <v>14.5</v>
      </c>
    </row>
    <row r="6690" spans="1:3">
      <c r="A6690" s="20">
        <v>41918</v>
      </c>
      <c r="B6690" s="35" t="s">
        <v>372</v>
      </c>
      <c r="C6690" s="37">
        <v>14.7</v>
      </c>
    </row>
    <row r="6691" spans="1:3">
      <c r="A6691" s="20">
        <v>41918</v>
      </c>
      <c r="B6691" s="35" t="s">
        <v>373</v>
      </c>
      <c r="C6691" s="37">
        <v>13.6</v>
      </c>
    </row>
    <row r="6692" spans="1:3">
      <c r="A6692" s="20">
        <v>41918</v>
      </c>
      <c r="B6692" s="35" t="s">
        <v>374</v>
      </c>
      <c r="C6692" s="37">
        <v>13.4</v>
      </c>
    </row>
    <row r="6693" spans="1:3">
      <c r="A6693" s="20">
        <v>41918</v>
      </c>
      <c r="B6693" s="35" t="s">
        <v>375</v>
      </c>
      <c r="C6693" s="37">
        <v>12</v>
      </c>
    </row>
    <row r="6694" spans="1:3">
      <c r="A6694" s="20">
        <v>41918</v>
      </c>
      <c r="B6694" s="35" t="s">
        <v>376</v>
      </c>
      <c r="C6694" s="37">
        <v>10.7</v>
      </c>
    </row>
    <row r="6695" spans="1:3">
      <c r="A6695" s="20">
        <v>41918</v>
      </c>
      <c r="B6695" s="35" t="s">
        <v>377</v>
      </c>
      <c r="C6695" s="37">
        <v>8.9</v>
      </c>
    </row>
    <row r="6696" spans="1:3">
      <c r="A6696" s="20">
        <v>41918</v>
      </c>
      <c r="B6696" s="35" t="s">
        <v>378</v>
      </c>
      <c r="C6696" s="37">
        <v>7.7</v>
      </c>
    </row>
    <row r="6697" spans="1:3">
      <c r="A6697" s="20">
        <v>41918</v>
      </c>
      <c r="B6697" s="35" t="s">
        <v>379</v>
      </c>
      <c r="C6697" s="37">
        <v>7.3</v>
      </c>
    </row>
    <row r="6698" spans="1:3">
      <c r="A6698" s="20">
        <v>41918</v>
      </c>
      <c r="B6698" s="35" t="s">
        <v>380</v>
      </c>
      <c r="C6698" s="37">
        <v>7.2</v>
      </c>
    </row>
    <row r="6699" spans="1:3">
      <c r="A6699" s="20">
        <v>41918</v>
      </c>
      <c r="B6699" s="35" t="s">
        <v>381</v>
      </c>
      <c r="C6699" s="37">
        <v>6.8</v>
      </c>
    </row>
    <row r="6700" spans="1:3">
      <c r="A6700" s="20">
        <v>41918</v>
      </c>
      <c r="B6700" s="35" t="s">
        <v>382</v>
      </c>
      <c r="C6700" s="37">
        <v>6.4</v>
      </c>
    </row>
    <row r="6701" spans="1:3">
      <c r="A6701" s="20">
        <v>41918</v>
      </c>
      <c r="B6701" s="35" t="s">
        <v>383</v>
      </c>
      <c r="C6701" s="37">
        <v>5.5</v>
      </c>
    </row>
    <row r="6702" spans="1:3">
      <c r="A6702" s="20">
        <v>41919</v>
      </c>
      <c r="B6702" s="35" t="s">
        <v>360</v>
      </c>
      <c r="C6702" s="37">
        <v>4.7</v>
      </c>
    </row>
    <row r="6703" spans="1:3">
      <c r="A6703" s="20">
        <v>41919</v>
      </c>
      <c r="B6703" s="35" t="s">
        <v>361</v>
      </c>
      <c r="C6703" s="37">
        <v>3.7</v>
      </c>
    </row>
    <row r="6704" spans="1:3">
      <c r="A6704" s="20">
        <v>41919</v>
      </c>
      <c r="B6704" s="35" t="s">
        <v>362</v>
      </c>
      <c r="C6704" s="37">
        <v>3.2</v>
      </c>
    </row>
    <row r="6705" spans="1:3">
      <c r="A6705" s="20">
        <v>41919</v>
      </c>
      <c r="B6705" s="35" t="s">
        <v>363</v>
      </c>
      <c r="C6705" s="37">
        <v>2.6</v>
      </c>
    </row>
    <row r="6706" spans="1:3">
      <c r="A6706" s="20">
        <v>41919</v>
      </c>
      <c r="B6706" s="35" t="s">
        <v>364</v>
      </c>
      <c r="C6706" s="37">
        <v>2.6</v>
      </c>
    </row>
    <row r="6707" spans="1:3">
      <c r="A6707" s="20">
        <v>41919</v>
      </c>
      <c r="B6707" s="35" t="s">
        <v>365</v>
      </c>
      <c r="C6707" s="37">
        <v>2.2999999999999998</v>
      </c>
    </row>
    <row r="6708" spans="1:3">
      <c r="A6708" s="20">
        <v>41919</v>
      </c>
      <c r="B6708" s="35" t="s">
        <v>366</v>
      </c>
      <c r="C6708" s="37">
        <v>4.3</v>
      </c>
    </row>
    <row r="6709" spans="1:3">
      <c r="A6709" s="20">
        <v>41919</v>
      </c>
      <c r="B6709" s="35" t="s">
        <v>367</v>
      </c>
      <c r="C6709" s="37">
        <v>7.1</v>
      </c>
    </row>
    <row r="6710" spans="1:3">
      <c r="A6710" s="20">
        <v>41919</v>
      </c>
      <c r="B6710" s="35" t="s">
        <v>368</v>
      </c>
      <c r="C6710" s="37">
        <v>11.1</v>
      </c>
    </row>
    <row r="6711" spans="1:3">
      <c r="A6711" s="20">
        <v>41919</v>
      </c>
      <c r="B6711" s="35" t="s">
        <v>369</v>
      </c>
      <c r="C6711" s="37">
        <v>14.3</v>
      </c>
    </row>
    <row r="6712" spans="1:3">
      <c r="A6712" s="20">
        <v>41919</v>
      </c>
      <c r="B6712" s="35" t="s">
        <v>370</v>
      </c>
      <c r="C6712" s="37">
        <v>15.6</v>
      </c>
    </row>
    <row r="6713" spans="1:3">
      <c r="A6713" s="20">
        <v>41919</v>
      </c>
      <c r="B6713" s="35" t="s">
        <v>371</v>
      </c>
      <c r="C6713" s="37">
        <v>16.2</v>
      </c>
    </row>
    <row r="6714" spans="1:3">
      <c r="A6714" s="20">
        <v>41919</v>
      </c>
      <c r="B6714" s="35" t="s">
        <v>372</v>
      </c>
      <c r="C6714" s="37">
        <v>16.2</v>
      </c>
    </row>
    <row r="6715" spans="1:3">
      <c r="A6715" s="20">
        <v>41919</v>
      </c>
      <c r="B6715" s="35" t="s">
        <v>373</v>
      </c>
      <c r="C6715" s="37">
        <v>16.2</v>
      </c>
    </row>
    <row r="6716" spans="1:3">
      <c r="A6716" s="20">
        <v>41919</v>
      </c>
      <c r="B6716" s="35" t="s">
        <v>374</v>
      </c>
      <c r="C6716" s="37">
        <v>15.6</v>
      </c>
    </row>
    <row r="6717" spans="1:3">
      <c r="A6717" s="20">
        <v>41919</v>
      </c>
      <c r="B6717" s="35" t="s">
        <v>375</v>
      </c>
      <c r="C6717" s="37">
        <v>14.2</v>
      </c>
    </row>
    <row r="6718" spans="1:3">
      <c r="A6718" s="20">
        <v>41919</v>
      </c>
      <c r="B6718" s="35" t="s">
        <v>376</v>
      </c>
      <c r="C6718" s="37">
        <v>11.8</v>
      </c>
    </row>
    <row r="6719" spans="1:3">
      <c r="A6719" s="20">
        <v>41919</v>
      </c>
      <c r="B6719" s="35" t="s">
        <v>377</v>
      </c>
      <c r="C6719" s="37">
        <v>10.199999999999999</v>
      </c>
    </row>
    <row r="6720" spans="1:3">
      <c r="A6720" s="20">
        <v>41919</v>
      </c>
      <c r="B6720" s="35" t="s">
        <v>378</v>
      </c>
      <c r="C6720" s="37">
        <v>7.7</v>
      </c>
    </row>
    <row r="6721" spans="1:3">
      <c r="A6721" s="20">
        <v>41919</v>
      </c>
      <c r="B6721" s="35" t="s">
        <v>379</v>
      </c>
      <c r="C6721" s="37">
        <v>6.7</v>
      </c>
    </row>
    <row r="6722" spans="1:3">
      <c r="A6722" s="20">
        <v>41919</v>
      </c>
      <c r="B6722" s="35" t="s">
        <v>380</v>
      </c>
      <c r="C6722" s="37">
        <v>6.4</v>
      </c>
    </row>
    <row r="6723" spans="1:3">
      <c r="A6723" s="20">
        <v>41919</v>
      </c>
      <c r="B6723" s="35" t="s">
        <v>381</v>
      </c>
      <c r="C6723" s="37">
        <v>5.8</v>
      </c>
    </row>
    <row r="6724" spans="1:3">
      <c r="A6724" s="20">
        <v>41919</v>
      </c>
      <c r="B6724" s="35" t="s">
        <v>382</v>
      </c>
      <c r="C6724" s="37">
        <v>4.0999999999999996</v>
      </c>
    </row>
    <row r="6725" spans="1:3">
      <c r="A6725" s="20">
        <v>41919</v>
      </c>
      <c r="B6725" s="35" t="s">
        <v>383</v>
      </c>
      <c r="C6725" s="37">
        <v>4.5</v>
      </c>
    </row>
    <row r="6726" spans="1:3">
      <c r="A6726" s="20">
        <v>41920</v>
      </c>
      <c r="B6726" s="35" t="s">
        <v>360</v>
      </c>
      <c r="C6726" s="37">
        <v>3.3</v>
      </c>
    </row>
    <row r="6727" spans="1:3">
      <c r="A6727" s="20">
        <v>41920</v>
      </c>
      <c r="B6727" s="35" t="s">
        <v>361</v>
      </c>
      <c r="C6727" s="37">
        <v>2.9</v>
      </c>
    </row>
    <row r="6728" spans="1:3">
      <c r="A6728" s="20">
        <v>41920</v>
      </c>
      <c r="B6728" s="35" t="s">
        <v>362</v>
      </c>
      <c r="C6728" s="37">
        <v>1.9</v>
      </c>
    </row>
    <row r="6729" spans="1:3">
      <c r="A6729" s="20">
        <v>41920</v>
      </c>
      <c r="B6729" s="35" t="s">
        <v>363</v>
      </c>
      <c r="C6729" s="37">
        <v>1.7</v>
      </c>
    </row>
    <row r="6730" spans="1:3">
      <c r="A6730" s="20">
        <v>41920</v>
      </c>
      <c r="B6730" s="35" t="s">
        <v>364</v>
      </c>
      <c r="C6730" s="37">
        <v>1.8</v>
      </c>
    </row>
    <row r="6731" spans="1:3">
      <c r="A6731" s="20">
        <v>41920</v>
      </c>
      <c r="B6731" s="35" t="s">
        <v>365</v>
      </c>
      <c r="C6731" s="37">
        <v>1.9</v>
      </c>
    </row>
    <row r="6732" spans="1:3">
      <c r="A6732" s="20">
        <v>41920</v>
      </c>
      <c r="B6732" s="35" t="s">
        <v>366</v>
      </c>
      <c r="C6732" s="37">
        <v>4.2</v>
      </c>
    </row>
    <row r="6733" spans="1:3">
      <c r="A6733" s="20">
        <v>41920</v>
      </c>
      <c r="B6733" s="35" t="s">
        <v>367</v>
      </c>
      <c r="C6733" s="37">
        <v>6.8</v>
      </c>
    </row>
    <row r="6734" spans="1:3">
      <c r="A6734" s="20">
        <v>41920</v>
      </c>
      <c r="B6734" s="35" t="s">
        <v>368</v>
      </c>
      <c r="C6734" s="37">
        <v>13.2</v>
      </c>
    </row>
    <row r="6735" spans="1:3">
      <c r="A6735" s="20">
        <v>41920</v>
      </c>
      <c r="B6735" s="35" t="s">
        <v>369</v>
      </c>
      <c r="C6735" s="37">
        <v>14.6</v>
      </c>
    </row>
    <row r="6736" spans="1:3">
      <c r="A6736" s="20">
        <v>41920</v>
      </c>
      <c r="B6736" s="35" t="s">
        <v>370</v>
      </c>
      <c r="C6736" s="37">
        <v>15.1</v>
      </c>
    </row>
    <row r="6737" spans="1:3">
      <c r="A6737" s="20">
        <v>41920</v>
      </c>
      <c r="B6737" s="35" t="s">
        <v>371</v>
      </c>
      <c r="C6737" s="37">
        <v>15.7</v>
      </c>
    </row>
    <row r="6738" spans="1:3">
      <c r="A6738" s="20">
        <v>41920</v>
      </c>
      <c r="B6738" s="35" t="s">
        <v>372</v>
      </c>
      <c r="C6738" s="37">
        <v>15.7</v>
      </c>
    </row>
    <row r="6739" spans="1:3">
      <c r="A6739" s="20">
        <v>41920</v>
      </c>
      <c r="B6739" s="35" t="s">
        <v>373</v>
      </c>
      <c r="C6739" s="37">
        <v>15.1</v>
      </c>
    </row>
    <row r="6740" spans="1:3">
      <c r="A6740" s="20">
        <v>41920</v>
      </c>
      <c r="B6740" s="35" t="s">
        <v>374</v>
      </c>
      <c r="C6740" s="37">
        <v>14.1</v>
      </c>
    </row>
    <row r="6741" spans="1:3">
      <c r="A6741" s="20">
        <v>41920</v>
      </c>
      <c r="B6741" s="35" t="s">
        <v>375</v>
      </c>
      <c r="C6741" s="37">
        <v>13.1</v>
      </c>
    </row>
    <row r="6742" spans="1:3">
      <c r="A6742" s="20">
        <v>41920</v>
      </c>
      <c r="B6742" s="35" t="s">
        <v>376</v>
      </c>
      <c r="C6742" s="37">
        <v>12.6</v>
      </c>
    </row>
    <row r="6743" spans="1:3">
      <c r="A6743" s="20">
        <v>41920</v>
      </c>
      <c r="B6743" s="35" t="s">
        <v>377</v>
      </c>
      <c r="C6743" s="37">
        <v>12</v>
      </c>
    </row>
    <row r="6744" spans="1:3">
      <c r="A6744" s="20">
        <v>41920</v>
      </c>
      <c r="B6744" s="35" t="s">
        <v>378</v>
      </c>
      <c r="C6744" s="37">
        <v>11.6</v>
      </c>
    </row>
    <row r="6745" spans="1:3">
      <c r="A6745" s="20">
        <v>41920</v>
      </c>
      <c r="B6745" s="35" t="s">
        <v>379</v>
      </c>
      <c r="C6745" s="37">
        <v>11.3</v>
      </c>
    </row>
    <row r="6746" spans="1:3">
      <c r="A6746" s="20">
        <v>41920</v>
      </c>
      <c r="B6746" s="35" t="s">
        <v>380</v>
      </c>
      <c r="C6746" s="37">
        <v>10.6</v>
      </c>
    </row>
    <row r="6747" spans="1:3">
      <c r="A6747" s="20">
        <v>41920</v>
      </c>
      <c r="B6747" s="35" t="s">
        <v>381</v>
      </c>
      <c r="C6747" s="37">
        <v>10.5</v>
      </c>
    </row>
    <row r="6748" spans="1:3">
      <c r="A6748" s="20">
        <v>41920</v>
      </c>
      <c r="B6748" s="35" t="s">
        <v>382</v>
      </c>
      <c r="C6748" s="37">
        <v>9.4</v>
      </c>
    </row>
    <row r="6749" spans="1:3">
      <c r="A6749" s="20">
        <v>41920</v>
      </c>
      <c r="B6749" s="35" t="s">
        <v>383</v>
      </c>
      <c r="C6749" s="37">
        <v>8.4</v>
      </c>
    </row>
    <row r="6750" spans="1:3">
      <c r="A6750" s="20">
        <v>41921</v>
      </c>
      <c r="B6750" s="35" t="s">
        <v>360</v>
      </c>
      <c r="C6750" s="37">
        <v>8.1</v>
      </c>
    </row>
    <row r="6751" spans="1:3">
      <c r="A6751" s="20">
        <v>41921</v>
      </c>
      <c r="B6751" s="35" t="s">
        <v>361</v>
      </c>
      <c r="C6751" s="37">
        <v>8</v>
      </c>
    </row>
    <row r="6752" spans="1:3">
      <c r="A6752" s="20">
        <v>41921</v>
      </c>
      <c r="B6752" s="35" t="s">
        <v>362</v>
      </c>
      <c r="C6752" s="37">
        <v>7.9</v>
      </c>
    </row>
    <row r="6753" spans="1:3">
      <c r="A6753" s="20">
        <v>41921</v>
      </c>
      <c r="B6753" s="35" t="s">
        <v>363</v>
      </c>
      <c r="C6753" s="37">
        <v>7.7</v>
      </c>
    </row>
    <row r="6754" spans="1:3">
      <c r="A6754" s="20">
        <v>41921</v>
      </c>
      <c r="B6754" s="35" t="s">
        <v>364</v>
      </c>
      <c r="C6754" s="37">
        <v>7.6</v>
      </c>
    </row>
    <row r="6755" spans="1:3">
      <c r="A6755" s="20">
        <v>41921</v>
      </c>
      <c r="B6755" s="35" t="s">
        <v>365</v>
      </c>
      <c r="C6755" s="37">
        <v>7.5</v>
      </c>
    </row>
    <row r="6756" spans="1:3">
      <c r="A6756" s="20">
        <v>41921</v>
      </c>
      <c r="B6756" s="35" t="s">
        <v>366</v>
      </c>
      <c r="C6756" s="37">
        <v>8.5</v>
      </c>
    </row>
    <row r="6757" spans="1:3">
      <c r="A6757" s="20">
        <v>41921</v>
      </c>
      <c r="B6757" s="35" t="s">
        <v>367</v>
      </c>
      <c r="C6757" s="37">
        <v>9.4</v>
      </c>
    </row>
    <row r="6758" spans="1:3">
      <c r="A6758" s="20">
        <v>41921</v>
      </c>
      <c r="B6758" s="35" t="s">
        <v>368</v>
      </c>
      <c r="C6758" s="37">
        <v>12.1</v>
      </c>
    </row>
    <row r="6759" spans="1:3">
      <c r="A6759" s="20">
        <v>41921</v>
      </c>
      <c r="B6759" s="35" t="s">
        <v>369</v>
      </c>
      <c r="C6759" s="37">
        <v>15.5</v>
      </c>
    </row>
    <row r="6760" spans="1:3">
      <c r="A6760" s="20">
        <v>41921</v>
      </c>
      <c r="B6760" s="35" t="s">
        <v>370</v>
      </c>
      <c r="C6760" s="37">
        <v>15.9</v>
      </c>
    </row>
    <row r="6761" spans="1:3">
      <c r="A6761" s="20">
        <v>41921</v>
      </c>
      <c r="B6761" s="35" t="s">
        <v>371</v>
      </c>
      <c r="C6761" s="37">
        <v>15.6</v>
      </c>
    </row>
    <row r="6762" spans="1:3">
      <c r="A6762" s="20">
        <v>41921</v>
      </c>
      <c r="B6762" s="35" t="s">
        <v>372</v>
      </c>
      <c r="C6762" s="37">
        <v>14.9</v>
      </c>
    </row>
    <row r="6763" spans="1:3">
      <c r="A6763" s="20">
        <v>41921</v>
      </c>
      <c r="B6763" s="35" t="s">
        <v>373</v>
      </c>
      <c r="C6763" s="37">
        <v>14.2</v>
      </c>
    </row>
    <row r="6764" spans="1:3">
      <c r="A6764" s="20">
        <v>41921</v>
      </c>
      <c r="B6764" s="35" t="s">
        <v>374</v>
      </c>
      <c r="C6764" s="37">
        <v>13.8</v>
      </c>
    </row>
    <row r="6765" spans="1:3">
      <c r="A6765" s="20">
        <v>41921</v>
      </c>
      <c r="B6765" s="35" t="s">
        <v>375</v>
      </c>
      <c r="C6765" s="37">
        <v>13.6</v>
      </c>
    </row>
    <row r="6766" spans="1:3">
      <c r="A6766" s="20">
        <v>41921</v>
      </c>
      <c r="B6766" s="35" t="s">
        <v>376</v>
      </c>
      <c r="C6766" s="37">
        <v>13</v>
      </c>
    </row>
    <row r="6767" spans="1:3">
      <c r="A6767" s="20">
        <v>41921</v>
      </c>
      <c r="B6767" s="35" t="s">
        <v>377</v>
      </c>
      <c r="C6767" s="37">
        <v>12.8</v>
      </c>
    </row>
    <row r="6768" spans="1:3">
      <c r="A6768" s="20">
        <v>41921</v>
      </c>
      <c r="B6768" s="35" t="s">
        <v>378</v>
      </c>
      <c r="C6768" s="37">
        <v>11</v>
      </c>
    </row>
    <row r="6769" spans="1:3">
      <c r="A6769" s="20">
        <v>41921</v>
      </c>
      <c r="B6769" s="35" t="s">
        <v>379</v>
      </c>
      <c r="C6769" s="37">
        <v>10.5</v>
      </c>
    </row>
    <row r="6770" spans="1:3">
      <c r="A6770" s="20">
        <v>41921</v>
      </c>
      <c r="B6770" s="35" t="s">
        <v>380</v>
      </c>
      <c r="C6770" s="37">
        <v>10.7</v>
      </c>
    </row>
    <row r="6771" spans="1:3">
      <c r="A6771" s="20">
        <v>41921</v>
      </c>
      <c r="B6771" s="35" t="s">
        <v>381</v>
      </c>
      <c r="C6771" s="37">
        <v>10.8</v>
      </c>
    </row>
    <row r="6772" spans="1:3">
      <c r="A6772" s="20">
        <v>41921</v>
      </c>
      <c r="B6772" s="35" t="s">
        <v>382</v>
      </c>
      <c r="C6772" s="37">
        <v>10.9</v>
      </c>
    </row>
    <row r="6773" spans="1:3">
      <c r="A6773" s="20">
        <v>41921</v>
      </c>
      <c r="B6773" s="35" t="s">
        <v>383</v>
      </c>
      <c r="C6773" s="37">
        <v>11.2</v>
      </c>
    </row>
    <row r="6774" spans="1:3">
      <c r="A6774" s="20">
        <v>41922</v>
      </c>
      <c r="B6774" s="35" t="s">
        <v>360</v>
      </c>
      <c r="C6774" s="37">
        <v>10.9</v>
      </c>
    </row>
    <row r="6775" spans="1:3">
      <c r="A6775" s="20">
        <v>41922</v>
      </c>
      <c r="B6775" s="35" t="s">
        <v>361</v>
      </c>
      <c r="C6775" s="37">
        <v>10.7</v>
      </c>
    </row>
    <row r="6776" spans="1:3">
      <c r="A6776" s="20">
        <v>41922</v>
      </c>
      <c r="B6776" s="35" t="s">
        <v>362</v>
      </c>
      <c r="C6776" s="37">
        <v>10.9</v>
      </c>
    </row>
    <row r="6777" spans="1:3">
      <c r="A6777" s="20">
        <v>41922</v>
      </c>
      <c r="B6777" s="35" t="s">
        <v>363</v>
      </c>
      <c r="C6777" s="37">
        <v>10.8</v>
      </c>
    </row>
    <row r="6778" spans="1:3">
      <c r="A6778" s="20">
        <v>41922</v>
      </c>
      <c r="B6778" s="35" t="s">
        <v>364</v>
      </c>
      <c r="C6778" s="37">
        <v>10.7</v>
      </c>
    </row>
    <row r="6779" spans="1:3">
      <c r="A6779" s="20">
        <v>41922</v>
      </c>
      <c r="B6779" s="35" t="s">
        <v>365</v>
      </c>
      <c r="C6779" s="37">
        <v>11</v>
      </c>
    </row>
    <row r="6780" spans="1:3">
      <c r="A6780" s="20">
        <v>41922</v>
      </c>
      <c r="B6780" s="35" t="s">
        <v>366</v>
      </c>
      <c r="C6780" s="37">
        <v>10.8</v>
      </c>
    </row>
    <row r="6781" spans="1:3">
      <c r="A6781" s="20">
        <v>41922</v>
      </c>
      <c r="B6781" s="35" t="s">
        <v>367</v>
      </c>
      <c r="C6781" s="37">
        <v>10.7</v>
      </c>
    </row>
    <row r="6782" spans="1:3">
      <c r="A6782" s="20">
        <v>41922</v>
      </c>
      <c r="B6782" s="35" t="s">
        <v>368</v>
      </c>
      <c r="C6782" s="37">
        <v>10.7</v>
      </c>
    </row>
    <row r="6783" spans="1:3">
      <c r="A6783" s="20">
        <v>41922</v>
      </c>
      <c r="B6783" s="35" t="s">
        <v>369</v>
      </c>
      <c r="C6783" s="37">
        <v>10.7</v>
      </c>
    </row>
    <row r="6784" spans="1:3">
      <c r="A6784" s="20">
        <v>41922</v>
      </c>
      <c r="B6784" s="35" t="s">
        <v>370</v>
      </c>
      <c r="C6784" s="37">
        <v>11.2</v>
      </c>
    </row>
    <row r="6785" spans="1:3">
      <c r="A6785" s="20">
        <v>41922</v>
      </c>
      <c r="B6785" s="35" t="s">
        <v>371</v>
      </c>
      <c r="C6785" s="37">
        <v>10.5</v>
      </c>
    </row>
    <row r="6786" spans="1:3">
      <c r="A6786" s="20">
        <v>41922</v>
      </c>
      <c r="B6786" s="35" t="s">
        <v>372</v>
      </c>
      <c r="C6786" s="37">
        <v>10.199999999999999</v>
      </c>
    </row>
    <row r="6787" spans="1:3">
      <c r="A6787" s="20">
        <v>41922</v>
      </c>
      <c r="B6787" s="35" t="s">
        <v>373</v>
      </c>
      <c r="C6787" s="37">
        <v>10</v>
      </c>
    </row>
    <row r="6788" spans="1:3">
      <c r="A6788" s="20">
        <v>41922</v>
      </c>
      <c r="B6788" s="35" t="s">
        <v>374</v>
      </c>
      <c r="C6788" s="37">
        <v>9.6999999999999993</v>
      </c>
    </row>
    <row r="6789" spans="1:3">
      <c r="A6789" s="20">
        <v>41922</v>
      </c>
      <c r="B6789" s="35" t="s">
        <v>375</v>
      </c>
      <c r="C6789" s="37">
        <v>9.4</v>
      </c>
    </row>
    <row r="6790" spans="1:3">
      <c r="A6790" s="20">
        <v>41922</v>
      </c>
      <c r="B6790" s="35" t="s">
        <v>376</v>
      </c>
      <c r="C6790" s="37">
        <v>9</v>
      </c>
    </row>
    <row r="6791" spans="1:3">
      <c r="A6791" s="20">
        <v>41922</v>
      </c>
      <c r="B6791" s="35" t="s">
        <v>377</v>
      </c>
      <c r="C6791" s="37">
        <v>8.6999999999999993</v>
      </c>
    </row>
    <row r="6792" spans="1:3">
      <c r="A6792" s="20">
        <v>41922</v>
      </c>
      <c r="B6792" s="35" t="s">
        <v>378</v>
      </c>
      <c r="C6792" s="37">
        <v>8.9</v>
      </c>
    </row>
    <row r="6793" spans="1:3">
      <c r="A6793" s="20">
        <v>41922</v>
      </c>
      <c r="B6793" s="35" t="s">
        <v>379</v>
      </c>
      <c r="C6793" s="37">
        <v>9</v>
      </c>
    </row>
    <row r="6794" spans="1:3">
      <c r="A6794" s="20">
        <v>41922</v>
      </c>
      <c r="B6794" s="35" t="s">
        <v>380</v>
      </c>
      <c r="C6794" s="37">
        <v>9.9</v>
      </c>
    </row>
    <row r="6795" spans="1:3">
      <c r="A6795" s="20">
        <v>41922</v>
      </c>
      <c r="B6795" s="35" t="s">
        <v>381</v>
      </c>
      <c r="C6795" s="37">
        <v>10.4</v>
      </c>
    </row>
    <row r="6796" spans="1:3">
      <c r="A6796" s="20">
        <v>41922</v>
      </c>
      <c r="B6796" s="35" t="s">
        <v>382</v>
      </c>
      <c r="C6796" s="37">
        <v>9.9</v>
      </c>
    </row>
    <row r="6797" spans="1:3">
      <c r="A6797" s="20">
        <v>41922</v>
      </c>
      <c r="B6797" s="35" t="s">
        <v>383</v>
      </c>
      <c r="C6797" s="37">
        <v>10</v>
      </c>
    </row>
    <row r="6798" spans="1:3">
      <c r="A6798" s="20">
        <v>41923</v>
      </c>
      <c r="B6798" s="35" t="s">
        <v>360</v>
      </c>
      <c r="C6798" s="37">
        <v>8.9</v>
      </c>
    </row>
    <row r="6799" spans="1:3">
      <c r="A6799" s="20">
        <v>41923</v>
      </c>
      <c r="B6799" s="35" t="s">
        <v>361</v>
      </c>
      <c r="C6799" s="37">
        <v>8.1999999999999993</v>
      </c>
    </row>
    <row r="6800" spans="1:3">
      <c r="A6800" s="20">
        <v>41923</v>
      </c>
      <c r="B6800" s="35" t="s">
        <v>362</v>
      </c>
      <c r="C6800" s="37">
        <v>7.3</v>
      </c>
    </row>
    <row r="6801" spans="1:3">
      <c r="A6801" s="20">
        <v>41923</v>
      </c>
      <c r="B6801" s="35" t="s">
        <v>363</v>
      </c>
      <c r="C6801" s="37">
        <v>6.3</v>
      </c>
    </row>
    <row r="6802" spans="1:3">
      <c r="A6802" s="20">
        <v>41923</v>
      </c>
      <c r="B6802" s="35" t="s">
        <v>364</v>
      </c>
      <c r="C6802" s="37">
        <v>5.3</v>
      </c>
    </row>
    <row r="6803" spans="1:3">
      <c r="A6803" s="20">
        <v>41923</v>
      </c>
      <c r="B6803" s="35" t="s">
        <v>365</v>
      </c>
      <c r="C6803" s="37">
        <v>5.3</v>
      </c>
    </row>
    <row r="6804" spans="1:3">
      <c r="A6804" s="20">
        <v>41923</v>
      </c>
      <c r="B6804" s="35" t="s">
        <v>366</v>
      </c>
      <c r="C6804" s="37">
        <v>7.4</v>
      </c>
    </row>
    <row r="6805" spans="1:3">
      <c r="A6805" s="20">
        <v>41923</v>
      </c>
      <c r="B6805" s="35" t="s">
        <v>367</v>
      </c>
      <c r="C6805" s="37">
        <v>10.5</v>
      </c>
    </row>
    <row r="6806" spans="1:3">
      <c r="A6806" s="20">
        <v>41923</v>
      </c>
      <c r="B6806" s="35" t="s">
        <v>368</v>
      </c>
      <c r="C6806" s="37">
        <v>12.4</v>
      </c>
    </row>
    <row r="6807" spans="1:3">
      <c r="A6807" s="20">
        <v>41923</v>
      </c>
      <c r="B6807" s="35" t="s">
        <v>369</v>
      </c>
      <c r="C6807" s="37">
        <v>15.7</v>
      </c>
    </row>
    <row r="6808" spans="1:3">
      <c r="A6808" s="20">
        <v>41923</v>
      </c>
      <c r="B6808" s="35" t="s">
        <v>370</v>
      </c>
      <c r="C6808" s="37">
        <v>17.600000000000001</v>
      </c>
    </row>
    <row r="6809" spans="1:3">
      <c r="A6809" s="20">
        <v>41923</v>
      </c>
      <c r="B6809" s="35" t="s">
        <v>371</v>
      </c>
      <c r="C6809" s="37">
        <v>19.3</v>
      </c>
    </row>
    <row r="6810" spans="1:3">
      <c r="A6810" s="20">
        <v>41923</v>
      </c>
      <c r="B6810" s="35" t="s">
        <v>372</v>
      </c>
      <c r="C6810" s="37">
        <v>19.5</v>
      </c>
    </row>
    <row r="6811" spans="1:3">
      <c r="A6811" s="20">
        <v>41923</v>
      </c>
      <c r="B6811" s="35" t="s">
        <v>373</v>
      </c>
      <c r="C6811" s="37">
        <v>19.2</v>
      </c>
    </row>
    <row r="6812" spans="1:3">
      <c r="A6812" s="20">
        <v>41923</v>
      </c>
      <c r="B6812" s="35" t="s">
        <v>374</v>
      </c>
      <c r="C6812" s="37">
        <v>19</v>
      </c>
    </row>
    <row r="6813" spans="1:3">
      <c r="A6813" s="20">
        <v>41923</v>
      </c>
      <c r="B6813" s="35" t="s">
        <v>375</v>
      </c>
      <c r="C6813" s="37">
        <v>17.7</v>
      </c>
    </row>
    <row r="6814" spans="1:3">
      <c r="A6814" s="20">
        <v>41923</v>
      </c>
      <c r="B6814" s="35" t="s">
        <v>376</v>
      </c>
      <c r="C6814" s="37">
        <v>15.6</v>
      </c>
    </row>
    <row r="6815" spans="1:3">
      <c r="A6815" s="20">
        <v>41923</v>
      </c>
      <c r="B6815" s="35" t="s">
        <v>377</v>
      </c>
      <c r="C6815" s="37">
        <v>14.3</v>
      </c>
    </row>
    <row r="6816" spans="1:3">
      <c r="A6816" s="20">
        <v>41923</v>
      </c>
      <c r="B6816" s="35" t="s">
        <v>378</v>
      </c>
      <c r="C6816" s="37">
        <v>12.1</v>
      </c>
    </row>
    <row r="6817" spans="1:3">
      <c r="A6817" s="20">
        <v>41923</v>
      </c>
      <c r="B6817" s="35" t="s">
        <v>379</v>
      </c>
      <c r="C6817" s="37">
        <v>11</v>
      </c>
    </row>
    <row r="6818" spans="1:3">
      <c r="A6818" s="20">
        <v>41923</v>
      </c>
      <c r="B6818" s="35" t="s">
        <v>380</v>
      </c>
      <c r="C6818" s="37">
        <v>9.6999999999999993</v>
      </c>
    </row>
    <row r="6819" spans="1:3">
      <c r="A6819" s="20">
        <v>41923</v>
      </c>
      <c r="B6819" s="35" t="s">
        <v>381</v>
      </c>
      <c r="C6819" s="37">
        <v>9</v>
      </c>
    </row>
    <row r="6820" spans="1:3">
      <c r="A6820" s="20">
        <v>41923</v>
      </c>
      <c r="B6820" s="35" t="s">
        <v>382</v>
      </c>
      <c r="C6820" s="37">
        <v>8.1</v>
      </c>
    </row>
    <row r="6821" spans="1:3">
      <c r="A6821" s="20">
        <v>41923</v>
      </c>
      <c r="B6821" s="35" t="s">
        <v>383</v>
      </c>
      <c r="C6821" s="37">
        <v>7.7</v>
      </c>
    </row>
    <row r="6822" spans="1:3">
      <c r="A6822" s="20">
        <v>41924</v>
      </c>
      <c r="B6822" s="35" t="s">
        <v>360</v>
      </c>
      <c r="C6822" s="37">
        <v>7.3</v>
      </c>
    </row>
    <row r="6823" spans="1:3">
      <c r="A6823" s="20">
        <v>41924</v>
      </c>
      <c r="B6823" s="35" t="s">
        <v>361</v>
      </c>
      <c r="C6823" s="37">
        <v>6.7</v>
      </c>
    </row>
    <row r="6824" spans="1:3">
      <c r="A6824" s="20">
        <v>41924</v>
      </c>
      <c r="B6824" s="35" t="s">
        <v>362</v>
      </c>
      <c r="C6824" s="37">
        <v>5.6</v>
      </c>
    </row>
    <row r="6825" spans="1:3">
      <c r="A6825" s="20">
        <v>41924</v>
      </c>
      <c r="B6825" s="35" t="s">
        <v>363</v>
      </c>
      <c r="C6825" s="37">
        <v>5.2</v>
      </c>
    </row>
    <row r="6826" spans="1:3">
      <c r="A6826" s="20">
        <v>41924</v>
      </c>
      <c r="B6826" s="35" t="s">
        <v>364</v>
      </c>
      <c r="C6826" s="37">
        <v>4.7</v>
      </c>
    </row>
    <row r="6827" spans="1:3">
      <c r="A6827" s="20">
        <v>41924</v>
      </c>
      <c r="B6827" s="35" t="s">
        <v>365</v>
      </c>
      <c r="C6827" s="37">
        <v>4.5999999999999996</v>
      </c>
    </row>
    <row r="6828" spans="1:3">
      <c r="A6828" s="20">
        <v>41924</v>
      </c>
      <c r="B6828" s="35" t="s">
        <v>366</v>
      </c>
      <c r="C6828" s="37">
        <v>5.5</v>
      </c>
    </row>
    <row r="6829" spans="1:3">
      <c r="A6829" s="20">
        <v>41924</v>
      </c>
      <c r="B6829" s="35" t="s">
        <v>367</v>
      </c>
      <c r="C6829" s="37">
        <v>9.5</v>
      </c>
    </row>
    <row r="6830" spans="1:3">
      <c r="A6830" s="20">
        <v>41924</v>
      </c>
      <c r="B6830" s="35" t="s">
        <v>368</v>
      </c>
      <c r="C6830" s="37">
        <v>11.9</v>
      </c>
    </row>
    <row r="6831" spans="1:3">
      <c r="A6831" s="20">
        <v>41924</v>
      </c>
      <c r="B6831" s="35" t="s">
        <v>369</v>
      </c>
      <c r="C6831" s="37">
        <v>13.7</v>
      </c>
    </row>
    <row r="6832" spans="1:3">
      <c r="A6832" s="20">
        <v>41924</v>
      </c>
      <c r="B6832" s="35" t="s">
        <v>370</v>
      </c>
      <c r="C6832" s="37">
        <v>16.600000000000001</v>
      </c>
    </row>
    <row r="6833" spans="1:3">
      <c r="A6833" s="20">
        <v>41924</v>
      </c>
      <c r="B6833" s="35" t="s">
        <v>371</v>
      </c>
      <c r="C6833" s="37">
        <v>18.2</v>
      </c>
    </row>
    <row r="6834" spans="1:3">
      <c r="A6834" s="20">
        <v>41924</v>
      </c>
      <c r="B6834" s="35" t="s">
        <v>372</v>
      </c>
      <c r="C6834" s="37">
        <v>18.899999999999999</v>
      </c>
    </row>
    <row r="6835" spans="1:3">
      <c r="A6835" s="20">
        <v>41924</v>
      </c>
      <c r="B6835" s="35" t="s">
        <v>373</v>
      </c>
      <c r="C6835" s="37">
        <v>18.5</v>
      </c>
    </row>
    <row r="6836" spans="1:3">
      <c r="A6836" s="20">
        <v>41924</v>
      </c>
      <c r="B6836" s="35" t="s">
        <v>374</v>
      </c>
      <c r="C6836" s="37">
        <v>17.600000000000001</v>
      </c>
    </row>
    <row r="6837" spans="1:3">
      <c r="A6837" s="20">
        <v>41924</v>
      </c>
      <c r="B6837" s="35" t="s">
        <v>375</v>
      </c>
      <c r="C6837" s="37">
        <v>16.399999999999999</v>
      </c>
    </row>
    <row r="6838" spans="1:3">
      <c r="A6838" s="20">
        <v>41924</v>
      </c>
      <c r="B6838" s="35" t="s">
        <v>376</v>
      </c>
      <c r="C6838" s="37">
        <v>14.5</v>
      </c>
    </row>
    <row r="6839" spans="1:3">
      <c r="A6839" s="20">
        <v>41924</v>
      </c>
      <c r="B6839" s="35" t="s">
        <v>377</v>
      </c>
      <c r="C6839" s="37">
        <v>12</v>
      </c>
    </row>
    <row r="6840" spans="1:3">
      <c r="A6840" s="20">
        <v>41924</v>
      </c>
      <c r="B6840" s="35" t="s">
        <v>378</v>
      </c>
      <c r="C6840" s="37">
        <v>10.9</v>
      </c>
    </row>
    <row r="6841" spans="1:3">
      <c r="A6841" s="20">
        <v>41924</v>
      </c>
      <c r="B6841" s="35" t="s">
        <v>379</v>
      </c>
      <c r="C6841" s="37">
        <v>10.199999999999999</v>
      </c>
    </row>
    <row r="6842" spans="1:3">
      <c r="A6842" s="20">
        <v>41924</v>
      </c>
      <c r="B6842" s="35" t="s">
        <v>380</v>
      </c>
      <c r="C6842" s="37">
        <v>9.8000000000000007</v>
      </c>
    </row>
    <row r="6843" spans="1:3">
      <c r="A6843" s="20">
        <v>41924</v>
      </c>
      <c r="B6843" s="35" t="s">
        <v>381</v>
      </c>
      <c r="C6843" s="37">
        <v>9.4</v>
      </c>
    </row>
    <row r="6844" spans="1:3">
      <c r="A6844" s="20">
        <v>41924</v>
      </c>
      <c r="B6844" s="35" t="s">
        <v>382</v>
      </c>
      <c r="C6844" s="37">
        <v>9.1</v>
      </c>
    </row>
    <row r="6845" spans="1:3">
      <c r="A6845" s="20">
        <v>41924</v>
      </c>
      <c r="B6845" s="35" t="s">
        <v>383</v>
      </c>
      <c r="C6845" s="37">
        <v>8.9</v>
      </c>
    </row>
    <row r="6846" spans="1:3">
      <c r="A6846" s="20">
        <v>41925</v>
      </c>
      <c r="B6846" s="35" t="s">
        <v>360</v>
      </c>
      <c r="C6846" s="37">
        <v>8.8000000000000007</v>
      </c>
    </row>
    <row r="6847" spans="1:3">
      <c r="A6847" s="20">
        <v>41925</v>
      </c>
      <c r="B6847" s="35" t="s">
        <v>361</v>
      </c>
      <c r="C6847" s="37">
        <v>8.4</v>
      </c>
    </row>
    <row r="6848" spans="1:3">
      <c r="A6848" s="20">
        <v>41925</v>
      </c>
      <c r="B6848" s="35" t="s">
        <v>362</v>
      </c>
      <c r="C6848" s="37">
        <v>8.3000000000000007</v>
      </c>
    </row>
    <row r="6849" spans="1:3">
      <c r="A6849" s="20">
        <v>41925</v>
      </c>
      <c r="B6849" s="35" t="s">
        <v>363</v>
      </c>
      <c r="C6849" s="37">
        <v>7.9</v>
      </c>
    </row>
    <row r="6850" spans="1:3">
      <c r="A6850" s="20">
        <v>41925</v>
      </c>
      <c r="B6850" s="35" t="s">
        <v>364</v>
      </c>
      <c r="C6850" s="37">
        <v>8</v>
      </c>
    </row>
    <row r="6851" spans="1:3">
      <c r="A6851" s="20">
        <v>41925</v>
      </c>
      <c r="B6851" s="35" t="s">
        <v>365</v>
      </c>
      <c r="C6851" s="37">
        <v>7.9</v>
      </c>
    </row>
    <row r="6852" spans="1:3">
      <c r="A6852" s="20">
        <v>41925</v>
      </c>
      <c r="B6852" s="35" t="s">
        <v>366</v>
      </c>
      <c r="C6852" s="37">
        <v>8.1999999999999993</v>
      </c>
    </row>
    <row r="6853" spans="1:3">
      <c r="A6853" s="20">
        <v>41925</v>
      </c>
      <c r="B6853" s="35" t="s">
        <v>367</v>
      </c>
      <c r="C6853" s="37">
        <v>10</v>
      </c>
    </row>
    <row r="6854" spans="1:3">
      <c r="A6854" s="20">
        <v>41925</v>
      </c>
      <c r="B6854" s="35" t="s">
        <v>368</v>
      </c>
      <c r="C6854" s="37">
        <v>10.6</v>
      </c>
    </row>
    <row r="6855" spans="1:3">
      <c r="A6855" s="20">
        <v>41925</v>
      </c>
      <c r="B6855" s="35" t="s">
        <v>369</v>
      </c>
      <c r="C6855" s="37">
        <v>11.3</v>
      </c>
    </row>
    <row r="6856" spans="1:3">
      <c r="A6856" s="20">
        <v>41925</v>
      </c>
      <c r="B6856" s="35" t="s">
        <v>370</v>
      </c>
      <c r="C6856" s="37">
        <v>12.3</v>
      </c>
    </row>
    <row r="6857" spans="1:3">
      <c r="A6857" s="20">
        <v>41925</v>
      </c>
      <c r="B6857" s="35" t="s">
        <v>371</v>
      </c>
      <c r="C6857" s="37">
        <v>14.2</v>
      </c>
    </row>
    <row r="6858" spans="1:3">
      <c r="A6858" s="20">
        <v>41925</v>
      </c>
      <c r="B6858" s="35" t="s">
        <v>372</v>
      </c>
      <c r="C6858" s="37">
        <v>14.5</v>
      </c>
    </row>
    <row r="6859" spans="1:3">
      <c r="A6859" s="20">
        <v>41925</v>
      </c>
      <c r="B6859" s="35" t="s">
        <v>373</v>
      </c>
      <c r="C6859" s="37">
        <v>14.7</v>
      </c>
    </row>
    <row r="6860" spans="1:3">
      <c r="A6860" s="20">
        <v>41925</v>
      </c>
      <c r="B6860" s="35" t="s">
        <v>374</v>
      </c>
      <c r="C6860" s="37">
        <v>13.8</v>
      </c>
    </row>
    <row r="6861" spans="1:3">
      <c r="A6861" s="20">
        <v>41925</v>
      </c>
      <c r="B6861" s="35" t="s">
        <v>375</v>
      </c>
      <c r="C6861" s="37">
        <v>12.9</v>
      </c>
    </row>
    <row r="6862" spans="1:3">
      <c r="A6862" s="20">
        <v>41925</v>
      </c>
      <c r="B6862" s="35" t="s">
        <v>376</v>
      </c>
      <c r="C6862" s="37">
        <v>11.5</v>
      </c>
    </row>
    <row r="6863" spans="1:3">
      <c r="A6863" s="20">
        <v>41925</v>
      </c>
      <c r="B6863" s="35" t="s">
        <v>377</v>
      </c>
      <c r="C6863" s="37">
        <v>10</v>
      </c>
    </row>
    <row r="6864" spans="1:3">
      <c r="A6864" s="20">
        <v>41925</v>
      </c>
      <c r="B6864" s="35" t="s">
        <v>378</v>
      </c>
      <c r="C6864" s="37">
        <v>7.9</v>
      </c>
    </row>
    <row r="6865" spans="1:3">
      <c r="A6865" s="20">
        <v>41925</v>
      </c>
      <c r="B6865" s="35" t="s">
        <v>379</v>
      </c>
      <c r="C6865" s="37">
        <v>7.6</v>
      </c>
    </row>
    <row r="6866" spans="1:3">
      <c r="A6866" s="20">
        <v>41925</v>
      </c>
      <c r="B6866" s="35" t="s">
        <v>380</v>
      </c>
      <c r="C6866" s="37">
        <v>7.3</v>
      </c>
    </row>
    <row r="6867" spans="1:3">
      <c r="A6867" s="20">
        <v>41925</v>
      </c>
      <c r="B6867" s="35" t="s">
        <v>381</v>
      </c>
      <c r="C6867" s="37">
        <v>6.7</v>
      </c>
    </row>
    <row r="6868" spans="1:3">
      <c r="A6868" s="20">
        <v>41925</v>
      </c>
      <c r="B6868" s="35" t="s">
        <v>382</v>
      </c>
      <c r="C6868" s="37">
        <v>6.1</v>
      </c>
    </row>
    <row r="6869" spans="1:3">
      <c r="A6869" s="20">
        <v>41925</v>
      </c>
      <c r="B6869" s="35" t="s">
        <v>383</v>
      </c>
      <c r="C6869" s="37">
        <v>5.8</v>
      </c>
    </row>
    <row r="6870" spans="1:3">
      <c r="A6870" s="20">
        <v>41926</v>
      </c>
      <c r="B6870" s="35" t="s">
        <v>360</v>
      </c>
      <c r="C6870" s="37">
        <v>5.3</v>
      </c>
    </row>
    <row r="6871" spans="1:3">
      <c r="A6871" s="20">
        <v>41926</v>
      </c>
      <c r="B6871" s="35" t="s">
        <v>361</v>
      </c>
      <c r="C6871" s="37">
        <v>4.9000000000000004</v>
      </c>
    </row>
    <row r="6872" spans="1:3">
      <c r="A6872" s="20">
        <v>41926</v>
      </c>
      <c r="B6872" s="35" t="s">
        <v>362</v>
      </c>
      <c r="C6872" s="37">
        <v>3.2</v>
      </c>
    </row>
    <row r="6873" spans="1:3">
      <c r="A6873" s="20">
        <v>41926</v>
      </c>
      <c r="B6873" s="35" t="s">
        <v>363</v>
      </c>
      <c r="C6873" s="37">
        <v>3.6</v>
      </c>
    </row>
    <row r="6874" spans="1:3">
      <c r="A6874" s="20">
        <v>41926</v>
      </c>
      <c r="B6874" s="35" t="s">
        <v>364</v>
      </c>
      <c r="C6874" s="37">
        <v>2.7</v>
      </c>
    </row>
    <row r="6875" spans="1:3">
      <c r="A6875" s="20">
        <v>41926</v>
      </c>
      <c r="B6875" s="35" t="s">
        <v>365</v>
      </c>
      <c r="C6875" s="37">
        <v>3.2</v>
      </c>
    </row>
    <row r="6876" spans="1:3">
      <c r="A6876" s="20">
        <v>41926</v>
      </c>
      <c r="B6876" s="35" t="s">
        <v>366</v>
      </c>
      <c r="C6876" s="37">
        <v>4</v>
      </c>
    </row>
    <row r="6877" spans="1:3">
      <c r="A6877" s="20">
        <v>41926</v>
      </c>
      <c r="B6877" s="35" t="s">
        <v>367</v>
      </c>
      <c r="C6877" s="37">
        <v>7.5</v>
      </c>
    </row>
    <row r="6878" spans="1:3">
      <c r="A6878" s="20">
        <v>41926</v>
      </c>
      <c r="B6878" s="35" t="s">
        <v>368</v>
      </c>
      <c r="C6878" s="37">
        <v>10</v>
      </c>
    </row>
    <row r="6879" spans="1:3">
      <c r="A6879" s="20">
        <v>41926</v>
      </c>
      <c r="B6879" s="35" t="s">
        <v>369</v>
      </c>
      <c r="C6879" s="37">
        <v>12.8</v>
      </c>
    </row>
    <row r="6880" spans="1:3">
      <c r="A6880" s="20">
        <v>41926</v>
      </c>
      <c r="B6880" s="35" t="s">
        <v>370</v>
      </c>
      <c r="C6880" s="37">
        <v>15</v>
      </c>
    </row>
    <row r="6881" spans="1:3">
      <c r="A6881" s="20">
        <v>41926</v>
      </c>
      <c r="B6881" s="35" t="s">
        <v>371</v>
      </c>
      <c r="C6881" s="37">
        <v>16.5</v>
      </c>
    </row>
    <row r="6882" spans="1:3">
      <c r="A6882" s="20">
        <v>41926</v>
      </c>
      <c r="B6882" s="35" t="s">
        <v>372</v>
      </c>
      <c r="C6882" s="37">
        <v>17.8</v>
      </c>
    </row>
    <row r="6883" spans="1:3">
      <c r="A6883" s="20">
        <v>41926</v>
      </c>
      <c r="B6883" s="35" t="s">
        <v>373</v>
      </c>
      <c r="C6883" s="37">
        <v>18.100000000000001</v>
      </c>
    </row>
    <row r="6884" spans="1:3">
      <c r="A6884" s="20">
        <v>41926</v>
      </c>
      <c r="B6884" s="35" t="s">
        <v>374</v>
      </c>
      <c r="C6884" s="37">
        <v>17.7</v>
      </c>
    </row>
    <row r="6885" spans="1:3">
      <c r="A6885" s="20">
        <v>41926</v>
      </c>
      <c r="B6885" s="35" t="s">
        <v>375</v>
      </c>
      <c r="C6885" s="37">
        <v>16.8</v>
      </c>
    </row>
    <row r="6886" spans="1:3">
      <c r="A6886" s="20">
        <v>41926</v>
      </c>
      <c r="B6886" s="35" t="s">
        <v>376</v>
      </c>
      <c r="C6886" s="37">
        <v>13.9</v>
      </c>
    </row>
    <row r="6887" spans="1:3">
      <c r="A6887" s="20">
        <v>41926</v>
      </c>
      <c r="B6887" s="35" t="s">
        <v>377</v>
      </c>
      <c r="C6887" s="37">
        <v>12.1</v>
      </c>
    </row>
    <row r="6888" spans="1:3">
      <c r="A6888" s="20">
        <v>41926</v>
      </c>
      <c r="B6888" s="35" t="s">
        <v>378</v>
      </c>
      <c r="C6888" s="37">
        <v>10.1</v>
      </c>
    </row>
    <row r="6889" spans="1:3">
      <c r="A6889" s="20">
        <v>41926</v>
      </c>
      <c r="B6889" s="35" t="s">
        <v>379</v>
      </c>
      <c r="C6889" s="37">
        <v>9</v>
      </c>
    </row>
    <row r="6890" spans="1:3">
      <c r="A6890" s="20">
        <v>41926</v>
      </c>
      <c r="B6890" s="35" t="s">
        <v>380</v>
      </c>
      <c r="C6890" s="37">
        <v>8.5</v>
      </c>
    </row>
    <row r="6891" spans="1:3">
      <c r="A6891" s="20">
        <v>41926</v>
      </c>
      <c r="B6891" s="35" t="s">
        <v>381</v>
      </c>
      <c r="C6891" s="37">
        <v>7.4</v>
      </c>
    </row>
    <row r="6892" spans="1:3">
      <c r="A6892" s="20">
        <v>41926</v>
      </c>
      <c r="B6892" s="35" t="s">
        <v>382</v>
      </c>
      <c r="C6892" s="37">
        <v>6.5</v>
      </c>
    </row>
    <row r="6893" spans="1:3">
      <c r="A6893" s="20">
        <v>41926</v>
      </c>
      <c r="B6893" s="35" t="s">
        <v>383</v>
      </c>
      <c r="C6893" s="37">
        <v>5.5</v>
      </c>
    </row>
    <row r="6894" spans="1:3">
      <c r="A6894" s="20">
        <v>41927</v>
      </c>
      <c r="B6894" s="35" t="s">
        <v>360</v>
      </c>
      <c r="C6894" s="37">
        <v>4.8</v>
      </c>
    </row>
    <row r="6895" spans="1:3">
      <c r="A6895" s="20">
        <v>41927</v>
      </c>
      <c r="B6895" s="35" t="s">
        <v>361</v>
      </c>
      <c r="C6895" s="37">
        <v>4.2</v>
      </c>
    </row>
    <row r="6896" spans="1:3">
      <c r="A6896" s="20">
        <v>41927</v>
      </c>
      <c r="B6896" s="35" t="s">
        <v>362</v>
      </c>
      <c r="C6896" s="37">
        <v>2.9</v>
      </c>
    </row>
    <row r="6897" spans="1:3">
      <c r="A6897" s="20">
        <v>41927</v>
      </c>
      <c r="B6897" s="35" t="s">
        <v>363</v>
      </c>
      <c r="C6897" s="37">
        <v>2.7</v>
      </c>
    </row>
    <row r="6898" spans="1:3">
      <c r="A6898" s="20">
        <v>41927</v>
      </c>
      <c r="B6898" s="35" t="s">
        <v>364</v>
      </c>
      <c r="C6898" s="37">
        <v>2</v>
      </c>
    </row>
    <row r="6899" spans="1:3">
      <c r="A6899" s="20">
        <v>41927</v>
      </c>
      <c r="B6899" s="35" t="s">
        <v>365</v>
      </c>
      <c r="C6899" s="37">
        <v>2.2000000000000002</v>
      </c>
    </row>
    <row r="6900" spans="1:3">
      <c r="A6900" s="20">
        <v>41927</v>
      </c>
      <c r="B6900" s="35" t="s">
        <v>366</v>
      </c>
      <c r="C6900" s="37">
        <v>4.0999999999999996</v>
      </c>
    </row>
    <row r="6901" spans="1:3">
      <c r="A6901" s="20">
        <v>41927</v>
      </c>
      <c r="B6901" s="35" t="s">
        <v>367</v>
      </c>
      <c r="C6901" s="37">
        <v>6.1</v>
      </c>
    </row>
    <row r="6902" spans="1:3">
      <c r="A6902" s="20">
        <v>41927</v>
      </c>
      <c r="B6902" s="35" t="s">
        <v>368</v>
      </c>
      <c r="C6902" s="37">
        <v>9.3000000000000007</v>
      </c>
    </row>
    <row r="6903" spans="1:3">
      <c r="A6903" s="20">
        <v>41927</v>
      </c>
      <c r="B6903" s="35" t="s">
        <v>369</v>
      </c>
      <c r="C6903" s="37">
        <v>11.5</v>
      </c>
    </row>
    <row r="6904" spans="1:3">
      <c r="A6904" s="20">
        <v>41927</v>
      </c>
      <c r="B6904" s="35" t="s">
        <v>370</v>
      </c>
      <c r="C6904" s="37">
        <v>14.2</v>
      </c>
    </row>
    <row r="6905" spans="1:3">
      <c r="A6905" s="20">
        <v>41927</v>
      </c>
      <c r="B6905" s="35" t="s">
        <v>371</v>
      </c>
      <c r="C6905" s="37">
        <v>15.7</v>
      </c>
    </row>
    <row r="6906" spans="1:3">
      <c r="A6906" s="20">
        <v>41927</v>
      </c>
      <c r="B6906" s="35" t="s">
        <v>372</v>
      </c>
      <c r="C6906" s="37">
        <v>16.100000000000001</v>
      </c>
    </row>
    <row r="6907" spans="1:3">
      <c r="A6907" s="20">
        <v>41927</v>
      </c>
      <c r="B6907" s="35" t="s">
        <v>373</v>
      </c>
      <c r="C6907" s="37">
        <v>15.9</v>
      </c>
    </row>
    <row r="6908" spans="1:3">
      <c r="A6908" s="20">
        <v>41927</v>
      </c>
      <c r="B6908" s="35" t="s">
        <v>374</v>
      </c>
      <c r="C6908" s="37">
        <v>15.4</v>
      </c>
    </row>
    <row r="6909" spans="1:3">
      <c r="A6909" s="20">
        <v>41927</v>
      </c>
      <c r="B6909" s="35" t="s">
        <v>375</v>
      </c>
      <c r="C6909" s="37">
        <v>12.9</v>
      </c>
    </row>
    <row r="6910" spans="1:3">
      <c r="A6910" s="20">
        <v>41927</v>
      </c>
      <c r="B6910" s="35" t="s">
        <v>376</v>
      </c>
      <c r="C6910" s="37">
        <v>10.8</v>
      </c>
    </row>
    <row r="6911" spans="1:3">
      <c r="A6911" s="20">
        <v>41927</v>
      </c>
      <c r="B6911" s="35" t="s">
        <v>377</v>
      </c>
      <c r="C6911" s="37">
        <v>9.6999999999999993</v>
      </c>
    </row>
    <row r="6912" spans="1:3">
      <c r="A6912" s="20">
        <v>41927</v>
      </c>
      <c r="B6912" s="35" t="s">
        <v>378</v>
      </c>
      <c r="C6912" s="37">
        <v>7.4</v>
      </c>
    </row>
    <row r="6913" spans="1:3">
      <c r="A6913" s="20">
        <v>41927</v>
      </c>
      <c r="B6913" s="35" t="s">
        <v>379</v>
      </c>
      <c r="C6913" s="37">
        <v>7.3</v>
      </c>
    </row>
    <row r="6914" spans="1:3">
      <c r="A6914" s="20">
        <v>41927</v>
      </c>
      <c r="B6914" s="35" t="s">
        <v>380</v>
      </c>
      <c r="C6914" s="37">
        <v>7.9</v>
      </c>
    </row>
    <row r="6915" spans="1:3">
      <c r="A6915" s="20">
        <v>41927</v>
      </c>
      <c r="B6915" s="35" t="s">
        <v>381</v>
      </c>
      <c r="C6915" s="37">
        <v>8.1</v>
      </c>
    </row>
    <row r="6916" spans="1:3">
      <c r="A6916" s="20">
        <v>41927</v>
      </c>
      <c r="B6916" s="35" t="s">
        <v>382</v>
      </c>
      <c r="C6916" s="37">
        <v>7.7</v>
      </c>
    </row>
    <row r="6917" spans="1:3">
      <c r="A6917" s="20">
        <v>41927</v>
      </c>
      <c r="B6917" s="35" t="s">
        <v>383</v>
      </c>
      <c r="C6917" s="37">
        <v>6.4</v>
      </c>
    </row>
    <row r="6918" spans="1:3">
      <c r="A6918" s="20">
        <v>41928</v>
      </c>
      <c r="B6918" s="35" t="s">
        <v>360</v>
      </c>
      <c r="C6918" s="37">
        <v>5.4</v>
      </c>
    </row>
    <row r="6919" spans="1:3">
      <c r="A6919" s="20">
        <v>41928</v>
      </c>
      <c r="B6919" s="35" t="s">
        <v>361</v>
      </c>
      <c r="C6919" s="37">
        <v>4.7</v>
      </c>
    </row>
    <row r="6920" spans="1:3">
      <c r="A6920" s="20">
        <v>41928</v>
      </c>
      <c r="B6920" s="35" t="s">
        <v>362</v>
      </c>
      <c r="C6920" s="37">
        <v>4</v>
      </c>
    </row>
    <row r="6921" spans="1:3">
      <c r="A6921" s="20">
        <v>41928</v>
      </c>
      <c r="B6921" s="35" t="s">
        <v>363</v>
      </c>
      <c r="C6921" s="37">
        <v>3.6</v>
      </c>
    </row>
    <row r="6922" spans="1:3">
      <c r="A6922" s="20">
        <v>41928</v>
      </c>
      <c r="B6922" s="35" t="s">
        <v>364</v>
      </c>
      <c r="C6922" s="37">
        <v>3.6</v>
      </c>
    </row>
    <row r="6923" spans="1:3">
      <c r="A6923" s="20">
        <v>41928</v>
      </c>
      <c r="B6923" s="35" t="s">
        <v>365</v>
      </c>
      <c r="C6923" s="37">
        <v>1.6</v>
      </c>
    </row>
    <row r="6924" spans="1:3">
      <c r="A6924" s="20">
        <v>41928</v>
      </c>
      <c r="B6924" s="35" t="s">
        <v>366</v>
      </c>
      <c r="C6924" s="37">
        <v>3</v>
      </c>
    </row>
    <row r="6925" spans="1:3">
      <c r="A6925" s="20">
        <v>41928</v>
      </c>
      <c r="B6925" s="35" t="s">
        <v>367</v>
      </c>
      <c r="C6925" s="37">
        <v>6.4</v>
      </c>
    </row>
    <row r="6926" spans="1:3">
      <c r="A6926" s="20">
        <v>41928</v>
      </c>
      <c r="B6926" s="35" t="s">
        <v>368</v>
      </c>
      <c r="C6926" s="37">
        <v>10.5</v>
      </c>
    </row>
    <row r="6927" spans="1:3">
      <c r="A6927" s="20">
        <v>41928</v>
      </c>
      <c r="B6927" s="35" t="s">
        <v>369</v>
      </c>
      <c r="C6927" s="37">
        <v>13</v>
      </c>
    </row>
    <row r="6928" spans="1:3">
      <c r="A6928" s="20">
        <v>41928</v>
      </c>
      <c r="B6928" s="35" t="s">
        <v>370</v>
      </c>
      <c r="C6928" s="37">
        <v>13.9</v>
      </c>
    </row>
    <row r="6929" spans="1:3">
      <c r="A6929" s="20">
        <v>41928</v>
      </c>
      <c r="B6929" s="35" t="s">
        <v>371</v>
      </c>
      <c r="C6929" s="37">
        <v>15.1</v>
      </c>
    </row>
    <row r="6930" spans="1:3">
      <c r="A6930" s="20">
        <v>41928</v>
      </c>
      <c r="B6930" s="35" t="s">
        <v>372</v>
      </c>
      <c r="C6930" s="37">
        <v>15.4</v>
      </c>
    </row>
    <row r="6931" spans="1:3">
      <c r="A6931" s="20">
        <v>41928</v>
      </c>
      <c r="B6931" s="35" t="s">
        <v>373</v>
      </c>
      <c r="C6931" s="37">
        <v>15.3</v>
      </c>
    </row>
    <row r="6932" spans="1:3">
      <c r="A6932" s="20">
        <v>41928</v>
      </c>
      <c r="B6932" s="35" t="s">
        <v>374</v>
      </c>
      <c r="C6932" s="37">
        <v>15.4</v>
      </c>
    </row>
    <row r="6933" spans="1:3">
      <c r="A6933" s="20">
        <v>41928</v>
      </c>
      <c r="B6933" s="35" t="s">
        <v>375</v>
      </c>
      <c r="C6933" s="37">
        <v>14.8</v>
      </c>
    </row>
    <row r="6934" spans="1:3">
      <c r="A6934" s="20">
        <v>41928</v>
      </c>
      <c r="B6934" s="35" t="s">
        <v>376</v>
      </c>
      <c r="C6934" s="37">
        <v>13.1</v>
      </c>
    </row>
    <row r="6935" spans="1:3">
      <c r="A6935" s="20">
        <v>41928</v>
      </c>
      <c r="B6935" s="35" t="s">
        <v>377</v>
      </c>
      <c r="C6935" s="37">
        <v>13.2</v>
      </c>
    </row>
    <row r="6936" spans="1:3">
      <c r="A6936" s="20">
        <v>41928</v>
      </c>
      <c r="B6936" s="35" t="s">
        <v>378</v>
      </c>
      <c r="C6936" s="37">
        <v>12.2</v>
      </c>
    </row>
    <row r="6937" spans="1:3">
      <c r="A6937" s="20">
        <v>41928</v>
      </c>
      <c r="B6937" s="35" t="s">
        <v>379</v>
      </c>
      <c r="C6937" s="37">
        <v>11.5</v>
      </c>
    </row>
    <row r="6938" spans="1:3">
      <c r="A6938" s="20">
        <v>41928</v>
      </c>
      <c r="B6938" s="35" t="s">
        <v>380</v>
      </c>
      <c r="C6938" s="37">
        <v>10.5</v>
      </c>
    </row>
    <row r="6939" spans="1:3">
      <c r="A6939" s="20">
        <v>41928</v>
      </c>
      <c r="B6939" s="35" t="s">
        <v>381</v>
      </c>
      <c r="C6939" s="37">
        <v>8.8000000000000007</v>
      </c>
    </row>
    <row r="6940" spans="1:3">
      <c r="A6940" s="20">
        <v>41928</v>
      </c>
      <c r="B6940" s="35" t="s">
        <v>382</v>
      </c>
      <c r="C6940" s="37">
        <v>8.6</v>
      </c>
    </row>
    <row r="6941" spans="1:3">
      <c r="A6941" s="20">
        <v>41928</v>
      </c>
      <c r="B6941" s="35" t="s">
        <v>383</v>
      </c>
      <c r="C6941" s="37">
        <v>7.3</v>
      </c>
    </row>
    <row r="6942" spans="1:3">
      <c r="A6942" s="20">
        <v>41929</v>
      </c>
      <c r="B6942" s="35" t="s">
        <v>360</v>
      </c>
      <c r="C6942" s="37">
        <v>7</v>
      </c>
    </row>
    <row r="6943" spans="1:3">
      <c r="A6943" s="20">
        <v>41929</v>
      </c>
      <c r="B6943" s="35" t="s">
        <v>361</v>
      </c>
      <c r="C6943" s="37">
        <v>4.5999999999999996</v>
      </c>
    </row>
    <row r="6944" spans="1:3">
      <c r="A6944" s="20">
        <v>41929</v>
      </c>
      <c r="B6944" s="35" t="s">
        <v>362</v>
      </c>
      <c r="C6944" s="37">
        <v>3.1</v>
      </c>
    </row>
    <row r="6945" spans="1:3">
      <c r="A6945" s="20">
        <v>41929</v>
      </c>
      <c r="B6945" s="35" t="s">
        <v>363</v>
      </c>
      <c r="C6945" s="37">
        <v>3</v>
      </c>
    </row>
    <row r="6946" spans="1:3">
      <c r="A6946" s="20">
        <v>41929</v>
      </c>
      <c r="B6946" s="35" t="s">
        <v>364</v>
      </c>
      <c r="C6946" s="37">
        <v>1.6</v>
      </c>
    </row>
    <row r="6947" spans="1:3">
      <c r="A6947" s="20">
        <v>41929</v>
      </c>
      <c r="B6947" s="35" t="s">
        <v>365</v>
      </c>
      <c r="C6947" s="37">
        <v>1.3</v>
      </c>
    </row>
    <row r="6948" spans="1:3">
      <c r="A6948" s="20">
        <v>41929</v>
      </c>
      <c r="B6948" s="35" t="s">
        <v>366</v>
      </c>
      <c r="C6948" s="37">
        <v>2.8</v>
      </c>
    </row>
    <row r="6949" spans="1:3">
      <c r="A6949" s="20">
        <v>41929</v>
      </c>
      <c r="B6949" s="35" t="s">
        <v>367</v>
      </c>
      <c r="C6949" s="37">
        <v>5.3</v>
      </c>
    </row>
    <row r="6950" spans="1:3">
      <c r="A6950" s="20">
        <v>41929</v>
      </c>
      <c r="B6950" s="35" t="s">
        <v>368</v>
      </c>
      <c r="C6950" s="37">
        <v>9</v>
      </c>
    </row>
    <row r="6951" spans="1:3">
      <c r="A6951" s="20">
        <v>41929</v>
      </c>
      <c r="B6951" s="35" t="s">
        <v>369</v>
      </c>
      <c r="C6951" s="37">
        <v>12.1</v>
      </c>
    </row>
    <row r="6952" spans="1:3">
      <c r="A6952" s="20">
        <v>41929</v>
      </c>
      <c r="B6952" s="35" t="s">
        <v>370</v>
      </c>
      <c r="C6952" s="37">
        <v>10.8</v>
      </c>
    </row>
    <row r="6953" spans="1:3">
      <c r="A6953" s="20">
        <v>41929</v>
      </c>
      <c r="B6953" s="35" t="s">
        <v>371</v>
      </c>
      <c r="C6953" s="37">
        <v>11</v>
      </c>
    </row>
    <row r="6954" spans="1:3">
      <c r="A6954" s="20">
        <v>41929</v>
      </c>
      <c r="B6954" s="35" t="s">
        <v>372</v>
      </c>
      <c r="C6954" s="37">
        <v>10.3</v>
      </c>
    </row>
    <row r="6955" spans="1:3">
      <c r="A6955" s="20">
        <v>41929</v>
      </c>
      <c r="B6955" s="35" t="s">
        <v>373</v>
      </c>
      <c r="C6955" s="37">
        <v>9.6</v>
      </c>
    </row>
    <row r="6956" spans="1:3">
      <c r="A6956" s="20">
        <v>41929</v>
      </c>
      <c r="B6956" s="35" t="s">
        <v>374</v>
      </c>
      <c r="C6956" s="37">
        <v>8.9</v>
      </c>
    </row>
    <row r="6957" spans="1:3">
      <c r="A6957" s="20">
        <v>41929</v>
      </c>
      <c r="B6957" s="35" t="s">
        <v>375</v>
      </c>
      <c r="C6957" s="37">
        <v>7.4</v>
      </c>
    </row>
    <row r="6958" spans="1:3">
      <c r="A6958" s="20">
        <v>41929</v>
      </c>
      <c r="B6958" s="35" t="s">
        <v>376</v>
      </c>
      <c r="C6958" s="37">
        <v>6.9</v>
      </c>
    </row>
    <row r="6959" spans="1:3">
      <c r="A6959" s="20">
        <v>41929</v>
      </c>
      <c r="B6959" s="35" t="s">
        <v>377</v>
      </c>
      <c r="C6959" s="37">
        <v>5.9</v>
      </c>
    </row>
    <row r="6960" spans="1:3">
      <c r="A6960" s="20">
        <v>41929</v>
      </c>
      <c r="B6960" s="35" t="s">
        <v>378</v>
      </c>
      <c r="C6960" s="37">
        <v>5.3</v>
      </c>
    </row>
    <row r="6961" spans="1:3">
      <c r="A6961" s="20">
        <v>41929</v>
      </c>
      <c r="B6961" s="35" t="s">
        <v>379</v>
      </c>
      <c r="C6961" s="37">
        <v>5.4</v>
      </c>
    </row>
    <row r="6962" spans="1:3">
      <c r="A6962" s="20">
        <v>41929</v>
      </c>
      <c r="B6962" s="35" t="s">
        <v>380</v>
      </c>
      <c r="C6962" s="37">
        <v>4.9000000000000004</v>
      </c>
    </row>
    <row r="6963" spans="1:3">
      <c r="A6963" s="20">
        <v>41929</v>
      </c>
      <c r="B6963" s="35" t="s">
        <v>381</v>
      </c>
      <c r="C6963" s="37">
        <v>4.4000000000000004</v>
      </c>
    </row>
    <row r="6964" spans="1:3">
      <c r="A6964" s="20">
        <v>41929</v>
      </c>
      <c r="B6964" s="35" t="s">
        <v>382</v>
      </c>
      <c r="C6964" s="37">
        <v>4.5999999999999996</v>
      </c>
    </row>
    <row r="6965" spans="1:3">
      <c r="A6965" s="20">
        <v>41929</v>
      </c>
      <c r="B6965" s="35" t="s">
        <v>383</v>
      </c>
      <c r="C6965" s="37">
        <v>4.5999999999999996</v>
      </c>
    </row>
    <row r="6966" spans="1:3">
      <c r="A6966" s="20">
        <v>41930</v>
      </c>
      <c r="B6966" s="35" t="s">
        <v>360</v>
      </c>
      <c r="C6966" s="37">
        <v>4.5</v>
      </c>
    </row>
    <row r="6967" spans="1:3">
      <c r="A6967" s="20">
        <v>41930</v>
      </c>
      <c r="B6967" s="35" t="s">
        <v>361</v>
      </c>
      <c r="C6967" s="37">
        <v>4.3</v>
      </c>
    </row>
    <row r="6968" spans="1:3">
      <c r="A6968" s="20">
        <v>41930</v>
      </c>
      <c r="B6968" s="35" t="s">
        <v>362</v>
      </c>
      <c r="C6968" s="37">
        <v>4</v>
      </c>
    </row>
    <row r="6969" spans="1:3">
      <c r="A6969" s="20">
        <v>41930</v>
      </c>
      <c r="B6969" s="35" t="s">
        <v>363</v>
      </c>
      <c r="C6969" s="37">
        <v>2.5</v>
      </c>
    </row>
    <row r="6970" spans="1:3">
      <c r="A6970" s="20">
        <v>41930</v>
      </c>
      <c r="B6970" s="35" t="s">
        <v>364</v>
      </c>
      <c r="C6970" s="37">
        <v>2.6</v>
      </c>
    </row>
    <row r="6971" spans="1:3">
      <c r="A6971" s="20">
        <v>41930</v>
      </c>
      <c r="B6971" s="35" t="s">
        <v>365</v>
      </c>
      <c r="C6971" s="37">
        <v>2.2000000000000002</v>
      </c>
    </row>
    <row r="6972" spans="1:3">
      <c r="A6972" s="20">
        <v>41930</v>
      </c>
      <c r="B6972" s="35" t="s">
        <v>366</v>
      </c>
      <c r="C6972" s="37">
        <v>3.7</v>
      </c>
    </row>
    <row r="6973" spans="1:3">
      <c r="A6973" s="20">
        <v>41930</v>
      </c>
      <c r="B6973" s="35" t="s">
        <v>367</v>
      </c>
      <c r="C6973" s="37">
        <v>4.9000000000000004</v>
      </c>
    </row>
    <row r="6974" spans="1:3">
      <c r="A6974" s="20">
        <v>41930</v>
      </c>
      <c r="B6974" s="35" t="s">
        <v>368</v>
      </c>
      <c r="C6974" s="37">
        <v>7.3</v>
      </c>
    </row>
    <row r="6975" spans="1:3">
      <c r="A6975" s="20">
        <v>41930</v>
      </c>
      <c r="B6975" s="35" t="s">
        <v>369</v>
      </c>
      <c r="C6975" s="37">
        <v>7.5</v>
      </c>
    </row>
    <row r="6976" spans="1:3">
      <c r="A6976" s="20">
        <v>41930</v>
      </c>
      <c r="B6976" s="35" t="s">
        <v>370</v>
      </c>
      <c r="C6976" s="37">
        <v>6.5</v>
      </c>
    </row>
    <row r="6977" spans="1:3">
      <c r="A6977" s="20">
        <v>41930</v>
      </c>
      <c r="B6977" s="35" t="s">
        <v>371</v>
      </c>
      <c r="C6977" s="37">
        <v>7.8</v>
      </c>
    </row>
    <row r="6978" spans="1:3">
      <c r="A6978" s="20">
        <v>41930</v>
      </c>
      <c r="B6978" s="35" t="s">
        <v>372</v>
      </c>
      <c r="C6978" s="37">
        <v>8.4</v>
      </c>
    </row>
    <row r="6979" spans="1:3">
      <c r="A6979" s="20">
        <v>41930</v>
      </c>
      <c r="B6979" s="35" t="s">
        <v>373</v>
      </c>
      <c r="C6979" s="37">
        <v>8.4</v>
      </c>
    </row>
    <row r="6980" spans="1:3">
      <c r="A6980" s="20">
        <v>41930</v>
      </c>
      <c r="B6980" s="35" t="s">
        <v>374</v>
      </c>
      <c r="C6980" s="37">
        <v>7.7</v>
      </c>
    </row>
    <row r="6981" spans="1:3">
      <c r="A6981" s="20">
        <v>41930</v>
      </c>
      <c r="B6981" s="35" t="s">
        <v>375</v>
      </c>
      <c r="C6981" s="37">
        <v>7.4</v>
      </c>
    </row>
    <row r="6982" spans="1:3">
      <c r="A6982" s="20">
        <v>41930</v>
      </c>
      <c r="B6982" s="35" t="s">
        <v>376</v>
      </c>
      <c r="C6982" s="37">
        <v>5.6</v>
      </c>
    </row>
    <row r="6983" spans="1:3">
      <c r="A6983" s="20">
        <v>41930</v>
      </c>
      <c r="B6983" s="35" t="s">
        <v>377</v>
      </c>
      <c r="C6983" s="37">
        <v>3.2</v>
      </c>
    </row>
    <row r="6984" spans="1:3">
      <c r="A6984" s="20">
        <v>41930</v>
      </c>
      <c r="B6984" s="35" t="s">
        <v>378</v>
      </c>
      <c r="C6984" s="37">
        <v>2.5</v>
      </c>
    </row>
    <row r="6985" spans="1:3">
      <c r="A6985" s="20">
        <v>41930</v>
      </c>
      <c r="B6985" s="35" t="s">
        <v>379</v>
      </c>
      <c r="C6985" s="37">
        <v>1.6</v>
      </c>
    </row>
    <row r="6986" spans="1:3">
      <c r="A6986" s="20">
        <v>41930</v>
      </c>
      <c r="B6986" s="35" t="s">
        <v>380</v>
      </c>
      <c r="C6986" s="37">
        <v>2.2000000000000002</v>
      </c>
    </row>
    <row r="6987" spans="1:3">
      <c r="A6987" s="20">
        <v>41930</v>
      </c>
      <c r="B6987" s="35" t="s">
        <v>381</v>
      </c>
      <c r="C6987" s="37">
        <v>1.5</v>
      </c>
    </row>
    <row r="6988" spans="1:3">
      <c r="A6988" s="20">
        <v>41930</v>
      </c>
      <c r="B6988" s="35" t="s">
        <v>382</v>
      </c>
      <c r="C6988" s="37">
        <v>1.6</v>
      </c>
    </row>
    <row r="6989" spans="1:3">
      <c r="A6989" s="20">
        <v>41930</v>
      </c>
      <c r="B6989" s="35" t="s">
        <v>383</v>
      </c>
      <c r="C6989" s="37">
        <v>1.1000000000000001</v>
      </c>
    </row>
    <row r="6990" spans="1:3">
      <c r="A6990" s="20">
        <v>41931</v>
      </c>
      <c r="B6990" s="35" t="s">
        <v>360</v>
      </c>
      <c r="C6990" s="37">
        <v>1.1000000000000001</v>
      </c>
    </row>
    <row r="6991" spans="1:3">
      <c r="A6991" s="20">
        <v>41931</v>
      </c>
      <c r="B6991" s="35" t="s">
        <v>361</v>
      </c>
      <c r="C6991" s="37">
        <v>0.6</v>
      </c>
    </row>
    <row r="6992" spans="1:3">
      <c r="A6992" s="20">
        <v>41931</v>
      </c>
      <c r="B6992" s="35" t="s">
        <v>362</v>
      </c>
      <c r="C6992" s="37">
        <v>-0.1</v>
      </c>
    </row>
    <row r="6993" spans="1:3">
      <c r="A6993" s="20">
        <v>41931</v>
      </c>
      <c r="B6993" s="35" t="s">
        <v>363</v>
      </c>
      <c r="C6993" s="37">
        <v>-0.5</v>
      </c>
    </row>
    <row r="6994" spans="1:3">
      <c r="A6994" s="20">
        <v>41931</v>
      </c>
      <c r="B6994" s="35" t="s">
        <v>364</v>
      </c>
      <c r="C6994" s="37">
        <v>-0.5</v>
      </c>
    </row>
    <row r="6995" spans="1:3">
      <c r="A6995" s="20">
        <v>41931</v>
      </c>
      <c r="B6995" s="35" t="s">
        <v>365</v>
      </c>
      <c r="C6995" s="37">
        <v>-0.6</v>
      </c>
    </row>
    <row r="6996" spans="1:3">
      <c r="A6996" s="20">
        <v>41931</v>
      </c>
      <c r="B6996" s="35" t="s">
        <v>366</v>
      </c>
      <c r="C6996" s="37">
        <v>0.6</v>
      </c>
    </row>
    <row r="6997" spans="1:3">
      <c r="A6997" s="20">
        <v>41931</v>
      </c>
      <c r="B6997" s="35" t="s">
        <v>367</v>
      </c>
      <c r="C6997" s="37">
        <v>2.9</v>
      </c>
    </row>
    <row r="6998" spans="1:3">
      <c r="A6998" s="20">
        <v>41931</v>
      </c>
      <c r="B6998" s="35" t="s">
        <v>368</v>
      </c>
      <c r="C6998" s="37">
        <v>4.0999999999999996</v>
      </c>
    </row>
    <row r="6999" spans="1:3">
      <c r="A6999" s="20">
        <v>41931</v>
      </c>
      <c r="B6999" s="35" t="s">
        <v>369</v>
      </c>
      <c r="C6999" s="37">
        <v>8.1</v>
      </c>
    </row>
    <row r="7000" spans="1:3">
      <c r="A7000" s="20">
        <v>41931</v>
      </c>
      <c r="B7000" s="35" t="s">
        <v>370</v>
      </c>
      <c r="C7000" s="37">
        <v>8.6999999999999993</v>
      </c>
    </row>
    <row r="7001" spans="1:3">
      <c r="A7001" s="20">
        <v>41931</v>
      </c>
      <c r="B7001" s="35" t="s">
        <v>371</v>
      </c>
      <c r="C7001" s="37">
        <v>10</v>
      </c>
    </row>
    <row r="7002" spans="1:3">
      <c r="A7002" s="20">
        <v>41931</v>
      </c>
      <c r="B7002" s="35" t="s">
        <v>372</v>
      </c>
      <c r="C7002" s="37">
        <v>9.1999999999999993</v>
      </c>
    </row>
    <row r="7003" spans="1:3">
      <c r="A7003" s="20">
        <v>41931</v>
      </c>
      <c r="B7003" s="35" t="s">
        <v>373</v>
      </c>
      <c r="C7003" s="37">
        <v>8.8000000000000007</v>
      </c>
    </row>
    <row r="7004" spans="1:3">
      <c r="A7004" s="20">
        <v>41931</v>
      </c>
      <c r="B7004" s="35" t="s">
        <v>374</v>
      </c>
      <c r="C7004" s="37">
        <v>8.1999999999999993</v>
      </c>
    </row>
    <row r="7005" spans="1:3">
      <c r="A7005" s="20">
        <v>41931</v>
      </c>
      <c r="B7005" s="35" t="s">
        <v>375</v>
      </c>
      <c r="C7005" s="37">
        <v>7</v>
      </c>
    </row>
    <row r="7006" spans="1:3">
      <c r="A7006" s="20">
        <v>41931</v>
      </c>
      <c r="B7006" s="35" t="s">
        <v>376</v>
      </c>
      <c r="C7006" s="37">
        <v>5.5</v>
      </c>
    </row>
    <row r="7007" spans="1:3">
      <c r="A7007" s="20">
        <v>41931</v>
      </c>
      <c r="B7007" s="35" t="s">
        <v>377</v>
      </c>
      <c r="C7007" s="37">
        <v>2.6</v>
      </c>
    </row>
    <row r="7008" spans="1:3">
      <c r="A7008" s="20">
        <v>41931</v>
      </c>
      <c r="B7008" s="35" t="s">
        <v>378</v>
      </c>
      <c r="C7008" s="37">
        <v>1.3</v>
      </c>
    </row>
    <row r="7009" spans="1:3">
      <c r="A7009" s="20">
        <v>41931</v>
      </c>
      <c r="B7009" s="35" t="s">
        <v>379</v>
      </c>
      <c r="C7009" s="37">
        <v>1.4</v>
      </c>
    </row>
    <row r="7010" spans="1:3">
      <c r="A7010" s="20">
        <v>41931</v>
      </c>
      <c r="B7010" s="35" t="s">
        <v>380</v>
      </c>
      <c r="C7010" s="37">
        <v>0.5</v>
      </c>
    </row>
    <row r="7011" spans="1:3">
      <c r="A7011" s="20">
        <v>41931</v>
      </c>
      <c r="B7011" s="35" t="s">
        <v>381</v>
      </c>
      <c r="C7011" s="37">
        <v>0.1</v>
      </c>
    </row>
    <row r="7012" spans="1:3">
      <c r="A7012" s="20">
        <v>41931</v>
      </c>
      <c r="B7012" s="35" t="s">
        <v>382</v>
      </c>
      <c r="C7012" s="37">
        <v>-0.3</v>
      </c>
    </row>
    <row r="7013" spans="1:3">
      <c r="A7013" s="20">
        <v>41931</v>
      </c>
      <c r="B7013" s="35" t="s">
        <v>383</v>
      </c>
      <c r="C7013" s="37">
        <v>-0.8</v>
      </c>
    </row>
    <row r="7014" spans="1:3">
      <c r="A7014" s="20">
        <v>41932</v>
      </c>
      <c r="B7014" s="35" t="s">
        <v>360</v>
      </c>
      <c r="C7014" s="37">
        <v>-1</v>
      </c>
    </row>
    <row r="7015" spans="1:3">
      <c r="A7015" s="20">
        <v>41932</v>
      </c>
      <c r="B7015" s="35" t="s">
        <v>361</v>
      </c>
      <c r="C7015" s="37">
        <v>-1.4</v>
      </c>
    </row>
    <row r="7016" spans="1:3">
      <c r="A7016" s="20">
        <v>41932</v>
      </c>
      <c r="B7016" s="35" t="s">
        <v>362</v>
      </c>
      <c r="C7016" s="37">
        <v>-1.6</v>
      </c>
    </row>
    <row r="7017" spans="1:3">
      <c r="A7017" s="20">
        <v>41932</v>
      </c>
      <c r="B7017" s="35" t="s">
        <v>363</v>
      </c>
      <c r="C7017" s="37">
        <v>-2</v>
      </c>
    </row>
    <row r="7018" spans="1:3">
      <c r="A7018" s="20">
        <v>41932</v>
      </c>
      <c r="B7018" s="35" t="s">
        <v>364</v>
      </c>
      <c r="C7018" s="37">
        <v>-2.2000000000000002</v>
      </c>
    </row>
    <row r="7019" spans="1:3">
      <c r="A7019" s="20">
        <v>41932</v>
      </c>
      <c r="B7019" s="35" t="s">
        <v>365</v>
      </c>
      <c r="C7019" s="37">
        <v>-2.2000000000000002</v>
      </c>
    </row>
    <row r="7020" spans="1:3">
      <c r="A7020" s="20">
        <v>41932</v>
      </c>
      <c r="B7020" s="35" t="s">
        <v>366</v>
      </c>
      <c r="C7020" s="37">
        <v>-0.8</v>
      </c>
    </row>
    <row r="7021" spans="1:3">
      <c r="A7021" s="20">
        <v>41932</v>
      </c>
      <c r="B7021" s="35" t="s">
        <v>367</v>
      </c>
      <c r="C7021" s="37">
        <v>1.2</v>
      </c>
    </row>
    <row r="7022" spans="1:3">
      <c r="A7022" s="20">
        <v>41932</v>
      </c>
      <c r="B7022" s="35" t="s">
        <v>368</v>
      </c>
      <c r="C7022" s="37">
        <v>4</v>
      </c>
    </row>
    <row r="7023" spans="1:3">
      <c r="A7023" s="20">
        <v>41932</v>
      </c>
      <c r="B7023" s="35" t="s">
        <v>369</v>
      </c>
      <c r="C7023" s="37">
        <v>7.1</v>
      </c>
    </row>
    <row r="7024" spans="1:3">
      <c r="A7024" s="20">
        <v>41932</v>
      </c>
      <c r="B7024" s="35" t="s">
        <v>370</v>
      </c>
      <c r="C7024" s="37">
        <v>8.9</v>
      </c>
    </row>
    <row r="7025" spans="1:3">
      <c r="A7025" s="20">
        <v>41932</v>
      </c>
      <c r="B7025" s="35" t="s">
        <v>371</v>
      </c>
      <c r="C7025" s="37">
        <v>10.4</v>
      </c>
    </row>
    <row r="7026" spans="1:3">
      <c r="A7026" s="20">
        <v>41932</v>
      </c>
      <c r="B7026" s="35" t="s">
        <v>372</v>
      </c>
      <c r="C7026" s="37">
        <v>10.199999999999999</v>
      </c>
    </row>
    <row r="7027" spans="1:3">
      <c r="A7027" s="20">
        <v>41932</v>
      </c>
      <c r="B7027" s="35" t="s">
        <v>373</v>
      </c>
      <c r="C7027" s="37">
        <v>10.5</v>
      </c>
    </row>
    <row r="7028" spans="1:3">
      <c r="A7028" s="20">
        <v>41932</v>
      </c>
      <c r="B7028" s="35" t="s">
        <v>374</v>
      </c>
      <c r="C7028" s="37">
        <v>9.6</v>
      </c>
    </row>
    <row r="7029" spans="1:3">
      <c r="A7029" s="20">
        <v>41932</v>
      </c>
      <c r="B7029" s="35" t="s">
        <v>375</v>
      </c>
      <c r="C7029" s="37">
        <v>7.9</v>
      </c>
    </row>
    <row r="7030" spans="1:3">
      <c r="A7030" s="20">
        <v>41932</v>
      </c>
      <c r="B7030" s="35" t="s">
        <v>376</v>
      </c>
      <c r="C7030" s="37">
        <v>6.5</v>
      </c>
    </row>
    <row r="7031" spans="1:3">
      <c r="A7031" s="20">
        <v>41932</v>
      </c>
      <c r="B7031" s="35" t="s">
        <v>377</v>
      </c>
      <c r="C7031" s="37">
        <v>5.3</v>
      </c>
    </row>
    <row r="7032" spans="1:3">
      <c r="A7032" s="20">
        <v>41932</v>
      </c>
      <c r="B7032" s="35" t="s">
        <v>378</v>
      </c>
      <c r="C7032" s="37">
        <v>3.1</v>
      </c>
    </row>
    <row r="7033" spans="1:3">
      <c r="A7033" s="20">
        <v>41932</v>
      </c>
      <c r="B7033" s="35" t="s">
        <v>379</v>
      </c>
      <c r="C7033" s="37">
        <v>2.5</v>
      </c>
    </row>
    <row r="7034" spans="1:3">
      <c r="A7034" s="20">
        <v>41932</v>
      </c>
      <c r="B7034" s="35" t="s">
        <v>380</v>
      </c>
      <c r="C7034" s="37">
        <v>2.4</v>
      </c>
    </row>
    <row r="7035" spans="1:3">
      <c r="A7035" s="20">
        <v>41932</v>
      </c>
      <c r="B7035" s="35" t="s">
        <v>381</v>
      </c>
      <c r="C7035" s="37">
        <v>2.6</v>
      </c>
    </row>
    <row r="7036" spans="1:3">
      <c r="A7036" s="20">
        <v>41932</v>
      </c>
      <c r="B7036" s="35" t="s">
        <v>382</v>
      </c>
      <c r="C7036" s="37">
        <v>2.5</v>
      </c>
    </row>
    <row r="7037" spans="1:3">
      <c r="A7037" s="20">
        <v>41932</v>
      </c>
      <c r="B7037" s="35" t="s">
        <v>383</v>
      </c>
      <c r="C7037" s="37">
        <v>2.7</v>
      </c>
    </row>
    <row r="7038" spans="1:3">
      <c r="A7038" s="20">
        <v>41933</v>
      </c>
      <c r="B7038" s="35" t="s">
        <v>360</v>
      </c>
      <c r="C7038" s="37">
        <v>2.9</v>
      </c>
    </row>
    <row r="7039" spans="1:3">
      <c r="A7039" s="20">
        <v>41933</v>
      </c>
      <c r="B7039" s="35" t="s">
        <v>361</v>
      </c>
      <c r="C7039" s="37">
        <v>3.5</v>
      </c>
    </row>
    <row r="7040" spans="1:3">
      <c r="A7040" s="20">
        <v>41933</v>
      </c>
      <c r="B7040" s="35" t="s">
        <v>362</v>
      </c>
      <c r="C7040" s="37">
        <v>3.8</v>
      </c>
    </row>
    <row r="7041" spans="1:3">
      <c r="A7041" s="20">
        <v>41933</v>
      </c>
      <c r="B7041" s="35" t="s">
        <v>363</v>
      </c>
      <c r="C7041" s="37">
        <v>4.0999999999999996</v>
      </c>
    </row>
    <row r="7042" spans="1:3">
      <c r="A7042" s="20">
        <v>41933</v>
      </c>
      <c r="B7042" s="35" t="s">
        <v>364</v>
      </c>
      <c r="C7042" s="37">
        <v>4.2</v>
      </c>
    </row>
    <row r="7043" spans="1:3">
      <c r="A7043" s="20">
        <v>41933</v>
      </c>
      <c r="B7043" s="35" t="s">
        <v>365</v>
      </c>
      <c r="C7043" s="37">
        <v>4</v>
      </c>
    </row>
    <row r="7044" spans="1:3">
      <c r="A7044" s="20">
        <v>41933</v>
      </c>
      <c r="B7044" s="35" t="s">
        <v>366</v>
      </c>
      <c r="C7044" s="37">
        <v>5</v>
      </c>
    </row>
    <row r="7045" spans="1:3">
      <c r="A7045" s="20">
        <v>41933</v>
      </c>
      <c r="B7045" s="35" t="s">
        <v>367</v>
      </c>
      <c r="C7045" s="37">
        <v>7</v>
      </c>
    </row>
    <row r="7046" spans="1:3">
      <c r="A7046" s="20">
        <v>41933</v>
      </c>
      <c r="B7046" s="35" t="s">
        <v>368</v>
      </c>
      <c r="C7046" s="37">
        <v>7.8</v>
      </c>
    </row>
    <row r="7047" spans="1:3">
      <c r="A7047" s="20">
        <v>41933</v>
      </c>
      <c r="B7047" s="35" t="s">
        <v>369</v>
      </c>
      <c r="C7047" s="37">
        <v>8.5</v>
      </c>
    </row>
    <row r="7048" spans="1:3">
      <c r="A7048" s="20">
        <v>41933</v>
      </c>
      <c r="B7048" s="35" t="s">
        <v>370</v>
      </c>
      <c r="C7048" s="37">
        <v>9.6999999999999993</v>
      </c>
    </row>
    <row r="7049" spans="1:3">
      <c r="A7049" s="20">
        <v>41933</v>
      </c>
      <c r="B7049" s="35" t="s">
        <v>371</v>
      </c>
      <c r="C7049" s="37">
        <v>10.1</v>
      </c>
    </row>
    <row r="7050" spans="1:3">
      <c r="A7050" s="20">
        <v>41933</v>
      </c>
      <c r="B7050" s="35" t="s">
        <v>372</v>
      </c>
      <c r="C7050" s="37">
        <v>10.1</v>
      </c>
    </row>
    <row r="7051" spans="1:3">
      <c r="A7051" s="20">
        <v>41933</v>
      </c>
      <c r="B7051" s="35" t="s">
        <v>373</v>
      </c>
      <c r="C7051" s="37">
        <v>9.1999999999999993</v>
      </c>
    </row>
    <row r="7052" spans="1:3">
      <c r="A7052" s="20">
        <v>41933</v>
      </c>
      <c r="B7052" s="35" t="s">
        <v>374</v>
      </c>
      <c r="C7052" s="37">
        <v>9.1</v>
      </c>
    </row>
    <row r="7053" spans="1:3">
      <c r="A7053" s="20">
        <v>41933</v>
      </c>
      <c r="B7053" s="35" t="s">
        <v>375</v>
      </c>
      <c r="C7053" s="37">
        <v>8.6</v>
      </c>
    </row>
    <row r="7054" spans="1:3">
      <c r="A7054" s="20">
        <v>41933</v>
      </c>
      <c r="B7054" s="35" t="s">
        <v>376</v>
      </c>
      <c r="C7054" s="37">
        <v>7.9</v>
      </c>
    </row>
    <row r="7055" spans="1:3">
      <c r="A7055" s="20">
        <v>41933</v>
      </c>
      <c r="B7055" s="35" t="s">
        <v>377</v>
      </c>
      <c r="C7055" s="37">
        <v>7.6</v>
      </c>
    </row>
    <row r="7056" spans="1:3">
      <c r="A7056" s="20">
        <v>41933</v>
      </c>
      <c r="B7056" s="35" t="s">
        <v>378</v>
      </c>
      <c r="C7056" s="37">
        <v>7.3</v>
      </c>
    </row>
    <row r="7057" spans="1:3">
      <c r="A7057" s="20">
        <v>41933</v>
      </c>
      <c r="B7057" s="35" t="s">
        <v>379</v>
      </c>
      <c r="C7057" s="37">
        <v>7</v>
      </c>
    </row>
    <row r="7058" spans="1:3">
      <c r="A7058" s="20">
        <v>41933</v>
      </c>
      <c r="B7058" s="35" t="s">
        <v>380</v>
      </c>
      <c r="C7058" s="37">
        <v>6.3</v>
      </c>
    </row>
    <row r="7059" spans="1:3">
      <c r="A7059" s="20">
        <v>41933</v>
      </c>
      <c r="B7059" s="35" t="s">
        <v>381</v>
      </c>
      <c r="C7059" s="37">
        <v>6.2</v>
      </c>
    </row>
    <row r="7060" spans="1:3">
      <c r="A7060" s="20">
        <v>41933</v>
      </c>
      <c r="B7060" s="35" t="s">
        <v>382</v>
      </c>
      <c r="C7060" s="37">
        <v>5.7</v>
      </c>
    </row>
    <row r="7061" spans="1:3">
      <c r="A7061" s="20">
        <v>41933</v>
      </c>
      <c r="B7061" s="35" t="s">
        <v>383</v>
      </c>
      <c r="C7061" s="37">
        <v>5.2</v>
      </c>
    </row>
    <row r="7062" spans="1:3">
      <c r="A7062" s="20">
        <v>41934</v>
      </c>
      <c r="B7062" s="35" t="s">
        <v>360</v>
      </c>
      <c r="C7062" s="37">
        <v>4.5999999999999996</v>
      </c>
    </row>
    <row r="7063" spans="1:3">
      <c r="A7063" s="20">
        <v>41934</v>
      </c>
      <c r="B7063" s="35" t="s">
        <v>361</v>
      </c>
      <c r="C7063" s="37">
        <v>3.9</v>
      </c>
    </row>
    <row r="7064" spans="1:3">
      <c r="A7064" s="20">
        <v>41934</v>
      </c>
      <c r="B7064" s="35" t="s">
        <v>362</v>
      </c>
      <c r="C7064" s="37">
        <v>3.9</v>
      </c>
    </row>
    <row r="7065" spans="1:3">
      <c r="A7065" s="20">
        <v>41934</v>
      </c>
      <c r="B7065" s="35" t="s">
        <v>363</v>
      </c>
      <c r="C7065" s="37">
        <v>3.5</v>
      </c>
    </row>
    <row r="7066" spans="1:3">
      <c r="A7066" s="20">
        <v>41934</v>
      </c>
      <c r="B7066" s="35" t="s">
        <v>364</v>
      </c>
      <c r="C7066" s="37">
        <v>2.6</v>
      </c>
    </row>
    <row r="7067" spans="1:3">
      <c r="A7067" s="20">
        <v>41934</v>
      </c>
      <c r="B7067" s="35" t="s">
        <v>365</v>
      </c>
      <c r="C7067" s="37">
        <v>1.4</v>
      </c>
    </row>
    <row r="7068" spans="1:3">
      <c r="A7068" s="20">
        <v>41934</v>
      </c>
      <c r="B7068" s="35" t="s">
        <v>366</v>
      </c>
      <c r="C7068" s="37">
        <v>2.1</v>
      </c>
    </row>
    <row r="7069" spans="1:3">
      <c r="A7069" s="20">
        <v>41934</v>
      </c>
      <c r="B7069" s="35" t="s">
        <v>367</v>
      </c>
      <c r="C7069" s="37">
        <v>4.5999999999999996</v>
      </c>
    </row>
    <row r="7070" spans="1:3">
      <c r="A7070" s="20">
        <v>41934</v>
      </c>
      <c r="B7070" s="35" t="s">
        <v>368</v>
      </c>
      <c r="C7070" s="37">
        <v>7.4</v>
      </c>
    </row>
    <row r="7071" spans="1:3">
      <c r="A7071" s="20">
        <v>41934</v>
      </c>
      <c r="B7071" s="35" t="s">
        <v>369</v>
      </c>
      <c r="C7071" s="37">
        <v>10</v>
      </c>
    </row>
    <row r="7072" spans="1:3">
      <c r="A7072" s="20">
        <v>41934</v>
      </c>
      <c r="B7072" s="35" t="s">
        <v>370</v>
      </c>
      <c r="C7072" s="37">
        <v>12.8</v>
      </c>
    </row>
    <row r="7073" spans="1:3">
      <c r="A7073" s="20">
        <v>41934</v>
      </c>
      <c r="B7073" s="35" t="s">
        <v>371</v>
      </c>
      <c r="C7073" s="37">
        <v>15</v>
      </c>
    </row>
    <row r="7074" spans="1:3">
      <c r="A7074" s="20">
        <v>41934</v>
      </c>
      <c r="B7074" s="35" t="s">
        <v>372</v>
      </c>
      <c r="C7074" s="37">
        <v>15.1</v>
      </c>
    </row>
    <row r="7075" spans="1:3">
      <c r="A7075" s="20">
        <v>41934</v>
      </c>
      <c r="B7075" s="35" t="s">
        <v>373</v>
      </c>
      <c r="C7075" s="37">
        <v>14.6</v>
      </c>
    </row>
    <row r="7076" spans="1:3">
      <c r="A7076" s="20">
        <v>41934</v>
      </c>
      <c r="B7076" s="35" t="s">
        <v>374</v>
      </c>
      <c r="C7076" s="37">
        <v>14.4</v>
      </c>
    </row>
    <row r="7077" spans="1:3">
      <c r="A7077" s="20">
        <v>41934</v>
      </c>
      <c r="B7077" s="35" t="s">
        <v>375</v>
      </c>
      <c r="C7077" s="37">
        <v>13.9</v>
      </c>
    </row>
    <row r="7078" spans="1:3">
      <c r="A7078" s="20">
        <v>41934</v>
      </c>
      <c r="B7078" s="35" t="s">
        <v>376</v>
      </c>
      <c r="C7078" s="37">
        <v>13.3</v>
      </c>
    </row>
    <row r="7079" spans="1:3">
      <c r="A7079" s="20">
        <v>41934</v>
      </c>
      <c r="B7079" s="35" t="s">
        <v>377</v>
      </c>
      <c r="C7079" s="37">
        <v>9.4</v>
      </c>
    </row>
    <row r="7080" spans="1:3">
      <c r="A7080" s="20">
        <v>41934</v>
      </c>
      <c r="B7080" s="35" t="s">
        <v>378</v>
      </c>
      <c r="C7080" s="37">
        <v>9.1</v>
      </c>
    </row>
    <row r="7081" spans="1:3">
      <c r="A7081" s="20">
        <v>41934</v>
      </c>
      <c r="B7081" s="35" t="s">
        <v>379</v>
      </c>
      <c r="C7081" s="37">
        <v>8.6999999999999993</v>
      </c>
    </row>
    <row r="7082" spans="1:3">
      <c r="A7082" s="20">
        <v>41934</v>
      </c>
      <c r="B7082" s="35" t="s">
        <v>380</v>
      </c>
      <c r="C7082" s="37">
        <v>8.3000000000000007</v>
      </c>
    </row>
    <row r="7083" spans="1:3">
      <c r="A7083" s="20">
        <v>41934</v>
      </c>
      <c r="B7083" s="35" t="s">
        <v>381</v>
      </c>
      <c r="C7083" s="37">
        <v>5.7</v>
      </c>
    </row>
    <row r="7084" spans="1:3">
      <c r="A7084" s="20">
        <v>41934</v>
      </c>
      <c r="B7084" s="35" t="s">
        <v>382</v>
      </c>
      <c r="C7084" s="37">
        <v>3.8</v>
      </c>
    </row>
    <row r="7085" spans="1:3">
      <c r="A7085" s="20">
        <v>41934</v>
      </c>
      <c r="B7085" s="35" t="s">
        <v>383</v>
      </c>
      <c r="C7085" s="37">
        <v>3.3</v>
      </c>
    </row>
    <row r="7086" spans="1:3">
      <c r="A7086" s="20">
        <v>41935</v>
      </c>
      <c r="B7086" s="35" t="s">
        <v>360</v>
      </c>
      <c r="C7086" s="37">
        <v>2.5</v>
      </c>
    </row>
    <row r="7087" spans="1:3">
      <c r="A7087" s="20">
        <v>41935</v>
      </c>
      <c r="B7087" s="35" t="s">
        <v>361</v>
      </c>
      <c r="C7087" s="37">
        <v>2.4</v>
      </c>
    </row>
    <row r="7088" spans="1:3">
      <c r="A7088" s="20">
        <v>41935</v>
      </c>
      <c r="B7088" s="35" t="s">
        <v>362</v>
      </c>
      <c r="C7088" s="37">
        <v>1.8</v>
      </c>
    </row>
    <row r="7089" spans="1:3">
      <c r="A7089" s="20">
        <v>41935</v>
      </c>
      <c r="B7089" s="35" t="s">
        <v>363</v>
      </c>
      <c r="C7089" s="37">
        <v>1.6</v>
      </c>
    </row>
    <row r="7090" spans="1:3">
      <c r="A7090" s="20">
        <v>41935</v>
      </c>
      <c r="B7090" s="35" t="s">
        <v>364</v>
      </c>
      <c r="C7090" s="37">
        <v>2</v>
      </c>
    </row>
    <row r="7091" spans="1:3">
      <c r="A7091" s="20">
        <v>41935</v>
      </c>
      <c r="B7091" s="35" t="s">
        <v>365</v>
      </c>
      <c r="C7091" s="37">
        <v>2.1</v>
      </c>
    </row>
    <row r="7092" spans="1:3">
      <c r="A7092" s="20">
        <v>41935</v>
      </c>
      <c r="B7092" s="35" t="s">
        <v>366</v>
      </c>
      <c r="C7092" s="37">
        <v>2.5</v>
      </c>
    </row>
    <row r="7093" spans="1:3">
      <c r="A7093" s="20">
        <v>41935</v>
      </c>
      <c r="B7093" s="35" t="s">
        <v>367</v>
      </c>
      <c r="C7093" s="37">
        <v>4.5</v>
      </c>
    </row>
    <row r="7094" spans="1:3">
      <c r="A7094" s="20">
        <v>41935</v>
      </c>
      <c r="B7094" s="35" t="s">
        <v>368</v>
      </c>
      <c r="C7094" s="37">
        <v>5.8</v>
      </c>
    </row>
    <row r="7095" spans="1:3">
      <c r="A7095" s="20">
        <v>41935</v>
      </c>
      <c r="B7095" s="35" t="s">
        <v>369</v>
      </c>
      <c r="C7095" s="37">
        <v>10.8</v>
      </c>
    </row>
    <row r="7096" spans="1:3">
      <c r="A7096" s="20">
        <v>41935</v>
      </c>
      <c r="B7096" s="35" t="s">
        <v>370</v>
      </c>
      <c r="C7096" s="37">
        <v>11.3</v>
      </c>
    </row>
    <row r="7097" spans="1:3">
      <c r="A7097" s="20">
        <v>41935</v>
      </c>
      <c r="B7097" s="35" t="s">
        <v>371</v>
      </c>
      <c r="C7097" s="37">
        <v>13.3</v>
      </c>
    </row>
    <row r="7098" spans="1:3">
      <c r="A7098" s="20">
        <v>41935</v>
      </c>
      <c r="B7098" s="35" t="s">
        <v>372</v>
      </c>
      <c r="C7098" s="37">
        <v>14.7</v>
      </c>
    </row>
    <row r="7099" spans="1:3">
      <c r="A7099" s="20">
        <v>41935</v>
      </c>
      <c r="B7099" s="35" t="s">
        <v>373</v>
      </c>
      <c r="C7099" s="37">
        <v>14.4</v>
      </c>
    </row>
    <row r="7100" spans="1:3">
      <c r="A7100" s="20">
        <v>41935</v>
      </c>
      <c r="B7100" s="35" t="s">
        <v>374</v>
      </c>
      <c r="C7100" s="37">
        <v>14.2</v>
      </c>
    </row>
    <row r="7101" spans="1:3">
      <c r="A7101" s="20">
        <v>41935</v>
      </c>
      <c r="B7101" s="35" t="s">
        <v>375</v>
      </c>
      <c r="C7101" s="37">
        <v>13.7</v>
      </c>
    </row>
    <row r="7102" spans="1:3">
      <c r="A7102" s="20">
        <v>41935</v>
      </c>
      <c r="B7102" s="35" t="s">
        <v>376</v>
      </c>
      <c r="C7102" s="37">
        <v>10.3</v>
      </c>
    </row>
    <row r="7103" spans="1:3">
      <c r="A7103" s="20">
        <v>41935</v>
      </c>
      <c r="B7103" s="35" t="s">
        <v>377</v>
      </c>
      <c r="C7103" s="37">
        <v>8.3000000000000007</v>
      </c>
    </row>
    <row r="7104" spans="1:3">
      <c r="A7104" s="20">
        <v>41935</v>
      </c>
      <c r="B7104" s="35" t="s">
        <v>378</v>
      </c>
      <c r="C7104" s="37">
        <v>7.2</v>
      </c>
    </row>
    <row r="7105" spans="1:3">
      <c r="A7105" s="20">
        <v>41935</v>
      </c>
      <c r="B7105" s="35" t="s">
        <v>379</v>
      </c>
      <c r="C7105" s="37">
        <v>7.3</v>
      </c>
    </row>
    <row r="7106" spans="1:3">
      <c r="A7106" s="20">
        <v>41935</v>
      </c>
      <c r="B7106" s="35" t="s">
        <v>380</v>
      </c>
      <c r="C7106" s="37">
        <v>6.8</v>
      </c>
    </row>
    <row r="7107" spans="1:3">
      <c r="A7107" s="20">
        <v>41935</v>
      </c>
      <c r="B7107" s="35" t="s">
        <v>381</v>
      </c>
      <c r="C7107" s="37">
        <v>6.7</v>
      </c>
    </row>
    <row r="7108" spans="1:3">
      <c r="A7108" s="20">
        <v>41935</v>
      </c>
      <c r="B7108" s="35" t="s">
        <v>382</v>
      </c>
      <c r="C7108" s="37">
        <v>6.3</v>
      </c>
    </row>
    <row r="7109" spans="1:3">
      <c r="A7109" s="20">
        <v>41935</v>
      </c>
      <c r="B7109" s="35" t="s">
        <v>383</v>
      </c>
      <c r="C7109" s="37">
        <v>5.7</v>
      </c>
    </row>
    <row r="7110" spans="1:3">
      <c r="A7110" s="20">
        <v>41936</v>
      </c>
      <c r="B7110" s="35" t="s">
        <v>360</v>
      </c>
      <c r="C7110" s="37">
        <v>5.6</v>
      </c>
    </row>
    <row r="7111" spans="1:3">
      <c r="A7111" s="20">
        <v>41936</v>
      </c>
      <c r="B7111" s="35" t="s">
        <v>361</v>
      </c>
      <c r="C7111" s="37">
        <v>5.7</v>
      </c>
    </row>
    <row r="7112" spans="1:3">
      <c r="A7112" s="20">
        <v>41936</v>
      </c>
      <c r="B7112" s="35" t="s">
        <v>362</v>
      </c>
      <c r="C7112" s="37">
        <v>5.2</v>
      </c>
    </row>
    <row r="7113" spans="1:3">
      <c r="A7113" s="20">
        <v>41936</v>
      </c>
      <c r="B7113" s="35" t="s">
        <v>363</v>
      </c>
      <c r="C7113" s="37">
        <v>4.3</v>
      </c>
    </row>
    <row r="7114" spans="1:3">
      <c r="A7114" s="20">
        <v>41936</v>
      </c>
      <c r="B7114" s="35" t="s">
        <v>364</v>
      </c>
      <c r="C7114" s="37">
        <v>2.8</v>
      </c>
    </row>
    <row r="7115" spans="1:3">
      <c r="A7115" s="20">
        <v>41936</v>
      </c>
      <c r="B7115" s="35" t="s">
        <v>365</v>
      </c>
      <c r="C7115" s="37">
        <v>3.4</v>
      </c>
    </row>
    <row r="7116" spans="1:3">
      <c r="A7116" s="20">
        <v>41936</v>
      </c>
      <c r="B7116" s="35" t="s">
        <v>366</v>
      </c>
      <c r="C7116" s="37">
        <v>4.4000000000000004</v>
      </c>
    </row>
    <row r="7117" spans="1:3">
      <c r="A7117" s="20">
        <v>41936</v>
      </c>
      <c r="B7117" s="35" t="s">
        <v>367</v>
      </c>
      <c r="C7117" s="37">
        <v>7.6</v>
      </c>
    </row>
    <row r="7118" spans="1:3">
      <c r="A7118" s="20">
        <v>41936</v>
      </c>
      <c r="B7118" s="35" t="s">
        <v>368</v>
      </c>
      <c r="C7118" s="37">
        <v>10.199999999999999</v>
      </c>
    </row>
    <row r="7119" spans="1:3">
      <c r="A7119" s="20">
        <v>41936</v>
      </c>
      <c r="B7119" s="35" t="s">
        <v>369</v>
      </c>
      <c r="C7119" s="37">
        <v>12.4</v>
      </c>
    </row>
    <row r="7120" spans="1:3">
      <c r="A7120" s="20">
        <v>41936</v>
      </c>
      <c r="B7120" s="35" t="s">
        <v>370</v>
      </c>
      <c r="C7120" s="37">
        <v>14.2</v>
      </c>
    </row>
    <row r="7121" spans="1:3">
      <c r="A7121" s="20">
        <v>41936</v>
      </c>
      <c r="B7121" s="35" t="s">
        <v>371</v>
      </c>
      <c r="C7121" s="37">
        <v>14.8</v>
      </c>
    </row>
    <row r="7122" spans="1:3">
      <c r="A7122" s="20">
        <v>41936</v>
      </c>
      <c r="B7122" s="35" t="s">
        <v>372</v>
      </c>
      <c r="C7122" s="37">
        <v>15.2</v>
      </c>
    </row>
    <row r="7123" spans="1:3">
      <c r="A7123" s="20">
        <v>41936</v>
      </c>
      <c r="B7123" s="35" t="s">
        <v>373</v>
      </c>
      <c r="C7123" s="37">
        <v>14.6</v>
      </c>
    </row>
    <row r="7124" spans="1:3">
      <c r="A7124" s="20">
        <v>41936</v>
      </c>
      <c r="B7124" s="35" t="s">
        <v>374</v>
      </c>
      <c r="C7124" s="37">
        <v>14</v>
      </c>
    </row>
    <row r="7125" spans="1:3">
      <c r="A7125" s="20">
        <v>41936</v>
      </c>
      <c r="B7125" s="35" t="s">
        <v>375</v>
      </c>
      <c r="C7125" s="37">
        <v>12.1</v>
      </c>
    </row>
    <row r="7126" spans="1:3">
      <c r="A7126" s="20">
        <v>41936</v>
      </c>
      <c r="B7126" s="35" t="s">
        <v>376</v>
      </c>
      <c r="C7126" s="37">
        <v>11.1</v>
      </c>
    </row>
    <row r="7127" spans="1:3">
      <c r="A7127" s="20">
        <v>41936</v>
      </c>
      <c r="B7127" s="35" t="s">
        <v>377</v>
      </c>
      <c r="C7127" s="37">
        <v>10.6</v>
      </c>
    </row>
    <row r="7128" spans="1:3">
      <c r="A7128" s="20">
        <v>41936</v>
      </c>
      <c r="B7128" s="35" t="s">
        <v>378</v>
      </c>
      <c r="C7128" s="37">
        <v>10</v>
      </c>
    </row>
    <row r="7129" spans="1:3">
      <c r="A7129" s="20">
        <v>41936</v>
      </c>
      <c r="B7129" s="35" t="s">
        <v>379</v>
      </c>
      <c r="C7129" s="37">
        <v>9.4</v>
      </c>
    </row>
    <row r="7130" spans="1:3">
      <c r="A7130" s="20">
        <v>41936</v>
      </c>
      <c r="B7130" s="35" t="s">
        <v>380</v>
      </c>
      <c r="C7130" s="37">
        <v>9.1999999999999993</v>
      </c>
    </row>
    <row r="7131" spans="1:3">
      <c r="A7131" s="20">
        <v>41936</v>
      </c>
      <c r="B7131" s="35" t="s">
        <v>381</v>
      </c>
      <c r="C7131" s="37">
        <v>8.9</v>
      </c>
    </row>
    <row r="7132" spans="1:3">
      <c r="A7132" s="20">
        <v>41936</v>
      </c>
      <c r="B7132" s="35" t="s">
        <v>382</v>
      </c>
      <c r="C7132" s="37">
        <v>8.8000000000000007</v>
      </c>
    </row>
    <row r="7133" spans="1:3">
      <c r="A7133" s="20">
        <v>41936</v>
      </c>
      <c r="B7133" s="35" t="s">
        <v>383</v>
      </c>
      <c r="C7133" s="37">
        <v>8.6999999999999993</v>
      </c>
    </row>
    <row r="7134" spans="1:3">
      <c r="A7134" s="20">
        <v>41937</v>
      </c>
      <c r="B7134" s="35" t="s">
        <v>360</v>
      </c>
      <c r="C7134" s="37">
        <v>8.6</v>
      </c>
    </row>
    <row r="7135" spans="1:3">
      <c r="A7135" s="20">
        <v>41937</v>
      </c>
      <c r="B7135" s="35" t="s">
        <v>361</v>
      </c>
      <c r="C7135" s="37">
        <v>8.6</v>
      </c>
    </row>
    <row r="7136" spans="1:3">
      <c r="A7136" s="20">
        <v>41937</v>
      </c>
      <c r="B7136" s="35" t="s">
        <v>362</v>
      </c>
      <c r="C7136" s="37">
        <v>8.6</v>
      </c>
    </row>
    <row r="7137" spans="1:3">
      <c r="A7137" s="20">
        <v>41937</v>
      </c>
      <c r="B7137" s="35" t="s">
        <v>363</v>
      </c>
      <c r="C7137" s="37">
        <v>8.6</v>
      </c>
    </row>
    <row r="7138" spans="1:3">
      <c r="A7138" s="20">
        <v>41937</v>
      </c>
      <c r="B7138" s="35" t="s">
        <v>364</v>
      </c>
      <c r="C7138" s="37">
        <v>8.6</v>
      </c>
    </row>
    <row r="7139" spans="1:3">
      <c r="A7139" s="20">
        <v>41937</v>
      </c>
      <c r="B7139" s="35" t="s">
        <v>365</v>
      </c>
      <c r="C7139" s="37">
        <v>8.6</v>
      </c>
    </row>
    <row r="7140" spans="1:3">
      <c r="A7140" s="20">
        <v>41937</v>
      </c>
      <c r="B7140" s="35" t="s">
        <v>366</v>
      </c>
      <c r="C7140" s="37">
        <v>8.9</v>
      </c>
    </row>
    <row r="7141" spans="1:3">
      <c r="A7141" s="20">
        <v>41937</v>
      </c>
      <c r="B7141" s="35" t="s">
        <v>367</v>
      </c>
      <c r="C7141" s="37">
        <v>9.8000000000000007</v>
      </c>
    </row>
    <row r="7142" spans="1:3">
      <c r="A7142" s="20">
        <v>41937</v>
      </c>
      <c r="B7142" s="35" t="s">
        <v>368</v>
      </c>
      <c r="C7142" s="37">
        <v>10.6</v>
      </c>
    </row>
    <row r="7143" spans="1:3">
      <c r="A7143" s="20">
        <v>41937</v>
      </c>
      <c r="B7143" s="35" t="s">
        <v>369</v>
      </c>
      <c r="C7143" s="37">
        <v>11.9</v>
      </c>
    </row>
    <row r="7144" spans="1:3">
      <c r="A7144" s="20">
        <v>41937</v>
      </c>
      <c r="B7144" s="35" t="s">
        <v>370</v>
      </c>
      <c r="C7144" s="37">
        <v>11.5</v>
      </c>
    </row>
    <row r="7145" spans="1:3">
      <c r="A7145" s="20">
        <v>41937</v>
      </c>
      <c r="B7145" s="35" t="s">
        <v>371</v>
      </c>
      <c r="C7145" s="37">
        <v>11.4</v>
      </c>
    </row>
    <row r="7146" spans="1:3">
      <c r="A7146" s="20">
        <v>41937</v>
      </c>
      <c r="B7146" s="35" t="s">
        <v>372</v>
      </c>
      <c r="C7146" s="37">
        <v>10.6</v>
      </c>
    </row>
    <row r="7147" spans="1:3">
      <c r="A7147" s="20">
        <v>41937</v>
      </c>
      <c r="B7147" s="35" t="s">
        <v>373</v>
      </c>
      <c r="C7147" s="37">
        <v>10.7</v>
      </c>
    </row>
    <row r="7148" spans="1:3">
      <c r="A7148" s="20">
        <v>41937</v>
      </c>
      <c r="B7148" s="35" t="s">
        <v>374</v>
      </c>
      <c r="C7148" s="37">
        <v>9.9</v>
      </c>
    </row>
    <row r="7149" spans="1:3">
      <c r="A7149" s="20">
        <v>41937</v>
      </c>
      <c r="B7149" s="35" t="s">
        <v>375</v>
      </c>
      <c r="C7149" s="37">
        <v>9.4</v>
      </c>
    </row>
    <row r="7150" spans="1:3">
      <c r="A7150" s="20">
        <v>41937</v>
      </c>
      <c r="B7150" s="35" t="s">
        <v>376</v>
      </c>
      <c r="C7150" s="37">
        <v>9.1999999999999993</v>
      </c>
    </row>
    <row r="7151" spans="1:3">
      <c r="A7151" s="20">
        <v>41937</v>
      </c>
      <c r="B7151" s="35" t="s">
        <v>377</v>
      </c>
      <c r="C7151" s="37">
        <v>8.6999999999999993</v>
      </c>
    </row>
    <row r="7152" spans="1:3">
      <c r="A7152" s="20">
        <v>41937</v>
      </c>
      <c r="B7152" s="35" t="s">
        <v>378</v>
      </c>
      <c r="C7152" s="37">
        <v>8.6</v>
      </c>
    </row>
    <row r="7153" spans="1:3">
      <c r="A7153" s="20">
        <v>41937</v>
      </c>
      <c r="B7153" s="35" t="s">
        <v>379</v>
      </c>
      <c r="C7153" s="37">
        <v>8</v>
      </c>
    </row>
    <row r="7154" spans="1:3">
      <c r="A7154" s="20">
        <v>41937</v>
      </c>
      <c r="B7154" s="35" t="s">
        <v>380</v>
      </c>
      <c r="C7154" s="37">
        <v>7.7</v>
      </c>
    </row>
    <row r="7155" spans="1:3">
      <c r="A7155" s="20">
        <v>41937</v>
      </c>
      <c r="B7155" s="35" t="s">
        <v>381</v>
      </c>
      <c r="C7155" s="37">
        <v>7.2</v>
      </c>
    </row>
    <row r="7156" spans="1:3">
      <c r="A7156" s="20">
        <v>41937</v>
      </c>
      <c r="B7156" s="35" t="s">
        <v>382</v>
      </c>
      <c r="C7156" s="37">
        <v>7.1</v>
      </c>
    </row>
    <row r="7157" spans="1:3">
      <c r="A7157" s="20">
        <v>41937</v>
      </c>
      <c r="B7157" s="35" t="s">
        <v>383</v>
      </c>
      <c r="C7157" s="37">
        <v>6.4</v>
      </c>
    </row>
    <row r="7158" spans="1:3">
      <c r="A7158" s="20">
        <v>41938</v>
      </c>
      <c r="B7158" s="35" t="s">
        <v>360</v>
      </c>
      <c r="C7158" s="37">
        <v>6.1</v>
      </c>
    </row>
    <row r="7159" spans="1:3">
      <c r="A7159" s="20">
        <v>41938</v>
      </c>
      <c r="B7159" s="35" t="s">
        <v>361</v>
      </c>
      <c r="C7159" s="37">
        <v>5.4</v>
      </c>
    </row>
    <row r="7160" spans="1:3">
      <c r="A7160" s="20">
        <v>41938</v>
      </c>
      <c r="B7160" s="35" t="s">
        <v>362</v>
      </c>
      <c r="C7160" s="37">
        <v>4.9000000000000004</v>
      </c>
    </row>
    <row r="7161" spans="1:3">
      <c r="A7161" s="20">
        <v>41938</v>
      </c>
      <c r="B7161" s="35" t="s">
        <v>363</v>
      </c>
      <c r="C7161" s="37">
        <v>4.7</v>
      </c>
    </row>
    <row r="7162" spans="1:3">
      <c r="A7162" s="20">
        <v>41938</v>
      </c>
      <c r="B7162" s="35" t="s">
        <v>364</v>
      </c>
      <c r="C7162" s="37">
        <v>4.7</v>
      </c>
    </row>
    <row r="7163" spans="1:3">
      <c r="A7163" s="20">
        <v>41938</v>
      </c>
      <c r="B7163" s="35" t="s">
        <v>365</v>
      </c>
      <c r="C7163" s="37">
        <v>4.9000000000000004</v>
      </c>
    </row>
    <row r="7164" spans="1:3">
      <c r="A7164" s="20">
        <v>41938</v>
      </c>
      <c r="B7164" s="35" t="s">
        <v>366</v>
      </c>
      <c r="C7164" s="37">
        <v>4.9000000000000004</v>
      </c>
    </row>
    <row r="7165" spans="1:3">
      <c r="A7165" s="20">
        <v>41938</v>
      </c>
      <c r="B7165" s="35" t="s">
        <v>367</v>
      </c>
      <c r="C7165" s="37">
        <v>5.3</v>
      </c>
    </row>
    <row r="7166" spans="1:3">
      <c r="A7166" s="20">
        <v>41938</v>
      </c>
      <c r="B7166" s="35" t="s">
        <v>368</v>
      </c>
      <c r="C7166" s="37">
        <v>5.5</v>
      </c>
    </row>
    <row r="7167" spans="1:3">
      <c r="A7167" s="20">
        <v>41938</v>
      </c>
      <c r="B7167" s="35" t="s">
        <v>369</v>
      </c>
      <c r="C7167" s="37">
        <v>5.3</v>
      </c>
    </row>
    <row r="7168" spans="1:3">
      <c r="A7168" s="20">
        <v>41938</v>
      </c>
      <c r="B7168" s="35" t="s">
        <v>370</v>
      </c>
      <c r="C7168" s="37">
        <v>5.8</v>
      </c>
    </row>
    <row r="7169" spans="1:3">
      <c r="A7169" s="20">
        <v>41938</v>
      </c>
      <c r="B7169" s="35" t="s">
        <v>371</v>
      </c>
      <c r="C7169" s="37">
        <v>6.1</v>
      </c>
    </row>
    <row r="7170" spans="1:3">
      <c r="A7170" s="20">
        <v>41938</v>
      </c>
      <c r="B7170" s="35" t="s">
        <v>372</v>
      </c>
      <c r="C7170" s="37">
        <v>6.2</v>
      </c>
    </row>
    <row r="7171" spans="1:3">
      <c r="A7171" s="20">
        <v>41938</v>
      </c>
      <c r="B7171" s="35" t="s">
        <v>373</v>
      </c>
      <c r="C7171" s="37">
        <v>6.5</v>
      </c>
    </row>
    <row r="7172" spans="1:3">
      <c r="A7172" s="20">
        <v>41938</v>
      </c>
      <c r="B7172" s="35" t="s">
        <v>374</v>
      </c>
      <c r="C7172" s="37">
        <v>5.9</v>
      </c>
    </row>
    <row r="7173" spans="1:3">
      <c r="A7173" s="20">
        <v>41938</v>
      </c>
      <c r="B7173" s="35" t="s">
        <v>375</v>
      </c>
      <c r="C7173" s="37">
        <v>5.9</v>
      </c>
    </row>
    <row r="7174" spans="1:3">
      <c r="A7174" s="20">
        <v>41938</v>
      </c>
      <c r="B7174" s="35" t="s">
        <v>376</v>
      </c>
      <c r="C7174" s="37">
        <v>4.9000000000000004</v>
      </c>
    </row>
    <row r="7175" spans="1:3">
      <c r="A7175" s="20">
        <v>41938</v>
      </c>
      <c r="B7175" s="35" t="s">
        <v>377</v>
      </c>
      <c r="C7175" s="37">
        <v>5.8</v>
      </c>
    </row>
    <row r="7176" spans="1:3">
      <c r="A7176" s="20">
        <v>41938</v>
      </c>
      <c r="B7176" s="35" t="s">
        <v>378</v>
      </c>
      <c r="C7176" s="37">
        <v>4.8</v>
      </c>
    </row>
    <row r="7177" spans="1:3">
      <c r="A7177" s="20">
        <v>41938</v>
      </c>
      <c r="B7177" s="35" t="s">
        <v>379</v>
      </c>
      <c r="C7177" s="37">
        <v>3.6</v>
      </c>
    </row>
    <row r="7178" spans="1:3">
      <c r="A7178" s="20">
        <v>41938</v>
      </c>
      <c r="B7178" s="35" t="s">
        <v>380</v>
      </c>
      <c r="C7178" s="37">
        <v>2.8</v>
      </c>
    </row>
    <row r="7179" spans="1:3">
      <c r="A7179" s="20">
        <v>41938</v>
      </c>
      <c r="B7179" s="35" t="s">
        <v>381</v>
      </c>
      <c r="C7179" s="37">
        <v>2.1</v>
      </c>
    </row>
    <row r="7180" spans="1:3">
      <c r="A7180" s="20">
        <v>41938</v>
      </c>
      <c r="B7180" s="35" t="s">
        <v>382</v>
      </c>
      <c r="C7180" s="37">
        <v>1.2</v>
      </c>
    </row>
    <row r="7181" spans="1:3">
      <c r="A7181" s="20">
        <v>41938</v>
      </c>
      <c r="B7181" s="35" t="s">
        <v>383</v>
      </c>
      <c r="C7181" s="37">
        <v>0.8</v>
      </c>
    </row>
    <row r="7182" spans="1:3">
      <c r="A7182" s="20">
        <v>41939</v>
      </c>
      <c r="B7182" s="35" t="s">
        <v>360</v>
      </c>
      <c r="C7182" s="37">
        <v>1.6</v>
      </c>
    </row>
    <row r="7183" spans="1:3">
      <c r="A7183" s="20">
        <v>41939</v>
      </c>
      <c r="B7183" s="35" t="s">
        <v>361</v>
      </c>
      <c r="C7183" s="37">
        <v>1</v>
      </c>
    </row>
    <row r="7184" spans="1:3">
      <c r="A7184" s="20">
        <v>41939</v>
      </c>
      <c r="B7184" s="35" t="s">
        <v>362</v>
      </c>
      <c r="C7184" s="37">
        <v>0.3</v>
      </c>
    </row>
    <row r="7185" spans="1:3">
      <c r="A7185" s="20">
        <v>41939</v>
      </c>
      <c r="B7185" s="35" t="s">
        <v>363</v>
      </c>
      <c r="C7185" s="37">
        <v>0.2</v>
      </c>
    </row>
    <row r="7186" spans="1:3">
      <c r="A7186" s="20">
        <v>41939</v>
      </c>
      <c r="B7186" s="35" t="s">
        <v>364</v>
      </c>
      <c r="C7186" s="37">
        <v>0.8</v>
      </c>
    </row>
    <row r="7187" spans="1:3">
      <c r="A7187" s="20">
        <v>41939</v>
      </c>
      <c r="B7187" s="35" t="s">
        <v>365</v>
      </c>
      <c r="C7187" s="37">
        <v>0.8</v>
      </c>
    </row>
    <row r="7188" spans="1:3">
      <c r="A7188" s="20">
        <v>41939</v>
      </c>
      <c r="B7188" s="35" t="s">
        <v>366</v>
      </c>
      <c r="C7188" s="37">
        <v>2.4</v>
      </c>
    </row>
    <row r="7189" spans="1:3">
      <c r="A7189" s="20">
        <v>41939</v>
      </c>
      <c r="B7189" s="35" t="s">
        <v>367</v>
      </c>
      <c r="C7189" s="37">
        <v>5.6</v>
      </c>
    </row>
    <row r="7190" spans="1:3">
      <c r="A7190" s="20">
        <v>41939</v>
      </c>
      <c r="B7190" s="35" t="s">
        <v>368</v>
      </c>
      <c r="C7190" s="37">
        <v>5.4</v>
      </c>
    </row>
    <row r="7191" spans="1:3">
      <c r="A7191" s="20">
        <v>41939</v>
      </c>
      <c r="B7191" s="35" t="s">
        <v>369</v>
      </c>
      <c r="C7191" s="37">
        <v>5.5</v>
      </c>
    </row>
    <row r="7192" spans="1:3">
      <c r="A7192" s="20">
        <v>41939</v>
      </c>
      <c r="B7192" s="35" t="s">
        <v>370</v>
      </c>
      <c r="C7192" s="37">
        <v>11.9</v>
      </c>
    </row>
    <row r="7193" spans="1:3">
      <c r="A7193" s="20">
        <v>41939</v>
      </c>
      <c r="B7193" s="35" t="s">
        <v>371</v>
      </c>
      <c r="C7193" s="37">
        <v>7.1</v>
      </c>
    </row>
    <row r="7194" spans="1:3">
      <c r="A7194" s="20">
        <v>41939</v>
      </c>
      <c r="B7194" s="35" t="s">
        <v>372</v>
      </c>
      <c r="C7194" s="37">
        <v>6.9</v>
      </c>
    </row>
    <row r="7195" spans="1:3">
      <c r="A7195" s="20">
        <v>41939</v>
      </c>
      <c r="B7195" s="35" t="s">
        <v>373</v>
      </c>
      <c r="C7195" s="37">
        <v>7.5</v>
      </c>
    </row>
    <row r="7196" spans="1:3">
      <c r="A7196" s="20">
        <v>41939</v>
      </c>
      <c r="B7196" s="35" t="s">
        <v>374</v>
      </c>
      <c r="C7196" s="37">
        <v>7.5</v>
      </c>
    </row>
    <row r="7197" spans="1:3">
      <c r="A7197" s="20">
        <v>41939</v>
      </c>
      <c r="B7197" s="35" t="s">
        <v>375</v>
      </c>
      <c r="C7197" s="37">
        <v>6.9</v>
      </c>
    </row>
    <row r="7198" spans="1:3">
      <c r="A7198" s="20">
        <v>41939</v>
      </c>
      <c r="B7198" s="35" t="s">
        <v>376</v>
      </c>
      <c r="C7198" s="37">
        <v>5.6</v>
      </c>
    </row>
    <row r="7199" spans="1:3">
      <c r="A7199" s="20">
        <v>41939</v>
      </c>
      <c r="B7199" s="35" t="s">
        <v>377</v>
      </c>
      <c r="C7199" s="37">
        <v>6</v>
      </c>
    </row>
    <row r="7200" spans="1:3">
      <c r="A7200" s="20">
        <v>41939</v>
      </c>
      <c r="B7200" s="35" t="s">
        <v>378</v>
      </c>
      <c r="C7200" s="37">
        <v>4.9000000000000004</v>
      </c>
    </row>
    <row r="7201" spans="1:3">
      <c r="A7201" s="20">
        <v>41939</v>
      </c>
      <c r="B7201" s="35" t="s">
        <v>379</v>
      </c>
      <c r="C7201" s="37">
        <v>4.5999999999999996</v>
      </c>
    </row>
    <row r="7202" spans="1:3">
      <c r="A7202" s="20">
        <v>41939</v>
      </c>
      <c r="B7202" s="35" t="s">
        <v>380</v>
      </c>
      <c r="C7202" s="37">
        <v>4.2</v>
      </c>
    </row>
    <row r="7203" spans="1:3">
      <c r="A7203" s="20">
        <v>41939</v>
      </c>
      <c r="B7203" s="35" t="s">
        <v>381</v>
      </c>
      <c r="C7203" s="37">
        <v>4.7</v>
      </c>
    </row>
    <row r="7204" spans="1:3">
      <c r="A7204" s="20">
        <v>41939</v>
      </c>
      <c r="B7204" s="35" t="s">
        <v>382</v>
      </c>
      <c r="C7204" s="37">
        <v>3</v>
      </c>
    </row>
    <row r="7205" spans="1:3">
      <c r="A7205" s="20">
        <v>41939</v>
      </c>
      <c r="B7205" s="35" t="s">
        <v>383</v>
      </c>
      <c r="C7205" s="37">
        <v>2.5</v>
      </c>
    </row>
    <row r="7206" spans="1:3">
      <c r="A7206" s="20">
        <v>41940</v>
      </c>
      <c r="B7206" s="35" t="s">
        <v>360</v>
      </c>
      <c r="C7206" s="37">
        <v>2.4</v>
      </c>
    </row>
    <row r="7207" spans="1:3">
      <c r="A7207" s="20">
        <v>41940</v>
      </c>
      <c r="B7207" s="35" t="s">
        <v>361</v>
      </c>
      <c r="C7207" s="37">
        <v>1.9</v>
      </c>
    </row>
    <row r="7208" spans="1:3">
      <c r="A7208" s="20">
        <v>41940</v>
      </c>
      <c r="B7208" s="35" t="s">
        <v>362</v>
      </c>
      <c r="C7208" s="37">
        <v>1</v>
      </c>
    </row>
    <row r="7209" spans="1:3">
      <c r="A7209" s="20">
        <v>41940</v>
      </c>
      <c r="B7209" s="35" t="s">
        <v>363</v>
      </c>
      <c r="C7209" s="37">
        <v>0.9</v>
      </c>
    </row>
    <row r="7210" spans="1:3">
      <c r="A7210" s="20">
        <v>41940</v>
      </c>
      <c r="B7210" s="35" t="s">
        <v>364</v>
      </c>
      <c r="C7210" s="37">
        <v>0.8</v>
      </c>
    </row>
    <row r="7211" spans="1:3">
      <c r="A7211" s="20">
        <v>41940</v>
      </c>
      <c r="B7211" s="35" t="s">
        <v>365</v>
      </c>
      <c r="C7211" s="37">
        <v>0.4</v>
      </c>
    </row>
    <row r="7212" spans="1:3">
      <c r="A7212" s="20">
        <v>41940</v>
      </c>
      <c r="B7212" s="35" t="s">
        <v>366</v>
      </c>
      <c r="C7212" s="37">
        <v>1.4</v>
      </c>
    </row>
    <row r="7213" spans="1:3">
      <c r="A7213" s="20">
        <v>41940</v>
      </c>
      <c r="B7213" s="35" t="s">
        <v>367</v>
      </c>
      <c r="C7213" s="37">
        <v>4</v>
      </c>
    </row>
    <row r="7214" spans="1:3">
      <c r="A7214" s="20">
        <v>41940</v>
      </c>
      <c r="B7214" s="35" t="s">
        <v>368</v>
      </c>
      <c r="C7214" s="37">
        <v>7.3</v>
      </c>
    </row>
    <row r="7215" spans="1:3">
      <c r="A7215" s="20">
        <v>41940</v>
      </c>
      <c r="B7215" s="35" t="s">
        <v>369</v>
      </c>
      <c r="C7215" s="37">
        <v>9.8000000000000007</v>
      </c>
    </row>
    <row r="7216" spans="1:3">
      <c r="A7216" s="20">
        <v>41940</v>
      </c>
      <c r="B7216" s="35" t="s">
        <v>370</v>
      </c>
      <c r="C7216" s="37">
        <v>12.5</v>
      </c>
    </row>
    <row r="7217" spans="1:3">
      <c r="A7217" s="20">
        <v>41940</v>
      </c>
      <c r="B7217" s="35" t="s">
        <v>371</v>
      </c>
      <c r="C7217" s="37">
        <v>13.8</v>
      </c>
    </row>
    <row r="7218" spans="1:3">
      <c r="A7218" s="20">
        <v>41940</v>
      </c>
      <c r="B7218" s="35" t="s">
        <v>372</v>
      </c>
      <c r="C7218" s="37">
        <v>14.8</v>
      </c>
    </row>
    <row r="7219" spans="1:3">
      <c r="A7219" s="20">
        <v>41940</v>
      </c>
      <c r="B7219" s="35" t="s">
        <v>373</v>
      </c>
      <c r="C7219" s="37">
        <v>14.6</v>
      </c>
    </row>
    <row r="7220" spans="1:3">
      <c r="A7220" s="20">
        <v>41940</v>
      </c>
      <c r="B7220" s="35" t="s">
        <v>374</v>
      </c>
      <c r="C7220" s="37">
        <v>14.2</v>
      </c>
    </row>
    <row r="7221" spans="1:3">
      <c r="A7221" s="20">
        <v>41940</v>
      </c>
      <c r="B7221" s="35" t="s">
        <v>375</v>
      </c>
      <c r="C7221" s="37">
        <v>12</v>
      </c>
    </row>
    <row r="7222" spans="1:3">
      <c r="A7222" s="20">
        <v>41940</v>
      </c>
      <c r="B7222" s="35" t="s">
        <v>376</v>
      </c>
      <c r="C7222" s="37">
        <v>10</v>
      </c>
    </row>
    <row r="7223" spans="1:3">
      <c r="A7223" s="20">
        <v>41940</v>
      </c>
      <c r="B7223" s="35" t="s">
        <v>377</v>
      </c>
      <c r="C7223" s="37">
        <v>6.5</v>
      </c>
    </row>
    <row r="7224" spans="1:3">
      <c r="A7224" s="20">
        <v>41940</v>
      </c>
      <c r="B7224" s="35" t="s">
        <v>378</v>
      </c>
      <c r="C7224" s="37">
        <v>5.7</v>
      </c>
    </row>
    <row r="7225" spans="1:3">
      <c r="A7225" s="20">
        <v>41940</v>
      </c>
      <c r="B7225" s="35" t="s">
        <v>379</v>
      </c>
      <c r="C7225" s="37">
        <v>4.7</v>
      </c>
    </row>
    <row r="7226" spans="1:3">
      <c r="A7226" s="20">
        <v>41940</v>
      </c>
      <c r="B7226" s="35" t="s">
        <v>380</v>
      </c>
      <c r="C7226" s="37">
        <v>3.6</v>
      </c>
    </row>
    <row r="7227" spans="1:3">
      <c r="A7227" s="20">
        <v>41940</v>
      </c>
      <c r="B7227" s="35" t="s">
        <v>381</v>
      </c>
      <c r="C7227" s="37">
        <v>3.4</v>
      </c>
    </row>
    <row r="7228" spans="1:3">
      <c r="A7228" s="20">
        <v>41940</v>
      </c>
      <c r="B7228" s="35" t="s">
        <v>382</v>
      </c>
      <c r="C7228" s="37">
        <v>2.8</v>
      </c>
    </row>
    <row r="7229" spans="1:3">
      <c r="A7229" s="20">
        <v>41940</v>
      </c>
      <c r="B7229" s="35" t="s">
        <v>383</v>
      </c>
      <c r="C7229" s="37">
        <v>2.2000000000000002</v>
      </c>
    </row>
    <row r="7230" spans="1:3">
      <c r="A7230" s="20">
        <v>41941</v>
      </c>
      <c r="B7230" s="35" t="s">
        <v>360</v>
      </c>
      <c r="C7230" s="37">
        <v>1.7</v>
      </c>
    </row>
    <row r="7231" spans="1:3">
      <c r="A7231" s="20">
        <v>41941</v>
      </c>
      <c r="B7231" s="35" t="s">
        <v>361</v>
      </c>
      <c r="C7231" s="37">
        <v>1.4</v>
      </c>
    </row>
    <row r="7232" spans="1:3">
      <c r="A7232" s="20">
        <v>41941</v>
      </c>
      <c r="B7232" s="35" t="s">
        <v>362</v>
      </c>
      <c r="C7232" s="37">
        <v>0.9</v>
      </c>
    </row>
    <row r="7233" spans="1:3">
      <c r="A7233" s="20">
        <v>41941</v>
      </c>
      <c r="B7233" s="35" t="s">
        <v>363</v>
      </c>
      <c r="C7233" s="37">
        <v>0.7</v>
      </c>
    </row>
    <row r="7234" spans="1:3">
      <c r="A7234" s="20">
        <v>41941</v>
      </c>
      <c r="B7234" s="35" t="s">
        <v>364</v>
      </c>
      <c r="C7234" s="37">
        <v>0.4</v>
      </c>
    </row>
    <row r="7235" spans="1:3">
      <c r="A7235" s="20">
        <v>41941</v>
      </c>
      <c r="B7235" s="35" t="s">
        <v>365</v>
      </c>
      <c r="C7235" s="37">
        <v>0.1</v>
      </c>
    </row>
    <row r="7236" spans="1:3">
      <c r="A7236" s="20">
        <v>41941</v>
      </c>
      <c r="B7236" s="35" t="s">
        <v>366</v>
      </c>
      <c r="C7236" s="37">
        <v>0.3</v>
      </c>
    </row>
    <row r="7237" spans="1:3">
      <c r="A7237" s="20">
        <v>41941</v>
      </c>
      <c r="B7237" s="35" t="s">
        <v>367</v>
      </c>
      <c r="C7237" s="37">
        <v>2.2999999999999998</v>
      </c>
    </row>
    <row r="7238" spans="1:3">
      <c r="A7238" s="20">
        <v>41941</v>
      </c>
      <c r="B7238" s="35" t="s">
        <v>368</v>
      </c>
      <c r="C7238" s="37">
        <v>4.8</v>
      </c>
    </row>
    <row r="7239" spans="1:3">
      <c r="A7239" s="20">
        <v>41941</v>
      </c>
      <c r="B7239" s="35" t="s">
        <v>369</v>
      </c>
      <c r="C7239" s="37">
        <v>7.4</v>
      </c>
    </row>
    <row r="7240" spans="1:3">
      <c r="A7240" s="20">
        <v>41941</v>
      </c>
      <c r="B7240" s="35" t="s">
        <v>370</v>
      </c>
      <c r="C7240" s="37">
        <v>10.3</v>
      </c>
    </row>
    <row r="7241" spans="1:3">
      <c r="A7241" s="20">
        <v>41941</v>
      </c>
      <c r="B7241" s="35" t="s">
        <v>371</v>
      </c>
      <c r="C7241" s="37">
        <v>12.4</v>
      </c>
    </row>
    <row r="7242" spans="1:3">
      <c r="A7242" s="20">
        <v>41941</v>
      </c>
      <c r="B7242" s="35" t="s">
        <v>372</v>
      </c>
      <c r="C7242" s="37">
        <v>13.5</v>
      </c>
    </row>
    <row r="7243" spans="1:3">
      <c r="A7243" s="20">
        <v>41941</v>
      </c>
      <c r="B7243" s="35" t="s">
        <v>373</v>
      </c>
      <c r="C7243" s="37">
        <v>13.7</v>
      </c>
    </row>
    <row r="7244" spans="1:3">
      <c r="A7244" s="20">
        <v>41941</v>
      </c>
      <c r="B7244" s="35" t="s">
        <v>374</v>
      </c>
      <c r="C7244" s="37">
        <v>13.5</v>
      </c>
    </row>
    <row r="7245" spans="1:3">
      <c r="A7245" s="20">
        <v>41941</v>
      </c>
      <c r="B7245" s="35" t="s">
        <v>375</v>
      </c>
      <c r="C7245" s="37">
        <v>11.8</v>
      </c>
    </row>
    <row r="7246" spans="1:3">
      <c r="A7246" s="20">
        <v>41941</v>
      </c>
      <c r="B7246" s="35" t="s">
        <v>376</v>
      </c>
      <c r="C7246" s="37">
        <v>10.1</v>
      </c>
    </row>
    <row r="7247" spans="1:3">
      <c r="A7247" s="20">
        <v>41941</v>
      </c>
      <c r="B7247" s="35" t="s">
        <v>377</v>
      </c>
      <c r="C7247" s="37">
        <v>7.7</v>
      </c>
    </row>
    <row r="7248" spans="1:3">
      <c r="A7248" s="20">
        <v>41941</v>
      </c>
      <c r="B7248" s="35" t="s">
        <v>378</v>
      </c>
      <c r="C7248" s="37">
        <v>6.5</v>
      </c>
    </row>
    <row r="7249" spans="1:3">
      <c r="A7249" s="20">
        <v>41941</v>
      </c>
      <c r="B7249" s="35" t="s">
        <v>379</v>
      </c>
      <c r="C7249" s="37">
        <v>6.1</v>
      </c>
    </row>
    <row r="7250" spans="1:3">
      <c r="A7250" s="20">
        <v>41941</v>
      </c>
      <c r="B7250" s="35" t="s">
        <v>380</v>
      </c>
      <c r="C7250" s="37">
        <v>5.8</v>
      </c>
    </row>
    <row r="7251" spans="1:3">
      <c r="A7251" s="20">
        <v>41941</v>
      </c>
      <c r="B7251" s="35" t="s">
        <v>381</v>
      </c>
      <c r="C7251" s="37">
        <v>5.5</v>
      </c>
    </row>
    <row r="7252" spans="1:3">
      <c r="A7252" s="20">
        <v>41941</v>
      </c>
      <c r="B7252" s="35" t="s">
        <v>382</v>
      </c>
      <c r="C7252" s="37">
        <v>5.9</v>
      </c>
    </row>
    <row r="7253" spans="1:3">
      <c r="A7253" s="20">
        <v>41941</v>
      </c>
      <c r="B7253" s="35" t="s">
        <v>383</v>
      </c>
      <c r="C7253" s="37">
        <v>7.1</v>
      </c>
    </row>
    <row r="7254" spans="1:3">
      <c r="A7254" s="20">
        <v>41942</v>
      </c>
      <c r="B7254" s="35" t="s">
        <v>360</v>
      </c>
      <c r="C7254" s="37">
        <v>5.8</v>
      </c>
    </row>
    <row r="7255" spans="1:3">
      <c r="A7255" s="20">
        <v>41942</v>
      </c>
      <c r="B7255" s="35" t="s">
        <v>361</v>
      </c>
      <c r="C7255" s="37">
        <v>5.8</v>
      </c>
    </row>
    <row r="7256" spans="1:3">
      <c r="A7256" s="20">
        <v>41942</v>
      </c>
      <c r="B7256" s="35" t="s">
        <v>362</v>
      </c>
      <c r="C7256" s="37">
        <v>6.2</v>
      </c>
    </row>
    <row r="7257" spans="1:3">
      <c r="A7257" s="20">
        <v>41942</v>
      </c>
      <c r="B7257" s="35" t="s">
        <v>363</v>
      </c>
      <c r="C7257" s="37">
        <v>5.7</v>
      </c>
    </row>
    <row r="7258" spans="1:3">
      <c r="A7258" s="20">
        <v>41942</v>
      </c>
      <c r="B7258" s="35" t="s">
        <v>364</v>
      </c>
      <c r="C7258" s="37">
        <v>4.8</v>
      </c>
    </row>
    <row r="7259" spans="1:3">
      <c r="A7259" s="20">
        <v>41942</v>
      </c>
      <c r="B7259" s="35" t="s">
        <v>365</v>
      </c>
      <c r="C7259" s="37">
        <v>6.3</v>
      </c>
    </row>
    <row r="7260" spans="1:3">
      <c r="A7260" s="20">
        <v>41942</v>
      </c>
      <c r="B7260" s="35" t="s">
        <v>366</v>
      </c>
      <c r="C7260" s="37">
        <v>6</v>
      </c>
    </row>
    <row r="7261" spans="1:3">
      <c r="A7261" s="20">
        <v>41942</v>
      </c>
      <c r="B7261" s="35" t="s">
        <v>367</v>
      </c>
      <c r="C7261" s="37">
        <v>8.1999999999999993</v>
      </c>
    </row>
    <row r="7262" spans="1:3">
      <c r="A7262" s="20">
        <v>41942</v>
      </c>
      <c r="B7262" s="35" t="s">
        <v>368</v>
      </c>
      <c r="C7262" s="37">
        <v>10.6</v>
      </c>
    </row>
    <row r="7263" spans="1:3">
      <c r="A7263" s="20">
        <v>41942</v>
      </c>
      <c r="B7263" s="35" t="s">
        <v>369</v>
      </c>
      <c r="C7263" s="37">
        <v>13.9</v>
      </c>
    </row>
    <row r="7264" spans="1:3">
      <c r="A7264" s="20">
        <v>41942</v>
      </c>
      <c r="B7264" s="35" t="s">
        <v>370</v>
      </c>
      <c r="C7264" s="37">
        <v>15.5</v>
      </c>
    </row>
    <row r="7265" spans="1:3">
      <c r="A7265" s="20">
        <v>41942</v>
      </c>
      <c r="B7265" s="35" t="s">
        <v>371</v>
      </c>
      <c r="C7265" s="37">
        <v>15.9</v>
      </c>
    </row>
    <row r="7266" spans="1:3">
      <c r="A7266" s="20">
        <v>41942</v>
      </c>
      <c r="B7266" s="35" t="s">
        <v>372</v>
      </c>
      <c r="C7266" s="37">
        <v>15.5</v>
      </c>
    </row>
    <row r="7267" spans="1:3">
      <c r="A7267" s="20">
        <v>41942</v>
      </c>
      <c r="B7267" s="35" t="s">
        <v>373</v>
      </c>
      <c r="C7267" s="37">
        <v>15.4</v>
      </c>
    </row>
    <row r="7268" spans="1:3">
      <c r="A7268" s="20">
        <v>41942</v>
      </c>
      <c r="B7268" s="35" t="s">
        <v>374</v>
      </c>
      <c r="C7268" s="37">
        <v>15</v>
      </c>
    </row>
    <row r="7269" spans="1:3">
      <c r="A7269" s="20">
        <v>41942</v>
      </c>
      <c r="B7269" s="35" t="s">
        <v>375</v>
      </c>
      <c r="C7269" s="37">
        <v>14.1</v>
      </c>
    </row>
    <row r="7270" spans="1:3">
      <c r="A7270" s="20">
        <v>41942</v>
      </c>
      <c r="B7270" s="35" t="s">
        <v>376</v>
      </c>
      <c r="C7270" s="37">
        <v>12.2</v>
      </c>
    </row>
    <row r="7271" spans="1:3">
      <c r="A7271" s="20">
        <v>41942</v>
      </c>
      <c r="B7271" s="35" t="s">
        <v>377</v>
      </c>
      <c r="C7271" s="37">
        <v>11.3</v>
      </c>
    </row>
    <row r="7272" spans="1:3">
      <c r="A7272" s="20">
        <v>41942</v>
      </c>
      <c r="B7272" s="35" t="s">
        <v>378</v>
      </c>
      <c r="C7272" s="37">
        <v>10</v>
      </c>
    </row>
    <row r="7273" spans="1:3">
      <c r="A7273" s="20">
        <v>41942</v>
      </c>
      <c r="B7273" s="35" t="s">
        <v>379</v>
      </c>
      <c r="C7273" s="37">
        <v>9.6999999999999993</v>
      </c>
    </row>
    <row r="7274" spans="1:3">
      <c r="A7274" s="20">
        <v>41942</v>
      </c>
      <c r="B7274" s="35" t="s">
        <v>380</v>
      </c>
      <c r="C7274" s="37">
        <v>9.4</v>
      </c>
    </row>
    <row r="7275" spans="1:3">
      <c r="A7275" s="20">
        <v>41942</v>
      </c>
      <c r="B7275" s="35" t="s">
        <v>381</v>
      </c>
      <c r="C7275" s="37">
        <v>8.4</v>
      </c>
    </row>
    <row r="7276" spans="1:3">
      <c r="A7276" s="20">
        <v>41942</v>
      </c>
      <c r="B7276" s="35" t="s">
        <v>382</v>
      </c>
      <c r="C7276" s="37">
        <v>8.1</v>
      </c>
    </row>
    <row r="7277" spans="1:3">
      <c r="A7277" s="20">
        <v>41942</v>
      </c>
      <c r="B7277" s="35" t="s">
        <v>383</v>
      </c>
      <c r="C7277" s="37">
        <v>6.9</v>
      </c>
    </row>
    <row r="7278" spans="1:3">
      <c r="A7278" s="20">
        <v>41943</v>
      </c>
      <c r="B7278" s="35" t="s">
        <v>360</v>
      </c>
      <c r="C7278" s="37">
        <v>6.9</v>
      </c>
    </row>
    <row r="7279" spans="1:3">
      <c r="A7279" s="20">
        <v>41943</v>
      </c>
      <c r="B7279" s="35" t="s">
        <v>361</v>
      </c>
      <c r="C7279" s="37">
        <v>7.1</v>
      </c>
    </row>
    <row r="7280" spans="1:3">
      <c r="A7280" s="20">
        <v>41943</v>
      </c>
      <c r="B7280" s="35" t="s">
        <v>362</v>
      </c>
      <c r="C7280" s="37">
        <v>6.7</v>
      </c>
    </row>
    <row r="7281" spans="1:3">
      <c r="A7281" s="20">
        <v>41943</v>
      </c>
      <c r="B7281" s="35" t="s">
        <v>363</v>
      </c>
      <c r="C7281" s="37">
        <v>7.1</v>
      </c>
    </row>
    <row r="7282" spans="1:3">
      <c r="A7282" s="20">
        <v>41943</v>
      </c>
      <c r="B7282" s="35" t="s">
        <v>364</v>
      </c>
      <c r="C7282" s="37">
        <v>7.1</v>
      </c>
    </row>
    <row r="7283" spans="1:3">
      <c r="A7283" s="20">
        <v>41943</v>
      </c>
      <c r="B7283" s="35" t="s">
        <v>365</v>
      </c>
      <c r="C7283" s="37">
        <v>7.4</v>
      </c>
    </row>
    <row r="7284" spans="1:3">
      <c r="A7284" s="20">
        <v>41943</v>
      </c>
      <c r="B7284" s="35" t="s">
        <v>366</v>
      </c>
      <c r="C7284" s="37">
        <v>7.8</v>
      </c>
    </row>
    <row r="7285" spans="1:3">
      <c r="A7285" s="20">
        <v>41943</v>
      </c>
      <c r="B7285" s="35" t="s">
        <v>367</v>
      </c>
      <c r="C7285" s="37">
        <v>8.3000000000000007</v>
      </c>
    </row>
    <row r="7286" spans="1:3">
      <c r="A7286" s="20">
        <v>41943</v>
      </c>
      <c r="B7286" s="35" t="s">
        <v>368</v>
      </c>
      <c r="C7286" s="37">
        <v>9.8000000000000007</v>
      </c>
    </row>
    <row r="7287" spans="1:3">
      <c r="A7287" s="20">
        <v>41943</v>
      </c>
      <c r="B7287" s="35" t="s">
        <v>369</v>
      </c>
      <c r="C7287" s="37">
        <v>12</v>
      </c>
    </row>
    <row r="7288" spans="1:3">
      <c r="A7288" s="20">
        <v>41943</v>
      </c>
      <c r="B7288" s="35" t="s">
        <v>370</v>
      </c>
      <c r="C7288" s="37">
        <v>13.3</v>
      </c>
    </row>
    <row r="7289" spans="1:3">
      <c r="A7289" s="20">
        <v>41943</v>
      </c>
      <c r="B7289" s="35" t="s">
        <v>371</v>
      </c>
      <c r="C7289" s="37">
        <v>13.1</v>
      </c>
    </row>
    <row r="7290" spans="1:3">
      <c r="A7290" s="20">
        <v>41943</v>
      </c>
      <c r="B7290" s="35" t="s">
        <v>372</v>
      </c>
      <c r="C7290" s="37">
        <v>13</v>
      </c>
    </row>
    <row r="7291" spans="1:3">
      <c r="A7291" s="20">
        <v>41943</v>
      </c>
      <c r="B7291" s="35" t="s">
        <v>373</v>
      </c>
      <c r="C7291" s="37">
        <v>11.2</v>
      </c>
    </row>
    <row r="7292" spans="1:3">
      <c r="A7292" s="20">
        <v>41943</v>
      </c>
      <c r="B7292" s="35" t="s">
        <v>374</v>
      </c>
      <c r="C7292" s="37">
        <v>9.6999999999999993</v>
      </c>
    </row>
    <row r="7293" spans="1:3">
      <c r="A7293" s="20">
        <v>41943</v>
      </c>
      <c r="B7293" s="35" t="s">
        <v>375</v>
      </c>
      <c r="C7293" s="37">
        <v>8.9</v>
      </c>
    </row>
    <row r="7294" spans="1:3">
      <c r="A7294" s="20">
        <v>41943</v>
      </c>
      <c r="B7294" s="35" t="s">
        <v>376</v>
      </c>
      <c r="C7294" s="37">
        <v>8.4</v>
      </c>
    </row>
    <row r="7295" spans="1:3">
      <c r="A7295" s="20">
        <v>41943</v>
      </c>
      <c r="B7295" s="35" t="s">
        <v>377</v>
      </c>
      <c r="C7295" s="37">
        <v>8.4</v>
      </c>
    </row>
    <row r="7296" spans="1:3">
      <c r="A7296" s="20">
        <v>41943</v>
      </c>
      <c r="B7296" s="35" t="s">
        <v>378</v>
      </c>
      <c r="C7296" s="37">
        <v>7.4</v>
      </c>
    </row>
    <row r="7297" spans="1:3">
      <c r="A7297" s="20">
        <v>41943</v>
      </c>
      <c r="B7297" s="35" t="s">
        <v>379</v>
      </c>
      <c r="C7297" s="37">
        <v>6.2</v>
      </c>
    </row>
    <row r="7298" spans="1:3">
      <c r="A7298" s="20">
        <v>41943</v>
      </c>
      <c r="B7298" s="35" t="s">
        <v>380</v>
      </c>
      <c r="C7298" s="37">
        <v>5.4</v>
      </c>
    </row>
    <row r="7299" spans="1:3">
      <c r="A7299" s="20">
        <v>41943</v>
      </c>
      <c r="B7299" s="35" t="s">
        <v>381</v>
      </c>
      <c r="C7299" s="37">
        <v>4</v>
      </c>
    </row>
    <row r="7300" spans="1:3">
      <c r="A7300" s="20">
        <v>41943</v>
      </c>
      <c r="B7300" s="35" t="s">
        <v>382</v>
      </c>
      <c r="C7300" s="37">
        <v>3</v>
      </c>
    </row>
    <row r="7301" spans="1:3">
      <c r="A7301" s="20">
        <v>41943</v>
      </c>
      <c r="B7301" s="35" t="s">
        <v>383</v>
      </c>
      <c r="C7301" s="37">
        <v>1</v>
      </c>
    </row>
    <row r="7302" spans="1:3">
      <c r="A7302" s="20">
        <v>41944</v>
      </c>
      <c r="B7302" s="35" t="s">
        <v>360</v>
      </c>
      <c r="C7302" s="37">
        <v>-0.2</v>
      </c>
    </row>
    <row r="7303" spans="1:3">
      <c r="A7303" s="20">
        <v>41944</v>
      </c>
      <c r="B7303" s="35" t="s">
        <v>361</v>
      </c>
      <c r="C7303" s="37">
        <v>-1.1000000000000001</v>
      </c>
    </row>
    <row r="7304" spans="1:3">
      <c r="A7304" s="20">
        <v>41944</v>
      </c>
      <c r="B7304" s="35" t="s">
        <v>362</v>
      </c>
      <c r="C7304" s="37">
        <v>-2.2999999999999998</v>
      </c>
    </row>
    <row r="7305" spans="1:3">
      <c r="A7305" s="20">
        <v>41944</v>
      </c>
      <c r="B7305" s="35" t="s">
        <v>363</v>
      </c>
      <c r="C7305" s="37">
        <v>-3.2</v>
      </c>
    </row>
    <row r="7306" spans="1:3">
      <c r="A7306" s="20">
        <v>41944</v>
      </c>
      <c r="B7306" s="35" t="s">
        <v>364</v>
      </c>
      <c r="C7306" s="37">
        <v>-4.4000000000000004</v>
      </c>
    </row>
    <row r="7307" spans="1:3">
      <c r="A7307" s="20">
        <v>41944</v>
      </c>
      <c r="B7307" s="35" t="s">
        <v>365</v>
      </c>
      <c r="C7307" s="37">
        <v>-5.4</v>
      </c>
    </row>
    <row r="7308" spans="1:3">
      <c r="A7308" s="20">
        <v>41944</v>
      </c>
      <c r="B7308" s="35" t="s">
        <v>366</v>
      </c>
      <c r="C7308" s="37">
        <v>-4.4000000000000004</v>
      </c>
    </row>
    <row r="7309" spans="1:3">
      <c r="A7309" s="20">
        <v>41944</v>
      </c>
      <c r="B7309" s="35" t="s">
        <v>367</v>
      </c>
      <c r="C7309" s="37">
        <v>-2.7</v>
      </c>
    </row>
    <row r="7310" spans="1:3">
      <c r="A7310" s="20">
        <v>41944</v>
      </c>
      <c r="B7310" s="35" t="s">
        <v>368</v>
      </c>
      <c r="C7310" s="37">
        <v>0</v>
      </c>
    </row>
    <row r="7311" spans="1:3">
      <c r="A7311" s="20">
        <v>41944</v>
      </c>
      <c r="B7311" s="35" t="s">
        <v>369</v>
      </c>
      <c r="C7311" s="37">
        <v>2.6</v>
      </c>
    </row>
    <row r="7312" spans="1:3">
      <c r="A7312" s="20">
        <v>41944</v>
      </c>
      <c r="B7312" s="35" t="s">
        <v>370</v>
      </c>
      <c r="C7312" s="37">
        <v>5.7</v>
      </c>
    </row>
    <row r="7313" spans="1:3">
      <c r="A7313" s="20">
        <v>41944</v>
      </c>
      <c r="B7313" s="35" t="s">
        <v>371</v>
      </c>
      <c r="C7313" s="37">
        <v>6.2</v>
      </c>
    </row>
    <row r="7314" spans="1:3">
      <c r="A7314" s="20">
        <v>41944</v>
      </c>
      <c r="B7314" s="35" t="s">
        <v>372</v>
      </c>
      <c r="C7314" s="37">
        <v>7.1</v>
      </c>
    </row>
    <row r="7315" spans="1:3">
      <c r="A7315" s="20">
        <v>41944</v>
      </c>
      <c r="B7315" s="35" t="s">
        <v>373</v>
      </c>
      <c r="C7315" s="37">
        <v>7.1</v>
      </c>
    </row>
    <row r="7316" spans="1:3">
      <c r="A7316" s="20">
        <v>41944</v>
      </c>
      <c r="B7316" s="35" t="s">
        <v>374</v>
      </c>
      <c r="C7316" s="37">
        <v>5.6</v>
      </c>
    </row>
    <row r="7317" spans="1:3">
      <c r="A7317" s="20">
        <v>41944</v>
      </c>
      <c r="B7317" s="35" t="s">
        <v>375</v>
      </c>
      <c r="C7317" s="37">
        <v>4</v>
      </c>
    </row>
    <row r="7318" spans="1:3">
      <c r="A7318" s="20">
        <v>41944</v>
      </c>
      <c r="B7318" s="35" t="s">
        <v>376</v>
      </c>
      <c r="C7318" s="37">
        <v>3.4</v>
      </c>
    </row>
    <row r="7319" spans="1:3">
      <c r="A7319" s="20">
        <v>41944</v>
      </c>
      <c r="B7319" s="35" t="s">
        <v>377</v>
      </c>
      <c r="C7319" s="37">
        <v>2.7</v>
      </c>
    </row>
    <row r="7320" spans="1:3">
      <c r="A7320" s="20">
        <v>41944</v>
      </c>
      <c r="B7320" s="35" t="s">
        <v>378</v>
      </c>
      <c r="C7320" s="37">
        <v>1.2</v>
      </c>
    </row>
    <row r="7321" spans="1:3">
      <c r="A7321" s="20">
        <v>41944</v>
      </c>
      <c r="B7321" s="35" t="s">
        <v>379</v>
      </c>
      <c r="C7321" s="37">
        <v>0.4</v>
      </c>
    </row>
    <row r="7322" spans="1:3">
      <c r="A7322" s="20">
        <v>41944</v>
      </c>
      <c r="B7322" s="35" t="s">
        <v>380</v>
      </c>
      <c r="C7322" s="37">
        <v>-1.1000000000000001</v>
      </c>
    </row>
    <row r="7323" spans="1:3">
      <c r="A7323" s="20">
        <v>41944</v>
      </c>
      <c r="B7323" s="35" t="s">
        <v>381</v>
      </c>
      <c r="C7323" s="37">
        <v>-1.2</v>
      </c>
    </row>
    <row r="7324" spans="1:3">
      <c r="A7324" s="20">
        <v>41944</v>
      </c>
      <c r="B7324" s="35" t="s">
        <v>382</v>
      </c>
      <c r="C7324" s="37">
        <v>-1.8</v>
      </c>
    </row>
    <row r="7325" spans="1:3">
      <c r="A7325" s="20">
        <v>41944</v>
      </c>
      <c r="B7325" s="35" t="s">
        <v>383</v>
      </c>
      <c r="C7325" s="37">
        <v>-1.9</v>
      </c>
    </row>
    <row r="7326" spans="1:3">
      <c r="A7326" s="20">
        <v>41945</v>
      </c>
      <c r="B7326" s="35" t="s">
        <v>360</v>
      </c>
      <c r="C7326" s="37">
        <v>-2.4</v>
      </c>
    </row>
    <row r="7327" spans="1:3">
      <c r="A7327" s="20">
        <v>41945</v>
      </c>
      <c r="B7327" s="35" t="s">
        <v>361</v>
      </c>
      <c r="C7327" s="37">
        <v>-2.1</v>
      </c>
    </row>
    <row r="7328" spans="1:3">
      <c r="A7328" s="20">
        <v>41945</v>
      </c>
      <c r="B7328" s="35" t="s">
        <v>362</v>
      </c>
      <c r="C7328" s="37">
        <v>-2.6</v>
      </c>
    </row>
    <row r="7329" spans="1:3">
      <c r="A7329" s="20">
        <v>41945</v>
      </c>
      <c r="B7329" s="35" t="s">
        <v>363</v>
      </c>
      <c r="C7329" s="37">
        <v>-2.1</v>
      </c>
    </row>
    <row r="7330" spans="1:3">
      <c r="A7330" s="20">
        <v>41945</v>
      </c>
      <c r="B7330" s="35" t="s">
        <v>364</v>
      </c>
      <c r="C7330" s="37">
        <v>-2.2999999999999998</v>
      </c>
    </row>
    <row r="7331" spans="1:3">
      <c r="A7331" s="20">
        <v>41945</v>
      </c>
      <c r="B7331" s="35" t="s">
        <v>365</v>
      </c>
      <c r="C7331" s="37">
        <v>-2.7</v>
      </c>
    </row>
    <row r="7332" spans="1:3">
      <c r="A7332" s="20">
        <v>41945</v>
      </c>
      <c r="B7332" s="35" t="s">
        <v>366</v>
      </c>
      <c r="C7332" s="37">
        <v>-2.1</v>
      </c>
    </row>
    <row r="7333" spans="1:3">
      <c r="A7333" s="20">
        <v>41945</v>
      </c>
      <c r="B7333" s="35" t="s">
        <v>367</v>
      </c>
      <c r="C7333" s="37">
        <v>0</v>
      </c>
    </row>
    <row r="7334" spans="1:3">
      <c r="A7334" s="20">
        <v>41945</v>
      </c>
      <c r="B7334" s="35" t="s">
        <v>368</v>
      </c>
      <c r="C7334" s="37">
        <v>2.6</v>
      </c>
    </row>
    <row r="7335" spans="1:3">
      <c r="A7335" s="20">
        <v>41945</v>
      </c>
      <c r="B7335" s="35" t="s">
        <v>369</v>
      </c>
      <c r="C7335" s="37">
        <v>5.9</v>
      </c>
    </row>
    <row r="7336" spans="1:3">
      <c r="A7336" s="20">
        <v>41945</v>
      </c>
      <c r="B7336" s="35" t="s">
        <v>370</v>
      </c>
      <c r="C7336" s="37">
        <v>7.5</v>
      </c>
    </row>
    <row r="7337" spans="1:3">
      <c r="A7337" s="20">
        <v>41945</v>
      </c>
      <c r="B7337" s="35" t="s">
        <v>371</v>
      </c>
      <c r="C7337" s="37">
        <v>8.4</v>
      </c>
    </row>
    <row r="7338" spans="1:3">
      <c r="A7338" s="20">
        <v>41945</v>
      </c>
      <c r="B7338" s="35" t="s">
        <v>372</v>
      </c>
      <c r="C7338" s="37">
        <v>8.6</v>
      </c>
    </row>
    <row r="7339" spans="1:3">
      <c r="A7339" s="20">
        <v>41945</v>
      </c>
      <c r="B7339" s="35" t="s">
        <v>373</v>
      </c>
      <c r="C7339" s="37">
        <v>7.8</v>
      </c>
    </row>
    <row r="7340" spans="1:3">
      <c r="A7340" s="20">
        <v>41945</v>
      </c>
      <c r="B7340" s="35" t="s">
        <v>374</v>
      </c>
      <c r="C7340" s="37">
        <v>6.9</v>
      </c>
    </row>
    <row r="7341" spans="1:3">
      <c r="A7341" s="20">
        <v>41945</v>
      </c>
      <c r="B7341" s="35" t="s">
        <v>375</v>
      </c>
      <c r="C7341" s="37">
        <v>5.6</v>
      </c>
    </row>
    <row r="7342" spans="1:3">
      <c r="A7342" s="20">
        <v>41945</v>
      </c>
      <c r="B7342" s="35" t="s">
        <v>376</v>
      </c>
      <c r="C7342" s="37">
        <v>4.0999999999999996</v>
      </c>
    </row>
    <row r="7343" spans="1:3">
      <c r="A7343" s="20">
        <v>41945</v>
      </c>
      <c r="B7343" s="35" t="s">
        <v>377</v>
      </c>
      <c r="C7343" s="37">
        <v>1.5</v>
      </c>
    </row>
    <row r="7344" spans="1:3">
      <c r="A7344" s="20">
        <v>41945</v>
      </c>
      <c r="B7344" s="35" t="s">
        <v>378</v>
      </c>
      <c r="C7344" s="37">
        <v>0.1</v>
      </c>
    </row>
    <row r="7345" spans="1:3">
      <c r="A7345" s="20">
        <v>41945</v>
      </c>
      <c r="B7345" s="35" t="s">
        <v>379</v>
      </c>
      <c r="C7345" s="37">
        <v>-0.8</v>
      </c>
    </row>
    <row r="7346" spans="1:3">
      <c r="A7346" s="20">
        <v>41945</v>
      </c>
      <c r="B7346" s="35" t="s">
        <v>380</v>
      </c>
      <c r="C7346" s="37">
        <v>-0.8</v>
      </c>
    </row>
    <row r="7347" spans="1:3">
      <c r="A7347" s="20">
        <v>41945</v>
      </c>
      <c r="B7347" s="35" t="s">
        <v>381</v>
      </c>
      <c r="C7347" s="37">
        <v>-1</v>
      </c>
    </row>
    <row r="7348" spans="1:3">
      <c r="A7348" s="20">
        <v>41945</v>
      </c>
      <c r="B7348" s="35" t="s">
        <v>382</v>
      </c>
      <c r="C7348" s="37">
        <v>-1.6</v>
      </c>
    </row>
    <row r="7349" spans="1:3">
      <c r="A7349" s="20">
        <v>41945</v>
      </c>
      <c r="B7349" s="35" t="s">
        <v>383</v>
      </c>
      <c r="C7349" s="37">
        <v>-1.9</v>
      </c>
    </row>
    <row r="7350" spans="1:3">
      <c r="A7350" s="20">
        <v>41946</v>
      </c>
      <c r="B7350" s="35" t="s">
        <v>360</v>
      </c>
      <c r="C7350" s="37">
        <v>-1.8</v>
      </c>
    </row>
    <row r="7351" spans="1:3">
      <c r="A7351" s="20">
        <v>41946</v>
      </c>
      <c r="B7351" s="35" t="s">
        <v>361</v>
      </c>
      <c r="C7351" s="37">
        <v>1.3</v>
      </c>
    </row>
    <row r="7352" spans="1:3">
      <c r="A7352" s="20">
        <v>41946</v>
      </c>
      <c r="B7352" s="35" t="s">
        <v>362</v>
      </c>
      <c r="C7352" s="37">
        <v>2.6</v>
      </c>
    </row>
    <row r="7353" spans="1:3">
      <c r="A7353" s="20">
        <v>41946</v>
      </c>
      <c r="B7353" s="35" t="s">
        <v>363</v>
      </c>
      <c r="C7353" s="37">
        <v>2.8</v>
      </c>
    </row>
    <row r="7354" spans="1:3">
      <c r="A7354" s="20">
        <v>41946</v>
      </c>
      <c r="B7354" s="35" t="s">
        <v>364</v>
      </c>
      <c r="C7354" s="37">
        <v>3.7</v>
      </c>
    </row>
    <row r="7355" spans="1:3">
      <c r="A7355" s="20">
        <v>41946</v>
      </c>
      <c r="B7355" s="35" t="s">
        <v>365</v>
      </c>
      <c r="C7355" s="37">
        <v>3.3</v>
      </c>
    </row>
    <row r="7356" spans="1:3">
      <c r="A7356" s="20">
        <v>41946</v>
      </c>
      <c r="B7356" s="35" t="s">
        <v>366</v>
      </c>
      <c r="C7356" s="37">
        <v>3.7</v>
      </c>
    </row>
    <row r="7357" spans="1:3">
      <c r="A7357" s="20">
        <v>41946</v>
      </c>
      <c r="B7357" s="35" t="s">
        <v>367</v>
      </c>
      <c r="C7357" s="37">
        <v>6.5</v>
      </c>
    </row>
    <row r="7358" spans="1:3">
      <c r="A7358" s="20">
        <v>41946</v>
      </c>
      <c r="B7358" s="35" t="s">
        <v>368</v>
      </c>
      <c r="C7358" s="37">
        <v>8</v>
      </c>
    </row>
    <row r="7359" spans="1:3">
      <c r="A7359" s="20">
        <v>41946</v>
      </c>
      <c r="B7359" s="35" t="s">
        <v>369</v>
      </c>
      <c r="C7359" s="37">
        <v>9.9</v>
      </c>
    </row>
    <row r="7360" spans="1:3">
      <c r="A7360" s="20">
        <v>41946</v>
      </c>
      <c r="B7360" s="35" t="s">
        <v>370</v>
      </c>
      <c r="C7360" s="37">
        <v>10.7</v>
      </c>
    </row>
    <row r="7361" spans="1:3">
      <c r="A7361" s="20">
        <v>41946</v>
      </c>
      <c r="B7361" s="35" t="s">
        <v>371</v>
      </c>
      <c r="C7361" s="37">
        <v>10.7</v>
      </c>
    </row>
    <row r="7362" spans="1:3">
      <c r="A7362" s="20">
        <v>41946</v>
      </c>
      <c r="B7362" s="35" t="s">
        <v>372</v>
      </c>
      <c r="C7362" s="37">
        <v>11.6</v>
      </c>
    </row>
    <row r="7363" spans="1:3">
      <c r="A7363" s="20">
        <v>41946</v>
      </c>
      <c r="B7363" s="35" t="s">
        <v>373</v>
      </c>
      <c r="C7363" s="37">
        <v>10.7</v>
      </c>
    </row>
    <row r="7364" spans="1:3">
      <c r="A7364" s="20">
        <v>41946</v>
      </c>
      <c r="B7364" s="35" t="s">
        <v>374</v>
      </c>
      <c r="C7364" s="37">
        <v>10</v>
      </c>
    </row>
    <row r="7365" spans="1:3">
      <c r="A7365" s="20">
        <v>41946</v>
      </c>
      <c r="B7365" s="35" t="s">
        <v>375</v>
      </c>
      <c r="C7365" s="37">
        <v>8.1999999999999993</v>
      </c>
    </row>
    <row r="7366" spans="1:3">
      <c r="A7366" s="20">
        <v>41946</v>
      </c>
      <c r="B7366" s="35" t="s">
        <v>376</v>
      </c>
      <c r="C7366" s="37">
        <v>5.0999999999999996</v>
      </c>
    </row>
    <row r="7367" spans="1:3">
      <c r="A7367" s="20">
        <v>41946</v>
      </c>
      <c r="B7367" s="35" t="s">
        <v>377</v>
      </c>
      <c r="C7367" s="37">
        <v>3.8</v>
      </c>
    </row>
    <row r="7368" spans="1:3">
      <c r="A7368" s="20">
        <v>41946</v>
      </c>
      <c r="B7368" s="35" t="s">
        <v>378</v>
      </c>
      <c r="C7368" s="37">
        <v>0.6</v>
      </c>
    </row>
    <row r="7369" spans="1:3">
      <c r="A7369" s="20">
        <v>41946</v>
      </c>
      <c r="B7369" s="35" t="s">
        <v>379</v>
      </c>
      <c r="C7369" s="37">
        <v>-0.7</v>
      </c>
    </row>
    <row r="7370" spans="1:3">
      <c r="A7370" s="20">
        <v>41946</v>
      </c>
      <c r="B7370" s="35" t="s">
        <v>380</v>
      </c>
      <c r="C7370" s="37">
        <v>-0.5</v>
      </c>
    </row>
    <row r="7371" spans="1:3">
      <c r="A7371" s="20">
        <v>41946</v>
      </c>
      <c r="B7371" s="35" t="s">
        <v>381</v>
      </c>
      <c r="C7371" s="37">
        <v>-0.4</v>
      </c>
    </row>
    <row r="7372" spans="1:3">
      <c r="A7372" s="20">
        <v>41946</v>
      </c>
      <c r="B7372" s="35" t="s">
        <v>382</v>
      </c>
      <c r="C7372" s="37">
        <v>-1.4</v>
      </c>
    </row>
    <row r="7373" spans="1:3">
      <c r="A7373" s="20">
        <v>41946</v>
      </c>
      <c r="B7373" s="35" t="s">
        <v>383</v>
      </c>
      <c r="C7373" s="37">
        <v>-1.5</v>
      </c>
    </row>
    <row r="7374" spans="1:3">
      <c r="A7374" s="20">
        <v>41947</v>
      </c>
      <c r="B7374" s="35" t="s">
        <v>360</v>
      </c>
      <c r="C7374" s="37">
        <v>-2</v>
      </c>
    </row>
    <row r="7375" spans="1:3">
      <c r="A7375" s="20">
        <v>41947</v>
      </c>
      <c r="B7375" s="35" t="s">
        <v>361</v>
      </c>
      <c r="C7375" s="37">
        <v>-2.2000000000000002</v>
      </c>
    </row>
    <row r="7376" spans="1:3">
      <c r="A7376" s="20">
        <v>41947</v>
      </c>
      <c r="B7376" s="35" t="s">
        <v>362</v>
      </c>
      <c r="C7376" s="37">
        <v>-2.1</v>
      </c>
    </row>
    <row r="7377" spans="1:3">
      <c r="A7377" s="20">
        <v>41947</v>
      </c>
      <c r="B7377" s="35" t="s">
        <v>363</v>
      </c>
      <c r="C7377" s="37">
        <v>-1.5</v>
      </c>
    </row>
    <row r="7378" spans="1:3">
      <c r="A7378" s="20">
        <v>41947</v>
      </c>
      <c r="B7378" s="35" t="s">
        <v>364</v>
      </c>
      <c r="C7378" s="37">
        <v>-1.1000000000000001</v>
      </c>
    </row>
    <row r="7379" spans="1:3">
      <c r="A7379" s="20">
        <v>41947</v>
      </c>
      <c r="B7379" s="35" t="s">
        <v>365</v>
      </c>
      <c r="C7379" s="37">
        <v>-0.8</v>
      </c>
    </row>
    <row r="7380" spans="1:3">
      <c r="A7380" s="20">
        <v>41947</v>
      </c>
      <c r="B7380" s="35" t="s">
        <v>366</v>
      </c>
      <c r="C7380" s="37">
        <v>-1.4</v>
      </c>
    </row>
    <row r="7381" spans="1:3">
      <c r="A7381" s="20">
        <v>41947</v>
      </c>
      <c r="B7381" s="35" t="s">
        <v>367</v>
      </c>
      <c r="C7381" s="37">
        <v>0.4</v>
      </c>
    </row>
    <row r="7382" spans="1:3">
      <c r="A7382" s="20">
        <v>41947</v>
      </c>
      <c r="B7382" s="35" t="s">
        <v>368</v>
      </c>
      <c r="C7382" s="37">
        <v>1.7</v>
      </c>
    </row>
    <row r="7383" spans="1:3">
      <c r="A7383" s="20">
        <v>41947</v>
      </c>
      <c r="B7383" s="35" t="s">
        <v>369</v>
      </c>
      <c r="C7383" s="37">
        <v>5.4</v>
      </c>
    </row>
    <row r="7384" spans="1:3">
      <c r="A7384" s="20">
        <v>41947</v>
      </c>
      <c r="B7384" s="35" t="s">
        <v>370</v>
      </c>
      <c r="C7384" s="37">
        <v>5.5</v>
      </c>
    </row>
    <row r="7385" spans="1:3">
      <c r="A7385" s="20">
        <v>41947</v>
      </c>
      <c r="B7385" s="35" t="s">
        <v>371</v>
      </c>
      <c r="C7385" s="37">
        <v>5.7</v>
      </c>
    </row>
    <row r="7386" spans="1:3">
      <c r="A7386" s="20">
        <v>41947</v>
      </c>
      <c r="B7386" s="35" t="s">
        <v>372</v>
      </c>
      <c r="C7386" s="37">
        <v>7.4</v>
      </c>
    </row>
    <row r="7387" spans="1:3">
      <c r="A7387" s="20">
        <v>41947</v>
      </c>
      <c r="B7387" s="35" t="s">
        <v>373</v>
      </c>
      <c r="C7387" s="37">
        <v>7</v>
      </c>
    </row>
    <row r="7388" spans="1:3">
      <c r="A7388" s="20">
        <v>41947</v>
      </c>
      <c r="B7388" s="35" t="s">
        <v>374</v>
      </c>
      <c r="C7388" s="37">
        <v>6.1</v>
      </c>
    </row>
    <row r="7389" spans="1:3">
      <c r="A7389" s="20">
        <v>41947</v>
      </c>
      <c r="B7389" s="35" t="s">
        <v>375</v>
      </c>
      <c r="C7389" s="37">
        <v>4.3</v>
      </c>
    </row>
    <row r="7390" spans="1:3">
      <c r="A7390" s="20">
        <v>41947</v>
      </c>
      <c r="B7390" s="35" t="s">
        <v>376</v>
      </c>
      <c r="C7390" s="37">
        <v>2.2999999999999998</v>
      </c>
    </row>
    <row r="7391" spans="1:3">
      <c r="A7391" s="20">
        <v>41947</v>
      </c>
      <c r="B7391" s="35" t="s">
        <v>377</v>
      </c>
      <c r="C7391" s="37">
        <v>-0.3</v>
      </c>
    </row>
    <row r="7392" spans="1:3">
      <c r="A7392" s="20">
        <v>41947</v>
      </c>
      <c r="B7392" s="35" t="s">
        <v>378</v>
      </c>
      <c r="C7392" s="37">
        <v>-1.4</v>
      </c>
    </row>
    <row r="7393" spans="1:3">
      <c r="A7393" s="20">
        <v>41947</v>
      </c>
      <c r="B7393" s="35" t="s">
        <v>379</v>
      </c>
      <c r="C7393" s="37">
        <v>-1.6</v>
      </c>
    </row>
    <row r="7394" spans="1:3">
      <c r="A7394" s="20">
        <v>41947</v>
      </c>
      <c r="B7394" s="35" t="s">
        <v>380</v>
      </c>
      <c r="C7394" s="37">
        <v>-2.8</v>
      </c>
    </row>
    <row r="7395" spans="1:3">
      <c r="A7395" s="20">
        <v>41947</v>
      </c>
      <c r="B7395" s="35" t="s">
        <v>381</v>
      </c>
      <c r="C7395" s="37">
        <v>-3.5</v>
      </c>
    </row>
    <row r="7396" spans="1:3">
      <c r="A7396" s="20">
        <v>41947</v>
      </c>
      <c r="B7396" s="35" t="s">
        <v>382</v>
      </c>
      <c r="C7396" s="37">
        <v>-3.6</v>
      </c>
    </row>
    <row r="7397" spans="1:3">
      <c r="A7397" s="20">
        <v>41947</v>
      </c>
      <c r="B7397" s="35" t="s">
        <v>383</v>
      </c>
      <c r="C7397" s="37">
        <v>-4.5999999999999996</v>
      </c>
    </row>
    <row r="7398" spans="1:3">
      <c r="A7398" s="20">
        <v>41948</v>
      </c>
      <c r="B7398" s="35" t="s">
        <v>360</v>
      </c>
      <c r="C7398" s="37">
        <v>-4.9000000000000004</v>
      </c>
    </row>
    <row r="7399" spans="1:3">
      <c r="A7399" s="20">
        <v>41948</v>
      </c>
      <c r="B7399" s="35" t="s">
        <v>361</v>
      </c>
      <c r="C7399" s="37">
        <v>-5.0999999999999996</v>
      </c>
    </row>
    <row r="7400" spans="1:3">
      <c r="A7400" s="20">
        <v>41948</v>
      </c>
      <c r="B7400" s="35" t="s">
        <v>362</v>
      </c>
      <c r="C7400" s="37">
        <v>-5.5</v>
      </c>
    </row>
    <row r="7401" spans="1:3">
      <c r="A7401" s="20">
        <v>41948</v>
      </c>
      <c r="B7401" s="35" t="s">
        <v>363</v>
      </c>
      <c r="C7401" s="37">
        <v>-5.6</v>
      </c>
    </row>
    <row r="7402" spans="1:3">
      <c r="A7402" s="20">
        <v>41948</v>
      </c>
      <c r="B7402" s="35" t="s">
        <v>364</v>
      </c>
      <c r="C7402" s="37">
        <v>-5.6</v>
      </c>
    </row>
    <row r="7403" spans="1:3">
      <c r="A7403" s="20">
        <v>41948</v>
      </c>
      <c r="B7403" s="35" t="s">
        <v>365</v>
      </c>
      <c r="C7403" s="37">
        <v>-6</v>
      </c>
    </row>
    <row r="7404" spans="1:3">
      <c r="A7404" s="20">
        <v>41948</v>
      </c>
      <c r="B7404" s="35" t="s">
        <v>366</v>
      </c>
      <c r="C7404" s="37">
        <v>-4.7</v>
      </c>
    </row>
    <row r="7405" spans="1:3">
      <c r="A7405" s="20">
        <v>41948</v>
      </c>
      <c r="B7405" s="35" t="s">
        <v>367</v>
      </c>
      <c r="C7405" s="37">
        <v>-1.3</v>
      </c>
    </row>
    <row r="7406" spans="1:3">
      <c r="A7406" s="20">
        <v>41948</v>
      </c>
      <c r="B7406" s="35" t="s">
        <v>368</v>
      </c>
      <c r="C7406" s="37">
        <v>1.6</v>
      </c>
    </row>
    <row r="7407" spans="1:3">
      <c r="A7407" s="20">
        <v>41948</v>
      </c>
      <c r="B7407" s="35" t="s">
        <v>369</v>
      </c>
      <c r="C7407" s="37">
        <v>5.4</v>
      </c>
    </row>
    <row r="7408" spans="1:3">
      <c r="A7408" s="20">
        <v>41948</v>
      </c>
      <c r="B7408" s="35" t="s">
        <v>370</v>
      </c>
      <c r="C7408" s="37">
        <v>4</v>
      </c>
    </row>
    <row r="7409" spans="1:3">
      <c r="A7409" s="20">
        <v>41948</v>
      </c>
      <c r="B7409" s="35" t="s">
        <v>371</v>
      </c>
      <c r="C7409" s="37">
        <v>7.4</v>
      </c>
    </row>
    <row r="7410" spans="1:3">
      <c r="A7410" s="20">
        <v>41948</v>
      </c>
      <c r="B7410" s="35" t="s">
        <v>372</v>
      </c>
      <c r="C7410" s="37">
        <v>8.3000000000000007</v>
      </c>
    </row>
    <row r="7411" spans="1:3">
      <c r="A7411" s="20">
        <v>41948</v>
      </c>
      <c r="B7411" s="35" t="s">
        <v>373</v>
      </c>
      <c r="C7411" s="37">
        <v>8.6999999999999993</v>
      </c>
    </row>
    <row r="7412" spans="1:3">
      <c r="A7412" s="20">
        <v>41948</v>
      </c>
      <c r="B7412" s="35" t="s">
        <v>374</v>
      </c>
      <c r="C7412" s="37">
        <v>8.5</v>
      </c>
    </row>
    <row r="7413" spans="1:3">
      <c r="A7413" s="20">
        <v>41948</v>
      </c>
      <c r="B7413" s="35" t="s">
        <v>375</v>
      </c>
      <c r="C7413" s="37">
        <v>7.2</v>
      </c>
    </row>
    <row r="7414" spans="1:3">
      <c r="A7414" s="20">
        <v>41948</v>
      </c>
      <c r="B7414" s="35" t="s">
        <v>376</v>
      </c>
      <c r="C7414" s="37">
        <v>3.7</v>
      </c>
    </row>
    <row r="7415" spans="1:3">
      <c r="A7415" s="20">
        <v>41948</v>
      </c>
      <c r="B7415" s="35" t="s">
        <v>377</v>
      </c>
      <c r="C7415" s="37">
        <v>0.6</v>
      </c>
    </row>
    <row r="7416" spans="1:3">
      <c r="A7416" s="20">
        <v>41948</v>
      </c>
      <c r="B7416" s="35" t="s">
        <v>378</v>
      </c>
      <c r="C7416" s="37">
        <v>-0.8</v>
      </c>
    </row>
    <row r="7417" spans="1:3">
      <c r="A7417" s="20">
        <v>41948</v>
      </c>
      <c r="B7417" s="35" t="s">
        <v>379</v>
      </c>
      <c r="C7417" s="37">
        <v>-1.5</v>
      </c>
    </row>
    <row r="7418" spans="1:3">
      <c r="A7418" s="20">
        <v>41948</v>
      </c>
      <c r="B7418" s="35" t="s">
        <v>380</v>
      </c>
      <c r="C7418" s="37">
        <v>-2.1</v>
      </c>
    </row>
    <row r="7419" spans="1:3">
      <c r="A7419" s="20">
        <v>41948</v>
      </c>
      <c r="B7419" s="35" t="s">
        <v>381</v>
      </c>
      <c r="C7419" s="37">
        <v>-2.7</v>
      </c>
    </row>
    <row r="7420" spans="1:3">
      <c r="A7420" s="20">
        <v>41948</v>
      </c>
      <c r="B7420" s="35" t="s">
        <v>382</v>
      </c>
      <c r="C7420" s="37">
        <v>-3.4</v>
      </c>
    </row>
    <row r="7421" spans="1:3">
      <c r="A7421" s="20">
        <v>41948</v>
      </c>
      <c r="B7421" s="35" t="s">
        <v>383</v>
      </c>
      <c r="C7421" s="37">
        <v>-3.6</v>
      </c>
    </row>
    <row r="7422" spans="1:3">
      <c r="A7422" s="20">
        <v>41949</v>
      </c>
      <c r="B7422" s="35" t="s">
        <v>360</v>
      </c>
      <c r="C7422" s="37">
        <v>-3.9</v>
      </c>
    </row>
    <row r="7423" spans="1:3">
      <c r="A7423" s="20">
        <v>41949</v>
      </c>
      <c r="B7423" s="35" t="s">
        <v>361</v>
      </c>
      <c r="C7423" s="37">
        <v>-2.8</v>
      </c>
    </row>
    <row r="7424" spans="1:3">
      <c r="A7424" s="20">
        <v>41949</v>
      </c>
      <c r="B7424" s="35" t="s">
        <v>362</v>
      </c>
      <c r="C7424" s="37">
        <v>-2.4</v>
      </c>
    </row>
    <row r="7425" spans="1:3">
      <c r="A7425" s="20">
        <v>41949</v>
      </c>
      <c r="B7425" s="35" t="s">
        <v>363</v>
      </c>
      <c r="C7425" s="37">
        <v>-2.9</v>
      </c>
    </row>
    <row r="7426" spans="1:3">
      <c r="A7426" s="20">
        <v>41949</v>
      </c>
      <c r="B7426" s="35" t="s">
        <v>364</v>
      </c>
      <c r="C7426" s="37">
        <v>-4</v>
      </c>
    </row>
    <row r="7427" spans="1:3">
      <c r="A7427" s="20">
        <v>41949</v>
      </c>
      <c r="B7427" s="35" t="s">
        <v>365</v>
      </c>
      <c r="C7427" s="37">
        <v>-4.3</v>
      </c>
    </row>
    <row r="7428" spans="1:3">
      <c r="A7428" s="20">
        <v>41949</v>
      </c>
      <c r="B7428" s="35" t="s">
        <v>366</v>
      </c>
      <c r="C7428" s="37">
        <v>-3.6</v>
      </c>
    </row>
    <row r="7429" spans="1:3">
      <c r="A7429" s="20">
        <v>41949</v>
      </c>
      <c r="B7429" s="35" t="s">
        <v>367</v>
      </c>
      <c r="C7429" s="37">
        <v>-1.5</v>
      </c>
    </row>
    <row r="7430" spans="1:3">
      <c r="A7430" s="20">
        <v>41949</v>
      </c>
      <c r="B7430" s="35" t="s">
        <v>368</v>
      </c>
      <c r="C7430" s="37">
        <v>1.7</v>
      </c>
    </row>
    <row r="7431" spans="1:3">
      <c r="A7431" s="20">
        <v>41949</v>
      </c>
      <c r="B7431" s="35" t="s">
        <v>369</v>
      </c>
      <c r="C7431" s="37">
        <v>5.4</v>
      </c>
    </row>
    <row r="7432" spans="1:3">
      <c r="A7432" s="20">
        <v>41949</v>
      </c>
      <c r="B7432" s="35" t="s">
        <v>370</v>
      </c>
      <c r="C7432" s="37">
        <v>7.3</v>
      </c>
    </row>
    <row r="7433" spans="1:3">
      <c r="A7433" s="20">
        <v>41949</v>
      </c>
      <c r="B7433" s="35" t="s">
        <v>371</v>
      </c>
      <c r="C7433" s="37">
        <v>10.1</v>
      </c>
    </row>
    <row r="7434" spans="1:3">
      <c r="A7434" s="20">
        <v>41949</v>
      </c>
      <c r="B7434" s="35" t="s">
        <v>372</v>
      </c>
      <c r="C7434" s="37">
        <v>11.9</v>
      </c>
    </row>
    <row r="7435" spans="1:3">
      <c r="A7435" s="20">
        <v>41949</v>
      </c>
      <c r="B7435" s="35" t="s">
        <v>373</v>
      </c>
      <c r="C7435" s="37">
        <v>11</v>
      </c>
    </row>
    <row r="7436" spans="1:3">
      <c r="A7436" s="20">
        <v>41949</v>
      </c>
      <c r="B7436" s="35" t="s">
        <v>374</v>
      </c>
      <c r="C7436" s="37">
        <v>10.3</v>
      </c>
    </row>
    <row r="7437" spans="1:3">
      <c r="A7437" s="20">
        <v>41949</v>
      </c>
      <c r="B7437" s="35" t="s">
        <v>375</v>
      </c>
      <c r="C7437" s="37">
        <v>8.9</v>
      </c>
    </row>
    <row r="7438" spans="1:3">
      <c r="A7438" s="20">
        <v>41949</v>
      </c>
      <c r="B7438" s="35" t="s">
        <v>376</v>
      </c>
      <c r="C7438" s="37">
        <v>7.9</v>
      </c>
    </row>
    <row r="7439" spans="1:3">
      <c r="A7439" s="20">
        <v>41949</v>
      </c>
      <c r="B7439" s="35" t="s">
        <v>377</v>
      </c>
      <c r="C7439" s="37">
        <v>6.6</v>
      </c>
    </row>
    <row r="7440" spans="1:3">
      <c r="A7440" s="20">
        <v>41949</v>
      </c>
      <c r="B7440" s="35" t="s">
        <v>378</v>
      </c>
      <c r="C7440" s="37">
        <v>5.5</v>
      </c>
    </row>
    <row r="7441" spans="1:3">
      <c r="A7441" s="20">
        <v>41949</v>
      </c>
      <c r="B7441" s="35" t="s">
        <v>379</v>
      </c>
      <c r="C7441" s="37">
        <v>5</v>
      </c>
    </row>
    <row r="7442" spans="1:3">
      <c r="A7442" s="20">
        <v>41949</v>
      </c>
      <c r="B7442" s="35" t="s">
        <v>380</v>
      </c>
      <c r="C7442" s="37">
        <v>4.5</v>
      </c>
    </row>
    <row r="7443" spans="1:3">
      <c r="A7443" s="20">
        <v>41949</v>
      </c>
      <c r="B7443" s="35" t="s">
        <v>381</v>
      </c>
      <c r="C7443" s="37">
        <v>4.2</v>
      </c>
    </row>
    <row r="7444" spans="1:3">
      <c r="A7444" s="20">
        <v>41949</v>
      </c>
      <c r="B7444" s="35" t="s">
        <v>382</v>
      </c>
      <c r="C7444" s="37">
        <v>3.9</v>
      </c>
    </row>
    <row r="7445" spans="1:3">
      <c r="A7445" s="20">
        <v>41949</v>
      </c>
      <c r="B7445" s="35" t="s">
        <v>383</v>
      </c>
      <c r="C7445" s="37">
        <v>3.3</v>
      </c>
    </row>
    <row r="7446" spans="1:3">
      <c r="A7446" s="20">
        <v>41950</v>
      </c>
      <c r="B7446" s="35" t="s">
        <v>360</v>
      </c>
      <c r="C7446" s="37">
        <v>2.2999999999999998</v>
      </c>
    </row>
    <row r="7447" spans="1:3">
      <c r="A7447" s="20">
        <v>41950</v>
      </c>
      <c r="B7447" s="35" t="s">
        <v>361</v>
      </c>
      <c r="C7447" s="37">
        <v>0.9</v>
      </c>
    </row>
    <row r="7448" spans="1:3">
      <c r="A7448" s="20">
        <v>41950</v>
      </c>
      <c r="B7448" s="35" t="s">
        <v>362</v>
      </c>
      <c r="C7448" s="37">
        <v>0.1</v>
      </c>
    </row>
    <row r="7449" spans="1:3">
      <c r="A7449" s="20">
        <v>41950</v>
      </c>
      <c r="B7449" s="35" t="s">
        <v>363</v>
      </c>
      <c r="C7449" s="37">
        <v>-0.8</v>
      </c>
    </row>
    <row r="7450" spans="1:3">
      <c r="A7450" s="20">
        <v>41950</v>
      </c>
      <c r="B7450" s="35" t="s">
        <v>364</v>
      </c>
      <c r="C7450" s="37">
        <v>-0.1</v>
      </c>
    </row>
    <row r="7451" spans="1:3">
      <c r="A7451" s="20">
        <v>41950</v>
      </c>
      <c r="B7451" s="35" t="s">
        <v>365</v>
      </c>
      <c r="C7451" s="37">
        <v>-0.1</v>
      </c>
    </row>
    <row r="7452" spans="1:3">
      <c r="A7452" s="20">
        <v>41950</v>
      </c>
      <c r="B7452" s="35" t="s">
        <v>366</v>
      </c>
      <c r="C7452" s="37">
        <v>0.6</v>
      </c>
    </row>
    <row r="7453" spans="1:3">
      <c r="A7453" s="20">
        <v>41950</v>
      </c>
      <c r="B7453" s="35" t="s">
        <v>367</v>
      </c>
      <c r="C7453" s="37">
        <v>2.4</v>
      </c>
    </row>
    <row r="7454" spans="1:3">
      <c r="A7454" s="20">
        <v>41950</v>
      </c>
      <c r="B7454" s="35" t="s">
        <v>368</v>
      </c>
      <c r="C7454" s="37">
        <v>4.3</v>
      </c>
    </row>
    <row r="7455" spans="1:3">
      <c r="A7455" s="20">
        <v>41950</v>
      </c>
      <c r="B7455" s="35" t="s">
        <v>369</v>
      </c>
      <c r="C7455" s="37">
        <v>5.2</v>
      </c>
    </row>
    <row r="7456" spans="1:3">
      <c r="A7456" s="20">
        <v>41950</v>
      </c>
      <c r="B7456" s="35" t="s">
        <v>370</v>
      </c>
      <c r="C7456" s="37">
        <v>6.9</v>
      </c>
    </row>
    <row r="7457" spans="1:3">
      <c r="A7457" s="20">
        <v>41950</v>
      </c>
      <c r="B7457" s="35" t="s">
        <v>371</v>
      </c>
      <c r="C7457" s="37">
        <v>8</v>
      </c>
    </row>
    <row r="7458" spans="1:3">
      <c r="A7458" s="20">
        <v>41950</v>
      </c>
      <c r="B7458" s="35" t="s">
        <v>372</v>
      </c>
      <c r="C7458" s="37">
        <v>8.3000000000000007</v>
      </c>
    </row>
    <row r="7459" spans="1:3">
      <c r="A7459" s="20">
        <v>41950</v>
      </c>
      <c r="B7459" s="35" t="s">
        <v>373</v>
      </c>
      <c r="C7459" s="37">
        <v>8.1</v>
      </c>
    </row>
    <row r="7460" spans="1:3">
      <c r="A7460" s="20">
        <v>41950</v>
      </c>
      <c r="B7460" s="35" t="s">
        <v>374</v>
      </c>
      <c r="C7460" s="37">
        <v>6.9</v>
      </c>
    </row>
    <row r="7461" spans="1:3">
      <c r="A7461" s="20">
        <v>41950</v>
      </c>
      <c r="B7461" s="35" t="s">
        <v>375</v>
      </c>
      <c r="C7461" s="37">
        <v>5.5</v>
      </c>
    </row>
    <row r="7462" spans="1:3">
      <c r="A7462" s="20">
        <v>41950</v>
      </c>
      <c r="B7462" s="35" t="s">
        <v>376</v>
      </c>
      <c r="C7462" s="37">
        <v>3.6</v>
      </c>
    </row>
    <row r="7463" spans="1:3">
      <c r="A7463" s="20">
        <v>41950</v>
      </c>
      <c r="B7463" s="35" t="s">
        <v>377</v>
      </c>
      <c r="C7463" s="37">
        <v>0.8</v>
      </c>
    </row>
    <row r="7464" spans="1:3">
      <c r="A7464" s="20">
        <v>41950</v>
      </c>
      <c r="B7464" s="35" t="s">
        <v>378</v>
      </c>
      <c r="C7464" s="37">
        <v>-0.4</v>
      </c>
    </row>
    <row r="7465" spans="1:3">
      <c r="A7465" s="20">
        <v>41950</v>
      </c>
      <c r="B7465" s="35" t="s">
        <v>379</v>
      </c>
      <c r="C7465" s="37">
        <v>-1.1000000000000001</v>
      </c>
    </row>
    <row r="7466" spans="1:3">
      <c r="A7466" s="20">
        <v>41950</v>
      </c>
      <c r="B7466" s="35" t="s">
        <v>380</v>
      </c>
      <c r="C7466" s="37">
        <v>-0.8</v>
      </c>
    </row>
    <row r="7467" spans="1:3">
      <c r="A7467" s="20">
        <v>41950</v>
      </c>
      <c r="B7467" s="35" t="s">
        <v>381</v>
      </c>
      <c r="C7467" s="37">
        <v>-0.8</v>
      </c>
    </row>
    <row r="7468" spans="1:3">
      <c r="A7468" s="20">
        <v>41950</v>
      </c>
      <c r="B7468" s="35" t="s">
        <v>382</v>
      </c>
      <c r="C7468" s="37">
        <v>-1.5</v>
      </c>
    </row>
    <row r="7469" spans="1:3">
      <c r="A7469" s="20">
        <v>41950</v>
      </c>
      <c r="B7469" s="35" t="s">
        <v>383</v>
      </c>
      <c r="C7469" s="37">
        <v>-2.1</v>
      </c>
    </row>
    <row r="7470" spans="1:3">
      <c r="A7470" s="20">
        <v>41951</v>
      </c>
      <c r="B7470" s="35" t="s">
        <v>360</v>
      </c>
      <c r="C7470" s="37">
        <v>-2.9</v>
      </c>
    </row>
    <row r="7471" spans="1:3">
      <c r="A7471" s="20">
        <v>41951</v>
      </c>
      <c r="B7471" s="35" t="s">
        <v>361</v>
      </c>
      <c r="C7471" s="37">
        <v>-3.2</v>
      </c>
    </row>
    <row r="7472" spans="1:3">
      <c r="A7472" s="20">
        <v>41951</v>
      </c>
      <c r="B7472" s="35" t="s">
        <v>362</v>
      </c>
      <c r="C7472" s="37">
        <v>-4.3</v>
      </c>
    </row>
    <row r="7473" spans="1:3">
      <c r="A7473" s="20">
        <v>41951</v>
      </c>
      <c r="B7473" s="35" t="s">
        <v>363</v>
      </c>
      <c r="C7473" s="37">
        <v>-4.4000000000000004</v>
      </c>
    </row>
    <row r="7474" spans="1:3">
      <c r="A7474" s="20">
        <v>41951</v>
      </c>
      <c r="B7474" s="35" t="s">
        <v>364</v>
      </c>
      <c r="C7474" s="37">
        <v>-4.5</v>
      </c>
    </row>
    <row r="7475" spans="1:3">
      <c r="A7475" s="20">
        <v>41951</v>
      </c>
      <c r="B7475" s="35" t="s">
        <v>365</v>
      </c>
      <c r="C7475" s="37">
        <v>-4.5</v>
      </c>
    </row>
    <row r="7476" spans="1:3">
      <c r="A7476" s="20">
        <v>41951</v>
      </c>
      <c r="B7476" s="35" t="s">
        <v>366</v>
      </c>
      <c r="C7476" s="37">
        <v>-3.7</v>
      </c>
    </row>
    <row r="7477" spans="1:3">
      <c r="A7477" s="20">
        <v>41951</v>
      </c>
      <c r="B7477" s="35" t="s">
        <v>367</v>
      </c>
      <c r="C7477" s="37">
        <v>-1.6</v>
      </c>
    </row>
    <row r="7478" spans="1:3">
      <c r="A7478" s="20">
        <v>41951</v>
      </c>
      <c r="B7478" s="35" t="s">
        <v>368</v>
      </c>
      <c r="C7478" s="37">
        <v>1.9</v>
      </c>
    </row>
    <row r="7479" spans="1:3">
      <c r="A7479" s="20">
        <v>41951</v>
      </c>
      <c r="B7479" s="35" t="s">
        <v>369</v>
      </c>
      <c r="C7479" s="37">
        <v>5.9</v>
      </c>
    </row>
    <row r="7480" spans="1:3">
      <c r="A7480" s="20">
        <v>41951</v>
      </c>
      <c r="B7480" s="35" t="s">
        <v>370</v>
      </c>
      <c r="C7480" s="37">
        <v>10.1</v>
      </c>
    </row>
    <row r="7481" spans="1:3">
      <c r="A7481" s="20">
        <v>41951</v>
      </c>
      <c r="B7481" s="35" t="s">
        <v>371</v>
      </c>
      <c r="C7481" s="37">
        <v>10.9</v>
      </c>
    </row>
    <row r="7482" spans="1:3">
      <c r="A7482" s="20">
        <v>41951</v>
      </c>
      <c r="B7482" s="35" t="s">
        <v>372</v>
      </c>
      <c r="C7482" s="37">
        <v>13.1</v>
      </c>
    </row>
    <row r="7483" spans="1:3">
      <c r="A7483" s="20">
        <v>41951</v>
      </c>
      <c r="B7483" s="35" t="s">
        <v>373</v>
      </c>
      <c r="C7483" s="37">
        <v>12.5</v>
      </c>
    </row>
    <row r="7484" spans="1:3">
      <c r="A7484" s="20">
        <v>41951</v>
      </c>
      <c r="B7484" s="35" t="s">
        <v>374</v>
      </c>
      <c r="C7484" s="37">
        <v>11.5</v>
      </c>
    </row>
    <row r="7485" spans="1:3">
      <c r="A7485" s="20">
        <v>41951</v>
      </c>
      <c r="B7485" s="35" t="s">
        <v>375</v>
      </c>
      <c r="C7485" s="37">
        <v>8.3000000000000007</v>
      </c>
    </row>
    <row r="7486" spans="1:3">
      <c r="A7486" s="20">
        <v>41951</v>
      </c>
      <c r="B7486" s="35" t="s">
        <v>376</v>
      </c>
      <c r="C7486" s="37">
        <v>6.3</v>
      </c>
    </row>
    <row r="7487" spans="1:3">
      <c r="A7487" s="20">
        <v>41951</v>
      </c>
      <c r="B7487" s="35" t="s">
        <v>377</v>
      </c>
      <c r="C7487" s="37">
        <v>2.2000000000000002</v>
      </c>
    </row>
    <row r="7488" spans="1:3">
      <c r="A7488" s="20">
        <v>41951</v>
      </c>
      <c r="B7488" s="35" t="s">
        <v>378</v>
      </c>
      <c r="C7488" s="37">
        <v>1.3</v>
      </c>
    </row>
    <row r="7489" spans="1:3">
      <c r="A7489" s="20">
        <v>41951</v>
      </c>
      <c r="B7489" s="35" t="s">
        <v>379</v>
      </c>
      <c r="C7489" s="37">
        <v>0.9</v>
      </c>
    </row>
    <row r="7490" spans="1:3">
      <c r="A7490" s="20">
        <v>41951</v>
      </c>
      <c r="B7490" s="35" t="s">
        <v>380</v>
      </c>
      <c r="C7490" s="37">
        <v>0.4</v>
      </c>
    </row>
    <row r="7491" spans="1:3">
      <c r="A7491" s="20">
        <v>41951</v>
      </c>
      <c r="B7491" s="35" t="s">
        <v>381</v>
      </c>
      <c r="C7491" s="37">
        <v>-0.5</v>
      </c>
    </row>
    <row r="7492" spans="1:3">
      <c r="A7492" s="20">
        <v>41951</v>
      </c>
      <c r="B7492" s="35" t="s">
        <v>382</v>
      </c>
      <c r="C7492" s="37">
        <v>0.2</v>
      </c>
    </row>
    <row r="7493" spans="1:3">
      <c r="A7493" s="20">
        <v>41951</v>
      </c>
      <c r="B7493" s="35" t="s">
        <v>383</v>
      </c>
      <c r="C7493" s="37">
        <v>0.5</v>
      </c>
    </row>
    <row r="7494" spans="1:3">
      <c r="A7494" s="20">
        <v>41952</v>
      </c>
      <c r="B7494" s="35" t="s">
        <v>360</v>
      </c>
      <c r="C7494" s="37">
        <v>0</v>
      </c>
    </row>
    <row r="7495" spans="1:3">
      <c r="A7495" s="20">
        <v>41952</v>
      </c>
      <c r="B7495" s="35" t="s">
        <v>361</v>
      </c>
      <c r="C7495" s="37">
        <v>0</v>
      </c>
    </row>
    <row r="7496" spans="1:3">
      <c r="A7496" s="20">
        <v>41952</v>
      </c>
      <c r="B7496" s="35" t="s">
        <v>362</v>
      </c>
      <c r="C7496" s="37">
        <v>-0.1</v>
      </c>
    </row>
    <row r="7497" spans="1:3">
      <c r="A7497" s="20">
        <v>41952</v>
      </c>
      <c r="B7497" s="35" t="s">
        <v>363</v>
      </c>
      <c r="C7497" s="37">
        <v>-1.5</v>
      </c>
    </row>
    <row r="7498" spans="1:3">
      <c r="A7498" s="20">
        <v>41952</v>
      </c>
      <c r="B7498" s="35" t="s">
        <v>364</v>
      </c>
      <c r="C7498" s="37">
        <v>-2</v>
      </c>
    </row>
    <row r="7499" spans="1:3">
      <c r="A7499" s="20">
        <v>41952</v>
      </c>
      <c r="B7499" s="35" t="s">
        <v>365</v>
      </c>
      <c r="C7499" s="37">
        <v>-2.6</v>
      </c>
    </row>
    <row r="7500" spans="1:3">
      <c r="A7500" s="20">
        <v>41952</v>
      </c>
      <c r="B7500" s="35" t="s">
        <v>366</v>
      </c>
      <c r="C7500" s="37">
        <v>-2.4</v>
      </c>
    </row>
    <row r="7501" spans="1:3">
      <c r="A7501" s="20">
        <v>41952</v>
      </c>
      <c r="B7501" s="35" t="s">
        <v>367</v>
      </c>
      <c r="C7501" s="37">
        <v>-0.1</v>
      </c>
    </row>
    <row r="7502" spans="1:3">
      <c r="A7502" s="20">
        <v>41952</v>
      </c>
      <c r="B7502" s="35" t="s">
        <v>368</v>
      </c>
      <c r="C7502" s="37">
        <v>3.6</v>
      </c>
    </row>
    <row r="7503" spans="1:3">
      <c r="A7503" s="20">
        <v>41952</v>
      </c>
      <c r="B7503" s="35" t="s">
        <v>369</v>
      </c>
      <c r="C7503" s="37">
        <v>6.7</v>
      </c>
    </row>
    <row r="7504" spans="1:3">
      <c r="A7504" s="20">
        <v>41952</v>
      </c>
      <c r="B7504" s="35" t="s">
        <v>370</v>
      </c>
      <c r="C7504" s="37">
        <v>8</v>
      </c>
    </row>
    <row r="7505" spans="1:3">
      <c r="A7505" s="20">
        <v>41952</v>
      </c>
      <c r="B7505" s="35" t="s">
        <v>371</v>
      </c>
      <c r="C7505" s="37">
        <v>11</v>
      </c>
    </row>
    <row r="7506" spans="1:3">
      <c r="A7506" s="20">
        <v>41952</v>
      </c>
      <c r="B7506" s="35" t="s">
        <v>372</v>
      </c>
      <c r="C7506" s="37">
        <v>11.4</v>
      </c>
    </row>
    <row r="7507" spans="1:3">
      <c r="A7507" s="20">
        <v>41952</v>
      </c>
      <c r="B7507" s="35" t="s">
        <v>373</v>
      </c>
      <c r="C7507" s="37">
        <v>10.5</v>
      </c>
    </row>
    <row r="7508" spans="1:3">
      <c r="A7508" s="20">
        <v>41952</v>
      </c>
      <c r="B7508" s="35" t="s">
        <v>374</v>
      </c>
      <c r="C7508" s="37">
        <v>9.6</v>
      </c>
    </row>
    <row r="7509" spans="1:3">
      <c r="A7509" s="20">
        <v>41952</v>
      </c>
      <c r="B7509" s="35" t="s">
        <v>375</v>
      </c>
      <c r="C7509" s="37">
        <v>8.4</v>
      </c>
    </row>
    <row r="7510" spans="1:3">
      <c r="A7510" s="20">
        <v>41952</v>
      </c>
      <c r="B7510" s="35" t="s">
        <v>376</v>
      </c>
      <c r="C7510" s="37">
        <v>6.7</v>
      </c>
    </row>
    <row r="7511" spans="1:3">
      <c r="A7511" s="20">
        <v>41952</v>
      </c>
      <c r="B7511" s="35" t="s">
        <v>377</v>
      </c>
      <c r="C7511" s="37">
        <v>6.3</v>
      </c>
    </row>
    <row r="7512" spans="1:3">
      <c r="A7512" s="20">
        <v>41952</v>
      </c>
      <c r="B7512" s="35" t="s">
        <v>378</v>
      </c>
      <c r="C7512" s="37">
        <v>5.9</v>
      </c>
    </row>
    <row r="7513" spans="1:3">
      <c r="A7513" s="20">
        <v>41952</v>
      </c>
      <c r="B7513" s="35" t="s">
        <v>379</v>
      </c>
      <c r="C7513" s="37">
        <v>5.7</v>
      </c>
    </row>
    <row r="7514" spans="1:3">
      <c r="A7514" s="20">
        <v>41952</v>
      </c>
      <c r="B7514" s="35" t="s">
        <v>380</v>
      </c>
      <c r="C7514" s="37">
        <v>4.9000000000000004</v>
      </c>
    </row>
    <row r="7515" spans="1:3">
      <c r="A7515" s="20">
        <v>41952</v>
      </c>
      <c r="B7515" s="35" t="s">
        <v>381</v>
      </c>
      <c r="C7515" s="37">
        <v>5.3</v>
      </c>
    </row>
    <row r="7516" spans="1:3">
      <c r="A7516" s="20">
        <v>41952</v>
      </c>
      <c r="B7516" s="35" t="s">
        <v>382</v>
      </c>
      <c r="C7516" s="37">
        <v>5.3</v>
      </c>
    </row>
    <row r="7517" spans="1:3">
      <c r="A7517" s="20">
        <v>41952</v>
      </c>
      <c r="B7517" s="35" t="s">
        <v>383</v>
      </c>
      <c r="C7517" s="37">
        <v>3.1</v>
      </c>
    </row>
    <row r="7518" spans="1:3">
      <c r="A7518" s="20">
        <v>41953</v>
      </c>
      <c r="B7518" s="35" t="s">
        <v>360</v>
      </c>
      <c r="C7518" s="37">
        <v>1.9</v>
      </c>
    </row>
    <row r="7519" spans="1:3">
      <c r="A7519" s="20">
        <v>41953</v>
      </c>
      <c r="B7519" s="35" t="s">
        <v>361</v>
      </c>
      <c r="C7519" s="37">
        <v>3.3</v>
      </c>
    </row>
    <row r="7520" spans="1:3">
      <c r="A7520" s="20">
        <v>41953</v>
      </c>
      <c r="B7520" s="35" t="s">
        <v>362</v>
      </c>
      <c r="C7520" s="37">
        <v>1</v>
      </c>
    </row>
    <row r="7521" spans="1:3">
      <c r="A7521" s="20">
        <v>41953</v>
      </c>
      <c r="B7521" s="35" t="s">
        <v>363</v>
      </c>
      <c r="C7521" s="37">
        <v>0.8</v>
      </c>
    </row>
    <row r="7522" spans="1:3">
      <c r="A7522" s="20">
        <v>41953</v>
      </c>
      <c r="B7522" s="35" t="s">
        <v>364</v>
      </c>
      <c r="C7522" s="37">
        <v>1</v>
      </c>
    </row>
    <row r="7523" spans="1:3">
      <c r="A7523" s="20">
        <v>41953</v>
      </c>
      <c r="B7523" s="35" t="s">
        <v>365</v>
      </c>
      <c r="C7523" s="37">
        <v>1.1000000000000001</v>
      </c>
    </row>
    <row r="7524" spans="1:3">
      <c r="A7524" s="20">
        <v>41953</v>
      </c>
      <c r="B7524" s="35" t="s">
        <v>366</v>
      </c>
      <c r="C7524" s="37">
        <v>0.3</v>
      </c>
    </row>
    <row r="7525" spans="1:3">
      <c r="A7525" s="20">
        <v>41953</v>
      </c>
      <c r="B7525" s="35" t="s">
        <v>367</v>
      </c>
      <c r="C7525" s="37">
        <v>3.6</v>
      </c>
    </row>
    <row r="7526" spans="1:3">
      <c r="A7526" s="20">
        <v>41953</v>
      </c>
      <c r="B7526" s="35" t="s">
        <v>368</v>
      </c>
      <c r="C7526" s="37">
        <v>7</v>
      </c>
    </row>
    <row r="7527" spans="1:3">
      <c r="A7527" s="20">
        <v>41953</v>
      </c>
      <c r="B7527" s="35" t="s">
        <v>369</v>
      </c>
      <c r="C7527" s="37">
        <v>9.1</v>
      </c>
    </row>
    <row r="7528" spans="1:3">
      <c r="A7528" s="20">
        <v>41953</v>
      </c>
      <c r="B7528" s="35" t="s">
        <v>370</v>
      </c>
      <c r="C7528" s="37">
        <v>11.5</v>
      </c>
    </row>
    <row r="7529" spans="1:3">
      <c r="A7529" s="20">
        <v>41953</v>
      </c>
      <c r="B7529" s="35" t="s">
        <v>371</v>
      </c>
      <c r="C7529" s="37">
        <v>13.9</v>
      </c>
    </row>
    <row r="7530" spans="1:3">
      <c r="A7530" s="20">
        <v>41953</v>
      </c>
      <c r="B7530" s="35" t="s">
        <v>372</v>
      </c>
      <c r="C7530" s="37">
        <v>14</v>
      </c>
    </row>
    <row r="7531" spans="1:3">
      <c r="A7531" s="20">
        <v>41953</v>
      </c>
      <c r="B7531" s="35" t="s">
        <v>373</v>
      </c>
      <c r="C7531" s="37">
        <v>13.9</v>
      </c>
    </row>
    <row r="7532" spans="1:3">
      <c r="A7532" s="20">
        <v>41953</v>
      </c>
      <c r="B7532" s="35" t="s">
        <v>374</v>
      </c>
      <c r="C7532" s="37">
        <v>13.2</v>
      </c>
    </row>
    <row r="7533" spans="1:3">
      <c r="A7533" s="20">
        <v>41953</v>
      </c>
      <c r="B7533" s="35" t="s">
        <v>375</v>
      </c>
      <c r="C7533" s="37">
        <v>11.7</v>
      </c>
    </row>
    <row r="7534" spans="1:3">
      <c r="A7534" s="20">
        <v>41953</v>
      </c>
      <c r="B7534" s="35" t="s">
        <v>376</v>
      </c>
      <c r="C7534" s="37">
        <v>10.8</v>
      </c>
    </row>
    <row r="7535" spans="1:3">
      <c r="A7535" s="20">
        <v>41953</v>
      </c>
      <c r="B7535" s="35" t="s">
        <v>377</v>
      </c>
      <c r="C7535" s="37">
        <v>10.199999999999999</v>
      </c>
    </row>
    <row r="7536" spans="1:3">
      <c r="A7536" s="20">
        <v>41953</v>
      </c>
      <c r="B7536" s="35" t="s">
        <v>378</v>
      </c>
      <c r="C7536" s="37">
        <v>9.1</v>
      </c>
    </row>
    <row r="7537" spans="1:3">
      <c r="A7537" s="20">
        <v>41953</v>
      </c>
      <c r="B7537" s="35" t="s">
        <v>379</v>
      </c>
      <c r="C7537" s="37">
        <v>8.8000000000000007</v>
      </c>
    </row>
    <row r="7538" spans="1:3">
      <c r="A7538" s="20">
        <v>41953</v>
      </c>
      <c r="B7538" s="35" t="s">
        <v>380</v>
      </c>
      <c r="C7538" s="37">
        <v>8.8000000000000007</v>
      </c>
    </row>
    <row r="7539" spans="1:3">
      <c r="A7539" s="20">
        <v>41953</v>
      </c>
      <c r="B7539" s="35" t="s">
        <v>381</v>
      </c>
      <c r="C7539" s="37">
        <v>8.8000000000000007</v>
      </c>
    </row>
    <row r="7540" spans="1:3">
      <c r="A7540" s="20">
        <v>41953</v>
      </c>
      <c r="B7540" s="35" t="s">
        <v>382</v>
      </c>
      <c r="C7540" s="37">
        <v>8.6999999999999993</v>
      </c>
    </row>
    <row r="7541" spans="1:3">
      <c r="A7541" s="20">
        <v>41953</v>
      </c>
      <c r="B7541" s="35" t="s">
        <v>383</v>
      </c>
      <c r="C7541" s="37">
        <v>8.6</v>
      </c>
    </row>
    <row r="7542" spans="1:3">
      <c r="A7542" s="20">
        <v>41954</v>
      </c>
      <c r="B7542" s="35" t="s">
        <v>360</v>
      </c>
      <c r="C7542" s="37">
        <v>8.8000000000000007</v>
      </c>
    </row>
    <row r="7543" spans="1:3">
      <c r="A7543" s="20">
        <v>41954</v>
      </c>
      <c r="B7543" s="35" t="s">
        <v>361</v>
      </c>
      <c r="C7543" s="37">
        <v>7.4</v>
      </c>
    </row>
    <row r="7544" spans="1:3">
      <c r="A7544" s="20">
        <v>41954</v>
      </c>
      <c r="B7544" s="35" t="s">
        <v>362</v>
      </c>
      <c r="C7544" s="37">
        <v>6.9</v>
      </c>
    </row>
    <row r="7545" spans="1:3">
      <c r="A7545" s="20">
        <v>41954</v>
      </c>
      <c r="B7545" s="35" t="s">
        <v>363</v>
      </c>
      <c r="C7545" s="37">
        <v>6.3</v>
      </c>
    </row>
    <row r="7546" spans="1:3">
      <c r="A7546" s="20">
        <v>41954</v>
      </c>
      <c r="B7546" s="35" t="s">
        <v>364</v>
      </c>
      <c r="C7546" s="37">
        <v>6.9</v>
      </c>
    </row>
    <row r="7547" spans="1:3">
      <c r="A7547" s="20">
        <v>41954</v>
      </c>
      <c r="B7547" s="35" t="s">
        <v>365</v>
      </c>
      <c r="C7547" s="37">
        <v>6.9</v>
      </c>
    </row>
    <row r="7548" spans="1:3">
      <c r="A7548" s="20">
        <v>41954</v>
      </c>
      <c r="B7548" s="35" t="s">
        <v>366</v>
      </c>
      <c r="C7548" s="37">
        <v>8</v>
      </c>
    </row>
    <row r="7549" spans="1:3">
      <c r="A7549" s="20">
        <v>41954</v>
      </c>
      <c r="B7549" s="35" t="s">
        <v>367</v>
      </c>
      <c r="C7549" s="37">
        <v>9.3000000000000007</v>
      </c>
    </row>
    <row r="7550" spans="1:3">
      <c r="A7550" s="20">
        <v>41954</v>
      </c>
      <c r="B7550" s="35" t="s">
        <v>368</v>
      </c>
      <c r="C7550" s="37">
        <v>9.6999999999999993</v>
      </c>
    </row>
    <row r="7551" spans="1:3">
      <c r="A7551" s="20">
        <v>41954</v>
      </c>
      <c r="B7551" s="35" t="s">
        <v>369</v>
      </c>
      <c r="C7551" s="37">
        <v>9.1999999999999993</v>
      </c>
    </row>
    <row r="7552" spans="1:3">
      <c r="A7552" s="20">
        <v>41954</v>
      </c>
      <c r="B7552" s="35" t="s">
        <v>370</v>
      </c>
      <c r="C7552" s="37">
        <v>9.8000000000000007</v>
      </c>
    </row>
    <row r="7553" spans="1:3">
      <c r="A7553" s="20">
        <v>41954</v>
      </c>
      <c r="B7553" s="35" t="s">
        <v>371</v>
      </c>
      <c r="C7553" s="37">
        <v>9.6999999999999993</v>
      </c>
    </row>
    <row r="7554" spans="1:3">
      <c r="A7554" s="20">
        <v>41954</v>
      </c>
      <c r="B7554" s="35" t="s">
        <v>372</v>
      </c>
      <c r="C7554" s="37">
        <v>9.4</v>
      </c>
    </row>
    <row r="7555" spans="1:3">
      <c r="A7555" s="20">
        <v>41954</v>
      </c>
      <c r="B7555" s="35" t="s">
        <v>373</v>
      </c>
      <c r="C7555" s="37">
        <v>9.1</v>
      </c>
    </row>
    <row r="7556" spans="1:3">
      <c r="A7556" s="20">
        <v>41954</v>
      </c>
      <c r="B7556" s="35" t="s">
        <v>374</v>
      </c>
      <c r="C7556" s="37">
        <v>8.9</v>
      </c>
    </row>
    <row r="7557" spans="1:3">
      <c r="A7557" s="20">
        <v>41954</v>
      </c>
      <c r="B7557" s="35" t="s">
        <v>375</v>
      </c>
      <c r="C7557" s="37">
        <v>8.6</v>
      </c>
    </row>
    <row r="7558" spans="1:3">
      <c r="A7558" s="20">
        <v>41954</v>
      </c>
      <c r="B7558" s="35" t="s">
        <v>376</v>
      </c>
      <c r="C7558" s="37">
        <v>8</v>
      </c>
    </row>
    <row r="7559" spans="1:3">
      <c r="A7559" s="20">
        <v>41954</v>
      </c>
      <c r="B7559" s="35" t="s">
        <v>377</v>
      </c>
      <c r="C7559" s="37">
        <v>7.8</v>
      </c>
    </row>
    <row r="7560" spans="1:3">
      <c r="A7560" s="20">
        <v>41954</v>
      </c>
      <c r="B7560" s="35" t="s">
        <v>378</v>
      </c>
      <c r="C7560" s="37">
        <v>7.6</v>
      </c>
    </row>
    <row r="7561" spans="1:3">
      <c r="A7561" s="20">
        <v>41954</v>
      </c>
      <c r="B7561" s="35" t="s">
        <v>379</v>
      </c>
      <c r="C7561" s="37">
        <v>7.4</v>
      </c>
    </row>
    <row r="7562" spans="1:3">
      <c r="A7562" s="20">
        <v>41954</v>
      </c>
      <c r="B7562" s="35" t="s">
        <v>380</v>
      </c>
      <c r="C7562" s="37">
        <v>7.3</v>
      </c>
    </row>
    <row r="7563" spans="1:3">
      <c r="A7563" s="20">
        <v>41954</v>
      </c>
      <c r="B7563" s="35" t="s">
        <v>381</v>
      </c>
      <c r="C7563" s="37">
        <v>7.3</v>
      </c>
    </row>
    <row r="7564" spans="1:3">
      <c r="A7564" s="20">
        <v>41954</v>
      </c>
      <c r="B7564" s="35" t="s">
        <v>382</v>
      </c>
      <c r="C7564" s="37">
        <v>7</v>
      </c>
    </row>
    <row r="7565" spans="1:3">
      <c r="A7565" s="20">
        <v>41954</v>
      </c>
      <c r="B7565" s="35" t="s">
        <v>383</v>
      </c>
      <c r="C7565" s="37">
        <v>6.8</v>
      </c>
    </row>
    <row r="7566" spans="1:3">
      <c r="A7566" s="20">
        <v>41955</v>
      </c>
      <c r="B7566" s="35" t="s">
        <v>360</v>
      </c>
      <c r="C7566" s="37">
        <v>6.3</v>
      </c>
    </row>
    <row r="7567" spans="1:3">
      <c r="A7567" s="20">
        <v>41955</v>
      </c>
      <c r="B7567" s="35" t="s">
        <v>361</v>
      </c>
      <c r="C7567" s="37">
        <v>6.2</v>
      </c>
    </row>
    <row r="7568" spans="1:3">
      <c r="A7568" s="20">
        <v>41955</v>
      </c>
      <c r="B7568" s="35" t="s">
        <v>362</v>
      </c>
      <c r="C7568" s="37">
        <v>6</v>
      </c>
    </row>
    <row r="7569" spans="1:3">
      <c r="A7569" s="20">
        <v>41955</v>
      </c>
      <c r="B7569" s="35" t="s">
        <v>363</v>
      </c>
      <c r="C7569" s="37">
        <v>5.9</v>
      </c>
    </row>
    <row r="7570" spans="1:3">
      <c r="A7570" s="20">
        <v>41955</v>
      </c>
      <c r="B7570" s="35" t="s">
        <v>364</v>
      </c>
      <c r="C7570" s="37">
        <v>5.8</v>
      </c>
    </row>
    <row r="7571" spans="1:3">
      <c r="A7571" s="20">
        <v>41955</v>
      </c>
      <c r="B7571" s="35" t="s">
        <v>365</v>
      </c>
      <c r="C7571" s="37">
        <v>5.6</v>
      </c>
    </row>
    <row r="7572" spans="1:3">
      <c r="A7572" s="20">
        <v>41955</v>
      </c>
      <c r="B7572" s="35" t="s">
        <v>366</v>
      </c>
      <c r="C7572" s="37">
        <v>5.6</v>
      </c>
    </row>
    <row r="7573" spans="1:3">
      <c r="A7573" s="20">
        <v>41955</v>
      </c>
      <c r="B7573" s="35" t="s">
        <v>367</v>
      </c>
      <c r="C7573" s="37">
        <v>5.8</v>
      </c>
    </row>
    <row r="7574" spans="1:3">
      <c r="A7574" s="20">
        <v>41955</v>
      </c>
      <c r="B7574" s="35" t="s">
        <v>368</v>
      </c>
      <c r="C7574" s="37">
        <v>5.0999999999999996</v>
      </c>
    </row>
    <row r="7575" spans="1:3">
      <c r="A7575" s="20">
        <v>41955</v>
      </c>
      <c r="B7575" s="35" t="s">
        <v>369</v>
      </c>
      <c r="C7575" s="37">
        <v>5.6</v>
      </c>
    </row>
    <row r="7576" spans="1:3">
      <c r="A7576" s="20">
        <v>41955</v>
      </c>
      <c r="B7576" s="35" t="s">
        <v>370</v>
      </c>
      <c r="C7576" s="37">
        <v>5.8</v>
      </c>
    </row>
    <row r="7577" spans="1:3">
      <c r="A7577" s="20">
        <v>41955</v>
      </c>
      <c r="B7577" s="35" t="s">
        <v>371</v>
      </c>
      <c r="C7577" s="37">
        <v>6.4</v>
      </c>
    </row>
    <row r="7578" spans="1:3">
      <c r="A7578" s="20">
        <v>41955</v>
      </c>
      <c r="B7578" s="35" t="s">
        <v>372</v>
      </c>
      <c r="C7578" s="37">
        <v>6.1</v>
      </c>
    </row>
    <row r="7579" spans="1:3">
      <c r="A7579" s="20">
        <v>41955</v>
      </c>
      <c r="B7579" s="35" t="s">
        <v>373</v>
      </c>
      <c r="C7579" s="37">
        <v>6.4</v>
      </c>
    </row>
    <row r="7580" spans="1:3">
      <c r="A7580" s="20">
        <v>41955</v>
      </c>
      <c r="B7580" s="35" t="s">
        <v>374</v>
      </c>
      <c r="C7580" s="37">
        <v>6.3</v>
      </c>
    </row>
    <row r="7581" spans="1:3">
      <c r="A7581" s="20">
        <v>41955</v>
      </c>
      <c r="B7581" s="35" t="s">
        <v>375</v>
      </c>
      <c r="C7581" s="37">
        <v>5.9</v>
      </c>
    </row>
    <row r="7582" spans="1:3">
      <c r="A7582" s="20">
        <v>41955</v>
      </c>
      <c r="B7582" s="35" t="s">
        <v>376</v>
      </c>
      <c r="C7582" s="37">
        <v>5.5</v>
      </c>
    </row>
    <row r="7583" spans="1:3">
      <c r="A7583" s="20">
        <v>41955</v>
      </c>
      <c r="B7583" s="35" t="s">
        <v>377</v>
      </c>
      <c r="C7583" s="37">
        <v>5.2</v>
      </c>
    </row>
    <row r="7584" spans="1:3">
      <c r="A7584" s="20">
        <v>41955</v>
      </c>
      <c r="B7584" s="35" t="s">
        <v>378</v>
      </c>
      <c r="C7584" s="37">
        <v>5.2</v>
      </c>
    </row>
    <row r="7585" spans="1:3">
      <c r="A7585" s="20">
        <v>41955</v>
      </c>
      <c r="B7585" s="35" t="s">
        <v>379</v>
      </c>
      <c r="C7585" s="37">
        <v>5.3</v>
      </c>
    </row>
    <row r="7586" spans="1:3">
      <c r="A7586" s="20">
        <v>41955</v>
      </c>
      <c r="B7586" s="35" t="s">
        <v>380</v>
      </c>
      <c r="C7586" s="37">
        <v>5.0999999999999996</v>
      </c>
    </row>
    <row r="7587" spans="1:3">
      <c r="A7587" s="20">
        <v>41955</v>
      </c>
      <c r="B7587" s="35" t="s">
        <v>381</v>
      </c>
      <c r="C7587" s="37">
        <v>5</v>
      </c>
    </row>
    <row r="7588" spans="1:3">
      <c r="A7588" s="20">
        <v>41955</v>
      </c>
      <c r="B7588" s="35" t="s">
        <v>382</v>
      </c>
      <c r="C7588" s="37">
        <v>4.8</v>
      </c>
    </row>
    <row r="7589" spans="1:3">
      <c r="A7589" s="20">
        <v>41955</v>
      </c>
      <c r="B7589" s="35" t="s">
        <v>383</v>
      </c>
      <c r="C7589" s="37">
        <v>4.9000000000000004</v>
      </c>
    </row>
    <row r="7590" spans="1:3">
      <c r="A7590" s="20">
        <v>41956</v>
      </c>
      <c r="B7590" s="35" t="s">
        <v>360</v>
      </c>
      <c r="C7590" s="37">
        <v>4.7</v>
      </c>
    </row>
    <row r="7591" spans="1:3">
      <c r="A7591" s="20">
        <v>41956</v>
      </c>
      <c r="B7591" s="35" t="s">
        <v>361</v>
      </c>
      <c r="C7591" s="37">
        <v>4.3</v>
      </c>
    </row>
    <row r="7592" spans="1:3">
      <c r="A7592" s="20">
        <v>41956</v>
      </c>
      <c r="B7592" s="35" t="s">
        <v>362</v>
      </c>
      <c r="C7592" s="37">
        <v>3.8</v>
      </c>
    </row>
    <row r="7593" spans="1:3">
      <c r="A7593" s="20">
        <v>41956</v>
      </c>
      <c r="B7593" s="35" t="s">
        <v>363</v>
      </c>
      <c r="C7593" s="37">
        <v>3.7</v>
      </c>
    </row>
    <row r="7594" spans="1:3">
      <c r="A7594" s="20">
        <v>41956</v>
      </c>
      <c r="B7594" s="35" t="s">
        <v>364</v>
      </c>
      <c r="C7594" s="37">
        <v>3</v>
      </c>
    </row>
    <row r="7595" spans="1:3">
      <c r="A7595" s="20">
        <v>41956</v>
      </c>
      <c r="B7595" s="35" t="s">
        <v>365</v>
      </c>
      <c r="C7595" s="37">
        <v>3.3</v>
      </c>
    </row>
    <row r="7596" spans="1:3">
      <c r="A7596" s="20">
        <v>41956</v>
      </c>
      <c r="B7596" s="35" t="s">
        <v>366</v>
      </c>
      <c r="C7596" s="37">
        <v>3</v>
      </c>
    </row>
    <row r="7597" spans="1:3">
      <c r="A7597" s="20">
        <v>41956</v>
      </c>
      <c r="B7597" s="35" t="s">
        <v>367</v>
      </c>
      <c r="C7597" s="37">
        <v>3.5</v>
      </c>
    </row>
    <row r="7598" spans="1:3">
      <c r="A7598" s="20">
        <v>41956</v>
      </c>
      <c r="B7598" s="35" t="s">
        <v>368</v>
      </c>
      <c r="C7598" s="37">
        <v>3.5</v>
      </c>
    </row>
    <row r="7599" spans="1:3">
      <c r="A7599" s="20">
        <v>41956</v>
      </c>
      <c r="B7599" s="35" t="s">
        <v>369</v>
      </c>
      <c r="C7599" s="37">
        <v>4.0999999999999996</v>
      </c>
    </row>
    <row r="7600" spans="1:3">
      <c r="A7600" s="20">
        <v>41956</v>
      </c>
      <c r="B7600" s="35" t="s">
        <v>370</v>
      </c>
      <c r="C7600" s="37">
        <v>5.0999999999999996</v>
      </c>
    </row>
    <row r="7601" spans="1:3">
      <c r="A7601" s="20">
        <v>41956</v>
      </c>
      <c r="B7601" s="35" t="s">
        <v>371</v>
      </c>
      <c r="C7601" s="37">
        <v>5.6</v>
      </c>
    </row>
    <row r="7602" spans="1:3">
      <c r="A7602" s="20">
        <v>41956</v>
      </c>
      <c r="B7602" s="35" t="s">
        <v>372</v>
      </c>
      <c r="C7602" s="37">
        <v>6.3</v>
      </c>
    </row>
    <row r="7603" spans="1:3">
      <c r="A7603" s="20">
        <v>41956</v>
      </c>
      <c r="B7603" s="35" t="s">
        <v>373</v>
      </c>
      <c r="C7603" s="37">
        <v>6.5</v>
      </c>
    </row>
    <row r="7604" spans="1:3">
      <c r="A7604" s="20">
        <v>41956</v>
      </c>
      <c r="B7604" s="35" t="s">
        <v>374</v>
      </c>
      <c r="C7604" s="37">
        <v>6.4</v>
      </c>
    </row>
    <row r="7605" spans="1:3">
      <c r="A7605" s="20">
        <v>41956</v>
      </c>
      <c r="B7605" s="35" t="s">
        <v>375</v>
      </c>
      <c r="C7605" s="37">
        <v>5</v>
      </c>
    </row>
    <row r="7606" spans="1:3">
      <c r="A7606" s="20">
        <v>41956</v>
      </c>
      <c r="B7606" s="35" t="s">
        <v>376</v>
      </c>
      <c r="C7606" s="37">
        <v>4.7</v>
      </c>
    </row>
    <row r="7607" spans="1:3">
      <c r="A7607" s="20">
        <v>41956</v>
      </c>
      <c r="B7607" s="35" t="s">
        <v>377</v>
      </c>
      <c r="C7607" s="37">
        <v>4.7</v>
      </c>
    </row>
    <row r="7608" spans="1:3">
      <c r="A7608" s="20">
        <v>41956</v>
      </c>
      <c r="B7608" s="35" t="s">
        <v>378</v>
      </c>
      <c r="C7608" s="37">
        <v>4.5999999999999996</v>
      </c>
    </row>
    <row r="7609" spans="1:3">
      <c r="A7609" s="20">
        <v>41956</v>
      </c>
      <c r="B7609" s="35" t="s">
        <v>379</v>
      </c>
      <c r="C7609" s="37">
        <v>4.5999999999999996</v>
      </c>
    </row>
    <row r="7610" spans="1:3">
      <c r="A7610" s="20">
        <v>41956</v>
      </c>
      <c r="B7610" s="35" t="s">
        <v>380</v>
      </c>
      <c r="C7610" s="37">
        <v>4.7</v>
      </c>
    </row>
    <row r="7611" spans="1:3">
      <c r="A7611" s="20">
        <v>41956</v>
      </c>
      <c r="B7611" s="35" t="s">
        <v>381</v>
      </c>
      <c r="C7611" s="37">
        <v>4.5999999999999996</v>
      </c>
    </row>
    <row r="7612" spans="1:3">
      <c r="A7612" s="20">
        <v>41956</v>
      </c>
      <c r="B7612" s="35" t="s">
        <v>382</v>
      </c>
      <c r="C7612" s="37">
        <v>4.4000000000000004</v>
      </c>
    </row>
    <row r="7613" spans="1:3">
      <c r="A7613" s="20">
        <v>41956</v>
      </c>
      <c r="B7613" s="35" t="s">
        <v>383</v>
      </c>
      <c r="C7613" s="37">
        <v>4.3</v>
      </c>
    </row>
    <row r="7614" spans="1:3">
      <c r="A7614" s="20">
        <v>41957</v>
      </c>
      <c r="B7614" s="35" t="s">
        <v>360</v>
      </c>
      <c r="C7614" s="37">
        <v>4.3</v>
      </c>
    </row>
    <row r="7615" spans="1:3">
      <c r="A7615" s="20">
        <v>41957</v>
      </c>
      <c r="B7615" s="35" t="s">
        <v>361</v>
      </c>
      <c r="C7615" s="37">
        <v>4.0999999999999996</v>
      </c>
    </row>
    <row r="7616" spans="1:3">
      <c r="A7616" s="20">
        <v>41957</v>
      </c>
      <c r="B7616" s="35" t="s">
        <v>362</v>
      </c>
      <c r="C7616" s="37">
        <v>3.7</v>
      </c>
    </row>
    <row r="7617" spans="1:3">
      <c r="A7617" s="20">
        <v>41957</v>
      </c>
      <c r="B7617" s="35" t="s">
        <v>363</v>
      </c>
      <c r="C7617" s="37">
        <v>3.9</v>
      </c>
    </row>
    <row r="7618" spans="1:3">
      <c r="A7618" s="20">
        <v>41957</v>
      </c>
      <c r="B7618" s="35" t="s">
        <v>364</v>
      </c>
      <c r="C7618" s="37">
        <v>3.3</v>
      </c>
    </row>
    <row r="7619" spans="1:3">
      <c r="A7619" s="20">
        <v>41957</v>
      </c>
      <c r="B7619" s="35" t="s">
        <v>365</v>
      </c>
      <c r="C7619" s="37">
        <v>3.1</v>
      </c>
    </row>
    <row r="7620" spans="1:3">
      <c r="A7620" s="20">
        <v>41957</v>
      </c>
      <c r="B7620" s="35" t="s">
        <v>366</v>
      </c>
      <c r="C7620" s="37">
        <v>3</v>
      </c>
    </row>
    <row r="7621" spans="1:3">
      <c r="A7621" s="20">
        <v>41957</v>
      </c>
      <c r="B7621" s="35" t="s">
        <v>367</v>
      </c>
      <c r="C7621" s="37">
        <v>3.5</v>
      </c>
    </row>
    <row r="7622" spans="1:3">
      <c r="A7622" s="20">
        <v>41957</v>
      </c>
      <c r="B7622" s="35" t="s">
        <v>368</v>
      </c>
      <c r="C7622" s="37">
        <v>4.3</v>
      </c>
    </row>
    <row r="7623" spans="1:3">
      <c r="A7623" s="20">
        <v>41957</v>
      </c>
      <c r="B7623" s="35" t="s">
        <v>369</v>
      </c>
      <c r="C7623" s="37">
        <v>4.0999999999999996</v>
      </c>
    </row>
    <row r="7624" spans="1:3">
      <c r="A7624" s="20">
        <v>41957</v>
      </c>
      <c r="B7624" s="35" t="s">
        <v>370</v>
      </c>
      <c r="C7624" s="37">
        <v>4.8</v>
      </c>
    </row>
    <row r="7625" spans="1:3">
      <c r="A7625" s="20">
        <v>41957</v>
      </c>
      <c r="B7625" s="35" t="s">
        <v>371</v>
      </c>
      <c r="C7625" s="37">
        <v>5.3</v>
      </c>
    </row>
    <row r="7626" spans="1:3">
      <c r="A7626" s="20">
        <v>41957</v>
      </c>
      <c r="B7626" s="35" t="s">
        <v>372</v>
      </c>
      <c r="C7626" s="37">
        <v>4.8</v>
      </c>
    </row>
    <row r="7627" spans="1:3">
      <c r="A7627" s="20">
        <v>41957</v>
      </c>
      <c r="B7627" s="35" t="s">
        <v>373</v>
      </c>
      <c r="C7627" s="37">
        <v>5</v>
      </c>
    </row>
    <row r="7628" spans="1:3">
      <c r="A7628" s="20">
        <v>41957</v>
      </c>
      <c r="B7628" s="35" t="s">
        <v>374</v>
      </c>
      <c r="C7628" s="37">
        <v>4.8</v>
      </c>
    </row>
    <row r="7629" spans="1:3">
      <c r="A7629" s="20">
        <v>41957</v>
      </c>
      <c r="B7629" s="35" t="s">
        <v>375</v>
      </c>
      <c r="C7629" s="37">
        <v>3.9</v>
      </c>
    </row>
    <row r="7630" spans="1:3">
      <c r="A7630" s="20">
        <v>41957</v>
      </c>
      <c r="B7630" s="35" t="s">
        <v>376</v>
      </c>
      <c r="C7630" s="37">
        <v>3.4</v>
      </c>
    </row>
    <row r="7631" spans="1:3">
      <c r="A7631" s="20">
        <v>41957</v>
      </c>
      <c r="B7631" s="35" t="s">
        <v>377</v>
      </c>
      <c r="C7631" s="37">
        <v>3.2</v>
      </c>
    </row>
    <row r="7632" spans="1:3">
      <c r="A7632" s="20">
        <v>41957</v>
      </c>
      <c r="B7632" s="35" t="s">
        <v>378</v>
      </c>
      <c r="C7632" s="37">
        <v>3.1</v>
      </c>
    </row>
    <row r="7633" spans="1:3">
      <c r="A7633" s="20">
        <v>41957</v>
      </c>
      <c r="B7633" s="35" t="s">
        <v>379</v>
      </c>
      <c r="C7633" s="37">
        <v>3.2</v>
      </c>
    </row>
    <row r="7634" spans="1:3">
      <c r="A7634" s="20">
        <v>41957</v>
      </c>
      <c r="B7634" s="35" t="s">
        <v>380</v>
      </c>
      <c r="C7634" s="37">
        <v>3.1</v>
      </c>
    </row>
    <row r="7635" spans="1:3">
      <c r="A7635" s="20">
        <v>41957</v>
      </c>
      <c r="B7635" s="35" t="s">
        <v>381</v>
      </c>
      <c r="C7635" s="37">
        <v>2.7</v>
      </c>
    </row>
    <row r="7636" spans="1:3">
      <c r="A7636" s="20">
        <v>41957</v>
      </c>
      <c r="B7636" s="35" t="s">
        <v>382</v>
      </c>
      <c r="C7636" s="37">
        <v>2.5</v>
      </c>
    </row>
    <row r="7637" spans="1:3">
      <c r="A7637" s="20">
        <v>41957</v>
      </c>
      <c r="B7637" s="35" t="s">
        <v>383</v>
      </c>
      <c r="C7637" s="37">
        <v>2.2999999999999998</v>
      </c>
    </row>
    <row r="7638" spans="1:3">
      <c r="A7638" s="20">
        <v>41958</v>
      </c>
      <c r="B7638" s="35" t="s">
        <v>360</v>
      </c>
      <c r="C7638" s="37">
        <v>2.2999999999999998</v>
      </c>
    </row>
    <row r="7639" spans="1:3">
      <c r="A7639" s="20">
        <v>41958</v>
      </c>
      <c r="B7639" s="35" t="s">
        <v>361</v>
      </c>
      <c r="C7639" s="37">
        <v>2.1</v>
      </c>
    </row>
    <row r="7640" spans="1:3">
      <c r="A7640" s="20">
        <v>41958</v>
      </c>
      <c r="B7640" s="35" t="s">
        <v>362</v>
      </c>
      <c r="C7640" s="37">
        <v>1.8</v>
      </c>
    </row>
    <row r="7641" spans="1:3">
      <c r="A7641" s="20">
        <v>41958</v>
      </c>
      <c r="B7641" s="35" t="s">
        <v>363</v>
      </c>
      <c r="C7641" s="37">
        <v>1.6</v>
      </c>
    </row>
    <row r="7642" spans="1:3">
      <c r="A7642" s="20">
        <v>41958</v>
      </c>
      <c r="B7642" s="35" t="s">
        <v>364</v>
      </c>
      <c r="C7642" s="37">
        <v>1.1000000000000001</v>
      </c>
    </row>
    <row r="7643" spans="1:3">
      <c r="A7643" s="20">
        <v>41958</v>
      </c>
      <c r="B7643" s="35" t="s">
        <v>365</v>
      </c>
      <c r="C7643" s="37">
        <v>0.5</v>
      </c>
    </row>
    <row r="7644" spans="1:3">
      <c r="A7644" s="20">
        <v>41958</v>
      </c>
      <c r="B7644" s="35" t="s">
        <v>366</v>
      </c>
      <c r="C7644" s="37">
        <v>0.4</v>
      </c>
    </row>
    <row r="7645" spans="1:3">
      <c r="A7645" s="20">
        <v>41958</v>
      </c>
      <c r="B7645" s="35" t="s">
        <v>367</v>
      </c>
      <c r="C7645" s="37">
        <v>0.8</v>
      </c>
    </row>
    <row r="7646" spans="1:3">
      <c r="A7646" s="20">
        <v>41958</v>
      </c>
      <c r="B7646" s="35" t="s">
        <v>368</v>
      </c>
      <c r="C7646" s="37">
        <v>3.5</v>
      </c>
    </row>
    <row r="7647" spans="1:3">
      <c r="A7647" s="20">
        <v>41958</v>
      </c>
      <c r="B7647" s="35" t="s">
        <v>369</v>
      </c>
      <c r="C7647" s="37">
        <v>5.6</v>
      </c>
    </row>
    <row r="7648" spans="1:3">
      <c r="A7648" s="20">
        <v>41958</v>
      </c>
      <c r="B7648" s="35" t="s">
        <v>370</v>
      </c>
      <c r="C7648" s="37">
        <v>6</v>
      </c>
    </row>
    <row r="7649" spans="1:3">
      <c r="A7649" s="20">
        <v>41958</v>
      </c>
      <c r="B7649" s="35" t="s">
        <v>371</v>
      </c>
      <c r="C7649" s="37">
        <v>7.6</v>
      </c>
    </row>
    <row r="7650" spans="1:3">
      <c r="A7650" s="20">
        <v>41958</v>
      </c>
      <c r="B7650" s="35" t="s">
        <v>372</v>
      </c>
      <c r="C7650" s="37">
        <v>7.6</v>
      </c>
    </row>
    <row r="7651" spans="1:3">
      <c r="A7651" s="20">
        <v>41958</v>
      </c>
      <c r="B7651" s="35" t="s">
        <v>373</v>
      </c>
      <c r="C7651" s="37">
        <v>7.2</v>
      </c>
    </row>
    <row r="7652" spans="1:3">
      <c r="A7652" s="20">
        <v>41958</v>
      </c>
      <c r="B7652" s="35" t="s">
        <v>374</v>
      </c>
      <c r="C7652" s="37">
        <v>5.9</v>
      </c>
    </row>
    <row r="7653" spans="1:3">
      <c r="A7653" s="20">
        <v>41958</v>
      </c>
      <c r="B7653" s="35" t="s">
        <v>375</v>
      </c>
      <c r="C7653" s="37">
        <v>4.8</v>
      </c>
    </row>
    <row r="7654" spans="1:3">
      <c r="A7654" s="20">
        <v>41958</v>
      </c>
      <c r="B7654" s="35" t="s">
        <v>376</v>
      </c>
      <c r="C7654" s="37">
        <v>3.8</v>
      </c>
    </row>
    <row r="7655" spans="1:3">
      <c r="A7655" s="20">
        <v>41958</v>
      </c>
      <c r="B7655" s="35" t="s">
        <v>377</v>
      </c>
      <c r="C7655" s="37">
        <v>3.7</v>
      </c>
    </row>
    <row r="7656" spans="1:3">
      <c r="A7656" s="20">
        <v>41958</v>
      </c>
      <c r="B7656" s="35" t="s">
        <v>378</v>
      </c>
      <c r="C7656" s="37">
        <v>3.5</v>
      </c>
    </row>
    <row r="7657" spans="1:3">
      <c r="A7657" s="20">
        <v>41958</v>
      </c>
      <c r="B7657" s="35" t="s">
        <v>379</v>
      </c>
      <c r="C7657" s="37">
        <v>3.1</v>
      </c>
    </row>
    <row r="7658" spans="1:3">
      <c r="A7658" s="20">
        <v>41958</v>
      </c>
      <c r="B7658" s="35" t="s">
        <v>380</v>
      </c>
      <c r="C7658" s="37">
        <v>2.5</v>
      </c>
    </row>
    <row r="7659" spans="1:3">
      <c r="A7659" s="20">
        <v>41958</v>
      </c>
      <c r="B7659" s="35" t="s">
        <v>381</v>
      </c>
      <c r="C7659" s="37">
        <v>1.2</v>
      </c>
    </row>
    <row r="7660" spans="1:3">
      <c r="A7660" s="20">
        <v>41958</v>
      </c>
      <c r="B7660" s="35" t="s">
        <v>382</v>
      </c>
      <c r="C7660" s="37">
        <v>1</v>
      </c>
    </row>
    <row r="7661" spans="1:3">
      <c r="A7661" s="20">
        <v>41958</v>
      </c>
      <c r="B7661" s="35" t="s">
        <v>383</v>
      </c>
      <c r="C7661" s="37">
        <v>0.3</v>
      </c>
    </row>
    <row r="7662" spans="1:3">
      <c r="A7662" s="20">
        <v>41959</v>
      </c>
      <c r="B7662" s="35" t="s">
        <v>360</v>
      </c>
      <c r="C7662" s="37">
        <v>-0.8</v>
      </c>
    </row>
    <row r="7663" spans="1:3">
      <c r="A7663" s="20">
        <v>41959</v>
      </c>
      <c r="B7663" s="35" t="s">
        <v>361</v>
      </c>
      <c r="C7663" s="37">
        <v>-1.2</v>
      </c>
    </row>
    <row r="7664" spans="1:3">
      <c r="A7664" s="20">
        <v>41959</v>
      </c>
      <c r="B7664" s="35" t="s">
        <v>362</v>
      </c>
      <c r="C7664" s="37">
        <v>-2</v>
      </c>
    </row>
    <row r="7665" spans="1:3">
      <c r="A7665" s="20">
        <v>41959</v>
      </c>
      <c r="B7665" s="35" t="s">
        <v>363</v>
      </c>
      <c r="C7665" s="37">
        <v>-2.6</v>
      </c>
    </row>
    <row r="7666" spans="1:3">
      <c r="A7666" s="20">
        <v>41959</v>
      </c>
      <c r="B7666" s="35" t="s">
        <v>364</v>
      </c>
      <c r="C7666" s="37">
        <v>-1.9</v>
      </c>
    </row>
    <row r="7667" spans="1:3">
      <c r="A7667" s="20">
        <v>41959</v>
      </c>
      <c r="B7667" s="35" t="s">
        <v>365</v>
      </c>
      <c r="C7667" s="37">
        <v>-1.3</v>
      </c>
    </row>
    <row r="7668" spans="1:3">
      <c r="A7668" s="20">
        <v>41959</v>
      </c>
      <c r="B7668" s="35" t="s">
        <v>366</v>
      </c>
      <c r="C7668" s="37">
        <v>-0.4</v>
      </c>
    </row>
    <row r="7669" spans="1:3">
      <c r="A7669" s="20">
        <v>41959</v>
      </c>
      <c r="B7669" s="35" t="s">
        <v>367</v>
      </c>
      <c r="C7669" s="37">
        <v>1.1000000000000001</v>
      </c>
    </row>
    <row r="7670" spans="1:3">
      <c r="A7670" s="20">
        <v>41959</v>
      </c>
      <c r="B7670" s="35" t="s">
        <v>368</v>
      </c>
      <c r="C7670" s="37">
        <v>7.2</v>
      </c>
    </row>
    <row r="7671" spans="1:3">
      <c r="A7671" s="20">
        <v>41959</v>
      </c>
      <c r="B7671" s="35" t="s">
        <v>369</v>
      </c>
      <c r="C7671" s="37">
        <v>8</v>
      </c>
    </row>
    <row r="7672" spans="1:3">
      <c r="A7672" s="20">
        <v>41959</v>
      </c>
      <c r="B7672" s="35" t="s">
        <v>370</v>
      </c>
      <c r="C7672" s="37">
        <v>7.9</v>
      </c>
    </row>
    <row r="7673" spans="1:3">
      <c r="A7673" s="20">
        <v>41959</v>
      </c>
      <c r="B7673" s="35" t="s">
        <v>371</v>
      </c>
      <c r="C7673" s="37">
        <v>9.3000000000000007</v>
      </c>
    </row>
    <row r="7674" spans="1:3">
      <c r="A7674" s="20">
        <v>41959</v>
      </c>
      <c r="B7674" s="35" t="s">
        <v>372</v>
      </c>
      <c r="C7674" s="37">
        <v>8.6</v>
      </c>
    </row>
    <row r="7675" spans="1:3">
      <c r="A7675" s="20">
        <v>41959</v>
      </c>
      <c r="B7675" s="35" t="s">
        <v>373</v>
      </c>
      <c r="C7675" s="37">
        <v>8.3000000000000007</v>
      </c>
    </row>
    <row r="7676" spans="1:3">
      <c r="A7676" s="20">
        <v>41959</v>
      </c>
      <c r="B7676" s="35" t="s">
        <v>374</v>
      </c>
      <c r="C7676" s="37">
        <v>8.6999999999999993</v>
      </c>
    </row>
    <row r="7677" spans="1:3">
      <c r="A7677" s="20">
        <v>41959</v>
      </c>
      <c r="B7677" s="35" t="s">
        <v>375</v>
      </c>
      <c r="C7677" s="37">
        <v>8.3000000000000007</v>
      </c>
    </row>
    <row r="7678" spans="1:3">
      <c r="A7678" s="20">
        <v>41959</v>
      </c>
      <c r="B7678" s="35" t="s">
        <v>376</v>
      </c>
      <c r="C7678" s="37">
        <v>7.5</v>
      </c>
    </row>
    <row r="7679" spans="1:3">
      <c r="A7679" s="20">
        <v>41959</v>
      </c>
      <c r="B7679" s="35" t="s">
        <v>377</v>
      </c>
      <c r="C7679" s="37">
        <v>7</v>
      </c>
    </row>
    <row r="7680" spans="1:3">
      <c r="A7680" s="20">
        <v>41959</v>
      </c>
      <c r="B7680" s="35" t="s">
        <v>378</v>
      </c>
      <c r="C7680" s="37">
        <v>5.4</v>
      </c>
    </row>
    <row r="7681" spans="1:3">
      <c r="A7681" s="20">
        <v>41959</v>
      </c>
      <c r="B7681" s="35" t="s">
        <v>379</v>
      </c>
      <c r="C7681" s="37">
        <v>5.6</v>
      </c>
    </row>
    <row r="7682" spans="1:3">
      <c r="A7682" s="20">
        <v>41959</v>
      </c>
      <c r="B7682" s="35" t="s">
        <v>380</v>
      </c>
      <c r="C7682" s="37">
        <v>5.3</v>
      </c>
    </row>
    <row r="7683" spans="1:3">
      <c r="A7683" s="20">
        <v>41959</v>
      </c>
      <c r="B7683" s="35" t="s">
        <v>381</v>
      </c>
      <c r="C7683" s="37">
        <v>5.6</v>
      </c>
    </row>
    <row r="7684" spans="1:3">
      <c r="A7684" s="20">
        <v>41959</v>
      </c>
      <c r="B7684" s="35" t="s">
        <v>382</v>
      </c>
      <c r="C7684" s="37">
        <v>5.5</v>
      </c>
    </row>
    <row r="7685" spans="1:3">
      <c r="A7685" s="20">
        <v>41959</v>
      </c>
      <c r="B7685" s="35" t="s">
        <v>383</v>
      </c>
      <c r="C7685" s="37">
        <v>7.3</v>
      </c>
    </row>
    <row r="7686" spans="1:3">
      <c r="A7686" s="20">
        <v>41960</v>
      </c>
      <c r="B7686" s="35" t="s">
        <v>360</v>
      </c>
      <c r="C7686" s="37">
        <v>7.2</v>
      </c>
    </row>
    <row r="7687" spans="1:3">
      <c r="A7687" s="20">
        <v>41960</v>
      </c>
      <c r="B7687" s="35" t="s">
        <v>361</v>
      </c>
      <c r="C7687" s="37">
        <v>7.6</v>
      </c>
    </row>
    <row r="7688" spans="1:3">
      <c r="A7688" s="20">
        <v>41960</v>
      </c>
      <c r="B7688" s="35" t="s">
        <v>362</v>
      </c>
      <c r="C7688" s="37">
        <v>8</v>
      </c>
    </row>
    <row r="7689" spans="1:3">
      <c r="A7689" s="20">
        <v>41960</v>
      </c>
      <c r="B7689" s="35" t="s">
        <v>363</v>
      </c>
      <c r="C7689" s="37">
        <v>8.1</v>
      </c>
    </row>
    <row r="7690" spans="1:3">
      <c r="A7690" s="20">
        <v>41960</v>
      </c>
      <c r="B7690" s="35" t="s">
        <v>364</v>
      </c>
      <c r="C7690" s="37">
        <v>9.4</v>
      </c>
    </row>
    <row r="7691" spans="1:3">
      <c r="A7691" s="20">
        <v>41960</v>
      </c>
      <c r="B7691" s="35" t="s">
        <v>365</v>
      </c>
      <c r="C7691" s="37">
        <v>9.1999999999999993</v>
      </c>
    </row>
    <row r="7692" spans="1:3">
      <c r="A7692" s="20">
        <v>41960</v>
      </c>
      <c r="B7692" s="35" t="s">
        <v>366</v>
      </c>
      <c r="C7692" s="37">
        <v>9.3000000000000007</v>
      </c>
    </row>
    <row r="7693" spans="1:3">
      <c r="A7693" s="20">
        <v>41960</v>
      </c>
      <c r="B7693" s="35" t="s">
        <v>367</v>
      </c>
      <c r="C7693" s="37">
        <v>10.4</v>
      </c>
    </row>
    <row r="7694" spans="1:3">
      <c r="A7694" s="20">
        <v>41960</v>
      </c>
      <c r="B7694" s="35" t="s">
        <v>368</v>
      </c>
      <c r="C7694" s="37">
        <v>12.6</v>
      </c>
    </row>
    <row r="7695" spans="1:3">
      <c r="A7695" s="20">
        <v>41960</v>
      </c>
      <c r="B7695" s="35" t="s">
        <v>369</v>
      </c>
      <c r="C7695" s="37">
        <v>14.2</v>
      </c>
    </row>
    <row r="7696" spans="1:3">
      <c r="A7696" s="20">
        <v>41960</v>
      </c>
      <c r="B7696" s="35" t="s">
        <v>370</v>
      </c>
      <c r="C7696" s="37">
        <v>13.6</v>
      </c>
    </row>
    <row r="7697" spans="1:3">
      <c r="A7697" s="20">
        <v>41960</v>
      </c>
      <c r="B7697" s="35" t="s">
        <v>371</v>
      </c>
      <c r="C7697" s="37">
        <v>14.4</v>
      </c>
    </row>
    <row r="7698" spans="1:3">
      <c r="A7698" s="20">
        <v>41960</v>
      </c>
      <c r="B7698" s="35" t="s">
        <v>372</v>
      </c>
      <c r="C7698" s="37">
        <v>11.3</v>
      </c>
    </row>
    <row r="7699" spans="1:3">
      <c r="A7699" s="20">
        <v>41960</v>
      </c>
      <c r="B7699" s="35" t="s">
        <v>373</v>
      </c>
      <c r="C7699" s="37">
        <v>10.7</v>
      </c>
    </row>
    <row r="7700" spans="1:3">
      <c r="A7700" s="20">
        <v>41960</v>
      </c>
      <c r="B7700" s="35" t="s">
        <v>374</v>
      </c>
      <c r="C7700" s="37">
        <v>10.1</v>
      </c>
    </row>
    <row r="7701" spans="1:3">
      <c r="A7701" s="20">
        <v>41960</v>
      </c>
      <c r="B7701" s="35" t="s">
        <v>375</v>
      </c>
      <c r="C7701" s="37">
        <v>10</v>
      </c>
    </row>
    <row r="7702" spans="1:3">
      <c r="A7702" s="20">
        <v>41960</v>
      </c>
      <c r="B7702" s="35" t="s">
        <v>376</v>
      </c>
      <c r="C7702" s="37">
        <v>9.6</v>
      </c>
    </row>
    <row r="7703" spans="1:3">
      <c r="A7703" s="20">
        <v>41960</v>
      </c>
      <c r="B7703" s="35" t="s">
        <v>377</v>
      </c>
      <c r="C7703" s="37">
        <v>6.6</v>
      </c>
    </row>
    <row r="7704" spans="1:3">
      <c r="A7704" s="20">
        <v>41960</v>
      </c>
      <c r="B7704" s="35" t="s">
        <v>378</v>
      </c>
      <c r="C7704" s="37">
        <v>5.8</v>
      </c>
    </row>
    <row r="7705" spans="1:3">
      <c r="A7705" s="20">
        <v>41960</v>
      </c>
      <c r="B7705" s="35" t="s">
        <v>379</v>
      </c>
      <c r="C7705" s="37">
        <v>4.8</v>
      </c>
    </row>
    <row r="7706" spans="1:3">
      <c r="A7706" s="20">
        <v>41960</v>
      </c>
      <c r="B7706" s="35" t="s">
        <v>380</v>
      </c>
      <c r="C7706" s="37">
        <v>4</v>
      </c>
    </row>
    <row r="7707" spans="1:3">
      <c r="A7707" s="20">
        <v>41960</v>
      </c>
      <c r="B7707" s="35" t="s">
        <v>381</v>
      </c>
      <c r="C7707" s="37">
        <v>3.6</v>
      </c>
    </row>
    <row r="7708" spans="1:3">
      <c r="A7708" s="20">
        <v>41960</v>
      </c>
      <c r="B7708" s="35" t="s">
        <v>382</v>
      </c>
      <c r="C7708" s="37">
        <v>3.4</v>
      </c>
    </row>
    <row r="7709" spans="1:3">
      <c r="A7709" s="20">
        <v>41960</v>
      </c>
      <c r="B7709" s="35" t="s">
        <v>383</v>
      </c>
      <c r="C7709" s="37">
        <v>2.9</v>
      </c>
    </row>
    <row r="7710" spans="1:3">
      <c r="A7710" s="20">
        <v>41961</v>
      </c>
      <c r="B7710" s="35" t="s">
        <v>360</v>
      </c>
      <c r="C7710" s="37">
        <v>1.1000000000000001</v>
      </c>
    </row>
    <row r="7711" spans="1:3">
      <c r="A7711" s="20">
        <v>41961</v>
      </c>
      <c r="B7711" s="35" t="s">
        <v>361</v>
      </c>
      <c r="C7711" s="37">
        <v>0.4</v>
      </c>
    </row>
    <row r="7712" spans="1:3">
      <c r="A7712" s="20">
        <v>41961</v>
      </c>
      <c r="B7712" s="35" t="s">
        <v>362</v>
      </c>
      <c r="C7712" s="37">
        <v>0.7</v>
      </c>
    </row>
    <row r="7713" spans="1:3">
      <c r="A7713" s="20">
        <v>41961</v>
      </c>
      <c r="B7713" s="35" t="s">
        <v>363</v>
      </c>
      <c r="C7713" s="37">
        <v>1</v>
      </c>
    </row>
    <row r="7714" spans="1:3">
      <c r="A7714" s="20">
        <v>41961</v>
      </c>
      <c r="B7714" s="35" t="s">
        <v>364</v>
      </c>
      <c r="C7714" s="37">
        <v>1.2</v>
      </c>
    </row>
    <row r="7715" spans="1:3">
      <c r="A7715" s="20">
        <v>41961</v>
      </c>
      <c r="B7715" s="35" t="s">
        <v>365</v>
      </c>
      <c r="C7715" s="37">
        <v>1.7</v>
      </c>
    </row>
    <row r="7716" spans="1:3">
      <c r="A7716" s="20">
        <v>41961</v>
      </c>
      <c r="B7716" s="35" t="s">
        <v>366</v>
      </c>
      <c r="C7716" s="37">
        <v>2.4</v>
      </c>
    </row>
    <row r="7717" spans="1:3">
      <c r="A7717" s="20">
        <v>41961</v>
      </c>
      <c r="B7717" s="35" t="s">
        <v>367</v>
      </c>
      <c r="C7717" s="37">
        <v>2.8</v>
      </c>
    </row>
    <row r="7718" spans="1:3">
      <c r="A7718" s="20">
        <v>41961</v>
      </c>
      <c r="B7718" s="35" t="s">
        <v>368</v>
      </c>
      <c r="C7718" s="37">
        <v>4.0999999999999996</v>
      </c>
    </row>
    <row r="7719" spans="1:3">
      <c r="A7719" s="20">
        <v>41961</v>
      </c>
      <c r="B7719" s="35" t="s">
        <v>369</v>
      </c>
      <c r="C7719" s="37">
        <v>6.9</v>
      </c>
    </row>
    <row r="7720" spans="1:3">
      <c r="A7720" s="20">
        <v>41961</v>
      </c>
      <c r="B7720" s="35" t="s">
        <v>370</v>
      </c>
      <c r="C7720" s="37">
        <v>8.4</v>
      </c>
    </row>
    <row r="7721" spans="1:3">
      <c r="A7721" s="20">
        <v>41961</v>
      </c>
      <c r="B7721" s="35" t="s">
        <v>371</v>
      </c>
      <c r="C7721" s="37">
        <v>8.4</v>
      </c>
    </row>
    <row r="7722" spans="1:3">
      <c r="A7722" s="20">
        <v>41961</v>
      </c>
      <c r="B7722" s="35" t="s">
        <v>372</v>
      </c>
      <c r="C7722" s="37">
        <v>8.5</v>
      </c>
    </row>
    <row r="7723" spans="1:3">
      <c r="A7723" s="20">
        <v>41961</v>
      </c>
      <c r="B7723" s="35" t="s">
        <v>373</v>
      </c>
      <c r="C7723" s="37">
        <v>7</v>
      </c>
    </row>
    <row r="7724" spans="1:3">
      <c r="A7724" s="20">
        <v>41961</v>
      </c>
      <c r="B7724" s="35" t="s">
        <v>374</v>
      </c>
      <c r="C7724" s="37">
        <v>4.8</v>
      </c>
    </row>
    <row r="7725" spans="1:3">
      <c r="A7725" s="20">
        <v>41961</v>
      </c>
      <c r="B7725" s="35" t="s">
        <v>375</v>
      </c>
      <c r="C7725" s="37">
        <v>3.4</v>
      </c>
    </row>
    <row r="7726" spans="1:3">
      <c r="A7726" s="20">
        <v>41961</v>
      </c>
      <c r="B7726" s="35" t="s">
        <v>376</v>
      </c>
      <c r="C7726" s="37">
        <v>2.7</v>
      </c>
    </row>
    <row r="7727" spans="1:3">
      <c r="A7727" s="20">
        <v>41961</v>
      </c>
      <c r="B7727" s="35" t="s">
        <v>377</v>
      </c>
      <c r="C7727" s="37">
        <v>1.2</v>
      </c>
    </row>
    <row r="7728" spans="1:3">
      <c r="A7728" s="20">
        <v>41961</v>
      </c>
      <c r="B7728" s="35" t="s">
        <v>378</v>
      </c>
      <c r="C7728" s="37">
        <v>0.2</v>
      </c>
    </row>
    <row r="7729" spans="1:3">
      <c r="A7729" s="20">
        <v>41961</v>
      </c>
      <c r="B7729" s="35" t="s">
        <v>379</v>
      </c>
      <c r="C7729" s="37">
        <v>-0.7</v>
      </c>
    </row>
    <row r="7730" spans="1:3">
      <c r="A7730" s="20">
        <v>41961</v>
      </c>
      <c r="B7730" s="35" t="s">
        <v>380</v>
      </c>
      <c r="C7730" s="37">
        <v>-1.2</v>
      </c>
    </row>
    <row r="7731" spans="1:3">
      <c r="A7731" s="20">
        <v>41961</v>
      </c>
      <c r="B7731" s="35" t="s">
        <v>381</v>
      </c>
      <c r="C7731" s="37">
        <v>-0.6</v>
      </c>
    </row>
    <row r="7732" spans="1:3">
      <c r="A7732" s="20">
        <v>41961</v>
      </c>
      <c r="B7732" s="35" t="s">
        <v>382</v>
      </c>
      <c r="C7732" s="37">
        <v>-1.5</v>
      </c>
    </row>
    <row r="7733" spans="1:3">
      <c r="A7733" s="20">
        <v>41961</v>
      </c>
      <c r="B7733" s="35" t="s">
        <v>383</v>
      </c>
      <c r="C7733" s="37">
        <v>-2.1</v>
      </c>
    </row>
    <row r="7734" spans="1:3">
      <c r="A7734" s="20">
        <v>41962</v>
      </c>
      <c r="B7734" s="35" t="s">
        <v>360</v>
      </c>
      <c r="C7734" s="37">
        <v>-0.9</v>
      </c>
    </row>
    <row r="7735" spans="1:3">
      <c r="A7735" s="20">
        <v>41962</v>
      </c>
      <c r="B7735" s="35" t="s">
        <v>361</v>
      </c>
      <c r="C7735" s="37">
        <v>0.8</v>
      </c>
    </row>
    <row r="7736" spans="1:3">
      <c r="A7736" s="20">
        <v>41962</v>
      </c>
      <c r="B7736" s="35" t="s">
        <v>362</v>
      </c>
      <c r="C7736" s="37">
        <v>2.1</v>
      </c>
    </row>
    <row r="7737" spans="1:3">
      <c r="A7737" s="20">
        <v>41962</v>
      </c>
      <c r="B7737" s="35" t="s">
        <v>363</v>
      </c>
      <c r="C7737" s="37">
        <v>2</v>
      </c>
    </row>
    <row r="7738" spans="1:3">
      <c r="A7738" s="20">
        <v>41962</v>
      </c>
      <c r="B7738" s="35" t="s">
        <v>364</v>
      </c>
      <c r="C7738" s="37">
        <v>1.4</v>
      </c>
    </row>
    <row r="7739" spans="1:3">
      <c r="A7739" s="20">
        <v>41962</v>
      </c>
      <c r="B7739" s="35" t="s">
        <v>365</v>
      </c>
      <c r="C7739" s="37">
        <v>1.3</v>
      </c>
    </row>
    <row r="7740" spans="1:3">
      <c r="A7740" s="20">
        <v>41962</v>
      </c>
      <c r="B7740" s="35" t="s">
        <v>366</v>
      </c>
      <c r="C7740" s="37">
        <v>1.7</v>
      </c>
    </row>
    <row r="7741" spans="1:3">
      <c r="A7741" s="20">
        <v>41962</v>
      </c>
      <c r="B7741" s="35" t="s">
        <v>367</v>
      </c>
      <c r="C7741" s="37">
        <v>2.1</v>
      </c>
    </row>
    <row r="7742" spans="1:3">
      <c r="A7742" s="20">
        <v>41962</v>
      </c>
      <c r="B7742" s="35" t="s">
        <v>368</v>
      </c>
      <c r="C7742" s="37">
        <v>2.2999999999999998</v>
      </c>
    </row>
    <row r="7743" spans="1:3">
      <c r="A7743" s="20">
        <v>41962</v>
      </c>
      <c r="B7743" s="35" t="s">
        <v>369</v>
      </c>
      <c r="C7743" s="37">
        <v>3.1</v>
      </c>
    </row>
    <row r="7744" spans="1:3">
      <c r="A7744" s="20">
        <v>41962</v>
      </c>
      <c r="B7744" s="35" t="s">
        <v>370</v>
      </c>
      <c r="C7744" s="37">
        <v>3.2</v>
      </c>
    </row>
    <row r="7745" spans="1:3">
      <c r="A7745" s="20">
        <v>41962</v>
      </c>
      <c r="B7745" s="35" t="s">
        <v>371</v>
      </c>
      <c r="C7745" s="37">
        <v>3</v>
      </c>
    </row>
    <row r="7746" spans="1:3">
      <c r="A7746" s="20">
        <v>41962</v>
      </c>
      <c r="B7746" s="35" t="s">
        <v>372</v>
      </c>
      <c r="C7746" s="37">
        <v>2.8</v>
      </c>
    </row>
    <row r="7747" spans="1:3">
      <c r="A7747" s="20">
        <v>41962</v>
      </c>
      <c r="B7747" s="35" t="s">
        <v>373</v>
      </c>
      <c r="C7747" s="37">
        <v>3.3</v>
      </c>
    </row>
    <row r="7748" spans="1:3">
      <c r="A7748" s="20">
        <v>41962</v>
      </c>
      <c r="B7748" s="35" t="s">
        <v>374</v>
      </c>
      <c r="C7748" s="37">
        <v>3</v>
      </c>
    </row>
    <row r="7749" spans="1:3">
      <c r="A7749" s="20">
        <v>41962</v>
      </c>
      <c r="B7749" s="35" t="s">
        <v>375</v>
      </c>
      <c r="C7749" s="37">
        <v>2.7</v>
      </c>
    </row>
    <row r="7750" spans="1:3">
      <c r="A7750" s="20">
        <v>41962</v>
      </c>
      <c r="B7750" s="35" t="s">
        <v>376</v>
      </c>
      <c r="C7750" s="37">
        <v>2.5</v>
      </c>
    </row>
    <row r="7751" spans="1:3">
      <c r="A7751" s="20">
        <v>41962</v>
      </c>
      <c r="B7751" s="35" t="s">
        <v>377</v>
      </c>
      <c r="C7751" s="37">
        <v>2.2000000000000002</v>
      </c>
    </row>
    <row r="7752" spans="1:3">
      <c r="A7752" s="20">
        <v>41962</v>
      </c>
      <c r="B7752" s="35" t="s">
        <v>378</v>
      </c>
      <c r="C7752" s="37">
        <v>2.7</v>
      </c>
    </row>
    <row r="7753" spans="1:3">
      <c r="A7753" s="20">
        <v>41962</v>
      </c>
      <c r="B7753" s="35" t="s">
        <v>379</v>
      </c>
      <c r="C7753" s="37">
        <v>2.8</v>
      </c>
    </row>
    <row r="7754" spans="1:3">
      <c r="A7754" s="20">
        <v>41962</v>
      </c>
      <c r="B7754" s="35" t="s">
        <v>380</v>
      </c>
      <c r="C7754" s="37">
        <v>2.4</v>
      </c>
    </row>
    <row r="7755" spans="1:3">
      <c r="A7755" s="20">
        <v>41962</v>
      </c>
      <c r="B7755" s="35" t="s">
        <v>381</v>
      </c>
      <c r="C7755" s="37">
        <v>2</v>
      </c>
    </row>
    <row r="7756" spans="1:3">
      <c r="A7756" s="20">
        <v>41962</v>
      </c>
      <c r="B7756" s="35" t="s">
        <v>382</v>
      </c>
      <c r="C7756" s="37">
        <v>1.1000000000000001</v>
      </c>
    </row>
    <row r="7757" spans="1:3">
      <c r="A7757" s="20">
        <v>41962</v>
      </c>
      <c r="B7757" s="35" t="s">
        <v>383</v>
      </c>
      <c r="C7757" s="37">
        <v>0.3</v>
      </c>
    </row>
    <row r="7758" spans="1:3">
      <c r="A7758" s="20">
        <v>41963</v>
      </c>
      <c r="B7758" s="35" t="s">
        <v>360</v>
      </c>
      <c r="C7758" s="37">
        <v>-0.1</v>
      </c>
    </row>
    <row r="7759" spans="1:3">
      <c r="A7759" s="20">
        <v>41963</v>
      </c>
      <c r="B7759" s="35" t="s">
        <v>361</v>
      </c>
      <c r="C7759" s="37">
        <v>-1.3</v>
      </c>
    </row>
    <row r="7760" spans="1:3">
      <c r="A7760" s="20">
        <v>41963</v>
      </c>
      <c r="B7760" s="35" t="s">
        <v>362</v>
      </c>
      <c r="C7760" s="37">
        <v>-2</v>
      </c>
    </row>
    <row r="7761" spans="1:3">
      <c r="A7761" s="20">
        <v>41963</v>
      </c>
      <c r="B7761" s="35" t="s">
        <v>363</v>
      </c>
      <c r="C7761" s="37">
        <v>-2</v>
      </c>
    </row>
    <row r="7762" spans="1:3">
      <c r="A7762" s="20">
        <v>41963</v>
      </c>
      <c r="B7762" s="35" t="s">
        <v>364</v>
      </c>
      <c r="C7762" s="37">
        <v>-2.4</v>
      </c>
    </row>
    <row r="7763" spans="1:3">
      <c r="A7763" s="20">
        <v>41963</v>
      </c>
      <c r="B7763" s="35" t="s">
        <v>365</v>
      </c>
      <c r="C7763" s="37">
        <v>-2.7</v>
      </c>
    </row>
    <row r="7764" spans="1:3">
      <c r="A7764" s="20">
        <v>41963</v>
      </c>
      <c r="B7764" s="35" t="s">
        <v>366</v>
      </c>
      <c r="C7764" s="37">
        <v>-2.6</v>
      </c>
    </row>
    <row r="7765" spans="1:3">
      <c r="A7765" s="20">
        <v>41963</v>
      </c>
      <c r="B7765" s="35" t="s">
        <v>367</v>
      </c>
      <c r="C7765" s="37">
        <v>-1.2</v>
      </c>
    </row>
    <row r="7766" spans="1:3">
      <c r="A7766" s="20">
        <v>41963</v>
      </c>
      <c r="B7766" s="35" t="s">
        <v>368</v>
      </c>
      <c r="C7766" s="37">
        <v>0.7</v>
      </c>
    </row>
    <row r="7767" spans="1:3">
      <c r="A7767" s="20">
        <v>41963</v>
      </c>
      <c r="B7767" s="35" t="s">
        <v>369</v>
      </c>
      <c r="C7767" s="37">
        <v>3.7</v>
      </c>
    </row>
    <row r="7768" spans="1:3">
      <c r="A7768" s="20">
        <v>41963</v>
      </c>
      <c r="B7768" s="35" t="s">
        <v>370</v>
      </c>
      <c r="C7768" s="37">
        <v>4.9000000000000004</v>
      </c>
    </row>
    <row r="7769" spans="1:3">
      <c r="A7769" s="20">
        <v>41963</v>
      </c>
      <c r="B7769" s="35" t="s">
        <v>371</v>
      </c>
      <c r="C7769" s="37">
        <v>4.8</v>
      </c>
    </row>
    <row r="7770" spans="1:3">
      <c r="A7770" s="20">
        <v>41963</v>
      </c>
      <c r="B7770" s="35" t="s">
        <v>372</v>
      </c>
      <c r="C7770" s="37">
        <v>4.9000000000000004</v>
      </c>
    </row>
    <row r="7771" spans="1:3">
      <c r="A7771" s="20">
        <v>41963</v>
      </c>
      <c r="B7771" s="35" t="s">
        <v>373</v>
      </c>
      <c r="C7771" s="37">
        <v>4.9000000000000004</v>
      </c>
    </row>
    <row r="7772" spans="1:3">
      <c r="A7772" s="20">
        <v>41963</v>
      </c>
      <c r="B7772" s="35" t="s">
        <v>374</v>
      </c>
      <c r="C7772" s="37">
        <v>4.7</v>
      </c>
    </row>
    <row r="7773" spans="1:3">
      <c r="A7773" s="20">
        <v>41963</v>
      </c>
      <c r="B7773" s="35" t="s">
        <v>375</v>
      </c>
      <c r="C7773" s="37">
        <v>4.2</v>
      </c>
    </row>
    <row r="7774" spans="1:3">
      <c r="A7774" s="20">
        <v>41963</v>
      </c>
      <c r="B7774" s="35" t="s">
        <v>376</v>
      </c>
      <c r="C7774" s="37">
        <v>3.6</v>
      </c>
    </row>
    <row r="7775" spans="1:3">
      <c r="A7775" s="20">
        <v>41963</v>
      </c>
      <c r="B7775" s="35" t="s">
        <v>377</v>
      </c>
      <c r="C7775" s="37">
        <v>3.3</v>
      </c>
    </row>
    <row r="7776" spans="1:3">
      <c r="A7776" s="20">
        <v>41963</v>
      </c>
      <c r="B7776" s="35" t="s">
        <v>378</v>
      </c>
      <c r="C7776" s="37">
        <v>3.4</v>
      </c>
    </row>
    <row r="7777" spans="1:3">
      <c r="A7777" s="20">
        <v>41963</v>
      </c>
      <c r="B7777" s="35" t="s">
        <v>379</v>
      </c>
      <c r="C7777" s="37">
        <v>2.4</v>
      </c>
    </row>
    <row r="7778" spans="1:3">
      <c r="A7778" s="20">
        <v>41963</v>
      </c>
      <c r="B7778" s="35" t="s">
        <v>380</v>
      </c>
      <c r="C7778" s="37">
        <v>1.6</v>
      </c>
    </row>
    <row r="7779" spans="1:3">
      <c r="A7779" s="20">
        <v>41963</v>
      </c>
      <c r="B7779" s="35" t="s">
        <v>381</v>
      </c>
      <c r="C7779" s="37">
        <v>0.6</v>
      </c>
    </row>
    <row r="7780" spans="1:3">
      <c r="A7780" s="20">
        <v>41963</v>
      </c>
      <c r="B7780" s="35" t="s">
        <v>382</v>
      </c>
      <c r="C7780" s="37">
        <v>-0.1</v>
      </c>
    </row>
    <row r="7781" spans="1:3">
      <c r="A7781" s="20">
        <v>41963</v>
      </c>
      <c r="B7781" s="35" t="s">
        <v>383</v>
      </c>
      <c r="C7781" s="37">
        <v>-0.1</v>
      </c>
    </row>
    <row r="7782" spans="1:3">
      <c r="A7782" s="20">
        <v>41964</v>
      </c>
      <c r="B7782" s="35" t="s">
        <v>360</v>
      </c>
      <c r="C7782" s="37">
        <v>-1.3</v>
      </c>
    </row>
    <row r="7783" spans="1:3">
      <c r="A7783" s="20">
        <v>41964</v>
      </c>
      <c r="B7783" s="35" t="s">
        <v>361</v>
      </c>
      <c r="C7783" s="37">
        <v>-1.2</v>
      </c>
    </row>
    <row r="7784" spans="1:3">
      <c r="A7784" s="20">
        <v>41964</v>
      </c>
      <c r="B7784" s="35" t="s">
        <v>362</v>
      </c>
      <c r="C7784" s="37">
        <v>-1.1000000000000001</v>
      </c>
    </row>
    <row r="7785" spans="1:3">
      <c r="A7785" s="20">
        <v>41964</v>
      </c>
      <c r="B7785" s="35" t="s">
        <v>363</v>
      </c>
      <c r="C7785" s="37">
        <v>-2.2000000000000002</v>
      </c>
    </row>
    <row r="7786" spans="1:3">
      <c r="A7786" s="20">
        <v>41964</v>
      </c>
      <c r="B7786" s="35" t="s">
        <v>364</v>
      </c>
      <c r="C7786" s="37">
        <v>-2</v>
      </c>
    </row>
    <row r="7787" spans="1:3">
      <c r="A7787" s="20">
        <v>41964</v>
      </c>
      <c r="B7787" s="35" t="s">
        <v>365</v>
      </c>
      <c r="C7787" s="37">
        <v>-2.2000000000000002</v>
      </c>
    </row>
    <row r="7788" spans="1:3">
      <c r="A7788" s="20">
        <v>41964</v>
      </c>
      <c r="B7788" s="35" t="s">
        <v>366</v>
      </c>
      <c r="C7788" s="37">
        <v>-1.4</v>
      </c>
    </row>
    <row r="7789" spans="1:3">
      <c r="A7789" s="20">
        <v>41964</v>
      </c>
      <c r="B7789" s="35" t="s">
        <v>367</v>
      </c>
      <c r="C7789" s="37">
        <v>0.2</v>
      </c>
    </row>
    <row r="7790" spans="1:3">
      <c r="A7790" s="20">
        <v>41964</v>
      </c>
      <c r="B7790" s="35" t="s">
        <v>368</v>
      </c>
      <c r="C7790" s="37">
        <v>2.6</v>
      </c>
    </row>
    <row r="7791" spans="1:3">
      <c r="A7791" s="20">
        <v>41964</v>
      </c>
      <c r="B7791" s="35" t="s">
        <v>369</v>
      </c>
      <c r="C7791" s="37">
        <v>5.4</v>
      </c>
    </row>
    <row r="7792" spans="1:3">
      <c r="A7792" s="20">
        <v>41964</v>
      </c>
      <c r="B7792" s="35" t="s">
        <v>370</v>
      </c>
      <c r="C7792" s="37">
        <v>6.5</v>
      </c>
    </row>
    <row r="7793" spans="1:3">
      <c r="A7793" s="20">
        <v>41964</v>
      </c>
      <c r="B7793" s="35" t="s">
        <v>371</v>
      </c>
      <c r="C7793" s="37">
        <v>4.8</v>
      </c>
    </row>
    <row r="7794" spans="1:3">
      <c r="A7794" s="20">
        <v>41964</v>
      </c>
      <c r="B7794" s="35" t="s">
        <v>372</v>
      </c>
      <c r="C7794" s="37">
        <v>4.7</v>
      </c>
    </row>
    <row r="7795" spans="1:3">
      <c r="A7795" s="20">
        <v>41964</v>
      </c>
      <c r="B7795" s="35" t="s">
        <v>373</v>
      </c>
      <c r="C7795" s="37">
        <v>4.5999999999999996</v>
      </c>
    </row>
    <row r="7796" spans="1:3">
      <c r="A7796" s="20">
        <v>41964</v>
      </c>
      <c r="B7796" s="35" t="s">
        <v>374</v>
      </c>
      <c r="C7796" s="37">
        <v>3.3</v>
      </c>
    </row>
    <row r="7797" spans="1:3">
      <c r="A7797" s="20">
        <v>41964</v>
      </c>
      <c r="B7797" s="35" t="s">
        <v>375</v>
      </c>
      <c r="C7797" s="37">
        <v>2.7</v>
      </c>
    </row>
    <row r="7798" spans="1:3">
      <c r="A7798" s="20">
        <v>41964</v>
      </c>
      <c r="B7798" s="35" t="s">
        <v>376</v>
      </c>
      <c r="C7798" s="37">
        <v>0.3</v>
      </c>
    </row>
    <row r="7799" spans="1:3">
      <c r="A7799" s="20">
        <v>41964</v>
      </c>
      <c r="B7799" s="35" t="s">
        <v>377</v>
      </c>
      <c r="C7799" s="37">
        <v>-0.1</v>
      </c>
    </row>
    <row r="7800" spans="1:3">
      <c r="A7800" s="20">
        <v>41964</v>
      </c>
      <c r="B7800" s="35" t="s">
        <v>378</v>
      </c>
      <c r="C7800" s="37">
        <v>-1.5</v>
      </c>
    </row>
    <row r="7801" spans="1:3">
      <c r="A7801" s="20">
        <v>41964</v>
      </c>
      <c r="B7801" s="35" t="s">
        <v>379</v>
      </c>
      <c r="C7801" s="37">
        <v>-1.6</v>
      </c>
    </row>
    <row r="7802" spans="1:3">
      <c r="A7802" s="20">
        <v>41964</v>
      </c>
      <c r="B7802" s="35" t="s">
        <v>380</v>
      </c>
      <c r="C7802" s="37">
        <v>-2.2999999999999998</v>
      </c>
    </row>
    <row r="7803" spans="1:3">
      <c r="A7803" s="20">
        <v>41964</v>
      </c>
      <c r="B7803" s="35" t="s">
        <v>381</v>
      </c>
      <c r="C7803" s="37">
        <v>-2.9</v>
      </c>
    </row>
    <row r="7804" spans="1:3">
      <c r="A7804" s="20">
        <v>41964</v>
      </c>
      <c r="B7804" s="35" t="s">
        <v>382</v>
      </c>
      <c r="C7804" s="37">
        <v>-3.7</v>
      </c>
    </row>
    <row r="7805" spans="1:3">
      <c r="A7805" s="20">
        <v>41964</v>
      </c>
      <c r="B7805" s="35" t="s">
        <v>383</v>
      </c>
      <c r="C7805" s="37">
        <v>-3.9</v>
      </c>
    </row>
    <row r="7806" spans="1:3">
      <c r="A7806" s="20">
        <v>41965</v>
      </c>
      <c r="B7806" s="35" t="s">
        <v>360</v>
      </c>
      <c r="C7806" s="37">
        <v>-3.6</v>
      </c>
    </row>
    <row r="7807" spans="1:3">
      <c r="A7807" s="20">
        <v>41965</v>
      </c>
      <c r="B7807" s="35" t="s">
        <v>361</v>
      </c>
      <c r="C7807" s="37">
        <v>-5.2</v>
      </c>
    </row>
    <row r="7808" spans="1:3">
      <c r="A7808" s="20">
        <v>41965</v>
      </c>
      <c r="B7808" s="35" t="s">
        <v>362</v>
      </c>
      <c r="C7808" s="37">
        <v>-5.8</v>
      </c>
    </row>
    <row r="7809" spans="1:3">
      <c r="A7809" s="20">
        <v>41965</v>
      </c>
      <c r="B7809" s="35" t="s">
        <v>363</v>
      </c>
      <c r="C7809" s="37">
        <v>-6.7</v>
      </c>
    </row>
    <row r="7810" spans="1:3">
      <c r="A7810" s="20">
        <v>41965</v>
      </c>
      <c r="B7810" s="35" t="s">
        <v>364</v>
      </c>
      <c r="C7810" s="37">
        <v>-6.3</v>
      </c>
    </row>
    <row r="7811" spans="1:3">
      <c r="A7811" s="20">
        <v>41965</v>
      </c>
      <c r="B7811" s="35" t="s">
        <v>365</v>
      </c>
      <c r="C7811" s="37">
        <v>-5.6</v>
      </c>
    </row>
    <row r="7812" spans="1:3">
      <c r="A7812" s="20">
        <v>41965</v>
      </c>
      <c r="B7812" s="35" t="s">
        <v>366</v>
      </c>
      <c r="C7812" s="37">
        <v>-4.7</v>
      </c>
    </row>
    <row r="7813" spans="1:3">
      <c r="A7813" s="20">
        <v>41965</v>
      </c>
      <c r="B7813" s="35" t="s">
        <v>367</v>
      </c>
      <c r="C7813" s="37">
        <v>-3.1</v>
      </c>
    </row>
    <row r="7814" spans="1:3">
      <c r="A7814" s="20">
        <v>41965</v>
      </c>
      <c r="B7814" s="35" t="s">
        <v>368</v>
      </c>
      <c r="C7814" s="37">
        <v>-1.7</v>
      </c>
    </row>
    <row r="7815" spans="1:3">
      <c r="A7815" s="20">
        <v>41965</v>
      </c>
      <c r="B7815" s="35" t="s">
        <v>369</v>
      </c>
      <c r="C7815" s="37">
        <v>-0.7</v>
      </c>
    </row>
    <row r="7816" spans="1:3">
      <c r="A7816" s="20">
        <v>41965</v>
      </c>
      <c r="B7816" s="35" t="s">
        <v>370</v>
      </c>
      <c r="C7816" s="37">
        <v>0.6</v>
      </c>
    </row>
    <row r="7817" spans="1:3">
      <c r="A7817" s="20">
        <v>41965</v>
      </c>
      <c r="B7817" s="35" t="s">
        <v>371</v>
      </c>
      <c r="C7817" s="37">
        <v>0.3</v>
      </c>
    </row>
    <row r="7818" spans="1:3">
      <c r="A7818" s="20">
        <v>41965</v>
      </c>
      <c r="B7818" s="35" t="s">
        <v>372</v>
      </c>
      <c r="C7818" s="37">
        <v>0.4</v>
      </c>
    </row>
    <row r="7819" spans="1:3">
      <c r="A7819" s="20">
        <v>41965</v>
      </c>
      <c r="B7819" s="35" t="s">
        <v>373</v>
      </c>
      <c r="C7819" s="37">
        <v>0.8</v>
      </c>
    </row>
    <row r="7820" spans="1:3">
      <c r="A7820" s="20">
        <v>41965</v>
      </c>
      <c r="B7820" s="35" t="s">
        <v>374</v>
      </c>
      <c r="C7820" s="37">
        <v>0.5</v>
      </c>
    </row>
    <row r="7821" spans="1:3">
      <c r="A7821" s="20">
        <v>41965</v>
      </c>
      <c r="B7821" s="35" t="s">
        <v>375</v>
      </c>
      <c r="C7821" s="37">
        <v>0</v>
      </c>
    </row>
    <row r="7822" spans="1:3">
      <c r="A7822" s="20">
        <v>41965</v>
      </c>
      <c r="B7822" s="35" t="s">
        <v>376</v>
      </c>
      <c r="C7822" s="37">
        <v>-0.5</v>
      </c>
    </row>
    <row r="7823" spans="1:3">
      <c r="A7823" s="20">
        <v>41965</v>
      </c>
      <c r="B7823" s="35" t="s">
        <v>377</v>
      </c>
      <c r="C7823" s="37">
        <v>-1.1000000000000001</v>
      </c>
    </row>
    <row r="7824" spans="1:3">
      <c r="A7824" s="20">
        <v>41965</v>
      </c>
      <c r="B7824" s="35" t="s">
        <v>378</v>
      </c>
      <c r="C7824" s="37">
        <v>-1</v>
      </c>
    </row>
    <row r="7825" spans="1:3">
      <c r="A7825" s="20">
        <v>41965</v>
      </c>
      <c r="B7825" s="35" t="s">
        <v>379</v>
      </c>
      <c r="C7825" s="37">
        <v>-2.1</v>
      </c>
    </row>
    <row r="7826" spans="1:3">
      <c r="A7826" s="20">
        <v>41965</v>
      </c>
      <c r="B7826" s="35" t="s">
        <v>380</v>
      </c>
      <c r="C7826" s="37">
        <v>-3.6</v>
      </c>
    </row>
    <row r="7827" spans="1:3">
      <c r="A7827" s="20">
        <v>41965</v>
      </c>
      <c r="B7827" s="35" t="s">
        <v>381</v>
      </c>
      <c r="C7827" s="37">
        <v>-4</v>
      </c>
    </row>
    <row r="7828" spans="1:3">
      <c r="A7828" s="20">
        <v>41965</v>
      </c>
      <c r="B7828" s="35" t="s">
        <v>382</v>
      </c>
      <c r="C7828" s="37">
        <v>-4.8</v>
      </c>
    </row>
    <row r="7829" spans="1:3">
      <c r="A7829" s="20">
        <v>41965</v>
      </c>
      <c r="B7829" s="35" t="s">
        <v>383</v>
      </c>
      <c r="C7829" s="37">
        <v>-4.7</v>
      </c>
    </row>
    <row r="7830" spans="1:3">
      <c r="A7830" s="20">
        <v>41966</v>
      </c>
      <c r="B7830" s="35" t="s">
        <v>360</v>
      </c>
      <c r="C7830" s="37">
        <v>-3.9</v>
      </c>
    </row>
    <row r="7831" spans="1:3">
      <c r="A7831" s="20">
        <v>41966</v>
      </c>
      <c r="B7831" s="35" t="s">
        <v>361</v>
      </c>
      <c r="C7831" s="37">
        <v>-3.6</v>
      </c>
    </row>
    <row r="7832" spans="1:3">
      <c r="A7832" s="20">
        <v>41966</v>
      </c>
      <c r="B7832" s="35" t="s">
        <v>362</v>
      </c>
      <c r="C7832" s="37">
        <v>-4.3</v>
      </c>
    </row>
    <row r="7833" spans="1:3">
      <c r="A7833" s="20">
        <v>41966</v>
      </c>
      <c r="B7833" s="35" t="s">
        <v>363</v>
      </c>
      <c r="C7833" s="37">
        <v>-5.0999999999999996</v>
      </c>
    </row>
    <row r="7834" spans="1:3">
      <c r="A7834" s="20">
        <v>41966</v>
      </c>
      <c r="B7834" s="35" t="s">
        <v>364</v>
      </c>
      <c r="C7834" s="37">
        <v>-5.9</v>
      </c>
    </row>
    <row r="7835" spans="1:3">
      <c r="A7835" s="20">
        <v>41966</v>
      </c>
      <c r="B7835" s="35" t="s">
        <v>365</v>
      </c>
      <c r="C7835" s="37">
        <v>-6.3</v>
      </c>
    </row>
    <row r="7836" spans="1:3">
      <c r="A7836" s="20">
        <v>41966</v>
      </c>
      <c r="B7836" s="35" t="s">
        <v>366</v>
      </c>
      <c r="C7836" s="37">
        <v>-5.2</v>
      </c>
    </row>
    <row r="7837" spans="1:3">
      <c r="A7837" s="20">
        <v>41966</v>
      </c>
      <c r="B7837" s="35" t="s">
        <v>367</v>
      </c>
      <c r="C7837" s="37">
        <v>-4.4000000000000004</v>
      </c>
    </row>
    <row r="7838" spans="1:3">
      <c r="A7838" s="20">
        <v>41966</v>
      </c>
      <c r="B7838" s="35" t="s">
        <v>368</v>
      </c>
      <c r="C7838" s="37">
        <v>-2.1</v>
      </c>
    </row>
    <row r="7839" spans="1:3">
      <c r="A7839" s="20">
        <v>41966</v>
      </c>
      <c r="B7839" s="35" t="s">
        <v>369</v>
      </c>
      <c r="C7839" s="37">
        <v>0.5</v>
      </c>
    </row>
    <row r="7840" spans="1:3">
      <c r="A7840" s="20">
        <v>41966</v>
      </c>
      <c r="B7840" s="35" t="s">
        <v>370</v>
      </c>
      <c r="C7840" s="37">
        <v>2.5</v>
      </c>
    </row>
    <row r="7841" spans="1:3">
      <c r="A7841" s="20">
        <v>41966</v>
      </c>
      <c r="B7841" s="35" t="s">
        <v>371</v>
      </c>
      <c r="C7841" s="37">
        <v>4.4000000000000004</v>
      </c>
    </row>
    <row r="7842" spans="1:3">
      <c r="A7842" s="20">
        <v>41966</v>
      </c>
      <c r="B7842" s="35" t="s">
        <v>372</v>
      </c>
      <c r="C7842" s="37">
        <v>5.3</v>
      </c>
    </row>
    <row r="7843" spans="1:3">
      <c r="A7843" s="20">
        <v>41966</v>
      </c>
      <c r="B7843" s="35" t="s">
        <v>373</v>
      </c>
      <c r="C7843" s="37">
        <v>5.4</v>
      </c>
    </row>
    <row r="7844" spans="1:3">
      <c r="A7844" s="20">
        <v>41966</v>
      </c>
      <c r="B7844" s="35" t="s">
        <v>374</v>
      </c>
      <c r="C7844" s="37">
        <v>5.5</v>
      </c>
    </row>
    <row r="7845" spans="1:3">
      <c r="A7845" s="20">
        <v>41966</v>
      </c>
      <c r="B7845" s="35" t="s">
        <v>375</v>
      </c>
      <c r="C7845" s="37">
        <v>3.6</v>
      </c>
    </row>
    <row r="7846" spans="1:3">
      <c r="A7846" s="20">
        <v>41966</v>
      </c>
      <c r="B7846" s="35" t="s">
        <v>376</v>
      </c>
      <c r="C7846" s="37">
        <v>1.1000000000000001</v>
      </c>
    </row>
    <row r="7847" spans="1:3">
      <c r="A7847" s="20">
        <v>41966</v>
      </c>
      <c r="B7847" s="35" t="s">
        <v>377</v>
      </c>
      <c r="C7847" s="37">
        <v>-0.4</v>
      </c>
    </row>
    <row r="7848" spans="1:3">
      <c r="A7848" s="20">
        <v>41966</v>
      </c>
      <c r="B7848" s="35" t="s">
        <v>378</v>
      </c>
      <c r="C7848" s="37">
        <v>-1</v>
      </c>
    </row>
    <row r="7849" spans="1:3">
      <c r="A7849" s="20">
        <v>41966</v>
      </c>
      <c r="B7849" s="35" t="s">
        <v>379</v>
      </c>
      <c r="C7849" s="37">
        <v>-1.4</v>
      </c>
    </row>
    <row r="7850" spans="1:3">
      <c r="A7850" s="20">
        <v>41966</v>
      </c>
      <c r="B7850" s="35" t="s">
        <v>380</v>
      </c>
      <c r="C7850" s="37">
        <v>-1.8</v>
      </c>
    </row>
    <row r="7851" spans="1:3">
      <c r="A7851" s="20">
        <v>41966</v>
      </c>
      <c r="B7851" s="35" t="s">
        <v>381</v>
      </c>
      <c r="C7851" s="37">
        <v>-2.4</v>
      </c>
    </row>
    <row r="7852" spans="1:3">
      <c r="A7852" s="20">
        <v>41966</v>
      </c>
      <c r="B7852" s="35" t="s">
        <v>382</v>
      </c>
      <c r="C7852" s="37">
        <v>-2.8</v>
      </c>
    </row>
    <row r="7853" spans="1:3">
      <c r="A7853" s="20">
        <v>41966</v>
      </c>
      <c r="B7853" s="35" t="s">
        <v>383</v>
      </c>
      <c r="C7853" s="37">
        <v>-3.4</v>
      </c>
    </row>
    <row r="7854" spans="1:3">
      <c r="A7854" s="20">
        <v>41967</v>
      </c>
      <c r="B7854" s="35" t="s">
        <v>360</v>
      </c>
      <c r="C7854" s="37">
        <v>-3.9</v>
      </c>
    </row>
    <row r="7855" spans="1:3">
      <c r="A7855" s="20">
        <v>41967</v>
      </c>
      <c r="B7855" s="35" t="s">
        <v>361</v>
      </c>
      <c r="C7855" s="37">
        <v>-3.6</v>
      </c>
    </row>
    <row r="7856" spans="1:3">
      <c r="A7856" s="20">
        <v>41967</v>
      </c>
      <c r="B7856" s="35" t="s">
        <v>362</v>
      </c>
      <c r="C7856" s="37">
        <v>-3.9</v>
      </c>
    </row>
    <row r="7857" spans="1:3">
      <c r="A7857" s="20">
        <v>41967</v>
      </c>
      <c r="B7857" s="35" t="s">
        <v>363</v>
      </c>
      <c r="C7857" s="37">
        <v>-4.0999999999999996</v>
      </c>
    </row>
    <row r="7858" spans="1:3">
      <c r="A7858" s="20">
        <v>41967</v>
      </c>
      <c r="B7858" s="35" t="s">
        <v>364</v>
      </c>
      <c r="C7858" s="37">
        <v>-4.5</v>
      </c>
    </row>
    <row r="7859" spans="1:3">
      <c r="A7859" s="20">
        <v>41967</v>
      </c>
      <c r="B7859" s="35" t="s">
        <v>365</v>
      </c>
      <c r="C7859" s="37">
        <v>-4.3</v>
      </c>
    </row>
    <row r="7860" spans="1:3">
      <c r="A7860" s="20">
        <v>41967</v>
      </c>
      <c r="B7860" s="35" t="s">
        <v>366</v>
      </c>
      <c r="C7860" s="37">
        <v>-4.9000000000000004</v>
      </c>
    </row>
    <row r="7861" spans="1:3">
      <c r="A7861" s="20">
        <v>41967</v>
      </c>
      <c r="B7861" s="35" t="s">
        <v>367</v>
      </c>
      <c r="C7861" s="37">
        <v>-3.8</v>
      </c>
    </row>
    <row r="7862" spans="1:3">
      <c r="A7862" s="20">
        <v>41967</v>
      </c>
      <c r="B7862" s="35" t="s">
        <v>368</v>
      </c>
      <c r="C7862" s="37">
        <v>-2.6</v>
      </c>
    </row>
    <row r="7863" spans="1:3">
      <c r="A7863" s="20">
        <v>41967</v>
      </c>
      <c r="B7863" s="35" t="s">
        <v>369</v>
      </c>
      <c r="C7863" s="37">
        <v>-1.4</v>
      </c>
    </row>
    <row r="7864" spans="1:3">
      <c r="A7864" s="20">
        <v>41967</v>
      </c>
      <c r="B7864" s="35" t="s">
        <v>370</v>
      </c>
      <c r="C7864" s="37">
        <v>0.4</v>
      </c>
    </row>
    <row r="7865" spans="1:3">
      <c r="A7865" s="20">
        <v>41967</v>
      </c>
      <c r="B7865" s="35" t="s">
        <v>371</v>
      </c>
      <c r="C7865" s="37">
        <v>0.3</v>
      </c>
    </row>
    <row r="7866" spans="1:3">
      <c r="A7866" s="20">
        <v>41967</v>
      </c>
      <c r="B7866" s="35" t="s">
        <v>372</v>
      </c>
      <c r="C7866" s="37">
        <v>1.4</v>
      </c>
    </row>
    <row r="7867" spans="1:3">
      <c r="A7867" s="20">
        <v>41967</v>
      </c>
      <c r="B7867" s="35" t="s">
        <v>373</v>
      </c>
      <c r="C7867" s="37">
        <v>1.7</v>
      </c>
    </row>
    <row r="7868" spans="1:3">
      <c r="A7868" s="20">
        <v>41967</v>
      </c>
      <c r="B7868" s="35" t="s">
        <v>374</v>
      </c>
      <c r="C7868" s="37">
        <v>1.6</v>
      </c>
    </row>
    <row r="7869" spans="1:3">
      <c r="A7869" s="20">
        <v>41967</v>
      </c>
      <c r="B7869" s="35" t="s">
        <v>375</v>
      </c>
      <c r="C7869" s="37">
        <v>1.1000000000000001</v>
      </c>
    </row>
    <row r="7870" spans="1:3">
      <c r="A7870" s="20">
        <v>41967</v>
      </c>
      <c r="B7870" s="35" t="s">
        <v>376</v>
      </c>
      <c r="C7870" s="37">
        <v>1</v>
      </c>
    </row>
    <row r="7871" spans="1:3">
      <c r="A7871" s="20">
        <v>41967</v>
      </c>
      <c r="B7871" s="35" t="s">
        <v>377</v>
      </c>
      <c r="C7871" s="37">
        <v>0.7</v>
      </c>
    </row>
    <row r="7872" spans="1:3">
      <c r="A7872" s="20">
        <v>41967</v>
      </c>
      <c r="B7872" s="35" t="s">
        <v>378</v>
      </c>
      <c r="C7872" s="37">
        <v>0.7</v>
      </c>
    </row>
    <row r="7873" spans="1:3">
      <c r="A7873" s="20">
        <v>41967</v>
      </c>
      <c r="B7873" s="35" t="s">
        <v>379</v>
      </c>
      <c r="C7873" s="37">
        <v>0.1</v>
      </c>
    </row>
    <row r="7874" spans="1:3">
      <c r="A7874" s="20">
        <v>41967</v>
      </c>
      <c r="B7874" s="35" t="s">
        <v>380</v>
      </c>
      <c r="C7874" s="37">
        <v>-1.1000000000000001</v>
      </c>
    </row>
    <row r="7875" spans="1:3">
      <c r="A7875" s="20">
        <v>41967</v>
      </c>
      <c r="B7875" s="35" t="s">
        <v>381</v>
      </c>
      <c r="C7875" s="37">
        <v>-1.2</v>
      </c>
    </row>
    <row r="7876" spans="1:3">
      <c r="A7876" s="20">
        <v>41967</v>
      </c>
      <c r="B7876" s="35" t="s">
        <v>382</v>
      </c>
      <c r="C7876" s="37">
        <v>-1.3</v>
      </c>
    </row>
    <row r="7877" spans="1:3">
      <c r="A7877" s="20">
        <v>41967</v>
      </c>
      <c r="B7877" s="35" t="s">
        <v>383</v>
      </c>
      <c r="C7877" s="37">
        <v>-1.6</v>
      </c>
    </row>
    <row r="7878" spans="1:3">
      <c r="A7878" s="20">
        <v>41968</v>
      </c>
      <c r="B7878" s="35" t="s">
        <v>360</v>
      </c>
      <c r="C7878" s="37">
        <v>-2</v>
      </c>
    </row>
    <row r="7879" spans="1:3">
      <c r="A7879" s="20">
        <v>41968</v>
      </c>
      <c r="B7879" s="35" t="s">
        <v>361</v>
      </c>
      <c r="C7879" s="37">
        <v>-2.2000000000000002</v>
      </c>
    </row>
    <row r="7880" spans="1:3">
      <c r="A7880" s="20">
        <v>41968</v>
      </c>
      <c r="B7880" s="35" t="s">
        <v>362</v>
      </c>
      <c r="C7880" s="37">
        <v>-2.5</v>
      </c>
    </row>
    <row r="7881" spans="1:3">
      <c r="A7881" s="20">
        <v>41968</v>
      </c>
      <c r="B7881" s="35" t="s">
        <v>363</v>
      </c>
      <c r="C7881" s="37">
        <v>-2.7</v>
      </c>
    </row>
    <row r="7882" spans="1:3">
      <c r="A7882" s="20">
        <v>41968</v>
      </c>
      <c r="B7882" s="35" t="s">
        <v>364</v>
      </c>
      <c r="C7882" s="37">
        <v>-2.2999999999999998</v>
      </c>
    </row>
    <row r="7883" spans="1:3">
      <c r="A7883" s="20">
        <v>41968</v>
      </c>
      <c r="B7883" s="35" t="s">
        <v>365</v>
      </c>
      <c r="C7883" s="37">
        <v>-1.4</v>
      </c>
    </row>
    <row r="7884" spans="1:3">
      <c r="A7884" s="20">
        <v>41968</v>
      </c>
      <c r="B7884" s="35" t="s">
        <v>366</v>
      </c>
      <c r="C7884" s="37">
        <v>-0.1</v>
      </c>
    </row>
    <row r="7885" spans="1:3">
      <c r="A7885" s="20">
        <v>41968</v>
      </c>
      <c r="B7885" s="35" t="s">
        <v>367</v>
      </c>
      <c r="C7885" s="37">
        <v>0.8</v>
      </c>
    </row>
    <row r="7886" spans="1:3">
      <c r="A7886" s="20">
        <v>41968</v>
      </c>
      <c r="B7886" s="35" t="s">
        <v>368</v>
      </c>
      <c r="C7886" s="37">
        <v>0.2</v>
      </c>
    </row>
    <row r="7887" spans="1:3">
      <c r="A7887" s="20">
        <v>41968</v>
      </c>
      <c r="B7887" s="35" t="s">
        <v>369</v>
      </c>
      <c r="C7887" s="37">
        <v>0.1</v>
      </c>
    </row>
    <row r="7888" spans="1:3">
      <c r="A7888" s="20">
        <v>41968</v>
      </c>
      <c r="B7888" s="35" t="s">
        <v>370</v>
      </c>
      <c r="C7888" s="37">
        <v>2.2000000000000002</v>
      </c>
    </row>
    <row r="7889" spans="1:3">
      <c r="A7889" s="20">
        <v>41968</v>
      </c>
      <c r="B7889" s="35" t="s">
        <v>371</v>
      </c>
      <c r="C7889" s="37">
        <v>0.9</v>
      </c>
    </row>
    <row r="7890" spans="1:3">
      <c r="A7890" s="20">
        <v>41968</v>
      </c>
      <c r="B7890" s="35" t="s">
        <v>372</v>
      </c>
      <c r="C7890" s="37">
        <v>0.9</v>
      </c>
    </row>
    <row r="7891" spans="1:3">
      <c r="A7891" s="20">
        <v>41968</v>
      </c>
      <c r="B7891" s="35" t="s">
        <v>373</v>
      </c>
      <c r="C7891" s="37">
        <v>0</v>
      </c>
    </row>
    <row r="7892" spans="1:3">
      <c r="A7892" s="20">
        <v>41968</v>
      </c>
      <c r="B7892" s="35" t="s">
        <v>374</v>
      </c>
      <c r="C7892" s="37">
        <v>-0.6</v>
      </c>
    </row>
    <row r="7893" spans="1:3">
      <c r="A7893" s="20">
        <v>41968</v>
      </c>
      <c r="B7893" s="35" t="s">
        <v>375</v>
      </c>
      <c r="C7893" s="37">
        <v>-1.5</v>
      </c>
    </row>
    <row r="7894" spans="1:3">
      <c r="A7894" s="20">
        <v>41968</v>
      </c>
      <c r="B7894" s="35" t="s">
        <v>376</v>
      </c>
      <c r="C7894" s="37">
        <v>-2.2999999999999998</v>
      </c>
    </row>
    <row r="7895" spans="1:3">
      <c r="A7895" s="20">
        <v>41968</v>
      </c>
      <c r="B7895" s="35" t="s">
        <v>377</v>
      </c>
      <c r="C7895" s="37">
        <v>-2.9</v>
      </c>
    </row>
    <row r="7896" spans="1:3">
      <c r="A7896" s="20">
        <v>41968</v>
      </c>
      <c r="B7896" s="35" t="s">
        <v>378</v>
      </c>
      <c r="C7896" s="37">
        <v>-2.9</v>
      </c>
    </row>
    <row r="7897" spans="1:3">
      <c r="A7897" s="20">
        <v>41968</v>
      </c>
      <c r="B7897" s="35" t="s">
        <v>379</v>
      </c>
      <c r="C7897" s="37">
        <v>-3</v>
      </c>
    </row>
    <row r="7898" spans="1:3">
      <c r="A7898" s="20">
        <v>41968</v>
      </c>
      <c r="B7898" s="35" t="s">
        <v>380</v>
      </c>
      <c r="C7898" s="37">
        <v>-2.5</v>
      </c>
    </row>
    <row r="7899" spans="1:3">
      <c r="A7899" s="20">
        <v>41968</v>
      </c>
      <c r="B7899" s="35" t="s">
        <v>381</v>
      </c>
      <c r="C7899" s="37">
        <v>-2.9</v>
      </c>
    </row>
    <row r="7900" spans="1:3">
      <c r="A7900" s="20">
        <v>41968</v>
      </c>
      <c r="B7900" s="35" t="s">
        <v>382</v>
      </c>
      <c r="C7900" s="37">
        <v>-3.2</v>
      </c>
    </row>
    <row r="7901" spans="1:3">
      <c r="A7901" s="20">
        <v>41968</v>
      </c>
      <c r="B7901" s="35" t="s">
        <v>383</v>
      </c>
      <c r="C7901" s="37">
        <v>-3.1</v>
      </c>
    </row>
    <row r="7902" spans="1:3">
      <c r="A7902" s="20">
        <v>41969</v>
      </c>
      <c r="B7902" s="35" t="s">
        <v>360</v>
      </c>
      <c r="C7902" s="37">
        <v>-3.4</v>
      </c>
    </row>
    <row r="7903" spans="1:3">
      <c r="A7903" s="20">
        <v>41969</v>
      </c>
      <c r="B7903" s="35" t="s">
        <v>361</v>
      </c>
      <c r="C7903" s="37">
        <v>-4</v>
      </c>
    </row>
    <row r="7904" spans="1:3">
      <c r="A7904" s="20">
        <v>41969</v>
      </c>
      <c r="B7904" s="35" t="s">
        <v>362</v>
      </c>
      <c r="C7904" s="37">
        <v>-4.0999999999999996</v>
      </c>
    </row>
    <row r="7905" spans="1:3">
      <c r="A7905" s="20">
        <v>41969</v>
      </c>
      <c r="B7905" s="35" t="s">
        <v>363</v>
      </c>
      <c r="C7905" s="37">
        <v>-4.2</v>
      </c>
    </row>
    <row r="7906" spans="1:3">
      <c r="A7906" s="20">
        <v>41969</v>
      </c>
      <c r="B7906" s="35" t="s">
        <v>364</v>
      </c>
      <c r="C7906" s="37">
        <v>-5</v>
      </c>
    </row>
    <row r="7907" spans="1:3">
      <c r="A7907" s="20">
        <v>41969</v>
      </c>
      <c r="B7907" s="35" t="s">
        <v>365</v>
      </c>
      <c r="C7907" s="37">
        <v>-4.5</v>
      </c>
    </row>
    <row r="7908" spans="1:3">
      <c r="A7908" s="20">
        <v>41969</v>
      </c>
      <c r="B7908" s="35" t="s">
        <v>366</v>
      </c>
      <c r="C7908" s="37">
        <v>-4.8</v>
      </c>
    </row>
    <row r="7909" spans="1:3">
      <c r="A7909" s="20">
        <v>41969</v>
      </c>
      <c r="B7909" s="35" t="s">
        <v>367</v>
      </c>
      <c r="C7909" s="37">
        <v>-4.0999999999999996</v>
      </c>
    </row>
    <row r="7910" spans="1:3">
      <c r="A7910" s="20">
        <v>41969</v>
      </c>
      <c r="B7910" s="35" t="s">
        <v>368</v>
      </c>
      <c r="C7910" s="37">
        <v>-2.9</v>
      </c>
    </row>
    <row r="7911" spans="1:3">
      <c r="A7911" s="20">
        <v>41969</v>
      </c>
      <c r="B7911" s="35" t="s">
        <v>369</v>
      </c>
      <c r="C7911" s="37">
        <v>-1.6</v>
      </c>
    </row>
    <row r="7912" spans="1:3">
      <c r="A7912" s="20">
        <v>41969</v>
      </c>
      <c r="B7912" s="35" t="s">
        <v>370</v>
      </c>
      <c r="C7912" s="37">
        <v>0.1</v>
      </c>
    </row>
    <row r="7913" spans="1:3">
      <c r="A7913" s="20">
        <v>41969</v>
      </c>
      <c r="B7913" s="35" t="s">
        <v>371</v>
      </c>
      <c r="C7913" s="37">
        <v>0.4</v>
      </c>
    </row>
    <row r="7914" spans="1:3">
      <c r="A7914" s="20">
        <v>41969</v>
      </c>
      <c r="B7914" s="35" t="s">
        <v>372</v>
      </c>
      <c r="C7914" s="37">
        <v>1.2</v>
      </c>
    </row>
    <row r="7915" spans="1:3">
      <c r="A7915" s="20">
        <v>41969</v>
      </c>
      <c r="B7915" s="35" t="s">
        <v>373</v>
      </c>
      <c r="C7915" s="37">
        <v>0.2</v>
      </c>
    </row>
    <row r="7916" spans="1:3">
      <c r="A7916" s="20">
        <v>41969</v>
      </c>
      <c r="B7916" s="35" t="s">
        <v>374</v>
      </c>
      <c r="C7916" s="37">
        <v>-1.1000000000000001</v>
      </c>
    </row>
    <row r="7917" spans="1:3">
      <c r="A7917" s="20">
        <v>41969</v>
      </c>
      <c r="B7917" s="35" t="s">
        <v>375</v>
      </c>
      <c r="C7917" s="37">
        <v>-2.2000000000000002</v>
      </c>
    </row>
    <row r="7918" spans="1:3">
      <c r="A7918" s="20">
        <v>41969</v>
      </c>
      <c r="B7918" s="35" t="s">
        <v>376</v>
      </c>
      <c r="C7918" s="37">
        <v>-3.2</v>
      </c>
    </row>
    <row r="7919" spans="1:3">
      <c r="A7919" s="20">
        <v>41969</v>
      </c>
      <c r="B7919" s="35" t="s">
        <v>377</v>
      </c>
      <c r="C7919" s="37">
        <v>-4.3</v>
      </c>
    </row>
    <row r="7920" spans="1:3">
      <c r="A7920" s="20">
        <v>41969</v>
      </c>
      <c r="B7920" s="35" t="s">
        <v>378</v>
      </c>
      <c r="C7920" s="37">
        <v>-5</v>
      </c>
    </row>
    <row r="7921" spans="1:3">
      <c r="A7921" s="20">
        <v>41969</v>
      </c>
      <c r="B7921" s="35" t="s">
        <v>379</v>
      </c>
      <c r="C7921" s="37">
        <v>-5.6</v>
      </c>
    </row>
    <row r="7922" spans="1:3">
      <c r="A7922" s="20">
        <v>41969</v>
      </c>
      <c r="B7922" s="35" t="s">
        <v>380</v>
      </c>
      <c r="C7922" s="37">
        <v>-5.8</v>
      </c>
    </row>
    <row r="7923" spans="1:3">
      <c r="A7923" s="20">
        <v>41969</v>
      </c>
      <c r="B7923" s="35" t="s">
        <v>381</v>
      </c>
      <c r="C7923" s="37">
        <v>-6.8</v>
      </c>
    </row>
    <row r="7924" spans="1:3">
      <c r="A7924" s="20">
        <v>41969</v>
      </c>
      <c r="B7924" s="35" t="s">
        <v>382</v>
      </c>
      <c r="C7924" s="37">
        <v>-8.4</v>
      </c>
    </row>
    <row r="7925" spans="1:3">
      <c r="A7925" s="20">
        <v>41969</v>
      </c>
      <c r="B7925" s="35" t="s">
        <v>383</v>
      </c>
      <c r="C7925" s="37">
        <v>-9.3000000000000007</v>
      </c>
    </row>
    <row r="7926" spans="1:3">
      <c r="A7926" s="20">
        <v>41970</v>
      </c>
      <c r="B7926" s="35" t="s">
        <v>360</v>
      </c>
      <c r="C7926" s="37">
        <v>-9.5</v>
      </c>
    </row>
    <row r="7927" spans="1:3">
      <c r="A7927" s="20">
        <v>41970</v>
      </c>
      <c r="B7927" s="35" t="s">
        <v>361</v>
      </c>
      <c r="C7927" s="37">
        <v>-9.8000000000000007</v>
      </c>
    </row>
    <row r="7928" spans="1:3">
      <c r="A7928" s="20">
        <v>41970</v>
      </c>
      <c r="B7928" s="35" t="s">
        <v>362</v>
      </c>
      <c r="C7928" s="37">
        <v>-9.8000000000000007</v>
      </c>
    </row>
    <row r="7929" spans="1:3">
      <c r="A7929" s="20">
        <v>41970</v>
      </c>
      <c r="B7929" s="35" t="s">
        <v>363</v>
      </c>
      <c r="C7929" s="37">
        <v>-9.6999999999999993</v>
      </c>
    </row>
    <row r="7930" spans="1:3">
      <c r="A7930" s="20">
        <v>41970</v>
      </c>
      <c r="B7930" s="35" t="s">
        <v>364</v>
      </c>
      <c r="C7930" s="37">
        <v>-9.6</v>
      </c>
    </row>
    <row r="7931" spans="1:3">
      <c r="A7931" s="20">
        <v>41970</v>
      </c>
      <c r="B7931" s="35" t="s">
        <v>365</v>
      </c>
      <c r="C7931" s="37">
        <v>-9.6999999999999993</v>
      </c>
    </row>
    <row r="7932" spans="1:3">
      <c r="A7932" s="20">
        <v>41970</v>
      </c>
      <c r="B7932" s="35" t="s">
        <v>366</v>
      </c>
      <c r="C7932" s="37">
        <v>-9.6</v>
      </c>
    </row>
    <row r="7933" spans="1:3">
      <c r="A7933" s="20">
        <v>41970</v>
      </c>
      <c r="B7933" s="35" t="s">
        <v>367</v>
      </c>
      <c r="C7933" s="37">
        <v>-7.5</v>
      </c>
    </row>
    <row r="7934" spans="1:3">
      <c r="A7934" s="20">
        <v>41970</v>
      </c>
      <c r="B7934" s="35" t="s">
        <v>368</v>
      </c>
      <c r="C7934" s="37">
        <v>-4.5</v>
      </c>
    </row>
    <row r="7935" spans="1:3">
      <c r="A7935" s="20">
        <v>41970</v>
      </c>
      <c r="B7935" s="35" t="s">
        <v>369</v>
      </c>
      <c r="C7935" s="37">
        <v>0.7</v>
      </c>
    </row>
    <row r="7936" spans="1:3">
      <c r="A7936" s="20">
        <v>41970</v>
      </c>
      <c r="B7936" s="35" t="s">
        <v>370</v>
      </c>
      <c r="C7936" s="37">
        <v>0.8</v>
      </c>
    </row>
    <row r="7937" spans="1:3">
      <c r="A7937" s="20">
        <v>41970</v>
      </c>
      <c r="B7937" s="35" t="s">
        <v>371</v>
      </c>
      <c r="C7937" s="37">
        <v>1.7</v>
      </c>
    </row>
    <row r="7938" spans="1:3">
      <c r="A7938" s="20">
        <v>41970</v>
      </c>
      <c r="B7938" s="35" t="s">
        <v>372</v>
      </c>
      <c r="C7938" s="37">
        <v>1.7</v>
      </c>
    </row>
    <row r="7939" spans="1:3">
      <c r="A7939" s="20">
        <v>41970</v>
      </c>
      <c r="B7939" s="35" t="s">
        <v>373</v>
      </c>
      <c r="C7939" s="37">
        <v>1.6</v>
      </c>
    </row>
    <row r="7940" spans="1:3">
      <c r="A7940" s="20">
        <v>41970</v>
      </c>
      <c r="B7940" s="35" t="s">
        <v>374</v>
      </c>
      <c r="C7940" s="37">
        <v>0.9</v>
      </c>
    </row>
    <row r="7941" spans="1:3">
      <c r="A7941" s="20">
        <v>41970</v>
      </c>
      <c r="B7941" s="35" t="s">
        <v>375</v>
      </c>
      <c r="C7941" s="37">
        <v>-0.8</v>
      </c>
    </row>
    <row r="7942" spans="1:3">
      <c r="A7942" s="20">
        <v>41970</v>
      </c>
      <c r="B7942" s="35" t="s">
        <v>376</v>
      </c>
      <c r="C7942" s="37">
        <v>-0.9</v>
      </c>
    </row>
    <row r="7943" spans="1:3">
      <c r="A7943" s="20">
        <v>41970</v>
      </c>
      <c r="B7943" s="35" t="s">
        <v>377</v>
      </c>
      <c r="C7943" s="37">
        <v>-0.8</v>
      </c>
    </row>
    <row r="7944" spans="1:3">
      <c r="A7944" s="20">
        <v>41970</v>
      </c>
      <c r="B7944" s="35" t="s">
        <v>378</v>
      </c>
      <c r="C7944" s="37">
        <v>-0.4</v>
      </c>
    </row>
    <row r="7945" spans="1:3">
      <c r="A7945" s="20">
        <v>41970</v>
      </c>
      <c r="B7945" s="35" t="s">
        <v>379</v>
      </c>
      <c r="C7945" s="37">
        <v>-0.7</v>
      </c>
    </row>
    <row r="7946" spans="1:3">
      <c r="A7946" s="20">
        <v>41970</v>
      </c>
      <c r="B7946" s="35" t="s">
        <v>380</v>
      </c>
      <c r="C7946" s="37">
        <v>-0.4</v>
      </c>
    </row>
    <row r="7947" spans="1:3">
      <c r="A7947" s="20">
        <v>41970</v>
      </c>
      <c r="B7947" s="35" t="s">
        <v>381</v>
      </c>
      <c r="C7947" s="37">
        <v>-0.8</v>
      </c>
    </row>
    <row r="7948" spans="1:3">
      <c r="A7948" s="20">
        <v>41970</v>
      </c>
      <c r="B7948" s="35" t="s">
        <v>382</v>
      </c>
      <c r="C7948" s="37">
        <v>-0.7</v>
      </c>
    </row>
    <row r="7949" spans="1:3">
      <c r="A7949" s="20">
        <v>41970</v>
      </c>
      <c r="B7949" s="35" t="s">
        <v>383</v>
      </c>
      <c r="C7949" s="37">
        <v>-0.8</v>
      </c>
    </row>
    <row r="7950" spans="1:3">
      <c r="A7950" s="20">
        <v>41971</v>
      </c>
      <c r="B7950" s="35" t="s">
        <v>360</v>
      </c>
      <c r="C7950" s="37">
        <v>-0.9</v>
      </c>
    </row>
    <row r="7951" spans="1:3">
      <c r="A7951" s="20">
        <v>41971</v>
      </c>
      <c r="B7951" s="35" t="s">
        <v>361</v>
      </c>
      <c r="C7951" s="37">
        <v>-0.9</v>
      </c>
    </row>
    <row r="7952" spans="1:3">
      <c r="A7952" s="20">
        <v>41971</v>
      </c>
      <c r="B7952" s="35" t="s">
        <v>362</v>
      </c>
      <c r="C7952" s="37">
        <v>-1.1000000000000001</v>
      </c>
    </row>
    <row r="7953" spans="1:3">
      <c r="A7953" s="20">
        <v>41971</v>
      </c>
      <c r="B7953" s="35" t="s">
        <v>363</v>
      </c>
      <c r="C7953" s="37">
        <v>-1</v>
      </c>
    </row>
    <row r="7954" spans="1:3">
      <c r="A7954" s="20">
        <v>41971</v>
      </c>
      <c r="B7954" s="35" t="s">
        <v>364</v>
      </c>
      <c r="C7954" s="37">
        <v>-0.8</v>
      </c>
    </row>
    <row r="7955" spans="1:3">
      <c r="A7955" s="20">
        <v>41971</v>
      </c>
      <c r="B7955" s="35" t="s">
        <v>365</v>
      </c>
      <c r="C7955" s="37">
        <v>-0.6</v>
      </c>
    </row>
    <row r="7956" spans="1:3">
      <c r="A7956" s="20">
        <v>41971</v>
      </c>
      <c r="B7956" s="35" t="s">
        <v>366</v>
      </c>
      <c r="C7956" s="37">
        <v>-0.4</v>
      </c>
    </row>
    <row r="7957" spans="1:3">
      <c r="A7957" s="20">
        <v>41971</v>
      </c>
      <c r="B7957" s="35" t="s">
        <v>367</v>
      </c>
      <c r="C7957" s="37">
        <v>0.1</v>
      </c>
    </row>
    <row r="7958" spans="1:3">
      <c r="A7958" s="20">
        <v>41971</v>
      </c>
      <c r="B7958" s="35" t="s">
        <v>368</v>
      </c>
      <c r="C7958" s="37">
        <v>0.6</v>
      </c>
    </row>
    <row r="7959" spans="1:3">
      <c r="A7959" s="20">
        <v>41971</v>
      </c>
      <c r="B7959" s="35" t="s">
        <v>369</v>
      </c>
      <c r="C7959" s="37">
        <v>1.4</v>
      </c>
    </row>
    <row r="7960" spans="1:3">
      <c r="A7960" s="20">
        <v>41971</v>
      </c>
      <c r="B7960" s="35" t="s">
        <v>370</v>
      </c>
      <c r="C7960" s="37">
        <v>3.2</v>
      </c>
    </row>
    <row r="7961" spans="1:3">
      <c r="A7961" s="20">
        <v>41971</v>
      </c>
      <c r="B7961" s="35" t="s">
        <v>371</v>
      </c>
      <c r="C7961" s="37">
        <v>3</v>
      </c>
    </row>
    <row r="7962" spans="1:3">
      <c r="A7962" s="20">
        <v>41971</v>
      </c>
      <c r="B7962" s="35" t="s">
        <v>372</v>
      </c>
      <c r="C7962" s="37">
        <v>3</v>
      </c>
    </row>
    <row r="7963" spans="1:3">
      <c r="A7963" s="20">
        <v>41971</v>
      </c>
      <c r="B7963" s="35" t="s">
        <v>373</v>
      </c>
      <c r="C7963" s="37">
        <v>2.8</v>
      </c>
    </row>
    <row r="7964" spans="1:3">
      <c r="A7964" s="20">
        <v>41971</v>
      </c>
      <c r="B7964" s="35" t="s">
        <v>374</v>
      </c>
      <c r="C7964" s="37">
        <v>2.2999999999999998</v>
      </c>
    </row>
    <row r="7965" spans="1:3">
      <c r="A7965" s="20">
        <v>41971</v>
      </c>
      <c r="B7965" s="35" t="s">
        <v>375</v>
      </c>
      <c r="C7965" s="37">
        <v>0.5</v>
      </c>
    </row>
    <row r="7966" spans="1:3">
      <c r="A7966" s="20">
        <v>41971</v>
      </c>
      <c r="B7966" s="35" t="s">
        <v>376</v>
      </c>
      <c r="C7966" s="37">
        <v>0</v>
      </c>
    </row>
    <row r="7967" spans="1:3">
      <c r="A7967" s="20">
        <v>41971</v>
      </c>
      <c r="B7967" s="35" t="s">
        <v>377</v>
      </c>
      <c r="C7967" s="37">
        <v>-2</v>
      </c>
    </row>
    <row r="7968" spans="1:3">
      <c r="A7968" s="20">
        <v>41971</v>
      </c>
      <c r="B7968" s="35" t="s">
        <v>378</v>
      </c>
      <c r="C7968" s="37">
        <v>-2.8</v>
      </c>
    </row>
    <row r="7969" spans="1:3">
      <c r="A7969" s="20">
        <v>41971</v>
      </c>
      <c r="B7969" s="35" t="s">
        <v>379</v>
      </c>
      <c r="C7969" s="37">
        <v>-3.7</v>
      </c>
    </row>
    <row r="7970" spans="1:3">
      <c r="A7970" s="20">
        <v>41971</v>
      </c>
      <c r="B7970" s="35" t="s">
        <v>380</v>
      </c>
      <c r="C7970" s="37">
        <v>-4.3</v>
      </c>
    </row>
    <row r="7971" spans="1:3">
      <c r="A7971" s="20">
        <v>41971</v>
      </c>
      <c r="B7971" s="35" t="s">
        <v>381</v>
      </c>
      <c r="C7971" s="37">
        <v>-4.8</v>
      </c>
    </row>
    <row r="7972" spans="1:3">
      <c r="A7972" s="20">
        <v>41971</v>
      </c>
      <c r="B7972" s="35" t="s">
        <v>382</v>
      </c>
      <c r="C7972" s="37">
        <v>-5.3</v>
      </c>
    </row>
    <row r="7973" spans="1:3">
      <c r="A7973" s="20">
        <v>41971</v>
      </c>
      <c r="B7973" s="35" t="s">
        <v>383</v>
      </c>
      <c r="C7973" s="37">
        <v>-5.9</v>
      </c>
    </row>
    <row r="7974" spans="1:3">
      <c r="A7974" s="20">
        <v>41972</v>
      </c>
      <c r="B7974" s="35" t="s">
        <v>360</v>
      </c>
      <c r="C7974" s="37">
        <v>-6.3</v>
      </c>
    </row>
    <row r="7975" spans="1:3">
      <c r="A7975" s="20">
        <v>41972</v>
      </c>
      <c r="B7975" s="35" t="s">
        <v>361</v>
      </c>
      <c r="C7975" s="37">
        <v>-7</v>
      </c>
    </row>
    <row r="7976" spans="1:3">
      <c r="A7976" s="20">
        <v>41972</v>
      </c>
      <c r="B7976" s="35" t="s">
        <v>362</v>
      </c>
      <c r="C7976" s="37">
        <v>-7.2</v>
      </c>
    </row>
    <row r="7977" spans="1:3">
      <c r="A7977" s="20">
        <v>41972</v>
      </c>
      <c r="B7977" s="35" t="s">
        <v>363</v>
      </c>
      <c r="C7977" s="37">
        <v>-7.6</v>
      </c>
    </row>
    <row r="7978" spans="1:3">
      <c r="A7978" s="20">
        <v>41972</v>
      </c>
      <c r="B7978" s="35" t="s">
        <v>364</v>
      </c>
      <c r="C7978" s="37">
        <v>-8.1999999999999993</v>
      </c>
    </row>
    <row r="7979" spans="1:3">
      <c r="A7979" s="20">
        <v>41972</v>
      </c>
      <c r="B7979" s="35" t="s">
        <v>365</v>
      </c>
      <c r="C7979" s="37">
        <v>-8.8000000000000007</v>
      </c>
    </row>
    <row r="7980" spans="1:3">
      <c r="A7980" s="20">
        <v>41972</v>
      </c>
      <c r="B7980" s="35" t="s">
        <v>366</v>
      </c>
      <c r="C7980" s="37">
        <v>-8.9</v>
      </c>
    </row>
    <row r="7981" spans="1:3">
      <c r="A7981" s="20">
        <v>41972</v>
      </c>
      <c r="B7981" s="35" t="s">
        <v>367</v>
      </c>
      <c r="C7981" s="37">
        <v>-6.3</v>
      </c>
    </row>
    <row r="7982" spans="1:3">
      <c r="A7982" s="20">
        <v>41972</v>
      </c>
      <c r="B7982" s="35" t="s">
        <v>368</v>
      </c>
      <c r="C7982" s="37">
        <v>-3.4</v>
      </c>
    </row>
    <row r="7983" spans="1:3">
      <c r="A7983" s="20">
        <v>41972</v>
      </c>
      <c r="B7983" s="35" t="s">
        <v>369</v>
      </c>
      <c r="C7983" s="37">
        <v>0.5</v>
      </c>
    </row>
    <row r="7984" spans="1:3">
      <c r="A7984" s="20">
        <v>41972</v>
      </c>
      <c r="B7984" s="35" t="s">
        <v>370</v>
      </c>
      <c r="C7984" s="37">
        <v>2.6</v>
      </c>
    </row>
    <row r="7985" spans="1:3">
      <c r="A7985" s="20">
        <v>41972</v>
      </c>
      <c r="B7985" s="35" t="s">
        <v>371</v>
      </c>
      <c r="C7985" s="37">
        <v>4.8</v>
      </c>
    </row>
    <row r="7986" spans="1:3">
      <c r="A7986" s="20">
        <v>41972</v>
      </c>
      <c r="B7986" s="35" t="s">
        <v>372</v>
      </c>
      <c r="C7986" s="37">
        <v>6</v>
      </c>
    </row>
    <row r="7987" spans="1:3">
      <c r="A7987" s="20">
        <v>41972</v>
      </c>
      <c r="B7987" s="35" t="s">
        <v>373</v>
      </c>
      <c r="C7987" s="37">
        <v>6.1</v>
      </c>
    </row>
    <row r="7988" spans="1:3">
      <c r="A7988" s="20">
        <v>41972</v>
      </c>
      <c r="B7988" s="35" t="s">
        <v>374</v>
      </c>
      <c r="C7988" s="37">
        <v>5.6</v>
      </c>
    </row>
    <row r="7989" spans="1:3">
      <c r="A7989" s="20">
        <v>41972</v>
      </c>
      <c r="B7989" s="35" t="s">
        <v>375</v>
      </c>
      <c r="C7989" s="37">
        <v>2.5</v>
      </c>
    </row>
    <row r="7990" spans="1:3">
      <c r="A7990" s="20">
        <v>41972</v>
      </c>
      <c r="B7990" s="35" t="s">
        <v>376</v>
      </c>
      <c r="C7990" s="37">
        <v>0</v>
      </c>
    </row>
    <row r="7991" spans="1:3">
      <c r="A7991" s="20">
        <v>41972</v>
      </c>
      <c r="B7991" s="35" t="s">
        <v>377</v>
      </c>
      <c r="C7991" s="37">
        <v>-1.7</v>
      </c>
    </row>
    <row r="7992" spans="1:3">
      <c r="A7992" s="20">
        <v>41972</v>
      </c>
      <c r="B7992" s="35" t="s">
        <v>378</v>
      </c>
      <c r="C7992" s="37">
        <v>-1.4</v>
      </c>
    </row>
    <row r="7993" spans="1:3">
      <c r="A7993" s="20">
        <v>41972</v>
      </c>
      <c r="B7993" s="35" t="s">
        <v>379</v>
      </c>
      <c r="C7993" s="37">
        <v>-2.2000000000000002</v>
      </c>
    </row>
    <row r="7994" spans="1:3">
      <c r="A7994" s="20">
        <v>41972</v>
      </c>
      <c r="B7994" s="35" t="s">
        <v>380</v>
      </c>
      <c r="C7994" s="37">
        <v>-2.6</v>
      </c>
    </row>
    <row r="7995" spans="1:3">
      <c r="A7995" s="20">
        <v>41972</v>
      </c>
      <c r="B7995" s="35" t="s">
        <v>381</v>
      </c>
      <c r="C7995" s="37">
        <v>-3.4</v>
      </c>
    </row>
    <row r="7996" spans="1:3">
      <c r="A7996" s="20">
        <v>41972</v>
      </c>
      <c r="B7996" s="35" t="s">
        <v>382</v>
      </c>
      <c r="C7996" s="37">
        <v>-3.9</v>
      </c>
    </row>
    <row r="7997" spans="1:3">
      <c r="A7997" s="20">
        <v>41972</v>
      </c>
      <c r="B7997" s="35" t="s">
        <v>383</v>
      </c>
      <c r="C7997" s="37">
        <v>-4.0999999999999996</v>
      </c>
    </row>
    <row r="7998" spans="1:3">
      <c r="A7998" s="20">
        <v>41973</v>
      </c>
      <c r="B7998" s="35" t="s">
        <v>360</v>
      </c>
      <c r="C7998" s="37">
        <v>-4</v>
      </c>
    </row>
    <row r="7999" spans="1:3">
      <c r="A7999" s="20">
        <v>41973</v>
      </c>
      <c r="B7999" s="35" t="s">
        <v>361</v>
      </c>
      <c r="C7999" s="37">
        <v>-4</v>
      </c>
    </row>
    <row r="8000" spans="1:3">
      <c r="A8000" s="20">
        <v>41973</v>
      </c>
      <c r="B8000" s="35" t="s">
        <v>362</v>
      </c>
      <c r="C8000" s="37">
        <v>-3.6</v>
      </c>
    </row>
    <row r="8001" spans="1:3">
      <c r="A8001" s="20">
        <v>41973</v>
      </c>
      <c r="B8001" s="35" t="s">
        <v>363</v>
      </c>
      <c r="C8001" s="37">
        <v>-4.8</v>
      </c>
    </row>
    <row r="8002" spans="1:3">
      <c r="A8002" s="20">
        <v>41973</v>
      </c>
      <c r="B8002" s="35" t="s">
        <v>364</v>
      </c>
      <c r="C8002" s="37">
        <v>-5.6</v>
      </c>
    </row>
    <row r="8003" spans="1:3">
      <c r="A8003" s="20">
        <v>41973</v>
      </c>
      <c r="B8003" s="35" t="s">
        <v>365</v>
      </c>
      <c r="C8003" s="37">
        <v>-5.7</v>
      </c>
    </row>
    <row r="8004" spans="1:3">
      <c r="A8004" s="20">
        <v>41973</v>
      </c>
      <c r="B8004" s="35" t="s">
        <v>366</v>
      </c>
      <c r="C8004" s="37">
        <v>-6.2</v>
      </c>
    </row>
    <row r="8005" spans="1:3">
      <c r="A8005" s="20">
        <v>41973</v>
      </c>
      <c r="B8005" s="35" t="s">
        <v>367</v>
      </c>
      <c r="C8005" s="37">
        <v>-1.7</v>
      </c>
    </row>
    <row r="8006" spans="1:3">
      <c r="A8006" s="20">
        <v>41973</v>
      </c>
      <c r="B8006" s="35" t="s">
        <v>368</v>
      </c>
      <c r="C8006" s="37">
        <v>-1.5</v>
      </c>
    </row>
    <row r="8007" spans="1:3">
      <c r="A8007" s="20">
        <v>41973</v>
      </c>
      <c r="B8007" s="35" t="s">
        <v>369</v>
      </c>
      <c r="C8007" s="37">
        <v>-0.1</v>
      </c>
    </row>
    <row r="8008" spans="1:3">
      <c r="A8008" s="20">
        <v>41973</v>
      </c>
      <c r="B8008" s="35" t="s">
        <v>370</v>
      </c>
      <c r="C8008" s="37">
        <v>2.4</v>
      </c>
    </row>
    <row r="8009" spans="1:3">
      <c r="A8009" s="20">
        <v>41973</v>
      </c>
      <c r="B8009" s="35" t="s">
        <v>371</v>
      </c>
      <c r="C8009" s="37">
        <v>6</v>
      </c>
    </row>
    <row r="8010" spans="1:3">
      <c r="A8010" s="20">
        <v>41973</v>
      </c>
      <c r="B8010" s="35" t="s">
        <v>372</v>
      </c>
      <c r="C8010" s="37">
        <v>7.6</v>
      </c>
    </row>
    <row r="8011" spans="1:3">
      <c r="A8011" s="20">
        <v>41973</v>
      </c>
      <c r="B8011" s="35" t="s">
        <v>373</v>
      </c>
      <c r="C8011" s="37">
        <v>6.5</v>
      </c>
    </row>
    <row r="8012" spans="1:3">
      <c r="A8012" s="20">
        <v>41973</v>
      </c>
      <c r="B8012" s="35" t="s">
        <v>374</v>
      </c>
      <c r="C8012" s="37">
        <v>5.9</v>
      </c>
    </row>
    <row r="8013" spans="1:3">
      <c r="A8013" s="20">
        <v>41973</v>
      </c>
      <c r="B8013" s="35" t="s">
        <v>375</v>
      </c>
      <c r="C8013" s="37">
        <v>5.0999999999999996</v>
      </c>
    </row>
    <row r="8014" spans="1:3">
      <c r="A8014" s="20">
        <v>41973</v>
      </c>
      <c r="B8014" s="35" t="s">
        <v>376</v>
      </c>
      <c r="C8014" s="37">
        <v>4.5</v>
      </c>
    </row>
    <row r="8015" spans="1:3">
      <c r="A8015" s="20">
        <v>41973</v>
      </c>
      <c r="B8015" s="35" t="s">
        <v>377</v>
      </c>
      <c r="C8015" s="37">
        <v>3.5</v>
      </c>
    </row>
    <row r="8016" spans="1:3">
      <c r="A8016" s="20">
        <v>41973</v>
      </c>
      <c r="B8016" s="35" t="s">
        <v>378</v>
      </c>
      <c r="C8016" s="37">
        <v>4.4000000000000004</v>
      </c>
    </row>
    <row r="8017" spans="1:3">
      <c r="A8017" s="20">
        <v>41973</v>
      </c>
      <c r="B8017" s="35" t="s">
        <v>379</v>
      </c>
      <c r="C8017" s="37">
        <v>3.9</v>
      </c>
    </row>
    <row r="8018" spans="1:3">
      <c r="A8018" s="20">
        <v>41973</v>
      </c>
      <c r="B8018" s="35" t="s">
        <v>380</v>
      </c>
      <c r="C8018" s="37">
        <v>4.0999999999999996</v>
      </c>
    </row>
    <row r="8019" spans="1:3">
      <c r="A8019" s="20">
        <v>41973</v>
      </c>
      <c r="B8019" s="35" t="s">
        <v>381</v>
      </c>
      <c r="C8019" s="37">
        <v>3.9</v>
      </c>
    </row>
    <row r="8020" spans="1:3">
      <c r="A8020" s="20">
        <v>41973</v>
      </c>
      <c r="B8020" s="35" t="s">
        <v>382</v>
      </c>
      <c r="C8020" s="37">
        <v>2.6</v>
      </c>
    </row>
    <row r="8021" spans="1:3">
      <c r="A8021" s="20">
        <v>41973</v>
      </c>
      <c r="B8021" s="35" t="s">
        <v>383</v>
      </c>
      <c r="C8021" s="37">
        <v>1.8</v>
      </c>
    </row>
    <row r="8022" spans="1:3">
      <c r="A8022" s="20">
        <v>41974</v>
      </c>
      <c r="B8022" s="35" t="s">
        <v>360</v>
      </c>
      <c r="C8022" s="37">
        <v>1</v>
      </c>
    </row>
    <row r="8023" spans="1:3">
      <c r="A8023" s="20">
        <v>41974</v>
      </c>
      <c r="B8023" s="35" t="s">
        <v>361</v>
      </c>
      <c r="C8023" s="37">
        <v>-0.6</v>
      </c>
    </row>
    <row r="8024" spans="1:3">
      <c r="A8024" s="20">
        <v>41974</v>
      </c>
      <c r="B8024" s="35" t="s">
        <v>362</v>
      </c>
      <c r="C8024" s="37">
        <v>-1.6</v>
      </c>
    </row>
    <row r="8025" spans="1:3">
      <c r="A8025" s="20">
        <v>41974</v>
      </c>
      <c r="B8025" s="35" t="s">
        <v>363</v>
      </c>
      <c r="C8025" s="37">
        <v>-2.5</v>
      </c>
    </row>
    <row r="8026" spans="1:3">
      <c r="A8026" s="20">
        <v>41974</v>
      </c>
      <c r="B8026" s="35" t="s">
        <v>364</v>
      </c>
      <c r="C8026" s="37">
        <v>-3.3</v>
      </c>
    </row>
    <row r="8027" spans="1:3">
      <c r="A8027" s="20">
        <v>41974</v>
      </c>
      <c r="B8027" s="35" t="s">
        <v>365</v>
      </c>
      <c r="C8027" s="37">
        <v>-4.0999999999999996</v>
      </c>
    </row>
    <row r="8028" spans="1:3">
      <c r="A8028" s="20">
        <v>41974</v>
      </c>
      <c r="B8028" s="35" t="s">
        <v>366</v>
      </c>
      <c r="C8028" s="37">
        <v>-4.4000000000000004</v>
      </c>
    </row>
    <row r="8029" spans="1:3">
      <c r="A8029" s="20">
        <v>41974</v>
      </c>
      <c r="B8029" s="35" t="s">
        <v>367</v>
      </c>
      <c r="C8029" s="37">
        <v>-4.4000000000000004</v>
      </c>
    </row>
    <row r="8030" spans="1:3">
      <c r="A8030" s="20">
        <v>41974</v>
      </c>
      <c r="B8030" s="35" t="s">
        <v>368</v>
      </c>
      <c r="C8030" s="37">
        <v>-4</v>
      </c>
    </row>
    <row r="8031" spans="1:3">
      <c r="A8031" s="20">
        <v>41974</v>
      </c>
      <c r="B8031" s="35" t="s">
        <v>369</v>
      </c>
      <c r="C8031" s="37">
        <v>-3.8</v>
      </c>
    </row>
    <row r="8032" spans="1:3">
      <c r="A8032" s="20">
        <v>41974</v>
      </c>
      <c r="B8032" s="35" t="s">
        <v>370</v>
      </c>
      <c r="C8032" s="37">
        <v>-3.1</v>
      </c>
    </row>
    <row r="8033" spans="1:3">
      <c r="A8033" s="20">
        <v>41974</v>
      </c>
      <c r="B8033" s="35" t="s">
        <v>371</v>
      </c>
      <c r="C8033" s="37">
        <v>-2.7</v>
      </c>
    </row>
    <row r="8034" spans="1:3">
      <c r="A8034" s="20">
        <v>41974</v>
      </c>
      <c r="B8034" s="35" t="s">
        <v>372</v>
      </c>
      <c r="C8034" s="37">
        <v>-2.7</v>
      </c>
    </row>
    <row r="8035" spans="1:3">
      <c r="A8035" s="20">
        <v>41974</v>
      </c>
      <c r="B8035" s="35" t="s">
        <v>373</v>
      </c>
      <c r="C8035" s="37">
        <v>-2.5</v>
      </c>
    </row>
    <row r="8036" spans="1:3">
      <c r="A8036" s="20">
        <v>41974</v>
      </c>
      <c r="B8036" s="35" t="s">
        <v>374</v>
      </c>
      <c r="C8036" s="37">
        <v>-2.7</v>
      </c>
    </row>
    <row r="8037" spans="1:3">
      <c r="A8037" s="20">
        <v>41974</v>
      </c>
      <c r="B8037" s="35" t="s">
        <v>375</v>
      </c>
      <c r="C8037" s="37">
        <v>-2.9</v>
      </c>
    </row>
    <row r="8038" spans="1:3">
      <c r="A8038" s="20">
        <v>41974</v>
      </c>
      <c r="B8038" s="35" t="s">
        <v>376</v>
      </c>
      <c r="C8038" s="37">
        <v>-2.9</v>
      </c>
    </row>
    <row r="8039" spans="1:3">
      <c r="A8039" s="20">
        <v>41974</v>
      </c>
      <c r="B8039" s="35" t="s">
        <v>377</v>
      </c>
      <c r="C8039" s="37">
        <v>-3.2</v>
      </c>
    </row>
    <row r="8040" spans="1:3">
      <c r="A8040" s="20">
        <v>41974</v>
      </c>
      <c r="B8040" s="35" t="s">
        <v>378</v>
      </c>
      <c r="C8040" s="37">
        <v>-3.6</v>
      </c>
    </row>
    <row r="8041" spans="1:3">
      <c r="A8041" s="20">
        <v>41974</v>
      </c>
      <c r="B8041" s="35" t="s">
        <v>379</v>
      </c>
      <c r="C8041" s="37">
        <v>-3.2</v>
      </c>
    </row>
    <row r="8042" spans="1:3">
      <c r="A8042" s="20">
        <v>41974</v>
      </c>
      <c r="B8042" s="35" t="s">
        <v>380</v>
      </c>
      <c r="C8042" s="37">
        <v>-2.7</v>
      </c>
    </row>
    <row r="8043" spans="1:3">
      <c r="A8043" s="20">
        <v>41974</v>
      </c>
      <c r="B8043" s="35" t="s">
        <v>381</v>
      </c>
      <c r="C8043" s="37">
        <v>-2.7</v>
      </c>
    </row>
    <row r="8044" spans="1:3">
      <c r="A8044" s="20">
        <v>41974</v>
      </c>
      <c r="B8044" s="35" t="s">
        <v>382</v>
      </c>
      <c r="C8044" s="37">
        <v>-2.1</v>
      </c>
    </row>
    <row r="8045" spans="1:3">
      <c r="A8045" s="20">
        <v>41974</v>
      </c>
      <c r="B8045" s="35" t="s">
        <v>383</v>
      </c>
      <c r="C8045" s="37">
        <v>-2.2000000000000002</v>
      </c>
    </row>
    <row r="8046" spans="1:3">
      <c r="A8046" s="20">
        <v>41975</v>
      </c>
      <c r="B8046" s="35" t="s">
        <v>360</v>
      </c>
      <c r="C8046" s="37">
        <v>-1.6</v>
      </c>
    </row>
    <row r="8047" spans="1:3">
      <c r="A8047" s="20">
        <v>41975</v>
      </c>
      <c r="B8047" s="35" t="s">
        <v>361</v>
      </c>
      <c r="C8047" s="37">
        <v>-1.8</v>
      </c>
    </row>
    <row r="8048" spans="1:3">
      <c r="A8048" s="20">
        <v>41975</v>
      </c>
      <c r="B8048" s="35" t="s">
        <v>362</v>
      </c>
      <c r="C8048" s="37">
        <v>-1.5</v>
      </c>
    </row>
    <row r="8049" spans="1:3">
      <c r="A8049" s="20">
        <v>41975</v>
      </c>
      <c r="B8049" s="35" t="s">
        <v>363</v>
      </c>
      <c r="C8049" s="37">
        <v>-1.1000000000000001</v>
      </c>
    </row>
    <row r="8050" spans="1:3">
      <c r="A8050" s="20">
        <v>41975</v>
      </c>
      <c r="B8050" s="35" t="s">
        <v>364</v>
      </c>
      <c r="C8050" s="37">
        <v>-1.3</v>
      </c>
    </row>
    <row r="8051" spans="1:3">
      <c r="A8051" s="20">
        <v>41975</v>
      </c>
      <c r="B8051" s="35" t="s">
        <v>365</v>
      </c>
      <c r="C8051" s="37">
        <v>-1.2</v>
      </c>
    </row>
    <row r="8052" spans="1:3">
      <c r="A8052" s="20">
        <v>41975</v>
      </c>
      <c r="B8052" s="35" t="s">
        <v>366</v>
      </c>
      <c r="C8052" s="37">
        <v>-1.1000000000000001</v>
      </c>
    </row>
    <row r="8053" spans="1:3">
      <c r="A8053" s="20">
        <v>41975</v>
      </c>
      <c r="B8053" s="35" t="s">
        <v>367</v>
      </c>
      <c r="C8053" s="37">
        <v>-0.4</v>
      </c>
    </row>
    <row r="8054" spans="1:3">
      <c r="A8054" s="20">
        <v>41975</v>
      </c>
      <c r="B8054" s="35" t="s">
        <v>368</v>
      </c>
      <c r="C8054" s="37">
        <v>0.4</v>
      </c>
    </row>
    <row r="8055" spans="1:3">
      <c r="A8055" s="20">
        <v>41975</v>
      </c>
      <c r="B8055" s="35" t="s">
        <v>369</v>
      </c>
      <c r="C8055" s="37">
        <v>3</v>
      </c>
    </row>
    <row r="8056" spans="1:3">
      <c r="A8056" s="20">
        <v>41975</v>
      </c>
      <c r="B8056" s="35" t="s">
        <v>370</v>
      </c>
      <c r="C8056" s="37">
        <v>5.5</v>
      </c>
    </row>
    <row r="8057" spans="1:3">
      <c r="A8057" s="20">
        <v>41975</v>
      </c>
      <c r="B8057" s="35" t="s">
        <v>371</v>
      </c>
      <c r="C8057" s="37">
        <v>4.8</v>
      </c>
    </row>
    <row r="8058" spans="1:3">
      <c r="A8058" s="20">
        <v>41975</v>
      </c>
      <c r="B8058" s="35" t="s">
        <v>372</v>
      </c>
      <c r="C8058" s="37">
        <v>4.7</v>
      </c>
    </row>
    <row r="8059" spans="1:3">
      <c r="A8059" s="20">
        <v>41975</v>
      </c>
      <c r="B8059" s="35" t="s">
        <v>373</v>
      </c>
      <c r="C8059" s="37">
        <v>4</v>
      </c>
    </row>
    <row r="8060" spans="1:3">
      <c r="A8060" s="20">
        <v>41975</v>
      </c>
      <c r="B8060" s="35" t="s">
        <v>374</v>
      </c>
      <c r="C8060" s="37">
        <v>2.7</v>
      </c>
    </row>
    <row r="8061" spans="1:3">
      <c r="A8061" s="20">
        <v>41975</v>
      </c>
      <c r="B8061" s="35" t="s">
        <v>375</v>
      </c>
      <c r="C8061" s="37">
        <v>2.2000000000000002</v>
      </c>
    </row>
    <row r="8062" spans="1:3">
      <c r="A8062" s="20">
        <v>41975</v>
      </c>
      <c r="B8062" s="35" t="s">
        <v>376</v>
      </c>
      <c r="C8062" s="37">
        <v>0</v>
      </c>
    </row>
    <row r="8063" spans="1:3">
      <c r="A8063" s="20">
        <v>41975</v>
      </c>
      <c r="B8063" s="35" t="s">
        <v>377</v>
      </c>
      <c r="C8063" s="37">
        <v>0.3</v>
      </c>
    </row>
    <row r="8064" spans="1:3">
      <c r="A8064" s="20">
        <v>41975</v>
      </c>
      <c r="B8064" s="35" t="s">
        <v>378</v>
      </c>
      <c r="C8064" s="37">
        <v>0.3</v>
      </c>
    </row>
    <row r="8065" spans="1:3">
      <c r="A8065" s="20">
        <v>41975</v>
      </c>
      <c r="B8065" s="35" t="s">
        <v>379</v>
      </c>
      <c r="C8065" s="37">
        <v>-0.3</v>
      </c>
    </row>
    <row r="8066" spans="1:3">
      <c r="A8066" s="20">
        <v>41975</v>
      </c>
      <c r="B8066" s="35" t="s">
        <v>380</v>
      </c>
      <c r="C8066" s="37">
        <v>-0.4</v>
      </c>
    </row>
    <row r="8067" spans="1:3">
      <c r="A8067" s="20">
        <v>41975</v>
      </c>
      <c r="B8067" s="35" t="s">
        <v>381</v>
      </c>
      <c r="C8067" s="37">
        <v>-0.8</v>
      </c>
    </row>
    <row r="8068" spans="1:3">
      <c r="A8068" s="20">
        <v>41975</v>
      </c>
      <c r="B8068" s="35" t="s">
        <v>382</v>
      </c>
      <c r="C8068" s="37">
        <v>-1.4</v>
      </c>
    </row>
    <row r="8069" spans="1:3">
      <c r="A8069" s="20">
        <v>41975</v>
      </c>
      <c r="B8069" s="35" t="s">
        <v>383</v>
      </c>
      <c r="C8069" s="37">
        <v>-1.5</v>
      </c>
    </row>
    <row r="8070" spans="1:3">
      <c r="A8070" s="20">
        <v>41976</v>
      </c>
      <c r="B8070" s="35" t="s">
        <v>360</v>
      </c>
      <c r="C8070" s="37">
        <v>-1.7</v>
      </c>
    </row>
    <row r="8071" spans="1:3">
      <c r="A8071" s="20">
        <v>41976</v>
      </c>
      <c r="B8071" s="35" t="s">
        <v>361</v>
      </c>
      <c r="C8071" s="37">
        <v>-2.7</v>
      </c>
    </row>
    <row r="8072" spans="1:3">
      <c r="A8072" s="20">
        <v>41976</v>
      </c>
      <c r="B8072" s="35" t="s">
        <v>362</v>
      </c>
      <c r="C8072" s="37">
        <v>-3.9</v>
      </c>
    </row>
    <row r="8073" spans="1:3">
      <c r="A8073" s="20">
        <v>41976</v>
      </c>
      <c r="B8073" s="35" t="s">
        <v>363</v>
      </c>
      <c r="C8073" s="37">
        <v>-5.5</v>
      </c>
    </row>
    <row r="8074" spans="1:3">
      <c r="A8074" s="20">
        <v>41976</v>
      </c>
      <c r="B8074" s="35" t="s">
        <v>364</v>
      </c>
      <c r="C8074" s="37">
        <v>-6.4</v>
      </c>
    </row>
    <row r="8075" spans="1:3">
      <c r="A8075" s="20">
        <v>41976</v>
      </c>
      <c r="B8075" s="35" t="s">
        <v>365</v>
      </c>
      <c r="C8075" s="37">
        <v>-6.6</v>
      </c>
    </row>
    <row r="8076" spans="1:3">
      <c r="A8076" s="20">
        <v>41976</v>
      </c>
      <c r="B8076" s="35" t="s">
        <v>366</v>
      </c>
      <c r="C8076" s="37">
        <v>-7.7</v>
      </c>
    </row>
    <row r="8077" spans="1:3">
      <c r="A8077" s="20">
        <v>41976</v>
      </c>
      <c r="B8077" s="35" t="s">
        <v>367</v>
      </c>
      <c r="C8077" s="37">
        <v>-6.8</v>
      </c>
    </row>
    <row r="8078" spans="1:3">
      <c r="A8078" s="20">
        <v>41976</v>
      </c>
      <c r="B8078" s="35" t="s">
        <v>368</v>
      </c>
      <c r="C8078" s="37">
        <v>-4.5</v>
      </c>
    </row>
    <row r="8079" spans="1:3">
      <c r="A8079" s="20">
        <v>41976</v>
      </c>
      <c r="B8079" s="35" t="s">
        <v>369</v>
      </c>
      <c r="C8079" s="37">
        <v>-3</v>
      </c>
    </row>
    <row r="8080" spans="1:3">
      <c r="A8080" s="20">
        <v>41976</v>
      </c>
      <c r="B8080" s="35" t="s">
        <v>370</v>
      </c>
      <c r="C8080" s="37">
        <v>-2.6</v>
      </c>
    </row>
    <row r="8081" spans="1:3">
      <c r="A8081" s="20">
        <v>41976</v>
      </c>
      <c r="B8081" s="35" t="s">
        <v>371</v>
      </c>
      <c r="C8081" s="37">
        <v>-1.1000000000000001</v>
      </c>
    </row>
    <row r="8082" spans="1:3">
      <c r="A8082" s="20">
        <v>41976</v>
      </c>
      <c r="B8082" s="35" t="s">
        <v>372</v>
      </c>
      <c r="C8082" s="37">
        <v>-0.3</v>
      </c>
    </row>
    <row r="8083" spans="1:3">
      <c r="A8083" s="20">
        <v>41976</v>
      </c>
      <c r="B8083" s="35" t="s">
        <v>373</v>
      </c>
      <c r="C8083" s="37">
        <v>-0.1</v>
      </c>
    </row>
    <row r="8084" spans="1:3">
      <c r="A8084" s="20">
        <v>41976</v>
      </c>
      <c r="B8084" s="35" t="s">
        <v>374</v>
      </c>
      <c r="C8084" s="37">
        <v>-0.3</v>
      </c>
    </row>
    <row r="8085" spans="1:3">
      <c r="A8085" s="20">
        <v>41976</v>
      </c>
      <c r="B8085" s="35" t="s">
        <v>375</v>
      </c>
      <c r="C8085" s="37">
        <v>-1.6</v>
      </c>
    </row>
    <row r="8086" spans="1:3">
      <c r="A8086" s="20">
        <v>41976</v>
      </c>
      <c r="B8086" s="35" t="s">
        <v>376</v>
      </c>
      <c r="C8086" s="37">
        <v>-2.5</v>
      </c>
    </row>
    <row r="8087" spans="1:3">
      <c r="A8087" s="20">
        <v>41976</v>
      </c>
      <c r="B8087" s="35" t="s">
        <v>377</v>
      </c>
      <c r="C8087" s="37">
        <v>-3.7</v>
      </c>
    </row>
    <row r="8088" spans="1:3">
      <c r="A8088" s="20">
        <v>41976</v>
      </c>
      <c r="B8088" s="35" t="s">
        <v>378</v>
      </c>
      <c r="C8088" s="37">
        <v>-3.2</v>
      </c>
    </row>
    <row r="8089" spans="1:3">
      <c r="A8089" s="20">
        <v>41976</v>
      </c>
      <c r="B8089" s="35" t="s">
        <v>379</v>
      </c>
      <c r="C8089" s="37">
        <v>-3.2</v>
      </c>
    </row>
    <row r="8090" spans="1:3">
      <c r="A8090" s="20">
        <v>41976</v>
      </c>
      <c r="B8090" s="35" t="s">
        <v>380</v>
      </c>
      <c r="C8090" s="37">
        <v>-3.2</v>
      </c>
    </row>
    <row r="8091" spans="1:3">
      <c r="A8091" s="20">
        <v>41976</v>
      </c>
      <c r="B8091" s="35" t="s">
        <v>381</v>
      </c>
      <c r="C8091" s="37">
        <v>-4.2</v>
      </c>
    </row>
    <row r="8092" spans="1:3">
      <c r="A8092" s="20">
        <v>41976</v>
      </c>
      <c r="B8092" s="35" t="s">
        <v>382</v>
      </c>
      <c r="C8092" s="37">
        <v>-4.4000000000000004</v>
      </c>
    </row>
    <row r="8093" spans="1:3">
      <c r="A8093" s="20">
        <v>41976</v>
      </c>
      <c r="B8093" s="35" t="s">
        <v>383</v>
      </c>
      <c r="C8093" s="37">
        <v>-5.2</v>
      </c>
    </row>
    <row r="8094" spans="1:3">
      <c r="A8094" s="20">
        <v>41977</v>
      </c>
      <c r="B8094" s="35" t="s">
        <v>360</v>
      </c>
      <c r="C8094" s="37">
        <v>-6.6</v>
      </c>
    </row>
    <row r="8095" spans="1:3">
      <c r="A8095" s="20">
        <v>41977</v>
      </c>
      <c r="B8095" s="35" t="s">
        <v>361</v>
      </c>
      <c r="C8095" s="37">
        <v>-7.2</v>
      </c>
    </row>
    <row r="8096" spans="1:3">
      <c r="A8096" s="20">
        <v>41977</v>
      </c>
      <c r="B8096" s="35" t="s">
        <v>362</v>
      </c>
      <c r="C8096" s="37">
        <v>-7.7</v>
      </c>
    </row>
    <row r="8097" spans="1:3">
      <c r="A8097" s="20">
        <v>41977</v>
      </c>
      <c r="B8097" s="35" t="s">
        <v>363</v>
      </c>
      <c r="C8097" s="37">
        <v>-8.1999999999999993</v>
      </c>
    </row>
    <row r="8098" spans="1:3">
      <c r="A8098" s="20">
        <v>41977</v>
      </c>
      <c r="B8098" s="35" t="s">
        <v>364</v>
      </c>
      <c r="C8098" s="37">
        <v>-8.6999999999999993</v>
      </c>
    </row>
    <row r="8099" spans="1:3">
      <c r="A8099" s="20">
        <v>41977</v>
      </c>
      <c r="B8099" s="35" t="s">
        <v>365</v>
      </c>
      <c r="C8099" s="37">
        <v>-9.1999999999999993</v>
      </c>
    </row>
    <row r="8100" spans="1:3">
      <c r="A8100" s="20">
        <v>41977</v>
      </c>
      <c r="B8100" s="35" t="s">
        <v>366</v>
      </c>
      <c r="C8100" s="37">
        <v>-9.6</v>
      </c>
    </row>
    <row r="8101" spans="1:3">
      <c r="A8101" s="20">
        <v>41977</v>
      </c>
      <c r="B8101" s="35" t="s">
        <v>367</v>
      </c>
      <c r="C8101" s="37">
        <v>-8.3000000000000007</v>
      </c>
    </row>
    <row r="8102" spans="1:3">
      <c r="A8102" s="20">
        <v>41977</v>
      </c>
      <c r="B8102" s="35" t="s">
        <v>368</v>
      </c>
      <c r="C8102" s="37">
        <v>-6.4</v>
      </c>
    </row>
    <row r="8103" spans="1:3">
      <c r="A8103" s="20">
        <v>41977</v>
      </c>
      <c r="B8103" s="35" t="s">
        <v>369</v>
      </c>
      <c r="C8103" s="37">
        <v>-3.5</v>
      </c>
    </row>
    <row r="8104" spans="1:3">
      <c r="A8104" s="20">
        <v>41977</v>
      </c>
      <c r="B8104" s="35" t="s">
        <v>370</v>
      </c>
      <c r="C8104" s="37">
        <v>-1.9</v>
      </c>
    </row>
    <row r="8105" spans="1:3">
      <c r="A8105" s="20">
        <v>41977</v>
      </c>
      <c r="B8105" s="35" t="s">
        <v>371</v>
      </c>
      <c r="C8105" s="37">
        <v>-1.1000000000000001</v>
      </c>
    </row>
    <row r="8106" spans="1:3">
      <c r="A8106" s="20">
        <v>41977</v>
      </c>
      <c r="B8106" s="35" t="s">
        <v>372</v>
      </c>
      <c r="C8106" s="37">
        <v>-1.1000000000000001</v>
      </c>
    </row>
    <row r="8107" spans="1:3">
      <c r="A8107" s="20">
        <v>41977</v>
      </c>
      <c r="B8107" s="35" t="s">
        <v>373</v>
      </c>
      <c r="C8107" s="37">
        <v>-2.1</v>
      </c>
    </row>
    <row r="8108" spans="1:3">
      <c r="A8108" s="20">
        <v>41977</v>
      </c>
      <c r="B8108" s="35" t="s">
        <v>374</v>
      </c>
      <c r="C8108" s="37">
        <v>-2.7</v>
      </c>
    </row>
    <row r="8109" spans="1:3">
      <c r="A8109" s="20">
        <v>41977</v>
      </c>
      <c r="B8109" s="35" t="s">
        <v>375</v>
      </c>
      <c r="C8109" s="37">
        <v>-3.9</v>
      </c>
    </row>
    <row r="8110" spans="1:3">
      <c r="A8110" s="20">
        <v>41977</v>
      </c>
      <c r="B8110" s="35" t="s">
        <v>376</v>
      </c>
      <c r="C8110" s="37">
        <v>-4.4000000000000004</v>
      </c>
    </row>
    <row r="8111" spans="1:3">
      <c r="A8111" s="20">
        <v>41977</v>
      </c>
      <c r="B8111" s="35" t="s">
        <v>377</v>
      </c>
      <c r="C8111" s="37">
        <v>-5.7</v>
      </c>
    </row>
    <row r="8112" spans="1:3">
      <c r="A8112" s="20">
        <v>41977</v>
      </c>
      <c r="B8112" s="35" t="s">
        <v>378</v>
      </c>
      <c r="C8112" s="37">
        <v>-5.3</v>
      </c>
    </row>
    <row r="8113" spans="1:3">
      <c r="A8113" s="20">
        <v>41977</v>
      </c>
      <c r="B8113" s="35" t="s">
        <v>379</v>
      </c>
      <c r="C8113" s="37">
        <v>-5.0999999999999996</v>
      </c>
    </row>
    <row r="8114" spans="1:3">
      <c r="A8114" s="20">
        <v>41977</v>
      </c>
      <c r="B8114" s="35" t="s">
        <v>380</v>
      </c>
      <c r="C8114" s="37">
        <v>-5.0999999999999996</v>
      </c>
    </row>
    <row r="8115" spans="1:3">
      <c r="A8115" s="20">
        <v>41977</v>
      </c>
      <c r="B8115" s="35" t="s">
        <v>381</v>
      </c>
      <c r="C8115" s="37">
        <v>-5.0999999999999996</v>
      </c>
    </row>
    <row r="8116" spans="1:3">
      <c r="A8116" s="20">
        <v>41977</v>
      </c>
      <c r="B8116" s="35" t="s">
        <v>382</v>
      </c>
      <c r="C8116" s="37">
        <v>-5.6</v>
      </c>
    </row>
    <row r="8117" spans="1:3">
      <c r="A8117" s="20">
        <v>41977</v>
      </c>
      <c r="B8117" s="35" t="s">
        <v>383</v>
      </c>
      <c r="C8117" s="37">
        <v>-6.6</v>
      </c>
    </row>
    <row r="8118" spans="1:3">
      <c r="A8118" s="20">
        <v>41978</v>
      </c>
      <c r="B8118" s="35" t="s">
        <v>360</v>
      </c>
      <c r="C8118" s="37">
        <v>-8.1</v>
      </c>
    </row>
    <row r="8119" spans="1:3">
      <c r="A8119" s="20">
        <v>41978</v>
      </c>
      <c r="B8119" s="35" t="s">
        <v>361</v>
      </c>
      <c r="C8119" s="37">
        <v>-8.6</v>
      </c>
    </row>
    <row r="8120" spans="1:3">
      <c r="A8120" s="20">
        <v>41978</v>
      </c>
      <c r="B8120" s="35" t="s">
        <v>362</v>
      </c>
      <c r="C8120" s="37">
        <v>-8.9</v>
      </c>
    </row>
    <row r="8121" spans="1:3">
      <c r="A8121" s="20">
        <v>41978</v>
      </c>
      <c r="B8121" s="35" t="s">
        <v>363</v>
      </c>
      <c r="C8121" s="37">
        <v>-8</v>
      </c>
    </row>
    <row r="8122" spans="1:3">
      <c r="A8122" s="20">
        <v>41978</v>
      </c>
      <c r="B8122" s="35" t="s">
        <v>364</v>
      </c>
      <c r="C8122" s="37">
        <v>-8.9</v>
      </c>
    </row>
    <row r="8123" spans="1:3">
      <c r="A8123" s="20">
        <v>41978</v>
      </c>
      <c r="B8123" s="35" t="s">
        <v>365</v>
      </c>
      <c r="C8123" s="37">
        <v>-9.5</v>
      </c>
    </row>
    <row r="8124" spans="1:3">
      <c r="A8124" s="20">
        <v>41978</v>
      </c>
      <c r="B8124" s="35" t="s">
        <v>366</v>
      </c>
      <c r="C8124" s="37">
        <v>-9.1999999999999993</v>
      </c>
    </row>
    <row r="8125" spans="1:3">
      <c r="A8125" s="20">
        <v>41978</v>
      </c>
      <c r="B8125" s="35" t="s">
        <v>367</v>
      </c>
      <c r="C8125" s="37">
        <v>-8.9</v>
      </c>
    </row>
    <row r="8126" spans="1:3">
      <c r="A8126" s="20">
        <v>41978</v>
      </c>
      <c r="B8126" s="35" t="s">
        <v>368</v>
      </c>
      <c r="C8126" s="37">
        <v>-6.8</v>
      </c>
    </row>
    <row r="8127" spans="1:3">
      <c r="A8127" s="20">
        <v>41978</v>
      </c>
      <c r="B8127" s="35" t="s">
        <v>369</v>
      </c>
      <c r="C8127" s="37">
        <v>-4.5999999999999996</v>
      </c>
    </row>
    <row r="8128" spans="1:3">
      <c r="A8128" s="20">
        <v>41978</v>
      </c>
      <c r="B8128" s="35" t="s">
        <v>370</v>
      </c>
      <c r="C8128" s="37">
        <v>-2.8</v>
      </c>
    </row>
    <row r="8129" spans="1:3">
      <c r="A8129" s="20">
        <v>41978</v>
      </c>
      <c r="B8129" s="35" t="s">
        <v>371</v>
      </c>
      <c r="C8129" s="37">
        <v>-2</v>
      </c>
    </row>
    <row r="8130" spans="1:3">
      <c r="A8130" s="20">
        <v>41978</v>
      </c>
      <c r="B8130" s="35" t="s">
        <v>372</v>
      </c>
      <c r="C8130" s="37">
        <v>-1.5</v>
      </c>
    </row>
    <row r="8131" spans="1:3">
      <c r="A8131" s="20">
        <v>41978</v>
      </c>
      <c r="B8131" s="35" t="s">
        <v>373</v>
      </c>
      <c r="C8131" s="37">
        <v>-2</v>
      </c>
    </row>
    <row r="8132" spans="1:3">
      <c r="A8132" s="20">
        <v>41978</v>
      </c>
      <c r="B8132" s="35" t="s">
        <v>374</v>
      </c>
      <c r="C8132" s="37">
        <v>-2.8</v>
      </c>
    </row>
    <row r="8133" spans="1:3">
      <c r="A8133" s="20">
        <v>41978</v>
      </c>
      <c r="B8133" s="35" t="s">
        <v>375</v>
      </c>
      <c r="C8133" s="37">
        <v>-3.1</v>
      </c>
    </row>
    <row r="8134" spans="1:3">
      <c r="A8134" s="20">
        <v>41978</v>
      </c>
      <c r="B8134" s="35" t="s">
        <v>376</v>
      </c>
      <c r="C8134" s="37">
        <v>-3.4</v>
      </c>
    </row>
    <row r="8135" spans="1:3">
      <c r="A8135" s="20">
        <v>41978</v>
      </c>
      <c r="B8135" s="35" t="s">
        <v>377</v>
      </c>
      <c r="C8135" s="37">
        <v>-3.7</v>
      </c>
    </row>
    <row r="8136" spans="1:3">
      <c r="A8136" s="20">
        <v>41978</v>
      </c>
      <c r="B8136" s="35" t="s">
        <v>378</v>
      </c>
      <c r="C8136" s="37">
        <v>-3.6</v>
      </c>
    </row>
    <row r="8137" spans="1:3">
      <c r="A8137" s="20">
        <v>41978</v>
      </c>
      <c r="B8137" s="35" t="s">
        <v>379</v>
      </c>
      <c r="C8137" s="37">
        <v>-3.8</v>
      </c>
    </row>
    <row r="8138" spans="1:3">
      <c r="A8138" s="20">
        <v>41978</v>
      </c>
      <c r="B8138" s="35" t="s">
        <v>380</v>
      </c>
      <c r="C8138" s="37">
        <v>-4</v>
      </c>
    </row>
    <row r="8139" spans="1:3">
      <c r="A8139" s="20">
        <v>41978</v>
      </c>
      <c r="B8139" s="35" t="s">
        <v>381</v>
      </c>
      <c r="C8139" s="37">
        <v>-4.5999999999999996</v>
      </c>
    </row>
    <row r="8140" spans="1:3">
      <c r="A8140" s="20">
        <v>41978</v>
      </c>
      <c r="B8140" s="35" t="s">
        <v>382</v>
      </c>
      <c r="C8140" s="37">
        <v>-5.7</v>
      </c>
    </row>
    <row r="8141" spans="1:3">
      <c r="A8141" s="20">
        <v>41978</v>
      </c>
      <c r="B8141" s="35" t="s">
        <v>383</v>
      </c>
      <c r="C8141" s="37">
        <v>-5.9</v>
      </c>
    </row>
    <row r="8142" spans="1:3">
      <c r="A8142" s="20">
        <v>41979</v>
      </c>
      <c r="B8142" s="35" t="s">
        <v>360</v>
      </c>
      <c r="C8142" s="37">
        <v>-7</v>
      </c>
    </row>
    <row r="8143" spans="1:3">
      <c r="A8143" s="20">
        <v>41979</v>
      </c>
      <c r="B8143" s="35" t="s">
        <v>361</v>
      </c>
      <c r="C8143" s="37">
        <v>-7.4</v>
      </c>
    </row>
    <row r="8144" spans="1:3">
      <c r="A8144" s="20">
        <v>41979</v>
      </c>
      <c r="B8144" s="35" t="s">
        <v>362</v>
      </c>
      <c r="C8144" s="37">
        <v>-7.8</v>
      </c>
    </row>
    <row r="8145" spans="1:3">
      <c r="A8145" s="20">
        <v>41979</v>
      </c>
      <c r="B8145" s="35" t="s">
        <v>363</v>
      </c>
      <c r="C8145" s="37">
        <v>-8.1999999999999993</v>
      </c>
    </row>
    <row r="8146" spans="1:3">
      <c r="A8146" s="20">
        <v>41979</v>
      </c>
      <c r="B8146" s="35" t="s">
        <v>364</v>
      </c>
      <c r="C8146" s="37">
        <v>-10</v>
      </c>
    </row>
    <row r="8147" spans="1:3">
      <c r="A8147" s="20">
        <v>41979</v>
      </c>
      <c r="B8147" s="35" t="s">
        <v>365</v>
      </c>
      <c r="C8147" s="37">
        <v>-11</v>
      </c>
    </row>
    <row r="8148" spans="1:3">
      <c r="A8148" s="20">
        <v>41979</v>
      </c>
      <c r="B8148" s="35" t="s">
        <v>366</v>
      </c>
      <c r="C8148" s="37">
        <v>-11.4</v>
      </c>
    </row>
    <row r="8149" spans="1:3">
      <c r="A8149" s="20">
        <v>41979</v>
      </c>
      <c r="B8149" s="35" t="s">
        <v>367</v>
      </c>
      <c r="C8149" s="37">
        <v>-10.1</v>
      </c>
    </row>
    <row r="8150" spans="1:3">
      <c r="A8150" s="20">
        <v>41979</v>
      </c>
      <c r="B8150" s="35" t="s">
        <v>368</v>
      </c>
      <c r="C8150" s="37">
        <v>-8.8000000000000007</v>
      </c>
    </row>
    <row r="8151" spans="1:3">
      <c r="A8151" s="20">
        <v>41979</v>
      </c>
      <c r="B8151" s="35" t="s">
        <v>369</v>
      </c>
      <c r="C8151" s="37">
        <v>-6.2</v>
      </c>
    </row>
    <row r="8152" spans="1:3">
      <c r="A8152" s="20">
        <v>41979</v>
      </c>
      <c r="B8152" s="35" t="s">
        <v>370</v>
      </c>
      <c r="C8152" s="37">
        <v>-3.7</v>
      </c>
    </row>
    <row r="8153" spans="1:3">
      <c r="A8153" s="20">
        <v>41979</v>
      </c>
      <c r="B8153" s="35" t="s">
        <v>371</v>
      </c>
      <c r="C8153" s="37">
        <v>-3.4</v>
      </c>
    </row>
    <row r="8154" spans="1:3">
      <c r="A8154" s="20">
        <v>41979</v>
      </c>
      <c r="B8154" s="35" t="s">
        <v>372</v>
      </c>
      <c r="C8154" s="37">
        <v>-2.7</v>
      </c>
    </row>
    <row r="8155" spans="1:3">
      <c r="A8155" s="20">
        <v>41979</v>
      </c>
      <c r="B8155" s="35" t="s">
        <v>373</v>
      </c>
      <c r="C8155" s="37">
        <v>-2.8</v>
      </c>
    </row>
    <row r="8156" spans="1:3">
      <c r="A8156" s="20">
        <v>41979</v>
      </c>
      <c r="B8156" s="35" t="s">
        <v>374</v>
      </c>
      <c r="C8156" s="37">
        <v>-2</v>
      </c>
    </row>
    <row r="8157" spans="1:3">
      <c r="A8157" s="20">
        <v>41979</v>
      </c>
      <c r="B8157" s="35" t="s">
        <v>375</v>
      </c>
      <c r="C8157" s="37">
        <v>-3</v>
      </c>
    </row>
    <row r="8158" spans="1:3">
      <c r="A8158" s="20">
        <v>41979</v>
      </c>
      <c r="B8158" s="35" t="s">
        <v>376</v>
      </c>
      <c r="C8158" s="37">
        <v>-3.1</v>
      </c>
    </row>
    <row r="8159" spans="1:3">
      <c r="A8159" s="20">
        <v>41979</v>
      </c>
      <c r="B8159" s="35" t="s">
        <v>377</v>
      </c>
      <c r="C8159" s="37">
        <v>-3.5</v>
      </c>
    </row>
    <row r="8160" spans="1:3">
      <c r="A8160" s="20">
        <v>41979</v>
      </c>
      <c r="B8160" s="35" t="s">
        <v>378</v>
      </c>
      <c r="C8160" s="37">
        <v>-2.8</v>
      </c>
    </row>
    <row r="8161" spans="1:3">
      <c r="A8161" s="20">
        <v>41979</v>
      </c>
      <c r="B8161" s="35" t="s">
        <v>379</v>
      </c>
      <c r="C8161" s="37">
        <v>-2.2999999999999998</v>
      </c>
    </row>
    <row r="8162" spans="1:3">
      <c r="A8162" s="20">
        <v>41979</v>
      </c>
      <c r="B8162" s="35" t="s">
        <v>380</v>
      </c>
      <c r="C8162" s="37">
        <v>-2.7</v>
      </c>
    </row>
    <row r="8163" spans="1:3">
      <c r="A8163" s="20">
        <v>41979</v>
      </c>
      <c r="B8163" s="35" t="s">
        <v>381</v>
      </c>
      <c r="C8163" s="37">
        <v>-1.9</v>
      </c>
    </row>
    <row r="8164" spans="1:3">
      <c r="A8164" s="20">
        <v>41979</v>
      </c>
      <c r="B8164" s="35" t="s">
        <v>382</v>
      </c>
      <c r="C8164" s="37">
        <v>-1.6</v>
      </c>
    </row>
    <row r="8165" spans="1:3">
      <c r="A8165" s="20">
        <v>41979</v>
      </c>
      <c r="B8165" s="35" t="s">
        <v>383</v>
      </c>
      <c r="C8165" s="37">
        <v>-1.6</v>
      </c>
    </row>
    <row r="8166" spans="1:3">
      <c r="A8166" s="20">
        <v>41980</v>
      </c>
      <c r="B8166" s="35" t="s">
        <v>360</v>
      </c>
      <c r="C8166" s="37">
        <v>-1.8</v>
      </c>
    </row>
    <row r="8167" spans="1:3">
      <c r="A8167" s="20">
        <v>41980</v>
      </c>
      <c r="B8167" s="35" t="s">
        <v>361</v>
      </c>
      <c r="C8167" s="37">
        <v>-1.6</v>
      </c>
    </row>
    <row r="8168" spans="1:3">
      <c r="A8168" s="20">
        <v>41980</v>
      </c>
      <c r="B8168" s="35" t="s">
        <v>362</v>
      </c>
      <c r="C8168" s="37">
        <v>-1.7</v>
      </c>
    </row>
    <row r="8169" spans="1:3">
      <c r="A8169" s="20">
        <v>41980</v>
      </c>
      <c r="B8169" s="35" t="s">
        <v>363</v>
      </c>
      <c r="C8169" s="37">
        <v>-1.6</v>
      </c>
    </row>
    <row r="8170" spans="1:3">
      <c r="A8170" s="20">
        <v>41980</v>
      </c>
      <c r="B8170" s="35" t="s">
        <v>364</v>
      </c>
      <c r="C8170" s="37">
        <v>-1.5</v>
      </c>
    </row>
    <row r="8171" spans="1:3">
      <c r="A8171" s="20">
        <v>41980</v>
      </c>
      <c r="B8171" s="35" t="s">
        <v>365</v>
      </c>
      <c r="C8171" s="37">
        <v>-1.8</v>
      </c>
    </row>
    <row r="8172" spans="1:3">
      <c r="A8172" s="20">
        <v>41980</v>
      </c>
      <c r="B8172" s="35" t="s">
        <v>366</v>
      </c>
      <c r="C8172" s="37">
        <v>-2.2000000000000002</v>
      </c>
    </row>
    <row r="8173" spans="1:3">
      <c r="A8173" s="20">
        <v>41980</v>
      </c>
      <c r="B8173" s="35" t="s">
        <v>367</v>
      </c>
      <c r="C8173" s="37">
        <v>-1.7</v>
      </c>
    </row>
    <row r="8174" spans="1:3">
      <c r="A8174" s="20">
        <v>41980</v>
      </c>
      <c r="B8174" s="35" t="s">
        <v>368</v>
      </c>
      <c r="C8174" s="37">
        <v>2</v>
      </c>
    </row>
    <row r="8175" spans="1:3">
      <c r="A8175" s="20">
        <v>41980</v>
      </c>
      <c r="B8175" s="35" t="s">
        <v>369</v>
      </c>
      <c r="C8175" s="37">
        <v>4.5999999999999996</v>
      </c>
    </row>
    <row r="8176" spans="1:3">
      <c r="A8176" s="20">
        <v>41980</v>
      </c>
      <c r="B8176" s="35" t="s">
        <v>370</v>
      </c>
      <c r="C8176" s="37">
        <v>4.8</v>
      </c>
    </row>
    <row r="8177" spans="1:3">
      <c r="A8177" s="20">
        <v>41980</v>
      </c>
      <c r="B8177" s="35" t="s">
        <v>371</v>
      </c>
      <c r="C8177" s="37">
        <v>5.2</v>
      </c>
    </row>
    <row r="8178" spans="1:3">
      <c r="A8178" s="20">
        <v>41980</v>
      </c>
      <c r="B8178" s="35" t="s">
        <v>372</v>
      </c>
      <c r="C8178" s="37">
        <v>4.7</v>
      </c>
    </row>
    <row r="8179" spans="1:3">
      <c r="A8179" s="20">
        <v>41980</v>
      </c>
      <c r="B8179" s="35" t="s">
        <v>373</v>
      </c>
      <c r="C8179" s="37">
        <v>4.7</v>
      </c>
    </row>
    <row r="8180" spans="1:3">
      <c r="A8180" s="20">
        <v>41980</v>
      </c>
      <c r="B8180" s="35" t="s">
        <v>374</v>
      </c>
      <c r="C8180" s="37">
        <v>5.0999999999999996</v>
      </c>
    </row>
    <row r="8181" spans="1:3">
      <c r="A8181" s="20">
        <v>41980</v>
      </c>
      <c r="B8181" s="35" t="s">
        <v>375</v>
      </c>
      <c r="C8181" s="37">
        <v>4.7</v>
      </c>
    </row>
    <row r="8182" spans="1:3">
      <c r="A8182" s="20">
        <v>41980</v>
      </c>
      <c r="B8182" s="35" t="s">
        <v>376</v>
      </c>
      <c r="C8182" s="37">
        <v>4.4000000000000004</v>
      </c>
    </row>
    <row r="8183" spans="1:3">
      <c r="A8183" s="20">
        <v>41980</v>
      </c>
      <c r="B8183" s="35" t="s">
        <v>377</v>
      </c>
      <c r="C8183" s="37">
        <v>4.5</v>
      </c>
    </row>
    <row r="8184" spans="1:3">
      <c r="A8184" s="20">
        <v>41980</v>
      </c>
      <c r="B8184" s="35" t="s">
        <v>378</v>
      </c>
      <c r="C8184" s="37">
        <v>4.8</v>
      </c>
    </row>
    <row r="8185" spans="1:3">
      <c r="A8185" s="20">
        <v>41980</v>
      </c>
      <c r="B8185" s="35" t="s">
        <v>379</v>
      </c>
      <c r="C8185" s="37">
        <v>4.2</v>
      </c>
    </row>
    <row r="8186" spans="1:3">
      <c r="A8186" s="20">
        <v>41980</v>
      </c>
      <c r="B8186" s="35" t="s">
        <v>380</v>
      </c>
      <c r="C8186" s="37">
        <v>4.0999999999999996</v>
      </c>
    </row>
    <row r="8187" spans="1:3">
      <c r="A8187" s="20">
        <v>41980</v>
      </c>
      <c r="B8187" s="35" t="s">
        <v>381</v>
      </c>
      <c r="C8187" s="37">
        <v>3.3</v>
      </c>
    </row>
    <row r="8188" spans="1:3">
      <c r="A8188" s="20">
        <v>41980</v>
      </c>
      <c r="B8188" s="35" t="s">
        <v>382</v>
      </c>
      <c r="C8188" s="37">
        <v>5.5</v>
      </c>
    </row>
    <row r="8189" spans="1:3">
      <c r="A8189" s="20">
        <v>41980</v>
      </c>
      <c r="B8189" s="35" t="s">
        <v>383</v>
      </c>
      <c r="C8189" s="37">
        <v>5.4</v>
      </c>
    </row>
    <row r="8190" spans="1:3">
      <c r="A8190" s="20">
        <v>41981</v>
      </c>
      <c r="B8190" s="35" t="s">
        <v>360</v>
      </c>
      <c r="C8190" s="37">
        <v>5.5</v>
      </c>
    </row>
    <row r="8191" spans="1:3">
      <c r="A8191" s="20">
        <v>41981</v>
      </c>
      <c r="B8191" s="35" t="s">
        <v>361</v>
      </c>
      <c r="C8191" s="37">
        <v>5.0999999999999996</v>
      </c>
    </row>
    <row r="8192" spans="1:3">
      <c r="A8192" s="20">
        <v>41981</v>
      </c>
      <c r="B8192" s="35" t="s">
        <v>362</v>
      </c>
      <c r="C8192" s="37">
        <v>6.1</v>
      </c>
    </row>
    <row r="8193" spans="1:3">
      <c r="A8193" s="20">
        <v>41981</v>
      </c>
      <c r="B8193" s="35" t="s">
        <v>363</v>
      </c>
      <c r="C8193" s="37">
        <v>5.7</v>
      </c>
    </row>
    <row r="8194" spans="1:3">
      <c r="A8194" s="20">
        <v>41981</v>
      </c>
      <c r="B8194" s="35" t="s">
        <v>364</v>
      </c>
      <c r="C8194" s="37">
        <v>5.8</v>
      </c>
    </row>
    <row r="8195" spans="1:3">
      <c r="A8195" s="20">
        <v>41981</v>
      </c>
      <c r="B8195" s="35" t="s">
        <v>365</v>
      </c>
      <c r="C8195" s="37">
        <v>5.5</v>
      </c>
    </row>
    <row r="8196" spans="1:3">
      <c r="A8196" s="20">
        <v>41981</v>
      </c>
      <c r="B8196" s="35" t="s">
        <v>366</v>
      </c>
      <c r="C8196" s="37">
        <v>5.0999999999999996</v>
      </c>
    </row>
    <row r="8197" spans="1:3">
      <c r="A8197" s="20">
        <v>41981</v>
      </c>
      <c r="B8197" s="35" t="s">
        <v>367</v>
      </c>
      <c r="C8197" s="37">
        <v>4.8</v>
      </c>
    </row>
    <row r="8198" spans="1:3">
      <c r="A8198" s="20">
        <v>41981</v>
      </c>
      <c r="B8198" s="35" t="s">
        <v>368</v>
      </c>
      <c r="C8198" s="37">
        <v>5</v>
      </c>
    </row>
    <row r="8199" spans="1:3">
      <c r="A8199" s="20">
        <v>41981</v>
      </c>
      <c r="B8199" s="35" t="s">
        <v>369</v>
      </c>
      <c r="C8199" s="37">
        <v>5.4</v>
      </c>
    </row>
    <row r="8200" spans="1:3">
      <c r="A8200" s="20">
        <v>41981</v>
      </c>
      <c r="B8200" s="35" t="s">
        <v>370</v>
      </c>
      <c r="C8200" s="37">
        <v>5.3</v>
      </c>
    </row>
    <row r="8201" spans="1:3">
      <c r="A8201" s="20">
        <v>41981</v>
      </c>
      <c r="B8201" s="35" t="s">
        <v>371</v>
      </c>
      <c r="C8201" s="37">
        <v>5.9</v>
      </c>
    </row>
    <row r="8202" spans="1:3">
      <c r="A8202" s="20">
        <v>41981</v>
      </c>
      <c r="B8202" s="35" t="s">
        <v>372</v>
      </c>
      <c r="C8202" s="37">
        <v>6.4</v>
      </c>
    </row>
    <row r="8203" spans="1:3">
      <c r="A8203" s="20">
        <v>41981</v>
      </c>
      <c r="B8203" s="35" t="s">
        <v>373</v>
      </c>
      <c r="C8203" s="37">
        <v>6.2</v>
      </c>
    </row>
    <row r="8204" spans="1:3">
      <c r="A8204" s="20">
        <v>41981</v>
      </c>
      <c r="B8204" s="35" t="s">
        <v>374</v>
      </c>
      <c r="C8204" s="37">
        <v>5.5</v>
      </c>
    </row>
    <row r="8205" spans="1:3">
      <c r="A8205" s="20">
        <v>41981</v>
      </c>
      <c r="B8205" s="35" t="s">
        <v>375</v>
      </c>
      <c r="C8205" s="37">
        <v>4.7</v>
      </c>
    </row>
    <row r="8206" spans="1:3">
      <c r="A8206" s="20">
        <v>41981</v>
      </c>
      <c r="B8206" s="35" t="s">
        <v>376</v>
      </c>
      <c r="C8206" s="37">
        <v>5.2</v>
      </c>
    </row>
    <row r="8207" spans="1:3">
      <c r="A8207" s="20">
        <v>41981</v>
      </c>
      <c r="B8207" s="35" t="s">
        <v>377</v>
      </c>
      <c r="C8207" s="37">
        <v>4.8</v>
      </c>
    </row>
    <row r="8208" spans="1:3">
      <c r="A8208" s="20">
        <v>41981</v>
      </c>
      <c r="B8208" s="35" t="s">
        <v>378</v>
      </c>
      <c r="C8208" s="37">
        <v>4.4000000000000004</v>
      </c>
    </row>
    <row r="8209" spans="1:3">
      <c r="A8209" s="20">
        <v>41981</v>
      </c>
      <c r="B8209" s="35" t="s">
        <v>379</v>
      </c>
      <c r="C8209" s="37">
        <v>3.4</v>
      </c>
    </row>
    <row r="8210" spans="1:3">
      <c r="A8210" s="20">
        <v>41981</v>
      </c>
      <c r="B8210" s="35" t="s">
        <v>380</v>
      </c>
      <c r="C8210" s="37">
        <v>3</v>
      </c>
    </row>
    <row r="8211" spans="1:3">
      <c r="A8211" s="20">
        <v>41981</v>
      </c>
      <c r="B8211" s="35" t="s">
        <v>381</v>
      </c>
      <c r="C8211" s="37">
        <v>2.6</v>
      </c>
    </row>
    <row r="8212" spans="1:3">
      <c r="A8212" s="20">
        <v>41981</v>
      </c>
      <c r="B8212" s="35" t="s">
        <v>382</v>
      </c>
      <c r="C8212" s="37">
        <v>2.2000000000000002</v>
      </c>
    </row>
    <row r="8213" spans="1:3">
      <c r="A8213" s="20">
        <v>41981</v>
      </c>
      <c r="B8213" s="35" t="s">
        <v>383</v>
      </c>
      <c r="C8213" s="37">
        <v>1.8</v>
      </c>
    </row>
    <row r="8214" spans="1:3">
      <c r="A8214" s="20">
        <v>41982</v>
      </c>
      <c r="B8214" s="35" t="s">
        <v>360</v>
      </c>
      <c r="C8214" s="37">
        <v>1.5</v>
      </c>
    </row>
    <row r="8215" spans="1:3">
      <c r="A8215" s="20">
        <v>41982</v>
      </c>
      <c r="B8215" s="35" t="s">
        <v>361</v>
      </c>
      <c r="C8215" s="37">
        <v>1.4</v>
      </c>
    </row>
    <row r="8216" spans="1:3">
      <c r="A8216" s="20">
        <v>41982</v>
      </c>
      <c r="B8216" s="35" t="s">
        <v>362</v>
      </c>
      <c r="C8216" s="37">
        <v>1.2</v>
      </c>
    </row>
    <row r="8217" spans="1:3">
      <c r="A8217" s="20">
        <v>41982</v>
      </c>
      <c r="B8217" s="35" t="s">
        <v>363</v>
      </c>
      <c r="C8217" s="37">
        <v>1</v>
      </c>
    </row>
    <row r="8218" spans="1:3">
      <c r="A8218" s="20">
        <v>41982</v>
      </c>
      <c r="B8218" s="35" t="s">
        <v>364</v>
      </c>
      <c r="C8218" s="37">
        <v>0.9</v>
      </c>
    </row>
    <row r="8219" spans="1:3">
      <c r="A8219" s="20">
        <v>41982</v>
      </c>
      <c r="B8219" s="35" t="s">
        <v>365</v>
      </c>
      <c r="C8219" s="37">
        <v>0.7</v>
      </c>
    </row>
    <row r="8220" spans="1:3">
      <c r="A8220" s="20">
        <v>41982</v>
      </c>
      <c r="B8220" s="35" t="s">
        <v>366</v>
      </c>
      <c r="C8220" s="37">
        <v>0.3</v>
      </c>
    </row>
    <row r="8221" spans="1:3">
      <c r="A8221" s="20">
        <v>41982</v>
      </c>
      <c r="B8221" s="35" t="s">
        <v>367</v>
      </c>
      <c r="C8221" s="37">
        <v>0.6</v>
      </c>
    </row>
    <row r="8222" spans="1:3">
      <c r="A8222" s="20">
        <v>41982</v>
      </c>
      <c r="B8222" s="35" t="s">
        <v>368</v>
      </c>
      <c r="C8222" s="37">
        <v>1</v>
      </c>
    </row>
    <row r="8223" spans="1:3">
      <c r="A8223" s="20">
        <v>41982</v>
      </c>
      <c r="B8223" s="35" t="s">
        <v>369</v>
      </c>
      <c r="C8223" s="37">
        <v>1.6</v>
      </c>
    </row>
    <row r="8224" spans="1:3">
      <c r="A8224" s="20">
        <v>41982</v>
      </c>
      <c r="B8224" s="35" t="s">
        <v>370</v>
      </c>
      <c r="C8224" s="37">
        <v>2.2000000000000002</v>
      </c>
    </row>
    <row r="8225" spans="1:3">
      <c r="A8225" s="20">
        <v>41982</v>
      </c>
      <c r="B8225" s="35" t="s">
        <v>371</v>
      </c>
      <c r="C8225" s="37">
        <v>1.7</v>
      </c>
    </row>
    <row r="8226" spans="1:3">
      <c r="A8226" s="20">
        <v>41982</v>
      </c>
      <c r="B8226" s="35" t="s">
        <v>372</v>
      </c>
      <c r="C8226" s="37">
        <v>1.7</v>
      </c>
    </row>
    <row r="8227" spans="1:3">
      <c r="A8227" s="20">
        <v>41982</v>
      </c>
      <c r="B8227" s="35" t="s">
        <v>373</v>
      </c>
      <c r="C8227" s="37">
        <v>1.5</v>
      </c>
    </row>
    <row r="8228" spans="1:3">
      <c r="A8228" s="20">
        <v>41982</v>
      </c>
      <c r="B8228" s="35" t="s">
        <v>374</v>
      </c>
      <c r="C8228" s="37">
        <v>1.5</v>
      </c>
    </row>
    <row r="8229" spans="1:3">
      <c r="A8229" s="20">
        <v>41982</v>
      </c>
      <c r="B8229" s="35" t="s">
        <v>375</v>
      </c>
      <c r="C8229" s="37">
        <v>1.2</v>
      </c>
    </row>
    <row r="8230" spans="1:3">
      <c r="A8230" s="20">
        <v>41982</v>
      </c>
      <c r="B8230" s="35" t="s">
        <v>376</v>
      </c>
      <c r="C8230" s="37">
        <v>0.9</v>
      </c>
    </row>
    <row r="8231" spans="1:3">
      <c r="A8231" s="20">
        <v>41982</v>
      </c>
      <c r="B8231" s="35" t="s">
        <v>377</v>
      </c>
      <c r="C8231" s="37">
        <v>0.6</v>
      </c>
    </row>
    <row r="8232" spans="1:3">
      <c r="A8232" s="20">
        <v>41982</v>
      </c>
      <c r="B8232" s="35" t="s">
        <v>378</v>
      </c>
      <c r="C8232" s="37">
        <v>-0.6</v>
      </c>
    </row>
    <row r="8233" spans="1:3">
      <c r="A8233" s="20">
        <v>41982</v>
      </c>
      <c r="B8233" s="35" t="s">
        <v>379</v>
      </c>
      <c r="C8233" s="37">
        <v>-1.4</v>
      </c>
    </row>
    <row r="8234" spans="1:3">
      <c r="A8234" s="20">
        <v>41982</v>
      </c>
      <c r="B8234" s="35" t="s">
        <v>380</v>
      </c>
      <c r="C8234" s="37">
        <v>-1.7</v>
      </c>
    </row>
    <row r="8235" spans="1:3">
      <c r="A8235" s="20">
        <v>41982</v>
      </c>
      <c r="B8235" s="35" t="s">
        <v>381</v>
      </c>
      <c r="C8235" s="37">
        <v>-2.1</v>
      </c>
    </row>
    <row r="8236" spans="1:3">
      <c r="A8236" s="20">
        <v>41982</v>
      </c>
      <c r="B8236" s="35" t="s">
        <v>382</v>
      </c>
      <c r="C8236" s="37">
        <v>-2.2999999999999998</v>
      </c>
    </row>
    <row r="8237" spans="1:3">
      <c r="A8237" s="20">
        <v>41982</v>
      </c>
      <c r="B8237" s="35" t="s">
        <v>383</v>
      </c>
      <c r="C8237" s="37">
        <v>-3.1</v>
      </c>
    </row>
    <row r="8238" spans="1:3">
      <c r="A8238" s="20">
        <v>41983</v>
      </c>
      <c r="B8238" s="35" t="s">
        <v>360</v>
      </c>
      <c r="C8238" s="37">
        <v>-3.5</v>
      </c>
    </row>
    <row r="8239" spans="1:3">
      <c r="A8239" s="20">
        <v>41983</v>
      </c>
      <c r="B8239" s="35" t="s">
        <v>361</v>
      </c>
      <c r="C8239" s="37">
        <v>-3.7</v>
      </c>
    </row>
    <row r="8240" spans="1:3">
      <c r="A8240" s="20">
        <v>41983</v>
      </c>
      <c r="B8240" s="35" t="s">
        <v>362</v>
      </c>
      <c r="C8240" s="37">
        <v>-4.3</v>
      </c>
    </row>
    <row r="8241" spans="1:3">
      <c r="A8241" s="20">
        <v>41983</v>
      </c>
      <c r="B8241" s="35" t="s">
        <v>363</v>
      </c>
      <c r="C8241" s="37">
        <v>-4.7</v>
      </c>
    </row>
    <row r="8242" spans="1:3">
      <c r="A8242" s="20">
        <v>41983</v>
      </c>
      <c r="B8242" s="35" t="s">
        <v>364</v>
      </c>
      <c r="C8242" s="37">
        <v>-5</v>
      </c>
    </row>
    <row r="8243" spans="1:3">
      <c r="A8243" s="20">
        <v>41983</v>
      </c>
      <c r="B8243" s="35" t="s">
        <v>365</v>
      </c>
      <c r="C8243" s="37">
        <v>-4.9000000000000004</v>
      </c>
    </row>
    <row r="8244" spans="1:3">
      <c r="A8244" s="20">
        <v>41983</v>
      </c>
      <c r="B8244" s="35" t="s">
        <v>366</v>
      </c>
      <c r="C8244" s="37">
        <v>-4.7</v>
      </c>
    </row>
    <row r="8245" spans="1:3">
      <c r="A8245" s="20">
        <v>41983</v>
      </c>
      <c r="B8245" s="35" t="s">
        <v>367</v>
      </c>
      <c r="C8245" s="37">
        <v>-4.2</v>
      </c>
    </row>
    <row r="8246" spans="1:3">
      <c r="A8246" s="20">
        <v>41983</v>
      </c>
      <c r="B8246" s="35" t="s">
        <v>368</v>
      </c>
      <c r="C8246" s="37">
        <v>-2.9</v>
      </c>
    </row>
    <row r="8247" spans="1:3">
      <c r="A8247" s="20">
        <v>41983</v>
      </c>
      <c r="B8247" s="35" t="s">
        <v>369</v>
      </c>
      <c r="C8247" s="37">
        <v>-1.3</v>
      </c>
    </row>
    <row r="8248" spans="1:3">
      <c r="A8248" s="20">
        <v>41983</v>
      </c>
      <c r="B8248" s="35" t="s">
        <v>370</v>
      </c>
      <c r="C8248" s="37">
        <v>-0.7</v>
      </c>
    </row>
    <row r="8249" spans="1:3">
      <c r="A8249" s="20">
        <v>41983</v>
      </c>
      <c r="B8249" s="35" t="s">
        <v>371</v>
      </c>
      <c r="C8249" s="37">
        <v>-0.3</v>
      </c>
    </row>
    <row r="8250" spans="1:3">
      <c r="A8250" s="20">
        <v>41983</v>
      </c>
      <c r="B8250" s="35" t="s">
        <v>372</v>
      </c>
      <c r="C8250" s="37">
        <v>0.8</v>
      </c>
    </row>
    <row r="8251" spans="1:3">
      <c r="A8251" s="20">
        <v>41983</v>
      </c>
      <c r="B8251" s="35" t="s">
        <v>373</v>
      </c>
      <c r="C8251" s="37">
        <v>0.5</v>
      </c>
    </row>
    <row r="8252" spans="1:3">
      <c r="A8252" s="20">
        <v>41983</v>
      </c>
      <c r="B8252" s="35" t="s">
        <v>374</v>
      </c>
      <c r="C8252" s="37">
        <v>0.6</v>
      </c>
    </row>
    <row r="8253" spans="1:3">
      <c r="A8253" s="20">
        <v>41983</v>
      </c>
      <c r="B8253" s="35" t="s">
        <v>375</v>
      </c>
      <c r="C8253" s="37">
        <v>0.7</v>
      </c>
    </row>
    <row r="8254" spans="1:3">
      <c r="A8254" s="20">
        <v>41983</v>
      </c>
      <c r="B8254" s="35" t="s">
        <v>376</v>
      </c>
      <c r="C8254" s="37">
        <v>0.4</v>
      </c>
    </row>
    <row r="8255" spans="1:3">
      <c r="A8255" s="20">
        <v>41983</v>
      </c>
      <c r="B8255" s="35" t="s">
        <v>377</v>
      </c>
      <c r="C8255" s="37">
        <v>1.1000000000000001</v>
      </c>
    </row>
    <row r="8256" spans="1:3">
      <c r="A8256" s="20">
        <v>41983</v>
      </c>
      <c r="B8256" s="35" t="s">
        <v>378</v>
      </c>
      <c r="C8256" s="37">
        <v>1.2</v>
      </c>
    </row>
    <row r="8257" spans="1:3">
      <c r="A8257" s="20">
        <v>41983</v>
      </c>
      <c r="B8257" s="35" t="s">
        <v>379</v>
      </c>
      <c r="C8257" s="37">
        <v>1.4</v>
      </c>
    </row>
    <row r="8258" spans="1:3">
      <c r="A8258" s="20">
        <v>41983</v>
      </c>
      <c r="B8258" s="35" t="s">
        <v>380</v>
      </c>
      <c r="C8258" s="37">
        <v>0.8</v>
      </c>
    </row>
    <row r="8259" spans="1:3">
      <c r="A8259" s="20">
        <v>41983</v>
      </c>
      <c r="B8259" s="35" t="s">
        <v>381</v>
      </c>
      <c r="C8259" s="37">
        <v>1.6</v>
      </c>
    </row>
    <row r="8260" spans="1:3">
      <c r="A8260" s="20">
        <v>41983</v>
      </c>
      <c r="B8260" s="35" t="s">
        <v>382</v>
      </c>
      <c r="C8260" s="37">
        <v>1.6</v>
      </c>
    </row>
    <row r="8261" spans="1:3">
      <c r="A8261" s="20">
        <v>41983</v>
      </c>
      <c r="B8261" s="35" t="s">
        <v>383</v>
      </c>
      <c r="C8261" s="37">
        <v>4</v>
      </c>
    </row>
    <row r="8262" spans="1:3">
      <c r="A8262" s="20">
        <v>41984</v>
      </c>
      <c r="B8262" s="35" t="s">
        <v>360</v>
      </c>
      <c r="C8262" s="37">
        <v>6.3</v>
      </c>
    </row>
    <row r="8263" spans="1:3">
      <c r="A8263" s="20">
        <v>41984</v>
      </c>
      <c r="B8263" s="35" t="s">
        <v>361</v>
      </c>
      <c r="C8263" s="37">
        <v>7.3</v>
      </c>
    </row>
    <row r="8264" spans="1:3">
      <c r="A8264" s="20">
        <v>41984</v>
      </c>
      <c r="B8264" s="35" t="s">
        <v>362</v>
      </c>
      <c r="C8264" s="37">
        <v>4.5</v>
      </c>
    </row>
    <row r="8265" spans="1:3">
      <c r="A8265" s="20">
        <v>41984</v>
      </c>
      <c r="B8265" s="35" t="s">
        <v>363</v>
      </c>
      <c r="C8265" s="37">
        <v>5.5</v>
      </c>
    </row>
    <row r="8266" spans="1:3">
      <c r="A8266" s="20">
        <v>41984</v>
      </c>
      <c r="B8266" s="35" t="s">
        <v>364</v>
      </c>
      <c r="C8266" s="37">
        <v>5</v>
      </c>
    </row>
    <row r="8267" spans="1:3">
      <c r="A8267" s="20">
        <v>41984</v>
      </c>
      <c r="B8267" s="35" t="s">
        <v>365</v>
      </c>
      <c r="C8267" s="37">
        <v>4.3</v>
      </c>
    </row>
    <row r="8268" spans="1:3">
      <c r="A8268" s="20">
        <v>41984</v>
      </c>
      <c r="B8268" s="35" t="s">
        <v>366</v>
      </c>
      <c r="C8268" s="37">
        <v>3.8</v>
      </c>
    </row>
    <row r="8269" spans="1:3">
      <c r="A8269" s="20">
        <v>41984</v>
      </c>
      <c r="B8269" s="35" t="s">
        <v>367</v>
      </c>
      <c r="C8269" s="37">
        <v>3.6</v>
      </c>
    </row>
    <row r="8270" spans="1:3">
      <c r="A8270" s="20">
        <v>41984</v>
      </c>
      <c r="B8270" s="35" t="s">
        <v>368</v>
      </c>
      <c r="C8270" s="37">
        <v>5.7</v>
      </c>
    </row>
    <row r="8271" spans="1:3">
      <c r="A8271" s="20">
        <v>41984</v>
      </c>
      <c r="B8271" s="35" t="s">
        <v>369</v>
      </c>
      <c r="C8271" s="37">
        <v>5.8</v>
      </c>
    </row>
    <row r="8272" spans="1:3">
      <c r="A8272" s="20">
        <v>41984</v>
      </c>
      <c r="B8272" s="35" t="s">
        <v>370</v>
      </c>
      <c r="C8272" s="37">
        <v>6.6</v>
      </c>
    </row>
    <row r="8273" spans="1:3">
      <c r="A8273" s="20">
        <v>41984</v>
      </c>
      <c r="B8273" s="35" t="s">
        <v>371</v>
      </c>
      <c r="C8273" s="37">
        <v>7</v>
      </c>
    </row>
    <row r="8274" spans="1:3">
      <c r="A8274" s="20">
        <v>41984</v>
      </c>
      <c r="B8274" s="35" t="s">
        <v>372</v>
      </c>
      <c r="C8274" s="37">
        <v>4.7</v>
      </c>
    </row>
    <row r="8275" spans="1:3">
      <c r="A8275" s="20">
        <v>41984</v>
      </c>
      <c r="B8275" s="35" t="s">
        <v>373</v>
      </c>
      <c r="C8275" s="37">
        <v>4.2</v>
      </c>
    </row>
    <row r="8276" spans="1:3">
      <c r="A8276" s="20">
        <v>41984</v>
      </c>
      <c r="B8276" s="35" t="s">
        <v>374</v>
      </c>
      <c r="C8276" s="37">
        <v>3.8</v>
      </c>
    </row>
    <row r="8277" spans="1:3">
      <c r="A8277" s="20">
        <v>41984</v>
      </c>
      <c r="B8277" s="35" t="s">
        <v>375</v>
      </c>
      <c r="C8277" s="37">
        <v>2.8</v>
      </c>
    </row>
    <row r="8278" spans="1:3">
      <c r="A8278" s="20">
        <v>41984</v>
      </c>
      <c r="B8278" s="35" t="s">
        <v>376</v>
      </c>
      <c r="C8278" s="37">
        <v>2</v>
      </c>
    </row>
    <row r="8279" spans="1:3">
      <c r="A8279" s="20">
        <v>41984</v>
      </c>
      <c r="B8279" s="35" t="s">
        <v>377</v>
      </c>
      <c r="C8279" s="37">
        <v>1.6</v>
      </c>
    </row>
    <row r="8280" spans="1:3">
      <c r="A8280" s="20">
        <v>41984</v>
      </c>
      <c r="B8280" s="35" t="s">
        <v>378</v>
      </c>
      <c r="C8280" s="37">
        <v>1.2</v>
      </c>
    </row>
    <row r="8281" spans="1:3">
      <c r="A8281" s="20">
        <v>41984</v>
      </c>
      <c r="B8281" s="35" t="s">
        <v>379</v>
      </c>
      <c r="C8281" s="37">
        <v>0.9</v>
      </c>
    </row>
    <row r="8282" spans="1:3">
      <c r="A8282" s="20">
        <v>41984</v>
      </c>
      <c r="B8282" s="35" t="s">
        <v>380</v>
      </c>
      <c r="C8282" s="37">
        <v>0.1</v>
      </c>
    </row>
    <row r="8283" spans="1:3">
      <c r="A8283" s="20">
        <v>41984</v>
      </c>
      <c r="B8283" s="35" t="s">
        <v>381</v>
      </c>
      <c r="C8283" s="37">
        <v>-0.4</v>
      </c>
    </row>
    <row r="8284" spans="1:3">
      <c r="A8284" s="20">
        <v>41984</v>
      </c>
      <c r="B8284" s="35" t="s">
        <v>382</v>
      </c>
      <c r="C8284" s="37">
        <v>-0.3</v>
      </c>
    </row>
    <row r="8285" spans="1:3">
      <c r="A8285" s="20">
        <v>41984</v>
      </c>
      <c r="B8285" s="35" t="s">
        <v>383</v>
      </c>
      <c r="C8285" s="37">
        <v>-1.1000000000000001</v>
      </c>
    </row>
    <row r="8286" spans="1:3">
      <c r="A8286" s="20">
        <v>41985</v>
      </c>
      <c r="B8286" s="35" t="s">
        <v>360</v>
      </c>
      <c r="C8286" s="37">
        <v>-1.6</v>
      </c>
    </row>
    <row r="8287" spans="1:3">
      <c r="A8287" s="20">
        <v>41985</v>
      </c>
      <c r="B8287" s="35" t="s">
        <v>361</v>
      </c>
      <c r="C8287" s="37">
        <v>-2.1</v>
      </c>
    </row>
    <row r="8288" spans="1:3">
      <c r="A8288" s="20">
        <v>41985</v>
      </c>
      <c r="B8288" s="35" t="s">
        <v>362</v>
      </c>
      <c r="C8288" s="37">
        <v>-2.8</v>
      </c>
    </row>
    <row r="8289" spans="1:3">
      <c r="A8289" s="20">
        <v>41985</v>
      </c>
      <c r="B8289" s="35" t="s">
        <v>363</v>
      </c>
      <c r="C8289" s="37">
        <v>-3.1</v>
      </c>
    </row>
    <row r="8290" spans="1:3">
      <c r="A8290" s="20">
        <v>41985</v>
      </c>
      <c r="B8290" s="35" t="s">
        <v>364</v>
      </c>
      <c r="C8290" s="37">
        <v>-3.4</v>
      </c>
    </row>
    <row r="8291" spans="1:3">
      <c r="A8291" s="20">
        <v>41985</v>
      </c>
      <c r="B8291" s="35" t="s">
        <v>365</v>
      </c>
      <c r="C8291" s="37">
        <v>-4.4000000000000004</v>
      </c>
    </row>
    <row r="8292" spans="1:3">
      <c r="A8292" s="20">
        <v>41985</v>
      </c>
      <c r="B8292" s="35" t="s">
        <v>366</v>
      </c>
      <c r="C8292" s="37">
        <v>-4.7</v>
      </c>
    </row>
    <row r="8293" spans="1:3">
      <c r="A8293" s="20">
        <v>41985</v>
      </c>
      <c r="B8293" s="35" t="s">
        <v>367</v>
      </c>
      <c r="C8293" s="37">
        <v>-3.9</v>
      </c>
    </row>
    <row r="8294" spans="1:3">
      <c r="A8294" s="20">
        <v>41985</v>
      </c>
      <c r="B8294" s="35" t="s">
        <v>368</v>
      </c>
      <c r="C8294" s="37">
        <v>-2.8</v>
      </c>
    </row>
    <row r="8295" spans="1:3">
      <c r="A8295" s="20">
        <v>41985</v>
      </c>
      <c r="B8295" s="35" t="s">
        <v>369</v>
      </c>
      <c r="C8295" s="37">
        <v>-1.8</v>
      </c>
    </row>
    <row r="8296" spans="1:3">
      <c r="A8296" s="20">
        <v>41985</v>
      </c>
      <c r="B8296" s="35" t="s">
        <v>370</v>
      </c>
      <c r="C8296" s="37">
        <v>-1.3</v>
      </c>
    </row>
    <row r="8297" spans="1:3">
      <c r="A8297" s="20">
        <v>41985</v>
      </c>
      <c r="B8297" s="35" t="s">
        <v>371</v>
      </c>
      <c r="C8297" s="37">
        <v>-1.3</v>
      </c>
    </row>
    <row r="8298" spans="1:3">
      <c r="A8298" s="20">
        <v>41985</v>
      </c>
      <c r="B8298" s="35" t="s">
        <v>372</v>
      </c>
      <c r="C8298" s="37">
        <v>-1.5</v>
      </c>
    </row>
    <row r="8299" spans="1:3">
      <c r="A8299" s="20">
        <v>41985</v>
      </c>
      <c r="B8299" s="35" t="s">
        <v>373</v>
      </c>
      <c r="C8299" s="37">
        <v>-1.2</v>
      </c>
    </row>
    <row r="8300" spans="1:3">
      <c r="A8300" s="20">
        <v>41985</v>
      </c>
      <c r="B8300" s="35" t="s">
        <v>374</v>
      </c>
      <c r="C8300" s="37">
        <v>-1.5</v>
      </c>
    </row>
    <row r="8301" spans="1:3">
      <c r="A8301" s="20">
        <v>41985</v>
      </c>
      <c r="B8301" s="35" t="s">
        <v>375</v>
      </c>
      <c r="C8301" s="37">
        <v>-2.1</v>
      </c>
    </row>
    <row r="8302" spans="1:3">
      <c r="A8302" s="20">
        <v>41985</v>
      </c>
      <c r="B8302" s="35" t="s">
        <v>376</v>
      </c>
      <c r="C8302" s="37">
        <v>-2.5</v>
      </c>
    </row>
    <row r="8303" spans="1:3">
      <c r="A8303" s="20">
        <v>41985</v>
      </c>
      <c r="B8303" s="35" t="s">
        <v>377</v>
      </c>
      <c r="C8303" s="37">
        <v>-2.2999999999999998</v>
      </c>
    </row>
    <row r="8304" spans="1:3">
      <c r="A8304" s="20">
        <v>41985</v>
      </c>
      <c r="B8304" s="35" t="s">
        <v>378</v>
      </c>
      <c r="C8304" s="37">
        <v>-3.6</v>
      </c>
    </row>
    <row r="8305" spans="1:3">
      <c r="A8305" s="20">
        <v>41985</v>
      </c>
      <c r="B8305" s="35" t="s">
        <v>379</v>
      </c>
      <c r="C8305" s="37">
        <v>-4.5999999999999996</v>
      </c>
    </row>
    <row r="8306" spans="1:3">
      <c r="A8306" s="20">
        <v>41985</v>
      </c>
      <c r="B8306" s="35" t="s">
        <v>380</v>
      </c>
      <c r="C8306" s="37">
        <v>-5</v>
      </c>
    </row>
    <row r="8307" spans="1:3">
      <c r="A8307" s="20">
        <v>41985</v>
      </c>
      <c r="B8307" s="35" t="s">
        <v>381</v>
      </c>
      <c r="C8307" s="37">
        <v>-5.2</v>
      </c>
    </row>
    <row r="8308" spans="1:3">
      <c r="A8308" s="20">
        <v>41985</v>
      </c>
      <c r="B8308" s="35" t="s">
        <v>382</v>
      </c>
      <c r="C8308" s="37">
        <v>-5.6</v>
      </c>
    </row>
    <row r="8309" spans="1:3">
      <c r="A8309" s="20">
        <v>41985</v>
      </c>
      <c r="B8309" s="35" t="s">
        <v>383</v>
      </c>
      <c r="C8309" s="37">
        <v>-6.8</v>
      </c>
    </row>
    <row r="8310" spans="1:3">
      <c r="A8310" s="20">
        <v>41986</v>
      </c>
      <c r="B8310" s="35" t="s">
        <v>360</v>
      </c>
      <c r="C8310" s="37">
        <v>-6.9</v>
      </c>
    </row>
    <row r="8311" spans="1:3">
      <c r="A8311" s="20">
        <v>41986</v>
      </c>
      <c r="B8311" s="35" t="s">
        <v>361</v>
      </c>
      <c r="C8311" s="37">
        <v>-7.5</v>
      </c>
    </row>
    <row r="8312" spans="1:3">
      <c r="A8312" s="20">
        <v>41986</v>
      </c>
      <c r="B8312" s="35" t="s">
        <v>362</v>
      </c>
      <c r="C8312" s="37">
        <v>-8.1999999999999993</v>
      </c>
    </row>
    <row r="8313" spans="1:3">
      <c r="A8313" s="20">
        <v>41986</v>
      </c>
      <c r="B8313" s="35" t="s">
        <v>363</v>
      </c>
      <c r="C8313" s="37">
        <v>-8.6</v>
      </c>
    </row>
    <row r="8314" spans="1:3">
      <c r="A8314" s="20">
        <v>41986</v>
      </c>
      <c r="B8314" s="35" t="s">
        <v>364</v>
      </c>
      <c r="C8314" s="37">
        <v>-8.1</v>
      </c>
    </row>
    <row r="8315" spans="1:3">
      <c r="A8315" s="20">
        <v>41986</v>
      </c>
      <c r="B8315" s="35" t="s">
        <v>365</v>
      </c>
      <c r="C8315" s="37">
        <v>-8.6</v>
      </c>
    </row>
    <row r="8316" spans="1:3">
      <c r="A8316" s="20">
        <v>41986</v>
      </c>
      <c r="B8316" s="35" t="s">
        <v>366</v>
      </c>
      <c r="C8316" s="37">
        <v>-8.9</v>
      </c>
    </row>
    <row r="8317" spans="1:3">
      <c r="A8317" s="20">
        <v>41986</v>
      </c>
      <c r="B8317" s="35" t="s">
        <v>367</v>
      </c>
      <c r="C8317" s="37">
        <v>-7.3</v>
      </c>
    </row>
    <row r="8318" spans="1:3">
      <c r="A8318" s="20">
        <v>41986</v>
      </c>
      <c r="B8318" s="35" t="s">
        <v>368</v>
      </c>
      <c r="C8318" s="37">
        <v>-5.4</v>
      </c>
    </row>
    <row r="8319" spans="1:3">
      <c r="A8319" s="20">
        <v>41986</v>
      </c>
      <c r="B8319" s="35" t="s">
        <v>369</v>
      </c>
      <c r="C8319" s="37">
        <v>-1.2</v>
      </c>
    </row>
    <row r="8320" spans="1:3">
      <c r="A8320" s="20">
        <v>41986</v>
      </c>
      <c r="B8320" s="35" t="s">
        <v>370</v>
      </c>
      <c r="C8320" s="37">
        <v>1.9</v>
      </c>
    </row>
    <row r="8321" spans="1:3">
      <c r="A8321" s="20">
        <v>41986</v>
      </c>
      <c r="B8321" s="35" t="s">
        <v>371</v>
      </c>
      <c r="C8321" s="37">
        <v>2.9</v>
      </c>
    </row>
    <row r="8322" spans="1:3">
      <c r="A8322" s="20">
        <v>41986</v>
      </c>
      <c r="B8322" s="35" t="s">
        <v>372</v>
      </c>
      <c r="C8322" s="37">
        <v>3</v>
      </c>
    </row>
    <row r="8323" spans="1:3">
      <c r="A8323" s="20">
        <v>41986</v>
      </c>
      <c r="B8323" s="35" t="s">
        <v>373</v>
      </c>
      <c r="C8323" s="37">
        <v>2.7</v>
      </c>
    </row>
    <row r="8324" spans="1:3">
      <c r="A8324" s="20">
        <v>41986</v>
      </c>
      <c r="B8324" s="35" t="s">
        <v>374</v>
      </c>
      <c r="C8324" s="37">
        <v>1.6</v>
      </c>
    </row>
    <row r="8325" spans="1:3">
      <c r="A8325" s="20">
        <v>41986</v>
      </c>
      <c r="B8325" s="35" t="s">
        <v>375</v>
      </c>
      <c r="C8325" s="37">
        <v>0.3</v>
      </c>
    </row>
    <row r="8326" spans="1:3">
      <c r="A8326" s="20">
        <v>41986</v>
      </c>
      <c r="B8326" s="35" t="s">
        <v>376</v>
      </c>
      <c r="C8326" s="37">
        <v>-1</v>
      </c>
    </row>
    <row r="8327" spans="1:3">
      <c r="A8327" s="20">
        <v>41986</v>
      </c>
      <c r="B8327" s="35" t="s">
        <v>377</v>
      </c>
      <c r="C8327" s="37">
        <v>-1</v>
      </c>
    </row>
    <row r="8328" spans="1:3">
      <c r="A8328" s="20">
        <v>41986</v>
      </c>
      <c r="B8328" s="35" t="s">
        <v>378</v>
      </c>
      <c r="C8328" s="37">
        <v>-1.7</v>
      </c>
    </row>
    <row r="8329" spans="1:3">
      <c r="A8329" s="20">
        <v>41986</v>
      </c>
      <c r="B8329" s="35" t="s">
        <v>379</v>
      </c>
      <c r="C8329" s="37">
        <v>-1.7</v>
      </c>
    </row>
    <row r="8330" spans="1:3">
      <c r="A8330" s="20">
        <v>41986</v>
      </c>
      <c r="B8330" s="35" t="s">
        <v>380</v>
      </c>
      <c r="C8330" s="37">
        <v>-1.3</v>
      </c>
    </row>
    <row r="8331" spans="1:3">
      <c r="A8331" s="20">
        <v>41986</v>
      </c>
      <c r="B8331" s="35" t="s">
        <v>381</v>
      </c>
      <c r="C8331" s="37">
        <v>-1.3</v>
      </c>
    </row>
    <row r="8332" spans="1:3">
      <c r="A8332" s="20">
        <v>41986</v>
      </c>
      <c r="B8332" s="35" t="s">
        <v>382</v>
      </c>
      <c r="C8332" s="37">
        <v>-1.1000000000000001</v>
      </c>
    </row>
    <row r="8333" spans="1:3">
      <c r="A8333" s="20">
        <v>41986</v>
      </c>
      <c r="B8333" s="35" t="s">
        <v>383</v>
      </c>
      <c r="C8333" s="37">
        <v>-1</v>
      </c>
    </row>
    <row r="8334" spans="1:3">
      <c r="A8334" s="20">
        <v>41987</v>
      </c>
      <c r="B8334" s="35" t="s">
        <v>360</v>
      </c>
      <c r="C8334" s="37">
        <v>-2.7</v>
      </c>
    </row>
    <row r="8335" spans="1:3">
      <c r="A8335" s="20">
        <v>41987</v>
      </c>
      <c r="B8335" s="35" t="s">
        <v>361</v>
      </c>
      <c r="C8335" s="37">
        <v>-2.4</v>
      </c>
    </row>
    <row r="8336" spans="1:3">
      <c r="A8336" s="20">
        <v>41987</v>
      </c>
      <c r="B8336" s="35" t="s">
        <v>362</v>
      </c>
      <c r="C8336" s="37">
        <v>-2.2000000000000002</v>
      </c>
    </row>
    <row r="8337" spans="1:3">
      <c r="A8337" s="20">
        <v>41987</v>
      </c>
      <c r="B8337" s="35" t="s">
        <v>363</v>
      </c>
      <c r="C8337" s="37">
        <v>-2.2999999999999998</v>
      </c>
    </row>
    <row r="8338" spans="1:3">
      <c r="A8338" s="20">
        <v>41987</v>
      </c>
      <c r="B8338" s="35" t="s">
        <v>364</v>
      </c>
      <c r="C8338" s="37">
        <v>-2.4</v>
      </c>
    </row>
    <row r="8339" spans="1:3">
      <c r="A8339" s="20">
        <v>41987</v>
      </c>
      <c r="B8339" s="35" t="s">
        <v>365</v>
      </c>
      <c r="C8339" s="37">
        <v>-2.2999999999999998</v>
      </c>
    </row>
    <row r="8340" spans="1:3">
      <c r="A8340" s="20">
        <v>41987</v>
      </c>
      <c r="B8340" s="35" t="s">
        <v>366</v>
      </c>
      <c r="C8340" s="37">
        <v>-1.9</v>
      </c>
    </row>
    <row r="8341" spans="1:3">
      <c r="A8341" s="20">
        <v>41987</v>
      </c>
      <c r="B8341" s="35" t="s">
        <v>367</v>
      </c>
      <c r="C8341" s="37">
        <v>-0.6</v>
      </c>
    </row>
    <row r="8342" spans="1:3">
      <c r="A8342" s="20">
        <v>41987</v>
      </c>
      <c r="B8342" s="35" t="s">
        <v>368</v>
      </c>
      <c r="C8342" s="37">
        <v>-0.3</v>
      </c>
    </row>
    <row r="8343" spans="1:3">
      <c r="A8343" s="20">
        <v>41987</v>
      </c>
      <c r="B8343" s="35" t="s">
        <v>369</v>
      </c>
      <c r="C8343" s="37">
        <v>0.1</v>
      </c>
    </row>
    <row r="8344" spans="1:3">
      <c r="A8344" s="20">
        <v>41987</v>
      </c>
      <c r="B8344" s="35" t="s">
        <v>370</v>
      </c>
      <c r="C8344" s="37">
        <v>0.1</v>
      </c>
    </row>
    <row r="8345" spans="1:3">
      <c r="A8345" s="20">
        <v>41987</v>
      </c>
      <c r="B8345" s="35" t="s">
        <v>371</v>
      </c>
      <c r="C8345" s="37">
        <v>0.3</v>
      </c>
    </row>
    <row r="8346" spans="1:3">
      <c r="A8346" s="20">
        <v>41987</v>
      </c>
      <c r="B8346" s="35" t="s">
        <v>372</v>
      </c>
      <c r="C8346" s="37">
        <v>0.4</v>
      </c>
    </row>
    <row r="8347" spans="1:3">
      <c r="A8347" s="20">
        <v>41987</v>
      </c>
      <c r="B8347" s="35" t="s">
        <v>373</v>
      </c>
      <c r="C8347" s="37">
        <v>-0.4</v>
      </c>
    </row>
    <row r="8348" spans="1:3">
      <c r="A8348" s="20">
        <v>41987</v>
      </c>
      <c r="B8348" s="35" t="s">
        <v>374</v>
      </c>
      <c r="C8348" s="37">
        <v>-1.6</v>
      </c>
    </row>
    <row r="8349" spans="1:3">
      <c r="A8349" s="20">
        <v>41987</v>
      </c>
      <c r="B8349" s="35" t="s">
        <v>375</v>
      </c>
      <c r="C8349" s="37">
        <v>-2.2000000000000002</v>
      </c>
    </row>
    <row r="8350" spans="1:3">
      <c r="A8350" s="20">
        <v>41987</v>
      </c>
      <c r="B8350" s="35" t="s">
        <v>376</v>
      </c>
      <c r="C8350" s="37">
        <v>-2.2999999999999998</v>
      </c>
    </row>
    <row r="8351" spans="1:3">
      <c r="A8351" s="20">
        <v>41987</v>
      </c>
      <c r="B8351" s="35" t="s">
        <v>377</v>
      </c>
      <c r="C8351" s="37">
        <v>-2.6</v>
      </c>
    </row>
    <row r="8352" spans="1:3">
      <c r="A8352" s="20">
        <v>41987</v>
      </c>
      <c r="B8352" s="35" t="s">
        <v>378</v>
      </c>
      <c r="C8352" s="37">
        <v>-2.2999999999999998</v>
      </c>
    </row>
    <row r="8353" spans="1:3">
      <c r="A8353" s="20">
        <v>41987</v>
      </c>
      <c r="B8353" s="35" t="s">
        <v>379</v>
      </c>
      <c r="C8353" s="37">
        <v>-2.4</v>
      </c>
    </row>
    <row r="8354" spans="1:3">
      <c r="A8354" s="20">
        <v>41987</v>
      </c>
      <c r="B8354" s="35" t="s">
        <v>380</v>
      </c>
      <c r="C8354" s="37">
        <v>-2.5</v>
      </c>
    </row>
    <row r="8355" spans="1:3">
      <c r="A8355" s="20">
        <v>41987</v>
      </c>
      <c r="B8355" s="35" t="s">
        <v>381</v>
      </c>
      <c r="C8355" s="37">
        <v>-3.6</v>
      </c>
    </row>
    <row r="8356" spans="1:3">
      <c r="A8356" s="20">
        <v>41987</v>
      </c>
      <c r="B8356" s="35" t="s">
        <v>382</v>
      </c>
      <c r="C8356" s="37">
        <v>-5</v>
      </c>
    </row>
    <row r="8357" spans="1:3">
      <c r="A8357" s="20">
        <v>41987</v>
      </c>
      <c r="B8357" s="35" t="s">
        <v>383</v>
      </c>
      <c r="C8357" s="37">
        <v>-6.8</v>
      </c>
    </row>
    <row r="8358" spans="1:3">
      <c r="A8358" s="20">
        <v>41988</v>
      </c>
      <c r="B8358" s="35" t="s">
        <v>360</v>
      </c>
      <c r="C8358" s="37">
        <v>-8.4</v>
      </c>
    </row>
    <row r="8359" spans="1:3">
      <c r="A8359" s="20">
        <v>41988</v>
      </c>
      <c r="B8359" s="35" t="s">
        <v>361</v>
      </c>
      <c r="C8359" s="37">
        <v>-8.5</v>
      </c>
    </row>
    <row r="8360" spans="1:3">
      <c r="A8360" s="20">
        <v>41988</v>
      </c>
      <c r="B8360" s="35" t="s">
        <v>362</v>
      </c>
      <c r="C8360" s="37">
        <v>-8.8000000000000007</v>
      </c>
    </row>
    <row r="8361" spans="1:3">
      <c r="A8361" s="20">
        <v>41988</v>
      </c>
      <c r="B8361" s="35" t="s">
        <v>363</v>
      </c>
      <c r="C8361" s="37">
        <v>-8.1</v>
      </c>
    </row>
    <row r="8362" spans="1:3">
      <c r="A8362" s="20">
        <v>41988</v>
      </c>
      <c r="B8362" s="35" t="s">
        <v>364</v>
      </c>
      <c r="C8362" s="37">
        <v>-8.5</v>
      </c>
    </row>
    <row r="8363" spans="1:3">
      <c r="A8363" s="20">
        <v>41988</v>
      </c>
      <c r="B8363" s="35" t="s">
        <v>365</v>
      </c>
      <c r="C8363" s="37">
        <v>-8.5</v>
      </c>
    </row>
    <row r="8364" spans="1:3">
      <c r="A8364" s="20">
        <v>41988</v>
      </c>
      <c r="B8364" s="35" t="s">
        <v>366</v>
      </c>
      <c r="C8364" s="37">
        <v>-7.7</v>
      </c>
    </row>
    <row r="8365" spans="1:3">
      <c r="A8365" s="20">
        <v>41988</v>
      </c>
      <c r="B8365" s="35" t="s">
        <v>367</v>
      </c>
      <c r="C8365" s="37">
        <v>-6.3</v>
      </c>
    </row>
    <row r="8366" spans="1:3">
      <c r="A8366" s="20">
        <v>41988</v>
      </c>
      <c r="B8366" s="35" t="s">
        <v>368</v>
      </c>
      <c r="C8366" s="37">
        <v>-3</v>
      </c>
    </row>
    <row r="8367" spans="1:3">
      <c r="A8367" s="20">
        <v>41988</v>
      </c>
      <c r="B8367" s="35" t="s">
        <v>369</v>
      </c>
      <c r="C8367" s="37">
        <v>-1.1000000000000001</v>
      </c>
    </row>
    <row r="8368" spans="1:3">
      <c r="A8368" s="20">
        <v>41988</v>
      </c>
      <c r="B8368" s="35" t="s">
        <v>370</v>
      </c>
      <c r="C8368" s="37">
        <v>-0.2</v>
      </c>
    </row>
    <row r="8369" spans="1:3">
      <c r="A8369" s="20">
        <v>41988</v>
      </c>
      <c r="B8369" s="35" t="s">
        <v>371</v>
      </c>
      <c r="C8369" s="37">
        <v>-0.1</v>
      </c>
    </row>
    <row r="8370" spans="1:3">
      <c r="A8370" s="20">
        <v>41988</v>
      </c>
      <c r="B8370" s="35" t="s">
        <v>372</v>
      </c>
      <c r="C8370" s="37">
        <v>-0.2</v>
      </c>
    </row>
    <row r="8371" spans="1:3">
      <c r="A8371" s="20">
        <v>41988</v>
      </c>
      <c r="B8371" s="35" t="s">
        <v>373</v>
      </c>
      <c r="C8371" s="37">
        <v>-0.3</v>
      </c>
    </row>
    <row r="8372" spans="1:3">
      <c r="A8372" s="20">
        <v>41988</v>
      </c>
      <c r="B8372" s="35" t="s">
        <v>374</v>
      </c>
      <c r="C8372" s="37">
        <v>-1.1000000000000001</v>
      </c>
    </row>
    <row r="8373" spans="1:3">
      <c r="A8373" s="20">
        <v>41988</v>
      </c>
      <c r="B8373" s="35" t="s">
        <v>375</v>
      </c>
      <c r="C8373" s="37">
        <v>-2.1</v>
      </c>
    </row>
    <row r="8374" spans="1:3">
      <c r="A8374" s="20">
        <v>41988</v>
      </c>
      <c r="B8374" s="35" t="s">
        <v>376</v>
      </c>
      <c r="C8374" s="37">
        <v>-3.1</v>
      </c>
    </row>
    <row r="8375" spans="1:3">
      <c r="A8375" s="20">
        <v>41988</v>
      </c>
      <c r="B8375" s="35" t="s">
        <v>377</v>
      </c>
      <c r="C8375" s="37">
        <v>-4.2</v>
      </c>
    </row>
    <row r="8376" spans="1:3">
      <c r="A8376" s="20">
        <v>41988</v>
      </c>
      <c r="B8376" s="35" t="s">
        <v>378</v>
      </c>
      <c r="C8376" s="37">
        <v>-4.4000000000000004</v>
      </c>
    </row>
    <row r="8377" spans="1:3">
      <c r="A8377" s="20">
        <v>41988</v>
      </c>
      <c r="B8377" s="35" t="s">
        <v>379</v>
      </c>
      <c r="C8377" s="37">
        <v>-6.2</v>
      </c>
    </row>
    <row r="8378" spans="1:3">
      <c r="A8378" s="20">
        <v>41988</v>
      </c>
      <c r="B8378" s="35" t="s">
        <v>380</v>
      </c>
      <c r="C8378" s="37">
        <v>-6.9</v>
      </c>
    </row>
    <row r="8379" spans="1:3">
      <c r="A8379" s="20">
        <v>41988</v>
      </c>
      <c r="B8379" s="35" t="s">
        <v>381</v>
      </c>
      <c r="C8379" s="37">
        <v>-7.6</v>
      </c>
    </row>
    <row r="8380" spans="1:3">
      <c r="A8380" s="20">
        <v>41988</v>
      </c>
      <c r="B8380" s="35" t="s">
        <v>382</v>
      </c>
      <c r="C8380" s="37">
        <v>-8</v>
      </c>
    </row>
    <row r="8381" spans="1:3">
      <c r="A8381" s="20">
        <v>41988</v>
      </c>
      <c r="B8381" s="35" t="s">
        <v>383</v>
      </c>
      <c r="C8381" s="37">
        <v>-7.7</v>
      </c>
    </row>
    <row r="8382" spans="1:3">
      <c r="A8382" s="20">
        <v>41989</v>
      </c>
      <c r="B8382" s="35" t="s">
        <v>360</v>
      </c>
      <c r="C8382" s="37">
        <v>-9</v>
      </c>
    </row>
    <row r="8383" spans="1:3">
      <c r="A8383" s="20">
        <v>41989</v>
      </c>
      <c r="B8383" s="35" t="s">
        <v>361</v>
      </c>
      <c r="C8383" s="37">
        <v>-9.6999999999999993</v>
      </c>
    </row>
    <row r="8384" spans="1:3">
      <c r="A8384" s="20">
        <v>41989</v>
      </c>
      <c r="B8384" s="35" t="s">
        <v>362</v>
      </c>
      <c r="C8384" s="37">
        <v>-10.199999999999999</v>
      </c>
    </row>
    <row r="8385" spans="1:3">
      <c r="A8385" s="20">
        <v>41989</v>
      </c>
      <c r="B8385" s="35" t="s">
        <v>363</v>
      </c>
      <c r="C8385" s="37">
        <v>-9.8000000000000007</v>
      </c>
    </row>
    <row r="8386" spans="1:3">
      <c r="A8386" s="20">
        <v>41989</v>
      </c>
      <c r="B8386" s="35" t="s">
        <v>364</v>
      </c>
      <c r="C8386" s="37">
        <v>-10</v>
      </c>
    </row>
    <row r="8387" spans="1:3">
      <c r="A8387" s="20">
        <v>41989</v>
      </c>
      <c r="B8387" s="35" t="s">
        <v>365</v>
      </c>
      <c r="C8387" s="37">
        <v>-10.3</v>
      </c>
    </row>
    <row r="8388" spans="1:3">
      <c r="A8388" s="20">
        <v>41989</v>
      </c>
      <c r="B8388" s="35" t="s">
        <v>366</v>
      </c>
      <c r="C8388" s="37">
        <v>-9.5</v>
      </c>
    </row>
    <row r="8389" spans="1:3">
      <c r="A8389" s="20">
        <v>41989</v>
      </c>
      <c r="B8389" s="35" t="s">
        <v>367</v>
      </c>
      <c r="C8389" s="37">
        <v>-8.8000000000000007</v>
      </c>
    </row>
    <row r="8390" spans="1:3">
      <c r="A8390" s="20">
        <v>41989</v>
      </c>
      <c r="B8390" s="35" t="s">
        <v>368</v>
      </c>
      <c r="C8390" s="37">
        <v>-6.8</v>
      </c>
    </row>
    <row r="8391" spans="1:3">
      <c r="A8391" s="20">
        <v>41989</v>
      </c>
      <c r="B8391" s="35" t="s">
        <v>369</v>
      </c>
      <c r="C8391" s="37">
        <v>-4.3</v>
      </c>
    </row>
    <row r="8392" spans="1:3">
      <c r="A8392" s="20">
        <v>41989</v>
      </c>
      <c r="B8392" s="35" t="s">
        <v>370</v>
      </c>
      <c r="C8392" s="37">
        <v>-1.9</v>
      </c>
    </row>
    <row r="8393" spans="1:3">
      <c r="A8393" s="20">
        <v>41989</v>
      </c>
      <c r="B8393" s="35" t="s">
        <v>371</v>
      </c>
      <c r="C8393" s="37">
        <v>-2.2999999999999998</v>
      </c>
    </row>
    <row r="8394" spans="1:3">
      <c r="A8394" s="20">
        <v>41989</v>
      </c>
      <c r="B8394" s="35" t="s">
        <v>372</v>
      </c>
      <c r="C8394" s="37">
        <v>-0.5</v>
      </c>
    </row>
    <row r="8395" spans="1:3">
      <c r="A8395" s="20">
        <v>41989</v>
      </c>
      <c r="B8395" s="35" t="s">
        <v>373</v>
      </c>
      <c r="C8395" s="37">
        <v>0.1</v>
      </c>
    </row>
    <row r="8396" spans="1:3">
      <c r="A8396" s="20">
        <v>41989</v>
      </c>
      <c r="B8396" s="35" t="s">
        <v>374</v>
      </c>
      <c r="C8396" s="37">
        <v>-0.1</v>
      </c>
    </row>
    <row r="8397" spans="1:3">
      <c r="A8397" s="20">
        <v>41989</v>
      </c>
      <c r="B8397" s="35" t="s">
        <v>375</v>
      </c>
      <c r="C8397" s="37">
        <v>-2.1</v>
      </c>
    </row>
    <row r="8398" spans="1:3">
      <c r="A8398" s="20">
        <v>41989</v>
      </c>
      <c r="B8398" s="35" t="s">
        <v>376</v>
      </c>
      <c r="C8398" s="37">
        <v>-2.8</v>
      </c>
    </row>
    <row r="8399" spans="1:3">
      <c r="A8399" s="20">
        <v>41989</v>
      </c>
      <c r="B8399" s="35" t="s">
        <v>377</v>
      </c>
      <c r="C8399" s="37">
        <v>-3.5</v>
      </c>
    </row>
    <row r="8400" spans="1:3">
      <c r="A8400" s="20">
        <v>41989</v>
      </c>
      <c r="B8400" s="35" t="s">
        <v>378</v>
      </c>
      <c r="C8400" s="37">
        <v>-5</v>
      </c>
    </row>
    <row r="8401" spans="1:3">
      <c r="A8401" s="20">
        <v>41989</v>
      </c>
      <c r="B8401" s="35" t="s">
        <v>379</v>
      </c>
      <c r="C8401" s="37">
        <v>-5.9</v>
      </c>
    </row>
    <row r="8402" spans="1:3">
      <c r="A8402" s="20">
        <v>41989</v>
      </c>
      <c r="B8402" s="35" t="s">
        <v>380</v>
      </c>
      <c r="C8402" s="37">
        <v>-7.1</v>
      </c>
    </row>
    <row r="8403" spans="1:3">
      <c r="A8403" s="20">
        <v>41989</v>
      </c>
      <c r="B8403" s="35" t="s">
        <v>381</v>
      </c>
      <c r="C8403" s="37">
        <v>-7.7</v>
      </c>
    </row>
    <row r="8404" spans="1:3">
      <c r="A8404" s="20">
        <v>41989</v>
      </c>
      <c r="B8404" s="35" t="s">
        <v>382</v>
      </c>
      <c r="C8404" s="37">
        <v>-8</v>
      </c>
    </row>
    <row r="8405" spans="1:3">
      <c r="A8405" s="20">
        <v>41989</v>
      </c>
      <c r="B8405" s="35" t="s">
        <v>383</v>
      </c>
      <c r="C8405" s="37">
        <v>-9</v>
      </c>
    </row>
    <row r="8406" spans="1:3">
      <c r="A8406" s="20">
        <v>41990</v>
      </c>
      <c r="B8406" s="35" t="s">
        <v>360</v>
      </c>
      <c r="C8406" s="37">
        <v>-9.6</v>
      </c>
    </row>
    <row r="8407" spans="1:3">
      <c r="A8407" s="20">
        <v>41990</v>
      </c>
      <c r="B8407" s="35" t="s">
        <v>361</v>
      </c>
      <c r="C8407" s="37">
        <v>-10</v>
      </c>
    </row>
    <row r="8408" spans="1:3">
      <c r="A8408" s="20">
        <v>41990</v>
      </c>
      <c r="B8408" s="35" t="s">
        <v>362</v>
      </c>
      <c r="C8408" s="37">
        <v>-10.5</v>
      </c>
    </row>
    <row r="8409" spans="1:3">
      <c r="A8409" s="20">
        <v>41990</v>
      </c>
      <c r="B8409" s="35" t="s">
        <v>363</v>
      </c>
      <c r="C8409" s="37">
        <v>-11.6</v>
      </c>
    </row>
    <row r="8410" spans="1:3">
      <c r="A8410" s="20">
        <v>41990</v>
      </c>
      <c r="B8410" s="35" t="s">
        <v>364</v>
      </c>
      <c r="C8410" s="37">
        <v>-11.4</v>
      </c>
    </row>
    <row r="8411" spans="1:3">
      <c r="A8411" s="20">
        <v>41990</v>
      </c>
      <c r="B8411" s="35" t="s">
        <v>365</v>
      </c>
      <c r="C8411" s="37">
        <v>-12.1</v>
      </c>
    </row>
    <row r="8412" spans="1:3">
      <c r="A8412" s="20">
        <v>41990</v>
      </c>
      <c r="B8412" s="35" t="s">
        <v>366</v>
      </c>
      <c r="C8412" s="37">
        <v>-11.8</v>
      </c>
    </row>
    <row r="8413" spans="1:3">
      <c r="A8413" s="20">
        <v>41990</v>
      </c>
      <c r="B8413" s="35" t="s">
        <v>367</v>
      </c>
      <c r="C8413" s="37">
        <v>-10.199999999999999</v>
      </c>
    </row>
    <row r="8414" spans="1:3">
      <c r="A8414" s="20">
        <v>41990</v>
      </c>
      <c r="B8414" s="35" t="s">
        <v>368</v>
      </c>
      <c r="C8414" s="37">
        <v>-7.4</v>
      </c>
    </row>
    <row r="8415" spans="1:3">
      <c r="A8415" s="20">
        <v>41990</v>
      </c>
      <c r="B8415" s="35" t="s">
        <v>369</v>
      </c>
      <c r="C8415" s="37">
        <v>-4.4000000000000004</v>
      </c>
    </row>
    <row r="8416" spans="1:3">
      <c r="A8416" s="20">
        <v>41990</v>
      </c>
      <c r="B8416" s="35" t="s">
        <v>370</v>
      </c>
      <c r="C8416" s="37">
        <v>-2.8</v>
      </c>
    </row>
    <row r="8417" spans="1:3">
      <c r="A8417" s="20">
        <v>41990</v>
      </c>
      <c r="B8417" s="35" t="s">
        <v>371</v>
      </c>
      <c r="C8417" s="37">
        <v>-1.1000000000000001</v>
      </c>
    </row>
    <row r="8418" spans="1:3">
      <c r="A8418" s="20">
        <v>41990</v>
      </c>
      <c r="B8418" s="35" t="s">
        <v>372</v>
      </c>
      <c r="C8418" s="37">
        <v>0.3</v>
      </c>
    </row>
    <row r="8419" spans="1:3">
      <c r="A8419" s="20">
        <v>41990</v>
      </c>
      <c r="B8419" s="35" t="s">
        <v>373</v>
      </c>
      <c r="C8419" s="37">
        <v>-0.4</v>
      </c>
    </row>
    <row r="8420" spans="1:3">
      <c r="A8420" s="20">
        <v>41990</v>
      </c>
      <c r="B8420" s="35" t="s">
        <v>374</v>
      </c>
      <c r="C8420" s="37">
        <v>-2</v>
      </c>
    </row>
    <row r="8421" spans="1:3">
      <c r="A8421" s="20">
        <v>41990</v>
      </c>
      <c r="B8421" s="35" t="s">
        <v>375</v>
      </c>
      <c r="C8421" s="37">
        <v>-2.4</v>
      </c>
    </row>
    <row r="8422" spans="1:3">
      <c r="A8422" s="20">
        <v>41990</v>
      </c>
      <c r="B8422" s="35" t="s">
        <v>376</v>
      </c>
      <c r="C8422" s="37">
        <v>-3.8</v>
      </c>
    </row>
    <row r="8423" spans="1:3">
      <c r="A8423" s="20">
        <v>41990</v>
      </c>
      <c r="B8423" s="35" t="s">
        <v>377</v>
      </c>
      <c r="C8423" s="37">
        <v>-5.6</v>
      </c>
    </row>
    <row r="8424" spans="1:3">
      <c r="A8424" s="20">
        <v>41990</v>
      </c>
      <c r="B8424" s="35" t="s">
        <v>378</v>
      </c>
      <c r="C8424" s="37">
        <v>-6.5</v>
      </c>
    </row>
    <row r="8425" spans="1:3">
      <c r="A8425" s="20">
        <v>41990</v>
      </c>
      <c r="B8425" s="35" t="s">
        <v>379</v>
      </c>
      <c r="C8425" s="37">
        <v>-6.5</v>
      </c>
    </row>
    <row r="8426" spans="1:3">
      <c r="A8426" s="20">
        <v>41990</v>
      </c>
      <c r="B8426" s="35" t="s">
        <v>380</v>
      </c>
      <c r="C8426" s="37">
        <v>-6.7</v>
      </c>
    </row>
    <row r="8427" spans="1:3">
      <c r="A8427" s="20">
        <v>41990</v>
      </c>
      <c r="B8427" s="35" t="s">
        <v>381</v>
      </c>
      <c r="C8427" s="37">
        <v>-6.8</v>
      </c>
    </row>
    <row r="8428" spans="1:3">
      <c r="A8428" s="20">
        <v>41990</v>
      </c>
      <c r="B8428" s="35" t="s">
        <v>382</v>
      </c>
      <c r="C8428" s="37">
        <v>-6.5</v>
      </c>
    </row>
    <row r="8429" spans="1:3">
      <c r="A8429" s="20">
        <v>41990</v>
      </c>
      <c r="B8429" s="35" t="s">
        <v>383</v>
      </c>
      <c r="C8429" s="37">
        <v>-6.7</v>
      </c>
    </row>
    <row r="8430" spans="1:3">
      <c r="A8430" s="20">
        <v>41991</v>
      </c>
      <c r="B8430" s="35" t="s">
        <v>360</v>
      </c>
      <c r="C8430" s="37">
        <v>-6.8</v>
      </c>
    </row>
    <row r="8431" spans="1:3">
      <c r="A8431" s="20">
        <v>41991</v>
      </c>
      <c r="B8431" s="35" t="s">
        <v>361</v>
      </c>
      <c r="C8431" s="37">
        <v>-7.1</v>
      </c>
    </row>
    <row r="8432" spans="1:3">
      <c r="A8432" s="20">
        <v>41991</v>
      </c>
      <c r="B8432" s="35" t="s">
        <v>362</v>
      </c>
      <c r="C8432" s="37">
        <v>-7.4</v>
      </c>
    </row>
    <row r="8433" spans="1:3">
      <c r="A8433" s="20">
        <v>41991</v>
      </c>
      <c r="B8433" s="35" t="s">
        <v>363</v>
      </c>
      <c r="C8433" s="37">
        <v>-7.8</v>
      </c>
    </row>
    <row r="8434" spans="1:3">
      <c r="A8434" s="20">
        <v>41991</v>
      </c>
      <c r="B8434" s="35" t="s">
        <v>364</v>
      </c>
      <c r="C8434" s="37">
        <v>-8.5</v>
      </c>
    </row>
    <row r="8435" spans="1:3">
      <c r="A8435" s="20">
        <v>41991</v>
      </c>
      <c r="B8435" s="35" t="s">
        <v>365</v>
      </c>
      <c r="C8435" s="37">
        <v>-8.9</v>
      </c>
    </row>
    <row r="8436" spans="1:3">
      <c r="A8436" s="20">
        <v>41991</v>
      </c>
      <c r="B8436" s="35" t="s">
        <v>366</v>
      </c>
      <c r="C8436" s="37">
        <v>-9.1999999999999993</v>
      </c>
    </row>
    <row r="8437" spans="1:3">
      <c r="A8437" s="20">
        <v>41991</v>
      </c>
      <c r="B8437" s="35" t="s">
        <v>367</v>
      </c>
      <c r="C8437" s="37">
        <v>-8.5</v>
      </c>
    </row>
    <row r="8438" spans="1:3">
      <c r="A8438" s="20">
        <v>41991</v>
      </c>
      <c r="B8438" s="35" t="s">
        <v>368</v>
      </c>
      <c r="C8438" s="37">
        <v>-6.1</v>
      </c>
    </row>
    <row r="8439" spans="1:3">
      <c r="A8439" s="20">
        <v>41991</v>
      </c>
      <c r="B8439" s="35" t="s">
        <v>369</v>
      </c>
      <c r="C8439" s="37">
        <v>-5.6</v>
      </c>
    </row>
    <row r="8440" spans="1:3">
      <c r="A8440" s="20">
        <v>41991</v>
      </c>
      <c r="B8440" s="35" t="s">
        <v>370</v>
      </c>
      <c r="C8440" s="37">
        <v>-4.2</v>
      </c>
    </row>
    <row r="8441" spans="1:3">
      <c r="A8441" s="20">
        <v>41991</v>
      </c>
      <c r="B8441" s="35" t="s">
        <v>371</v>
      </c>
      <c r="C8441" s="37">
        <v>-3.1</v>
      </c>
    </row>
    <row r="8442" spans="1:3">
      <c r="A8442" s="20">
        <v>41991</v>
      </c>
      <c r="B8442" s="35" t="s">
        <v>372</v>
      </c>
      <c r="C8442" s="37">
        <v>-2.2999999999999998</v>
      </c>
    </row>
    <row r="8443" spans="1:3">
      <c r="A8443" s="20">
        <v>41991</v>
      </c>
      <c r="B8443" s="35" t="s">
        <v>373</v>
      </c>
      <c r="C8443" s="37">
        <v>-2</v>
      </c>
    </row>
    <row r="8444" spans="1:3">
      <c r="A8444" s="20">
        <v>41991</v>
      </c>
      <c r="B8444" s="35" t="s">
        <v>374</v>
      </c>
      <c r="C8444" s="37">
        <v>-2.5</v>
      </c>
    </row>
    <row r="8445" spans="1:3">
      <c r="A8445" s="20">
        <v>41991</v>
      </c>
      <c r="B8445" s="35" t="s">
        <v>375</v>
      </c>
      <c r="C8445" s="37">
        <v>-3.5</v>
      </c>
    </row>
    <row r="8446" spans="1:3">
      <c r="A8446" s="20">
        <v>41991</v>
      </c>
      <c r="B8446" s="35" t="s">
        <v>376</v>
      </c>
      <c r="C8446" s="37">
        <v>-3.5</v>
      </c>
    </row>
    <row r="8447" spans="1:3">
      <c r="A8447" s="20">
        <v>41991</v>
      </c>
      <c r="B8447" s="35" t="s">
        <v>377</v>
      </c>
      <c r="C8447" s="37">
        <v>-3.2</v>
      </c>
    </row>
    <row r="8448" spans="1:3">
      <c r="A8448" s="20">
        <v>41991</v>
      </c>
      <c r="B8448" s="35" t="s">
        <v>378</v>
      </c>
      <c r="C8448" s="37">
        <v>-4.4000000000000004</v>
      </c>
    </row>
    <row r="8449" spans="1:3">
      <c r="A8449" s="20">
        <v>41991</v>
      </c>
      <c r="B8449" s="35" t="s">
        <v>379</v>
      </c>
      <c r="C8449" s="37">
        <v>-4.3</v>
      </c>
    </row>
    <row r="8450" spans="1:3">
      <c r="A8450" s="20">
        <v>41991</v>
      </c>
      <c r="B8450" s="35" t="s">
        <v>380</v>
      </c>
      <c r="C8450" s="37">
        <v>-3.7</v>
      </c>
    </row>
    <row r="8451" spans="1:3">
      <c r="A8451" s="20">
        <v>41991</v>
      </c>
      <c r="B8451" s="35" t="s">
        <v>381</v>
      </c>
      <c r="C8451" s="37">
        <v>-2.2000000000000002</v>
      </c>
    </row>
    <row r="8452" spans="1:3">
      <c r="A8452" s="20">
        <v>41991</v>
      </c>
      <c r="B8452" s="35" t="s">
        <v>382</v>
      </c>
      <c r="C8452" s="37">
        <v>-2.8</v>
      </c>
    </row>
    <row r="8453" spans="1:3">
      <c r="A8453" s="20">
        <v>41991</v>
      </c>
      <c r="B8453" s="35" t="s">
        <v>383</v>
      </c>
      <c r="C8453" s="37">
        <v>-2.8</v>
      </c>
    </row>
    <row r="8454" spans="1:3">
      <c r="A8454" s="20">
        <v>41992</v>
      </c>
      <c r="B8454" s="35" t="s">
        <v>360</v>
      </c>
      <c r="C8454" s="37">
        <v>-3.2</v>
      </c>
    </row>
    <row r="8455" spans="1:3">
      <c r="A8455" s="20">
        <v>41992</v>
      </c>
      <c r="B8455" s="35" t="s">
        <v>361</v>
      </c>
      <c r="C8455" s="37">
        <v>-3.3</v>
      </c>
    </row>
    <row r="8456" spans="1:3">
      <c r="A8456" s="20">
        <v>41992</v>
      </c>
      <c r="B8456" s="35" t="s">
        <v>362</v>
      </c>
      <c r="C8456" s="37">
        <v>-3.5</v>
      </c>
    </row>
    <row r="8457" spans="1:3">
      <c r="A8457" s="20">
        <v>41992</v>
      </c>
      <c r="B8457" s="35" t="s">
        <v>363</v>
      </c>
      <c r="C8457" s="37">
        <v>-3.1</v>
      </c>
    </row>
    <row r="8458" spans="1:3">
      <c r="A8458" s="20">
        <v>41992</v>
      </c>
      <c r="B8458" s="35" t="s">
        <v>364</v>
      </c>
      <c r="C8458" s="37">
        <v>-3.2</v>
      </c>
    </row>
    <row r="8459" spans="1:3">
      <c r="A8459" s="20">
        <v>41992</v>
      </c>
      <c r="B8459" s="35" t="s">
        <v>365</v>
      </c>
      <c r="C8459" s="37">
        <v>-3.4</v>
      </c>
    </row>
    <row r="8460" spans="1:3">
      <c r="A8460" s="20">
        <v>41992</v>
      </c>
      <c r="B8460" s="35" t="s">
        <v>366</v>
      </c>
      <c r="C8460" s="37">
        <v>-3.9</v>
      </c>
    </row>
    <row r="8461" spans="1:3">
      <c r="A8461" s="20">
        <v>41992</v>
      </c>
      <c r="B8461" s="35" t="s">
        <v>367</v>
      </c>
      <c r="C8461" s="37">
        <v>-3.8</v>
      </c>
    </row>
    <row r="8462" spans="1:3">
      <c r="A8462" s="20">
        <v>41992</v>
      </c>
      <c r="B8462" s="35" t="s">
        <v>368</v>
      </c>
      <c r="C8462" s="37">
        <v>-3</v>
      </c>
    </row>
    <row r="8463" spans="1:3">
      <c r="A8463" s="20">
        <v>41992</v>
      </c>
      <c r="B8463" s="35" t="s">
        <v>369</v>
      </c>
      <c r="C8463" s="37">
        <v>-3</v>
      </c>
    </row>
    <row r="8464" spans="1:3">
      <c r="A8464" s="20">
        <v>41992</v>
      </c>
      <c r="B8464" s="35" t="s">
        <v>370</v>
      </c>
      <c r="C8464" s="37">
        <v>-2.8</v>
      </c>
    </row>
    <row r="8465" spans="1:3">
      <c r="A8465" s="20">
        <v>41992</v>
      </c>
      <c r="B8465" s="35" t="s">
        <v>371</v>
      </c>
      <c r="C8465" s="37">
        <v>-2.8</v>
      </c>
    </row>
    <row r="8466" spans="1:3">
      <c r="A8466" s="20">
        <v>41992</v>
      </c>
      <c r="B8466" s="35" t="s">
        <v>372</v>
      </c>
      <c r="C8466" s="37">
        <v>-2.5</v>
      </c>
    </row>
    <row r="8467" spans="1:3">
      <c r="A8467" s="20">
        <v>41992</v>
      </c>
      <c r="B8467" s="35" t="s">
        <v>373</v>
      </c>
      <c r="C8467" s="37">
        <v>-2.9</v>
      </c>
    </row>
    <row r="8468" spans="1:3">
      <c r="A8468" s="20">
        <v>41992</v>
      </c>
      <c r="B8468" s="35" t="s">
        <v>374</v>
      </c>
      <c r="C8468" s="37">
        <v>-3.8</v>
      </c>
    </row>
    <row r="8469" spans="1:3">
      <c r="A8469" s="20">
        <v>41992</v>
      </c>
      <c r="B8469" s="35" t="s">
        <v>375</v>
      </c>
      <c r="C8469" s="37">
        <v>-4.9000000000000004</v>
      </c>
    </row>
    <row r="8470" spans="1:3">
      <c r="A8470" s="20">
        <v>41992</v>
      </c>
      <c r="B8470" s="35" t="s">
        <v>376</v>
      </c>
      <c r="C8470" s="37">
        <v>-7.7</v>
      </c>
    </row>
    <row r="8471" spans="1:3">
      <c r="A8471" s="20">
        <v>41992</v>
      </c>
      <c r="B8471" s="35" t="s">
        <v>377</v>
      </c>
      <c r="C8471" s="37">
        <v>-8.9</v>
      </c>
    </row>
    <row r="8472" spans="1:3">
      <c r="A8472" s="20">
        <v>41992</v>
      </c>
      <c r="B8472" s="35" t="s">
        <v>378</v>
      </c>
      <c r="C8472" s="37">
        <v>-10.199999999999999</v>
      </c>
    </row>
    <row r="8473" spans="1:3">
      <c r="A8473" s="20">
        <v>41992</v>
      </c>
      <c r="B8473" s="35" t="s">
        <v>379</v>
      </c>
      <c r="C8473" s="37">
        <v>-10.199999999999999</v>
      </c>
    </row>
    <row r="8474" spans="1:3">
      <c r="A8474" s="20">
        <v>41992</v>
      </c>
      <c r="B8474" s="35" t="s">
        <v>380</v>
      </c>
      <c r="C8474" s="37">
        <v>-11.7</v>
      </c>
    </row>
    <row r="8475" spans="1:3">
      <c r="A8475" s="20">
        <v>41992</v>
      </c>
      <c r="B8475" s="35" t="s">
        <v>381</v>
      </c>
      <c r="C8475" s="37">
        <v>-12.3</v>
      </c>
    </row>
    <row r="8476" spans="1:3">
      <c r="A8476" s="20">
        <v>41992</v>
      </c>
      <c r="B8476" s="35" t="s">
        <v>382</v>
      </c>
      <c r="C8476" s="37">
        <v>-13.7</v>
      </c>
    </row>
    <row r="8477" spans="1:3">
      <c r="A8477" s="20">
        <v>41992</v>
      </c>
      <c r="B8477" s="35" t="s">
        <v>383</v>
      </c>
      <c r="C8477" s="37">
        <v>-13.4</v>
      </c>
    </row>
    <row r="8478" spans="1:3">
      <c r="A8478" s="20">
        <v>41993</v>
      </c>
      <c r="B8478" s="35" t="s">
        <v>360</v>
      </c>
      <c r="C8478" s="37">
        <v>-14.7</v>
      </c>
    </row>
    <row r="8479" spans="1:3">
      <c r="A8479" s="20">
        <v>41993</v>
      </c>
      <c r="B8479" s="35" t="s">
        <v>361</v>
      </c>
      <c r="C8479" s="37">
        <v>-15.5</v>
      </c>
    </row>
    <row r="8480" spans="1:3">
      <c r="A8480" s="20">
        <v>41993</v>
      </c>
      <c r="B8480" s="35" t="s">
        <v>362</v>
      </c>
      <c r="C8480" s="37">
        <v>-14.7</v>
      </c>
    </row>
    <row r="8481" spans="1:3">
      <c r="A8481" s="20">
        <v>41993</v>
      </c>
      <c r="B8481" s="35" t="s">
        <v>363</v>
      </c>
      <c r="C8481" s="37">
        <v>-15.7</v>
      </c>
    </row>
    <row r="8482" spans="1:3">
      <c r="A8482" s="20">
        <v>41993</v>
      </c>
      <c r="B8482" s="35" t="s">
        <v>364</v>
      </c>
      <c r="C8482" s="37">
        <v>-14.7</v>
      </c>
    </row>
    <row r="8483" spans="1:3">
      <c r="A8483" s="20">
        <v>41993</v>
      </c>
      <c r="B8483" s="35" t="s">
        <v>365</v>
      </c>
      <c r="C8483" s="37">
        <v>-16</v>
      </c>
    </row>
    <row r="8484" spans="1:3">
      <c r="A8484" s="20">
        <v>41993</v>
      </c>
      <c r="B8484" s="35" t="s">
        <v>366</v>
      </c>
      <c r="C8484" s="37">
        <v>-15.9</v>
      </c>
    </row>
    <row r="8485" spans="1:3">
      <c r="A8485" s="20">
        <v>41993</v>
      </c>
      <c r="B8485" s="35" t="s">
        <v>367</v>
      </c>
      <c r="C8485" s="37">
        <v>-16.3</v>
      </c>
    </row>
    <row r="8486" spans="1:3">
      <c r="A8486" s="20">
        <v>41993</v>
      </c>
      <c r="B8486" s="35" t="s">
        <v>368</v>
      </c>
      <c r="C8486" s="37">
        <v>-13.1</v>
      </c>
    </row>
    <row r="8487" spans="1:3">
      <c r="A8487" s="20">
        <v>41993</v>
      </c>
      <c r="B8487" s="35" t="s">
        <v>369</v>
      </c>
      <c r="C8487" s="37">
        <v>-13.3</v>
      </c>
    </row>
    <row r="8488" spans="1:3">
      <c r="A8488" s="20">
        <v>41993</v>
      </c>
      <c r="B8488" s="35" t="s">
        <v>370</v>
      </c>
      <c r="C8488" s="37">
        <v>-11.3</v>
      </c>
    </row>
    <row r="8489" spans="1:3">
      <c r="A8489" s="20">
        <v>41993</v>
      </c>
      <c r="B8489" s="35" t="s">
        <v>371</v>
      </c>
      <c r="C8489" s="37">
        <v>-8.8000000000000007</v>
      </c>
    </row>
    <row r="8490" spans="1:3">
      <c r="A8490" s="20">
        <v>41993</v>
      </c>
      <c r="B8490" s="35" t="s">
        <v>372</v>
      </c>
      <c r="C8490" s="37">
        <v>-7.4</v>
      </c>
    </row>
    <row r="8491" spans="1:3">
      <c r="A8491" s="20">
        <v>41993</v>
      </c>
      <c r="B8491" s="35" t="s">
        <v>373</v>
      </c>
      <c r="C8491" s="37">
        <v>-6</v>
      </c>
    </row>
    <row r="8492" spans="1:3">
      <c r="A8492" s="20">
        <v>41993</v>
      </c>
      <c r="B8492" s="35" t="s">
        <v>374</v>
      </c>
      <c r="C8492" s="37">
        <v>-4.9000000000000004</v>
      </c>
    </row>
    <row r="8493" spans="1:3">
      <c r="A8493" s="20">
        <v>41993</v>
      </c>
      <c r="B8493" s="35" t="s">
        <v>375</v>
      </c>
      <c r="C8493" s="37">
        <v>-5.7</v>
      </c>
    </row>
    <row r="8494" spans="1:3">
      <c r="A8494" s="20">
        <v>41993</v>
      </c>
      <c r="B8494" s="35" t="s">
        <v>376</v>
      </c>
      <c r="C8494" s="37">
        <v>-5.9</v>
      </c>
    </row>
    <row r="8495" spans="1:3">
      <c r="A8495" s="20">
        <v>41993</v>
      </c>
      <c r="B8495" s="35" t="s">
        <v>377</v>
      </c>
      <c r="C8495" s="37">
        <v>-4.7</v>
      </c>
    </row>
    <row r="8496" spans="1:3">
      <c r="A8496" s="20">
        <v>41993</v>
      </c>
      <c r="B8496" s="35" t="s">
        <v>378</v>
      </c>
      <c r="C8496" s="37">
        <v>-4.9000000000000004</v>
      </c>
    </row>
    <row r="8497" spans="1:3">
      <c r="A8497" s="20">
        <v>41993</v>
      </c>
      <c r="B8497" s="35" t="s">
        <v>379</v>
      </c>
      <c r="C8497" s="37">
        <v>-4.5999999999999996</v>
      </c>
    </row>
    <row r="8498" spans="1:3">
      <c r="A8498" s="20">
        <v>41993</v>
      </c>
      <c r="B8498" s="35" t="s">
        <v>380</v>
      </c>
      <c r="C8498" s="37">
        <v>-4.4000000000000004</v>
      </c>
    </row>
    <row r="8499" spans="1:3">
      <c r="A8499" s="20">
        <v>41993</v>
      </c>
      <c r="B8499" s="35" t="s">
        <v>381</v>
      </c>
      <c r="C8499" s="37">
        <v>-4.3</v>
      </c>
    </row>
    <row r="8500" spans="1:3">
      <c r="A8500" s="20">
        <v>41993</v>
      </c>
      <c r="B8500" s="35" t="s">
        <v>382</v>
      </c>
      <c r="C8500" s="37">
        <v>-4.2</v>
      </c>
    </row>
    <row r="8501" spans="1:3">
      <c r="A8501" s="20">
        <v>41993</v>
      </c>
      <c r="B8501" s="35" t="s">
        <v>383</v>
      </c>
      <c r="C8501" s="37">
        <v>-4.5</v>
      </c>
    </row>
    <row r="8502" spans="1:3">
      <c r="A8502" s="20">
        <v>41994</v>
      </c>
      <c r="B8502" s="35" t="s">
        <v>360</v>
      </c>
      <c r="C8502" s="37">
        <v>-4.5999999999999996</v>
      </c>
    </row>
    <row r="8503" spans="1:3">
      <c r="A8503" s="20">
        <v>41994</v>
      </c>
      <c r="B8503" s="35" t="s">
        <v>361</v>
      </c>
      <c r="C8503" s="37">
        <v>-4.4000000000000004</v>
      </c>
    </row>
    <row r="8504" spans="1:3">
      <c r="A8504" s="20">
        <v>41994</v>
      </c>
      <c r="B8504" s="35" t="s">
        <v>362</v>
      </c>
      <c r="C8504" s="37">
        <v>-4.4000000000000004</v>
      </c>
    </row>
    <row r="8505" spans="1:3">
      <c r="A8505" s="20">
        <v>41994</v>
      </c>
      <c r="B8505" s="35" t="s">
        <v>363</v>
      </c>
      <c r="C8505" s="37">
        <v>-4.3</v>
      </c>
    </row>
    <row r="8506" spans="1:3">
      <c r="A8506" s="20">
        <v>41994</v>
      </c>
      <c r="B8506" s="35" t="s">
        <v>364</v>
      </c>
      <c r="C8506" s="37">
        <v>-4.4000000000000004</v>
      </c>
    </row>
    <row r="8507" spans="1:3">
      <c r="A8507" s="20">
        <v>41994</v>
      </c>
      <c r="B8507" s="35" t="s">
        <v>365</v>
      </c>
      <c r="C8507" s="37">
        <v>-4.5999999999999996</v>
      </c>
    </row>
    <row r="8508" spans="1:3">
      <c r="A8508" s="20">
        <v>41994</v>
      </c>
      <c r="B8508" s="35" t="s">
        <v>366</v>
      </c>
      <c r="C8508" s="37">
        <v>-4.4000000000000004</v>
      </c>
    </row>
    <row r="8509" spans="1:3">
      <c r="A8509" s="20">
        <v>41994</v>
      </c>
      <c r="B8509" s="35" t="s">
        <v>367</v>
      </c>
      <c r="C8509" s="37">
        <v>-4.0999999999999996</v>
      </c>
    </row>
    <row r="8510" spans="1:3">
      <c r="A8510" s="20">
        <v>41994</v>
      </c>
      <c r="B8510" s="35" t="s">
        <v>368</v>
      </c>
      <c r="C8510" s="37">
        <v>-2.8</v>
      </c>
    </row>
    <row r="8511" spans="1:3">
      <c r="A8511" s="20">
        <v>41994</v>
      </c>
      <c r="B8511" s="35" t="s">
        <v>369</v>
      </c>
      <c r="C8511" s="37">
        <v>-2.2999999999999998</v>
      </c>
    </row>
    <row r="8512" spans="1:3">
      <c r="A8512" s="20">
        <v>41994</v>
      </c>
      <c r="B8512" s="35" t="s">
        <v>370</v>
      </c>
      <c r="C8512" s="37">
        <v>-1.3</v>
      </c>
    </row>
    <row r="8513" spans="1:3">
      <c r="A8513" s="20">
        <v>41994</v>
      </c>
      <c r="B8513" s="35" t="s">
        <v>371</v>
      </c>
      <c r="C8513" s="37">
        <v>-1.5</v>
      </c>
    </row>
    <row r="8514" spans="1:3">
      <c r="A8514" s="20">
        <v>41994</v>
      </c>
      <c r="B8514" s="35" t="s">
        <v>372</v>
      </c>
      <c r="C8514" s="37">
        <v>-1.4</v>
      </c>
    </row>
    <row r="8515" spans="1:3">
      <c r="A8515" s="20">
        <v>41994</v>
      </c>
      <c r="B8515" s="35" t="s">
        <v>373</v>
      </c>
      <c r="C8515" s="37">
        <v>-1.8</v>
      </c>
    </row>
    <row r="8516" spans="1:3">
      <c r="A8516" s="20">
        <v>41994</v>
      </c>
      <c r="B8516" s="35" t="s">
        <v>374</v>
      </c>
      <c r="C8516" s="37">
        <v>-2.4</v>
      </c>
    </row>
    <row r="8517" spans="1:3">
      <c r="A8517" s="20">
        <v>41994</v>
      </c>
      <c r="B8517" s="35" t="s">
        <v>375</v>
      </c>
      <c r="C8517" s="37">
        <v>-3.6</v>
      </c>
    </row>
    <row r="8518" spans="1:3">
      <c r="A8518" s="20">
        <v>41994</v>
      </c>
      <c r="B8518" s="35" t="s">
        <v>376</v>
      </c>
      <c r="C8518" s="37">
        <v>-5.9</v>
      </c>
    </row>
    <row r="8519" spans="1:3">
      <c r="A8519" s="20">
        <v>41994</v>
      </c>
      <c r="B8519" s="35" t="s">
        <v>377</v>
      </c>
      <c r="C8519" s="37">
        <v>-7.8</v>
      </c>
    </row>
    <row r="8520" spans="1:3">
      <c r="A8520" s="20">
        <v>41994</v>
      </c>
      <c r="B8520" s="35" t="s">
        <v>378</v>
      </c>
      <c r="C8520" s="37">
        <v>-7.4</v>
      </c>
    </row>
    <row r="8521" spans="1:3">
      <c r="A8521" s="20">
        <v>41994</v>
      </c>
      <c r="B8521" s="35" t="s">
        <v>379</v>
      </c>
      <c r="C8521" s="37">
        <v>-7.9</v>
      </c>
    </row>
    <row r="8522" spans="1:3">
      <c r="A8522" s="20">
        <v>41994</v>
      </c>
      <c r="B8522" s="35" t="s">
        <v>380</v>
      </c>
      <c r="C8522" s="37">
        <v>-8.6</v>
      </c>
    </row>
    <row r="8523" spans="1:3">
      <c r="A8523" s="20">
        <v>41994</v>
      </c>
      <c r="B8523" s="35" t="s">
        <v>381</v>
      </c>
      <c r="C8523" s="37">
        <v>-10.6</v>
      </c>
    </row>
    <row r="8524" spans="1:3">
      <c r="A8524" s="20">
        <v>41994</v>
      </c>
      <c r="B8524" s="35" t="s">
        <v>382</v>
      </c>
      <c r="C8524" s="37">
        <v>-11.8</v>
      </c>
    </row>
    <row r="8525" spans="1:3">
      <c r="A8525" s="20">
        <v>41994</v>
      </c>
      <c r="B8525" s="35" t="s">
        <v>383</v>
      </c>
      <c r="C8525" s="37">
        <v>-12.4</v>
      </c>
    </row>
    <row r="8526" spans="1:3">
      <c r="A8526" s="20">
        <v>41995</v>
      </c>
      <c r="B8526" s="35" t="s">
        <v>360</v>
      </c>
      <c r="C8526" s="37">
        <v>-14.7</v>
      </c>
    </row>
    <row r="8527" spans="1:3">
      <c r="A8527" s="20">
        <v>41995</v>
      </c>
      <c r="B8527" s="35" t="s">
        <v>361</v>
      </c>
      <c r="C8527" s="37">
        <v>-14.8</v>
      </c>
    </row>
    <row r="8528" spans="1:3">
      <c r="A8528" s="20">
        <v>41995</v>
      </c>
      <c r="B8528" s="35" t="s">
        <v>362</v>
      </c>
      <c r="C8528" s="37">
        <v>-15.8</v>
      </c>
    </row>
    <row r="8529" spans="1:3">
      <c r="A8529" s="20">
        <v>41995</v>
      </c>
      <c r="B8529" s="35" t="s">
        <v>363</v>
      </c>
      <c r="C8529" s="37">
        <v>-15.8</v>
      </c>
    </row>
    <row r="8530" spans="1:3">
      <c r="A8530" s="20">
        <v>41995</v>
      </c>
      <c r="B8530" s="35" t="s">
        <v>364</v>
      </c>
      <c r="C8530" s="37">
        <v>-15.8</v>
      </c>
    </row>
    <row r="8531" spans="1:3">
      <c r="A8531" s="20">
        <v>41995</v>
      </c>
      <c r="B8531" s="35" t="s">
        <v>365</v>
      </c>
      <c r="C8531" s="37">
        <v>-15.1</v>
      </c>
    </row>
    <row r="8532" spans="1:3">
      <c r="A8532" s="20">
        <v>41995</v>
      </c>
      <c r="B8532" s="35" t="s">
        <v>366</v>
      </c>
      <c r="C8532" s="37">
        <v>-15.5</v>
      </c>
    </row>
    <row r="8533" spans="1:3">
      <c r="A8533" s="20">
        <v>41995</v>
      </c>
      <c r="B8533" s="35" t="s">
        <v>367</v>
      </c>
      <c r="C8533" s="37">
        <v>-13.8</v>
      </c>
    </row>
    <row r="8534" spans="1:3">
      <c r="A8534" s="20">
        <v>41995</v>
      </c>
      <c r="B8534" s="35" t="s">
        <v>368</v>
      </c>
      <c r="C8534" s="37">
        <v>-12.5</v>
      </c>
    </row>
    <row r="8535" spans="1:3">
      <c r="A8535" s="20">
        <v>41995</v>
      </c>
      <c r="B8535" s="35" t="s">
        <v>369</v>
      </c>
      <c r="C8535" s="37">
        <v>-10.4</v>
      </c>
    </row>
    <row r="8536" spans="1:3">
      <c r="A8536" s="20">
        <v>41995</v>
      </c>
      <c r="B8536" s="35" t="s">
        <v>370</v>
      </c>
      <c r="C8536" s="37">
        <v>-7.9</v>
      </c>
    </row>
    <row r="8537" spans="1:3">
      <c r="A8537" s="20">
        <v>41995</v>
      </c>
      <c r="B8537" s="35" t="s">
        <v>371</v>
      </c>
      <c r="C8537" s="37">
        <v>-6</v>
      </c>
    </row>
    <row r="8538" spans="1:3">
      <c r="A8538" s="20">
        <v>41995</v>
      </c>
      <c r="B8538" s="35" t="s">
        <v>372</v>
      </c>
      <c r="C8538" s="37">
        <v>-4.0999999999999996</v>
      </c>
    </row>
    <row r="8539" spans="1:3">
      <c r="A8539" s="20">
        <v>41995</v>
      </c>
      <c r="B8539" s="35" t="s">
        <v>373</v>
      </c>
      <c r="C8539" s="37">
        <v>-1.8</v>
      </c>
    </row>
    <row r="8540" spans="1:3">
      <c r="A8540" s="20">
        <v>41995</v>
      </c>
      <c r="B8540" s="35" t="s">
        <v>374</v>
      </c>
      <c r="C8540" s="37">
        <v>-1.2</v>
      </c>
    </row>
    <row r="8541" spans="1:3">
      <c r="A8541" s="20">
        <v>41995</v>
      </c>
      <c r="B8541" s="35" t="s">
        <v>375</v>
      </c>
      <c r="C8541" s="37">
        <v>-1.7</v>
      </c>
    </row>
    <row r="8542" spans="1:3">
      <c r="A8542" s="20">
        <v>41995</v>
      </c>
      <c r="B8542" s="35" t="s">
        <v>376</v>
      </c>
      <c r="C8542" s="37">
        <v>-2</v>
      </c>
    </row>
    <row r="8543" spans="1:3">
      <c r="A8543" s="20">
        <v>41995</v>
      </c>
      <c r="B8543" s="35" t="s">
        <v>377</v>
      </c>
      <c r="C8543" s="37">
        <v>-2.1</v>
      </c>
    </row>
    <row r="8544" spans="1:3">
      <c r="A8544" s="20">
        <v>41995</v>
      </c>
      <c r="B8544" s="35" t="s">
        <v>378</v>
      </c>
      <c r="C8544" s="37">
        <v>-3.1</v>
      </c>
    </row>
    <row r="8545" spans="1:3">
      <c r="A8545" s="20">
        <v>41995</v>
      </c>
      <c r="B8545" s="35" t="s">
        <v>379</v>
      </c>
      <c r="C8545" s="37">
        <v>-3.9</v>
      </c>
    </row>
    <row r="8546" spans="1:3">
      <c r="A8546" s="20">
        <v>41995</v>
      </c>
      <c r="B8546" s="35" t="s">
        <v>380</v>
      </c>
      <c r="C8546" s="37">
        <v>-1.6</v>
      </c>
    </row>
    <row r="8547" spans="1:3">
      <c r="A8547" s="20">
        <v>41995</v>
      </c>
      <c r="B8547" s="35" t="s">
        <v>381</v>
      </c>
      <c r="C8547" s="37">
        <v>0.1</v>
      </c>
    </row>
    <row r="8548" spans="1:3">
      <c r="A8548" s="20">
        <v>41995</v>
      </c>
      <c r="B8548" s="35" t="s">
        <v>382</v>
      </c>
      <c r="C8548" s="37">
        <v>-0.2</v>
      </c>
    </row>
    <row r="8549" spans="1:3">
      <c r="A8549" s="20">
        <v>41995</v>
      </c>
      <c r="B8549" s="35" t="s">
        <v>383</v>
      </c>
      <c r="C8549" s="37">
        <v>-0.4</v>
      </c>
    </row>
    <row r="8550" spans="1:3">
      <c r="A8550" s="20">
        <v>41996</v>
      </c>
      <c r="B8550" s="35" t="s">
        <v>360</v>
      </c>
      <c r="C8550" s="37">
        <v>-0.7</v>
      </c>
    </row>
    <row r="8551" spans="1:3">
      <c r="A8551" s="20">
        <v>41996</v>
      </c>
      <c r="B8551" s="35" t="s">
        <v>361</v>
      </c>
      <c r="C8551" s="37">
        <v>-1.6</v>
      </c>
    </row>
    <row r="8552" spans="1:3">
      <c r="A8552" s="20">
        <v>41996</v>
      </c>
      <c r="B8552" s="35" t="s">
        <v>362</v>
      </c>
      <c r="C8552" s="37">
        <v>-2.1</v>
      </c>
    </row>
    <row r="8553" spans="1:3">
      <c r="A8553" s="20">
        <v>41996</v>
      </c>
      <c r="B8553" s="35" t="s">
        <v>363</v>
      </c>
      <c r="C8553" s="37">
        <v>-2.2999999999999998</v>
      </c>
    </row>
    <row r="8554" spans="1:3">
      <c r="A8554" s="20">
        <v>41996</v>
      </c>
      <c r="B8554" s="35" t="s">
        <v>364</v>
      </c>
      <c r="C8554" s="37">
        <v>-2.7</v>
      </c>
    </row>
    <row r="8555" spans="1:3">
      <c r="A8555" s="20">
        <v>41996</v>
      </c>
      <c r="B8555" s="35" t="s">
        <v>365</v>
      </c>
      <c r="C8555" s="37">
        <v>-2.7</v>
      </c>
    </row>
    <row r="8556" spans="1:3">
      <c r="A8556" s="20">
        <v>41996</v>
      </c>
      <c r="B8556" s="35" t="s">
        <v>366</v>
      </c>
      <c r="C8556" s="37">
        <v>-2.8</v>
      </c>
    </row>
    <row r="8557" spans="1:3">
      <c r="A8557" s="20">
        <v>41996</v>
      </c>
      <c r="B8557" s="35" t="s">
        <v>367</v>
      </c>
      <c r="C8557" s="37">
        <v>-1.4</v>
      </c>
    </row>
    <row r="8558" spans="1:3">
      <c r="A8558" s="20">
        <v>41996</v>
      </c>
      <c r="B8558" s="35" t="s">
        <v>368</v>
      </c>
      <c r="C8558" s="37">
        <v>-0.3</v>
      </c>
    </row>
    <row r="8559" spans="1:3">
      <c r="A8559" s="20">
        <v>41996</v>
      </c>
      <c r="B8559" s="35" t="s">
        <v>369</v>
      </c>
      <c r="C8559" s="37">
        <v>0.7</v>
      </c>
    </row>
    <row r="8560" spans="1:3">
      <c r="A8560" s="20">
        <v>41996</v>
      </c>
      <c r="B8560" s="35" t="s">
        <v>370</v>
      </c>
      <c r="C8560" s="37">
        <v>1.3</v>
      </c>
    </row>
    <row r="8561" spans="1:3">
      <c r="A8561" s="20">
        <v>41996</v>
      </c>
      <c r="B8561" s="35" t="s">
        <v>371</v>
      </c>
      <c r="C8561" s="37">
        <v>2</v>
      </c>
    </row>
    <row r="8562" spans="1:3">
      <c r="A8562" s="20">
        <v>41996</v>
      </c>
      <c r="B8562" s="35" t="s">
        <v>372</v>
      </c>
      <c r="C8562" s="37">
        <v>0.8</v>
      </c>
    </row>
    <row r="8563" spans="1:3">
      <c r="A8563" s="20">
        <v>41996</v>
      </c>
      <c r="B8563" s="35" t="s">
        <v>373</v>
      </c>
      <c r="C8563" s="37">
        <v>0.1</v>
      </c>
    </row>
    <row r="8564" spans="1:3">
      <c r="A8564" s="20">
        <v>41996</v>
      </c>
      <c r="B8564" s="35" t="s">
        <v>374</v>
      </c>
      <c r="C8564" s="37">
        <v>-0.6</v>
      </c>
    </row>
    <row r="8565" spans="1:3">
      <c r="A8565" s="20">
        <v>41996</v>
      </c>
      <c r="B8565" s="35" t="s">
        <v>375</v>
      </c>
      <c r="C8565" s="37">
        <v>-1.8</v>
      </c>
    </row>
    <row r="8566" spans="1:3">
      <c r="A8566" s="20">
        <v>41996</v>
      </c>
      <c r="B8566" s="35" t="s">
        <v>376</v>
      </c>
      <c r="C8566" s="37">
        <v>-2.2999999999999998</v>
      </c>
    </row>
    <row r="8567" spans="1:3">
      <c r="A8567" s="20">
        <v>41996</v>
      </c>
      <c r="B8567" s="35" t="s">
        <v>377</v>
      </c>
      <c r="C8567" s="37">
        <v>-2.9</v>
      </c>
    </row>
    <row r="8568" spans="1:3">
      <c r="A8568" s="20">
        <v>41996</v>
      </c>
      <c r="B8568" s="35" t="s">
        <v>378</v>
      </c>
      <c r="C8568" s="37">
        <v>-3.4</v>
      </c>
    </row>
    <row r="8569" spans="1:3">
      <c r="A8569" s="20">
        <v>41996</v>
      </c>
      <c r="B8569" s="35" t="s">
        <v>379</v>
      </c>
      <c r="C8569" s="37">
        <v>-4</v>
      </c>
    </row>
    <row r="8570" spans="1:3">
      <c r="A8570" s="20">
        <v>41996</v>
      </c>
      <c r="B8570" s="35" t="s">
        <v>380</v>
      </c>
      <c r="C8570" s="37">
        <v>-4.4000000000000004</v>
      </c>
    </row>
    <row r="8571" spans="1:3">
      <c r="A8571" s="20">
        <v>41996</v>
      </c>
      <c r="B8571" s="35" t="s">
        <v>381</v>
      </c>
      <c r="C8571" s="37">
        <v>-4.9000000000000004</v>
      </c>
    </row>
    <row r="8572" spans="1:3">
      <c r="A8572" s="20">
        <v>41996</v>
      </c>
      <c r="B8572" s="35" t="s">
        <v>382</v>
      </c>
      <c r="C8572" s="37">
        <v>-5.2</v>
      </c>
    </row>
    <row r="8573" spans="1:3">
      <c r="A8573" s="20">
        <v>41996</v>
      </c>
      <c r="B8573" s="35" t="s">
        <v>383</v>
      </c>
      <c r="C8573" s="37">
        <v>-5</v>
      </c>
    </row>
    <row r="8574" spans="1:3">
      <c r="A8574" s="20">
        <v>41997</v>
      </c>
      <c r="B8574" s="35" t="s">
        <v>360</v>
      </c>
      <c r="C8574" s="37">
        <v>-5.8</v>
      </c>
    </row>
    <row r="8575" spans="1:3">
      <c r="A8575" s="20">
        <v>41997</v>
      </c>
      <c r="B8575" s="35" t="s">
        <v>361</v>
      </c>
      <c r="C8575" s="37">
        <v>-5.9</v>
      </c>
    </row>
    <row r="8576" spans="1:3">
      <c r="A8576" s="20">
        <v>41997</v>
      </c>
      <c r="B8576" s="35" t="s">
        <v>362</v>
      </c>
      <c r="C8576" s="37">
        <v>-6.5</v>
      </c>
    </row>
    <row r="8577" spans="1:3">
      <c r="A8577" s="20">
        <v>41997</v>
      </c>
      <c r="B8577" s="35" t="s">
        <v>363</v>
      </c>
      <c r="C8577" s="37">
        <v>-6.7</v>
      </c>
    </row>
    <row r="8578" spans="1:3">
      <c r="A8578" s="20">
        <v>41997</v>
      </c>
      <c r="B8578" s="35" t="s">
        <v>364</v>
      </c>
      <c r="C8578" s="37">
        <v>-6.5</v>
      </c>
    </row>
    <row r="8579" spans="1:3">
      <c r="A8579" s="20">
        <v>41997</v>
      </c>
      <c r="B8579" s="35" t="s">
        <v>365</v>
      </c>
      <c r="C8579" s="37">
        <v>-6.3</v>
      </c>
    </row>
    <row r="8580" spans="1:3">
      <c r="A8580" s="20">
        <v>41997</v>
      </c>
      <c r="B8580" s="35" t="s">
        <v>366</v>
      </c>
      <c r="C8580" s="37">
        <v>-6.3</v>
      </c>
    </row>
    <row r="8581" spans="1:3">
      <c r="A8581" s="20">
        <v>41997</v>
      </c>
      <c r="B8581" s="35" t="s">
        <v>367</v>
      </c>
      <c r="C8581" s="37">
        <v>-6.2</v>
      </c>
    </row>
    <row r="8582" spans="1:3">
      <c r="A8582" s="20">
        <v>41997</v>
      </c>
      <c r="B8582" s="35" t="s">
        <v>368</v>
      </c>
      <c r="C8582" s="37">
        <v>-6</v>
      </c>
    </row>
    <row r="8583" spans="1:3">
      <c r="A8583" s="20">
        <v>41997</v>
      </c>
      <c r="B8583" s="35" t="s">
        <v>369</v>
      </c>
      <c r="C8583" s="37">
        <v>-5.5</v>
      </c>
    </row>
    <row r="8584" spans="1:3">
      <c r="A8584" s="20">
        <v>41997</v>
      </c>
      <c r="B8584" s="35" t="s">
        <v>370</v>
      </c>
      <c r="C8584" s="37">
        <v>-4.4000000000000004</v>
      </c>
    </row>
    <row r="8585" spans="1:3">
      <c r="A8585" s="20">
        <v>41997</v>
      </c>
      <c r="B8585" s="35" t="s">
        <v>371</v>
      </c>
      <c r="C8585" s="37">
        <v>-3.6</v>
      </c>
    </row>
    <row r="8586" spans="1:3">
      <c r="A8586" s="20">
        <v>41997</v>
      </c>
      <c r="B8586" s="35" t="s">
        <v>372</v>
      </c>
      <c r="C8586" s="37">
        <v>-3.1</v>
      </c>
    </row>
    <row r="8587" spans="1:3">
      <c r="A8587" s="20">
        <v>41997</v>
      </c>
      <c r="B8587" s="35" t="s">
        <v>373</v>
      </c>
      <c r="C8587" s="37">
        <v>-2.8</v>
      </c>
    </row>
    <row r="8588" spans="1:3">
      <c r="A8588" s="20">
        <v>41997</v>
      </c>
      <c r="B8588" s="35" t="s">
        <v>374</v>
      </c>
      <c r="C8588" s="37">
        <v>-3.2</v>
      </c>
    </row>
    <row r="8589" spans="1:3">
      <c r="A8589" s="20">
        <v>41997</v>
      </c>
      <c r="B8589" s="35" t="s">
        <v>375</v>
      </c>
      <c r="C8589" s="37">
        <v>-4.3</v>
      </c>
    </row>
    <row r="8590" spans="1:3">
      <c r="A8590" s="20">
        <v>41997</v>
      </c>
      <c r="B8590" s="35" t="s">
        <v>376</v>
      </c>
      <c r="C8590" s="37">
        <v>-4</v>
      </c>
    </row>
    <row r="8591" spans="1:3">
      <c r="A8591" s="20">
        <v>41997</v>
      </c>
      <c r="B8591" s="35" t="s">
        <v>377</v>
      </c>
      <c r="C8591" s="37">
        <v>-4.7</v>
      </c>
    </row>
    <row r="8592" spans="1:3">
      <c r="A8592" s="20">
        <v>41997</v>
      </c>
      <c r="B8592" s="35" t="s">
        <v>378</v>
      </c>
      <c r="C8592" s="37">
        <v>-5.4</v>
      </c>
    </row>
    <row r="8593" spans="1:3">
      <c r="A8593" s="20">
        <v>41997</v>
      </c>
      <c r="B8593" s="35" t="s">
        <v>379</v>
      </c>
      <c r="C8593" s="37">
        <v>-4.3</v>
      </c>
    </row>
    <row r="8594" spans="1:3">
      <c r="A8594" s="20">
        <v>41997</v>
      </c>
      <c r="B8594" s="35" t="s">
        <v>380</v>
      </c>
      <c r="C8594" s="37">
        <v>-4.0999999999999996</v>
      </c>
    </row>
    <row r="8595" spans="1:3">
      <c r="A8595" s="20">
        <v>41997</v>
      </c>
      <c r="B8595" s="35" t="s">
        <v>381</v>
      </c>
      <c r="C8595" s="37">
        <v>-3.8</v>
      </c>
    </row>
    <row r="8596" spans="1:3">
      <c r="A8596" s="20">
        <v>41997</v>
      </c>
      <c r="B8596" s="35" t="s">
        <v>382</v>
      </c>
      <c r="C8596" s="37">
        <v>-4.3</v>
      </c>
    </row>
    <row r="8597" spans="1:3">
      <c r="A8597" s="20">
        <v>41997</v>
      </c>
      <c r="B8597" s="35" t="s">
        <v>383</v>
      </c>
      <c r="C8597" s="37">
        <v>-4.7</v>
      </c>
    </row>
    <row r="8598" spans="1:3">
      <c r="A8598" s="20">
        <v>41998</v>
      </c>
      <c r="B8598" s="35" t="s">
        <v>360</v>
      </c>
      <c r="C8598" s="37">
        <v>-4.7</v>
      </c>
    </row>
    <row r="8599" spans="1:3">
      <c r="A8599" s="20">
        <v>41998</v>
      </c>
      <c r="B8599" s="35" t="s">
        <v>361</v>
      </c>
      <c r="C8599" s="37">
        <v>-4.2</v>
      </c>
    </row>
    <row r="8600" spans="1:3">
      <c r="A8600" s="20">
        <v>41998</v>
      </c>
      <c r="B8600" s="35" t="s">
        <v>362</v>
      </c>
      <c r="C8600" s="37">
        <v>-4.3</v>
      </c>
    </row>
    <row r="8601" spans="1:3">
      <c r="A8601" s="20">
        <v>41998</v>
      </c>
      <c r="B8601" s="35" t="s">
        <v>363</v>
      </c>
      <c r="C8601" s="37">
        <v>-4</v>
      </c>
    </row>
    <row r="8602" spans="1:3">
      <c r="A8602" s="20">
        <v>41998</v>
      </c>
      <c r="B8602" s="35" t="s">
        <v>364</v>
      </c>
      <c r="C8602" s="37">
        <v>-4.3</v>
      </c>
    </row>
    <row r="8603" spans="1:3">
      <c r="A8603" s="20">
        <v>41998</v>
      </c>
      <c r="B8603" s="35" t="s">
        <v>365</v>
      </c>
      <c r="C8603" s="37">
        <v>-4.5</v>
      </c>
    </row>
    <row r="8604" spans="1:3">
      <c r="A8604" s="20">
        <v>41998</v>
      </c>
      <c r="B8604" s="35" t="s">
        <v>366</v>
      </c>
      <c r="C8604" s="37">
        <v>-4.9000000000000004</v>
      </c>
    </row>
    <row r="8605" spans="1:3">
      <c r="A8605" s="20">
        <v>41998</v>
      </c>
      <c r="B8605" s="35" t="s">
        <v>367</v>
      </c>
      <c r="C8605" s="37">
        <v>-4.7</v>
      </c>
    </row>
    <row r="8606" spans="1:3">
      <c r="A8606" s="20">
        <v>41998</v>
      </c>
      <c r="B8606" s="35" t="s">
        <v>368</v>
      </c>
      <c r="C8606" s="37">
        <v>-3.9</v>
      </c>
    </row>
    <row r="8607" spans="1:3">
      <c r="A8607" s="20">
        <v>41998</v>
      </c>
      <c r="B8607" s="35" t="s">
        <v>369</v>
      </c>
      <c r="C8607" s="37">
        <v>-3.5</v>
      </c>
    </row>
    <row r="8608" spans="1:3">
      <c r="A8608" s="20">
        <v>41998</v>
      </c>
      <c r="B8608" s="35" t="s">
        <v>370</v>
      </c>
      <c r="C8608" s="37">
        <v>-3.1</v>
      </c>
    </row>
    <row r="8609" spans="1:3">
      <c r="A8609" s="20">
        <v>41998</v>
      </c>
      <c r="B8609" s="35" t="s">
        <v>371</v>
      </c>
      <c r="C8609" s="37">
        <v>-2</v>
      </c>
    </row>
    <row r="8610" spans="1:3">
      <c r="A8610" s="20">
        <v>41998</v>
      </c>
      <c r="B8610" s="35" t="s">
        <v>372</v>
      </c>
      <c r="C8610" s="37">
        <v>-2</v>
      </c>
    </row>
    <row r="8611" spans="1:3">
      <c r="A8611" s="20">
        <v>41998</v>
      </c>
      <c r="B8611" s="35" t="s">
        <v>373</v>
      </c>
      <c r="C8611" s="37">
        <v>-2.4</v>
      </c>
    </row>
    <row r="8612" spans="1:3">
      <c r="A8612" s="20">
        <v>41998</v>
      </c>
      <c r="B8612" s="35" t="s">
        <v>374</v>
      </c>
      <c r="C8612" s="37">
        <v>-2.8</v>
      </c>
    </row>
    <row r="8613" spans="1:3">
      <c r="A8613" s="20">
        <v>41998</v>
      </c>
      <c r="B8613" s="35" t="s">
        <v>375</v>
      </c>
      <c r="C8613" s="37">
        <v>-3.7</v>
      </c>
    </row>
    <row r="8614" spans="1:3">
      <c r="A8614" s="20">
        <v>41998</v>
      </c>
      <c r="B8614" s="35" t="s">
        <v>376</v>
      </c>
      <c r="C8614" s="37">
        <v>-3.9</v>
      </c>
    </row>
    <row r="8615" spans="1:3">
      <c r="A8615" s="20">
        <v>41998</v>
      </c>
      <c r="B8615" s="35" t="s">
        <v>377</v>
      </c>
      <c r="C8615" s="37">
        <v>-4.3</v>
      </c>
    </row>
    <row r="8616" spans="1:3">
      <c r="A8616" s="20">
        <v>41998</v>
      </c>
      <c r="B8616" s="35" t="s">
        <v>378</v>
      </c>
      <c r="C8616" s="37">
        <v>-4.9000000000000004</v>
      </c>
    </row>
    <row r="8617" spans="1:3">
      <c r="A8617" s="20">
        <v>41998</v>
      </c>
      <c r="B8617" s="35" t="s">
        <v>379</v>
      </c>
      <c r="C8617" s="37">
        <v>-4.9000000000000004</v>
      </c>
    </row>
    <row r="8618" spans="1:3">
      <c r="A8618" s="20">
        <v>41998</v>
      </c>
      <c r="B8618" s="35" t="s">
        <v>380</v>
      </c>
      <c r="C8618" s="37">
        <v>-6.1</v>
      </c>
    </row>
    <row r="8619" spans="1:3">
      <c r="A8619" s="20">
        <v>41998</v>
      </c>
      <c r="B8619" s="35" t="s">
        <v>381</v>
      </c>
      <c r="C8619" s="37">
        <v>-8</v>
      </c>
    </row>
    <row r="8620" spans="1:3">
      <c r="A8620" s="20">
        <v>41998</v>
      </c>
      <c r="B8620" s="35" t="s">
        <v>382</v>
      </c>
      <c r="C8620" s="37">
        <v>-9.6</v>
      </c>
    </row>
    <row r="8621" spans="1:3">
      <c r="A8621" s="20">
        <v>41998</v>
      </c>
      <c r="B8621" s="35" t="s">
        <v>383</v>
      </c>
      <c r="C8621" s="37">
        <v>-11</v>
      </c>
    </row>
    <row r="8622" spans="1:3">
      <c r="A8622" s="20">
        <v>41999</v>
      </c>
      <c r="B8622" s="35" t="s">
        <v>360</v>
      </c>
      <c r="C8622" s="37">
        <v>-11.7</v>
      </c>
    </row>
    <row r="8623" spans="1:3">
      <c r="A8623" s="20">
        <v>41999</v>
      </c>
      <c r="B8623" s="35" t="s">
        <v>361</v>
      </c>
      <c r="C8623" s="37">
        <v>-12.5</v>
      </c>
    </row>
    <row r="8624" spans="1:3">
      <c r="A8624" s="20">
        <v>41999</v>
      </c>
      <c r="B8624" s="35" t="s">
        <v>362</v>
      </c>
      <c r="C8624" s="37">
        <v>-13.6</v>
      </c>
    </row>
    <row r="8625" spans="1:3">
      <c r="A8625" s="20">
        <v>41999</v>
      </c>
      <c r="B8625" s="35" t="s">
        <v>363</v>
      </c>
      <c r="C8625" s="37">
        <v>-13.6</v>
      </c>
    </row>
    <row r="8626" spans="1:3">
      <c r="A8626" s="20">
        <v>41999</v>
      </c>
      <c r="B8626" s="35" t="s">
        <v>364</v>
      </c>
      <c r="C8626" s="37">
        <v>-13.7</v>
      </c>
    </row>
    <row r="8627" spans="1:3">
      <c r="A8627" s="20">
        <v>41999</v>
      </c>
      <c r="B8627" s="35" t="s">
        <v>365</v>
      </c>
      <c r="C8627" s="37">
        <v>-14.1</v>
      </c>
    </row>
    <row r="8628" spans="1:3">
      <c r="A8628" s="20">
        <v>41999</v>
      </c>
      <c r="B8628" s="35" t="s">
        <v>366</v>
      </c>
      <c r="C8628" s="37">
        <v>-14.5</v>
      </c>
    </row>
    <row r="8629" spans="1:3">
      <c r="A8629" s="20">
        <v>41999</v>
      </c>
      <c r="B8629" s="35" t="s">
        <v>367</v>
      </c>
      <c r="C8629" s="37">
        <v>-13.7</v>
      </c>
    </row>
    <row r="8630" spans="1:3">
      <c r="A8630" s="20">
        <v>41999</v>
      </c>
      <c r="B8630" s="35" t="s">
        <v>368</v>
      </c>
      <c r="C8630" s="37">
        <v>-13.2</v>
      </c>
    </row>
    <row r="8631" spans="1:3">
      <c r="A8631" s="20">
        <v>41999</v>
      </c>
      <c r="B8631" s="35" t="s">
        <v>369</v>
      </c>
      <c r="C8631" s="37">
        <v>-11</v>
      </c>
    </row>
    <row r="8632" spans="1:3">
      <c r="A8632" s="20">
        <v>41999</v>
      </c>
      <c r="B8632" s="35" t="s">
        <v>370</v>
      </c>
      <c r="C8632" s="37">
        <v>-7.3</v>
      </c>
    </row>
    <row r="8633" spans="1:3">
      <c r="A8633" s="20">
        <v>41999</v>
      </c>
      <c r="B8633" s="35" t="s">
        <v>371</v>
      </c>
      <c r="C8633" s="37">
        <v>-4.8</v>
      </c>
    </row>
    <row r="8634" spans="1:3">
      <c r="A8634" s="20">
        <v>41999</v>
      </c>
      <c r="B8634" s="35" t="s">
        <v>372</v>
      </c>
      <c r="C8634" s="37">
        <v>-2.8</v>
      </c>
    </row>
    <row r="8635" spans="1:3">
      <c r="A8635" s="20">
        <v>41999</v>
      </c>
      <c r="B8635" s="35" t="s">
        <v>373</v>
      </c>
      <c r="C8635" s="37">
        <v>-2.6</v>
      </c>
    </row>
    <row r="8636" spans="1:3">
      <c r="A8636" s="20">
        <v>41999</v>
      </c>
      <c r="B8636" s="35" t="s">
        <v>374</v>
      </c>
      <c r="C8636" s="37">
        <v>-2.7</v>
      </c>
    </row>
    <row r="8637" spans="1:3">
      <c r="A8637" s="20">
        <v>41999</v>
      </c>
      <c r="B8637" s="35" t="s">
        <v>375</v>
      </c>
      <c r="C8637" s="37">
        <v>-4.4000000000000004</v>
      </c>
    </row>
    <row r="8638" spans="1:3">
      <c r="A8638" s="20">
        <v>41999</v>
      </c>
      <c r="B8638" s="35" t="s">
        <v>376</v>
      </c>
      <c r="C8638" s="37">
        <v>-6</v>
      </c>
    </row>
    <row r="8639" spans="1:3">
      <c r="A8639" s="20">
        <v>41999</v>
      </c>
      <c r="B8639" s="35" t="s">
        <v>377</v>
      </c>
      <c r="C8639" s="37">
        <v>-7.8</v>
      </c>
    </row>
    <row r="8640" spans="1:3">
      <c r="A8640" s="20">
        <v>41999</v>
      </c>
      <c r="B8640" s="35" t="s">
        <v>378</v>
      </c>
      <c r="C8640" s="37">
        <v>-9.3000000000000007</v>
      </c>
    </row>
    <row r="8641" spans="1:3">
      <c r="A8641" s="20">
        <v>41999</v>
      </c>
      <c r="B8641" s="35" t="s">
        <v>379</v>
      </c>
      <c r="C8641" s="37">
        <v>-9.8000000000000007</v>
      </c>
    </row>
    <row r="8642" spans="1:3">
      <c r="A8642" s="20">
        <v>41999</v>
      </c>
      <c r="B8642" s="35" t="s">
        <v>380</v>
      </c>
      <c r="C8642" s="37">
        <v>-10.4</v>
      </c>
    </row>
    <row r="8643" spans="1:3">
      <c r="A8643" s="20">
        <v>41999</v>
      </c>
      <c r="B8643" s="35" t="s">
        <v>381</v>
      </c>
      <c r="C8643" s="37">
        <v>-10.8</v>
      </c>
    </row>
    <row r="8644" spans="1:3">
      <c r="A8644" s="20">
        <v>41999</v>
      </c>
      <c r="B8644" s="35" t="s">
        <v>382</v>
      </c>
      <c r="C8644" s="37">
        <v>-11.7</v>
      </c>
    </row>
    <row r="8645" spans="1:3">
      <c r="A8645" s="20">
        <v>41999</v>
      </c>
      <c r="B8645" s="35" t="s">
        <v>383</v>
      </c>
      <c r="C8645" s="37">
        <v>-12.2</v>
      </c>
    </row>
    <row r="8646" spans="1:3">
      <c r="A8646" s="20">
        <v>42000</v>
      </c>
      <c r="B8646" s="35" t="s">
        <v>360</v>
      </c>
      <c r="C8646" s="37">
        <v>-11.9</v>
      </c>
    </row>
    <row r="8647" spans="1:3">
      <c r="A8647" s="20">
        <v>42000</v>
      </c>
      <c r="B8647" s="35" t="s">
        <v>361</v>
      </c>
      <c r="C8647" s="37">
        <v>-12.9</v>
      </c>
    </row>
    <row r="8648" spans="1:3">
      <c r="A8648" s="20">
        <v>42000</v>
      </c>
      <c r="B8648" s="35" t="s">
        <v>362</v>
      </c>
      <c r="C8648" s="37">
        <v>-13.4</v>
      </c>
    </row>
    <row r="8649" spans="1:3">
      <c r="A8649" s="20">
        <v>42000</v>
      </c>
      <c r="B8649" s="35" t="s">
        <v>363</v>
      </c>
      <c r="C8649" s="37">
        <v>-13</v>
      </c>
    </row>
    <row r="8650" spans="1:3">
      <c r="A8650" s="20">
        <v>42000</v>
      </c>
      <c r="B8650" s="35" t="s">
        <v>364</v>
      </c>
      <c r="C8650" s="37">
        <v>-12.3</v>
      </c>
    </row>
    <row r="8651" spans="1:3">
      <c r="A8651" s="20">
        <v>42000</v>
      </c>
      <c r="B8651" s="35" t="s">
        <v>365</v>
      </c>
      <c r="C8651" s="37">
        <v>-13.7</v>
      </c>
    </row>
    <row r="8652" spans="1:3">
      <c r="A8652" s="20">
        <v>42000</v>
      </c>
      <c r="B8652" s="35" t="s">
        <v>366</v>
      </c>
      <c r="C8652" s="37">
        <v>-14.2</v>
      </c>
    </row>
    <row r="8653" spans="1:3">
      <c r="A8653" s="20">
        <v>42000</v>
      </c>
      <c r="B8653" s="35" t="s">
        <v>367</v>
      </c>
      <c r="C8653" s="37">
        <v>-12.1</v>
      </c>
    </row>
    <row r="8654" spans="1:3">
      <c r="A8654" s="20">
        <v>42000</v>
      </c>
      <c r="B8654" s="35" t="s">
        <v>368</v>
      </c>
      <c r="C8654" s="37">
        <v>-9</v>
      </c>
    </row>
    <row r="8655" spans="1:3">
      <c r="A8655" s="20">
        <v>42000</v>
      </c>
      <c r="B8655" s="35" t="s">
        <v>369</v>
      </c>
      <c r="C8655" s="37">
        <v>-6.6</v>
      </c>
    </row>
    <row r="8656" spans="1:3">
      <c r="A8656" s="20">
        <v>42000</v>
      </c>
      <c r="B8656" s="35" t="s">
        <v>370</v>
      </c>
      <c r="C8656" s="37">
        <v>-6.5</v>
      </c>
    </row>
    <row r="8657" spans="1:3">
      <c r="A8657" s="20">
        <v>42000</v>
      </c>
      <c r="B8657" s="35" t="s">
        <v>371</v>
      </c>
      <c r="C8657" s="37">
        <v>-4.0999999999999996</v>
      </c>
    </row>
    <row r="8658" spans="1:3">
      <c r="A8658" s="20">
        <v>42000</v>
      </c>
      <c r="B8658" s="35" t="s">
        <v>372</v>
      </c>
      <c r="C8658" s="37">
        <v>-2.1</v>
      </c>
    </row>
    <row r="8659" spans="1:3">
      <c r="A8659" s="20">
        <v>42000</v>
      </c>
      <c r="B8659" s="35" t="s">
        <v>373</v>
      </c>
      <c r="C8659" s="37">
        <v>-2</v>
      </c>
    </row>
    <row r="8660" spans="1:3">
      <c r="A8660" s="20">
        <v>42000</v>
      </c>
      <c r="B8660" s="35" t="s">
        <v>374</v>
      </c>
      <c r="C8660" s="37">
        <v>-2.6</v>
      </c>
    </row>
    <row r="8661" spans="1:3">
      <c r="A8661" s="20">
        <v>42000</v>
      </c>
      <c r="B8661" s="35" t="s">
        <v>375</v>
      </c>
      <c r="C8661" s="37">
        <v>-2.7</v>
      </c>
    </row>
    <row r="8662" spans="1:3">
      <c r="A8662" s="20">
        <v>42000</v>
      </c>
      <c r="B8662" s="35" t="s">
        <v>376</v>
      </c>
      <c r="C8662" s="37">
        <v>-3.5</v>
      </c>
    </row>
    <row r="8663" spans="1:3">
      <c r="A8663" s="20">
        <v>42000</v>
      </c>
      <c r="B8663" s="35" t="s">
        <v>377</v>
      </c>
      <c r="C8663" s="37">
        <v>-4.2</v>
      </c>
    </row>
    <row r="8664" spans="1:3">
      <c r="A8664" s="20">
        <v>42000</v>
      </c>
      <c r="B8664" s="35" t="s">
        <v>378</v>
      </c>
      <c r="C8664" s="37">
        <v>-5.6</v>
      </c>
    </row>
    <row r="8665" spans="1:3">
      <c r="A8665" s="20">
        <v>42000</v>
      </c>
      <c r="B8665" s="35" t="s">
        <v>379</v>
      </c>
      <c r="C8665" s="37">
        <v>-6.3</v>
      </c>
    </row>
    <row r="8666" spans="1:3">
      <c r="A8666" s="20">
        <v>42000</v>
      </c>
      <c r="B8666" s="35" t="s">
        <v>380</v>
      </c>
      <c r="C8666" s="37">
        <v>-6.7</v>
      </c>
    </row>
    <row r="8667" spans="1:3">
      <c r="A8667" s="20">
        <v>42000</v>
      </c>
      <c r="B8667" s="35" t="s">
        <v>381</v>
      </c>
      <c r="C8667" s="37">
        <v>-7.1</v>
      </c>
    </row>
    <row r="8668" spans="1:3">
      <c r="A8668" s="20">
        <v>42000</v>
      </c>
      <c r="B8668" s="35" t="s">
        <v>382</v>
      </c>
      <c r="C8668" s="37">
        <v>-6.6</v>
      </c>
    </row>
    <row r="8669" spans="1:3">
      <c r="A8669" s="20">
        <v>42000</v>
      </c>
      <c r="B8669" s="35" t="s">
        <v>383</v>
      </c>
      <c r="C8669" s="37">
        <v>-7.3</v>
      </c>
    </row>
    <row r="8670" spans="1:3">
      <c r="A8670" s="20">
        <v>42001</v>
      </c>
      <c r="B8670" s="35" t="s">
        <v>360</v>
      </c>
      <c r="C8670" s="37">
        <v>-8.9</v>
      </c>
    </row>
    <row r="8671" spans="1:3">
      <c r="A8671" s="20">
        <v>42001</v>
      </c>
      <c r="B8671" s="35" t="s">
        <v>361</v>
      </c>
      <c r="C8671" s="37">
        <v>-9.1999999999999993</v>
      </c>
    </row>
    <row r="8672" spans="1:3">
      <c r="A8672" s="20">
        <v>42001</v>
      </c>
      <c r="B8672" s="35" t="s">
        <v>362</v>
      </c>
      <c r="C8672" s="37">
        <v>-9.5</v>
      </c>
    </row>
    <row r="8673" spans="1:3">
      <c r="A8673" s="20">
        <v>42001</v>
      </c>
      <c r="B8673" s="35" t="s">
        <v>363</v>
      </c>
      <c r="C8673" s="37">
        <v>-11.6</v>
      </c>
    </row>
    <row r="8674" spans="1:3">
      <c r="A8674" s="20">
        <v>42001</v>
      </c>
      <c r="B8674" s="35" t="s">
        <v>364</v>
      </c>
      <c r="C8674" s="37">
        <v>-12.1</v>
      </c>
    </row>
    <row r="8675" spans="1:3">
      <c r="A8675" s="20">
        <v>42001</v>
      </c>
      <c r="B8675" s="35" t="s">
        <v>365</v>
      </c>
      <c r="C8675" s="37">
        <v>-11.7</v>
      </c>
    </row>
    <row r="8676" spans="1:3">
      <c r="A8676" s="20">
        <v>42001</v>
      </c>
      <c r="B8676" s="35" t="s">
        <v>366</v>
      </c>
      <c r="C8676" s="37">
        <v>-12.4</v>
      </c>
    </row>
    <row r="8677" spans="1:3">
      <c r="A8677" s="20">
        <v>42001</v>
      </c>
      <c r="B8677" s="35" t="s">
        <v>367</v>
      </c>
      <c r="C8677" s="37">
        <v>-11.6</v>
      </c>
    </row>
    <row r="8678" spans="1:3">
      <c r="A8678" s="20">
        <v>42001</v>
      </c>
      <c r="B8678" s="35" t="s">
        <v>368</v>
      </c>
      <c r="C8678" s="37">
        <v>-11.4</v>
      </c>
    </row>
    <row r="8679" spans="1:3">
      <c r="A8679" s="20">
        <v>42001</v>
      </c>
      <c r="B8679" s="35" t="s">
        <v>369</v>
      </c>
      <c r="C8679" s="37">
        <v>-8.4</v>
      </c>
    </row>
    <row r="8680" spans="1:3">
      <c r="A8680" s="20">
        <v>42001</v>
      </c>
      <c r="B8680" s="35" t="s">
        <v>370</v>
      </c>
      <c r="C8680" s="37">
        <v>-3</v>
      </c>
    </row>
    <row r="8681" spans="1:3">
      <c r="A8681" s="20">
        <v>42001</v>
      </c>
      <c r="B8681" s="35" t="s">
        <v>371</v>
      </c>
      <c r="C8681" s="37">
        <v>-3.1</v>
      </c>
    </row>
    <row r="8682" spans="1:3">
      <c r="A8682" s="20">
        <v>42001</v>
      </c>
      <c r="B8682" s="35" t="s">
        <v>372</v>
      </c>
      <c r="C8682" s="37">
        <v>-3.9</v>
      </c>
    </row>
    <row r="8683" spans="1:3">
      <c r="A8683" s="20">
        <v>42001</v>
      </c>
      <c r="B8683" s="35" t="s">
        <v>373</v>
      </c>
      <c r="C8683" s="37">
        <v>-4.0999999999999996</v>
      </c>
    </row>
    <row r="8684" spans="1:3">
      <c r="A8684" s="20">
        <v>42001</v>
      </c>
      <c r="B8684" s="35" t="s">
        <v>374</v>
      </c>
      <c r="C8684" s="37">
        <v>-4.0999999999999996</v>
      </c>
    </row>
    <row r="8685" spans="1:3">
      <c r="A8685" s="20">
        <v>42001</v>
      </c>
      <c r="B8685" s="35" t="s">
        <v>375</v>
      </c>
      <c r="C8685" s="37">
        <v>-4.8</v>
      </c>
    </row>
    <row r="8686" spans="1:3">
      <c r="A8686" s="20">
        <v>42001</v>
      </c>
      <c r="B8686" s="35" t="s">
        <v>376</v>
      </c>
      <c r="C8686" s="37">
        <v>-5.2</v>
      </c>
    </row>
    <row r="8687" spans="1:3">
      <c r="A8687" s="20">
        <v>42001</v>
      </c>
      <c r="B8687" s="35" t="s">
        <v>377</v>
      </c>
      <c r="C8687" s="37">
        <v>-7.9</v>
      </c>
    </row>
    <row r="8688" spans="1:3">
      <c r="A8688" s="20">
        <v>42001</v>
      </c>
      <c r="B8688" s="35" t="s">
        <v>378</v>
      </c>
      <c r="C8688" s="37">
        <v>-9.6999999999999993</v>
      </c>
    </row>
    <row r="8689" spans="1:3">
      <c r="A8689" s="20">
        <v>42001</v>
      </c>
      <c r="B8689" s="35" t="s">
        <v>379</v>
      </c>
      <c r="C8689" s="37">
        <v>-10.9</v>
      </c>
    </row>
    <row r="8690" spans="1:3">
      <c r="A8690" s="20">
        <v>42001</v>
      </c>
      <c r="B8690" s="35" t="s">
        <v>380</v>
      </c>
      <c r="C8690" s="37">
        <v>-12.1</v>
      </c>
    </row>
    <row r="8691" spans="1:3">
      <c r="A8691" s="20">
        <v>42001</v>
      </c>
      <c r="B8691" s="35" t="s">
        <v>381</v>
      </c>
      <c r="C8691" s="37">
        <v>-11.8</v>
      </c>
    </row>
    <row r="8692" spans="1:3">
      <c r="A8692" s="20">
        <v>42001</v>
      </c>
      <c r="B8692" s="35" t="s">
        <v>382</v>
      </c>
      <c r="C8692" s="37">
        <v>-12</v>
      </c>
    </row>
    <row r="8693" spans="1:3">
      <c r="A8693" s="20">
        <v>42001</v>
      </c>
      <c r="B8693" s="35" t="s">
        <v>383</v>
      </c>
      <c r="C8693" s="37">
        <v>-13.2</v>
      </c>
    </row>
    <row r="8694" spans="1:3">
      <c r="A8694" s="20">
        <v>42002</v>
      </c>
      <c r="B8694" s="35" t="s">
        <v>360</v>
      </c>
      <c r="C8694" s="37">
        <v>-13.1</v>
      </c>
    </row>
    <row r="8695" spans="1:3">
      <c r="A8695" s="20">
        <v>42002</v>
      </c>
      <c r="B8695" s="35" t="s">
        <v>361</v>
      </c>
      <c r="C8695" s="37">
        <v>-13.6</v>
      </c>
    </row>
    <row r="8696" spans="1:3">
      <c r="A8696" s="20">
        <v>42002</v>
      </c>
      <c r="B8696" s="35" t="s">
        <v>362</v>
      </c>
      <c r="C8696" s="37">
        <v>-14</v>
      </c>
    </row>
    <row r="8697" spans="1:3">
      <c r="A8697" s="20">
        <v>42002</v>
      </c>
      <c r="B8697" s="35" t="s">
        <v>363</v>
      </c>
      <c r="C8697" s="37">
        <v>-14.8</v>
      </c>
    </row>
    <row r="8698" spans="1:3">
      <c r="A8698" s="20">
        <v>42002</v>
      </c>
      <c r="B8698" s="35" t="s">
        <v>364</v>
      </c>
      <c r="C8698" s="37">
        <v>-15.3</v>
      </c>
    </row>
    <row r="8699" spans="1:3">
      <c r="A8699" s="20">
        <v>42002</v>
      </c>
      <c r="B8699" s="35" t="s">
        <v>365</v>
      </c>
      <c r="C8699" s="37">
        <v>-15.5</v>
      </c>
    </row>
    <row r="8700" spans="1:3">
      <c r="A8700" s="20">
        <v>42002</v>
      </c>
      <c r="B8700" s="35" t="s">
        <v>366</v>
      </c>
      <c r="C8700" s="37">
        <v>-15.7</v>
      </c>
    </row>
    <row r="8701" spans="1:3">
      <c r="A8701" s="20">
        <v>42002</v>
      </c>
      <c r="B8701" s="35" t="s">
        <v>367</v>
      </c>
      <c r="C8701" s="37">
        <v>-14.5</v>
      </c>
    </row>
    <row r="8702" spans="1:3">
      <c r="A8702" s="20">
        <v>42002</v>
      </c>
      <c r="B8702" s="35" t="s">
        <v>368</v>
      </c>
      <c r="C8702" s="37">
        <v>-11.3</v>
      </c>
    </row>
    <row r="8703" spans="1:3">
      <c r="A8703" s="20">
        <v>42002</v>
      </c>
      <c r="B8703" s="35" t="s">
        <v>369</v>
      </c>
      <c r="C8703" s="37">
        <v>-9.9</v>
      </c>
    </row>
    <row r="8704" spans="1:3">
      <c r="A8704" s="20">
        <v>42002</v>
      </c>
      <c r="B8704" s="35" t="s">
        <v>370</v>
      </c>
      <c r="C8704" s="37">
        <v>-7.2</v>
      </c>
    </row>
    <row r="8705" spans="1:3">
      <c r="A8705" s="20">
        <v>42002</v>
      </c>
      <c r="B8705" s="35" t="s">
        <v>371</v>
      </c>
      <c r="C8705" s="37">
        <v>-9.1</v>
      </c>
    </row>
    <row r="8706" spans="1:3">
      <c r="A8706" s="20">
        <v>42002</v>
      </c>
      <c r="B8706" s="35" t="s">
        <v>372</v>
      </c>
      <c r="C8706" s="37">
        <v>-7.2</v>
      </c>
    </row>
    <row r="8707" spans="1:3">
      <c r="A8707" s="20">
        <v>42002</v>
      </c>
      <c r="B8707" s="35" t="s">
        <v>373</v>
      </c>
      <c r="C8707" s="37">
        <v>-5.9</v>
      </c>
    </row>
    <row r="8708" spans="1:3">
      <c r="A8708" s="20">
        <v>42002</v>
      </c>
      <c r="B8708" s="35" t="s">
        <v>374</v>
      </c>
      <c r="C8708" s="37">
        <v>-5.6</v>
      </c>
    </row>
    <row r="8709" spans="1:3">
      <c r="A8709" s="20">
        <v>42002</v>
      </c>
      <c r="B8709" s="35" t="s">
        <v>375</v>
      </c>
      <c r="C8709" s="37">
        <v>-6.8</v>
      </c>
    </row>
    <row r="8710" spans="1:3">
      <c r="A8710" s="20">
        <v>42002</v>
      </c>
      <c r="B8710" s="35" t="s">
        <v>376</v>
      </c>
      <c r="C8710" s="37">
        <v>-8.1</v>
      </c>
    </row>
    <row r="8711" spans="1:3">
      <c r="A8711" s="20">
        <v>42002</v>
      </c>
      <c r="B8711" s="35" t="s">
        <v>377</v>
      </c>
      <c r="C8711" s="37">
        <v>-8.4</v>
      </c>
    </row>
    <row r="8712" spans="1:3">
      <c r="A8712" s="20">
        <v>42002</v>
      </c>
      <c r="B8712" s="35" t="s">
        <v>378</v>
      </c>
      <c r="C8712" s="37">
        <v>-9.8000000000000007</v>
      </c>
    </row>
    <row r="8713" spans="1:3">
      <c r="A8713" s="20">
        <v>42002</v>
      </c>
      <c r="B8713" s="35" t="s">
        <v>379</v>
      </c>
      <c r="C8713" s="37">
        <v>-10.6</v>
      </c>
    </row>
    <row r="8714" spans="1:3">
      <c r="A8714" s="20">
        <v>42002</v>
      </c>
      <c r="B8714" s="35" t="s">
        <v>380</v>
      </c>
      <c r="C8714" s="37">
        <v>-10.9</v>
      </c>
    </row>
    <row r="8715" spans="1:3">
      <c r="A8715" s="20">
        <v>42002</v>
      </c>
      <c r="B8715" s="35" t="s">
        <v>381</v>
      </c>
      <c r="C8715" s="37">
        <v>-11.4</v>
      </c>
    </row>
    <row r="8716" spans="1:3">
      <c r="A8716" s="20">
        <v>42002</v>
      </c>
      <c r="B8716" s="35" t="s">
        <v>382</v>
      </c>
      <c r="C8716" s="37">
        <v>-11.7</v>
      </c>
    </row>
    <row r="8717" spans="1:3">
      <c r="A8717" s="20">
        <v>42002</v>
      </c>
      <c r="B8717" s="35" t="s">
        <v>383</v>
      </c>
      <c r="C8717" s="37">
        <v>-12.4</v>
      </c>
    </row>
    <row r="8718" spans="1:3">
      <c r="A8718" s="20">
        <v>42003</v>
      </c>
      <c r="B8718" s="35" t="s">
        <v>360</v>
      </c>
      <c r="C8718" s="37">
        <v>-12.6</v>
      </c>
    </row>
    <row r="8719" spans="1:3">
      <c r="A8719" s="20">
        <v>42003</v>
      </c>
      <c r="B8719" s="35" t="s">
        <v>361</v>
      </c>
      <c r="C8719" s="37">
        <v>-12.7</v>
      </c>
    </row>
    <row r="8720" spans="1:3">
      <c r="A8720" s="20">
        <v>42003</v>
      </c>
      <c r="B8720" s="35" t="s">
        <v>362</v>
      </c>
      <c r="C8720" s="37">
        <v>-12.7</v>
      </c>
    </row>
    <row r="8721" spans="1:3">
      <c r="A8721" s="20">
        <v>42003</v>
      </c>
      <c r="B8721" s="35" t="s">
        <v>363</v>
      </c>
      <c r="C8721" s="37">
        <v>-13.4</v>
      </c>
    </row>
    <row r="8722" spans="1:3">
      <c r="A8722" s="20">
        <v>42003</v>
      </c>
      <c r="B8722" s="35" t="s">
        <v>364</v>
      </c>
      <c r="C8722" s="37">
        <v>-14</v>
      </c>
    </row>
    <row r="8723" spans="1:3">
      <c r="A8723" s="20">
        <v>42003</v>
      </c>
      <c r="B8723" s="35" t="s">
        <v>365</v>
      </c>
      <c r="C8723" s="37">
        <v>-14.5</v>
      </c>
    </row>
    <row r="8724" spans="1:3">
      <c r="A8724" s="20">
        <v>42003</v>
      </c>
      <c r="B8724" s="35" t="s">
        <v>366</v>
      </c>
      <c r="C8724" s="37">
        <v>-15</v>
      </c>
    </row>
    <row r="8725" spans="1:3">
      <c r="A8725" s="20">
        <v>42003</v>
      </c>
      <c r="B8725" s="35" t="s">
        <v>367</v>
      </c>
      <c r="C8725" s="37">
        <v>-14.1</v>
      </c>
    </row>
    <row r="8726" spans="1:3">
      <c r="A8726" s="20">
        <v>42003</v>
      </c>
      <c r="B8726" s="35" t="s">
        <v>368</v>
      </c>
      <c r="C8726" s="37">
        <v>-14.2</v>
      </c>
    </row>
    <row r="8727" spans="1:3">
      <c r="A8727" s="20">
        <v>42003</v>
      </c>
      <c r="B8727" s="35" t="s">
        <v>369</v>
      </c>
      <c r="C8727" s="37">
        <v>-10.6</v>
      </c>
    </row>
    <row r="8728" spans="1:3">
      <c r="A8728" s="20">
        <v>42003</v>
      </c>
      <c r="B8728" s="35" t="s">
        <v>370</v>
      </c>
      <c r="C8728" s="37">
        <v>-7.4</v>
      </c>
    </row>
    <row r="8729" spans="1:3">
      <c r="A8729" s="20">
        <v>42003</v>
      </c>
      <c r="B8729" s="35" t="s">
        <v>371</v>
      </c>
      <c r="C8729" s="37">
        <v>-6.4</v>
      </c>
    </row>
    <row r="8730" spans="1:3">
      <c r="A8730" s="20">
        <v>42003</v>
      </c>
      <c r="B8730" s="35" t="s">
        <v>372</v>
      </c>
      <c r="C8730" s="37">
        <v>-5.7</v>
      </c>
    </row>
    <row r="8731" spans="1:3">
      <c r="A8731" s="20">
        <v>42003</v>
      </c>
      <c r="B8731" s="35" t="s">
        <v>373</v>
      </c>
      <c r="C8731" s="37">
        <v>-3.6</v>
      </c>
    </row>
    <row r="8732" spans="1:3">
      <c r="A8732" s="20">
        <v>42003</v>
      </c>
      <c r="B8732" s="35" t="s">
        <v>374</v>
      </c>
      <c r="C8732" s="37">
        <v>-3.6</v>
      </c>
    </row>
    <row r="8733" spans="1:3">
      <c r="A8733" s="20">
        <v>42003</v>
      </c>
      <c r="B8733" s="35" t="s">
        <v>375</v>
      </c>
      <c r="C8733" s="37">
        <v>-4.3</v>
      </c>
    </row>
    <row r="8734" spans="1:3">
      <c r="A8734" s="20">
        <v>42003</v>
      </c>
      <c r="B8734" s="35" t="s">
        <v>376</v>
      </c>
      <c r="C8734" s="37">
        <v>-5.4</v>
      </c>
    </row>
    <row r="8735" spans="1:3">
      <c r="A8735" s="20">
        <v>42003</v>
      </c>
      <c r="B8735" s="35" t="s">
        <v>377</v>
      </c>
      <c r="C8735" s="37">
        <v>-6</v>
      </c>
    </row>
    <row r="8736" spans="1:3">
      <c r="A8736" s="20">
        <v>42003</v>
      </c>
      <c r="B8736" s="35" t="s">
        <v>378</v>
      </c>
      <c r="C8736" s="37">
        <v>-5.7</v>
      </c>
    </row>
    <row r="8737" spans="1:3">
      <c r="A8737" s="20">
        <v>42003</v>
      </c>
      <c r="B8737" s="35" t="s">
        <v>379</v>
      </c>
      <c r="C8737" s="37">
        <v>-6.5</v>
      </c>
    </row>
    <row r="8738" spans="1:3">
      <c r="A8738" s="20">
        <v>42003</v>
      </c>
      <c r="B8738" s="35" t="s">
        <v>380</v>
      </c>
      <c r="C8738" s="37">
        <v>-3.4</v>
      </c>
    </row>
    <row r="8739" spans="1:3">
      <c r="A8739" s="20">
        <v>42003</v>
      </c>
      <c r="B8739" s="35" t="s">
        <v>381</v>
      </c>
      <c r="C8739" s="37">
        <v>-5.2</v>
      </c>
    </row>
    <row r="8740" spans="1:3">
      <c r="A8740" s="20">
        <v>42003</v>
      </c>
      <c r="B8740" s="35" t="s">
        <v>382</v>
      </c>
      <c r="C8740" s="37">
        <v>-5.8</v>
      </c>
    </row>
    <row r="8741" spans="1:3">
      <c r="A8741" s="20">
        <v>42003</v>
      </c>
      <c r="B8741" s="35" t="s">
        <v>383</v>
      </c>
      <c r="C8741" s="37">
        <v>-7.8</v>
      </c>
    </row>
    <row r="8742" spans="1:3">
      <c r="A8742" s="20">
        <v>42004</v>
      </c>
      <c r="B8742" s="35" t="s">
        <v>360</v>
      </c>
      <c r="C8742" s="37">
        <v>-8.5</v>
      </c>
    </row>
    <row r="8743" spans="1:3">
      <c r="A8743" s="20">
        <v>42004</v>
      </c>
      <c r="B8743" s="35" t="s">
        <v>361</v>
      </c>
      <c r="C8743" s="37">
        <v>-8.6999999999999993</v>
      </c>
    </row>
    <row r="8744" spans="1:3">
      <c r="A8744" s="20">
        <v>42004</v>
      </c>
      <c r="B8744" s="35" t="s">
        <v>362</v>
      </c>
      <c r="C8744" s="37">
        <v>-11.5</v>
      </c>
    </row>
    <row r="8745" spans="1:3">
      <c r="A8745" s="20">
        <v>42004</v>
      </c>
      <c r="B8745" s="35" t="s">
        <v>363</v>
      </c>
      <c r="C8745" s="37">
        <v>-11</v>
      </c>
    </row>
    <row r="8746" spans="1:3">
      <c r="A8746" s="20">
        <v>42004</v>
      </c>
      <c r="B8746" s="35" t="s">
        <v>364</v>
      </c>
      <c r="C8746" s="37">
        <v>-11</v>
      </c>
    </row>
    <row r="8747" spans="1:3">
      <c r="A8747" s="20">
        <v>42004</v>
      </c>
      <c r="B8747" s="35" t="s">
        <v>365</v>
      </c>
      <c r="C8747" s="37">
        <v>-11</v>
      </c>
    </row>
    <row r="8748" spans="1:3">
      <c r="A8748" s="20">
        <v>42004</v>
      </c>
      <c r="B8748" s="35" t="s">
        <v>366</v>
      </c>
      <c r="C8748" s="37">
        <v>-10.9</v>
      </c>
    </row>
    <row r="8749" spans="1:3">
      <c r="A8749" s="20">
        <v>42004</v>
      </c>
      <c r="B8749" s="35" t="s">
        <v>367</v>
      </c>
      <c r="C8749" s="37">
        <v>-11.6</v>
      </c>
    </row>
    <row r="8750" spans="1:3">
      <c r="A8750" s="20">
        <v>42004</v>
      </c>
      <c r="B8750" s="35" t="s">
        <v>368</v>
      </c>
      <c r="C8750" s="37">
        <v>-9.3000000000000007</v>
      </c>
    </row>
    <row r="8751" spans="1:3">
      <c r="A8751" s="20">
        <v>42004</v>
      </c>
      <c r="B8751" s="35" t="s">
        <v>369</v>
      </c>
      <c r="C8751" s="37">
        <v>-3.6</v>
      </c>
    </row>
    <row r="8752" spans="1:3">
      <c r="A8752" s="20">
        <v>42004</v>
      </c>
      <c r="B8752" s="35" t="s">
        <v>370</v>
      </c>
      <c r="C8752" s="37">
        <v>-3.4</v>
      </c>
    </row>
    <row r="8753" spans="1:3">
      <c r="A8753" s="20">
        <v>42004</v>
      </c>
      <c r="B8753" s="35" t="s">
        <v>371</v>
      </c>
      <c r="C8753" s="37">
        <v>-3</v>
      </c>
    </row>
    <row r="8754" spans="1:3">
      <c r="A8754" s="20">
        <v>42004</v>
      </c>
      <c r="B8754" s="35" t="s">
        <v>372</v>
      </c>
      <c r="C8754" s="37">
        <v>-3.2</v>
      </c>
    </row>
    <row r="8755" spans="1:3">
      <c r="A8755" s="20">
        <v>42004</v>
      </c>
      <c r="B8755" s="35" t="s">
        <v>373</v>
      </c>
      <c r="C8755" s="37">
        <v>-3.7</v>
      </c>
    </row>
    <row r="8756" spans="1:3">
      <c r="A8756" s="20">
        <v>42004</v>
      </c>
      <c r="B8756" s="35" t="s">
        <v>374</v>
      </c>
      <c r="C8756" s="37">
        <v>-4.5</v>
      </c>
    </row>
    <row r="8757" spans="1:3">
      <c r="A8757" s="20">
        <v>42004</v>
      </c>
      <c r="B8757" s="35" t="s">
        <v>375</v>
      </c>
      <c r="C8757" s="37">
        <v>-5</v>
      </c>
    </row>
    <row r="8758" spans="1:3">
      <c r="A8758" s="20">
        <v>42004</v>
      </c>
      <c r="B8758" s="35" t="s">
        <v>376</v>
      </c>
      <c r="C8758" s="37">
        <v>-5.5</v>
      </c>
    </row>
    <row r="8759" spans="1:3">
      <c r="A8759" s="20">
        <v>42004</v>
      </c>
      <c r="B8759" s="35" t="s">
        <v>377</v>
      </c>
      <c r="C8759" s="37">
        <v>-6.7</v>
      </c>
    </row>
    <row r="8760" spans="1:3">
      <c r="A8760" s="20">
        <v>42004</v>
      </c>
      <c r="B8760" s="35" t="s">
        <v>378</v>
      </c>
      <c r="C8760" s="37">
        <v>-7.4</v>
      </c>
    </row>
    <row r="8761" spans="1:3">
      <c r="A8761" s="20">
        <v>42004</v>
      </c>
      <c r="B8761" s="35" t="s">
        <v>379</v>
      </c>
      <c r="C8761" s="37">
        <v>-8.5</v>
      </c>
    </row>
    <row r="8762" spans="1:3">
      <c r="A8762" s="20">
        <v>42004</v>
      </c>
      <c r="B8762" s="35" t="s">
        <v>380</v>
      </c>
      <c r="C8762" s="37">
        <v>-9.8000000000000007</v>
      </c>
    </row>
    <row r="8763" spans="1:3">
      <c r="A8763" s="20">
        <v>42004</v>
      </c>
      <c r="B8763" s="35" t="s">
        <v>381</v>
      </c>
      <c r="C8763" s="37">
        <v>-10</v>
      </c>
    </row>
    <row r="8764" spans="1:3">
      <c r="A8764" s="20">
        <v>42004</v>
      </c>
      <c r="B8764" s="35" t="s">
        <v>382</v>
      </c>
      <c r="C8764" s="37">
        <v>-11.6</v>
      </c>
    </row>
    <row r="8765" spans="1:3">
      <c r="A8765" s="20">
        <v>42004</v>
      </c>
      <c r="B8765" s="35" t="s">
        <v>383</v>
      </c>
      <c r="C8765" s="37">
        <v>-12.4</v>
      </c>
    </row>
  </sheetData>
  <phoneticPr fontId="3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J8762"/>
  <sheetViews>
    <sheetView zoomScaleNormal="100" workbookViewId="0">
      <pane ySplit="3" topLeftCell="A4" activePane="bottomLeft" state="frozen"/>
      <selection pane="bottomLeft" activeCell="A4" sqref="A4"/>
    </sheetView>
  </sheetViews>
  <sheetFormatPr defaultRowHeight="16.5"/>
  <cols>
    <col min="1" max="1" width="15.88671875" style="31" customWidth="1"/>
    <col min="2" max="2" width="9" style="31" bestFit="1" customWidth="1"/>
    <col min="3" max="3" width="9" style="31" customWidth="1"/>
    <col min="4" max="4" width="11.109375" style="31" customWidth="1"/>
    <col min="5" max="5" width="6.88671875" style="31" customWidth="1"/>
    <col min="6" max="6" width="6.5546875" style="31" bestFit="1" customWidth="1"/>
    <col min="7" max="8" width="20.77734375" style="31" customWidth="1"/>
    <col min="9" max="10" width="10" style="31" bestFit="1" customWidth="1"/>
    <col min="11" max="16384" width="8.88671875" style="31"/>
  </cols>
  <sheetData>
    <row r="1" spans="1:10">
      <c r="A1" s="24" t="s">
        <v>183</v>
      </c>
      <c r="B1" s="38" t="str">
        <f>IF(入力データと計算結果!$F$7=バックデータ一覧!$A$9,"-",入力データと計算結果!F17)</f>
        <v>-</v>
      </c>
      <c r="D1" s="92" t="s">
        <v>451</v>
      </c>
      <c r="E1" s="93"/>
      <c r="F1" s="96" t="s">
        <v>454</v>
      </c>
      <c r="G1" s="41"/>
      <c r="H1" s="42"/>
      <c r="I1" s="41"/>
      <c r="J1" s="43"/>
    </row>
    <row r="2" spans="1:10" ht="33">
      <c r="A2" s="24" t="s">
        <v>182</v>
      </c>
      <c r="B2" s="7" t="str">
        <f>IF(入力データと計算結果!$F$7=バックデータ一覧!$A$9,"-",入力データと計算結果!F18)</f>
        <v>-</v>
      </c>
      <c r="D2" s="94" t="s">
        <v>0</v>
      </c>
      <c r="E2" s="94" t="s">
        <v>184</v>
      </c>
      <c r="F2" s="95" t="s">
        <v>452</v>
      </c>
      <c r="G2" s="95" t="s">
        <v>185</v>
      </c>
      <c r="H2" s="95" t="s">
        <v>453</v>
      </c>
      <c r="I2" s="95" t="s">
        <v>186</v>
      </c>
      <c r="J2" s="95" t="s">
        <v>187</v>
      </c>
    </row>
    <row r="3" spans="1:10">
      <c r="A3" s="27" t="s">
        <v>449</v>
      </c>
      <c r="D3" s="28">
        <v>41640</v>
      </c>
      <c r="E3" s="35" t="s">
        <v>360</v>
      </c>
      <c r="F3" s="45">
        <v>-5.2</v>
      </c>
      <c r="G3" s="45">
        <v>0</v>
      </c>
      <c r="H3" s="45">
        <v>0</v>
      </c>
      <c r="I3" s="45">
        <v>0</v>
      </c>
      <c r="J3" s="45">
        <v>0</v>
      </c>
    </row>
    <row r="4" spans="1:10">
      <c r="A4" s="27" t="s">
        <v>450</v>
      </c>
      <c r="D4" s="28">
        <v>41640</v>
      </c>
      <c r="E4" s="35" t="s">
        <v>361</v>
      </c>
      <c r="F4" s="45">
        <v>-5</v>
      </c>
      <c r="G4" s="45">
        <v>0</v>
      </c>
      <c r="H4" s="45">
        <v>0</v>
      </c>
      <c r="I4" s="45">
        <v>0</v>
      </c>
      <c r="J4" s="45">
        <v>0</v>
      </c>
    </row>
    <row r="5" spans="1:10">
      <c r="D5" s="28">
        <v>41640</v>
      </c>
      <c r="E5" s="35" t="s">
        <v>362</v>
      </c>
      <c r="F5" s="45">
        <v>-4.7</v>
      </c>
      <c r="G5" s="45">
        <v>0</v>
      </c>
      <c r="H5" s="45">
        <v>0</v>
      </c>
      <c r="I5" s="45">
        <v>0</v>
      </c>
      <c r="J5" s="45">
        <v>0</v>
      </c>
    </row>
    <row r="6" spans="1:10">
      <c r="D6" s="28">
        <v>41640</v>
      </c>
      <c r="E6" s="35" t="s">
        <v>363</v>
      </c>
      <c r="F6" s="45">
        <v>-4.4000000000000004</v>
      </c>
      <c r="G6" s="45">
        <v>0</v>
      </c>
      <c r="H6" s="45">
        <v>0</v>
      </c>
      <c r="I6" s="45">
        <v>0</v>
      </c>
      <c r="J6" s="45">
        <v>0</v>
      </c>
    </row>
    <row r="7" spans="1:10">
      <c r="D7" s="28">
        <v>41640</v>
      </c>
      <c r="E7" s="35" t="s">
        <v>364</v>
      </c>
      <c r="F7" s="45">
        <v>-4.0999999999999996</v>
      </c>
      <c r="G7" s="45">
        <v>0</v>
      </c>
      <c r="H7" s="45">
        <v>0</v>
      </c>
      <c r="I7" s="45">
        <v>0</v>
      </c>
      <c r="J7" s="45">
        <v>0</v>
      </c>
    </row>
    <row r="8" spans="1:10">
      <c r="D8" s="28">
        <v>41640</v>
      </c>
      <c r="E8" s="35" t="s">
        <v>365</v>
      </c>
      <c r="F8" s="45">
        <v>-3.7</v>
      </c>
      <c r="G8" s="45">
        <v>0</v>
      </c>
      <c r="H8" s="45">
        <v>0</v>
      </c>
      <c r="I8" s="45">
        <v>0</v>
      </c>
      <c r="J8" s="45">
        <v>0</v>
      </c>
    </row>
    <row r="9" spans="1:10">
      <c r="D9" s="28">
        <v>41640</v>
      </c>
      <c r="E9" s="35" t="s">
        <v>366</v>
      </c>
      <c r="F9" s="45">
        <v>-3.5</v>
      </c>
      <c r="G9" s="45">
        <v>0.01</v>
      </c>
      <c r="H9" s="45">
        <v>0.01</v>
      </c>
      <c r="I9" s="45">
        <v>0</v>
      </c>
      <c r="J9" s="45">
        <v>0</v>
      </c>
    </row>
    <row r="10" spans="1:10">
      <c r="D10" s="28">
        <v>41640</v>
      </c>
      <c r="E10" s="35" t="s">
        <v>367</v>
      </c>
      <c r="F10" s="45">
        <v>-3.6</v>
      </c>
      <c r="G10" s="45">
        <v>0.08</v>
      </c>
      <c r="H10" s="45">
        <v>0.11</v>
      </c>
      <c r="I10" s="45">
        <v>8.6999999999999993</v>
      </c>
      <c r="J10" s="45">
        <v>-49.7</v>
      </c>
    </row>
    <row r="11" spans="1:10">
      <c r="D11" s="28">
        <v>41640</v>
      </c>
      <c r="E11" s="35" t="s">
        <v>368</v>
      </c>
      <c r="F11" s="45">
        <v>-4</v>
      </c>
      <c r="G11" s="45">
        <v>0.06</v>
      </c>
      <c r="H11" s="45">
        <v>0.21</v>
      </c>
      <c r="I11" s="45">
        <v>16.7</v>
      </c>
      <c r="J11" s="45">
        <v>-38.200000000000003</v>
      </c>
    </row>
    <row r="12" spans="1:10">
      <c r="D12" s="28">
        <v>41640</v>
      </c>
      <c r="E12" s="35" t="s">
        <v>369</v>
      </c>
      <c r="F12" s="45">
        <v>-4</v>
      </c>
      <c r="G12" s="45">
        <v>0.05</v>
      </c>
      <c r="H12" s="45">
        <v>0.26</v>
      </c>
      <c r="I12" s="45">
        <v>22.7</v>
      </c>
      <c r="J12" s="45">
        <v>-24.9</v>
      </c>
    </row>
    <row r="13" spans="1:10">
      <c r="D13" s="28">
        <v>41640</v>
      </c>
      <c r="E13" s="35" t="s">
        <v>370</v>
      </c>
      <c r="F13" s="45">
        <v>-4.7</v>
      </c>
      <c r="G13" s="45">
        <v>0.04</v>
      </c>
      <c r="H13" s="45">
        <v>0.31</v>
      </c>
      <c r="I13" s="45">
        <v>26.2</v>
      </c>
      <c r="J13" s="45">
        <v>-10.3</v>
      </c>
    </row>
    <row r="14" spans="1:10">
      <c r="D14" s="28">
        <v>41640</v>
      </c>
      <c r="E14" s="35" t="s">
        <v>371</v>
      </c>
      <c r="F14" s="45">
        <v>-4.9000000000000004</v>
      </c>
      <c r="G14" s="45">
        <v>7.0000000000000007E-2</v>
      </c>
      <c r="H14" s="45">
        <v>0.36</v>
      </c>
      <c r="I14" s="45">
        <v>26.7</v>
      </c>
      <c r="J14" s="45">
        <v>5.0999999999999996</v>
      </c>
    </row>
    <row r="15" spans="1:10">
      <c r="D15" s="28">
        <v>41640</v>
      </c>
      <c r="E15" s="35" t="s">
        <v>372</v>
      </c>
      <c r="F15" s="45">
        <v>-4.4000000000000004</v>
      </c>
      <c r="G15" s="45">
        <v>0.06</v>
      </c>
      <c r="H15" s="45">
        <v>0.32</v>
      </c>
      <c r="I15" s="45">
        <v>24.2</v>
      </c>
      <c r="J15" s="45">
        <v>20.2</v>
      </c>
    </row>
    <row r="16" spans="1:10">
      <c r="D16" s="28">
        <v>41640</v>
      </c>
      <c r="E16" s="35" t="s">
        <v>373</v>
      </c>
      <c r="F16" s="45">
        <v>-4.8</v>
      </c>
      <c r="G16" s="45">
        <v>0.06</v>
      </c>
      <c r="H16" s="45">
        <v>0.25</v>
      </c>
      <c r="I16" s="45">
        <v>18.899999999999999</v>
      </c>
      <c r="J16" s="45">
        <v>33.9</v>
      </c>
    </row>
    <row r="17" spans="4:10">
      <c r="D17" s="28">
        <v>41640</v>
      </c>
      <c r="E17" s="35" t="s">
        <v>374</v>
      </c>
      <c r="F17" s="45">
        <v>-5</v>
      </c>
      <c r="G17" s="45">
        <v>7.0000000000000007E-2</v>
      </c>
      <c r="H17" s="45">
        <v>0.15</v>
      </c>
      <c r="I17" s="45">
        <v>11.6</v>
      </c>
      <c r="J17" s="45">
        <v>46</v>
      </c>
    </row>
    <row r="18" spans="4:10">
      <c r="D18" s="28">
        <v>41640</v>
      </c>
      <c r="E18" s="35" t="s">
        <v>375</v>
      </c>
      <c r="F18" s="45">
        <v>-5.3</v>
      </c>
      <c r="G18" s="45">
        <v>0.08</v>
      </c>
      <c r="H18" s="45">
        <v>0.04</v>
      </c>
      <c r="I18" s="45">
        <v>2.6</v>
      </c>
      <c r="J18" s="45">
        <v>56.6</v>
      </c>
    </row>
    <row r="19" spans="4:10">
      <c r="D19" s="28">
        <v>41640</v>
      </c>
      <c r="E19" s="35" t="s">
        <v>376</v>
      </c>
      <c r="F19" s="45">
        <v>-5.7</v>
      </c>
      <c r="G19" s="45">
        <v>0</v>
      </c>
      <c r="H19" s="45">
        <v>0</v>
      </c>
      <c r="I19" s="45">
        <v>0</v>
      </c>
      <c r="J19" s="45">
        <v>0</v>
      </c>
    </row>
    <row r="20" spans="4:10">
      <c r="D20" s="28">
        <v>41640</v>
      </c>
      <c r="E20" s="35" t="s">
        <v>377</v>
      </c>
      <c r="F20" s="45">
        <v>-5.8</v>
      </c>
      <c r="G20" s="45">
        <v>0</v>
      </c>
      <c r="H20" s="45">
        <v>0</v>
      </c>
      <c r="I20" s="45">
        <v>0</v>
      </c>
      <c r="J20" s="45">
        <v>0</v>
      </c>
    </row>
    <row r="21" spans="4:10">
      <c r="D21" s="28">
        <v>41640</v>
      </c>
      <c r="E21" s="35" t="s">
        <v>378</v>
      </c>
      <c r="F21" s="45">
        <v>-6</v>
      </c>
      <c r="G21" s="45">
        <v>0</v>
      </c>
      <c r="H21" s="45">
        <v>0</v>
      </c>
      <c r="I21" s="45">
        <v>0</v>
      </c>
      <c r="J21" s="45">
        <v>0</v>
      </c>
    </row>
    <row r="22" spans="4:10">
      <c r="D22" s="28">
        <v>41640</v>
      </c>
      <c r="E22" s="35" t="s">
        <v>379</v>
      </c>
      <c r="F22" s="45">
        <v>-6.2</v>
      </c>
      <c r="G22" s="45">
        <v>0</v>
      </c>
      <c r="H22" s="45">
        <v>0</v>
      </c>
      <c r="I22" s="45">
        <v>0</v>
      </c>
      <c r="J22" s="45">
        <v>0</v>
      </c>
    </row>
    <row r="23" spans="4:10">
      <c r="D23" s="28">
        <v>41640</v>
      </c>
      <c r="E23" s="35" t="s">
        <v>380</v>
      </c>
      <c r="F23" s="45">
        <v>-6.2</v>
      </c>
      <c r="G23" s="45">
        <v>0</v>
      </c>
      <c r="H23" s="45">
        <v>0</v>
      </c>
      <c r="I23" s="45">
        <v>0</v>
      </c>
      <c r="J23" s="45">
        <v>0</v>
      </c>
    </row>
    <row r="24" spans="4:10">
      <c r="D24" s="28">
        <v>41640</v>
      </c>
      <c r="E24" s="35" t="s">
        <v>381</v>
      </c>
      <c r="F24" s="45">
        <v>-6.2</v>
      </c>
      <c r="G24" s="45">
        <v>0</v>
      </c>
      <c r="H24" s="45">
        <v>0</v>
      </c>
      <c r="I24" s="45">
        <v>0</v>
      </c>
      <c r="J24" s="45">
        <v>0</v>
      </c>
    </row>
    <row r="25" spans="4:10">
      <c r="D25" s="28">
        <v>41640</v>
      </c>
      <c r="E25" s="35" t="s">
        <v>382</v>
      </c>
      <c r="F25" s="45">
        <v>-6.3</v>
      </c>
      <c r="G25" s="45">
        <v>0</v>
      </c>
      <c r="H25" s="45">
        <v>0</v>
      </c>
      <c r="I25" s="45">
        <v>0</v>
      </c>
      <c r="J25" s="45">
        <v>0</v>
      </c>
    </row>
    <row r="26" spans="4:10">
      <c r="D26" s="28">
        <v>41640</v>
      </c>
      <c r="E26" s="35" t="s">
        <v>383</v>
      </c>
      <c r="F26" s="45">
        <v>-7.5</v>
      </c>
      <c r="G26" s="45">
        <v>0</v>
      </c>
      <c r="H26" s="45">
        <v>0</v>
      </c>
      <c r="I26" s="45">
        <v>0</v>
      </c>
      <c r="J26" s="45">
        <v>0</v>
      </c>
    </row>
    <row r="27" spans="4:10">
      <c r="D27" s="28">
        <v>41641</v>
      </c>
      <c r="E27" s="35" t="s">
        <v>360</v>
      </c>
      <c r="F27" s="45">
        <v>-6.1</v>
      </c>
      <c r="G27" s="45">
        <v>0</v>
      </c>
      <c r="H27" s="45">
        <v>0</v>
      </c>
      <c r="I27" s="45">
        <v>0</v>
      </c>
      <c r="J27" s="45">
        <v>0</v>
      </c>
    </row>
    <row r="28" spans="4:10">
      <c r="D28" s="28">
        <v>41641</v>
      </c>
      <c r="E28" s="35" t="s">
        <v>361</v>
      </c>
      <c r="F28" s="45">
        <v>-6.5</v>
      </c>
      <c r="G28" s="45">
        <v>0</v>
      </c>
      <c r="H28" s="45">
        <v>0</v>
      </c>
      <c r="I28" s="45">
        <v>0</v>
      </c>
      <c r="J28" s="45">
        <v>0</v>
      </c>
    </row>
    <row r="29" spans="4:10">
      <c r="D29" s="28">
        <v>41641</v>
      </c>
      <c r="E29" s="35" t="s">
        <v>362</v>
      </c>
      <c r="F29" s="45">
        <v>-7.7</v>
      </c>
      <c r="G29" s="45">
        <v>0</v>
      </c>
      <c r="H29" s="45">
        <v>0</v>
      </c>
      <c r="I29" s="45">
        <v>0</v>
      </c>
      <c r="J29" s="45">
        <v>0</v>
      </c>
    </row>
    <row r="30" spans="4:10">
      <c r="D30" s="28">
        <v>41641</v>
      </c>
      <c r="E30" s="35" t="s">
        <v>363</v>
      </c>
      <c r="F30" s="45">
        <v>-7.5</v>
      </c>
      <c r="G30" s="45">
        <v>0</v>
      </c>
      <c r="H30" s="45">
        <v>0</v>
      </c>
      <c r="I30" s="45">
        <v>0</v>
      </c>
      <c r="J30" s="45">
        <v>0</v>
      </c>
    </row>
    <row r="31" spans="4:10">
      <c r="D31" s="28">
        <v>41641</v>
      </c>
      <c r="E31" s="35" t="s">
        <v>364</v>
      </c>
      <c r="F31" s="45">
        <v>-7.3</v>
      </c>
      <c r="G31" s="45">
        <v>0</v>
      </c>
      <c r="H31" s="45">
        <v>0</v>
      </c>
      <c r="I31" s="45">
        <v>0</v>
      </c>
      <c r="J31" s="45">
        <v>0</v>
      </c>
    </row>
    <row r="32" spans="4:10">
      <c r="D32" s="28">
        <v>41641</v>
      </c>
      <c r="E32" s="35" t="s">
        <v>365</v>
      </c>
      <c r="F32" s="45">
        <v>-7.3</v>
      </c>
      <c r="G32" s="45">
        <v>0</v>
      </c>
      <c r="H32" s="45">
        <v>0</v>
      </c>
      <c r="I32" s="45">
        <v>0</v>
      </c>
      <c r="J32" s="45">
        <v>0</v>
      </c>
    </row>
    <row r="33" spans="4:10">
      <c r="D33" s="28">
        <v>41641</v>
      </c>
      <c r="E33" s="35" t="s">
        <v>366</v>
      </c>
      <c r="F33" s="45">
        <v>-6.5</v>
      </c>
      <c r="G33" s="45">
        <v>0.01</v>
      </c>
      <c r="H33" s="45">
        <v>0.01</v>
      </c>
      <c r="I33" s="45">
        <v>0</v>
      </c>
      <c r="J33" s="45">
        <v>0</v>
      </c>
    </row>
    <row r="34" spans="4:10">
      <c r="D34" s="28">
        <v>41641</v>
      </c>
      <c r="E34" s="35" t="s">
        <v>367</v>
      </c>
      <c r="F34" s="45">
        <v>-6.4</v>
      </c>
      <c r="G34" s="45">
        <v>0.09</v>
      </c>
      <c r="H34" s="45">
        <v>0.12</v>
      </c>
      <c r="I34" s="45">
        <v>8.6999999999999993</v>
      </c>
      <c r="J34" s="45">
        <v>-49.9</v>
      </c>
    </row>
    <row r="35" spans="4:10">
      <c r="D35" s="28">
        <v>41641</v>
      </c>
      <c r="E35" s="35" t="s">
        <v>368</v>
      </c>
      <c r="F35" s="45">
        <v>-3.7</v>
      </c>
      <c r="G35" s="45">
        <v>0.08</v>
      </c>
      <c r="H35" s="45">
        <v>0.23</v>
      </c>
      <c r="I35" s="45">
        <v>16.7</v>
      </c>
      <c r="J35" s="45">
        <v>-38.299999999999997</v>
      </c>
    </row>
    <row r="36" spans="4:10">
      <c r="D36" s="28">
        <v>41641</v>
      </c>
      <c r="E36" s="35" t="s">
        <v>369</v>
      </c>
      <c r="F36" s="45">
        <v>-3.2</v>
      </c>
      <c r="G36" s="45">
        <v>0.09</v>
      </c>
      <c r="H36" s="45">
        <v>0.33</v>
      </c>
      <c r="I36" s="45">
        <v>22.7</v>
      </c>
      <c r="J36" s="45">
        <v>-25.1</v>
      </c>
    </row>
    <row r="37" spans="4:10">
      <c r="D37" s="28">
        <v>41641</v>
      </c>
      <c r="E37" s="35" t="s">
        <v>370</v>
      </c>
      <c r="F37" s="45">
        <v>-2.7</v>
      </c>
      <c r="G37" s="45">
        <v>0.25</v>
      </c>
      <c r="H37" s="45">
        <v>0.52</v>
      </c>
      <c r="I37" s="45">
        <v>26.2</v>
      </c>
      <c r="J37" s="45">
        <v>-10.4</v>
      </c>
    </row>
    <row r="38" spans="4:10">
      <c r="D38" s="28">
        <v>41641</v>
      </c>
      <c r="E38" s="35" t="s">
        <v>371</v>
      </c>
      <c r="F38" s="45">
        <v>-2.1</v>
      </c>
      <c r="G38" s="45">
        <v>0.25</v>
      </c>
      <c r="H38" s="45">
        <v>0.53</v>
      </c>
      <c r="I38" s="45">
        <v>26.8</v>
      </c>
      <c r="J38" s="45">
        <v>5</v>
      </c>
    </row>
    <row r="39" spans="4:10">
      <c r="D39" s="28">
        <v>41641</v>
      </c>
      <c r="E39" s="35" t="s">
        <v>372</v>
      </c>
      <c r="F39" s="45">
        <v>-2.5</v>
      </c>
      <c r="G39" s="45">
        <v>7.0000000000000007E-2</v>
      </c>
      <c r="H39" s="45">
        <v>0.35</v>
      </c>
      <c r="I39" s="45">
        <v>24.3</v>
      </c>
      <c r="J39" s="45">
        <v>20.100000000000001</v>
      </c>
    </row>
    <row r="40" spans="4:10">
      <c r="D40" s="28">
        <v>41641</v>
      </c>
      <c r="E40" s="35" t="s">
        <v>373</v>
      </c>
      <c r="F40" s="45">
        <v>-2.2999999999999998</v>
      </c>
      <c r="G40" s="45">
        <v>0.08</v>
      </c>
      <c r="H40" s="45">
        <v>0.26</v>
      </c>
      <c r="I40" s="45">
        <v>19.100000000000001</v>
      </c>
      <c r="J40" s="45">
        <v>33.9</v>
      </c>
    </row>
    <row r="41" spans="4:10">
      <c r="D41" s="28">
        <v>41641</v>
      </c>
      <c r="E41" s="35" t="s">
        <v>374</v>
      </c>
      <c r="F41" s="45">
        <v>-1.7</v>
      </c>
      <c r="G41" s="45">
        <v>0.08</v>
      </c>
      <c r="H41" s="45">
        <v>0.15</v>
      </c>
      <c r="I41" s="45">
        <v>11.7</v>
      </c>
      <c r="J41" s="45">
        <v>46</v>
      </c>
    </row>
    <row r="42" spans="4:10">
      <c r="D42" s="28">
        <v>41641</v>
      </c>
      <c r="E42" s="35" t="s">
        <v>375</v>
      </c>
      <c r="F42" s="45">
        <v>-1.3</v>
      </c>
      <c r="G42" s="45">
        <v>0.08</v>
      </c>
      <c r="H42" s="45">
        <v>0.04</v>
      </c>
      <c r="I42" s="45">
        <v>2.7</v>
      </c>
      <c r="J42" s="45">
        <v>56.6</v>
      </c>
    </row>
    <row r="43" spans="4:10">
      <c r="D43" s="28">
        <v>41641</v>
      </c>
      <c r="E43" s="35" t="s">
        <v>376</v>
      </c>
      <c r="F43" s="45">
        <v>-1.3</v>
      </c>
      <c r="G43" s="45">
        <v>0</v>
      </c>
      <c r="H43" s="45">
        <v>0</v>
      </c>
      <c r="I43" s="45">
        <v>0</v>
      </c>
      <c r="J43" s="45">
        <v>0</v>
      </c>
    </row>
    <row r="44" spans="4:10">
      <c r="D44" s="28">
        <v>41641</v>
      </c>
      <c r="E44" s="35" t="s">
        <v>377</v>
      </c>
      <c r="F44" s="45">
        <v>-1.2</v>
      </c>
      <c r="G44" s="45">
        <v>0</v>
      </c>
      <c r="H44" s="45">
        <v>0</v>
      </c>
      <c r="I44" s="45">
        <v>0</v>
      </c>
      <c r="J44" s="45">
        <v>0</v>
      </c>
    </row>
    <row r="45" spans="4:10">
      <c r="D45" s="28">
        <v>41641</v>
      </c>
      <c r="E45" s="35" t="s">
        <v>378</v>
      </c>
      <c r="F45" s="45">
        <v>-0.9</v>
      </c>
      <c r="G45" s="45">
        <v>0</v>
      </c>
      <c r="H45" s="45">
        <v>0</v>
      </c>
      <c r="I45" s="45">
        <v>0</v>
      </c>
      <c r="J45" s="45">
        <v>0</v>
      </c>
    </row>
    <row r="46" spans="4:10">
      <c r="D46" s="28">
        <v>41641</v>
      </c>
      <c r="E46" s="35" t="s">
        <v>379</v>
      </c>
      <c r="F46" s="45">
        <v>-0.2</v>
      </c>
      <c r="G46" s="45">
        <v>0</v>
      </c>
      <c r="H46" s="45">
        <v>0</v>
      </c>
      <c r="I46" s="45">
        <v>0</v>
      </c>
      <c r="J46" s="45">
        <v>0</v>
      </c>
    </row>
    <row r="47" spans="4:10">
      <c r="D47" s="28">
        <v>41641</v>
      </c>
      <c r="E47" s="35" t="s">
        <v>380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</row>
    <row r="48" spans="4:10">
      <c r="D48" s="28">
        <v>41641</v>
      </c>
      <c r="E48" s="35" t="s">
        <v>381</v>
      </c>
      <c r="F48" s="45">
        <v>0.3</v>
      </c>
      <c r="G48" s="45">
        <v>0</v>
      </c>
      <c r="H48" s="45">
        <v>0</v>
      </c>
      <c r="I48" s="45">
        <v>0</v>
      </c>
      <c r="J48" s="45">
        <v>0</v>
      </c>
    </row>
    <row r="49" spans="4:10">
      <c r="D49" s="28">
        <v>41641</v>
      </c>
      <c r="E49" s="35" t="s">
        <v>382</v>
      </c>
      <c r="F49" s="45">
        <v>0.4</v>
      </c>
      <c r="G49" s="45">
        <v>0</v>
      </c>
      <c r="H49" s="45">
        <v>0</v>
      </c>
      <c r="I49" s="45">
        <v>0</v>
      </c>
      <c r="J49" s="45">
        <v>0</v>
      </c>
    </row>
    <row r="50" spans="4:10">
      <c r="D50" s="28">
        <v>41641</v>
      </c>
      <c r="E50" s="35" t="s">
        <v>383</v>
      </c>
      <c r="F50" s="45">
        <v>0.3</v>
      </c>
      <c r="G50" s="45">
        <v>0</v>
      </c>
      <c r="H50" s="45">
        <v>0</v>
      </c>
      <c r="I50" s="45">
        <v>0</v>
      </c>
      <c r="J50" s="45">
        <v>0</v>
      </c>
    </row>
    <row r="51" spans="4:10">
      <c r="D51" s="28">
        <v>41642</v>
      </c>
      <c r="E51" s="35" t="s">
        <v>360</v>
      </c>
      <c r="F51" s="45">
        <v>0.5</v>
      </c>
      <c r="G51" s="45">
        <v>0</v>
      </c>
      <c r="H51" s="45">
        <v>0</v>
      </c>
      <c r="I51" s="45">
        <v>0</v>
      </c>
      <c r="J51" s="45">
        <v>0</v>
      </c>
    </row>
    <row r="52" spans="4:10">
      <c r="D52" s="28">
        <v>41642</v>
      </c>
      <c r="E52" s="35" t="s">
        <v>361</v>
      </c>
      <c r="F52" s="45">
        <v>0.6</v>
      </c>
      <c r="G52" s="45">
        <v>0</v>
      </c>
      <c r="H52" s="45">
        <v>0</v>
      </c>
      <c r="I52" s="45">
        <v>0</v>
      </c>
      <c r="J52" s="45">
        <v>0</v>
      </c>
    </row>
    <row r="53" spans="4:10">
      <c r="D53" s="28">
        <v>41642</v>
      </c>
      <c r="E53" s="35" t="s">
        <v>362</v>
      </c>
      <c r="F53" s="45">
        <v>0.5</v>
      </c>
      <c r="G53" s="45">
        <v>0</v>
      </c>
      <c r="H53" s="45">
        <v>0</v>
      </c>
      <c r="I53" s="45">
        <v>0</v>
      </c>
      <c r="J53" s="45">
        <v>0</v>
      </c>
    </row>
    <row r="54" spans="4:10">
      <c r="D54" s="28">
        <v>41642</v>
      </c>
      <c r="E54" s="35" t="s">
        <v>363</v>
      </c>
      <c r="F54" s="45">
        <v>-1.6</v>
      </c>
      <c r="G54" s="45">
        <v>0</v>
      </c>
      <c r="H54" s="45">
        <v>0</v>
      </c>
      <c r="I54" s="45">
        <v>0</v>
      </c>
      <c r="J54" s="45">
        <v>0</v>
      </c>
    </row>
    <row r="55" spans="4:10">
      <c r="D55" s="28">
        <v>41642</v>
      </c>
      <c r="E55" s="35" t="s">
        <v>364</v>
      </c>
      <c r="F55" s="45">
        <v>-2.1</v>
      </c>
      <c r="G55" s="45">
        <v>0</v>
      </c>
      <c r="H55" s="45">
        <v>0</v>
      </c>
      <c r="I55" s="45">
        <v>0</v>
      </c>
      <c r="J55" s="45">
        <v>0</v>
      </c>
    </row>
    <row r="56" spans="4:10">
      <c r="D56" s="28">
        <v>41642</v>
      </c>
      <c r="E56" s="35" t="s">
        <v>365</v>
      </c>
      <c r="F56" s="45">
        <v>-3.3</v>
      </c>
      <c r="G56" s="45">
        <v>0</v>
      </c>
      <c r="H56" s="45">
        <v>0</v>
      </c>
      <c r="I56" s="45">
        <v>0</v>
      </c>
      <c r="J56" s="45">
        <v>0</v>
      </c>
    </row>
    <row r="57" spans="4:10">
      <c r="D57" s="28">
        <v>41642</v>
      </c>
      <c r="E57" s="35" t="s">
        <v>366</v>
      </c>
      <c r="F57" s="45">
        <v>-2.6</v>
      </c>
      <c r="G57" s="45">
        <v>0.01</v>
      </c>
      <c r="H57" s="45">
        <v>0.02</v>
      </c>
      <c r="I57" s="45">
        <v>0</v>
      </c>
      <c r="J57" s="45">
        <v>0</v>
      </c>
    </row>
    <row r="58" spans="4:10">
      <c r="D58" s="28">
        <v>41642</v>
      </c>
      <c r="E58" s="35" t="s">
        <v>367</v>
      </c>
      <c r="F58" s="45">
        <v>-2.7</v>
      </c>
      <c r="G58" s="45">
        <v>0.24</v>
      </c>
      <c r="H58" s="45">
        <v>0.15</v>
      </c>
      <c r="I58" s="45">
        <v>8.6999999999999993</v>
      </c>
      <c r="J58" s="45">
        <v>-50</v>
      </c>
    </row>
    <row r="59" spans="4:10">
      <c r="D59" s="28">
        <v>41642</v>
      </c>
      <c r="E59" s="35" t="s">
        <v>368</v>
      </c>
      <c r="F59" s="45">
        <v>-1.1000000000000001</v>
      </c>
      <c r="G59" s="45">
        <v>0.34</v>
      </c>
      <c r="H59" s="45">
        <v>0.33</v>
      </c>
      <c r="I59" s="45">
        <v>16.7</v>
      </c>
      <c r="J59" s="45">
        <v>-38.4</v>
      </c>
    </row>
    <row r="60" spans="4:10">
      <c r="D60" s="28">
        <v>41642</v>
      </c>
      <c r="E60" s="35" t="s">
        <v>369</v>
      </c>
      <c r="F60" s="45">
        <v>1.1000000000000001</v>
      </c>
      <c r="G60" s="45">
        <v>2.58</v>
      </c>
      <c r="H60" s="45">
        <v>0.28999999999999998</v>
      </c>
      <c r="I60" s="45">
        <v>22.8</v>
      </c>
      <c r="J60" s="45">
        <v>-25.2</v>
      </c>
    </row>
    <row r="61" spans="4:10">
      <c r="D61" s="28">
        <v>41642</v>
      </c>
      <c r="E61" s="35" t="s">
        <v>370</v>
      </c>
      <c r="F61" s="45">
        <v>3</v>
      </c>
      <c r="G61" s="45">
        <v>1.92</v>
      </c>
      <c r="H61" s="45">
        <v>0.48</v>
      </c>
      <c r="I61" s="45">
        <v>26.3</v>
      </c>
      <c r="J61" s="45">
        <v>-10.5</v>
      </c>
    </row>
    <row r="62" spans="4:10">
      <c r="D62" s="28">
        <v>41642</v>
      </c>
      <c r="E62" s="35" t="s">
        <v>371</v>
      </c>
      <c r="F62" s="45">
        <v>4.3</v>
      </c>
      <c r="G62" s="45">
        <v>1.02</v>
      </c>
      <c r="H62" s="45">
        <v>0.62</v>
      </c>
      <c r="I62" s="45">
        <v>26.9</v>
      </c>
      <c r="J62" s="45">
        <v>4.9000000000000004</v>
      </c>
    </row>
    <row r="63" spans="4:10">
      <c r="D63" s="28">
        <v>41642</v>
      </c>
      <c r="E63" s="35" t="s">
        <v>372</v>
      </c>
      <c r="F63" s="45">
        <v>4.4000000000000004</v>
      </c>
      <c r="G63" s="45">
        <v>0.46</v>
      </c>
      <c r="H63" s="45">
        <v>0.54</v>
      </c>
      <c r="I63" s="45">
        <v>24.4</v>
      </c>
      <c r="J63" s="45">
        <v>20</v>
      </c>
    </row>
    <row r="64" spans="4:10">
      <c r="D64" s="28">
        <v>41642</v>
      </c>
      <c r="E64" s="35" t="s">
        <v>373</v>
      </c>
      <c r="F64" s="45">
        <v>4.0999999999999996</v>
      </c>
      <c r="G64" s="45">
        <v>0.22</v>
      </c>
      <c r="H64" s="45">
        <v>0.36</v>
      </c>
      <c r="I64" s="45">
        <v>19.2</v>
      </c>
      <c r="J64" s="45">
        <v>33.799999999999997</v>
      </c>
    </row>
    <row r="65" spans="4:10">
      <c r="D65" s="28">
        <v>41642</v>
      </c>
      <c r="E65" s="35" t="s">
        <v>374</v>
      </c>
      <c r="F65" s="45">
        <v>3.4</v>
      </c>
      <c r="G65" s="45">
        <v>0.24</v>
      </c>
      <c r="H65" s="45">
        <v>0.21</v>
      </c>
      <c r="I65" s="45">
        <v>11.8</v>
      </c>
      <c r="J65" s="45">
        <v>46</v>
      </c>
    </row>
    <row r="66" spans="4:10">
      <c r="D66" s="28">
        <v>41642</v>
      </c>
      <c r="E66" s="35" t="s">
        <v>375</v>
      </c>
      <c r="F66" s="45">
        <v>2.1</v>
      </c>
      <c r="G66" s="45">
        <v>0.23</v>
      </c>
      <c r="H66" s="45">
        <v>0.05</v>
      </c>
      <c r="I66" s="45">
        <v>2.9</v>
      </c>
      <c r="J66" s="45">
        <v>56.6</v>
      </c>
    </row>
    <row r="67" spans="4:10">
      <c r="D67" s="28">
        <v>41642</v>
      </c>
      <c r="E67" s="35" t="s">
        <v>376</v>
      </c>
      <c r="F67" s="45">
        <v>1.4</v>
      </c>
      <c r="G67" s="45">
        <v>0</v>
      </c>
      <c r="H67" s="45">
        <v>0</v>
      </c>
      <c r="I67" s="45">
        <v>0</v>
      </c>
      <c r="J67" s="45">
        <v>0</v>
      </c>
    </row>
    <row r="68" spans="4:10">
      <c r="D68" s="28">
        <v>41642</v>
      </c>
      <c r="E68" s="35" t="s">
        <v>377</v>
      </c>
      <c r="F68" s="45">
        <v>1</v>
      </c>
      <c r="G68" s="45">
        <v>0</v>
      </c>
      <c r="H68" s="45">
        <v>0</v>
      </c>
      <c r="I68" s="45">
        <v>0</v>
      </c>
      <c r="J68" s="45">
        <v>0</v>
      </c>
    </row>
    <row r="69" spans="4:10">
      <c r="D69" s="28">
        <v>41642</v>
      </c>
      <c r="E69" s="35" t="s">
        <v>378</v>
      </c>
      <c r="F69" s="45">
        <v>-0.2</v>
      </c>
      <c r="G69" s="45">
        <v>0</v>
      </c>
      <c r="H69" s="45">
        <v>0</v>
      </c>
      <c r="I69" s="45">
        <v>0</v>
      </c>
      <c r="J69" s="45">
        <v>0</v>
      </c>
    </row>
    <row r="70" spans="4:10">
      <c r="D70" s="28">
        <v>41642</v>
      </c>
      <c r="E70" s="35" t="s">
        <v>379</v>
      </c>
      <c r="F70" s="45">
        <v>1</v>
      </c>
      <c r="G70" s="45">
        <v>0</v>
      </c>
      <c r="H70" s="45">
        <v>0</v>
      </c>
      <c r="I70" s="45">
        <v>0</v>
      </c>
      <c r="J70" s="45">
        <v>0</v>
      </c>
    </row>
    <row r="71" spans="4:10">
      <c r="D71" s="28">
        <v>41642</v>
      </c>
      <c r="E71" s="35" t="s">
        <v>380</v>
      </c>
      <c r="F71" s="45">
        <v>3.3</v>
      </c>
      <c r="G71" s="45">
        <v>0</v>
      </c>
      <c r="H71" s="45">
        <v>0</v>
      </c>
      <c r="I71" s="45">
        <v>0</v>
      </c>
      <c r="J71" s="45">
        <v>0</v>
      </c>
    </row>
    <row r="72" spans="4:10">
      <c r="D72" s="28">
        <v>41642</v>
      </c>
      <c r="E72" s="35" t="s">
        <v>381</v>
      </c>
      <c r="F72" s="45">
        <v>2.4</v>
      </c>
      <c r="G72" s="45">
        <v>0</v>
      </c>
      <c r="H72" s="45">
        <v>0</v>
      </c>
      <c r="I72" s="45">
        <v>0</v>
      </c>
      <c r="J72" s="45">
        <v>0</v>
      </c>
    </row>
    <row r="73" spans="4:10">
      <c r="D73" s="28">
        <v>41642</v>
      </c>
      <c r="E73" s="35" t="s">
        <v>382</v>
      </c>
      <c r="F73" s="45">
        <v>2.1</v>
      </c>
      <c r="G73" s="45">
        <v>0</v>
      </c>
      <c r="H73" s="45">
        <v>0</v>
      </c>
      <c r="I73" s="45">
        <v>0</v>
      </c>
      <c r="J73" s="45">
        <v>0</v>
      </c>
    </row>
    <row r="74" spans="4:10">
      <c r="D74" s="28">
        <v>41642</v>
      </c>
      <c r="E74" s="35" t="s">
        <v>383</v>
      </c>
      <c r="F74" s="45">
        <v>1.7</v>
      </c>
      <c r="G74" s="45">
        <v>0</v>
      </c>
      <c r="H74" s="45">
        <v>0</v>
      </c>
      <c r="I74" s="45">
        <v>0</v>
      </c>
      <c r="J74" s="45">
        <v>0</v>
      </c>
    </row>
    <row r="75" spans="4:10">
      <c r="D75" s="28">
        <v>41643</v>
      </c>
      <c r="E75" s="35" t="s">
        <v>360</v>
      </c>
      <c r="F75" s="45">
        <v>1.3</v>
      </c>
      <c r="G75" s="45">
        <v>0</v>
      </c>
      <c r="H75" s="45">
        <v>0</v>
      </c>
      <c r="I75" s="45">
        <v>0</v>
      </c>
      <c r="J75" s="45">
        <v>0</v>
      </c>
    </row>
    <row r="76" spans="4:10">
      <c r="D76" s="28">
        <v>41643</v>
      </c>
      <c r="E76" s="35" t="s">
        <v>361</v>
      </c>
      <c r="F76" s="45">
        <v>1.2</v>
      </c>
      <c r="G76" s="45">
        <v>0</v>
      </c>
      <c r="H76" s="45">
        <v>0</v>
      </c>
      <c r="I76" s="45">
        <v>0</v>
      </c>
      <c r="J76" s="45">
        <v>0</v>
      </c>
    </row>
    <row r="77" spans="4:10">
      <c r="D77" s="28">
        <v>41643</v>
      </c>
      <c r="E77" s="35" t="s">
        <v>362</v>
      </c>
      <c r="F77" s="45">
        <v>1.2</v>
      </c>
      <c r="G77" s="45">
        <v>0</v>
      </c>
      <c r="H77" s="45">
        <v>0</v>
      </c>
      <c r="I77" s="45">
        <v>0</v>
      </c>
      <c r="J77" s="45">
        <v>0</v>
      </c>
    </row>
    <row r="78" spans="4:10">
      <c r="D78" s="28">
        <v>41643</v>
      </c>
      <c r="E78" s="35" t="s">
        <v>363</v>
      </c>
      <c r="F78" s="45">
        <v>1.1000000000000001</v>
      </c>
      <c r="G78" s="45">
        <v>0</v>
      </c>
      <c r="H78" s="45">
        <v>0</v>
      </c>
      <c r="I78" s="45">
        <v>0</v>
      </c>
      <c r="J78" s="45">
        <v>0</v>
      </c>
    </row>
    <row r="79" spans="4:10">
      <c r="D79" s="28">
        <v>41643</v>
      </c>
      <c r="E79" s="35" t="s">
        <v>364</v>
      </c>
      <c r="F79" s="45">
        <v>1.2</v>
      </c>
      <c r="G79" s="45">
        <v>0</v>
      </c>
      <c r="H79" s="45">
        <v>0</v>
      </c>
      <c r="I79" s="45">
        <v>0</v>
      </c>
      <c r="J79" s="45">
        <v>0</v>
      </c>
    </row>
    <row r="80" spans="4:10">
      <c r="D80" s="28">
        <v>41643</v>
      </c>
      <c r="E80" s="35" t="s">
        <v>365</v>
      </c>
      <c r="F80" s="45">
        <v>1</v>
      </c>
      <c r="G80" s="45">
        <v>0</v>
      </c>
      <c r="H80" s="45">
        <v>0</v>
      </c>
      <c r="I80" s="45">
        <v>0</v>
      </c>
      <c r="J80" s="45">
        <v>0</v>
      </c>
    </row>
    <row r="81" spans="4:10">
      <c r="D81" s="28">
        <v>41643</v>
      </c>
      <c r="E81" s="35" t="s">
        <v>366</v>
      </c>
      <c r="F81" s="45">
        <v>1.1000000000000001</v>
      </c>
      <c r="G81" s="45">
        <v>0.01</v>
      </c>
      <c r="H81" s="45">
        <v>0.01</v>
      </c>
      <c r="I81" s="45">
        <v>0</v>
      </c>
      <c r="J81" s="45">
        <v>0</v>
      </c>
    </row>
    <row r="82" spans="4:10">
      <c r="D82" s="28">
        <v>41643</v>
      </c>
      <c r="E82" s="35" t="s">
        <v>367</v>
      </c>
      <c r="F82" s="45">
        <v>1.1000000000000001</v>
      </c>
      <c r="G82" s="45">
        <v>0.05</v>
      </c>
      <c r="H82" s="45">
        <v>0.09</v>
      </c>
      <c r="I82" s="45">
        <v>8.6999999999999993</v>
      </c>
      <c r="J82" s="45">
        <v>-50.1</v>
      </c>
    </row>
    <row r="83" spans="4:10">
      <c r="D83" s="28">
        <v>41643</v>
      </c>
      <c r="E83" s="35" t="s">
        <v>368</v>
      </c>
      <c r="F83" s="45">
        <v>1.3</v>
      </c>
      <c r="G83" s="45">
        <v>7.0000000000000007E-2</v>
      </c>
      <c r="H83" s="45">
        <v>0.21</v>
      </c>
      <c r="I83" s="45">
        <v>16.8</v>
      </c>
      <c r="J83" s="45">
        <v>-38.6</v>
      </c>
    </row>
    <row r="84" spans="4:10">
      <c r="D84" s="28">
        <v>41643</v>
      </c>
      <c r="E84" s="35" t="s">
        <v>369</v>
      </c>
      <c r="F84" s="45">
        <v>1.9</v>
      </c>
      <c r="G84" s="45">
        <v>7.0000000000000007E-2</v>
      </c>
      <c r="H84" s="45">
        <v>0.3</v>
      </c>
      <c r="I84" s="45">
        <v>22.8</v>
      </c>
      <c r="J84" s="45">
        <v>-25.4</v>
      </c>
    </row>
    <row r="85" spans="4:10">
      <c r="D85" s="28">
        <v>41643</v>
      </c>
      <c r="E85" s="35" t="s">
        <v>370</v>
      </c>
      <c r="F85" s="45">
        <v>2</v>
      </c>
      <c r="G85" s="45">
        <v>0.05</v>
      </c>
      <c r="H85" s="45">
        <v>0.31</v>
      </c>
      <c r="I85" s="45">
        <v>26.4</v>
      </c>
      <c r="J85" s="45">
        <v>-10.7</v>
      </c>
    </row>
    <row r="86" spans="4:10">
      <c r="D86" s="28">
        <v>41643</v>
      </c>
      <c r="E86" s="35" t="s">
        <v>371</v>
      </c>
      <c r="F86" s="45">
        <v>1.9</v>
      </c>
      <c r="G86" s="45">
        <v>0.05</v>
      </c>
      <c r="H86" s="45">
        <v>0.32</v>
      </c>
      <c r="I86" s="45">
        <v>27</v>
      </c>
      <c r="J86" s="45">
        <v>4.8</v>
      </c>
    </row>
    <row r="87" spans="4:10">
      <c r="D87" s="28">
        <v>41643</v>
      </c>
      <c r="E87" s="35" t="s">
        <v>372</v>
      </c>
      <c r="F87" s="45">
        <v>2.1</v>
      </c>
      <c r="G87" s="45">
        <v>7.0000000000000007E-2</v>
      </c>
      <c r="H87" s="45">
        <v>0.32</v>
      </c>
      <c r="I87" s="45">
        <v>24.5</v>
      </c>
      <c r="J87" s="45">
        <v>19.899999999999999</v>
      </c>
    </row>
    <row r="88" spans="4:10">
      <c r="D88" s="28">
        <v>41643</v>
      </c>
      <c r="E88" s="35" t="s">
        <v>373</v>
      </c>
      <c r="F88" s="45">
        <v>2.4</v>
      </c>
      <c r="G88" s="45">
        <v>7.0000000000000007E-2</v>
      </c>
      <c r="H88" s="45">
        <v>0.25</v>
      </c>
      <c r="I88" s="45">
        <v>19.3</v>
      </c>
      <c r="J88" s="45">
        <v>33.799999999999997</v>
      </c>
    </row>
    <row r="89" spans="4:10">
      <c r="D89" s="28">
        <v>41643</v>
      </c>
      <c r="E89" s="35" t="s">
        <v>374</v>
      </c>
      <c r="F89" s="45">
        <v>2.6</v>
      </c>
      <c r="G89" s="45">
        <v>7.0000000000000007E-2</v>
      </c>
      <c r="H89" s="45">
        <v>0.14000000000000001</v>
      </c>
      <c r="I89" s="45">
        <v>12</v>
      </c>
      <c r="J89" s="45">
        <v>45.9</v>
      </c>
    </row>
    <row r="90" spans="4:10">
      <c r="D90" s="28">
        <v>41643</v>
      </c>
      <c r="E90" s="35" t="s">
        <v>375</v>
      </c>
      <c r="F90" s="45">
        <v>1.9</v>
      </c>
      <c r="G90" s="45">
        <v>0.09</v>
      </c>
      <c r="H90" s="45">
        <v>0.04</v>
      </c>
      <c r="I90" s="45">
        <v>3</v>
      </c>
      <c r="J90" s="45">
        <v>56.6</v>
      </c>
    </row>
    <row r="91" spans="4:10">
      <c r="D91" s="28">
        <v>41643</v>
      </c>
      <c r="E91" s="35" t="s">
        <v>376</v>
      </c>
      <c r="F91" s="45">
        <v>1.3</v>
      </c>
      <c r="G91" s="45">
        <v>0</v>
      </c>
      <c r="H91" s="45">
        <v>0</v>
      </c>
      <c r="I91" s="45">
        <v>0</v>
      </c>
      <c r="J91" s="45">
        <v>0</v>
      </c>
    </row>
    <row r="92" spans="4:10">
      <c r="D92" s="28">
        <v>41643</v>
      </c>
      <c r="E92" s="35" t="s">
        <v>377</v>
      </c>
      <c r="F92" s="45">
        <v>1.2</v>
      </c>
      <c r="G92" s="45">
        <v>0</v>
      </c>
      <c r="H92" s="45">
        <v>0</v>
      </c>
      <c r="I92" s="45">
        <v>0</v>
      </c>
      <c r="J92" s="45">
        <v>0</v>
      </c>
    </row>
    <row r="93" spans="4:10">
      <c r="D93" s="28">
        <v>41643</v>
      </c>
      <c r="E93" s="35" t="s">
        <v>378</v>
      </c>
      <c r="F93" s="45">
        <v>1.1000000000000001</v>
      </c>
      <c r="G93" s="45">
        <v>0</v>
      </c>
      <c r="H93" s="45">
        <v>0</v>
      </c>
      <c r="I93" s="45">
        <v>0</v>
      </c>
      <c r="J93" s="45">
        <v>0</v>
      </c>
    </row>
    <row r="94" spans="4:10">
      <c r="D94" s="28">
        <v>41643</v>
      </c>
      <c r="E94" s="35" t="s">
        <v>379</v>
      </c>
      <c r="F94" s="45">
        <v>0.9</v>
      </c>
      <c r="G94" s="45">
        <v>0</v>
      </c>
      <c r="H94" s="45">
        <v>0</v>
      </c>
      <c r="I94" s="45">
        <v>0</v>
      </c>
      <c r="J94" s="45">
        <v>0</v>
      </c>
    </row>
    <row r="95" spans="4:10">
      <c r="D95" s="28">
        <v>41643</v>
      </c>
      <c r="E95" s="35" t="s">
        <v>380</v>
      </c>
      <c r="F95" s="45">
        <v>0.8</v>
      </c>
      <c r="G95" s="45">
        <v>0</v>
      </c>
      <c r="H95" s="45">
        <v>0</v>
      </c>
      <c r="I95" s="45">
        <v>0</v>
      </c>
      <c r="J95" s="45">
        <v>0</v>
      </c>
    </row>
    <row r="96" spans="4:10">
      <c r="D96" s="28">
        <v>41643</v>
      </c>
      <c r="E96" s="35" t="s">
        <v>381</v>
      </c>
      <c r="F96" s="45">
        <v>0.3</v>
      </c>
      <c r="G96" s="45">
        <v>0</v>
      </c>
      <c r="H96" s="45">
        <v>0</v>
      </c>
      <c r="I96" s="45">
        <v>0</v>
      </c>
      <c r="J96" s="45">
        <v>0</v>
      </c>
    </row>
    <row r="97" spans="4:10">
      <c r="D97" s="28">
        <v>41643</v>
      </c>
      <c r="E97" s="35" t="s">
        <v>382</v>
      </c>
      <c r="F97" s="45">
        <v>0.8</v>
      </c>
      <c r="G97" s="45">
        <v>0</v>
      </c>
      <c r="H97" s="45">
        <v>0</v>
      </c>
      <c r="I97" s="45">
        <v>0</v>
      </c>
      <c r="J97" s="45">
        <v>0</v>
      </c>
    </row>
    <row r="98" spans="4:10">
      <c r="D98" s="28">
        <v>41643</v>
      </c>
      <c r="E98" s="35" t="s">
        <v>383</v>
      </c>
      <c r="F98" s="45">
        <v>1</v>
      </c>
      <c r="G98" s="45">
        <v>0</v>
      </c>
      <c r="H98" s="45">
        <v>0</v>
      </c>
      <c r="I98" s="45">
        <v>0</v>
      </c>
      <c r="J98" s="45">
        <v>0</v>
      </c>
    </row>
    <row r="99" spans="4:10">
      <c r="D99" s="28">
        <v>41644</v>
      </c>
      <c r="E99" s="35" t="s">
        <v>360</v>
      </c>
      <c r="F99" s="45">
        <v>1</v>
      </c>
      <c r="G99" s="45">
        <v>0</v>
      </c>
      <c r="H99" s="45">
        <v>0</v>
      </c>
      <c r="I99" s="45">
        <v>0</v>
      </c>
      <c r="J99" s="45">
        <v>0</v>
      </c>
    </row>
    <row r="100" spans="4:10">
      <c r="D100" s="28">
        <v>41644</v>
      </c>
      <c r="E100" s="35" t="s">
        <v>361</v>
      </c>
      <c r="F100" s="45">
        <v>0.6</v>
      </c>
      <c r="G100" s="45">
        <v>0</v>
      </c>
      <c r="H100" s="45">
        <v>0</v>
      </c>
      <c r="I100" s="45">
        <v>0</v>
      </c>
      <c r="J100" s="45">
        <v>0</v>
      </c>
    </row>
    <row r="101" spans="4:10">
      <c r="D101" s="28">
        <v>41644</v>
      </c>
      <c r="E101" s="35" t="s">
        <v>362</v>
      </c>
      <c r="F101" s="45">
        <v>0.7</v>
      </c>
      <c r="G101" s="45">
        <v>0</v>
      </c>
      <c r="H101" s="45">
        <v>0</v>
      </c>
      <c r="I101" s="45">
        <v>0</v>
      </c>
      <c r="J101" s="45">
        <v>0</v>
      </c>
    </row>
    <row r="102" spans="4:10">
      <c r="D102" s="28">
        <v>41644</v>
      </c>
      <c r="E102" s="35" t="s">
        <v>363</v>
      </c>
      <c r="F102" s="45">
        <v>0.9</v>
      </c>
      <c r="G102" s="45">
        <v>0</v>
      </c>
      <c r="H102" s="45">
        <v>0</v>
      </c>
      <c r="I102" s="45">
        <v>0</v>
      </c>
      <c r="J102" s="45">
        <v>0</v>
      </c>
    </row>
    <row r="103" spans="4:10">
      <c r="D103" s="28">
        <v>41644</v>
      </c>
      <c r="E103" s="35" t="s">
        <v>364</v>
      </c>
      <c r="F103" s="45">
        <v>1</v>
      </c>
      <c r="G103" s="45">
        <v>0</v>
      </c>
      <c r="H103" s="45">
        <v>0</v>
      </c>
      <c r="I103" s="45">
        <v>0</v>
      </c>
      <c r="J103" s="45">
        <v>0</v>
      </c>
    </row>
    <row r="104" spans="4:10">
      <c r="D104" s="28">
        <v>41644</v>
      </c>
      <c r="E104" s="35" t="s">
        <v>365</v>
      </c>
      <c r="F104" s="45">
        <v>0.2</v>
      </c>
      <c r="G104" s="45">
        <v>0</v>
      </c>
      <c r="H104" s="45">
        <v>0</v>
      </c>
      <c r="I104" s="45">
        <v>0</v>
      </c>
      <c r="J104" s="45">
        <v>0</v>
      </c>
    </row>
    <row r="105" spans="4:10">
      <c r="D105" s="28">
        <v>41644</v>
      </c>
      <c r="E105" s="35" t="s">
        <v>366</v>
      </c>
      <c r="F105" s="45">
        <v>0.4</v>
      </c>
      <c r="G105" s="45">
        <v>0.01</v>
      </c>
      <c r="H105" s="45">
        <v>0.01</v>
      </c>
      <c r="I105" s="45">
        <v>0</v>
      </c>
      <c r="J105" s="45">
        <v>0</v>
      </c>
    </row>
    <row r="106" spans="4:10">
      <c r="D106" s="28">
        <v>41644</v>
      </c>
      <c r="E106" s="35" t="s">
        <v>367</v>
      </c>
      <c r="F106" s="45">
        <v>0.6</v>
      </c>
      <c r="G106" s="45">
        <v>0.05</v>
      </c>
      <c r="H106" s="45">
        <v>0.09</v>
      </c>
      <c r="I106" s="45">
        <v>8.6999999999999993</v>
      </c>
      <c r="J106" s="45">
        <v>-50.3</v>
      </c>
    </row>
    <row r="107" spans="4:10">
      <c r="D107" s="28">
        <v>41644</v>
      </c>
      <c r="E107" s="35" t="s">
        <v>368</v>
      </c>
      <c r="F107" s="45">
        <v>0.9</v>
      </c>
      <c r="G107" s="45">
        <v>0.06</v>
      </c>
      <c r="H107" s="45">
        <v>0.21</v>
      </c>
      <c r="I107" s="45">
        <v>16.8</v>
      </c>
      <c r="J107" s="45">
        <v>-38.700000000000003</v>
      </c>
    </row>
    <row r="108" spans="4:10">
      <c r="D108" s="28">
        <v>41644</v>
      </c>
      <c r="E108" s="35" t="s">
        <v>369</v>
      </c>
      <c r="F108" s="45">
        <v>2</v>
      </c>
      <c r="G108" s="45">
        <v>7.0000000000000007E-2</v>
      </c>
      <c r="H108" s="45">
        <v>0.3</v>
      </c>
      <c r="I108" s="45">
        <v>22.9</v>
      </c>
      <c r="J108" s="45">
        <v>-25.5</v>
      </c>
    </row>
    <row r="109" spans="4:10">
      <c r="D109" s="28">
        <v>41644</v>
      </c>
      <c r="E109" s="35" t="s">
        <v>370</v>
      </c>
      <c r="F109" s="45">
        <v>1.9</v>
      </c>
      <c r="G109" s="45">
        <v>7.0000000000000007E-2</v>
      </c>
      <c r="H109" s="45">
        <v>0.36</v>
      </c>
      <c r="I109" s="45">
        <v>26.5</v>
      </c>
      <c r="J109" s="45">
        <v>-10.8</v>
      </c>
    </row>
    <row r="110" spans="4:10">
      <c r="D110" s="28">
        <v>41644</v>
      </c>
      <c r="E110" s="35" t="s">
        <v>371</v>
      </c>
      <c r="F110" s="45">
        <v>2.8</v>
      </c>
      <c r="G110" s="45">
        <v>0.06</v>
      </c>
      <c r="H110" s="45">
        <v>0.37</v>
      </c>
      <c r="I110" s="45">
        <v>27.1</v>
      </c>
      <c r="J110" s="45">
        <v>4.7</v>
      </c>
    </row>
    <row r="111" spans="4:10">
      <c r="D111" s="28">
        <v>41644</v>
      </c>
      <c r="E111" s="35" t="s">
        <v>372</v>
      </c>
      <c r="F111" s="45">
        <v>2.5</v>
      </c>
      <c r="G111" s="45">
        <v>7.0000000000000007E-2</v>
      </c>
      <c r="H111" s="45">
        <v>0.33</v>
      </c>
      <c r="I111" s="45">
        <v>24.7</v>
      </c>
      <c r="J111" s="45">
        <v>19.8</v>
      </c>
    </row>
    <row r="112" spans="4:10">
      <c r="D112" s="28">
        <v>41644</v>
      </c>
      <c r="E112" s="35" t="s">
        <v>373</v>
      </c>
      <c r="F112" s="45">
        <v>2.8</v>
      </c>
      <c r="G112" s="45">
        <v>7.0000000000000007E-2</v>
      </c>
      <c r="H112" s="45">
        <v>0.25</v>
      </c>
      <c r="I112" s="45">
        <v>19.5</v>
      </c>
      <c r="J112" s="45">
        <v>33.700000000000003</v>
      </c>
    </row>
    <row r="113" spans="4:10">
      <c r="D113" s="28">
        <v>41644</v>
      </c>
      <c r="E113" s="35" t="s">
        <v>374</v>
      </c>
      <c r="F113" s="45">
        <v>2.2000000000000002</v>
      </c>
      <c r="G113" s="45">
        <v>7.0000000000000007E-2</v>
      </c>
      <c r="H113" s="45">
        <v>0.15</v>
      </c>
      <c r="I113" s="45">
        <v>12.1</v>
      </c>
      <c r="J113" s="45">
        <v>45.9</v>
      </c>
    </row>
    <row r="114" spans="4:10">
      <c r="D114" s="28">
        <v>41644</v>
      </c>
      <c r="E114" s="35" t="s">
        <v>375</v>
      </c>
      <c r="F114" s="45">
        <v>1.6</v>
      </c>
      <c r="G114" s="45">
        <v>0.08</v>
      </c>
      <c r="H114" s="45">
        <v>0.04</v>
      </c>
      <c r="I114" s="45">
        <v>3.2</v>
      </c>
      <c r="J114" s="45">
        <v>56.6</v>
      </c>
    </row>
    <row r="115" spans="4:10">
      <c r="D115" s="28">
        <v>41644</v>
      </c>
      <c r="E115" s="35" t="s">
        <v>376</v>
      </c>
      <c r="F115" s="45">
        <v>0.7</v>
      </c>
      <c r="G115" s="45">
        <v>0</v>
      </c>
      <c r="H115" s="45">
        <v>0</v>
      </c>
      <c r="I115" s="45">
        <v>0</v>
      </c>
      <c r="J115" s="45">
        <v>0</v>
      </c>
    </row>
    <row r="116" spans="4:10">
      <c r="D116" s="28">
        <v>41644</v>
      </c>
      <c r="E116" s="35" t="s">
        <v>377</v>
      </c>
      <c r="F116" s="45">
        <v>-0.3</v>
      </c>
      <c r="G116" s="45">
        <v>0</v>
      </c>
      <c r="H116" s="45">
        <v>0</v>
      </c>
      <c r="I116" s="45">
        <v>0</v>
      </c>
      <c r="J116" s="45">
        <v>0</v>
      </c>
    </row>
    <row r="117" spans="4:10">
      <c r="D117" s="28">
        <v>41644</v>
      </c>
      <c r="E117" s="35" t="s">
        <v>378</v>
      </c>
      <c r="F117" s="45">
        <v>-1.1000000000000001</v>
      </c>
      <c r="G117" s="45">
        <v>0</v>
      </c>
      <c r="H117" s="45">
        <v>0</v>
      </c>
      <c r="I117" s="45">
        <v>0</v>
      </c>
      <c r="J117" s="45">
        <v>0</v>
      </c>
    </row>
    <row r="118" spans="4:10">
      <c r="D118" s="28">
        <v>41644</v>
      </c>
      <c r="E118" s="35" t="s">
        <v>379</v>
      </c>
      <c r="F118" s="45">
        <v>-1</v>
      </c>
      <c r="G118" s="45">
        <v>0</v>
      </c>
      <c r="H118" s="45">
        <v>0</v>
      </c>
      <c r="I118" s="45">
        <v>0</v>
      </c>
      <c r="J118" s="45">
        <v>0</v>
      </c>
    </row>
    <row r="119" spans="4:10">
      <c r="D119" s="28">
        <v>41644</v>
      </c>
      <c r="E119" s="35" t="s">
        <v>380</v>
      </c>
      <c r="F119" s="45">
        <v>-1.2</v>
      </c>
      <c r="G119" s="45">
        <v>0</v>
      </c>
      <c r="H119" s="45">
        <v>0</v>
      </c>
      <c r="I119" s="45">
        <v>0</v>
      </c>
      <c r="J119" s="45">
        <v>0</v>
      </c>
    </row>
    <row r="120" spans="4:10">
      <c r="D120" s="28">
        <v>41644</v>
      </c>
      <c r="E120" s="35" t="s">
        <v>381</v>
      </c>
      <c r="F120" s="45">
        <v>-1.1000000000000001</v>
      </c>
      <c r="G120" s="45">
        <v>0</v>
      </c>
      <c r="H120" s="45">
        <v>0</v>
      </c>
      <c r="I120" s="45">
        <v>0</v>
      </c>
      <c r="J120" s="45">
        <v>0</v>
      </c>
    </row>
    <row r="121" spans="4:10">
      <c r="D121" s="28">
        <v>41644</v>
      </c>
      <c r="E121" s="35" t="s">
        <v>382</v>
      </c>
      <c r="F121" s="45">
        <v>-1.1000000000000001</v>
      </c>
      <c r="G121" s="45">
        <v>0</v>
      </c>
      <c r="H121" s="45">
        <v>0</v>
      </c>
      <c r="I121" s="45">
        <v>0</v>
      </c>
      <c r="J121" s="45">
        <v>0</v>
      </c>
    </row>
    <row r="122" spans="4:10">
      <c r="D122" s="28">
        <v>41644</v>
      </c>
      <c r="E122" s="35" t="s">
        <v>383</v>
      </c>
      <c r="F122" s="45">
        <v>-1.5</v>
      </c>
      <c r="G122" s="45">
        <v>0</v>
      </c>
      <c r="H122" s="45">
        <v>0</v>
      </c>
      <c r="I122" s="45">
        <v>0</v>
      </c>
      <c r="J122" s="45">
        <v>0</v>
      </c>
    </row>
    <row r="123" spans="4:10">
      <c r="D123" s="28">
        <v>41645</v>
      </c>
      <c r="E123" s="35" t="s">
        <v>360</v>
      </c>
      <c r="F123" s="45">
        <v>-2.6</v>
      </c>
      <c r="G123" s="45">
        <v>0</v>
      </c>
      <c r="H123" s="45">
        <v>0</v>
      </c>
      <c r="I123" s="45">
        <v>0</v>
      </c>
      <c r="J123" s="45">
        <v>0</v>
      </c>
    </row>
    <row r="124" spans="4:10">
      <c r="D124" s="28">
        <v>41645</v>
      </c>
      <c r="E124" s="35" t="s">
        <v>361</v>
      </c>
      <c r="F124" s="45">
        <v>-1.8</v>
      </c>
      <c r="G124" s="45">
        <v>0</v>
      </c>
      <c r="H124" s="45">
        <v>0</v>
      </c>
      <c r="I124" s="45">
        <v>0</v>
      </c>
      <c r="J124" s="45">
        <v>0</v>
      </c>
    </row>
    <row r="125" spans="4:10">
      <c r="D125" s="28">
        <v>41645</v>
      </c>
      <c r="E125" s="35" t="s">
        <v>362</v>
      </c>
      <c r="F125" s="45">
        <v>-1.4</v>
      </c>
      <c r="G125" s="45">
        <v>0</v>
      </c>
      <c r="H125" s="45">
        <v>0</v>
      </c>
      <c r="I125" s="45">
        <v>0</v>
      </c>
      <c r="J125" s="45">
        <v>0</v>
      </c>
    </row>
    <row r="126" spans="4:10">
      <c r="D126" s="28">
        <v>41645</v>
      </c>
      <c r="E126" s="35" t="s">
        <v>363</v>
      </c>
      <c r="F126" s="45">
        <v>-1.7</v>
      </c>
      <c r="G126" s="45">
        <v>0</v>
      </c>
      <c r="H126" s="45">
        <v>0</v>
      </c>
      <c r="I126" s="45">
        <v>0</v>
      </c>
      <c r="J126" s="45">
        <v>0</v>
      </c>
    </row>
    <row r="127" spans="4:10">
      <c r="D127" s="28">
        <v>41645</v>
      </c>
      <c r="E127" s="35" t="s">
        <v>364</v>
      </c>
      <c r="F127" s="45">
        <v>-2</v>
      </c>
      <c r="G127" s="45">
        <v>0</v>
      </c>
      <c r="H127" s="45">
        <v>0</v>
      </c>
      <c r="I127" s="45">
        <v>0</v>
      </c>
      <c r="J127" s="45">
        <v>0</v>
      </c>
    </row>
    <row r="128" spans="4:10">
      <c r="D128" s="28">
        <v>41645</v>
      </c>
      <c r="E128" s="35" t="s">
        <v>365</v>
      </c>
      <c r="F128" s="45">
        <v>-3.2</v>
      </c>
      <c r="G128" s="45">
        <v>0</v>
      </c>
      <c r="H128" s="45">
        <v>0</v>
      </c>
      <c r="I128" s="45">
        <v>0</v>
      </c>
      <c r="J128" s="45">
        <v>0</v>
      </c>
    </row>
    <row r="129" spans="4:10">
      <c r="D129" s="28">
        <v>41645</v>
      </c>
      <c r="E129" s="35" t="s">
        <v>366</v>
      </c>
      <c r="F129" s="45">
        <v>-2.5</v>
      </c>
      <c r="G129" s="45">
        <v>0.01</v>
      </c>
      <c r="H129" s="45">
        <v>0.01</v>
      </c>
      <c r="I129" s="45">
        <v>0</v>
      </c>
      <c r="J129" s="45">
        <v>0</v>
      </c>
    </row>
    <row r="130" spans="4:10">
      <c r="D130" s="28">
        <v>41645</v>
      </c>
      <c r="E130" s="35" t="s">
        <v>367</v>
      </c>
      <c r="F130" s="45">
        <v>-2.4</v>
      </c>
      <c r="G130" s="45">
        <v>7.0000000000000007E-2</v>
      </c>
      <c r="H130" s="45">
        <v>0.11</v>
      </c>
      <c r="I130" s="45">
        <v>8.8000000000000007</v>
      </c>
      <c r="J130" s="45">
        <v>-50.4</v>
      </c>
    </row>
    <row r="131" spans="4:10">
      <c r="D131" s="28">
        <v>41645</v>
      </c>
      <c r="E131" s="35" t="s">
        <v>368</v>
      </c>
      <c r="F131" s="45">
        <v>-2.8</v>
      </c>
      <c r="G131" s="45">
        <v>0.04</v>
      </c>
      <c r="H131" s="45">
        <v>0.19</v>
      </c>
      <c r="I131" s="45">
        <v>16.8</v>
      </c>
      <c r="J131" s="45">
        <v>-38.9</v>
      </c>
    </row>
    <row r="132" spans="4:10">
      <c r="D132" s="28">
        <v>41645</v>
      </c>
      <c r="E132" s="35" t="s">
        <v>369</v>
      </c>
      <c r="F132" s="45">
        <v>-3.6</v>
      </c>
      <c r="G132" s="45">
        <v>0.05</v>
      </c>
      <c r="H132" s="45">
        <v>0.27</v>
      </c>
      <c r="I132" s="45">
        <v>23</v>
      </c>
      <c r="J132" s="45">
        <v>-25.7</v>
      </c>
    </row>
    <row r="133" spans="4:10">
      <c r="D133" s="28">
        <v>41645</v>
      </c>
      <c r="E133" s="35" t="s">
        <v>370</v>
      </c>
      <c r="F133" s="45">
        <v>-2.5</v>
      </c>
      <c r="G133" s="45">
        <v>0.06</v>
      </c>
      <c r="H133" s="45">
        <v>0.31</v>
      </c>
      <c r="I133" s="45">
        <v>26.6</v>
      </c>
      <c r="J133" s="45">
        <v>-10.9</v>
      </c>
    </row>
    <row r="134" spans="4:10">
      <c r="D134" s="28">
        <v>41645</v>
      </c>
      <c r="E134" s="35" t="s">
        <v>371</v>
      </c>
      <c r="F134" s="45">
        <v>-2.9</v>
      </c>
      <c r="G134" s="45">
        <v>0.06</v>
      </c>
      <c r="H134" s="45">
        <v>0.32</v>
      </c>
      <c r="I134" s="45">
        <v>27.2</v>
      </c>
      <c r="J134" s="45">
        <v>4.5999999999999996</v>
      </c>
    </row>
    <row r="135" spans="4:10">
      <c r="D135" s="28">
        <v>41645</v>
      </c>
      <c r="E135" s="35" t="s">
        <v>372</v>
      </c>
      <c r="F135" s="45">
        <v>-3.3</v>
      </c>
      <c r="G135" s="45">
        <v>7.0000000000000007E-2</v>
      </c>
      <c r="H135" s="45">
        <v>0.33</v>
      </c>
      <c r="I135" s="45">
        <v>24.8</v>
      </c>
      <c r="J135" s="45">
        <v>19.8</v>
      </c>
    </row>
    <row r="136" spans="4:10">
      <c r="D136" s="28">
        <v>41645</v>
      </c>
      <c r="E136" s="35" t="s">
        <v>373</v>
      </c>
      <c r="F136" s="45">
        <v>-3.3</v>
      </c>
      <c r="G136" s="45">
        <v>7.0000000000000007E-2</v>
      </c>
      <c r="H136" s="45">
        <v>0.26</v>
      </c>
      <c r="I136" s="45">
        <v>19.600000000000001</v>
      </c>
      <c r="J136" s="45">
        <v>33.700000000000003</v>
      </c>
    </row>
    <row r="137" spans="4:10">
      <c r="D137" s="28">
        <v>41645</v>
      </c>
      <c r="E137" s="35" t="s">
        <v>374</v>
      </c>
      <c r="F137" s="45">
        <v>-3.5</v>
      </c>
      <c r="G137" s="45">
        <v>0.05</v>
      </c>
      <c r="H137" s="45">
        <v>0.14000000000000001</v>
      </c>
      <c r="I137" s="45">
        <v>12.3</v>
      </c>
      <c r="J137" s="45">
        <v>45.9</v>
      </c>
    </row>
    <row r="138" spans="4:10">
      <c r="D138" s="28">
        <v>41645</v>
      </c>
      <c r="E138" s="35" t="s">
        <v>375</v>
      </c>
      <c r="F138" s="45">
        <v>-4</v>
      </c>
      <c r="G138" s="45">
        <v>0.04</v>
      </c>
      <c r="H138" s="45">
        <v>0.03</v>
      </c>
      <c r="I138" s="45">
        <v>3.3</v>
      </c>
      <c r="J138" s="45">
        <v>56.6</v>
      </c>
    </row>
    <row r="139" spans="4:10">
      <c r="D139" s="28">
        <v>41645</v>
      </c>
      <c r="E139" s="35" t="s">
        <v>376</v>
      </c>
      <c r="F139" s="45">
        <v>-4.4000000000000004</v>
      </c>
      <c r="G139" s="45">
        <v>0</v>
      </c>
      <c r="H139" s="45">
        <v>0</v>
      </c>
      <c r="I139" s="45">
        <v>0</v>
      </c>
      <c r="J139" s="45">
        <v>0</v>
      </c>
    </row>
    <row r="140" spans="4:10">
      <c r="D140" s="28">
        <v>41645</v>
      </c>
      <c r="E140" s="35" t="s">
        <v>377</v>
      </c>
      <c r="F140" s="45">
        <v>-4.2</v>
      </c>
      <c r="G140" s="45">
        <v>0</v>
      </c>
      <c r="H140" s="45">
        <v>0</v>
      </c>
      <c r="I140" s="45">
        <v>0</v>
      </c>
      <c r="J140" s="45">
        <v>0</v>
      </c>
    </row>
    <row r="141" spans="4:10">
      <c r="D141" s="28">
        <v>41645</v>
      </c>
      <c r="E141" s="35" t="s">
        <v>378</v>
      </c>
      <c r="F141" s="45">
        <v>-3.8</v>
      </c>
      <c r="G141" s="45">
        <v>0</v>
      </c>
      <c r="H141" s="45">
        <v>0</v>
      </c>
      <c r="I141" s="45">
        <v>0</v>
      </c>
      <c r="J141" s="45">
        <v>0</v>
      </c>
    </row>
    <row r="142" spans="4:10">
      <c r="D142" s="28">
        <v>41645</v>
      </c>
      <c r="E142" s="35" t="s">
        <v>379</v>
      </c>
      <c r="F142" s="45">
        <v>-4</v>
      </c>
      <c r="G142" s="45">
        <v>0</v>
      </c>
      <c r="H142" s="45">
        <v>0</v>
      </c>
      <c r="I142" s="45">
        <v>0</v>
      </c>
      <c r="J142" s="45">
        <v>0</v>
      </c>
    </row>
    <row r="143" spans="4:10">
      <c r="D143" s="28">
        <v>41645</v>
      </c>
      <c r="E143" s="35" t="s">
        <v>380</v>
      </c>
      <c r="F143" s="45">
        <v>-4.4000000000000004</v>
      </c>
      <c r="G143" s="45">
        <v>0</v>
      </c>
      <c r="H143" s="45">
        <v>0</v>
      </c>
      <c r="I143" s="45">
        <v>0</v>
      </c>
      <c r="J143" s="45">
        <v>0</v>
      </c>
    </row>
    <row r="144" spans="4:10">
      <c r="D144" s="28">
        <v>41645</v>
      </c>
      <c r="E144" s="35" t="s">
        <v>381</v>
      </c>
      <c r="F144" s="45">
        <v>-4</v>
      </c>
      <c r="G144" s="45">
        <v>0</v>
      </c>
      <c r="H144" s="45">
        <v>0</v>
      </c>
      <c r="I144" s="45">
        <v>0</v>
      </c>
      <c r="J144" s="45">
        <v>0</v>
      </c>
    </row>
    <row r="145" spans="4:10">
      <c r="D145" s="28">
        <v>41645</v>
      </c>
      <c r="E145" s="35" t="s">
        <v>382</v>
      </c>
      <c r="F145" s="45">
        <v>-3.8</v>
      </c>
      <c r="G145" s="45">
        <v>0</v>
      </c>
      <c r="H145" s="45">
        <v>0</v>
      </c>
      <c r="I145" s="45">
        <v>0</v>
      </c>
      <c r="J145" s="45">
        <v>0</v>
      </c>
    </row>
    <row r="146" spans="4:10">
      <c r="D146" s="28">
        <v>41645</v>
      </c>
      <c r="E146" s="35" t="s">
        <v>383</v>
      </c>
      <c r="F146" s="45">
        <v>-3.5</v>
      </c>
      <c r="G146" s="45">
        <v>0</v>
      </c>
      <c r="H146" s="45">
        <v>0</v>
      </c>
      <c r="I146" s="45">
        <v>0</v>
      </c>
      <c r="J146" s="45">
        <v>0</v>
      </c>
    </row>
    <row r="147" spans="4:10">
      <c r="D147" s="28">
        <v>41646</v>
      </c>
      <c r="E147" s="35" t="s">
        <v>360</v>
      </c>
      <c r="F147" s="45">
        <v>-2.9</v>
      </c>
      <c r="G147" s="45">
        <v>0</v>
      </c>
      <c r="H147" s="45">
        <v>0</v>
      </c>
      <c r="I147" s="45">
        <v>0</v>
      </c>
      <c r="J147" s="45">
        <v>0</v>
      </c>
    </row>
    <row r="148" spans="4:10">
      <c r="D148" s="28">
        <v>41646</v>
      </c>
      <c r="E148" s="35" t="s">
        <v>361</v>
      </c>
      <c r="F148" s="45">
        <v>-2.2000000000000002</v>
      </c>
      <c r="G148" s="45">
        <v>0</v>
      </c>
      <c r="H148" s="45">
        <v>0</v>
      </c>
      <c r="I148" s="45">
        <v>0</v>
      </c>
      <c r="J148" s="45">
        <v>0</v>
      </c>
    </row>
    <row r="149" spans="4:10">
      <c r="D149" s="28">
        <v>41646</v>
      </c>
      <c r="E149" s="35" t="s">
        <v>362</v>
      </c>
      <c r="F149" s="45">
        <v>-1.5</v>
      </c>
      <c r="G149" s="45">
        <v>0</v>
      </c>
      <c r="H149" s="45">
        <v>0</v>
      </c>
      <c r="I149" s="45">
        <v>0</v>
      </c>
      <c r="J149" s="45">
        <v>0</v>
      </c>
    </row>
    <row r="150" spans="4:10">
      <c r="D150" s="28">
        <v>41646</v>
      </c>
      <c r="E150" s="35" t="s">
        <v>363</v>
      </c>
      <c r="F150" s="45">
        <v>-0.9</v>
      </c>
      <c r="G150" s="45">
        <v>0</v>
      </c>
      <c r="H150" s="45">
        <v>0</v>
      </c>
      <c r="I150" s="45">
        <v>0</v>
      </c>
      <c r="J150" s="45">
        <v>0</v>
      </c>
    </row>
    <row r="151" spans="4:10">
      <c r="D151" s="28">
        <v>41646</v>
      </c>
      <c r="E151" s="35" t="s">
        <v>364</v>
      </c>
      <c r="F151" s="45">
        <v>-1.3</v>
      </c>
      <c r="G151" s="45">
        <v>0</v>
      </c>
      <c r="H151" s="45">
        <v>0</v>
      </c>
      <c r="I151" s="45">
        <v>0</v>
      </c>
      <c r="J151" s="45">
        <v>0</v>
      </c>
    </row>
    <row r="152" spans="4:10">
      <c r="D152" s="28">
        <v>41646</v>
      </c>
      <c r="E152" s="35" t="s">
        <v>365</v>
      </c>
      <c r="F152" s="45">
        <v>-1</v>
      </c>
      <c r="G152" s="45">
        <v>0</v>
      </c>
      <c r="H152" s="45">
        <v>0</v>
      </c>
      <c r="I152" s="45">
        <v>0</v>
      </c>
      <c r="J152" s="45">
        <v>0</v>
      </c>
    </row>
    <row r="153" spans="4:10">
      <c r="D153" s="28">
        <v>41646</v>
      </c>
      <c r="E153" s="35" t="s">
        <v>366</v>
      </c>
      <c r="F153" s="45">
        <v>-1</v>
      </c>
      <c r="G153" s="45">
        <v>0.01</v>
      </c>
      <c r="H153" s="45">
        <v>0.01</v>
      </c>
      <c r="I153" s="45">
        <v>0</v>
      </c>
      <c r="J153" s="45">
        <v>0</v>
      </c>
    </row>
    <row r="154" spans="4:10">
      <c r="D154" s="28">
        <v>41646</v>
      </c>
      <c r="E154" s="35" t="s">
        <v>367</v>
      </c>
      <c r="F154" s="45">
        <v>-1</v>
      </c>
      <c r="G154" s="45">
        <v>0.04</v>
      </c>
      <c r="H154" s="45">
        <v>0.08</v>
      </c>
      <c r="I154" s="45">
        <v>8.8000000000000007</v>
      </c>
      <c r="J154" s="45">
        <v>-50.6</v>
      </c>
    </row>
    <row r="155" spans="4:10">
      <c r="D155" s="28">
        <v>41646</v>
      </c>
      <c r="E155" s="35" t="s">
        <v>368</v>
      </c>
      <c r="F155" s="45">
        <v>-1.1000000000000001</v>
      </c>
      <c r="G155" s="45">
        <v>0.03</v>
      </c>
      <c r="H155" s="45">
        <v>0.16</v>
      </c>
      <c r="I155" s="45">
        <v>16.899999999999999</v>
      </c>
      <c r="J155" s="45">
        <v>-39</v>
      </c>
    </row>
    <row r="156" spans="4:10">
      <c r="D156" s="28">
        <v>41646</v>
      </c>
      <c r="E156" s="35" t="s">
        <v>369</v>
      </c>
      <c r="F156" s="45">
        <v>-0.9</v>
      </c>
      <c r="G156" s="45">
        <v>0.04</v>
      </c>
      <c r="H156" s="45">
        <v>0.23</v>
      </c>
      <c r="I156" s="45">
        <v>23.1</v>
      </c>
      <c r="J156" s="45">
        <v>-25.8</v>
      </c>
    </row>
    <row r="157" spans="4:10">
      <c r="D157" s="28">
        <v>41646</v>
      </c>
      <c r="E157" s="35" t="s">
        <v>370</v>
      </c>
      <c r="F157" s="45">
        <v>-0.6</v>
      </c>
      <c r="G157" s="45">
        <v>0.03</v>
      </c>
      <c r="H157" s="45">
        <v>0.28000000000000003</v>
      </c>
      <c r="I157" s="45">
        <v>26.7</v>
      </c>
      <c r="J157" s="45">
        <v>-11.1</v>
      </c>
    </row>
    <row r="158" spans="4:10">
      <c r="D158" s="28">
        <v>41646</v>
      </c>
      <c r="E158" s="35" t="s">
        <v>371</v>
      </c>
      <c r="F158" s="45">
        <v>0.5</v>
      </c>
      <c r="G158" s="45">
        <v>0.04</v>
      </c>
      <c r="H158" s="45">
        <v>0.28000000000000003</v>
      </c>
      <c r="I158" s="45">
        <v>27.4</v>
      </c>
      <c r="J158" s="45">
        <v>4.5</v>
      </c>
    </row>
    <row r="159" spans="4:10">
      <c r="D159" s="28">
        <v>41646</v>
      </c>
      <c r="E159" s="35" t="s">
        <v>372</v>
      </c>
      <c r="F159" s="45">
        <v>0.5</v>
      </c>
      <c r="G159" s="45">
        <v>0.04</v>
      </c>
      <c r="H159" s="45">
        <v>0.28999999999999998</v>
      </c>
      <c r="I159" s="45">
        <v>24.9</v>
      </c>
      <c r="J159" s="45">
        <v>19.7</v>
      </c>
    </row>
    <row r="160" spans="4:10">
      <c r="D160" s="28">
        <v>41646</v>
      </c>
      <c r="E160" s="35" t="s">
        <v>373</v>
      </c>
      <c r="F160" s="45">
        <v>1.2</v>
      </c>
      <c r="G160" s="45">
        <v>0.05</v>
      </c>
      <c r="H160" s="45">
        <v>0.23</v>
      </c>
      <c r="I160" s="45">
        <v>19.8</v>
      </c>
      <c r="J160" s="45">
        <v>33.6</v>
      </c>
    </row>
    <row r="161" spans="4:10">
      <c r="D161" s="28">
        <v>41646</v>
      </c>
      <c r="E161" s="35" t="s">
        <v>374</v>
      </c>
      <c r="F161" s="45">
        <v>0</v>
      </c>
      <c r="G161" s="45">
        <v>0.04</v>
      </c>
      <c r="H161" s="45">
        <v>0.13</v>
      </c>
      <c r="I161" s="45">
        <v>12.4</v>
      </c>
      <c r="J161" s="45">
        <v>45.9</v>
      </c>
    </row>
    <row r="162" spans="4:10">
      <c r="D162" s="28">
        <v>41646</v>
      </c>
      <c r="E162" s="35" t="s">
        <v>375</v>
      </c>
      <c r="F162" s="45">
        <v>0.4</v>
      </c>
      <c r="G162" s="45">
        <v>0.05</v>
      </c>
      <c r="H162" s="45">
        <v>0.04</v>
      </c>
      <c r="I162" s="45">
        <v>3.5</v>
      </c>
      <c r="J162" s="45">
        <v>56.6</v>
      </c>
    </row>
    <row r="163" spans="4:10">
      <c r="D163" s="28">
        <v>41646</v>
      </c>
      <c r="E163" s="35" t="s">
        <v>376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</row>
    <row r="164" spans="4:10">
      <c r="D164" s="28">
        <v>41646</v>
      </c>
      <c r="E164" s="35" t="s">
        <v>377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</row>
    <row r="165" spans="4:10">
      <c r="D165" s="28">
        <v>41646</v>
      </c>
      <c r="E165" s="35" t="s">
        <v>378</v>
      </c>
      <c r="F165" s="45">
        <v>-0.9</v>
      </c>
      <c r="G165" s="45">
        <v>0</v>
      </c>
      <c r="H165" s="45">
        <v>0</v>
      </c>
      <c r="I165" s="45">
        <v>0</v>
      </c>
      <c r="J165" s="45">
        <v>0</v>
      </c>
    </row>
    <row r="166" spans="4:10">
      <c r="D166" s="28">
        <v>41646</v>
      </c>
      <c r="E166" s="35" t="s">
        <v>379</v>
      </c>
      <c r="F166" s="45">
        <v>-1.3</v>
      </c>
      <c r="G166" s="45">
        <v>0</v>
      </c>
      <c r="H166" s="45">
        <v>0</v>
      </c>
      <c r="I166" s="45">
        <v>0</v>
      </c>
      <c r="J166" s="45">
        <v>0</v>
      </c>
    </row>
    <row r="167" spans="4:10">
      <c r="D167" s="28">
        <v>41646</v>
      </c>
      <c r="E167" s="35" t="s">
        <v>380</v>
      </c>
      <c r="F167" s="45">
        <v>-1.4</v>
      </c>
      <c r="G167" s="45">
        <v>0</v>
      </c>
      <c r="H167" s="45">
        <v>0</v>
      </c>
      <c r="I167" s="45">
        <v>0</v>
      </c>
      <c r="J167" s="45">
        <v>0</v>
      </c>
    </row>
    <row r="168" spans="4:10">
      <c r="D168" s="28">
        <v>41646</v>
      </c>
      <c r="E168" s="35" t="s">
        <v>381</v>
      </c>
      <c r="F168" s="45">
        <v>-0.8</v>
      </c>
      <c r="G168" s="45">
        <v>0</v>
      </c>
      <c r="H168" s="45">
        <v>0</v>
      </c>
      <c r="I168" s="45">
        <v>0</v>
      </c>
      <c r="J168" s="45">
        <v>0</v>
      </c>
    </row>
    <row r="169" spans="4:10">
      <c r="D169" s="28">
        <v>41646</v>
      </c>
      <c r="E169" s="35" t="s">
        <v>382</v>
      </c>
      <c r="F169" s="45">
        <v>-1.5</v>
      </c>
      <c r="G169" s="45">
        <v>0</v>
      </c>
      <c r="H169" s="45">
        <v>0</v>
      </c>
      <c r="I169" s="45">
        <v>0</v>
      </c>
      <c r="J169" s="45">
        <v>0</v>
      </c>
    </row>
    <row r="170" spans="4:10">
      <c r="D170" s="28">
        <v>41646</v>
      </c>
      <c r="E170" s="35" t="s">
        <v>383</v>
      </c>
      <c r="F170" s="45">
        <v>-1.3</v>
      </c>
      <c r="G170" s="45">
        <v>0</v>
      </c>
      <c r="H170" s="45">
        <v>0</v>
      </c>
      <c r="I170" s="45">
        <v>0</v>
      </c>
      <c r="J170" s="45">
        <v>0</v>
      </c>
    </row>
    <row r="171" spans="4:10">
      <c r="D171" s="28">
        <v>41647</v>
      </c>
      <c r="E171" s="35" t="s">
        <v>360</v>
      </c>
      <c r="F171" s="45">
        <v>-1.4</v>
      </c>
      <c r="G171" s="45">
        <v>0</v>
      </c>
      <c r="H171" s="45">
        <v>0</v>
      </c>
      <c r="I171" s="45">
        <v>0</v>
      </c>
      <c r="J171" s="45">
        <v>0</v>
      </c>
    </row>
    <row r="172" spans="4:10">
      <c r="D172" s="28">
        <v>41647</v>
      </c>
      <c r="E172" s="35" t="s">
        <v>361</v>
      </c>
      <c r="F172" s="45">
        <v>-1.5</v>
      </c>
      <c r="G172" s="45">
        <v>0</v>
      </c>
      <c r="H172" s="45">
        <v>0</v>
      </c>
      <c r="I172" s="45">
        <v>0</v>
      </c>
      <c r="J172" s="45">
        <v>0</v>
      </c>
    </row>
    <row r="173" spans="4:10">
      <c r="D173" s="28">
        <v>41647</v>
      </c>
      <c r="E173" s="35" t="s">
        <v>362</v>
      </c>
      <c r="F173" s="45">
        <v>-1.5</v>
      </c>
      <c r="G173" s="45">
        <v>0</v>
      </c>
      <c r="H173" s="45">
        <v>0</v>
      </c>
      <c r="I173" s="45">
        <v>0</v>
      </c>
      <c r="J173" s="45">
        <v>0</v>
      </c>
    </row>
    <row r="174" spans="4:10">
      <c r="D174" s="28">
        <v>41647</v>
      </c>
      <c r="E174" s="35" t="s">
        <v>363</v>
      </c>
      <c r="F174" s="45">
        <v>-1.1000000000000001</v>
      </c>
      <c r="G174" s="45">
        <v>0</v>
      </c>
      <c r="H174" s="45">
        <v>0</v>
      </c>
      <c r="I174" s="45">
        <v>0</v>
      </c>
      <c r="J174" s="45">
        <v>0</v>
      </c>
    </row>
    <row r="175" spans="4:10">
      <c r="D175" s="28">
        <v>41647</v>
      </c>
      <c r="E175" s="35" t="s">
        <v>364</v>
      </c>
      <c r="F175" s="45">
        <v>-0.8</v>
      </c>
      <c r="G175" s="45">
        <v>0</v>
      </c>
      <c r="H175" s="45">
        <v>0</v>
      </c>
      <c r="I175" s="45">
        <v>0</v>
      </c>
      <c r="J175" s="45">
        <v>0</v>
      </c>
    </row>
    <row r="176" spans="4:10">
      <c r="D176" s="28">
        <v>41647</v>
      </c>
      <c r="E176" s="35" t="s">
        <v>365</v>
      </c>
      <c r="F176" s="45">
        <v>-0.8</v>
      </c>
      <c r="G176" s="45">
        <v>0</v>
      </c>
      <c r="H176" s="45">
        <v>0</v>
      </c>
      <c r="I176" s="45">
        <v>0</v>
      </c>
      <c r="J176" s="45">
        <v>0</v>
      </c>
    </row>
    <row r="177" spans="4:10">
      <c r="D177" s="28">
        <v>41647</v>
      </c>
      <c r="E177" s="35" t="s">
        <v>366</v>
      </c>
      <c r="F177" s="45">
        <v>-0.8</v>
      </c>
      <c r="G177" s="45">
        <v>0.01</v>
      </c>
      <c r="H177" s="45">
        <v>0.02</v>
      </c>
      <c r="I177" s="45">
        <v>0</v>
      </c>
      <c r="J177" s="45">
        <v>0</v>
      </c>
    </row>
    <row r="178" spans="4:10">
      <c r="D178" s="28">
        <v>41647</v>
      </c>
      <c r="E178" s="35" t="s">
        <v>367</v>
      </c>
      <c r="F178" s="45">
        <v>-0.6</v>
      </c>
      <c r="G178" s="45">
        <v>0.27</v>
      </c>
      <c r="H178" s="45">
        <v>0.16</v>
      </c>
      <c r="I178" s="45">
        <v>8.8000000000000007</v>
      </c>
      <c r="J178" s="45">
        <v>-50.8</v>
      </c>
    </row>
    <row r="179" spans="4:10">
      <c r="D179" s="28">
        <v>41647</v>
      </c>
      <c r="E179" s="35" t="s">
        <v>368</v>
      </c>
      <c r="F179" s="45">
        <v>0.1</v>
      </c>
      <c r="G179" s="45">
        <v>0.71</v>
      </c>
      <c r="H179" s="45">
        <v>0.37</v>
      </c>
      <c r="I179" s="45">
        <v>16.899999999999999</v>
      </c>
      <c r="J179" s="45">
        <v>-39.200000000000003</v>
      </c>
    </row>
    <row r="180" spans="4:10">
      <c r="D180" s="28">
        <v>41647</v>
      </c>
      <c r="E180" s="35" t="s">
        <v>369</v>
      </c>
      <c r="F180" s="45">
        <v>1.3</v>
      </c>
      <c r="G180" s="45">
        <v>2.74</v>
      </c>
      <c r="H180" s="45">
        <v>0.26</v>
      </c>
      <c r="I180" s="45">
        <v>23.1</v>
      </c>
      <c r="J180" s="45">
        <v>-26</v>
      </c>
    </row>
    <row r="181" spans="4:10">
      <c r="D181" s="28">
        <v>41647</v>
      </c>
      <c r="E181" s="35" t="s">
        <v>370</v>
      </c>
      <c r="F181" s="45">
        <v>2.1</v>
      </c>
      <c r="G181" s="45">
        <v>2.88</v>
      </c>
      <c r="H181" s="45">
        <v>0.28000000000000003</v>
      </c>
      <c r="I181" s="45">
        <v>26.8</v>
      </c>
      <c r="J181" s="45">
        <v>-11.2</v>
      </c>
    </row>
    <row r="182" spans="4:10">
      <c r="D182" s="28">
        <v>41647</v>
      </c>
      <c r="E182" s="35" t="s">
        <v>371</v>
      </c>
      <c r="F182" s="45">
        <v>2.6</v>
      </c>
      <c r="G182" s="45">
        <v>2.88</v>
      </c>
      <c r="H182" s="45">
        <v>0.28999999999999998</v>
      </c>
      <c r="I182" s="45">
        <v>27.5</v>
      </c>
      <c r="J182" s="45">
        <v>4.4000000000000004</v>
      </c>
    </row>
    <row r="183" spans="4:10">
      <c r="D183" s="28">
        <v>41647</v>
      </c>
      <c r="E183" s="35" t="s">
        <v>372</v>
      </c>
      <c r="F183" s="45">
        <v>2.5</v>
      </c>
      <c r="G183" s="45">
        <v>0.67</v>
      </c>
      <c r="H183" s="45">
        <v>0.57999999999999996</v>
      </c>
      <c r="I183" s="45">
        <v>25.1</v>
      </c>
      <c r="J183" s="45">
        <v>19.600000000000001</v>
      </c>
    </row>
    <row r="184" spans="4:10">
      <c r="D184" s="28">
        <v>41647</v>
      </c>
      <c r="E184" s="35" t="s">
        <v>373</v>
      </c>
      <c r="F184" s="45">
        <v>2.4</v>
      </c>
      <c r="G184" s="45">
        <v>0.26</v>
      </c>
      <c r="H184" s="45">
        <v>0.38</v>
      </c>
      <c r="I184" s="45">
        <v>19.899999999999999</v>
      </c>
      <c r="J184" s="45">
        <v>33.6</v>
      </c>
    </row>
    <row r="185" spans="4:10">
      <c r="D185" s="28">
        <v>41647</v>
      </c>
      <c r="E185" s="35" t="s">
        <v>374</v>
      </c>
      <c r="F185" s="45">
        <v>2.5</v>
      </c>
      <c r="G185" s="45">
        <v>0.27</v>
      </c>
      <c r="H185" s="45">
        <v>0.23</v>
      </c>
      <c r="I185" s="45">
        <v>12.6</v>
      </c>
      <c r="J185" s="45">
        <v>45.9</v>
      </c>
    </row>
    <row r="186" spans="4:10">
      <c r="D186" s="28">
        <v>41647</v>
      </c>
      <c r="E186" s="35" t="s">
        <v>375</v>
      </c>
      <c r="F186" s="45">
        <v>1.9</v>
      </c>
      <c r="G186" s="45">
        <v>0.28999999999999998</v>
      </c>
      <c r="H186" s="45">
        <v>0.06</v>
      </c>
      <c r="I186" s="45">
        <v>3.7</v>
      </c>
      <c r="J186" s="45">
        <v>56.6</v>
      </c>
    </row>
    <row r="187" spans="4:10">
      <c r="D187" s="28">
        <v>41647</v>
      </c>
      <c r="E187" s="35" t="s">
        <v>376</v>
      </c>
      <c r="F187" s="45">
        <v>-0.8</v>
      </c>
      <c r="G187" s="45">
        <v>0</v>
      </c>
      <c r="H187" s="45">
        <v>0</v>
      </c>
      <c r="I187" s="45">
        <v>0</v>
      </c>
      <c r="J187" s="45">
        <v>0</v>
      </c>
    </row>
    <row r="188" spans="4:10">
      <c r="D188" s="28">
        <v>41647</v>
      </c>
      <c r="E188" s="35" t="s">
        <v>377</v>
      </c>
      <c r="F188" s="45">
        <v>-1.9</v>
      </c>
      <c r="G188" s="45">
        <v>0</v>
      </c>
      <c r="H188" s="45">
        <v>0</v>
      </c>
      <c r="I188" s="45">
        <v>0</v>
      </c>
      <c r="J188" s="45">
        <v>0</v>
      </c>
    </row>
    <row r="189" spans="4:10">
      <c r="D189" s="28">
        <v>41647</v>
      </c>
      <c r="E189" s="35" t="s">
        <v>378</v>
      </c>
      <c r="F189" s="45">
        <v>-3.3</v>
      </c>
      <c r="G189" s="45">
        <v>0</v>
      </c>
      <c r="H189" s="45">
        <v>0</v>
      </c>
      <c r="I189" s="45">
        <v>0</v>
      </c>
      <c r="J189" s="45">
        <v>0</v>
      </c>
    </row>
    <row r="190" spans="4:10">
      <c r="D190" s="28">
        <v>41647</v>
      </c>
      <c r="E190" s="35" t="s">
        <v>379</v>
      </c>
      <c r="F190" s="45">
        <v>-3.6</v>
      </c>
      <c r="G190" s="45">
        <v>0</v>
      </c>
      <c r="H190" s="45">
        <v>0</v>
      </c>
      <c r="I190" s="45">
        <v>0</v>
      </c>
      <c r="J190" s="45">
        <v>0</v>
      </c>
    </row>
    <row r="191" spans="4:10">
      <c r="D191" s="28">
        <v>41647</v>
      </c>
      <c r="E191" s="35" t="s">
        <v>380</v>
      </c>
      <c r="F191" s="45">
        <v>-4.5999999999999996</v>
      </c>
      <c r="G191" s="45">
        <v>0</v>
      </c>
      <c r="H191" s="45">
        <v>0</v>
      </c>
      <c r="I191" s="45">
        <v>0</v>
      </c>
      <c r="J191" s="45">
        <v>0</v>
      </c>
    </row>
    <row r="192" spans="4:10">
      <c r="D192" s="28">
        <v>41647</v>
      </c>
      <c r="E192" s="35" t="s">
        <v>381</v>
      </c>
      <c r="F192" s="45">
        <v>-4.5</v>
      </c>
      <c r="G192" s="45">
        <v>0</v>
      </c>
      <c r="H192" s="45">
        <v>0</v>
      </c>
      <c r="I192" s="45">
        <v>0</v>
      </c>
      <c r="J192" s="45">
        <v>0</v>
      </c>
    </row>
    <row r="193" spans="4:10">
      <c r="D193" s="28">
        <v>41647</v>
      </c>
      <c r="E193" s="35" t="s">
        <v>382</v>
      </c>
      <c r="F193" s="45">
        <v>-5.5</v>
      </c>
      <c r="G193" s="45">
        <v>0</v>
      </c>
      <c r="H193" s="45">
        <v>0</v>
      </c>
      <c r="I193" s="45">
        <v>0</v>
      </c>
      <c r="J193" s="45">
        <v>0</v>
      </c>
    </row>
    <row r="194" spans="4:10">
      <c r="D194" s="28">
        <v>41647</v>
      </c>
      <c r="E194" s="35" t="s">
        <v>383</v>
      </c>
      <c r="F194" s="45">
        <v>-5.5</v>
      </c>
      <c r="G194" s="45">
        <v>0</v>
      </c>
      <c r="H194" s="45">
        <v>0</v>
      </c>
      <c r="I194" s="45">
        <v>0</v>
      </c>
      <c r="J194" s="45">
        <v>0</v>
      </c>
    </row>
    <row r="195" spans="4:10">
      <c r="D195" s="28">
        <v>41648</v>
      </c>
      <c r="E195" s="35" t="s">
        <v>360</v>
      </c>
      <c r="F195" s="45">
        <v>-6.1</v>
      </c>
      <c r="G195" s="45">
        <v>0</v>
      </c>
      <c r="H195" s="45">
        <v>0</v>
      </c>
      <c r="I195" s="45">
        <v>0</v>
      </c>
      <c r="J195" s="45">
        <v>0</v>
      </c>
    </row>
    <row r="196" spans="4:10">
      <c r="D196" s="28">
        <v>41648</v>
      </c>
      <c r="E196" s="35" t="s">
        <v>361</v>
      </c>
      <c r="F196" s="45">
        <v>-6.8</v>
      </c>
      <c r="G196" s="45">
        <v>0</v>
      </c>
      <c r="H196" s="45">
        <v>0</v>
      </c>
      <c r="I196" s="45">
        <v>0</v>
      </c>
      <c r="J196" s="45">
        <v>0</v>
      </c>
    </row>
    <row r="197" spans="4:10">
      <c r="D197" s="28">
        <v>41648</v>
      </c>
      <c r="E197" s="35" t="s">
        <v>362</v>
      </c>
      <c r="F197" s="45">
        <v>-7.5</v>
      </c>
      <c r="G197" s="45">
        <v>0</v>
      </c>
      <c r="H197" s="45">
        <v>0</v>
      </c>
      <c r="I197" s="45">
        <v>0</v>
      </c>
      <c r="J197" s="45">
        <v>0</v>
      </c>
    </row>
    <row r="198" spans="4:10">
      <c r="D198" s="28">
        <v>41648</v>
      </c>
      <c r="E198" s="35" t="s">
        <v>363</v>
      </c>
      <c r="F198" s="45">
        <v>-7.9</v>
      </c>
      <c r="G198" s="45">
        <v>0</v>
      </c>
      <c r="H198" s="45">
        <v>0</v>
      </c>
      <c r="I198" s="45">
        <v>0</v>
      </c>
      <c r="J198" s="45">
        <v>0</v>
      </c>
    </row>
    <row r="199" spans="4:10">
      <c r="D199" s="28">
        <v>41648</v>
      </c>
      <c r="E199" s="35" t="s">
        <v>364</v>
      </c>
      <c r="F199" s="45">
        <v>-8.1</v>
      </c>
      <c r="G199" s="45">
        <v>0</v>
      </c>
      <c r="H199" s="45">
        <v>0</v>
      </c>
      <c r="I199" s="45">
        <v>0</v>
      </c>
      <c r="J199" s="45">
        <v>0</v>
      </c>
    </row>
    <row r="200" spans="4:10">
      <c r="D200" s="28">
        <v>41648</v>
      </c>
      <c r="E200" s="35" t="s">
        <v>365</v>
      </c>
      <c r="F200" s="45">
        <v>-7.9</v>
      </c>
      <c r="G200" s="45">
        <v>0</v>
      </c>
      <c r="H200" s="45">
        <v>0</v>
      </c>
      <c r="I200" s="45">
        <v>0</v>
      </c>
      <c r="J200" s="45">
        <v>0</v>
      </c>
    </row>
    <row r="201" spans="4:10">
      <c r="D201" s="28">
        <v>41648</v>
      </c>
      <c r="E201" s="35" t="s">
        <v>366</v>
      </c>
      <c r="F201" s="45">
        <v>-7.8</v>
      </c>
      <c r="G201" s="45">
        <v>0.01</v>
      </c>
      <c r="H201" s="45">
        <v>0.01</v>
      </c>
      <c r="I201" s="45">
        <v>0</v>
      </c>
      <c r="J201" s="45">
        <v>0</v>
      </c>
    </row>
    <row r="202" spans="4:10">
      <c r="D202" s="28">
        <v>41648</v>
      </c>
      <c r="E202" s="35" t="s">
        <v>367</v>
      </c>
      <c r="F202" s="45">
        <v>-7.3</v>
      </c>
      <c r="G202" s="45">
        <v>0.13</v>
      </c>
      <c r="H202" s="45">
        <v>0.13</v>
      </c>
      <c r="I202" s="45">
        <v>8.9</v>
      </c>
      <c r="J202" s="45">
        <v>-50.9</v>
      </c>
    </row>
    <row r="203" spans="4:10">
      <c r="D203" s="28">
        <v>41648</v>
      </c>
      <c r="E203" s="35" t="s">
        <v>368</v>
      </c>
      <c r="F203" s="45">
        <v>-5.2</v>
      </c>
      <c r="G203" s="45">
        <v>0.61</v>
      </c>
      <c r="H203" s="45">
        <v>0.37</v>
      </c>
      <c r="I203" s="45">
        <v>17</v>
      </c>
      <c r="J203" s="45">
        <v>-39.4</v>
      </c>
    </row>
    <row r="204" spans="4:10">
      <c r="D204" s="28">
        <v>41648</v>
      </c>
      <c r="E204" s="35" t="s">
        <v>369</v>
      </c>
      <c r="F204" s="45">
        <v>-2.7</v>
      </c>
      <c r="G204" s="45">
        <v>1.35</v>
      </c>
      <c r="H204" s="45">
        <v>0.5</v>
      </c>
      <c r="I204" s="45">
        <v>23.2</v>
      </c>
      <c r="J204" s="45">
        <v>-26.1</v>
      </c>
    </row>
    <row r="205" spans="4:10">
      <c r="D205" s="28">
        <v>41648</v>
      </c>
      <c r="E205" s="35" t="s">
        <v>370</v>
      </c>
      <c r="F205" s="45">
        <v>0</v>
      </c>
      <c r="G205" s="45">
        <v>0.3</v>
      </c>
      <c r="H205" s="45">
        <v>0.55000000000000004</v>
      </c>
      <c r="I205" s="45">
        <v>26.9</v>
      </c>
      <c r="J205" s="45">
        <v>-11.3</v>
      </c>
    </row>
    <row r="206" spans="4:10">
      <c r="D206" s="28">
        <v>41648</v>
      </c>
      <c r="E206" s="35" t="s">
        <v>371</v>
      </c>
      <c r="F206" s="45">
        <v>1.6</v>
      </c>
      <c r="G206" s="45">
        <v>0.12</v>
      </c>
      <c r="H206" s="45">
        <v>0.44</v>
      </c>
      <c r="I206" s="45">
        <v>27.6</v>
      </c>
      <c r="J206" s="45">
        <v>4.3</v>
      </c>
    </row>
    <row r="207" spans="4:10">
      <c r="D207" s="28">
        <v>41648</v>
      </c>
      <c r="E207" s="35" t="s">
        <v>372</v>
      </c>
      <c r="F207" s="45">
        <v>1.9</v>
      </c>
      <c r="G207" s="45">
        <v>0.12</v>
      </c>
      <c r="H207" s="45">
        <v>0.4</v>
      </c>
      <c r="I207" s="45">
        <v>25.3</v>
      </c>
      <c r="J207" s="45">
        <v>19.600000000000001</v>
      </c>
    </row>
    <row r="208" spans="4:10">
      <c r="D208" s="28">
        <v>41648</v>
      </c>
      <c r="E208" s="35" t="s">
        <v>373</v>
      </c>
      <c r="F208" s="45">
        <v>3.5</v>
      </c>
      <c r="G208" s="45">
        <v>0.12</v>
      </c>
      <c r="H208" s="45">
        <v>0.31</v>
      </c>
      <c r="I208" s="45">
        <v>20.100000000000001</v>
      </c>
      <c r="J208" s="45">
        <v>33.6</v>
      </c>
    </row>
    <row r="209" spans="4:10">
      <c r="D209" s="28">
        <v>41648</v>
      </c>
      <c r="E209" s="35" t="s">
        <v>374</v>
      </c>
      <c r="F209" s="45">
        <v>2.9</v>
      </c>
      <c r="G209" s="45">
        <v>0.13</v>
      </c>
      <c r="H209" s="45">
        <v>0.19</v>
      </c>
      <c r="I209" s="45">
        <v>12.8</v>
      </c>
      <c r="J209" s="45">
        <v>45.9</v>
      </c>
    </row>
    <row r="210" spans="4:10">
      <c r="D210" s="28">
        <v>41648</v>
      </c>
      <c r="E210" s="35" t="s">
        <v>375</v>
      </c>
      <c r="F210" s="45">
        <v>1.9</v>
      </c>
      <c r="G210" s="45">
        <v>0.12</v>
      </c>
      <c r="H210" s="45">
        <v>0.05</v>
      </c>
      <c r="I210" s="45">
        <v>3.8</v>
      </c>
      <c r="J210" s="45">
        <v>56.6</v>
      </c>
    </row>
    <row r="211" spans="4:10">
      <c r="D211" s="28">
        <v>41648</v>
      </c>
      <c r="E211" s="35" t="s">
        <v>376</v>
      </c>
      <c r="F211" s="45">
        <v>2.8</v>
      </c>
      <c r="G211" s="45">
        <v>0</v>
      </c>
      <c r="H211" s="45">
        <v>0</v>
      </c>
      <c r="I211" s="45">
        <v>0</v>
      </c>
      <c r="J211" s="45">
        <v>0</v>
      </c>
    </row>
    <row r="212" spans="4:10">
      <c r="D212" s="28">
        <v>41648</v>
      </c>
      <c r="E212" s="35" t="s">
        <v>377</v>
      </c>
      <c r="F212" s="45">
        <v>3</v>
      </c>
      <c r="G212" s="45">
        <v>0</v>
      </c>
      <c r="H212" s="45">
        <v>0</v>
      </c>
      <c r="I212" s="45">
        <v>0</v>
      </c>
      <c r="J212" s="45">
        <v>0</v>
      </c>
    </row>
    <row r="213" spans="4:10">
      <c r="D213" s="28">
        <v>41648</v>
      </c>
      <c r="E213" s="35" t="s">
        <v>378</v>
      </c>
      <c r="F213" s="45">
        <v>6.4</v>
      </c>
      <c r="G213" s="45">
        <v>0</v>
      </c>
      <c r="H213" s="45">
        <v>0</v>
      </c>
      <c r="I213" s="45">
        <v>0</v>
      </c>
      <c r="J213" s="45">
        <v>0</v>
      </c>
    </row>
    <row r="214" spans="4:10">
      <c r="D214" s="28">
        <v>41648</v>
      </c>
      <c r="E214" s="35" t="s">
        <v>379</v>
      </c>
      <c r="F214" s="45">
        <v>2.9</v>
      </c>
      <c r="G214" s="45">
        <v>0</v>
      </c>
      <c r="H214" s="45">
        <v>0</v>
      </c>
      <c r="I214" s="45">
        <v>0</v>
      </c>
      <c r="J214" s="45">
        <v>0</v>
      </c>
    </row>
    <row r="215" spans="4:10">
      <c r="D215" s="28">
        <v>41648</v>
      </c>
      <c r="E215" s="35" t="s">
        <v>380</v>
      </c>
      <c r="F215" s="45">
        <v>1.8</v>
      </c>
      <c r="G215" s="45">
        <v>0</v>
      </c>
      <c r="H215" s="45">
        <v>0</v>
      </c>
      <c r="I215" s="45">
        <v>0</v>
      </c>
      <c r="J215" s="45">
        <v>0</v>
      </c>
    </row>
    <row r="216" spans="4:10">
      <c r="D216" s="28">
        <v>41648</v>
      </c>
      <c r="E216" s="35" t="s">
        <v>381</v>
      </c>
      <c r="F216" s="45">
        <v>1.5</v>
      </c>
      <c r="G216" s="45">
        <v>0</v>
      </c>
      <c r="H216" s="45">
        <v>0</v>
      </c>
      <c r="I216" s="45">
        <v>0</v>
      </c>
      <c r="J216" s="45">
        <v>0</v>
      </c>
    </row>
    <row r="217" spans="4:10">
      <c r="D217" s="28">
        <v>41648</v>
      </c>
      <c r="E217" s="35" t="s">
        <v>382</v>
      </c>
      <c r="F217" s="45">
        <v>1</v>
      </c>
      <c r="G217" s="45">
        <v>0</v>
      </c>
      <c r="H217" s="45">
        <v>0</v>
      </c>
      <c r="I217" s="45">
        <v>0</v>
      </c>
      <c r="J217" s="45">
        <v>0</v>
      </c>
    </row>
    <row r="218" spans="4:10">
      <c r="D218" s="28">
        <v>41648</v>
      </c>
      <c r="E218" s="35" t="s">
        <v>383</v>
      </c>
      <c r="F218" s="45">
        <v>0.5</v>
      </c>
      <c r="G218" s="45">
        <v>0</v>
      </c>
      <c r="H218" s="45">
        <v>0</v>
      </c>
      <c r="I218" s="45">
        <v>0</v>
      </c>
      <c r="J218" s="45">
        <v>0</v>
      </c>
    </row>
    <row r="219" spans="4:10">
      <c r="D219" s="28">
        <v>41649</v>
      </c>
      <c r="E219" s="35" t="s">
        <v>360</v>
      </c>
      <c r="F219" s="45">
        <v>0</v>
      </c>
      <c r="G219" s="45">
        <v>0</v>
      </c>
      <c r="H219" s="45">
        <v>0</v>
      </c>
      <c r="I219" s="45">
        <v>0</v>
      </c>
      <c r="J219" s="45">
        <v>0</v>
      </c>
    </row>
    <row r="220" spans="4:10">
      <c r="D220" s="28">
        <v>41649</v>
      </c>
      <c r="E220" s="35" t="s">
        <v>361</v>
      </c>
      <c r="F220" s="45">
        <v>-0.7</v>
      </c>
      <c r="G220" s="45">
        <v>0</v>
      </c>
      <c r="H220" s="45">
        <v>0</v>
      </c>
      <c r="I220" s="45">
        <v>0</v>
      </c>
      <c r="J220" s="45">
        <v>0</v>
      </c>
    </row>
    <row r="221" spans="4:10">
      <c r="D221" s="28">
        <v>41649</v>
      </c>
      <c r="E221" s="35" t="s">
        <v>362</v>
      </c>
      <c r="F221" s="45">
        <v>-0.6</v>
      </c>
      <c r="G221" s="45">
        <v>0</v>
      </c>
      <c r="H221" s="45">
        <v>0</v>
      </c>
      <c r="I221" s="45">
        <v>0</v>
      </c>
      <c r="J221" s="45">
        <v>0</v>
      </c>
    </row>
    <row r="222" spans="4:10">
      <c r="D222" s="28">
        <v>41649</v>
      </c>
      <c r="E222" s="35" t="s">
        <v>363</v>
      </c>
      <c r="F222" s="45">
        <v>-0.8</v>
      </c>
      <c r="G222" s="45">
        <v>0</v>
      </c>
      <c r="H222" s="45">
        <v>0</v>
      </c>
      <c r="I222" s="45">
        <v>0</v>
      </c>
      <c r="J222" s="45">
        <v>0</v>
      </c>
    </row>
    <row r="223" spans="4:10">
      <c r="D223" s="28">
        <v>41649</v>
      </c>
      <c r="E223" s="35" t="s">
        <v>364</v>
      </c>
      <c r="F223" s="45">
        <v>-0.7</v>
      </c>
      <c r="G223" s="45">
        <v>0</v>
      </c>
      <c r="H223" s="45">
        <v>0</v>
      </c>
      <c r="I223" s="45">
        <v>0</v>
      </c>
      <c r="J223" s="45">
        <v>0</v>
      </c>
    </row>
    <row r="224" spans="4:10">
      <c r="D224" s="28">
        <v>41649</v>
      </c>
      <c r="E224" s="35" t="s">
        <v>365</v>
      </c>
      <c r="F224" s="45">
        <v>-1.9</v>
      </c>
      <c r="G224" s="45">
        <v>0</v>
      </c>
      <c r="H224" s="45">
        <v>0</v>
      </c>
      <c r="I224" s="45">
        <v>0</v>
      </c>
      <c r="J224" s="45">
        <v>0</v>
      </c>
    </row>
    <row r="225" spans="4:10">
      <c r="D225" s="28">
        <v>41649</v>
      </c>
      <c r="E225" s="35" t="s">
        <v>366</v>
      </c>
      <c r="F225" s="45">
        <v>-2.7</v>
      </c>
      <c r="G225" s="45">
        <v>0.01</v>
      </c>
      <c r="H225" s="45">
        <v>0.01</v>
      </c>
      <c r="I225" s="45">
        <v>0</v>
      </c>
      <c r="J225" s="45">
        <v>0</v>
      </c>
    </row>
    <row r="226" spans="4:10">
      <c r="D226" s="28">
        <v>41649</v>
      </c>
      <c r="E226" s="35" t="s">
        <v>367</v>
      </c>
      <c r="F226" s="45">
        <v>-3.3</v>
      </c>
      <c r="G226" s="45">
        <v>0.06</v>
      </c>
      <c r="H226" s="45">
        <v>0.1</v>
      </c>
      <c r="I226" s="45">
        <v>8.9</v>
      </c>
      <c r="J226" s="45">
        <v>-51.1</v>
      </c>
    </row>
    <row r="227" spans="4:10">
      <c r="D227" s="28">
        <v>41649</v>
      </c>
      <c r="E227" s="35" t="s">
        <v>368</v>
      </c>
      <c r="F227" s="45">
        <v>-3.6</v>
      </c>
      <c r="G227" s="45">
        <v>0.06</v>
      </c>
      <c r="H227" s="45">
        <v>0.22</v>
      </c>
      <c r="I227" s="45">
        <v>17.100000000000001</v>
      </c>
      <c r="J227" s="45">
        <v>-39.5</v>
      </c>
    </row>
    <row r="228" spans="4:10">
      <c r="D228" s="28">
        <v>41649</v>
      </c>
      <c r="E228" s="35" t="s">
        <v>369</v>
      </c>
      <c r="F228" s="45">
        <v>-4.0999999999999996</v>
      </c>
      <c r="G228" s="45">
        <v>7.0000000000000007E-2</v>
      </c>
      <c r="H228" s="45">
        <v>0.31</v>
      </c>
      <c r="I228" s="45">
        <v>23.3</v>
      </c>
      <c r="J228" s="45">
        <v>-26.3</v>
      </c>
    </row>
    <row r="229" spans="4:10">
      <c r="D229" s="28">
        <v>41649</v>
      </c>
      <c r="E229" s="35" t="s">
        <v>370</v>
      </c>
      <c r="F229" s="45">
        <v>-4.3</v>
      </c>
      <c r="G229" s="45">
        <v>7.0000000000000007E-2</v>
      </c>
      <c r="H229" s="45">
        <v>0.37</v>
      </c>
      <c r="I229" s="45">
        <v>27.1</v>
      </c>
      <c r="J229" s="45">
        <v>-11.5</v>
      </c>
    </row>
    <row r="230" spans="4:10">
      <c r="D230" s="28">
        <v>41649</v>
      </c>
      <c r="E230" s="35" t="s">
        <v>371</v>
      </c>
      <c r="F230" s="45">
        <v>-3.6</v>
      </c>
      <c r="G230" s="45">
        <v>0.06</v>
      </c>
      <c r="H230" s="45">
        <v>0.38</v>
      </c>
      <c r="I230" s="45">
        <v>27.8</v>
      </c>
      <c r="J230" s="45">
        <v>4.2</v>
      </c>
    </row>
    <row r="231" spans="4:10">
      <c r="D231" s="28">
        <v>41649</v>
      </c>
      <c r="E231" s="35" t="s">
        <v>372</v>
      </c>
      <c r="F231" s="45">
        <v>-4.5</v>
      </c>
      <c r="G231" s="45">
        <v>7.0000000000000007E-2</v>
      </c>
      <c r="H231" s="45">
        <v>0.34</v>
      </c>
      <c r="I231" s="45">
        <v>25.4</v>
      </c>
      <c r="J231" s="45">
        <v>19.5</v>
      </c>
    </row>
    <row r="232" spans="4:10">
      <c r="D232" s="28">
        <v>41649</v>
      </c>
      <c r="E232" s="35" t="s">
        <v>373</v>
      </c>
      <c r="F232" s="45">
        <v>-3.9</v>
      </c>
      <c r="G232" s="45">
        <v>7.0000000000000007E-2</v>
      </c>
      <c r="H232" s="45">
        <v>0.27</v>
      </c>
      <c r="I232" s="45">
        <v>20.3</v>
      </c>
      <c r="J232" s="45">
        <v>33.6</v>
      </c>
    </row>
    <row r="233" spans="4:10">
      <c r="D233" s="28">
        <v>41649</v>
      </c>
      <c r="E233" s="35" t="s">
        <v>374</v>
      </c>
      <c r="F233" s="45">
        <v>-4.4000000000000004</v>
      </c>
      <c r="G233" s="45">
        <v>0.08</v>
      </c>
      <c r="H233" s="45">
        <v>0.16</v>
      </c>
      <c r="I233" s="45">
        <v>12.9</v>
      </c>
      <c r="J233" s="45">
        <v>45.9</v>
      </c>
    </row>
    <row r="234" spans="4:10">
      <c r="D234" s="28">
        <v>41649</v>
      </c>
      <c r="E234" s="35" t="s">
        <v>375</v>
      </c>
      <c r="F234" s="45">
        <v>-4.5999999999999996</v>
      </c>
      <c r="G234" s="45">
        <v>0.08</v>
      </c>
      <c r="H234" s="45">
        <v>0.04</v>
      </c>
      <c r="I234" s="45">
        <v>4</v>
      </c>
      <c r="J234" s="45">
        <v>56.7</v>
      </c>
    </row>
    <row r="235" spans="4:10">
      <c r="D235" s="28">
        <v>41649</v>
      </c>
      <c r="E235" s="35" t="s">
        <v>376</v>
      </c>
      <c r="F235" s="45">
        <v>-5</v>
      </c>
      <c r="G235" s="45">
        <v>0</v>
      </c>
      <c r="H235" s="45">
        <v>0</v>
      </c>
      <c r="I235" s="45">
        <v>0</v>
      </c>
      <c r="J235" s="45">
        <v>0</v>
      </c>
    </row>
    <row r="236" spans="4:10">
      <c r="D236" s="28">
        <v>41649</v>
      </c>
      <c r="E236" s="35" t="s">
        <v>377</v>
      </c>
      <c r="F236" s="45">
        <v>-5</v>
      </c>
      <c r="G236" s="45">
        <v>0</v>
      </c>
      <c r="H236" s="45">
        <v>0</v>
      </c>
      <c r="I236" s="45">
        <v>0</v>
      </c>
      <c r="J236" s="45">
        <v>0</v>
      </c>
    </row>
    <row r="237" spans="4:10">
      <c r="D237" s="28">
        <v>41649</v>
      </c>
      <c r="E237" s="35" t="s">
        <v>378</v>
      </c>
      <c r="F237" s="45">
        <v>-4.7</v>
      </c>
      <c r="G237" s="45">
        <v>0</v>
      </c>
      <c r="H237" s="45">
        <v>0</v>
      </c>
      <c r="I237" s="45">
        <v>0</v>
      </c>
      <c r="J237" s="45">
        <v>0</v>
      </c>
    </row>
    <row r="238" spans="4:10">
      <c r="D238" s="28">
        <v>41649</v>
      </c>
      <c r="E238" s="35" t="s">
        <v>379</v>
      </c>
      <c r="F238" s="45">
        <v>-4.2</v>
      </c>
      <c r="G238" s="45">
        <v>0</v>
      </c>
      <c r="H238" s="45">
        <v>0</v>
      </c>
      <c r="I238" s="45">
        <v>0</v>
      </c>
      <c r="J238" s="45">
        <v>0</v>
      </c>
    </row>
    <row r="239" spans="4:10">
      <c r="D239" s="28">
        <v>41649</v>
      </c>
      <c r="E239" s="35" t="s">
        <v>380</v>
      </c>
      <c r="F239" s="45">
        <v>-4.0999999999999996</v>
      </c>
      <c r="G239" s="45">
        <v>0</v>
      </c>
      <c r="H239" s="45">
        <v>0</v>
      </c>
      <c r="I239" s="45">
        <v>0</v>
      </c>
      <c r="J239" s="45">
        <v>0</v>
      </c>
    </row>
    <row r="240" spans="4:10">
      <c r="D240" s="28">
        <v>41649</v>
      </c>
      <c r="E240" s="35" t="s">
        <v>381</v>
      </c>
      <c r="F240" s="45">
        <v>-4</v>
      </c>
      <c r="G240" s="45">
        <v>0</v>
      </c>
      <c r="H240" s="45">
        <v>0</v>
      </c>
      <c r="I240" s="45">
        <v>0</v>
      </c>
      <c r="J240" s="45">
        <v>0</v>
      </c>
    </row>
    <row r="241" spans="4:10">
      <c r="D241" s="28">
        <v>41649</v>
      </c>
      <c r="E241" s="35" t="s">
        <v>382</v>
      </c>
      <c r="F241" s="45">
        <v>-3.9</v>
      </c>
      <c r="G241" s="45">
        <v>0</v>
      </c>
      <c r="H241" s="45">
        <v>0</v>
      </c>
      <c r="I241" s="45">
        <v>0</v>
      </c>
      <c r="J241" s="45">
        <v>0</v>
      </c>
    </row>
    <row r="242" spans="4:10">
      <c r="D242" s="28">
        <v>41649</v>
      </c>
      <c r="E242" s="35" t="s">
        <v>383</v>
      </c>
      <c r="F242" s="45">
        <v>-4</v>
      </c>
      <c r="G242" s="45">
        <v>0</v>
      </c>
      <c r="H242" s="45">
        <v>0</v>
      </c>
      <c r="I242" s="45">
        <v>0</v>
      </c>
      <c r="J242" s="45">
        <v>0</v>
      </c>
    </row>
    <row r="243" spans="4:10">
      <c r="D243" s="28">
        <v>41650</v>
      </c>
      <c r="E243" s="35" t="s">
        <v>360</v>
      </c>
      <c r="F243" s="45">
        <v>-4.0999999999999996</v>
      </c>
      <c r="G243" s="45">
        <v>0</v>
      </c>
      <c r="H243" s="45">
        <v>0</v>
      </c>
      <c r="I243" s="45">
        <v>0</v>
      </c>
      <c r="J243" s="45">
        <v>0</v>
      </c>
    </row>
    <row r="244" spans="4:10">
      <c r="D244" s="28">
        <v>41650</v>
      </c>
      <c r="E244" s="35" t="s">
        <v>361</v>
      </c>
      <c r="F244" s="45">
        <v>-4.2</v>
      </c>
      <c r="G244" s="45">
        <v>0</v>
      </c>
      <c r="H244" s="45">
        <v>0</v>
      </c>
      <c r="I244" s="45">
        <v>0</v>
      </c>
      <c r="J244" s="45">
        <v>0</v>
      </c>
    </row>
    <row r="245" spans="4:10">
      <c r="D245" s="28">
        <v>41650</v>
      </c>
      <c r="E245" s="35" t="s">
        <v>362</v>
      </c>
      <c r="F245" s="45">
        <v>-4.3</v>
      </c>
      <c r="G245" s="45">
        <v>0</v>
      </c>
      <c r="H245" s="45">
        <v>0</v>
      </c>
      <c r="I245" s="45">
        <v>0</v>
      </c>
      <c r="J245" s="45">
        <v>0</v>
      </c>
    </row>
    <row r="246" spans="4:10">
      <c r="D246" s="28">
        <v>41650</v>
      </c>
      <c r="E246" s="35" t="s">
        <v>363</v>
      </c>
      <c r="F246" s="45">
        <v>-4.8</v>
      </c>
      <c r="G246" s="45">
        <v>0</v>
      </c>
      <c r="H246" s="45">
        <v>0</v>
      </c>
      <c r="I246" s="45">
        <v>0</v>
      </c>
      <c r="J246" s="45">
        <v>0</v>
      </c>
    </row>
    <row r="247" spans="4:10">
      <c r="D247" s="28">
        <v>41650</v>
      </c>
      <c r="E247" s="35" t="s">
        <v>364</v>
      </c>
      <c r="F247" s="45">
        <v>-4.5999999999999996</v>
      </c>
      <c r="G247" s="45">
        <v>0</v>
      </c>
      <c r="H247" s="45">
        <v>0</v>
      </c>
      <c r="I247" s="45">
        <v>0</v>
      </c>
      <c r="J247" s="45">
        <v>0</v>
      </c>
    </row>
    <row r="248" spans="4:10">
      <c r="D248" s="28">
        <v>41650</v>
      </c>
      <c r="E248" s="35" t="s">
        <v>365</v>
      </c>
      <c r="F248" s="45">
        <v>-5</v>
      </c>
      <c r="G248" s="45">
        <v>0</v>
      </c>
      <c r="H248" s="45">
        <v>0</v>
      </c>
      <c r="I248" s="45">
        <v>0</v>
      </c>
      <c r="J248" s="45">
        <v>0</v>
      </c>
    </row>
    <row r="249" spans="4:10">
      <c r="D249" s="28">
        <v>41650</v>
      </c>
      <c r="E249" s="35" t="s">
        <v>366</v>
      </c>
      <c r="F249" s="45">
        <v>-4.5999999999999996</v>
      </c>
      <c r="G249" s="45">
        <v>0.01</v>
      </c>
      <c r="H249" s="45">
        <v>0.01</v>
      </c>
      <c r="I249" s="45">
        <v>0</v>
      </c>
      <c r="J249" s="45">
        <v>0</v>
      </c>
    </row>
    <row r="250" spans="4:10">
      <c r="D250" s="28">
        <v>41650</v>
      </c>
      <c r="E250" s="35" t="s">
        <v>367</v>
      </c>
      <c r="F250" s="45">
        <v>-5.3</v>
      </c>
      <c r="G250" s="45">
        <v>0.09</v>
      </c>
      <c r="H250" s="45">
        <v>0.12</v>
      </c>
      <c r="I250" s="45">
        <v>9</v>
      </c>
      <c r="J250" s="45">
        <v>-51.3</v>
      </c>
    </row>
    <row r="251" spans="4:10">
      <c r="D251" s="28">
        <v>41650</v>
      </c>
      <c r="E251" s="35" t="s">
        <v>368</v>
      </c>
      <c r="F251" s="45">
        <v>-4.8</v>
      </c>
      <c r="G251" s="45">
        <v>0.08</v>
      </c>
      <c r="H251" s="45">
        <v>0.24</v>
      </c>
      <c r="I251" s="45">
        <v>17.2</v>
      </c>
      <c r="J251" s="45">
        <v>-39.700000000000003</v>
      </c>
    </row>
    <row r="252" spans="4:10">
      <c r="D252" s="28">
        <v>41650</v>
      </c>
      <c r="E252" s="35" t="s">
        <v>369</v>
      </c>
      <c r="F252" s="45">
        <v>-4.4000000000000004</v>
      </c>
      <c r="G252" s="45">
        <v>0.09</v>
      </c>
      <c r="H252" s="45">
        <v>0.34</v>
      </c>
      <c r="I252" s="45">
        <v>23.4</v>
      </c>
      <c r="J252" s="45">
        <v>-26.4</v>
      </c>
    </row>
    <row r="253" spans="4:10">
      <c r="D253" s="28">
        <v>41650</v>
      </c>
      <c r="E253" s="35" t="s">
        <v>370</v>
      </c>
      <c r="F253" s="45">
        <v>-4</v>
      </c>
      <c r="G253" s="45">
        <v>0.08</v>
      </c>
      <c r="H253" s="45">
        <v>0.39</v>
      </c>
      <c r="I253" s="45">
        <v>27.2</v>
      </c>
      <c r="J253" s="45">
        <v>-11.6</v>
      </c>
    </row>
    <row r="254" spans="4:10">
      <c r="D254" s="28">
        <v>41650</v>
      </c>
      <c r="E254" s="35" t="s">
        <v>371</v>
      </c>
      <c r="F254" s="45">
        <v>-3.4</v>
      </c>
      <c r="G254" s="45">
        <v>0.12</v>
      </c>
      <c r="H254" s="45">
        <v>0.44</v>
      </c>
      <c r="I254" s="45">
        <v>27.9</v>
      </c>
      <c r="J254" s="45">
        <v>4.0999999999999996</v>
      </c>
    </row>
    <row r="255" spans="4:10">
      <c r="D255" s="28">
        <v>41650</v>
      </c>
      <c r="E255" s="35" t="s">
        <v>372</v>
      </c>
      <c r="F255" s="45">
        <v>-3.9</v>
      </c>
      <c r="G255" s="45">
        <v>0.36</v>
      </c>
      <c r="H255" s="45">
        <v>0.55000000000000004</v>
      </c>
      <c r="I255" s="45">
        <v>25.6</v>
      </c>
      <c r="J255" s="45">
        <v>19.5</v>
      </c>
    </row>
    <row r="256" spans="4:10">
      <c r="D256" s="28">
        <v>41650</v>
      </c>
      <c r="E256" s="35" t="s">
        <v>373</v>
      </c>
      <c r="F256" s="45">
        <v>-3.9</v>
      </c>
      <c r="G256" s="45">
        <v>0.15</v>
      </c>
      <c r="H256" s="45">
        <v>0.35</v>
      </c>
      <c r="I256" s="45">
        <v>20.5</v>
      </c>
      <c r="J256" s="45">
        <v>33.5</v>
      </c>
    </row>
    <row r="257" spans="4:10">
      <c r="D257" s="28">
        <v>41650</v>
      </c>
      <c r="E257" s="35" t="s">
        <v>374</v>
      </c>
      <c r="F257" s="45">
        <v>-4.5999999999999996</v>
      </c>
      <c r="G257" s="45">
        <v>0.08</v>
      </c>
      <c r="H257" s="45">
        <v>0.17</v>
      </c>
      <c r="I257" s="45">
        <v>13.1</v>
      </c>
      <c r="J257" s="45">
        <v>45.9</v>
      </c>
    </row>
    <row r="258" spans="4:10">
      <c r="D258" s="28">
        <v>41650</v>
      </c>
      <c r="E258" s="35" t="s">
        <v>375</v>
      </c>
      <c r="F258" s="45">
        <v>-4.2</v>
      </c>
      <c r="G258" s="45">
        <v>0.1</v>
      </c>
      <c r="H258" s="45">
        <v>0.05</v>
      </c>
      <c r="I258" s="45">
        <v>4.2</v>
      </c>
      <c r="J258" s="45">
        <v>56.7</v>
      </c>
    </row>
    <row r="259" spans="4:10">
      <c r="D259" s="28">
        <v>41650</v>
      </c>
      <c r="E259" s="35" t="s">
        <v>376</v>
      </c>
      <c r="F259" s="45">
        <v>-4.5</v>
      </c>
      <c r="G259" s="45">
        <v>0</v>
      </c>
      <c r="H259" s="45">
        <v>0</v>
      </c>
      <c r="I259" s="45">
        <v>0</v>
      </c>
      <c r="J259" s="45">
        <v>0</v>
      </c>
    </row>
    <row r="260" spans="4:10">
      <c r="D260" s="28">
        <v>41650</v>
      </c>
      <c r="E260" s="35" t="s">
        <v>377</v>
      </c>
      <c r="F260" s="45">
        <v>-4.5</v>
      </c>
      <c r="G260" s="45">
        <v>0</v>
      </c>
      <c r="H260" s="45">
        <v>0</v>
      </c>
      <c r="I260" s="45">
        <v>0</v>
      </c>
      <c r="J260" s="45">
        <v>0</v>
      </c>
    </row>
    <row r="261" spans="4:10">
      <c r="D261" s="28">
        <v>41650</v>
      </c>
      <c r="E261" s="35" t="s">
        <v>378</v>
      </c>
      <c r="F261" s="45">
        <v>-4.5999999999999996</v>
      </c>
      <c r="G261" s="45">
        <v>0</v>
      </c>
      <c r="H261" s="45">
        <v>0</v>
      </c>
      <c r="I261" s="45">
        <v>0</v>
      </c>
      <c r="J261" s="45">
        <v>0</v>
      </c>
    </row>
    <row r="262" spans="4:10">
      <c r="D262" s="28">
        <v>41650</v>
      </c>
      <c r="E262" s="35" t="s">
        <v>379</v>
      </c>
      <c r="F262" s="45">
        <v>-5.3</v>
      </c>
      <c r="G262" s="45">
        <v>0</v>
      </c>
      <c r="H262" s="45">
        <v>0</v>
      </c>
      <c r="I262" s="45">
        <v>0</v>
      </c>
      <c r="J262" s="45">
        <v>0</v>
      </c>
    </row>
    <row r="263" spans="4:10">
      <c r="D263" s="28">
        <v>41650</v>
      </c>
      <c r="E263" s="35" t="s">
        <v>380</v>
      </c>
      <c r="F263" s="45">
        <v>-5.4</v>
      </c>
      <c r="G263" s="45">
        <v>0</v>
      </c>
      <c r="H263" s="45">
        <v>0</v>
      </c>
      <c r="I263" s="45">
        <v>0</v>
      </c>
      <c r="J263" s="45">
        <v>0</v>
      </c>
    </row>
    <row r="264" spans="4:10">
      <c r="D264" s="28">
        <v>41650</v>
      </c>
      <c r="E264" s="35" t="s">
        <v>381</v>
      </c>
      <c r="F264" s="45">
        <v>-6.3</v>
      </c>
      <c r="G264" s="45">
        <v>0</v>
      </c>
      <c r="H264" s="45">
        <v>0</v>
      </c>
      <c r="I264" s="45">
        <v>0</v>
      </c>
      <c r="J264" s="45">
        <v>0</v>
      </c>
    </row>
    <row r="265" spans="4:10">
      <c r="D265" s="28">
        <v>41650</v>
      </c>
      <c r="E265" s="35" t="s">
        <v>382</v>
      </c>
      <c r="F265" s="45">
        <v>-6.3</v>
      </c>
      <c r="G265" s="45">
        <v>0</v>
      </c>
      <c r="H265" s="45">
        <v>0</v>
      </c>
      <c r="I265" s="45">
        <v>0</v>
      </c>
      <c r="J265" s="45">
        <v>0</v>
      </c>
    </row>
    <row r="266" spans="4:10">
      <c r="D266" s="28">
        <v>41650</v>
      </c>
      <c r="E266" s="35" t="s">
        <v>383</v>
      </c>
      <c r="F266" s="45">
        <v>-6.5</v>
      </c>
      <c r="G266" s="45">
        <v>0</v>
      </c>
      <c r="H266" s="45">
        <v>0</v>
      </c>
      <c r="I266" s="45">
        <v>0</v>
      </c>
      <c r="J266" s="45">
        <v>0</v>
      </c>
    </row>
    <row r="267" spans="4:10">
      <c r="D267" s="28">
        <v>41651</v>
      </c>
      <c r="E267" s="35" t="s">
        <v>360</v>
      </c>
      <c r="F267" s="45">
        <v>-6.5</v>
      </c>
      <c r="G267" s="45">
        <v>0</v>
      </c>
      <c r="H267" s="45">
        <v>0</v>
      </c>
      <c r="I267" s="45">
        <v>0</v>
      </c>
      <c r="J267" s="45">
        <v>0</v>
      </c>
    </row>
    <row r="268" spans="4:10">
      <c r="D268" s="28">
        <v>41651</v>
      </c>
      <c r="E268" s="35" t="s">
        <v>361</v>
      </c>
      <c r="F268" s="45">
        <v>-6.2</v>
      </c>
      <c r="G268" s="45">
        <v>0</v>
      </c>
      <c r="H268" s="45">
        <v>0</v>
      </c>
      <c r="I268" s="45">
        <v>0</v>
      </c>
      <c r="J268" s="45">
        <v>0</v>
      </c>
    </row>
    <row r="269" spans="4:10">
      <c r="D269" s="28">
        <v>41651</v>
      </c>
      <c r="E269" s="35" t="s">
        <v>362</v>
      </c>
      <c r="F269" s="45">
        <v>-6.1</v>
      </c>
      <c r="G269" s="45">
        <v>0</v>
      </c>
      <c r="H269" s="45">
        <v>0</v>
      </c>
      <c r="I269" s="45">
        <v>0</v>
      </c>
      <c r="J269" s="45">
        <v>0</v>
      </c>
    </row>
    <row r="270" spans="4:10">
      <c r="D270" s="28">
        <v>41651</v>
      </c>
      <c r="E270" s="35" t="s">
        <v>363</v>
      </c>
      <c r="F270" s="45">
        <v>-5.9</v>
      </c>
      <c r="G270" s="45">
        <v>0</v>
      </c>
      <c r="H270" s="45">
        <v>0</v>
      </c>
      <c r="I270" s="45">
        <v>0</v>
      </c>
      <c r="J270" s="45">
        <v>0</v>
      </c>
    </row>
    <row r="271" spans="4:10">
      <c r="D271" s="28">
        <v>41651</v>
      </c>
      <c r="E271" s="35" t="s">
        <v>364</v>
      </c>
      <c r="F271" s="45">
        <v>-5.8</v>
      </c>
      <c r="G271" s="45">
        <v>0</v>
      </c>
      <c r="H271" s="45">
        <v>0</v>
      </c>
      <c r="I271" s="45">
        <v>0</v>
      </c>
      <c r="J271" s="45">
        <v>0</v>
      </c>
    </row>
    <row r="272" spans="4:10">
      <c r="D272" s="28">
        <v>41651</v>
      </c>
      <c r="E272" s="35" t="s">
        <v>365</v>
      </c>
      <c r="F272" s="45">
        <v>-5.7</v>
      </c>
      <c r="G272" s="45">
        <v>0</v>
      </c>
      <c r="H272" s="45">
        <v>0</v>
      </c>
      <c r="I272" s="45">
        <v>0</v>
      </c>
      <c r="J272" s="45">
        <v>0</v>
      </c>
    </row>
    <row r="273" spans="4:10">
      <c r="D273" s="28">
        <v>41651</v>
      </c>
      <c r="E273" s="35" t="s">
        <v>366</v>
      </c>
      <c r="F273" s="45">
        <v>-4.7</v>
      </c>
      <c r="G273" s="45">
        <v>0.01</v>
      </c>
      <c r="H273" s="45">
        <v>0.01</v>
      </c>
      <c r="I273" s="45">
        <v>0</v>
      </c>
      <c r="J273" s="45">
        <v>0</v>
      </c>
    </row>
    <row r="274" spans="4:10">
      <c r="D274" s="28">
        <v>41651</v>
      </c>
      <c r="E274" s="35" t="s">
        <v>367</v>
      </c>
      <c r="F274" s="45">
        <v>-3.9</v>
      </c>
      <c r="G274" s="45">
        <v>0.05</v>
      </c>
      <c r="H274" s="45">
        <v>0.1</v>
      </c>
      <c r="I274" s="45">
        <v>9</v>
      </c>
      <c r="J274" s="45">
        <v>-51.4</v>
      </c>
    </row>
    <row r="275" spans="4:10">
      <c r="D275" s="28">
        <v>41651</v>
      </c>
      <c r="E275" s="35" t="s">
        <v>368</v>
      </c>
      <c r="F275" s="45">
        <v>-3.5</v>
      </c>
      <c r="G275" s="45">
        <v>0.08</v>
      </c>
      <c r="H275" s="45">
        <v>0.23</v>
      </c>
      <c r="I275" s="45">
        <v>17.3</v>
      </c>
      <c r="J275" s="45">
        <v>-39.9</v>
      </c>
    </row>
    <row r="276" spans="4:10">
      <c r="D276" s="28">
        <v>41651</v>
      </c>
      <c r="E276" s="35" t="s">
        <v>369</v>
      </c>
      <c r="F276" s="45">
        <v>-3.2</v>
      </c>
      <c r="G276" s="45">
        <v>7.0000000000000007E-2</v>
      </c>
      <c r="H276" s="45">
        <v>0.33</v>
      </c>
      <c r="I276" s="45">
        <v>23.6</v>
      </c>
      <c r="J276" s="45">
        <v>-26.6</v>
      </c>
    </row>
    <row r="277" spans="4:10">
      <c r="D277" s="28">
        <v>41651</v>
      </c>
      <c r="E277" s="35" t="s">
        <v>370</v>
      </c>
      <c r="F277" s="45">
        <v>-3.1</v>
      </c>
      <c r="G277" s="45">
        <v>7.0000000000000007E-2</v>
      </c>
      <c r="H277" s="45">
        <v>0.39</v>
      </c>
      <c r="I277" s="45">
        <v>27.3</v>
      </c>
      <c r="J277" s="45">
        <v>-11.7</v>
      </c>
    </row>
    <row r="278" spans="4:10">
      <c r="D278" s="28">
        <v>41651</v>
      </c>
      <c r="E278" s="35" t="s">
        <v>371</v>
      </c>
      <c r="F278" s="45">
        <v>-2.2000000000000002</v>
      </c>
      <c r="G278" s="45">
        <v>0.08</v>
      </c>
      <c r="H278" s="45">
        <v>0.39</v>
      </c>
      <c r="I278" s="45">
        <v>28.1</v>
      </c>
      <c r="J278" s="45">
        <v>4</v>
      </c>
    </row>
    <row r="279" spans="4:10">
      <c r="D279" s="28">
        <v>41651</v>
      </c>
      <c r="E279" s="35" t="s">
        <v>372</v>
      </c>
      <c r="F279" s="45">
        <v>-2.7</v>
      </c>
      <c r="G279" s="45">
        <v>0.38</v>
      </c>
      <c r="H279" s="45">
        <v>0.56000000000000005</v>
      </c>
      <c r="I279" s="45">
        <v>25.8</v>
      </c>
      <c r="J279" s="45">
        <v>19.399999999999999</v>
      </c>
    </row>
    <row r="280" spans="4:10">
      <c r="D280" s="28">
        <v>41651</v>
      </c>
      <c r="E280" s="35" t="s">
        <v>373</v>
      </c>
      <c r="F280" s="45">
        <v>-3.3</v>
      </c>
      <c r="G280" s="45">
        <v>7.0000000000000007E-2</v>
      </c>
      <c r="H280" s="45">
        <v>0.28000000000000003</v>
      </c>
      <c r="I280" s="45">
        <v>20.6</v>
      </c>
      <c r="J280" s="45">
        <v>33.5</v>
      </c>
    </row>
    <row r="281" spans="4:10">
      <c r="D281" s="28">
        <v>41651</v>
      </c>
      <c r="E281" s="35" t="s">
        <v>374</v>
      </c>
      <c r="F281" s="45">
        <v>-3.4</v>
      </c>
      <c r="G281" s="45">
        <v>0.08</v>
      </c>
      <c r="H281" s="45">
        <v>0.17</v>
      </c>
      <c r="I281" s="45">
        <v>13.3</v>
      </c>
      <c r="J281" s="45">
        <v>45.9</v>
      </c>
    </row>
    <row r="282" spans="4:10">
      <c r="D282" s="28">
        <v>41651</v>
      </c>
      <c r="E282" s="35" t="s">
        <v>375</v>
      </c>
      <c r="F282" s="45">
        <v>-3.6</v>
      </c>
      <c r="G282" s="45">
        <v>0.09</v>
      </c>
      <c r="H282" s="45">
        <v>0.05</v>
      </c>
      <c r="I282" s="45">
        <v>4.3</v>
      </c>
      <c r="J282" s="45">
        <v>56.7</v>
      </c>
    </row>
    <row r="283" spans="4:10">
      <c r="D283" s="28">
        <v>41651</v>
      </c>
      <c r="E283" s="35" t="s">
        <v>376</v>
      </c>
      <c r="F283" s="45">
        <v>-4.7</v>
      </c>
      <c r="G283" s="45">
        <v>0</v>
      </c>
      <c r="H283" s="45">
        <v>0</v>
      </c>
      <c r="I283" s="45">
        <v>0</v>
      </c>
      <c r="J283" s="45">
        <v>0</v>
      </c>
    </row>
    <row r="284" spans="4:10">
      <c r="D284" s="28">
        <v>41651</v>
      </c>
      <c r="E284" s="35" t="s">
        <v>377</v>
      </c>
      <c r="F284" s="45">
        <v>-5.8</v>
      </c>
      <c r="G284" s="45">
        <v>0</v>
      </c>
      <c r="H284" s="45">
        <v>0</v>
      </c>
      <c r="I284" s="45">
        <v>0</v>
      </c>
      <c r="J284" s="45">
        <v>0</v>
      </c>
    </row>
    <row r="285" spans="4:10">
      <c r="D285" s="28">
        <v>41651</v>
      </c>
      <c r="E285" s="35" t="s">
        <v>378</v>
      </c>
      <c r="F285" s="45">
        <v>-7</v>
      </c>
      <c r="G285" s="45">
        <v>0</v>
      </c>
      <c r="H285" s="45">
        <v>0</v>
      </c>
      <c r="I285" s="45">
        <v>0</v>
      </c>
      <c r="J285" s="45">
        <v>0</v>
      </c>
    </row>
    <row r="286" spans="4:10">
      <c r="D286" s="28">
        <v>41651</v>
      </c>
      <c r="E286" s="35" t="s">
        <v>379</v>
      </c>
      <c r="F286" s="45">
        <v>-8.1</v>
      </c>
      <c r="G286" s="45">
        <v>0</v>
      </c>
      <c r="H286" s="45">
        <v>0</v>
      </c>
      <c r="I286" s="45">
        <v>0</v>
      </c>
      <c r="J286" s="45">
        <v>0</v>
      </c>
    </row>
    <row r="287" spans="4:10">
      <c r="D287" s="28">
        <v>41651</v>
      </c>
      <c r="E287" s="35" t="s">
        <v>380</v>
      </c>
      <c r="F287" s="45">
        <v>-8.8000000000000007</v>
      </c>
      <c r="G287" s="45">
        <v>0</v>
      </c>
      <c r="H287" s="45">
        <v>0</v>
      </c>
      <c r="I287" s="45">
        <v>0</v>
      </c>
      <c r="J287" s="45">
        <v>0</v>
      </c>
    </row>
    <row r="288" spans="4:10">
      <c r="D288" s="28">
        <v>41651</v>
      </c>
      <c r="E288" s="35" t="s">
        <v>381</v>
      </c>
      <c r="F288" s="45">
        <v>-10.1</v>
      </c>
      <c r="G288" s="45">
        <v>0</v>
      </c>
      <c r="H288" s="45">
        <v>0</v>
      </c>
      <c r="I288" s="45">
        <v>0</v>
      </c>
      <c r="J288" s="45">
        <v>0</v>
      </c>
    </row>
    <row r="289" spans="4:10">
      <c r="D289" s="28">
        <v>41651</v>
      </c>
      <c r="E289" s="35" t="s">
        <v>382</v>
      </c>
      <c r="F289" s="45">
        <v>-10.3</v>
      </c>
      <c r="G289" s="45">
        <v>0</v>
      </c>
      <c r="H289" s="45">
        <v>0</v>
      </c>
      <c r="I289" s="45">
        <v>0</v>
      </c>
      <c r="J289" s="45">
        <v>0</v>
      </c>
    </row>
    <row r="290" spans="4:10">
      <c r="D290" s="28">
        <v>41651</v>
      </c>
      <c r="E290" s="35" t="s">
        <v>383</v>
      </c>
      <c r="F290" s="45">
        <v>-10.8</v>
      </c>
      <c r="G290" s="45">
        <v>0</v>
      </c>
      <c r="H290" s="45">
        <v>0</v>
      </c>
      <c r="I290" s="45">
        <v>0</v>
      </c>
      <c r="J290" s="45">
        <v>0</v>
      </c>
    </row>
    <row r="291" spans="4:10">
      <c r="D291" s="28">
        <v>41652</v>
      </c>
      <c r="E291" s="35" t="s">
        <v>360</v>
      </c>
      <c r="F291" s="45">
        <v>-11.1</v>
      </c>
      <c r="G291" s="45">
        <v>0</v>
      </c>
      <c r="H291" s="45">
        <v>0</v>
      </c>
      <c r="I291" s="45">
        <v>0</v>
      </c>
      <c r="J291" s="45">
        <v>0</v>
      </c>
    </row>
    <row r="292" spans="4:10">
      <c r="D292" s="28">
        <v>41652</v>
      </c>
      <c r="E292" s="35" t="s">
        <v>361</v>
      </c>
      <c r="F292" s="45">
        <v>-11.2</v>
      </c>
      <c r="G292" s="45">
        <v>0</v>
      </c>
      <c r="H292" s="45">
        <v>0</v>
      </c>
      <c r="I292" s="45">
        <v>0</v>
      </c>
      <c r="J292" s="45">
        <v>0</v>
      </c>
    </row>
    <row r="293" spans="4:10">
      <c r="D293" s="28">
        <v>41652</v>
      </c>
      <c r="E293" s="35" t="s">
        <v>362</v>
      </c>
      <c r="F293" s="45">
        <v>-12</v>
      </c>
      <c r="G293" s="45">
        <v>0</v>
      </c>
      <c r="H293" s="45">
        <v>0</v>
      </c>
      <c r="I293" s="45">
        <v>0</v>
      </c>
      <c r="J293" s="45">
        <v>0</v>
      </c>
    </row>
    <row r="294" spans="4:10">
      <c r="D294" s="28">
        <v>41652</v>
      </c>
      <c r="E294" s="35" t="s">
        <v>363</v>
      </c>
      <c r="F294" s="45">
        <v>-12.5</v>
      </c>
      <c r="G294" s="45">
        <v>0</v>
      </c>
      <c r="H294" s="45">
        <v>0</v>
      </c>
      <c r="I294" s="45">
        <v>0</v>
      </c>
      <c r="J294" s="45">
        <v>0</v>
      </c>
    </row>
    <row r="295" spans="4:10">
      <c r="D295" s="28">
        <v>41652</v>
      </c>
      <c r="E295" s="35" t="s">
        <v>364</v>
      </c>
      <c r="F295" s="45">
        <v>-12.7</v>
      </c>
      <c r="G295" s="45">
        <v>0</v>
      </c>
      <c r="H295" s="45">
        <v>0</v>
      </c>
      <c r="I295" s="45">
        <v>0</v>
      </c>
      <c r="J295" s="45">
        <v>0</v>
      </c>
    </row>
    <row r="296" spans="4:10">
      <c r="D296" s="28">
        <v>41652</v>
      </c>
      <c r="E296" s="35" t="s">
        <v>365</v>
      </c>
      <c r="F296" s="45">
        <v>-12.8</v>
      </c>
      <c r="G296" s="45">
        <v>0</v>
      </c>
      <c r="H296" s="45">
        <v>0</v>
      </c>
      <c r="I296" s="45">
        <v>0</v>
      </c>
      <c r="J296" s="45">
        <v>0</v>
      </c>
    </row>
    <row r="297" spans="4:10">
      <c r="D297" s="28">
        <v>41652</v>
      </c>
      <c r="E297" s="35" t="s">
        <v>366</v>
      </c>
      <c r="F297" s="45">
        <v>-12.1</v>
      </c>
      <c r="G297" s="45">
        <v>0.01</v>
      </c>
      <c r="H297" s="45">
        <v>0.01</v>
      </c>
      <c r="I297" s="45">
        <v>0</v>
      </c>
      <c r="J297" s="45">
        <v>0</v>
      </c>
    </row>
    <row r="298" spans="4:10">
      <c r="D298" s="28">
        <v>41652</v>
      </c>
      <c r="E298" s="35" t="s">
        <v>367</v>
      </c>
      <c r="F298" s="45">
        <v>-11.6</v>
      </c>
      <c r="G298" s="45">
        <v>7.0000000000000007E-2</v>
      </c>
      <c r="H298" s="45">
        <v>0.11</v>
      </c>
      <c r="I298" s="45">
        <v>9.1</v>
      </c>
      <c r="J298" s="45">
        <v>-51.6</v>
      </c>
    </row>
    <row r="299" spans="4:10">
      <c r="D299" s="28">
        <v>41652</v>
      </c>
      <c r="E299" s="35" t="s">
        <v>368</v>
      </c>
      <c r="F299" s="45">
        <v>-10.6</v>
      </c>
      <c r="G299" s="45">
        <v>0.06</v>
      </c>
      <c r="H299" s="45">
        <v>0.22</v>
      </c>
      <c r="I299" s="45">
        <v>17.3</v>
      </c>
      <c r="J299" s="45">
        <v>-40</v>
      </c>
    </row>
    <row r="300" spans="4:10">
      <c r="D300" s="28">
        <v>41652</v>
      </c>
      <c r="E300" s="35" t="s">
        <v>369</v>
      </c>
      <c r="F300" s="45">
        <v>-8.9</v>
      </c>
      <c r="G300" s="45">
        <v>0.03</v>
      </c>
      <c r="H300" s="45">
        <v>0.28000000000000003</v>
      </c>
      <c r="I300" s="45">
        <v>23.7</v>
      </c>
      <c r="J300" s="45">
        <v>-26.7</v>
      </c>
    </row>
    <row r="301" spans="4:10">
      <c r="D301" s="28">
        <v>41652</v>
      </c>
      <c r="E301" s="35" t="s">
        <v>370</v>
      </c>
      <c r="F301" s="45">
        <v>-6.9</v>
      </c>
      <c r="G301" s="45">
        <v>0.04</v>
      </c>
      <c r="H301" s="45">
        <v>0.33</v>
      </c>
      <c r="I301" s="45">
        <v>27.5</v>
      </c>
      <c r="J301" s="45">
        <v>-11.9</v>
      </c>
    </row>
    <row r="302" spans="4:10">
      <c r="D302" s="28">
        <v>41652</v>
      </c>
      <c r="E302" s="35" t="s">
        <v>371</v>
      </c>
      <c r="F302" s="45">
        <v>-4.3</v>
      </c>
      <c r="G302" s="45">
        <v>0.06</v>
      </c>
      <c r="H302" s="45">
        <v>0.39</v>
      </c>
      <c r="I302" s="45">
        <v>28.3</v>
      </c>
      <c r="J302" s="45">
        <v>3.9</v>
      </c>
    </row>
    <row r="303" spans="4:10">
      <c r="D303" s="28">
        <v>41652</v>
      </c>
      <c r="E303" s="35" t="s">
        <v>372</v>
      </c>
      <c r="F303" s="45">
        <v>-4.0999999999999996</v>
      </c>
      <c r="G303" s="45">
        <v>7.0000000000000007E-2</v>
      </c>
      <c r="H303" s="45">
        <v>0.35</v>
      </c>
      <c r="I303" s="45">
        <v>25.9</v>
      </c>
      <c r="J303" s="45">
        <v>19.399999999999999</v>
      </c>
    </row>
    <row r="304" spans="4:10">
      <c r="D304" s="28">
        <v>41652</v>
      </c>
      <c r="E304" s="35" t="s">
        <v>373</v>
      </c>
      <c r="F304" s="45">
        <v>-3.7</v>
      </c>
      <c r="G304" s="45">
        <v>0.06</v>
      </c>
      <c r="H304" s="45">
        <v>0.27</v>
      </c>
      <c r="I304" s="45">
        <v>20.8</v>
      </c>
      <c r="J304" s="45">
        <v>33.5</v>
      </c>
    </row>
    <row r="305" spans="4:10">
      <c r="D305" s="28">
        <v>41652</v>
      </c>
      <c r="E305" s="35" t="s">
        <v>374</v>
      </c>
      <c r="F305" s="45">
        <v>-3.9</v>
      </c>
      <c r="G305" s="45">
        <v>7.0000000000000007E-2</v>
      </c>
      <c r="H305" s="45">
        <v>0.16</v>
      </c>
      <c r="I305" s="45">
        <v>13.5</v>
      </c>
      <c r="J305" s="45">
        <v>46</v>
      </c>
    </row>
    <row r="306" spans="4:10">
      <c r="D306" s="28">
        <v>41652</v>
      </c>
      <c r="E306" s="35" t="s">
        <v>375</v>
      </c>
      <c r="F306" s="45">
        <v>-4.8</v>
      </c>
      <c r="G306" s="45">
        <v>0.08</v>
      </c>
      <c r="H306" s="45">
        <v>0.05</v>
      </c>
      <c r="I306" s="45">
        <v>4.5</v>
      </c>
      <c r="J306" s="45">
        <v>56.8</v>
      </c>
    </row>
    <row r="307" spans="4:10">
      <c r="D307" s="28">
        <v>41652</v>
      </c>
      <c r="E307" s="35" t="s">
        <v>376</v>
      </c>
      <c r="F307" s="45">
        <v>-4.7</v>
      </c>
      <c r="G307" s="45">
        <v>0</v>
      </c>
      <c r="H307" s="45">
        <v>0</v>
      </c>
      <c r="I307" s="45">
        <v>0</v>
      </c>
      <c r="J307" s="45">
        <v>0</v>
      </c>
    </row>
    <row r="308" spans="4:10">
      <c r="D308" s="28">
        <v>41652</v>
      </c>
      <c r="E308" s="35" t="s">
        <v>377</v>
      </c>
      <c r="F308" s="45">
        <v>-5.3</v>
      </c>
      <c r="G308" s="45">
        <v>0</v>
      </c>
      <c r="H308" s="45">
        <v>0</v>
      </c>
      <c r="I308" s="45">
        <v>0</v>
      </c>
      <c r="J308" s="45">
        <v>0</v>
      </c>
    </row>
    <row r="309" spans="4:10">
      <c r="D309" s="28">
        <v>41652</v>
      </c>
      <c r="E309" s="35" t="s">
        <v>378</v>
      </c>
      <c r="F309" s="45">
        <v>-5.4</v>
      </c>
      <c r="G309" s="45">
        <v>0</v>
      </c>
      <c r="H309" s="45">
        <v>0</v>
      </c>
      <c r="I309" s="45">
        <v>0</v>
      </c>
      <c r="J309" s="45">
        <v>0</v>
      </c>
    </row>
    <row r="310" spans="4:10">
      <c r="D310" s="28">
        <v>41652</v>
      </c>
      <c r="E310" s="35" t="s">
        <v>379</v>
      </c>
      <c r="F310" s="45">
        <v>-5.6</v>
      </c>
      <c r="G310" s="45">
        <v>0</v>
      </c>
      <c r="H310" s="45">
        <v>0</v>
      </c>
      <c r="I310" s="45">
        <v>0</v>
      </c>
      <c r="J310" s="45">
        <v>0</v>
      </c>
    </row>
    <row r="311" spans="4:10">
      <c r="D311" s="28">
        <v>41652</v>
      </c>
      <c r="E311" s="35" t="s">
        <v>380</v>
      </c>
      <c r="F311" s="45">
        <v>-5.6</v>
      </c>
      <c r="G311" s="45">
        <v>0</v>
      </c>
      <c r="H311" s="45">
        <v>0</v>
      </c>
      <c r="I311" s="45">
        <v>0</v>
      </c>
      <c r="J311" s="45">
        <v>0</v>
      </c>
    </row>
    <row r="312" spans="4:10">
      <c r="D312" s="28">
        <v>41652</v>
      </c>
      <c r="E312" s="35" t="s">
        <v>381</v>
      </c>
      <c r="F312" s="45">
        <v>-5.8</v>
      </c>
      <c r="G312" s="45">
        <v>0</v>
      </c>
      <c r="H312" s="45">
        <v>0</v>
      </c>
      <c r="I312" s="45">
        <v>0</v>
      </c>
      <c r="J312" s="45">
        <v>0</v>
      </c>
    </row>
    <row r="313" spans="4:10">
      <c r="D313" s="28">
        <v>41652</v>
      </c>
      <c r="E313" s="35" t="s">
        <v>382</v>
      </c>
      <c r="F313" s="45">
        <v>-5.8</v>
      </c>
      <c r="G313" s="45">
        <v>0</v>
      </c>
      <c r="H313" s="45">
        <v>0</v>
      </c>
      <c r="I313" s="45">
        <v>0</v>
      </c>
      <c r="J313" s="45">
        <v>0</v>
      </c>
    </row>
    <row r="314" spans="4:10">
      <c r="D314" s="28">
        <v>41652</v>
      </c>
      <c r="E314" s="35" t="s">
        <v>383</v>
      </c>
      <c r="F314" s="45">
        <v>-5.9</v>
      </c>
      <c r="G314" s="45">
        <v>0</v>
      </c>
      <c r="H314" s="45">
        <v>0</v>
      </c>
      <c r="I314" s="45">
        <v>0</v>
      </c>
      <c r="J314" s="45">
        <v>0</v>
      </c>
    </row>
    <row r="315" spans="4:10">
      <c r="D315" s="28">
        <v>41653</v>
      </c>
      <c r="E315" s="35" t="s">
        <v>360</v>
      </c>
      <c r="F315" s="45">
        <v>-6.1</v>
      </c>
      <c r="G315" s="45">
        <v>0</v>
      </c>
      <c r="H315" s="45">
        <v>0</v>
      </c>
      <c r="I315" s="45">
        <v>0</v>
      </c>
      <c r="J315" s="45">
        <v>0</v>
      </c>
    </row>
    <row r="316" spans="4:10">
      <c r="D316" s="28">
        <v>41653</v>
      </c>
      <c r="E316" s="35" t="s">
        <v>361</v>
      </c>
      <c r="F316" s="45">
        <v>-6.5</v>
      </c>
      <c r="G316" s="45">
        <v>0</v>
      </c>
      <c r="H316" s="45">
        <v>0</v>
      </c>
      <c r="I316" s="45">
        <v>0</v>
      </c>
      <c r="J316" s="45">
        <v>0</v>
      </c>
    </row>
    <row r="317" spans="4:10">
      <c r="D317" s="28">
        <v>41653</v>
      </c>
      <c r="E317" s="35" t="s">
        <v>362</v>
      </c>
      <c r="F317" s="45">
        <v>-6.3</v>
      </c>
      <c r="G317" s="45">
        <v>0</v>
      </c>
      <c r="H317" s="45">
        <v>0</v>
      </c>
      <c r="I317" s="45">
        <v>0</v>
      </c>
      <c r="J317" s="45">
        <v>0</v>
      </c>
    </row>
    <row r="318" spans="4:10">
      <c r="D318" s="28">
        <v>41653</v>
      </c>
      <c r="E318" s="35" t="s">
        <v>363</v>
      </c>
      <c r="F318" s="45">
        <v>-6.3</v>
      </c>
      <c r="G318" s="45">
        <v>0</v>
      </c>
      <c r="H318" s="45">
        <v>0</v>
      </c>
      <c r="I318" s="45">
        <v>0</v>
      </c>
      <c r="J318" s="45">
        <v>0</v>
      </c>
    </row>
    <row r="319" spans="4:10">
      <c r="D319" s="28">
        <v>41653</v>
      </c>
      <c r="E319" s="35" t="s">
        <v>364</v>
      </c>
      <c r="F319" s="45">
        <v>-6.6</v>
      </c>
      <c r="G319" s="45">
        <v>0</v>
      </c>
      <c r="H319" s="45">
        <v>0</v>
      </c>
      <c r="I319" s="45">
        <v>0</v>
      </c>
      <c r="J319" s="45">
        <v>0</v>
      </c>
    </row>
    <row r="320" spans="4:10">
      <c r="D320" s="28">
        <v>41653</v>
      </c>
      <c r="E320" s="35" t="s">
        <v>365</v>
      </c>
      <c r="F320" s="45">
        <v>-6.8</v>
      </c>
      <c r="G320" s="45">
        <v>0</v>
      </c>
      <c r="H320" s="45">
        <v>0</v>
      </c>
      <c r="I320" s="45">
        <v>0</v>
      </c>
      <c r="J320" s="45">
        <v>0</v>
      </c>
    </row>
    <row r="321" spans="4:10">
      <c r="D321" s="28">
        <v>41653</v>
      </c>
      <c r="E321" s="35" t="s">
        <v>366</v>
      </c>
      <c r="F321" s="45">
        <v>-6.8</v>
      </c>
      <c r="G321" s="45">
        <v>0.01</v>
      </c>
      <c r="H321" s="45">
        <v>0.01</v>
      </c>
      <c r="I321" s="45">
        <v>0</v>
      </c>
      <c r="J321" s="45">
        <v>0</v>
      </c>
    </row>
    <row r="322" spans="4:10">
      <c r="D322" s="28">
        <v>41653</v>
      </c>
      <c r="E322" s="35" t="s">
        <v>367</v>
      </c>
      <c r="F322" s="45">
        <v>-6.8</v>
      </c>
      <c r="G322" s="45">
        <v>7.0000000000000007E-2</v>
      </c>
      <c r="H322" s="45">
        <v>0.11</v>
      </c>
      <c r="I322" s="45">
        <v>9.1999999999999993</v>
      </c>
      <c r="J322" s="45">
        <v>-51.8</v>
      </c>
    </row>
    <row r="323" spans="4:10">
      <c r="D323" s="28">
        <v>41653</v>
      </c>
      <c r="E323" s="35" t="s">
        <v>368</v>
      </c>
      <c r="F323" s="45">
        <v>-6.3</v>
      </c>
      <c r="G323" s="45">
        <v>0.12</v>
      </c>
      <c r="H323" s="45">
        <v>0.26</v>
      </c>
      <c r="I323" s="45">
        <v>17.399999999999999</v>
      </c>
      <c r="J323" s="45">
        <v>-40.200000000000003</v>
      </c>
    </row>
    <row r="324" spans="4:10">
      <c r="D324" s="28">
        <v>41653</v>
      </c>
      <c r="E324" s="35" t="s">
        <v>369</v>
      </c>
      <c r="F324" s="45">
        <v>-6.3</v>
      </c>
      <c r="G324" s="45">
        <v>0.08</v>
      </c>
      <c r="H324" s="45">
        <v>0.32</v>
      </c>
      <c r="I324" s="45">
        <v>23.8</v>
      </c>
      <c r="J324" s="45">
        <v>-26.9</v>
      </c>
    </row>
    <row r="325" spans="4:10">
      <c r="D325" s="28">
        <v>41653</v>
      </c>
      <c r="E325" s="35" t="s">
        <v>370</v>
      </c>
      <c r="F325" s="45">
        <v>-5.9</v>
      </c>
      <c r="G325" s="45">
        <v>7.0000000000000007E-2</v>
      </c>
      <c r="H325" s="45">
        <v>0.38</v>
      </c>
      <c r="I325" s="45">
        <v>27.6</v>
      </c>
      <c r="J325" s="45">
        <v>-12</v>
      </c>
    </row>
    <row r="326" spans="4:10">
      <c r="D326" s="28">
        <v>41653</v>
      </c>
      <c r="E326" s="35" t="s">
        <v>371</v>
      </c>
      <c r="F326" s="45">
        <v>-6</v>
      </c>
      <c r="G326" s="45">
        <v>7.0000000000000007E-2</v>
      </c>
      <c r="H326" s="45">
        <v>0.39</v>
      </c>
      <c r="I326" s="45">
        <v>28.4</v>
      </c>
      <c r="J326" s="45">
        <v>3.8</v>
      </c>
    </row>
    <row r="327" spans="4:10">
      <c r="D327" s="28">
        <v>41653</v>
      </c>
      <c r="E327" s="35" t="s">
        <v>372</v>
      </c>
      <c r="F327" s="45">
        <v>-6.4</v>
      </c>
      <c r="G327" s="45">
        <v>0.08</v>
      </c>
      <c r="H327" s="45">
        <v>0.36</v>
      </c>
      <c r="I327" s="45">
        <v>26.1</v>
      </c>
      <c r="J327" s="45">
        <v>19.3</v>
      </c>
    </row>
    <row r="328" spans="4:10">
      <c r="D328" s="28">
        <v>41653</v>
      </c>
      <c r="E328" s="35" t="s">
        <v>373</v>
      </c>
      <c r="F328" s="45">
        <v>-6.1</v>
      </c>
      <c r="G328" s="45">
        <v>7.0000000000000007E-2</v>
      </c>
      <c r="H328" s="45">
        <v>0.27</v>
      </c>
      <c r="I328" s="45">
        <v>21</v>
      </c>
      <c r="J328" s="45">
        <v>33.5</v>
      </c>
    </row>
    <row r="329" spans="4:10">
      <c r="D329" s="28">
        <v>41653</v>
      </c>
      <c r="E329" s="35" t="s">
        <v>374</v>
      </c>
      <c r="F329" s="45">
        <v>-5.9</v>
      </c>
      <c r="G329" s="45">
        <v>7.0000000000000007E-2</v>
      </c>
      <c r="H329" s="45">
        <v>0.17</v>
      </c>
      <c r="I329" s="45">
        <v>13.7</v>
      </c>
      <c r="J329" s="45">
        <v>46</v>
      </c>
    </row>
    <row r="330" spans="4:10">
      <c r="D330" s="28">
        <v>41653</v>
      </c>
      <c r="E330" s="35" t="s">
        <v>375</v>
      </c>
      <c r="F330" s="45">
        <v>-5.8</v>
      </c>
      <c r="G330" s="45">
        <v>7.0000000000000007E-2</v>
      </c>
      <c r="H330" s="45">
        <v>0.05</v>
      </c>
      <c r="I330" s="45">
        <v>4.7</v>
      </c>
      <c r="J330" s="45">
        <v>56.8</v>
      </c>
    </row>
    <row r="331" spans="4:10">
      <c r="D331" s="28">
        <v>41653</v>
      </c>
      <c r="E331" s="35" t="s">
        <v>376</v>
      </c>
      <c r="F331" s="45">
        <v>-6.5</v>
      </c>
      <c r="G331" s="45">
        <v>0</v>
      </c>
      <c r="H331" s="45">
        <v>0</v>
      </c>
      <c r="I331" s="45">
        <v>0</v>
      </c>
      <c r="J331" s="45">
        <v>0</v>
      </c>
    </row>
    <row r="332" spans="4:10">
      <c r="D332" s="28">
        <v>41653</v>
      </c>
      <c r="E332" s="35" t="s">
        <v>377</v>
      </c>
      <c r="F332" s="45">
        <v>-6.7</v>
      </c>
      <c r="G332" s="45">
        <v>0</v>
      </c>
      <c r="H332" s="45">
        <v>0</v>
      </c>
      <c r="I332" s="45">
        <v>0</v>
      </c>
      <c r="J332" s="45">
        <v>0</v>
      </c>
    </row>
    <row r="333" spans="4:10">
      <c r="D333" s="28">
        <v>41653</v>
      </c>
      <c r="E333" s="35" t="s">
        <v>378</v>
      </c>
      <c r="F333" s="45">
        <v>-6.6</v>
      </c>
      <c r="G333" s="45">
        <v>0</v>
      </c>
      <c r="H333" s="45">
        <v>0</v>
      </c>
      <c r="I333" s="45">
        <v>0</v>
      </c>
      <c r="J333" s="45">
        <v>0</v>
      </c>
    </row>
    <row r="334" spans="4:10">
      <c r="D334" s="28">
        <v>41653</v>
      </c>
      <c r="E334" s="35" t="s">
        <v>379</v>
      </c>
      <c r="F334" s="45">
        <v>-6.7</v>
      </c>
      <c r="G334" s="45">
        <v>0</v>
      </c>
      <c r="H334" s="45">
        <v>0</v>
      </c>
      <c r="I334" s="45">
        <v>0</v>
      </c>
      <c r="J334" s="45">
        <v>0</v>
      </c>
    </row>
    <row r="335" spans="4:10">
      <c r="D335" s="28">
        <v>41653</v>
      </c>
      <c r="E335" s="35" t="s">
        <v>380</v>
      </c>
      <c r="F335" s="45">
        <v>-7.1</v>
      </c>
      <c r="G335" s="45">
        <v>0</v>
      </c>
      <c r="H335" s="45">
        <v>0</v>
      </c>
      <c r="I335" s="45">
        <v>0</v>
      </c>
      <c r="J335" s="45">
        <v>0</v>
      </c>
    </row>
    <row r="336" spans="4:10">
      <c r="D336" s="28">
        <v>41653</v>
      </c>
      <c r="E336" s="35" t="s">
        <v>381</v>
      </c>
      <c r="F336" s="45">
        <v>-7.2</v>
      </c>
      <c r="G336" s="45">
        <v>0</v>
      </c>
      <c r="H336" s="45">
        <v>0</v>
      </c>
      <c r="I336" s="45">
        <v>0</v>
      </c>
      <c r="J336" s="45">
        <v>0</v>
      </c>
    </row>
    <row r="337" spans="4:10">
      <c r="D337" s="28">
        <v>41653</v>
      </c>
      <c r="E337" s="35" t="s">
        <v>382</v>
      </c>
      <c r="F337" s="45">
        <v>-7.1</v>
      </c>
      <c r="G337" s="45">
        <v>0</v>
      </c>
      <c r="H337" s="45">
        <v>0</v>
      </c>
      <c r="I337" s="45">
        <v>0</v>
      </c>
      <c r="J337" s="45">
        <v>0</v>
      </c>
    </row>
    <row r="338" spans="4:10">
      <c r="D338" s="28">
        <v>41653</v>
      </c>
      <c r="E338" s="35" t="s">
        <v>383</v>
      </c>
      <c r="F338" s="45">
        <v>-7.1</v>
      </c>
      <c r="G338" s="45">
        <v>0</v>
      </c>
      <c r="H338" s="45">
        <v>0</v>
      </c>
      <c r="I338" s="45">
        <v>0</v>
      </c>
      <c r="J338" s="45">
        <v>0</v>
      </c>
    </row>
    <row r="339" spans="4:10">
      <c r="D339" s="28">
        <v>41654</v>
      </c>
      <c r="E339" s="35" t="s">
        <v>360</v>
      </c>
      <c r="F339" s="45">
        <v>-6.9</v>
      </c>
      <c r="G339" s="45">
        <v>0</v>
      </c>
      <c r="H339" s="45">
        <v>0</v>
      </c>
      <c r="I339" s="45">
        <v>0</v>
      </c>
      <c r="J339" s="45">
        <v>0</v>
      </c>
    </row>
    <row r="340" spans="4:10">
      <c r="D340" s="28">
        <v>41654</v>
      </c>
      <c r="E340" s="35" t="s">
        <v>361</v>
      </c>
      <c r="F340" s="45">
        <v>-7.1</v>
      </c>
      <c r="G340" s="45">
        <v>0</v>
      </c>
      <c r="H340" s="45">
        <v>0</v>
      </c>
      <c r="I340" s="45">
        <v>0</v>
      </c>
      <c r="J340" s="45">
        <v>0</v>
      </c>
    </row>
    <row r="341" spans="4:10">
      <c r="D341" s="28">
        <v>41654</v>
      </c>
      <c r="E341" s="35" t="s">
        <v>362</v>
      </c>
      <c r="F341" s="45">
        <v>-7.2</v>
      </c>
      <c r="G341" s="45">
        <v>0</v>
      </c>
      <c r="H341" s="45">
        <v>0</v>
      </c>
      <c r="I341" s="45">
        <v>0</v>
      </c>
      <c r="J341" s="45">
        <v>0</v>
      </c>
    </row>
    <row r="342" spans="4:10">
      <c r="D342" s="28">
        <v>41654</v>
      </c>
      <c r="E342" s="35" t="s">
        <v>363</v>
      </c>
      <c r="F342" s="45">
        <v>-7.2</v>
      </c>
      <c r="G342" s="45">
        <v>0</v>
      </c>
      <c r="H342" s="45">
        <v>0</v>
      </c>
      <c r="I342" s="45">
        <v>0</v>
      </c>
      <c r="J342" s="45">
        <v>0</v>
      </c>
    </row>
    <row r="343" spans="4:10">
      <c r="D343" s="28">
        <v>41654</v>
      </c>
      <c r="E343" s="35" t="s">
        <v>364</v>
      </c>
      <c r="F343" s="45">
        <v>-7.2</v>
      </c>
      <c r="G343" s="45">
        <v>0</v>
      </c>
      <c r="H343" s="45">
        <v>0</v>
      </c>
      <c r="I343" s="45">
        <v>0</v>
      </c>
      <c r="J343" s="45">
        <v>0</v>
      </c>
    </row>
    <row r="344" spans="4:10">
      <c r="D344" s="28">
        <v>41654</v>
      </c>
      <c r="E344" s="35" t="s">
        <v>365</v>
      </c>
      <c r="F344" s="45">
        <v>-7.5</v>
      </c>
      <c r="G344" s="45">
        <v>0</v>
      </c>
      <c r="H344" s="45">
        <v>0</v>
      </c>
      <c r="I344" s="45">
        <v>0</v>
      </c>
      <c r="J344" s="45">
        <v>0</v>
      </c>
    </row>
    <row r="345" spans="4:10">
      <c r="D345" s="28">
        <v>41654</v>
      </c>
      <c r="E345" s="35" t="s">
        <v>366</v>
      </c>
      <c r="F345" s="45">
        <v>-7.6</v>
      </c>
      <c r="G345" s="45">
        <v>0.01</v>
      </c>
      <c r="H345" s="45">
        <v>0.02</v>
      </c>
      <c r="I345" s="45">
        <v>0</v>
      </c>
      <c r="J345" s="45">
        <v>0</v>
      </c>
    </row>
    <row r="346" spans="4:10">
      <c r="D346" s="28">
        <v>41654</v>
      </c>
      <c r="E346" s="35" t="s">
        <v>367</v>
      </c>
      <c r="F346" s="45">
        <v>-7.5</v>
      </c>
      <c r="G346" s="45">
        <v>0.25</v>
      </c>
      <c r="H346" s="45">
        <v>0.16</v>
      </c>
      <c r="I346" s="45">
        <v>9.3000000000000007</v>
      </c>
      <c r="J346" s="45">
        <v>-52</v>
      </c>
    </row>
    <row r="347" spans="4:10">
      <c r="D347" s="28">
        <v>41654</v>
      </c>
      <c r="E347" s="35" t="s">
        <v>368</v>
      </c>
      <c r="F347" s="45">
        <v>-6.8</v>
      </c>
      <c r="G347" s="45">
        <v>0.61</v>
      </c>
      <c r="H347" s="45">
        <v>0.38</v>
      </c>
      <c r="I347" s="45">
        <v>17.600000000000001</v>
      </c>
      <c r="J347" s="45">
        <v>-40.4</v>
      </c>
    </row>
    <row r="348" spans="4:10">
      <c r="D348" s="28">
        <v>41654</v>
      </c>
      <c r="E348" s="35" t="s">
        <v>369</v>
      </c>
      <c r="F348" s="45">
        <v>-5.6</v>
      </c>
      <c r="G348" s="45">
        <v>1.1499999999999999</v>
      </c>
      <c r="H348" s="45">
        <v>0.53</v>
      </c>
      <c r="I348" s="45">
        <v>23.9</v>
      </c>
      <c r="J348" s="45">
        <v>-27.1</v>
      </c>
    </row>
    <row r="349" spans="4:10">
      <c r="D349" s="28">
        <v>41654</v>
      </c>
      <c r="E349" s="35" t="s">
        <v>370</v>
      </c>
      <c r="F349" s="45">
        <v>-5</v>
      </c>
      <c r="G349" s="45">
        <v>0.48</v>
      </c>
      <c r="H349" s="45">
        <v>0.63</v>
      </c>
      <c r="I349" s="45">
        <v>27.8</v>
      </c>
      <c r="J349" s="45">
        <v>-12.1</v>
      </c>
    </row>
    <row r="350" spans="4:10">
      <c r="D350" s="28">
        <v>41654</v>
      </c>
      <c r="E350" s="35" t="s">
        <v>371</v>
      </c>
      <c r="F350" s="45">
        <v>-4.4000000000000004</v>
      </c>
      <c r="G350" s="45">
        <v>0.92</v>
      </c>
      <c r="H350" s="45">
        <v>0.67</v>
      </c>
      <c r="I350" s="45">
        <v>28.6</v>
      </c>
      <c r="J350" s="45">
        <v>3.7</v>
      </c>
    </row>
    <row r="351" spans="4:10">
      <c r="D351" s="28">
        <v>41654</v>
      </c>
      <c r="E351" s="35" t="s">
        <v>372</v>
      </c>
      <c r="F351" s="45">
        <v>-4.2</v>
      </c>
      <c r="G351" s="45">
        <v>0.13</v>
      </c>
      <c r="H351" s="45">
        <v>0.44</v>
      </c>
      <c r="I351" s="45">
        <v>26.3</v>
      </c>
      <c r="J351" s="45">
        <v>19.3</v>
      </c>
    </row>
    <row r="352" spans="4:10">
      <c r="D352" s="28">
        <v>41654</v>
      </c>
      <c r="E352" s="35" t="s">
        <v>373</v>
      </c>
      <c r="F352" s="45">
        <v>-4.8</v>
      </c>
      <c r="G352" s="45">
        <v>0.14000000000000001</v>
      </c>
      <c r="H352" s="45">
        <v>0.35</v>
      </c>
      <c r="I352" s="45">
        <v>21.2</v>
      </c>
      <c r="J352" s="45">
        <v>33.5</v>
      </c>
    </row>
    <row r="353" spans="4:10">
      <c r="D353" s="28">
        <v>41654</v>
      </c>
      <c r="E353" s="35" t="s">
        <v>374</v>
      </c>
      <c r="F353" s="45">
        <v>-5.4</v>
      </c>
      <c r="G353" s="45">
        <v>0.15</v>
      </c>
      <c r="H353" s="45">
        <v>0.22</v>
      </c>
      <c r="I353" s="45">
        <v>13.9</v>
      </c>
      <c r="J353" s="45">
        <v>46</v>
      </c>
    </row>
    <row r="354" spans="4:10">
      <c r="D354" s="28">
        <v>41654</v>
      </c>
      <c r="E354" s="35" t="s">
        <v>375</v>
      </c>
      <c r="F354" s="45">
        <v>-5.6</v>
      </c>
      <c r="G354" s="45">
        <v>0.14000000000000001</v>
      </c>
      <c r="H354" s="45">
        <v>7.0000000000000007E-2</v>
      </c>
      <c r="I354" s="45">
        <v>4.9000000000000004</v>
      </c>
      <c r="J354" s="45">
        <v>56.9</v>
      </c>
    </row>
    <row r="355" spans="4:10">
      <c r="D355" s="28">
        <v>41654</v>
      </c>
      <c r="E355" s="35" t="s">
        <v>376</v>
      </c>
      <c r="F355" s="45">
        <v>-5.8</v>
      </c>
      <c r="G355" s="45">
        <v>0</v>
      </c>
      <c r="H355" s="45">
        <v>0</v>
      </c>
      <c r="I355" s="45">
        <v>0</v>
      </c>
      <c r="J355" s="45">
        <v>0</v>
      </c>
    </row>
    <row r="356" spans="4:10">
      <c r="D356" s="28">
        <v>41654</v>
      </c>
      <c r="E356" s="35" t="s">
        <v>377</v>
      </c>
      <c r="F356" s="45">
        <v>-5.9</v>
      </c>
      <c r="G356" s="45">
        <v>0</v>
      </c>
      <c r="H356" s="45">
        <v>0</v>
      </c>
      <c r="I356" s="45">
        <v>0</v>
      </c>
      <c r="J356" s="45">
        <v>0</v>
      </c>
    </row>
    <row r="357" spans="4:10">
      <c r="D357" s="28">
        <v>41654</v>
      </c>
      <c r="E357" s="35" t="s">
        <v>378</v>
      </c>
      <c r="F357" s="45">
        <v>-5.9</v>
      </c>
      <c r="G357" s="45">
        <v>0</v>
      </c>
      <c r="H357" s="45">
        <v>0</v>
      </c>
      <c r="I357" s="45">
        <v>0</v>
      </c>
      <c r="J357" s="45">
        <v>0</v>
      </c>
    </row>
    <row r="358" spans="4:10">
      <c r="D358" s="28">
        <v>41654</v>
      </c>
      <c r="E358" s="35" t="s">
        <v>379</v>
      </c>
      <c r="F358" s="45">
        <v>-5.9</v>
      </c>
      <c r="G358" s="45">
        <v>0</v>
      </c>
      <c r="H358" s="45">
        <v>0</v>
      </c>
      <c r="I358" s="45">
        <v>0</v>
      </c>
      <c r="J358" s="45">
        <v>0</v>
      </c>
    </row>
    <row r="359" spans="4:10">
      <c r="D359" s="28">
        <v>41654</v>
      </c>
      <c r="E359" s="35" t="s">
        <v>380</v>
      </c>
      <c r="F359" s="45">
        <v>-6.1</v>
      </c>
      <c r="G359" s="45">
        <v>0</v>
      </c>
      <c r="H359" s="45">
        <v>0</v>
      </c>
      <c r="I359" s="45">
        <v>0</v>
      </c>
      <c r="J359" s="45">
        <v>0</v>
      </c>
    </row>
    <row r="360" spans="4:10">
      <c r="D360" s="28">
        <v>41654</v>
      </c>
      <c r="E360" s="35" t="s">
        <v>381</v>
      </c>
      <c r="F360" s="45">
        <v>-7</v>
      </c>
      <c r="G360" s="45">
        <v>0</v>
      </c>
      <c r="H360" s="45">
        <v>0</v>
      </c>
      <c r="I360" s="45">
        <v>0</v>
      </c>
      <c r="J360" s="45">
        <v>0</v>
      </c>
    </row>
    <row r="361" spans="4:10">
      <c r="D361" s="28">
        <v>41654</v>
      </c>
      <c r="E361" s="35" t="s">
        <v>382</v>
      </c>
      <c r="F361" s="45">
        <v>-8.3000000000000007</v>
      </c>
      <c r="G361" s="45">
        <v>0</v>
      </c>
      <c r="H361" s="45">
        <v>0</v>
      </c>
      <c r="I361" s="45">
        <v>0</v>
      </c>
      <c r="J361" s="45">
        <v>0</v>
      </c>
    </row>
    <row r="362" spans="4:10">
      <c r="D362" s="28">
        <v>41654</v>
      </c>
      <c r="E362" s="35" t="s">
        <v>383</v>
      </c>
      <c r="F362" s="45">
        <v>-7.2</v>
      </c>
      <c r="G362" s="45">
        <v>0</v>
      </c>
      <c r="H362" s="45">
        <v>0</v>
      </c>
      <c r="I362" s="45">
        <v>0</v>
      </c>
      <c r="J362" s="45">
        <v>0</v>
      </c>
    </row>
    <row r="363" spans="4:10">
      <c r="D363" s="28">
        <v>41655</v>
      </c>
      <c r="E363" s="35" t="s">
        <v>360</v>
      </c>
      <c r="F363" s="45">
        <v>-7.5</v>
      </c>
      <c r="G363" s="45">
        <v>0</v>
      </c>
      <c r="H363" s="45">
        <v>0</v>
      </c>
      <c r="I363" s="45">
        <v>0</v>
      </c>
      <c r="J363" s="45">
        <v>0</v>
      </c>
    </row>
    <row r="364" spans="4:10">
      <c r="D364" s="28">
        <v>41655</v>
      </c>
      <c r="E364" s="35" t="s">
        <v>361</v>
      </c>
      <c r="F364" s="45">
        <v>-7.4</v>
      </c>
      <c r="G364" s="45">
        <v>0</v>
      </c>
      <c r="H364" s="45">
        <v>0</v>
      </c>
      <c r="I364" s="45">
        <v>0</v>
      </c>
      <c r="J364" s="45">
        <v>0</v>
      </c>
    </row>
    <row r="365" spans="4:10">
      <c r="D365" s="28">
        <v>41655</v>
      </c>
      <c r="E365" s="35" t="s">
        <v>362</v>
      </c>
      <c r="F365" s="45">
        <v>-6.7</v>
      </c>
      <c r="G365" s="45">
        <v>0</v>
      </c>
      <c r="H365" s="45">
        <v>0</v>
      </c>
      <c r="I365" s="45">
        <v>0</v>
      </c>
      <c r="J365" s="45">
        <v>0</v>
      </c>
    </row>
    <row r="366" spans="4:10">
      <c r="D366" s="28">
        <v>41655</v>
      </c>
      <c r="E366" s="35" t="s">
        <v>363</v>
      </c>
      <c r="F366" s="45">
        <v>-6.6</v>
      </c>
      <c r="G366" s="45">
        <v>0</v>
      </c>
      <c r="H366" s="45">
        <v>0</v>
      </c>
      <c r="I366" s="45">
        <v>0</v>
      </c>
      <c r="J366" s="45">
        <v>0</v>
      </c>
    </row>
    <row r="367" spans="4:10">
      <c r="D367" s="28">
        <v>41655</v>
      </c>
      <c r="E367" s="35" t="s">
        <v>364</v>
      </c>
      <c r="F367" s="45">
        <v>-6.7</v>
      </c>
      <c r="G367" s="45">
        <v>0</v>
      </c>
      <c r="H367" s="45">
        <v>0</v>
      </c>
      <c r="I367" s="45">
        <v>0</v>
      </c>
      <c r="J367" s="45">
        <v>0</v>
      </c>
    </row>
    <row r="368" spans="4:10">
      <c r="D368" s="28">
        <v>41655</v>
      </c>
      <c r="E368" s="35" t="s">
        <v>365</v>
      </c>
      <c r="F368" s="45">
        <v>-6.7</v>
      </c>
      <c r="G368" s="45">
        <v>0</v>
      </c>
      <c r="H368" s="45">
        <v>0</v>
      </c>
      <c r="I368" s="45">
        <v>0</v>
      </c>
      <c r="J368" s="45">
        <v>0</v>
      </c>
    </row>
    <row r="369" spans="4:10">
      <c r="D369" s="28">
        <v>41655</v>
      </c>
      <c r="E369" s="35" t="s">
        <v>366</v>
      </c>
      <c r="F369" s="45">
        <v>-6.6</v>
      </c>
      <c r="G369" s="45">
        <v>0.01</v>
      </c>
      <c r="H369" s="45">
        <v>0.01</v>
      </c>
      <c r="I369" s="45">
        <v>0</v>
      </c>
      <c r="J369" s="45">
        <v>0</v>
      </c>
    </row>
    <row r="370" spans="4:10">
      <c r="D370" s="28">
        <v>41655</v>
      </c>
      <c r="E370" s="35" t="s">
        <v>367</v>
      </c>
      <c r="F370" s="45">
        <v>-6</v>
      </c>
      <c r="G370" s="45">
        <v>7.0000000000000007E-2</v>
      </c>
      <c r="H370" s="45">
        <v>0.11</v>
      </c>
      <c r="I370" s="45">
        <v>9.4</v>
      </c>
      <c r="J370" s="45">
        <v>-52.2</v>
      </c>
    </row>
    <row r="371" spans="4:10">
      <c r="D371" s="28">
        <v>41655</v>
      </c>
      <c r="E371" s="35" t="s">
        <v>368</v>
      </c>
      <c r="F371" s="45">
        <v>-5.4</v>
      </c>
      <c r="G371" s="45">
        <v>0.08</v>
      </c>
      <c r="H371" s="45">
        <v>0.23</v>
      </c>
      <c r="I371" s="45">
        <v>17.7</v>
      </c>
      <c r="J371" s="45">
        <v>-40.6</v>
      </c>
    </row>
    <row r="372" spans="4:10">
      <c r="D372" s="28">
        <v>41655</v>
      </c>
      <c r="E372" s="35" t="s">
        <v>369</v>
      </c>
      <c r="F372" s="45">
        <v>-5.8</v>
      </c>
      <c r="G372" s="45">
        <v>7.0000000000000007E-2</v>
      </c>
      <c r="H372" s="45">
        <v>0.32</v>
      </c>
      <c r="I372" s="45">
        <v>24.1</v>
      </c>
      <c r="J372" s="45">
        <v>-27.2</v>
      </c>
    </row>
    <row r="373" spans="4:10">
      <c r="D373" s="28">
        <v>41655</v>
      </c>
      <c r="E373" s="35" t="s">
        <v>370</v>
      </c>
      <c r="F373" s="45">
        <v>-5.4</v>
      </c>
      <c r="G373" s="45">
        <v>7.0000000000000007E-2</v>
      </c>
      <c r="H373" s="45">
        <v>0.38</v>
      </c>
      <c r="I373" s="45">
        <v>28</v>
      </c>
      <c r="J373" s="45">
        <v>-12.2</v>
      </c>
    </row>
    <row r="374" spans="4:10">
      <c r="D374" s="28">
        <v>41655</v>
      </c>
      <c r="E374" s="35" t="s">
        <v>371</v>
      </c>
      <c r="F374" s="45">
        <v>-5.3</v>
      </c>
      <c r="G374" s="45">
        <v>7.0000000000000007E-2</v>
      </c>
      <c r="H374" s="45">
        <v>0.39</v>
      </c>
      <c r="I374" s="45">
        <v>28.8</v>
      </c>
      <c r="J374" s="45">
        <v>3.7</v>
      </c>
    </row>
    <row r="375" spans="4:10">
      <c r="D375" s="28">
        <v>41655</v>
      </c>
      <c r="E375" s="35" t="s">
        <v>372</v>
      </c>
      <c r="F375" s="45">
        <v>-5.2</v>
      </c>
      <c r="G375" s="45">
        <v>7.0000000000000007E-2</v>
      </c>
      <c r="H375" s="45">
        <v>0.36</v>
      </c>
      <c r="I375" s="45">
        <v>26.5</v>
      </c>
      <c r="J375" s="45">
        <v>19.3</v>
      </c>
    </row>
    <row r="376" spans="4:10">
      <c r="D376" s="28">
        <v>41655</v>
      </c>
      <c r="E376" s="35" t="s">
        <v>373</v>
      </c>
      <c r="F376" s="45">
        <v>-5.6</v>
      </c>
      <c r="G376" s="45">
        <v>7.0000000000000007E-2</v>
      </c>
      <c r="H376" s="45">
        <v>0.27</v>
      </c>
      <c r="I376" s="45">
        <v>21.4</v>
      </c>
      <c r="J376" s="45">
        <v>33.5</v>
      </c>
    </row>
    <row r="377" spans="4:10">
      <c r="D377" s="28">
        <v>41655</v>
      </c>
      <c r="E377" s="35" t="s">
        <v>374</v>
      </c>
      <c r="F377" s="45">
        <v>-5.4</v>
      </c>
      <c r="G377" s="45">
        <v>0.06</v>
      </c>
      <c r="H377" s="45">
        <v>0.18</v>
      </c>
      <c r="I377" s="45">
        <v>14.1</v>
      </c>
      <c r="J377" s="45">
        <v>46.1</v>
      </c>
    </row>
    <row r="378" spans="4:10">
      <c r="D378" s="28">
        <v>41655</v>
      </c>
      <c r="E378" s="35" t="s">
        <v>375</v>
      </c>
      <c r="F378" s="45">
        <v>-5.3</v>
      </c>
      <c r="G378" s="45">
        <v>0.05</v>
      </c>
      <c r="H378" s="45">
        <v>0.06</v>
      </c>
      <c r="I378" s="45">
        <v>5.0999999999999996</v>
      </c>
      <c r="J378" s="45">
        <v>57</v>
      </c>
    </row>
    <row r="379" spans="4:10">
      <c r="D379" s="28">
        <v>41655</v>
      </c>
      <c r="E379" s="35" t="s">
        <v>376</v>
      </c>
      <c r="F379" s="45">
        <v>-5.9</v>
      </c>
      <c r="G379" s="45">
        <v>0</v>
      </c>
      <c r="H379" s="45">
        <v>0</v>
      </c>
      <c r="I379" s="45">
        <v>0</v>
      </c>
      <c r="J379" s="45">
        <v>0</v>
      </c>
    </row>
    <row r="380" spans="4:10">
      <c r="D380" s="28">
        <v>41655</v>
      </c>
      <c r="E380" s="35" t="s">
        <v>377</v>
      </c>
      <c r="F380" s="45">
        <v>-5.2</v>
      </c>
      <c r="G380" s="45">
        <v>0</v>
      </c>
      <c r="H380" s="45">
        <v>0</v>
      </c>
      <c r="I380" s="45">
        <v>0</v>
      </c>
      <c r="J380" s="45">
        <v>0</v>
      </c>
    </row>
    <row r="381" spans="4:10">
      <c r="D381" s="28">
        <v>41655</v>
      </c>
      <c r="E381" s="35" t="s">
        <v>378</v>
      </c>
      <c r="F381" s="45">
        <v>-5.2</v>
      </c>
      <c r="G381" s="45">
        <v>0</v>
      </c>
      <c r="H381" s="45">
        <v>0</v>
      </c>
      <c r="I381" s="45">
        <v>0</v>
      </c>
      <c r="J381" s="45">
        <v>0</v>
      </c>
    </row>
    <row r="382" spans="4:10">
      <c r="D382" s="28">
        <v>41655</v>
      </c>
      <c r="E382" s="35" t="s">
        <v>379</v>
      </c>
      <c r="F382" s="45">
        <v>-5.3</v>
      </c>
      <c r="G382" s="45">
        <v>0</v>
      </c>
      <c r="H382" s="45">
        <v>0</v>
      </c>
      <c r="I382" s="45">
        <v>0</v>
      </c>
      <c r="J382" s="45">
        <v>0</v>
      </c>
    </row>
    <row r="383" spans="4:10">
      <c r="D383" s="28">
        <v>41655</v>
      </c>
      <c r="E383" s="35" t="s">
        <v>380</v>
      </c>
      <c r="F383" s="45">
        <v>-5.4</v>
      </c>
      <c r="G383" s="45">
        <v>0</v>
      </c>
      <c r="H383" s="45">
        <v>0</v>
      </c>
      <c r="I383" s="45">
        <v>0</v>
      </c>
      <c r="J383" s="45">
        <v>0</v>
      </c>
    </row>
    <row r="384" spans="4:10">
      <c r="D384" s="28">
        <v>41655</v>
      </c>
      <c r="E384" s="35" t="s">
        <v>381</v>
      </c>
      <c r="F384" s="45">
        <v>-5.4</v>
      </c>
      <c r="G384" s="45">
        <v>0</v>
      </c>
      <c r="H384" s="45">
        <v>0</v>
      </c>
      <c r="I384" s="45">
        <v>0</v>
      </c>
      <c r="J384" s="45">
        <v>0</v>
      </c>
    </row>
    <row r="385" spans="4:10">
      <c r="D385" s="28">
        <v>41655</v>
      </c>
      <c r="E385" s="35" t="s">
        <v>382</v>
      </c>
      <c r="F385" s="45">
        <v>-5.9</v>
      </c>
      <c r="G385" s="45">
        <v>0</v>
      </c>
      <c r="H385" s="45">
        <v>0</v>
      </c>
      <c r="I385" s="45">
        <v>0</v>
      </c>
      <c r="J385" s="45">
        <v>0</v>
      </c>
    </row>
    <row r="386" spans="4:10">
      <c r="D386" s="28">
        <v>41655</v>
      </c>
      <c r="E386" s="35" t="s">
        <v>383</v>
      </c>
      <c r="F386" s="45">
        <v>-7.2</v>
      </c>
      <c r="G386" s="45">
        <v>0</v>
      </c>
      <c r="H386" s="45">
        <v>0</v>
      </c>
      <c r="I386" s="45">
        <v>0</v>
      </c>
      <c r="J386" s="45">
        <v>0</v>
      </c>
    </row>
    <row r="387" spans="4:10">
      <c r="D387" s="28">
        <v>41656</v>
      </c>
      <c r="E387" s="35" t="s">
        <v>360</v>
      </c>
      <c r="F387" s="45">
        <v>-7.7</v>
      </c>
      <c r="G387" s="45">
        <v>0</v>
      </c>
      <c r="H387" s="45">
        <v>0</v>
      </c>
      <c r="I387" s="45">
        <v>0</v>
      </c>
      <c r="J387" s="45">
        <v>0</v>
      </c>
    </row>
    <row r="388" spans="4:10">
      <c r="D388" s="28">
        <v>41656</v>
      </c>
      <c r="E388" s="35" t="s">
        <v>361</v>
      </c>
      <c r="F388" s="45">
        <v>-9.9</v>
      </c>
      <c r="G388" s="45">
        <v>0</v>
      </c>
      <c r="H388" s="45">
        <v>0</v>
      </c>
      <c r="I388" s="45">
        <v>0</v>
      </c>
      <c r="J388" s="45">
        <v>0</v>
      </c>
    </row>
    <row r="389" spans="4:10">
      <c r="D389" s="28">
        <v>41656</v>
      </c>
      <c r="E389" s="35" t="s">
        <v>362</v>
      </c>
      <c r="F389" s="45">
        <v>-11</v>
      </c>
      <c r="G389" s="45">
        <v>0</v>
      </c>
      <c r="H389" s="45">
        <v>0</v>
      </c>
      <c r="I389" s="45">
        <v>0</v>
      </c>
      <c r="J389" s="45">
        <v>0</v>
      </c>
    </row>
    <row r="390" spans="4:10">
      <c r="D390" s="28">
        <v>41656</v>
      </c>
      <c r="E390" s="35" t="s">
        <v>363</v>
      </c>
      <c r="F390" s="45">
        <v>-11.6</v>
      </c>
      <c r="G390" s="45">
        <v>0</v>
      </c>
      <c r="H390" s="45">
        <v>0</v>
      </c>
      <c r="I390" s="45">
        <v>0</v>
      </c>
      <c r="J390" s="45">
        <v>0</v>
      </c>
    </row>
    <row r="391" spans="4:10">
      <c r="D391" s="28">
        <v>41656</v>
      </c>
      <c r="E391" s="35" t="s">
        <v>364</v>
      </c>
      <c r="F391" s="45">
        <v>-12.2</v>
      </c>
      <c r="G391" s="45">
        <v>0</v>
      </c>
      <c r="H391" s="45">
        <v>0</v>
      </c>
      <c r="I391" s="45">
        <v>0</v>
      </c>
      <c r="J391" s="45">
        <v>0</v>
      </c>
    </row>
    <row r="392" spans="4:10">
      <c r="D392" s="28">
        <v>41656</v>
      </c>
      <c r="E392" s="35" t="s">
        <v>365</v>
      </c>
      <c r="F392" s="45">
        <v>-13.3</v>
      </c>
      <c r="G392" s="45">
        <v>0</v>
      </c>
      <c r="H392" s="45">
        <v>0</v>
      </c>
      <c r="I392" s="45">
        <v>0</v>
      </c>
      <c r="J392" s="45">
        <v>0</v>
      </c>
    </row>
    <row r="393" spans="4:10">
      <c r="D393" s="28">
        <v>41656</v>
      </c>
      <c r="E393" s="35" t="s">
        <v>366</v>
      </c>
      <c r="F393" s="45">
        <v>-13.9</v>
      </c>
      <c r="G393" s="45">
        <v>0.01</v>
      </c>
      <c r="H393" s="45">
        <v>0.02</v>
      </c>
      <c r="I393" s="45">
        <v>0</v>
      </c>
      <c r="J393" s="45">
        <v>0</v>
      </c>
    </row>
    <row r="394" spans="4:10">
      <c r="D394" s="28">
        <v>41656</v>
      </c>
      <c r="E394" s="35" t="s">
        <v>367</v>
      </c>
      <c r="F394" s="45">
        <v>-14.4</v>
      </c>
      <c r="G394" s="45">
        <v>0.45</v>
      </c>
      <c r="H394" s="45">
        <v>0.19</v>
      </c>
      <c r="I394" s="45">
        <v>9.5</v>
      </c>
      <c r="J394" s="45">
        <v>-52.4</v>
      </c>
    </row>
    <row r="395" spans="4:10">
      <c r="D395" s="28">
        <v>41656</v>
      </c>
      <c r="E395" s="35" t="s">
        <v>368</v>
      </c>
      <c r="F395" s="45">
        <v>-11.4</v>
      </c>
      <c r="G395" s="45">
        <v>0.54</v>
      </c>
      <c r="H395" s="45">
        <v>0.39</v>
      </c>
      <c r="I395" s="45">
        <v>17.8</v>
      </c>
      <c r="J395" s="45">
        <v>-40.700000000000003</v>
      </c>
    </row>
    <row r="396" spans="4:10">
      <c r="D396" s="28">
        <v>41656</v>
      </c>
      <c r="E396" s="35" t="s">
        <v>369</v>
      </c>
      <c r="F396" s="45">
        <v>-9.1</v>
      </c>
      <c r="G396" s="45">
        <v>0.12</v>
      </c>
      <c r="H396" s="45">
        <v>0.39</v>
      </c>
      <c r="I396" s="45">
        <v>24.2</v>
      </c>
      <c r="J396" s="45">
        <v>-27.4</v>
      </c>
    </row>
    <row r="397" spans="4:10">
      <c r="D397" s="28">
        <v>41656</v>
      </c>
      <c r="E397" s="35" t="s">
        <v>370</v>
      </c>
      <c r="F397" s="45">
        <v>-7.2</v>
      </c>
      <c r="G397" s="45">
        <v>0.32</v>
      </c>
      <c r="H397" s="45">
        <v>0.59</v>
      </c>
      <c r="I397" s="45">
        <v>28.1</v>
      </c>
      <c r="J397" s="45">
        <v>-12.4</v>
      </c>
    </row>
    <row r="398" spans="4:10">
      <c r="D398" s="28">
        <v>41656</v>
      </c>
      <c r="E398" s="35" t="s">
        <v>371</v>
      </c>
      <c r="F398" s="45">
        <v>-3.9</v>
      </c>
      <c r="G398" s="45">
        <v>0.89</v>
      </c>
      <c r="H398" s="45">
        <v>0.68</v>
      </c>
      <c r="I398" s="45">
        <v>29</v>
      </c>
      <c r="J398" s="45">
        <v>3.6</v>
      </c>
    </row>
    <row r="399" spans="4:10">
      <c r="D399" s="28">
        <v>41656</v>
      </c>
      <c r="E399" s="35" t="s">
        <v>372</v>
      </c>
      <c r="F399" s="45">
        <v>-2.9</v>
      </c>
      <c r="G399" s="45">
        <v>0.2</v>
      </c>
      <c r="H399" s="45">
        <v>0.5</v>
      </c>
      <c r="I399" s="45">
        <v>26.7</v>
      </c>
      <c r="J399" s="45">
        <v>19.2</v>
      </c>
    </row>
    <row r="400" spans="4:10">
      <c r="D400" s="28">
        <v>41656</v>
      </c>
      <c r="E400" s="35" t="s">
        <v>373</v>
      </c>
      <c r="F400" s="45">
        <v>-2.9</v>
      </c>
      <c r="G400" s="45">
        <v>0.12</v>
      </c>
      <c r="H400" s="45">
        <v>0.35</v>
      </c>
      <c r="I400" s="45">
        <v>21.6</v>
      </c>
      <c r="J400" s="45">
        <v>33.6</v>
      </c>
    </row>
    <row r="401" spans="4:10">
      <c r="D401" s="28">
        <v>41656</v>
      </c>
      <c r="E401" s="35" t="s">
        <v>374</v>
      </c>
      <c r="F401" s="45">
        <v>-3.7</v>
      </c>
      <c r="G401" s="45">
        <v>0.13</v>
      </c>
      <c r="H401" s="45">
        <v>0.22</v>
      </c>
      <c r="I401" s="45">
        <v>14.3</v>
      </c>
      <c r="J401" s="45">
        <v>46.1</v>
      </c>
    </row>
    <row r="402" spans="4:10">
      <c r="D402" s="28">
        <v>41656</v>
      </c>
      <c r="E402" s="35" t="s">
        <v>375</v>
      </c>
      <c r="F402" s="45">
        <v>-4.0999999999999996</v>
      </c>
      <c r="G402" s="45">
        <v>0.15</v>
      </c>
      <c r="H402" s="45">
        <v>0.08</v>
      </c>
      <c r="I402" s="45">
        <v>5.3</v>
      </c>
      <c r="J402" s="45">
        <v>57</v>
      </c>
    </row>
    <row r="403" spans="4:10">
      <c r="D403" s="28">
        <v>41656</v>
      </c>
      <c r="E403" s="35" t="s">
        <v>376</v>
      </c>
      <c r="F403" s="45">
        <v>-5.9</v>
      </c>
      <c r="G403" s="45">
        <v>0</v>
      </c>
      <c r="H403" s="45">
        <v>0</v>
      </c>
      <c r="I403" s="45">
        <v>0</v>
      </c>
      <c r="J403" s="45">
        <v>0</v>
      </c>
    </row>
    <row r="404" spans="4:10">
      <c r="D404" s="28">
        <v>41656</v>
      </c>
      <c r="E404" s="35" t="s">
        <v>377</v>
      </c>
      <c r="F404" s="45">
        <v>-6.2</v>
      </c>
      <c r="G404" s="45">
        <v>0</v>
      </c>
      <c r="H404" s="45">
        <v>0</v>
      </c>
      <c r="I404" s="45">
        <v>0</v>
      </c>
      <c r="J404" s="45">
        <v>0</v>
      </c>
    </row>
    <row r="405" spans="4:10">
      <c r="D405" s="28">
        <v>41656</v>
      </c>
      <c r="E405" s="35" t="s">
        <v>378</v>
      </c>
      <c r="F405" s="45">
        <v>-5</v>
      </c>
      <c r="G405" s="45">
        <v>0</v>
      </c>
      <c r="H405" s="45">
        <v>0</v>
      </c>
      <c r="I405" s="45">
        <v>0</v>
      </c>
      <c r="J405" s="45">
        <v>0</v>
      </c>
    </row>
    <row r="406" spans="4:10">
      <c r="D406" s="28">
        <v>41656</v>
      </c>
      <c r="E406" s="35" t="s">
        <v>379</v>
      </c>
      <c r="F406" s="45">
        <v>-4.9000000000000004</v>
      </c>
      <c r="G406" s="45">
        <v>0</v>
      </c>
      <c r="H406" s="45">
        <v>0</v>
      </c>
      <c r="I406" s="45">
        <v>0</v>
      </c>
      <c r="J406" s="45">
        <v>0</v>
      </c>
    </row>
    <row r="407" spans="4:10">
      <c r="D407" s="28">
        <v>41656</v>
      </c>
      <c r="E407" s="35" t="s">
        <v>380</v>
      </c>
      <c r="F407" s="45">
        <v>-5.4</v>
      </c>
      <c r="G407" s="45">
        <v>0</v>
      </c>
      <c r="H407" s="45">
        <v>0</v>
      </c>
      <c r="I407" s="45">
        <v>0</v>
      </c>
      <c r="J407" s="45">
        <v>0</v>
      </c>
    </row>
    <row r="408" spans="4:10">
      <c r="D408" s="28">
        <v>41656</v>
      </c>
      <c r="E408" s="35" t="s">
        <v>381</v>
      </c>
      <c r="F408" s="45">
        <v>-6.3</v>
      </c>
      <c r="G408" s="45">
        <v>0</v>
      </c>
      <c r="H408" s="45">
        <v>0</v>
      </c>
      <c r="I408" s="45">
        <v>0</v>
      </c>
      <c r="J408" s="45">
        <v>0</v>
      </c>
    </row>
    <row r="409" spans="4:10">
      <c r="D409" s="28">
        <v>41656</v>
      </c>
      <c r="E409" s="35" t="s">
        <v>382</v>
      </c>
      <c r="F409" s="45">
        <v>-5.5</v>
      </c>
      <c r="G409" s="45">
        <v>0</v>
      </c>
      <c r="H409" s="45">
        <v>0</v>
      </c>
      <c r="I409" s="45">
        <v>0</v>
      </c>
      <c r="J409" s="45">
        <v>0</v>
      </c>
    </row>
    <row r="410" spans="4:10">
      <c r="D410" s="28">
        <v>41656</v>
      </c>
      <c r="E410" s="35" t="s">
        <v>383</v>
      </c>
      <c r="F410" s="45">
        <v>-8.1999999999999993</v>
      </c>
      <c r="G410" s="45">
        <v>0</v>
      </c>
      <c r="H410" s="45">
        <v>0</v>
      </c>
      <c r="I410" s="45">
        <v>0</v>
      </c>
      <c r="J410" s="45">
        <v>0</v>
      </c>
    </row>
    <row r="411" spans="4:10">
      <c r="D411" s="28">
        <v>41657</v>
      </c>
      <c r="E411" s="35" t="s">
        <v>360</v>
      </c>
      <c r="F411" s="45">
        <v>-7.5</v>
      </c>
      <c r="G411" s="45">
        <v>0</v>
      </c>
      <c r="H411" s="45">
        <v>0</v>
      </c>
      <c r="I411" s="45">
        <v>0</v>
      </c>
      <c r="J411" s="45">
        <v>0</v>
      </c>
    </row>
    <row r="412" spans="4:10">
      <c r="D412" s="28">
        <v>41657</v>
      </c>
      <c r="E412" s="35" t="s">
        <v>361</v>
      </c>
      <c r="F412" s="45">
        <v>-6.2</v>
      </c>
      <c r="G412" s="45">
        <v>0</v>
      </c>
      <c r="H412" s="45">
        <v>0</v>
      </c>
      <c r="I412" s="45">
        <v>0</v>
      </c>
      <c r="J412" s="45">
        <v>0</v>
      </c>
    </row>
    <row r="413" spans="4:10">
      <c r="D413" s="28">
        <v>41657</v>
      </c>
      <c r="E413" s="35" t="s">
        <v>362</v>
      </c>
      <c r="F413" s="45">
        <v>-7</v>
      </c>
      <c r="G413" s="45">
        <v>0</v>
      </c>
      <c r="H413" s="45">
        <v>0</v>
      </c>
      <c r="I413" s="45">
        <v>0</v>
      </c>
      <c r="J413" s="45">
        <v>0</v>
      </c>
    </row>
    <row r="414" spans="4:10">
      <c r="D414" s="28">
        <v>41657</v>
      </c>
      <c r="E414" s="35" t="s">
        <v>363</v>
      </c>
      <c r="F414" s="45">
        <v>-7.5</v>
      </c>
      <c r="G414" s="45">
        <v>0</v>
      </c>
      <c r="H414" s="45">
        <v>0</v>
      </c>
      <c r="I414" s="45">
        <v>0</v>
      </c>
      <c r="J414" s="45">
        <v>0</v>
      </c>
    </row>
    <row r="415" spans="4:10">
      <c r="D415" s="28">
        <v>41657</v>
      </c>
      <c r="E415" s="35" t="s">
        <v>364</v>
      </c>
      <c r="F415" s="45">
        <v>-8.5</v>
      </c>
      <c r="G415" s="45">
        <v>0</v>
      </c>
      <c r="H415" s="45">
        <v>0</v>
      </c>
      <c r="I415" s="45">
        <v>0</v>
      </c>
      <c r="J415" s="45">
        <v>0</v>
      </c>
    </row>
    <row r="416" spans="4:10">
      <c r="D416" s="28">
        <v>41657</v>
      </c>
      <c r="E416" s="35" t="s">
        <v>365</v>
      </c>
      <c r="F416" s="45">
        <v>-7.7</v>
      </c>
      <c r="G416" s="45">
        <v>0</v>
      </c>
      <c r="H416" s="45">
        <v>0</v>
      </c>
      <c r="I416" s="45">
        <v>0</v>
      </c>
      <c r="J416" s="45">
        <v>0</v>
      </c>
    </row>
    <row r="417" spans="4:10">
      <c r="D417" s="28">
        <v>41657</v>
      </c>
      <c r="E417" s="35" t="s">
        <v>366</v>
      </c>
      <c r="F417" s="45">
        <v>-7.6</v>
      </c>
      <c r="G417" s="45">
        <v>0.01</v>
      </c>
      <c r="H417" s="45">
        <v>0.02</v>
      </c>
      <c r="I417" s="45">
        <v>0</v>
      </c>
      <c r="J417" s="45">
        <v>0</v>
      </c>
    </row>
    <row r="418" spans="4:10">
      <c r="D418" s="28">
        <v>41657</v>
      </c>
      <c r="E418" s="35" t="s">
        <v>367</v>
      </c>
      <c r="F418" s="45">
        <v>-7.3</v>
      </c>
      <c r="G418" s="45">
        <v>0.15</v>
      </c>
      <c r="H418" s="45">
        <v>0.15</v>
      </c>
      <c r="I418" s="45">
        <v>9.6</v>
      </c>
      <c r="J418" s="45">
        <v>-52.5</v>
      </c>
    </row>
    <row r="419" spans="4:10">
      <c r="D419" s="28">
        <v>41657</v>
      </c>
      <c r="E419" s="35" t="s">
        <v>368</v>
      </c>
      <c r="F419" s="45">
        <v>-7.2</v>
      </c>
      <c r="G419" s="45">
        <v>0.14000000000000001</v>
      </c>
      <c r="H419" s="45">
        <v>0.28999999999999998</v>
      </c>
      <c r="I419" s="45">
        <v>17.899999999999999</v>
      </c>
      <c r="J419" s="45">
        <v>-40.9</v>
      </c>
    </row>
    <row r="420" spans="4:10">
      <c r="D420" s="28">
        <v>41657</v>
      </c>
      <c r="E420" s="35" t="s">
        <v>369</v>
      </c>
      <c r="F420" s="45">
        <v>-3.1</v>
      </c>
      <c r="G420" s="45">
        <v>1.79</v>
      </c>
      <c r="H420" s="45">
        <v>0.46</v>
      </c>
      <c r="I420" s="45">
        <v>24.4</v>
      </c>
      <c r="J420" s="45">
        <v>-27.5</v>
      </c>
    </row>
    <row r="421" spans="4:10">
      <c r="D421" s="28">
        <v>41657</v>
      </c>
      <c r="E421" s="35" t="s">
        <v>370</v>
      </c>
      <c r="F421" s="45">
        <v>-1.5</v>
      </c>
      <c r="G421" s="45">
        <v>2.2200000000000002</v>
      </c>
      <c r="H421" s="45">
        <v>0.46</v>
      </c>
      <c r="I421" s="45">
        <v>28.3</v>
      </c>
      <c r="J421" s="45">
        <v>-12.5</v>
      </c>
    </row>
    <row r="422" spans="4:10">
      <c r="D422" s="28">
        <v>41657</v>
      </c>
      <c r="E422" s="35" t="s">
        <v>371</v>
      </c>
      <c r="F422" s="45">
        <v>-1.6</v>
      </c>
      <c r="G422" s="45">
        <v>0.12</v>
      </c>
      <c r="H422" s="45">
        <v>0.49</v>
      </c>
      <c r="I422" s="45">
        <v>29.2</v>
      </c>
      <c r="J422" s="45">
        <v>3.5</v>
      </c>
    </row>
    <row r="423" spans="4:10">
      <c r="D423" s="28">
        <v>41657</v>
      </c>
      <c r="E423" s="35" t="s">
        <v>372</v>
      </c>
      <c r="F423" s="45">
        <v>-0.6</v>
      </c>
      <c r="G423" s="45">
        <v>0.22</v>
      </c>
      <c r="H423" s="45">
        <v>0.51</v>
      </c>
      <c r="I423" s="45">
        <v>27</v>
      </c>
      <c r="J423" s="45">
        <v>19.2</v>
      </c>
    </row>
    <row r="424" spans="4:10">
      <c r="D424" s="28">
        <v>41657</v>
      </c>
      <c r="E424" s="35" t="s">
        <v>373</v>
      </c>
      <c r="F424" s="45">
        <v>-0.5</v>
      </c>
      <c r="G424" s="45">
        <v>0.14000000000000001</v>
      </c>
      <c r="H424" s="45">
        <v>0.36</v>
      </c>
      <c r="I424" s="45">
        <v>21.8</v>
      </c>
      <c r="J424" s="45">
        <v>33.6</v>
      </c>
    </row>
    <row r="425" spans="4:10">
      <c r="D425" s="28">
        <v>41657</v>
      </c>
      <c r="E425" s="35" t="s">
        <v>374</v>
      </c>
      <c r="F425" s="45">
        <v>-0.9</v>
      </c>
      <c r="G425" s="45">
        <v>0.14000000000000001</v>
      </c>
      <c r="H425" s="45">
        <v>0.23</v>
      </c>
      <c r="I425" s="45">
        <v>14.5</v>
      </c>
      <c r="J425" s="45">
        <v>46.2</v>
      </c>
    </row>
    <row r="426" spans="4:10">
      <c r="D426" s="28">
        <v>41657</v>
      </c>
      <c r="E426" s="35" t="s">
        <v>375</v>
      </c>
      <c r="F426" s="45">
        <v>-1.3</v>
      </c>
      <c r="G426" s="45">
        <v>0.13</v>
      </c>
      <c r="H426" s="45">
        <v>0.08</v>
      </c>
      <c r="I426" s="45">
        <v>5.5</v>
      </c>
      <c r="J426" s="45">
        <v>57.1</v>
      </c>
    </row>
    <row r="427" spans="4:10">
      <c r="D427" s="28">
        <v>41657</v>
      </c>
      <c r="E427" s="35" t="s">
        <v>376</v>
      </c>
      <c r="F427" s="45">
        <v>-2.1</v>
      </c>
      <c r="G427" s="45">
        <v>0</v>
      </c>
      <c r="H427" s="45">
        <v>0</v>
      </c>
      <c r="I427" s="45">
        <v>0</v>
      </c>
      <c r="J427" s="45">
        <v>0</v>
      </c>
    </row>
    <row r="428" spans="4:10">
      <c r="D428" s="28">
        <v>41657</v>
      </c>
      <c r="E428" s="35" t="s">
        <v>377</v>
      </c>
      <c r="F428" s="45">
        <v>-2.4</v>
      </c>
      <c r="G428" s="45">
        <v>0</v>
      </c>
      <c r="H428" s="45">
        <v>0</v>
      </c>
      <c r="I428" s="45">
        <v>0</v>
      </c>
      <c r="J428" s="45">
        <v>0</v>
      </c>
    </row>
    <row r="429" spans="4:10">
      <c r="D429" s="28">
        <v>41657</v>
      </c>
      <c r="E429" s="35" t="s">
        <v>378</v>
      </c>
      <c r="F429" s="45">
        <v>-3</v>
      </c>
      <c r="G429" s="45">
        <v>0</v>
      </c>
      <c r="H429" s="45">
        <v>0</v>
      </c>
      <c r="I429" s="45">
        <v>0</v>
      </c>
      <c r="J429" s="45">
        <v>0</v>
      </c>
    </row>
    <row r="430" spans="4:10">
      <c r="D430" s="28">
        <v>41657</v>
      </c>
      <c r="E430" s="35" t="s">
        <v>379</v>
      </c>
      <c r="F430" s="45">
        <v>-2.8</v>
      </c>
      <c r="G430" s="45">
        <v>0</v>
      </c>
      <c r="H430" s="45">
        <v>0</v>
      </c>
      <c r="I430" s="45">
        <v>0</v>
      </c>
      <c r="J430" s="45">
        <v>0</v>
      </c>
    </row>
    <row r="431" spans="4:10">
      <c r="D431" s="28">
        <v>41657</v>
      </c>
      <c r="E431" s="35" t="s">
        <v>380</v>
      </c>
      <c r="F431" s="45">
        <v>-2.7</v>
      </c>
      <c r="G431" s="45">
        <v>0</v>
      </c>
      <c r="H431" s="45">
        <v>0</v>
      </c>
      <c r="I431" s="45">
        <v>0</v>
      </c>
      <c r="J431" s="45">
        <v>0</v>
      </c>
    </row>
    <row r="432" spans="4:10">
      <c r="D432" s="28">
        <v>41657</v>
      </c>
      <c r="E432" s="35" t="s">
        <v>381</v>
      </c>
      <c r="F432" s="45">
        <v>-0.2</v>
      </c>
      <c r="G432" s="45">
        <v>0</v>
      </c>
      <c r="H432" s="45">
        <v>0</v>
      </c>
      <c r="I432" s="45">
        <v>0</v>
      </c>
      <c r="J432" s="45">
        <v>0</v>
      </c>
    </row>
    <row r="433" spans="4:10">
      <c r="D433" s="28">
        <v>41657</v>
      </c>
      <c r="E433" s="35" t="s">
        <v>382</v>
      </c>
      <c r="F433" s="45">
        <v>-1.8</v>
      </c>
      <c r="G433" s="45">
        <v>0</v>
      </c>
      <c r="H433" s="45">
        <v>0</v>
      </c>
      <c r="I433" s="45">
        <v>0</v>
      </c>
      <c r="J433" s="45">
        <v>0</v>
      </c>
    </row>
    <row r="434" spans="4:10">
      <c r="D434" s="28">
        <v>41657</v>
      </c>
      <c r="E434" s="35" t="s">
        <v>383</v>
      </c>
      <c r="F434" s="45">
        <v>-2.2000000000000002</v>
      </c>
      <c r="G434" s="45">
        <v>0</v>
      </c>
      <c r="H434" s="45">
        <v>0</v>
      </c>
      <c r="I434" s="45">
        <v>0</v>
      </c>
      <c r="J434" s="45">
        <v>0</v>
      </c>
    </row>
    <row r="435" spans="4:10">
      <c r="D435" s="28">
        <v>41658</v>
      </c>
      <c r="E435" s="35" t="s">
        <v>360</v>
      </c>
      <c r="F435" s="45">
        <v>-2.4</v>
      </c>
      <c r="G435" s="45">
        <v>0</v>
      </c>
      <c r="H435" s="45">
        <v>0</v>
      </c>
      <c r="I435" s="45">
        <v>0</v>
      </c>
      <c r="J435" s="45">
        <v>0</v>
      </c>
    </row>
    <row r="436" spans="4:10">
      <c r="D436" s="28">
        <v>41658</v>
      </c>
      <c r="E436" s="35" t="s">
        <v>361</v>
      </c>
      <c r="F436" s="45">
        <v>-3</v>
      </c>
      <c r="G436" s="45">
        <v>0</v>
      </c>
      <c r="H436" s="45">
        <v>0</v>
      </c>
      <c r="I436" s="45">
        <v>0</v>
      </c>
      <c r="J436" s="45">
        <v>0</v>
      </c>
    </row>
    <row r="437" spans="4:10">
      <c r="D437" s="28">
        <v>41658</v>
      </c>
      <c r="E437" s="35" t="s">
        <v>362</v>
      </c>
      <c r="F437" s="45">
        <v>-3.5</v>
      </c>
      <c r="G437" s="45">
        <v>0</v>
      </c>
      <c r="H437" s="45">
        <v>0</v>
      </c>
      <c r="I437" s="45">
        <v>0</v>
      </c>
      <c r="J437" s="45">
        <v>0</v>
      </c>
    </row>
    <row r="438" spans="4:10">
      <c r="D438" s="28">
        <v>41658</v>
      </c>
      <c r="E438" s="35" t="s">
        <v>363</v>
      </c>
      <c r="F438" s="45">
        <v>-4</v>
      </c>
      <c r="G438" s="45">
        <v>0</v>
      </c>
      <c r="H438" s="45">
        <v>0</v>
      </c>
      <c r="I438" s="45">
        <v>0</v>
      </c>
      <c r="J438" s="45">
        <v>0</v>
      </c>
    </row>
    <row r="439" spans="4:10">
      <c r="D439" s="28">
        <v>41658</v>
      </c>
      <c r="E439" s="35" t="s">
        <v>364</v>
      </c>
      <c r="F439" s="45">
        <v>-4.5</v>
      </c>
      <c r="G439" s="45">
        <v>0</v>
      </c>
      <c r="H439" s="45">
        <v>0</v>
      </c>
      <c r="I439" s="45">
        <v>0</v>
      </c>
      <c r="J439" s="45">
        <v>0</v>
      </c>
    </row>
    <row r="440" spans="4:10">
      <c r="D440" s="28">
        <v>41658</v>
      </c>
      <c r="E440" s="35" t="s">
        <v>365</v>
      </c>
      <c r="F440" s="45">
        <v>-4.8</v>
      </c>
      <c r="G440" s="45">
        <v>0</v>
      </c>
      <c r="H440" s="45">
        <v>0</v>
      </c>
      <c r="I440" s="45">
        <v>0</v>
      </c>
      <c r="J440" s="45">
        <v>0</v>
      </c>
    </row>
    <row r="441" spans="4:10">
      <c r="D441" s="28">
        <v>41658</v>
      </c>
      <c r="E441" s="35" t="s">
        <v>366</v>
      </c>
      <c r="F441" s="45">
        <v>-5.2</v>
      </c>
      <c r="G441" s="45">
        <v>0.01</v>
      </c>
      <c r="H441" s="45">
        <v>0.02</v>
      </c>
      <c r="I441" s="45">
        <v>0</v>
      </c>
      <c r="J441" s="45">
        <v>0</v>
      </c>
    </row>
    <row r="442" spans="4:10">
      <c r="D442" s="28">
        <v>41658</v>
      </c>
      <c r="E442" s="35" t="s">
        <v>367</v>
      </c>
      <c r="F442" s="45">
        <v>-5.9</v>
      </c>
      <c r="G442" s="45">
        <v>0.1</v>
      </c>
      <c r="H442" s="45">
        <v>0.13</v>
      </c>
      <c r="I442" s="45">
        <v>9.6999999999999993</v>
      </c>
      <c r="J442" s="45">
        <v>-52.7</v>
      </c>
    </row>
    <row r="443" spans="4:10">
      <c r="D443" s="28">
        <v>41658</v>
      </c>
      <c r="E443" s="35" t="s">
        <v>368</v>
      </c>
      <c r="F443" s="45">
        <v>-5.8</v>
      </c>
      <c r="G443" s="45">
        <v>0.84</v>
      </c>
      <c r="H443" s="45">
        <v>0.4</v>
      </c>
      <c r="I443" s="45">
        <v>18.100000000000001</v>
      </c>
      <c r="J443" s="45">
        <v>-41.1</v>
      </c>
    </row>
    <row r="444" spans="4:10">
      <c r="D444" s="28">
        <v>41658</v>
      </c>
      <c r="E444" s="35" t="s">
        <v>369</v>
      </c>
      <c r="F444" s="45">
        <v>-5</v>
      </c>
      <c r="G444" s="45">
        <v>0.28000000000000003</v>
      </c>
      <c r="H444" s="45">
        <v>0.49</v>
      </c>
      <c r="I444" s="45">
        <v>24.5</v>
      </c>
      <c r="J444" s="45">
        <v>-27.7</v>
      </c>
    </row>
    <row r="445" spans="4:10">
      <c r="D445" s="28">
        <v>41658</v>
      </c>
      <c r="E445" s="35" t="s">
        <v>370</v>
      </c>
      <c r="F445" s="45">
        <v>-5</v>
      </c>
      <c r="G445" s="45">
        <v>0.16</v>
      </c>
      <c r="H445" s="45">
        <v>0.51</v>
      </c>
      <c r="I445" s="45">
        <v>28.5</v>
      </c>
      <c r="J445" s="45">
        <v>-12.6</v>
      </c>
    </row>
    <row r="446" spans="4:10">
      <c r="D446" s="28">
        <v>41658</v>
      </c>
      <c r="E446" s="35" t="s">
        <v>371</v>
      </c>
      <c r="F446" s="45">
        <v>-5.3</v>
      </c>
      <c r="G446" s="45">
        <v>0.08</v>
      </c>
      <c r="H446" s="45">
        <v>0.45</v>
      </c>
      <c r="I446" s="45">
        <v>29.4</v>
      </c>
      <c r="J446" s="45">
        <v>3.4</v>
      </c>
    </row>
    <row r="447" spans="4:10">
      <c r="D447" s="28">
        <v>41658</v>
      </c>
      <c r="E447" s="35" t="s">
        <v>372</v>
      </c>
      <c r="F447" s="45">
        <v>-5.0999999999999996</v>
      </c>
      <c r="G447" s="45">
        <v>0.09</v>
      </c>
      <c r="H447" s="45">
        <v>0.41</v>
      </c>
      <c r="I447" s="45">
        <v>27.2</v>
      </c>
      <c r="J447" s="45">
        <v>19.2</v>
      </c>
    </row>
    <row r="448" spans="4:10">
      <c r="D448" s="28">
        <v>41658</v>
      </c>
      <c r="E448" s="35" t="s">
        <v>373</v>
      </c>
      <c r="F448" s="45">
        <v>-5.2</v>
      </c>
      <c r="G448" s="45">
        <v>0.09</v>
      </c>
      <c r="H448" s="45">
        <v>0.33</v>
      </c>
      <c r="I448" s="45">
        <v>22.1</v>
      </c>
      <c r="J448" s="45">
        <v>33.6</v>
      </c>
    </row>
    <row r="449" spans="4:10">
      <c r="D449" s="28">
        <v>41658</v>
      </c>
      <c r="E449" s="35" t="s">
        <v>374</v>
      </c>
      <c r="F449" s="45">
        <v>-5.4</v>
      </c>
      <c r="G449" s="45">
        <v>0.1</v>
      </c>
      <c r="H449" s="45">
        <v>0.21</v>
      </c>
      <c r="I449" s="45">
        <v>14.7</v>
      </c>
      <c r="J449" s="45">
        <v>46.2</v>
      </c>
    </row>
    <row r="450" spans="4:10">
      <c r="D450" s="28">
        <v>41658</v>
      </c>
      <c r="E450" s="35" t="s">
        <v>375</v>
      </c>
      <c r="F450" s="45">
        <v>-5.3</v>
      </c>
      <c r="G450" s="45">
        <v>0.09</v>
      </c>
      <c r="H450" s="45">
        <v>7.0000000000000007E-2</v>
      </c>
      <c r="I450" s="45">
        <v>5.7</v>
      </c>
      <c r="J450" s="45">
        <v>57.2</v>
      </c>
    </row>
    <row r="451" spans="4:10">
      <c r="D451" s="28">
        <v>41658</v>
      </c>
      <c r="E451" s="35" t="s">
        <v>376</v>
      </c>
      <c r="F451" s="45">
        <v>-5.3</v>
      </c>
      <c r="G451" s="45">
        <v>0</v>
      </c>
      <c r="H451" s="45">
        <v>0</v>
      </c>
      <c r="I451" s="45">
        <v>0</v>
      </c>
      <c r="J451" s="45">
        <v>0</v>
      </c>
    </row>
    <row r="452" spans="4:10">
      <c r="D452" s="28">
        <v>41658</v>
      </c>
      <c r="E452" s="35" t="s">
        <v>377</v>
      </c>
      <c r="F452" s="45">
        <v>-5.3</v>
      </c>
      <c r="G452" s="45">
        <v>0</v>
      </c>
      <c r="H452" s="45">
        <v>0</v>
      </c>
      <c r="I452" s="45">
        <v>0</v>
      </c>
      <c r="J452" s="45">
        <v>0</v>
      </c>
    </row>
    <row r="453" spans="4:10">
      <c r="D453" s="28">
        <v>41658</v>
      </c>
      <c r="E453" s="35" t="s">
        <v>378</v>
      </c>
      <c r="F453" s="45">
        <v>-5.2</v>
      </c>
      <c r="G453" s="45">
        <v>0</v>
      </c>
      <c r="H453" s="45">
        <v>0</v>
      </c>
      <c r="I453" s="45">
        <v>0</v>
      </c>
      <c r="J453" s="45">
        <v>0</v>
      </c>
    </row>
    <row r="454" spans="4:10">
      <c r="D454" s="28">
        <v>41658</v>
      </c>
      <c r="E454" s="35" t="s">
        <v>379</v>
      </c>
      <c r="F454" s="45">
        <v>-5</v>
      </c>
      <c r="G454" s="45">
        <v>0</v>
      </c>
      <c r="H454" s="45">
        <v>0</v>
      </c>
      <c r="I454" s="45">
        <v>0</v>
      </c>
      <c r="J454" s="45">
        <v>0</v>
      </c>
    </row>
    <row r="455" spans="4:10">
      <c r="D455" s="28">
        <v>41658</v>
      </c>
      <c r="E455" s="35" t="s">
        <v>380</v>
      </c>
      <c r="F455" s="45">
        <v>-4.7</v>
      </c>
      <c r="G455" s="45">
        <v>0</v>
      </c>
      <c r="H455" s="45">
        <v>0</v>
      </c>
      <c r="I455" s="45">
        <v>0</v>
      </c>
      <c r="J455" s="45">
        <v>0</v>
      </c>
    </row>
    <row r="456" spans="4:10">
      <c r="D456" s="28">
        <v>41658</v>
      </c>
      <c r="E456" s="35" t="s">
        <v>381</v>
      </c>
      <c r="F456" s="45">
        <v>-4.5999999999999996</v>
      </c>
      <c r="G456" s="45">
        <v>0</v>
      </c>
      <c r="H456" s="45">
        <v>0</v>
      </c>
      <c r="I456" s="45">
        <v>0</v>
      </c>
      <c r="J456" s="45">
        <v>0</v>
      </c>
    </row>
    <row r="457" spans="4:10">
      <c r="D457" s="28">
        <v>41658</v>
      </c>
      <c r="E457" s="35" t="s">
        <v>382</v>
      </c>
      <c r="F457" s="45">
        <v>-4.0999999999999996</v>
      </c>
      <c r="G457" s="45">
        <v>0</v>
      </c>
      <c r="H457" s="45">
        <v>0</v>
      </c>
      <c r="I457" s="45">
        <v>0</v>
      </c>
      <c r="J457" s="45">
        <v>0</v>
      </c>
    </row>
    <row r="458" spans="4:10">
      <c r="D458" s="28">
        <v>41658</v>
      </c>
      <c r="E458" s="35" t="s">
        <v>383</v>
      </c>
      <c r="F458" s="45">
        <v>-4</v>
      </c>
      <c r="G458" s="45">
        <v>0</v>
      </c>
      <c r="H458" s="45">
        <v>0</v>
      </c>
      <c r="I458" s="45">
        <v>0</v>
      </c>
      <c r="J458" s="45">
        <v>0</v>
      </c>
    </row>
    <row r="459" spans="4:10">
      <c r="D459" s="28">
        <v>41659</v>
      </c>
      <c r="E459" s="35" t="s">
        <v>360</v>
      </c>
      <c r="F459" s="45">
        <v>-3.8</v>
      </c>
      <c r="G459" s="45">
        <v>0</v>
      </c>
      <c r="H459" s="45">
        <v>0</v>
      </c>
      <c r="I459" s="45">
        <v>0</v>
      </c>
      <c r="J459" s="45">
        <v>0</v>
      </c>
    </row>
    <row r="460" spans="4:10">
      <c r="D460" s="28">
        <v>41659</v>
      </c>
      <c r="E460" s="35" t="s">
        <v>361</v>
      </c>
      <c r="F460" s="45">
        <v>-3.9</v>
      </c>
      <c r="G460" s="45">
        <v>0</v>
      </c>
      <c r="H460" s="45">
        <v>0</v>
      </c>
      <c r="I460" s="45">
        <v>0</v>
      </c>
      <c r="J460" s="45">
        <v>0</v>
      </c>
    </row>
    <row r="461" spans="4:10">
      <c r="D461" s="28">
        <v>41659</v>
      </c>
      <c r="E461" s="35" t="s">
        <v>362</v>
      </c>
      <c r="F461" s="45">
        <v>-3.7</v>
      </c>
      <c r="G461" s="45">
        <v>0</v>
      </c>
      <c r="H461" s="45">
        <v>0</v>
      </c>
      <c r="I461" s="45">
        <v>0</v>
      </c>
      <c r="J461" s="45">
        <v>0</v>
      </c>
    </row>
    <row r="462" spans="4:10">
      <c r="D462" s="28">
        <v>41659</v>
      </c>
      <c r="E462" s="35" t="s">
        <v>363</v>
      </c>
      <c r="F462" s="45">
        <v>-3.8</v>
      </c>
      <c r="G462" s="45">
        <v>0</v>
      </c>
      <c r="H462" s="45">
        <v>0</v>
      </c>
      <c r="I462" s="45">
        <v>0</v>
      </c>
      <c r="J462" s="45">
        <v>0</v>
      </c>
    </row>
    <row r="463" spans="4:10">
      <c r="D463" s="28">
        <v>41659</v>
      </c>
      <c r="E463" s="35" t="s">
        <v>364</v>
      </c>
      <c r="F463" s="45">
        <v>-3.9</v>
      </c>
      <c r="G463" s="45">
        <v>0</v>
      </c>
      <c r="H463" s="45">
        <v>0</v>
      </c>
      <c r="I463" s="45">
        <v>0</v>
      </c>
      <c r="J463" s="45">
        <v>0</v>
      </c>
    </row>
    <row r="464" spans="4:10">
      <c r="D464" s="28">
        <v>41659</v>
      </c>
      <c r="E464" s="35" t="s">
        <v>365</v>
      </c>
      <c r="F464" s="45">
        <v>-3.6</v>
      </c>
      <c r="G464" s="45">
        <v>0</v>
      </c>
      <c r="H464" s="45">
        <v>0</v>
      </c>
      <c r="I464" s="45">
        <v>0</v>
      </c>
      <c r="J464" s="45">
        <v>0</v>
      </c>
    </row>
    <row r="465" spans="4:10">
      <c r="D465" s="28">
        <v>41659</v>
      </c>
      <c r="E465" s="35" t="s">
        <v>366</v>
      </c>
      <c r="F465" s="45">
        <v>-3.1</v>
      </c>
      <c r="G465" s="45">
        <v>0.01</v>
      </c>
      <c r="H465" s="45">
        <v>0.01</v>
      </c>
      <c r="I465" s="45">
        <v>0.1</v>
      </c>
      <c r="J465" s="45">
        <v>-63.1</v>
      </c>
    </row>
    <row r="466" spans="4:10">
      <c r="D466" s="28">
        <v>41659</v>
      </c>
      <c r="E466" s="35" t="s">
        <v>367</v>
      </c>
      <c r="F466" s="45">
        <v>-2.6</v>
      </c>
      <c r="G466" s="45">
        <v>0.06</v>
      </c>
      <c r="H466" s="45">
        <v>0.11</v>
      </c>
      <c r="I466" s="45">
        <v>9.8000000000000007</v>
      </c>
      <c r="J466" s="45">
        <v>-52.9</v>
      </c>
    </row>
    <row r="467" spans="4:10">
      <c r="D467" s="28">
        <v>41659</v>
      </c>
      <c r="E467" s="35" t="s">
        <v>368</v>
      </c>
      <c r="F467" s="45">
        <v>-2.1</v>
      </c>
      <c r="G467" s="45">
        <v>0.06</v>
      </c>
      <c r="H467" s="45">
        <v>0.23</v>
      </c>
      <c r="I467" s="45">
        <v>18.2</v>
      </c>
      <c r="J467" s="45">
        <v>-41.3</v>
      </c>
    </row>
    <row r="468" spans="4:10">
      <c r="D468" s="28">
        <v>41659</v>
      </c>
      <c r="E468" s="35" t="s">
        <v>369</v>
      </c>
      <c r="F468" s="45">
        <v>-2.2999999999999998</v>
      </c>
      <c r="G468" s="45">
        <v>0.06</v>
      </c>
      <c r="H468" s="45">
        <v>0.33</v>
      </c>
      <c r="I468" s="45">
        <v>24.7</v>
      </c>
      <c r="J468" s="45">
        <v>-27.9</v>
      </c>
    </row>
    <row r="469" spans="4:10">
      <c r="D469" s="28">
        <v>41659</v>
      </c>
      <c r="E469" s="35" t="s">
        <v>370</v>
      </c>
      <c r="F469" s="45">
        <v>-2.5</v>
      </c>
      <c r="G469" s="45">
        <v>0.06</v>
      </c>
      <c r="H469" s="45">
        <v>0.39</v>
      </c>
      <c r="I469" s="45">
        <v>28.7</v>
      </c>
      <c r="J469" s="45">
        <v>-12.7</v>
      </c>
    </row>
    <row r="470" spans="4:10">
      <c r="D470" s="28">
        <v>41659</v>
      </c>
      <c r="E470" s="35" t="s">
        <v>371</v>
      </c>
      <c r="F470" s="45">
        <v>-2.2000000000000002</v>
      </c>
      <c r="G470" s="45">
        <v>0.08</v>
      </c>
      <c r="H470" s="45">
        <v>0.4</v>
      </c>
      <c r="I470" s="45">
        <v>29.6</v>
      </c>
      <c r="J470" s="45">
        <v>3.4</v>
      </c>
    </row>
    <row r="471" spans="4:10">
      <c r="D471" s="28">
        <v>41659</v>
      </c>
      <c r="E471" s="35" t="s">
        <v>372</v>
      </c>
      <c r="F471" s="45">
        <v>-2</v>
      </c>
      <c r="G471" s="45">
        <v>0.06</v>
      </c>
      <c r="H471" s="45">
        <v>0.37</v>
      </c>
      <c r="I471" s="45">
        <v>27.4</v>
      </c>
      <c r="J471" s="45">
        <v>19.2</v>
      </c>
    </row>
    <row r="472" spans="4:10">
      <c r="D472" s="28">
        <v>41659</v>
      </c>
      <c r="E472" s="35" t="s">
        <v>373</v>
      </c>
      <c r="F472" s="45">
        <v>-1.6</v>
      </c>
      <c r="G472" s="45">
        <v>0.06</v>
      </c>
      <c r="H472" s="45">
        <v>0.3</v>
      </c>
      <c r="I472" s="45">
        <v>22.3</v>
      </c>
      <c r="J472" s="45">
        <v>33.6</v>
      </c>
    </row>
    <row r="473" spans="4:10">
      <c r="D473" s="28">
        <v>41659</v>
      </c>
      <c r="E473" s="35" t="s">
        <v>374</v>
      </c>
      <c r="F473" s="45">
        <v>-1.7</v>
      </c>
      <c r="G473" s="45">
        <v>0.06</v>
      </c>
      <c r="H473" s="45">
        <v>0.18</v>
      </c>
      <c r="I473" s="45">
        <v>14.9</v>
      </c>
      <c r="J473" s="45">
        <v>46.3</v>
      </c>
    </row>
    <row r="474" spans="4:10">
      <c r="D474" s="28">
        <v>41659</v>
      </c>
      <c r="E474" s="35" t="s">
        <v>375</v>
      </c>
      <c r="F474" s="45">
        <v>-2</v>
      </c>
      <c r="G474" s="45">
        <v>0.05</v>
      </c>
      <c r="H474" s="45">
        <v>0.06</v>
      </c>
      <c r="I474" s="45">
        <v>5.9</v>
      </c>
      <c r="J474" s="45">
        <v>57.3</v>
      </c>
    </row>
    <row r="475" spans="4:10">
      <c r="D475" s="28">
        <v>41659</v>
      </c>
      <c r="E475" s="35" t="s">
        <v>376</v>
      </c>
      <c r="F475" s="45">
        <v>-2.6</v>
      </c>
      <c r="G475" s="45">
        <v>0</v>
      </c>
      <c r="H475" s="45">
        <v>0</v>
      </c>
      <c r="I475" s="45">
        <v>0</v>
      </c>
      <c r="J475" s="45">
        <v>0</v>
      </c>
    </row>
    <row r="476" spans="4:10">
      <c r="D476" s="28">
        <v>41659</v>
      </c>
      <c r="E476" s="35" t="s">
        <v>377</v>
      </c>
      <c r="F476" s="45">
        <v>-4</v>
      </c>
      <c r="G476" s="45">
        <v>0</v>
      </c>
      <c r="H476" s="45">
        <v>0</v>
      </c>
      <c r="I476" s="45">
        <v>0</v>
      </c>
      <c r="J476" s="45">
        <v>0</v>
      </c>
    </row>
    <row r="477" spans="4:10">
      <c r="D477" s="28">
        <v>41659</v>
      </c>
      <c r="E477" s="35" t="s">
        <v>378</v>
      </c>
      <c r="F477" s="45">
        <v>-4.4000000000000004</v>
      </c>
      <c r="G477" s="45">
        <v>0</v>
      </c>
      <c r="H477" s="45">
        <v>0</v>
      </c>
      <c r="I477" s="45">
        <v>0</v>
      </c>
      <c r="J477" s="45">
        <v>0</v>
      </c>
    </row>
    <row r="478" spans="4:10">
      <c r="D478" s="28">
        <v>41659</v>
      </c>
      <c r="E478" s="35" t="s">
        <v>379</v>
      </c>
      <c r="F478" s="45">
        <v>-4.2</v>
      </c>
      <c r="G478" s="45">
        <v>0</v>
      </c>
      <c r="H478" s="45">
        <v>0</v>
      </c>
      <c r="I478" s="45">
        <v>0</v>
      </c>
      <c r="J478" s="45">
        <v>0</v>
      </c>
    </row>
    <row r="479" spans="4:10">
      <c r="D479" s="28">
        <v>41659</v>
      </c>
      <c r="E479" s="35" t="s">
        <v>380</v>
      </c>
      <c r="F479" s="45">
        <v>-4.8</v>
      </c>
      <c r="G479" s="45">
        <v>0</v>
      </c>
      <c r="H479" s="45">
        <v>0</v>
      </c>
      <c r="I479" s="45">
        <v>0</v>
      </c>
      <c r="J479" s="45">
        <v>0</v>
      </c>
    </row>
    <row r="480" spans="4:10">
      <c r="D480" s="28">
        <v>41659</v>
      </c>
      <c r="E480" s="35" t="s">
        <v>381</v>
      </c>
      <c r="F480" s="45">
        <v>-6.1</v>
      </c>
      <c r="G480" s="45">
        <v>0</v>
      </c>
      <c r="H480" s="45">
        <v>0</v>
      </c>
      <c r="I480" s="45">
        <v>0</v>
      </c>
      <c r="J480" s="45">
        <v>0</v>
      </c>
    </row>
    <row r="481" spans="4:10">
      <c r="D481" s="28">
        <v>41659</v>
      </c>
      <c r="E481" s="35" t="s">
        <v>382</v>
      </c>
      <c r="F481" s="45">
        <v>-5.7</v>
      </c>
      <c r="G481" s="45">
        <v>0</v>
      </c>
      <c r="H481" s="45">
        <v>0</v>
      </c>
      <c r="I481" s="45">
        <v>0</v>
      </c>
      <c r="J481" s="45">
        <v>0</v>
      </c>
    </row>
    <row r="482" spans="4:10">
      <c r="D482" s="28">
        <v>41659</v>
      </c>
      <c r="E482" s="35" t="s">
        <v>383</v>
      </c>
      <c r="F482" s="45">
        <v>-6</v>
      </c>
      <c r="G482" s="45">
        <v>0</v>
      </c>
      <c r="H482" s="45">
        <v>0</v>
      </c>
      <c r="I482" s="45">
        <v>0</v>
      </c>
      <c r="J482" s="45">
        <v>0</v>
      </c>
    </row>
    <row r="483" spans="4:10">
      <c r="D483" s="28">
        <v>41660</v>
      </c>
      <c r="E483" s="35" t="s">
        <v>360</v>
      </c>
      <c r="F483" s="45">
        <v>-8</v>
      </c>
      <c r="G483" s="45">
        <v>0</v>
      </c>
      <c r="H483" s="45">
        <v>0</v>
      </c>
      <c r="I483" s="45">
        <v>0</v>
      </c>
      <c r="J483" s="45">
        <v>0</v>
      </c>
    </row>
    <row r="484" spans="4:10">
      <c r="D484" s="28">
        <v>41660</v>
      </c>
      <c r="E484" s="35" t="s">
        <v>361</v>
      </c>
      <c r="F484" s="45">
        <v>-9.4</v>
      </c>
      <c r="G484" s="45">
        <v>0</v>
      </c>
      <c r="H484" s="45">
        <v>0</v>
      </c>
      <c r="I484" s="45">
        <v>0</v>
      </c>
      <c r="J484" s="45">
        <v>0</v>
      </c>
    </row>
    <row r="485" spans="4:10">
      <c r="D485" s="28">
        <v>41660</v>
      </c>
      <c r="E485" s="35" t="s">
        <v>362</v>
      </c>
      <c r="F485" s="45">
        <v>-10.9</v>
      </c>
      <c r="G485" s="45">
        <v>0</v>
      </c>
      <c r="H485" s="45">
        <v>0</v>
      </c>
      <c r="I485" s="45">
        <v>0</v>
      </c>
      <c r="J485" s="45">
        <v>0</v>
      </c>
    </row>
    <row r="486" spans="4:10">
      <c r="D486" s="28">
        <v>41660</v>
      </c>
      <c r="E486" s="35" t="s">
        <v>363</v>
      </c>
      <c r="F486" s="45">
        <v>-11.6</v>
      </c>
      <c r="G486" s="45">
        <v>0</v>
      </c>
      <c r="H486" s="45">
        <v>0</v>
      </c>
      <c r="I486" s="45">
        <v>0</v>
      </c>
      <c r="J486" s="45">
        <v>0</v>
      </c>
    </row>
    <row r="487" spans="4:10">
      <c r="D487" s="28">
        <v>41660</v>
      </c>
      <c r="E487" s="35" t="s">
        <v>364</v>
      </c>
      <c r="F487" s="45">
        <v>-11</v>
      </c>
      <c r="G487" s="45">
        <v>0</v>
      </c>
      <c r="H487" s="45">
        <v>0</v>
      </c>
      <c r="I487" s="45">
        <v>0</v>
      </c>
      <c r="J487" s="45">
        <v>0</v>
      </c>
    </row>
    <row r="488" spans="4:10">
      <c r="D488" s="28">
        <v>41660</v>
      </c>
      <c r="E488" s="35" t="s">
        <v>365</v>
      </c>
      <c r="F488" s="45">
        <v>-12</v>
      </c>
      <c r="G488" s="45">
        <v>0</v>
      </c>
      <c r="H488" s="45">
        <v>0</v>
      </c>
      <c r="I488" s="45">
        <v>0</v>
      </c>
      <c r="J488" s="45">
        <v>0</v>
      </c>
    </row>
    <row r="489" spans="4:10">
      <c r="D489" s="28">
        <v>41660</v>
      </c>
      <c r="E489" s="35" t="s">
        <v>366</v>
      </c>
      <c r="F489" s="45">
        <v>-12.7</v>
      </c>
      <c r="G489" s="45">
        <v>0.04</v>
      </c>
      <c r="H489" s="45">
        <v>0.03</v>
      </c>
      <c r="I489" s="45">
        <v>0.2</v>
      </c>
      <c r="J489" s="45">
        <v>-63.4</v>
      </c>
    </row>
    <row r="490" spans="4:10">
      <c r="D490" s="28">
        <v>41660</v>
      </c>
      <c r="E490" s="35" t="s">
        <v>367</v>
      </c>
      <c r="F490" s="45">
        <v>-13</v>
      </c>
      <c r="G490" s="45">
        <v>0.96</v>
      </c>
      <c r="H490" s="45">
        <v>0.21</v>
      </c>
      <c r="I490" s="45">
        <v>9.9</v>
      </c>
      <c r="J490" s="45">
        <v>-53.1</v>
      </c>
    </row>
    <row r="491" spans="4:10">
      <c r="D491" s="28">
        <v>41660</v>
      </c>
      <c r="E491" s="35" t="s">
        <v>368</v>
      </c>
      <c r="F491" s="45">
        <v>-11</v>
      </c>
      <c r="G491" s="45">
        <v>2.4900000000000002</v>
      </c>
      <c r="H491" s="45">
        <v>0.24</v>
      </c>
      <c r="I491" s="45">
        <v>18.3</v>
      </c>
      <c r="J491" s="45">
        <v>-41.5</v>
      </c>
    </row>
    <row r="492" spans="4:10">
      <c r="D492" s="28">
        <v>41660</v>
      </c>
      <c r="E492" s="35" t="s">
        <v>369</v>
      </c>
      <c r="F492" s="45">
        <v>-8.1999999999999993</v>
      </c>
      <c r="G492" s="45">
        <v>2.82</v>
      </c>
      <c r="H492" s="45">
        <v>0.27</v>
      </c>
      <c r="I492" s="45">
        <v>24.9</v>
      </c>
      <c r="J492" s="45">
        <v>-28</v>
      </c>
    </row>
    <row r="493" spans="4:10">
      <c r="D493" s="28">
        <v>41660</v>
      </c>
      <c r="E493" s="35" t="s">
        <v>370</v>
      </c>
      <c r="F493" s="45">
        <v>-4.8</v>
      </c>
      <c r="G493" s="45">
        <v>2.54</v>
      </c>
      <c r="H493" s="45">
        <v>0.39</v>
      </c>
      <c r="I493" s="45">
        <v>28.9</v>
      </c>
      <c r="J493" s="45">
        <v>-12.9</v>
      </c>
    </row>
    <row r="494" spans="4:10">
      <c r="D494" s="28">
        <v>41660</v>
      </c>
      <c r="E494" s="35" t="s">
        <v>371</v>
      </c>
      <c r="F494" s="45">
        <v>-0.4</v>
      </c>
      <c r="G494" s="45">
        <v>0.21</v>
      </c>
      <c r="H494" s="45">
        <v>0.57999999999999996</v>
      </c>
      <c r="I494" s="45">
        <v>29.9</v>
      </c>
      <c r="J494" s="45">
        <v>3.3</v>
      </c>
    </row>
    <row r="495" spans="4:10">
      <c r="D495" s="28">
        <v>41660</v>
      </c>
      <c r="E495" s="35" t="s">
        <v>372</v>
      </c>
      <c r="F495" s="45">
        <v>-0.2</v>
      </c>
      <c r="G495" s="45">
        <v>0.21</v>
      </c>
      <c r="H495" s="45">
        <v>0.52</v>
      </c>
      <c r="I495" s="45">
        <v>27.6</v>
      </c>
      <c r="J495" s="45">
        <v>19.2</v>
      </c>
    </row>
    <row r="496" spans="4:10">
      <c r="D496" s="28">
        <v>41660</v>
      </c>
      <c r="E496" s="35" t="s">
        <v>373</v>
      </c>
      <c r="F496" s="45">
        <v>-0.1</v>
      </c>
      <c r="G496" s="45">
        <v>0.22</v>
      </c>
      <c r="H496" s="45">
        <v>0.42</v>
      </c>
      <c r="I496" s="45">
        <v>22.5</v>
      </c>
      <c r="J496" s="45">
        <v>33.700000000000003</v>
      </c>
    </row>
    <row r="497" spans="4:10">
      <c r="D497" s="28">
        <v>41660</v>
      </c>
      <c r="E497" s="35" t="s">
        <v>374</v>
      </c>
      <c r="F497" s="45">
        <v>-0.7</v>
      </c>
      <c r="G497" s="45">
        <v>0.22</v>
      </c>
      <c r="H497" s="45">
        <v>0.27</v>
      </c>
      <c r="I497" s="45">
        <v>15.1</v>
      </c>
      <c r="J497" s="45">
        <v>46.4</v>
      </c>
    </row>
    <row r="498" spans="4:10">
      <c r="D498" s="28">
        <v>41660</v>
      </c>
      <c r="E498" s="35" t="s">
        <v>375</v>
      </c>
      <c r="F498" s="45">
        <v>-1.1000000000000001</v>
      </c>
      <c r="G498" s="45">
        <v>0.26</v>
      </c>
      <c r="H498" s="45">
        <v>0.1</v>
      </c>
      <c r="I498" s="45">
        <v>6.1</v>
      </c>
      <c r="J498" s="45">
        <v>57.4</v>
      </c>
    </row>
    <row r="499" spans="4:10">
      <c r="D499" s="28">
        <v>41660</v>
      </c>
      <c r="E499" s="35" t="s">
        <v>376</v>
      </c>
      <c r="F499" s="45">
        <v>-3.2</v>
      </c>
      <c r="G499" s="45">
        <v>0</v>
      </c>
      <c r="H499" s="45">
        <v>0</v>
      </c>
      <c r="I499" s="45">
        <v>0</v>
      </c>
      <c r="J499" s="45">
        <v>0</v>
      </c>
    </row>
    <row r="500" spans="4:10">
      <c r="D500" s="28">
        <v>41660</v>
      </c>
      <c r="E500" s="35" t="s">
        <v>377</v>
      </c>
      <c r="F500" s="45">
        <v>-4.7</v>
      </c>
      <c r="G500" s="45">
        <v>0</v>
      </c>
      <c r="H500" s="45">
        <v>0</v>
      </c>
      <c r="I500" s="45">
        <v>0</v>
      </c>
      <c r="J500" s="45">
        <v>0</v>
      </c>
    </row>
    <row r="501" spans="4:10">
      <c r="D501" s="28">
        <v>41660</v>
      </c>
      <c r="E501" s="35" t="s">
        <v>378</v>
      </c>
      <c r="F501" s="45">
        <v>-5.7</v>
      </c>
      <c r="G501" s="45">
        <v>0</v>
      </c>
      <c r="H501" s="45">
        <v>0</v>
      </c>
      <c r="I501" s="45">
        <v>0</v>
      </c>
      <c r="J501" s="45">
        <v>0</v>
      </c>
    </row>
    <row r="502" spans="4:10">
      <c r="D502" s="28">
        <v>41660</v>
      </c>
      <c r="E502" s="35" t="s">
        <v>379</v>
      </c>
      <c r="F502" s="45">
        <v>-6.8</v>
      </c>
      <c r="G502" s="45">
        <v>0</v>
      </c>
      <c r="H502" s="45">
        <v>0</v>
      </c>
      <c r="I502" s="45">
        <v>0</v>
      </c>
      <c r="J502" s="45">
        <v>0</v>
      </c>
    </row>
    <row r="503" spans="4:10">
      <c r="D503" s="28">
        <v>41660</v>
      </c>
      <c r="E503" s="35" t="s">
        <v>380</v>
      </c>
      <c r="F503" s="45">
        <v>-7.8</v>
      </c>
      <c r="G503" s="45">
        <v>0</v>
      </c>
      <c r="H503" s="45">
        <v>0</v>
      </c>
      <c r="I503" s="45">
        <v>0</v>
      </c>
      <c r="J503" s="45">
        <v>0</v>
      </c>
    </row>
    <row r="504" spans="4:10">
      <c r="D504" s="28">
        <v>41660</v>
      </c>
      <c r="E504" s="35" t="s">
        <v>381</v>
      </c>
      <c r="F504" s="45">
        <v>-8.4</v>
      </c>
      <c r="G504" s="45">
        <v>0</v>
      </c>
      <c r="H504" s="45">
        <v>0</v>
      </c>
      <c r="I504" s="45">
        <v>0</v>
      </c>
      <c r="J504" s="45">
        <v>0</v>
      </c>
    </row>
    <row r="505" spans="4:10">
      <c r="D505" s="28">
        <v>41660</v>
      </c>
      <c r="E505" s="35" t="s">
        <v>382</v>
      </c>
      <c r="F505" s="45">
        <v>-8.6</v>
      </c>
      <c r="G505" s="45">
        <v>0</v>
      </c>
      <c r="H505" s="45">
        <v>0</v>
      </c>
      <c r="I505" s="45">
        <v>0</v>
      </c>
      <c r="J505" s="45">
        <v>0</v>
      </c>
    </row>
    <row r="506" spans="4:10">
      <c r="D506" s="28">
        <v>41660</v>
      </c>
      <c r="E506" s="35" t="s">
        <v>383</v>
      </c>
      <c r="F506" s="45">
        <v>-9</v>
      </c>
      <c r="G506" s="45">
        <v>0</v>
      </c>
      <c r="H506" s="45">
        <v>0</v>
      </c>
      <c r="I506" s="45">
        <v>0</v>
      </c>
      <c r="J506" s="45">
        <v>0</v>
      </c>
    </row>
    <row r="507" spans="4:10">
      <c r="D507" s="28">
        <v>41661</v>
      </c>
      <c r="E507" s="35" t="s">
        <v>360</v>
      </c>
      <c r="F507" s="45">
        <v>-9.6</v>
      </c>
      <c r="G507" s="45">
        <v>0</v>
      </c>
      <c r="H507" s="45">
        <v>0</v>
      </c>
      <c r="I507" s="45">
        <v>0</v>
      </c>
      <c r="J507" s="45">
        <v>0</v>
      </c>
    </row>
    <row r="508" spans="4:10">
      <c r="D508" s="28">
        <v>41661</v>
      </c>
      <c r="E508" s="35" t="s">
        <v>361</v>
      </c>
      <c r="F508" s="45">
        <v>-10.1</v>
      </c>
      <c r="G508" s="45">
        <v>0</v>
      </c>
      <c r="H508" s="45">
        <v>0</v>
      </c>
      <c r="I508" s="45">
        <v>0</v>
      </c>
      <c r="J508" s="45">
        <v>0</v>
      </c>
    </row>
    <row r="509" spans="4:10">
      <c r="D509" s="28">
        <v>41661</v>
      </c>
      <c r="E509" s="35" t="s">
        <v>362</v>
      </c>
      <c r="F509" s="45">
        <v>-10.4</v>
      </c>
      <c r="G509" s="45">
        <v>0</v>
      </c>
      <c r="H509" s="45">
        <v>0</v>
      </c>
      <c r="I509" s="45">
        <v>0</v>
      </c>
      <c r="J509" s="45">
        <v>0</v>
      </c>
    </row>
    <row r="510" spans="4:10">
      <c r="D510" s="28">
        <v>41661</v>
      </c>
      <c r="E510" s="35" t="s">
        <v>363</v>
      </c>
      <c r="F510" s="45">
        <v>-10.8</v>
      </c>
      <c r="G510" s="45">
        <v>0</v>
      </c>
      <c r="H510" s="45">
        <v>0</v>
      </c>
      <c r="I510" s="45">
        <v>0</v>
      </c>
      <c r="J510" s="45">
        <v>0</v>
      </c>
    </row>
    <row r="511" spans="4:10">
      <c r="D511" s="28">
        <v>41661</v>
      </c>
      <c r="E511" s="35" t="s">
        <v>364</v>
      </c>
      <c r="F511" s="45">
        <v>-11.3</v>
      </c>
      <c r="G511" s="45">
        <v>0</v>
      </c>
      <c r="H511" s="45">
        <v>0</v>
      </c>
      <c r="I511" s="45">
        <v>0</v>
      </c>
      <c r="J511" s="45">
        <v>0</v>
      </c>
    </row>
    <row r="512" spans="4:10">
      <c r="D512" s="28">
        <v>41661</v>
      </c>
      <c r="E512" s="35" t="s">
        <v>365</v>
      </c>
      <c r="F512" s="45">
        <v>-10.4</v>
      </c>
      <c r="G512" s="45">
        <v>0</v>
      </c>
      <c r="H512" s="45">
        <v>0</v>
      </c>
      <c r="I512" s="45">
        <v>0</v>
      </c>
      <c r="J512" s="45">
        <v>0</v>
      </c>
    </row>
    <row r="513" spans="4:10">
      <c r="D513" s="28">
        <v>41661</v>
      </c>
      <c r="E513" s="35" t="s">
        <v>366</v>
      </c>
      <c r="F513" s="45">
        <v>-9.6</v>
      </c>
      <c r="G513" s="45">
        <v>0.01</v>
      </c>
      <c r="H513" s="45">
        <v>0.02</v>
      </c>
      <c r="I513" s="45">
        <v>0.3</v>
      </c>
      <c r="J513" s="45">
        <v>-63.6</v>
      </c>
    </row>
    <row r="514" spans="4:10">
      <c r="D514" s="28">
        <v>41661</v>
      </c>
      <c r="E514" s="35" t="s">
        <v>367</v>
      </c>
      <c r="F514" s="45">
        <v>-9.5</v>
      </c>
      <c r="G514" s="45">
        <v>0.09</v>
      </c>
      <c r="H514" s="45">
        <v>0.13</v>
      </c>
      <c r="I514" s="45">
        <v>10</v>
      </c>
      <c r="J514" s="45">
        <v>-53.3</v>
      </c>
    </row>
    <row r="515" spans="4:10">
      <c r="D515" s="28">
        <v>41661</v>
      </c>
      <c r="E515" s="35" t="s">
        <v>368</v>
      </c>
      <c r="F515" s="45">
        <v>-8.3000000000000007</v>
      </c>
      <c r="G515" s="45">
        <v>0.16</v>
      </c>
      <c r="H515" s="45">
        <v>0.31</v>
      </c>
      <c r="I515" s="45">
        <v>18.5</v>
      </c>
      <c r="J515" s="45">
        <v>-41.7</v>
      </c>
    </row>
    <row r="516" spans="4:10">
      <c r="D516" s="28">
        <v>41661</v>
      </c>
      <c r="E516" s="35" t="s">
        <v>369</v>
      </c>
      <c r="F516" s="45">
        <v>-5.3</v>
      </c>
      <c r="G516" s="45">
        <v>0.09</v>
      </c>
      <c r="H516" s="45">
        <v>0.35</v>
      </c>
      <c r="I516" s="45">
        <v>25.1</v>
      </c>
      <c r="J516" s="45">
        <v>-28.2</v>
      </c>
    </row>
    <row r="517" spans="4:10">
      <c r="D517" s="28">
        <v>41661</v>
      </c>
      <c r="E517" s="35" t="s">
        <v>370</v>
      </c>
      <c r="F517" s="45">
        <v>-2.6</v>
      </c>
      <c r="G517" s="45">
        <v>0.09</v>
      </c>
      <c r="H517" s="45">
        <v>0.42</v>
      </c>
      <c r="I517" s="45">
        <v>29.1</v>
      </c>
      <c r="J517" s="45">
        <v>-13</v>
      </c>
    </row>
    <row r="518" spans="4:10">
      <c r="D518" s="28">
        <v>41661</v>
      </c>
      <c r="E518" s="35" t="s">
        <v>371</v>
      </c>
      <c r="F518" s="45">
        <v>1.9</v>
      </c>
      <c r="G518" s="45">
        <v>0.53</v>
      </c>
      <c r="H518" s="45">
        <v>0.69</v>
      </c>
      <c r="I518" s="45">
        <v>30.1</v>
      </c>
      <c r="J518" s="45">
        <v>3.2</v>
      </c>
    </row>
    <row r="519" spans="4:10">
      <c r="D519" s="28">
        <v>41661</v>
      </c>
      <c r="E519" s="35" t="s">
        <v>372</v>
      </c>
      <c r="F519" s="45">
        <v>3.5</v>
      </c>
      <c r="G519" s="45">
        <v>7.0000000000000007E-2</v>
      </c>
      <c r="H519" s="45">
        <v>0.41</v>
      </c>
      <c r="I519" s="45">
        <v>27.9</v>
      </c>
      <c r="J519" s="45">
        <v>19.2</v>
      </c>
    </row>
    <row r="520" spans="4:10">
      <c r="D520" s="28">
        <v>41661</v>
      </c>
      <c r="E520" s="35" t="s">
        <v>373</v>
      </c>
      <c r="F520" s="45">
        <v>3.4</v>
      </c>
      <c r="G520" s="45">
        <v>0.08</v>
      </c>
      <c r="H520" s="45">
        <v>0.32</v>
      </c>
      <c r="I520" s="45">
        <v>22.7</v>
      </c>
      <c r="J520" s="45">
        <v>33.700000000000003</v>
      </c>
    </row>
    <row r="521" spans="4:10">
      <c r="D521" s="28">
        <v>41661</v>
      </c>
      <c r="E521" s="35" t="s">
        <v>374</v>
      </c>
      <c r="F521" s="45">
        <v>2.6</v>
      </c>
      <c r="G521" s="45">
        <v>0.08</v>
      </c>
      <c r="H521" s="45">
        <v>0.21</v>
      </c>
      <c r="I521" s="45">
        <v>15.3</v>
      </c>
      <c r="J521" s="45">
        <v>46.5</v>
      </c>
    </row>
    <row r="522" spans="4:10">
      <c r="D522" s="28">
        <v>41661</v>
      </c>
      <c r="E522" s="35" t="s">
        <v>375</v>
      </c>
      <c r="F522" s="45">
        <v>2.2999999999999998</v>
      </c>
      <c r="G522" s="45">
        <v>0.09</v>
      </c>
      <c r="H522" s="45">
        <v>0.08</v>
      </c>
      <c r="I522" s="45">
        <v>6.3</v>
      </c>
      <c r="J522" s="45">
        <v>57.5</v>
      </c>
    </row>
    <row r="523" spans="4:10">
      <c r="D523" s="28">
        <v>41661</v>
      </c>
      <c r="E523" s="35" t="s">
        <v>376</v>
      </c>
      <c r="F523" s="45">
        <v>1.3</v>
      </c>
      <c r="G523" s="45">
        <v>0</v>
      </c>
      <c r="H523" s="45">
        <v>0</v>
      </c>
      <c r="I523" s="45">
        <v>0</v>
      </c>
      <c r="J523" s="45">
        <v>0</v>
      </c>
    </row>
    <row r="524" spans="4:10">
      <c r="D524" s="28">
        <v>41661</v>
      </c>
      <c r="E524" s="35" t="s">
        <v>377</v>
      </c>
      <c r="F524" s="45">
        <v>1</v>
      </c>
      <c r="G524" s="45">
        <v>0</v>
      </c>
      <c r="H524" s="45">
        <v>0</v>
      </c>
      <c r="I524" s="45">
        <v>0</v>
      </c>
      <c r="J524" s="45">
        <v>0</v>
      </c>
    </row>
    <row r="525" spans="4:10">
      <c r="D525" s="28">
        <v>41661</v>
      </c>
      <c r="E525" s="35" t="s">
        <v>378</v>
      </c>
      <c r="F525" s="45">
        <v>1</v>
      </c>
      <c r="G525" s="45">
        <v>0</v>
      </c>
      <c r="H525" s="45">
        <v>0</v>
      </c>
      <c r="I525" s="45">
        <v>0</v>
      </c>
      <c r="J525" s="45">
        <v>0</v>
      </c>
    </row>
    <row r="526" spans="4:10">
      <c r="D526" s="28">
        <v>41661</v>
      </c>
      <c r="E526" s="35" t="s">
        <v>379</v>
      </c>
      <c r="F526" s="45">
        <v>1.5</v>
      </c>
      <c r="G526" s="45">
        <v>0</v>
      </c>
      <c r="H526" s="45">
        <v>0</v>
      </c>
      <c r="I526" s="45">
        <v>0</v>
      </c>
      <c r="J526" s="45">
        <v>0</v>
      </c>
    </row>
    <row r="527" spans="4:10">
      <c r="D527" s="28">
        <v>41661</v>
      </c>
      <c r="E527" s="35" t="s">
        <v>380</v>
      </c>
      <c r="F527" s="45">
        <v>2.1</v>
      </c>
      <c r="G527" s="45">
        <v>0</v>
      </c>
      <c r="H527" s="45">
        <v>0</v>
      </c>
      <c r="I527" s="45">
        <v>0</v>
      </c>
      <c r="J527" s="45">
        <v>0</v>
      </c>
    </row>
    <row r="528" spans="4:10">
      <c r="D528" s="28">
        <v>41661</v>
      </c>
      <c r="E528" s="35" t="s">
        <v>381</v>
      </c>
      <c r="F528" s="45">
        <v>2.2999999999999998</v>
      </c>
      <c r="G528" s="45">
        <v>0</v>
      </c>
      <c r="H528" s="45">
        <v>0</v>
      </c>
      <c r="I528" s="45">
        <v>0</v>
      </c>
      <c r="J528" s="45">
        <v>0</v>
      </c>
    </row>
    <row r="529" spans="4:10">
      <c r="D529" s="28">
        <v>41661</v>
      </c>
      <c r="E529" s="35" t="s">
        <v>382</v>
      </c>
      <c r="F529" s="45">
        <v>2.4</v>
      </c>
      <c r="G529" s="45">
        <v>0</v>
      </c>
      <c r="H529" s="45">
        <v>0</v>
      </c>
      <c r="I529" s="45">
        <v>0</v>
      </c>
      <c r="J529" s="45">
        <v>0</v>
      </c>
    </row>
    <row r="530" spans="4:10">
      <c r="D530" s="28">
        <v>41661</v>
      </c>
      <c r="E530" s="35" t="s">
        <v>383</v>
      </c>
      <c r="F530" s="45">
        <v>2.7</v>
      </c>
      <c r="G530" s="45">
        <v>0</v>
      </c>
      <c r="H530" s="45">
        <v>0</v>
      </c>
      <c r="I530" s="45">
        <v>0</v>
      </c>
      <c r="J530" s="45">
        <v>0</v>
      </c>
    </row>
    <row r="531" spans="4:10">
      <c r="D531" s="28">
        <v>41662</v>
      </c>
      <c r="E531" s="35" t="s">
        <v>360</v>
      </c>
      <c r="F531" s="45">
        <v>2.5</v>
      </c>
      <c r="G531" s="45">
        <v>0</v>
      </c>
      <c r="H531" s="45">
        <v>0</v>
      </c>
      <c r="I531" s="45">
        <v>0</v>
      </c>
      <c r="J531" s="45">
        <v>0</v>
      </c>
    </row>
    <row r="532" spans="4:10">
      <c r="D532" s="28">
        <v>41662</v>
      </c>
      <c r="E532" s="35" t="s">
        <v>361</v>
      </c>
      <c r="F532" s="45">
        <v>2.8</v>
      </c>
      <c r="G532" s="45">
        <v>0</v>
      </c>
      <c r="H532" s="45">
        <v>0</v>
      </c>
      <c r="I532" s="45">
        <v>0</v>
      </c>
      <c r="J532" s="45">
        <v>0</v>
      </c>
    </row>
    <row r="533" spans="4:10">
      <c r="D533" s="28">
        <v>41662</v>
      </c>
      <c r="E533" s="35" t="s">
        <v>362</v>
      </c>
      <c r="F533" s="45">
        <v>1.5</v>
      </c>
      <c r="G533" s="45">
        <v>0</v>
      </c>
      <c r="H533" s="45">
        <v>0</v>
      </c>
      <c r="I533" s="45">
        <v>0</v>
      </c>
      <c r="J533" s="45">
        <v>0</v>
      </c>
    </row>
    <row r="534" spans="4:10">
      <c r="D534" s="28">
        <v>41662</v>
      </c>
      <c r="E534" s="35" t="s">
        <v>363</v>
      </c>
      <c r="F534" s="45">
        <v>1.4</v>
      </c>
      <c r="G534" s="45">
        <v>0</v>
      </c>
      <c r="H534" s="45">
        <v>0</v>
      </c>
      <c r="I534" s="45">
        <v>0</v>
      </c>
      <c r="J534" s="45">
        <v>0</v>
      </c>
    </row>
    <row r="535" spans="4:10">
      <c r="D535" s="28">
        <v>41662</v>
      </c>
      <c r="E535" s="35" t="s">
        <v>364</v>
      </c>
      <c r="F535" s="45">
        <v>1.2</v>
      </c>
      <c r="G535" s="45">
        <v>0</v>
      </c>
      <c r="H535" s="45">
        <v>0</v>
      </c>
      <c r="I535" s="45">
        <v>0</v>
      </c>
      <c r="J535" s="45">
        <v>0</v>
      </c>
    </row>
    <row r="536" spans="4:10">
      <c r="D536" s="28">
        <v>41662</v>
      </c>
      <c r="E536" s="35" t="s">
        <v>365</v>
      </c>
      <c r="F536" s="45">
        <v>1.3</v>
      </c>
      <c r="G536" s="45">
        <v>0</v>
      </c>
      <c r="H536" s="45">
        <v>0</v>
      </c>
      <c r="I536" s="45">
        <v>0</v>
      </c>
      <c r="J536" s="45">
        <v>0</v>
      </c>
    </row>
    <row r="537" spans="4:10">
      <c r="D537" s="28">
        <v>41662</v>
      </c>
      <c r="E537" s="35" t="s">
        <v>366</v>
      </c>
      <c r="F537" s="45">
        <v>1.3</v>
      </c>
      <c r="G537" s="45">
        <v>0.01</v>
      </c>
      <c r="H537" s="45">
        <v>0.02</v>
      </c>
      <c r="I537" s="45">
        <v>0.4</v>
      </c>
      <c r="J537" s="45">
        <v>-63.8</v>
      </c>
    </row>
    <row r="538" spans="4:10">
      <c r="D538" s="28">
        <v>41662</v>
      </c>
      <c r="E538" s="35" t="s">
        <v>367</v>
      </c>
      <c r="F538" s="45">
        <v>1.2</v>
      </c>
      <c r="G538" s="45">
        <v>0.06</v>
      </c>
      <c r="H538" s="45">
        <v>0.12</v>
      </c>
      <c r="I538" s="45">
        <v>10.199999999999999</v>
      </c>
      <c r="J538" s="45">
        <v>-53.5</v>
      </c>
    </row>
    <row r="539" spans="4:10">
      <c r="D539" s="28">
        <v>41662</v>
      </c>
      <c r="E539" s="35" t="s">
        <v>368</v>
      </c>
      <c r="F539" s="45">
        <v>1.5</v>
      </c>
      <c r="G539" s="45">
        <v>0.06</v>
      </c>
      <c r="H539" s="45">
        <v>0.24</v>
      </c>
      <c r="I539" s="45">
        <v>18.7</v>
      </c>
      <c r="J539" s="45">
        <v>-41.8</v>
      </c>
    </row>
    <row r="540" spans="4:10">
      <c r="D540" s="28">
        <v>41662</v>
      </c>
      <c r="E540" s="35" t="s">
        <v>369</v>
      </c>
      <c r="F540" s="45">
        <v>1.6</v>
      </c>
      <c r="G540" s="45">
        <v>0.06</v>
      </c>
      <c r="H540" s="45">
        <v>0.34</v>
      </c>
      <c r="I540" s="45">
        <v>25.3</v>
      </c>
      <c r="J540" s="45">
        <v>-28.3</v>
      </c>
    </row>
    <row r="541" spans="4:10">
      <c r="D541" s="28">
        <v>41662</v>
      </c>
      <c r="E541" s="35" t="s">
        <v>370</v>
      </c>
      <c r="F541" s="45">
        <v>2.2999999999999998</v>
      </c>
      <c r="G541" s="45">
        <v>0.05</v>
      </c>
      <c r="H541" s="45">
        <v>0.4</v>
      </c>
      <c r="I541" s="45">
        <v>29.3</v>
      </c>
      <c r="J541" s="45">
        <v>-13.1</v>
      </c>
    </row>
    <row r="542" spans="4:10">
      <c r="D542" s="28">
        <v>41662</v>
      </c>
      <c r="E542" s="35" t="s">
        <v>371</v>
      </c>
      <c r="F542" s="45">
        <v>3.1</v>
      </c>
      <c r="G542" s="45">
        <v>7.0000000000000007E-2</v>
      </c>
      <c r="H542" s="45">
        <v>0.41</v>
      </c>
      <c r="I542" s="45">
        <v>30.3</v>
      </c>
      <c r="J542" s="45">
        <v>3.2</v>
      </c>
    </row>
    <row r="543" spans="4:10">
      <c r="D543" s="28">
        <v>41662</v>
      </c>
      <c r="E543" s="35" t="s">
        <v>372</v>
      </c>
      <c r="F543" s="45">
        <v>3.3</v>
      </c>
      <c r="G543" s="45">
        <v>0.06</v>
      </c>
      <c r="H543" s="45">
        <v>0.38</v>
      </c>
      <c r="I543" s="45">
        <v>28.1</v>
      </c>
      <c r="J543" s="45">
        <v>19.2</v>
      </c>
    </row>
    <row r="544" spans="4:10">
      <c r="D544" s="28">
        <v>41662</v>
      </c>
      <c r="E544" s="35" t="s">
        <v>373</v>
      </c>
      <c r="F544" s="45">
        <v>3.8</v>
      </c>
      <c r="G544" s="45">
        <v>0.06</v>
      </c>
      <c r="H544" s="45">
        <v>0.31</v>
      </c>
      <c r="I544" s="45">
        <v>23</v>
      </c>
      <c r="J544" s="45">
        <v>33.799999999999997</v>
      </c>
    </row>
    <row r="545" spans="4:10">
      <c r="D545" s="28">
        <v>41662</v>
      </c>
      <c r="E545" s="35" t="s">
        <v>374</v>
      </c>
      <c r="F545" s="45">
        <v>3.2</v>
      </c>
      <c r="G545" s="45">
        <v>0.06</v>
      </c>
      <c r="H545" s="45">
        <v>0.19</v>
      </c>
      <c r="I545" s="45">
        <v>15.6</v>
      </c>
      <c r="J545" s="45">
        <v>46.6</v>
      </c>
    </row>
    <row r="546" spans="4:10">
      <c r="D546" s="28">
        <v>41662</v>
      </c>
      <c r="E546" s="35" t="s">
        <v>375</v>
      </c>
      <c r="F546" s="45">
        <v>2.2000000000000002</v>
      </c>
      <c r="G546" s="45">
        <v>7.0000000000000007E-2</v>
      </c>
      <c r="H546" s="45">
        <v>7.0000000000000007E-2</v>
      </c>
      <c r="I546" s="45">
        <v>6.5</v>
      </c>
      <c r="J546" s="45">
        <v>57.6</v>
      </c>
    </row>
    <row r="547" spans="4:10">
      <c r="D547" s="28">
        <v>41662</v>
      </c>
      <c r="E547" s="35" t="s">
        <v>376</v>
      </c>
      <c r="F547" s="45">
        <v>1.7</v>
      </c>
      <c r="G547" s="45">
        <v>0</v>
      </c>
      <c r="H547" s="45">
        <v>0</v>
      </c>
      <c r="I547" s="45">
        <v>0</v>
      </c>
      <c r="J547" s="45">
        <v>0</v>
      </c>
    </row>
    <row r="548" spans="4:10">
      <c r="D548" s="28">
        <v>41662</v>
      </c>
      <c r="E548" s="35" t="s">
        <v>377</v>
      </c>
      <c r="F548" s="45">
        <v>1.3</v>
      </c>
      <c r="G548" s="45">
        <v>0</v>
      </c>
      <c r="H548" s="45">
        <v>0</v>
      </c>
      <c r="I548" s="45">
        <v>0</v>
      </c>
      <c r="J548" s="45">
        <v>0</v>
      </c>
    </row>
    <row r="549" spans="4:10">
      <c r="D549" s="28">
        <v>41662</v>
      </c>
      <c r="E549" s="35" t="s">
        <v>378</v>
      </c>
      <c r="F549" s="45">
        <v>1.1000000000000001</v>
      </c>
      <c r="G549" s="45">
        <v>0</v>
      </c>
      <c r="H549" s="45">
        <v>0</v>
      </c>
      <c r="I549" s="45">
        <v>0</v>
      </c>
      <c r="J549" s="45">
        <v>0</v>
      </c>
    </row>
    <row r="550" spans="4:10">
      <c r="D550" s="28">
        <v>41662</v>
      </c>
      <c r="E550" s="35" t="s">
        <v>379</v>
      </c>
      <c r="F550" s="45">
        <v>1.6</v>
      </c>
      <c r="G550" s="45">
        <v>0</v>
      </c>
      <c r="H550" s="45">
        <v>0</v>
      </c>
      <c r="I550" s="45">
        <v>0</v>
      </c>
      <c r="J550" s="45">
        <v>0</v>
      </c>
    </row>
    <row r="551" spans="4:10">
      <c r="D551" s="28">
        <v>41662</v>
      </c>
      <c r="E551" s="35" t="s">
        <v>380</v>
      </c>
      <c r="F551" s="45">
        <v>2.1</v>
      </c>
      <c r="G551" s="45">
        <v>0</v>
      </c>
      <c r="H551" s="45">
        <v>0</v>
      </c>
      <c r="I551" s="45">
        <v>0</v>
      </c>
      <c r="J551" s="45">
        <v>0</v>
      </c>
    </row>
    <row r="552" spans="4:10">
      <c r="D552" s="28">
        <v>41662</v>
      </c>
      <c r="E552" s="35" t="s">
        <v>381</v>
      </c>
      <c r="F552" s="45">
        <v>1.6</v>
      </c>
      <c r="G552" s="45">
        <v>0</v>
      </c>
      <c r="H552" s="45">
        <v>0</v>
      </c>
      <c r="I552" s="45">
        <v>0</v>
      </c>
      <c r="J552" s="45">
        <v>0</v>
      </c>
    </row>
    <row r="553" spans="4:10">
      <c r="D553" s="28">
        <v>41662</v>
      </c>
      <c r="E553" s="35" t="s">
        <v>382</v>
      </c>
      <c r="F553" s="45">
        <v>1.1000000000000001</v>
      </c>
      <c r="G553" s="45">
        <v>0</v>
      </c>
      <c r="H553" s="45">
        <v>0</v>
      </c>
      <c r="I553" s="45">
        <v>0</v>
      </c>
      <c r="J553" s="45">
        <v>0</v>
      </c>
    </row>
    <row r="554" spans="4:10">
      <c r="D554" s="28">
        <v>41662</v>
      </c>
      <c r="E554" s="35" t="s">
        <v>383</v>
      </c>
      <c r="F554" s="45">
        <v>0.7</v>
      </c>
      <c r="G554" s="45">
        <v>0</v>
      </c>
      <c r="H554" s="45">
        <v>0</v>
      </c>
      <c r="I554" s="45">
        <v>0</v>
      </c>
      <c r="J554" s="45">
        <v>0</v>
      </c>
    </row>
    <row r="555" spans="4:10">
      <c r="D555" s="28">
        <v>41663</v>
      </c>
      <c r="E555" s="35" t="s">
        <v>360</v>
      </c>
      <c r="F555" s="45">
        <v>0.6</v>
      </c>
      <c r="G555" s="45">
        <v>0</v>
      </c>
      <c r="H555" s="45">
        <v>0</v>
      </c>
      <c r="I555" s="45">
        <v>0</v>
      </c>
      <c r="J555" s="45">
        <v>0</v>
      </c>
    </row>
    <row r="556" spans="4:10">
      <c r="D556" s="28">
        <v>41663</v>
      </c>
      <c r="E556" s="35" t="s">
        <v>361</v>
      </c>
      <c r="F556" s="45">
        <v>0.7</v>
      </c>
      <c r="G556" s="45">
        <v>0</v>
      </c>
      <c r="H556" s="45">
        <v>0</v>
      </c>
      <c r="I556" s="45">
        <v>0</v>
      </c>
      <c r="J556" s="45">
        <v>0</v>
      </c>
    </row>
    <row r="557" spans="4:10">
      <c r="D557" s="28">
        <v>41663</v>
      </c>
      <c r="E557" s="35" t="s">
        <v>362</v>
      </c>
      <c r="F557" s="45">
        <v>0.2</v>
      </c>
      <c r="G557" s="45">
        <v>0</v>
      </c>
      <c r="H557" s="45">
        <v>0</v>
      </c>
      <c r="I557" s="45">
        <v>0</v>
      </c>
      <c r="J557" s="45">
        <v>0</v>
      </c>
    </row>
    <row r="558" spans="4:10">
      <c r="D558" s="28">
        <v>41663</v>
      </c>
      <c r="E558" s="35" t="s">
        <v>363</v>
      </c>
      <c r="F558" s="45">
        <v>0.3</v>
      </c>
      <c r="G558" s="45">
        <v>0</v>
      </c>
      <c r="H558" s="45">
        <v>0</v>
      </c>
      <c r="I558" s="45">
        <v>0</v>
      </c>
      <c r="J558" s="45">
        <v>0</v>
      </c>
    </row>
    <row r="559" spans="4:10">
      <c r="D559" s="28">
        <v>41663</v>
      </c>
      <c r="E559" s="35" t="s">
        <v>364</v>
      </c>
      <c r="F559" s="45">
        <v>0</v>
      </c>
      <c r="G559" s="45">
        <v>0</v>
      </c>
      <c r="H559" s="45">
        <v>0</v>
      </c>
      <c r="I559" s="45">
        <v>0</v>
      </c>
      <c r="J559" s="45">
        <v>0</v>
      </c>
    </row>
    <row r="560" spans="4:10">
      <c r="D560" s="28">
        <v>41663</v>
      </c>
      <c r="E560" s="35" t="s">
        <v>365</v>
      </c>
      <c r="F560" s="45">
        <v>-0.4</v>
      </c>
      <c r="G560" s="45">
        <v>0</v>
      </c>
      <c r="H560" s="45">
        <v>0</v>
      </c>
      <c r="I560" s="45">
        <v>0</v>
      </c>
      <c r="J560" s="45">
        <v>0</v>
      </c>
    </row>
    <row r="561" spans="4:10">
      <c r="D561" s="28">
        <v>41663</v>
      </c>
      <c r="E561" s="35" t="s">
        <v>366</v>
      </c>
      <c r="F561" s="45">
        <v>-0.1</v>
      </c>
      <c r="G561" s="45">
        <v>0.01</v>
      </c>
      <c r="H561" s="45">
        <v>0.02</v>
      </c>
      <c r="I561" s="45">
        <v>0.5</v>
      </c>
      <c r="J561" s="45">
        <v>-64</v>
      </c>
    </row>
    <row r="562" spans="4:10">
      <c r="D562" s="28">
        <v>41663</v>
      </c>
      <c r="E562" s="35" t="s">
        <v>367</v>
      </c>
      <c r="F562" s="45">
        <v>0</v>
      </c>
      <c r="G562" s="45">
        <v>0.32</v>
      </c>
      <c r="H562" s="45">
        <v>0.19</v>
      </c>
      <c r="I562" s="45">
        <v>10.3</v>
      </c>
      <c r="J562" s="45">
        <v>-53.7</v>
      </c>
    </row>
    <row r="563" spans="4:10">
      <c r="D563" s="28">
        <v>41663</v>
      </c>
      <c r="E563" s="35" t="s">
        <v>368</v>
      </c>
      <c r="F563" s="45">
        <v>0.4</v>
      </c>
      <c r="G563" s="45">
        <v>1.79</v>
      </c>
      <c r="H563" s="45">
        <v>0.34</v>
      </c>
      <c r="I563" s="45">
        <v>18.8</v>
      </c>
      <c r="J563" s="45">
        <v>-42</v>
      </c>
    </row>
    <row r="564" spans="4:10">
      <c r="D564" s="28">
        <v>41663</v>
      </c>
      <c r="E564" s="35" t="s">
        <v>369</v>
      </c>
      <c r="F564" s="45">
        <v>0.9</v>
      </c>
      <c r="G564" s="45">
        <v>0.42</v>
      </c>
      <c r="H564" s="45">
        <v>0.56000000000000005</v>
      </c>
      <c r="I564" s="45">
        <v>25.5</v>
      </c>
      <c r="J564" s="45">
        <v>-28.5</v>
      </c>
    </row>
    <row r="565" spans="4:10">
      <c r="D565" s="28">
        <v>41663</v>
      </c>
      <c r="E565" s="35" t="s">
        <v>370</v>
      </c>
      <c r="F565" s="45">
        <v>1.3</v>
      </c>
      <c r="G565" s="45">
        <v>0.12</v>
      </c>
      <c r="H565" s="45">
        <v>0.49</v>
      </c>
      <c r="I565" s="45">
        <v>29.6</v>
      </c>
      <c r="J565" s="45">
        <v>-13.2</v>
      </c>
    </row>
    <row r="566" spans="4:10">
      <c r="D566" s="28">
        <v>41663</v>
      </c>
      <c r="E566" s="35" t="s">
        <v>371</v>
      </c>
      <c r="F566" s="45">
        <v>1.5</v>
      </c>
      <c r="G566" s="45">
        <v>0.31</v>
      </c>
      <c r="H566" s="45">
        <v>0.64</v>
      </c>
      <c r="I566" s="45">
        <v>30.6</v>
      </c>
      <c r="J566" s="45">
        <v>3.1</v>
      </c>
    </row>
    <row r="567" spans="4:10">
      <c r="D567" s="28">
        <v>41663</v>
      </c>
      <c r="E567" s="35" t="s">
        <v>372</v>
      </c>
      <c r="F567" s="45">
        <v>0.6</v>
      </c>
      <c r="G567" s="45">
        <v>0.11</v>
      </c>
      <c r="H567" s="45">
        <v>0.47</v>
      </c>
      <c r="I567" s="45">
        <v>28.3</v>
      </c>
      <c r="J567" s="45">
        <v>19.2</v>
      </c>
    </row>
    <row r="568" spans="4:10">
      <c r="D568" s="28">
        <v>41663</v>
      </c>
      <c r="E568" s="35" t="s">
        <v>373</v>
      </c>
      <c r="F568" s="45">
        <v>0.1</v>
      </c>
      <c r="G568" s="45">
        <v>0.12</v>
      </c>
      <c r="H568" s="45">
        <v>0.37</v>
      </c>
      <c r="I568" s="45">
        <v>23.2</v>
      </c>
      <c r="J568" s="45">
        <v>33.799999999999997</v>
      </c>
    </row>
    <row r="569" spans="4:10">
      <c r="D569" s="28">
        <v>41663</v>
      </c>
      <c r="E569" s="35" t="s">
        <v>374</v>
      </c>
      <c r="F569" s="45">
        <v>-0.1</v>
      </c>
      <c r="G569" s="45">
        <v>0.13</v>
      </c>
      <c r="H569" s="45">
        <v>0.25</v>
      </c>
      <c r="I569" s="45">
        <v>15.8</v>
      </c>
      <c r="J569" s="45">
        <v>46.7</v>
      </c>
    </row>
    <row r="570" spans="4:10">
      <c r="D570" s="28">
        <v>41663</v>
      </c>
      <c r="E570" s="35" t="s">
        <v>375</v>
      </c>
      <c r="F570" s="45">
        <v>-0.3</v>
      </c>
      <c r="G570" s="45">
        <v>0.13</v>
      </c>
      <c r="H570" s="45">
        <v>0.1</v>
      </c>
      <c r="I570" s="45">
        <v>6.7</v>
      </c>
      <c r="J570" s="45">
        <v>57.8</v>
      </c>
    </row>
    <row r="571" spans="4:10">
      <c r="D571" s="28">
        <v>41663</v>
      </c>
      <c r="E571" s="35" t="s">
        <v>376</v>
      </c>
      <c r="F571" s="45">
        <v>-0.8</v>
      </c>
      <c r="G571" s="45">
        <v>0</v>
      </c>
      <c r="H571" s="45">
        <v>0</v>
      </c>
      <c r="I571" s="45">
        <v>0</v>
      </c>
      <c r="J571" s="45">
        <v>0</v>
      </c>
    </row>
    <row r="572" spans="4:10">
      <c r="D572" s="28">
        <v>41663</v>
      </c>
      <c r="E572" s="35" t="s">
        <v>377</v>
      </c>
      <c r="F572" s="45">
        <v>-1.1000000000000001</v>
      </c>
      <c r="G572" s="45">
        <v>0</v>
      </c>
      <c r="H572" s="45">
        <v>0</v>
      </c>
      <c r="I572" s="45">
        <v>0</v>
      </c>
      <c r="J572" s="45">
        <v>0</v>
      </c>
    </row>
    <row r="573" spans="4:10">
      <c r="D573" s="28">
        <v>41663</v>
      </c>
      <c r="E573" s="35" t="s">
        <v>378</v>
      </c>
      <c r="F573" s="45">
        <v>-1.3</v>
      </c>
      <c r="G573" s="45">
        <v>0</v>
      </c>
      <c r="H573" s="45">
        <v>0</v>
      </c>
      <c r="I573" s="45">
        <v>0</v>
      </c>
      <c r="J573" s="45">
        <v>0</v>
      </c>
    </row>
    <row r="574" spans="4:10">
      <c r="D574" s="28">
        <v>41663</v>
      </c>
      <c r="E574" s="35" t="s">
        <v>379</v>
      </c>
      <c r="F574" s="45">
        <v>-1.5</v>
      </c>
      <c r="G574" s="45">
        <v>0</v>
      </c>
      <c r="H574" s="45">
        <v>0</v>
      </c>
      <c r="I574" s="45">
        <v>0</v>
      </c>
      <c r="J574" s="45">
        <v>0</v>
      </c>
    </row>
    <row r="575" spans="4:10">
      <c r="D575" s="28">
        <v>41663</v>
      </c>
      <c r="E575" s="35" t="s">
        <v>380</v>
      </c>
      <c r="F575" s="45">
        <v>-1.8</v>
      </c>
      <c r="G575" s="45">
        <v>0</v>
      </c>
      <c r="H575" s="45">
        <v>0</v>
      </c>
      <c r="I575" s="45">
        <v>0</v>
      </c>
      <c r="J575" s="45">
        <v>0</v>
      </c>
    </row>
    <row r="576" spans="4:10">
      <c r="D576" s="28">
        <v>41663</v>
      </c>
      <c r="E576" s="35" t="s">
        <v>381</v>
      </c>
      <c r="F576" s="45">
        <v>-2.2000000000000002</v>
      </c>
      <c r="G576" s="45">
        <v>0</v>
      </c>
      <c r="H576" s="45">
        <v>0</v>
      </c>
      <c r="I576" s="45">
        <v>0</v>
      </c>
      <c r="J576" s="45">
        <v>0</v>
      </c>
    </row>
    <row r="577" spans="4:10">
      <c r="D577" s="28">
        <v>41663</v>
      </c>
      <c r="E577" s="35" t="s">
        <v>382</v>
      </c>
      <c r="F577" s="45">
        <v>-2.1</v>
      </c>
      <c r="G577" s="45">
        <v>0</v>
      </c>
      <c r="H577" s="45">
        <v>0</v>
      </c>
      <c r="I577" s="45">
        <v>0</v>
      </c>
      <c r="J577" s="45">
        <v>0</v>
      </c>
    </row>
    <row r="578" spans="4:10">
      <c r="D578" s="28">
        <v>41663</v>
      </c>
      <c r="E578" s="35" t="s">
        <v>383</v>
      </c>
      <c r="F578" s="45">
        <v>-2.6</v>
      </c>
      <c r="G578" s="45">
        <v>0</v>
      </c>
      <c r="H578" s="45">
        <v>0</v>
      </c>
      <c r="I578" s="45">
        <v>0</v>
      </c>
      <c r="J578" s="45">
        <v>0</v>
      </c>
    </row>
    <row r="579" spans="4:10">
      <c r="D579" s="28">
        <v>41664</v>
      </c>
      <c r="E579" s="35" t="s">
        <v>360</v>
      </c>
      <c r="F579" s="45">
        <v>-2.2000000000000002</v>
      </c>
      <c r="G579" s="45">
        <v>0</v>
      </c>
      <c r="H579" s="45">
        <v>0</v>
      </c>
      <c r="I579" s="45">
        <v>0</v>
      </c>
      <c r="J579" s="45">
        <v>0</v>
      </c>
    </row>
    <row r="580" spans="4:10">
      <c r="D580" s="28">
        <v>41664</v>
      </c>
      <c r="E580" s="35" t="s">
        <v>361</v>
      </c>
      <c r="F580" s="45">
        <v>-2.4</v>
      </c>
      <c r="G580" s="45">
        <v>0</v>
      </c>
      <c r="H580" s="45">
        <v>0</v>
      </c>
      <c r="I580" s="45">
        <v>0</v>
      </c>
      <c r="J580" s="45">
        <v>0</v>
      </c>
    </row>
    <row r="581" spans="4:10">
      <c r="D581" s="28">
        <v>41664</v>
      </c>
      <c r="E581" s="35" t="s">
        <v>362</v>
      </c>
      <c r="F581" s="45">
        <v>-2.5</v>
      </c>
      <c r="G581" s="45">
        <v>0</v>
      </c>
      <c r="H581" s="45">
        <v>0</v>
      </c>
      <c r="I581" s="45">
        <v>0</v>
      </c>
      <c r="J581" s="45">
        <v>0</v>
      </c>
    </row>
    <row r="582" spans="4:10">
      <c r="D582" s="28">
        <v>41664</v>
      </c>
      <c r="E582" s="35" t="s">
        <v>363</v>
      </c>
      <c r="F582" s="45">
        <v>-2.7</v>
      </c>
      <c r="G582" s="45">
        <v>0</v>
      </c>
      <c r="H582" s="45">
        <v>0</v>
      </c>
      <c r="I582" s="45">
        <v>0</v>
      </c>
      <c r="J582" s="45">
        <v>0</v>
      </c>
    </row>
    <row r="583" spans="4:10">
      <c r="D583" s="28">
        <v>41664</v>
      </c>
      <c r="E583" s="35" t="s">
        <v>364</v>
      </c>
      <c r="F583" s="45">
        <v>-2.7</v>
      </c>
      <c r="G583" s="45">
        <v>0</v>
      </c>
      <c r="H583" s="45">
        <v>0</v>
      </c>
      <c r="I583" s="45">
        <v>0</v>
      </c>
      <c r="J583" s="45">
        <v>0</v>
      </c>
    </row>
    <row r="584" spans="4:10">
      <c r="D584" s="28">
        <v>41664</v>
      </c>
      <c r="E584" s="35" t="s">
        <v>365</v>
      </c>
      <c r="F584" s="45">
        <v>-2.7</v>
      </c>
      <c r="G584" s="45">
        <v>0</v>
      </c>
      <c r="H584" s="45">
        <v>0</v>
      </c>
      <c r="I584" s="45">
        <v>0</v>
      </c>
      <c r="J584" s="45">
        <v>0</v>
      </c>
    </row>
    <row r="585" spans="4:10">
      <c r="D585" s="28">
        <v>41664</v>
      </c>
      <c r="E585" s="35" t="s">
        <v>366</v>
      </c>
      <c r="F585" s="45">
        <v>-2.9</v>
      </c>
      <c r="G585" s="45">
        <v>0.01</v>
      </c>
      <c r="H585" s="45">
        <v>0.02</v>
      </c>
      <c r="I585" s="45">
        <v>0.6</v>
      </c>
      <c r="J585" s="45">
        <v>-64.2</v>
      </c>
    </row>
    <row r="586" spans="4:10">
      <c r="D586" s="28">
        <v>41664</v>
      </c>
      <c r="E586" s="35" t="s">
        <v>367</v>
      </c>
      <c r="F586" s="45">
        <v>-2.7</v>
      </c>
      <c r="G586" s="45">
        <v>0.1</v>
      </c>
      <c r="H586" s="45">
        <v>0.14000000000000001</v>
      </c>
      <c r="I586" s="45">
        <v>10.5</v>
      </c>
      <c r="J586" s="45">
        <v>-53.9</v>
      </c>
    </row>
    <row r="587" spans="4:10">
      <c r="D587" s="28">
        <v>41664</v>
      </c>
      <c r="E587" s="35" t="s">
        <v>368</v>
      </c>
      <c r="F587" s="45">
        <v>-2</v>
      </c>
      <c r="G587" s="45">
        <v>0.17</v>
      </c>
      <c r="H587" s="45">
        <v>0.33</v>
      </c>
      <c r="I587" s="45">
        <v>19</v>
      </c>
      <c r="J587" s="45">
        <v>-42.2</v>
      </c>
    </row>
    <row r="588" spans="4:10">
      <c r="D588" s="28">
        <v>41664</v>
      </c>
      <c r="E588" s="35" t="s">
        <v>369</v>
      </c>
      <c r="F588" s="45">
        <v>-1.1000000000000001</v>
      </c>
      <c r="G588" s="45">
        <v>0.71</v>
      </c>
      <c r="H588" s="45">
        <v>0.59</v>
      </c>
      <c r="I588" s="45">
        <v>25.7</v>
      </c>
      <c r="J588" s="45">
        <v>-28.7</v>
      </c>
    </row>
    <row r="589" spans="4:10">
      <c r="D589" s="28">
        <v>41664</v>
      </c>
      <c r="E589" s="35" t="s">
        <v>370</v>
      </c>
      <c r="F589" s="45">
        <v>-1</v>
      </c>
      <c r="G589" s="45">
        <v>0.15</v>
      </c>
      <c r="H589" s="45">
        <v>0.53</v>
      </c>
      <c r="I589" s="45">
        <v>29.8</v>
      </c>
      <c r="J589" s="45">
        <v>-13.3</v>
      </c>
    </row>
    <row r="590" spans="4:10">
      <c r="D590" s="28">
        <v>41664</v>
      </c>
      <c r="E590" s="35" t="s">
        <v>371</v>
      </c>
      <c r="F590" s="45">
        <v>-1.3</v>
      </c>
      <c r="G590" s="45">
        <v>0.09</v>
      </c>
      <c r="H590" s="45">
        <v>0.46</v>
      </c>
      <c r="I590" s="45">
        <v>30.8</v>
      </c>
      <c r="J590" s="45">
        <v>3.1</v>
      </c>
    </row>
    <row r="591" spans="4:10">
      <c r="D591" s="28">
        <v>41664</v>
      </c>
      <c r="E591" s="35" t="s">
        <v>372</v>
      </c>
      <c r="F591" s="45">
        <v>-1.5</v>
      </c>
      <c r="G591" s="45">
        <v>0.08</v>
      </c>
      <c r="H591" s="45">
        <v>0.43</v>
      </c>
      <c r="I591" s="45">
        <v>28.6</v>
      </c>
      <c r="J591" s="45">
        <v>19.2</v>
      </c>
    </row>
    <row r="592" spans="4:10">
      <c r="D592" s="28">
        <v>41664</v>
      </c>
      <c r="E592" s="35" t="s">
        <v>373</v>
      </c>
      <c r="F592" s="45">
        <v>-1.8</v>
      </c>
      <c r="G592" s="45">
        <v>0.09</v>
      </c>
      <c r="H592" s="45">
        <v>0.34</v>
      </c>
      <c r="I592" s="45">
        <v>23.4</v>
      </c>
      <c r="J592" s="45">
        <v>33.9</v>
      </c>
    </row>
    <row r="593" spans="4:10">
      <c r="D593" s="28">
        <v>41664</v>
      </c>
      <c r="E593" s="35" t="s">
        <v>374</v>
      </c>
      <c r="F593" s="45">
        <v>-1.8</v>
      </c>
      <c r="G593" s="45">
        <v>0.1</v>
      </c>
      <c r="H593" s="45">
        <v>0.22</v>
      </c>
      <c r="I593" s="45">
        <v>16</v>
      </c>
      <c r="J593" s="45">
        <v>46.8</v>
      </c>
    </row>
    <row r="594" spans="4:10">
      <c r="D594" s="28">
        <v>41664</v>
      </c>
      <c r="E594" s="35" t="s">
        <v>375</v>
      </c>
      <c r="F594" s="45">
        <v>-2.2000000000000002</v>
      </c>
      <c r="G594" s="45">
        <v>0.1</v>
      </c>
      <c r="H594" s="45">
        <v>0.09</v>
      </c>
      <c r="I594" s="45">
        <v>6.9</v>
      </c>
      <c r="J594" s="45">
        <v>57.9</v>
      </c>
    </row>
    <row r="595" spans="4:10">
      <c r="D595" s="28">
        <v>41664</v>
      </c>
      <c r="E595" s="35" t="s">
        <v>376</v>
      </c>
      <c r="F595" s="45">
        <v>-2.7</v>
      </c>
      <c r="G595" s="45">
        <v>0</v>
      </c>
      <c r="H595" s="45">
        <v>0</v>
      </c>
      <c r="I595" s="45">
        <v>0</v>
      </c>
      <c r="J595" s="45">
        <v>0</v>
      </c>
    </row>
    <row r="596" spans="4:10">
      <c r="D596" s="28">
        <v>41664</v>
      </c>
      <c r="E596" s="35" t="s">
        <v>377</v>
      </c>
      <c r="F596" s="45">
        <v>-2.8</v>
      </c>
      <c r="G596" s="45">
        <v>0</v>
      </c>
      <c r="H596" s="45">
        <v>0</v>
      </c>
      <c r="I596" s="45">
        <v>0</v>
      </c>
      <c r="J596" s="45">
        <v>0</v>
      </c>
    </row>
    <row r="597" spans="4:10">
      <c r="D597" s="28">
        <v>41664</v>
      </c>
      <c r="E597" s="35" t="s">
        <v>378</v>
      </c>
      <c r="F597" s="45">
        <v>-2.9</v>
      </c>
      <c r="G597" s="45">
        <v>0</v>
      </c>
      <c r="H597" s="45">
        <v>0</v>
      </c>
      <c r="I597" s="45">
        <v>0</v>
      </c>
      <c r="J597" s="45">
        <v>0</v>
      </c>
    </row>
    <row r="598" spans="4:10">
      <c r="D598" s="28">
        <v>41664</v>
      </c>
      <c r="E598" s="35" t="s">
        <v>379</v>
      </c>
      <c r="F598" s="45">
        <v>-2.9</v>
      </c>
      <c r="G598" s="45">
        <v>0</v>
      </c>
      <c r="H598" s="45">
        <v>0</v>
      </c>
      <c r="I598" s="45">
        <v>0</v>
      </c>
      <c r="J598" s="45">
        <v>0</v>
      </c>
    </row>
    <row r="599" spans="4:10">
      <c r="D599" s="28">
        <v>41664</v>
      </c>
      <c r="E599" s="35" t="s">
        <v>380</v>
      </c>
      <c r="F599" s="45">
        <v>-3</v>
      </c>
      <c r="G599" s="45">
        <v>0</v>
      </c>
      <c r="H599" s="45">
        <v>0</v>
      </c>
      <c r="I599" s="45">
        <v>0</v>
      </c>
      <c r="J599" s="45">
        <v>0</v>
      </c>
    </row>
    <row r="600" spans="4:10">
      <c r="D600" s="28">
        <v>41664</v>
      </c>
      <c r="E600" s="35" t="s">
        <v>381</v>
      </c>
      <c r="F600" s="45">
        <v>-2.8</v>
      </c>
      <c r="G600" s="45">
        <v>0</v>
      </c>
      <c r="H600" s="45">
        <v>0</v>
      </c>
      <c r="I600" s="45">
        <v>0</v>
      </c>
      <c r="J600" s="45">
        <v>0</v>
      </c>
    </row>
    <row r="601" spans="4:10">
      <c r="D601" s="28">
        <v>41664</v>
      </c>
      <c r="E601" s="35" t="s">
        <v>382</v>
      </c>
      <c r="F601" s="45">
        <v>-2.8</v>
      </c>
      <c r="G601" s="45">
        <v>0</v>
      </c>
      <c r="H601" s="45">
        <v>0</v>
      </c>
      <c r="I601" s="45">
        <v>0</v>
      </c>
      <c r="J601" s="45">
        <v>0</v>
      </c>
    </row>
    <row r="602" spans="4:10">
      <c r="D602" s="28">
        <v>41664</v>
      </c>
      <c r="E602" s="35" t="s">
        <v>383</v>
      </c>
      <c r="F602" s="45">
        <v>-3.1</v>
      </c>
      <c r="G602" s="45">
        <v>0</v>
      </c>
      <c r="H602" s="45">
        <v>0</v>
      </c>
      <c r="I602" s="45">
        <v>0</v>
      </c>
      <c r="J602" s="45">
        <v>0</v>
      </c>
    </row>
    <row r="603" spans="4:10">
      <c r="D603" s="28">
        <v>41665</v>
      </c>
      <c r="E603" s="35" t="s">
        <v>360</v>
      </c>
      <c r="F603" s="45">
        <v>-3.2</v>
      </c>
      <c r="G603" s="45">
        <v>0</v>
      </c>
      <c r="H603" s="45">
        <v>0</v>
      </c>
      <c r="I603" s="45">
        <v>0</v>
      </c>
      <c r="J603" s="45">
        <v>0</v>
      </c>
    </row>
    <row r="604" spans="4:10">
      <c r="D604" s="28">
        <v>41665</v>
      </c>
      <c r="E604" s="35" t="s">
        <v>361</v>
      </c>
      <c r="F604" s="45">
        <v>-3.1</v>
      </c>
      <c r="G604" s="45">
        <v>0</v>
      </c>
      <c r="H604" s="45">
        <v>0</v>
      </c>
      <c r="I604" s="45">
        <v>0</v>
      </c>
      <c r="J604" s="45">
        <v>0</v>
      </c>
    </row>
    <row r="605" spans="4:10">
      <c r="D605" s="28">
        <v>41665</v>
      </c>
      <c r="E605" s="35" t="s">
        <v>362</v>
      </c>
      <c r="F605" s="45">
        <v>-3.5</v>
      </c>
      <c r="G605" s="45">
        <v>0</v>
      </c>
      <c r="H605" s="45">
        <v>0</v>
      </c>
      <c r="I605" s="45">
        <v>0</v>
      </c>
      <c r="J605" s="45">
        <v>0</v>
      </c>
    </row>
    <row r="606" spans="4:10">
      <c r="D606" s="28">
        <v>41665</v>
      </c>
      <c r="E606" s="35" t="s">
        <v>363</v>
      </c>
      <c r="F606" s="45">
        <v>-3.4</v>
      </c>
      <c r="G606" s="45">
        <v>0</v>
      </c>
      <c r="H606" s="45">
        <v>0</v>
      </c>
      <c r="I606" s="45">
        <v>0</v>
      </c>
      <c r="J606" s="45">
        <v>0</v>
      </c>
    </row>
    <row r="607" spans="4:10">
      <c r="D607" s="28">
        <v>41665</v>
      </c>
      <c r="E607" s="35" t="s">
        <v>364</v>
      </c>
      <c r="F607" s="45">
        <v>-3.3</v>
      </c>
      <c r="G607" s="45">
        <v>0</v>
      </c>
      <c r="H607" s="45">
        <v>0</v>
      </c>
      <c r="I607" s="45">
        <v>0</v>
      </c>
      <c r="J607" s="45">
        <v>0</v>
      </c>
    </row>
    <row r="608" spans="4:10">
      <c r="D608" s="28">
        <v>41665</v>
      </c>
      <c r="E608" s="35" t="s">
        <v>365</v>
      </c>
      <c r="F608" s="45">
        <v>-3.3</v>
      </c>
      <c r="G608" s="45">
        <v>0</v>
      </c>
      <c r="H608" s="45">
        <v>0</v>
      </c>
      <c r="I608" s="45">
        <v>0</v>
      </c>
      <c r="J608" s="45">
        <v>0</v>
      </c>
    </row>
    <row r="609" spans="4:10">
      <c r="D609" s="28">
        <v>41665</v>
      </c>
      <c r="E609" s="35" t="s">
        <v>366</v>
      </c>
      <c r="F609" s="45">
        <v>-3.6</v>
      </c>
      <c r="G609" s="45">
        <v>0.04</v>
      </c>
      <c r="H609" s="45">
        <v>0.03</v>
      </c>
      <c r="I609" s="45">
        <v>0.8</v>
      </c>
      <c r="J609" s="45">
        <v>-64.400000000000006</v>
      </c>
    </row>
    <row r="610" spans="4:10">
      <c r="D610" s="28">
        <v>41665</v>
      </c>
      <c r="E610" s="35" t="s">
        <v>367</v>
      </c>
      <c r="F610" s="45">
        <v>-3.4</v>
      </c>
      <c r="G610" s="45">
        <v>0.19</v>
      </c>
      <c r="H610" s="45">
        <v>0.17</v>
      </c>
      <c r="I610" s="45">
        <v>10.6</v>
      </c>
      <c r="J610" s="45">
        <v>-54.1</v>
      </c>
    </row>
    <row r="611" spans="4:10">
      <c r="D611" s="28">
        <v>41665</v>
      </c>
      <c r="E611" s="35" t="s">
        <v>368</v>
      </c>
      <c r="F611" s="45">
        <v>-2.5</v>
      </c>
      <c r="G611" s="45">
        <v>0.28000000000000003</v>
      </c>
      <c r="H611" s="45">
        <v>0.37</v>
      </c>
      <c r="I611" s="45">
        <v>19.2</v>
      </c>
      <c r="J611" s="45">
        <v>-42.4</v>
      </c>
    </row>
    <row r="612" spans="4:10">
      <c r="D612" s="28">
        <v>41665</v>
      </c>
      <c r="E612" s="35" t="s">
        <v>369</v>
      </c>
      <c r="F612" s="45">
        <v>-1.3</v>
      </c>
      <c r="G612" s="45">
        <v>2.67</v>
      </c>
      <c r="H612" s="45">
        <v>0.32</v>
      </c>
      <c r="I612" s="45">
        <v>25.9</v>
      </c>
      <c r="J612" s="45">
        <v>-28.8</v>
      </c>
    </row>
    <row r="613" spans="4:10">
      <c r="D613" s="28">
        <v>41665</v>
      </c>
      <c r="E613" s="35" t="s">
        <v>370</v>
      </c>
      <c r="F613" s="45">
        <v>-0.8</v>
      </c>
      <c r="G613" s="45">
        <v>0.98</v>
      </c>
      <c r="H613" s="45">
        <v>0.7</v>
      </c>
      <c r="I613" s="45">
        <v>30</v>
      </c>
      <c r="J613" s="45">
        <v>-13.4</v>
      </c>
    </row>
    <row r="614" spans="4:10">
      <c r="D614" s="28">
        <v>41665</v>
      </c>
      <c r="E614" s="35" t="s">
        <v>371</v>
      </c>
      <c r="F614" s="45">
        <v>-0.1</v>
      </c>
      <c r="G614" s="45">
        <v>0.73</v>
      </c>
      <c r="H614" s="45">
        <v>0.73</v>
      </c>
      <c r="I614" s="45">
        <v>31.1</v>
      </c>
      <c r="J614" s="45">
        <v>3</v>
      </c>
    </row>
    <row r="615" spans="4:10">
      <c r="D615" s="28">
        <v>41665</v>
      </c>
      <c r="E615" s="35" t="s">
        <v>372</v>
      </c>
      <c r="F615" s="45">
        <v>0.9</v>
      </c>
      <c r="G615" s="45">
        <v>1.2</v>
      </c>
      <c r="H615" s="45">
        <v>0.65</v>
      </c>
      <c r="I615" s="45">
        <v>28.8</v>
      </c>
      <c r="J615" s="45">
        <v>19.2</v>
      </c>
    </row>
    <row r="616" spans="4:10">
      <c r="D616" s="28">
        <v>41665</v>
      </c>
      <c r="E616" s="35" t="s">
        <v>373</v>
      </c>
      <c r="F616" s="45">
        <v>0.5</v>
      </c>
      <c r="G616" s="45">
        <v>0.17</v>
      </c>
      <c r="H616" s="45">
        <v>0.41</v>
      </c>
      <c r="I616" s="45">
        <v>23.7</v>
      </c>
      <c r="J616" s="45">
        <v>34</v>
      </c>
    </row>
    <row r="617" spans="4:10">
      <c r="D617" s="28">
        <v>41665</v>
      </c>
      <c r="E617" s="35" t="s">
        <v>374</v>
      </c>
      <c r="F617" s="45">
        <v>0.7</v>
      </c>
      <c r="G617" s="45">
        <v>0.17</v>
      </c>
      <c r="H617" s="45">
        <v>0.27</v>
      </c>
      <c r="I617" s="45">
        <v>16.2</v>
      </c>
      <c r="J617" s="45">
        <v>46.9</v>
      </c>
    </row>
    <row r="618" spans="4:10">
      <c r="D618" s="28">
        <v>41665</v>
      </c>
      <c r="E618" s="35" t="s">
        <v>375</v>
      </c>
      <c r="F618" s="45">
        <v>-0.9</v>
      </c>
      <c r="G618" s="45">
        <v>0.2</v>
      </c>
      <c r="H618" s="45">
        <v>0.11</v>
      </c>
      <c r="I618" s="45">
        <v>7.2</v>
      </c>
      <c r="J618" s="45">
        <v>58</v>
      </c>
    </row>
    <row r="619" spans="4:10">
      <c r="D619" s="28">
        <v>41665</v>
      </c>
      <c r="E619" s="35" t="s">
        <v>376</v>
      </c>
      <c r="F619" s="45">
        <v>-2.4</v>
      </c>
      <c r="G619" s="45">
        <v>0</v>
      </c>
      <c r="H619" s="45">
        <v>0</v>
      </c>
      <c r="I619" s="45">
        <v>0</v>
      </c>
      <c r="J619" s="45">
        <v>0</v>
      </c>
    </row>
    <row r="620" spans="4:10">
      <c r="D620" s="28">
        <v>41665</v>
      </c>
      <c r="E620" s="35" t="s">
        <v>377</v>
      </c>
      <c r="F620" s="45">
        <v>-3.4</v>
      </c>
      <c r="G620" s="45">
        <v>0</v>
      </c>
      <c r="H620" s="45">
        <v>0</v>
      </c>
      <c r="I620" s="45">
        <v>0</v>
      </c>
      <c r="J620" s="45">
        <v>0</v>
      </c>
    </row>
    <row r="621" spans="4:10">
      <c r="D621" s="28">
        <v>41665</v>
      </c>
      <c r="E621" s="35" t="s">
        <v>378</v>
      </c>
      <c r="F621" s="45">
        <v>-4.5</v>
      </c>
      <c r="G621" s="45">
        <v>0</v>
      </c>
      <c r="H621" s="45">
        <v>0</v>
      </c>
      <c r="I621" s="45">
        <v>0</v>
      </c>
      <c r="J621" s="45">
        <v>0</v>
      </c>
    </row>
    <row r="622" spans="4:10">
      <c r="D622" s="28">
        <v>41665</v>
      </c>
      <c r="E622" s="35" t="s">
        <v>379</v>
      </c>
      <c r="F622" s="45">
        <v>-5.2</v>
      </c>
      <c r="G622" s="45">
        <v>0</v>
      </c>
      <c r="H622" s="45">
        <v>0</v>
      </c>
      <c r="I622" s="45">
        <v>0</v>
      </c>
      <c r="J622" s="45">
        <v>0</v>
      </c>
    </row>
    <row r="623" spans="4:10">
      <c r="D623" s="28">
        <v>41665</v>
      </c>
      <c r="E623" s="35" t="s">
        <v>380</v>
      </c>
      <c r="F623" s="45">
        <v>-5.8</v>
      </c>
      <c r="G623" s="45">
        <v>0</v>
      </c>
      <c r="H623" s="45">
        <v>0</v>
      </c>
      <c r="I623" s="45">
        <v>0</v>
      </c>
      <c r="J623" s="45">
        <v>0</v>
      </c>
    </row>
    <row r="624" spans="4:10">
      <c r="D624" s="28">
        <v>41665</v>
      </c>
      <c r="E624" s="35" t="s">
        <v>381</v>
      </c>
      <c r="F624" s="45">
        <v>-5.2</v>
      </c>
      <c r="G624" s="45">
        <v>0</v>
      </c>
      <c r="H624" s="45">
        <v>0</v>
      </c>
      <c r="I624" s="45">
        <v>0</v>
      </c>
      <c r="J624" s="45">
        <v>0</v>
      </c>
    </row>
    <row r="625" spans="4:10">
      <c r="D625" s="28">
        <v>41665</v>
      </c>
      <c r="E625" s="35" t="s">
        <v>382</v>
      </c>
      <c r="F625" s="45">
        <v>-6</v>
      </c>
      <c r="G625" s="45">
        <v>0</v>
      </c>
      <c r="H625" s="45">
        <v>0</v>
      </c>
      <c r="I625" s="45">
        <v>0</v>
      </c>
      <c r="J625" s="45">
        <v>0</v>
      </c>
    </row>
    <row r="626" spans="4:10">
      <c r="D626" s="28">
        <v>41665</v>
      </c>
      <c r="E626" s="35" t="s">
        <v>383</v>
      </c>
      <c r="F626" s="45">
        <v>-5.6</v>
      </c>
      <c r="G626" s="45">
        <v>0</v>
      </c>
      <c r="H626" s="45">
        <v>0</v>
      </c>
      <c r="I626" s="45">
        <v>0</v>
      </c>
      <c r="J626" s="45">
        <v>0</v>
      </c>
    </row>
    <row r="627" spans="4:10">
      <c r="D627" s="28">
        <v>41666</v>
      </c>
      <c r="E627" s="35" t="s">
        <v>360</v>
      </c>
      <c r="F627" s="45">
        <v>-5.4</v>
      </c>
      <c r="G627" s="45">
        <v>0</v>
      </c>
      <c r="H627" s="45">
        <v>0</v>
      </c>
      <c r="I627" s="45">
        <v>0</v>
      </c>
      <c r="J627" s="45">
        <v>0</v>
      </c>
    </row>
    <row r="628" spans="4:10">
      <c r="D628" s="28">
        <v>41666</v>
      </c>
      <c r="E628" s="35" t="s">
        <v>361</v>
      </c>
      <c r="F628" s="45">
        <v>-3.4</v>
      </c>
      <c r="G628" s="45">
        <v>0</v>
      </c>
      <c r="H628" s="45">
        <v>0</v>
      </c>
      <c r="I628" s="45">
        <v>0</v>
      </c>
      <c r="J628" s="45">
        <v>0</v>
      </c>
    </row>
    <row r="629" spans="4:10">
      <c r="D629" s="28">
        <v>41666</v>
      </c>
      <c r="E629" s="35" t="s">
        <v>362</v>
      </c>
      <c r="F629" s="45">
        <v>-3.6</v>
      </c>
      <c r="G629" s="45">
        <v>0</v>
      </c>
      <c r="H629" s="45">
        <v>0</v>
      </c>
      <c r="I629" s="45">
        <v>0</v>
      </c>
      <c r="J629" s="45">
        <v>0</v>
      </c>
    </row>
    <row r="630" spans="4:10">
      <c r="D630" s="28">
        <v>41666</v>
      </c>
      <c r="E630" s="35" t="s">
        <v>363</v>
      </c>
      <c r="F630" s="45">
        <v>-4.0999999999999996</v>
      </c>
      <c r="G630" s="45">
        <v>0</v>
      </c>
      <c r="H630" s="45">
        <v>0</v>
      </c>
      <c r="I630" s="45">
        <v>0</v>
      </c>
      <c r="J630" s="45">
        <v>0</v>
      </c>
    </row>
    <row r="631" spans="4:10">
      <c r="D631" s="28">
        <v>41666</v>
      </c>
      <c r="E631" s="35" t="s">
        <v>364</v>
      </c>
      <c r="F631" s="45">
        <v>-4.5</v>
      </c>
      <c r="G631" s="45">
        <v>0</v>
      </c>
      <c r="H631" s="45">
        <v>0</v>
      </c>
      <c r="I631" s="45">
        <v>0</v>
      </c>
      <c r="J631" s="45">
        <v>0</v>
      </c>
    </row>
    <row r="632" spans="4:10">
      <c r="D632" s="28">
        <v>41666</v>
      </c>
      <c r="E632" s="35" t="s">
        <v>365</v>
      </c>
      <c r="F632" s="45">
        <v>-4.4000000000000004</v>
      </c>
      <c r="G632" s="45">
        <v>0</v>
      </c>
      <c r="H632" s="45">
        <v>0</v>
      </c>
      <c r="I632" s="45">
        <v>0</v>
      </c>
      <c r="J632" s="45">
        <v>0</v>
      </c>
    </row>
    <row r="633" spans="4:10">
      <c r="D633" s="28">
        <v>41666</v>
      </c>
      <c r="E633" s="35" t="s">
        <v>366</v>
      </c>
      <c r="F633" s="45">
        <v>-4.8</v>
      </c>
      <c r="G633" s="45">
        <v>0.01</v>
      </c>
      <c r="H633" s="45">
        <v>0.02</v>
      </c>
      <c r="I633" s="45">
        <v>0.9</v>
      </c>
      <c r="J633" s="45">
        <v>-64.599999999999994</v>
      </c>
    </row>
    <row r="634" spans="4:10">
      <c r="D634" s="28">
        <v>41666</v>
      </c>
      <c r="E634" s="35" t="s">
        <v>367</v>
      </c>
      <c r="F634" s="45">
        <v>-5</v>
      </c>
      <c r="G634" s="45">
        <v>0.06</v>
      </c>
      <c r="H634" s="45">
        <v>0.13</v>
      </c>
      <c r="I634" s="45">
        <v>10.8</v>
      </c>
      <c r="J634" s="45">
        <v>-54.3</v>
      </c>
    </row>
    <row r="635" spans="4:10">
      <c r="D635" s="28">
        <v>41666</v>
      </c>
      <c r="E635" s="35" t="s">
        <v>368</v>
      </c>
      <c r="F635" s="45">
        <v>-4.8</v>
      </c>
      <c r="G635" s="45">
        <v>7.0000000000000007E-2</v>
      </c>
      <c r="H635" s="45">
        <v>0.25</v>
      </c>
      <c r="I635" s="45">
        <v>19.399999999999999</v>
      </c>
      <c r="J635" s="45">
        <v>-42.6</v>
      </c>
    </row>
    <row r="636" spans="4:10">
      <c r="D636" s="28">
        <v>41666</v>
      </c>
      <c r="E636" s="35" t="s">
        <v>369</v>
      </c>
      <c r="F636" s="45">
        <v>-5.3</v>
      </c>
      <c r="G636" s="45">
        <v>0.06</v>
      </c>
      <c r="H636" s="45">
        <v>0.35</v>
      </c>
      <c r="I636" s="45">
        <v>26.1</v>
      </c>
      <c r="J636" s="45">
        <v>-29</v>
      </c>
    </row>
    <row r="637" spans="4:10">
      <c r="D637" s="28">
        <v>41666</v>
      </c>
      <c r="E637" s="35" t="s">
        <v>370</v>
      </c>
      <c r="F637" s="45">
        <v>-4.8</v>
      </c>
      <c r="G637" s="45">
        <v>0.06</v>
      </c>
      <c r="H637" s="45">
        <v>0.42</v>
      </c>
      <c r="I637" s="45">
        <v>30.3</v>
      </c>
      <c r="J637" s="45">
        <v>-13.6</v>
      </c>
    </row>
    <row r="638" spans="4:10">
      <c r="D638" s="28">
        <v>41666</v>
      </c>
      <c r="E638" s="35" t="s">
        <v>371</v>
      </c>
      <c r="F638" s="45">
        <v>-4.3</v>
      </c>
      <c r="G638" s="45">
        <v>0.05</v>
      </c>
      <c r="H638" s="45">
        <v>0.43</v>
      </c>
      <c r="I638" s="45">
        <v>31.3</v>
      </c>
      <c r="J638" s="45">
        <v>3</v>
      </c>
    </row>
    <row r="639" spans="4:10">
      <c r="D639" s="28">
        <v>41666</v>
      </c>
      <c r="E639" s="35" t="s">
        <v>372</v>
      </c>
      <c r="F639" s="45">
        <v>-5</v>
      </c>
      <c r="G639" s="45">
        <v>0.04</v>
      </c>
      <c r="H639" s="45">
        <v>0.35</v>
      </c>
      <c r="I639" s="45">
        <v>29.1</v>
      </c>
      <c r="J639" s="45">
        <v>19.2</v>
      </c>
    </row>
    <row r="640" spans="4:10">
      <c r="D640" s="28">
        <v>41666</v>
      </c>
      <c r="E640" s="35" t="s">
        <v>373</v>
      </c>
      <c r="F640" s="45">
        <v>-4.8</v>
      </c>
      <c r="G640" s="45">
        <v>0.04</v>
      </c>
      <c r="H640" s="45">
        <v>0.28000000000000003</v>
      </c>
      <c r="I640" s="45">
        <v>23.9</v>
      </c>
      <c r="J640" s="45">
        <v>34.1</v>
      </c>
    </row>
    <row r="641" spans="4:10">
      <c r="D641" s="28">
        <v>41666</v>
      </c>
      <c r="E641" s="35" t="s">
        <v>374</v>
      </c>
      <c r="F641" s="45">
        <v>-4.9000000000000004</v>
      </c>
      <c r="G641" s="45">
        <v>7.0000000000000007E-2</v>
      </c>
      <c r="H641" s="45">
        <v>0.21</v>
      </c>
      <c r="I641" s="45">
        <v>16.5</v>
      </c>
      <c r="J641" s="45">
        <v>47</v>
      </c>
    </row>
    <row r="642" spans="4:10">
      <c r="D642" s="28">
        <v>41666</v>
      </c>
      <c r="E642" s="35" t="s">
        <v>375</v>
      </c>
      <c r="F642" s="45">
        <v>-5.6</v>
      </c>
      <c r="G642" s="45">
        <v>0.06</v>
      </c>
      <c r="H642" s="45">
        <v>0.08</v>
      </c>
      <c r="I642" s="45">
        <v>7.4</v>
      </c>
      <c r="J642" s="45">
        <v>58.1</v>
      </c>
    </row>
    <row r="643" spans="4:10">
      <c r="D643" s="28">
        <v>41666</v>
      </c>
      <c r="E643" s="35" t="s">
        <v>376</v>
      </c>
      <c r="F643" s="45">
        <v>-5.7</v>
      </c>
      <c r="G643" s="45">
        <v>0</v>
      </c>
      <c r="H643" s="45">
        <v>0</v>
      </c>
      <c r="I643" s="45">
        <v>0</v>
      </c>
      <c r="J643" s="45">
        <v>0</v>
      </c>
    </row>
    <row r="644" spans="4:10">
      <c r="D644" s="28">
        <v>41666</v>
      </c>
      <c r="E644" s="35" t="s">
        <v>377</v>
      </c>
      <c r="F644" s="45">
        <v>-5.5</v>
      </c>
      <c r="G644" s="45">
        <v>0</v>
      </c>
      <c r="H644" s="45">
        <v>0</v>
      </c>
      <c r="I644" s="45">
        <v>0</v>
      </c>
      <c r="J644" s="45">
        <v>0</v>
      </c>
    </row>
    <row r="645" spans="4:10">
      <c r="D645" s="28">
        <v>41666</v>
      </c>
      <c r="E645" s="35" t="s">
        <v>378</v>
      </c>
      <c r="F645" s="45">
        <v>-4.8</v>
      </c>
      <c r="G645" s="45">
        <v>0</v>
      </c>
      <c r="H645" s="45">
        <v>0</v>
      </c>
      <c r="I645" s="45">
        <v>0</v>
      </c>
      <c r="J645" s="45">
        <v>0</v>
      </c>
    </row>
    <row r="646" spans="4:10">
      <c r="D646" s="28">
        <v>41666</v>
      </c>
      <c r="E646" s="35" t="s">
        <v>379</v>
      </c>
      <c r="F646" s="45">
        <v>-5</v>
      </c>
      <c r="G646" s="45">
        <v>0</v>
      </c>
      <c r="H646" s="45">
        <v>0</v>
      </c>
      <c r="I646" s="45">
        <v>0</v>
      </c>
      <c r="J646" s="45">
        <v>0</v>
      </c>
    </row>
    <row r="647" spans="4:10">
      <c r="D647" s="28">
        <v>41666</v>
      </c>
      <c r="E647" s="35" t="s">
        <v>380</v>
      </c>
      <c r="F647" s="45">
        <v>-5.2</v>
      </c>
      <c r="G647" s="45">
        <v>0</v>
      </c>
      <c r="H647" s="45">
        <v>0</v>
      </c>
      <c r="I647" s="45">
        <v>0</v>
      </c>
      <c r="J647" s="45">
        <v>0</v>
      </c>
    </row>
    <row r="648" spans="4:10">
      <c r="D648" s="28">
        <v>41666</v>
      </c>
      <c r="E648" s="35" t="s">
        <v>381</v>
      </c>
      <c r="F648" s="45">
        <v>-5.8</v>
      </c>
      <c r="G648" s="45">
        <v>0</v>
      </c>
      <c r="H648" s="45">
        <v>0</v>
      </c>
      <c r="I648" s="45">
        <v>0</v>
      </c>
      <c r="J648" s="45">
        <v>0</v>
      </c>
    </row>
    <row r="649" spans="4:10">
      <c r="D649" s="28">
        <v>41666</v>
      </c>
      <c r="E649" s="35" t="s">
        <v>382</v>
      </c>
      <c r="F649" s="45">
        <v>-6</v>
      </c>
      <c r="G649" s="45">
        <v>0</v>
      </c>
      <c r="H649" s="45">
        <v>0</v>
      </c>
      <c r="I649" s="45">
        <v>0</v>
      </c>
      <c r="J649" s="45">
        <v>0</v>
      </c>
    </row>
    <row r="650" spans="4:10">
      <c r="D650" s="28">
        <v>41666</v>
      </c>
      <c r="E650" s="35" t="s">
        <v>383</v>
      </c>
      <c r="F650" s="45">
        <v>-6.6</v>
      </c>
      <c r="G650" s="45">
        <v>0</v>
      </c>
      <c r="H650" s="45">
        <v>0</v>
      </c>
      <c r="I650" s="45">
        <v>0</v>
      </c>
      <c r="J650" s="45">
        <v>0</v>
      </c>
    </row>
    <row r="651" spans="4:10">
      <c r="D651" s="28">
        <v>41667</v>
      </c>
      <c r="E651" s="35" t="s">
        <v>360</v>
      </c>
      <c r="F651" s="45">
        <v>-6.6</v>
      </c>
      <c r="G651" s="45">
        <v>0</v>
      </c>
      <c r="H651" s="45">
        <v>0</v>
      </c>
      <c r="I651" s="45">
        <v>0</v>
      </c>
      <c r="J651" s="45">
        <v>0</v>
      </c>
    </row>
    <row r="652" spans="4:10">
      <c r="D652" s="28">
        <v>41667</v>
      </c>
      <c r="E652" s="35" t="s">
        <v>361</v>
      </c>
      <c r="F652" s="45">
        <v>-6.8</v>
      </c>
      <c r="G652" s="45">
        <v>0</v>
      </c>
      <c r="H652" s="45">
        <v>0</v>
      </c>
      <c r="I652" s="45">
        <v>0</v>
      </c>
      <c r="J652" s="45">
        <v>0</v>
      </c>
    </row>
    <row r="653" spans="4:10">
      <c r="D653" s="28">
        <v>41667</v>
      </c>
      <c r="E653" s="35" t="s">
        <v>362</v>
      </c>
      <c r="F653" s="45">
        <v>-6.8</v>
      </c>
      <c r="G653" s="45">
        <v>0</v>
      </c>
      <c r="H653" s="45">
        <v>0</v>
      </c>
      <c r="I653" s="45">
        <v>0</v>
      </c>
      <c r="J653" s="45">
        <v>0</v>
      </c>
    </row>
    <row r="654" spans="4:10">
      <c r="D654" s="28">
        <v>41667</v>
      </c>
      <c r="E654" s="35" t="s">
        <v>363</v>
      </c>
      <c r="F654" s="45">
        <v>-6.8</v>
      </c>
      <c r="G654" s="45">
        <v>0</v>
      </c>
      <c r="H654" s="45">
        <v>0</v>
      </c>
      <c r="I654" s="45">
        <v>0</v>
      </c>
      <c r="J654" s="45">
        <v>0</v>
      </c>
    </row>
    <row r="655" spans="4:10">
      <c r="D655" s="28">
        <v>41667</v>
      </c>
      <c r="E655" s="35" t="s">
        <v>364</v>
      </c>
      <c r="F655" s="45">
        <v>-6.7</v>
      </c>
      <c r="G655" s="45">
        <v>0</v>
      </c>
      <c r="H655" s="45">
        <v>0</v>
      </c>
      <c r="I655" s="45">
        <v>0</v>
      </c>
      <c r="J655" s="45">
        <v>0</v>
      </c>
    </row>
    <row r="656" spans="4:10">
      <c r="D656" s="28">
        <v>41667</v>
      </c>
      <c r="E656" s="35" t="s">
        <v>365</v>
      </c>
      <c r="F656" s="45">
        <v>-6.7</v>
      </c>
      <c r="G656" s="45">
        <v>0</v>
      </c>
      <c r="H656" s="45">
        <v>0</v>
      </c>
      <c r="I656" s="45">
        <v>0</v>
      </c>
      <c r="J656" s="45">
        <v>0</v>
      </c>
    </row>
    <row r="657" spans="4:10">
      <c r="D657" s="28">
        <v>41667</v>
      </c>
      <c r="E657" s="35" t="s">
        <v>366</v>
      </c>
      <c r="F657" s="45">
        <v>-6.5</v>
      </c>
      <c r="G657" s="45">
        <v>0.04</v>
      </c>
      <c r="H657" s="45">
        <v>0.03</v>
      </c>
      <c r="I657" s="45">
        <v>1</v>
      </c>
      <c r="J657" s="45">
        <v>-64.900000000000006</v>
      </c>
    </row>
    <row r="658" spans="4:10">
      <c r="D658" s="28">
        <v>41667</v>
      </c>
      <c r="E658" s="35" t="s">
        <v>367</v>
      </c>
      <c r="F658" s="45">
        <v>-6.2</v>
      </c>
      <c r="G658" s="45">
        <v>0.11</v>
      </c>
      <c r="H658" s="45">
        <v>0.15</v>
      </c>
      <c r="I658" s="45">
        <v>10.9</v>
      </c>
      <c r="J658" s="45">
        <v>-54.6</v>
      </c>
    </row>
    <row r="659" spans="4:10">
      <c r="D659" s="28">
        <v>41667</v>
      </c>
      <c r="E659" s="35" t="s">
        <v>368</v>
      </c>
      <c r="F659" s="45">
        <v>-5</v>
      </c>
      <c r="G659" s="45">
        <v>0.09</v>
      </c>
      <c r="H659" s="45">
        <v>0.28999999999999998</v>
      </c>
      <c r="I659" s="45">
        <v>19.5</v>
      </c>
      <c r="J659" s="45">
        <v>-42.8</v>
      </c>
    </row>
    <row r="660" spans="4:10">
      <c r="D660" s="28">
        <v>41667</v>
      </c>
      <c r="E660" s="35" t="s">
        <v>369</v>
      </c>
      <c r="F660" s="45">
        <v>-4.4000000000000004</v>
      </c>
      <c r="G660" s="45">
        <v>0.18</v>
      </c>
      <c r="H660" s="45">
        <v>0.48</v>
      </c>
      <c r="I660" s="45">
        <v>26.3</v>
      </c>
      <c r="J660" s="45">
        <v>-29.2</v>
      </c>
    </row>
    <row r="661" spans="4:10">
      <c r="D661" s="28">
        <v>41667</v>
      </c>
      <c r="E661" s="35" t="s">
        <v>370</v>
      </c>
      <c r="F661" s="45">
        <v>-3.7</v>
      </c>
      <c r="G661" s="45">
        <v>0.11</v>
      </c>
      <c r="H661" s="45">
        <v>0.48</v>
      </c>
      <c r="I661" s="45">
        <v>30.5</v>
      </c>
      <c r="J661" s="45">
        <v>-13.7</v>
      </c>
    </row>
    <row r="662" spans="4:10">
      <c r="D662" s="28">
        <v>41667</v>
      </c>
      <c r="E662" s="35" t="s">
        <v>371</v>
      </c>
      <c r="F662" s="45">
        <v>-3.4</v>
      </c>
      <c r="G662" s="45">
        <v>0.28000000000000003</v>
      </c>
      <c r="H662" s="45">
        <v>0.65</v>
      </c>
      <c r="I662" s="45">
        <v>31.6</v>
      </c>
      <c r="J662" s="45">
        <v>2.9</v>
      </c>
    </row>
    <row r="663" spans="4:10">
      <c r="D663" s="28">
        <v>41667</v>
      </c>
      <c r="E663" s="35" t="s">
        <v>372</v>
      </c>
      <c r="F663" s="45">
        <v>-3.1</v>
      </c>
      <c r="G663" s="45">
        <v>0.78</v>
      </c>
      <c r="H663" s="45">
        <v>0.69</v>
      </c>
      <c r="I663" s="45">
        <v>29.4</v>
      </c>
      <c r="J663" s="45">
        <v>19.3</v>
      </c>
    </row>
    <row r="664" spans="4:10">
      <c r="D664" s="28">
        <v>41667</v>
      </c>
      <c r="E664" s="35" t="s">
        <v>373</v>
      </c>
      <c r="F664" s="45">
        <v>-2.2999999999999998</v>
      </c>
      <c r="G664" s="45">
        <v>0.44</v>
      </c>
      <c r="H664" s="45">
        <v>0.53</v>
      </c>
      <c r="I664" s="45">
        <v>24.2</v>
      </c>
      <c r="J664" s="45">
        <v>34.1</v>
      </c>
    </row>
    <row r="665" spans="4:10">
      <c r="D665" s="28">
        <v>41667</v>
      </c>
      <c r="E665" s="35" t="s">
        <v>374</v>
      </c>
      <c r="F665" s="45">
        <v>-2.5</v>
      </c>
      <c r="G665" s="45">
        <v>0.1</v>
      </c>
      <c r="H665" s="45">
        <v>0.24</v>
      </c>
      <c r="I665" s="45">
        <v>16.7</v>
      </c>
      <c r="J665" s="45">
        <v>47.1</v>
      </c>
    </row>
    <row r="666" spans="4:10">
      <c r="D666" s="28">
        <v>41667</v>
      </c>
      <c r="E666" s="35" t="s">
        <v>375</v>
      </c>
      <c r="F666" s="45">
        <v>-2.8</v>
      </c>
      <c r="G666" s="45">
        <v>0.12</v>
      </c>
      <c r="H666" s="45">
        <v>0.1</v>
      </c>
      <c r="I666" s="45">
        <v>7.6</v>
      </c>
      <c r="J666" s="45">
        <v>58.3</v>
      </c>
    </row>
    <row r="667" spans="4:10">
      <c r="D667" s="28">
        <v>41667</v>
      </c>
      <c r="E667" s="35" t="s">
        <v>376</v>
      </c>
      <c r="F667" s="45">
        <v>-3.6</v>
      </c>
      <c r="G667" s="45">
        <v>0</v>
      </c>
      <c r="H667" s="45">
        <v>0</v>
      </c>
      <c r="I667" s="45">
        <v>0</v>
      </c>
      <c r="J667" s="45">
        <v>0</v>
      </c>
    </row>
    <row r="668" spans="4:10">
      <c r="D668" s="28">
        <v>41667</v>
      </c>
      <c r="E668" s="35" t="s">
        <v>377</v>
      </c>
      <c r="F668" s="45">
        <v>-4.0999999999999996</v>
      </c>
      <c r="G668" s="45">
        <v>0</v>
      </c>
      <c r="H668" s="45">
        <v>0</v>
      </c>
      <c r="I668" s="45">
        <v>0</v>
      </c>
      <c r="J668" s="45">
        <v>0</v>
      </c>
    </row>
    <row r="669" spans="4:10">
      <c r="D669" s="28">
        <v>41667</v>
      </c>
      <c r="E669" s="35" t="s">
        <v>378</v>
      </c>
      <c r="F669" s="45">
        <v>-3.6</v>
      </c>
      <c r="G669" s="45">
        <v>0</v>
      </c>
      <c r="H669" s="45">
        <v>0</v>
      </c>
      <c r="I669" s="45">
        <v>0</v>
      </c>
      <c r="J669" s="45">
        <v>0</v>
      </c>
    </row>
    <row r="670" spans="4:10">
      <c r="D670" s="28">
        <v>41667</v>
      </c>
      <c r="E670" s="35" t="s">
        <v>379</v>
      </c>
      <c r="F670" s="45">
        <v>-3.5</v>
      </c>
      <c r="G670" s="45">
        <v>0</v>
      </c>
      <c r="H670" s="45">
        <v>0</v>
      </c>
      <c r="I670" s="45">
        <v>0</v>
      </c>
      <c r="J670" s="45">
        <v>0</v>
      </c>
    </row>
    <row r="671" spans="4:10">
      <c r="D671" s="28">
        <v>41667</v>
      </c>
      <c r="E671" s="35" t="s">
        <v>380</v>
      </c>
      <c r="F671" s="45">
        <v>-3.8</v>
      </c>
      <c r="G671" s="45">
        <v>0</v>
      </c>
      <c r="H671" s="45">
        <v>0</v>
      </c>
      <c r="I671" s="45">
        <v>0</v>
      </c>
      <c r="J671" s="45">
        <v>0</v>
      </c>
    </row>
    <row r="672" spans="4:10">
      <c r="D672" s="28">
        <v>41667</v>
      </c>
      <c r="E672" s="35" t="s">
        <v>381</v>
      </c>
      <c r="F672" s="45">
        <v>-3.7</v>
      </c>
      <c r="G672" s="45">
        <v>0</v>
      </c>
      <c r="H672" s="45">
        <v>0</v>
      </c>
      <c r="I672" s="45">
        <v>0</v>
      </c>
      <c r="J672" s="45">
        <v>0</v>
      </c>
    </row>
    <row r="673" spans="4:10">
      <c r="D673" s="28">
        <v>41667</v>
      </c>
      <c r="E673" s="35" t="s">
        <v>382</v>
      </c>
      <c r="F673" s="45">
        <v>-3.8</v>
      </c>
      <c r="G673" s="45">
        <v>0</v>
      </c>
      <c r="H673" s="45">
        <v>0</v>
      </c>
      <c r="I673" s="45">
        <v>0</v>
      </c>
      <c r="J673" s="45">
        <v>0</v>
      </c>
    </row>
    <row r="674" spans="4:10">
      <c r="D674" s="28">
        <v>41667</v>
      </c>
      <c r="E674" s="35" t="s">
        <v>383</v>
      </c>
      <c r="F674" s="45">
        <v>-3.4</v>
      </c>
      <c r="G674" s="45">
        <v>0</v>
      </c>
      <c r="H674" s="45">
        <v>0</v>
      </c>
      <c r="I674" s="45">
        <v>0</v>
      </c>
      <c r="J674" s="45">
        <v>0</v>
      </c>
    </row>
    <row r="675" spans="4:10">
      <c r="D675" s="28">
        <v>41668</v>
      </c>
      <c r="E675" s="35" t="s">
        <v>360</v>
      </c>
      <c r="F675" s="45">
        <v>-3.2</v>
      </c>
      <c r="G675" s="45">
        <v>0</v>
      </c>
      <c r="H675" s="45">
        <v>0</v>
      </c>
      <c r="I675" s="45">
        <v>0</v>
      </c>
      <c r="J675" s="45">
        <v>0</v>
      </c>
    </row>
    <row r="676" spans="4:10">
      <c r="D676" s="28">
        <v>41668</v>
      </c>
      <c r="E676" s="35" t="s">
        <v>361</v>
      </c>
      <c r="F676" s="45">
        <v>-4.0999999999999996</v>
      </c>
      <c r="G676" s="45">
        <v>0</v>
      </c>
      <c r="H676" s="45">
        <v>0</v>
      </c>
      <c r="I676" s="45">
        <v>0</v>
      </c>
      <c r="J676" s="45">
        <v>0</v>
      </c>
    </row>
    <row r="677" spans="4:10">
      <c r="D677" s="28">
        <v>41668</v>
      </c>
      <c r="E677" s="35" t="s">
        <v>362</v>
      </c>
      <c r="F677" s="45">
        <v>-4.3</v>
      </c>
      <c r="G677" s="45">
        <v>0</v>
      </c>
      <c r="H677" s="45">
        <v>0</v>
      </c>
      <c r="I677" s="45">
        <v>0</v>
      </c>
      <c r="J677" s="45">
        <v>0</v>
      </c>
    </row>
    <row r="678" spans="4:10">
      <c r="D678" s="28">
        <v>41668</v>
      </c>
      <c r="E678" s="35" t="s">
        <v>363</v>
      </c>
      <c r="F678" s="45">
        <v>-5.3</v>
      </c>
      <c r="G678" s="45">
        <v>0</v>
      </c>
      <c r="H678" s="45">
        <v>0</v>
      </c>
      <c r="I678" s="45">
        <v>0</v>
      </c>
      <c r="J678" s="45">
        <v>0</v>
      </c>
    </row>
    <row r="679" spans="4:10">
      <c r="D679" s="28">
        <v>41668</v>
      </c>
      <c r="E679" s="35" t="s">
        <v>364</v>
      </c>
      <c r="F679" s="45">
        <v>-5.5</v>
      </c>
      <c r="G679" s="45">
        <v>0</v>
      </c>
      <c r="H679" s="45">
        <v>0</v>
      </c>
      <c r="I679" s="45">
        <v>0</v>
      </c>
      <c r="J679" s="45">
        <v>0</v>
      </c>
    </row>
    <row r="680" spans="4:10">
      <c r="D680" s="28">
        <v>41668</v>
      </c>
      <c r="E680" s="35" t="s">
        <v>365</v>
      </c>
      <c r="F680" s="45">
        <v>-5.9</v>
      </c>
      <c r="G680" s="45">
        <v>0</v>
      </c>
      <c r="H680" s="45">
        <v>0</v>
      </c>
      <c r="I680" s="45">
        <v>0</v>
      </c>
      <c r="J680" s="45">
        <v>0</v>
      </c>
    </row>
    <row r="681" spans="4:10">
      <c r="D681" s="28">
        <v>41668</v>
      </c>
      <c r="E681" s="35" t="s">
        <v>366</v>
      </c>
      <c r="F681" s="45">
        <v>-6.7</v>
      </c>
      <c r="G681" s="45">
        <v>0.01</v>
      </c>
      <c r="H681" s="45">
        <v>0.02</v>
      </c>
      <c r="I681" s="45">
        <v>1.2</v>
      </c>
      <c r="J681" s="45">
        <v>-65.099999999999994</v>
      </c>
    </row>
    <row r="682" spans="4:10">
      <c r="D682" s="28">
        <v>41668</v>
      </c>
      <c r="E682" s="35" t="s">
        <v>367</v>
      </c>
      <c r="F682" s="45">
        <v>-5.7</v>
      </c>
      <c r="G682" s="45">
        <v>7.0000000000000007E-2</v>
      </c>
      <c r="H682" s="45">
        <v>0.14000000000000001</v>
      </c>
      <c r="I682" s="45">
        <v>11.1</v>
      </c>
      <c r="J682" s="45">
        <v>-54.8</v>
      </c>
    </row>
    <row r="683" spans="4:10">
      <c r="D683" s="28">
        <v>41668</v>
      </c>
      <c r="E683" s="35" t="s">
        <v>368</v>
      </c>
      <c r="F683" s="45">
        <v>-5.0999999999999996</v>
      </c>
      <c r="G683" s="45">
        <v>0.06</v>
      </c>
      <c r="H683" s="45">
        <v>0.26</v>
      </c>
      <c r="I683" s="45">
        <v>19.7</v>
      </c>
      <c r="J683" s="45">
        <v>-43</v>
      </c>
    </row>
    <row r="684" spans="4:10">
      <c r="D684" s="28">
        <v>41668</v>
      </c>
      <c r="E684" s="35" t="s">
        <v>369</v>
      </c>
      <c r="F684" s="45">
        <v>-0.8</v>
      </c>
      <c r="G684" s="45">
        <v>7.0000000000000007E-2</v>
      </c>
      <c r="H684" s="45">
        <v>0.36</v>
      </c>
      <c r="I684" s="45">
        <v>26.5</v>
      </c>
      <c r="J684" s="45">
        <v>-29.3</v>
      </c>
    </row>
    <row r="685" spans="4:10">
      <c r="D685" s="28">
        <v>41668</v>
      </c>
      <c r="E685" s="35" t="s">
        <v>370</v>
      </c>
      <c r="F685" s="45">
        <v>-0.6</v>
      </c>
      <c r="G685" s="45">
        <v>7.0000000000000007E-2</v>
      </c>
      <c r="H685" s="45">
        <v>0.41</v>
      </c>
      <c r="I685" s="45">
        <v>30.7</v>
      </c>
      <c r="J685" s="45">
        <v>-13.8</v>
      </c>
    </row>
    <row r="686" spans="4:10">
      <c r="D686" s="28">
        <v>41668</v>
      </c>
      <c r="E686" s="35" t="s">
        <v>371</v>
      </c>
      <c r="F686" s="45">
        <v>-0.1</v>
      </c>
      <c r="G686" s="45">
        <v>0.06</v>
      </c>
      <c r="H686" s="45">
        <v>0.44</v>
      </c>
      <c r="I686" s="45">
        <v>31.8</v>
      </c>
      <c r="J686" s="45">
        <v>2.9</v>
      </c>
    </row>
    <row r="687" spans="4:10">
      <c r="D687" s="28">
        <v>41668</v>
      </c>
      <c r="E687" s="35" t="s">
        <v>372</v>
      </c>
      <c r="F687" s="45">
        <v>0</v>
      </c>
      <c r="G687" s="45">
        <v>0.06</v>
      </c>
      <c r="H687" s="45">
        <v>0.41</v>
      </c>
      <c r="I687" s="45">
        <v>29.6</v>
      </c>
      <c r="J687" s="45">
        <v>19.3</v>
      </c>
    </row>
    <row r="688" spans="4:10">
      <c r="D688" s="28">
        <v>41668</v>
      </c>
      <c r="E688" s="35" t="s">
        <v>373</v>
      </c>
      <c r="F688" s="45">
        <v>-0.8</v>
      </c>
      <c r="G688" s="45">
        <v>0.06</v>
      </c>
      <c r="H688" s="45">
        <v>0.32</v>
      </c>
      <c r="I688" s="45">
        <v>24.5</v>
      </c>
      <c r="J688" s="45">
        <v>34.200000000000003</v>
      </c>
    </row>
    <row r="689" spans="4:10">
      <c r="D689" s="28">
        <v>41668</v>
      </c>
      <c r="E689" s="35" t="s">
        <v>374</v>
      </c>
      <c r="F689" s="45">
        <v>-1.2</v>
      </c>
      <c r="G689" s="45">
        <v>0.06</v>
      </c>
      <c r="H689" s="45">
        <v>0.21</v>
      </c>
      <c r="I689" s="45">
        <v>17</v>
      </c>
      <c r="J689" s="45">
        <v>47.2</v>
      </c>
    </row>
    <row r="690" spans="4:10">
      <c r="D690" s="28">
        <v>41668</v>
      </c>
      <c r="E690" s="35" t="s">
        <v>375</v>
      </c>
      <c r="F690" s="45">
        <v>-1.9</v>
      </c>
      <c r="G690" s="45">
        <v>7.0000000000000007E-2</v>
      </c>
      <c r="H690" s="45">
        <v>0.09</v>
      </c>
      <c r="I690" s="45">
        <v>7.8</v>
      </c>
      <c r="J690" s="45">
        <v>58.4</v>
      </c>
    </row>
    <row r="691" spans="4:10">
      <c r="D691" s="28">
        <v>41668</v>
      </c>
      <c r="E691" s="35" t="s">
        <v>376</v>
      </c>
      <c r="F691" s="45">
        <v>-3.1</v>
      </c>
      <c r="G691" s="45">
        <v>0</v>
      </c>
      <c r="H691" s="45">
        <v>0</v>
      </c>
      <c r="I691" s="45">
        <v>0</v>
      </c>
      <c r="J691" s="45">
        <v>0</v>
      </c>
    </row>
    <row r="692" spans="4:10">
      <c r="D692" s="28">
        <v>41668</v>
      </c>
      <c r="E692" s="35" t="s">
        <v>377</v>
      </c>
      <c r="F692" s="45">
        <v>-4.8</v>
      </c>
      <c r="G692" s="45">
        <v>0</v>
      </c>
      <c r="H692" s="45">
        <v>0</v>
      </c>
      <c r="I692" s="45">
        <v>0</v>
      </c>
      <c r="J692" s="45">
        <v>0</v>
      </c>
    </row>
    <row r="693" spans="4:10">
      <c r="D693" s="28">
        <v>41668</v>
      </c>
      <c r="E693" s="35" t="s">
        <v>378</v>
      </c>
      <c r="F693" s="45">
        <v>-6.2</v>
      </c>
      <c r="G693" s="45">
        <v>0</v>
      </c>
      <c r="H693" s="45">
        <v>0</v>
      </c>
      <c r="I693" s="45">
        <v>0</v>
      </c>
      <c r="J693" s="45">
        <v>0</v>
      </c>
    </row>
    <row r="694" spans="4:10">
      <c r="D694" s="28">
        <v>41668</v>
      </c>
      <c r="E694" s="35" t="s">
        <v>379</v>
      </c>
      <c r="F694" s="45">
        <v>-6.6</v>
      </c>
      <c r="G694" s="45">
        <v>0</v>
      </c>
      <c r="H694" s="45">
        <v>0</v>
      </c>
      <c r="I694" s="45">
        <v>0</v>
      </c>
      <c r="J694" s="45">
        <v>0</v>
      </c>
    </row>
    <row r="695" spans="4:10">
      <c r="D695" s="28">
        <v>41668</v>
      </c>
      <c r="E695" s="35" t="s">
        <v>380</v>
      </c>
      <c r="F695" s="45">
        <v>-5.9</v>
      </c>
      <c r="G695" s="45">
        <v>0</v>
      </c>
      <c r="H695" s="45">
        <v>0</v>
      </c>
      <c r="I695" s="45">
        <v>0</v>
      </c>
      <c r="J695" s="45">
        <v>0</v>
      </c>
    </row>
    <row r="696" spans="4:10">
      <c r="D696" s="28">
        <v>41668</v>
      </c>
      <c r="E696" s="35" t="s">
        <v>381</v>
      </c>
      <c r="F696" s="45">
        <v>-7.1</v>
      </c>
      <c r="G696" s="45">
        <v>0</v>
      </c>
      <c r="H696" s="45">
        <v>0</v>
      </c>
      <c r="I696" s="45">
        <v>0</v>
      </c>
      <c r="J696" s="45">
        <v>0</v>
      </c>
    </row>
    <row r="697" spans="4:10">
      <c r="D697" s="28">
        <v>41668</v>
      </c>
      <c r="E697" s="35" t="s">
        <v>382</v>
      </c>
      <c r="F697" s="45">
        <v>-8.1999999999999993</v>
      </c>
      <c r="G697" s="45">
        <v>0</v>
      </c>
      <c r="H697" s="45">
        <v>0</v>
      </c>
      <c r="I697" s="45">
        <v>0</v>
      </c>
      <c r="J697" s="45">
        <v>0</v>
      </c>
    </row>
    <row r="698" spans="4:10">
      <c r="D698" s="28">
        <v>41668</v>
      </c>
      <c r="E698" s="35" t="s">
        <v>383</v>
      </c>
      <c r="F698" s="45">
        <v>-9</v>
      </c>
      <c r="G698" s="45">
        <v>0</v>
      </c>
      <c r="H698" s="45">
        <v>0</v>
      </c>
      <c r="I698" s="45">
        <v>0</v>
      </c>
      <c r="J698" s="45">
        <v>0</v>
      </c>
    </row>
    <row r="699" spans="4:10">
      <c r="D699" s="28">
        <v>41669</v>
      </c>
      <c r="E699" s="35" t="s">
        <v>360</v>
      </c>
      <c r="F699" s="45">
        <v>-8.5</v>
      </c>
      <c r="G699" s="45">
        <v>0</v>
      </c>
      <c r="H699" s="45">
        <v>0</v>
      </c>
      <c r="I699" s="45">
        <v>0</v>
      </c>
      <c r="J699" s="45">
        <v>0</v>
      </c>
    </row>
    <row r="700" spans="4:10">
      <c r="D700" s="28">
        <v>41669</v>
      </c>
      <c r="E700" s="35" t="s">
        <v>361</v>
      </c>
      <c r="F700" s="45">
        <v>-7.5</v>
      </c>
      <c r="G700" s="45">
        <v>0</v>
      </c>
      <c r="H700" s="45">
        <v>0</v>
      </c>
      <c r="I700" s="45">
        <v>0</v>
      </c>
      <c r="J700" s="45">
        <v>0</v>
      </c>
    </row>
    <row r="701" spans="4:10">
      <c r="D701" s="28">
        <v>41669</v>
      </c>
      <c r="E701" s="35" t="s">
        <v>362</v>
      </c>
      <c r="F701" s="45">
        <v>-5.8</v>
      </c>
      <c r="G701" s="45">
        <v>0</v>
      </c>
      <c r="H701" s="45">
        <v>0</v>
      </c>
      <c r="I701" s="45">
        <v>0</v>
      </c>
      <c r="J701" s="45">
        <v>0</v>
      </c>
    </row>
    <row r="702" spans="4:10">
      <c r="D702" s="28">
        <v>41669</v>
      </c>
      <c r="E702" s="35" t="s">
        <v>363</v>
      </c>
      <c r="F702" s="45">
        <v>-4.8</v>
      </c>
      <c r="G702" s="45">
        <v>0</v>
      </c>
      <c r="H702" s="45">
        <v>0</v>
      </c>
      <c r="I702" s="45">
        <v>0</v>
      </c>
      <c r="J702" s="45">
        <v>0</v>
      </c>
    </row>
    <row r="703" spans="4:10">
      <c r="D703" s="28">
        <v>41669</v>
      </c>
      <c r="E703" s="35" t="s">
        <v>364</v>
      </c>
      <c r="F703" s="45">
        <v>-6.6</v>
      </c>
      <c r="G703" s="45">
        <v>0</v>
      </c>
      <c r="H703" s="45">
        <v>0</v>
      </c>
      <c r="I703" s="45">
        <v>0</v>
      </c>
      <c r="J703" s="45">
        <v>0</v>
      </c>
    </row>
    <row r="704" spans="4:10">
      <c r="D704" s="28">
        <v>41669</v>
      </c>
      <c r="E704" s="35" t="s">
        <v>365</v>
      </c>
      <c r="F704" s="45">
        <v>-6.2</v>
      </c>
      <c r="G704" s="45">
        <v>0</v>
      </c>
      <c r="H704" s="45">
        <v>0</v>
      </c>
      <c r="I704" s="45">
        <v>0</v>
      </c>
      <c r="J704" s="45">
        <v>0</v>
      </c>
    </row>
    <row r="705" spans="4:10">
      <c r="D705" s="28">
        <v>41669</v>
      </c>
      <c r="E705" s="35" t="s">
        <v>366</v>
      </c>
      <c r="F705" s="45">
        <v>-4.7</v>
      </c>
      <c r="G705" s="45">
        <v>0.01</v>
      </c>
      <c r="H705" s="45">
        <v>0.02</v>
      </c>
      <c r="I705" s="45">
        <v>1.3</v>
      </c>
      <c r="J705" s="45">
        <v>-65.3</v>
      </c>
    </row>
    <row r="706" spans="4:10">
      <c r="D706" s="28">
        <v>41669</v>
      </c>
      <c r="E706" s="35" t="s">
        <v>367</v>
      </c>
      <c r="F706" s="45">
        <v>-4.0999999999999996</v>
      </c>
      <c r="G706" s="45">
        <v>7.0000000000000007E-2</v>
      </c>
      <c r="H706" s="45">
        <v>0.14000000000000001</v>
      </c>
      <c r="I706" s="45">
        <v>11.3</v>
      </c>
      <c r="J706" s="45">
        <v>-55</v>
      </c>
    </row>
    <row r="707" spans="4:10">
      <c r="D707" s="28">
        <v>41669</v>
      </c>
      <c r="E707" s="35" t="s">
        <v>368</v>
      </c>
      <c r="F707" s="45">
        <v>-3.4</v>
      </c>
      <c r="G707" s="45">
        <v>0.05</v>
      </c>
      <c r="H707" s="45">
        <v>0.24</v>
      </c>
      <c r="I707" s="45">
        <v>20</v>
      </c>
      <c r="J707" s="45">
        <v>-43.2</v>
      </c>
    </row>
    <row r="708" spans="4:10">
      <c r="D708" s="28">
        <v>41669</v>
      </c>
      <c r="E708" s="35" t="s">
        <v>369</v>
      </c>
      <c r="F708" s="45">
        <v>-3.5</v>
      </c>
      <c r="G708" s="45">
        <v>0.05</v>
      </c>
      <c r="H708" s="45">
        <v>0.35</v>
      </c>
      <c r="I708" s="45">
        <v>26.8</v>
      </c>
      <c r="J708" s="45">
        <v>-29.5</v>
      </c>
    </row>
    <row r="709" spans="4:10">
      <c r="D709" s="28">
        <v>41669</v>
      </c>
      <c r="E709" s="35" t="s">
        <v>370</v>
      </c>
      <c r="F709" s="45">
        <v>-3.1</v>
      </c>
      <c r="G709" s="45">
        <v>0.08</v>
      </c>
      <c r="H709" s="45">
        <v>0.46</v>
      </c>
      <c r="I709" s="45">
        <v>31</v>
      </c>
      <c r="J709" s="45">
        <v>-13.9</v>
      </c>
    </row>
    <row r="710" spans="4:10">
      <c r="D710" s="28">
        <v>41669</v>
      </c>
      <c r="E710" s="35" t="s">
        <v>371</v>
      </c>
      <c r="F710" s="45">
        <v>-2.9</v>
      </c>
      <c r="G710" s="45">
        <v>0.15</v>
      </c>
      <c r="H710" s="45">
        <v>0.56999999999999995</v>
      </c>
      <c r="I710" s="45">
        <v>32.1</v>
      </c>
      <c r="J710" s="45">
        <v>2.8</v>
      </c>
    </row>
    <row r="711" spans="4:10">
      <c r="D711" s="28">
        <v>41669</v>
      </c>
      <c r="E711" s="35" t="s">
        <v>372</v>
      </c>
      <c r="F711" s="45">
        <v>-2.4</v>
      </c>
      <c r="G711" s="45">
        <v>0.76</v>
      </c>
      <c r="H711" s="45">
        <v>0.7</v>
      </c>
      <c r="I711" s="45">
        <v>29.9</v>
      </c>
      <c r="J711" s="45">
        <v>19.3</v>
      </c>
    </row>
    <row r="712" spans="4:10">
      <c r="D712" s="28">
        <v>41669</v>
      </c>
      <c r="E712" s="35" t="s">
        <v>373</v>
      </c>
      <c r="F712" s="45">
        <v>-3.6</v>
      </c>
      <c r="G712" s="45">
        <v>0.08</v>
      </c>
      <c r="H712" s="45">
        <v>0.36</v>
      </c>
      <c r="I712" s="45">
        <v>24.7</v>
      </c>
      <c r="J712" s="45">
        <v>34.299999999999997</v>
      </c>
    </row>
    <row r="713" spans="4:10">
      <c r="D713" s="28">
        <v>41669</v>
      </c>
      <c r="E713" s="35" t="s">
        <v>374</v>
      </c>
      <c r="F713" s="45">
        <v>-5.5</v>
      </c>
      <c r="G713" s="45">
        <v>0.09</v>
      </c>
      <c r="H713" s="45">
        <v>0.23</v>
      </c>
      <c r="I713" s="45">
        <v>17.2</v>
      </c>
      <c r="J713" s="45">
        <v>47.4</v>
      </c>
    </row>
    <row r="714" spans="4:10">
      <c r="D714" s="28">
        <v>41669</v>
      </c>
      <c r="E714" s="35" t="s">
        <v>375</v>
      </c>
      <c r="F714" s="45">
        <v>-4.7</v>
      </c>
      <c r="G714" s="45">
        <v>0.1</v>
      </c>
      <c r="H714" s="45">
        <v>0.11</v>
      </c>
      <c r="I714" s="45">
        <v>8</v>
      </c>
      <c r="J714" s="45">
        <v>58.6</v>
      </c>
    </row>
    <row r="715" spans="4:10">
      <c r="D715" s="28">
        <v>41669</v>
      </c>
      <c r="E715" s="35" t="s">
        <v>376</v>
      </c>
      <c r="F715" s="45">
        <v>-5.5</v>
      </c>
      <c r="G715" s="45">
        <v>0.01</v>
      </c>
      <c r="H715" s="45">
        <v>0.01</v>
      </c>
      <c r="I715" s="45">
        <v>0</v>
      </c>
      <c r="J715" s="45">
        <v>0</v>
      </c>
    </row>
    <row r="716" spans="4:10">
      <c r="D716" s="28">
        <v>41669</v>
      </c>
      <c r="E716" s="35" t="s">
        <v>377</v>
      </c>
      <c r="F716" s="45">
        <v>-5.7</v>
      </c>
      <c r="G716" s="45">
        <v>0</v>
      </c>
      <c r="H716" s="45">
        <v>0</v>
      </c>
      <c r="I716" s="45">
        <v>0</v>
      </c>
      <c r="J716" s="45">
        <v>0</v>
      </c>
    </row>
    <row r="717" spans="4:10">
      <c r="D717" s="28">
        <v>41669</v>
      </c>
      <c r="E717" s="35" t="s">
        <v>378</v>
      </c>
      <c r="F717" s="45">
        <v>-5.8</v>
      </c>
      <c r="G717" s="45">
        <v>0</v>
      </c>
      <c r="H717" s="45">
        <v>0</v>
      </c>
      <c r="I717" s="45">
        <v>0</v>
      </c>
      <c r="J717" s="45">
        <v>0</v>
      </c>
    </row>
    <row r="718" spans="4:10">
      <c r="D718" s="28">
        <v>41669</v>
      </c>
      <c r="E718" s="35" t="s">
        <v>379</v>
      </c>
      <c r="F718" s="45">
        <v>-6.1</v>
      </c>
      <c r="G718" s="45">
        <v>0</v>
      </c>
      <c r="H718" s="45">
        <v>0</v>
      </c>
      <c r="I718" s="45">
        <v>0</v>
      </c>
      <c r="J718" s="45">
        <v>0</v>
      </c>
    </row>
    <row r="719" spans="4:10">
      <c r="D719" s="28">
        <v>41669</v>
      </c>
      <c r="E719" s="35" t="s">
        <v>380</v>
      </c>
      <c r="F719" s="45">
        <v>-7.4</v>
      </c>
      <c r="G719" s="45">
        <v>0</v>
      </c>
      <c r="H719" s="45">
        <v>0</v>
      </c>
      <c r="I719" s="45">
        <v>0</v>
      </c>
      <c r="J719" s="45">
        <v>0</v>
      </c>
    </row>
    <row r="720" spans="4:10">
      <c r="D720" s="28">
        <v>41669</v>
      </c>
      <c r="E720" s="35" t="s">
        <v>381</v>
      </c>
      <c r="F720" s="45">
        <v>-7.1</v>
      </c>
      <c r="G720" s="45">
        <v>0</v>
      </c>
      <c r="H720" s="45">
        <v>0</v>
      </c>
      <c r="I720" s="45">
        <v>0</v>
      </c>
      <c r="J720" s="45">
        <v>0</v>
      </c>
    </row>
    <row r="721" spans="4:10">
      <c r="D721" s="28">
        <v>41669</v>
      </c>
      <c r="E721" s="35" t="s">
        <v>382</v>
      </c>
      <c r="F721" s="45">
        <v>-6.8</v>
      </c>
      <c r="G721" s="45">
        <v>0</v>
      </c>
      <c r="H721" s="45">
        <v>0</v>
      </c>
      <c r="I721" s="45">
        <v>0</v>
      </c>
      <c r="J721" s="45">
        <v>0</v>
      </c>
    </row>
    <row r="722" spans="4:10">
      <c r="D722" s="28">
        <v>41669</v>
      </c>
      <c r="E722" s="35" t="s">
        <v>383</v>
      </c>
      <c r="F722" s="45">
        <v>-7.3</v>
      </c>
      <c r="G722" s="45">
        <v>0</v>
      </c>
      <c r="H722" s="45">
        <v>0</v>
      </c>
      <c r="I722" s="45">
        <v>0</v>
      </c>
      <c r="J722" s="45">
        <v>0</v>
      </c>
    </row>
    <row r="723" spans="4:10">
      <c r="D723" s="28">
        <v>41670</v>
      </c>
      <c r="E723" s="35" t="s">
        <v>360</v>
      </c>
      <c r="F723" s="45">
        <v>-7.5</v>
      </c>
      <c r="G723" s="45">
        <v>0</v>
      </c>
      <c r="H723" s="45">
        <v>0</v>
      </c>
      <c r="I723" s="45">
        <v>0</v>
      </c>
      <c r="J723" s="45">
        <v>0</v>
      </c>
    </row>
    <row r="724" spans="4:10">
      <c r="D724" s="28">
        <v>41670</v>
      </c>
      <c r="E724" s="35" t="s">
        <v>361</v>
      </c>
      <c r="F724" s="45">
        <v>-7.3</v>
      </c>
      <c r="G724" s="45">
        <v>0</v>
      </c>
      <c r="H724" s="45">
        <v>0</v>
      </c>
      <c r="I724" s="45">
        <v>0</v>
      </c>
      <c r="J724" s="45">
        <v>0</v>
      </c>
    </row>
    <row r="725" spans="4:10">
      <c r="D725" s="28">
        <v>41670</v>
      </c>
      <c r="E725" s="35" t="s">
        <v>362</v>
      </c>
      <c r="F725" s="45">
        <v>-7.1</v>
      </c>
      <c r="G725" s="45">
        <v>0</v>
      </c>
      <c r="H725" s="45">
        <v>0</v>
      </c>
      <c r="I725" s="45">
        <v>0</v>
      </c>
      <c r="J725" s="45">
        <v>0</v>
      </c>
    </row>
    <row r="726" spans="4:10">
      <c r="D726" s="28">
        <v>41670</v>
      </c>
      <c r="E726" s="35" t="s">
        <v>363</v>
      </c>
      <c r="F726" s="45">
        <v>-7.4</v>
      </c>
      <c r="G726" s="45">
        <v>0</v>
      </c>
      <c r="H726" s="45">
        <v>0</v>
      </c>
      <c r="I726" s="45">
        <v>0</v>
      </c>
      <c r="J726" s="45">
        <v>0</v>
      </c>
    </row>
    <row r="727" spans="4:10">
      <c r="D727" s="28">
        <v>41670</v>
      </c>
      <c r="E727" s="35" t="s">
        <v>364</v>
      </c>
      <c r="F727" s="45">
        <v>-7.1</v>
      </c>
      <c r="G727" s="45">
        <v>0</v>
      </c>
      <c r="H727" s="45">
        <v>0</v>
      </c>
      <c r="I727" s="45">
        <v>0</v>
      </c>
      <c r="J727" s="45">
        <v>0</v>
      </c>
    </row>
    <row r="728" spans="4:10">
      <c r="D728" s="28">
        <v>41670</v>
      </c>
      <c r="E728" s="35" t="s">
        <v>365</v>
      </c>
      <c r="F728" s="45">
        <v>-7.2</v>
      </c>
      <c r="G728" s="45">
        <v>0</v>
      </c>
      <c r="H728" s="45">
        <v>0</v>
      </c>
      <c r="I728" s="45">
        <v>0</v>
      </c>
      <c r="J728" s="45">
        <v>0</v>
      </c>
    </row>
    <row r="729" spans="4:10">
      <c r="D729" s="28">
        <v>41670</v>
      </c>
      <c r="E729" s="35" t="s">
        <v>366</v>
      </c>
      <c r="F729" s="45">
        <v>-6.4</v>
      </c>
      <c r="G729" s="45">
        <v>0.04</v>
      </c>
      <c r="H729" s="45">
        <v>0.03</v>
      </c>
      <c r="I729" s="45">
        <v>1.5</v>
      </c>
      <c r="J729" s="45">
        <v>-65.5</v>
      </c>
    </row>
    <row r="730" spans="4:10">
      <c r="D730" s="28">
        <v>41670</v>
      </c>
      <c r="E730" s="35" t="s">
        <v>367</v>
      </c>
      <c r="F730" s="45">
        <v>-5.9</v>
      </c>
      <c r="G730" s="45">
        <v>7.0000000000000007E-2</v>
      </c>
      <c r="H730" s="45">
        <v>0.14000000000000001</v>
      </c>
      <c r="I730" s="45">
        <v>11.5</v>
      </c>
      <c r="J730" s="45">
        <v>-55.2</v>
      </c>
    </row>
    <row r="731" spans="4:10">
      <c r="D731" s="28">
        <v>41670</v>
      </c>
      <c r="E731" s="35" t="s">
        <v>368</v>
      </c>
      <c r="F731" s="45">
        <v>-4.8</v>
      </c>
      <c r="G731" s="45">
        <v>0.04</v>
      </c>
      <c r="H731" s="45">
        <v>0.23</v>
      </c>
      <c r="I731" s="45">
        <v>20.2</v>
      </c>
      <c r="J731" s="45">
        <v>-43.4</v>
      </c>
    </row>
    <row r="732" spans="4:10">
      <c r="D732" s="28">
        <v>41670</v>
      </c>
      <c r="E732" s="35" t="s">
        <v>369</v>
      </c>
      <c r="F732" s="45">
        <v>-4.2</v>
      </c>
      <c r="G732" s="45">
        <v>0.04</v>
      </c>
      <c r="H732" s="45">
        <v>0.27</v>
      </c>
      <c r="I732" s="45">
        <v>27</v>
      </c>
      <c r="J732" s="45">
        <v>-29.6</v>
      </c>
    </row>
    <row r="733" spans="4:10">
      <c r="D733" s="28">
        <v>41670</v>
      </c>
      <c r="E733" s="35" t="s">
        <v>370</v>
      </c>
      <c r="F733" s="45">
        <v>-2.8</v>
      </c>
      <c r="G733" s="45">
        <v>0.05</v>
      </c>
      <c r="H733" s="45">
        <v>0.38</v>
      </c>
      <c r="I733" s="45">
        <v>31.3</v>
      </c>
      <c r="J733" s="45">
        <v>-14</v>
      </c>
    </row>
    <row r="734" spans="4:10">
      <c r="D734" s="28">
        <v>41670</v>
      </c>
      <c r="E734" s="35" t="s">
        <v>371</v>
      </c>
      <c r="F734" s="45">
        <v>-2.9</v>
      </c>
      <c r="G734" s="45">
        <v>7.0000000000000007E-2</v>
      </c>
      <c r="H734" s="45">
        <v>0.44</v>
      </c>
      <c r="I734" s="45">
        <v>32.4</v>
      </c>
      <c r="J734" s="45">
        <v>2.8</v>
      </c>
    </row>
    <row r="735" spans="4:10">
      <c r="D735" s="28">
        <v>41670</v>
      </c>
      <c r="E735" s="35" t="s">
        <v>372</v>
      </c>
      <c r="F735" s="45">
        <v>-2.2000000000000002</v>
      </c>
      <c r="G735" s="45">
        <v>7.0000000000000007E-2</v>
      </c>
      <c r="H735" s="45">
        <v>0.41</v>
      </c>
      <c r="I735" s="45">
        <v>30.2</v>
      </c>
      <c r="J735" s="45">
        <v>19.399999999999999</v>
      </c>
    </row>
    <row r="736" spans="4:10">
      <c r="D736" s="28">
        <v>41670</v>
      </c>
      <c r="E736" s="35" t="s">
        <v>373</v>
      </c>
      <c r="F736" s="45">
        <v>-3.4</v>
      </c>
      <c r="G736" s="45">
        <v>0.05</v>
      </c>
      <c r="H736" s="45">
        <v>0.3</v>
      </c>
      <c r="I736" s="45">
        <v>25</v>
      </c>
      <c r="J736" s="45">
        <v>34.4</v>
      </c>
    </row>
    <row r="737" spans="4:10">
      <c r="D737" s="28">
        <v>41670</v>
      </c>
      <c r="E737" s="35" t="s">
        <v>374</v>
      </c>
      <c r="F737" s="45">
        <v>-3.1</v>
      </c>
      <c r="G737" s="45">
        <v>0.05</v>
      </c>
      <c r="H737" s="45">
        <v>0.2</v>
      </c>
      <c r="I737" s="45">
        <v>17.399999999999999</v>
      </c>
      <c r="J737" s="45">
        <v>47.5</v>
      </c>
    </row>
    <row r="738" spans="4:10">
      <c r="D738" s="28">
        <v>41670</v>
      </c>
      <c r="E738" s="35" t="s">
        <v>375</v>
      </c>
      <c r="F738" s="45">
        <v>-2.9</v>
      </c>
      <c r="G738" s="45">
        <v>7.0000000000000007E-2</v>
      </c>
      <c r="H738" s="45">
        <v>0.1</v>
      </c>
      <c r="I738" s="45">
        <v>8.3000000000000007</v>
      </c>
      <c r="J738" s="45">
        <v>58.8</v>
      </c>
    </row>
    <row r="739" spans="4:10">
      <c r="D739" s="28">
        <v>41670</v>
      </c>
      <c r="E739" s="35" t="s">
        <v>376</v>
      </c>
      <c r="F739" s="45">
        <v>-2.8</v>
      </c>
      <c r="G739" s="45">
        <v>0.01</v>
      </c>
      <c r="H739" s="45">
        <v>0.01</v>
      </c>
      <c r="I739" s="45">
        <v>0</v>
      </c>
      <c r="J739" s="45">
        <v>0</v>
      </c>
    </row>
    <row r="740" spans="4:10">
      <c r="D740" s="28">
        <v>41670</v>
      </c>
      <c r="E740" s="35" t="s">
        <v>377</v>
      </c>
      <c r="F740" s="45">
        <v>-2.9</v>
      </c>
      <c r="G740" s="45">
        <v>0</v>
      </c>
      <c r="H740" s="45">
        <v>0</v>
      </c>
      <c r="I740" s="45">
        <v>0</v>
      </c>
      <c r="J740" s="45">
        <v>0</v>
      </c>
    </row>
    <row r="741" spans="4:10">
      <c r="D741" s="28">
        <v>41670</v>
      </c>
      <c r="E741" s="35" t="s">
        <v>378</v>
      </c>
      <c r="F741" s="45">
        <v>-2.9</v>
      </c>
      <c r="G741" s="45">
        <v>0</v>
      </c>
      <c r="H741" s="45">
        <v>0</v>
      </c>
      <c r="I741" s="45">
        <v>0</v>
      </c>
      <c r="J741" s="45">
        <v>0</v>
      </c>
    </row>
    <row r="742" spans="4:10">
      <c r="D742" s="28">
        <v>41670</v>
      </c>
      <c r="E742" s="35" t="s">
        <v>379</v>
      </c>
      <c r="F742" s="45">
        <v>-2.9</v>
      </c>
      <c r="G742" s="45">
        <v>0</v>
      </c>
      <c r="H742" s="45">
        <v>0</v>
      </c>
      <c r="I742" s="45">
        <v>0</v>
      </c>
      <c r="J742" s="45">
        <v>0</v>
      </c>
    </row>
    <row r="743" spans="4:10">
      <c r="D743" s="28">
        <v>41670</v>
      </c>
      <c r="E743" s="35" t="s">
        <v>380</v>
      </c>
      <c r="F743" s="45">
        <v>-2.7</v>
      </c>
      <c r="G743" s="45">
        <v>0</v>
      </c>
      <c r="H743" s="45">
        <v>0</v>
      </c>
      <c r="I743" s="45">
        <v>0</v>
      </c>
      <c r="J743" s="45">
        <v>0</v>
      </c>
    </row>
    <row r="744" spans="4:10">
      <c r="D744" s="28">
        <v>41670</v>
      </c>
      <c r="E744" s="35" t="s">
        <v>381</v>
      </c>
      <c r="F744" s="45">
        <v>-2.9</v>
      </c>
      <c r="G744" s="45">
        <v>0</v>
      </c>
      <c r="H744" s="45">
        <v>0</v>
      </c>
      <c r="I744" s="45">
        <v>0</v>
      </c>
      <c r="J744" s="45">
        <v>0</v>
      </c>
    </row>
    <row r="745" spans="4:10">
      <c r="D745" s="28">
        <v>41670</v>
      </c>
      <c r="E745" s="35" t="s">
        <v>382</v>
      </c>
      <c r="F745" s="45">
        <v>-3.3</v>
      </c>
      <c r="G745" s="45">
        <v>0</v>
      </c>
      <c r="H745" s="45">
        <v>0</v>
      </c>
      <c r="I745" s="45">
        <v>0</v>
      </c>
      <c r="J745" s="45">
        <v>0</v>
      </c>
    </row>
    <row r="746" spans="4:10">
      <c r="D746" s="28">
        <v>41670</v>
      </c>
      <c r="E746" s="35" t="s">
        <v>383</v>
      </c>
      <c r="F746" s="45">
        <v>-3.2</v>
      </c>
      <c r="G746" s="45">
        <v>0</v>
      </c>
      <c r="H746" s="45">
        <v>0</v>
      </c>
      <c r="I746" s="45">
        <v>0</v>
      </c>
      <c r="J746" s="45">
        <v>0</v>
      </c>
    </row>
    <row r="747" spans="4:10">
      <c r="D747" s="28">
        <v>41671</v>
      </c>
      <c r="E747" s="35" t="s">
        <v>360</v>
      </c>
      <c r="F747" s="45">
        <v>-3</v>
      </c>
      <c r="G747" s="45">
        <v>0</v>
      </c>
      <c r="H747" s="45">
        <v>0</v>
      </c>
      <c r="I747" s="45">
        <v>0</v>
      </c>
      <c r="J747" s="45">
        <v>0</v>
      </c>
    </row>
    <row r="748" spans="4:10">
      <c r="D748" s="28">
        <v>41671</v>
      </c>
      <c r="E748" s="35" t="s">
        <v>361</v>
      </c>
      <c r="F748" s="45">
        <v>-3</v>
      </c>
      <c r="G748" s="45">
        <v>0</v>
      </c>
      <c r="H748" s="45">
        <v>0</v>
      </c>
      <c r="I748" s="45">
        <v>0</v>
      </c>
      <c r="J748" s="45">
        <v>0</v>
      </c>
    </row>
    <row r="749" spans="4:10">
      <c r="D749" s="28">
        <v>41671</v>
      </c>
      <c r="E749" s="35" t="s">
        <v>362</v>
      </c>
      <c r="F749" s="45">
        <v>-3.3</v>
      </c>
      <c r="G749" s="45">
        <v>0</v>
      </c>
      <c r="H749" s="45">
        <v>0</v>
      </c>
      <c r="I749" s="45">
        <v>0</v>
      </c>
      <c r="J749" s="45">
        <v>0</v>
      </c>
    </row>
    <row r="750" spans="4:10">
      <c r="D750" s="28">
        <v>41671</v>
      </c>
      <c r="E750" s="35" t="s">
        <v>363</v>
      </c>
      <c r="F750" s="45">
        <v>-3.6</v>
      </c>
      <c r="G750" s="45">
        <v>0</v>
      </c>
      <c r="H750" s="45">
        <v>0</v>
      </c>
      <c r="I750" s="45">
        <v>0</v>
      </c>
      <c r="J750" s="45">
        <v>0</v>
      </c>
    </row>
    <row r="751" spans="4:10">
      <c r="D751" s="28">
        <v>41671</v>
      </c>
      <c r="E751" s="35" t="s">
        <v>364</v>
      </c>
      <c r="F751" s="45">
        <v>-3.8</v>
      </c>
      <c r="G751" s="45">
        <v>0</v>
      </c>
      <c r="H751" s="45">
        <v>0</v>
      </c>
      <c r="I751" s="45">
        <v>0</v>
      </c>
      <c r="J751" s="45">
        <v>0</v>
      </c>
    </row>
    <row r="752" spans="4:10">
      <c r="D752" s="28">
        <v>41671</v>
      </c>
      <c r="E752" s="35" t="s">
        <v>365</v>
      </c>
      <c r="F752" s="45">
        <v>-4</v>
      </c>
      <c r="G752" s="45">
        <v>0</v>
      </c>
      <c r="H752" s="45">
        <v>0</v>
      </c>
      <c r="I752" s="45">
        <v>0</v>
      </c>
      <c r="J752" s="45">
        <v>0</v>
      </c>
    </row>
    <row r="753" spans="4:10">
      <c r="D753" s="28">
        <v>41671</v>
      </c>
      <c r="E753" s="35" t="s">
        <v>366</v>
      </c>
      <c r="F753" s="45">
        <v>-4.2</v>
      </c>
      <c r="G753" s="45">
        <v>0.04</v>
      </c>
      <c r="H753" s="45">
        <v>0.03</v>
      </c>
      <c r="I753" s="45">
        <v>1.7</v>
      </c>
      <c r="J753" s="45">
        <v>-65.8</v>
      </c>
    </row>
    <row r="754" spans="4:10">
      <c r="D754" s="28">
        <v>41671</v>
      </c>
      <c r="E754" s="35" t="s">
        <v>367</v>
      </c>
      <c r="F754" s="45">
        <v>-4.4000000000000004</v>
      </c>
      <c r="G754" s="45">
        <v>7.0000000000000007E-2</v>
      </c>
      <c r="H754" s="45">
        <v>0.14000000000000001</v>
      </c>
      <c r="I754" s="45">
        <v>11.7</v>
      </c>
      <c r="J754" s="45">
        <v>-55.4</v>
      </c>
    </row>
    <row r="755" spans="4:10">
      <c r="D755" s="28">
        <v>41671</v>
      </c>
      <c r="E755" s="35" t="s">
        <v>368</v>
      </c>
      <c r="F755" s="45">
        <v>-4.2</v>
      </c>
      <c r="G755" s="45">
        <v>0.06</v>
      </c>
      <c r="H755" s="45">
        <v>0.27</v>
      </c>
      <c r="I755" s="45">
        <v>20.399999999999999</v>
      </c>
      <c r="J755" s="45">
        <v>-43.6</v>
      </c>
    </row>
    <row r="756" spans="4:10">
      <c r="D756" s="28">
        <v>41671</v>
      </c>
      <c r="E756" s="35" t="s">
        <v>369</v>
      </c>
      <c r="F756" s="45">
        <v>-3.8</v>
      </c>
      <c r="G756" s="45">
        <v>0.06</v>
      </c>
      <c r="H756" s="45">
        <v>0.37</v>
      </c>
      <c r="I756" s="45">
        <v>27.2</v>
      </c>
      <c r="J756" s="45">
        <v>-29.8</v>
      </c>
    </row>
    <row r="757" spans="4:10">
      <c r="D757" s="28">
        <v>41671</v>
      </c>
      <c r="E757" s="35" t="s">
        <v>370</v>
      </c>
      <c r="F757" s="45">
        <v>-3.5</v>
      </c>
      <c r="G757" s="45">
        <v>0.06</v>
      </c>
      <c r="H757" s="45">
        <v>0.44</v>
      </c>
      <c r="I757" s="45">
        <v>31.5</v>
      </c>
      <c r="J757" s="45">
        <v>-14.1</v>
      </c>
    </row>
    <row r="758" spans="4:10">
      <c r="D758" s="28">
        <v>41671</v>
      </c>
      <c r="E758" s="35" t="s">
        <v>371</v>
      </c>
      <c r="F758" s="45">
        <v>-3</v>
      </c>
      <c r="G758" s="45">
        <v>0.06</v>
      </c>
      <c r="H758" s="45">
        <v>0.45</v>
      </c>
      <c r="I758" s="45">
        <v>32.700000000000003</v>
      </c>
      <c r="J758" s="45">
        <v>2.8</v>
      </c>
    </row>
    <row r="759" spans="4:10">
      <c r="D759" s="28">
        <v>41671</v>
      </c>
      <c r="E759" s="35" t="s">
        <v>372</v>
      </c>
      <c r="F759" s="45">
        <v>-2.8</v>
      </c>
      <c r="G759" s="45">
        <v>7.0000000000000007E-2</v>
      </c>
      <c r="H759" s="45">
        <v>0.42</v>
      </c>
      <c r="I759" s="45">
        <v>30.5</v>
      </c>
      <c r="J759" s="45">
        <v>19.399999999999999</v>
      </c>
    </row>
    <row r="760" spans="4:10">
      <c r="D760" s="28">
        <v>41671</v>
      </c>
      <c r="E760" s="35" t="s">
        <v>373</v>
      </c>
      <c r="F760" s="45">
        <v>-2.8</v>
      </c>
      <c r="G760" s="45">
        <v>0.05</v>
      </c>
      <c r="H760" s="45">
        <v>0.3</v>
      </c>
      <c r="I760" s="45">
        <v>25.2</v>
      </c>
      <c r="J760" s="45">
        <v>34.5</v>
      </c>
    </row>
    <row r="761" spans="4:10">
      <c r="D761" s="28">
        <v>41671</v>
      </c>
      <c r="E761" s="35" t="s">
        <v>374</v>
      </c>
      <c r="F761" s="45">
        <v>-2.6</v>
      </c>
      <c r="G761" s="45">
        <v>0.03</v>
      </c>
      <c r="H761" s="45">
        <v>0.17</v>
      </c>
      <c r="I761" s="45">
        <v>17.7</v>
      </c>
      <c r="J761" s="45">
        <v>47.6</v>
      </c>
    </row>
    <row r="762" spans="4:10">
      <c r="D762" s="28">
        <v>41671</v>
      </c>
      <c r="E762" s="35" t="s">
        <v>375</v>
      </c>
      <c r="F762" s="45">
        <v>-2.6</v>
      </c>
      <c r="G762" s="45">
        <v>0.03</v>
      </c>
      <c r="H762" s="45">
        <v>0.08</v>
      </c>
      <c r="I762" s="45">
        <v>8.5</v>
      </c>
      <c r="J762" s="45">
        <v>58.9</v>
      </c>
    </row>
    <row r="763" spans="4:10">
      <c r="D763" s="28">
        <v>41671</v>
      </c>
      <c r="E763" s="35" t="s">
        <v>376</v>
      </c>
      <c r="F763" s="45">
        <v>-2.7</v>
      </c>
      <c r="G763" s="45">
        <v>0</v>
      </c>
      <c r="H763" s="45">
        <v>0</v>
      </c>
      <c r="I763" s="45">
        <v>0</v>
      </c>
      <c r="J763" s="45">
        <v>0</v>
      </c>
    </row>
    <row r="764" spans="4:10">
      <c r="D764" s="28">
        <v>41671</v>
      </c>
      <c r="E764" s="35" t="s">
        <v>377</v>
      </c>
      <c r="F764" s="45">
        <v>-3.6</v>
      </c>
      <c r="G764" s="45">
        <v>0</v>
      </c>
      <c r="H764" s="45">
        <v>0</v>
      </c>
      <c r="I764" s="45">
        <v>0</v>
      </c>
      <c r="J764" s="45">
        <v>0</v>
      </c>
    </row>
    <row r="765" spans="4:10">
      <c r="D765" s="28">
        <v>41671</v>
      </c>
      <c r="E765" s="35" t="s">
        <v>378</v>
      </c>
      <c r="F765" s="45">
        <v>-4.0999999999999996</v>
      </c>
      <c r="G765" s="45">
        <v>0</v>
      </c>
      <c r="H765" s="45">
        <v>0</v>
      </c>
      <c r="I765" s="45">
        <v>0</v>
      </c>
      <c r="J765" s="45">
        <v>0</v>
      </c>
    </row>
    <row r="766" spans="4:10">
      <c r="D766" s="28">
        <v>41671</v>
      </c>
      <c r="E766" s="35" t="s">
        <v>379</v>
      </c>
      <c r="F766" s="45">
        <v>-3.5</v>
      </c>
      <c r="G766" s="45">
        <v>0</v>
      </c>
      <c r="H766" s="45">
        <v>0</v>
      </c>
      <c r="I766" s="45">
        <v>0</v>
      </c>
      <c r="J766" s="45">
        <v>0</v>
      </c>
    </row>
    <row r="767" spans="4:10">
      <c r="D767" s="28">
        <v>41671</v>
      </c>
      <c r="E767" s="35" t="s">
        <v>380</v>
      </c>
      <c r="F767" s="45">
        <v>-3.5</v>
      </c>
      <c r="G767" s="45">
        <v>0</v>
      </c>
      <c r="H767" s="45">
        <v>0</v>
      </c>
      <c r="I767" s="45">
        <v>0</v>
      </c>
      <c r="J767" s="45">
        <v>0</v>
      </c>
    </row>
    <row r="768" spans="4:10">
      <c r="D768" s="28">
        <v>41671</v>
      </c>
      <c r="E768" s="35" t="s">
        <v>381</v>
      </c>
      <c r="F768" s="45">
        <v>-3.7</v>
      </c>
      <c r="G768" s="45">
        <v>0</v>
      </c>
      <c r="H768" s="45">
        <v>0</v>
      </c>
      <c r="I768" s="45">
        <v>0</v>
      </c>
      <c r="J768" s="45">
        <v>0</v>
      </c>
    </row>
    <row r="769" spans="4:10">
      <c r="D769" s="28">
        <v>41671</v>
      </c>
      <c r="E769" s="35" t="s">
        <v>382</v>
      </c>
      <c r="F769" s="45">
        <v>-4</v>
      </c>
      <c r="G769" s="45">
        <v>0</v>
      </c>
      <c r="H769" s="45">
        <v>0</v>
      </c>
      <c r="I769" s="45">
        <v>0</v>
      </c>
      <c r="J769" s="45">
        <v>0</v>
      </c>
    </row>
    <row r="770" spans="4:10">
      <c r="D770" s="28">
        <v>41671</v>
      </c>
      <c r="E770" s="35" t="s">
        <v>383</v>
      </c>
      <c r="F770" s="45">
        <v>-3.4</v>
      </c>
      <c r="G770" s="45">
        <v>0</v>
      </c>
      <c r="H770" s="45">
        <v>0</v>
      </c>
      <c r="I770" s="45">
        <v>0</v>
      </c>
      <c r="J770" s="45">
        <v>0</v>
      </c>
    </row>
    <row r="771" spans="4:10">
      <c r="D771" s="28">
        <v>41672</v>
      </c>
      <c r="E771" s="35" t="s">
        <v>360</v>
      </c>
      <c r="F771" s="45">
        <v>-3.4</v>
      </c>
      <c r="G771" s="45">
        <v>0</v>
      </c>
      <c r="H771" s="45">
        <v>0</v>
      </c>
      <c r="I771" s="45">
        <v>0</v>
      </c>
      <c r="J771" s="45">
        <v>0</v>
      </c>
    </row>
    <row r="772" spans="4:10">
      <c r="D772" s="28">
        <v>41672</v>
      </c>
      <c r="E772" s="35" t="s">
        <v>361</v>
      </c>
      <c r="F772" s="45">
        <v>-3.8</v>
      </c>
      <c r="G772" s="45">
        <v>0</v>
      </c>
      <c r="H772" s="45">
        <v>0</v>
      </c>
      <c r="I772" s="45">
        <v>0</v>
      </c>
      <c r="J772" s="45">
        <v>0</v>
      </c>
    </row>
    <row r="773" spans="4:10">
      <c r="D773" s="28">
        <v>41672</v>
      </c>
      <c r="E773" s="35" t="s">
        <v>362</v>
      </c>
      <c r="F773" s="45">
        <v>-4.4000000000000004</v>
      </c>
      <c r="G773" s="45">
        <v>0</v>
      </c>
      <c r="H773" s="45">
        <v>0</v>
      </c>
      <c r="I773" s="45">
        <v>0</v>
      </c>
      <c r="J773" s="45">
        <v>0</v>
      </c>
    </row>
    <row r="774" spans="4:10">
      <c r="D774" s="28">
        <v>41672</v>
      </c>
      <c r="E774" s="35" t="s">
        <v>363</v>
      </c>
      <c r="F774" s="45">
        <v>-4.0999999999999996</v>
      </c>
      <c r="G774" s="45">
        <v>0</v>
      </c>
      <c r="H774" s="45">
        <v>0</v>
      </c>
      <c r="I774" s="45">
        <v>0</v>
      </c>
      <c r="J774" s="45">
        <v>0</v>
      </c>
    </row>
    <row r="775" spans="4:10">
      <c r="D775" s="28">
        <v>41672</v>
      </c>
      <c r="E775" s="35" t="s">
        <v>364</v>
      </c>
      <c r="F775" s="45">
        <v>-4.3</v>
      </c>
      <c r="G775" s="45">
        <v>0</v>
      </c>
      <c r="H775" s="45">
        <v>0</v>
      </c>
      <c r="I775" s="45">
        <v>0</v>
      </c>
      <c r="J775" s="45">
        <v>0</v>
      </c>
    </row>
    <row r="776" spans="4:10">
      <c r="D776" s="28">
        <v>41672</v>
      </c>
      <c r="E776" s="35" t="s">
        <v>365</v>
      </c>
      <c r="F776" s="45">
        <v>-4</v>
      </c>
      <c r="G776" s="45">
        <v>0</v>
      </c>
      <c r="H776" s="45">
        <v>0</v>
      </c>
      <c r="I776" s="45">
        <v>0</v>
      </c>
      <c r="J776" s="45">
        <v>0</v>
      </c>
    </row>
    <row r="777" spans="4:10">
      <c r="D777" s="28">
        <v>41672</v>
      </c>
      <c r="E777" s="35" t="s">
        <v>366</v>
      </c>
      <c r="F777" s="45">
        <v>-4.2</v>
      </c>
      <c r="G777" s="45">
        <v>0.08</v>
      </c>
      <c r="H777" s="45">
        <v>0.04</v>
      </c>
      <c r="I777" s="45">
        <v>1.8</v>
      </c>
      <c r="J777" s="45">
        <v>-66</v>
      </c>
    </row>
    <row r="778" spans="4:10">
      <c r="D778" s="28">
        <v>41672</v>
      </c>
      <c r="E778" s="35" t="s">
        <v>367</v>
      </c>
      <c r="F778" s="45">
        <v>-3.5</v>
      </c>
      <c r="G778" s="45">
        <v>0.3</v>
      </c>
      <c r="H778" s="45">
        <v>0.22</v>
      </c>
      <c r="I778" s="45">
        <v>11.8</v>
      </c>
      <c r="J778" s="45">
        <v>-55.6</v>
      </c>
    </row>
    <row r="779" spans="4:10">
      <c r="D779" s="28">
        <v>41672</v>
      </c>
      <c r="E779" s="35" t="s">
        <v>368</v>
      </c>
      <c r="F779" s="45">
        <v>-1.9</v>
      </c>
      <c r="G779" s="45">
        <v>1.62</v>
      </c>
      <c r="H779" s="45">
        <v>0.4</v>
      </c>
      <c r="I779" s="45">
        <v>20.6</v>
      </c>
      <c r="J779" s="45">
        <v>-43.8</v>
      </c>
    </row>
    <row r="780" spans="4:10">
      <c r="D780" s="28">
        <v>41672</v>
      </c>
      <c r="E780" s="35" t="s">
        <v>369</v>
      </c>
      <c r="F780" s="45">
        <v>-1.2</v>
      </c>
      <c r="G780" s="45">
        <v>0.39</v>
      </c>
      <c r="H780" s="45">
        <v>0.6</v>
      </c>
      <c r="I780" s="45">
        <v>27.5</v>
      </c>
      <c r="J780" s="45">
        <v>-30</v>
      </c>
    </row>
    <row r="781" spans="4:10">
      <c r="D781" s="28">
        <v>41672</v>
      </c>
      <c r="E781" s="35" t="s">
        <v>370</v>
      </c>
      <c r="F781" s="45">
        <v>-1.5</v>
      </c>
      <c r="G781" s="45">
        <v>0.1</v>
      </c>
      <c r="H781" s="45">
        <v>0.51</v>
      </c>
      <c r="I781" s="45">
        <v>31.8</v>
      </c>
      <c r="J781" s="45">
        <v>-14.2</v>
      </c>
    </row>
    <row r="782" spans="4:10">
      <c r="D782" s="28">
        <v>41672</v>
      </c>
      <c r="E782" s="35" t="s">
        <v>371</v>
      </c>
      <c r="F782" s="45">
        <v>-1.1000000000000001</v>
      </c>
      <c r="G782" s="45">
        <v>0.1</v>
      </c>
      <c r="H782" s="45">
        <v>0.53</v>
      </c>
      <c r="I782" s="45">
        <v>33</v>
      </c>
      <c r="J782" s="45">
        <v>2.8</v>
      </c>
    </row>
    <row r="783" spans="4:10">
      <c r="D783" s="28">
        <v>41672</v>
      </c>
      <c r="E783" s="35" t="s">
        <v>372</v>
      </c>
      <c r="F783" s="45">
        <v>-1.2</v>
      </c>
      <c r="G783" s="45">
        <v>0.11</v>
      </c>
      <c r="H783" s="45">
        <v>0.48</v>
      </c>
      <c r="I783" s="45">
        <v>30.7</v>
      </c>
      <c r="J783" s="45">
        <v>19.5</v>
      </c>
    </row>
    <row r="784" spans="4:10">
      <c r="D784" s="28">
        <v>41672</v>
      </c>
      <c r="E784" s="35" t="s">
        <v>373</v>
      </c>
      <c r="F784" s="45">
        <v>-1.7</v>
      </c>
      <c r="G784" s="45">
        <v>0.1</v>
      </c>
      <c r="H784" s="45">
        <v>0.4</v>
      </c>
      <c r="I784" s="45">
        <v>25.5</v>
      </c>
      <c r="J784" s="45">
        <v>34.6</v>
      </c>
    </row>
    <row r="785" spans="4:10">
      <c r="D785" s="28">
        <v>41672</v>
      </c>
      <c r="E785" s="35" t="s">
        <v>374</v>
      </c>
      <c r="F785" s="45">
        <v>-1.3</v>
      </c>
      <c r="G785" s="45">
        <v>0.11</v>
      </c>
      <c r="H785" s="45">
        <v>0.27</v>
      </c>
      <c r="I785" s="45">
        <v>17.899999999999999</v>
      </c>
      <c r="J785" s="45">
        <v>47.8</v>
      </c>
    </row>
    <row r="786" spans="4:10">
      <c r="D786" s="28">
        <v>41672</v>
      </c>
      <c r="E786" s="35" t="s">
        <v>375</v>
      </c>
      <c r="F786" s="45">
        <v>-1.9</v>
      </c>
      <c r="G786" s="45">
        <v>0.11</v>
      </c>
      <c r="H786" s="45">
        <v>0.12</v>
      </c>
      <c r="I786" s="45">
        <v>8.6999999999999993</v>
      </c>
      <c r="J786" s="45">
        <v>59.1</v>
      </c>
    </row>
    <row r="787" spans="4:10">
      <c r="D787" s="28">
        <v>41672</v>
      </c>
      <c r="E787" s="35" t="s">
        <v>376</v>
      </c>
      <c r="F787" s="45">
        <v>-1.7</v>
      </c>
      <c r="G787" s="45">
        <v>0.01</v>
      </c>
      <c r="H787" s="45">
        <v>0.01</v>
      </c>
      <c r="I787" s="45">
        <v>0</v>
      </c>
      <c r="J787" s="45">
        <v>0</v>
      </c>
    </row>
    <row r="788" spans="4:10">
      <c r="D788" s="28">
        <v>41672</v>
      </c>
      <c r="E788" s="35" t="s">
        <v>377</v>
      </c>
      <c r="F788" s="45">
        <v>-1.6</v>
      </c>
      <c r="G788" s="45">
        <v>0</v>
      </c>
      <c r="H788" s="45">
        <v>0</v>
      </c>
      <c r="I788" s="45">
        <v>0</v>
      </c>
      <c r="J788" s="45">
        <v>0</v>
      </c>
    </row>
    <row r="789" spans="4:10">
      <c r="D789" s="28">
        <v>41672</v>
      </c>
      <c r="E789" s="35" t="s">
        <v>378</v>
      </c>
      <c r="F789" s="45">
        <v>-1.3</v>
      </c>
      <c r="G789" s="45">
        <v>0</v>
      </c>
      <c r="H789" s="45">
        <v>0</v>
      </c>
      <c r="I789" s="45">
        <v>0</v>
      </c>
      <c r="J789" s="45">
        <v>0</v>
      </c>
    </row>
    <row r="790" spans="4:10">
      <c r="D790" s="28">
        <v>41672</v>
      </c>
      <c r="E790" s="35" t="s">
        <v>379</v>
      </c>
      <c r="F790" s="45">
        <v>-0.9</v>
      </c>
      <c r="G790" s="45">
        <v>0</v>
      </c>
      <c r="H790" s="45">
        <v>0</v>
      </c>
      <c r="I790" s="45">
        <v>0</v>
      </c>
      <c r="J790" s="45">
        <v>0</v>
      </c>
    </row>
    <row r="791" spans="4:10">
      <c r="D791" s="28">
        <v>41672</v>
      </c>
      <c r="E791" s="35" t="s">
        <v>380</v>
      </c>
      <c r="F791" s="45">
        <v>-0.4</v>
      </c>
      <c r="G791" s="45">
        <v>0</v>
      </c>
      <c r="H791" s="45">
        <v>0</v>
      </c>
      <c r="I791" s="45">
        <v>0</v>
      </c>
      <c r="J791" s="45">
        <v>0</v>
      </c>
    </row>
    <row r="792" spans="4:10">
      <c r="D792" s="28">
        <v>41672</v>
      </c>
      <c r="E792" s="35" t="s">
        <v>381</v>
      </c>
      <c r="F792" s="45">
        <v>-0.3</v>
      </c>
      <c r="G792" s="45">
        <v>0</v>
      </c>
      <c r="H792" s="45">
        <v>0</v>
      </c>
      <c r="I792" s="45">
        <v>0</v>
      </c>
      <c r="J792" s="45">
        <v>0</v>
      </c>
    </row>
    <row r="793" spans="4:10">
      <c r="D793" s="28">
        <v>41672</v>
      </c>
      <c r="E793" s="35" t="s">
        <v>382</v>
      </c>
      <c r="F793" s="45">
        <v>-0.3</v>
      </c>
      <c r="G793" s="45">
        <v>0</v>
      </c>
      <c r="H793" s="45">
        <v>0</v>
      </c>
      <c r="I793" s="45">
        <v>0</v>
      </c>
      <c r="J793" s="45">
        <v>0</v>
      </c>
    </row>
    <row r="794" spans="4:10">
      <c r="D794" s="28">
        <v>41672</v>
      </c>
      <c r="E794" s="35" t="s">
        <v>383</v>
      </c>
      <c r="F794" s="45">
        <v>-0.9</v>
      </c>
      <c r="G794" s="45">
        <v>0</v>
      </c>
      <c r="H794" s="45">
        <v>0</v>
      </c>
      <c r="I794" s="45">
        <v>0</v>
      </c>
      <c r="J794" s="45">
        <v>0</v>
      </c>
    </row>
    <row r="795" spans="4:10">
      <c r="D795" s="28">
        <v>41673</v>
      </c>
      <c r="E795" s="35" t="s">
        <v>360</v>
      </c>
      <c r="F795" s="45">
        <v>-0.6</v>
      </c>
      <c r="G795" s="45">
        <v>0</v>
      </c>
      <c r="H795" s="45">
        <v>0</v>
      </c>
      <c r="I795" s="45">
        <v>0</v>
      </c>
      <c r="J795" s="45">
        <v>0</v>
      </c>
    </row>
    <row r="796" spans="4:10">
      <c r="D796" s="28">
        <v>41673</v>
      </c>
      <c r="E796" s="35" t="s">
        <v>361</v>
      </c>
      <c r="F796" s="45">
        <v>-1.4</v>
      </c>
      <c r="G796" s="45">
        <v>0</v>
      </c>
      <c r="H796" s="45">
        <v>0</v>
      </c>
      <c r="I796" s="45">
        <v>0</v>
      </c>
      <c r="J796" s="45">
        <v>0</v>
      </c>
    </row>
    <row r="797" spans="4:10">
      <c r="D797" s="28">
        <v>41673</v>
      </c>
      <c r="E797" s="35" t="s">
        <v>362</v>
      </c>
      <c r="F797" s="45">
        <v>-1.7</v>
      </c>
      <c r="G797" s="45">
        <v>0</v>
      </c>
      <c r="H797" s="45">
        <v>0</v>
      </c>
      <c r="I797" s="45">
        <v>0</v>
      </c>
      <c r="J797" s="45">
        <v>0</v>
      </c>
    </row>
    <row r="798" spans="4:10">
      <c r="D798" s="28">
        <v>41673</v>
      </c>
      <c r="E798" s="35" t="s">
        <v>363</v>
      </c>
      <c r="F798" s="45">
        <v>-1.8</v>
      </c>
      <c r="G798" s="45">
        <v>0</v>
      </c>
      <c r="H798" s="45">
        <v>0</v>
      </c>
      <c r="I798" s="45">
        <v>0</v>
      </c>
      <c r="J798" s="45">
        <v>0</v>
      </c>
    </row>
    <row r="799" spans="4:10">
      <c r="D799" s="28">
        <v>41673</v>
      </c>
      <c r="E799" s="35" t="s">
        <v>364</v>
      </c>
      <c r="F799" s="45">
        <v>-2.7</v>
      </c>
      <c r="G799" s="45">
        <v>0</v>
      </c>
      <c r="H799" s="45">
        <v>0</v>
      </c>
      <c r="I799" s="45">
        <v>0</v>
      </c>
      <c r="J799" s="45">
        <v>0</v>
      </c>
    </row>
    <row r="800" spans="4:10">
      <c r="D800" s="28">
        <v>41673</v>
      </c>
      <c r="E800" s="35" t="s">
        <v>365</v>
      </c>
      <c r="F800" s="45">
        <v>-2.8</v>
      </c>
      <c r="G800" s="45">
        <v>0</v>
      </c>
      <c r="H800" s="45">
        <v>0</v>
      </c>
      <c r="I800" s="45">
        <v>0</v>
      </c>
      <c r="J800" s="45">
        <v>0</v>
      </c>
    </row>
    <row r="801" spans="4:10">
      <c r="D801" s="28">
        <v>41673</v>
      </c>
      <c r="E801" s="35" t="s">
        <v>366</v>
      </c>
      <c r="F801" s="45">
        <v>-3.2</v>
      </c>
      <c r="G801" s="45">
        <v>0.04</v>
      </c>
      <c r="H801" s="45">
        <v>0.03</v>
      </c>
      <c r="I801" s="45">
        <v>2</v>
      </c>
      <c r="J801" s="45">
        <v>-66.2</v>
      </c>
    </row>
    <row r="802" spans="4:10">
      <c r="D802" s="28">
        <v>41673</v>
      </c>
      <c r="E802" s="35" t="s">
        <v>367</v>
      </c>
      <c r="F802" s="45">
        <v>-1.2</v>
      </c>
      <c r="G802" s="45">
        <v>0.09</v>
      </c>
      <c r="H802" s="45">
        <v>0.16</v>
      </c>
      <c r="I802" s="45">
        <v>12</v>
      </c>
      <c r="J802" s="45">
        <v>-55.8</v>
      </c>
    </row>
    <row r="803" spans="4:10">
      <c r="D803" s="28">
        <v>41673</v>
      </c>
      <c r="E803" s="35" t="s">
        <v>368</v>
      </c>
      <c r="F803" s="45">
        <v>3.2</v>
      </c>
      <c r="G803" s="45">
        <v>0.27</v>
      </c>
      <c r="H803" s="45">
        <v>0.4</v>
      </c>
      <c r="I803" s="45">
        <v>20.8</v>
      </c>
      <c r="J803" s="45">
        <v>-44</v>
      </c>
    </row>
    <row r="804" spans="4:10">
      <c r="D804" s="28">
        <v>41673</v>
      </c>
      <c r="E804" s="35" t="s">
        <v>369</v>
      </c>
      <c r="F804" s="45">
        <v>4.7</v>
      </c>
      <c r="G804" s="45">
        <v>0.72</v>
      </c>
      <c r="H804" s="45">
        <v>0.65</v>
      </c>
      <c r="I804" s="45">
        <v>27.7</v>
      </c>
      <c r="J804" s="45">
        <v>-30.1</v>
      </c>
    </row>
    <row r="805" spans="4:10">
      <c r="D805" s="28">
        <v>41673</v>
      </c>
      <c r="E805" s="35" t="s">
        <v>370</v>
      </c>
      <c r="F805" s="45">
        <v>3.8</v>
      </c>
      <c r="G805" s="45">
        <v>0.09</v>
      </c>
      <c r="H805" s="45">
        <v>0.47</v>
      </c>
      <c r="I805" s="45">
        <v>32.1</v>
      </c>
      <c r="J805" s="45">
        <v>-14.3</v>
      </c>
    </row>
    <row r="806" spans="4:10">
      <c r="D806" s="28">
        <v>41673</v>
      </c>
      <c r="E806" s="35" t="s">
        <v>371</v>
      </c>
      <c r="F806" s="45">
        <v>4.3</v>
      </c>
      <c r="G806" s="45">
        <v>0.08</v>
      </c>
      <c r="H806" s="45">
        <v>0.5</v>
      </c>
      <c r="I806" s="45">
        <v>33.299999999999997</v>
      </c>
      <c r="J806" s="45">
        <v>2.7</v>
      </c>
    </row>
    <row r="807" spans="4:10">
      <c r="D807" s="28">
        <v>41673</v>
      </c>
      <c r="E807" s="35" t="s">
        <v>372</v>
      </c>
      <c r="F807" s="45">
        <v>3</v>
      </c>
      <c r="G807" s="45">
        <v>0.08</v>
      </c>
      <c r="H807" s="45">
        <v>0.46</v>
      </c>
      <c r="I807" s="45">
        <v>31</v>
      </c>
      <c r="J807" s="45">
        <v>19.5</v>
      </c>
    </row>
    <row r="808" spans="4:10">
      <c r="D808" s="28">
        <v>41673</v>
      </c>
      <c r="E808" s="35" t="s">
        <v>373</v>
      </c>
      <c r="F808" s="45">
        <v>2.7</v>
      </c>
      <c r="G808" s="45">
        <v>0.05</v>
      </c>
      <c r="H808" s="45">
        <v>0.3</v>
      </c>
      <c r="I808" s="45">
        <v>25.8</v>
      </c>
      <c r="J808" s="45">
        <v>34.799999999999997</v>
      </c>
    </row>
    <row r="809" spans="4:10">
      <c r="D809" s="28">
        <v>41673</v>
      </c>
      <c r="E809" s="35" t="s">
        <v>374</v>
      </c>
      <c r="F809" s="45">
        <v>2.1</v>
      </c>
      <c r="G809" s="45">
        <v>0.03</v>
      </c>
      <c r="H809" s="45">
        <v>0.17</v>
      </c>
      <c r="I809" s="45">
        <v>18.2</v>
      </c>
      <c r="J809" s="45">
        <v>47.9</v>
      </c>
    </row>
    <row r="810" spans="4:10">
      <c r="D810" s="28">
        <v>41673</v>
      </c>
      <c r="E810" s="35" t="s">
        <v>375</v>
      </c>
      <c r="F810" s="45">
        <v>1.5</v>
      </c>
      <c r="G810" s="45">
        <v>0.05</v>
      </c>
      <c r="H810" s="45">
        <v>0.09</v>
      </c>
      <c r="I810" s="45">
        <v>9</v>
      </c>
      <c r="J810" s="45">
        <v>59.3</v>
      </c>
    </row>
    <row r="811" spans="4:10">
      <c r="D811" s="28">
        <v>41673</v>
      </c>
      <c r="E811" s="35" t="s">
        <v>376</v>
      </c>
      <c r="F811" s="45">
        <v>0.9</v>
      </c>
      <c r="G811" s="45">
        <v>0.01</v>
      </c>
      <c r="H811" s="45">
        <v>0.01</v>
      </c>
      <c r="I811" s="45">
        <v>0</v>
      </c>
      <c r="J811" s="45">
        <v>0</v>
      </c>
    </row>
    <row r="812" spans="4:10">
      <c r="D812" s="28">
        <v>41673</v>
      </c>
      <c r="E812" s="35" t="s">
        <v>377</v>
      </c>
      <c r="F812" s="45">
        <v>0.9</v>
      </c>
      <c r="G812" s="45">
        <v>0</v>
      </c>
      <c r="H812" s="45">
        <v>0</v>
      </c>
      <c r="I812" s="45">
        <v>0</v>
      </c>
      <c r="J812" s="45">
        <v>0</v>
      </c>
    </row>
    <row r="813" spans="4:10">
      <c r="D813" s="28">
        <v>41673</v>
      </c>
      <c r="E813" s="35" t="s">
        <v>378</v>
      </c>
      <c r="F813" s="45">
        <v>0.8</v>
      </c>
      <c r="G813" s="45">
        <v>0</v>
      </c>
      <c r="H813" s="45">
        <v>0</v>
      </c>
      <c r="I813" s="45">
        <v>0</v>
      </c>
      <c r="J813" s="45">
        <v>0</v>
      </c>
    </row>
    <row r="814" spans="4:10">
      <c r="D814" s="28">
        <v>41673</v>
      </c>
      <c r="E814" s="35" t="s">
        <v>379</v>
      </c>
      <c r="F814" s="45">
        <v>0.8</v>
      </c>
      <c r="G814" s="45">
        <v>0</v>
      </c>
      <c r="H814" s="45">
        <v>0</v>
      </c>
      <c r="I814" s="45">
        <v>0</v>
      </c>
      <c r="J814" s="45">
        <v>0</v>
      </c>
    </row>
    <row r="815" spans="4:10">
      <c r="D815" s="28">
        <v>41673</v>
      </c>
      <c r="E815" s="35" t="s">
        <v>380</v>
      </c>
      <c r="F815" s="45">
        <v>0.3</v>
      </c>
      <c r="G815" s="45">
        <v>0</v>
      </c>
      <c r="H815" s="45">
        <v>0</v>
      </c>
      <c r="I815" s="45">
        <v>0</v>
      </c>
      <c r="J815" s="45">
        <v>0</v>
      </c>
    </row>
    <row r="816" spans="4:10">
      <c r="D816" s="28">
        <v>41673</v>
      </c>
      <c r="E816" s="35" t="s">
        <v>381</v>
      </c>
      <c r="F816" s="45">
        <v>0.2</v>
      </c>
      <c r="G816" s="45">
        <v>0</v>
      </c>
      <c r="H816" s="45">
        <v>0</v>
      </c>
      <c r="I816" s="45">
        <v>0</v>
      </c>
      <c r="J816" s="45">
        <v>0</v>
      </c>
    </row>
    <row r="817" spans="4:10">
      <c r="D817" s="28">
        <v>41673</v>
      </c>
      <c r="E817" s="35" t="s">
        <v>382</v>
      </c>
      <c r="F817" s="45">
        <v>0.3</v>
      </c>
      <c r="G817" s="45">
        <v>0</v>
      </c>
      <c r="H817" s="45">
        <v>0</v>
      </c>
      <c r="I817" s="45">
        <v>0</v>
      </c>
      <c r="J817" s="45">
        <v>0</v>
      </c>
    </row>
    <row r="818" spans="4:10">
      <c r="D818" s="28">
        <v>41673</v>
      </c>
      <c r="E818" s="35" t="s">
        <v>383</v>
      </c>
      <c r="F818" s="45">
        <v>0.3</v>
      </c>
      <c r="G818" s="45">
        <v>0</v>
      </c>
      <c r="H818" s="45">
        <v>0</v>
      </c>
      <c r="I818" s="45">
        <v>0</v>
      </c>
      <c r="J818" s="45">
        <v>0</v>
      </c>
    </row>
    <row r="819" spans="4:10">
      <c r="D819" s="28">
        <v>41674</v>
      </c>
      <c r="E819" s="35" t="s">
        <v>360</v>
      </c>
      <c r="F819" s="45">
        <v>0.2</v>
      </c>
      <c r="G819" s="45">
        <v>0</v>
      </c>
      <c r="H819" s="45">
        <v>0</v>
      </c>
      <c r="I819" s="45">
        <v>0</v>
      </c>
      <c r="J819" s="45">
        <v>0</v>
      </c>
    </row>
    <row r="820" spans="4:10">
      <c r="D820" s="28">
        <v>41674</v>
      </c>
      <c r="E820" s="35" t="s">
        <v>361</v>
      </c>
      <c r="F820" s="45">
        <v>0.1</v>
      </c>
      <c r="G820" s="45">
        <v>0</v>
      </c>
      <c r="H820" s="45">
        <v>0</v>
      </c>
      <c r="I820" s="45">
        <v>0</v>
      </c>
      <c r="J820" s="45">
        <v>0</v>
      </c>
    </row>
    <row r="821" spans="4:10">
      <c r="D821" s="28">
        <v>41674</v>
      </c>
      <c r="E821" s="35" t="s">
        <v>362</v>
      </c>
      <c r="F821" s="45">
        <v>0.1</v>
      </c>
      <c r="G821" s="45">
        <v>0</v>
      </c>
      <c r="H821" s="45">
        <v>0</v>
      </c>
      <c r="I821" s="45">
        <v>0</v>
      </c>
      <c r="J821" s="45">
        <v>0</v>
      </c>
    </row>
    <row r="822" spans="4:10">
      <c r="D822" s="28">
        <v>41674</v>
      </c>
      <c r="E822" s="35" t="s">
        <v>363</v>
      </c>
      <c r="F822" s="45">
        <v>0.3</v>
      </c>
      <c r="G822" s="45">
        <v>0</v>
      </c>
      <c r="H822" s="45">
        <v>0</v>
      </c>
      <c r="I822" s="45">
        <v>0</v>
      </c>
      <c r="J822" s="45">
        <v>0</v>
      </c>
    </row>
    <row r="823" spans="4:10">
      <c r="D823" s="28">
        <v>41674</v>
      </c>
      <c r="E823" s="35" t="s">
        <v>364</v>
      </c>
      <c r="F823" s="45">
        <v>0.4</v>
      </c>
      <c r="G823" s="45">
        <v>0</v>
      </c>
      <c r="H823" s="45">
        <v>0</v>
      </c>
      <c r="I823" s="45">
        <v>0</v>
      </c>
      <c r="J823" s="45">
        <v>0</v>
      </c>
    </row>
    <row r="824" spans="4:10">
      <c r="D824" s="28">
        <v>41674</v>
      </c>
      <c r="E824" s="35" t="s">
        <v>365</v>
      </c>
      <c r="F824" s="45">
        <v>0</v>
      </c>
      <c r="G824" s="45">
        <v>0</v>
      </c>
      <c r="H824" s="45">
        <v>0</v>
      </c>
      <c r="I824" s="45">
        <v>0</v>
      </c>
      <c r="J824" s="45">
        <v>0</v>
      </c>
    </row>
    <row r="825" spans="4:10">
      <c r="D825" s="28">
        <v>41674</v>
      </c>
      <c r="E825" s="35" t="s">
        <v>366</v>
      </c>
      <c r="F825" s="45">
        <v>-0.2</v>
      </c>
      <c r="G825" s="45">
        <v>0.04</v>
      </c>
      <c r="H825" s="45">
        <v>0.03</v>
      </c>
      <c r="I825" s="45">
        <v>2.2000000000000002</v>
      </c>
      <c r="J825" s="45">
        <v>-66.5</v>
      </c>
    </row>
    <row r="826" spans="4:10">
      <c r="D826" s="28">
        <v>41674</v>
      </c>
      <c r="E826" s="35" t="s">
        <v>367</v>
      </c>
      <c r="F826" s="45">
        <v>-0.3</v>
      </c>
      <c r="G826" s="45">
        <v>0.04</v>
      </c>
      <c r="H826" s="45">
        <v>0.13</v>
      </c>
      <c r="I826" s="45">
        <v>12.3</v>
      </c>
      <c r="J826" s="45">
        <v>-56.1</v>
      </c>
    </row>
    <row r="827" spans="4:10">
      <c r="D827" s="28">
        <v>41674</v>
      </c>
      <c r="E827" s="35" t="s">
        <v>368</v>
      </c>
      <c r="F827" s="45">
        <v>-0.6</v>
      </c>
      <c r="G827" s="45">
        <v>0.05</v>
      </c>
      <c r="H827" s="45">
        <v>0.24</v>
      </c>
      <c r="I827" s="45">
        <v>21.1</v>
      </c>
      <c r="J827" s="45">
        <v>-44.2</v>
      </c>
    </row>
    <row r="828" spans="4:10">
      <c r="D828" s="28">
        <v>41674</v>
      </c>
      <c r="E828" s="35" t="s">
        <v>369</v>
      </c>
      <c r="F828" s="45">
        <v>-0.5</v>
      </c>
      <c r="G828" s="45">
        <v>7.0000000000000007E-2</v>
      </c>
      <c r="H828" s="45">
        <v>0.38</v>
      </c>
      <c r="I828" s="45">
        <v>28</v>
      </c>
      <c r="J828" s="45">
        <v>-30.3</v>
      </c>
    </row>
    <row r="829" spans="4:10">
      <c r="D829" s="28">
        <v>41674</v>
      </c>
      <c r="E829" s="35" t="s">
        <v>370</v>
      </c>
      <c r="F829" s="45">
        <v>-0.6</v>
      </c>
      <c r="G829" s="45">
        <v>7.0000000000000007E-2</v>
      </c>
      <c r="H829" s="45">
        <v>0.44</v>
      </c>
      <c r="I829" s="45">
        <v>32.4</v>
      </c>
      <c r="J829" s="45">
        <v>-14.4</v>
      </c>
    </row>
    <row r="830" spans="4:10">
      <c r="D830" s="28">
        <v>41674</v>
      </c>
      <c r="E830" s="35" t="s">
        <v>371</v>
      </c>
      <c r="F830" s="45">
        <v>-0.3</v>
      </c>
      <c r="G830" s="45">
        <v>7.0000000000000007E-2</v>
      </c>
      <c r="H830" s="45">
        <v>0.46</v>
      </c>
      <c r="I830" s="45">
        <v>33.5</v>
      </c>
      <c r="J830" s="45">
        <v>2.7</v>
      </c>
    </row>
    <row r="831" spans="4:10">
      <c r="D831" s="28">
        <v>41674</v>
      </c>
      <c r="E831" s="35" t="s">
        <v>372</v>
      </c>
      <c r="F831" s="45">
        <v>0.1</v>
      </c>
      <c r="G831" s="45">
        <v>0.05</v>
      </c>
      <c r="H831" s="45">
        <v>0.43</v>
      </c>
      <c r="I831" s="45">
        <v>31.3</v>
      </c>
      <c r="J831" s="45">
        <v>19.600000000000001</v>
      </c>
    </row>
    <row r="832" spans="4:10">
      <c r="D832" s="28">
        <v>41674</v>
      </c>
      <c r="E832" s="35" t="s">
        <v>373</v>
      </c>
      <c r="F832" s="45">
        <v>-0.3</v>
      </c>
      <c r="G832" s="45">
        <v>0.06</v>
      </c>
      <c r="H832" s="45">
        <v>0.35</v>
      </c>
      <c r="I832" s="45">
        <v>26.1</v>
      </c>
      <c r="J832" s="45">
        <v>34.9</v>
      </c>
    </row>
    <row r="833" spans="4:10">
      <c r="D833" s="28">
        <v>41674</v>
      </c>
      <c r="E833" s="35" t="s">
        <v>374</v>
      </c>
      <c r="F833" s="45">
        <v>-0.4</v>
      </c>
      <c r="G833" s="45">
        <v>7.0000000000000007E-2</v>
      </c>
      <c r="H833" s="45">
        <v>0.24</v>
      </c>
      <c r="I833" s="45">
        <v>18.399999999999999</v>
      </c>
      <c r="J833" s="45">
        <v>48.1</v>
      </c>
    </row>
    <row r="834" spans="4:10">
      <c r="D834" s="28">
        <v>41674</v>
      </c>
      <c r="E834" s="35" t="s">
        <v>375</v>
      </c>
      <c r="F834" s="45">
        <v>-0.5</v>
      </c>
      <c r="G834" s="45">
        <v>0.06</v>
      </c>
      <c r="H834" s="45">
        <v>0.11</v>
      </c>
      <c r="I834" s="45">
        <v>9.1999999999999993</v>
      </c>
      <c r="J834" s="45">
        <v>59.5</v>
      </c>
    </row>
    <row r="835" spans="4:10">
      <c r="D835" s="28">
        <v>41674</v>
      </c>
      <c r="E835" s="35" t="s">
        <v>376</v>
      </c>
      <c r="F835" s="45">
        <v>-1</v>
      </c>
      <c r="G835" s="45">
        <v>0.01</v>
      </c>
      <c r="H835" s="45">
        <v>0.01</v>
      </c>
      <c r="I835" s="45">
        <v>0</v>
      </c>
      <c r="J835" s="45">
        <v>0</v>
      </c>
    </row>
    <row r="836" spans="4:10">
      <c r="D836" s="28">
        <v>41674</v>
      </c>
      <c r="E836" s="35" t="s">
        <v>377</v>
      </c>
      <c r="F836" s="45">
        <v>-1.3</v>
      </c>
      <c r="G836" s="45">
        <v>0</v>
      </c>
      <c r="H836" s="45">
        <v>0</v>
      </c>
      <c r="I836" s="45">
        <v>0</v>
      </c>
      <c r="J836" s="45">
        <v>0</v>
      </c>
    </row>
    <row r="837" spans="4:10">
      <c r="D837" s="28">
        <v>41674</v>
      </c>
      <c r="E837" s="35" t="s">
        <v>378</v>
      </c>
      <c r="F837" s="45">
        <v>-1.7</v>
      </c>
      <c r="G837" s="45">
        <v>0</v>
      </c>
      <c r="H837" s="45">
        <v>0</v>
      </c>
      <c r="I837" s="45">
        <v>0</v>
      </c>
      <c r="J837" s="45">
        <v>0</v>
      </c>
    </row>
    <row r="838" spans="4:10">
      <c r="D838" s="28">
        <v>41674</v>
      </c>
      <c r="E838" s="35" t="s">
        <v>379</v>
      </c>
      <c r="F838" s="45">
        <v>-3.3</v>
      </c>
      <c r="G838" s="45">
        <v>0</v>
      </c>
      <c r="H838" s="45">
        <v>0</v>
      </c>
      <c r="I838" s="45">
        <v>0</v>
      </c>
      <c r="J838" s="45">
        <v>0</v>
      </c>
    </row>
    <row r="839" spans="4:10">
      <c r="D839" s="28">
        <v>41674</v>
      </c>
      <c r="E839" s="35" t="s">
        <v>380</v>
      </c>
      <c r="F839" s="45">
        <v>-2.8</v>
      </c>
      <c r="G839" s="45">
        <v>0</v>
      </c>
      <c r="H839" s="45">
        <v>0</v>
      </c>
      <c r="I839" s="45">
        <v>0</v>
      </c>
      <c r="J839" s="45">
        <v>0</v>
      </c>
    </row>
    <row r="840" spans="4:10">
      <c r="D840" s="28">
        <v>41674</v>
      </c>
      <c r="E840" s="35" t="s">
        <v>381</v>
      </c>
      <c r="F840" s="45">
        <v>-2.2000000000000002</v>
      </c>
      <c r="G840" s="45">
        <v>0</v>
      </c>
      <c r="H840" s="45">
        <v>0</v>
      </c>
      <c r="I840" s="45">
        <v>0</v>
      </c>
      <c r="J840" s="45">
        <v>0</v>
      </c>
    </row>
    <row r="841" spans="4:10">
      <c r="D841" s="28">
        <v>41674</v>
      </c>
      <c r="E841" s="35" t="s">
        <v>382</v>
      </c>
      <c r="F841" s="45">
        <v>-2</v>
      </c>
      <c r="G841" s="45">
        <v>0</v>
      </c>
      <c r="H841" s="45">
        <v>0</v>
      </c>
      <c r="I841" s="45">
        <v>0</v>
      </c>
      <c r="J841" s="45">
        <v>0</v>
      </c>
    </row>
    <row r="842" spans="4:10">
      <c r="D842" s="28">
        <v>41674</v>
      </c>
      <c r="E842" s="35" t="s">
        <v>383</v>
      </c>
      <c r="F842" s="45">
        <v>-3.4</v>
      </c>
      <c r="G842" s="45">
        <v>0</v>
      </c>
      <c r="H842" s="45">
        <v>0</v>
      </c>
      <c r="I842" s="45">
        <v>0</v>
      </c>
      <c r="J842" s="45">
        <v>0</v>
      </c>
    </row>
    <row r="843" spans="4:10">
      <c r="D843" s="28">
        <v>41675</v>
      </c>
      <c r="E843" s="35" t="s">
        <v>360</v>
      </c>
      <c r="F843" s="45">
        <v>-3.2</v>
      </c>
      <c r="G843" s="45">
        <v>0</v>
      </c>
      <c r="H843" s="45">
        <v>0</v>
      </c>
      <c r="I843" s="45">
        <v>0</v>
      </c>
      <c r="J843" s="45">
        <v>0</v>
      </c>
    </row>
    <row r="844" spans="4:10">
      <c r="D844" s="28">
        <v>41675</v>
      </c>
      <c r="E844" s="35" t="s">
        <v>361</v>
      </c>
      <c r="F844" s="45">
        <v>-3</v>
      </c>
      <c r="G844" s="45">
        <v>0</v>
      </c>
      <c r="H844" s="45">
        <v>0</v>
      </c>
      <c r="I844" s="45">
        <v>0</v>
      </c>
      <c r="J844" s="45">
        <v>0</v>
      </c>
    </row>
    <row r="845" spans="4:10">
      <c r="D845" s="28">
        <v>41675</v>
      </c>
      <c r="E845" s="35" t="s">
        <v>362</v>
      </c>
      <c r="F845" s="45">
        <v>-2.8</v>
      </c>
      <c r="G845" s="45">
        <v>0</v>
      </c>
      <c r="H845" s="45">
        <v>0</v>
      </c>
      <c r="I845" s="45">
        <v>0</v>
      </c>
      <c r="J845" s="45">
        <v>0</v>
      </c>
    </row>
    <row r="846" spans="4:10">
      <c r="D846" s="28">
        <v>41675</v>
      </c>
      <c r="E846" s="35" t="s">
        <v>363</v>
      </c>
      <c r="F846" s="45">
        <v>-3.2</v>
      </c>
      <c r="G846" s="45">
        <v>0</v>
      </c>
      <c r="H846" s="45">
        <v>0</v>
      </c>
      <c r="I846" s="45">
        <v>0</v>
      </c>
      <c r="J846" s="45">
        <v>0</v>
      </c>
    </row>
    <row r="847" spans="4:10">
      <c r="D847" s="28">
        <v>41675</v>
      </c>
      <c r="E847" s="35" t="s">
        <v>364</v>
      </c>
      <c r="F847" s="45">
        <v>-3.4</v>
      </c>
      <c r="G847" s="45">
        <v>0</v>
      </c>
      <c r="H847" s="45">
        <v>0</v>
      </c>
      <c r="I847" s="45">
        <v>0</v>
      </c>
      <c r="J847" s="45">
        <v>0</v>
      </c>
    </row>
    <row r="848" spans="4:10">
      <c r="D848" s="28">
        <v>41675</v>
      </c>
      <c r="E848" s="35" t="s">
        <v>365</v>
      </c>
      <c r="F848" s="45">
        <v>-4.2</v>
      </c>
      <c r="G848" s="45">
        <v>0</v>
      </c>
      <c r="H848" s="45">
        <v>0</v>
      </c>
      <c r="I848" s="45">
        <v>0</v>
      </c>
      <c r="J848" s="45">
        <v>0</v>
      </c>
    </row>
    <row r="849" spans="4:10">
      <c r="D849" s="28">
        <v>41675</v>
      </c>
      <c r="E849" s="35" t="s">
        <v>366</v>
      </c>
      <c r="F849" s="45">
        <v>-6</v>
      </c>
      <c r="G849" s="45">
        <v>0.08</v>
      </c>
      <c r="H849" s="45">
        <v>0.04</v>
      </c>
      <c r="I849" s="45">
        <v>2.4</v>
      </c>
      <c r="J849" s="45">
        <v>-66.7</v>
      </c>
    </row>
    <row r="850" spans="4:10">
      <c r="D850" s="28">
        <v>41675</v>
      </c>
      <c r="E850" s="35" t="s">
        <v>367</v>
      </c>
      <c r="F850" s="45">
        <v>-3.6</v>
      </c>
      <c r="G850" s="45">
        <v>0.96</v>
      </c>
      <c r="H850" s="45">
        <v>0.26</v>
      </c>
      <c r="I850" s="45">
        <v>12.5</v>
      </c>
      <c r="J850" s="45">
        <v>-56.3</v>
      </c>
    </row>
    <row r="851" spans="4:10">
      <c r="D851" s="28">
        <v>41675</v>
      </c>
      <c r="E851" s="35" t="s">
        <v>368</v>
      </c>
      <c r="F851" s="45">
        <v>-1.5</v>
      </c>
      <c r="G851" s="45">
        <v>1.36</v>
      </c>
      <c r="H851" s="45">
        <v>0.45</v>
      </c>
      <c r="I851" s="45">
        <v>21.3</v>
      </c>
      <c r="J851" s="45">
        <v>-44.4</v>
      </c>
    </row>
    <row r="852" spans="4:10">
      <c r="D852" s="28">
        <v>41675</v>
      </c>
      <c r="E852" s="35" t="s">
        <v>369</v>
      </c>
      <c r="F852" s="45">
        <v>-1.1000000000000001</v>
      </c>
      <c r="G852" s="45">
        <v>0.18</v>
      </c>
      <c r="H852" s="45">
        <v>0.52</v>
      </c>
      <c r="I852" s="45">
        <v>28.3</v>
      </c>
      <c r="J852" s="45">
        <v>-30.4</v>
      </c>
    </row>
    <row r="853" spans="4:10">
      <c r="D853" s="28">
        <v>41675</v>
      </c>
      <c r="E853" s="35" t="s">
        <v>370</v>
      </c>
      <c r="F853" s="45">
        <v>-0.4</v>
      </c>
      <c r="G853" s="45">
        <v>7.0000000000000007E-2</v>
      </c>
      <c r="H853" s="45">
        <v>0.46</v>
      </c>
      <c r="I853" s="45">
        <v>32.700000000000003</v>
      </c>
      <c r="J853" s="45">
        <v>-14.5</v>
      </c>
    </row>
    <row r="854" spans="4:10">
      <c r="D854" s="28">
        <v>41675</v>
      </c>
      <c r="E854" s="35" t="s">
        <v>371</v>
      </c>
      <c r="F854" s="45">
        <v>-1.6</v>
      </c>
      <c r="G854" s="45">
        <v>0.08</v>
      </c>
      <c r="H854" s="45">
        <v>0.47</v>
      </c>
      <c r="I854" s="45">
        <v>33.799999999999997</v>
      </c>
      <c r="J854" s="45">
        <v>2.7</v>
      </c>
    </row>
    <row r="855" spans="4:10">
      <c r="D855" s="28">
        <v>41675</v>
      </c>
      <c r="E855" s="35" t="s">
        <v>372</v>
      </c>
      <c r="F855" s="45">
        <v>-1</v>
      </c>
      <c r="G855" s="45">
        <v>0.11</v>
      </c>
      <c r="H855" s="45">
        <v>0.5</v>
      </c>
      <c r="I855" s="45">
        <v>31.6</v>
      </c>
      <c r="J855" s="45">
        <v>19.7</v>
      </c>
    </row>
    <row r="856" spans="4:10">
      <c r="D856" s="28">
        <v>41675</v>
      </c>
      <c r="E856" s="35" t="s">
        <v>373</v>
      </c>
      <c r="F856" s="45">
        <v>-1.8</v>
      </c>
      <c r="G856" s="45">
        <v>7.0000000000000007E-2</v>
      </c>
      <c r="H856" s="45">
        <v>0.37</v>
      </c>
      <c r="I856" s="45">
        <v>26.3</v>
      </c>
      <c r="J856" s="45">
        <v>35</v>
      </c>
    </row>
    <row r="857" spans="4:10">
      <c r="D857" s="28">
        <v>41675</v>
      </c>
      <c r="E857" s="35" t="s">
        <v>374</v>
      </c>
      <c r="F857" s="45">
        <v>-1.3</v>
      </c>
      <c r="G857" s="45">
        <v>0.08</v>
      </c>
      <c r="H857" s="45">
        <v>0.25</v>
      </c>
      <c r="I857" s="45">
        <v>18.7</v>
      </c>
      <c r="J857" s="45">
        <v>48.3</v>
      </c>
    </row>
    <row r="858" spans="4:10">
      <c r="D858" s="28">
        <v>41675</v>
      </c>
      <c r="E858" s="35" t="s">
        <v>375</v>
      </c>
      <c r="F858" s="45">
        <v>-1.7</v>
      </c>
      <c r="G858" s="45">
        <v>0.11</v>
      </c>
      <c r="H858" s="45">
        <v>0.13</v>
      </c>
      <c r="I858" s="45">
        <v>9.4</v>
      </c>
      <c r="J858" s="45">
        <v>59.7</v>
      </c>
    </row>
    <row r="859" spans="4:10">
      <c r="D859" s="28">
        <v>41675</v>
      </c>
      <c r="E859" s="35" t="s">
        <v>376</v>
      </c>
      <c r="F859" s="45">
        <v>-1.6</v>
      </c>
      <c r="G859" s="45">
        <v>0.01</v>
      </c>
      <c r="H859" s="45">
        <v>0.01</v>
      </c>
      <c r="I859" s="45">
        <v>0</v>
      </c>
      <c r="J859" s="45">
        <v>0</v>
      </c>
    </row>
    <row r="860" spans="4:10">
      <c r="D860" s="28">
        <v>41675</v>
      </c>
      <c r="E860" s="35" t="s">
        <v>377</v>
      </c>
      <c r="F860" s="45">
        <v>-1.9</v>
      </c>
      <c r="G860" s="45">
        <v>0</v>
      </c>
      <c r="H860" s="45">
        <v>0</v>
      </c>
      <c r="I860" s="45">
        <v>0</v>
      </c>
      <c r="J860" s="45">
        <v>0</v>
      </c>
    </row>
    <row r="861" spans="4:10">
      <c r="D861" s="28">
        <v>41675</v>
      </c>
      <c r="E861" s="35" t="s">
        <v>378</v>
      </c>
      <c r="F861" s="45">
        <v>-2.2999999999999998</v>
      </c>
      <c r="G861" s="45">
        <v>0</v>
      </c>
      <c r="H861" s="45">
        <v>0</v>
      </c>
      <c r="I861" s="45">
        <v>0</v>
      </c>
      <c r="J861" s="45">
        <v>0</v>
      </c>
    </row>
    <row r="862" spans="4:10">
      <c r="D862" s="28">
        <v>41675</v>
      </c>
      <c r="E862" s="35" t="s">
        <v>379</v>
      </c>
      <c r="F862" s="45">
        <v>-2.2999999999999998</v>
      </c>
      <c r="G862" s="45">
        <v>0</v>
      </c>
      <c r="H862" s="45">
        <v>0</v>
      </c>
      <c r="I862" s="45">
        <v>0</v>
      </c>
      <c r="J862" s="45">
        <v>0</v>
      </c>
    </row>
    <row r="863" spans="4:10">
      <c r="D863" s="28">
        <v>41675</v>
      </c>
      <c r="E863" s="35" t="s">
        <v>380</v>
      </c>
      <c r="F863" s="45">
        <v>-3.2</v>
      </c>
      <c r="G863" s="45">
        <v>0</v>
      </c>
      <c r="H863" s="45">
        <v>0</v>
      </c>
      <c r="I863" s="45">
        <v>0</v>
      </c>
      <c r="J863" s="45">
        <v>0</v>
      </c>
    </row>
    <row r="864" spans="4:10">
      <c r="D864" s="28">
        <v>41675</v>
      </c>
      <c r="E864" s="35" t="s">
        <v>381</v>
      </c>
      <c r="F864" s="45">
        <v>-3.8</v>
      </c>
      <c r="G864" s="45">
        <v>0</v>
      </c>
      <c r="H864" s="45">
        <v>0</v>
      </c>
      <c r="I864" s="45">
        <v>0</v>
      </c>
      <c r="J864" s="45">
        <v>0</v>
      </c>
    </row>
    <row r="865" spans="4:10">
      <c r="D865" s="28">
        <v>41675</v>
      </c>
      <c r="E865" s="35" t="s">
        <v>382</v>
      </c>
      <c r="F865" s="45">
        <v>-3.5</v>
      </c>
      <c r="G865" s="45">
        <v>0</v>
      </c>
      <c r="H865" s="45">
        <v>0</v>
      </c>
      <c r="I865" s="45">
        <v>0</v>
      </c>
      <c r="J865" s="45">
        <v>0</v>
      </c>
    </row>
    <row r="866" spans="4:10">
      <c r="D866" s="28">
        <v>41675</v>
      </c>
      <c r="E866" s="35" t="s">
        <v>383</v>
      </c>
      <c r="F866" s="45">
        <v>-3.6</v>
      </c>
      <c r="G866" s="45">
        <v>0</v>
      </c>
      <c r="H866" s="45">
        <v>0</v>
      </c>
      <c r="I866" s="45">
        <v>0</v>
      </c>
      <c r="J866" s="45">
        <v>0</v>
      </c>
    </row>
    <row r="867" spans="4:10">
      <c r="D867" s="28">
        <v>41676</v>
      </c>
      <c r="E867" s="35" t="s">
        <v>360</v>
      </c>
      <c r="F867" s="45">
        <v>-4.9000000000000004</v>
      </c>
      <c r="G867" s="45">
        <v>0</v>
      </c>
      <c r="H867" s="45">
        <v>0</v>
      </c>
      <c r="I867" s="45">
        <v>0</v>
      </c>
      <c r="J867" s="45">
        <v>0</v>
      </c>
    </row>
    <row r="868" spans="4:10">
      <c r="D868" s="28">
        <v>41676</v>
      </c>
      <c r="E868" s="35" t="s">
        <v>361</v>
      </c>
      <c r="F868" s="45">
        <v>-6</v>
      </c>
      <c r="G868" s="45">
        <v>0</v>
      </c>
      <c r="H868" s="45">
        <v>0</v>
      </c>
      <c r="I868" s="45">
        <v>0</v>
      </c>
      <c r="J868" s="45">
        <v>0</v>
      </c>
    </row>
    <row r="869" spans="4:10">
      <c r="D869" s="28">
        <v>41676</v>
      </c>
      <c r="E869" s="35" t="s">
        <v>362</v>
      </c>
      <c r="F869" s="45">
        <v>-7.9</v>
      </c>
      <c r="G869" s="45">
        <v>0</v>
      </c>
      <c r="H869" s="45">
        <v>0</v>
      </c>
      <c r="I869" s="45">
        <v>0</v>
      </c>
      <c r="J869" s="45">
        <v>0</v>
      </c>
    </row>
    <row r="870" spans="4:10">
      <c r="D870" s="28">
        <v>41676</v>
      </c>
      <c r="E870" s="35" t="s">
        <v>363</v>
      </c>
      <c r="F870" s="45">
        <v>-8.8000000000000007</v>
      </c>
      <c r="G870" s="45">
        <v>0</v>
      </c>
      <c r="H870" s="45">
        <v>0</v>
      </c>
      <c r="I870" s="45">
        <v>0</v>
      </c>
      <c r="J870" s="45">
        <v>0</v>
      </c>
    </row>
    <row r="871" spans="4:10">
      <c r="D871" s="28">
        <v>41676</v>
      </c>
      <c r="E871" s="35" t="s">
        <v>364</v>
      </c>
      <c r="F871" s="45">
        <v>-9.9</v>
      </c>
      <c r="G871" s="45">
        <v>0</v>
      </c>
      <c r="H871" s="45">
        <v>0</v>
      </c>
      <c r="I871" s="45">
        <v>0</v>
      </c>
      <c r="J871" s="45">
        <v>0</v>
      </c>
    </row>
    <row r="872" spans="4:10">
      <c r="D872" s="28">
        <v>41676</v>
      </c>
      <c r="E872" s="35" t="s">
        <v>365</v>
      </c>
      <c r="F872" s="45">
        <v>-10.199999999999999</v>
      </c>
      <c r="G872" s="45">
        <v>0</v>
      </c>
      <c r="H872" s="45">
        <v>0</v>
      </c>
      <c r="I872" s="45">
        <v>0</v>
      </c>
      <c r="J872" s="45">
        <v>0</v>
      </c>
    </row>
    <row r="873" spans="4:10">
      <c r="D873" s="28">
        <v>41676</v>
      </c>
      <c r="E873" s="35" t="s">
        <v>366</v>
      </c>
      <c r="F873" s="45">
        <v>-10</v>
      </c>
      <c r="G873" s="45">
        <v>0.34</v>
      </c>
      <c r="H873" s="45">
        <v>0.05</v>
      </c>
      <c r="I873" s="45">
        <v>2.6</v>
      </c>
      <c r="J873" s="45">
        <v>-66.900000000000006</v>
      </c>
    </row>
    <row r="874" spans="4:10">
      <c r="D874" s="28">
        <v>41676</v>
      </c>
      <c r="E874" s="35" t="s">
        <v>367</v>
      </c>
      <c r="F874" s="45">
        <v>-9.1999999999999993</v>
      </c>
      <c r="G874" s="45">
        <v>1.19</v>
      </c>
      <c r="H874" s="45">
        <v>0.26</v>
      </c>
      <c r="I874" s="45">
        <v>12.7</v>
      </c>
      <c r="J874" s="45">
        <v>-56.5</v>
      </c>
    </row>
    <row r="875" spans="4:10">
      <c r="D875" s="28">
        <v>41676</v>
      </c>
      <c r="E875" s="35" t="s">
        <v>368</v>
      </c>
      <c r="F875" s="45">
        <v>-6.8</v>
      </c>
      <c r="G875" s="45">
        <v>1.73</v>
      </c>
      <c r="H875" s="45">
        <v>0.41</v>
      </c>
      <c r="I875" s="45">
        <v>21.5</v>
      </c>
      <c r="J875" s="45">
        <v>-44.6</v>
      </c>
    </row>
    <row r="876" spans="4:10">
      <c r="D876" s="28">
        <v>41676</v>
      </c>
      <c r="E876" s="35" t="s">
        <v>369</v>
      </c>
      <c r="F876" s="45">
        <v>-4.4000000000000004</v>
      </c>
      <c r="G876" s="45">
        <v>2.61</v>
      </c>
      <c r="H876" s="45">
        <v>0.36</v>
      </c>
      <c r="I876" s="45">
        <v>28.5</v>
      </c>
      <c r="J876" s="45">
        <v>-30.6</v>
      </c>
    </row>
    <row r="877" spans="4:10">
      <c r="D877" s="28">
        <v>41676</v>
      </c>
      <c r="E877" s="35" t="s">
        <v>370</v>
      </c>
      <c r="F877" s="45">
        <v>-0.5</v>
      </c>
      <c r="G877" s="45">
        <v>3.09</v>
      </c>
      <c r="H877" s="45">
        <v>0.3</v>
      </c>
      <c r="I877" s="45">
        <v>33</v>
      </c>
      <c r="J877" s="45">
        <v>-14.6</v>
      </c>
    </row>
    <row r="878" spans="4:10">
      <c r="D878" s="28">
        <v>41676</v>
      </c>
      <c r="E878" s="35" t="s">
        <v>371</v>
      </c>
      <c r="F878" s="45">
        <v>1.3</v>
      </c>
      <c r="G878" s="45">
        <v>3.14</v>
      </c>
      <c r="H878" s="45">
        <v>0.3</v>
      </c>
      <c r="I878" s="45">
        <v>34.200000000000003</v>
      </c>
      <c r="J878" s="45">
        <v>2.7</v>
      </c>
    </row>
    <row r="879" spans="4:10">
      <c r="D879" s="28">
        <v>41676</v>
      </c>
      <c r="E879" s="35" t="s">
        <v>372</v>
      </c>
      <c r="F879" s="45">
        <v>1.1000000000000001</v>
      </c>
      <c r="G879" s="45">
        <v>2.2599999999999998</v>
      </c>
      <c r="H879" s="45">
        <v>0.5</v>
      </c>
      <c r="I879" s="45">
        <v>31.9</v>
      </c>
      <c r="J879" s="45">
        <v>19.7</v>
      </c>
    </row>
    <row r="880" spans="4:10">
      <c r="D880" s="28">
        <v>41676</v>
      </c>
      <c r="E880" s="35" t="s">
        <v>373</v>
      </c>
      <c r="F880" s="45">
        <v>1</v>
      </c>
      <c r="G880" s="45">
        <v>0.59</v>
      </c>
      <c r="H880" s="45">
        <v>0.61</v>
      </c>
      <c r="I880" s="45">
        <v>26.6</v>
      </c>
      <c r="J880" s="45">
        <v>35.200000000000003</v>
      </c>
    </row>
    <row r="881" spans="4:10">
      <c r="D881" s="28">
        <v>41676</v>
      </c>
      <c r="E881" s="35" t="s">
        <v>374</v>
      </c>
      <c r="F881" s="45">
        <v>0.7</v>
      </c>
      <c r="G881" s="45">
        <v>0.3</v>
      </c>
      <c r="H881" s="45">
        <v>0.37</v>
      </c>
      <c r="I881" s="45">
        <v>19</v>
      </c>
      <c r="J881" s="45">
        <v>48.5</v>
      </c>
    </row>
    <row r="882" spans="4:10">
      <c r="D882" s="28">
        <v>41676</v>
      </c>
      <c r="E882" s="35" t="s">
        <v>375</v>
      </c>
      <c r="F882" s="45">
        <v>-0.5</v>
      </c>
      <c r="G882" s="45">
        <v>0.31</v>
      </c>
      <c r="H882" s="45">
        <v>0.18</v>
      </c>
      <c r="I882" s="45">
        <v>9.6999999999999993</v>
      </c>
      <c r="J882" s="45">
        <v>59.9</v>
      </c>
    </row>
    <row r="883" spans="4:10">
      <c r="D883" s="28">
        <v>41676</v>
      </c>
      <c r="E883" s="35" t="s">
        <v>376</v>
      </c>
      <c r="F883" s="45">
        <v>-2</v>
      </c>
      <c r="G883" s="45">
        <v>0.01</v>
      </c>
      <c r="H883" s="45">
        <v>0.02</v>
      </c>
      <c r="I883" s="45">
        <v>0</v>
      </c>
      <c r="J883" s="45">
        <v>0</v>
      </c>
    </row>
    <row r="884" spans="4:10">
      <c r="D884" s="28">
        <v>41676</v>
      </c>
      <c r="E884" s="35" t="s">
        <v>377</v>
      </c>
      <c r="F884" s="45">
        <v>-2.8</v>
      </c>
      <c r="G884" s="45">
        <v>0</v>
      </c>
      <c r="H884" s="45">
        <v>0</v>
      </c>
      <c r="I884" s="45">
        <v>0</v>
      </c>
      <c r="J884" s="45">
        <v>0</v>
      </c>
    </row>
    <row r="885" spans="4:10">
      <c r="D885" s="28">
        <v>41676</v>
      </c>
      <c r="E885" s="35" t="s">
        <v>378</v>
      </c>
      <c r="F885" s="45">
        <v>-3.4</v>
      </c>
      <c r="G885" s="45">
        <v>0</v>
      </c>
      <c r="H885" s="45">
        <v>0</v>
      </c>
      <c r="I885" s="45">
        <v>0</v>
      </c>
      <c r="J885" s="45">
        <v>0</v>
      </c>
    </row>
    <row r="886" spans="4:10">
      <c r="D886" s="28">
        <v>41676</v>
      </c>
      <c r="E886" s="35" t="s">
        <v>379</v>
      </c>
      <c r="F886" s="45">
        <v>-3</v>
      </c>
      <c r="G886" s="45">
        <v>0</v>
      </c>
      <c r="H886" s="45">
        <v>0</v>
      </c>
      <c r="I886" s="45">
        <v>0</v>
      </c>
      <c r="J886" s="45">
        <v>0</v>
      </c>
    </row>
    <row r="887" spans="4:10">
      <c r="D887" s="28">
        <v>41676</v>
      </c>
      <c r="E887" s="35" t="s">
        <v>380</v>
      </c>
      <c r="F887" s="45">
        <v>-4.2</v>
      </c>
      <c r="G887" s="45">
        <v>0</v>
      </c>
      <c r="H887" s="45">
        <v>0</v>
      </c>
      <c r="I887" s="45">
        <v>0</v>
      </c>
      <c r="J887" s="45">
        <v>0</v>
      </c>
    </row>
    <row r="888" spans="4:10">
      <c r="D888" s="28">
        <v>41676</v>
      </c>
      <c r="E888" s="35" t="s">
        <v>381</v>
      </c>
      <c r="F888" s="45">
        <v>-4.4000000000000004</v>
      </c>
      <c r="G888" s="45">
        <v>0</v>
      </c>
      <c r="H888" s="45">
        <v>0</v>
      </c>
      <c r="I888" s="45">
        <v>0</v>
      </c>
      <c r="J888" s="45">
        <v>0</v>
      </c>
    </row>
    <row r="889" spans="4:10">
      <c r="D889" s="28">
        <v>41676</v>
      </c>
      <c r="E889" s="35" t="s">
        <v>382</v>
      </c>
      <c r="F889" s="45">
        <v>-5.6</v>
      </c>
      <c r="G889" s="45">
        <v>0</v>
      </c>
      <c r="H889" s="45">
        <v>0</v>
      </c>
      <c r="I889" s="45">
        <v>0</v>
      </c>
      <c r="J889" s="45">
        <v>0</v>
      </c>
    </row>
    <row r="890" spans="4:10">
      <c r="D890" s="28">
        <v>41676</v>
      </c>
      <c r="E890" s="35" t="s">
        <v>383</v>
      </c>
      <c r="F890" s="45">
        <v>-6.1</v>
      </c>
      <c r="G890" s="45">
        <v>0</v>
      </c>
      <c r="H890" s="45">
        <v>0</v>
      </c>
      <c r="I890" s="45">
        <v>0</v>
      </c>
      <c r="J890" s="45">
        <v>0</v>
      </c>
    </row>
    <row r="891" spans="4:10">
      <c r="D891" s="28">
        <v>41677</v>
      </c>
      <c r="E891" s="35" t="s">
        <v>360</v>
      </c>
      <c r="F891" s="45">
        <v>-6.4</v>
      </c>
      <c r="G891" s="45">
        <v>0</v>
      </c>
      <c r="H891" s="45">
        <v>0</v>
      </c>
      <c r="I891" s="45">
        <v>0</v>
      </c>
      <c r="J891" s="45">
        <v>0</v>
      </c>
    </row>
    <row r="892" spans="4:10">
      <c r="D892" s="28">
        <v>41677</v>
      </c>
      <c r="E892" s="35" t="s">
        <v>361</v>
      </c>
      <c r="F892" s="45">
        <v>-7.1</v>
      </c>
      <c r="G892" s="45">
        <v>0</v>
      </c>
      <c r="H892" s="45">
        <v>0</v>
      </c>
      <c r="I892" s="45">
        <v>0</v>
      </c>
      <c r="J892" s="45">
        <v>0</v>
      </c>
    </row>
    <row r="893" spans="4:10">
      <c r="D893" s="28">
        <v>41677</v>
      </c>
      <c r="E893" s="35" t="s">
        <v>362</v>
      </c>
      <c r="F893" s="45">
        <v>-7.4</v>
      </c>
      <c r="G893" s="45">
        <v>0</v>
      </c>
      <c r="H893" s="45">
        <v>0</v>
      </c>
      <c r="I893" s="45">
        <v>0</v>
      </c>
      <c r="J893" s="45">
        <v>0</v>
      </c>
    </row>
    <row r="894" spans="4:10">
      <c r="D894" s="28">
        <v>41677</v>
      </c>
      <c r="E894" s="35" t="s">
        <v>363</v>
      </c>
      <c r="F894" s="45">
        <v>-6.5</v>
      </c>
      <c r="G894" s="45">
        <v>0</v>
      </c>
      <c r="H894" s="45">
        <v>0</v>
      </c>
      <c r="I894" s="45">
        <v>0</v>
      </c>
      <c r="J894" s="45">
        <v>0</v>
      </c>
    </row>
    <row r="895" spans="4:10">
      <c r="D895" s="28">
        <v>41677</v>
      </c>
      <c r="E895" s="35" t="s">
        <v>364</v>
      </c>
      <c r="F895" s="45">
        <v>-5.7</v>
      </c>
      <c r="G895" s="45">
        <v>0</v>
      </c>
      <c r="H895" s="45">
        <v>0</v>
      </c>
      <c r="I895" s="45">
        <v>0</v>
      </c>
      <c r="J895" s="45">
        <v>0</v>
      </c>
    </row>
    <row r="896" spans="4:10">
      <c r="D896" s="28">
        <v>41677</v>
      </c>
      <c r="E896" s="35" t="s">
        <v>365</v>
      </c>
      <c r="F896" s="45">
        <v>-5</v>
      </c>
      <c r="G896" s="45">
        <v>0</v>
      </c>
      <c r="H896" s="45">
        <v>0</v>
      </c>
      <c r="I896" s="45">
        <v>0</v>
      </c>
      <c r="J896" s="45">
        <v>0</v>
      </c>
    </row>
    <row r="897" spans="4:10">
      <c r="D897" s="28">
        <v>41677</v>
      </c>
      <c r="E897" s="35" t="s">
        <v>366</v>
      </c>
      <c r="F897" s="45">
        <v>-4.7</v>
      </c>
      <c r="G897" s="45">
        <v>0.08</v>
      </c>
      <c r="H897" s="45">
        <v>0.04</v>
      </c>
      <c r="I897" s="45">
        <v>2.8</v>
      </c>
      <c r="J897" s="45">
        <v>-67.2</v>
      </c>
    </row>
    <row r="898" spans="4:10">
      <c r="D898" s="28">
        <v>41677</v>
      </c>
      <c r="E898" s="35" t="s">
        <v>367</v>
      </c>
      <c r="F898" s="45">
        <v>-4.2</v>
      </c>
      <c r="G898" s="45">
        <v>7.0000000000000007E-2</v>
      </c>
      <c r="H898" s="45">
        <v>0.15</v>
      </c>
      <c r="I898" s="45">
        <v>12.9</v>
      </c>
      <c r="J898" s="45">
        <v>-56.7</v>
      </c>
    </row>
    <row r="899" spans="4:10">
      <c r="D899" s="28">
        <v>41677</v>
      </c>
      <c r="E899" s="35" t="s">
        <v>368</v>
      </c>
      <c r="F899" s="45">
        <v>-2.9</v>
      </c>
      <c r="G899" s="45">
        <v>7.0000000000000007E-2</v>
      </c>
      <c r="H899" s="45">
        <v>0.28000000000000003</v>
      </c>
      <c r="I899" s="45">
        <v>21.8</v>
      </c>
      <c r="J899" s="45">
        <v>-44.8</v>
      </c>
    </row>
    <row r="900" spans="4:10">
      <c r="D900" s="28">
        <v>41677</v>
      </c>
      <c r="E900" s="35" t="s">
        <v>369</v>
      </c>
      <c r="F900" s="45">
        <v>-2.6</v>
      </c>
      <c r="G900" s="45">
        <v>0.04</v>
      </c>
      <c r="H900" s="45">
        <v>0.34</v>
      </c>
      <c r="I900" s="45">
        <v>28.8</v>
      </c>
      <c r="J900" s="45">
        <v>-30.8</v>
      </c>
    </row>
    <row r="901" spans="4:10">
      <c r="D901" s="28">
        <v>41677</v>
      </c>
      <c r="E901" s="35" t="s">
        <v>370</v>
      </c>
      <c r="F901" s="45">
        <v>-1.1000000000000001</v>
      </c>
      <c r="G901" s="45">
        <v>0.04</v>
      </c>
      <c r="H901" s="45">
        <v>0.41</v>
      </c>
      <c r="I901" s="45">
        <v>33.299999999999997</v>
      </c>
      <c r="J901" s="45">
        <v>-14.7</v>
      </c>
    </row>
    <row r="902" spans="4:10">
      <c r="D902" s="28">
        <v>41677</v>
      </c>
      <c r="E902" s="35" t="s">
        <v>371</v>
      </c>
      <c r="F902" s="45">
        <v>0</v>
      </c>
      <c r="G902" s="45">
        <v>0.04</v>
      </c>
      <c r="H902" s="45">
        <v>0.43</v>
      </c>
      <c r="I902" s="45">
        <v>34.5</v>
      </c>
      <c r="J902" s="45">
        <v>2.7</v>
      </c>
    </row>
    <row r="903" spans="4:10">
      <c r="D903" s="28">
        <v>41677</v>
      </c>
      <c r="E903" s="35" t="s">
        <v>372</v>
      </c>
      <c r="F903" s="45">
        <v>-0.4</v>
      </c>
      <c r="G903" s="45">
        <v>0.04</v>
      </c>
      <c r="H903" s="45">
        <v>0.39</v>
      </c>
      <c r="I903" s="45">
        <v>32.200000000000003</v>
      </c>
      <c r="J903" s="45">
        <v>19.8</v>
      </c>
    </row>
    <row r="904" spans="4:10">
      <c r="D904" s="28">
        <v>41677</v>
      </c>
      <c r="E904" s="35" t="s">
        <v>373</v>
      </c>
      <c r="F904" s="45">
        <v>-0.7</v>
      </c>
      <c r="G904" s="45">
        <v>0.06</v>
      </c>
      <c r="H904" s="45">
        <v>0.36</v>
      </c>
      <c r="I904" s="45">
        <v>26.9</v>
      </c>
      <c r="J904" s="45">
        <v>35.299999999999997</v>
      </c>
    </row>
    <row r="905" spans="4:10">
      <c r="D905" s="28">
        <v>41677</v>
      </c>
      <c r="E905" s="35" t="s">
        <v>374</v>
      </c>
      <c r="F905" s="45">
        <v>-1.3</v>
      </c>
      <c r="G905" s="45">
        <v>7.0000000000000007E-2</v>
      </c>
      <c r="H905" s="45">
        <v>0.25</v>
      </c>
      <c r="I905" s="45">
        <v>19.2</v>
      </c>
      <c r="J905" s="45">
        <v>48.6</v>
      </c>
    </row>
    <row r="906" spans="4:10">
      <c r="D906" s="28">
        <v>41677</v>
      </c>
      <c r="E906" s="35" t="s">
        <v>375</v>
      </c>
      <c r="F906" s="45">
        <v>-1.5</v>
      </c>
      <c r="G906" s="45">
        <v>0.08</v>
      </c>
      <c r="H906" s="45">
        <v>0.12</v>
      </c>
      <c r="I906" s="45">
        <v>9.9</v>
      </c>
      <c r="J906" s="45">
        <v>60.1</v>
      </c>
    </row>
    <row r="907" spans="4:10">
      <c r="D907" s="28">
        <v>41677</v>
      </c>
      <c r="E907" s="35" t="s">
        <v>376</v>
      </c>
      <c r="F907" s="45">
        <v>-2.4</v>
      </c>
      <c r="G907" s="45">
        <v>0.01</v>
      </c>
      <c r="H907" s="45">
        <v>0.01</v>
      </c>
      <c r="I907" s="45">
        <v>0</v>
      </c>
      <c r="J907" s="45">
        <v>0</v>
      </c>
    </row>
    <row r="908" spans="4:10">
      <c r="D908" s="28">
        <v>41677</v>
      </c>
      <c r="E908" s="35" t="s">
        <v>377</v>
      </c>
      <c r="F908" s="45">
        <v>-2.9</v>
      </c>
      <c r="G908" s="45">
        <v>0</v>
      </c>
      <c r="H908" s="45">
        <v>0</v>
      </c>
      <c r="I908" s="45">
        <v>0</v>
      </c>
      <c r="J908" s="45">
        <v>0</v>
      </c>
    </row>
    <row r="909" spans="4:10">
      <c r="D909" s="28">
        <v>41677</v>
      </c>
      <c r="E909" s="35" t="s">
        <v>378</v>
      </c>
      <c r="F909" s="45">
        <v>-2.8</v>
      </c>
      <c r="G909" s="45">
        <v>0</v>
      </c>
      <c r="H909" s="45">
        <v>0</v>
      </c>
      <c r="I909" s="45">
        <v>0</v>
      </c>
      <c r="J909" s="45">
        <v>0</v>
      </c>
    </row>
    <row r="910" spans="4:10">
      <c r="D910" s="28">
        <v>41677</v>
      </c>
      <c r="E910" s="35" t="s">
        <v>379</v>
      </c>
      <c r="F910" s="45">
        <v>-2.4</v>
      </c>
      <c r="G910" s="45">
        <v>0</v>
      </c>
      <c r="H910" s="45">
        <v>0</v>
      </c>
      <c r="I910" s="45">
        <v>0</v>
      </c>
      <c r="J910" s="45">
        <v>0</v>
      </c>
    </row>
    <row r="911" spans="4:10">
      <c r="D911" s="28">
        <v>41677</v>
      </c>
      <c r="E911" s="35" t="s">
        <v>380</v>
      </c>
      <c r="F911" s="45">
        <v>-2.7</v>
      </c>
      <c r="G911" s="45">
        <v>0</v>
      </c>
      <c r="H911" s="45">
        <v>0</v>
      </c>
      <c r="I911" s="45">
        <v>0</v>
      </c>
      <c r="J911" s="45">
        <v>0</v>
      </c>
    </row>
    <row r="912" spans="4:10">
      <c r="D912" s="28">
        <v>41677</v>
      </c>
      <c r="E912" s="35" t="s">
        <v>381</v>
      </c>
      <c r="F912" s="45">
        <v>-2.8</v>
      </c>
      <c r="G912" s="45">
        <v>0</v>
      </c>
      <c r="H912" s="45">
        <v>0</v>
      </c>
      <c r="I912" s="45">
        <v>0</v>
      </c>
      <c r="J912" s="45">
        <v>0</v>
      </c>
    </row>
    <row r="913" spans="4:10">
      <c r="D913" s="28">
        <v>41677</v>
      </c>
      <c r="E913" s="35" t="s">
        <v>382</v>
      </c>
      <c r="F913" s="45">
        <v>-4.0999999999999996</v>
      </c>
      <c r="G913" s="45">
        <v>0</v>
      </c>
      <c r="H913" s="45">
        <v>0</v>
      </c>
      <c r="I913" s="45">
        <v>0</v>
      </c>
      <c r="J913" s="45">
        <v>0</v>
      </c>
    </row>
    <row r="914" spans="4:10">
      <c r="D914" s="28">
        <v>41677</v>
      </c>
      <c r="E914" s="35" t="s">
        <v>383</v>
      </c>
      <c r="F914" s="45">
        <v>-4</v>
      </c>
      <c r="G914" s="45">
        <v>0</v>
      </c>
      <c r="H914" s="45">
        <v>0</v>
      </c>
      <c r="I914" s="45">
        <v>0</v>
      </c>
      <c r="J914" s="45">
        <v>0</v>
      </c>
    </row>
    <row r="915" spans="4:10">
      <c r="D915" s="28">
        <v>41678</v>
      </c>
      <c r="E915" s="35" t="s">
        <v>360</v>
      </c>
      <c r="F915" s="45">
        <v>-4.0999999999999996</v>
      </c>
      <c r="G915" s="45">
        <v>0</v>
      </c>
      <c r="H915" s="45">
        <v>0</v>
      </c>
      <c r="I915" s="45">
        <v>0</v>
      </c>
      <c r="J915" s="45">
        <v>0</v>
      </c>
    </row>
    <row r="916" spans="4:10">
      <c r="D916" s="28">
        <v>41678</v>
      </c>
      <c r="E916" s="35" t="s">
        <v>361</v>
      </c>
      <c r="F916" s="45">
        <v>-4.3</v>
      </c>
      <c r="G916" s="45">
        <v>0</v>
      </c>
      <c r="H916" s="45">
        <v>0</v>
      </c>
      <c r="I916" s="45">
        <v>0</v>
      </c>
      <c r="J916" s="45">
        <v>0</v>
      </c>
    </row>
    <row r="917" spans="4:10">
      <c r="D917" s="28">
        <v>41678</v>
      </c>
      <c r="E917" s="35" t="s">
        <v>362</v>
      </c>
      <c r="F917" s="45">
        <v>-3.7</v>
      </c>
      <c r="G917" s="45">
        <v>0</v>
      </c>
      <c r="H917" s="45">
        <v>0</v>
      </c>
      <c r="I917" s="45">
        <v>0</v>
      </c>
      <c r="J917" s="45">
        <v>0</v>
      </c>
    </row>
    <row r="918" spans="4:10">
      <c r="D918" s="28">
        <v>41678</v>
      </c>
      <c r="E918" s="35" t="s">
        <v>363</v>
      </c>
      <c r="F918" s="45">
        <v>-3.9</v>
      </c>
      <c r="G918" s="45">
        <v>0</v>
      </c>
      <c r="H918" s="45">
        <v>0</v>
      </c>
      <c r="I918" s="45">
        <v>0</v>
      </c>
      <c r="J918" s="45">
        <v>0</v>
      </c>
    </row>
    <row r="919" spans="4:10">
      <c r="D919" s="28">
        <v>41678</v>
      </c>
      <c r="E919" s="35" t="s">
        <v>364</v>
      </c>
      <c r="F919" s="45">
        <v>-4.4000000000000004</v>
      </c>
      <c r="G919" s="45">
        <v>0</v>
      </c>
      <c r="H919" s="45">
        <v>0</v>
      </c>
      <c r="I919" s="45">
        <v>0</v>
      </c>
      <c r="J919" s="45">
        <v>0</v>
      </c>
    </row>
    <row r="920" spans="4:10">
      <c r="D920" s="28">
        <v>41678</v>
      </c>
      <c r="E920" s="35" t="s">
        <v>365</v>
      </c>
      <c r="F920" s="45">
        <v>-5.4</v>
      </c>
      <c r="G920" s="45">
        <v>0</v>
      </c>
      <c r="H920" s="45">
        <v>0</v>
      </c>
      <c r="I920" s="45">
        <v>0</v>
      </c>
      <c r="J920" s="45">
        <v>0</v>
      </c>
    </row>
    <row r="921" spans="4:10">
      <c r="D921" s="28">
        <v>41678</v>
      </c>
      <c r="E921" s="35" t="s">
        <v>366</v>
      </c>
      <c r="F921" s="45">
        <v>-4.9000000000000004</v>
      </c>
      <c r="G921" s="45">
        <v>0.08</v>
      </c>
      <c r="H921" s="45">
        <v>0.04</v>
      </c>
      <c r="I921" s="45">
        <v>3</v>
      </c>
      <c r="J921" s="45">
        <v>-67.400000000000006</v>
      </c>
    </row>
    <row r="922" spans="4:10">
      <c r="D922" s="28">
        <v>41678</v>
      </c>
      <c r="E922" s="35" t="s">
        <v>367</v>
      </c>
      <c r="F922" s="45">
        <v>-3.5</v>
      </c>
      <c r="G922" s="45">
        <v>0.16</v>
      </c>
      <c r="H922" s="45">
        <v>0.21</v>
      </c>
      <c r="I922" s="45">
        <v>13.1</v>
      </c>
      <c r="J922" s="45">
        <v>-56.9</v>
      </c>
    </row>
    <row r="923" spans="4:10">
      <c r="D923" s="28">
        <v>41678</v>
      </c>
      <c r="E923" s="35" t="s">
        <v>368</v>
      </c>
      <c r="F923" s="45">
        <v>-2.9</v>
      </c>
      <c r="G923" s="45">
        <v>0.39</v>
      </c>
      <c r="H923" s="45">
        <v>0.46</v>
      </c>
      <c r="I923" s="45">
        <v>22</v>
      </c>
      <c r="J923" s="45">
        <v>-45</v>
      </c>
    </row>
    <row r="924" spans="4:10">
      <c r="D924" s="28">
        <v>41678</v>
      </c>
      <c r="E924" s="35" t="s">
        <v>369</v>
      </c>
      <c r="F924" s="45">
        <v>-2.6</v>
      </c>
      <c r="G924" s="45">
        <v>0.15</v>
      </c>
      <c r="H924" s="45">
        <v>0.51</v>
      </c>
      <c r="I924" s="45">
        <v>29.1</v>
      </c>
      <c r="J924" s="45">
        <v>-30.9</v>
      </c>
    </row>
    <row r="925" spans="4:10">
      <c r="D925" s="28">
        <v>41678</v>
      </c>
      <c r="E925" s="35" t="s">
        <v>370</v>
      </c>
      <c r="F925" s="45">
        <v>-2.9</v>
      </c>
      <c r="G925" s="45">
        <v>0.08</v>
      </c>
      <c r="H925" s="45">
        <v>0.51</v>
      </c>
      <c r="I925" s="45">
        <v>33.6</v>
      </c>
      <c r="J925" s="45">
        <v>-14.8</v>
      </c>
    </row>
    <row r="926" spans="4:10">
      <c r="D926" s="28">
        <v>41678</v>
      </c>
      <c r="E926" s="35" t="s">
        <v>371</v>
      </c>
      <c r="F926" s="45">
        <v>-1.9</v>
      </c>
      <c r="G926" s="45">
        <v>0.15</v>
      </c>
      <c r="H926" s="45">
        <v>0.63</v>
      </c>
      <c r="I926" s="45">
        <v>34.799999999999997</v>
      </c>
      <c r="J926" s="45">
        <v>2.7</v>
      </c>
    </row>
    <row r="927" spans="4:10">
      <c r="D927" s="28">
        <v>41678</v>
      </c>
      <c r="E927" s="35" t="s">
        <v>372</v>
      </c>
      <c r="F927" s="45">
        <v>-2.5</v>
      </c>
      <c r="G927" s="45">
        <v>0.24</v>
      </c>
      <c r="H927" s="45">
        <v>0.66</v>
      </c>
      <c r="I927" s="45">
        <v>32.5</v>
      </c>
      <c r="J927" s="45">
        <v>19.899999999999999</v>
      </c>
    </row>
    <row r="928" spans="4:10">
      <c r="D928" s="28">
        <v>41678</v>
      </c>
      <c r="E928" s="35" t="s">
        <v>373</v>
      </c>
      <c r="F928" s="45">
        <v>-2.6</v>
      </c>
      <c r="G928" s="45">
        <v>0.09</v>
      </c>
      <c r="H928" s="45">
        <v>0.4</v>
      </c>
      <c r="I928" s="45">
        <v>27.2</v>
      </c>
      <c r="J928" s="45">
        <v>35.4</v>
      </c>
    </row>
    <row r="929" spans="4:10">
      <c r="D929" s="28">
        <v>41678</v>
      </c>
      <c r="E929" s="35" t="s">
        <v>374</v>
      </c>
      <c r="F929" s="45">
        <v>-3.4</v>
      </c>
      <c r="G929" s="45">
        <v>0.09</v>
      </c>
      <c r="H929" s="45">
        <v>0.27</v>
      </c>
      <c r="I929" s="45">
        <v>19.5</v>
      </c>
      <c r="J929" s="45">
        <v>48.8</v>
      </c>
    </row>
    <row r="930" spans="4:10">
      <c r="D930" s="28">
        <v>41678</v>
      </c>
      <c r="E930" s="35" t="s">
        <v>375</v>
      </c>
      <c r="F930" s="45">
        <v>-4.4000000000000004</v>
      </c>
      <c r="G930" s="45">
        <v>0.09</v>
      </c>
      <c r="H930" s="45">
        <v>0.13</v>
      </c>
      <c r="I930" s="45">
        <v>10.1</v>
      </c>
      <c r="J930" s="45">
        <v>60.3</v>
      </c>
    </row>
    <row r="931" spans="4:10">
      <c r="D931" s="28">
        <v>41678</v>
      </c>
      <c r="E931" s="35" t="s">
        <v>376</v>
      </c>
      <c r="F931" s="45">
        <v>-4.0999999999999996</v>
      </c>
      <c r="G931" s="45">
        <v>0.01</v>
      </c>
      <c r="H931" s="45">
        <v>0.02</v>
      </c>
      <c r="I931" s="45">
        <v>0</v>
      </c>
      <c r="J931" s="45">
        <v>0</v>
      </c>
    </row>
    <row r="932" spans="4:10">
      <c r="D932" s="28">
        <v>41678</v>
      </c>
      <c r="E932" s="35" t="s">
        <v>377</v>
      </c>
      <c r="F932" s="45">
        <v>-4.5999999999999996</v>
      </c>
      <c r="G932" s="45">
        <v>0</v>
      </c>
      <c r="H932" s="45">
        <v>0</v>
      </c>
      <c r="I932" s="45">
        <v>0</v>
      </c>
      <c r="J932" s="45">
        <v>0</v>
      </c>
    </row>
    <row r="933" spans="4:10">
      <c r="D933" s="28">
        <v>41678</v>
      </c>
      <c r="E933" s="35" t="s">
        <v>378</v>
      </c>
      <c r="F933" s="45">
        <v>-4.5</v>
      </c>
      <c r="G933" s="45">
        <v>0</v>
      </c>
      <c r="H933" s="45">
        <v>0</v>
      </c>
      <c r="I933" s="45">
        <v>0</v>
      </c>
      <c r="J933" s="45">
        <v>0</v>
      </c>
    </row>
    <row r="934" spans="4:10">
      <c r="D934" s="28">
        <v>41678</v>
      </c>
      <c r="E934" s="35" t="s">
        <v>379</v>
      </c>
      <c r="F934" s="45">
        <v>-5.0999999999999996</v>
      </c>
      <c r="G934" s="45">
        <v>0</v>
      </c>
      <c r="H934" s="45">
        <v>0</v>
      </c>
      <c r="I934" s="45">
        <v>0</v>
      </c>
      <c r="J934" s="45">
        <v>0</v>
      </c>
    </row>
    <row r="935" spans="4:10">
      <c r="D935" s="28">
        <v>41678</v>
      </c>
      <c r="E935" s="35" t="s">
        <v>380</v>
      </c>
      <c r="F935" s="45">
        <v>-4.9000000000000004</v>
      </c>
      <c r="G935" s="45">
        <v>0</v>
      </c>
      <c r="H935" s="45">
        <v>0</v>
      </c>
      <c r="I935" s="45">
        <v>0</v>
      </c>
      <c r="J935" s="45">
        <v>0</v>
      </c>
    </row>
    <row r="936" spans="4:10">
      <c r="D936" s="28">
        <v>41678</v>
      </c>
      <c r="E936" s="35" t="s">
        <v>381</v>
      </c>
      <c r="F936" s="45">
        <v>-5</v>
      </c>
      <c r="G936" s="45">
        <v>0</v>
      </c>
      <c r="H936" s="45">
        <v>0</v>
      </c>
      <c r="I936" s="45">
        <v>0</v>
      </c>
      <c r="J936" s="45">
        <v>0</v>
      </c>
    </row>
    <row r="937" spans="4:10">
      <c r="D937" s="28">
        <v>41678</v>
      </c>
      <c r="E937" s="35" t="s">
        <v>382</v>
      </c>
      <c r="F937" s="45">
        <v>-5.3</v>
      </c>
      <c r="G937" s="45">
        <v>0</v>
      </c>
      <c r="H937" s="45">
        <v>0</v>
      </c>
      <c r="I937" s="45">
        <v>0</v>
      </c>
      <c r="J937" s="45">
        <v>0</v>
      </c>
    </row>
    <row r="938" spans="4:10">
      <c r="D938" s="28">
        <v>41678</v>
      </c>
      <c r="E938" s="35" t="s">
        <v>383</v>
      </c>
      <c r="F938" s="45">
        <v>-5.0999999999999996</v>
      </c>
      <c r="G938" s="45">
        <v>0</v>
      </c>
      <c r="H938" s="45">
        <v>0</v>
      </c>
      <c r="I938" s="45">
        <v>0</v>
      </c>
      <c r="J938" s="45">
        <v>0</v>
      </c>
    </row>
    <row r="939" spans="4:10">
      <c r="D939" s="28">
        <v>41679</v>
      </c>
      <c r="E939" s="35" t="s">
        <v>360</v>
      </c>
      <c r="F939" s="45">
        <v>-5.0999999999999996</v>
      </c>
      <c r="G939" s="45">
        <v>0</v>
      </c>
      <c r="H939" s="45">
        <v>0</v>
      </c>
      <c r="I939" s="45">
        <v>0</v>
      </c>
      <c r="J939" s="45">
        <v>0</v>
      </c>
    </row>
    <row r="940" spans="4:10">
      <c r="D940" s="28">
        <v>41679</v>
      </c>
      <c r="E940" s="35" t="s">
        <v>361</v>
      </c>
      <c r="F940" s="45">
        <v>-5.3</v>
      </c>
      <c r="G940" s="45">
        <v>0</v>
      </c>
      <c r="H940" s="45">
        <v>0</v>
      </c>
      <c r="I940" s="45">
        <v>0</v>
      </c>
      <c r="J940" s="45">
        <v>0</v>
      </c>
    </row>
    <row r="941" spans="4:10">
      <c r="D941" s="28">
        <v>41679</v>
      </c>
      <c r="E941" s="35" t="s">
        <v>362</v>
      </c>
      <c r="F941" s="45">
        <v>-5.4</v>
      </c>
      <c r="G941" s="45">
        <v>0</v>
      </c>
      <c r="H941" s="45">
        <v>0</v>
      </c>
      <c r="I941" s="45">
        <v>0</v>
      </c>
      <c r="J941" s="45">
        <v>0</v>
      </c>
    </row>
    <row r="942" spans="4:10">
      <c r="D942" s="28">
        <v>41679</v>
      </c>
      <c r="E942" s="35" t="s">
        <v>363</v>
      </c>
      <c r="F942" s="45">
        <v>-5.2</v>
      </c>
      <c r="G942" s="45">
        <v>0</v>
      </c>
      <c r="H942" s="45">
        <v>0</v>
      </c>
      <c r="I942" s="45">
        <v>0</v>
      </c>
      <c r="J942" s="45">
        <v>0</v>
      </c>
    </row>
    <row r="943" spans="4:10">
      <c r="D943" s="28">
        <v>41679</v>
      </c>
      <c r="E943" s="35" t="s">
        <v>364</v>
      </c>
      <c r="F943" s="45">
        <v>-5.2</v>
      </c>
      <c r="G943" s="45">
        <v>0</v>
      </c>
      <c r="H943" s="45">
        <v>0</v>
      </c>
      <c r="I943" s="45">
        <v>0</v>
      </c>
      <c r="J943" s="45">
        <v>0</v>
      </c>
    </row>
    <row r="944" spans="4:10">
      <c r="D944" s="28">
        <v>41679</v>
      </c>
      <c r="E944" s="35" t="s">
        <v>365</v>
      </c>
      <c r="F944" s="45">
        <v>-5.2</v>
      </c>
      <c r="G944" s="45">
        <v>0</v>
      </c>
      <c r="H944" s="45">
        <v>0</v>
      </c>
      <c r="I944" s="45">
        <v>0</v>
      </c>
      <c r="J944" s="45">
        <v>0</v>
      </c>
    </row>
    <row r="945" spans="4:10">
      <c r="D945" s="28">
        <v>41679</v>
      </c>
      <c r="E945" s="35" t="s">
        <v>366</v>
      </c>
      <c r="F945" s="45">
        <v>-5</v>
      </c>
      <c r="G945" s="45">
        <v>0.08</v>
      </c>
      <c r="H945" s="45">
        <v>0.04</v>
      </c>
      <c r="I945" s="45">
        <v>3.2</v>
      </c>
      <c r="J945" s="45">
        <v>-67.599999999999994</v>
      </c>
    </row>
    <row r="946" spans="4:10">
      <c r="D946" s="28">
        <v>41679</v>
      </c>
      <c r="E946" s="35" t="s">
        <v>367</v>
      </c>
      <c r="F946" s="45">
        <v>-4.2</v>
      </c>
      <c r="G946" s="45">
        <v>0.06</v>
      </c>
      <c r="H946" s="45">
        <v>0.17</v>
      </c>
      <c r="I946" s="45">
        <v>13.4</v>
      </c>
      <c r="J946" s="45">
        <v>-57.2</v>
      </c>
    </row>
    <row r="947" spans="4:10">
      <c r="D947" s="28">
        <v>41679</v>
      </c>
      <c r="E947" s="35" t="s">
        <v>368</v>
      </c>
      <c r="F947" s="45">
        <v>-4</v>
      </c>
      <c r="G947" s="45">
        <v>7.0000000000000007E-2</v>
      </c>
      <c r="H947" s="45">
        <v>0.3</v>
      </c>
      <c r="I947" s="45">
        <v>22.3</v>
      </c>
      <c r="J947" s="45">
        <v>-45.2</v>
      </c>
    </row>
    <row r="948" spans="4:10">
      <c r="D948" s="28">
        <v>41679</v>
      </c>
      <c r="E948" s="35" t="s">
        <v>369</v>
      </c>
      <c r="F948" s="45">
        <v>-2.8</v>
      </c>
      <c r="G948" s="45">
        <v>0.14000000000000001</v>
      </c>
      <c r="H948" s="45">
        <v>0.49</v>
      </c>
      <c r="I948" s="45">
        <v>29.4</v>
      </c>
      <c r="J948" s="45">
        <v>-31.1</v>
      </c>
    </row>
    <row r="949" spans="4:10">
      <c r="D949" s="28">
        <v>41679</v>
      </c>
      <c r="E949" s="35" t="s">
        <v>370</v>
      </c>
      <c r="F949" s="45">
        <v>-2.7</v>
      </c>
      <c r="G949" s="45">
        <v>7.0000000000000007E-2</v>
      </c>
      <c r="H949" s="45">
        <v>0.47</v>
      </c>
      <c r="I949" s="45">
        <v>33.9</v>
      </c>
      <c r="J949" s="45">
        <v>-14.9</v>
      </c>
    </row>
    <row r="950" spans="4:10">
      <c r="D950" s="28">
        <v>41679</v>
      </c>
      <c r="E950" s="35" t="s">
        <v>371</v>
      </c>
      <c r="F950" s="45">
        <v>-2.2000000000000002</v>
      </c>
      <c r="G950" s="45">
        <v>0.06</v>
      </c>
      <c r="H950" s="45">
        <v>0.5</v>
      </c>
      <c r="I950" s="45">
        <v>35.1</v>
      </c>
      <c r="J950" s="45">
        <v>2.7</v>
      </c>
    </row>
    <row r="951" spans="4:10">
      <c r="D951" s="28">
        <v>41679</v>
      </c>
      <c r="E951" s="35" t="s">
        <v>372</v>
      </c>
      <c r="F951" s="45">
        <v>-2.4</v>
      </c>
      <c r="G951" s="45">
        <v>7.0000000000000007E-2</v>
      </c>
      <c r="H951" s="45">
        <v>0.45</v>
      </c>
      <c r="I951" s="45">
        <v>32.799999999999997</v>
      </c>
      <c r="J951" s="45">
        <v>20</v>
      </c>
    </row>
    <row r="952" spans="4:10">
      <c r="D952" s="28">
        <v>41679</v>
      </c>
      <c r="E952" s="35" t="s">
        <v>373</v>
      </c>
      <c r="F952" s="45">
        <v>-1.6</v>
      </c>
      <c r="G952" s="45">
        <v>0.06</v>
      </c>
      <c r="H952" s="45">
        <v>0.37</v>
      </c>
      <c r="I952" s="45">
        <v>27.5</v>
      </c>
      <c r="J952" s="45">
        <v>35.6</v>
      </c>
    </row>
    <row r="953" spans="4:10">
      <c r="D953" s="28">
        <v>41679</v>
      </c>
      <c r="E953" s="35" t="s">
        <v>374</v>
      </c>
      <c r="F953" s="45">
        <v>-2</v>
      </c>
      <c r="G953" s="45">
        <v>0.06</v>
      </c>
      <c r="H953" s="45">
        <v>0.26</v>
      </c>
      <c r="I953" s="45">
        <v>19.7</v>
      </c>
      <c r="J953" s="45">
        <v>49</v>
      </c>
    </row>
    <row r="954" spans="4:10">
      <c r="D954" s="28">
        <v>41679</v>
      </c>
      <c r="E954" s="35" t="s">
        <v>375</v>
      </c>
      <c r="F954" s="45">
        <v>-2.4</v>
      </c>
      <c r="G954" s="45">
        <v>0.08</v>
      </c>
      <c r="H954" s="45">
        <v>0.13</v>
      </c>
      <c r="I954" s="45">
        <v>10.4</v>
      </c>
      <c r="J954" s="45">
        <v>60.5</v>
      </c>
    </row>
    <row r="955" spans="4:10">
      <c r="D955" s="28">
        <v>41679</v>
      </c>
      <c r="E955" s="35" t="s">
        <v>376</v>
      </c>
      <c r="F955" s="45">
        <v>-2.5</v>
      </c>
      <c r="G955" s="45">
        <v>0.01</v>
      </c>
      <c r="H955" s="45">
        <v>0.02</v>
      </c>
      <c r="I955" s="45">
        <v>0</v>
      </c>
      <c r="J955" s="45">
        <v>0</v>
      </c>
    </row>
    <row r="956" spans="4:10">
      <c r="D956" s="28">
        <v>41679</v>
      </c>
      <c r="E956" s="35" t="s">
        <v>377</v>
      </c>
      <c r="F956" s="45">
        <v>-2.9</v>
      </c>
      <c r="G956" s="45">
        <v>0</v>
      </c>
      <c r="H956" s="45">
        <v>0</v>
      </c>
      <c r="I956" s="45">
        <v>0</v>
      </c>
      <c r="J956" s="45">
        <v>0</v>
      </c>
    </row>
    <row r="957" spans="4:10">
      <c r="D957" s="28">
        <v>41679</v>
      </c>
      <c r="E957" s="35" t="s">
        <v>378</v>
      </c>
      <c r="F957" s="45">
        <v>-2.5</v>
      </c>
      <c r="G957" s="45">
        <v>0</v>
      </c>
      <c r="H957" s="45">
        <v>0</v>
      </c>
      <c r="I957" s="45">
        <v>0</v>
      </c>
      <c r="J957" s="45">
        <v>0</v>
      </c>
    </row>
    <row r="958" spans="4:10">
      <c r="D958" s="28">
        <v>41679</v>
      </c>
      <c r="E958" s="35" t="s">
        <v>379</v>
      </c>
      <c r="F958" s="45">
        <v>-2.2000000000000002</v>
      </c>
      <c r="G958" s="45">
        <v>0</v>
      </c>
      <c r="H958" s="45">
        <v>0</v>
      </c>
      <c r="I958" s="45">
        <v>0</v>
      </c>
      <c r="J958" s="45">
        <v>0</v>
      </c>
    </row>
    <row r="959" spans="4:10">
      <c r="D959" s="28">
        <v>41679</v>
      </c>
      <c r="E959" s="35" t="s">
        <v>380</v>
      </c>
      <c r="F959" s="45">
        <v>-2.6</v>
      </c>
      <c r="G959" s="45">
        <v>0</v>
      </c>
      <c r="H959" s="45">
        <v>0</v>
      </c>
      <c r="I959" s="45">
        <v>0</v>
      </c>
      <c r="J959" s="45">
        <v>0</v>
      </c>
    </row>
    <row r="960" spans="4:10">
      <c r="D960" s="28">
        <v>41679</v>
      </c>
      <c r="E960" s="35" t="s">
        <v>381</v>
      </c>
      <c r="F960" s="45">
        <v>-2</v>
      </c>
      <c r="G960" s="45">
        <v>0</v>
      </c>
      <c r="H960" s="45">
        <v>0</v>
      </c>
      <c r="I960" s="45">
        <v>0</v>
      </c>
      <c r="J960" s="45">
        <v>0</v>
      </c>
    </row>
    <row r="961" spans="4:10">
      <c r="D961" s="28">
        <v>41679</v>
      </c>
      <c r="E961" s="35" t="s">
        <v>382</v>
      </c>
      <c r="F961" s="45">
        <v>-2</v>
      </c>
      <c r="G961" s="45">
        <v>0</v>
      </c>
      <c r="H961" s="45">
        <v>0</v>
      </c>
      <c r="I961" s="45">
        <v>0</v>
      </c>
      <c r="J961" s="45">
        <v>0</v>
      </c>
    </row>
    <row r="962" spans="4:10">
      <c r="D962" s="28">
        <v>41679</v>
      </c>
      <c r="E962" s="35" t="s">
        <v>383</v>
      </c>
      <c r="F962" s="45">
        <v>-2.2000000000000002</v>
      </c>
      <c r="G962" s="45">
        <v>0</v>
      </c>
      <c r="H962" s="45">
        <v>0</v>
      </c>
      <c r="I962" s="45">
        <v>0</v>
      </c>
      <c r="J962" s="45">
        <v>0</v>
      </c>
    </row>
    <row r="963" spans="4:10">
      <c r="D963" s="28">
        <v>41680</v>
      </c>
      <c r="E963" s="35" t="s">
        <v>360</v>
      </c>
      <c r="F963" s="45">
        <v>-3.7</v>
      </c>
      <c r="G963" s="45">
        <v>0</v>
      </c>
      <c r="H963" s="45">
        <v>0</v>
      </c>
      <c r="I963" s="45">
        <v>0</v>
      </c>
      <c r="J963" s="45">
        <v>0</v>
      </c>
    </row>
    <row r="964" spans="4:10">
      <c r="D964" s="28">
        <v>41680</v>
      </c>
      <c r="E964" s="35" t="s">
        <v>361</v>
      </c>
      <c r="F964" s="45">
        <v>-4.5999999999999996</v>
      </c>
      <c r="G964" s="45">
        <v>0</v>
      </c>
      <c r="H964" s="45">
        <v>0</v>
      </c>
      <c r="I964" s="45">
        <v>0</v>
      </c>
      <c r="J964" s="45">
        <v>0</v>
      </c>
    </row>
    <row r="965" spans="4:10">
      <c r="D965" s="28">
        <v>41680</v>
      </c>
      <c r="E965" s="35" t="s">
        <v>362</v>
      </c>
      <c r="F965" s="45">
        <v>-5.9</v>
      </c>
      <c r="G965" s="45">
        <v>0</v>
      </c>
      <c r="H965" s="45">
        <v>0</v>
      </c>
      <c r="I965" s="45">
        <v>0</v>
      </c>
      <c r="J965" s="45">
        <v>0</v>
      </c>
    </row>
    <row r="966" spans="4:10">
      <c r="D966" s="28">
        <v>41680</v>
      </c>
      <c r="E966" s="35" t="s">
        <v>363</v>
      </c>
      <c r="F966" s="45">
        <v>-6.4</v>
      </c>
      <c r="G966" s="45">
        <v>0</v>
      </c>
      <c r="H966" s="45">
        <v>0</v>
      </c>
      <c r="I966" s="45">
        <v>0</v>
      </c>
      <c r="J966" s="45">
        <v>0</v>
      </c>
    </row>
    <row r="967" spans="4:10">
      <c r="D967" s="28">
        <v>41680</v>
      </c>
      <c r="E967" s="35" t="s">
        <v>364</v>
      </c>
      <c r="F967" s="45">
        <v>-7.3</v>
      </c>
      <c r="G967" s="45">
        <v>0</v>
      </c>
      <c r="H967" s="45">
        <v>0</v>
      </c>
      <c r="I967" s="45">
        <v>0</v>
      </c>
      <c r="J967" s="45">
        <v>0</v>
      </c>
    </row>
    <row r="968" spans="4:10">
      <c r="D968" s="28">
        <v>41680</v>
      </c>
      <c r="E968" s="35" t="s">
        <v>365</v>
      </c>
      <c r="F968" s="45">
        <v>-6.8</v>
      </c>
      <c r="G968" s="45">
        <v>0</v>
      </c>
      <c r="H968" s="45">
        <v>0</v>
      </c>
      <c r="I968" s="45">
        <v>0</v>
      </c>
      <c r="J968" s="45">
        <v>0</v>
      </c>
    </row>
    <row r="969" spans="4:10">
      <c r="D969" s="28">
        <v>41680</v>
      </c>
      <c r="E969" s="35" t="s">
        <v>366</v>
      </c>
      <c r="F969" s="45">
        <v>-6.1</v>
      </c>
      <c r="G969" s="45">
        <v>0.11</v>
      </c>
      <c r="H969" s="45">
        <v>0.04</v>
      </c>
      <c r="I969" s="45">
        <v>3.4</v>
      </c>
      <c r="J969" s="45">
        <v>-67.900000000000006</v>
      </c>
    </row>
    <row r="970" spans="4:10">
      <c r="D970" s="28">
        <v>41680</v>
      </c>
      <c r="E970" s="35" t="s">
        <v>367</v>
      </c>
      <c r="F970" s="45">
        <v>-4.5999999999999996</v>
      </c>
      <c r="G970" s="45">
        <v>0.11</v>
      </c>
      <c r="H970" s="45">
        <v>0.2</v>
      </c>
      <c r="I970" s="45">
        <v>13.6</v>
      </c>
      <c r="J970" s="45">
        <v>-57.4</v>
      </c>
    </row>
    <row r="971" spans="4:10">
      <c r="D971" s="28">
        <v>41680</v>
      </c>
      <c r="E971" s="35" t="s">
        <v>368</v>
      </c>
      <c r="F971" s="45">
        <v>-2.6</v>
      </c>
      <c r="G971" s="45">
        <v>7.0000000000000007E-2</v>
      </c>
      <c r="H971" s="45">
        <v>0.3</v>
      </c>
      <c r="I971" s="45">
        <v>22.6</v>
      </c>
      <c r="J971" s="45">
        <v>-45.4</v>
      </c>
    </row>
    <row r="972" spans="4:10">
      <c r="D972" s="28">
        <v>41680</v>
      </c>
      <c r="E972" s="35" t="s">
        <v>369</v>
      </c>
      <c r="F972" s="45">
        <v>-1.2</v>
      </c>
      <c r="G972" s="45">
        <v>0.08</v>
      </c>
      <c r="H972" s="45">
        <v>0.41</v>
      </c>
      <c r="I972" s="45">
        <v>29.7</v>
      </c>
      <c r="J972" s="45">
        <v>-31.2</v>
      </c>
    </row>
    <row r="973" spans="4:10">
      <c r="D973" s="28">
        <v>41680</v>
      </c>
      <c r="E973" s="35" t="s">
        <v>370</v>
      </c>
      <c r="F973" s="45">
        <v>1.1000000000000001</v>
      </c>
      <c r="G973" s="45">
        <v>0.06</v>
      </c>
      <c r="H973" s="45">
        <v>0.48</v>
      </c>
      <c r="I973" s="45">
        <v>34.200000000000003</v>
      </c>
      <c r="J973" s="45">
        <v>-14.9</v>
      </c>
    </row>
    <row r="974" spans="4:10">
      <c r="D974" s="28">
        <v>41680</v>
      </c>
      <c r="E974" s="35" t="s">
        <v>371</v>
      </c>
      <c r="F974" s="45">
        <v>0.8</v>
      </c>
      <c r="G974" s="45">
        <v>0.06</v>
      </c>
      <c r="H974" s="45">
        <v>0.44</v>
      </c>
      <c r="I974" s="45">
        <v>35.4</v>
      </c>
      <c r="J974" s="45">
        <v>2.7</v>
      </c>
    </row>
    <row r="975" spans="4:10">
      <c r="D975" s="28">
        <v>41680</v>
      </c>
      <c r="E975" s="35" t="s">
        <v>372</v>
      </c>
      <c r="F975" s="45">
        <v>0.4</v>
      </c>
      <c r="G975" s="45">
        <v>0.04</v>
      </c>
      <c r="H975" s="45">
        <v>0.42</v>
      </c>
      <c r="I975" s="45">
        <v>33.1</v>
      </c>
      <c r="J975" s="45">
        <v>20.100000000000001</v>
      </c>
    </row>
    <row r="976" spans="4:10">
      <c r="D976" s="28">
        <v>41680</v>
      </c>
      <c r="E976" s="35" t="s">
        <v>373</v>
      </c>
      <c r="F976" s="45">
        <v>0.7</v>
      </c>
      <c r="G976" s="45">
        <v>0.1</v>
      </c>
      <c r="H976" s="45">
        <v>0.44</v>
      </c>
      <c r="I976" s="45">
        <v>27.8</v>
      </c>
      <c r="J976" s="45">
        <v>35.799999999999997</v>
      </c>
    </row>
    <row r="977" spans="4:10">
      <c r="D977" s="28">
        <v>41680</v>
      </c>
      <c r="E977" s="35" t="s">
        <v>374</v>
      </c>
      <c r="F977" s="45">
        <v>1.2</v>
      </c>
      <c r="G977" s="45">
        <v>0.05</v>
      </c>
      <c r="H977" s="45">
        <v>0.23</v>
      </c>
      <c r="I977" s="45">
        <v>20</v>
      </c>
      <c r="J977" s="45">
        <v>49.2</v>
      </c>
    </row>
    <row r="978" spans="4:10">
      <c r="D978" s="28">
        <v>41680</v>
      </c>
      <c r="E978" s="35" t="s">
        <v>375</v>
      </c>
      <c r="F978" s="45">
        <v>1.4</v>
      </c>
      <c r="G978" s="45">
        <v>0.06</v>
      </c>
      <c r="H978" s="45">
        <v>0.12</v>
      </c>
      <c r="I978" s="45">
        <v>10.6</v>
      </c>
      <c r="J978" s="45">
        <v>60.7</v>
      </c>
    </row>
    <row r="979" spans="4:10">
      <c r="D979" s="28">
        <v>41680</v>
      </c>
      <c r="E979" s="35" t="s">
        <v>376</v>
      </c>
      <c r="F979" s="45">
        <v>0.4</v>
      </c>
      <c r="G979" s="45">
        <v>0.01</v>
      </c>
      <c r="H979" s="45">
        <v>0.01</v>
      </c>
      <c r="I979" s="45">
        <v>0.1</v>
      </c>
      <c r="J979" s="45">
        <v>70.900000000000006</v>
      </c>
    </row>
    <row r="980" spans="4:10">
      <c r="D980" s="28">
        <v>41680</v>
      </c>
      <c r="E980" s="35" t="s">
        <v>377</v>
      </c>
      <c r="F980" s="45">
        <v>0.4</v>
      </c>
      <c r="G980" s="45">
        <v>0</v>
      </c>
      <c r="H980" s="45">
        <v>0</v>
      </c>
      <c r="I980" s="45">
        <v>0</v>
      </c>
      <c r="J980" s="45">
        <v>0</v>
      </c>
    </row>
    <row r="981" spans="4:10">
      <c r="D981" s="28">
        <v>41680</v>
      </c>
      <c r="E981" s="35" t="s">
        <v>378</v>
      </c>
      <c r="F981" s="45">
        <v>0.2</v>
      </c>
      <c r="G981" s="45">
        <v>0</v>
      </c>
      <c r="H981" s="45">
        <v>0</v>
      </c>
      <c r="I981" s="45">
        <v>0</v>
      </c>
      <c r="J981" s="45">
        <v>0</v>
      </c>
    </row>
    <row r="982" spans="4:10">
      <c r="D982" s="28">
        <v>41680</v>
      </c>
      <c r="E982" s="35" t="s">
        <v>379</v>
      </c>
      <c r="F982" s="45">
        <v>-0.2</v>
      </c>
      <c r="G982" s="45">
        <v>0</v>
      </c>
      <c r="H982" s="45">
        <v>0</v>
      </c>
      <c r="I982" s="45">
        <v>0</v>
      </c>
      <c r="J982" s="45">
        <v>0</v>
      </c>
    </row>
    <row r="983" spans="4:10">
      <c r="D983" s="28">
        <v>41680</v>
      </c>
      <c r="E983" s="35" t="s">
        <v>380</v>
      </c>
      <c r="F983" s="45">
        <v>-0.8</v>
      </c>
      <c r="G983" s="45">
        <v>0</v>
      </c>
      <c r="H983" s="45">
        <v>0</v>
      </c>
      <c r="I983" s="45">
        <v>0</v>
      </c>
      <c r="J983" s="45">
        <v>0</v>
      </c>
    </row>
    <row r="984" spans="4:10">
      <c r="D984" s="28">
        <v>41680</v>
      </c>
      <c r="E984" s="35" t="s">
        <v>381</v>
      </c>
      <c r="F984" s="45">
        <v>-1.1000000000000001</v>
      </c>
      <c r="G984" s="45">
        <v>0</v>
      </c>
      <c r="H984" s="45">
        <v>0</v>
      </c>
      <c r="I984" s="45">
        <v>0</v>
      </c>
      <c r="J984" s="45">
        <v>0</v>
      </c>
    </row>
    <row r="985" spans="4:10">
      <c r="D985" s="28">
        <v>41680</v>
      </c>
      <c r="E985" s="35" t="s">
        <v>382</v>
      </c>
      <c r="F985" s="45">
        <v>-2.5</v>
      </c>
      <c r="G985" s="45">
        <v>0</v>
      </c>
      <c r="H985" s="45">
        <v>0</v>
      </c>
      <c r="I985" s="45">
        <v>0</v>
      </c>
      <c r="J985" s="45">
        <v>0</v>
      </c>
    </row>
    <row r="986" spans="4:10">
      <c r="D986" s="28">
        <v>41680</v>
      </c>
      <c r="E986" s="35" t="s">
        <v>383</v>
      </c>
      <c r="F986" s="45">
        <v>-3</v>
      </c>
      <c r="G986" s="45">
        <v>0</v>
      </c>
      <c r="H986" s="45">
        <v>0</v>
      </c>
      <c r="I986" s="45">
        <v>0</v>
      </c>
      <c r="J986" s="45">
        <v>0</v>
      </c>
    </row>
    <row r="987" spans="4:10">
      <c r="D987" s="28">
        <v>41681</v>
      </c>
      <c r="E987" s="35" t="s">
        <v>360</v>
      </c>
      <c r="F987" s="45">
        <v>-4</v>
      </c>
      <c r="G987" s="45">
        <v>0</v>
      </c>
      <c r="H987" s="45">
        <v>0</v>
      </c>
      <c r="I987" s="45">
        <v>0</v>
      </c>
      <c r="J987" s="45">
        <v>0</v>
      </c>
    </row>
    <row r="988" spans="4:10">
      <c r="D988" s="28">
        <v>41681</v>
      </c>
      <c r="E988" s="35" t="s">
        <v>361</v>
      </c>
      <c r="F988" s="45">
        <v>-4.5</v>
      </c>
      <c r="G988" s="45">
        <v>0</v>
      </c>
      <c r="H988" s="45">
        <v>0</v>
      </c>
      <c r="I988" s="45">
        <v>0</v>
      </c>
      <c r="J988" s="45">
        <v>0</v>
      </c>
    </row>
    <row r="989" spans="4:10">
      <c r="D989" s="28">
        <v>41681</v>
      </c>
      <c r="E989" s="35" t="s">
        <v>362</v>
      </c>
      <c r="F989" s="45">
        <v>-5.4</v>
      </c>
      <c r="G989" s="45">
        <v>0</v>
      </c>
      <c r="H989" s="45">
        <v>0</v>
      </c>
      <c r="I989" s="45">
        <v>0</v>
      </c>
      <c r="J989" s="45">
        <v>0</v>
      </c>
    </row>
    <row r="990" spans="4:10">
      <c r="D990" s="28">
        <v>41681</v>
      </c>
      <c r="E990" s="35" t="s">
        <v>363</v>
      </c>
      <c r="F990" s="45">
        <v>-5.5</v>
      </c>
      <c r="G990" s="45">
        <v>0</v>
      </c>
      <c r="H990" s="45">
        <v>0</v>
      </c>
      <c r="I990" s="45">
        <v>0</v>
      </c>
      <c r="J990" s="45">
        <v>0</v>
      </c>
    </row>
    <row r="991" spans="4:10">
      <c r="D991" s="28">
        <v>41681</v>
      </c>
      <c r="E991" s="35" t="s">
        <v>364</v>
      </c>
      <c r="F991" s="45">
        <v>-6.1</v>
      </c>
      <c r="G991" s="45">
        <v>0</v>
      </c>
      <c r="H991" s="45">
        <v>0</v>
      </c>
      <c r="I991" s="45">
        <v>0</v>
      </c>
      <c r="J991" s="45">
        <v>0</v>
      </c>
    </row>
    <row r="992" spans="4:10">
      <c r="D992" s="28">
        <v>41681</v>
      </c>
      <c r="E992" s="35" t="s">
        <v>365</v>
      </c>
      <c r="F992" s="45">
        <v>-6.6</v>
      </c>
      <c r="G992" s="45">
        <v>0</v>
      </c>
      <c r="H992" s="45">
        <v>0</v>
      </c>
      <c r="I992" s="45">
        <v>0</v>
      </c>
      <c r="J992" s="45">
        <v>0</v>
      </c>
    </row>
    <row r="993" spans="4:10">
      <c r="D993" s="28">
        <v>41681</v>
      </c>
      <c r="E993" s="35" t="s">
        <v>366</v>
      </c>
      <c r="F993" s="45">
        <v>-6.5</v>
      </c>
      <c r="G993" s="45">
        <v>0.08</v>
      </c>
      <c r="H993" s="45">
        <v>0.04</v>
      </c>
      <c r="I993" s="45">
        <v>3.6</v>
      </c>
      <c r="J993" s="45">
        <v>-68.099999999999994</v>
      </c>
    </row>
    <row r="994" spans="4:10">
      <c r="D994" s="28">
        <v>41681</v>
      </c>
      <c r="E994" s="35" t="s">
        <v>367</v>
      </c>
      <c r="F994" s="45">
        <v>-6.8</v>
      </c>
      <c r="G994" s="45">
        <v>7.0000000000000007E-2</v>
      </c>
      <c r="H994" s="45">
        <v>0.17</v>
      </c>
      <c r="I994" s="45">
        <v>13.8</v>
      </c>
      <c r="J994" s="45">
        <v>-57.6</v>
      </c>
    </row>
    <row r="995" spans="4:10">
      <c r="D995" s="28">
        <v>41681</v>
      </c>
      <c r="E995" s="35" t="s">
        <v>368</v>
      </c>
      <c r="F995" s="45">
        <v>-6.2</v>
      </c>
      <c r="G995" s="45">
        <v>0.06</v>
      </c>
      <c r="H995" s="45">
        <v>0.31</v>
      </c>
      <c r="I995" s="45">
        <v>22.8</v>
      </c>
      <c r="J995" s="45">
        <v>-45.6</v>
      </c>
    </row>
    <row r="996" spans="4:10">
      <c r="D996" s="28">
        <v>41681</v>
      </c>
      <c r="E996" s="35" t="s">
        <v>369</v>
      </c>
      <c r="F996" s="45">
        <v>-5.3</v>
      </c>
      <c r="G996" s="45">
        <v>0.08</v>
      </c>
      <c r="H996" s="45">
        <v>0.41</v>
      </c>
      <c r="I996" s="45">
        <v>30</v>
      </c>
      <c r="J996" s="45">
        <v>-31.4</v>
      </c>
    </row>
    <row r="997" spans="4:10">
      <c r="D997" s="28">
        <v>41681</v>
      </c>
      <c r="E997" s="35" t="s">
        <v>370</v>
      </c>
      <c r="F997" s="45">
        <v>-5.7</v>
      </c>
      <c r="G997" s="45">
        <v>0.14000000000000001</v>
      </c>
      <c r="H997" s="45">
        <v>0.59</v>
      </c>
      <c r="I997" s="45">
        <v>34.5</v>
      </c>
      <c r="J997" s="45">
        <v>-15</v>
      </c>
    </row>
    <row r="998" spans="4:10">
      <c r="D998" s="28">
        <v>41681</v>
      </c>
      <c r="E998" s="35" t="s">
        <v>371</v>
      </c>
      <c r="F998" s="45">
        <v>-5.0999999999999996</v>
      </c>
      <c r="G998" s="45">
        <v>0.12</v>
      </c>
      <c r="H998" s="45">
        <v>0.62</v>
      </c>
      <c r="I998" s="45">
        <v>35.700000000000003</v>
      </c>
      <c r="J998" s="45">
        <v>2.7</v>
      </c>
    </row>
    <row r="999" spans="4:10">
      <c r="D999" s="28">
        <v>41681</v>
      </c>
      <c r="E999" s="35" t="s">
        <v>372</v>
      </c>
      <c r="F999" s="45">
        <v>-4.9000000000000004</v>
      </c>
      <c r="G999" s="45">
        <v>0.06</v>
      </c>
      <c r="H999" s="45">
        <v>0.47</v>
      </c>
      <c r="I999" s="45">
        <v>33.5</v>
      </c>
      <c r="J999" s="45">
        <v>20.2</v>
      </c>
    </row>
    <row r="1000" spans="4:10">
      <c r="D1000" s="28">
        <v>41681</v>
      </c>
      <c r="E1000" s="35" t="s">
        <v>373</v>
      </c>
      <c r="F1000" s="45">
        <v>-4.2</v>
      </c>
      <c r="G1000" s="45">
        <v>0.06</v>
      </c>
      <c r="H1000" s="45">
        <v>0.39</v>
      </c>
      <c r="I1000" s="45">
        <v>28</v>
      </c>
      <c r="J1000" s="45">
        <v>35.9</v>
      </c>
    </row>
    <row r="1001" spans="4:10">
      <c r="D1001" s="28">
        <v>41681</v>
      </c>
      <c r="E1001" s="35" t="s">
        <v>374</v>
      </c>
      <c r="F1001" s="45">
        <v>-4.0999999999999996</v>
      </c>
      <c r="G1001" s="45">
        <v>7.0000000000000007E-2</v>
      </c>
      <c r="H1001" s="45">
        <v>0.26</v>
      </c>
      <c r="I1001" s="45">
        <v>20.3</v>
      </c>
      <c r="J1001" s="45">
        <v>49.4</v>
      </c>
    </row>
    <row r="1002" spans="4:10">
      <c r="D1002" s="28">
        <v>41681</v>
      </c>
      <c r="E1002" s="35" t="s">
        <v>375</v>
      </c>
      <c r="F1002" s="45">
        <v>-4.5</v>
      </c>
      <c r="G1002" s="45">
        <v>0.08</v>
      </c>
      <c r="H1002" s="45">
        <v>0.14000000000000001</v>
      </c>
      <c r="I1002" s="45">
        <v>10.8</v>
      </c>
      <c r="J1002" s="45">
        <v>60.9</v>
      </c>
    </row>
    <row r="1003" spans="4:10">
      <c r="D1003" s="28">
        <v>41681</v>
      </c>
      <c r="E1003" s="35" t="s">
        <v>376</v>
      </c>
      <c r="F1003" s="45">
        <v>-4.5</v>
      </c>
      <c r="G1003" s="45">
        <v>0.01</v>
      </c>
      <c r="H1003" s="45">
        <v>0.02</v>
      </c>
      <c r="I1003" s="45">
        <v>0.4</v>
      </c>
      <c r="J1003" s="45">
        <v>71.099999999999994</v>
      </c>
    </row>
    <row r="1004" spans="4:10">
      <c r="D1004" s="28">
        <v>41681</v>
      </c>
      <c r="E1004" s="35" t="s">
        <v>377</v>
      </c>
      <c r="F1004" s="45">
        <v>-4.5999999999999996</v>
      </c>
      <c r="G1004" s="45">
        <v>0</v>
      </c>
      <c r="H1004" s="45">
        <v>0</v>
      </c>
      <c r="I1004" s="45">
        <v>0</v>
      </c>
      <c r="J1004" s="45">
        <v>0</v>
      </c>
    </row>
    <row r="1005" spans="4:10">
      <c r="D1005" s="28">
        <v>41681</v>
      </c>
      <c r="E1005" s="35" t="s">
        <v>378</v>
      </c>
      <c r="F1005" s="45">
        <v>-4.5999999999999996</v>
      </c>
      <c r="G1005" s="45">
        <v>0</v>
      </c>
      <c r="H1005" s="45">
        <v>0</v>
      </c>
      <c r="I1005" s="45">
        <v>0</v>
      </c>
      <c r="J1005" s="45">
        <v>0</v>
      </c>
    </row>
    <row r="1006" spans="4:10">
      <c r="D1006" s="28">
        <v>41681</v>
      </c>
      <c r="E1006" s="35" t="s">
        <v>379</v>
      </c>
      <c r="F1006" s="45">
        <v>-4.7</v>
      </c>
      <c r="G1006" s="45">
        <v>0</v>
      </c>
      <c r="H1006" s="45">
        <v>0</v>
      </c>
      <c r="I1006" s="45">
        <v>0</v>
      </c>
      <c r="J1006" s="45">
        <v>0</v>
      </c>
    </row>
    <row r="1007" spans="4:10">
      <c r="D1007" s="28">
        <v>41681</v>
      </c>
      <c r="E1007" s="35" t="s">
        <v>380</v>
      </c>
      <c r="F1007" s="45">
        <v>-4.5</v>
      </c>
      <c r="G1007" s="45">
        <v>0</v>
      </c>
      <c r="H1007" s="45">
        <v>0</v>
      </c>
      <c r="I1007" s="45">
        <v>0</v>
      </c>
      <c r="J1007" s="45">
        <v>0</v>
      </c>
    </row>
    <row r="1008" spans="4:10">
      <c r="D1008" s="28">
        <v>41681</v>
      </c>
      <c r="E1008" s="35" t="s">
        <v>381</v>
      </c>
      <c r="F1008" s="45">
        <v>-4.5</v>
      </c>
      <c r="G1008" s="45">
        <v>0</v>
      </c>
      <c r="H1008" s="45">
        <v>0</v>
      </c>
      <c r="I1008" s="45">
        <v>0</v>
      </c>
      <c r="J1008" s="45">
        <v>0</v>
      </c>
    </row>
    <row r="1009" spans="4:10">
      <c r="D1009" s="28">
        <v>41681</v>
      </c>
      <c r="E1009" s="35" t="s">
        <v>382</v>
      </c>
      <c r="F1009" s="45">
        <v>-4.5</v>
      </c>
      <c r="G1009" s="45">
        <v>0</v>
      </c>
      <c r="H1009" s="45">
        <v>0</v>
      </c>
      <c r="I1009" s="45">
        <v>0</v>
      </c>
      <c r="J1009" s="45">
        <v>0</v>
      </c>
    </row>
    <row r="1010" spans="4:10">
      <c r="D1010" s="28">
        <v>41681</v>
      </c>
      <c r="E1010" s="35" t="s">
        <v>383</v>
      </c>
      <c r="F1010" s="45">
        <v>-3.8</v>
      </c>
      <c r="G1010" s="45">
        <v>0</v>
      </c>
      <c r="H1010" s="45">
        <v>0</v>
      </c>
      <c r="I1010" s="45">
        <v>0</v>
      </c>
      <c r="J1010" s="45">
        <v>0</v>
      </c>
    </row>
    <row r="1011" spans="4:10">
      <c r="D1011" s="28">
        <v>41682</v>
      </c>
      <c r="E1011" s="35" t="s">
        <v>360</v>
      </c>
      <c r="F1011" s="45">
        <v>-3.9</v>
      </c>
      <c r="G1011" s="45">
        <v>0</v>
      </c>
      <c r="H1011" s="45">
        <v>0</v>
      </c>
      <c r="I1011" s="45">
        <v>0</v>
      </c>
      <c r="J1011" s="45">
        <v>0</v>
      </c>
    </row>
    <row r="1012" spans="4:10">
      <c r="D1012" s="28">
        <v>41682</v>
      </c>
      <c r="E1012" s="35" t="s">
        <v>361</v>
      </c>
      <c r="F1012" s="45">
        <v>-4.0999999999999996</v>
      </c>
      <c r="G1012" s="45">
        <v>0</v>
      </c>
      <c r="H1012" s="45">
        <v>0</v>
      </c>
      <c r="I1012" s="45">
        <v>0</v>
      </c>
      <c r="J1012" s="45">
        <v>0</v>
      </c>
    </row>
    <row r="1013" spans="4:10">
      <c r="D1013" s="28">
        <v>41682</v>
      </c>
      <c r="E1013" s="35" t="s">
        <v>362</v>
      </c>
      <c r="F1013" s="45">
        <v>-4.2</v>
      </c>
      <c r="G1013" s="45">
        <v>0</v>
      </c>
      <c r="H1013" s="45">
        <v>0</v>
      </c>
      <c r="I1013" s="45">
        <v>0</v>
      </c>
      <c r="J1013" s="45">
        <v>0</v>
      </c>
    </row>
    <row r="1014" spans="4:10">
      <c r="D1014" s="28">
        <v>41682</v>
      </c>
      <c r="E1014" s="35" t="s">
        <v>363</v>
      </c>
      <c r="F1014" s="45">
        <v>-4.7</v>
      </c>
      <c r="G1014" s="45">
        <v>0</v>
      </c>
      <c r="H1014" s="45">
        <v>0</v>
      </c>
      <c r="I1014" s="45">
        <v>0</v>
      </c>
      <c r="J1014" s="45">
        <v>0</v>
      </c>
    </row>
    <row r="1015" spans="4:10">
      <c r="D1015" s="28">
        <v>41682</v>
      </c>
      <c r="E1015" s="35" t="s">
        <v>364</v>
      </c>
      <c r="F1015" s="45">
        <v>-5.6</v>
      </c>
      <c r="G1015" s="45">
        <v>0</v>
      </c>
      <c r="H1015" s="45">
        <v>0</v>
      </c>
      <c r="I1015" s="45">
        <v>0</v>
      </c>
      <c r="J1015" s="45">
        <v>0</v>
      </c>
    </row>
    <row r="1016" spans="4:10">
      <c r="D1016" s="28">
        <v>41682</v>
      </c>
      <c r="E1016" s="35" t="s">
        <v>365</v>
      </c>
      <c r="F1016" s="45">
        <v>-6.8</v>
      </c>
      <c r="G1016" s="45">
        <v>0</v>
      </c>
      <c r="H1016" s="45">
        <v>0</v>
      </c>
      <c r="I1016" s="45">
        <v>0</v>
      </c>
      <c r="J1016" s="45">
        <v>0</v>
      </c>
    </row>
    <row r="1017" spans="4:10">
      <c r="D1017" s="28">
        <v>41682</v>
      </c>
      <c r="E1017" s="35" t="s">
        <v>366</v>
      </c>
      <c r="F1017" s="45">
        <v>-6.8</v>
      </c>
      <c r="G1017" s="45">
        <v>0.34</v>
      </c>
      <c r="H1017" s="45">
        <v>7.0000000000000007E-2</v>
      </c>
      <c r="I1017" s="45">
        <v>3.9</v>
      </c>
      <c r="J1017" s="45">
        <v>-68.400000000000006</v>
      </c>
    </row>
    <row r="1018" spans="4:10">
      <c r="D1018" s="28">
        <v>41682</v>
      </c>
      <c r="E1018" s="35" t="s">
        <v>367</v>
      </c>
      <c r="F1018" s="45">
        <v>-7</v>
      </c>
      <c r="G1018" s="45">
        <v>1.59</v>
      </c>
      <c r="H1018" s="45">
        <v>0.26</v>
      </c>
      <c r="I1018" s="45">
        <v>14.1</v>
      </c>
      <c r="J1018" s="45">
        <v>-57.8</v>
      </c>
    </row>
    <row r="1019" spans="4:10">
      <c r="D1019" s="28">
        <v>41682</v>
      </c>
      <c r="E1019" s="35" t="s">
        <v>368</v>
      </c>
      <c r="F1019" s="45">
        <v>-3.3</v>
      </c>
      <c r="G1019" s="45">
        <v>2.67</v>
      </c>
      <c r="H1019" s="45">
        <v>0.27</v>
      </c>
      <c r="I1019" s="45">
        <v>23.1</v>
      </c>
      <c r="J1019" s="45">
        <v>-45.8</v>
      </c>
    </row>
    <row r="1020" spans="4:10">
      <c r="D1020" s="28">
        <v>41682</v>
      </c>
      <c r="E1020" s="35" t="s">
        <v>369</v>
      </c>
      <c r="F1020" s="45">
        <v>-1</v>
      </c>
      <c r="G1020" s="45">
        <v>2.48</v>
      </c>
      <c r="H1020" s="45">
        <v>0.42</v>
      </c>
      <c r="I1020" s="45">
        <v>30.3</v>
      </c>
      <c r="J1020" s="45">
        <v>-31.5</v>
      </c>
    </row>
    <row r="1021" spans="4:10">
      <c r="D1021" s="28">
        <v>41682</v>
      </c>
      <c r="E1021" s="35" t="s">
        <v>370</v>
      </c>
      <c r="F1021" s="45">
        <v>1.5</v>
      </c>
      <c r="G1021" s="45">
        <v>2.6</v>
      </c>
      <c r="H1021" s="45">
        <v>0.46</v>
      </c>
      <c r="I1021" s="45">
        <v>34.799999999999997</v>
      </c>
      <c r="J1021" s="45">
        <v>-15.1</v>
      </c>
    </row>
    <row r="1022" spans="4:10">
      <c r="D1022" s="28">
        <v>41682</v>
      </c>
      <c r="E1022" s="35" t="s">
        <v>371</v>
      </c>
      <c r="F1022" s="45">
        <v>3.2</v>
      </c>
      <c r="G1022" s="45">
        <v>3.03</v>
      </c>
      <c r="H1022" s="45">
        <v>0.34</v>
      </c>
      <c r="I1022" s="45">
        <v>36.1</v>
      </c>
      <c r="J1022" s="45">
        <v>2.7</v>
      </c>
    </row>
    <row r="1023" spans="4:10">
      <c r="D1023" s="28">
        <v>41682</v>
      </c>
      <c r="E1023" s="35" t="s">
        <v>372</v>
      </c>
      <c r="F1023" s="45">
        <v>3.3</v>
      </c>
      <c r="G1023" s="45">
        <v>1.18</v>
      </c>
      <c r="H1023" s="45">
        <v>0.77</v>
      </c>
      <c r="I1023" s="45">
        <v>33.799999999999997</v>
      </c>
      <c r="J1023" s="45">
        <v>20.3</v>
      </c>
    </row>
    <row r="1024" spans="4:10">
      <c r="D1024" s="28">
        <v>41682</v>
      </c>
      <c r="E1024" s="35" t="s">
        <v>373</v>
      </c>
      <c r="F1024" s="45">
        <v>3.3</v>
      </c>
      <c r="G1024" s="45">
        <v>0.27</v>
      </c>
      <c r="H1024" s="45">
        <v>0.56999999999999995</v>
      </c>
      <c r="I1024" s="45">
        <v>28.3</v>
      </c>
      <c r="J1024" s="45">
        <v>36.1</v>
      </c>
    </row>
    <row r="1025" spans="4:10">
      <c r="D1025" s="28">
        <v>41682</v>
      </c>
      <c r="E1025" s="35" t="s">
        <v>374</v>
      </c>
      <c r="F1025" s="45">
        <v>3.5</v>
      </c>
      <c r="G1025" s="45">
        <v>0.28000000000000003</v>
      </c>
      <c r="H1025" s="45">
        <v>0.4</v>
      </c>
      <c r="I1025" s="45">
        <v>20.5</v>
      </c>
      <c r="J1025" s="45">
        <v>49.6</v>
      </c>
    </row>
    <row r="1026" spans="4:10">
      <c r="D1026" s="28">
        <v>41682</v>
      </c>
      <c r="E1026" s="35" t="s">
        <v>375</v>
      </c>
      <c r="F1026" s="45">
        <v>2.6</v>
      </c>
      <c r="G1026" s="45">
        <v>0.21</v>
      </c>
      <c r="H1026" s="45">
        <v>0.19</v>
      </c>
      <c r="I1026" s="45">
        <v>11.1</v>
      </c>
      <c r="J1026" s="45">
        <v>61.2</v>
      </c>
    </row>
    <row r="1027" spans="4:10">
      <c r="D1027" s="28">
        <v>41682</v>
      </c>
      <c r="E1027" s="35" t="s">
        <v>376</v>
      </c>
      <c r="F1027" s="45">
        <v>0.2</v>
      </c>
      <c r="G1027" s="45">
        <v>0.04</v>
      </c>
      <c r="H1027" s="45">
        <v>0.03</v>
      </c>
      <c r="I1027" s="45">
        <v>0.6</v>
      </c>
      <c r="J1027" s="45">
        <v>71.3</v>
      </c>
    </row>
    <row r="1028" spans="4:10">
      <c r="D1028" s="28">
        <v>41682</v>
      </c>
      <c r="E1028" s="35" t="s">
        <v>377</v>
      </c>
      <c r="F1028" s="45">
        <v>0.4</v>
      </c>
      <c r="G1028" s="45">
        <v>0</v>
      </c>
      <c r="H1028" s="45">
        <v>0</v>
      </c>
      <c r="I1028" s="45">
        <v>0</v>
      </c>
      <c r="J1028" s="45">
        <v>0</v>
      </c>
    </row>
    <row r="1029" spans="4:10">
      <c r="D1029" s="28">
        <v>41682</v>
      </c>
      <c r="E1029" s="35" t="s">
        <v>378</v>
      </c>
      <c r="F1029" s="45">
        <v>0.5</v>
      </c>
      <c r="G1029" s="45">
        <v>0</v>
      </c>
      <c r="H1029" s="45">
        <v>0</v>
      </c>
      <c r="I1029" s="45">
        <v>0</v>
      </c>
      <c r="J1029" s="45">
        <v>0</v>
      </c>
    </row>
    <row r="1030" spans="4:10">
      <c r="D1030" s="28">
        <v>41682</v>
      </c>
      <c r="E1030" s="35" t="s">
        <v>379</v>
      </c>
      <c r="F1030" s="45">
        <v>0.5</v>
      </c>
      <c r="G1030" s="45">
        <v>0</v>
      </c>
      <c r="H1030" s="45">
        <v>0</v>
      </c>
      <c r="I1030" s="45">
        <v>0</v>
      </c>
      <c r="J1030" s="45">
        <v>0</v>
      </c>
    </row>
    <row r="1031" spans="4:10">
      <c r="D1031" s="28">
        <v>41682</v>
      </c>
      <c r="E1031" s="35" t="s">
        <v>380</v>
      </c>
      <c r="F1031" s="45">
        <v>0</v>
      </c>
      <c r="G1031" s="45">
        <v>0</v>
      </c>
      <c r="H1031" s="45">
        <v>0</v>
      </c>
      <c r="I1031" s="45">
        <v>0</v>
      </c>
      <c r="J1031" s="45">
        <v>0</v>
      </c>
    </row>
    <row r="1032" spans="4:10">
      <c r="D1032" s="28">
        <v>41682</v>
      </c>
      <c r="E1032" s="35" t="s">
        <v>381</v>
      </c>
      <c r="F1032" s="45">
        <v>-1.1000000000000001</v>
      </c>
      <c r="G1032" s="45">
        <v>0</v>
      </c>
      <c r="H1032" s="45">
        <v>0</v>
      </c>
      <c r="I1032" s="45">
        <v>0</v>
      </c>
      <c r="J1032" s="45">
        <v>0</v>
      </c>
    </row>
    <row r="1033" spans="4:10">
      <c r="D1033" s="28">
        <v>41682</v>
      </c>
      <c r="E1033" s="35" t="s">
        <v>382</v>
      </c>
      <c r="F1033" s="45">
        <v>0</v>
      </c>
      <c r="G1033" s="45">
        <v>0</v>
      </c>
      <c r="H1033" s="45">
        <v>0</v>
      </c>
      <c r="I1033" s="45">
        <v>0</v>
      </c>
      <c r="J1033" s="45">
        <v>0</v>
      </c>
    </row>
    <row r="1034" spans="4:10">
      <c r="D1034" s="28">
        <v>41682</v>
      </c>
      <c r="E1034" s="35" t="s">
        <v>383</v>
      </c>
      <c r="F1034" s="45">
        <v>0.6</v>
      </c>
      <c r="G1034" s="45">
        <v>0</v>
      </c>
      <c r="H1034" s="45">
        <v>0</v>
      </c>
      <c r="I1034" s="45">
        <v>0</v>
      </c>
      <c r="J1034" s="45">
        <v>0</v>
      </c>
    </row>
    <row r="1035" spans="4:10">
      <c r="D1035" s="28">
        <v>41683</v>
      </c>
      <c r="E1035" s="35" t="s">
        <v>360</v>
      </c>
      <c r="F1035" s="45">
        <v>0.4</v>
      </c>
      <c r="G1035" s="45">
        <v>0</v>
      </c>
      <c r="H1035" s="45">
        <v>0</v>
      </c>
      <c r="I1035" s="45">
        <v>0</v>
      </c>
      <c r="J1035" s="45">
        <v>0</v>
      </c>
    </row>
    <row r="1036" spans="4:10">
      <c r="D1036" s="28">
        <v>41683</v>
      </c>
      <c r="E1036" s="35" t="s">
        <v>361</v>
      </c>
      <c r="F1036" s="45">
        <v>0</v>
      </c>
      <c r="G1036" s="45">
        <v>0</v>
      </c>
      <c r="H1036" s="45">
        <v>0</v>
      </c>
      <c r="I1036" s="45">
        <v>0</v>
      </c>
      <c r="J1036" s="45">
        <v>0</v>
      </c>
    </row>
    <row r="1037" spans="4:10">
      <c r="D1037" s="28">
        <v>41683</v>
      </c>
      <c r="E1037" s="35" t="s">
        <v>362</v>
      </c>
      <c r="F1037" s="45">
        <v>-1</v>
      </c>
      <c r="G1037" s="45">
        <v>0</v>
      </c>
      <c r="H1037" s="45">
        <v>0</v>
      </c>
      <c r="I1037" s="45">
        <v>0</v>
      </c>
      <c r="J1037" s="45">
        <v>0</v>
      </c>
    </row>
    <row r="1038" spans="4:10">
      <c r="D1038" s="28">
        <v>41683</v>
      </c>
      <c r="E1038" s="35" t="s">
        <v>363</v>
      </c>
      <c r="F1038" s="45">
        <v>-0.6</v>
      </c>
      <c r="G1038" s="45">
        <v>0</v>
      </c>
      <c r="H1038" s="45">
        <v>0</v>
      </c>
      <c r="I1038" s="45">
        <v>0</v>
      </c>
      <c r="J1038" s="45">
        <v>0</v>
      </c>
    </row>
    <row r="1039" spans="4:10">
      <c r="D1039" s="28">
        <v>41683</v>
      </c>
      <c r="E1039" s="35" t="s">
        <v>364</v>
      </c>
      <c r="F1039" s="45">
        <v>-1</v>
      </c>
      <c r="G1039" s="45">
        <v>0</v>
      </c>
      <c r="H1039" s="45">
        <v>0</v>
      </c>
      <c r="I1039" s="45">
        <v>0</v>
      </c>
      <c r="J1039" s="45">
        <v>0</v>
      </c>
    </row>
    <row r="1040" spans="4:10">
      <c r="D1040" s="28">
        <v>41683</v>
      </c>
      <c r="E1040" s="35" t="s">
        <v>365</v>
      </c>
      <c r="F1040" s="45">
        <v>-2</v>
      </c>
      <c r="G1040" s="45">
        <v>0</v>
      </c>
      <c r="H1040" s="45">
        <v>0</v>
      </c>
      <c r="I1040" s="45">
        <v>0</v>
      </c>
      <c r="J1040" s="45">
        <v>0</v>
      </c>
    </row>
    <row r="1041" spans="4:10">
      <c r="D1041" s="28">
        <v>41683</v>
      </c>
      <c r="E1041" s="35" t="s">
        <v>366</v>
      </c>
      <c r="F1041" s="45">
        <v>-3.6</v>
      </c>
      <c r="G1041" s="45">
        <v>0.2</v>
      </c>
      <c r="H1041" s="45">
        <v>7.0000000000000007E-2</v>
      </c>
      <c r="I1041" s="45">
        <v>4.0999999999999996</v>
      </c>
      <c r="J1041" s="45">
        <v>-68.599999999999994</v>
      </c>
    </row>
    <row r="1042" spans="4:10">
      <c r="D1042" s="28">
        <v>41683</v>
      </c>
      <c r="E1042" s="35" t="s">
        <v>367</v>
      </c>
      <c r="F1042" s="45">
        <v>-2.6</v>
      </c>
      <c r="G1042" s="45">
        <v>0.99</v>
      </c>
      <c r="H1042" s="45">
        <v>0.3</v>
      </c>
      <c r="I1042" s="45">
        <v>14.3</v>
      </c>
      <c r="J1042" s="45">
        <v>-58.1</v>
      </c>
    </row>
    <row r="1043" spans="4:10">
      <c r="D1043" s="28">
        <v>41683</v>
      </c>
      <c r="E1043" s="35" t="s">
        <v>368</v>
      </c>
      <c r="F1043" s="45">
        <v>0</v>
      </c>
      <c r="G1043" s="45">
        <v>2.4900000000000002</v>
      </c>
      <c r="H1043" s="45">
        <v>0.31</v>
      </c>
      <c r="I1043" s="45">
        <v>23.4</v>
      </c>
      <c r="J1043" s="45">
        <v>-46</v>
      </c>
    </row>
    <row r="1044" spans="4:10">
      <c r="D1044" s="28">
        <v>41683</v>
      </c>
      <c r="E1044" s="35" t="s">
        <v>369</v>
      </c>
      <c r="F1044" s="45">
        <v>0.9</v>
      </c>
      <c r="G1044" s="45">
        <v>2.76</v>
      </c>
      <c r="H1044" s="45">
        <v>0.35</v>
      </c>
      <c r="I1044" s="45">
        <v>30.6</v>
      </c>
      <c r="J1044" s="45">
        <v>-31.7</v>
      </c>
    </row>
    <row r="1045" spans="4:10">
      <c r="D1045" s="28">
        <v>41683</v>
      </c>
      <c r="E1045" s="35" t="s">
        <v>370</v>
      </c>
      <c r="F1045" s="45">
        <v>1</v>
      </c>
      <c r="G1045" s="45">
        <v>0.56000000000000005</v>
      </c>
      <c r="H1045" s="45">
        <v>0.82</v>
      </c>
      <c r="I1045" s="45">
        <v>35.200000000000003</v>
      </c>
      <c r="J1045" s="45">
        <v>-15.2</v>
      </c>
    </row>
    <row r="1046" spans="4:10">
      <c r="D1046" s="28">
        <v>41683</v>
      </c>
      <c r="E1046" s="35" t="s">
        <v>371</v>
      </c>
      <c r="F1046" s="45">
        <v>1.4</v>
      </c>
      <c r="G1046" s="45">
        <v>0.98</v>
      </c>
      <c r="H1046" s="45">
        <v>0.86</v>
      </c>
      <c r="I1046" s="45">
        <v>36.4</v>
      </c>
      <c r="J1046" s="45">
        <v>2.8</v>
      </c>
    </row>
    <row r="1047" spans="4:10">
      <c r="D1047" s="28">
        <v>41683</v>
      </c>
      <c r="E1047" s="35" t="s">
        <v>372</v>
      </c>
      <c r="F1047" s="45">
        <v>1.6</v>
      </c>
      <c r="G1047" s="45">
        <v>0.4</v>
      </c>
      <c r="H1047" s="45">
        <v>0.76</v>
      </c>
      <c r="I1047" s="45">
        <v>34.1</v>
      </c>
      <c r="J1047" s="45">
        <v>20.399999999999999</v>
      </c>
    </row>
    <row r="1048" spans="4:10">
      <c r="D1048" s="28">
        <v>41683</v>
      </c>
      <c r="E1048" s="35" t="s">
        <v>373</v>
      </c>
      <c r="F1048" s="45">
        <v>0.8</v>
      </c>
      <c r="G1048" s="45">
        <v>0.18</v>
      </c>
      <c r="H1048" s="45">
        <v>0.52</v>
      </c>
      <c r="I1048" s="45">
        <v>28.6</v>
      </c>
      <c r="J1048" s="45">
        <v>36.299999999999997</v>
      </c>
    </row>
    <row r="1049" spans="4:10">
      <c r="D1049" s="28">
        <v>41683</v>
      </c>
      <c r="E1049" s="35" t="s">
        <v>374</v>
      </c>
      <c r="F1049" s="45">
        <v>0.6</v>
      </c>
      <c r="G1049" s="45">
        <v>0.19</v>
      </c>
      <c r="H1049" s="45">
        <v>0.36</v>
      </c>
      <c r="I1049" s="45">
        <v>20.8</v>
      </c>
      <c r="J1049" s="45">
        <v>49.9</v>
      </c>
    </row>
    <row r="1050" spans="4:10">
      <c r="D1050" s="28">
        <v>41683</v>
      </c>
      <c r="E1050" s="35" t="s">
        <v>375</v>
      </c>
      <c r="F1050" s="45">
        <v>0</v>
      </c>
      <c r="G1050" s="45">
        <v>0.21</v>
      </c>
      <c r="H1050" s="45">
        <v>0.19</v>
      </c>
      <c r="I1050" s="45">
        <v>11.3</v>
      </c>
      <c r="J1050" s="45">
        <v>61.4</v>
      </c>
    </row>
    <row r="1051" spans="4:10">
      <c r="D1051" s="28">
        <v>41683</v>
      </c>
      <c r="E1051" s="35" t="s">
        <v>376</v>
      </c>
      <c r="F1051" s="45">
        <v>-0.5</v>
      </c>
      <c r="G1051" s="45">
        <v>0.04</v>
      </c>
      <c r="H1051" s="45">
        <v>0.03</v>
      </c>
      <c r="I1051" s="45">
        <v>0.8</v>
      </c>
      <c r="J1051" s="45">
        <v>71.599999999999994</v>
      </c>
    </row>
    <row r="1052" spans="4:10">
      <c r="D1052" s="28">
        <v>41683</v>
      </c>
      <c r="E1052" s="35" t="s">
        <v>377</v>
      </c>
      <c r="F1052" s="45">
        <v>-1.2</v>
      </c>
      <c r="G1052" s="45">
        <v>0</v>
      </c>
      <c r="H1052" s="45">
        <v>0</v>
      </c>
      <c r="I1052" s="45">
        <v>0</v>
      </c>
      <c r="J1052" s="45">
        <v>0</v>
      </c>
    </row>
    <row r="1053" spans="4:10">
      <c r="D1053" s="28">
        <v>41683</v>
      </c>
      <c r="E1053" s="35" t="s">
        <v>378</v>
      </c>
      <c r="F1053" s="45">
        <v>-2.2000000000000002</v>
      </c>
      <c r="G1053" s="45">
        <v>0</v>
      </c>
      <c r="H1053" s="45">
        <v>0</v>
      </c>
      <c r="I1053" s="45">
        <v>0</v>
      </c>
      <c r="J1053" s="45">
        <v>0</v>
      </c>
    </row>
    <row r="1054" spans="4:10">
      <c r="D1054" s="28">
        <v>41683</v>
      </c>
      <c r="E1054" s="35" t="s">
        <v>379</v>
      </c>
      <c r="F1054" s="45">
        <v>-1.8</v>
      </c>
      <c r="G1054" s="45">
        <v>0</v>
      </c>
      <c r="H1054" s="45">
        <v>0</v>
      </c>
      <c r="I1054" s="45">
        <v>0</v>
      </c>
      <c r="J1054" s="45">
        <v>0</v>
      </c>
    </row>
    <row r="1055" spans="4:10">
      <c r="D1055" s="28">
        <v>41683</v>
      </c>
      <c r="E1055" s="35" t="s">
        <v>380</v>
      </c>
      <c r="F1055" s="45">
        <v>-1.9</v>
      </c>
      <c r="G1055" s="45">
        <v>0</v>
      </c>
      <c r="H1055" s="45">
        <v>0</v>
      </c>
      <c r="I1055" s="45">
        <v>0</v>
      </c>
      <c r="J1055" s="45">
        <v>0</v>
      </c>
    </row>
    <row r="1056" spans="4:10">
      <c r="D1056" s="28">
        <v>41683</v>
      </c>
      <c r="E1056" s="35" t="s">
        <v>381</v>
      </c>
      <c r="F1056" s="45">
        <v>-2.2999999999999998</v>
      </c>
      <c r="G1056" s="45">
        <v>0</v>
      </c>
      <c r="H1056" s="45">
        <v>0</v>
      </c>
      <c r="I1056" s="45">
        <v>0</v>
      </c>
      <c r="J1056" s="45">
        <v>0</v>
      </c>
    </row>
    <row r="1057" spans="4:10">
      <c r="D1057" s="28">
        <v>41683</v>
      </c>
      <c r="E1057" s="35" t="s">
        <v>382</v>
      </c>
      <c r="F1057" s="45">
        <v>-2.2000000000000002</v>
      </c>
      <c r="G1057" s="45">
        <v>0</v>
      </c>
      <c r="H1057" s="45">
        <v>0</v>
      </c>
      <c r="I1057" s="45">
        <v>0</v>
      </c>
      <c r="J1057" s="45">
        <v>0</v>
      </c>
    </row>
    <row r="1058" spans="4:10">
      <c r="D1058" s="28">
        <v>41683</v>
      </c>
      <c r="E1058" s="35" t="s">
        <v>383</v>
      </c>
      <c r="F1058" s="45">
        <v>-2.8</v>
      </c>
      <c r="G1058" s="45">
        <v>0</v>
      </c>
      <c r="H1058" s="45">
        <v>0</v>
      </c>
      <c r="I1058" s="45">
        <v>0</v>
      </c>
      <c r="J1058" s="45">
        <v>0</v>
      </c>
    </row>
    <row r="1059" spans="4:10">
      <c r="D1059" s="28">
        <v>41684</v>
      </c>
      <c r="E1059" s="35" t="s">
        <v>360</v>
      </c>
      <c r="F1059" s="45">
        <v>-2.7</v>
      </c>
      <c r="G1059" s="45">
        <v>0</v>
      </c>
      <c r="H1059" s="45">
        <v>0</v>
      </c>
      <c r="I1059" s="45">
        <v>0</v>
      </c>
      <c r="J1059" s="45">
        <v>0</v>
      </c>
    </row>
    <row r="1060" spans="4:10">
      <c r="D1060" s="28">
        <v>41684</v>
      </c>
      <c r="E1060" s="35" t="s">
        <v>361</v>
      </c>
      <c r="F1060" s="45">
        <v>-2.4</v>
      </c>
      <c r="G1060" s="45">
        <v>0</v>
      </c>
      <c r="H1060" s="45">
        <v>0</v>
      </c>
      <c r="I1060" s="45">
        <v>0</v>
      </c>
      <c r="J1060" s="45">
        <v>0</v>
      </c>
    </row>
    <row r="1061" spans="4:10">
      <c r="D1061" s="28">
        <v>41684</v>
      </c>
      <c r="E1061" s="35" t="s">
        <v>362</v>
      </c>
      <c r="F1061" s="45">
        <v>-2.2999999999999998</v>
      </c>
      <c r="G1061" s="45">
        <v>0</v>
      </c>
      <c r="H1061" s="45">
        <v>0</v>
      </c>
      <c r="I1061" s="45">
        <v>0</v>
      </c>
      <c r="J1061" s="45">
        <v>0</v>
      </c>
    </row>
    <row r="1062" spans="4:10">
      <c r="D1062" s="28">
        <v>41684</v>
      </c>
      <c r="E1062" s="35" t="s">
        <v>363</v>
      </c>
      <c r="F1062" s="45">
        <v>-2.6</v>
      </c>
      <c r="G1062" s="45">
        <v>0</v>
      </c>
      <c r="H1062" s="45">
        <v>0</v>
      </c>
      <c r="I1062" s="45">
        <v>0</v>
      </c>
      <c r="J1062" s="45">
        <v>0</v>
      </c>
    </row>
    <row r="1063" spans="4:10">
      <c r="D1063" s="28">
        <v>41684</v>
      </c>
      <c r="E1063" s="35" t="s">
        <v>364</v>
      </c>
      <c r="F1063" s="45">
        <v>-2.1</v>
      </c>
      <c r="G1063" s="45">
        <v>0</v>
      </c>
      <c r="H1063" s="45">
        <v>0</v>
      </c>
      <c r="I1063" s="45">
        <v>0</v>
      </c>
      <c r="J1063" s="45">
        <v>0</v>
      </c>
    </row>
    <row r="1064" spans="4:10">
      <c r="D1064" s="28">
        <v>41684</v>
      </c>
      <c r="E1064" s="35" t="s">
        <v>365</v>
      </c>
      <c r="F1064" s="45">
        <v>-1.7</v>
      </c>
      <c r="G1064" s="45">
        <v>0</v>
      </c>
      <c r="H1064" s="45">
        <v>0</v>
      </c>
      <c r="I1064" s="45">
        <v>0</v>
      </c>
      <c r="J1064" s="45">
        <v>0</v>
      </c>
    </row>
    <row r="1065" spans="4:10">
      <c r="D1065" s="28">
        <v>41684</v>
      </c>
      <c r="E1065" s="35" t="s">
        <v>366</v>
      </c>
      <c r="F1065" s="45">
        <v>-2.2000000000000002</v>
      </c>
      <c r="G1065" s="45">
        <v>0.08</v>
      </c>
      <c r="H1065" s="45">
        <v>0.05</v>
      </c>
      <c r="I1065" s="45">
        <v>4.3</v>
      </c>
      <c r="J1065" s="45">
        <v>-68.8</v>
      </c>
    </row>
    <row r="1066" spans="4:10">
      <c r="D1066" s="28">
        <v>41684</v>
      </c>
      <c r="E1066" s="35" t="s">
        <v>367</v>
      </c>
      <c r="F1066" s="45">
        <v>-1.9</v>
      </c>
      <c r="G1066" s="45">
        <v>7.0000000000000007E-2</v>
      </c>
      <c r="H1066" s="45">
        <v>0.18</v>
      </c>
      <c r="I1066" s="45">
        <v>14.6</v>
      </c>
      <c r="J1066" s="45">
        <v>-58.3</v>
      </c>
    </row>
    <row r="1067" spans="4:10">
      <c r="D1067" s="28">
        <v>41684</v>
      </c>
      <c r="E1067" s="35" t="s">
        <v>368</v>
      </c>
      <c r="F1067" s="45">
        <v>-1.8</v>
      </c>
      <c r="G1067" s="45">
        <v>0.08</v>
      </c>
      <c r="H1067" s="45">
        <v>0.32</v>
      </c>
      <c r="I1067" s="45">
        <v>23.7</v>
      </c>
      <c r="J1067" s="45">
        <v>-46.2</v>
      </c>
    </row>
    <row r="1068" spans="4:10">
      <c r="D1068" s="28">
        <v>41684</v>
      </c>
      <c r="E1068" s="35" t="s">
        <v>369</v>
      </c>
      <c r="F1068" s="45">
        <v>-2.4</v>
      </c>
      <c r="G1068" s="45">
        <v>0.08</v>
      </c>
      <c r="H1068" s="45">
        <v>0.43</v>
      </c>
      <c r="I1068" s="45">
        <v>30.9</v>
      </c>
      <c r="J1068" s="45">
        <v>-31.9</v>
      </c>
    </row>
    <row r="1069" spans="4:10">
      <c r="D1069" s="28">
        <v>41684</v>
      </c>
      <c r="E1069" s="35" t="s">
        <v>370</v>
      </c>
      <c r="F1069" s="45">
        <v>-1.4</v>
      </c>
      <c r="G1069" s="45">
        <v>0.14000000000000001</v>
      </c>
      <c r="H1069" s="45">
        <v>0.61</v>
      </c>
      <c r="I1069" s="45">
        <v>35.5</v>
      </c>
      <c r="J1069" s="45">
        <v>-15.3</v>
      </c>
    </row>
    <row r="1070" spans="4:10">
      <c r="D1070" s="28">
        <v>41684</v>
      </c>
      <c r="E1070" s="35" t="s">
        <v>371</v>
      </c>
      <c r="F1070" s="45">
        <v>-2.9</v>
      </c>
      <c r="G1070" s="45">
        <v>0.14000000000000001</v>
      </c>
      <c r="H1070" s="45">
        <v>0.63</v>
      </c>
      <c r="I1070" s="45">
        <v>36.700000000000003</v>
      </c>
      <c r="J1070" s="45">
        <v>2.8</v>
      </c>
    </row>
    <row r="1071" spans="4:10">
      <c r="D1071" s="28">
        <v>41684</v>
      </c>
      <c r="E1071" s="35" t="s">
        <v>372</v>
      </c>
      <c r="F1071" s="45">
        <v>-2.2000000000000002</v>
      </c>
      <c r="G1071" s="45">
        <v>0.08</v>
      </c>
      <c r="H1071" s="45">
        <v>0.47</v>
      </c>
      <c r="I1071" s="45">
        <v>34.4</v>
      </c>
      <c r="J1071" s="45">
        <v>20.5</v>
      </c>
    </row>
    <row r="1072" spans="4:10">
      <c r="D1072" s="28">
        <v>41684</v>
      </c>
      <c r="E1072" s="35" t="s">
        <v>373</v>
      </c>
      <c r="F1072" s="45">
        <v>-1.3</v>
      </c>
      <c r="G1072" s="45">
        <v>7.0000000000000007E-2</v>
      </c>
      <c r="H1072" s="45">
        <v>0.4</v>
      </c>
      <c r="I1072" s="45">
        <v>28.9</v>
      </c>
      <c r="J1072" s="45">
        <v>36.5</v>
      </c>
    </row>
    <row r="1073" spans="4:10">
      <c r="D1073" s="28">
        <v>41684</v>
      </c>
      <c r="E1073" s="35" t="s">
        <v>374</v>
      </c>
      <c r="F1073" s="45">
        <v>-1.4</v>
      </c>
      <c r="G1073" s="45">
        <v>0.06</v>
      </c>
      <c r="H1073" s="45">
        <v>0.28000000000000003</v>
      </c>
      <c r="I1073" s="45">
        <v>21.1</v>
      </c>
      <c r="J1073" s="45">
        <v>50.1</v>
      </c>
    </row>
    <row r="1074" spans="4:10">
      <c r="D1074" s="28">
        <v>41684</v>
      </c>
      <c r="E1074" s="35" t="s">
        <v>375</v>
      </c>
      <c r="F1074" s="45">
        <v>-2.2000000000000002</v>
      </c>
      <c r="G1074" s="45">
        <v>0.08</v>
      </c>
      <c r="H1074" s="45">
        <v>0.14000000000000001</v>
      </c>
      <c r="I1074" s="45">
        <v>11.6</v>
      </c>
      <c r="J1074" s="45">
        <v>61.7</v>
      </c>
    </row>
    <row r="1075" spans="4:10">
      <c r="D1075" s="28">
        <v>41684</v>
      </c>
      <c r="E1075" s="35" t="s">
        <v>376</v>
      </c>
      <c r="F1075" s="45">
        <v>-1.7</v>
      </c>
      <c r="G1075" s="45">
        <v>0.01</v>
      </c>
      <c r="H1075" s="45">
        <v>0.02</v>
      </c>
      <c r="I1075" s="45">
        <v>1</v>
      </c>
      <c r="J1075" s="45">
        <v>71.900000000000006</v>
      </c>
    </row>
    <row r="1076" spans="4:10">
      <c r="D1076" s="28">
        <v>41684</v>
      </c>
      <c r="E1076" s="35" t="s">
        <v>377</v>
      </c>
      <c r="F1076" s="45">
        <v>-2.1</v>
      </c>
      <c r="G1076" s="45">
        <v>0</v>
      </c>
      <c r="H1076" s="45">
        <v>0</v>
      </c>
      <c r="I1076" s="45">
        <v>0</v>
      </c>
      <c r="J1076" s="45">
        <v>0</v>
      </c>
    </row>
    <row r="1077" spans="4:10">
      <c r="D1077" s="28">
        <v>41684</v>
      </c>
      <c r="E1077" s="35" t="s">
        <v>378</v>
      </c>
      <c r="F1077" s="45">
        <v>-2.4</v>
      </c>
      <c r="G1077" s="45">
        <v>0</v>
      </c>
      <c r="H1077" s="45">
        <v>0</v>
      </c>
      <c r="I1077" s="45">
        <v>0</v>
      </c>
      <c r="J1077" s="45">
        <v>0</v>
      </c>
    </row>
    <row r="1078" spans="4:10">
      <c r="D1078" s="28">
        <v>41684</v>
      </c>
      <c r="E1078" s="35" t="s">
        <v>379</v>
      </c>
      <c r="F1078" s="45">
        <v>-3.3</v>
      </c>
      <c r="G1078" s="45">
        <v>0</v>
      </c>
      <c r="H1078" s="45">
        <v>0</v>
      </c>
      <c r="I1078" s="45">
        <v>0</v>
      </c>
      <c r="J1078" s="45">
        <v>0</v>
      </c>
    </row>
    <row r="1079" spans="4:10">
      <c r="D1079" s="28">
        <v>41684</v>
      </c>
      <c r="E1079" s="35" t="s">
        <v>380</v>
      </c>
      <c r="F1079" s="45">
        <v>-3.4</v>
      </c>
      <c r="G1079" s="45">
        <v>0</v>
      </c>
      <c r="H1079" s="45">
        <v>0</v>
      </c>
      <c r="I1079" s="45">
        <v>0</v>
      </c>
      <c r="J1079" s="45">
        <v>0</v>
      </c>
    </row>
    <row r="1080" spans="4:10">
      <c r="D1080" s="28">
        <v>41684</v>
      </c>
      <c r="E1080" s="35" t="s">
        <v>381</v>
      </c>
      <c r="F1080" s="45">
        <v>-3.3</v>
      </c>
      <c r="G1080" s="45">
        <v>0</v>
      </c>
      <c r="H1080" s="45">
        <v>0</v>
      </c>
      <c r="I1080" s="45">
        <v>0</v>
      </c>
      <c r="J1080" s="45">
        <v>0</v>
      </c>
    </row>
    <row r="1081" spans="4:10">
      <c r="D1081" s="28">
        <v>41684</v>
      </c>
      <c r="E1081" s="35" t="s">
        <v>382</v>
      </c>
      <c r="F1081" s="45">
        <v>-5.5</v>
      </c>
      <c r="G1081" s="45">
        <v>0</v>
      </c>
      <c r="H1081" s="45">
        <v>0</v>
      </c>
      <c r="I1081" s="45">
        <v>0</v>
      </c>
      <c r="J1081" s="45">
        <v>0</v>
      </c>
    </row>
    <row r="1082" spans="4:10">
      <c r="D1082" s="28">
        <v>41684</v>
      </c>
      <c r="E1082" s="35" t="s">
        <v>383</v>
      </c>
      <c r="F1082" s="45">
        <v>-4.3</v>
      </c>
      <c r="G1082" s="45">
        <v>0</v>
      </c>
      <c r="H1082" s="45">
        <v>0</v>
      </c>
      <c r="I1082" s="45">
        <v>0</v>
      </c>
      <c r="J1082" s="45">
        <v>0</v>
      </c>
    </row>
    <row r="1083" spans="4:10">
      <c r="D1083" s="28">
        <v>41685</v>
      </c>
      <c r="E1083" s="35" t="s">
        <v>360</v>
      </c>
      <c r="F1083" s="45">
        <v>-4.0999999999999996</v>
      </c>
      <c r="G1083" s="45">
        <v>0</v>
      </c>
      <c r="H1083" s="45">
        <v>0</v>
      </c>
      <c r="I1083" s="45">
        <v>0</v>
      </c>
      <c r="J1083" s="45">
        <v>0</v>
      </c>
    </row>
    <row r="1084" spans="4:10">
      <c r="D1084" s="28">
        <v>41685</v>
      </c>
      <c r="E1084" s="35" t="s">
        <v>361</v>
      </c>
      <c r="F1084" s="45">
        <v>-4.0999999999999996</v>
      </c>
      <c r="G1084" s="45">
        <v>0</v>
      </c>
      <c r="H1084" s="45">
        <v>0</v>
      </c>
      <c r="I1084" s="45">
        <v>0</v>
      </c>
      <c r="J1084" s="45">
        <v>0</v>
      </c>
    </row>
    <row r="1085" spans="4:10">
      <c r="D1085" s="28">
        <v>41685</v>
      </c>
      <c r="E1085" s="35" t="s">
        <v>362</v>
      </c>
      <c r="F1085" s="45">
        <v>-3.7</v>
      </c>
      <c r="G1085" s="45">
        <v>0</v>
      </c>
      <c r="H1085" s="45">
        <v>0</v>
      </c>
      <c r="I1085" s="45">
        <v>0</v>
      </c>
      <c r="J1085" s="45">
        <v>0</v>
      </c>
    </row>
    <row r="1086" spans="4:10">
      <c r="D1086" s="28">
        <v>41685</v>
      </c>
      <c r="E1086" s="35" t="s">
        <v>363</v>
      </c>
      <c r="F1086" s="45">
        <v>-3.1</v>
      </c>
      <c r="G1086" s="45">
        <v>0</v>
      </c>
      <c r="H1086" s="45">
        <v>0</v>
      </c>
      <c r="I1086" s="45">
        <v>0</v>
      </c>
      <c r="J1086" s="45">
        <v>0</v>
      </c>
    </row>
    <row r="1087" spans="4:10">
      <c r="D1087" s="28">
        <v>41685</v>
      </c>
      <c r="E1087" s="35" t="s">
        <v>364</v>
      </c>
      <c r="F1087" s="45">
        <v>-2.7</v>
      </c>
      <c r="G1087" s="45">
        <v>0</v>
      </c>
      <c r="H1087" s="45">
        <v>0</v>
      </c>
      <c r="I1087" s="45">
        <v>0</v>
      </c>
      <c r="J1087" s="45">
        <v>0</v>
      </c>
    </row>
    <row r="1088" spans="4:10">
      <c r="D1088" s="28">
        <v>41685</v>
      </c>
      <c r="E1088" s="35" t="s">
        <v>365</v>
      </c>
      <c r="F1088" s="45">
        <v>-2.5</v>
      </c>
      <c r="G1088" s="45">
        <v>0</v>
      </c>
      <c r="H1088" s="45">
        <v>0</v>
      </c>
      <c r="I1088" s="45">
        <v>0</v>
      </c>
      <c r="J1088" s="45">
        <v>0</v>
      </c>
    </row>
    <row r="1089" spans="4:10">
      <c r="D1089" s="28">
        <v>41685</v>
      </c>
      <c r="E1089" s="35" t="s">
        <v>366</v>
      </c>
      <c r="F1089" s="45">
        <v>-2.4</v>
      </c>
      <c r="G1089" s="45">
        <v>0.12</v>
      </c>
      <c r="H1089" s="45">
        <v>0.06</v>
      </c>
      <c r="I1089" s="45">
        <v>4.5999999999999996</v>
      </c>
      <c r="J1089" s="45">
        <v>-69.099999999999994</v>
      </c>
    </row>
    <row r="1090" spans="4:10">
      <c r="D1090" s="28">
        <v>41685</v>
      </c>
      <c r="E1090" s="35" t="s">
        <v>367</v>
      </c>
      <c r="F1090" s="45">
        <v>-1.9</v>
      </c>
      <c r="G1090" s="45">
        <v>0.13</v>
      </c>
      <c r="H1090" s="45">
        <v>0.23</v>
      </c>
      <c r="I1090" s="45">
        <v>14.9</v>
      </c>
      <c r="J1090" s="45">
        <v>-58.5</v>
      </c>
    </row>
    <row r="1091" spans="4:10">
      <c r="D1091" s="28">
        <v>41685</v>
      </c>
      <c r="E1091" s="35" t="s">
        <v>368</v>
      </c>
      <c r="F1091" s="45">
        <v>0.9</v>
      </c>
      <c r="G1091" s="45">
        <v>0.41</v>
      </c>
      <c r="H1091" s="45">
        <v>0.51</v>
      </c>
      <c r="I1091" s="45">
        <v>23.9</v>
      </c>
      <c r="J1091" s="45">
        <v>-46.4</v>
      </c>
    </row>
    <row r="1092" spans="4:10">
      <c r="D1092" s="28">
        <v>41685</v>
      </c>
      <c r="E1092" s="35" t="s">
        <v>369</v>
      </c>
      <c r="F1092" s="45">
        <v>2.4</v>
      </c>
      <c r="G1092" s="45">
        <v>0.82</v>
      </c>
      <c r="H1092" s="45">
        <v>0.73</v>
      </c>
      <c r="I1092" s="45">
        <v>31.2</v>
      </c>
      <c r="J1092" s="45">
        <v>-32</v>
      </c>
    </row>
    <row r="1093" spans="4:10">
      <c r="D1093" s="28">
        <v>41685</v>
      </c>
      <c r="E1093" s="35" t="s">
        <v>370</v>
      </c>
      <c r="F1093" s="45">
        <v>4.0999999999999996</v>
      </c>
      <c r="G1093" s="45">
        <v>1.07</v>
      </c>
      <c r="H1093" s="45">
        <v>0.83</v>
      </c>
      <c r="I1093" s="45">
        <v>35.799999999999997</v>
      </c>
      <c r="J1093" s="45">
        <v>-15.3</v>
      </c>
    </row>
    <row r="1094" spans="4:10">
      <c r="D1094" s="28">
        <v>41685</v>
      </c>
      <c r="E1094" s="35" t="s">
        <v>371</v>
      </c>
      <c r="F1094" s="45">
        <v>4.0999999999999996</v>
      </c>
      <c r="G1094" s="45">
        <v>0.3</v>
      </c>
      <c r="H1094" s="45">
        <v>0.79</v>
      </c>
      <c r="I1094" s="45">
        <v>37.1</v>
      </c>
      <c r="J1094" s="45">
        <v>2.8</v>
      </c>
    </row>
    <row r="1095" spans="4:10">
      <c r="D1095" s="28">
        <v>41685</v>
      </c>
      <c r="E1095" s="35" t="s">
        <v>372</v>
      </c>
      <c r="F1095" s="45">
        <v>4.3</v>
      </c>
      <c r="G1095" s="45">
        <v>0.12</v>
      </c>
      <c r="H1095" s="45">
        <v>0.56999999999999995</v>
      </c>
      <c r="I1095" s="45">
        <v>34.700000000000003</v>
      </c>
      <c r="J1095" s="45">
        <v>20.7</v>
      </c>
    </row>
    <row r="1096" spans="4:10">
      <c r="D1096" s="28">
        <v>41685</v>
      </c>
      <c r="E1096" s="35" t="s">
        <v>373</v>
      </c>
      <c r="F1096" s="45">
        <v>5</v>
      </c>
      <c r="G1096" s="45">
        <v>0.46</v>
      </c>
      <c r="H1096" s="45">
        <v>0.65</v>
      </c>
      <c r="I1096" s="45">
        <v>29.2</v>
      </c>
      <c r="J1096" s="45">
        <v>36.700000000000003</v>
      </c>
    </row>
    <row r="1097" spans="4:10">
      <c r="D1097" s="28">
        <v>41685</v>
      </c>
      <c r="E1097" s="35" t="s">
        <v>374</v>
      </c>
      <c r="F1097" s="45">
        <v>4.5999999999999996</v>
      </c>
      <c r="G1097" s="45">
        <v>0.12</v>
      </c>
      <c r="H1097" s="45">
        <v>0.34</v>
      </c>
      <c r="I1097" s="45">
        <v>21.3</v>
      </c>
      <c r="J1097" s="45">
        <v>50.3</v>
      </c>
    </row>
    <row r="1098" spans="4:10">
      <c r="D1098" s="28">
        <v>41685</v>
      </c>
      <c r="E1098" s="35" t="s">
        <v>375</v>
      </c>
      <c r="F1098" s="45">
        <v>5</v>
      </c>
      <c r="G1098" s="45">
        <v>0.13</v>
      </c>
      <c r="H1098" s="45">
        <v>0.17</v>
      </c>
      <c r="I1098" s="45">
        <v>11.8</v>
      </c>
      <c r="J1098" s="45">
        <v>61.9</v>
      </c>
    </row>
    <row r="1099" spans="4:10">
      <c r="D1099" s="28">
        <v>41685</v>
      </c>
      <c r="E1099" s="35" t="s">
        <v>376</v>
      </c>
      <c r="F1099" s="45">
        <v>2.8</v>
      </c>
      <c r="G1099" s="45">
        <v>0.04</v>
      </c>
      <c r="H1099" s="45">
        <v>0.03</v>
      </c>
      <c r="I1099" s="45">
        <v>1.2</v>
      </c>
      <c r="J1099" s="45">
        <v>72.099999999999994</v>
      </c>
    </row>
    <row r="1100" spans="4:10">
      <c r="D1100" s="28">
        <v>41685</v>
      </c>
      <c r="E1100" s="35" t="s">
        <v>377</v>
      </c>
      <c r="F1100" s="45">
        <v>1.4</v>
      </c>
      <c r="G1100" s="45">
        <v>0</v>
      </c>
      <c r="H1100" s="45">
        <v>0</v>
      </c>
      <c r="I1100" s="45">
        <v>0</v>
      </c>
      <c r="J1100" s="45">
        <v>0</v>
      </c>
    </row>
    <row r="1101" spans="4:10">
      <c r="D1101" s="28">
        <v>41685</v>
      </c>
      <c r="E1101" s="35" t="s">
        <v>378</v>
      </c>
      <c r="F1101" s="45">
        <v>0.3</v>
      </c>
      <c r="G1101" s="45">
        <v>0</v>
      </c>
      <c r="H1101" s="45">
        <v>0</v>
      </c>
      <c r="I1101" s="45">
        <v>0</v>
      </c>
      <c r="J1101" s="45">
        <v>0</v>
      </c>
    </row>
    <row r="1102" spans="4:10">
      <c r="D1102" s="28">
        <v>41685</v>
      </c>
      <c r="E1102" s="35" t="s">
        <v>379</v>
      </c>
      <c r="F1102" s="45">
        <v>0.1</v>
      </c>
      <c r="G1102" s="45">
        <v>0</v>
      </c>
      <c r="H1102" s="45">
        <v>0</v>
      </c>
      <c r="I1102" s="45">
        <v>0</v>
      </c>
      <c r="J1102" s="45">
        <v>0</v>
      </c>
    </row>
    <row r="1103" spans="4:10">
      <c r="D1103" s="28">
        <v>41685</v>
      </c>
      <c r="E1103" s="35" t="s">
        <v>380</v>
      </c>
      <c r="F1103" s="45">
        <v>1.1000000000000001</v>
      </c>
      <c r="G1103" s="45">
        <v>0</v>
      </c>
      <c r="H1103" s="45">
        <v>0</v>
      </c>
      <c r="I1103" s="45">
        <v>0</v>
      </c>
      <c r="J1103" s="45">
        <v>0</v>
      </c>
    </row>
    <row r="1104" spans="4:10">
      <c r="D1104" s="28">
        <v>41685</v>
      </c>
      <c r="E1104" s="35" t="s">
        <v>381</v>
      </c>
      <c r="F1104" s="45">
        <v>0.8</v>
      </c>
      <c r="G1104" s="45">
        <v>0</v>
      </c>
      <c r="H1104" s="45">
        <v>0</v>
      </c>
      <c r="I1104" s="45">
        <v>0</v>
      </c>
      <c r="J1104" s="45">
        <v>0</v>
      </c>
    </row>
    <row r="1105" spans="4:10">
      <c r="D1105" s="28">
        <v>41685</v>
      </c>
      <c r="E1105" s="35" t="s">
        <v>382</v>
      </c>
      <c r="F1105" s="45">
        <v>0.6</v>
      </c>
      <c r="G1105" s="45">
        <v>0</v>
      </c>
      <c r="H1105" s="45">
        <v>0</v>
      </c>
      <c r="I1105" s="45">
        <v>0</v>
      </c>
      <c r="J1105" s="45">
        <v>0</v>
      </c>
    </row>
    <row r="1106" spans="4:10">
      <c r="D1106" s="28">
        <v>41685</v>
      </c>
      <c r="E1106" s="35" t="s">
        <v>383</v>
      </c>
      <c r="F1106" s="45">
        <v>-0.5</v>
      </c>
      <c r="G1106" s="45">
        <v>0</v>
      </c>
      <c r="H1106" s="45">
        <v>0</v>
      </c>
      <c r="I1106" s="45">
        <v>0</v>
      </c>
      <c r="J1106" s="45">
        <v>0</v>
      </c>
    </row>
    <row r="1107" spans="4:10">
      <c r="D1107" s="28">
        <v>41686</v>
      </c>
      <c r="E1107" s="35" t="s">
        <v>360</v>
      </c>
      <c r="F1107" s="45">
        <v>-0.7</v>
      </c>
      <c r="G1107" s="45">
        <v>0</v>
      </c>
      <c r="H1107" s="45">
        <v>0</v>
      </c>
      <c r="I1107" s="45">
        <v>0</v>
      </c>
      <c r="J1107" s="45">
        <v>0</v>
      </c>
    </row>
    <row r="1108" spans="4:10">
      <c r="D1108" s="28">
        <v>41686</v>
      </c>
      <c r="E1108" s="35" t="s">
        <v>361</v>
      </c>
      <c r="F1108" s="45">
        <v>-1.8</v>
      </c>
      <c r="G1108" s="45">
        <v>0</v>
      </c>
      <c r="H1108" s="45">
        <v>0</v>
      </c>
      <c r="I1108" s="45">
        <v>0</v>
      </c>
      <c r="J1108" s="45">
        <v>0</v>
      </c>
    </row>
    <row r="1109" spans="4:10">
      <c r="D1109" s="28">
        <v>41686</v>
      </c>
      <c r="E1109" s="35" t="s">
        <v>362</v>
      </c>
      <c r="F1109" s="45">
        <v>-1.5</v>
      </c>
      <c r="G1109" s="45">
        <v>0</v>
      </c>
      <c r="H1109" s="45">
        <v>0</v>
      </c>
      <c r="I1109" s="45">
        <v>0</v>
      </c>
      <c r="J1109" s="45">
        <v>0</v>
      </c>
    </row>
    <row r="1110" spans="4:10">
      <c r="D1110" s="28">
        <v>41686</v>
      </c>
      <c r="E1110" s="35" t="s">
        <v>363</v>
      </c>
      <c r="F1110" s="45">
        <v>-1.7</v>
      </c>
      <c r="G1110" s="45">
        <v>0</v>
      </c>
      <c r="H1110" s="45">
        <v>0</v>
      </c>
      <c r="I1110" s="45">
        <v>0</v>
      </c>
      <c r="J1110" s="45">
        <v>0</v>
      </c>
    </row>
    <row r="1111" spans="4:10">
      <c r="D1111" s="28">
        <v>41686</v>
      </c>
      <c r="E1111" s="35" t="s">
        <v>364</v>
      </c>
      <c r="F1111" s="45">
        <v>-3.2</v>
      </c>
      <c r="G1111" s="45">
        <v>0</v>
      </c>
      <c r="H1111" s="45">
        <v>0</v>
      </c>
      <c r="I1111" s="45">
        <v>0</v>
      </c>
      <c r="J1111" s="45">
        <v>0</v>
      </c>
    </row>
    <row r="1112" spans="4:10">
      <c r="D1112" s="28">
        <v>41686</v>
      </c>
      <c r="E1112" s="35" t="s">
        <v>365</v>
      </c>
      <c r="F1112" s="45">
        <v>-3.2</v>
      </c>
      <c r="G1112" s="45">
        <v>0</v>
      </c>
      <c r="H1112" s="45">
        <v>0</v>
      </c>
      <c r="I1112" s="45">
        <v>0</v>
      </c>
      <c r="J1112" s="45">
        <v>0</v>
      </c>
    </row>
    <row r="1113" spans="4:10">
      <c r="D1113" s="28">
        <v>41686</v>
      </c>
      <c r="E1113" s="35" t="s">
        <v>366</v>
      </c>
      <c r="F1113" s="45">
        <v>-3</v>
      </c>
      <c r="G1113" s="45">
        <v>0.06</v>
      </c>
      <c r="H1113" s="45">
        <v>0.06</v>
      </c>
      <c r="I1113" s="45">
        <v>4.8</v>
      </c>
      <c r="J1113" s="45">
        <v>-69.3</v>
      </c>
    </row>
    <row r="1114" spans="4:10">
      <c r="D1114" s="28">
        <v>41686</v>
      </c>
      <c r="E1114" s="35" t="s">
        <v>367</v>
      </c>
      <c r="F1114" s="45">
        <v>0.2</v>
      </c>
      <c r="G1114" s="45">
        <v>0.06</v>
      </c>
      <c r="H1114" s="45">
        <v>0.19</v>
      </c>
      <c r="I1114" s="45">
        <v>15.1</v>
      </c>
      <c r="J1114" s="45">
        <v>-58.8</v>
      </c>
    </row>
    <row r="1115" spans="4:10">
      <c r="D1115" s="28">
        <v>41686</v>
      </c>
      <c r="E1115" s="35" t="s">
        <v>368</v>
      </c>
      <c r="F1115" s="45">
        <v>0.5</v>
      </c>
      <c r="G1115" s="45">
        <v>0.04</v>
      </c>
      <c r="H1115" s="45">
        <v>0.28000000000000003</v>
      </c>
      <c r="I1115" s="45">
        <v>24.2</v>
      </c>
      <c r="J1115" s="45">
        <v>-46.6</v>
      </c>
    </row>
    <row r="1116" spans="4:10">
      <c r="D1116" s="28">
        <v>41686</v>
      </c>
      <c r="E1116" s="35" t="s">
        <v>369</v>
      </c>
      <c r="F1116" s="45">
        <v>0.8</v>
      </c>
      <c r="G1116" s="45">
        <v>0.05</v>
      </c>
      <c r="H1116" s="45">
        <v>0.38</v>
      </c>
      <c r="I1116" s="45">
        <v>31.5</v>
      </c>
      <c r="J1116" s="45">
        <v>-32.200000000000003</v>
      </c>
    </row>
    <row r="1117" spans="4:10">
      <c r="D1117" s="28">
        <v>41686</v>
      </c>
      <c r="E1117" s="35" t="s">
        <v>370</v>
      </c>
      <c r="F1117" s="45">
        <v>0.8</v>
      </c>
      <c r="G1117" s="45">
        <v>7.0000000000000007E-2</v>
      </c>
      <c r="H1117" s="45">
        <v>0.5</v>
      </c>
      <c r="I1117" s="45">
        <v>36.200000000000003</v>
      </c>
      <c r="J1117" s="45">
        <v>-15.4</v>
      </c>
    </row>
    <row r="1118" spans="4:10">
      <c r="D1118" s="28">
        <v>41686</v>
      </c>
      <c r="E1118" s="35" t="s">
        <v>371</v>
      </c>
      <c r="F1118" s="45">
        <v>1.6</v>
      </c>
      <c r="G1118" s="45">
        <v>7.0000000000000007E-2</v>
      </c>
      <c r="H1118" s="45">
        <v>0.52</v>
      </c>
      <c r="I1118" s="45">
        <v>37.4</v>
      </c>
      <c r="J1118" s="45">
        <v>2.8</v>
      </c>
    </row>
    <row r="1119" spans="4:10">
      <c r="D1119" s="28">
        <v>41686</v>
      </c>
      <c r="E1119" s="35" t="s">
        <v>372</v>
      </c>
      <c r="F1119" s="45">
        <v>1.4</v>
      </c>
      <c r="G1119" s="45">
        <v>0.06</v>
      </c>
      <c r="H1119" s="45">
        <v>0.42</v>
      </c>
      <c r="I1119" s="45">
        <v>35.1</v>
      </c>
      <c r="J1119" s="45">
        <v>20.8</v>
      </c>
    </row>
    <row r="1120" spans="4:10">
      <c r="D1120" s="28">
        <v>41686</v>
      </c>
      <c r="E1120" s="35" t="s">
        <v>373</v>
      </c>
      <c r="F1120" s="45">
        <v>-0.3</v>
      </c>
      <c r="G1120" s="45">
        <v>0.03</v>
      </c>
      <c r="H1120" s="45">
        <v>0.31</v>
      </c>
      <c r="I1120" s="45">
        <v>29.5</v>
      </c>
      <c r="J1120" s="45">
        <v>36.9</v>
      </c>
    </row>
    <row r="1121" spans="4:10">
      <c r="D1121" s="28">
        <v>41686</v>
      </c>
      <c r="E1121" s="35" t="s">
        <v>374</v>
      </c>
      <c r="F1121" s="45">
        <v>-1.1000000000000001</v>
      </c>
      <c r="G1121" s="45">
        <v>0.04</v>
      </c>
      <c r="H1121" s="45">
        <v>0.25</v>
      </c>
      <c r="I1121" s="45">
        <v>21.6</v>
      </c>
      <c r="J1121" s="45">
        <v>50.5</v>
      </c>
    </row>
    <row r="1122" spans="4:10">
      <c r="D1122" s="28">
        <v>41686</v>
      </c>
      <c r="E1122" s="35" t="s">
        <v>375</v>
      </c>
      <c r="F1122" s="45">
        <v>-1.5</v>
      </c>
      <c r="G1122" s="45">
        <v>7.0000000000000007E-2</v>
      </c>
      <c r="H1122" s="45">
        <v>0.15</v>
      </c>
      <c r="I1122" s="45">
        <v>12</v>
      </c>
      <c r="J1122" s="45">
        <v>62.2</v>
      </c>
    </row>
    <row r="1123" spans="4:10">
      <c r="D1123" s="28">
        <v>41686</v>
      </c>
      <c r="E1123" s="35" t="s">
        <v>376</v>
      </c>
      <c r="F1123" s="45">
        <v>-2.2000000000000002</v>
      </c>
      <c r="G1123" s="45">
        <v>0.04</v>
      </c>
      <c r="H1123" s="45">
        <v>0.03</v>
      </c>
      <c r="I1123" s="45">
        <v>1.5</v>
      </c>
      <c r="J1123" s="45">
        <v>72.400000000000006</v>
      </c>
    </row>
    <row r="1124" spans="4:10">
      <c r="D1124" s="28">
        <v>41686</v>
      </c>
      <c r="E1124" s="35" t="s">
        <v>377</v>
      </c>
      <c r="F1124" s="45">
        <v>-3.3</v>
      </c>
      <c r="G1124" s="45">
        <v>0</v>
      </c>
      <c r="H1124" s="45">
        <v>0</v>
      </c>
      <c r="I1124" s="45">
        <v>0</v>
      </c>
      <c r="J1124" s="45">
        <v>0</v>
      </c>
    </row>
    <row r="1125" spans="4:10">
      <c r="D1125" s="28">
        <v>41686</v>
      </c>
      <c r="E1125" s="35" t="s">
        <v>378</v>
      </c>
      <c r="F1125" s="45">
        <v>-4.4000000000000004</v>
      </c>
      <c r="G1125" s="45">
        <v>0</v>
      </c>
      <c r="H1125" s="45">
        <v>0</v>
      </c>
      <c r="I1125" s="45">
        <v>0</v>
      </c>
      <c r="J1125" s="45">
        <v>0</v>
      </c>
    </row>
    <row r="1126" spans="4:10">
      <c r="D1126" s="28">
        <v>41686</v>
      </c>
      <c r="E1126" s="35" t="s">
        <v>379</v>
      </c>
      <c r="F1126" s="45">
        <v>-5.2</v>
      </c>
      <c r="G1126" s="45">
        <v>0</v>
      </c>
      <c r="H1126" s="45">
        <v>0</v>
      </c>
      <c r="I1126" s="45">
        <v>0</v>
      </c>
      <c r="J1126" s="45">
        <v>0</v>
      </c>
    </row>
    <row r="1127" spans="4:10">
      <c r="D1127" s="28">
        <v>41686</v>
      </c>
      <c r="E1127" s="35" t="s">
        <v>380</v>
      </c>
      <c r="F1127" s="45">
        <v>-5.9</v>
      </c>
      <c r="G1127" s="45">
        <v>0</v>
      </c>
      <c r="H1127" s="45">
        <v>0</v>
      </c>
      <c r="I1127" s="45">
        <v>0</v>
      </c>
      <c r="J1127" s="45">
        <v>0</v>
      </c>
    </row>
    <row r="1128" spans="4:10">
      <c r="D1128" s="28">
        <v>41686</v>
      </c>
      <c r="E1128" s="35" t="s">
        <v>381</v>
      </c>
      <c r="F1128" s="45">
        <v>-5.8</v>
      </c>
      <c r="G1128" s="45">
        <v>0</v>
      </c>
      <c r="H1128" s="45">
        <v>0</v>
      </c>
      <c r="I1128" s="45">
        <v>0</v>
      </c>
      <c r="J1128" s="45">
        <v>0</v>
      </c>
    </row>
    <row r="1129" spans="4:10">
      <c r="D1129" s="28">
        <v>41686</v>
      </c>
      <c r="E1129" s="35" t="s">
        <v>382</v>
      </c>
      <c r="F1129" s="45">
        <v>-6.5</v>
      </c>
      <c r="G1129" s="45">
        <v>0</v>
      </c>
      <c r="H1129" s="45">
        <v>0</v>
      </c>
      <c r="I1129" s="45">
        <v>0</v>
      </c>
      <c r="J1129" s="45">
        <v>0</v>
      </c>
    </row>
    <row r="1130" spans="4:10">
      <c r="D1130" s="28">
        <v>41686</v>
      </c>
      <c r="E1130" s="35" t="s">
        <v>383</v>
      </c>
      <c r="F1130" s="45">
        <v>-6.7</v>
      </c>
      <c r="G1130" s="45">
        <v>0</v>
      </c>
      <c r="H1130" s="45">
        <v>0</v>
      </c>
      <c r="I1130" s="45">
        <v>0</v>
      </c>
      <c r="J1130" s="45">
        <v>0</v>
      </c>
    </row>
    <row r="1131" spans="4:10">
      <c r="D1131" s="28">
        <v>41687</v>
      </c>
      <c r="E1131" s="35" t="s">
        <v>360</v>
      </c>
      <c r="F1131" s="45">
        <v>-6.2</v>
      </c>
      <c r="G1131" s="45">
        <v>0</v>
      </c>
      <c r="H1131" s="45">
        <v>0</v>
      </c>
      <c r="I1131" s="45">
        <v>0</v>
      </c>
      <c r="J1131" s="45">
        <v>0</v>
      </c>
    </row>
    <row r="1132" spans="4:10">
      <c r="D1132" s="28">
        <v>41687</v>
      </c>
      <c r="E1132" s="35" t="s">
        <v>361</v>
      </c>
      <c r="F1132" s="45">
        <v>-6.6</v>
      </c>
      <c r="G1132" s="45">
        <v>0</v>
      </c>
      <c r="H1132" s="45">
        <v>0</v>
      </c>
      <c r="I1132" s="45">
        <v>0</v>
      </c>
      <c r="J1132" s="45">
        <v>0</v>
      </c>
    </row>
    <row r="1133" spans="4:10">
      <c r="D1133" s="28">
        <v>41687</v>
      </c>
      <c r="E1133" s="35" t="s">
        <v>362</v>
      </c>
      <c r="F1133" s="45">
        <v>-6.3</v>
      </c>
      <c r="G1133" s="45">
        <v>0</v>
      </c>
      <c r="H1133" s="45">
        <v>0</v>
      </c>
      <c r="I1133" s="45">
        <v>0</v>
      </c>
      <c r="J1133" s="45">
        <v>0</v>
      </c>
    </row>
    <row r="1134" spans="4:10">
      <c r="D1134" s="28">
        <v>41687</v>
      </c>
      <c r="E1134" s="35" t="s">
        <v>363</v>
      </c>
      <c r="F1134" s="45">
        <v>-6.3</v>
      </c>
      <c r="G1134" s="45">
        <v>0</v>
      </c>
      <c r="H1134" s="45">
        <v>0</v>
      </c>
      <c r="I1134" s="45">
        <v>0</v>
      </c>
      <c r="J1134" s="45">
        <v>0</v>
      </c>
    </row>
    <row r="1135" spans="4:10">
      <c r="D1135" s="28">
        <v>41687</v>
      </c>
      <c r="E1135" s="35" t="s">
        <v>364</v>
      </c>
      <c r="F1135" s="45">
        <v>-6.2</v>
      </c>
      <c r="G1135" s="45">
        <v>0</v>
      </c>
      <c r="H1135" s="45">
        <v>0</v>
      </c>
      <c r="I1135" s="45">
        <v>0</v>
      </c>
      <c r="J1135" s="45">
        <v>0</v>
      </c>
    </row>
    <row r="1136" spans="4:10">
      <c r="D1136" s="28">
        <v>41687</v>
      </c>
      <c r="E1136" s="35" t="s">
        <v>365</v>
      </c>
      <c r="F1136" s="45">
        <v>-6</v>
      </c>
      <c r="G1136" s="45">
        <v>0</v>
      </c>
      <c r="H1136" s="45">
        <v>0</v>
      </c>
      <c r="I1136" s="45">
        <v>0</v>
      </c>
      <c r="J1136" s="45">
        <v>0</v>
      </c>
    </row>
    <row r="1137" spans="4:10">
      <c r="D1137" s="28">
        <v>41687</v>
      </c>
      <c r="E1137" s="35" t="s">
        <v>366</v>
      </c>
      <c r="F1137" s="45">
        <v>-5.8</v>
      </c>
      <c r="G1137" s="45">
        <v>7.0000000000000007E-2</v>
      </c>
      <c r="H1137" s="45">
        <v>0.05</v>
      </c>
      <c r="I1137" s="45">
        <v>5.0999999999999996</v>
      </c>
      <c r="J1137" s="45">
        <v>-69.599999999999994</v>
      </c>
    </row>
    <row r="1138" spans="4:10">
      <c r="D1138" s="28">
        <v>41687</v>
      </c>
      <c r="E1138" s="35" t="s">
        <v>367</v>
      </c>
      <c r="F1138" s="45">
        <v>-4.7</v>
      </c>
      <c r="G1138" s="45">
        <v>0.06</v>
      </c>
      <c r="H1138" s="45">
        <v>0.19</v>
      </c>
      <c r="I1138" s="45">
        <v>15.4</v>
      </c>
      <c r="J1138" s="45">
        <v>-59</v>
      </c>
    </row>
    <row r="1139" spans="4:10">
      <c r="D1139" s="28">
        <v>41687</v>
      </c>
      <c r="E1139" s="35" t="s">
        <v>368</v>
      </c>
      <c r="F1139" s="45">
        <v>-4.9000000000000004</v>
      </c>
      <c r="G1139" s="45">
        <v>0.06</v>
      </c>
      <c r="H1139" s="45">
        <v>0.33</v>
      </c>
      <c r="I1139" s="45">
        <v>24.5</v>
      </c>
      <c r="J1139" s="45">
        <v>-46.8</v>
      </c>
    </row>
    <row r="1140" spans="4:10">
      <c r="D1140" s="28">
        <v>41687</v>
      </c>
      <c r="E1140" s="35" t="s">
        <v>369</v>
      </c>
      <c r="F1140" s="45">
        <v>-4.5</v>
      </c>
      <c r="G1140" s="45">
        <v>7.0000000000000007E-2</v>
      </c>
      <c r="H1140" s="45">
        <v>0.43</v>
      </c>
      <c r="I1140" s="45">
        <v>31.8</v>
      </c>
      <c r="J1140" s="45">
        <v>-32.299999999999997</v>
      </c>
    </row>
    <row r="1141" spans="4:10">
      <c r="D1141" s="28">
        <v>41687</v>
      </c>
      <c r="E1141" s="35" t="s">
        <v>370</v>
      </c>
      <c r="F1141" s="45">
        <v>-2.9</v>
      </c>
      <c r="G1141" s="45">
        <v>0.14000000000000001</v>
      </c>
      <c r="H1141" s="45">
        <v>0.62</v>
      </c>
      <c r="I1141" s="45">
        <v>36.5</v>
      </c>
      <c r="J1141" s="45">
        <v>-15.5</v>
      </c>
    </row>
    <row r="1142" spans="4:10">
      <c r="D1142" s="28">
        <v>41687</v>
      </c>
      <c r="E1142" s="35" t="s">
        <v>371</v>
      </c>
      <c r="F1142" s="45">
        <v>-2.6</v>
      </c>
      <c r="G1142" s="45">
        <v>7.0000000000000007E-2</v>
      </c>
      <c r="H1142" s="45">
        <v>0.53</v>
      </c>
      <c r="I1142" s="45">
        <v>37.799999999999997</v>
      </c>
      <c r="J1142" s="45">
        <v>2.9</v>
      </c>
    </row>
    <row r="1143" spans="4:10">
      <c r="D1143" s="28">
        <v>41687</v>
      </c>
      <c r="E1143" s="35" t="s">
        <v>372</v>
      </c>
      <c r="F1143" s="45">
        <v>-2.9</v>
      </c>
      <c r="G1143" s="45">
        <v>7.0000000000000007E-2</v>
      </c>
      <c r="H1143" s="45">
        <v>0.49</v>
      </c>
      <c r="I1143" s="45">
        <v>35.4</v>
      </c>
      <c r="J1143" s="45">
        <v>20.9</v>
      </c>
    </row>
    <row r="1144" spans="4:10">
      <c r="D1144" s="28">
        <v>41687</v>
      </c>
      <c r="E1144" s="35" t="s">
        <v>373</v>
      </c>
      <c r="F1144" s="45">
        <v>-3</v>
      </c>
      <c r="G1144" s="45">
        <v>7.0000000000000007E-2</v>
      </c>
      <c r="H1144" s="45">
        <v>0.4</v>
      </c>
      <c r="I1144" s="45">
        <v>29.8</v>
      </c>
      <c r="J1144" s="45">
        <v>37.1</v>
      </c>
    </row>
    <row r="1145" spans="4:10">
      <c r="D1145" s="28">
        <v>41687</v>
      </c>
      <c r="E1145" s="35" t="s">
        <v>374</v>
      </c>
      <c r="F1145" s="45">
        <v>-3.2</v>
      </c>
      <c r="G1145" s="45">
        <v>0.06</v>
      </c>
      <c r="H1145" s="45">
        <v>0.28999999999999998</v>
      </c>
      <c r="I1145" s="45">
        <v>21.9</v>
      </c>
      <c r="J1145" s="45">
        <v>50.8</v>
      </c>
    </row>
    <row r="1146" spans="4:10">
      <c r="D1146" s="28">
        <v>41687</v>
      </c>
      <c r="E1146" s="35" t="s">
        <v>375</v>
      </c>
      <c r="F1146" s="45">
        <v>-2.7</v>
      </c>
      <c r="G1146" s="45">
        <v>7.0000000000000007E-2</v>
      </c>
      <c r="H1146" s="45">
        <v>0.16</v>
      </c>
      <c r="I1146" s="45">
        <v>12.3</v>
      </c>
      <c r="J1146" s="45">
        <v>62.4</v>
      </c>
    </row>
    <row r="1147" spans="4:10">
      <c r="D1147" s="28">
        <v>41687</v>
      </c>
      <c r="E1147" s="35" t="s">
        <v>376</v>
      </c>
      <c r="F1147" s="45">
        <v>-2.8</v>
      </c>
      <c r="G1147" s="45">
        <v>0.04</v>
      </c>
      <c r="H1147" s="45">
        <v>0.03</v>
      </c>
      <c r="I1147" s="45">
        <v>1.7</v>
      </c>
      <c r="J1147" s="45">
        <v>72.7</v>
      </c>
    </row>
    <row r="1148" spans="4:10">
      <c r="D1148" s="28">
        <v>41687</v>
      </c>
      <c r="E1148" s="35" t="s">
        <v>377</v>
      </c>
      <c r="F1148" s="45">
        <v>-2.9</v>
      </c>
      <c r="G1148" s="45">
        <v>0</v>
      </c>
      <c r="H1148" s="45">
        <v>0</v>
      </c>
      <c r="I1148" s="45">
        <v>0</v>
      </c>
      <c r="J1148" s="45">
        <v>0</v>
      </c>
    </row>
    <row r="1149" spans="4:10">
      <c r="D1149" s="28">
        <v>41687</v>
      </c>
      <c r="E1149" s="35" t="s">
        <v>378</v>
      </c>
      <c r="F1149" s="45">
        <v>-2.9</v>
      </c>
      <c r="G1149" s="45">
        <v>0</v>
      </c>
      <c r="H1149" s="45">
        <v>0</v>
      </c>
      <c r="I1149" s="45">
        <v>0</v>
      </c>
      <c r="J1149" s="45">
        <v>0</v>
      </c>
    </row>
    <row r="1150" spans="4:10">
      <c r="D1150" s="28">
        <v>41687</v>
      </c>
      <c r="E1150" s="35" t="s">
        <v>379</v>
      </c>
      <c r="F1150" s="45">
        <v>-2.9</v>
      </c>
      <c r="G1150" s="45">
        <v>0</v>
      </c>
      <c r="H1150" s="45">
        <v>0</v>
      </c>
      <c r="I1150" s="45">
        <v>0</v>
      </c>
      <c r="J1150" s="45">
        <v>0</v>
      </c>
    </row>
    <row r="1151" spans="4:10">
      <c r="D1151" s="28">
        <v>41687</v>
      </c>
      <c r="E1151" s="35" t="s">
        <v>380</v>
      </c>
      <c r="F1151" s="45">
        <v>-2.7</v>
      </c>
      <c r="G1151" s="45">
        <v>0</v>
      </c>
      <c r="H1151" s="45">
        <v>0</v>
      </c>
      <c r="I1151" s="45">
        <v>0</v>
      </c>
      <c r="J1151" s="45">
        <v>0</v>
      </c>
    </row>
    <row r="1152" spans="4:10">
      <c r="D1152" s="28">
        <v>41687</v>
      </c>
      <c r="E1152" s="35" t="s">
        <v>381</v>
      </c>
      <c r="F1152" s="45">
        <v>-2.7</v>
      </c>
      <c r="G1152" s="45">
        <v>0</v>
      </c>
      <c r="H1152" s="45">
        <v>0</v>
      </c>
      <c r="I1152" s="45">
        <v>0</v>
      </c>
      <c r="J1152" s="45">
        <v>0</v>
      </c>
    </row>
    <row r="1153" spans="4:10">
      <c r="D1153" s="28">
        <v>41687</v>
      </c>
      <c r="E1153" s="35" t="s">
        <v>382</v>
      </c>
      <c r="F1153" s="45">
        <v>-2.8</v>
      </c>
      <c r="G1153" s="45">
        <v>0</v>
      </c>
      <c r="H1153" s="45">
        <v>0</v>
      </c>
      <c r="I1153" s="45">
        <v>0</v>
      </c>
      <c r="J1153" s="45">
        <v>0</v>
      </c>
    </row>
    <row r="1154" spans="4:10">
      <c r="D1154" s="28">
        <v>41687</v>
      </c>
      <c r="E1154" s="35" t="s">
        <v>383</v>
      </c>
      <c r="F1154" s="45">
        <v>-2.8</v>
      </c>
      <c r="G1154" s="45">
        <v>0</v>
      </c>
      <c r="H1154" s="45">
        <v>0</v>
      </c>
      <c r="I1154" s="45">
        <v>0</v>
      </c>
      <c r="J1154" s="45">
        <v>0</v>
      </c>
    </row>
    <row r="1155" spans="4:10">
      <c r="D1155" s="28">
        <v>41688</v>
      </c>
      <c r="E1155" s="35" t="s">
        <v>360</v>
      </c>
      <c r="F1155" s="45">
        <v>-3.1</v>
      </c>
      <c r="G1155" s="45">
        <v>0</v>
      </c>
      <c r="H1155" s="45">
        <v>0</v>
      </c>
      <c r="I1155" s="45">
        <v>0</v>
      </c>
      <c r="J1155" s="45">
        <v>0</v>
      </c>
    </row>
    <row r="1156" spans="4:10">
      <c r="D1156" s="28">
        <v>41688</v>
      </c>
      <c r="E1156" s="35" t="s">
        <v>361</v>
      </c>
      <c r="F1156" s="45">
        <v>-2.8</v>
      </c>
      <c r="G1156" s="45">
        <v>0</v>
      </c>
      <c r="H1156" s="45">
        <v>0</v>
      </c>
      <c r="I1156" s="45">
        <v>0</v>
      </c>
      <c r="J1156" s="45">
        <v>0</v>
      </c>
    </row>
    <row r="1157" spans="4:10">
      <c r="D1157" s="28">
        <v>41688</v>
      </c>
      <c r="E1157" s="35" t="s">
        <v>362</v>
      </c>
      <c r="F1157" s="45">
        <v>-2.9</v>
      </c>
      <c r="G1157" s="45">
        <v>0</v>
      </c>
      <c r="H1157" s="45">
        <v>0</v>
      </c>
      <c r="I1157" s="45">
        <v>0</v>
      </c>
      <c r="J1157" s="45">
        <v>0</v>
      </c>
    </row>
    <row r="1158" spans="4:10">
      <c r="D1158" s="28">
        <v>41688</v>
      </c>
      <c r="E1158" s="35" t="s">
        <v>363</v>
      </c>
      <c r="F1158" s="45">
        <v>-2.5</v>
      </c>
      <c r="G1158" s="45">
        <v>0</v>
      </c>
      <c r="H1158" s="45">
        <v>0</v>
      </c>
      <c r="I1158" s="45">
        <v>0</v>
      </c>
      <c r="J1158" s="45">
        <v>0</v>
      </c>
    </row>
    <row r="1159" spans="4:10">
      <c r="D1159" s="28">
        <v>41688</v>
      </c>
      <c r="E1159" s="35" t="s">
        <v>364</v>
      </c>
      <c r="F1159" s="45">
        <v>-2.6</v>
      </c>
      <c r="G1159" s="45">
        <v>0</v>
      </c>
      <c r="H1159" s="45">
        <v>0</v>
      </c>
      <c r="I1159" s="45">
        <v>0</v>
      </c>
      <c r="J1159" s="45">
        <v>0</v>
      </c>
    </row>
    <row r="1160" spans="4:10">
      <c r="D1160" s="28">
        <v>41688</v>
      </c>
      <c r="E1160" s="35" t="s">
        <v>365</v>
      </c>
      <c r="F1160" s="45">
        <v>-3.3</v>
      </c>
      <c r="G1160" s="45">
        <v>0</v>
      </c>
      <c r="H1160" s="45">
        <v>0</v>
      </c>
      <c r="I1160" s="45">
        <v>0</v>
      </c>
      <c r="J1160" s="45">
        <v>0</v>
      </c>
    </row>
    <row r="1161" spans="4:10">
      <c r="D1161" s="28">
        <v>41688</v>
      </c>
      <c r="E1161" s="35" t="s">
        <v>366</v>
      </c>
      <c r="F1161" s="45">
        <v>-4.5</v>
      </c>
      <c r="G1161" s="45">
        <v>0.18</v>
      </c>
      <c r="H1161" s="45">
        <v>0.08</v>
      </c>
      <c r="I1161" s="45">
        <v>5.3</v>
      </c>
      <c r="J1161" s="45">
        <v>-69.8</v>
      </c>
    </row>
    <row r="1162" spans="4:10">
      <c r="D1162" s="28">
        <v>41688</v>
      </c>
      <c r="E1162" s="35" t="s">
        <v>367</v>
      </c>
      <c r="F1162" s="45">
        <v>-3.2</v>
      </c>
      <c r="G1162" s="45">
        <v>0.17</v>
      </c>
      <c r="H1162" s="45">
        <v>0.26</v>
      </c>
      <c r="I1162" s="45">
        <v>15.7</v>
      </c>
      <c r="J1162" s="45">
        <v>-59.2</v>
      </c>
    </row>
    <row r="1163" spans="4:10">
      <c r="D1163" s="28">
        <v>41688</v>
      </c>
      <c r="E1163" s="35" t="s">
        <v>368</v>
      </c>
      <c r="F1163" s="45">
        <v>-1.7</v>
      </c>
      <c r="G1163" s="45">
        <v>1</v>
      </c>
      <c r="H1163" s="45">
        <v>0.56000000000000005</v>
      </c>
      <c r="I1163" s="45">
        <v>24.8</v>
      </c>
      <c r="J1163" s="45">
        <v>-47</v>
      </c>
    </row>
    <row r="1164" spans="4:10">
      <c r="D1164" s="28">
        <v>41688</v>
      </c>
      <c r="E1164" s="35" t="s">
        <v>369</v>
      </c>
      <c r="F1164" s="45">
        <v>-0.1</v>
      </c>
      <c r="G1164" s="45">
        <v>2.72</v>
      </c>
      <c r="H1164" s="45">
        <v>0.38</v>
      </c>
      <c r="I1164" s="45">
        <v>32.200000000000003</v>
      </c>
      <c r="J1164" s="45">
        <v>-32.5</v>
      </c>
    </row>
    <row r="1165" spans="4:10">
      <c r="D1165" s="28">
        <v>41688</v>
      </c>
      <c r="E1165" s="35" t="s">
        <v>370</v>
      </c>
      <c r="F1165" s="45">
        <v>1.6</v>
      </c>
      <c r="G1165" s="45">
        <v>2.81</v>
      </c>
      <c r="H1165" s="45">
        <v>0.42</v>
      </c>
      <c r="I1165" s="45">
        <v>36.9</v>
      </c>
      <c r="J1165" s="45">
        <v>-15.5</v>
      </c>
    </row>
    <row r="1166" spans="4:10">
      <c r="D1166" s="28">
        <v>41688</v>
      </c>
      <c r="E1166" s="35" t="s">
        <v>371</v>
      </c>
      <c r="F1166" s="45">
        <v>2</v>
      </c>
      <c r="G1166" s="45">
        <v>0.93</v>
      </c>
      <c r="H1166" s="45">
        <v>0.9</v>
      </c>
      <c r="I1166" s="45">
        <v>38.1</v>
      </c>
      <c r="J1166" s="45">
        <v>2.9</v>
      </c>
    </row>
    <row r="1167" spans="4:10">
      <c r="D1167" s="28">
        <v>41688</v>
      </c>
      <c r="E1167" s="35" t="s">
        <v>372</v>
      </c>
      <c r="F1167" s="45">
        <v>2.2999999999999998</v>
      </c>
      <c r="G1167" s="45">
        <v>0.15</v>
      </c>
      <c r="H1167" s="45">
        <v>0.64</v>
      </c>
      <c r="I1167" s="45">
        <v>35.700000000000003</v>
      </c>
      <c r="J1167" s="45">
        <v>21.1</v>
      </c>
    </row>
    <row r="1168" spans="4:10">
      <c r="D1168" s="28">
        <v>41688</v>
      </c>
      <c r="E1168" s="35" t="s">
        <v>373</v>
      </c>
      <c r="F1168" s="45">
        <v>2.7</v>
      </c>
      <c r="G1168" s="45">
        <v>0.15</v>
      </c>
      <c r="H1168" s="45">
        <v>0.53</v>
      </c>
      <c r="I1168" s="45">
        <v>30.1</v>
      </c>
      <c r="J1168" s="45">
        <v>37.299999999999997</v>
      </c>
    </row>
    <row r="1169" spans="4:10">
      <c r="D1169" s="28">
        <v>41688</v>
      </c>
      <c r="E1169" s="35" t="s">
        <v>374</v>
      </c>
      <c r="F1169" s="45">
        <v>2.5</v>
      </c>
      <c r="G1169" s="45">
        <v>0.16</v>
      </c>
      <c r="H1169" s="45">
        <v>0.38</v>
      </c>
      <c r="I1169" s="45">
        <v>22.1</v>
      </c>
      <c r="J1169" s="45">
        <v>51</v>
      </c>
    </row>
    <row r="1170" spans="4:10">
      <c r="D1170" s="28">
        <v>41688</v>
      </c>
      <c r="E1170" s="35" t="s">
        <v>375</v>
      </c>
      <c r="F1170" s="45">
        <v>2.1</v>
      </c>
      <c r="G1170" s="45">
        <v>0.17</v>
      </c>
      <c r="H1170" s="45">
        <v>0.2</v>
      </c>
      <c r="I1170" s="45">
        <v>12.5</v>
      </c>
      <c r="J1170" s="45">
        <v>62.7</v>
      </c>
    </row>
    <row r="1171" spans="4:10">
      <c r="D1171" s="28">
        <v>41688</v>
      </c>
      <c r="E1171" s="35" t="s">
        <v>376</v>
      </c>
      <c r="F1171" s="45">
        <v>0.7</v>
      </c>
      <c r="G1171" s="45">
        <v>0.08</v>
      </c>
      <c r="H1171" s="45">
        <v>0.04</v>
      </c>
      <c r="I1171" s="45">
        <v>1.9</v>
      </c>
      <c r="J1171" s="45">
        <v>72.900000000000006</v>
      </c>
    </row>
    <row r="1172" spans="4:10">
      <c r="D1172" s="28">
        <v>41688</v>
      </c>
      <c r="E1172" s="35" t="s">
        <v>377</v>
      </c>
      <c r="F1172" s="45">
        <v>2.2000000000000002</v>
      </c>
      <c r="G1172" s="45">
        <v>0</v>
      </c>
      <c r="H1172" s="45">
        <v>0</v>
      </c>
      <c r="I1172" s="45">
        <v>0</v>
      </c>
      <c r="J1172" s="45">
        <v>0</v>
      </c>
    </row>
    <row r="1173" spans="4:10">
      <c r="D1173" s="28">
        <v>41688</v>
      </c>
      <c r="E1173" s="35" t="s">
        <v>378</v>
      </c>
      <c r="F1173" s="45">
        <v>0.9</v>
      </c>
      <c r="G1173" s="45">
        <v>0</v>
      </c>
      <c r="H1173" s="45">
        <v>0</v>
      </c>
      <c r="I1173" s="45">
        <v>0</v>
      </c>
      <c r="J1173" s="45">
        <v>0</v>
      </c>
    </row>
    <row r="1174" spans="4:10">
      <c r="D1174" s="28">
        <v>41688</v>
      </c>
      <c r="E1174" s="35" t="s">
        <v>379</v>
      </c>
      <c r="F1174" s="45">
        <v>0.5</v>
      </c>
      <c r="G1174" s="45">
        <v>0</v>
      </c>
      <c r="H1174" s="45">
        <v>0</v>
      </c>
      <c r="I1174" s="45">
        <v>0</v>
      </c>
      <c r="J1174" s="45">
        <v>0</v>
      </c>
    </row>
    <row r="1175" spans="4:10">
      <c r="D1175" s="28">
        <v>41688</v>
      </c>
      <c r="E1175" s="35" t="s">
        <v>380</v>
      </c>
      <c r="F1175" s="45">
        <v>0.2</v>
      </c>
      <c r="G1175" s="45">
        <v>0</v>
      </c>
      <c r="H1175" s="45">
        <v>0</v>
      </c>
      <c r="I1175" s="45">
        <v>0</v>
      </c>
      <c r="J1175" s="45">
        <v>0</v>
      </c>
    </row>
    <row r="1176" spans="4:10">
      <c r="D1176" s="28">
        <v>41688</v>
      </c>
      <c r="E1176" s="35" t="s">
        <v>381</v>
      </c>
      <c r="F1176" s="45">
        <v>-0.1</v>
      </c>
      <c r="G1176" s="45">
        <v>0</v>
      </c>
      <c r="H1176" s="45">
        <v>0</v>
      </c>
      <c r="I1176" s="45">
        <v>0</v>
      </c>
      <c r="J1176" s="45">
        <v>0</v>
      </c>
    </row>
    <row r="1177" spans="4:10">
      <c r="D1177" s="28">
        <v>41688</v>
      </c>
      <c r="E1177" s="35" t="s">
        <v>382</v>
      </c>
      <c r="F1177" s="45">
        <v>-0.2</v>
      </c>
      <c r="G1177" s="45">
        <v>0</v>
      </c>
      <c r="H1177" s="45">
        <v>0</v>
      </c>
      <c r="I1177" s="45">
        <v>0</v>
      </c>
      <c r="J1177" s="45">
        <v>0</v>
      </c>
    </row>
    <row r="1178" spans="4:10">
      <c r="D1178" s="28">
        <v>41688</v>
      </c>
      <c r="E1178" s="35" t="s">
        <v>383</v>
      </c>
      <c r="F1178" s="45">
        <v>0.1</v>
      </c>
      <c r="G1178" s="45">
        <v>0</v>
      </c>
      <c r="H1178" s="45">
        <v>0</v>
      </c>
      <c r="I1178" s="45">
        <v>0</v>
      </c>
      <c r="J1178" s="45">
        <v>0</v>
      </c>
    </row>
    <row r="1179" spans="4:10">
      <c r="D1179" s="28">
        <v>41689</v>
      </c>
      <c r="E1179" s="35" t="s">
        <v>360</v>
      </c>
      <c r="F1179" s="45">
        <v>-0.3</v>
      </c>
      <c r="G1179" s="45">
        <v>0</v>
      </c>
      <c r="H1179" s="45">
        <v>0</v>
      </c>
      <c r="I1179" s="45">
        <v>0</v>
      </c>
      <c r="J1179" s="45">
        <v>0</v>
      </c>
    </row>
    <row r="1180" spans="4:10">
      <c r="D1180" s="28">
        <v>41689</v>
      </c>
      <c r="E1180" s="35" t="s">
        <v>361</v>
      </c>
      <c r="F1180" s="45">
        <v>-1</v>
      </c>
      <c r="G1180" s="45">
        <v>0</v>
      </c>
      <c r="H1180" s="45">
        <v>0</v>
      </c>
      <c r="I1180" s="45">
        <v>0</v>
      </c>
      <c r="J1180" s="45">
        <v>0</v>
      </c>
    </row>
    <row r="1181" spans="4:10">
      <c r="D1181" s="28">
        <v>41689</v>
      </c>
      <c r="E1181" s="35" t="s">
        <v>362</v>
      </c>
      <c r="F1181" s="45">
        <v>-1.6</v>
      </c>
      <c r="G1181" s="45">
        <v>0</v>
      </c>
      <c r="H1181" s="45">
        <v>0</v>
      </c>
      <c r="I1181" s="45">
        <v>0</v>
      </c>
      <c r="J1181" s="45">
        <v>0</v>
      </c>
    </row>
    <row r="1182" spans="4:10">
      <c r="D1182" s="28">
        <v>41689</v>
      </c>
      <c r="E1182" s="35" t="s">
        <v>363</v>
      </c>
      <c r="F1182" s="45">
        <v>-2.5</v>
      </c>
      <c r="G1182" s="45">
        <v>0</v>
      </c>
      <c r="H1182" s="45">
        <v>0</v>
      </c>
      <c r="I1182" s="45">
        <v>0</v>
      </c>
      <c r="J1182" s="45">
        <v>0</v>
      </c>
    </row>
    <row r="1183" spans="4:10">
      <c r="D1183" s="28">
        <v>41689</v>
      </c>
      <c r="E1183" s="35" t="s">
        <v>364</v>
      </c>
      <c r="F1183" s="45">
        <v>-3.2</v>
      </c>
      <c r="G1183" s="45">
        <v>0</v>
      </c>
      <c r="H1183" s="45">
        <v>0</v>
      </c>
      <c r="I1183" s="45">
        <v>0</v>
      </c>
      <c r="J1183" s="45">
        <v>0</v>
      </c>
    </row>
    <row r="1184" spans="4:10">
      <c r="D1184" s="28">
        <v>41689</v>
      </c>
      <c r="E1184" s="35" t="s">
        <v>365</v>
      </c>
      <c r="F1184" s="45">
        <v>-3.5</v>
      </c>
      <c r="G1184" s="45">
        <v>0</v>
      </c>
      <c r="H1184" s="45">
        <v>0</v>
      </c>
      <c r="I1184" s="45">
        <v>0</v>
      </c>
      <c r="J1184" s="45">
        <v>0</v>
      </c>
    </row>
    <row r="1185" spans="4:10">
      <c r="D1185" s="28">
        <v>41689</v>
      </c>
      <c r="E1185" s="35" t="s">
        <v>366</v>
      </c>
      <c r="F1185" s="45">
        <v>-3.8</v>
      </c>
      <c r="G1185" s="45">
        <v>7.0000000000000007E-2</v>
      </c>
      <c r="H1185" s="45">
        <v>0.06</v>
      </c>
      <c r="I1185" s="45">
        <v>5.6</v>
      </c>
      <c r="J1185" s="45">
        <v>-70.099999999999994</v>
      </c>
    </row>
    <row r="1186" spans="4:10">
      <c r="D1186" s="28">
        <v>41689</v>
      </c>
      <c r="E1186" s="35" t="s">
        <v>367</v>
      </c>
      <c r="F1186" s="45">
        <v>-5</v>
      </c>
      <c r="G1186" s="45">
        <v>0.05</v>
      </c>
      <c r="H1186" s="45">
        <v>0.17</v>
      </c>
      <c r="I1186" s="45">
        <v>15.9</v>
      </c>
      <c r="J1186" s="45">
        <v>-59.4</v>
      </c>
    </row>
    <row r="1187" spans="4:10">
      <c r="D1187" s="28">
        <v>41689</v>
      </c>
      <c r="E1187" s="35" t="s">
        <v>368</v>
      </c>
      <c r="F1187" s="45">
        <v>-5.5</v>
      </c>
      <c r="G1187" s="45">
        <v>0.03</v>
      </c>
      <c r="H1187" s="45">
        <v>0.26</v>
      </c>
      <c r="I1187" s="45">
        <v>25.1</v>
      </c>
      <c r="J1187" s="45">
        <v>-47.2</v>
      </c>
    </row>
    <row r="1188" spans="4:10">
      <c r="D1188" s="28">
        <v>41689</v>
      </c>
      <c r="E1188" s="35" t="s">
        <v>369</v>
      </c>
      <c r="F1188" s="45">
        <v>-5.6</v>
      </c>
      <c r="G1188" s="45">
        <v>0.04</v>
      </c>
      <c r="H1188" s="45">
        <v>0.33</v>
      </c>
      <c r="I1188" s="45">
        <v>32.5</v>
      </c>
      <c r="J1188" s="45">
        <v>-32.6</v>
      </c>
    </row>
    <row r="1189" spans="4:10">
      <c r="D1189" s="28">
        <v>41689</v>
      </c>
      <c r="E1189" s="35" t="s">
        <v>370</v>
      </c>
      <c r="F1189" s="45">
        <v>-6.1</v>
      </c>
      <c r="G1189" s="45">
        <v>0.06</v>
      </c>
      <c r="H1189" s="45">
        <v>0.45</v>
      </c>
      <c r="I1189" s="45">
        <v>37.200000000000003</v>
      </c>
      <c r="J1189" s="45">
        <v>-15.6</v>
      </c>
    </row>
    <row r="1190" spans="4:10">
      <c r="D1190" s="28">
        <v>41689</v>
      </c>
      <c r="E1190" s="35" t="s">
        <v>371</v>
      </c>
      <c r="F1190" s="45">
        <v>-5.8</v>
      </c>
      <c r="G1190" s="45">
        <v>0.06</v>
      </c>
      <c r="H1190" s="45">
        <v>0.46</v>
      </c>
      <c r="I1190" s="45">
        <v>38.5</v>
      </c>
      <c r="J1190" s="45">
        <v>3</v>
      </c>
    </row>
    <row r="1191" spans="4:10">
      <c r="D1191" s="28">
        <v>41689</v>
      </c>
      <c r="E1191" s="35" t="s">
        <v>372</v>
      </c>
      <c r="F1191" s="45">
        <v>-5.9</v>
      </c>
      <c r="G1191" s="45">
        <v>0.06</v>
      </c>
      <c r="H1191" s="45">
        <v>0.43</v>
      </c>
      <c r="I1191" s="45">
        <v>36.1</v>
      </c>
      <c r="J1191" s="45">
        <v>21.2</v>
      </c>
    </row>
    <row r="1192" spans="4:10">
      <c r="D1192" s="28">
        <v>41689</v>
      </c>
      <c r="E1192" s="35" t="s">
        <v>373</v>
      </c>
      <c r="F1192" s="45">
        <v>-5.4</v>
      </c>
      <c r="G1192" s="45">
        <v>0.05</v>
      </c>
      <c r="H1192" s="45">
        <v>0.41</v>
      </c>
      <c r="I1192" s="45">
        <v>30.4</v>
      </c>
      <c r="J1192" s="45">
        <v>37.5</v>
      </c>
    </row>
    <row r="1193" spans="4:10">
      <c r="D1193" s="28">
        <v>41689</v>
      </c>
      <c r="E1193" s="35" t="s">
        <v>374</v>
      </c>
      <c r="F1193" s="45">
        <v>-5.5</v>
      </c>
      <c r="G1193" s="45">
        <v>0.06</v>
      </c>
      <c r="H1193" s="45">
        <v>0.3</v>
      </c>
      <c r="I1193" s="45">
        <v>22.4</v>
      </c>
      <c r="J1193" s="45">
        <v>51.3</v>
      </c>
    </row>
    <row r="1194" spans="4:10">
      <c r="D1194" s="28">
        <v>41689</v>
      </c>
      <c r="E1194" s="35" t="s">
        <v>375</v>
      </c>
      <c r="F1194" s="45">
        <v>-5.7</v>
      </c>
      <c r="G1194" s="45">
        <v>7.0000000000000007E-2</v>
      </c>
      <c r="H1194" s="45">
        <v>0.16</v>
      </c>
      <c r="I1194" s="45">
        <v>12.8</v>
      </c>
      <c r="J1194" s="45">
        <v>62.9</v>
      </c>
    </row>
    <row r="1195" spans="4:10">
      <c r="D1195" s="28">
        <v>41689</v>
      </c>
      <c r="E1195" s="35" t="s">
        <v>376</v>
      </c>
      <c r="F1195" s="45">
        <v>-6.3</v>
      </c>
      <c r="G1195" s="45">
        <v>0.04</v>
      </c>
      <c r="H1195" s="45">
        <v>0.03</v>
      </c>
      <c r="I1195" s="45">
        <v>2.1</v>
      </c>
      <c r="J1195" s="45">
        <v>73.2</v>
      </c>
    </row>
    <row r="1196" spans="4:10">
      <c r="D1196" s="28">
        <v>41689</v>
      </c>
      <c r="E1196" s="35" t="s">
        <v>377</v>
      </c>
      <c r="F1196" s="45">
        <v>-6.2</v>
      </c>
      <c r="G1196" s="45">
        <v>0</v>
      </c>
      <c r="H1196" s="45">
        <v>0</v>
      </c>
      <c r="I1196" s="45">
        <v>0</v>
      </c>
      <c r="J1196" s="45">
        <v>0</v>
      </c>
    </row>
    <row r="1197" spans="4:10">
      <c r="D1197" s="28">
        <v>41689</v>
      </c>
      <c r="E1197" s="35" t="s">
        <v>378</v>
      </c>
      <c r="F1197" s="45">
        <v>-6.4</v>
      </c>
      <c r="G1197" s="45">
        <v>0</v>
      </c>
      <c r="H1197" s="45">
        <v>0</v>
      </c>
      <c r="I1197" s="45">
        <v>0</v>
      </c>
      <c r="J1197" s="45">
        <v>0</v>
      </c>
    </row>
    <row r="1198" spans="4:10">
      <c r="D1198" s="28">
        <v>41689</v>
      </c>
      <c r="E1198" s="35" t="s">
        <v>379</v>
      </c>
      <c r="F1198" s="45">
        <v>-6.2</v>
      </c>
      <c r="G1198" s="45">
        <v>0</v>
      </c>
      <c r="H1198" s="45">
        <v>0</v>
      </c>
      <c r="I1198" s="45">
        <v>0</v>
      </c>
      <c r="J1198" s="45">
        <v>0</v>
      </c>
    </row>
    <row r="1199" spans="4:10">
      <c r="D1199" s="28">
        <v>41689</v>
      </c>
      <c r="E1199" s="35" t="s">
        <v>380</v>
      </c>
      <c r="F1199" s="45">
        <v>-6.2</v>
      </c>
      <c r="G1199" s="45">
        <v>0</v>
      </c>
      <c r="H1199" s="45">
        <v>0</v>
      </c>
      <c r="I1199" s="45">
        <v>0</v>
      </c>
      <c r="J1199" s="45">
        <v>0</v>
      </c>
    </row>
    <row r="1200" spans="4:10">
      <c r="D1200" s="28">
        <v>41689</v>
      </c>
      <c r="E1200" s="35" t="s">
        <v>381</v>
      </c>
      <c r="F1200" s="45">
        <v>-6.4</v>
      </c>
      <c r="G1200" s="45">
        <v>0</v>
      </c>
      <c r="H1200" s="45">
        <v>0</v>
      </c>
      <c r="I1200" s="45">
        <v>0</v>
      </c>
      <c r="J1200" s="45">
        <v>0</v>
      </c>
    </row>
    <row r="1201" spans="4:10">
      <c r="D1201" s="28">
        <v>41689</v>
      </c>
      <c r="E1201" s="35" t="s">
        <v>382</v>
      </c>
      <c r="F1201" s="45">
        <v>-6</v>
      </c>
      <c r="G1201" s="45">
        <v>0</v>
      </c>
      <c r="H1201" s="45">
        <v>0</v>
      </c>
      <c r="I1201" s="45">
        <v>0</v>
      </c>
      <c r="J1201" s="45">
        <v>0</v>
      </c>
    </row>
    <row r="1202" spans="4:10">
      <c r="D1202" s="28">
        <v>41689</v>
      </c>
      <c r="E1202" s="35" t="s">
        <v>383</v>
      </c>
      <c r="F1202" s="45">
        <v>-6.4</v>
      </c>
      <c r="G1202" s="45">
        <v>0</v>
      </c>
      <c r="H1202" s="45">
        <v>0</v>
      </c>
      <c r="I1202" s="45">
        <v>0</v>
      </c>
      <c r="J1202" s="45">
        <v>0</v>
      </c>
    </row>
    <row r="1203" spans="4:10">
      <c r="D1203" s="28">
        <v>41690</v>
      </c>
      <c r="E1203" s="35" t="s">
        <v>360</v>
      </c>
      <c r="F1203" s="45">
        <v>-6.4</v>
      </c>
      <c r="G1203" s="45">
        <v>0</v>
      </c>
      <c r="H1203" s="45">
        <v>0</v>
      </c>
      <c r="I1203" s="45">
        <v>0</v>
      </c>
      <c r="J1203" s="45">
        <v>0</v>
      </c>
    </row>
    <row r="1204" spans="4:10">
      <c r="D1204" s="28">
        <v>41690</v>
      </c>
      <c r="E1204" s="35" t="s">
        <v>361</v>
      </c>
      <c r="F1204" s="45">
        <v>-6.4</v>
      </c>
      <c r="G1204" s="45">
        <v>0</v>
      </c>
      <c r="H1204" s="45">
        <v>0</v>
      </c>
      <c r="I1204" s="45">
        <v>0</v>
      </c>
      <c r="J1204" s="45">
        <v>0</v>
      </c>
    </row>
    <row r="1205" spans="4:10">
      <c r="D1205" s="28">
        <v>41690</v>
      </c>
      <c r="E1205" s="35" t="s">
        <v>362</v>
      </c>
      <c r="F1205" s="45">
        <v>-6.6</v>
      </c>
      <c r="G1205" s="45">
        <v>0</v>
      </c>
      <c r="H1205" s="45">
        <v>0</v>
      </c>
      <c r="I1205" s="45">
        <v>0</v>
      </c>
      <c r="J1205" s="45">
        <v>0</v>
      </c>
    </row>
    <row r="1206" spans="4:10">
      <c r="D1206" s="28">
        <v>41690</v>
      </c>
      <c r="E1206" s="35" t="s">
        <v>363</v>
      </c>
      <c r="F1206" s="45">
        <v>-6.6</v>
      </c>
      <c r="G1206" s="45">
        <v>0</v>
      </c>
      <c r="H1206" s="45">
        <v>0</v>
      </c>
      <c r="I1206" s="45">
        <v>0</v>
      </c>
      <c r="J1206" s="45">
        <v>0</v>
      </c>
    </row>
    <row r="1207" spans="4:10">
      <c r="D1207" s="28">
        <v>41690</v>
      </c>
      <c r="E1207" s="35" t="s">
        <v>364</v>
      </c>
      <c r="F1207" s="45">
        <v>-6.6</v>
      </c>
      <c r="G1207" s="45">
        <v>0</v>
      </c>
      <c r="H1207" s="45">
        <v>0</v>
      </c>
      <c r="I1207" s="45">
        <v>0</v>
      </c>
      <c r="J1207" s="45">
        <v>0</v>
      </c>
    </row>
    <row r="1208" spans="4:10">
      <c r="D1208" s="28">
        <v>41690</v>
      </c>
      <c r="E1208" s="35" t="s">
        <v>365</v>
      </c>
      <c r="F1208" s="45">
        <v>-6.9</v>
      </c>
      <c r="G1208" s="45">
        <v>0</v>
      </c>
      <c r="H1208" s="45">
        <v>0</v>
      </c>
      <c r="I1208" s="45">
        <v>0</v>
      </c>
      <c r="J1208" s="45">
        <v>0</v>
      </c>
    </row>
    <row r="1209" spans="4:10">
      <c r="D1209" s="28">
        <v>41690</v>
      </c>
      <c r="E1209" s="35" t="s">
        <v>366</v>
      </c>
      <c r="F1209" s="45">
        <v>-6.7</v>
      </c>
      <c r="G1209" s="45">
        <v>0.09</v>
      </c>
      <c r="H1209" s="45">
        <v>7.0000000000000007E-2</v>
      </c>
      <c r="I1209" s="45">
        <v>5.8</v>
      </c>
      <c r="J1209" s="45">
        <v>-70.3</v>
      </c>
    </row>
    <row r="1210" spans="4:10">
      <c r="D1210" s="28">
        <v>41690</v>
      </c>
      <c r="E1210" s="35" t="s">
        <v>367</v>
      </c>
      <c r="F1210" s="45">
        <v>-6.1</v>
      </c>
      <c r="G1210" s="45">
        <v>0.08</v>
      </c>
      <c r="H1210" s="45">
        <v>0.21</v>
      </c>
      <c r="I1210" s="45">
        <v>16.2</v>
      </c>
      <c r="J1210" s="45">
        <v>-59.7</v>
      </c>
    </row>
    <row r="1211" spans="4:10">
      <c r="D1211" s="28">
        <v>41690</v>
      </c>
      <c r="E1211" s="35" t="s">
        <v>368</v>
      </c>
      <c r="F1211" s="45">
        <v>-6.3</v>
      </c>
      <c r="G1211" s="45">
        <v>0.08</v>
      </c>
      <c r="H1211" s="45">
        <v>0.35</v>
      </c>
      <c r="I1211" s="45">
        <v>25.4</v>
      </c>
      <c r="J1211" s="45">
        <v>-47.4</v>
      </c>
    </row>
    <row r="1212" spans="4:10">
      <c r="D1212" s="28">
        <v>41690</v>
      </c>
      <c r="E1212" s="35" t="s">
        <v>369</v>
      </c>
      <c r="F1212" s="45">
        <v>-5.7</v>
      </c>
      <c r="G1212" s="45">
        <v>0.06</v>
      </c>
      <c r="H1212" s="45">
        <v>0.47</v>
      </c>
      <c r="I1212" s="45">
        <v>32.799999999999997</v>
      </c>
      <c r="J1212" s="45">
        <v>-32.799999999999997</v>
      </c>
    </row>
    <row r="1213" spans="4:10">
      <c r="D1213" s="28">
        <v>41690</v>
      </c>
      <c r="E1213" s="35" t="s">
        <v>370</v>
      </c>
      <c r="F1213" s="45">
        <v>-5.4</v>
      </c>
      <c r="G1213" s="45">
        <v>0.37</v>
      </c>
      <c r="H1213" s="45">
        <v>0.83</v>
      </c>
      <c r="I1213" s="45">
        <v>37.6</v>
      </c>
      <c r="J1213" s="45">
        <v>-15.7</v>
      </c>
    </row>
    <row r="1214" spans="4:10">
      <c r="D1214" s="28">
        <v>41690</v>
      </c>
      <c r="E1214" s="35" t="s">
        <v>371</v>
      </c>
      <c r="F1214" s="45">
        <v>-5.4</v>
      </c>
      <c r="G1214" s="45">
        <v>0.06</v>
      </c>
      <c r="H1214" s="45">
        <v>0.56000000000000005</v>
      </c>
      <c r="I1214" s="45">
        <v>38.799999999999997</v>
      </c>
      <c r="J1214" s="45">
        <v>3</v>
      </c>
    </row>
    <row r="1215" spans="4:10">
      <c r="D1215" s="28">
        <v>41690</v>
      </c>
      <c r="E1215" s="35" t="s">
        <v>372</v>
      </c>
      <c r="F1215" s="45">
        <v>-4.7</v>
      </c>
      <c r="G1215" s="45">
        <v>7.0000000000000007E-2</v>
      </c>
      <c r="H1215" s="45">
        <v>0.52</v>
      </c>
      <c r="I1215" s="45">
        <v>36.4</v>
      </c>
      <c r="J1215" s="45">
        <v>21.4</v>
      </c>
    </row>
    <row r="1216" spans="4:10">
      <c r="D1216" s="28">
        <v>41690</v>
      </c>
      <c r="E1216" s="35" t="s">
        <v>373</v>
      </c>
      <c r="F1216" s="45">
        <v>-4.4000000000000004</v>
      </c>
      <c r="G1216" s="45">
        <v>7.0000000000000007E-2</v>
      </c>
      <c r="H1216" s="45">
        <v>0.43</v>
      </c>
      <c r="I1216" s="45">
        <v>30.7</v>
      </c>
      <c r="J1216" s="45">
        <v>37.700000000000003</v>
      </c>
    </row>
    <row r="1217" spans="4:10">
      <c r="D1217" s="28">
        <v>41690</v>
      </c>
      <c r="E1217" s="35" t="s">
        <v>374</v>
      </c>
      <c r="F1217" s="45">
        <v>-4.0999999999999996</v>
      </c>
      <c r="G1217" s="45">
        <v>0.06</v>
      </c>
      <c r="H1217" s="45">
        <v>0.31</v>
      </c>
      <c r="I1217" s="45">
        <v>22.7</v>
      </c>
      <c r="J1217" s="45">
        <v>51.5</v>
      </c>
    </row>
    <row r="1218" spans="4:10">
      <c r="D1218" s="28">
        <v>41690</v>
      </c>
      <c r="E1218" s="35" t="s">
        <v>375</v>
      </c>
      <c r="F1218" s="45">
        <v>-4.5999999999999996</v>
      </c>
      <c r="G1218" s="45">
        <v>0.08</v>
      </c>
      <c r="H1218" s="45">
        <v>0.16</v>
      </c>
      <c r="I1218" s="45">
        <v>13</v>
      </c>
      <c r="J1218" s="45">
        <v>63.2</v>
      </c>
    </row>
    <row r="1219" spans="4:10">
      <c r="D1219" s="28">
        <v>41690</v>
      </c>
      <c r="E1219" s="35" t="s">
        <v>376</v>
      </c>
      <c r="F1219" s="45">
        <v>-4.7</v>
      </c>
      <c r="G1219" s="45">
        <v>0.08</v>
      </c>
      <c r="H1219" s="45">
        <v>0.04</v>
      </c>
      <c r="I1219" s="45">
        <v>2.2999999999999998</v>
      </c>
      <c r="J1219" s="45">
        <v>73.5</v>
      </c>
    </row>
    <row r="1220" spans="4:10">
      <c r="D1220" s="28">
        <v>41690</v>
      </c>
      <c r="E1220" s="35" t="s">
        <v>377</v>
      </c>
      <c r="F1220" s="45">
        <v>-5.0999999999999996</v>
      </c>
      <c r="G1220" s="45">
        <v>0</v>
      </c>
      <c r="H1220" s="45">
        <v>0</v>
      </c>
      <c r="I1220" s="45">
        <v>0</v>
      </c>
      <c r="J1220" s="45">
        <v>0</v>
      </c>
    </row>
    <row r="1221" spans="4:10">
      <c r="D1221" s="28">
        <v>41690</v>
      </c>
      <c r="E1221" s="35" t="s">
        <v>378</v>
      </c>
      <c r="F1221" s="45">
        <v>-5.6</v>
      </c>
      <c r="G1221" s="45">
        <v>0</v>
      </c>
      <c r="H1221" s="45">
        <v>0</v>
      </c>
      <c r="I1221" s="45">
        <v>0</v>
      </c>
      <c r="J1221" s="45">
        <v>0</v>
      </c>
    </row>
    <row r="1222" spans="4:10">
      <c r="D1222" s="28">
        <v>41690</v>
      </c>
      <c r="E1222" s="35" t="s">
        <v>379</v>
      </c>
      <c r="F1222" s="45">
        <v>-5.2</v>
      </c>
      <c r="G1222" s="45">
        <v>0</v>
      </c>
      <c r="H1222" s="45">
        <v>0</v>
      </c>
      <c r="I1222" s="45">
        <v>0</v>
      </c>
      <c r="J1222" s="45">
        <v>0</v>
      </c>
    </row>
    <row r="1223" spans="4:10">
      <c r="D1223" s="28">
        <v>41690</v>
      </c>
      <c r="E1223" s="35" t="s">
        <v>380</v>
      </c>
      <c r="F1223" s="45">
        <v>-5</v>
      </c>
      <c r="G1223" s="45">
        <v>0</v>
      </c>
      <c r="H1223" s="45">
        <v>0</v>
      </c>
      <c r="I1223" s="45">
        <v>0</v>
      </c>
      <c r="J1223" s="45">
        <v>0</v>
      </c>
    </row>
    <row r="1224" spans="4:10">
      <c r="D1224" s="28">
        <v>41690</v>
      </c>
      <c r="E1224" s="35" t="s">
        <v>381</v>
      </c>
      <c r="F1224" s="45">
        <v>-4.8</v>
      </c>
      <c r="G1224" s="45">
        <v>0</v>
      </c>
      <c r="H1224" s="45">
        <v>0</v>
      </c>
      <c r="I1224" s="45">
        <v>0</v>
      </c>
      <c r="J1224" s="45">
        <v>0</v>
      </c>
    </row>
    <row r="1225" spans="4:10">
      <c r="D1225" s="28">
        <v>41690</v>
      </c>
      <c r="E1225" s="35" t="s">
        <v>382</v>
      </c>
      <c r="F1225" s="45">
        <v>-6.5</v>
      </c>
      <c r="G1225" s="45">
        <v>0</v>
      </c>
      <c r="H1225" s="45">
        <v>0</v>
      </c>
      <c r="I1225" s="45">
        <v>0</v>
      </c>
      <c r="J1225" s="45">
        <v>0</v>
      </c>
    </row>
    <row r="1226" spans="4:10">
      <c r="D1226" s="28">
        <v>41690</v>
      </c>
      <c r="E1226" s="35" t="s">
        <v>383</v>
      </c>
      <c r="F1226" s="45">
        <v>-8.1</v>
      </c>
      <c r="G1226" s="45">
        <v>0</v>
      </c>
      <c r="H1226" s="45">
        <v>0</v>
      </c>
      <c r="I1226" s="45">
        <v>0</v>
      </c>
      <c r="J1226" s="45">
        <v>0</v>
      </c>
    </row>
    <row r="1227" spans="4:10">
      <c r="D1227" s="28">
        <v>41691</v>
      </c>
      <c r="E1227" s="35" t="s">
        <v>360</v>
      </c>
      <c r="F1227" s="45">
        <v>-5.3</v>
      </c>
      <c r="G1227" s="45">
        <v>0</v>
      </c>
      <c r="H1227" s="45">
        <v>0</v>
      </c>
      <c r="I1227" s="45">
        <v>0</v>
      </c>
      <c r="J1227" s="45">
        <v>0</v>
      </c>
    </row>
    <row r="1228" spans="4:10">
      <c r="D1228" s="28">
        <v>41691</v>
      </c>
      <c r="E1228" s="35" t="s">
        <v>361</v>
      </c>
      <c r="F1228" s="45">
        <v>-5.5</v>
      </c>
      <c r="G1228" s="45">
        <v>0</v>
      </c>
      <c r="H1228" s="45">
        <v>0</v>
      </c>
      <c r="I1228" s="45">
        <v>0</v>
      </c>
      <c r="J1228" s="45">
        <v>0</v>
      </c>
    </row>
    <row r="1229" spans="4:10">
      <c r="D1229" s="28">
        <v>41691</v>
      </c>
      <c r="E1229" s="35" t="s">
        <v>362</v>
      </c>
      <c r="F1229" s="45">
        <v>-5.6</v>
      </c>
      <c r="G1229" s="45">
        <v>0</v>
      </c>
      <c r="H1229" s="45">
        <v>0</v>
      </c>
      <c r="I1229" s="45">
        <v>0</v>
      </c>
      <c r="J1229" s="45">
        <v>0</v>
      </c>
    </row>
    <row r="1230" spans="4:10">
      <c r="D1230" s="28">
        <v>41691</v>
      </c>
      <c r="E1230" s="35" t="s">
        <v>363</v>
      </c>
      <c r="F1230" s="45">
        <v>-5.7</v>
      </c>
      <c r="G1230" s="45">
        <v>0</v>
      </c>
      <c r="H1230" s="45">
        <v>0</v>
      </c>
      <c r="I1230" s="45">
        <v>0</v>
      </c>
      <c r="J1230" s="45">
        <v>0</v>
      </c>
    </row>
    <row r="1231" spans="4:10">
      <c r="D1231" s="28">
        <v>41691</v>
      </c>
      <c r="E1231" s="35" t="s">
        <v>364</v>
      </c>
      <c r="F1231" s="45">
        <v>-6.1</v>
      </c>
      <c r="G1231" s="45">
        <v>0</v>
      </c>
      <c r="H1231" s="45">
        <v>0</v>
      </c>
      <c r="I1231" s="45">
        <v>0</v>
      </c>
      <c r="J1231" s="45">
        <v>0</v>
      </c>
    </row>
    <row r="1232" spans="4:10">
      <c r="D1232" s="28">
        <v>41691</v>
      </c>
      <c r="E1232" s="35" t="s">
        <v>365</v>
      </c>
      <c r="F1232" s="45">
        <v>-6</v>
      </c>
      <c r="G1232" s="45">
        <v>0</v>
      </c>
      <c r="H1232" s="45">
        <v>0</v>
      </c>
      <c r="I1232" s="45">
        <v>0</v>
      </c>
      <c r="J1232" s="45">
        <v>0</v>
      </c>
    </row>
    <row r="1233" spans="4:10">
      <c r="D1233" s="28">
        <v>41691</v>
      </c>
      <c r="E1233" s="35" t="s">
        <v>366</v>
      </c>
      <c r="F1233" s="45">
        <v>-5.6</v>
      </c>
      <c r="G1233" s="45">
        <v>0.08</v>
      </c>
      <c r="H1233" s="45">
        <v>7.0000000000000007E-2</v>
      </c>
      <c r="I1233" s="45">
        <v>6.1</v>
      </c>
      <c r="J1233" s="45">
        <v>-70.599999999999994</v>
      </c>
    </row>
    <row r="1234" spans="4:10">
      <c r="D1234" s="28">
        <v>41691</v>
      </c>
      <c r="E1234" s="35" t="s">
        <v>367</v>
      </c>
      <c r="F1234" s="45">
        <v>-4.0999999999999996</v>
      </c>
      <c r="G1234" s="45">
        <v>0.27</v>
      </c>
      <c r="H1234" s="45">
        <v>0.31</v>
      </c>
      <c r="I1234" s="45">
        <v>16.5</v>
      </c>
      <c r="J1234" s="45">
        <v>-59.9</v>
      </c>
    </row>
    <row r="1235" spans="4:10">
      <c r="D1235" s="28">
        <v>41691</v>
      </c>
      <c r="E1235" s="35" t="s">
        <v>368</v>
      </c>
      <c r="F1235" s="45">
        <v>-3</v>
      </c>
      <c r="G1235" s="45">
        <v>0.34</v>
      </c>
      <c r="H1235" s="45">
        <v>0.53</v>
      </c>
      <c r="I1235" s="45">
        <v>25.7</v>
      </c>
      <c r="J1235" s="45">
        <v>-47.6</v>
      </c>
    </row>
    <row r="1236" spans="4:10">
      <c r="D1236" s="28">
        <v>41691</v>
      </c>
      <c r="E1236" s="35" t="s">
        <v>369</v>
      </c>
      <c r="F1236" s="45">
        <v>-2.8</v>
      </c>
      <c r="G1236" s="45">
        <v>0.23</v>
      </c>
      <c r="H1236" s="45">
        <v>0.66</v>
      </c>
      <c r="I1236" s="45">
        <v>33.200000000000003</v>
      </c>
      <c r="J1236" s="45">
        <v>-32.9</v>
      </c>
    </row>
    <row r="1237" spans="4:10">
      <c r="D1237" s="28">
        <v>41691</v>
      </c>
      <c r="E1237" s="35" t="s">
        <v>370</v>
      </c>
      <c r="F1237" s="45">
        <v>-3.4</v>
      </c>
      <c r="G1237" s="45">
        <v>0.08</v>
      </c>
      <c r="H1237" s="45">
        <v>0.56999999999999995</v>
      </c>
      <c r="I1237" s="45">
        <v>37.9</v>
      </c>
      <c r="J1237" s="45">
        <v>-15.7</v>
      </c>
    </row>
    <row r="1238" spans="4:10">
      <c r="D1238" s="28">
        <v>41691</v>
      </c>
      <c r="E1238" s="35" t="s">
        <v>371</v>
      </c>
      <c r="F1238" s="45">
        <v>-2.7</v>
      </c>
      <c r="G1238" s="45">
        <v>7.0000000000000007E-2</v>
      </c>
      <c r="H1238" s="45">
        <v>0.51</v>
      </c>
      <c r="I1238" s="45">
        <v>39.200000000000003</v>
      </c>
      <c r="J1238" s="45">
        <v>3.1</v>
      </c>
    </row>
    <row r="1239" spans="4:10">
      <c r="D1239" s="28">
        <v>41691</v>
      </c>
      <c r="E1239" s="35" t="s">
        <v>372</v>
      </c>
      <c r="F1239" s="45">
        <v>-3.4</v>
      </c>
      <c r="G1239" s="45">
        <v>0.04</v>
      </c>
      <c r="H1239" s="45">
        <v>0.5</v>
      </c>
      <c r="I1239" s="45">
        <v>36.700000000000003</v>
      </c>
      <c r="J1239" s="45">
        <v>21.5</v>
      </c>
    </row>
    <row r="1240" spans="4:10">
      <c r="D1240" s="28">
        <v>41691</v>
      </c>
      <c r="E1240" s="35" t="s">
        <v>373</v>
      </c>
      <c r="F1240" s="45">
        <v>-3.4</v>
      </c>
      <c r="G1240" s="45">
        <v>0.08</v>
      </c>
      <c r="H1240" s="45">
        <v>0.46</v>
      </c>
      <c r="I1240" s="45">
        <v>31</v>
      </c>
      <c r="J1240" s="45">
        <v>37.9</v>
      </c>
    </row>
    <row r="1241" spans="4:10">
      <c r="D1241" s="28">
        <v>41691</v>
      </c>
      <c r="E1241" s="35" t="s">
        <v>374</v>
      </c>
      <c r="F1241" s="45">
        <v>-3.1</v>
      </c>
      <c r="G1241" s="45">
        <v>7.0000000000000007E-2</v>
      </c>
      <c r="H1241" s="45">
        <v>0.32</v>
      </c>
      <c r="I1241" s="45">
        <v>22.9</v>
      </c>
      <c r="J1241" s="45">
        <v>51.8</v>
      </c>
    </row>
    <row r="1242" spans="4:10">
      <c r="D1242" s="28">
        <v>41691</v>
      </c>
      <c r="E1242" s="35" t="s">
        <v>375</v>
      </c>
      <c r="F1242" s="45">
        <v>-3.6</v>
      </c>
      <c r="G1242" s="45">
        <v>7.0000000000000007E-2</v>
      </c>
      <c r="H1242" s="45">
        <v>0.17</v>
      </c>
      <c r="I1242" s="45">
        <v>13.2</v>
      </c>
      <c r="J1242" s="45">
        <v>63.5</v>
      </c>
    </row>
    <row r="1243" spans="4:10">
      <c r="D1243" s="28">
        <v>41691</v>
      </c>
      <c r="E1243" s="35" t="s">
        <v>376</v>
      </c>
      <c r="F1243" s="45">
        <v>-4.4000000000000004</v>
      </c>
      <c r="G1243" s="45">
        <v>0.09</v>
      </c>
      <c r="H1243" s="45">
        <v>0.04</v>
      </c>
      <c r="I1243" s="45">
        <v>2.6</v>
      </c>
      <c r="J1243" s="45">
        <v>73.8</v>
      </c>
    </row>
    <row r="1244" spans="4:10">
      <c r="D1244" s="28">
        <v>41691</v>
      </c>
      <c r="E1244" s="35" t="s">
        <v>377</v>
      </c>
      <c r="F1244" s="45">
        <v>-4.5999999999999996</v>
      </c>
      <c r="G1244" s="45">
        <v>0</v>
      </c>
      <c r="H1244" s="45">
        <v>0</v>
      </c>
      <c r="I1244" s="45">
        <v>0</v>
      </c>
      <c r="J1244" s="45">
        <v>0</v>
      </c>
    </row>
    <row r="1245" spans="4:10">
      <c r="D1245" s="28">
        <v>41691</v>
      </c>
      <c r="E1245" s="35" t="s">
        <v>378</v>
      </c>
      <c r="F1245" s="45">
        <v>-4.5999999999999996</v>
      </c>
      <c r="G1245" s="45">
        <v>0</v>
      </c>
      <c r="H1245" s="45">
        <v>0</v>
      </c>
      <c r="I1245" s="45">
        <v>0</v>
      </c>
      <c r="J1245" s="45">
        <v>0</v>
      </c>
    </row>
    <row r="1246" spans="4:10">
      <c r="D1246" s="28">
        <v>41691</v>
      </c>
      <c r="E1246" s="35" t="s">
        <v>379</v>
      </c>
      <c r="F1246" s="45">
        <v>-4.4000000000000004</v>
      </c>
      <c r="G1246" s="45">
        <v>0</v>
      </c>
      <c r="H1246" s="45">
        <v>0</v>
      </c>
      <c r="I1246" s="45">
        <v>0</v>
      </c>
      <c r="J1246" s="45">
        <v>0</v>
      </c>
    </row>
    <row r="1247" spans="4:10">
      <c r="D1247" s="28">
        <v>41691</v>
      </c>
      <c r="E1247" s="35" t="s">
        <v>380</v>
      </c>
      <c r="F1247" s="45">
        <v>-4.4000000000000004</v>
      </c>
      <c r="G1247" s="45">
        <v>0</v>
      </c>
      <c r="H1247" s="45">
        <v>0</v>
      </c>
      <c r="I1247" s="45">
        <v>0</v>
      </c>
      <c r="J1247" s="45">
        <v>0</v>
      </c>
    </row>
    <row r="1248" spans="4:10">
      <c r="D1248" s="28">
        <v>41691</v>
      </c>
      <c r="E1248" s="35" t="s">
        <v>381</v>
      </c>
      <c r="F1248" s="45">
        <v>-4.5999999999999996</v>
      </c>
      <c r="G1248" s="45">
        <v>0</v>
      </c>
      <c r="H1248" s="45">
        <v>0</v>
      </c>
      <c r="I1248" s="45">
        <v>0</v>
      </c>
      <c r="J1248" s="45">
        <v>0</v>
      </c>
    </row>
    <row r="1249" spans="4:10">
      <c r="D1249" s="28">
        <v>41691</v>
      </c>
      <c r="E1249" s="35" t="s">
        <v>382</v>
      </c>
      <c r="F1249" s="45">
        <v>-4.7</v>
      </c>
      <c r="G1249" s="45">
        <v>0</v>
      </c>
      <c r="H1249" s="45">
        <v>0</v>
      </c>
      <c r="I1249" s="45">
        <v>0</v>
      </c>
      <c r="J1249" s="45">
        <v>0</v>
      </c>
    </row>
    <row r="1250" spans="4:10">
      <c r="D1250" s="28">
        <v>41691</v>
      </c>
      <c r="E1250" s="35" t="s">
        <v>383</v>
      </c>
      <c r="F1250" s="45">
        <v>-4.7</v>
      </c>
      <c r="G1250" s="45">
        <v>0</v>
      </c>
      <c r="H1250" s="45">
        <v>0</v>
      </c>
      <c r="I1250" s="45">
        <v>0</v>
      </c>
      <c r="J1250" s="45">
        <v>0</v>
      </c>
    </row>
    <row r="1251" spans="4:10">
      <c r="D1251" s="28">
        <v>41692</v>
      </c>
      <c r="E1251" s="35" t="s">
        <v>360</v>
      </c>
      <c r="F1251" s="45">
        <v>-5.0999999999999996</v>
      </c>
      <c r="G1251" s="45">
        <v>0</v>
      </c>
      <c r="H1251" s="45">
        <v>0</v>
      </c>
      <c r="I1251" s="45">
        <v>0</v>
      </c>
      <c r="J1251" s="45">
        <v>0</v>
      </c>
    </row>
    <row r="1252" spans="4:10">
      <c r="D1252" s="28">
        <v>41692</v>
      </c>
      <c r="E1252" s="35" t="s">
        <v>361</v>
      </c>
      <c r="F1252" s="45">
        <v>-5.0999999999999996</v>
      </c>
      <c r="G1252" s="45">
        <v>0</v>
      </c>
      <c r="H1252" s="45">
        <v>0</v>
      </c>
      <c r="I1252" s="45">
        <v>0</v>
      </c>
      <c r="J1252" s="45">
        <v>0</v>
      </c>
    </row>
    <row r="1253" spans="4:10">
      <c r="D1253" s="28">
        <v>41692</v>
      </c>
      <c r="E1253" s="35" t="s">
        <v>362</v>
      </c>
      <c r="F1253" s="45">
        <v>-5.2</v>
      </c>
      <c r="G1253" s="45">
        <v>0</v>
      </c>
      <c r="H1253" s="45">
        <v>0</v>
      </c>
      <c r="I1253" s="45">
        <v>0</v>
      </c>
      <c r="J1253" s="45">
        <v>0</v>
      </c>
    </row>
    <row r="1254" spans="4:10">
      <c r="D1254" s="28">
        <v>41692</v>
      </c>
      <c r="E1254" s="35" t="s">
        <v>363</v>
      </c>
      <c r="F1254" s="45">
        <v>-4.7</v>
      </c>
      <c r="G1254" s="45">
        <v>0</v>
      </c>
      <c r="H1254" s="45">
        <v>0</v>
      </c>
      <c r="I1254" s="45">
        <v>0</v>
      </c>
      <c r="J1254" s="45">
        <v>0</v>
      </c>
    </row>
    <row r="1255" spans="4:10">
      <c r="D1255" s="28">
        <v>41692</v>
      </c>
      <c r="E1255" s="35" t="s">
        <v>364</v>
      </c>
      <c r="F1255" s="45">
        <v>-5.4</v>
      </c>
      <c r="G1255" s="45">
        <v>0</v>
      </c>
      <c r="H1255" s="45">
        <v>0</v>
      </c>
      <c r="I1255" s="45">
        <v>0</v>
      </c>
      <c r="J1255" s="45">
        <v>0</v>
      </c>
    </row>
    <row r="1256" spans="4:10">
      <c r="D1256" s="28">
        <v>41692</v>
      </c>
      <c r="E1256" s="35" t="s">
        <v>365</v>
      </c>
      <c r="F1256" s="45">
        <v>-5.3</v>
      </c>
      <c r="G1256" s="45">
        <v>0</v>
      </c>
      <c r="H1256" s="45">
        <v>0</v>
      </c>
      <c r="I1256" s="45">
        <v>0</v>
      </c>
      <c r="J1256" s="45">
        <v>0</v>
      </c>
    </row>
    <row r="1257" spans="4:10">
      <c r="D1257" s="28">
        <v>41692</v>
      </c>
      <c r="E1257" s="35" t="s">
        <v>366</v>
      </c>
      <c r="F1257" s="45">
        <v>-5.4</v>
      </c>
      <c r="G1257" s="45">
        <v>0.12</v>
      </c>
      <c r="H1257" s="45">
        <v>0.09</v>
      </c>
      <c r="I1257" s="45">
        <v>6.4</v>
      </c>
      <c r="J1257" s="45">
        <v>-70.8</v>
      </c>
    </row>
    <row r="1258" spans="4:10">
      <c r="D1258" s="28">
        <v>41692</v>
      </c>
      <c r="E1258" s="35" t="s">
        <v>367</v>
      </c>
      <c r="F1258" s="45">
        <v>-5.0999999999999996</v>
      </c>
      <c r="G1258" s="45">
        <v>0.09</v>
      </c>
      <c r="H1258" s="45">
        <v>0.24</v>
      </c>
      <c r="I1258" s="45">
        <v>16.8</v>
      </c>
      <c r="J1258" s="45">
        <v>-60.1</v>
      </c>
    </row>
    <row r="1259" spans="4:10">
      <c r="D1259" s="28">
        <v>41692</v>
      </c>
      <c r="E1259" s="35" t="s">
        <v>368</v>
      </c>
      <c r="F1259" s="45">
        <v>-5.4</v>
      </c>
      <c r="G1259" s="45">
        <v>7.0000000000000007E-2</v>
      </c>
      <c r="H1259" s="45">
        <v>0.35</v>
      </c>
      <c r="I1259" s="45">
        <v>26.1</v>
      </c>
      <c r="J1259" s="45">
        <v>-47.8</v>
      </c>
    </row>
    <row r="1260" spans="4:10">
      <c r="D1260" s="28">
        <v>41692</v>
      </c>
      <c r="E1260" s="35" t="s">
        <v>369</v>
      </c>
      <c r="F1260" s="45">
        <v>-3.4</v>
      </c>
      <c r="G1260" s="45">
        <v>1.71</v>
      </c>
      <c r="H1260" s="45">
        <v>0.67</v>
      </c>
      <c r="I1260" s="45">
        <v>33.5</v>
      </c>
      <c r="J1260" s="45">
        <v>-33.1</v>
      </c>
    </row>
    <row r="1261" spans="4:10">
      <c r="D1261" s="28">
        <v>41692</v>
      </c>
      <c r="E1261" s="35" t="s">
        <v>370</v>
      </c>
      <c r="F1261" s="45">
        <v>-2.2999999999999998</v>
      </c>
      <c r="G1261" s="45">
        <v>0.79</v>
      </c>
      <c r="H1261" s="45">
        <v>0.91</v>
      </c>
      <c r="I1261" s="45">
        <v>38.299999999999997</v>
      </c>
      <c r="J1261" s="45">
        <v>-15.8</v>
      </c>
    </row>
    <row r="1262" spans="4:10">
      <c r="D1262" s="28">
        <v>41692</v>
      </c>
      <c r="E1262" s="35" t="s">
        <v>371</v>
      </c>
      <c r="F1262" s="45">
        <v>-2.5</v>
      </c>
      <c r="G1262" s="45">
        <v>0.1</v>
      </c>
      <c r="H1262" s="45">
        <v>0.62</v>
      </c>
      <c r="I1262" s="45">
        <v>39.6</v>
      </c>
      <c r="J1262" s="45">
        <v>3.1</v>
      </c>
    </row>
    <row r="1263" spans="4:10">
      <c r="D1263" s="28">
        <v>41692</v>
      </c>
      <c r="E1263" s="35" t="s">
        <v>372</v>
      </c>
      <c r="F1263" s="45">
        <v>-2.2999999999999998</v>
      </c>
      <c r="G1263" s="45">
        <v>0.1</v>
      </c>
      <c r="H1263" s="45">
        <v>0.57999999999999996</v>
      </c>
      <c r="I1263" s="45">
        <v>37.1</v>
      </c>
      <c r="J1263" s="45">
        <v>21.7</v>
      </c>
    </row>
    <row r="1264" spans="4:10">
      <c r="D1264" s="28">
        <v>41692</v>
      </c>
      <c r="E1264" s="35" t="s">
        <v>373</v>
      </c>
      <c r="F1264" s="45">
        <v>-1.9</v>
      </c>
      <c r="G1264" s="45">
        <v>0.1</v>
      </c>
      <c r="H1264" s="45">
        <v>0.49</v>
      </c>
      <c r="I1264" s="45">
        <v>31.3</v>
      </c>
      <c r="J1264" s="45">
        <v>38.200000000000003</v>
      </c>
    </row>
    <row r="1265" spans="4:10">
      <c r="D1265" s="28">
        <v>41692</v>
      </c>
      <c r="E1265" s="35" t="s">
        <v>374</v>
      </c>
      <c r="F1265" s="45">
        <v>-2.6</v>
      </c>
      <c r="G1265" s="45">
        <v>0.1</v>
      </c>
      <c r="H1265" s="45">
        <v>0.35</v>
      </c>
      <c r="I1265" s="45">
        <v>23.2</v>
      </c>
      <c r="J1265" s="45">
        <v>52.1</v>
      </c>
    </row>
    <row r="1266" spans="4:10">
      <c r="D1266" s="28">
        <v>41692</v>
      </c>
      <c r="E1266" s="35" t="s">
        <v>375</v>
      </c>
      <c r="F1266" s="45">
        <v>-2</v>
      </c>
      <c r="G1266" s="45">
        <v>0.1</v>
      </c>
      <c r="H1266" s="45">
        <v>0.19</v>
      </c>
      <c r="I1266" s="45">
        <v>13.5</v>
      </c>
      <c r="J1266" s="45">
        <v>63.8</v>
      </c>
    </row>
    <row r="1267" spans="4:10">
      <c r="D1267" s="28">
        <v>41692</v>
      </c>
      <c r="E1267" s="35" t="s">
        <v>376</v>
      </c>
      <c r="F1267" s="45">
        <v>-3.2</v>
      </c>
      <c r="G1267" s="45">
        <v>0.14000000000000001</v>
      </c>
      <c r="H1267" s="45">
        <v>0.04</v>
      </c>
      <c r="I1267" s="45">
        <v>2.8</v>
      </c>
      <c r="J1267" s="45">
        <v>74.099999999999994</v>
      </c>
    </row>
    <row r="1268" spans="4:10">
      <c r="D1268" s="28">
        <v>41692</v>
      </c>
      <c r="E1268" s="35" t="s">
        <v>377</v>
      </c>
      <c r="F1268" s="45">
        <v>-3.5</v>
      </c>
      <c r="G1268" s="45">
        <v>0</v>
      </c>
      <c r="H1268" s="45">
        <v>0</v>
      </c>
      <c r="I1268" s="45">
        <v>0</v>
      </c>
      <c r="J1268" s="45">
        <v>0</v>
      </c>
    </row>
    <row r="1269" spans="4:10">
      <c r="D1269" s="28">
        <v>41692</v>
      </c>
      <c r="E1269" s="35" t="s">
        <v>378</v>
      </c>
      <c r="F1269" s="45">
        <v>-3.5</v>
      </c>
      <c r="G1269" s="45">
        <v>0</v>
      </c>
      <c r="H1269" s="45">
        <v>0</v>
      </c>
      <c r="I1269" s="45">
        <v>0</v>
      </c>
      <c r="J1269" s="45">
        <v>0</v>
      </c>
    </row>
    <row r="1270" spans="4:10">
      <c r="D1270" s="28">
        <v>41692</v>
      </c>
      <c r="E1270" s="35" t="s">
        <v>379</v>
      </c>
      <c r="F1270" s="45">
        <v>-3.8</v>
      </c>
      <c r="G1270" s="45">
        <v>0</v>
      </c>
      <c r="H1270" s="45">
        <v>0</v>
      </c>
      <c r="I1270" s="45">
        <v>0</v>
      </c>
      <c r="J1270" s="45">
        <v>0</v>
      </c>
    </row>
    <row r="1271" spans="4:10">
      <c r="D1271" s="28">
        <v>41692</v>
      </c>
      <c r="E1271" s="35" t="s">
        <v>380</v>
      </c>
      <c r="F1271" s="45">
        <v>-3.8</v>
      </c>
      <c r="G1271" s="45">
        <v>0</v>
      </c>
      <c r="H1271" s="45">
        <v>0</v>
      </c>
      <c r="I1271" s="45">
        <v>0</v>
      </c>
      <c r="J1271" s="45">
        <v>0</v>
      </c>
    </row>
    <row r="1272" spans="4:10">
      <c r="D1272" s="28">
        <v>41692</v>
      </c>
      <c r="E1272" s="35" t="s">
        <v>381</v>
      </c>
      <c r="F1272" s="45">
        <v>-3.7</v>
      </c>
      <c r="G1272" s="45">
        <v>0</v>
      </c>
      <c r="H1272" s="45">
        <v>0</v>
      </c>
      <c r="I1272" s="45">
        <v>0</v>
      </c>
      <c r="J1272" s="45">
        <v>0</v>
      </c>
    </row>
    <row r="1273" spans="4:10">
      <c r="D1273" s="28">
        <v>41692</v>
      </c>
      <c r="E1273" s="35" t="s">
        <v>382</v>
      </c>
      <c r="F1273" s="45">
        <v>-4</v>
      </c>
      <c r="G1273" s="45">
        <v>0</v>
      </c>
      <c r="H1273" s="45">
        <v>0</v>
      </c>
      <c r="I1273" s="45">
        <v>0</v>
      </c>
      <c r="J1273" s="45">
        <v>0</v>
      </c>
    </row>
    <row r="1274" spans="4:10">
      <c r="D1274" s="28">
        <v>41692</v>
      </c>
      <c r="E1274" s="35" t="s">
        <v>383</v>
      </c>
      <c r="F1274" s="45">
        <v>-3.4</v>
      </c>
      <c r="G1274" s="45">
        <v>0</v>
      </c>
      <c r="H1274" s="45">
        <v>0</v>
      </c>
      <c r="I1274" s="45">
        <v>0</v>
      </c>
      <c r="J1274" s="45">
        <v>0</v>
      </c>
    </row>
    <row r="1275" spans="4:10">
      <c r="D1275" s="28">
        <v>41693</v>
      </c>
      <c r="E1275" s="35" t="s">
        <v>360</v>
      </c>
      <c r="F1275" s="45">
        <v>-4.2</v>
      </c>
      <c r="G1275" s="45">
        <v>0</v>
      </c>
      <c r="H1275" s="45">
        <v>0</v>
      </c>
      <c r="I1275" s="45">
        <v>0</v>
      </c>
      <c r="J1275" s="45">
        <v>0</v>
      </c>
    </row>
    <row r="1276" spans="4:10">
      <c r="D1276" s="28">
        <v>41693</v>
      </c>
      <c r="E1276" s="35" t="s">
        <v>361</v>
      </c>
      <c r="F1276" s="45">
        <v>-3.9</v>
      </c>
      <c r="G1276" s="45">
        <v>0</v>
      </c>
      <c r="H1276" s="45">
        <v>0</v>
      </c>
      <c r="I1276" s="45">
        <v>0</v>
      </c>
      <c r="J1276" s="45">
        <v>0</v>
      </c>
    </row>
    <row r="1277" spans="4:10">
      <c r="D1277" s="28">
        <v>41693</v>
      </c>
      <c r="E1277" s="35" t="s">
        <v>362</v>
      </c>
      <c r="F1277" s="45">
        <v>-4.0999999999999996</v>
      </c>
      <c r="G1277" s="45">
        <v>0</v>
      </c>
      <c r="H1277" s="45">
        <v>0</v>
      </c>
      <c r="I1277" s="45">
        <v>0</v>
      </c>
      <c r="J1277" s="45">
        <v>0</v>
      </c>
    </row>
    <row r="1278" spans="4:10">
      <c r="D1278" s="28">
        <v>41693</v>
      </c>
      <c r="E1278" s="35" t="s">
        <v>363</v>
      </c>
      <c r="F1278" s="45">
        <v>-3.9</v>
      </c>
      <c r="G1278" s="45">
        <v>0</v>
      </c>
      <c r="H1278" s="45">
        <v>0</v>
      </c>
      <c r="I1278" s="45">
        <v>0</v>
      </c>
      <c r="J1278" s="45">
        <v>0</v>
      </c>
    </row>
    <row r="1279" spans="4:10">
      <c r="D1279" s="28">
        <v>41693</v>
      </c>
      <c r="E1279" s="35" t="s">
        <v>364</v>
      </c>
      <c r="F1279" s="45">
        <v>-4</v>
      </c>
      <c r="G1279" s="45">
        <v>0</v>
      </c>
      <c r="H1279" s="45">
        <v>0</v>
      </c>
      <c r="I1279" s="45">
        <v>0</v>
      </c>
      <c r="J1279" s="45">
        <v>0</v>
      </c>
    </row>
    <row r="1280" spans="4:10">
      <c r="D1280" s="28">
        <v>41693</v>
      </c>
      <c r="E1280" s="35" t="s">
        <v>365</v>
      </c>
      <c r="F1280" s="45">
        <v>-3.5</v>
      </c>
      <c r="G1280" s="45">
        <v>0</v>
      </c>
      <c r="H1280" s="45">
        <v>0</v>
      </c>
      <c r="I1280" s="45">
        <v>0</v>
      </c>
      <c r="J1280" s="45">
        <v>0</v>
      </c>
    </row>
    <row r="1281" spans="4:10">
      <c r="D1281" s="28">
        <v>41693</v>
      </c>
      <c r="E1281" s="35" t="s">
        <v>366</v>
      </c>
      <c r="F1281" s="45">
        <v>-3.7</v>
      </c>
      <c r="G1281" s="45">
        <v>0.04</v>
      </c>
      <c r="H1281" s="45">
        <v>7.0000000000000007E-2</v>
      </c>
      <c r="I1281" s="45">
        <v>6.6</v>
      </c>
      <c r="J1281" s="45">
        <v>-71.099999999999994</v>
      </c>
    </row>
    <row r="1282" spans="4:10">
      <c r="D1282" s="28">
        <v>41693</v>
      </c>
      <c r="E1282" s="35" t="s">
        <v>367</v>
      </c>
      <c r="F1282" s="45">
        <v>-3</v>
      </c>
      <c r="G1282" s="45">
        <v>0.04</v>
      </c>
      <c r="H1282" s="45">
        <v>0.2</v>
      </c>
      <c r="I1282" s="45">
        <v>17.100000000000001</v>
      </c>
      <c r="J1282" s="45">
        <v>-60.4</v>
      </c>
    </row>
    <row r="1283" spans="4:10">
      <c r="D1283" s="28">
        <v>41693</v>
      </c>
      <c r="E1283" s="35" t="s">
        <v>368</v>
      </c>
      <c r="F1283" s="45">
        <v>-3</v>
      </c>
      <c r="G1283" s="45">
        <v>0.06</v>
      </c>
      <c r="H1283" s="45">
        <v>0.35</v>
      </c>
      <c r="I1283" s="45">
        <v>26.4</v>
      </c>
      <c r="J1283" s="45">
        <v>-48</v>
      </c>
    </row>
    <row r="1284" spans="4:10">
      <c r="D1284" s="28">
        <v>41693</v>
      </c>
      <c r="E1284" s="35" t="s">
        <v>369</v>
      </c>
      <c r="F1284" s="45">
        <v>-2.4</v>
      </c>
      <c r="G1284" s="45">
        <v>0.05</v>
      </c>
      <c r="H1284" s="45">
        <v>0.47</v>
      </c>
      <c r="I1284" s="45">
        <v>33.9</v>
      </c>
      <c r="J1284" s="45">
        <v>-33.200000000000003</v>
      </c>
    </row>
    <row r="1285" spans="4:10">
      <c r="D1285" s="28">
        <v>41693</v>
      </c>
      <c r="E1285" s="35" t="s">
        <v>370</v>
      </c>
      <c r="F1285" s="45">
        <v>-1.8</v>
      </c>
      <c r="G1285" s="45">
        <v>7.0000000000000007E-2</v>
      </c>
      <c r="H1285" s="45">
        <v>0.53</v>
      </c>
      <c r="I1285" s="45">
        <v>38.6</v>
      </c>
      <c r="J1285" s="45">
        <v>-15.9</v>
      </c>
    </row>
    <row r="1286" spans="4:10">
      <c r="D1286" s="28">
        <v>41693</v>
      </c>
      <c r="E1286" s="35" t="s">
        <v>371</v>
      </c>
      <c r="F1286" s="45">
        <v>-1.7</v>
      </c>
      <c r="G1286" s="45">
        <v>7.0000000000000007E-2</v>
      </c>
      <c r="H1286" s="45">
        <v>0.55000000000000004</v>
      </c>
      <c r="I1286" s="45">
        <v>39.9</v>
      </c>
      <c r="J1286" s="45">
        <v>3.2</v>
      </c>
    </row>
    <row r="1287" spans="4:10">
      <c r="D1287" s="28">
        <v>41693</v>
      </c>
      <c r="E1287" s="35" t="s">
        <v>372</v>
      </c>
      <c r="F1287" s="45">
        <v>-0.7</v>
      </c>
      <c r="G1287" s="45">
        <v>7.0000000000000007E-2</v>
      </c>
      <c r="H1287" s="45">
        <v>0.52</v>
      </c>
      <c r="I1287" s="45">
        <v>37.4</v>
      </c>
      <c r="J1287" s="45">
        <v>21.9</v>
      </c>
    </row>
    <row r="1288" spans="4:10">
      <c r="D1288" s="28">
        <v>41693</v>
      </c>
      <c r="E1288" s="35" t="s">
        <v>373</v>
      </c>
      <c r="F1288" s="45">
        <v>-1.5</v>
      </c>
      <c r="G1288" s="45">
        <v>0.06</v>
      </c>
      <c r="H1288" s="45">
        <v>0.43</v>
      </c>
      <c r="I1288" s="45">
        <v>31.6</v>
      </c>
      <c r="J1288" s="45">
        <v>38.4</v>
      </c>
    </row>
    <row r="1289" spans="4:10">
      <c r="D1289" s="28">
        <v>41693</v>
      </c>
      <c r="E1289" s="35" t="s">
        <v>374</v>
      </c>
      <c r="F1289" s="45">
        <v>-0.4</v>
      </c>
      <c r="G1289" s="45">
        <v>0.06</v>
      </c>
      <c r="H1289" s="45">
        <v>0.3</v>
      </c>
      <c r="I1289" s="45">
        <v>23.5</v>
      </c>
      <c r="J1289" s="45">
        <v>52.3</v>
      </c>
    </row>
    <row r="1290" spans="4:10">
      <c r="D1290" s="28">
        <v>41693</v>
      </c>
      <c r="E1290" s="35" t="s">
        <v>375</v>
      </c>
      <c r="F1290" s="45">
        <v>0</v>
      </c>
      <c r="G1290" s="45">
        <v>0.06</v>
      </c>
      <c r="H1290" s="45">
        <v>0.17</v>
      </c>
      <c r="I1290" s="45">
        <v>13.7</v>
      </c>
      <c r="J1290" s="45">
        <v>64.099999999999994</v>
      </c>
    </row>
    <row r="1291" spans="4:10">
      <c r="D1291" s="28">
        <v>41693</v>
      </c>
      <c r="E1291" s="35" t="s">
        <v>376</v>
      </c>
      <c r="F1291" s="45">
        <v>-0.2</v>
      </c>
      <c r="G1291" s="45">
        <v>0.09</v>
      </c>
      <c r="H1291" s="45">
        <v>0.04</v>
      </c>
      <c r="I1291" s="45">
        <v>3</v>
      </c>
      <c r="J1291" s="45">
        <v>74.400000000000006</v>
      </c>
    </row>
    <row r="1292" spans="4:10">
      <c r="D1292" s="28">
        <v>41693</v>
      </c>
      <c r="E1292" s="35" t="s">
        <v>377</v>
      </c>
      <c r="F1292" s="45">
        <v>-0.4</v>
      </c>
      <c r="G1292" s="45">
        <v>0</v>
      </c>
      <c r="H1292" s="45">
        <v>0</v>
      </c>
      <c r="I1292" s="45">
        <v>0</v>
      </c>
      <c r="J1292" s="45">
        <v>0</v>
      </c>
    </row>
    <row r="1293" spans="4:10">
      <c r="D1293" s="28">
        <v>41693</v>
      </c>
      <c r="E1293" s="35" t="s">
        <v>378</v>
      </c>
      <c r="F1293" s="45">
        <v>-0.4</v>
      </c>
      <c r="G1293" s="45">
        <v>0</v>
      </c>
      <c r="H1293" s="45">
        <v>0</v>
      </c>
      <c r="I1293" s="45">
        <v>0</v>
      </c>
      <c r="J1293" s="45">
        <v>0</v>
      </c>
    </row>
    <row r="1294" spans="4:10">
      <c r="D1294" s="28">
        <v>41693</v>
      </c>
      <c r="E1294" s="35" t="s">
        <v>379</v>
      </c>
      <c r="F1294" s="45">
        <v>-0.9</v>
      </c>
      <c r="G1294" s="45">
        <v>0</v>
      </c>
      <c r="H1294" s="45">
        <v>0</v>
      </c>
      <c r="I1294" s="45">
        <v>0</v>
      </c>
      <c r="J1294" s="45">
        <v>0</v>
      </c>
    </row>
    <row r="1295" spans="4:10">
      <c r="D1295" s="28">
        <v>41693</v>
      </c>
      <c r="E1295" s="35" t="s">
        <v>380</v>
      </c>
      <c r="F1295" s="45">
        <v>-2.4</v>
      </c>
      <c r="G1295" s="45">
        <v>0</v>
      </c>
      <c r="H1295" s="45">
        <v>0</v>
      </c>
      <c r="I1295" s="45">
        <v>0</v>
      </c>
      <c r="J1295" s="45">
        <v>0</v>
      </c>
    </row>
    <row r="1296" spans="4:10">
      <c r="D1296" s="28">
        <v>41693</v>
      </c>
      <c r="E1296" s="35" t="s">
        <v>381</v>
      </c>
      <c r="F1296" s="45">
        <v>-3.8</v>
      </c>
      <c r="G1296" s="45">
        <v>0</v>
      </c>
      <c r="H1296" s="45">
        <v>0</v>
      </c>
      <c r="I1296" s="45">
        <v>0</v>
      </c>
      <c r="J1296" s="45">
        <v>0</v>
      </c>
    </row>
    <row r="1297" spans="4:10">
      <c r="D1297" s="28">
        <v>41693</v>
      </c>
      <c r="E1297" s="35" t="s">
        <v>382</v>
      </c>
      <c r="F1297" s="45">
        <v>-4.3</v>
      </c>
      <c r="G1297" s="45">
        <v>0</v>
      </c>
      <c r="H1297" s="45">
        <v>0</v>
      </c>
      <c r="I1297" s="45">
        <v>0</v>
      </c>
      <c r="J1297" s="45">
        <v>0</v>
      </c>
    </row>
    <row r="1298" spans="4:10">
      <c r="D1298" s="28">
        <v>41693</v>
      </c>
      <c r="E1298" s="35" t="s">
        <v>383</v>
      </c>
      <c r="F1298" s="45">
        <v>-4.9000000000000004</v>
      </c>
      <c r="G1298" s="45">
        <v>0</v>
      </c>
      <c r="H1298" s="45">
        <v>0</v>
      </c>
      <c r="I1298" s="45">
        <v>0</v>
      </c>
      <c r="J1298" s="45">
        <v>0</v>
      </c>
    </row>
    <row r="1299" spans="4:10">
      <c r="D1299" s="28">
        <v>41694</v>
      </c>
      <c r="E1299" s="35" t="s">
        <v>360</v>
      </c>
      <c r="F1299" s="45">
        <v>-5.5</v>
      </c>
      <c r="G1299" s="45">
        <v>0</v>
      </c>
      <c r="H1299" s="45">
        <v>0</v>
      </c>
      <c r="I1299" s="45">
        <v>0</v>
      </c>
      <c r="J1299" s="45">
        <v>0</v>
      </c>
    </row>
    <row r="1300" spans="4:10">
      <c r="D1300" s="28">
        <v>41694</v>
      </c>
      <c r="E1300" s="35" t="s">
        <v>361</v>
      </c>
      <c r="F1300" s="45">
        <v>-7</v>
      </c>
      <c r="G1300" s="45">
        <v>0</v>
      </c>
      <c r="H1300" s="45">
        <v>0</v>
      </c>
      <c r="I1300" s="45">
        <v>0</v>
      </c>
      <c r="J1300" s="45">
        <v>0</v>
      </c>
    </row>
    <row r="1301" spans="4:10">
      <c r="D1301" s="28">
        <v>41694</v>
      </c>
      <c r="E1301" s="35" t="s">
        <v>362</v>
      </c>
      <c r="F1301" s="45">
        <v>-6.9</v>
      </c>
      <c r="G1301" s="45">
        <v>0</v>
      </c>
      <c r="H1301" s="45">
        <v>0</v>
      </c>
      <c r="I1301" s="45">
        <v>0</v>
      </c>
      <c r="J1301" s="45">
        <v>0</v>
      </c>
    </row>
    <row r="1302" spans="4:10">
      <c r="D1302" s="28">
        <v>41694</v>
      </c>
      <c r="E1302" s="35" t="s">
        <v>363</v>
      </c>
      <c r="F1302" s="45">
        <v>-6</v>
      </c>
      <c r="G1302" s="45">
        <v>0</v>
      </c>
      <c r="H1302" s="45">
        <v>0</v>
      </c>
      <c r="I1302" s="45">
        <v>0</v>
      </c>
      <c r="J1302" s="45">
        <v>0</v>
      </c>
    </row>
    <row r="1303" spans="4:10">
      <c r="D1303" s="28">
        <v>41694</v>
      </c>
      <c r="E1303" s="35" t="s">
        <v>364</v>
      </c>
      <c r="F1303" s="45">
        <v>-5.5</v>
      </c>
      <c r="G1303" s="45">
        <v>0</v>
      </c>
      <c r="H1303" s="45">
        <v>0</v>
      </c>
      <c r="I1303" s="45">
        <v>0</v>
      </c>
      <c r="J1303" s="45">
        <v>0</v>
      </c>
    </row>
    <row r="1304" spans="4:10">
      <c r="D1304" s="28">
        <v>41694</v>
      </c>
      <c r="E1304" s="35" t="s">
        <v>365</v>
      </c>
      <c r="F1304" s="45">
        <v>-5.9</v>
      </c>
      <c r="G1304" s="45">
        <v>0</v>
      </c>
      <c r="H1304" s="45">
        <v>0</v>
      </c>
      <c r="I1304" s="45">
        <v>0</v>
      </c>
      <c r="J1304" s="45">
        <v>0</v>
      </c>
    </row>
    <row r="1305" spans="4:10">
      <c r="D1305" s="28">
        <v>41694</v>
      </c>
      <c r="E1305" s="35" t="s">
        <v>366</v>
      </c>
      <c r="F1305" s="45">
        <v>-4.7</v>
      </c>
      <c r="G1305" s="45">
        <v>0.08</v>
      </c>
      <c r="H1305" s="45">
        <v>0.08</v>
      </c>
      <c r="I1305" s="45">
        <v>6.9</v>
      </c>
      <c r="J1305" s="45">
        <v>-71.3</v>
      </c>
    </row>
    <row r="1306" spans="4:10">
      <c r="D1306" s="28">
        <v>41694</v>
      </c>
      <c r="E1306" s="35" t="s">
        <v>367</v>
      </c>
      <c r="F1306" s="45">
        <v>-3</v>
      </c>
      <c r="G1306" s="45">
        <v>7.0000000000000007E-2</v>
      </c>
      <c r="H1306" s="45">
        <v>0.22</v>
      </c>
      <c r="I1306" s="45">
        <v>17.399999999999999</v>
      </c>
      <c r="J1306" s="45">
        <v>-60.6</v>
      </c>
    </row>
    <row r="1307" spans="4:10">
      <c r="D1307" s="28">
        <v>41694</v>
      </c>
      <c r="E1307" s="35" t="s">
        <v>368</v>
      </c>
      <c r="F1307" s="45">
        <v>-1.1000000000000001</v>
      </c>
      <c r="G1307" s="45">
        <v>0.06</v>
      </c>
      <c r="H1307" s="45">
        <v>0.35</v>
      </c>
      <c r="I1307" s="45">
        <v>26.7</v>
      </c>
      <c r="J1307" s="45">
        <v>-48.2</v>
      </c>
    </row>
    <row r="1308" spans="4:10">
      <c r="D1308" s="28">
        <v>41694</v>
      </c>
      <c r="E1308" s="35" t="s">
        <v>369</v>
      </c>
      <c r="F1308" s="45">
        <v>0.2</v>
      </c>
      <c r="G1308" s="45">
        <v>0.08</v>
      </c>
      <c r="H1308" s="45">
        <v>0.47</v>
      </c>
      <c r="I1308" s="45">
        <v>34.200000000000003</v>
      </c>
      <c r="J1308" s="45">
        <v>-33.4</v>
      </c>
    </row>
    <row r="1309" spans="4:10">
      <c r="D1309" s="28">
        <v>41694</v>
      </c>
      <c r="E1309" s="35" t="s">
        <v>370</v>
      </c>
      <c r="F1309" s="45">
        <v>0.6</v>
      </c>
      <c r="G1309" s="45">
        <v>0.05</v>
      </c>
      <c r="H1309" s="45">
        <v>0.55000000000000004</v>
      </c>
      <c r="I1309" s="45">
        <v>39</v>
      </c>
      <c r="J1309" s="45">
        <v>-15.9</v>
      </c>
    </row>
    <row r="1310" spans="4:10">
      <c r="D1310" s="28">
        <v>41694</v>
      </c>
      <c r="E1310" s="35" t="s">
        <v>371</v>
      </c>
      <c r="F1310" s="45">
        <v>2.4</v>
      </c>
      <c r="G1310" s="45">
        <v>0.06</v>
      </c>
      <c r="H1310" s="45">
        <v>0.56000000000000005</v>
      </c>
      <c r="I1310" s="45">
        <v>40.299999999999997</v>
      </c>
      <c r="J1310" s="45">
        <v>3.3</v>
      </c>
    </row>
    <row r="1311" spans="4:10">
      <c r="D1311" s="28">
        <v>41694</v>
      </c>
      <c r="E1311" s="35" t="s">
        <v>372</v>
      </c>
      <c r="F1311" s="45">
        <v>2.8</v>
      </c>
      <c r="G1311" s="45">
        <v>0.05</v>
      </c>
      <c r="H1311" s="45">
        <v>0.46</v>
      </c>
      <c r="I1311" s="45">
        <v>37.799999999999997</v>
      </c>
      <c r="J1311" s="45">
        <v>22.1</v>
      </c>
    </row>
    <row r="1312" spans="4:10">
      <c r="D1312" s="28">
        <v>41694</v>
      </c>
      <c r="E1312" s="35" t="s">
        <v>373</v>
      </c>
      <c r="F1312" s="45">
        <v>1.2</v>
      </c>
      <c r="G1312" s="45">
        <v>0.04</v>
      </c>
      <c r="H1312" s="45">
        <v>0.38</v>
      </c>
      <c r="I1312" s="45">
        <v>31.9</v>
      </c>
      <c r="J1312" s="45">
        <v>38.700000000000003</v>
      </c>
    </row>
    <row r="1313" spans="4:10">
      <c r="D1313" s="28">
        <v>41694</v>
      </c>
      <c r="E1313" s="35" t="s">
        <v>374</v>
      </c>
      <c r="F1313" s="45">
        <v>0.7</v>
      </c>
      <c r="G1313" s="45">
        <v>7.0000000000000007E-2</v>
      </c>
      <c r="H1313" s="45">
        <v>0.31</v>
      </c>
      <c r="I1313" s="45">
        <v>23.7</v>
      </c>
      <c r="J1313" s="45">
        <v>52.6</v>
      </c>
    </row>
    <row r="1314" spans="4:10">
      <c r="D1314" s="28">
        <v>41694</v>
      </c>
      <c r="E1314" s="35" t="s">
        <v>375</v>
      </c>
      <c r="F1314" s="45">
        <v>1.3</v>
      </c>
      <c r="G1314" s="45">
        <v>7.0000000000000007E-2</v>
      </c>
      <c r="H1314" s="45">
        <v>0.17</v>
      </c>
      <c r="I1314" s="45">
        <v>14</v>
      </c>
      <c r="J1314" s="45">
        <v>64.400000000000006</v>
      </c>
    </row>
    <row r="1315" spans="4:10">
      <c r="D1315" s="28">
        <v>41694</v>
      </c>
      <c r="E1315" s="35" t="s">
        <v>376</v>
      </c>
      <c r="F1315" s="45">
        <v>1.3</v>
      </c>
      <c r="G1315" s="45">
        <v>0.08</v>
      </c>
      <c r="H1315" s="45">
        <v>0.04</v>
      </c>
      <c r="I1315" s="45">
        <v>3.2</v>
      </c>
      <c r="J1315" s="45">
        <v>74.7</v>
      </c>
    </row>
    <row r="1316" spans="4:10">
      <c r="D1316" s="28">
        <v>41694</v>
      </c>
      <c r="E1316" s="35" t="s">
        <v>377</v>
      </c>
      <c r="F1316" s="45">
        <v>0.3</v>
      </c>
      <c r="G1316" s="45">
        <v>0</v>
      </c>
      <c r="H1316" s="45">
        <v>0</v>
      </c>
      <c r="I1316" s="45">
        <v>0</v>
      </c>
      <c r="J1316" s="45">
        <v>0</v>
      </c>
    </row>
    <row r="1317" spans="4:10">
      <c r="D1317" s="28">
        <v>41694</v>
      </c>
      <c r="E1317" s="35" t="s">
        <v>378</v>
      </c>
      <c r="F1317" s="45">
        <v>0</v>
      </c>
      <c r="G1317" s="45">
        <v>0</v>
      </c>
      <c r="H1317" s="45">
        <v>0</v>
      </c>
      <c r="I1317" s="45">
        <v>0</v>
      </c>
      <c r="J1317" s="45">
        <v>0</v>
      </c>
    </row>
    <row r="1318" spans="4:10">
      <c r="D1318" s="28">
        <v>41694</v>
      </c>
      <c r="E1318" s="35" t="s">
        <v>379</v>
      </c>
      <c r="F1318" s="45">
        <v>0.1</v>
      </c>
      <c r="G1318" s="45">
        <v>0</v>
      </c>
      <c r="H1318" s="45">
        <v>0</v>
      </c>
      <c r="I1318" s="45">
        <v>0</v>
      </c>
      <c r="J1318" s="45">
        <v>0</v>
      </c>
    </row>
    <row r="1319" spans="4:10">
      <c r="D1319" s="28">
        <v>41694</v>
      </c>
      <c r="E1319" s="35" t="s">
        <v>380</v>
      </c>
      <c r="F1319" s="45">
        <v>-0.1</v>
      </c>
      <c r="G1319" s="45">
        <v>0</v>
      </c>
      <c r="H1319" s="45">
        <v>0</v>
      </c>
      <c r="I1319" s="45">
        <v>0</v>
      </c>
      <c r="J1319" s="45">
        <v>0</v>
      </c>
    </row>
    <row r="1320" spans="4:10">
      <c r="D1320" s="28">
        <v>41694</v>
      </c>
      <c r="E1320" s="35" t="s">
        <v>381</v>
      </c>
      <c r="F1320" s="45">
        <v>-0.1</v>
      </c>
      <c r="G1320" s="45">
        <v>0</v>
      </c>
      <c r="H1320" s="45">
        <v>0</v>
      </c>
      <c r="I1320" s="45">
        <v>0</v>
      </c>
      <c r="J1320" s="45">
        <v>0</v>
      </c>
    </row>
    <row r="1321" spans="4:10">
      <c r="D1321" s="28">
        <v>41694</v>
      </c>
      <c r="E1321" s="35" t="s">
        <v>382</v>
      </c>
      <c r="F1321" s="45">
        <v>-0.2</v>
      </c>
      <c r="G1321" s="45">
        <v>0</v>
      </c>
      <c r="H1321" s="45">
        <v>0</v>
      </c>
      <c r="I1321" s="45">
        <v>0</v>
      </c>
      <c r="J1321" s="45">
        <v>0</v>
      </c>
    </row>
    <row r="1322" spans="4:10">
      <c r="D1322" s="28">
        <v>41694</v>
      </c>
      <c r="E1322" s="35" t="s">
        <v>383</v>
      </c>
      <c r="F1322" s="45">
        <v>-0.1</v>
      </c>
      <c r="G1322" s="45">
        <v>0</v>
      </c>
      <c r="H1322" s="45">
        <v>0</v>
      </c>
      <c r="I1322" s="45">
        <v>0</v>
      </c>
      <c r="J1322" s="45">
        <v>0</v>
      </c>
    </row>
    <row r="1323" spans="4:10">
      <c r="D1323" s="28">
        <v>41695</v>
      </c>
      <c r="E1323" s="35" t="s">
        <v>360</v>
      </c>
      <c r="F1323" s="45">
        <v>-0.5</v>
      </c>
      <c r="G1323" s="45">
        <v>0</v>
      </c>
      <c r="H1323" s="45">
        <v>0</v>
      </c>
      <c r="I1323" s="45">
        <v>0</v>
      </c>
      <c r="J1323" s="45">
        <v>0</v>
      </c>
    </row>
    <row r="1324" spans="4:10">
      <c r="D1324" s="28">
        <v>41695</v>
      </c>
      <c r="E1324" s="35" t="s">
        <v>361</v>
      </c>
      <c r="F1324" s="45">
        <v>-0.4</v>
      </c>
      <c r="G1324" s="45">
        <v>0</v>
      </c>
      <c r="H1324" s="45">
        <v>0</v>
      </c>
      <c r="I1324" s="45">
        <v>0</v>
      </c>
      <c r="J1324" s="45">
        <v>0</v>
      </c>
    </row>
    <row r="1325" spans="4:10">
      <c r="D1325" s="28">
        <v>41695</v>
      </c>
      <c r="E1325" s="35" t="s">
        <v>362</v>
      </c>
      <c r="F1325" s="45">
        <v>-1</v>
      </c>
      <c r="G1325" s="45">
        <v>0</v>
      </c>
      <c r="H1325" s="45">
        <v>0</v>
      </c>
      <c r="I1325" s="45">
        <v>0</v>
      </c>
      <c r="J1325" s="45">
        <v>0</v>
      </c>
    </row>
    <row r="1326" spans="4:10">
      <c r="D1326" s="28">
        <v>41695</v>
      </c>
      <c r="E1326" s="35" t="s">
        <v>363</v>
      </c>
      <c r="F1326" s="45">
        <v>-1.4</v>
      </c>
      <c r="G1326" s="45">
        <v>0</v>
      </c>
      <c r="H1326" s="45">
        <v>0</v>
      </c>
      <c r="I1326" s="45">
        <v>0</v>
      </c>
      <c r="J1326" s="45">
        <v>0</v>
      </c>
    </row>
    <row r="1327" spans="4:10">
      <c r="D1327" s="28">
        <v>41695</v>
      </c>
      <c r="E1327" s="35" t="s">
        <v>364</v>
      </c>
      <c r="F1327" s="45">
        <v>-1.1000000000000001</v>
      </c>
      <c r="G1327" s="45">
        <v>0</v>
      </c>
      <c r="H1327" s="45">
        <v>0</v>
      </c>
      <c r="I1327" s="45">
        <v>0</v>
      </c>
      <c r="J1327" s="45">
        <v>0</v>
      </c>
    </row>
    <row r="1328" spans="4:10">
      <c r="D1328" s="28">
        <v>41695</v>
      </c>
      <c r="E1328" s="35" t="s">
        <v>365</v>
      </c>
      <c r="F1328" s="45">
        <v>-1.2</v>
      </c>
      <c r="G1328" s="45">
        <v>0</v>
      </c>
      <c r="H1328" s="45">
        <v>0</v>
      </c>
      <c r="I1328" s="45">
        <v>0</v>
      </c>
      <c r="J1328" s="45">
        <v>0</v>
      </c>
    </row>
    <row r="1329" spans="4:10">
      <c r="D1329" s="28">
        <v>41695</v>
      </c>
      <c r="E1329" s="35" t="s">
        <v>366</v>
      </c>
      <c r="F1329" s="45">
        <v>-1.2</v>
      </c>
      <c r="G1329" s="45">
        <v>0.14000000000000001</v>
      </c>
      <c r="H1329" s="45">
        <v>0.1</v>
      </c>
      <c r="I1329" s="45">
        <v>7.2</v>
      </c>
      <c r="J1329" s="45">
        <v>-71.599999999999994</v>
      </c>
    </row>
    <row r="1330" spans="4:10">
      <c r="D1330" s="28">
        <v>41695</v>
      </c>
      <c r="E1330" s="35" t="s">
        <v>367</v>
      </c>
      <c r="F1330" s="45">
        <v>-1.3</v>
      </c>
      <c r="G1330" s="45">
        <v>0.13</v>
      </c>
      <c r="H1330" s="45">
        <v>0.28000000000000003</v>
      </c>
      <c r="I1330" s="45">
        <v>17.7</v>
      </c>
      <c r="J1330" s="45">
        <v>-60.8</v>
      </c>
    </row>
    <row r="1331" spans="4:10">
      <c r="D1331" s="28">
        <v>41695</v>
      </c>
      <c r="E1331" s="35" t="s">
        <v>368</v>
      </c>
      <c r="F1331" s="45">
        <v>-0.1</v>
      </c>
      <c r="G1331" s="45">
        <v>1.78</v>
      </c>
      <c r="H1331" s="45">
        <v>0.51</v>
      </c>
      <c r="I1331" s="45">
        <v>27</v>
      </c>
      <c r="J1331" s="45">
        <v>-48.4</v>
      </c>
    </row>
    <row r="1332" spans="4:10">
      <c r="D1332" s="28">
        <v>41695</v>
      </c>
      <c r="E1332" s="35" t="s">
        <v>369</v>
      </c>
      <c r="F1332" s="45">
        <v>0.9</v>
      </c>
      <c r="G1332" s="45">
        <v>2.71</v>
      </c>
      <c r="H1332" s="45">
        <v>0.41</v>
      </c>
      <c r="I1332" s="45">
        <v>34.6</v>
      </c>
      <c r="J1332" s="45">
        <v>-33.5</v>
      </c>
    </row>
    <row r="1333" spans="4:10">
      <c r="D1333" s="28">
        <v>41695</v>
      </c>
      <c r="E1333" s="35" t="s">
        <v>370</v>
      </c>
      <c r="F1333" s="45">
        <v>0.6</v>
      </c>
      <c r="G1333" s="45">
        <v>0.32</v>
      </c>
      <c r="H1333" s="45">
        <v>0.85</v>
      </c>
      <c r="I1333" s="45">
        <v>39.4</v>
      </c>
      <c r="J1333" s="45">
        <v>-16</v>
      </c>
    </row>
    <row r="1334" spans="4:10">
      <c r="D1334" s="28">
        <v>41695</v>
      </c>
      <c r="E1334" s="35" t="s">
        <v>371</v>
      </c>
      <c r="F1334" s="45">
        <v>1.3</v>
      </c>
      <c r="G1334" s="45">
        <v>0.64</v>
      </c>
      <c r="H1334" s="45">
        <v>0.96</v>
      </c>
      <c r="I1334" s="45">
        <v>40.700000000000003</v>
      </c>
      <c r="J1334" s="45">
        <v>3.3</v>
      </c>
    </row>
    <row r="1335" spans="4:10">
      <c r="D1335" s="28">
        <v>41695</v>
      </c>
      <c r="E1335" s="35" t="s">
        <v>372</v>
      </c>
      <c r="F1335" s="45">
        <v>0.8</v>
      </c>
      <c r="G1335" s="45">
        <v>0.08</v>
      </c>
      <c r="H1335" s="45">
        <v>0.59</v>
      </c>
      <c r="I1335" s="45">
        <v>38.1</v>
      </c>
      <c r="J1335" s="45">
        <v>22.2</v>
      </c>
    </row>
    <row r="1336" spans="4:10">
      <c r="D1336" s="28">
        <v>41695</v>
      </c>
      <c r="E1336" s="35" t="s">
        <v>373</v>
      </c>
      <c r="F1336" s="45">
        <v>-0.5</v>
      </c>
      <c r="G1336" s="45">
        <v>0.08</v>
      </c>
      <c r="H1336" s="45">
        <v>0.48</v>
      </c>
      <c r="I1336" s="45">
        <v>32.200000000000003</v>
      </c>
      <c r="J1336" s="45">
        <v>38.9</v>
      </c>
    </row>
    <row r="1337" spans="4:10">
      <c r="D1337" s="28">
        <v>41695</v>
      </c>
      <c r="E1337" s="35" t="s">
        <v>374</v>
      </c>
      <c r="F1337" s="45">
        <v>-0.1</v>
      </c>
      <c r="G1337" s="45">
        <v>0.13</v>
      </c>
      <c r="H1337" s="45">
        <v>0.4</v>
      </c>
      <c r="I1337" s="45">
        <v>24</v>
      </c>
      <c r="J1337" s="45">
        <v>52.9</v>
      </c>
    </row>
    <row r="1338" spans="4:10">
      <c r="D1338" s="28">
        <v>41695</v>
      </c>
      <c r="E1338" s="35" t="s">
        <v>375</v>
      </c>
      <c r="F1338" s="45">
        <v>-0.8</v>
      </c>
      <c r="G1338" s="45">
        <v>0.11</v>
      </c>
      <c r="H1338" s="45">
        <v>0.2</v>
      </c>
      <c r="I1338" s="45">
        <v>14.2</v>
      </c>
      <c r="J1338" s="45">
        <v>64.599999999999994</v>
      </c>
    </row>
    <row r="1339" spans="4:10">
      <c r="D1339" s="28">
        <v>41695</v>
      </c>
      <c r="E1339" s="35" t="s">
        <v>376</v>
      </c>
      <c r="F1339" s="45">
        <v>-1.4</v>
      </c>
      <c r="G1339" s="45">
        <v>0.11</v>
      </c>
      <c r="H1339" s="45">
        <v>0.04</v>
      </c>
      <c r="I1339" s="45">
        <v>3.4</v>
      </c>
      <c r="J1339" s="45">
        <v>75</v>
      </c>
    </row>
    <row r="1340" spans="4:10">
      <c r="D1340" s="28">
        <v>41695</v>
      </c>
      <c r="E1340" s="35" t="s">
        <v>377</v>
      </c>
      <c r="F1340" s="45">
        <v>-1.3</v>
      </c>
      <c r="G1340" s="45">
        <v>0</v>
      </c>
      <c r="H1340" s="45">
        <v>0</v>
      </c>
      <c r="I1340" s="45">
        <v>0</v>
      </c>
      <c r="J1340" s="45">
        <v>0</v>
      </c>
    </row>
    <row r="1341" spans="4:10">
      <c r="D1341" s="28">
        <v>41695</v>
      </c>
      <c r="E1341" s="35" t="s">
        <v>378</v>
      </c>
      <c r="F1341" s="45">
        <v>-1.2</v>
      </c>
      <c r="G1341" s="45">
        <v>0</v>
      </c>
      <c r="H1341" s="45">
        <v>0</v>
      </c>
      <c r="I1341" s="45">
        <v>0</v>
      </c>
      <c r="J1341" s="45">
        <v>0</v>
      </c>
    </row>
    <row r="1342" spans="4:10">
      <c r="D1342" s="28">
        <v>41695</v>
      </c>
      <c r="E1342" s="35" t="s">
        <v>379</v>
      </c>
      <c r="F1342" s="45">
        <v>-1.3</v>
      </c>
      <c r="G1342" s="45">
        <v>0</v>
      </c>
      <c r="H1342" s="45">
        <v>0</v>
      </c>
      <c r="I1342" s="45">
        <v>0</v>
      </c>
      <c r="J1342" s="45">
        <v>0</v>
      </c>
    </row>
    <row r="1343" spans="4:10">
      <c r="D1343" s="28">
        <v>41695</v>
      </c>
      <c r="E1343" s="35" t="s">
        <v>380</v>
      </c>
      <c r="F1343" s="45">
        <v>-1.9</v>
      </c>
      <c r="G1343" s="45">
        <v>0</v>
      </c>
      <c r="H1343" s="45">
        <v>0</v>
      </c>
      <c r="I1343" s="45">
        <v>0</v>
      </c>
      <c r="J1343" s="45">
        <v>0</v>
      </c>
    </row>
    <row r="1344" spans="4:10">
      <c r="D1344" s="28">
        <v>41695</v>
      </c>
      <c r="E1344" s="35" t="s">
        <v>381</v>
      </c>
      <c r="F1344" s="45">
        <v>-1.9</v>
      </c>
      <c r="G1344" s="45">
        <v>0</v>
      </c>
      <c r="H1344" s="45">
        <v>0</v>
      </c>
      <c r="I1344" s="45">
        <v>0</v>
      </c>
      <c r="J1344" s="45">
        <v>0</v>
      </c>
    </row>
    <row r="1345" spans="4:10">
      <c r="D1345" s="28">
        <v>41695</v>
      </c>
      <c r="E1345" s="35" t="s">
        <v>382</v>
      </c>
      <c r="F1345" s="45">
        <v>-1.8</v>
      </c>
      <c r="G1345" s="45">
        <v>0</v>
      </c>
      <c r="H1345" s="45">
        <v>0</v>
      </c>
      <c r="I1345" s="45">
        <v>0</v>
      </c>
      <c r="J1345" s="45">
        <v>0</v>
      </c>
    </row>
    <row r="1346" spans="4:10">
      <c r="D1346" s="28">
        <v>41695</v>
      </c>
      <c r="E1346" s="35" t="s">
        <v>383</v>
      </c>
      <c r="F1346" s="45">
        <v>-1.7</v>
      </c>
      <c r="G1346" s="45">
        <v>0</v>
      </c>
      <c r="H1346" s="45">
        <v>0</v>
      </c>
      <c r="I1346" s="45">
        <v>0</v>
      </c>
      <c r="J1346" s="45">
        <v>0</v>
      </c>
    </row>
    <row r="1347" spans="4:10">
      <c r="D1347" s="28">
        <v>41696</v>
      </c>
      <c r="E1347" s="35" t="s">
        <v>360</v>
      </c>
      <c r="F1347" s="45">
        <v>-2</v>
      </c>
      <c r="G1347" s="45">
        <v>0</v>
      </c>
      <c r="H1347" s="45">
        <v>0</v>
      </c>
      <c r="I1347" s="45">
        <v>0</v>
      </c>
      <c r="J1347" s="45">
        <v>0</v>
      </c>
    </row>
    <row r="1348" spans="4:10">
      <c r="D1348" s="28">
        <v>41696</v>
      </c>
      <c r="E1348" s="35" t="s">
        <v>361</v>
      </c>
      <c r="F1348" s="45">
        <v>-2.8</v>
      </c>
      <c r="G1348" s="45">
        <v>0</v>
      </c>
      <c r="H1348" s="45">
        <v>0</v>
      </c>
      <c r="I1348" s="45">
        <v>0</v>
      </c>
      <c r="J1348" s="45">
        <v>0</v>
      </c>
    </row>
    <row r="1349" spans="4:10">
      <c r="D1349" s="28">
        <v>41696</v>
      </c>
      <c r="E1349" s="35" t="s">
        <v>362</v>
      </c>
      <c r="F1349" s="45">
        <v>-2.9</v>
      </c>
      <c r="G1349" s="45">
        <v>0</v>
      </c>
      <c r="H1349" s="45">
        <v>0</v>
      </c>
      <c r="I1349" s="45">
        <v>0</v>
      </c>
      <c r="J1349" s="45">
        <v>0</v>
      </c>
    </row>
    <row r="1350" spans="4:10">
      <c r="D1350" s="28">
        <v>41696</v>
      </c>
      <c r="E1350" s="35" t="s">
        <v>363</v>
      </c>
      <c r="F1350" s="45">
        <v>-2.7</v>
      </c>
      <c r="G1350" s="45">
        <v>0</v>
      </c>
      <c r="H1350" s="45">
        <v>0</v>
      </c>
      <c r="I1350" s="45">
        <v>0</v>
      </c>
      <c r="J1350" s="45">
        <v>0</v>
      </c>
    </row>
    <row r="1351" spans="4:10">
      <c r="D1351" s="28">
        <v>41696</v>
      </c>
      <c r="E1351" s="35" t="s">
        <v>364</v>
      </c>
      <c r="F1351" s="45">
        <v>-2.6</v>
      </c>
      <c r="G1351" s="45">
        <v>0</v>
      </c>
      <c r="H1351" s="45">
        <v>0</v>
      </c>
      <c r="I1351" s="45">
        <v>0</v>
      </c>
      <c r="J1351" s="45">
        <v>0</v>
      </c>
    </row>
    <row r="1352" spans="4:10">
      <c r="D1352" s="28">
        <v>41696</v>
      </c>
      <c r="E1352" s="35" t="s">
        <v>365</v>
      </c>
      <c r="F1352" s="45">
        <v>-4.0999999999999996</v>
      </c>
      <c r="G1352" s="45">
        <v>0</v>
      </c>
      <c r="H1352" s="45">
        <v>0</v>
      </c>
      <c r="I1352" s="45">
        <v>0</v>
      </c>
      <c r="J1352" s="45">
        <v>0</v>
      </c>
    </row>
    <row r="1353" spans="4:10">
      <c r="D1353" s="28">
        <v>41696</v>
      </c>
      <c r="E1353" s="35" t="s">
        <v>366</v>
      </c>
      <c r="F1353" s="45">
        <v>-2.8</v>
      </c>
      <c r="G1353" s="45">
        <v>0.08</v>
      </c>
      <c r="H1353" s="45">
        <v>0.09</v>
      </c>
      <c r="I1353" s="45">
        <v>7.5</v>
      </c>
      <c r="J1353" s="45">
        <v>-71.8</v>
      </c>
    </row>
    <row r="1354" spans="4:10">
      <c r="D1354" s="28">
        <v>41696</v>
      </c>
      <c r="E1354" s="35" t="s">
        <v>367</v>
      </c>
      <c r="F1354" s="45">
        <v>-2.2999999999999998</v>
      </c>
      <c r="G1354" s="45">
        <v>0.15</v>
      </c>
      <c r="H1354" s="45">
        <v>0.28999999999999998</v>
      </c>
      <c r="I1354" s="45">
        <v>18</v>
      </c>
      <c r="J1354" s="45">
        <v>-61.1</v>
      </c>
    </row>
    <row r="1355" spans="4:10">
      <c r="D1355" s="28">
        <v>41696</v>
      </c>
      <c r="E1355" s="35" t="s">
        <v>368</v>
      </c>
      <c r="F1355" s="45">
        <v>-1.1000000000000001</v>
      </c>
      <c r="G1355" s="45">
        <v>0.08</v>
      </c>
      <c r="H1355" s="45">
        <v>0.38</v>
      </c>
      <c r="I1355" s="45">
        <v>27.4</v>
      </c>
      <c r="J1355" s="45">
        <v>-48.6</v>
      </c>
    </row>
    <row r="1356" spans="4:10">
      <c r="D1356" s="28">
        <v>41696</v>
      </c>
      <c r="E1356" s="35" t="s">
        <v>369</v>
      </c>
      <c r="F1356" s="45">
        <v>-0.8</v>
      </c>
      <c r="G1356" s="45">
        <v>0.08</v>
      </c>
      <c r="H1356" s="45">
        <v>0.5</v>
      </c>
      <c r="I1356" s="45">
        <v>34.9</v>
      </c>
      <c r="J1356" s="45">
        <v>-33.700000000000003</v>
      </c>
    </row>
    <row r="1357" spans="4:10">
      <c r="D1357" s="28">
        <v>41696</v>
      </c>
      <c r="E1357" s="35" t="s">
        <v>370</v>
      </c>
      <c r="F1357" s="45">
        <v>-0.2</v>
      </c>
      <c r="G1357" s="45">
        <v>0.24</v>
      </c>
      <c r="H1357" s="45">
        <v>0.8</v>
      </c>
      <c r="I1357" s="45">
        <v>39.799999999999997</v>
      </c>
      <c r="J1357" s="45">
        <v>-16</v>
      </c>
    </row>
    <row r="1358" spans="4:10">
      <c r="D1358" s="28">
        <v>41696</v>
      </c>
      <c r="E1358" s="35" t="s">
        <v>371</v>
      </c>
      <c r="F1358" s="45">
        <v>0</v>
      </c>
      <c r="G1358" s="45">
        <v>0.36</v>
      </c>
      <c r="H1358" s="45">
        <v>0.9</v>
      </c>
      <c r="I1358" s="45">
        <v>41</v>
      </c>
      <c r="J1358" s="45">
        <v>3.4</v>
      </c>
    </row>
    <row r="1359" spans="4:10">
      <c r="D1359" s="28">
        <v>41696</v>
      </c>
      <c r="E1359" s="35" t="s">
        <v>372</v>
      </c>
      <c r="F1359" s="45">
        <v>0.1</v>
      </c>
      <c r="G1359" s="45">
        <v>7.0000000000000007E-2</v>
      </c>
      <c r="H1359" s="45">
        <v>0.56999999999999995</v>
      </c>
      <c r="I1359" s="45">
        <v>38.4</v>
      </c>
      <c r="J1359" s="45">
        <v>22.4</v>
      </c>
    </row>
    <row r="1360" spans="4:10">
      <c r="D1360" s="28">
        <v>41696</v>
      </c>
      <c r="E1360" s="35" t="s">
        <v>373</v>
      </c>
      <c r="F1360" s="45">
        <v>-0.3</v>
      </c>
      <c r="G1360" s="45">
        <v>0.08</v>
      </c>
      <c r="H1360" s="45">
        <v>0.47</v>
      </c>
      <c r="I1360" s="45">
        <v>32.6</v>
      </c>
      <c r="J1360" s="45">
        <v>39.200000000000003</v>
      </c>
    </row>
    <row r="1361" spans="4:10">
      <c r="D1361" s="28">
        <v>41696</v>
      </c>
      <c r="E1361" s="35" t="s">
        <v>374</v>
      </c>
      <c r="F1361" s="45">
        <v>-1.4</v>
      </c>
      <c r="G1361" s="45">
        <v>0.08</v>
      </c>
      <c r="H1361" s="45">
        <v>0.34</v>
      </c>
      <c r="I1361" s="45">
        <v>24.3</v>
      </c>
      <c r="J1361" s="45">
        <v>53.2</v>
      </c>
    </row>
    <row r="1362" spans="4:10">
      <c r="D1362" s="28">
        <v>41696</v>
      </c>
      <c r="E1362" s="35" t="s">
        <v>375</v>
      </c>
      <c r="F1362" s="45">
        <v>-1.6</v>
      </c>
      <c r="G1362" s="45">
        <v>0.08</v>
      </c>
      <c r="H1362" s="45">
        <v>0.19</v>
      </c>
      <c r="I1362" s="45">
        <v>14.4</v>
      </c>
      <c r="J1362" s="45">
        <v>64.900000000000006</v>
      </c>
    </row>
    <row r="1363" spans="4:10">
      <c r="D1363" s="28">
        <v>41696</v>
      </c>
      <c r="E1363" s="35" t="s">
        <v>376</v>
      </c>
      <c r="F1363" s="45">
        <v>-1.6</v>
      </c>
      <c r="G1363" s="45">
        <v>0.08</v>
      </c>
      <c r="H1363" s="45">
        <v>0.04</v>
      </c>
      <c r="I1363" s="45">
        <v>3.7</v>
      </c>
      <c r="J1363" s="45">
        <v>75.3</v>
      </c>
    </row>
    <row r="1364" spans="4:10">
      <c r="D1364" s="28">
        <v>41696</v>
      </c>
      <c r="E1364" s="35" t="s">
        <v>377</v>
      </c>
      <c r="F1364" s="45">
        <v>-2</v>
      </c>
      <c r="G1364" s="45">
        <v>0</v>
      </c>
      <c r="H1364" s="45">
        <v>0</v>
      </c>
      <c r="I1364" s="45">
        <v>0</v>
      </c>
      <c r="J1364" s="45">
        <v>0</v>
      </c>
    </row>
    <row r="1365" spans="4:10">
      <c r="D1365" s="28">
        <v>41696</v>
      </c>
      <c r="E1365" s="35" t="s">
        <v>378</v>
      </c>
      <c r="F1365" s="45">
        <v>-2.1</v>
      </c>
      <c r="G1365" s="45">
        <v>0</v>
      </c>
      <c r="H1365" s="45">
        <v>0</v>
      </c>
      <c r="I1365" s="45">
        <v>0</v>
      </c>
      <c r="J1365" s="45">
        <v>0</v>
      </c>
    </row>
    <row r="1366" spans="4:10">
      <c r="D1366" s="28">
        <v>41696</v>
      </c>
      <c r="E1366" s="35" t="s">
        <v>379</v>
      </c>
      <c r="F1366" s="45">
        <v>-2</v>
      </c>
      <c r="G1366" s="45">
        <v>0</v>
      </c>
      <c r="H1366" s="45">
        <v>0</v>
      </c>
      <c r="I1366" s="45">
        <v>0</v>
      </c>
      <c r="J1366" s="45">
        <v>0</v>
      </c>
    </row>
    <row r="1367" spans="4:10">
      <c r="D1367" s="28">
        <v>41696</v>
      </c>
      <c r="E1367" s="35" t="s">
        <v>380</v>
      </c>
      <c r="F1367" s="45">
        <v>-2.1</v>
      </c>
      <c r="G1367" s="45">
        <v>0</v>
      </c>
      <c r="H1367" s="45">
        <v>0</v>
      </c>
      <c r="I1367" s="45">
        <v>0</v>
      </c>
      <c r="J1367" s="45">
        <v>0</v>
      </c>
    </row>
    <row r="1368" spans="4:10">
      <c r="D1368" s="28">
        <v>41696</v>
      </c>
      <c r="E1368" s="35" t="s">
        <v>381</v>
      </c>
      <c r="F1368" s="45">
        <v>-1.8</v>
      </c>
      <c r="G1368" s="45">
        <v>0</v>
      </c>
      <c r="H1368" s="45">
        <v>0</v>
      </c>
      <c r="I1368" s="45">
        <v>0</v>
      </c>
      <c r="J1368" s="45">
        <v>0</v>
      </c>
    </row>
    <row r="1369" spans="4:10">
      <c r="D1369" s="28">
        <v>41696</v>
      </c>
      <c r="E1369" s="35" t="s">
        <v>382</v>
      </c>
      <c r="F1369" s="45">
        <v>-1.9</v>
      </c>
      <c r="G1369" s="45">
        <v>0</v>
      </c>
      <c r="H1369" s="45">
        <v>0</v>
      </c>
      <c r="I1369" s="45">
        <v>0</v>
      </c>
      <c r="J1369" s="45">
        <v>0</v>
      </c>
    </row>
    <row r="1370" spans="4:10">
      <c r="D1370" s="28">
        <v>41696</v>
      </c>
      <c r="E1370" s="35" t="s">
        <v>383</v>
      </c>
      <c r="F1370" s="45">
        <v>-3.5</v>
      </c>
      <c r="G1370" s="45">
        <v>0</v>
      </c>
      <c r="H1370" s="45">
        <v>0</v>
      </c>
      <c r="I1370" s="45">
        <v>0</v>
      </c>
      <c r="J1370" s="45">
        <v>0</v>
      </c>
    </row>
    <row r="1371" spans="4:10">
      <c r="D1371" s="28">
        <v>41697</v>
      </c>
      <c r="E1371" s="35" t="s">
        <v>360</v>
      </c>
      <c r="F1371" s="45">
        <v>-2.1</v>
      </c>
      <c r="G1371" s="45">
        <v>0</v>
      </c>
      <c r="H1371" s="45">
        <v>0</v>
      </c>
      <c r="I1371" s="45">
        <v>0</v>
      </c>
      <c r="J1371" s="45">
        <v>0</v>
      </c>
    </row>
    <row r="1372" spans="4:10">
      <c r="D1372" s="28">
        <v>41697</v>
      </c>
      <c r="E1372" s="35" t="s">
        <v>361</v>
      </c>
      <c r="F1372" s="45">
        <v>-4</v>
      </c>
      <c r="G1372" s="45">
        <v>0</v>
      </c>
      <c r="H1372" s="45">
        <v>0</v>
      </c>
      <c r="I1372" s="45">
        <v>0</v>
      </c>
      <c r="J1372" s="45">
        <v>0</v>
      </c>
    </row>
    <row r="1373" spans="4:10">
      <c r="D1373" s="28">
        <v>41697</v>
      </c>
      <c r="E1373" s="35" t="s">
        <v>362</v>
      </c>
      <c r="F1373" s="45">
        <v>-4.0999999999999996</v>
      </c>
      <c r="G1373" s="45">
        <v>0</v>
      </c>
      <c r="H1373" s="45">
        <v>0</v>
      </c>
      <c r="I1373" s="45">
        <v>0</v>
      </c>
      <c r="J1373" s="45">
        <v>0</v>
      </c>
    </row>
    <row r="1374" spans="4:10">
      <c r="D1374" s="28">
        <v>41697</v>
      </c>
      <c r="E1374" s="35" t="s">
        <v>363</v>
      </c>
      <c r="F1374" s="45">
        <v>-3.8</v>
      </c>
      <c r="G1374" s="45">
        <v>0</v>
      </c>
      <c r="H1374" s="45">
        <v>0</v>
      </c>
      <c r="I1374" s="45">
        <v>0</v>
      </c>
      <c r="J1374" s="45">
        <v>0</v>
      </c>
    </row>
    <row r="1375" spans="4:10">
      <c r="D1375" s="28">
        <v>41697</v>
      </c>
      <c r="E1375" s="35" t="s">
        <v>364</v>
      </c>
      <c r="F1375" s="45">
        <v>-4</v>
      </c>
      <c r="G1375" s="45">
        <v>0</v>
      </c>
      <c r="H1375" s="45">
        <v>0</v>
      </c>
      <c r="I1375" s="45">
        <v>0</v>
      </c>
      <c r="J1375" s="45">
        <v>0</v>
      </c>
    </row>
    <row r="1376" spans="4:10">
      <c r="D1376" s="28">
        <v>41697</v>
      </c>
      <c r="E1376" s="35" t="s">
        <v>365</v>
      </c>
      <c r="F1376" s="45">
        <v>-4.0999999999999996</v>
      </c>
      <c r="G1376" s="45">
        <v>0</v>
      </c>
      <c r="H1376" s="45">
        <v>0</v>
      </c>
      <c r="I1376" s="45">
        <v>0</v>
      </c>
      <c r="J1376" s="45">
        <v>0</v>
      </c>
    </row>
    <row r="1377" spans="4:10">
      <c r="D1377" s="28">
        <v>41697</v>
      </c>
      <c r="E1377" s="35" t="s">
        <v>366</v>
      </c>
      <c r="F1377" s="45">
        <v>-3.7</v>
      </c>
      <c r="G1377" s="45">
        <v>7.0000000000000007E-2</v>
      </c>
      <c r="H1377" s="45">
        <v>0.09</v>
      </c>
      <c r="I1377" s="45">
        <v>7.7</v>
      </c>
      <c r="J1377" s="45">
        <v>-72.099999999999994</v>
      </c>
    </row>
    <row r="1378" spans="4:10">
      <c r="D1378" s="28">
        <v>41697</v>
      </c>
      <c r="E1378" s="35" t="s">
        <v>367</v>
      </c>
      <c r="F1378" s="45">
        <v>-2.2999999999999998</v>
      </c>
      <c r="G1378" s="45">
        <v>7.0000000000000007E-2</v>
      </c>
      <c r="H1378" s="45">
        <v>0.23</v>
      </c>
      <c r="I1378" s="45">
        <v>18.3</v>
      </c>
      <c r="J1378" s="45">
        <v>-61.3</v>
      </c>
    </row>
    <row r="1379" spans="4:10">
      <c r="D1379" s="28">
        <v>41697</v>
      </c>
      <c r="E1379" s="35" t="s">
        <v>368</v>
      </c>
      <c r="F1379" s="45">
        <v>-0.3</v>
      </c>
      <c r="G1379" s="45">
        <v>0.11</v>
      </c>
      <c r="H1379" s="45">
        <v>0.45</v>
      </c>
      <c r="I1379" s="45">
        <v>27.7</v>
      </c>
      <c r="J1379" s="45">
        <v>-48.8</v>
      </c>
    </row>
    <row r="1380" spans="4:10">
      <c r="D1380" s="28">
        <v>41697</v>
      </c>
      <c r="E1380" s="35" t="s">
        <v>369</v>
      </c>
      <c r="F1380" s="45">
        <v>-0.3</v>
      </c>
      <c r="G1380" s="45">
        <v>0.05</v>
      </c>
      <c r="H1380" s="45">
        <v>0.5</v>
      </c>
      <c r="I1380" s="45">
        <v>35.299999999999997</v>
      </c>
      <c r="J1380" s="45">
        <v>-33.799999999999997</v>
      </c>
    </row>
    <row r="1381" spans="4:10">
      <c r="D1381" s="28">
        <v>41697</v>
      </c>
      <c r="E1381" s="35" t="s">
        <v>370</v>
      </c>
      <c r="F1381" s="45">
        <v>0.8</v>
      </c>
      <c r="G1381" s="45">
        <v>0.08</v>
      </c>
      <c r="H1381" s="45">
        <v>0.56000000000000005</v>
      </c>
      <c r="I1381" s="45">
        <v>40.1</v>
      </c>
      <c r="J1381" s="45">
        <v>-16.100000000000001</v>
      </c>
    </row>
    <row r="1382" spans="4:10">
      <c r="D1382" s="28">
        <v>41697</v>
      </c>
      <c r="E1382" s="35" t="s">
        <v>371</v>
      </c>
      <c r="F1382" s="45">
        <v>4.5999999999999996</v>
      </c>
      <c r="G1382" s="45">
        <v>0.05</v>
      </c>
      <c r="H1382" s="45">
        <v>0.6</v>
      </c>
      <c r="I1382" s="45">
        <v>41.4</v>
      </c>
      <c r="J1382" s="45">
        <v>3.5</v>
      </c>
    </row>
    <row r="1383" spans="4:10">
      <c r="D1383" s="28">
        <v>41697</v>
      </c>
      <c r="E1383" s="35" t="s">
        <v>372</v>
      </c>
      <c r="F1383" s="45">
        <v>5.8</v>
      </c>
      <c r="G1383" s="45">
        <v>0.08</v>
      </c>
      <c r="H1383" s="45">
        <v>0.54</v>
      </c>
      <c r="I1383" s="45">
        <v>38.799999999999997</v>
      </c>
      <c r="J1383" s="45">
        <v>22.6</v>
      </c>
    </row>
    <row r="1384" spans="4:10">
      <c r="D1384" s="28">
        <v>41697</v>
      </c>
      <c r="E1384" s="35" t="s">
        <v>373</v>
      </c>
      <c r="F1384" s="45">
        <v>5.0999999999999996</v>
      </c>
      <c r="G1384" s="45">
        <v>7.0000000000000007E-2</v>
      </c>
      <c r="H1384" s="45">
        <v>0.45</v>
      </c>
      <c r="I1384" s="45">
        <v>32.9</v>
      </c>
      <c r="J1384" s="45">
        <v>39.4</v>
      </c>
    </row>
    <row r="1385" spans="4:10">
      <c r="D1385" s="28">
        <v>41697</v>
      </c>
      <c r="E1385" s="35" t="s">
        <v>374</v>
      </c>
      <c r="F1385" s="45">
        <v>4.8</v>
      </c>
      <c r="G1385" s="45">
        <v>0.06</v>
      </c>
      <c r="H1385" s="45">
        <v>0.32</v>
      </c>
      <c r="I1385" s="45">
        <v>24.5</v>
      </c>
      <c r="J1385" s="45">
        <v>53.5</v>
      </c>
    </row>
    <row r="1386" spans="4:10">
      <c r="D1386" s="28">
        <v>41697</v>
      </c>
      <c r="E1386" s="35" t="s">
        <v>375</v>
      </c>
      <c r="F1386" s="45">
        <v>4.5</v>
      </c>
      <c r="G1386" s="45">
        <v>7.0000000000000007E-2</v>
      </c>
      <c r="H1386" s="45">
        <v>0.18</v>
      </c>
      <c r="I1386" s="45">
        <v>14.7</v>
      </c>
      <c r="J1386" s="45">
        <v>65.2</v>
      </c>
    </row>
    <row r="1387" spans="4:10">
      <c r="D1387" s="28">
        <v>41697</v>
      </c>
      <c r="E1387" s="35" t="s">
        <v>376</v>
      </c>
      <c r="F1387" s="45">
        <v>3.8</v>
      </c>
      <c r="G1387" s="45">
        <v>7.0000000000000007E-2</v>
      </c>
      <c r="H1387" s="45">
        <v>0.05</v>
      </c>
      <c r="I1387" s="45">
        <v>3.9</v>
      </c>
      <c r="J1387" s="45">
        <v>75.599999999999994</v>
      </c>
    </row>
    <row r="1388" spans="4:10">
      <c r="D1388" s="28">
        <v>41697</v>
      </c>
      <c r="E1388" s="35" t="s">
        <v>377</v>
      </c>
      <c r="F1388" s="45">
        <v>3.9</v>
      </c>
      <c r="G1388" s="45">
        <v>0</v>
      </c>
      <c r="H1388" s="45">
        <v>0</v>
      </c>
      <c r="I1388" s="45">
        <v>0</v>
      </c>
      <c r="J1388" s="45">
        <v>0</v>
      </c>
    </row>
    <row r="1389" spans="4:10">
      <c r="D1389" s="28">
        <v>41697</v>
      </c>
      <c r="E1389" s="35" t="s">
        <v>378</v>
      </c>
      <c r="F1389" s="45">
        <v>2.1</v>
      </c>
      <c r="G1389" s="45">
        <v>0</v>
      </c>
      <c r="H1389" s="45">
        <v>0</v>
      </c>
      <c r="I1389" s="45">
        <v>0</v>
      </c>
      <c r="J1389" s="45">
        <v>0</v>
      </c>
    </row>
    <row r="1390" spans="4:10">
      <c r="D1390" s="28">
        <v>41697</v>
      </c>
      <c r="E1390" s="35" t="s">
        <v>379</v>
      </c>
      <c r="F1390" s="45">
        <v>2</v>
      </c>
      <c r="G1390" s="45">
        <v>0</v>
      </c>
      <c r="H1390" s="45">
        <v>0</v>
      </c>
      <c r="I1390" s="45">
        <v>0</v>
      </c>
      <c r="J1390" s="45">
        <v>0</v>
      </c>
    </row>
    <row r="1391" spans="4:10">
      <c r="D1391" s="28">
        <v>41697</v>
      </c>
      <c r="E1391" s="35" t="s">
        <v>380</v>
      </c>
      <c r="F1391" s="45">
        <v>2.4</v>
      </c>
      <c r="G1391" s="45">
        <v>0</v>
      </c>
      <c r="H1391" s="45">
        <v>0</v>
      </c>
      <c r="I1391" s="45">
        <v>0</v>
      </c>
      <c r="J1391" s="45">
        <v>0</v>
      </c>
    </row>
    <row r="1392" spans="4:10">
      <c r="D1392" s="28">
        <v>41697</v>
      </c>
      <c r="E1392" s="35" t="s">
        <v>381</v>
      </c>
      <c r="F1392" s="45">
        <v>1.9</v>
      </c>
      <c r="G1392" s="45">
        <v>0</v>
      </c>
      <c r="H1392" s="45">
        <v>0</v>
      </c>
      <c r="I1392" s="45">
        <v>0</v>
      </c>
      <c r="J1392" s="45">
        <v>0</v>
      </c>
    </row>
    <row r="1393" spans="4:10">
      <c r="D1393" s="28">
        <v>41697</v>
      </c>
      <c r="E1393" s="35" t="s">
        <v>382</v>
      </c>
      <c r="F1393" s="45">
        <v>1.1000000000000001</v>
      </c>
      <c r="G1393" s="45">
        <v>0</v>
      </c>
      <c r="H1393" s="45">
        <v>0</v>
      </c>
      <c r="I1393" s="45">
        <v>0</v>
      </c>
      <c r="J1393" s="45">
        <v>0</v>
      </c>
    </row>
    <row r="1394" spans="4:10">
      <c r="D1394" s="28">
        <v>41697</v>
      </c>
      <c r="E1394" s="35" t="s">
        <v>383</v>
      </c>
      <c r="F1394" s="45">
        <v>1.1000000000000001</v>
      </c>
      <c r="G1394" s="45">
        <v>0</v>
      </c>
      <c r="H1394" s="45">
        <v>0</v>
      </c>
      <c r="I1394" s="45">
        <v>0</v>
      </c>
      <c r="J1394" s="45">
        <v>0</v>
      </c>
    </row>
    <row r="1395" spans="4:10">
      <c r="D1395" s="28">
        <v>41698</v>
      </c>
      <c r="E1395" s="35" t="s">
        <v>360</v>
      </c>
      <c r="F1395" s="45">
        <v>0.5</v>
      </c>
      <c r="G1395" s="45">
        <v>0</v>
      </c>
      <c r="H1395" s="45">
        <v>0</v>
      </c>
      <c r="I1395" s="45">
        <v>0</v>
      </c>
      <c r="J1395" s="45">
        <v>0</v>
      </c>
    </row>
    <row r="1396" spans="4:10">
      <c r="D1396" s="28">
        <v>41698</v>
      </c>
      <c r="E1396" s="35" t="s">
        <v>361</v>
      </c>
      <c r="F1396" s="45">
        <v>0.1</v>
      </c>
      <c r="G1396" s="45">
        <v>0</v>
      </c>
      <c r="H1396" s="45">
        <v>0</v>
      </c>
      <c r="I1396" s="45">
        <v>0</v>
      </c>
      <c r="J1396" s="45">
        <v>0</v>
      </c>
    </row>
    <row r="1397" spans="4:10">
      <c r="D1397" s="28">
        <v>41698</v>
      </c>
      <c r="E1397" s="35" t="s">
        <v>362</v>
      </c>
      <c r="F1397" s="45">
        <v>-0.5</v>
      </c>
      <c r="G1397" s="45">
        <v>0</v>
      </c>
      <c r="H1397" s="45">
        <v>0</v>
      </c>
      <c r="I1397" s="45">
        <v>0</v>
      </c>
      <c r="J1397" s="45">
        <v>0</v>
      </c>
    </row>
    <row r="1398" spans="4:10">
      <c r="D1398" s="28">
        <v>41698</v>
      </c>
      <c r="E1398" s="35" t="s">
        <v>363</v>
      </c>
      <c r="F1398" s="45">
        <v>-1</v>
      </c>
      <c r="G1398" s="45">
        <v>0</v>
      </c>
      <c r="H1398" s="45">
        <v>0</v>
      </c>
      <c r="I1398" s="45">
        <v>0</v>
      </c>
      <c r="J1398" s="45">
        <v>0</v>
      </c>
    </row>
    <row r="1399" spans="4:10">
      <c r="D1399" s="28">
        <v>41698</v>
      </c>
      <c r="E1399" s="35" t="s">
        <v>364</v>
      </c>
      <c r="F1399" s="45">
        <v>-0.8</v>
      </c>
      <c r="G1399" s="45">
        <v>0</v>
      </c>
      <c r="H1399" s="45">
        <v>0</v>
      </c>
      <c r="I1399" s="45">
        <v>0</v>
      </c>
      <c r="J1399" s="45">
        <v>0</v>
      </c>
    </row>
    <row r="1400" spans="4:10">
      <c r="D1400" s="28">
        <v>41698</v>
      </c>
      <c r="E1400" s="35" t="s">
        <v>365</v>
      </c>
      <c r="F1400" s="45">
        <v>-1.3</v>
      </c>
      <c r="G1400" s="45">
        <v>0</v>
      </c>
      <c r="H1400" s="45">
        <v>0.01</v>
      </c>
      <c r="I1400" s="45">
        <v>0</v>
      </c>
      <c r="J1400" s="45">
        <v>0</v>
      </c>
    </row>
    <row r="1401" spans="4:10">
      <c r="D1401" s="28">
        <v>41698</v>
      </c>
      <c r="E1401" s="35" t="s">
        <v>366</v>
      </c>
      <c r="F1401" s="45">
        <v>-1.7</v>
      </c>
      <c r="G1401" s="45">
        <v>0.46</v>
      </c>
      <c r="H1401" s="45">
        <v>0.16</v>
      </c>
      <c r="I1401" s="45">
        <v>8</v>
      </c>
      <c r="J1401" s="45">
        <v>-72.3</v>
      </c>
    </row>
    <row r="1402" spans="4:10">
      <c r="D1402" s="28">
        <v>41698</v>
      </c>
      <c r="E1402" s="35" t="s">
        <v>367</v>
      </c>
      <c r="F1402" s="45">
        <v>-0.7</v>
      </c>
      <c r="G1402" s="45">
        <v>0.34</v>
      </c>
      <c r="H1402" s="45">
        <v>0.37</v>
      </c>
      <c r="I1402" s="45">
        <v>18.600000000000001</v>
      </c>
      <c r="J1402" s="45">
        <v>-61.5</v>
      </c>
    </row>
    <row r="1403" spans="4:10">
      <c r="D1403" s="28">
        <v>41698</v>
      </c>
      <c r="E1403" s="35" t="s">
        <v>368</v>
      </c>
      <c r="F1403" s="45">
        <v>1.2</v>
      </c>
      <c r="G1403" s="45">
        <v>2.17</v>
      </c>
      <c r="H1403" s="45">
        <v>0.45</v>
      </c>
      <c r="I1403" s="45">
        <v>28</v>
      </c>
      <c r="J1403" s="45">
        <v>-49</v>
      </c>
    </row>
    <row r="1404" spans="4:10">
      <c r="D1404" s="28">
        <v>41698</v>
      </c>
      <c r="E1404" s="35" t="s">
        <v>369</v>
      </c>
      <c r="F1404" s="45">
        <v>5.0999999999999996</v>
      </c>
      <c r="G1404" s="45">
        <v>3.05</v>
      </c>
      <c r="H1404" s="45">
        <v>0.32</v>
      </c>
      <c r="I1404" s="45">
        <v>35.6</v>
      </c>
      <c r="J1404" s="45">
        <v>-34</v>
      </c>
    </row>
    <row r="1405" spans="4:10">
      <c r="D1405" s="28">
        <v>41698</v>
      </c>
      <c r="E1405" s="35" t="s">
        <v>370</v>
      </c>
      <c r="F1405" s="45">
        <v>6</v>
      </c>
      <c r="G1405" s="45">
        <v>3.12</v>
      </c>
      <c r="H1405" s="45">
        <v>0.35</v>
      </c>
      <c r="I1405" s="45">
        <v>40.5</v>
      </c>
      <c r="J1405" s="45">
        <v>-16.100000000000001</v>
      </c>
    </row>
    <row r="1406" spans="4:10">
      <c r="D1406" s="28">
        <v>41698</v>
      </c>
      <c r="E1406" s="35" t="s">
        <v>371</v>
      </c>
      <c r="F1406" s="45">
        <v>7.1</v>
      </c>
      <c r="G1406" s="45">
        <v>3.15</v>
      </c>
      <c r="H1406" s="45">
        <v>0.35</v>
      </c>
      <c r="I1406" s="45">
        <v>41.8</v>
      </c>
      <c r="J1406" s="45">
        <v>3.6</v>
      </c>
    </row>
    <row r="1407" spans="4:10">
      <c r="D1407" s="28">
        <v>41698</v>
      </c>
      <c r="E1407" s="35" t="s">
        <v>372</v>
      </c>
      <c r="F1407" s="45">
        <v>7.1</v>
      </c>
      <c r="G1407" s="45">
        <v>3.1</v>
      </c>
      <c r="H1407" s="45">
        <v>0.34</v>
      </c>
      <c r="I1407" s="45">
        <v>39.1</v>
      </c>
      <c r="J1407" s="45">
        <v>22.8</v>
      </c>
    </row>
    <row r="1408" spans="4:10">
      <c r="D1408" s="28">
        <v>41698</v>
      </c>
      <c r="E1408" s="35" t="s">
        <v>373</v>
      </c>
      <c r="F1408" s="45">
        <v>7.3</v>
      </c>
      <c r="G1408" s="45">
        <v>2.99</v>
      </c>
      <c r="H1408" s="45">
        <v>0.31</v>
      </c>
      <c r="I1408" s="45">
        <v>33.200000000000003</v>
      </c>
      <c r="J1408" s="45">
        <v>39.700000000000003</v>
      </c>
    </row>
    <row r="1409" spans="4:10">
      <c r="D1409" s="28">
        <v>41698</v>
      </c>
      <c r="E1409" s="35" t="s">
        <v>374</v>
      </c>
      <c r="F1409" s="45">
        <v>6.7</v>
      </c>
      <c r="G1409" s="45">
        <v>1.83</v>
      </c>
      <c r="H1409" s="45">
        <v>0.45</v>
      </c>
      <c r="I1409" s="45">
        <v>24.8</v>
      </c>
      <c r="J1409" s="45">
        <v>53.8</v>
      </c>
    </row>
    <row r="1410" spans="4:10">
      <c r="D1410" s="28">
        <v>41698</v>
      </c>
      <c r="E1410" s="35" t="s">
        <v>375</v>
      </c>
      <c r="F1410" s="45">
        <v>3.7</v>
      </c>
      <c r="G1410" s="45">
        <v>0.35</v>
      </c>
      <c r="H1410" s="45">
        <v>0.28999999999999998</v>
      </c>
      <c r="I1410" s="45">
        <v>14.9</v>
      </c>
      <c r="J1410" s="45">
        <v>65.599999999999994</v>
      </c>
    </row>
    <row r="1411" spans="4:10">
      <c r="D1411" s="28">
        <v>41698</v>
      </c>
      <c r="E1411" s="35" t="s">
        <v>376</v>
      </c>
      <c r="F1411" s="45">
        <v>2.2000000000000002</v>
      </c>
      <c r="G1411" s="45">
        <v>0.38</v>
      </c>
      <c r="H1411" s="45">
        <v>7.0000000000000007E-2</v>
      </c>
      <c r="I1411" s="45">
        <v>4.0999999999999996</v>
      </c>
      <c r="J1411" s="45">
        <v>75.900000000000006</v>
      </c>
    </row>
    <row r="1412" spans="4:10">
      <c r="D1412" s="28">
        <v>41698</v>
      </c>
      <c r="E1412" s="35" t="s">
        <v>377</v>
      </c>
      <c r="F1412" s="45">
        <v>0.4</v>
      </c>
      <c r="G1412" s="45">
        <v>0</v>
      </c>
      <c r="H1412" s="45">
        <v>0</v>
      </c>
      <c r="I1412" s="45">
        <v>0</v>
      </c>
      <c r="J1412" s="45">
        <v>0</v>
      </c>
    </row>
    <row r="1413" spans="4:10">
      <c r="D1413" s="28">
        <v>41698</v>
      </c>
      <c r="E1413" s="35" t="s">
        <v>378</v>
      </c>
      <c r="F1413" s="45">
        <v>0.2</v>
      </c>
      <c r="G1413" s="45">
        <v>0</v>
      </c>
      <c r="H1413" s="45">
        <v>0</v>
      </c>
      <c r="I1413" s="45">
        <v>0</v>
      </c>
      <c r="J1413" s="45">
        <v>0</v>
      </c>
    </row>
    <row r="1414" spans="4:10">
      <c r="D1414" s="28">
        <v>41698</v>
      </c>
      <c r="E1414" s="35" t="s">
        <v>379</v>
      </c>
      <c r="F1414" s="45">
        <v>-0.3</v>
      </c>
      <c r="G1414" s="45">
        <v>0</v>
      </c>
      <c r="H1414" s="45">
        <v>0</v>
      </c>
      <c r="I1414" s="45">
        <v>0</v>
      </c>
      <c r="J1414" s="45">
        <v>0</v>
      </c>
    </row>
    <row r="1415" spans="4:10">
      <c r="D1415" s="28">
        <v>41698</v>
      </c>
      <c r="E1415" s="35" t="s">
        <v>380</v>
      </c>
      <c r="F1415" s="45">
        <v>-0.9</v>
      </c>
      <c r="G1415" s="45">
        <v>0</v>
      </c>
      <c r="H1415" s="45">
        <v>0</v>
      </c>
      <c r="I1415" s="45">
        <v>0</v>
      </c>
      <c r="J1415" s="45">
        <v>0</v>
      </c>
    </row>
    <row r="1416" spans="4:10">
      <c r="D1416" s="28">
        <v>41698</v>
      </c>
      <c r="E1416" s="35" t="s">
        <v>381</v>
      </c>
      <c r="F1416" s="45">
        <v>-1.5</v>
      </c>
      <c r="G1416" s="45">
        <v>0</v>
      </c>
      <c r="H1416" s="45">
        <v>0</v>
      </c>
      <c r="I1416" s="45">
        <v>0</v>
      </c>
      <c r="J1416" s="45">
        <v>0</v>
      </c>
    </row>
    <row r="1417" spans="4:10">
      <c r="D1417" s="28">
        <v>41698</v>
      </c>
      <c r="E1417" s="35" t="s">
        <v>382</v>
      </c>
      <c r="F1417" s="45">
        <v>-1.5</v>
      </c>
      <c r="G1417" s="45">
        <v>0</v>
      </c>
      <c r="H1417" s="45">
        <v>0</v>
      </c>
      <c r="I1417" s="45">
        <v>0</v>
      </c>
      <c r="J1417" s="45">
        <v>0</v>
      </c>
    </row>
    <row r="1418" spans="4:10">
      <c r="D1418" s="28">
        <v>41698</v>
      </c>
      <c r="E1418" s="35" t="s">
        <v>383</v>
      </c>
      <c r="F1418" s="45">
        <v>-0.2</v>
      </c>
      <c r="G1418" s="45">
        <v>0</v>
      </c>
      <c r="H1418" s="45">
        <v>0</v>
      </c>
      <c r="I1418" s="45">
        <v>0</v>
      </c>
      <c r="J1418" s="45">
        <v>0</v>
      </c>
    </row>
    <row r="1419" spans="4:10">
      <c r="D1419" s="28">
        <v>41699</v>
      </c>
      <c r="E1419" s="35" t="s">
        <v>360</v>
      </c>
      <c r="F1419" s="45">
        <v>-0.7</v>
      </c>
      <c r="G1419" s="45">
        <v>0</v>
      </c>
      <c r="H1419" s="45">
        <v>0</v>
      </c>
      <c r="I1419" s="45">
        <v>0</v>
      </c>
      <c r="J1419" s="45">
        <v>0</v>
      </c>
    </row>
    <row r="1420" spans="4:10">
      <c r="D1420" s="28">
        <v>41699</v>
      </c>
      <c r="E1420" s="35" t="s">
        <v>361</v>
      </c>
      <c r="F1420" s="45">
        <v>-1.4</v>
      </c>
      <c r="G1420" s="45">
        <v>0</v>
      </c>
      <c r="H1420" s="45">
        <v>0</v>
      </c>
      <c r="I1420" s="45">
        <v>0</v>
      </c>
      <c r="J1420" s="45">
        <v>0</v>
      </c>
    </row>
    <row r="1421" spans="4:10">
      <c r="D1421" s="28">
        <v>41699</v>
      </c>
      <c r="E1421" s="35" t="s">
        <v>362</v>
      </c>
      <c r="F1421" s="45">
        <v>-1.6</v>
      </c>
      <c r="G1421" s="45">
        <v>0</v>
      </c>
      <c r="H1421" s="45">
        <v>0</v>
      </c>
      <c r="I1421" s="45">
        <v>0</v>
      </c>
      <c r="J1421" s="45">
        <v>0</v>
      </c>
    </row>
    <row r="1422" spans="4:10">
      <c r="D1422" s="28">
        <v>41699</v>
      </c>
      <c r="E1422" s="35" t="s">
        <v>363</v>
      </c>
      <c r="F1422" s="45">
        <v>-1.7</v>
      </c>
      <c r="G1422" s="45">
        <v>0</v>
      </c>
      <c r="H1422" s="45">
        <v>0</v>
      </c>
      <c r="I1422" s="45">
        <v>0</v>
      </c>
      <c r="J1422" s="45">
        <v>0</v>
      </c>
    </row>
    <row r="1423" spans="4:10">
      <c r="D1423" s="28">
        <v>41699</v>
      </c>
      <c r="E1423" s="35" t="s">
        <v>364</v>
      </c>
      <c r="F1423" s="45">
        <v>-1.5</v>
      </c>
      <c r="G1423" s="45">
        <v>0</v>
      </c>
      <c r="H1423" s="45">
        <v>0</v>
      </c>
      <c r="I1423" s="45">
        <v>0</v>
      </c>
      <c r="J1423" s="45">
        <v>0</v>
      </c>
    </row>
    <row r="1424" spans="4:10">
      <c r="D1424" s="28">
        <v>41699</v>
      </c>
      <c r="E1424" s="35" t="s">
        <v>365</v>
      </c>
      <c r="F1424" s="45">
        <v>-1.4</v>
      </c>
      <c r="G1424" s="45">
        <v>0</v>
      </c>
      <c r="H1424" s="45">
        <v>0</v>
      </c>
      <c r="I1424" s="45">
        <v>0</v>
      </c>
      <c r="J1424" s="45">
        <v>0</v>
      </c>
    </row>
    <row r="1425" spans="4:10">
      <c r="D1425" s="28">
        <v>41699</v>
      </c>
      <c r="E1425" s="35" t="s">
        <v>366</v>
      </c>
      <c r="F1425" s="45">
        <v>-1.4</v>
      </c>
      <c r="G1425" s="45">
        <v>0.09</v>
      </c>
      <c r="H1425" s="45">
        <v>0.11</v>
      </c>
      <c r="I1425" s="45">
        <v>8.3000000000000007</v>
      </c>
      <c r="J1425" s="45">
        <v>-72.599999999999994</v>
      </c>
    </row>
    <row r="1426" spans="4:10">
      <c r="D1426" s="28">
        <v>41699</v>
      </c>
      <c r="E1426" s="35" t="s">
        <v>367</v>
      </c>
      <c r="F1426" s="45">
        <v>-0.2</v>
      </c>
      <c r="G1426" s="45">
        <v>0.06</v>
      </c>
      <c r="H1426" s="45">
        <v>0.24</v>
      </c>
      <c r="I1426" s="45">
        <v>18.899999999999999</v>
      </c>
      <c r="J1426" s="45">
        <v>-61.8</v>
      </c>
    </row>
    <row r="1427" spans="4:10">
      <c r="D1427" s="28">
        <v>41699</v>
      </c>
      <c r="E1427" s="35" t="s">
        <v>368</v>
      </c>
      <c r="F1427" s="45">
        <v>1.4</v>
      </c>
      <c r="G1427" s="45">
        <v>0.05</v>
      </c>
      <c r="H1427" s="45">
        <v>0.35</v>
      </c>
      <c r="I1427" s="45">
        <v>28.3</v>
      </c>
      <c r="J1427" s="45">
        <v>-49.2</v>
      </c>
    </row>
    <row r="1428" spans="4:10">
      <c r="D1428" s="28">
        <v>41699</v>
      </c>
      <c r="E1428" s="35" t="s">
        <v>369</v>
      </c>
      <c r="F1428" s="45">
        <v>3.6</v>
      </c>
      <c r="G1428" s="45">
        <v>0.05</v>
      </c>
      <c r="H1428" s="45">
        <v>0.43</v>
      </c>
      <c r="I1428" s="45">
        <v>36</v>
      </c>
      <c r="J1428" s="45">
        <v>-34.1</v>
      </c>
    </row>
    <row r="1429" spans="4:10">
      <c r="D1429" s="28">
        <v>41699</v>
      </c>
      <c r="E1429" s="35" t="s">
        <v>370</v>
      </c>
      <c r="F1429" s="45">
        <v>4.5</v>
      </c>
      <c r="G1429" s="45">
        <v>0.12</v>
      </c>
      <c r="H1429" s="45">
        <v>0.68</v>
      </c>
      <c r="I1429" s="45">
        <v>40.9</v>
      </c>
      <c r="J1429" s="45">
        <v>-16.2</v>
      </c>
    </row>
    <row r="1430" spans="4:10">
      <c r="D1430" s="28">
        <v>41699</v>
      </c>
      <c r="E1430" s="35" t="s">
        <v>371</v>
      </c>
      <c r="F1430" s="45">
        <v>5.5</v>
      </c>
      <c r="G1430" s="45">
        <v>1.01</v>
      </c>
      <c r="H1430" s="45">
        <v>0.99</v>
      </c>
      <c r="I1430" s="45">
        <v>42.1</v>
      </c>
      <c r="J1430" s="45">
        <v>3.7</v>
      </c>
    </row>
    <row r="1431" spans="4:10">
      <c r="D1431" s="28">
        <v>41699</v>
      </c>
      <c r="E1431" s="35" t="s">
        <v>372</v>
      </c>
      <c r="F1431" s="45">
        <v>5</v>
      </c>
      <c r="G1431" s="45">
        <v>0.12</v>
      </c>
      <c r="H1431" s="45">
        <v>0.67</v>
      </c>
      <c r="I1431" s="45">
        <v>39.5</v>
      </c>
      <c r="J1431" s="45">
        <v>23</v>
      </c>
    </row>
    <row r="1432" spans="4:10">
      <c r="D1432" s="28">
        <v>41699</v>
      </c>
      <c r="E1432" s="35" t="s">
        <v>373</v>
      </c>
      <c r="F1432" s="45">
        <v>5.0999999999999996</v>
      </c>
      <c r="G1432" s="45">
        <v>0.14000000000000001</v>
      </c>
      <c r="H1432" s="45">
        <v>0.56999999999999995</v>
      </c>
      <c r="I1432" s="45">
        <v>33.5</v>
      </c>
      <c r="J1432" s="45">
        <v>40</v>
      </c>
    </row>
    <row r="1433" spans="4:10">
      <c r="D1433" s="28">
        <v>41699</v>
      </c>
      <c r="E1433" s="35" t="s">
        <v>374</v>
      </c>
      <c r="F1433" s="45">
        <v>4.7</v>
      </c>
      <c r="G1433" s="45">
        <v>0.09</v>
      </c>
      <c r="H1433" s="45">
        <v>0.37</v>
      </c>
      <c r="I1433" s="45">
        <v>25.1</v>
      </c>
      <c r="J1433" s="45">
        <v>54.1</v>
      </c>
    </row>
    <row r="1434" spans="4:10">
      <c r="D1434" s="28">
        <v>41699</v>
      </c>
      <c r="E1434" s="35" t="s">
        <v>375</v>
      </c>
      <c r="F1434" s="45">
        <v>4.3</v>
      </c>
      <c r="G1434" s="45">
        <v>7.0000000000000007E-2</v>
      </c>
      <c r="H1434" s="45">
        <v>0.19</v>
      </c>
      <c r="I1434" s="45">
        <v>15.1</v>
      </c>
      <c r="J1434" s="45">
        <v>65.900000000000006</v>
      </c>
    </row>
    <row r="1435" spans="4:10">
      <c r="D1435" s="28">
        <v>41699</v>
      </c>
      <c r="E1435" s="35" t="s">
        <v>376</v>
      </c>
      <c r="F1435" s="45">
        <v>3.5</v>
      </c>
      <c r="G1435" s="45">
        <v>0.1</v>
      </c>
      <c r="H1435" s="45">
        <v>0.05</v>
      </c>
      <c r="I1435" s="45">
        <v>4.3</v>
      </c>
      <c r="J1435" s="45">
        <v>76.2</v>
      </c>
    </row>
    <row r="1436" spans="4:10">
      <c r="D1436" s="28">
        <v>41699</v>
      </c>
      <c r="E1436" s="35" t="s">
        <v>377</v>
      </c>
      <c r="F1436" s="45">
        <v>2</v>
      </c>
      <c r="G1436" s="45">
        <v>0</v>
      </c>
      <c r="H1436" s="45">
        <v>0</v>
      </c>
      <c r="I1436" s="45">
        <v>0</v>
      </c>
      <c r="J1436" s="45">
        <v>0</v>
      </c>
    </row>
    <row r="1437" spans="4:10">
      <c r="D1437" s="28">
        <v>41699</v>
      </c>
      <c r="E1437" s="35" t="s">
        <v>378</v>
      </c>
      <c r="F1437" s="45">
        <v>0.6</v>
      </c>
      <c r="G1437" s="45">
        <v>0</v>
      </c>
      <c r="H1437" s="45">
        <v>0</v>
      </c>
      <c r="I1437" s="45">
        <v>0</v>
      </c>
      <c r="J1437" s="45">
        <v>0</v>
      </c>
    </row>
    <row r="1438" spans="4:10">
      <c r="D1438" s="28">
        <v>41699</v>
      </c>
      <c r="E1438" s="35" t="s">
        <v>379</v>
      </c>
      <c r="F1438" s="45">
        <v>0.4</v>
      </c>
      <c r="G1438" s="45">
        <v>0</v>
      </c>
      <c r="H1438" s="45">
        <v>0</v>
      </c>
      <c r="I1438" s="45">
        <v>0</v>
      </c>
      <c r="J1438" s="45">
        <v>0</v>
      </c>
    </row>
    <row r="1439" spans="4:10">
      <c r="D1439" s="28">
        <v>41699</v>
      </c>
      <c r="E1439" s="35" t="s">
        <v>380</v>
      </c>
      <c r="F1439" s="45">
        <v>0.2</v>
      </c>
      <c r="G1439" s="45">
        <v>0</v>
      </c>
      <c r="H1439" s="45">
        <v>0</v>
      </c>
      <c r="I1439" s="45">
        <v>0</v>
      </c>
      <c r="J1439" s="45">
        <v>0</v>
      </c>
    </row>
    <row r="1440" spans="4:10">
      <c r="D1440" s="28">
        <v>41699</v>
      </c>
      <c r="E1440" s="35" t="s">
        <v>381</v>
      </c>
      <c r="F1440" s="45">
        <v>-0.1</v>
      </c>
      <c r="G1440" s="45">
        <v>0</v>
      </c>
      <c r="H1440" s="45">
        <v>0</v>
      </c>
      <c r="I1440" s="45">
        <v>0</v>
      </c>
      <c r="J1440" s="45">
        <v>0</v>
      </c>
    </row>
    <row r="1441" spans="4:10">
      <c r="D1441" s="28">
        <v>41699</v>
      </c>
      <c r="E1441" s="35" t="s">
        <v>382</v>
      </c>
      <c r="F1441" s="45">
        <v>-0.4</v>
      </c>
      <c r="G1441" s="45">
        <v>0</v>
      </c>
      <c r="H1441" s="45">
        <v>0</v>
      </c>
      <c r="I1441" s="45">
        <v>0</v>
      </c>
      <c r="J1441" s="45">
        <v>0</v>
      </c>
    </row>
    <row r="1442" spans="4:10">
      <c r="D1442" s="28">
        <v>41699</v>
      </c>
      <c r="E1442" s="35" t="s">
        <v>383</v>
      </c>
      <c r="F1442" s="45">
        <v>-0.3</v>
      </c>
      <c r="G1442" s="45">
        <v>0</v>
      </c>
      <c r="H1442" s="45">
        <v>0</v>
      </c>
      <c r="I1442" s="45">
        <v>0</v>
      </c>
      <c r="J1442" s="45">
        <v>0</v>
      </c>
    </row>
    <row r="1443" spans="4:10">
      <c r="D1443" s="28">
        <v>41700</v>
      </c>
      <c r="E1443" s="35" t="s">
        <v>360</v>
      </c>
      <c r="F1443" s="45">
        <v>-0.7</v>
      </c>
      <c r="G1443" s="45">
        <v>0</v>
      </c>
      <c r="H1443" s="45">
        <v>0</v>
      </c>
      <c r="I1443" s="45">
        <v>0</v>
      </c>
      <c r="J1443" s="45">
        <v>0</v>
      </c>
    </row>
    <row r="1444" spans="4:10">
      <c r="D1444" s="28">
        <v>41700</v>
      </c>
      <c r="E1444" s="35" t="s">
        <v>361</v>
      </c>
      <c r="F1444" s="45">
        <v>-1</v>
      </c>
      <c r="G1444" s="45">
        <v>0</v>
      </c>
      <c r="H1444" s="45">
        <v>0</v>
      </c>
      <c r="I1444" s="45">
        <v>0</v>
      </c>
      <c r="J1444" s="45">
        <v>0</v>
      </c>
    </row>
    <row r="1445" spans="4:10">
      <c r="D1445" s="28">
        <v>41700</v>
      </c>
      <c r="E1445" s="35" t="s">
        <v>362</v>
      </c>
      <c r="F1445" s="45">
        <v>-1.1000000000000001</v>
      </c>
      <c r="G1445" s="45">
        <v>0</v>
      </c>
      <c r="H1445" s="45">
        <v>0</v>
      </c>
      <c r="I1445" s="45">
        <v>0</v>
      </c>
      <c r="J1445" s="45">
        <v>0</v>
      </c>
    </row>
    <row r="1446" spans="4:10">
      <c r="D1446" s="28">
        <v>41700</v>
      </c>
      <c r="E1446" s="35" t="s">
        <v>363</v>
      </c>
      <c r="F1446" s="45">
        <v>-1.2</v>
      </c>
      <c r="G1446" s="45">
        <v>0</v>
      </c>
      <c r="H1446" s="45">
        <v>0</v>
      </c>
      <c r="I1446" s="45">
        <v>0</v>
      </c>
      <c r="J1446" s="45">
        <v>0</v>
      </c>
    </row>
    <row r="1447" spans="4:10">
      <c r="D1447" s="28">
        <v>41700</v>
      </c>
      <c r="E1447" s="35" t="s">
        <v>364</v>
      </c>
      <c r="F1447" s="45">
        <v>-1.3</v>
      </c>
      <c r="G1447" s="45">
        <v>0</v>
      </c>
      <c r="H1447" s="45">
        <v>0</v>
      </c>
      <c r="I1447" s="45">
        <v>0</v>
      </c>
      <c r="J1447" s="45">
        <v>0</v>
      </c>
    </row>
    <row r="1448" spans="4:10">
      <c r="D1448" s="28">
        <v>41700</v>
      </c>
      <c r="E1448" s="35" t="s">
        <v>365</v>
      </c>
      <c r="F1448" s="45">
        <v>-1.1000000000000001</v>
      </c>
      <c r="G1448" s="45">
        <v>0</v>
      </c>
      <c r="H1448" s="45">
        <v>0.01</v>
      </c>
      <c r="I1448" s="45">
        <v>0</v>
      </c>
      <c r="J1448" s="45">
        <v>0</v>
      </c>
    </row>
    <row r="1449" spans="4:10">
      <c r="D1449" s="28">
        <v>41700</v>
      </c>
      <c r="E1449" s="35" t="s">
        <v>366</v>
      </c>
      <c r="F1449" s="45">
        <v>-0.9</v>
      </c>
      <c r="G1449" s="45">
        <v>0.06</v>
      </c>
      <c r="H1449" s="45">
        <v>0.1</v>
      </c>
      <c r="I1449" s="45">
        <v>8.6</v>
      </c>
      <c r="J1449" s="45">
        <v>-72.8</v>
      </c>
    </row>
    <row r="1450" spans="4:10">
      <c r="D1450" s="28">
        <v>41700</v>
      </c>
      <c r="E1450" s="35" t="s">
        <v>367</v>
      </c>
      <c r="F1450" s="45">
        <v>-0.8</v>
      </c>
      <c r="G1450" s="45">
        <v>0.05</v>
      </c>
      <c r="H1450" s="45">
        <v>0.22</v>
      </c>
      <c r="I1450" s="45">
        <v>19.2</v>
      </c>
      <c r="J1450" s="45">
        <v>-62</v>
      </c>
    </row>
    <row r="1451" spans="4:10">
      <c r="D1451" s="28">
        <v>41700</v>
      </c>
      <c r="E1451" s="35" t="s">
        <v>368</v>
      </c>
      <c r="F1451" s="45">
        <v>0.2</v>
      </c>
      <c r="G1451" s="45">
        <v>7.0000000000000007E-2</v>
      </c>
      <c r="H1451" s="45">
        <v>0.39</v>
      </c>
      <c r="I1451" s="45">
        <v>28.7</v>
      </c>
      <c r="J1451" s="45">
        <v>-49.4</v>
      </c>
    </row>
    <row r="1452" spans="4:10">
      <c r="D1452" s="28">
        <v>41700</v>
      </c>
      <c r="E1452" s="35" t="s">
        <v>369</v>
      </c>
      <c r="F1452" s="45">
        <v>0.4</v>
      </c>
      <c r="G1452" s="45">
        <v>0.02</v>
      </c>
      <c r="H1452" s="45">
        <v>0.42</v>
      </c>
      <c r="I1452" s="45">
        <v>36.4</v>
      </c>
      <c r="J1452" s="45">
        <v>-34.299999999999997</v>
      </c>
    </row>
    <row r="1453" spans="4:10">
      <c r="D1453" s="28">
        <v>41700</v>
      </c>
      <c r="E1453" s="35" t="s">
        <v>370</v>
      </c>
      <c r="F1453" s="45">
        <v>0.8</v>
      </c>
      <c r="G1453" s="45">
        <v>7.0000000000000007E-2</v>
      </c>
      <c r="H1453" s="45">
        <v>0.54</v>
      </c>
      <c r="I1453" s="45">
        <v>41.3</v>
      </c>
      <c r="J1453" s="45">
        <v>-16.2</v>
      </c>
    </row>
    <row r="1454" spans="4:10">
      <c r="D1454" s="28">
        <v>41700</v>
      </c>
      <c r="E1454" s="35" t="s">
        <v>371</v>
      </c>
      <c r="F1454" s="45">
        <v>1.4</v>
      </c>
      <c r="G1454" s="45">
        <v>0.04</v>
      </c>
      <c r="H1454" s="45">
        <v>0.57999999999999996</v>
      </c>
      <c r="I1454" s="45">
        <v>42.5</v>
      </c>
      <c r="J1454" s="45">
        <v>3.7</v>
      </c>
    </row>
    <row r="1455" spans="4:10">
      <c r="D1455" s="28">
        <v>41700</v>
      </c>
      <c r="E1455" s="35" t="s">
        <v>372</v>
      </c>
      <c r="F1455" s="45">
        <v>2.2000000000000002</v>
      </c>
      <c r="G1455" s="45">
        <v>7.0000000000000007E-2</v>
      </c>
      <c r="H1455" s="45">
        <v>0.52</v>
      </c>
      <c r="I1455" s="45">
        <v>39.799999999999997</v>
      </c>
      <c r="J1455" s="45">
        <v>23.2</v>
      </c>
    </row>
    <row r="1456" spans="4:10">
      <c r="D1456" s="28">
        <v>41700</v>
      </c>
      <c r="E1456" s="35" t="s">
        <v>373</v>
      </c>
      <c r="F1456" s="45">
        <v>1.1000000000000001</v>
      </c>
      <c r="G1456" s="45">
        <v>0.11</v>
      </c>
      <c r="H1456" s="45">
        <v>0.55000000000000004</v>
      </c>
      <c r="I1456" s="45">
        <v>33.799999999999997</v>
      </c>
      <c r="J1456" s="45">
        <v>40.200000000000003</v>
      </c>
    </row>
    <row r="1457" spans="4:10">
      <c r="D1457" s="28">
        <v>41700</v>
      </c>
      <c r="E1457" s="35" t="s">
        <v>374</v>
      </c>
      <c r="F1457" s="45">
        <v>-0.1</v>
      </c>
      <c r="G1457" s="45">
        <v>0.05</v>
      </c>
      <c r="H1457" s="45">
        <v>0.28999999999999998</v>
      </c>
      <c r="I1457" s="45">
        <v>25.3</v>
      </c>
      <c r="J1457" s="45">
        <v>54.4</v>
      </c>
    </row>
    <row r="1458" spans="4:10">
      <c r="D1458" s="28">
        <v>41700</v>
      </c>
      <c r="E1458" s="35" t="s">
        <v>375</v>
      </c>
      <c r="F1458" s="45">
        <v>0.4</v>
      </c>
      <c r="G1458" s="45">
        <v>0.06</v>
      </c>
      <c r="H1458" s="45">
        <v>0.18</v>
      </c>
      <c r="I1458" s="45">
        <v>15.4</v>
      </c>
      <c r="J1458" s="45">
        <v>66.2</v>
      </c>
    </row>
    <row r="1459" spans="4:10">
      <c r="D1459" s="28">
        <v>41700</v>
      </c>
      <c r="E1459" s="35" t="s">
        <v>376</v>
      </c>
      <c r="F1459" s="45">
        <v>-0.4</v>
      </c>
      <c r="G1459" s="45">
        <v>7.0000000000000007E-2</v>
      </c>
      <c r="H1459" s="45">
        <v>0.05</v>
      </c>
      <c r="I1459" s="45">
        <v>4.5</v>
      </c>
      <c r="J1459" s="45">
        <v>76.5</v>
      </c>
    </row>
    <row r="1460" spans="4:10">
      <c r="D1460" s="28">
        <v>41700</v>
      </c>
      <c r="E1460" s="35" t="s">
        <v>377</v>
      </c>
      <c r="F1460" s="45">
        <v>-0.6</v>
      </c>
      <c r="G1460" s="45">
        <v>0</v>
      </c>
      <c r="H1460" s="45">
        <v>0</v>
      </c>
      <c r="I1460" s="45">
        <v>0</v>
      </c>
      <c r="J1460" s="45">
        <v>0</v>
      </c>
    </row>
    <row r="1461" spans="4:10">
      <c r="D1461" s="28">
        <v>41700</v>
      </c>
      <c r="E1461" s="35" t="s">
        <v>378</v>
      </c>
      <c r="F1461" s="45">
        <v>-0.9</v>
      </c>
      <c r="G1461" s="45">
        <v>0</v>
      </c>
      <c r="H1461" s="45">
        <v>0</v>
      </c>
      <c r="I1461" s="45">
        <v>0</v>
      </c>
      <c r="J1461" s="45">
        <v>0</v>
      </c>
    </row>
    <row r="1462" spans="4:10">
      <c r="D1462" s="28">
        <v>41700</v>
      </c>
      <c r="E1462" s="35" t="s">
        <v>379</v>
      </c>
      <c r="F1462" s="45">
        <v>-1.1000000000000001</v>
      </c>
      <c r="G1462" s="45">
        <v>0</v>
      </c>
      <c r="H1462" s="45">
        <v>0</v>
      </c>
      <c r="I1462" s="45">
        <v>0</v>
      </c>
      <c r="J1462" s="45">
        <v>0</v>
      </c>
    </row>
    <row r="1463" spans="4:10">
      <c r="D1463" s="28">
        <v>41700</v>
      </c>
      <c r="E1463" s="35" t="s">
        <v>380</v>
      </c>
      <c r="F1463" s="45">
        <v>-1.7</v>
      </c>
      <c r="G1463" s="45">
        <v>0</v>
      </c>
      <c r="H1463" s="45">
        <v>0</v>
      </c>
      <c r="I1463" s="45">
        <v>0</v>
      </c>
      <c r="J1463" s="45">
        <v>0</v>
      </c>
    </row>
    <row r="1464" spans="4:10">
      <c r="D1464" s="28">
        <v>41700</v>
      </c>
      <c r="E1464" s="35" t="s">
        <v>381</v>
      </c>
      <c r="F1464" s="45">
        <v>-2.7</v>
      </c>
      <c r="G1464" s="45">
        <v>0</v>
      </c>
      <c r="H1464" s="45">
        <v>0</v>
      </c>
      <c r="I1464" s="45">
        <v>0</v>
      </c>
      <c r="J1464" s="45">
        <v>0</v>
      </c>
    </row>
    <row r="1465" spans="4:10">
      <c r="D1465" s="28">
        <v>41700</v>
      </c>
      <c r="E1465" s="35" t="s">
        <v>382</v>
      </c>
      <c r="F1465" s="45">
        <v>-2.2999999999999998</v>
      </c>
      <c r="G1465" s="45">
        <v>0</v>
      </c>
      <c r="H1465" s="45">
        <v>0</v>
      </c>
      <c r="I1465" s="45">
        <v>0</v>
      </c>
      <c r="J1465" s="45">
        <v>0</v>
      </c>
    </row>
    <row r="1466" spans="4:10">
      <c r="D1466" s="28">
        <v>41700</v>
      </c>
      <c r="E1466" s="35" t="s">
        <v>383</v>
      </c>
      <c r="F1466" s="45">
        <v>-2.4</v>
      </c>
      <c r="G1466" s="45">
        <v>0</v>
      </c>
      <c r="H1466" s="45">
        <v>0</v>
      </c>
      <c r="I1466" s="45">
        <v>0</v>
      </c>
      <c r="J1466" s="45">
        <v>0</v>
      </c>
    </row>
    <row r="1467" spans="4:10">
      <c r="D1467" s="28">
        <v>41701</v>
      </c>
      <c r="E1467" s="35" t="s">
        <v>360</v>
      </c>
      <c r="F1467" s="45">
        <v>-2.1</v>
      </c>
      <c r="G1467" s="45">
        <v>0</v>
      </c>
      <c r="H1467" s="45">
        <v>0</v>
      </c>
      <c r="I1467" s="45">
        <v>0</v>
      </c>
      <c r="J1467" s="45">
        <v>0</v>
      </c>
    </row>
    <row r="1468" spans="4:10">
      <c r="D1468" s="28">
        <v>41701</v>
      </c>
      <c r="E1468" s="35" t="s">
        <v>361</v>
      </c>
      <c r="F1468" s="45">
        <v>-1.8</v>
      </c>
      <c r="G1468" s="45">
        <v>0</v>
      </c>
      <c r="H1468" s="45">
        <v>0</v>
      </c>
      <c r="I1468" s="45">
        <v>0</v>
      </c>
      <c r="J1468" s="45">
        <v>0</v>
      </c>
    </row>
    <row r="1469" spans="4:10">
      <c r="D1469" s="28">
        <v>41701</v>
      </c>
      <c r="E1469" s="35" t="s">
        <v>362</v>
      </c>
      <c r="F1469" s="45">
        <v>-1.8</v>
      </c>
      <c r="G1469" s="45">
        <v>0</v>
      </c>
      <c r="H1469" s="45">
        <v>0</v>
      </c>
      <c r="I1469" s="45">
        <v>0</v>
      </c>
      <c r="J1469" s="45">
        <v>0</v>
      </c>
    </row>
    <row r="1470" spans="4:10">
      <c r="D1470" s="28">
        <v>41701</v>
      </c>
      <c r="E1470" s="35" t="s">
        <v>363</v>
      </c>
      <c r="F1470" s="45">
        <v>-1.7</v>
      </c>
      <c r="G1470" s="45">
        <v>0</v>
      </c>
      <c r="H1470" s="45">
        <v>0</v>
      </c>
      <c r="I1470" s="45">
        <v>0</v>
      </c>
      <c r="J1470" s="45">
        <v>0</v>
      </c>
    </row>
    <row r="1471" spans="4:10">
      <c r="D1471" s="28">
        <v>41701</v>
      </c>
      <c r="E1471" s="35" t="s">
        <v>364</v>
      </c>
      <c r="F1471" s="45">
        <v>-1.7</v>
      </c>
      <c r="G1471" s="45">
        <v>0</v>
      </c>
      <c r="H1471" s="45">
        <v>0</v>
      </c>
      <c r="I1471" s="45">
        <v>0</v>
      </c>
      <c r="J1471" s="45">
        <v>0</v>
      </c>
    </row>
    <row r="1472" spans="4:10">
      <c r="D1472" s="28">
        <v>41701</v>
      </c>
      <c r="E1472" s="35" t="s">
        <v>365</v>
      </c>
      <c r="F1472" s="45">
        <v>-1.8</v>
      </c>
      <c r="G1472" s="45">
        <v>0</v>
      </c>
      <c r="H1472" s="45">
        <v>0.01</v>
      </c>
      <c r="I1472" s="45">
        <v>0</v>
      </c>
      <c r="J1472" s="45">
        <v>0</v>
      </c>
    </row>
    <row r="1473" spans="4:10">
      <c r="D1473" s="28">
        <v>41701</v>
      </c>
      <c r="E1473" s="35" t="s">
        <v>366</v>
      </c>
      <c r="F1473" s="45">
        <v>-2.1</v>
      </c>
      <c r="G1473" s="45">
        <v>0.13</v>
      </c>
      <c r="H1473" s="45">
        <v>0.13</v>
      </c>
      <c r="I1473" s="45">
        <v>8.9</v>
      </c>
      <c r="J1473" s="45">
        <v>-73.099999999999994</v>
      </c>
    </row>
    <row r="1474" spans="4:10">
      <c r="D1474" s="28">
        <v>41701</v>
      </c>
      <c r="E1474" s="35" t="s">
        <v>367</v>
      </c>
      <c r="F1474" s="45">
        <v>-1.2</v>
      </c>
      <c r="G1474" s="45">
        <v>1.1100000000000001</v>
      </c>
      <c r="H1474" s="45">
        <v>0.42</v>
      </c>
      <c r="I1474" s="45">
        <v>19.5</v>
      </c>
      <c r="J1474" s="45">
        <v>-62.3</v>
      </c>
    </row>
    <row r="1475" spans="4:10">
      <c r="D1475" s="28">
        <v>41701</v>
      </c>
      <c r="E1475" s="35" t="s">
        <v>368</v>
      </c>
      <c r="F1475" s="45">
        <v>-0.3</v>
      </c>
      <c r="G1475" s="45">
        <v>1.44</v>
      </c>
      <c r="H1475" s="45">
        <v>0.61</v>
      </c>
      <c r="I1475" s="45">
        <v>29</v>
      </c>
      <c r="J1475" s="45">
        <v>-49.7</v>
      </c>
    </row>
    <row r="1476" spans="4:10">
      <c r="D1476" s="28">
        <v>41701</v>
      </c>
      <c r="E1476" s="35" t="s">
        <v>369</v>
      </c>
      <c r="F1476" s="45">
        <v>0.6</v>
      </c>
      <c r="G1476" s="45">
        <v>1.2</v>
      </c>
      <c r="H1476" s="45">
        <v>0.83</v>
      </c>
      <c r="I1476" s="45">
        <v>36.700000000000003</v>
      </c>
      <c r="J1476" s="45">
        <v>-34.4</v>
      </c>
    </row>
    <row r="1477" spans="4:10">
      <c r="D1477" s="28">
        <v>41701</v>
      </c>
      <c r="E1477" s="35" t="s">
        <v>370</v>
      </c>
      <c r="F1477" s="45">
        <v>1.6</v>
      </c>
      <c r="G1477" s="45">
        <v>0.72</v>
      </c>
      <c r="H1477" s="45">
        <v>0.99</v>
      </c>
      <c r="I1477" s="45">
        <v>41.7</v>
      </c>
      <c r="J1477" s="45">
        <v>-16.3</v>
      </c>
    </row>
    <row r="1478" spans="4:10">
      <c r="D1478" s="28">
        <v>41701</v>
      </c>
      <c r="E1478" s="35" t="s">
        <v>371</v>
      </c>
      <c r="F1478" s="45">
        <v>1</v>
      </c>
      <c r="G1478" s="45">
        <v>0.72</v>
      </c>
      <c r="H1478" s="45">
        <v>1.02</v>
      </c>
      <c r="I1478" s="45">
        <v>42.9</v>
      </c>
      <c r="J1478" s="45">
        <v>3.8</v>
      </c>
    </row>
    <row r="1479" spans="4:10">
      <c r="D1479" s="28">
        <v>41701</v>
      </c>
      <c r="E1479" s="35" t="s">
        <v>372</v>
      </c>
      <c r="F1479" s="45">
        <v>1.8</v>
      </c>
      <c r="G1479" s="45">
        <v>0.19</v>
      </c>
      <c r="H1479" s="45">
        <v>0.77</v>
      </c>
      <c r="I1479" s="45">
        <v>40.200000000000003</v>
      </c>
      <c r="J1479" s="45">
        <v>23.4</v>
      </c>
    </row>
    <row r="1480" spans="4:10">
      <c r="D1480" s="28">
        <v>41701</v>
      </c>
      <c r="E1480" s="35" t="s">
        <v>373</v>
      </c>
      <c r="F1480" s="45">
        <v>0.4</v>
      </c>
      <c r="G1480" s="45">
        <v>0.19</v>
      </c>
      <c r="H1480" s="45">
        <v>0.64</v>
      </c>
      <c r="I1480" s="45">
        <v>34.1</v>
      </c>
      <c r="J1480" s="45">
        <v>40.5</v>
      </c>
    </row>
    <row r="1481" spans="4:10">
      <c r="D1481" s="28">
        <v>41701</v>
      </c>
      <c r="E1481" s="35" t="s">
        <v>374</v>
      </c>
      <c r="F1481" s="45">
        <v>2</v>
      </c>
      <c r="G1481" s="45">
        <v>0.08</v>
      </c>
      <c r="H1481" s="45">
        <v>0.37</v>
      </c>
      <c r="I1481" s="45">
        <v>25.6</v>
      </c>
      <c r="J1481" s="45">
        <v>54.7</v>
      </c>
    </row>
    <row r="1482" spans="4:10">
      <c r="D1482" s="28">
        <v>41701</v>
      </c>
      <c r="E1482" s="35" t="s">
        <v>375</v>
      </c>
      <c r="F1482" s="45">
        <v>1</v>
      </c>
      <c r="G1482" s="45">
        <v>0.11</v>
      </c>
      <c r="H1482" s="45">
        <v>0.23</v>
      </c>
      <c r="I1482" s="45">
        <v>15.6</v>
      </c>
      <c r="J1482" s="45">
        <v>66.5</v>
      </c>
    </row>
    <row r="1483" spans="4:10">
      <c r="D1483" s="28">
        <v>41701</v>
      </c>
      <c r="E1483" s="35" t="s">
        <v>376</v>
      </c>
      <c r="F1483" s="45">
        <v>0.3</v>
      </c>
      <c r="G1483" s="45">
        <v>0.16</v>
      </c>
      <c r="H1483" s="45">
        <v>7.0000000000000007E-2</v>
      </c>
      <c r="I1483" s="45">
        <v>4.7</v>
      </c>
      <c r="J1483" s="45">
        <v>76.8</v>
      </c>
    </row>
    <row r="1484" spans="4:10">
      <c r="D1484" s="28">
        <v>41701</v>
      </c>
      <c r="E1484" s="35" t="s">
        <v>377</v>
      </c>
      <c r="F1484" s="45">
        <v>0.3</v>
      </c>
      <c r="G1484" s="45">
        <v>0</v>
      </c>
      <c r="H1484" s="45">
        <v>0</v>
      </c>
      <c r="I1484" s="45">
        <v>0</v>
      </c>
      <c r="J1484" s="45">
        <v>0</v>
      </c>
    </row>
    <row r="1485" spans="4:10">
      <c r="D1485" s="28">
        <v>41701</v>
      </c>
      <c r="E1485" s="35" t="s">
        <v>378</v>
      </c>
      <c r="F1485" s="45">
        <v>0.2</v>
      </c>
      <c r="G1485" s="45">
        <v>0</v>
      </c>
      <c r="H1485" s="45">
        <v>0</v>
      </c>
      <c r="I1485" s="45">
        <v>0</v>
      </c>
      <c r="J1485" s="45">
        <v>0</v>
      </c>
    </row>
    <row r="1486" spans="4:10">
      <c r="D1486" s="28">
        <v>41701</v>
      </c>
      <c r="E1486" s="35" t="s">
        <v>379</v>
      </c>
      <c r="F1486" s="45">
        <v>0.1</v>
      </c>
      <c r="G1486" s="45">
        <v>0</v>
      </c>
      <c r="H1486" s="45">
        <v>0</v>
      </c>
      <c r="I1486" s="45">
        <v>0</v>
      </c>
      <c r="J1486" s="45">
        <v>0</v>
      </c>
    </row>
    <row r="1487" spans="4:10">
      <c r="D1487" s="28">
        <v>41701</v>
      </c>
      <c r="E1487" s="35" t="s">
        <v>380</v>
      </c>
      <c r="F1487" s="45">
        <v>0.3</v>
      </c>
      <c r="G1487" s="45">
        <v>0</v>
      </c>
      <c r="H1487" s="45">
        <v>0</v>
      </c>
      <c r="I1487" s="45">
        <v>0</v>
      </c>
      <c r="J1487" s="45">
        <v>0</v>
      </c>
    </row>
    <row r="1488" spans="4:10">
      <c r="D1488" s="28">
        <v>41701</v>
      </c>
      <c r="E1488" s="35" t="s">
        <v>381</v>
      </c>
      <c r="F1488" s="45">
        <v>0.8</v>
      </c>
      <c r="G1488" s="45">
        <v>0</v>
      </c>
      <c r="H1488" s="45">
        <v>0</v>
      </c>
      <c r="I1488" s="45">
        <v>0</v>
      </c>
      <c r="J1488" s="45">
        <v>0</v>
      </c>
    </row>
    <row r="1489" spans="4:10">
      <c r="D1489" s="28">
        <v>41701</v>
      </c>
      <c r="E1489" s="35" t="s">
        <v>382</v>
      </c>
      <c r="F1489" s="45">
        <v>1</v>
      </c>
      <c r="G1489" s="45">
        <v>0</v>
      </c>
      <c r="H1489" s="45">
        <v>0</v>
      </c>
      <c r="I1489" s="45">
        <v>0</v>
      </c>
      <c r="J1489" s="45">
        <v>0</v>
      </c>
    </row>
    <row r="1490" spans="4:10">
      <c r="D1490" s="28">
        <v>41701</v>
      </c>
      <c r="E1490" s="35" t="s">
        <v>383</v>
      </c>
      <c r="F1490" s="45">
        <v>0.9</v>
      </c>
      <c r="G1490" s="45">
        <v>0</v>
      </c>
      <c r="H1490" s="45">
        <v>0</v>
      </c>
      <c r="I1490" s="45">
        <v>0</v>
      </c>
      <c r="J1490" s="45">
        <v>0</v>
      </c>
    </row>
    <row r="1491" spans="4:10">
      <c r="D1491" s="28">
        <v>41702</v>
      </c>
      <c r="E1491" s="35" t="s">
        <v>360</v>
      </c>
      <c r="F1491" s="45">
        <v>0.8</v>
      </c>
      <c r="G1491" s="45">
        <v>0</v>
      </c>
      <c r="H1491" s="45">
        <v>0</v>
      </c>
      <c r="I1491" s="45">
        <v>0</v>
      </c>
      <c r="J1491" s="45">
        <v>0</v>
      </c>
    </row>
    <row r="1492" spans="4:10">
      <c r="D1492" s="28">
        <v>41702</v>
      </c>
      <c r="E1492" s="35" t="s">
        <v>361</v>
      </c>
      <c r="F1492" s="45">
        <v>0.7</v>
      </c>
      <c r="G1492" s="45">
        <v>0</v>
      </c>
      <c r="H1492" s="45">
        <v>0</v>
      </c>
      <c r="I1492" s="45">
        <v>0</v>
      </c>
      <c r="J1492" s="45">
        <v>0</v>
      </c>
    </row>
    <row r="1493" spans="4:10">
      <c r="D1493" s="28">
        <v>41702</v>
      </c>
      <c r="E1493" s="35" t="s">
        <v>362</v>
      </c>
      <c r="F1493" s="45">
        <v>0</v>
      </c>
      <c r="G1493" s="45">
        <v>0</v>
      </c>
      <c r="H1493" s="45">
        <v>0</v>
      </c>
      <c r="I1493" s="45">
        <v>0</v>
      </c>
      <c r="J1493" s="45">
        <v>0</v>
      </c>
    </row>
    <row r="1494" spans="4:10">
      <c r="D1494" s="28">
        <v>41702</v>
      </c>
      <c r="E1494" s="35" t="s">
        <v>363</v>
      </c>
      <c r="F1494" s="45">
        <v>-0.5</v>
      </c>
      <c r="G1494" s="45">
        <v>0</v>
      </c>
      <c r="H1494" s="45">
        <v>0</v>
      </c>
      <c r="I1494" s="45">
        <v>0</v>
      </c>
      <c r="J1494" s="45">
        <v>0</v>
      </c>
    </row>
    <row r="1495" spans="4:10">
      <c r="D1495" s="28">
        <v>41702</v>
      </c>
      <c r="E1495" s="35" t="s">
        <v>364</v>
      </c>
      <c r="F1495" s="45">
        <v>-0.5</v>
      </c>
      <c r="G1495" s="45">
        <v>0</v>
      </c>
      <c r="H1495" s="45">
        <v>0</v>
      </c>
      <c r="I1495" s="45">
        <v>0</v>
      </c>
      <c r="J1495" s="45">
        <v>0</v>
      </c>
    </row>
    <row r="1496" spans="4:10">
      <c r="D1496" s="28">
        <v>41702</v>
      </c>
      <c r="E1496" s="35" t="s">
        <v>365</v>
      </c>
      <c r="F1496" s="45">
        <v>-0.6</v>
      </c>
      <c r="G1496" s="45">
        <v>0</v>
      </c>
      <c r="H1496" s="45">
        <v>0.01</v>
      </c>
      <c r="I1496" s="45">
        <v>0</v>
      </c>
      <c r="J1496" s="45">
        <v>0</v>
      </c>
    </row>
    <row r="1497" spans="4:10">
      <c r="D1497" s="28">
        <v>41702</v>
      </c>
      <c r="E1497" s="35" t="s">
        <v>366</v>
      </c>
      <c r="F1497" s="45">
        <v>-0.2</v>
      </c>
      <c r="G1497" s="45">
        <v>0.1</v>
      </c>
      <c r="H1497" s="45">
        <v>0.12</v>
      </c>
      <c r="I1497" s="45">
        <v>9.1999999999999993</v>
      </c>
      <c r="J1497" s="45">
        <v>-73.3</v>
      </c>
    </row>
    <row r="1498" spans="4:10">
      <c r="D1498" s="28">
        <v>41702</v>
      </c>
      <c r="E1498" s="35" t="s">
        <v>367</v>
      </c>
      <c r="F1498" s="45">
        <v>3.8</v>
      </c>
      <c r="G1498" s="45">
        <v>0.66</v>
      </c>
      <c r="H1498" s="45">
        <v>0.44</v>
      </c>
      <c r="I1498" s="45">
        <v>19.8</v>
      </c>
      <c r="J1498" s="45">
        <v>-62.5</v>
      </c>
    </row>
    <row r="1499" spans="4:10">
      <c r="D1499" s="28">
        <v>41702</v>
      </c>
      <c r="E1499" s="35" t="s">
        <v>368</v>
      </c>
      <c r="F1499" s="45">
        <v>4.3</v>
      </c>
      <c r="G1499" s="45">
        <v>0.13</v>
      </c>
      <c r="H1499" s="45">
        <v>0.48</v>
      </c>
      <c r="I1499" s="45">
        <v>29.4</v>
      </c>
      <c r="J1499" s="45">
        <v>-49.9</v>
      </c>
    </row>
    <row r="1500" spans="4:10">
      <c r="D1500" s="28">
        <v>41702</v>
      </c>
      <c r="E1500" s="35" t="s">
        <v>369</v>
      </c>
      <c r="F1500" s="45">
        <v>4</v>
      </c>
      <c r="G1500" s="45">
        <v>0.03</v>
      </c>
      <c r="H1500" s="45">
        <v>0.44</v>
      </c>
      <c r="I1500" s="45">
        <v>37.1</v>
      </c>
      <c r="J1500" s="45">
        <v>-34.6</v>
      </c>
    </row>
    <row r="1501" spans="4:10">
      <c r="D1501" s="28">
        <v>41702</v>
      </c>
      <c r="E1501" s="35" t="s">
        <v>370</v>
      </c>
      <c r="F1501" s="45">
        <v>3.9</v>
      </c>
      <c r="G1501" s="45">
        <v>0.06</v>
      </c>
      <c r="H1501" s="45">
        <v>0.47</v>
      </c>
      <c r="I1501" s="45">
        <v>42</v>
      </c>
      <c r="J1501" s="45">
        <v>-16.3</v>
      </c>
    </row>
    <row r="1502" spans="4:10">
      <c r="D1502" s="28">
        <v>41702</v>
      </c>
      <c r="E1502" s="35" t="s">
        <v>371</v>
      </c>
      <c r="F1502" s="45">
        <v>4.0999999999999996</v>
      </c>
      <c r="G1502" s="45">
        <v>0.02</v>
      </c>
      <c r="H1502" s="45">
        <v>0.51</v>
      </c>
      <c r="I1502" s="45">
        <v>43.3</v>
      </c>
      <c r="J1502" s="45">
        <v>3.9</v>
      </c>
    </row>
    <row r="1503" spans="4:10">
      <c r="D1503" s="28">
        <v>41702</v>
      </c>
      <c r="E1503" s="35" t="s">
        <v>372</v>
      </c>
      <c r="F1503" s="45">
        <v>4.4000000000000004</v>
      </c>
      <c r="G1503" s="45">
        <v>0.04</v>
      </c>
      <c r="H1503" s="45">
        <v>0.46</v>
      </c>
      <c r="I1503" s="45">
        <v>40.5</v>
      </c>
      <c r="J1503" s="45">
        <v>23.7</v>
      </c>
    </row>
    <row r="1504" spans="4:10">
      <c r="D1504" s="28">
        <v>41702</v>
      </c>
      <c r="E1504" s="35" t="s">
        <v>373</v>
      </c>
      <c r="F1504" s="45">
        <v>3.9</v>
      </c>
      <c r="G1504" s="45">
        <v>0.05</v>
      </c>
      <c r="H1504" s="45">
        <v>0.4</v>
      </c>
      <c r="I1504" s="45">
        <v>34.4</v>
      </c>
      <c r="J1504" s="45">
        <v>40.799999999999997</v>
      </c>
    </row>
    <row r="1505" spans="4:10">
      <c r="D1505" s="28">
        <v>41702</v>
      </c>
      <c r="E1505" s="35" t="s">
        <v>374</v>
      </c>
      <c r="F1505" s="45">
        <v>5.6</v>
      </c>
      <c r="G1505" s="45">
        <v>7.0000000000000007E-2</v>
      </c>
      <c r="H1505" s="45">
        <v>0.36</v>
      </c>
      <c r="I1505" s="45">
        <v>25.9</v>
      </c>
      <c r="J1505" s="45">
        <v>55</v>
      </c>
    </row>
    <row r="1506" spans="4:10">
      <c r="D1506" s="28">
        <v>41702</v>
      </c>
      <c r="E1506" s="35" t="s">
        <v>375</v>
      </c>
      <c r="F1506" s="45">
        <v>6.4</v>
      </c>
      <c r="G1506" s="45">
        <v>7.0000000000000007E-2</v>
      </c>
      <c r="H1506" s="45">
        <v>0.19</v>
      </c>
      <c r="I1506" s="45">
        <v>15.8</v>
      </c>
      <c r="J1506" s="45">
        <v>66.8</v>
      </c>
    </row>
    <row r="1507" spans="4:10">
      <c r="D1507" s="28">
        <v>41702</v>
      </c>
      <c r="E1507" s="35" t="s">
        <v>376</v>
      </c>
      <c r="F1507" s="45">
        <v>6</v>
      </c>
      <c r="G1507" s="45">
        <v>0.09</v>
      </c>
      <c r="H1507" s="45">
        <v>0.06</v>
      </c>
      <c r="I1507" s="45">
        <v>4.9000000000000004</v>
      </c>
      <c r="J1507" s="45">
        <v>77.2</v>
      </c>
    </row>
    <row r="1508" spans="4:10">
      <c r="D1508" s="28">
        <v>41702</v>
      </c>
      <c r="E1508" s="35" t="s">
        <v>377</v>
      </c>
      <c r="F1508" s="45">
        <v>5.8</v>
      </c>
      <c r="G1508" s="45">
        <v>0</v>
      </c>
      <c r="H1508" s="45">
        <v>0</v>
      </c>
      <c r="I1508" s="45">
        <v>0</v>
      </c>
      <c r="J1508" s="45">
        <v>0</v>
      </c>
    </row>
    <row r="1509" spans="4:10">
      <c r="D1509" s="28">
        <v>41702</v>
      </c>
      <c r="E1509" s="35" t="s">
        <v>378</v>
      </c>
      <c r="F1509" s="45">
        <v>5.8</v>
      </c>
      <c r="G1509" s="45">
        <v>0</v>
      </c>
      <c r="H1509" s="45">
        <v>0</v>
      </c>
      <c r="I1509" s="45">
        <v>0</v>
      </c>
      <c r="J1509" s="45">
        <v>0</v>
      </c>
    </row>
    <row r="1510" spans="4:10">
      <c r="D1510" s="28">
        <v>41702</v>
      </c>
      <c r="E1510" s="35" t="s">
        <v>379</v>
      </c>
      <c r="F1510" s="45">
        <v>5.4</v>
      </c>
      <c r="G1510" s="45">
        <v>0</v>
      </c>
      <c r="H1510" s="45">
        <v>0</v>
      </c>
      <c r="I1510" s="45">
        <v>0</v>
      </c>
      <c r="J1510" s="45">
        <v>0</v>
      </c>
    </row>
    <row r="1511" spans="4:10">
      <c r="D1511" s="28">
        <v>41702</v>
      </c>
      <c r="E1511" s="35" t="s">
        <v>380</v>
      </c>
      <c r="F1511" s="45">
        <v>5.5</v>
      </c>
      <c r="G1511" s="45">
        <v>0</v>
      </c>
      <c r="H1511" s="45">
        <v>0</v>
      </c>
      <c r="I1511" s="45">
        <v>0</v>
      </c>
      <c r="J1511" s="45">
        <v>0</v>
      </c>
    </row>
    <row r="1512" spans="4:10">
      <c r="D1512" s="28">
        <v>41702</v>
      </c>
      <c r="E1512" s="35" t="s">
        <v>381</v>
      </c>
      <c r="F1512" s="45">
        <v>4.0999999999999996</v>
      </c>
      <c r="G1512" s="45">
        <v>0</v>
      </c>
      <c r="H1512" s="45">
        <v>0</v>
      </c>
      <c r="I1512" s="45">
        <v>0</v>
      </c>
      <c r="J1512" s="45">
        <v>0</v>
      </c>
    </row>
    <row r="1513" spans="4:10">
      <c r="D1513" s="28">
        <v>41702</v>
      </c>
      <c r="E1513" s="35" t="s">
        <v>382</v>
      </c>
      <c r="F1513" s="45">
        <v>5.2</v>
      </c>
      <c r="G1513" s="45">
        <v>0</v>
      </c>
      <c r="H1513" s="45">
        <v>0</v>
      </c>
      <c r="I1513" s="45">
        <v>0</v>
      </c>
      <c r="J1513" s="45">
        <v>0</v>
      </c>
    </row>
    <row r="1514" spans="4:10">
      <c r="D1514" s="28">
        <v>41702</v>
      </c>
      <c r="E1514" s="35" t="s">
        <v>383</v>
      </c>
      <c r="F1514" s="45">
        <v>2.9</v>
      </c>
      <c r="G1514" s="45">
        <v>0</v>
      </c>
      <c r="H1514" s="45">
        <v>0</v>
      </c>
      <c r="I1514" s="45">
        <v>0</v>
      </c>
      <c r="J1514" s="45">
        <v>0</v>
      </c>
    </row>
    <row r="1515" spans="4:10">
      <c r="D1515" s="28">
        <v>41703</v>
      </c>
      <c r="E1515" s="35" t="s">
        <v>360</v>
      </c>
      <c r="F1515" s="45">
        <v>3.4</v>
      </c>
      <c r="G1515" s="45">
        <v>0</v>
      </c>
      <c r="H1515" s="45">
        <v>0</v>
      </c>
      <c r="I1515" s="45">
        <v>0</v>
      </c>
      <c r="J1515" s="45">
        <v>0</v>
      </c>
    </row>
    <row r="1516" spans="4:10">
      <c r="D1516" s="28">
        <v>41703</v>
      </c>
      <c r="E1516" s="35" t="s">
        <v>361</v>
      </c>
      <c r="F1516" s="45">
        <v>2.6</v>
      </c>
      <c r="G1516" s="45">
        <v>0</v>
      </c>
      <c r="H1516" s="45">
        <v>0</v>
      </c>
      <c r="I1516" s="45">
        <v>0</v>
      </c>
      <c r="J1516" s="45">
        <v>0</v>
      </c>
    </row>
    <row r="1517" spans="4:10">
      <c r="D1517" s="28">
        <v>41703</v>
      </c>
      <c r="E1517" s="35" t="s">
        <v>362</v>
      </c>
      <c r="F1517" s="45">
        <v>1.9</v>
      </c>
      <c r="G1517" s="45">
        <v>0</v>
      </c>
      <c r="H1517" s="45">
        <v>0</v>
      </c>
      <c r="I1517" s="45">
        <v>0</v>
      </c>
      <c r="J1517" s="45">
        <v>0</v>
      </c>
    </row>
    <row r="1518" spans="4:10">
      <c r="D1518" s="28">
        <v>41703</v>
      </c>
      <c r="E1518" s="35" t="s">
        <v>363</v>
      </c>
      <c r="F1518" s="45">
        <v>1.7</v>
      </c>
      <c r="G1518" s="45">
        <v>0</v>
      </c>
      <c r="H1518" s="45">
        <v>0</v>
      </c>
      <c r="I1518" s="45">
        <v>0</v>
      </c>
      <c r="J1518" s="45">
        <v>0</v>
      </c>
    </row>
    <row r="1519" spans="4:10">
      <c r="D1519" s="28">
        <v>41703</v>
      </c>
      <c r="E1519" s="35" t="s">
        <v>364</v>
      </c>
      <c r="F1519" s="45">
        <v>1.3</v>
      </c>
      <c r="G1519" s="45">
        <v>0</v>
      </c>
      <c r="H1519" s="45">
        <v>0</v>
      </c>
      <c r="I1519" s="45">
        <v>0</v>
      </c>
      <c r="J1519" s="45">
        <v>0</v>
      </c>
    </row>
    <row r="1520" spans="4:10">
      <c r="D1520" s="28">
        <v>41703</v>
      </c>
      <c r="E1520" s="35" t="s">
        <v>365</v>
      </c>
      <c r="F1520" s="45">
        <v>1.2</v>
      </c>
      <c r="G1520" s="45">
        <v>0</v>
      </c>
      <c r="H1520" s="45">
        <v>0.01</v>
      </c>
      <c r="I1520" s="45">
        <v>0</v>
      </c>
      <c r="J1520" s="45">
        <v>0</v>
      </c>
    </row>
    <row r="1521" spans="4:10">
      <c r="D1521" s="28">
        <v>41703</v>
      </c>
      <c r="E1521" s="35" t="s">
        <v>366</v>
      </c>
      <c r="F1521" s="45">
        <v>1</v>
      </c>
      <c r="G1521" s="45">
        <v>7.0000000000000007E-2</v>
      </c>
      <c r="H1521" s="45">
        <v>0.11</v>
      </c>
      <c r="I1521" s="45">
        <v>9.5</v>
      </c>
      <c r="J1521" s="45">
        <v>-73.599999999999994</v>
      </c>
    </row>
    <row r="1522" spans="4:10">
      <c r="D1522" s="28">
        <v>41703</v>
      </c>
      <c r="E1522" s="35" t="s">
        <v>367</v>
      </c>
      <c r="F1522" s="45">
        <v>3.6</v>
      </c>
      <c r="G1522" s="45">
        <v>0.05</v>
      </c>
      <c r="H1522" s="45">
        <v>0.22</v>
      </c>
      <c r="I1522" s="45">
        <v>20.2</v>
      </c>
      <c r="J1522" s="45">
        <v>-62.7</v>
      </c>
    </row>
    <row r="1523" spans="4:10">
      <c r="D1523" s="28">
        <v>41703</v>
      </c>
      <c r="E1523" s="35" t="s">
        <v>368</v>
      </c>
      <c r="F1523" s="45">
        <v>5.4</v>
      </c>
      <c r="G1523" s="45">
        <v>0.03</v>
      </c>
      <c r="H1523" s="45">
        <v>0.32</v>
      </c>
      <c r="I1523" s="45">
        <v>29.7</v>
      </c>
      <c r="J1523" s="45">
        <v>-50.1</v>
      </c>
    </row>
    <row r="1524" spans="4:10">
      <c r="D1524" s="28">
        <v>41703</v>
      </c>
      <c r="E1524" s="35" t="s">
        <v>369</v>
      </c>
      <c r="F1524" s="45">
        <v>6.3</v>
      </c>
      <c r="G1524" s="45">
        <v>0.01</v>
      </c>
      <c r="H1524" s="45">
        <v>0.4</v>
      </c>
      <c r="I1524" s="45">
        <v>37.5</v>
      </c>
      <c r="J1524" s="45">
        <v>-34.700000000000003</v>
      </c>
    </row>
    <row r="1525" spans="4:10">
      <c r="D1525" s="28">
        <v>41703</v>
      </c>
      <c r="E1525" s="35" t="s">
        <v>370</v>
      </c>
      <c r="F1525" s="45">
        <v>6.8</v>
      </c>
      <c r="G1525" s="45">
        <v>0.02</v>
      </c>
      <c r="H1525" s="45">
        <v>0.45</v>
      </c>
      <c r="I1525" s="45">
        <v>42.4</v>
      </c>
      <c r="J1525" s="45">
        <v>-16.3</v>
      </c>
    </row>
    <row r="1526" spans="4:10">
      <c r="D1526" s="28">
        <v>41703</v>
      </c>
      <c r="E1526" s="35" t="s">
        <v>371</v>
      </c>
      <c r="F1526" s="45">
        <v>4.4000000000000004</v>
      </c>
      <c r="G1526" s="45">
        <v>0</v>
      </c>
      <c r="H1526" s="45">
        <v>0.39</v>
      </c>
      <c r="I1526" s="45">
        <v>43.7</v>
      </c>
      <c r="J1526" s="45">
        <v>4</v>
      </c>
    </row>
    <row r="1527" spans="4:10">
      <c r="D1527" s="28">
        <v>41703</v>
      </c>
      <c r="E1527" s="35" t="s">
        <v>372</v>
      </c>
      <c r="F1527" s="45">
        <v>4.2</v>
      </c>
      <c r="G1527" s="45">
        <v>0.03</v>
      </c>
      <c r="H1527" s="45">
        <v>0.27</v>
      </c>
      <c r="I1527" s="45">
        <v>40.9</v>
      </c>
      <c r="J1527" s="45">
        <v>23.9</v>
      </c>
    </row>
    <row r="1528" spans="4:10">
      <c r="D1528" s="28">
        <v>41703</v>
      </c>
      <c r="E1528" s="35" t="s">
        <v>373</v>
      </c>
      <c r="F1528" s="45">
        <v>4.0999999999999996</v>
      </c>
      <c r="G1528" s="45">
        <v>0.03</v>
      </c>
      <c r="H1528" s="45">
        <v>0.3</v>
      </c>
      <c r="I1528" s="45">
        <v>34.700000000000003</v>
      </c>
      <c r="J1528" s="45">
        <v>41.1</v>
      </c>
    </row>
    <row r="1529" spans="4:10">
      <c r="D1529" s="28">
        <v>41703</v>
      </c>
      <c r="E1529" s="35" t="s">
        <v>374</v>
      </c>
      <c r="F1529" s="45">
        <v>3.6</v>
      </c>
      <c r="G1529" s="45">
        <v>0.01</v>
      </c>
      <c r="H1529" s="45">
        <v>0.24</v>
      </c>
      <c r="I1529" s="45">
        <v>26.1</v>
      </c>
      <c r="J1529" s="45">
        <v>55.3</v>
      </c>
    </row>
    <row r="1530" spans="4:10">
      <c r="D1530" s="28">
        <v>41703</v>
      </c>
      <c r="E1530" s="35" t="s">
        <v>375</v>
      </c>
      <c r="F1530" s="45">
        <v>2.9</v>
      </c>
      <c r="G1530" s="45">
        <v>0.03</v>
      </c>
      <c r="H1530" s="45">
        <v>0.14000000000000001</v>
      </c>
      <c r="I1530" s="45">
        <v>16.100000000000001</v>
      </c>
      <c r="J1530" s="45">
        <v>67.099999999999994</v>
      </c>
    </row>
    <row r="1531" spans="4:10">
      <c r="D1531" s="28">
        <v>41703</v>
      </c>
      <c r="E1531" s="35" t="s">
        <v>376</v>
      </c>
      <c r="F1531" s="45">
        <v>2.8</v>
      </c>
      <c r="G1531" s="45">
        <v>0.05</v>
      </c>
      <c r="H1531" s="45">
        <v>0.06</v>
      </c>
      <c r="I1531" s="45">
        <v>5.2</v>
      </c>
      <c r="J1531" s="45">
        <v>77.5</v>
      </c>
    </row>
    <row r="1532" spans="4:10">
      <c r="D1532" s="28">
        <v>41703</v>
      </c>
      <c r="E1532" s="35" t="s">
        <v>377</v>
      </c>
      <c r="F1532" s="45">
        <v>2.2999999999999998</v>
      </c>
      <c r="G1532" s="45">
        <v>0</v>
      </c>
      <c r="H1532" s="45">
        <v>0</v>
      </c>
      <c r="I1532" s="45">
        <v>0</v>
      </c>
      <c r="J1532" s="45">
        <v>0</v>
      </c>
    </row>
    <row r="1533" spans="4:10">
      <c r="D1533" s="28">
        <v>41703</v>
      </c>
      <c r="E1533" s="35" t="s">
        <v>378</v>
      </c>
      <c r="F1533" s="45">
        <v>3</v>
      </c>
      <c r="G1533" s="45">
        <v>0</v>
      </c>
      <c r="H1533" s="45">
        <v>0</v>
      </c>
      <c r="I1533" s="45">
        <v>0</v>
      </c>
      <c r="J1533" s="45">
        <v>0</v>
      </c>
    </row>
    <row r="1534" spans="4:10">
      <c r="D1534" s="28">
        <v>41703</v>
      </c>
      <c r="E1534" s="35" t="s">
        <v>379</v>
      </c>
      <c r="F1534" s="45">
        <v>2.7</v>
      </c>
      <c r="G1534" s="45">
        <v>0</v>
      </c>
      <c r="H1534" s="45">
        <v>0</v>
      </c>
      <c r="I1534" s="45">
        <v>0</v>
      </c>
      <c r="J1534" s="45">
        <v>0</v>
      </c>
    </row>
    <row r="1535" spans="4:10">
      <c r="D1535" s="28">
        <v>41703</v>
      </c>
      <c r="E1535" s="35" t="s">
        <v>380</v>
      </c>
      <c r="F1535" s="45">
        <v>3.6</v>
      </c>
      <c r="G1535" s="45">
        <v>0</v>
      </c>
      <c r="H1535" s="45">
        <v>0</v>
      </c>
      <c r="I1535" s="45">
        <v>0</v>
      </c>
      <c r="J1535" s="45">
        <v>0</v>
      </c>
    </row>
    <row r="1536" spans="4:10">
      <c r="D1536" s="28">
        <v>41703</v>
      </c>
      <c r="E1536" s="35" t="s">
        <v>381</v>
      </c>
      <c r="F1536" s="45">
        <v>3.9</v>
      </c>
      <c r="G1536" s="45">
        <v>0</v>
      </c>
      <c r="H1536" s="45">
        <v>0</v>
      </c>
      <c r="I1536" s="45">
        <v>0</v>
      </c>
      <c r="J1536" s="45">
        <v>0</v>
      </c>
    </row>
    <row r="1537" spans="4:10">
      <c r="D1537" s="28">
        <v>41703</v>
      </c>
      <c r="E1537" s="35" t="s">
        <v>382</v>
      </c>
      <c r="F1537" s="45">
        <v>3.2</v>
      </c>
      <c r="G1537" s="45">
        <v>0</v>
      </c>
      <c r="H1537" s="45">
        <v>0</v>
      </c>
      <c r="I1537" s="45">
        <v>0</v>
      </c>
      <c r="J1537" s="45">
        <v>0</v>
      </c>
    </row>
    <row r="1538" spans="4:10">
      <c r="D1538" s="28">
        <v>41703</v>
      </c>
      <c r="E1538" s="35" t="s">
        <v>383</v>
      </c>
      <c r="F1538" s="45">
        <v>2.4</v>
      </c>
      <c r="G1538" s="45">
        <v>0</v>
      </c>
      <c r="H1538" s="45">
        <v>0</v>
      </c>
      <c r="I1538" s="45">
        <v>0</v>
      </c>
      <c r="J1538" s="45">
        <v>0</v>
      </c>
    </row>
    <row r="1539" spans="4:10">
      <c r="D1539" s="28">
        <v>41704</v>
      </c>
      <c r="E1539" s="35" t="s">
        <v>360</v>
      </c>
      <c r="F1539" s="45">
        <v>2.4</v>
      </c>
      <c r="G1539" s="45">
        <v>0</v>
      </c>
      <c r="H1539" s="45">
        <v>0</v>
      </c>
      <c r="I1539" s="45">
        <v>0</v>
      </c>
      <c r="J1539" s="45">
        <v>0</v>
      </c>
    </row>
    <row r="1540" spans="4:10">
      <c r="D1540" s="28">
        <v>41704</v>
      </c>
      <c r="E1540" s="35" t="s">
        <v>361</v>
      </c>
      <c r="F1540" s="45">
        <v>1.9</v>
      </c>
      <c r="G1540" s="45">
        <v>0</v>
      </c>
      <c r="H1540" s="45">
        <v>0</v>
      </c>
      <c r="I1540" s="45">
        <v>0</v>
      </c>
      <c r="J1540" s="45">
        <v>0</v>
      </c>
    </row>
    <row r="1541" spans="4:10">
      <c r="D1541" s="28">
        <v>41704</v>
      </c>
      <c r="E1541" s="35" t="s">
        <v>362</v>
      </c>
      <c r="F1541" s="45">
        <v>1.7</v>
      </c>
      <c r="G1541" s="45">
        <v>0</v>
      </c>
      <c r="H1541" s="45">
        <v>0</v>
      </c>
      <c r="I1541" s="45">
        <v>0</v>
      </c>
      <c r="J1541" s="45">
        <v>0</v>
      </c>
    </row>
    <row r="1542" spans="4:10">
      <c r="D1542" s="28">
        <v>41704</v>
      </c>
      <c r="E1542" s="35" t="s">
        <v>363</v>
      </c>
      <c r="F1542" s="45">
        <v>1.1000000000000001</v>
      </c>
      <c r="G1542" s="45">
        <v>0</v>
      </c>
      <c r="H1542" s="45">
        <v>0</v>
      </c>
      <c r="I1542" s="45">
        <v>0</v>
      </c>
      <c r="J1542" s="45">
        <v>0</v>
      </c>
    </row>
    <row r="1543" spans="4:10">
      <c r="D1543" s="28">
        <v>41704</v>
      </c>
      <c r="E1543" s="35" t="s">
        <v>364</v>
      </c>
      <c r="F1543" s="45">
        <v>0.5</v>
      </c>
      <c r="G1543" s="45">
        <v>0</v>
      </c>
      <c r="H1543" s="45">
        <v>0</v>
      </c>
      <c r="I1543" s="45">
        <v>0</v>
      </c>
      <c r="J1543" s="45">
        <v>0</v>
      </c>
    </row>
    <row r="1544" spans="4:10">
      <c r="D1544" s="28">
        <v>41704</v>
      </c>
      <c r="E1544" s="35" t="s">
        <v>365</v>
      </c>
      <c r="F1544" s="45">
        <v>0</v>
      </c>
      <c r="G1544" s="45">
        <v>0</v>
      </c>
      <c r="H1544" s="45">
        <v>0.01</v>
      </c>
      <c r="I1544" s="45">
        <v>0</v>
      </c>
      <c r="J1544" s="45">
        <v>0</v>
      </c>
    </row>
    <row r="1545" spans="4:10">
      <c r="D1545" s="28">
        <v>41704</v>
      </c>
      <c r="E1545" s="35" t="s">
        <v>366</v>
      </c>
      <c r="F1545" s="45">
        <v>-0.3</v>
      </c>
      <c r="G1545" s="45">
        <v>0.1</v>
      </c>
      <c r="H1545" s="45">
        <v>0.13</v>
      </c>
      <c r="I1545" s="45">
        <v>9.8000000000000007</v>
      </c>
      <c r="J1545" s="45">
        <v>-73.8</v>
      </c>
    </row>
    <row r="1546" spans="4:10">
      <c r="D1546" s="28">
        <v>41704</v>
      </c>
      <c r="E1546" s="35" t="s">
        <v>367</v>
      </c>
      <c r="F1546" s="45">
        <v>-1.1000000000000001</v>
      </c>
      <c r="G1546" s="45">
        <v>0.39</v>
      </c>
      <c r="H1546" s="45">
        <v>0.42</v>
      </c>
      <c r="I1546" s="45">
        <v>20.5</v>
      </c>
      <c r="J1546" s="45">
        <v>-63</v>
      </c>
    </row>
    <row r="1547" spans="4:10">
      <c r="D1547" s="28">
        <v>41704</v>
      </c>
      <c r="E1547" s="35" t="s">
        <v>368</v>
      </c>
      <c r="F1547" s="45">
        <v>-1.1000000000000001</v>
      </c>
      <c r="G1547" s="45">
        <v>0.65</v>
      </c>
      <c r="H1547" s="45">
        <v>0.69</v>
      </c>
      <c r="I1547" s="45">
        <v>30.1</v>
      </c>
      <c r="J1547" s="45">
        <v>-50.3</v>
      </c>
    </row>
    <row r="1548" spans="4:10">
      <c r="D1548" s="28">
        <v>41704</v>
      </c>
      <c r="E1548" s="35" t="s">
        <v>369</v>
      </c>
      <c r="F1548" s="45">
        <v>-1</v>
      </c>
      <c r="G1548" s="45">
        <v>0.62</v>
      </c>
      <c r="H1548" s="45">
        <v>0.89</v>
      </c>
      <c r="I1548" s="45">
        <v>37.799999999999997</v>
      </c>
      <c r="J1548" s="45">
        <v>-34.9</v>
      </c>
    </row>
    <row r="1549" spans="4:10">
      <c r="D1549" s="28">
        <v>41704</v>
      </c>
      <c r="E1549" s="35" t="s">
        <v>370</v>
      </c>
      <c r="F1549" s="45">
        <v>-1.2</v>
      </c>
      <c r="G1549" s="45">
        <v>0.63</v>
      </c>
      <c r="H1549" s="45">
        <v>1.01</v>
      </c>
      <c r="I1549" s="45">
        <v>42.8</v>
      </c>
      <c r="J1549" s="45">
        <v>-16.399999999999999</v>
      </c>
    </row>
    <row r="1550" spans="4:10">
      <c r="D1550" s="28">
        <v>41704</v>
      </c>
      <c r="E1550" s="35" t="s">
        <v>371</v>
      </c>
      <c r="F1550" s="45">
        <v>-0.2</v>
      </c>
      <c r="G1550" s="45">
        <v>7.0000000000000007E-2</v>
      </c>
      <c r="H1550" s="45">
        <v>0.56000000000000005</v>
      </c>
      <c r="I1550" s="45">
        <v>44</v>
      </c>
      <c r="J1550" s="45">
        <v>4.0999999999999996</v>
      </c>
    </row>
    <row r="1551" spans="4:10">
      <c r="D1551" s="28">
        <v>41704</v>
      </c>
      <c r="E1551" s="35" t="s">
        <v>372</v>
      </c>
      <c r="F1551" s="45">
        <v>-0.8</v>
      </c>
      <c r="G1551" s="45">
        <v>0.1</v>
      </c>
      <c r="H1551" s="45">
        <v>0.66</v>
      </c>
      <c r="I1551" s="45">
        <v>41.2</v>
      </c>
      <c r="J1551" s="45">
        <v>24.1</v>
      </c>
    </row>
    <row r="1552" spans="4:10">
      <c r="D1552" s="28">
        <v>41704</v>
      </c>
      <c r="E1552" s="35" t="s">
        <v>373</v>
      </c>
      <c r="F1552" s="45">
        <v>-0.8</v>
      </c>
      <c r="G1552" s="45">
        <v>0.25</v>
      </c>
      <c r="H1552" s="45">
        <v>0.7</v>
      </c>
      <c r="I1552" s="45">
        <v>35</v>
      </c>
      <c r="J1552" s="45">
        <v>41.4</v>
      </c>
    </row>
    <row r="1553" spans="4:10">
      <c r="D1553" s="28">
        <v>41704</v>
      </c>
      <c r="E1553" s="35" t="s">
        <v>374</v>
      </c>
      <c r="F1553" s="45">
        <v>-0.7</v>
      </c>
      <c r="G1553" s="45">
        <v>0.71</v>
      </c>
      <c r="H1553" s="45">
        <v>0.6</v>
      </c>
      <c r="I1553" s="45">
        <v>26.4</v>
      </c>
      <c r="J1553" s="45">
        <v>55.6</v>
      </c>
    </row>
    <row r="1554" spans="4:10">
      <c r="D1554" s="28">
        <v>41704</v>
      </c>
      <c r="E1554" s="35" t="s">
        <v>375</v>
      </c>
      <c r="F1554" s="45">
        <v>-1.3</v>
      </c>
      <c r="G1554" s="45">
        <v>0.09</v>
      </c>
      <c r="H1554" s="45">
        <v>0.23</v>
      </c>
      <c r="I1554" s="45">
        <v>16.3</v>
      </c>
      <c r="J1554" s="45">
        <v>67.5</v>
      </c>
    </row>
    <row r="1555" spans="4:10">
      <c r="D1555" s="28">
        <v>41704</v>
      </c>
      <c r="E1555" s="35" t="s">
        <v>376</v>
      </c>
      <c r="F1555" s="45">
        <v>-1.9</v>
      </c>
      <c r="G1555" s="45">
        <v>0.11</v>
      </c>
      <c r="H1555" s="45">
        <v>7.0000000000000007E-2</v>
      </c>
      <c r="I1555" s="45">
        <v>5.4</v>
      </c>
      <c r="J1555" s="45">
        <v>77.8</v>
      </c>
    </row>
    <row r="1556" spans="4:10">
      <c r="D1556" s="28">
        <v>41704</v>
      </c>
      <c r="E1556" s="35" t="s">
        <v>377</v>
      </c>
      <c r="F1556" s="45">
        <v>-2.9</v>
      </c>
      <c r="G1556" s="45">
        <v>0</v>
      </c>
      <c r="H1556" s="45">
        <v>0</v>
      </c>
      <c r="I1556" s="45">
        <v>0</v>
      </c>
      <c r="J1556" s="45">
        <v>0</v>
      </c>
    </row>
    <row r="1557" spans="4:10">
      <c r="D1557" s="28">
        <v>41704</v>
      </c>
      <c r="E1557" s="35" t="s">
        <v>378</v>
      </c>
      <c r="F1557" s="45">
        <v>-2.8</v>
      </c>
      <c r="G1557" s="45">
        <v>0</v>
      </c>
      <c r="H1557" s="45">
        <v>0</v>
      </c>
      <c r="I1557" s="45">
        <v>0</v>
      </c>
      <c r="J1557" s="45">
        <v>0</v>
      </c>
    </row>
    <row r="1558" spans="4:10">
      <c r="D1558" s="28">
        <v>41704</v>
      </c>
      <c r="E1558" s="35" t="s">
        <v>379</v>
      </c>
      <c r="F1558" s="45">
        <v>-3.6</v>
      </c>
      <c r="G1558" s="45">
        <v>0</v>
      </c>
      <c r="H1558" s="45">
        <v>0</v>
      </c>
      <c r="I1558" s="45">
        <v>0</v>
      </c>
      <c r="J1558" s="45">
        <v>0</v>
      </c>
    </row>
    <row r="1559" spans="4:10">
      <c r="D1559" s="28">
        <v>41704</v>
      </c>
      <c r="E1559" s="35" t="s">
        <v>380</v>
      </c>
      <c r="F1559" s="45">
        <v>-4.3</v>
      </c>
      <c r="G1559" s="45">
        <v>0</v>
      </c>
      <c r="H1559" s="45">
        <v>0</v>
      </c>
      <c r="I1559" s="45">
        <v>0</v>
      </c>
      <c r="J1559" s="45">
        <v>0</v>
      </c>
    </row>
    <row r="1560" spans="4:10">
      <c r="D1560" s="28">
        <v>41704</v>
      </c>
      <c r="E1560" s="35" t="s">
        <v>381</v>
      </c>
      <c r="F1560" s="45">
        <v>-4</v>
      </c>
      <c r="G1560" s="45">
        <v>0</v>
      </c>
      <c r="H1560" s="45">
        <v>0</v>
      </c>
      <c r="I1560" s="45">
        <v>0</v>
      </c>
      <c r="J1560" s="45">
        <v>0</v>
      </c>
    </row>
    <row r="1561" spans="4:10">
      <c r="D1561" s="28">
        <v>41704</v>
      </c>
      <c r="E1561" s="35" t="s">
        <v>382</v>
      </c>
      <c r="F1561" s="45">
        <v>-4.0999999999999996</v>
      </c>
      <c r="G1561" s="45">
        <v>0</v>
      </c>
      <c r="H1561" s="45">
        <v>0</v>
      </c>
      <c r="I1561" s="45">
        <v>0</v>
      </c>
      <c r="J1561" s="45">
        <v>0</v>
      </c>
    </row>
    <row r="1562" spans="4:10">
      <c r="D1562" s="28">
        <v>41704</v>
      </c>
      <c r="E1562" s="35" t="s">
        <v>383</v>
      </c>
      <c r="F1562" s="45">
        <v>-4.7</v>
      </c>
      <c r="G1562" s="45">
        <v>0</v>
      </c>
      <c r="H1562" s="45">
        <v>0</v>
      </c>
      <c r="I1562" s="45">
        <v>0</v>
      </c>
      <c r="J1562" s="45">
        <v>0</v>
      </c>
    </row>
    <row r="1563" spans="4:10">
      <c r="D1563" s="28">
        <v>41705</v>
      </c>
      <c r="E1563" s="35" t="s">
        <v>360</v>
      </c>
      <c r="F1563" s="45">
        <v>-4.3</v>
      </c>
      <c r="G1563" s="45">
        <v>0</v>
      </c>
      <c r="H1563" s="45">
        <v>0</v>
      </c>
      <c r="I1563" s="45">
        <v>0</v>
      </c>
      <c r="J1563" s="45">
        <v>0</v>
      </c>
    </row>
    <row r="1564" spans="4:10">
      <c r="D1564" s="28">
        <v>41705</v>
      </c>
      <c r="E1564" s="35" t="s">
        <v>361</v>
      </c>
      <c r="F1564" s="45">
        <v>-4.5</v>
      </c>
      <c r="G1564" s="45">
        <v>0</v>
      </c>
      <c r="H1564" s="45">
        <v>0</v>
      </c>
      <c r="I1564" s="45">
        <v>0</v>
      </c>
      <c r="J1564" s="45">
        <v>0</v>
      </c>
    </row>
    <row r="1565" spans="4:10">
      <c r="D1565" s="28">
        <v>41705</v>
      </c>
      <c r="E1565" s="35" t="s">
        <v>362</v>
      </c>
      <c r="F1565" s="45">
        <v>-4.7</v>
      </c>
      <c r="G1565" s="45">
        <v>0</v>
      </c>
      <c r="H1565" s="45">
        <v>0</v>
      </c>
      <c r="I1565" s="45">
        <v>0</v>
      </c>
      <c r="J1565" s="45">
        <v>0</v>
      </c>
    </row>
    <row r="1566" spans="4:10">
      <c r="D1566" s="28">
        <v>41705</v>
      </c>
      <c r="E1566" s="35" t="s">
        <v>363</v>
      </c>
      <c r="F1566" s="45">
        <v>-5.3</v>
      </c>
      <c r="G1566" s="45">
        <v>0</v>
      </c>
      <c r="H1566" s="45">
        <v>0</v>
      </c>
      <c r="I1566" s="45">
        <v>0</v>
      </c>
      <c r="J1566" s="45">
        <v>0</v>
      </c>
    </row>
    <row r="1567" spans="4:10">
      <c r="D1567" s="28">
        <v>41705</v>
      </c>
      <c r="E1567" s="35" t="s">
        <v>364</v>
      </c>
      <c r="F1567" s="45">
        <v>-5.4</v>
      </c>
      <c r="G1567" s="45">
        <v>0</v>
      </c>
      <c r="H1567" s="45">
        <v>0</v>
      </c>
      <c r="I1567" s="45">
        <v>0</v>
      </c>
      <c r="J1567" s="45">
        <v>0</v>
      </c>
    </row>
    <row r="1568" spans="4:10">
      <c r="D1568" s="28">
        <v>41705</v>
      </c>
      <c r="E1568" s="35" t="s">
        <v>365</v>
      </c>
      <c r="F1568" s="45">
        <v>-5.4</v>
      </c>
      <c r="G1568" s="45">
        <v>0</v>
      </c>
      <c r="H1568" s="45">
        <v>0.01</v>
      </c>
      <c r="I1568" s="45">
        <v>0</v>
      </c>
      <c r="J1568" s="45">
        <v>0</v>
      </c>
    </row>
    <row r="1569" spans="4:10">
      <c r="D1569" s="28">
        <v>41705</v>
      </c>
      <c r="E1569" s="35" t="s">
        <v>366</v>
      </c>
      <c r="F1569" s="45">
        <v>-4.9000000000000004</v>
      </c>
      <c r="G1569" s="45">
        <v>0.09</v>
      </c>
      <c r="H1569" s="45">
        <v>0.12</v>
      </c>
      <c r="I1569" s="45">
        <v>10.1</v>
      </c>
      <c r="J1569" s="45">
        <v>-74.099999999999994</v>
      </c>
    </row>
    <row r="1570" spans="4:10">
      <c r="D1570" s="28">
        <v>41705</v>
      </c>
      <c r="E1570" s="35" t="s">
        <v>367</v>
      </c>
      <c r="F1570" s="45">
        <v>-5</v>
      </c>
      <c r="G1570" s="45">
        <v>0.05</v>
      </c>
      <c r="H1570" s="45">
        <v>0.26</v>
      </c>
      <c r="I1570" s="45">
        <v>20.8</v>
      </c>
      <c r="J1570" s="45">
        <v>-63.2</v>
      </c>
    </row>
    <row r="1571" spans="4:10">
      <c r="D1571" s="28">
        <v>41705</v>
      </c>
      <c r="E1571" s="35" t="s">
        <v>368</v>
      </c>
      <c r="F1571" s="45">
        <v>-4.7</v>
      </c>
      <c r="G1571" s="45">
        <v>7.0000000000000007E-2</v>
      </c>
      <c r="H1571" s="45">
        <v>0.4</v>
      </c>
      <c r="I1571" s="45">
        <v>30.4</v>
      </c>
      <c r="J1571" s="45">
        <v>-50.5</v>
      </c>
    </row>
    <row r="1572" spans="4:10">
      <c r="D1572" s="28">
        <v>41705</v>
      </c>
      <c r="E1572" s="35" t="s">
        <v>369</v>
      </c>
      <c r="F1572" s="45">
        <v>-4.5999999999999996</v>
      </c>
      <c r="G1572" s="45">
        <v>0.44</v>
      </c>
      <c r="H1572" s="45">
        <v>0.87</v>
      </c>
      <c r="I1572" s="45">
        <v>38.200000000000003</v>
      </c>
      <c r="J1572" s="45">
        <v>-35</v>
      </c>
    </row>
    <row r="1573" spans="4:10">
      <c r="D1573" s="28">
        <v>41705</v>
      </c>
      <c r="E1573" s="35" t="s">
        <v>370</v>
      </c>
      <c r="F1573" s="45">
        <v>-4</v>
      </c>
      <c r="G1573" s="45">
        <v>1.31</v>
      </c>
      <c r="H1573" s="45">
        <v>0.96</v>
      </c>
      <c r="I1573" s="45">
        <v>43.2</v>
      </c>
      <c r="J1573" s="45">
        <v>-16.399999999999999</v>
      </c>
    </row>
    <row r="1574" spans="4:10">
      <c r="D1574" s="28">
        <v>41705</v>
      </c>
      <c r="E1574" s="35" t="s">
        <v>371</v>
      </c>
      <c r="F1574" s="45">
        <v>-3.2</v>
      </c>
      <c r="G1574" s="45">
        <v>1.31</v>
      </c>
      <c r="H1574" s="45">
        <v>0.99</v>
      </c>
      <c r="I1574" s="45">
        <v>44.4</v>
      </c>
      <c r="J1574" s="45">
        <v>4.3</v>
      </c>
    </row>
    <row r="1575" spans="4:10">
      <c r="D1575" s="28">
        <v>41705</v>
      </c>
      <c r="E1575" s="35" t="s">
        <v>372</v>
      </c>
      <c r="F1575" s="45">
        <v>-3.3</v>
      </c>
      <c r="G1575" s="45">
        <v>0.47</v>
      </c>
      <c r="H1575" s="45">
        <v>0.95</v>
      </c>
      <c r="I1575" s="45">
        <v>41.6</v>
      </c>
      <c r="J1575" s="45">
        <v>24.4</v>
      </c>
    </row>
    <row r="1576" spans="4:10">
      <c r="D1576" s="28">
        <v>41705</v>
      </c>
      <c r="E1576" s="35" t="s">
        <v>373</v>
      </c>
      <c r="F1576" s="45">
        <v>-4.5</v>
      </c>
      <c r="G1576" s="45">
        <v>0.04</v>
      </c>
      <c r="H1576" s="45">
        <v>0.46</v>
      </c>
      <c r="I1576" s="45">
        <v>35.299999999999997</v>
      </c>
      <c r="J1576" s="45">
        <v>41.7</v>
      </c>
    </row>
    <row r="1577" spans="4:10">
      <c r="D1577" s="28">
        <v>41705</v>
      </c>
      <c r="E1577" s="35" t="s">
        <v>374</v>
      </c>
      <c r="F1577" s="45">
        <v>-4.8</v>
      </c>
      <c r="G1577" s="45">
        <v>7.0000000000000007E-2</v>
      </c>
      <c r="H1577" s="45">
        <v>0.36</v>
      </c>
      <c r="I1577" s="45">
        <v>26.7</v>
      </c>
      <c r="J1577" s="45">
        <v>56</v>
      </c>
    </row>
    <row r="1578" spans="4:10">
      <c r="D1578" s="28">
        <v>41705</v>
      </c>
      <c r="E1578" s="35" t="s">
        <v>375</v>
      </c>
      <c r="F1578" s="45">
        <v>-4.3</v>
      </c>
      <c r="G1578" s="45">
        <v>0.09</v>
      </c>
      <c r="H1578" s="45">
        <v>0.23</v>
      </c>
      <c r="I1578" s="45">
        <v>16.5</v>
      </c>
      <c r="J1578" s="45">
        <v>67.8</v>
      </c>
    </row>
    <row r="1579" spans="4:10">
      <c r="D1579" s="28">
        <v>41705</v>
      </c>
      <c r="E1579" s="35" t="s">
        <v>376</v>
      </c>
      <c r="F1579" s="45">
        <v>-4.9000000000000004</v>
      </c>
      <c r="G1579" s="45">
        <v>0.13</v>
      </c>
      <c r="H1579" s="45">
        <v>0.08</v>
      </c>
      <c r="I1579" s="45">
        <v>5.6</v>
      </c>
      <c r="J1579" s="45">
        <v>78.2</v>
      </c>
    </row>
    <row r="1580" spans="4:10">
      <c r="D1580" s="28">
        <v>41705</v>
      </c>
      <c r="E1580" s="35" t="s">
        <v>377</v>
      </c>
      <c r="F1580" s="45">
        <v>-4.5999999999999996</v>
      </c>
      <c r="G1580" s="45">
        <v>0</v>
      </c>
      <c r="H1580" s="45">
        <v>0</v>
      </c>
      <c r="I1580" s="45">
        <v>0</v>
      </c>
      <c r="J1580" s="45">
        <v>0</v>
      </c>
    </row>
    <row r="1581" spans="4:10">
      <c r="D1581" s="28">
        <v>41705</v>
      </c>
      <c r="E1581" s="35" t="s">
        <v>378</v>
      </c>
      <c r="F1581" s="45">
        <v>-4.7</v>
      </c>
      <c r="G1581" s="45">
        <v>0</v>
      </c>
      <c r="H1581" s="45">
        <v>0</v>
      </c>
      <c r="I1581" s="45">
        <v>0</v>
      </c>
      <c r="J1581" s="45">
        <v>0</v>
      </c>
    </row>
    <row r="1582" spans="4:10">
      <c r="D1582" s="28">
        <v>41705</v>
      </c>
      <c r="E1582" s="35" t="s">
        <v>379</v>
      </c>
      <c r="F1582" s="45">
        <v>-4.0999999999999996</v>
      </c>
      <c r="G1582" s="45">
        <v>0</v>
      </c>
      <c r="H1582" s="45">
        <v>0</v>
      </c>
      <c r="I1582" s="45">
        <v>0</v>
      </c>
      <c r="J1582" s="45">
        <v>0</v>
      </c>
    </row>
    <row r="1583" spans="4:10">
      <c r="D1583" s="28">
        <v>41705</v>
      </c>
      <c r="E1583" s="35" t="s">
        <v>380</v>
      </c>
      <c r="F1583" s="45">
        <v>-4.0999999999999996</v>
      </c>
      <c r="G1583" s="45">
        <v>0</v>
      </c>
      <c r="H1583" s="45">
        <v>0</v>
      </c>
      <c r="I1583" s="45">
        <v>0</v>
      </c>
      <c r="J1583" s="45">
        <v>0</v>
      </c>
    </row>
    <row r="1584" spans="4:10">
      <c r="D1584" s="28">
        <v>41705</v>
      </c>
      <c r="E1584" s="35" t="s">
        <v>381</v>
      </c>
      <c r="F1584" s="45">
        <v>-3.8</v>
      </c>
      <c r="G1584" s="45">
        <v>0</v>
      </c>
      <c r="H1584" s="45">
        <v>0</v>
      </c>
      <c r="I1584" s="45">
        <v>0</v>
      </c>
      <c r="J1584" s="45">
        <v>0</v>
      </c>
    </row>
    <row r="1585" spans="4:10">
      <c r="D1585" s="28">
        <v>41705</v>
      </c>
      <c r="E1585" s="35" t="s">
        <v>382</v>
      </c>
      <c r="F1585" s="45">
        <v>-3.7</v>
      </c>
      <c r="G1585" s="45">
        <v>0</v>
      </c>
      <c r="H1585" s="45">
        <v>0</v>
      </c>
      <c r="I1585" s="45">
        <v>0</v>
      </c>
      <c r="J1585" s="45">
        <v>0</v>
      </c>
    </row>
    <row r="1586" spans="4:10">
      <c r="D1586" s="28">
        <v>41705</v>
      </c>
      <c r="E1586" s="35" t="s">
        <v>383</v>
      </c>
      <c r="F1586" s="45">
        <v>-3.7</v>
      </c>
      <c r="G1586" s="45">
        <v>0</v>
      </c>
      <c r="H1586" s="45">
        <v>0</v>
      </c>
      <c r="I1586" s="45">
        <v>0</v>
      </c>
      <c r="J1586" s="45">
        <v>0</v>
      </c>
    </row>
    <row r="1587" spans="4:10">
      <c r="D1587" s="28">
        <v>41706</v>
      </c>
      <c r="E1587" s="35" t="s">
        <v>360</v>
      </c>
      <c r="F1587" s="45">
        <v>-3.6</v>
      </c>
      <c r="G1587" s="45">
        <v>0</v>
      </c>
      <c r="H1587" s="45">
        <v>0</v>
      </c>
      <c r="I1587" s="45">
        <v>0</v>
      </c>
      <c r="J1587" s="45">
        <v>0</v>
      </c>
    </row>
    <row r="1588" spans="4:10">
      <c r="D1588" s="28">
        <v>41706</v>
      </c>
      <c r="E1588" s="35" t="s">
        <v>361</v>
      </c>
      <c r="F1588" s="45">
        <v>-3.6</v>
      </c>
      <c r="G1588" s="45">
        <v>0</v>
      </c>
      <c r="H1588" s="45">
        <v>0</v>
      </c>
      <c r="I1588" s="45">
        <v>0</v>
      </c>
      <c r="J1588" s="45">
        <v>0</v>
      </c>
    </row>
    <row r="1589" spans="4:10">
      <c r="D1589" s="28">
        <v>41706</v>
      </c>
      <c r="E1589" s="35" t="s">
        <v>362</v>
      </c>
      <c r="F1589" s="45">
        <v>-3.9</v>
      </c>
      <c r="G1589" s="45">
        <v>0</v>
      </c>
      <c r="H1589" s="45">
        <v>0</v>
      </c>
      <c r="I1589" s="45">
        <v>0</v>
      </c>
      <c r="J1589" s="45">
        <v>0</v>
      </c>
    </row>
    <row r="1590" spans="4:10">
      <c r="D1590" s="28">
        <v>41706</v>
      </c>
      <c r="E1590" s="35" t="s">
        <v>363</v>
      </c>
      <c r="F1590" s="45">
        <v>-3.6</v>
      </c>
      <c r="G1590" s="45">
        <v>0</v>
      </c>
      <c r="H1590" s="45">
        <v>0</v>
      </c>
      <c r="I1590" s="45">
        <v>0</v>
      </c>
      <c r="J1590" s="45">
        <v>0</v>
      </c>
    </row>
    <row r="1591" spans="4:10">
      <c r="D1591" s="28">
        <v>41706</v>
      </c>
      <c r="E1591" s="35" t="s">
        <v>364</v>
      </c>
      <c r="F1591" s="45">
        <v>-3.7</v>
      </c>
      <c r="G1591" s="45">
        <v>0</v>
      </c>
      <c r="H1591" s="45">
        <v>0</v>
      </c>
      <c r="I1591" s="45">
        <v>0</v>
      </c>
      <c r="J1591" s="45">
        <v>0</v>
      </c>
    </row>
    <row r="1592" spans="4:10">
      <c r="D1592" s="28">
        <v>41706</v>
      </c>
      <c r="E1592" s="35" t="s">
        <v>365</v>
      </c>
      <c r="F1592" s="45">
        <v>-4.0999999999999996</v>
      </c>
      <c r="G1592" s="45">
        <v>0.02</v>
      </c>
      <c r="H1592" s="45">
        <v>0.02</v>
      </c>
      <c r="I1592" s="45">
        <v>0</v>
      </c>
      <c r="J1592" s="45">
        <v>0</v>
      </c>
    </row>
    <row r="1593" spans="4:10">
      <c r="D1593" s="28">
        <v>41706</v>
      </c>
      <c r="E1593" s="35" t="s">
        <v>366</v>
      </c>
      <c r="F1593" s="45">
        <v>-4</v>
      </c>
      <c r="G1593" s="45">
        <v>0.2</v>
      </c>
      <c r="H1593" s="45">
        <v>0.17</v>
      </c>
      <c r="I1593" s="45">
        <v>10.4</v>
      </c>
      <c r="J1593" s="45">
        <v>-74.3</v>
      </c>
    </row>
    <row r="1594" spans="4:10">
      <c r="D1594" s="28">
        <v>41706</v>
      </c>
      <c r="E1594" s="35" t="s">
        <v>367</v>
      </c>
      <c r="F1594" s="45">
        <v>-2.6</v>
      </c>
      <c r="G1594" s="45">
        <v>1.23</v>
      </c>
      <c r="H1594" s="45">
        <v>0.45</v>
      </c>
      <c r="I1594" s="45">
        <v>21.1</v>
      </c>
      <c r="J1594" s="45">
        <v>-63.4</v>
      </c>
    </row>
    <row r="1595" spans="4:10">
      <c r="D1595" s="28">
        <v>41706</v>
      </c>
      <c r="E1595" s="35" t="s">
        <v>368</v>
      </c>
      <c r="F1595" s="45">
        <v>-2.1</v>
      </c>
      <c r="G1595" s="45">
        <v>1.1599999999999999</v>
      </c>
      <c r="H1595" s="45">
        <v>0.69</v>
      </c>
      <c r="I1595" s="45">
        <v>30.7</v>
      </c>
      <c r="J1595" s="45">
        <v>-50.7</v>
      </c>
    </row>
    <row r="1596" spans="4:10">
      <c r="D1596" s="28">
        <v>41706</v>
      </c>
      <c r="E1596" s="35" t="s">
        <v>369</v>
      </c>
      <c r="F1596" s="45">
        <v>-1.2</v>
      </c>
      <c r="G1596" s="45">
        <v>0.2</v>
      </c>
      <c r="H1596" s="45">
        <v>0.76</v>
      </c>
      <c r="I1596" s="45">
        <v>38.6</v>
      </c>
      <c r="J1596" s="45">
        <v>-35.200000000000003</v>
      </c>
    </row>
    <row r="1597" spans="4:10">
      <c r="D1597" s="28">
        <v>41706</v>
      </c>
      <c r="E1597" s="35" t="s">
        <v>370</v>
      </c>
      <c r="F1597" s="45">
        <v>-0.7</v>
      </c>
      <c r="G1597" s="45">
        <v>7.0000000000000007E-2</v>
      </c>
      <c r="H1597" s="45">
        <v>0.66</v>
      </c>
      <c r="I1597" s="45">
        <v>43.6</v>
      </c>
      <c r="J1597" s="45">
        <v>-16.5</v>
      </c>
    </row>
    <row r="1598" spans="4:10">
      <c r="D1598" s="28">
        <v>41706</v>
      </c>
      <c r="E1598" s="35" t="s">
        <v>371</v>
      </c>
      <c r="F1598" s="45">
        <v>-1.5</v>
      </c>
      <c r="G1598" s="45">
        <v>0.06</v>
      </c>
      <c r="H1598" s="45">
        <v>0.55000000000000004</v>
      </c>
      <c r="I1598" s="45">
        <v>44.8</v>
      </c>
      <c r="J1598" s="45">
        <v>4.4000000000000004</v>
      </c>
    </row>
    <row r="1599" spans="4:10">
      <c r="D1599" s="28">
        <v>41706</v>
      </c>
      <c r="E1599" s="35" t="s">
        <v>372</v>
      </c>
      <c r="F1599" s="45">
        <v>-0.8</v>
      </c>
      <c r="G1599" s="45">
        <v>0.04</v>
      </c>
      <c r="H1599" s="45">
        <v>0.53</v>
      </c>
      <c r="I1599" s="45">
        <v>41.9</v>
      </c>
      <c r="J1599" s="45">
        <v>24.6</v>
      </c>
    </row>
    <row r="1600" spans="4:10">
      <c r="D1600" s="28">
        <v>41706</v>
      </c>
      <c r="E1600" s="35" t="s">
        <v>373</v>
      </c>
      <c r="F1600" s="45">
        <v>-0.7</v>
      </c>
      <c r="G1600" s="45">
        <v>0.06</v>
      </c>
      <c r="H1600" s="45">
        <v>0.46</v>
      </c>
      <c r="I1600" s="45">
        <v>35.6</v>
      </c>
      <c r="J1600" s="45">
        <v>42</v>
      </c>
    </row>
    <row r="1601" spans="4:10">
      <c r="D1601" s="28">
        <v>41706</v>
      </c>
      <c r="E1601" s="35" t="s">
        <v>374</v>
      </c>
      <c r="F1601" s="45">
        <v>-0.4</v>
      </c>
      <c r="G1601" s="45">
        <v>7.0000000000000007E-2</v>
      </c>
      <c r="H1601" s="45">
        <v>0.35</v>
      </c>
      <c r="I1601" s="45">
        <v>26.9</v>
      </c>
      <c r="J1601" s="45">
        <v>56.3</v>
      </c>
    </row>
    <row r="1602" spans="4:10">
      <c r="D1602" s="28">
        <v>41706</v>
      </c>
      <c r="E1602" s="35" t="s">
        <v>375</v>
      </c>
      <c r="F1602" s="45">
        <v>-1</v>
      </c>
      <c r="G1602" s="45">
        <v>0.09</v>
      </c>
      <c r="H1602" s="45">
        <v>0.22</v>
      </c>
      <c r="I1602" s="45">
        <v>16.8</v>
      </c>
      <c r="J1602" s="45">
        <v>68.099999999999994</v>
      </c>
    </row>
    <row r="1603" spans="4:10">
      <c r="D1603" s="28">
        <v>41706</v>
      </c>
      <c r="E1603" s="35" t="s">
        <v>376</v>
      </c>
      <c r="F1603" s="45">
        <v>-0.9</v>
      </c>
      <c r="G1603" s="45">
        <v>0.11</v>
      </c>
      <c r="H1603" s="45">
        <v>0.08</v>
      </c>
      <c r="I1603" s="45">
        <v>5.8</v>
      </c>
      <c r="J1603" s="45">
        <v>78.5</v>
      </c>
    </row>
    <row r="1604" spans="4:10">
      <c r="D1604" s="28">
        <v>41706</v>
      </c>
      <c r="E1604" s="35" t="s">
        <v>377</v>
      </c>
      <c r="F1604" s="45">
        <v>-2.2999999999999998</v>
      </c>
      <c r="G1604" s="45">
        <v>0</v>
      </c>
      <c r="H1604" s="45">
        <v>0</v>
      </c>
      <c r="I1604" s="45">
        <v>0</v>
      </c>
      <c r="J1604" s="45">
        <v>0</v>
      </c>
    </row>
    <row r="1605" spans="4:10">
      <c r="D1605" s="28">
        <v>41706</v>
      </c>
      <c r="E1605" s="35" t="s">
        <v>378</v>
      </c>
      <c r="F1605" s="45">
        <v>-3.1</v>
      </c>
      <c r="G1605" s="45">
        <v>0</v>
      </c>
      <c r="H1605" s="45">
        <v>0</v>
      </c>
      <c r="I1605" s="45">
        <v>0</v>
      </c>
      <c r="J1605" s="45">
        <v>0</v>
      </c>
    </row>
    <row r="1606" spans="4:10">
      <c r="D1606" s="28">
        <v>41706</v>
      </c>
      <c r="E1606" s="35" t="s">
        <v>379</v>
      </c>
      <c r="F1606" s="45">
        <v>-4</v>
      </c>
      <c r="G1606" s="45">
        <v>0</v>
      </c>
      <c r="H1606" s="45">
        <v>0</v>
      </c>
      <c r="I1606" s="45">
        <v>0</v>
      </c>
      <c r="J1606" s="45">
        <v>0</v>
      </c>
    </row>
    <row r="1607" spans="4:10">
      <c r="D1607" s="28">
        <v>41706</v>
      </c>
      <c r="E1607" s="35" t="s">
        <v>380</v>
      </c>
      <c r="F1607" s="45">
        <v>-4.5999999999999996</v>
      </c>
      <c r="G1607" s="45">
        <v>0</v>
      </c>
      <c r="H1607" s="45">
        <v>0</v>
      </c>
      <c r="I1607" s="45">
        <v>0</v>
      </c>
      <c r="J1607" s="45">
        <v>0</v>
      </c>
    </row>
    <row r="1608" spans="4:10">
      <c r="D1608" s="28">
        <v>41706</v>
      </c>
      <c r="E1608" s="35" t="s">
        <v>381</v>
      </c>
      <c r="F1608" s="45">
        <v>-3.8</v>
      </c>
      <c r="G1608" s="45">
        <v>0</v>
      </c>
      <c r="H1608" s="45">
        <v>0</v>
      </c>
      <c r="I1608" s="45">
        <v>0</v>
      </c>
      <c r="J1608" s="45">
        <v>0</v>
      </c>
    </row>
    <row r="1609" spans="4:10">
      <c r="D1609" s="28">
        <v>41706</v>
      </c>
      <c r="E1609" s="35" t="s">
        <v>382</v>
      </c>
      <c r="F1609" s="45">
        <v>-3.2</v>
      </c>
      <c r="G1609" s="45">
        <v>0</v>
      </c>
      <c r="H1609" s="45">
        <v>0</v>
      </c>
      <c r="I1609" s="45">
        <v>0</v>
      </c>
      <c r="J1609" s="45">
        <v>0</v>
      </c>
    </row>
    <row r="1610" spans="4:10">
      <c r="D1610" s="28">
        <v>41706</v>
      </c>
      <c r="E1610" s="35" t="s">
        <v>383</v>
      </c>
      <c r="F1610" s="45">
        <v>-2.8</v>
      </c>
      <c r="G1610" s="45">
        <v>0</v>
      </c>
      <c r="H1610" s="45">
        <v>0</v>
      </c>
      <c r="I1610" s="45">
        <v>0</v>
      </c>
      <c r="J1610" s="45">
        <v>0</v>
      </c>
    </row>
    <row r="1611" spans="4:10">
      <c r="D1611" s="28">
        <v>41707</v>
      </c>
      <c r="E1611" s="35" t="s">
        <v>360</v>
      </c>
      <c r="F1611" s="45">
        <v>-2.5</v>
      </c>
      <c r="G1611" s="45">
        <v>0</v>
      </c>
      <c r="H1611" s="45">
        <v>0</v>
      </c>
      <c r="I1611" s="45">
        <v>0</v>
      </c>
      <c r="J1611" s="45">
        <v>0</v>
      </c>
    </row>
    <row r="1612" spans="4:10">
      <c r="D1612" s="28">
        <v>41707</v>
      </c>
      <c r="E1612" s="35" t="s">
        <v>361</v>
      </c>
      <c r="F1612" s="45">
        <v>-1</v>
      </c>
      <c r="G1612" s="45">
        <v>0</v>
      </c>
      <c r="H1612" s="45">
        <v>0</v>
      </c>
      <c r="I1612" s="45">
        <v>0</v>
      </c>
      <c r="J1612" s="45">
        <v>0</v>
      </c>
    </row>
    <row r="1613" spans="4:10">
      <c r="D1613" s="28">
        <v>41707</v>
      </c>
      <c r="E1613" s="35" t="s">
        <v>362</v>
      </c>
      <c r="F1613" s="45">
        <v>-2.8</v>
      </c>
      <c r="G1613" s="45">
        <v>0</v>
      </c>
      <c r="H1613" s="45">
        <v>0</v>
      </c>
      <c r="I1613" s="45">
        <v>0</v>
      </c>
      <c r="J1613" s="45">
        <v>0</v>
      </c>
    </row>
    <row r="1614" spans="4:10">
      <c r="D1614" s="28">
        <v>41707</v>
      </c>
      <c r="E1614" s="35" t="s">
        <v>363</v>
      </c>
      <c r="F1614" s="45">
        <v>-5.2</v>
      </c>
      <c r="G1614" s="45">
        <v>0</v>
      </c>
      <c r="H1614" s="45">
        <v>0</v>
      </c>
      <c r="I1614" s="45">
        <v>0</v>
      </c>
      <c r="J1614" s="45">
        <v>0</v>
      </c>
    </row>
    <row r="1615" spans="4:10">
      <c r="D1615" s="28">
        <v>41707</v>
      </c>
      <c r="E1615" s="35" t="s">
        <v>364</v>
      </c>
      <c r="F1615" s="45">
        <v>-6.9</v>
      </c>
      <c r="G1615" s="45">
        <v>0</v>
      </c>
      <c r="H1615" s="45">
        <v>0</v>
      </c>
      <c r="I1615" s="45">
        <v>0</v>
      </c>
      <c r="J1615" s="45">
        <v>0</v>
      </c>
    </row>
    <row r="1616" spans="4:10">
      <c r="D1616" s="28">
        <v>41707</v>
      </c>
      <c r="E1616" s="35" t="s">
        <v>365</v>
      </c>
      <c r="F1616" s="45">
        <v>-7.8</v>
      </c>
      <c r="G1616" s="45">
        <v>0.02</v>
      </c>
      <c r="H1616" s="45">
        <v>0.02</v>
      </c>
      <c r="I1616" s="45">
        <v>0</v>
      </c>
      <c r="J1616" s="45">
        <v>0</v>
      </c>
    </row>
    <row r="1617" spans="4:10">
      <c r="D1617" s="28">
        <v>41707</v>
      </c>
      <c r="E1617" s="35" t="s">
        <v>366</v>
      </c>
      <c r="F1617" s="45">
        <v>-7.6</v>
      </c>
      <c r="G1617" s="45">
        <v>0.91</v>
      </c>
      <c r="H1617" s="45">
        <v>0.22</v>
      </c>
      <c r="I1617" s="45">
        <v>10.7</v>
      </c>
      <c r="J1617" s="45">
        <v>-74.599999999999994</v>
      </c>
    </row>
    <row r="1618" spans="4:10">
      <c r="D1618" s="28">
        <v>41707</v>
      </c>
      <c r="E1618" s="35" t="s">
        <v>367</v>
      </c>
      <c r="F1618" s="45">
        <v>-4.9000000000000004</v>
      </c>
      <c r="G1618" s="45">
        <v>1.88</v>
      </c>
      <c r="H1618" s="45">
        <v>0.37</v>
      </c>
      <c r="I1618" s="45">
        <v>21.4</v>
      </c>
      <c r="J1618" s="45">
        <v>-63.7</v>
      </c>
    </row>
    <row r="1619" spans="4:10">
      <c r="D1619" s="28">
        <v>41707</v>
      </c>
      <c r="E1619" s="35" t="s">
        <v>368</v>
      </c>
      <c r="F1619" s="45">
        <v>-2.2000000000000002</v>
      </c>
      <c r="G1619" s="45">
        <v>2.17</v>
      </c>
      <c r="H1619" s="45">
        <v>0.5</v>
      </c>
      <c r="I1619" s="45">
        <v>31.1</v>
      </c>
      <c r="J1619" s="45">
        <v>-50.9</v>
      </c>
    </row>
    <row r="1620" spans="4:10">
      <c r="D1620" s="28">
        <v>41707</v>
      </c>
      <c r="E1620" s="35" t="s">
        <v>369</v>
      </c>
      <c r="F1620" s="45">
        <v>2.7</v>
      </c>
      <c r="G1620" s="45">
        <v>2.2799999999999998</v>
      </c>
      <c r="H1620" s="45">
        <v>0.61</v>
      </c>
      <c r="I1620" s="45">
        <v>39</v>
      </c>
      <c r="J1620" s="45">
        <v>-35.299999999999997</v>
      </c>
    </row>
    <row r="1621" spans="4:10">
      <c r="D1621" s="28">
        <v>41707</v>
      </c>
      <c r="E1621" s="35" t="s">
        <v>370</v>
      </c>
      <c r="F1621" s="45">
        <v>3</v>
      </c>
      <c r="G1621" s="45">
        <v>2.2999999999999998</v>
      </c>
      <c r="H1621" s="45">
        <v>0.68</v>
      </c>
      <c r="I1621" s="45">
        <v>44</v>
      </c>
      <c r="J1621" s="45">
        <v>-16.5</v>
      </c>
    </row>
    <row r="1622" spans="4:10">
      <c r="D1622" s="28">
        <v>41707</v>
      </c>
      <c r="E1622" s="35" t="s">
        <v>371</v>
      </c>
      <c r="F1622" s="45">
        <v>3.5</v>
      </c>
      <c r="G1622" s="45">
        <v>0.19</v>
      </c>
      <c r="H1622" s="45">
        <v>0.85</v>
      </c>
      <c r="I1622" s="45">
        <v>45.2</v>
      </c>
      <c r="J1622" s="45">
        <v>4.5</v>
      </c>
    </row>
    <row r="1623" spans="4:10">
      <c r="D1623" s="28">
        <v>41707</v>
      </c>
      <c r="E1623" s="35" t="s">
        <v>372</v>
      </c>
      <c r="F1623" s="45">
        <v>-0.3</v>
      </c>
      <c r="G1623" s="45">
        <v>0.27</v>
      </c>
      <c r="H1623" s="45">
        <v>0.88</v>
      </c>
      <c r="I1623" s="45">
        <v>42.3</v>
      </c>
      <c r="J1623" s="45">
        <v>24.8</v>
      </c>
    </row>
    <row r="1624" spans="4:10">
      <c r="D1624" s="28">
        <v>41707</v>
      </c>
      <c r="E1624" s="35" t="s">
        <v>373</v>
      </c>
      <c r="F1624" s="45">
        <v>1.3</v>
      </c>
      <c r="G1624" s="45">
        <v>0.32</v>
      </c>
      <c r="H1624" s="45">
        <v>0.76</v>
      </c>
      <c r="I1624" s="45">
        <v>35.9</v>
      </c>
      <c r="J1624" s="45">
        <v>42.3</v>
      </c>
    </row>
    <row r="1625" spans="4:10">
      <c r="D1625" s="28">
        <v>41707</v>
      </c>
      <c r="E1625" s="35" t="s">
        <v>374</v>
      </c>
      <c r="F1625" s="45">
        <v>0.7</v>
      </c>
      <c r="G1625" s="45">
        <v>0.08</v>
      </c>
      <c r="H1625" s="45">
        <v>0.38</v>
      </c>
      <c r="I1625" s="45">
        <v>27.2</v>
      </c>
      <c r="J1625" s="45">
        <v>56.6</v>
      </c>
    </row>
    <row r="1626" spans="4:10">
      <c r="D1626" s="28">
        <v>41707</v>
      </c>
      <c r="E1626" s="35" t="s">
        <v>375</v>
      </c>
      <c r="F1626" s="45">
        <v>0.9</v>
      </c>
      <c r="G1626" s="45">
        <v>0.12</v>
      </c>
      <c r="H1626" s="45">
        <v>0.26</v>
      </c>
      <c r="I1626" s="45">
        <v>17</v>
      </c>
      <c r="J1626" s="45">
        <v>68.5</v>
      </c>
    </row>
    <row r="1627" spans="4:10">
      <c r="D1627" s="28">
        <v>41707</v>
      </c>
      <c r="E1627" s="35" t="s">
        <v>376</v>
      </c>
      <c r="F1627" s="45">
        <v>0.3</v>
      </c>
      <c r="G1627" s="45">
        <v>0.17</v>
      </c>
      <c r="H1627" s="45">
        <v>0.09</v>
      </c>
      <c r="I1627" s="45">
        <v>6</v>
      </c>
      <c r="J1627" s="45">
        <v>78.8</v>
      </c>
    </row>
    <row r="1628" spans="4:10">
      <c r="D1628" s="28">
        <v>41707</v>
      </c>
      <c r="E1628" s="35" t="s">
        <v>377</v>
      </c>
      <c r="F1628" s="45">
        <v>-0.5</v>
      </c>
      <c r="G1628" s="45">
        <v>0</v>
      </c>
      <c r="H1628" s="45">
        <v>0</v>
      </c>
      <c r="I1628" s="45">
        <v>0</v>
      </c>
      <c r="J1628" s="45">
        <v>0</v>
      </c>
    </row>
    <row r="1629" spans="4:10">
      <c r="D1629" s="28">
        <v>41707</v>
      </c>
      <c r="E1629" s="35" t="s">
        <v>378</v>
      </c>
      <c r="F1629" s="45">
        <v>-0.8</v>
      </c>
      <c r="G1629" s="45">
        <v>0</v>
      </c>
      <c r="H1629" s="45">
        <v>0</v>
      </c>
      <c r="I1629" s="45">
        <v>0</v>
      </c>
      <c r="J1629" s="45">
        <v>0</v>
      </c>
    </row>
    <row r="1630" spans="4:10">
      <c r="D1630" s="28">
        <v>41707</v>
      </c>
      <c r="E1630" s="35" t="s">
        <v>379</v>
      </c>
      <c r="F1630" s="45">
        <v>-1.2</v>
      </c>
      <c r="G1630" s="45">
        <v>0</v>
      </c>
      <c r="H1630" s="45">
        <v>0</v>
      </c>
      <c r="I1630" s="45">
        <v>0</v>
      </c>
      <c r="J1630" s="45">
        <v>0</v>
      </c>
    </row>
    <row r="1631" spans="4:10">
      <c r="D1631" s="28">
        <v>41707</v>
      </c>
      <c r="E1631" s="35" t="s">
        <v>380</v>
      </c>
      <c r="F1631" s="45">
        <v>-1.2</v>
      </c>
      <c r="G1631" s="45">
        <v>0</v>
      </c>
      <c r="H1631" s="45">
        <v>0</v>
      </c>
      <c r="I1631" s="45">
        <v>0</v>
      </c>
      <c r="J1631" s="45">
        <v>0</v>
      </c>
    </row>
    <row r="1632" spans="4:10">
      <c r="D1632" s="28">
        <v>41707</v>
      </c>
      <c r="E1632" s="35" t="s">
        <v>381</v>
      </c>
      <c r="F1632" s="45">
        <v>-1.2</v>
      </c>
      <c r="G1632" s="45">
        <v>0</v>
      </c>
      <c r="H1632" s="45">
        <v>0</v>
      </c>
      <c r="I1632" s="45">
        <v>0</v>
      </c>
      <c r="J1632" s="45">
        <v>0</v>
      </c>
    </row>
    <row r="1633" spans="4:10">
      <c r="D1633" s="28">
        <v>41707</v>
      </c>
      <c r="E1633" s="35" t="s">
        <v>382</v>
      </c>
      <c r="F1633" s="45">
        <v>-1.5</v>
      </c>
      <c r="G1633" s="45">
        <v>0</v>
      </c>
      <c r="H1633" s="45">
        <v>0</v>
      </c>
      <c r="I1633" s="45">
        <v>0</v>
      </c>
      <c r="J1633" s="45">
        <v>0</v>
      </c>
    </row>
    <row r="1634" spans="4:10">
      <c r="D1634" s="28">
        <v>41707</v>
      </c>
      <c r="E1634" s="35" t="s">
        <v>383</v>
      </c>
      <c r="F1634" s="45">
        <v>-2.7</v>
      </c>
      <c r="G1634" s="45">
        <v>0</v>
      </c>
      <c r="H1634" s="45">
        <v>0</v>
      </c>
      <c r="I1634" s="45">
        <v>0</v>
      </c>
      <c r="J1634" s="45">
        <v>0</v>
      </c>
    </row>
    <row r="1635" spans="4:10">
      <c r="D1635" s="28">
        <v>41708</v>
      </c>
      <c r="E1635" s="35" t="s">
        <v>360</v>
      </c>
      <c r="F1635" s="45">
        <v>-2.6</v>
      </c>
      <c r="G1635" s="45">
        <v>0</v>
      </c>
      <c r="H1635" s="45">
        <v>0</v>
      </c>
      <c r="I1635" s="45">
        <v>0</v>
      </c>
      <c r="J1635" s="45">
        <v>0</v>
      </c>
    </row>
    <row r="1636" spans="4:10">
      <c r="D1636" s="28">
        <v>41708</v>
      </c>
      <c r="E1636" s="35" t="s">
        <v>361</v>
      </c>
      <c r="F1636" s="45">
        <v>-2.8</v>
      </c>
      <c r="G1636" s="45">
        <v>0</v>
      </c>
      <c r="H1636" s="45">
        <v>0</v>
      </c>
      <c r="I1636" s="45">
        <v>0</v>
      </c>
      <c r="J1636" s="45">
        <v>0</v>
      </c>
    </row>
    <row r="1637" spans="4:10">
      <c r="D1637" s="28">
        <v>41708</v>
      </c>
      <c r="E1637" s="35" t="s">
        <v>362</v>
      </c>
      <c r="F1637" s="45">
        <v>-3.4</v>
      </c>
      <c r="G1637" s="45">
        <v>0</v>
      </c>
      <c r="H1637" s="45">
        <v>0</v>
      </c>
      <c r="I1637" s="45">
        <v>0</v>
      </c>
      <c r="J1637" s="45">
        <v>0</v>
      </c>
    </row>
    <row r="1638" spans="4:10">
      <c r="D1638" s="28">
        <v>41708</v>
      </c>
      <c r="E1638" s="35" t="s">
        <v>363</v>
      </c>
      <c r="F1638" s="45">
        <v>-5.2</v>
      </c>
      <c r="G1638" s="45">
        <v>0</v>
      </c>
      <c r="H1638" s="45">
        <v>0</v>
      </c>
      <c r="I1638" s="45">
        <v>0</v>
      </c>
      <c r="J1638" s="45">
        <v>0</v>
      </c>
    </row>
    <row r="1639" spans="4:10">
      <c r="D1639" s="28">
        <v>41708</v>
      </c>
      <c r="E1639" s="35" t="s">
        <v>364</v>
      </c>
      <c r="F1639" s="45">
        <v>-5.8</v>
      </c>
      <c r="G1639" s="45">
        <v>0</v>
      </c>
      <c r="H1639" s="45">
        <v>0</v>
      </c>
      <c r="I1639" s="45">
        <v>0</v>
      </c>
      <c r="J1639" s="45">
        <v>0</v>
      </c>
    </row>
    <row r="1640" spans="4:10">
      <c r="D1640" s="28">
        <v>41708</v>
      </c>
      <c r="E1640" s="35" t="s">
        <v>365</v>
      </c>
      <c r="F1640" s="45">
        <v>-6.9</v>
      </c>
      <c r="G1640" s="45">
        <v>0.05</v>
      </c>
      <c r="H1640" s="45">
        <v>0.03</v>
      </c>
      <c r="I1640" s="45">
        <v>0</v>
      </c>
      <c r="J1640" s="45">
        <v>0</v>
      </c>
    </row>
    <row r="1641" spans="4:10">
      <c r="D1641" s="28">
        <v>41708</v>
      </c>
      <c r="E1641" s="35" t="s">
        <v>366</v>
      </c>
      <c r="F1641" s="45">
        <v>-5.3</v>
      </c>
      <c r="G1641" s="45">
        <v>1.82</v>
      </c>
      <c r="H1641" s="45">
        <v>0.18</v>
      </c>
      <c r="I1641" s="45">
        <v>11</v>
      </c>
      <c r="J1641" s="45">
        <v>-74.8</v>
      </c>
    </row>
    <row r="1642" spans="4:10">
      <c r="D1642" s="28">
        <v>41708</v>
      </c>
      <c r="E1642" s="35" t="s">
        <v>367</v>
      </c>
      <c r="F1642" s="45">
        <v>-2.9</v>
      </c>
      <c r="G1642" s="45">
        <v>2.59</v>
      </c>
      <c r="H1642" s="45">
        <v>0.26</v>
      </c>
      <c r="I1642" s="45">
        <v>21.8</v>
      </c>
      <c r="J1642" s="45">
        <v>-63.9</v>
      </c>
    </row>
    <row r="1643" spans="4:10">
      <c r="D1643" s="28">
        <v>41708</v>
      </c>
      <c r="E1643" s="35" t="s">
        <v>368</v>
      </c>
      <c r="F1643" s="45">
        <v>-0.4</v>
      </c>
      <c r="G1643" s="45">
        <v>2.95</v>
      </c>
      <c r="H1643" s="45">
        <v>0.3</v>
      </c>
      <c r="I1643" s="45">
        <v>31.5</v>
      </c>
      <c r="J1643" s="45">
        <v>-51.1</v>
      </c>
    </row>
    <row r="1644" spans="4:10">
      <c r="D1644" s="28">
        <v>41708</v>
      </c>
      <c r="E1644" s="35" t="s">
        <v>369</v>
      </c>
      <c r="F1644" s="45">
        <v>3.9</v>
      </c>
      <c r="G1644" s="45">
        <v>2.59</v>
      </c>
      <c r="H1644" s="45">
        <v>0.51</v>
      </c>
      <c r="I1644" s="45">
        <v>39.299999999999997</v>
      </c>
      <c r="J1644" s="45">
        <v>-35.5</v>
      </c>
    </row>
    <row r="1645" spans="4:10">
      <c r="D1645" s="28">
        <v>41708</v>
      </c>
      <c r="E1645" s="35" t="s">
        <v>370</v>
      </c>
      <c r="F1645" s="45">
        <v>5.3</v>
      </c>
      <c r="G1645" s="45">
        <v>3.12</v>
      </c>
      <c r="H1645" s="45">
        <v>0.38</v>
      </c>
      <c r="I1645" s="45">
        <v>44.4</v>
      </c>
      <c r="J1645" s="45">
        <v>-16.5</v>
      </c>
    </row>
    <row r="1646" spans="4:10">
      <c r="D1646" s="28">
        <v>41708</v>
      </c>
      <c r="E1646" s="35" t="s">
        <v>371</v>
      </c>
      <c r="F1646" s="45">
        <v>6</v>
      </c>
      <c r="G1646" s="45">
        <v>3.12</v>
      </c>
      <c r="H1646" s="45">
        <v>0.39</v>
      </c>
      <c r="I1646" s="45">
        <v>45.6</v>
      </c>
      <c r="J1646" s="45">
        <v>4.5999999999999996</v>
      </c>
    </row>
    <row r="1647" spans="4:10">
      <c r="D1647" s="28">
        <v>41708</v>
      </c>
      <c r="E1647" s="35" t="s">
        <v>372</v>
      </c>
      <c r="F1647" s="45">
        <v>6.7</v>
      </c>
      <c r="G1647" s="45">
        <v>3.1</v>
      </c>
      <c r="H1647" s="45">
        <v>0.37</v>
      </c>
      <c r="I1647" s="45">
        <v>42.6</v>
      </c>
      <c r="J1647" s="45">
        <v>25.1</v>
      </c>
    </row>
    <row r="1648" spans="4:10">
      <c r="D1648" s="28">
        <v>41708</v>
      </c>
      <c r="E1648" s="35" t="s">
        <v>373</v>
      </c>
      <c r="F1648" s="45">
        <v>6.8</v>
      </c>
      <c r="G1648" s="45">
        <v>3.03</v>
      </c>
      <c r="H1648" s="45">
        <v>0.33</v>
      </c>
      <c r="I1648" s="45">
        <v>36.200000000000003</v>
      </c>
      <c r="J1648" s="45">
        <v>42.7</v>
      </c>
    </row>
    <row r="1649" spans="4:10">
      <c r="D1649" s="28">
        <v>41708</v>
      </c>
      <c r="E1649" s="35" t="s">
        <v>374</v>
      </c>
      <c r="F1649" s="45">
        <v>6.6</v>
      </c>
      <c r="G1649" s="45">
        <v>1.7</v>
      </c>
      <c r="H1649" s="45">
        <v>0.53</v>
      </c>
      <c r="I1649" s="45">
        <v>27.4</v>
      </c>
      <c r="J1649" s="45">
        <v>57</v>
      </c>
    </row>
    <row r="1650" spans="4:10">
      <c r="D1650" s="28">
        <v>41708</v>
      </c>
      <c r="E1650" s="35" t="s">
        <v>375</v>
      </c>
      <c r="F1650" s="45">
        <v>5.8</v>
      </c>
      <c r="G1650" s="45">
        <v>0.2</v>
      </c>
      <c r="H1650" s="45">
        <v>0.3</v>
      </c>
      <c r="I1650" s="45">
        <v>17.2</v>
      </c>
      <c r="J1650" s="45">
        <v>68.8</v>
      </c>
    </row>
    <row r="1651" spans="4:10">
      <c r="D1651" s="28">
        <v>41708</v>
      </c>
      <c r="E1651" s="35" t="s">
        <v>376</v>
      </c>
      <c r="F1651" s="45">
        <v>6.3</v>
      </c>
      <c r="G1651" s="45">
        <v>0.25</v>
      </c>
      <c r="H1651" s="45">
        <v>0.1</v>
      </c>
      <c r="I1651" s="45">
        <v>6.2</v>
      </c>
      <c r="J1651" s="45">
        <v>79.2</v>
      </c>
    </row>
    <row r="1652" spans="4:10">
      <c r="D1652" s="28">
        <v>41708</v>
      </c>
      <c r="E1652" s="35" t="s">
        <v>377</v>
      </c>
      <c r="F1652" s="45">
        <v>6.4</v>
      </c>
      <c r="G1652" s="45">
        <v>0</v>
      </c>
      <c r="H1652" s="45">
        <v>0</v>
      </c>
      <c r="I1652" s="45">
        <v>0</v>
      </c>
      <c r="J1652" s="45">
        <v>0</v>
      </c>
    </row>
    <row r="1653" spans="4:10">
      <c r="D1653" s="28">
        <v>41708</v>
      </c>
      <c r="E1653" s="35" t="s">
        <v>378</v>
      </c>
      <c r="F1653" s="45">
        <v>6.6</v>
      </c>
      <c r="G1653" s="45">
        <v>0</v>
      </c>
      <c r="H1653" s="45">
        <v>0</v>
      </c>
      <c r="I1653" s="45">
        <v>0</v>
      </c>
      <c r="J1653" s="45">
        <v>0</v>
      </c>
    </row>
    <row r="1654" spans="4:10">
      <c r="D1654" s="28">
        <v>41708</v>
      </c>
      <c r="E1654" s="35" t="s">
        <v>379</v>
      </c>
      <c r="F1654" s="45">
        <v>4.5999999999999996</v>
      </c>
      <c r="G1654" s="45">
        <v>0</v>
      </c>
      <c r="H1654" s="45">
        <v>0</v>
      </c>
      <c r="I1654" s="45">
        <v>0</v>
      </c>
      <c r="J1654" s="45">
        <v>0</v>
      </c>
    </row>
    <row r="1655" spans="4:10">
      <c r="D1655" s="28">
        <v>41708</v>
      </c>
      <c r="E1655" s="35" t="s">
        <v>380</v>
      </c>
      <c r="F1655" s="45">
        <v>2.9</v>
      </c>
      <c r="G1655" s="45">
        <v>0</v>
      </c>
      <c r="H1655" s="45">
        <v>0</v>
      </c>
      <c r="I1655" s="45">
        <v>0</v>
      </c>
      <c r="J1655" s="45">
        <v>0</v>
      </c>
    </row>
    <row r="1656" spans="4:10">
      <c r="D1656" s="28">
        <v>41708</v>
      </c>
      <c r="E1656" s="35" t="s">
        <v>381</v>
      </c>
      <c r="F1656" s="45">
        <v>4.7</v>
      </c>
      <c r="G1656" s="45">
        <v>0</v>
      </c>
      <c r="H1656" s="45">
        <v>0</v>
      </c>
      <c r="I1656" s="45">
        <v>0</v>
      </c>
      <c r="J1656" s="45">
        <v>0</v>
      </c>
    </row>
    <row r="1657" spans="4:10">
      <c r="D1657" s="28">
        <v>41708</v>
      </c>
      <c r="E1657" s="35" t="s">
        <v>382</v>
      </c>
      <c r="F1657" s="45">
        <v>4</v>
      </c>
      <c r="G1657" s="45">
        <v>0</v>
      </c>
      <c r="H1657" s="45">
        <v>0</v>
      </c>
      <c r="I1657" s="45">
        <v>0</v>
      </c>
      <c r="J1657" s="45">
        <v>0</v>
      </c>
    </row>
    <row r="1658" spans="4:10">
      <c r="D1658" s="28">
        <v>41708</v>
      </c>
      <c r="E1658" s="35" t="s">
        <v>383</v>
      </c>
      <c r="F1658" s="45">
        <v>2.9</v>
      </c>
      <c r="G1658" s="45">
        <v>0</v>
      </c>
      <c r="H1658" s="45">
        <v>0</v>
      </c>
      <c r="I1658" s="45">
        <v>0</v>
      </c>
      <c r="J1658" s="45">
        <v>0</v>
      </c>
    </row>
    <row r="1659" spans="4:10">
      <c r="D1659" s="28">
        <v>41709</v>
      </c>
      <c r="E1659" s="35" t="s">
        <v>360</v>
      </c>
      <c r="F1659" s="45">
        <v>2.6</v>
      </c>
      <c r="G1659" s="45">
        <v>0</v>
      </c>
      <c r="H1659" s="45">
        <v>0</v>
      </c>
      <c r="I1659" s="45">
        <v>0</v>
      </c>
      <c r="J1659" s="45">
        <v>0</v>
      </c>
    </row>
    <row r="1660" spans="4:10">
      <c r="D1660" s="28">
        <v>41709</v>
      </c>
      <c r="E1660" s="35" t="s">
        <v>361</v>
      </c>
      <c r="F1660" s="45">
        <v>2.5</v>
      </c>
      <c r="G1660" s="45">
        <v>0</v>
      </c>
      <c r="H1660" s="45">
        <v>0</v>
      </c>
      <c r="I1660" s="45">
        <v>0</v>
      </c>
      <c r="J1660" s="45">
        <v>0</v>
      </c>
    </row>
    <row r="1661" spans="4:10">
      <c r="D1661" s="28">
        <v>41709</v>
      </c>
      <c r="E1661" s="35" t="s">
        <v>362</v>
      </c>
      <c r="F1661" s="45">
        <v>2.6</v>
      </c>
      <c r="G1661" s="45">
        <v>0</v>
      </c>
      <c r="H1661" s="45">
        <v>0</v>
      </c>
      <c r="I1661" s="45">
        <v>0</v>
      </c>
      <c r="J1661" s="45">
        <v>0</v>
      </c>
    </row>
    <row r="1662" spans="4:10">
      <c r="D1662" s="28">
        <v>41709</v>
      </c>
      <c r="E1662" s="35" t="s">
        <v>363</v>
      </c>
      <c r="F1662" s="45">
        <v>2.5</v>
      </c>
      <c r="G1662" s="45">
        <v>0</v>
      </c>
      <c r="H1662" s="45">
        <v>0</v>
      </c>
      <c r="I1662" s="45">
        <v>0</v>
      </c>
      <c r="J1662" s="45">
        <v>0</v>
      </c>
    </row>
    <row r="1663" spans="4:10">
      <c r="D1663" s="28">
        <v>41709</v>
      </c>
      <c r="E1663" s="35" t="s">
        <v>364</v>
      </c>
      <c r="F1663" s="45">
        <v>2.7</v>
      </c>
      <c r="G1663" s="45">
        <v>0</v>
      </c>
      <c r="H1663" s="45">
        <v>0</v>
      </c>
      <c r="I1663" s="45">
        <v>0</v>
      </c>
      <c r="J1663" s="45">
        <v>0</v>
      </c>
    </row>
    <row r="1664" spans="4:10">
      <c r="D1664" s="28">
        <v>41709</v>
      </c>
      <c r="E1664" s="35" t="s">
        <v>365</v>
      </c>
      <c r="F1664" s="45">
        <v>2.7</v>
      </c>
      <c r="G1664" s="45">
        <v>0.05</v>
      </c>
      <c r="H1664" s="45">
        <v>0.03</v>
      </c>
      <c r="I1664" s="45">
        <v>0.1</v>
      </c>
      <c r="J1664" s="45">
        <v>-85</v>
      </c>
    </row>
    <row r="1665" spans="4:10">
      <c r="D1665" s="28">
        <v>41709</v>
      </c>
      <c r="E1665" s="35" t="s">
        <v>366</v>
      </c>
      <c r="F1665" s="45">
        <v>3.3</v>
      </c>
      <c r="G1665" s="45">
        <v>1.19</v>
      </c>
      <c r="H1665" s="45">
        <v>0.23</v>
      </c>
      <c r="I1665" s="45">
        <v>11.4</v>
      </c>
      <c r="J1665" s="45">
        <v>-75.099999999999994</v>
      </c>
    </row>
    <row r="1666" spans="4:10">
      <c r="D1666" s="28">
        <v>41709</v>
      </c>
      <c r="E1666" s="35" t="s">
        <v>367</v>
      </c>
      <c r="F1666" s="45">
        <v>3.9</v>
      </c>
      <c r="G1666" s="45">
        <v>1.05</v>
      </c>
      <c r="H1666" s="45">
        <v>0.48</v>
      </c>
      <c r="I1666" s="45">
        <v>22.1</v>
      </c>
      <c r="J1666" s="45">
        <v>-64.2</v>
      </c>
    </row>
    <row r="1667" spans="4:10">
      <c r="D1667" s="28">
        <v>41709</v>
      </c>
      <c r="E1667" s="35" t="s">
        <v>368</v>
      </c>
      <c r="F1667" s="45">
        <v>4</v>
      </c>
      <c r="G1667" s="45">
        <v>2.19</v>
      </c>
      <c r="H1667" s="45">
        <v>0.5</v>
      </c>
      <c r="I1667" s="45">
        <v>31.8</v>
      </c>
      <c r="J1667" s="45">
        <v>-51.4</v>
      </c>
    </row>
    <row r="1668" spans="4:10">
      <c r="D1668" s="28">
        <v>41709</v>
      </c>
      <c r="E1668" s="35" t="s">
        <v>369</v>
      </c>
      <c r="F1668" s="45">
        <v>5.3</v>
      </c>
      <c r="G1668" s="45">
        <v>2.69</v>
      </c>
      <c r="H1668" s="45">
        <v>0.48</v>
      </c>
      <c r="I1668" s="45">
        <v>39.700000000000003</v>
      </c>
      <c r="J1668" s="45">
        <v>-35.6</v>
      </c>
    </row>
    <row r="1669" spans="4:10">
      <c r="D1669" s="28">
        <v>41709</v>
      </c>
      <c r="E1669" s="35" t="s">
        <v>370</v>
      </c>
      <c r="F1669" s="45">
        <v>5.7</v>
      </c>
      <c r="G1669" s="45">
        <v>2.76</v>
      </c>
      <c r="H1669" s="45">
        <v>0.52</v>
      </c>
      <c r="I1669" s="45">
        <v>44.8</v>
      </c>
      <c r="J1669" s="45">
        <v>-16.600000000000001</v>
      </c>
    </row>
    <row r="1670" spans="4:10">
      <c r="D1670" s="28">
        <v>41709</v>
      </c>
      <c r="E1670" s="35" t="s">
        <v>371</v>
      </c>
      <c r="F1670" s="45">
        <v>5.6</v>
      </c>
      <c r="G1670" s="45">
        <v>2.77</v>
      </c>
      <c r="H1670" s="45">
        <v>0.53</v>
      </c>
      <c r="I1670" s="45">
        <v>46</v>
      </c>
      <c r="J1670" s="45">
        <v>4.7</v>
      </c>
    </row>
    <row r="1671" spans="4:10">
      <c r="D1671" s="28">
        <v>41709</v>
      </c>
      <c r="E1671" s="35" t="s">
        <v>372</v>
      </c>
      <c r="F1671" s="45">
        <v>6</v>
      </c>
      <c r="G1671" s="45">
        <v>1.07</v>
      </c>
      <c r="H1671" s="45">
        <v>1</v>
      </c>
      <c r="I1671" s="45">
        <v>43</v>
      </c>
      <c r="J1671" s="45">
        <v>25.4</v>
      </c>
    </row>
    <row r="1672" spans="4:10">
      <c r="D1672" s="28">
        <v>41709</v>
      </c>
      <c r="E1672" s="35" t="s">
        <v>373</v>
      </c>
      <c r="F1672" s="45">
        <v>6</v>
      </c>
      <c r="G1672" s="45">
        <v>2.67</v>
      </c>
      <c r="H1672" s="45">
        <v>0.44</v>
      </c>
      <c r="I1672" s="45">
        <v>36.5</v>
      </c>
      <c r="J1672" s="45">
        <v>43</v>
      </c>
    </row>
    <row r="1673" spans="4:10">
      <c r="D1673" s="28">
        <v>41709</v>
      </c>
      <c r="E1673" s="35" t="s">
        <v>374</v>
      </c>
      <c r="F1673" s="45">
        <v>5.6</v>
      </c>
      <c r="G1673" s="45">
        <v>1.49</v>
      </c>
      <c r="H1673" s="45">
        <v>0.56999999999999995</v>
      </c>
      <c r="I1673" s="45">
        <v>27.7</v>
      </c>
      <c r="J1673" s="45">
        <v>57.3</v>
      </c>
    </row>
    <row r="1674" spans="4:10">
      <c r="D1674" s="28">
        <v>41709</v>
      </c>
      <c r="E1674" s="35" t="s">
        <v>375</v>
      </c>
      <c r="F1674" s="45">
        <v>4.8</v>
      </c>
      <c r="G1674" s="45">
        <v>0.17</v>
      </c>
      <c r="H1674" s="45">
        <v>0.3</v>
      </c>
      <c r="I1674" s="45">
        <v>17.5</v>
      </c>
      <c r="J1674" s="45">
        <v>69.099999999999994</v>
      </c>
    </row>
    <row r="1675" spans="4:10">
      <c r="D1675" s="28">
        <v>41709</v>
      </c>
      <c r="E1675" s="35" t="s">
        <v>376</v>
      </c>
      <c r="F1675" s="45">
        <v>3.6</v>
      </c>
      <c r="G1675" s="45">
        <v>0.23</v>
      </c>
      <c r="H1675" s="45">
        <v>0.1</v>
      </c>
      <c r="I1675" s="45">
        <v>6.4</v>
      </c>
      <c r="J1675" s="45">
        <v>79.5</v>
      </c>
    </row>
    <row r="1676" spans="4:10">
      <c r="D1676" s="28">
        <v>41709</v>
      </c>
      <c r="E1676" s="35" t="s">
        <v>377</v>
      </c>
      <c r="F1676" s="45">
        <v>1.9</v>
      </c>
      <c r="G1676" s="45">
        <v>0</v>
      </c>
      <c r="H1676" s="45">
        <v>0</v>
      </c>
      <c r="I1676" s="45">
        <v>0</v>
      </c>
      <c r="J1676" s="45">
        <v>0</v>
      </c>
    </row>
    <row r="1677" spans="4:10">
      <c r="D1677" s="28">
        <v>41709</v>
      </c>
      <c r="E1677" s="35" t="s">
        <v>378</v>
      </c>
      <c r="F1677" s="45">
        <v>0.5</v>
      </c>
      <c r="G1677" s="45">
        <v>0</v>
      </c>
      <c r="H1677" s="45">
        <v>0</v>
      </c>
      <c r="I1677" s="45">
        <v>0</v>
      </c>
      <c r="J1677" s="45">
        <v>0</v>
      </c>
    </row>
    <row r="1678" spans="4:10">
      <c r="D1678" s="28">
        <v>41709</v>
      </c>
      <c r="E1678" s="35" t="s">
        <v>379</v>
      </c>
      <c r="F1678" s="45">
        <v>-0.1</v>
      </c>
      <c r="G1678" s="45">
        <v>0</v>
      </c>
      <c r="H1678" s="45">
        <v>0</v>
      </c>
      <c r="I1678" s="45">
        <v>0</v>
      </c>
      <c r="J1678" s="45">
        <v>0</v>
      </c>
    </row>
    <row r="1679" spans="4:10">
      <c r="D1679" s="28">
        <v>41709</v>
      </c>
      <c r="E1679" s="35" t="s">
        <v>380</v>
      </c>
      <c r="F1679" s="45">
        <v>-0.8</v>
      </c>
      <c r="G1679" s="45">
        <v>0</v>
      </c>
      <c r="H1679" s="45">
        <v>0</v>
      </c>
      <c r="I1679" s="45">
        <v>0</v>
      </c>
      <c r="J1679" s="45">
        <v>0</v>
      </c>
    </row>
    <row r="1680" spans="4:10">
      <c r="D1680" s="28">
        <v>41709</v>
      </c>
      <c r="E1680" s="35" t="s">
        <v>381</v>
      </c>
      <c r="F1680" s="45">
        <v>-0.4</v>
      </c>
      <c r="G1680" s="45">
        <v>0</v>
      </c>
      <c r="H1680" s="45">
        <v>0</v>
      </c>
      <c r="I1680" s="45">
        <v>0</v>
      </c>
      <c r="J1680" s="45">
        <v>0</v>
      </c>
    </row>
    <row r="1681" spans="4:10">
      <c r="D1681" s="28">
        <v>41709</v>
      </c>
      <c r="E1681" s="35" t="s">
        <v>382</v>
      </c>
      <c r="F1681" s="45">
        <v>-1.4</v>
      </c>
      <c r="G1681" s="45">
        <v>0</v>
      </c>
      <c r="H1681" s="45">
        <v>0</v>
      </c>
      <c r="I1681" s="45">
        <v>0</v>
      </c>
      <c r="J1681" s="45">
        <v>0</v>
      </c>
    </row>
    <row r="1682" spans="4:10">
      <c r="D1682" s="28">
        <v>41709</v>
      </c>
      <c r="E1682" s="35" t="s">
        <v>383</v>
      </c>
      <c r="F1682" s="45">
        <v>-2.5</v>
      </c>
      <c r="G1682" s="45">
        <v>0</v>
      </c>
      <c r="H1682" s="45">
        <v>0</v>
      </c>
      <c r="I1682" s="45">
        <v>0</v>
      </c>
      <c r="J1682" s="45">
        <v>0</v>
      </c>
    </row>
    <row r="1683" spans="4:10">
      <c r="D1683" s="28">
        <v>41710</v>
      </c>
      <c r="E1683" s="35" t="s">
        <v>360</v>
      </c>
      <c r="F1683" s="45">
        <v>-3.8</v>
      </c>
      <c r="G1683" s="45">
        <v>0</v>
      </c>
      <c r="H1683" s="45">
        <v>0</v>
      </c>
      <c r="I1683" s="45">
        <v>0</v>
      </c>
      <c r="J1683" s="45">
        <v>0</v>
      </c>
    </row>
    <row r="1684" spans="4:10">
      <c r="D1684" s="28">
        <v>41710</v>
      </c>
      <c r="E1684" s="35" t="s">
        <v>361</v>
      </c>
      <c r="F1684" s="45">
        <v>-4.4000000000000004</v>
      </c>
      <c r="G1684" s="45">
        <v>0</v>
      </c>
      <c r="H1684" s="45">
        <v>0</v>
      </c>
      <c r="I1684" s="45">
        <v>0</v>
      </c>
      <c r="J1684" s="45">
        <v>0</v>
      </c>
    </row>
    <row r="1685" spans="4:10">
      <c r="D1685" s="28">
        <v>41710</v>
      </c>
      <c r="E1685" s="35" t="s">
        <v>362</v>
      </c>
      <c r="F1685" s="45">
        <v>-5.0999999999999996</v>
      </c>
      <c r="G1685" s="45">
        <v>0</v>
      </c>
      <c r="H1685" s="45">
        <v>0</v>
      </c>
      <c r="I1685" s="45">
        <v>0</v>
      </c>
      <c r="J1685" s="45">
        <v>0</v>
      </c>
    </row>
    <row r="1686" spans="4:10">
      <c r="D1686" s="28">
        <v>41710</v>
      </c>
      <c r="E1686" s="35" t="s">
        <v>363</v>
      </c>
      <c r="F1686" s="45">
        <v>-5.6</v>
      </c>
      <c r="G1686" s="45">
        <v>0</v>
      </c>
      <c r="H1686" s="45">
        <v>0</v>
      </c>
      <c r="I1686" s="45">
        <v>0</v>
      </c>
      <c r="J1686" s="45">
        <v>0</v>
      </c>
    </row>
    <row r="1687" spans="4:10">
      <c r="D1687" s="28">
        <v>41710</v>
      </c>
      <c r="E1687" s="35" t="s">
        <v>364</v>
      </c>
      <c r="F1687" s="45">
        <v>-6.1</v>
      </c>
      <c r="G1687" s="45">
        <v>0</v>
      </c>
      <c r="H1687" s="45">
        <v>0</v>
      </c>
      <c r="I1687" s="45">
        <v>0</v>
      </c>
      <c r="J1687" s="45">
        <v>0</v>
      </c>
    </row>
    <row r="1688" spans="4:10">
      <c r="D1688" s="28">
        <v>41710</v>
      </c>
      <c r="E1688" s="35" t="s">
        <v>365</v>
      </c>
      <c r="F1688" s="45">
        <v>-6.4</v>
      </c>
      <c r="G1688" s="45">
        <v>0.05</v>
      </c>
      <c r="H1688" s="45">
        <v>0.03</v>
      </c>
      <c r="I1688" s="45">
        <v>0.4</v>
      </c>
      <c r="J1688" s="45">
        <v>-85.2</v>
      </c>
    </row>
    <row r="1689" spans="4:10">
      <c r="D1689" s="28">
        <v>41710</v>
      </c>
      <c r="E1689" s="35" t="s">
        <v>366</v>
      </c>
      <c r="F1689" s="45">
        <v>-5.8</v>
      </c>
      <c r="G1689" s="45">
        <v>1.88</v>
      </c>
      <c r="H1689" s="45">
        <v>0.19</v>
      </c>
      <c r="I1689" s="45">
        <v>11.7</v>
      </c>
      <c r="J1689" s="45">
        <v>-75.3</v>
      </c>
    </row>
    <row r="1690" spans="4:10">
      <c r="D1690" s="28">
        <v>41710</v>
      </c>
      <c r="E1690" s="35" t="s">
        <v>367</v>
      </c>
      <c r="F1690" s="45">
        <v>-3.3</v>
      </c>
      <c r="G1690" s="45">
        <v>2.65</v>
      </c>
      <c r="H1690" s="45">
        <v>0.26</v>
      </c>
      <c r="I1690" s="45">
        <v>22.4</v>
      </c>
      <c r="J1690" s="45">
        <v>-64.400000000000006</v>
      </c>
    </row>
    <row r="1691" spans="4:10">
      <c r="D1691" s="28">
        <v>41710</v>
      </c>
      <c r="E1691" s="35" t="s">
        <v>368</v>
      </c>
      <c r="F1691" s="45">
        <v>-0.1</v>
      </c>
      <c r="G1691" s="45">
        <v>3</v>
      </c>
      <c r="H1691" s="45">
        <v>0.28999999999999998</v>
      </c>
      <c r="I1691" s="45">
        <v>32.200000000000003</v>
      </c>
      <c r="J1691" s="45">
        <v>-51.6</v>
      </c>
    </row>
    <row r="1692" spans="4:10">
      <c r="D1692" s="28">
        <v>41710</v>
      </c>
      <c r="E1692" s="35" t="s">
        <v>369</v>
      </c>
      <c r="F1692" s="45">
        <v>3.6</v>
      </c>
      <c r="G1692" s="45">
        <v>3.12</v>
      </c>
      <c r="H1692" s="45">
        <v>0.34</v>
      </c>
      <c r="I1692" s="45">
        <v>40.1</v>
      </c>
      <c r="J1692" s="45">
        <v>-35.799999999999997</v>
      </c>
    </row>
    <row r="1693" spans="4:10">
      <c r="D1693" s="28">
        <v>41710</v>
      </c>
      <c r="E1693" s="35" t="s">
        <v>370</v>
      </c>
      <c r="F1693" s="45">
        <v>6.1</v>
      </c>
      <c r="G1693" s="45">
        <v>3.19</v>
      </c>
      <c r="H1693" s="45">
        <v>0.36</v>
      </c>
      <c r="I1693" s="45">
        <v>45.2</v>
      </c>
      <c r="J1693" s="45">
        <v>-16.600000000000001</v>
      </c>
    </row>
    <row r="1694" spans="4:10">
      <c r="D1694" s="28">
        <v>41710</v>
      </c>
      <c r="E1694" s="35" t="s">
        <v>371</v>
      </c>
      <c r="F1694" s="45">
        <v>7.6</v>
      </c>
      <c r="G1694" s="45">
        <v>3.2</v>
      </c>
      <c r="H1694" s="45">
        <v>0.37</v>
      </c>
      <c r="I1694" s="45">
        <v>46.4</v>
      </c>
      <c r="J1694" s="45">
        <v>4.9000000000000004</v>
      </c>
    </row>
    <row r="1695" spans="4:10">
      <c r="D1695" s="28">
        <v>41710</v>
      </c>
      <c r="E1695" s="35" t="s">
        <v>372</v>
      </c>
      <c r="F1695" s="45">
        <v>8.3000000000000007</v>
      </c>
      <c r="G1695" s="45">
        <v>3.18</v>
      </c>
      <c r="H1695" s="45">
        <v>0.35</v>
      </c>
      <c r="I1695" s="45">
        <v>43.3</v>
      </c>
      <c r="J1695" s="45">
        <v>25.6</v>
      </c>
    </row>
    <row r="1696" spans="4:10">
      <c r="D1696" s="28">
        <v>41710</v>
      </c>
      <c r="E1696" s="35" t="s">
        <v>373</v>
      </c>
      <c r="F1696" s="45">
        <v>9.3000000000000007</v>
      </c>
      <c r="G1696" s="45">
        <v>3.09</v>
      </c>
      <c r="H1696" s="45">
        <v>0.32</v>
      </c>
      <c r="I1696" s="45">
        <v>36.799999999999997</v>
      </c>
      <c r="J1696" s="45">
        <v>43.3</v>
      </c>
    </row>
    <row r="1697" spans="4:10">
      <c r="D1697" s="28">
        <v>41710</v>
      </c>
      <c r="E1697" s="35" t="s">
        <v>374</v>
      </c>
      <c r="F1697" s="45">
        <v>8.6</v>
      </c>
      <c r="G1697" s="45">
        <v>1.76</v>
      </c>
      <c r="H1697" s="45">
        <v>0.53</v>
      </c>
      <c r="I1697" s="45">
        <v>28</v>
      </c>
      <c r="J1697" s="45">
        <v>57.6</v>
      </c>
    </row>
    <row r="1698" spans="4:10">
      <c r="D1698" s="28">
        <v>41710</v>
      </c>
      <c r="E1698" s="35" t="s">
        <v>375</v>
      </c>
      <c r="F1698" s="45">
        <v>5.2</v>
      </c>
      <c r="G1698" s="45">
        <v>0.2</v>
      </c>
      <c r="H1698" s="45">
        <v>0.31</v>
      </c>
      <c r="I1698" s="45">
        <v>17.7</v>
      </c>
      <c r="J1698" s="45">
        <v>69.5</v>
      </c>
    </row>
    <row r="1699" spans="4:10">
      <c r="D1699" s="28">
        <v>41710</v>
      </c>
      <c r="E1699" s="35" t="s">
        <v>376</v>
      </c>
      <c r="F1699" s="45">
        <v>3.8</v>
      </c>
      <c r="G1699" s="45">
        <v>0.25</v>
      </c>
      <c r="H1699" s="45">
        <v>0.11</v>
      </c>
      <c r="I1699" s="45">
        <v>6.6</v>
      </c>
      <c r="J1699" s="45">
        <v>79.8</v>
      </c>
    </row>
    <row r="1700" spans="4:10">
      <c r="D1700" s="28">
        <v>41710</v>
      </c>
      <c r="E1700" s="35" t="s">
        <v>377</v>
      </c>
      <c r="F1700" s="45">
        <v>2.2000000000000002</v>
      </c>
      <c r="G1700" s="45">
        <v>0</v>
      </c>
      <c r="H1700" s="45">
        <v>0</v>
      </c>
      <c r="I1700" s="45">
        <v>0</v>
      </c>
      <c r="J1700" s="45">
        <v>0</v>
      </c>
    </row>
    <row r="1701" spans="4:10">
      <c r="D1701" s="28">
        <v>41710</v>
      </c>
      <c r="E1701" s="35" t="s">
        <v>378</v>
      </c>
      <c r="F1701" s="45">
        <v>1.1000000000000001</v>
      </c>
      <c r="G1701" s="45">
        <v>0</v>
      </c>
      <c r="H1701" s="45">
        <v>0</v>
      </c>
      <c r="I1701" s="45">
        <v>0</v>
      </c>
      <c r="J1701" s="45">
        <v>0</v>
      </c>
    </row>
    <row r="1702" spans="4:10">
      <c r="D1702" s="28">
        <v>41710</v>
      </c>
      <c r="E1702" s="35" t="s">
        <v>379</v>
      </c>
      <c r="F1702" s="45">
        <v>1.1000000000000001</v>
      </c>
      <c r="G1702" s="45">
        <v>0</v>
      </c>
      <c r="H1702" s="45">
        <v>0</v>
      </c>
      <c r="I1702" s="45">
        <v>0</v>
      </c>
      <c r="J1702" s="45">
        <v>0</v>
      </c>
    </row>
    <row r="1703" spans="4:10">
      <c r="D1703" s="28">
        <v>41710</v>
      </c>
      <c r="E1703" s="35" t="s">
        <v>380</v>
      </c>
      <c r="F1703" s="45">
        <v>1.7</v>
      </c>
      <c r="G1703" s="45">
        <v>0</v>
      </c>
      <c r="H1703" s="45">
        <v>0</v>
      </c>
      <c r="I1703" s="45">
        <v>0</v>
      </c>
      <c r="J1703" s="45">
        <v>0</v>
      </c>
    </row>
    <row r="1704" spans="4:10">
      <c r="D1704" s="28">
        <v>41710</v>
      </c>
      <c r="E1704" s="35" t="s">
        <v>381</v>
      </c>
      <c r="F1704" s="45">
        <v>1.1000000000000001</v>
      </c>
      <c r="G1704" s="45">
        <v>0</v>
      </c>
      <c r="H1704" s="45">
        <v>0</v>
      </c>
      <c r="I1704" s="45">
        <v>0</v>
      </c>
      <c r="J1704" s="45">
        <v>0</v>
      </c>
    </row>
    <row r="1705" spans="4:10">
      <c r="D1705" s="28">
        <v>41710</v>
      </c>
      <c r="E1705" s="35" t="s">
        <v>382</v>
      </c>
      <c r="F1705" s="45">
        <v>1</v>
      </c>
      <c r="G1705" s="45">
        <v>0</v>
      </c>
      <c r="H1705" s="45">
        <v>0</v>
      </c>
      <c r="I1705" s="45">
        <v>0</v>
      </c>
      <c r="J1705" s="45">
        <v>0</v>
      </c>
    </row>
    <row r="1706" spans="4:10">
      <c r="D1706" s="28">
        <v>41710</v>
      </c>
      <c r="E1706" s="35" t="s">
        <v>383</v>
      </c>
      <c r="F1706" s="45">
        <v>0.2</v>
      </c>
      <c r="G1706" s="45">
        <v>0</v>
      </c>
      <c r="H1706" s="45">
        <v>0</v>
      </c>
      <c r="I1706" s="45">
        <v>0</v>
      </c>
      <c r="J1706" s="45">
        <v>0</v>
      </c>
    </row>
    <row r="1707" spans="4:10">
      <c r="D1707" s="28">
        <v>41711</v>
      </c>
      <c r="E1707" s="35" t="s">
        <v>360</v>
      </c>
      <c r="F1707" s="45">
        <v>0</v>
      </c>
      <c r="G1707" s="45">
        <v>0</v>
      </c>
      <c r="H1707" s="45">
        <v>0</v>
      </c>
      <c r="I1707" s="45">
        <v>0</v>
      </c>
      <c r="J1707" s="45">
        <v>0</v>
      </c>
    </row>
    <row r="1708" spans="4:10">
      <c r="D1708" s="28">
        <v>41711</v>
      </c>
      <c r="E1708" s="35" t="s">
        <v>361</v>
      </c>
      <c r="F1708" s="45">
        <v>-0.6</v>
      </c>
      <c r="G1708" s="45">
        <v>0</v>
      </c>
      <c r="H1708" s="45">
        <v>0</v>
      </c>
      <c r="I1708" s="45">
        <v>0</v>
      </c>
      <c r="J1708" s="45">
        <v>0</v>
      </c>
    </row>
    <row r="1709" spans="4:10">
      <c r="D1709" s="28">
        <v>41711</v>
      </c>
      <c r="E1709" s="35" t="s">
        <v>362</v>
      </c>
      <c r="F1709" s="45">
        <v>-1.4</v>
      </c>
      <c r="G1709" s="45">
        <v>0</v>
      </c>
      <c r="H1709" s="45">
        <v>0</v>
      </c>
      <c r="I1709" s="45">
        <v>0</v>
      </c>
      <c r="J1709" s="45">
        <v>0</v>
      </c>
    </row>
    <row r="1710" spans="4:10">
      <c r="D1710" s="28">
        <v>41711</v>
      </c>
      <c r="E1710" s="35" t="s">
        <v>363</v>
      </c>
      <c r="F1710" s="45">
        <v>-1.3</v>
      </c>
      <c r="G1710" s="45">
        <v>0</v>
      </c>
      <c r="H1710" s="45">
        <v>0</v>
      </c>
      <c r="I1710" s="45">
        <v>0</v>
      </c>
      <c r="J1710" s="45">
        <v>0</v>
      </c>
    </row>
    <row r="1711" spans="4:10">
      <c r="D1711" s="28">
        <v>41711</v>
      </c>
      <c r="E1711" s="35" t="s">
        <v>364</v>
      </c>
      <c r="F1711" s="45">
        <v>-1.8</v>
      </c>
      <c r="G1711" s="45">
        <v>0</v>
      </c>
      <c r="H1711" s="45">
        <v>0</v>
      </c>
      <c r="I1711" s="45">
        <v>0</v>
      </c>
      <c r="J1711" s="45">
        <v>0</v>
      </c>
    </row>
    <row r="1712" spans="4:10">
      <c r="D1712" s="28">
        <v>41711</v>
      </c>
      <c r="E1712" s="35" t="s">
        <v>365</v>
      </c>
      <c r="F1712" s="45">
        <v>-1.7</v>
      </c>
      <c r="G1712" s="45">
        <v>0.05</v>
      </c>
      <c r="H1712" s="45">
        <v>0.03</v>
      </c>
      <c r="I1712" s="45">
        <v>0.7</v>
      </c>
      <c r="J1712" s="45">
        <v>-85.5</v>
      </c>
    </row>
    <row r="1713" spans="4:10">
      <c r="D1713" s="28">
        <v>41711</v>
      </c>
      <c r="E1713" s="35" t="s">
        <v>366</v>
      </c>
      <c r="F1713" s="45">
        <v>-0.9</v>
      </c>
      <c r="G1713" s="45">
        <v>0.09</v>
      </c>
      <c r="H1713" s="45">
        <v>0.16</v>
      </c>
      <c r="I1713" s="45">
        <v>12</v>
      </c>
      <c r="J1713" s="45">
        <v>-75.599999999999994</v>
      </c>
    </row>
    <row r="1714" spans="4:10">
      <c r="D1714" s="28">
        <v>41711</v>
      </c>
      <c r="E1714" s="35" t="s">
        <v>367</v>
      </c>
      <c r="F1714" s="45">
        <v>0.5</v>
      </c>
      <c r="G1714" s="45">
        <v>0.1</v>
      </c>
      <c r="H1714" s="45">
        <v>0.35</v>
      </c>
      <c r="I1714" s="45">
        <v>22.8</v>
      </c>
      <c r="J1714" s="45">
        <v>-64.7</v>
      </c>
    </row>
    <row r="1715" spans="4:10">
      <c r="D1715" s="28">
        <v>41711</v>
      </c>
      <c r="E1715" s="35" t="s">
        <v>368</v>
      </c>
      <c r="F1715" s="45">
        <v>2.6</v>
      </c>
      <c r="G1715" s="45">
        <v>7.0000000000000007E-2</v>
      </c>
      <c r="H1715" s="45">
        <v>0.42</v>
      </c>
      <c r="I1715" s="45">
        <v>32.5</v>
      </c>
      <c r="J1715" s="45">
        <v>-51.8</v>
      </c>
    </row>
    <row r="1716" spans="4:10">
      <c r="D1716" s="28">
        <v>41711</v>
      </c>
      <c r="E1716" s="35" t="s">
        <v>369</v>
      </c>
      <c r="F1716" s="45">
        <v>2.9</v>
      </c>
      <c r="G1716" s="45">
        <v>7.0000000000000007E-2</v>
      </c>
      <c r="H1716" s="45">
        <v>0.52</v>
      </c>
      <c r="I1716" s="45">
        <v>40.5</v>
      </c>
      <c r="J1716" s="45">
        <v>-35.9</v>
      </c>
    </row>
    <row r="1717" spans="4:10">
      <c r="D1717" s="28">
        <v>41711</v>
      </c>
      <c r="E1717" s="35" t="s">
        <v>370</v>
      </c>
      <c r="F1717" s="45">
        <v>2.9</v>
      </c>
      <c r="G1717" s="45">
        <v>0.06</v>
      </c>
      <c r="H1717" s="45">
        <v>0.56999999999999995</v>
      </c>
      <c r="I1717" s="45">
        <v>45.6</v>
      </c>
      <c r="J1717" s="45">
        <v>-16.600000000000001</v>
      </c>
    </row>
    <row r="1718" spans="4:10">
      <c r="D1718" s="28">
        <v>41711</v>
      </c>
      <c r="E1718" s="35" t="s">
        <v>371</v>
      </c>
      <c r="F1718" s="45">
        <v>4.0999999999999996</v>
      </c>
      <c r="G1718" s="45">
        <v>0.21</v>
      </c>
      <c r="H1718" s="45">
        <v>0.92</v>
      </c>
      <c r="I1718" s="45">
        <v>46.8</v>
      </c>
      <c r="J1718" s="45">
        <v>5</v>
      </c>
    </row>
    <row r="1719" spans="4:10">
      <c r="D1719" s="28">
        <v>41711</v>
      </c>
      <c r="E1719" s="35" t="s">
        <v>372</v>
      </c>
      <c r="F1719" s="45">
        <v>4.9000000000000004</v>
      </c>
      <c r="G1719" s="45">
        <v>1.54</v>
      </c>
      <c r="H1719" s="45">
        <v>0.92</v>
      </c>
      <c r="I1719" s="45">
        <v>43.7</v>
      </c>
      <c r="J1719" s="45">
        <v>25.9</v>
      </c>
    </row>
    <row r="1720" spans="4:10">
      <c r="D1720" s="28">
        <v>41711</v>
      </c>
      <c r="E1720" s="35" t="s">
        <v>373</v>
      </c>
      <c r="F1720" s="45">
        <v>5.6</v>
      </c>
      <c r="G1720" s="45">
        <v>1.5</v>
      </c>
      <c r="H1720" s="45">
        <v>0.78</v>
      </c>
      <c r="I1720" s="45">
        <v>37.1</v>
      </c>
      <c r="J1720" s="45">
        <v>43.6</v>
      </c>
    </row>
    <row r="1721" spans="4:10">
      <c r="D1721" s="28">
        <v>41711</v>
      </c>
      <c r="E1721" s="35" t="s">
        <v>374</v>
      </c>
      <c r="F1721" s="45">
        <v>5.0999999999999996</v>
      </c>
      <c r="G1721" s="45">
        <v>0.67</v>
      </c>
      <c r="H1721" s="45">
        <v>0.64</v>
      </c>
      <c r="I1721" s="45">
        <v>28.2</v>
      </c>
      <c r="J1721" s="45">
        <v>58</v>
      </c>
    </row>
    <row r="1722" spans="4:10">
      <c r="D1722" s="28">
        <v>41711</v>
      </c>
      <c r="E1722" s="35" t="s">
        <v>375</v>
      </c>
      <c r="F1722" s="45">
        <v>3.9</v>
      </c>
      <c r="G1722" s="45">
        <v>0.08</v>
      </c>
      <c r="H1722" s="45">
        <v>0.24</v>
      </c>
      <c r="I1722" s="45">
        <v>17.899999999999999</v>
      </c>
      <c r="J1722" s="45">
        <v>69.8</v>
      </c>
    </row>
    <row r="1723" spans="4:10">
      <c r="D1723" s="28">
        <v>41711</v>
      </c>
      <c r="E1723" s="35" t="s">
        <v>376</v>
      </c>
      <c r="F1723" s="45">
        <v>2.6</v>
      </c>
      <c r="G1723" s="45">
        <v>0.12</v>
      </c>
      <c r="H1723" s="45">
        <v>0.1</v>
      </c>
      <c r="I1723" s="45">
        <v>6.8</v>
      </c>
      <c r="J1723" s="45">
        <v>80.2</v>
      </c>
    </row>
    <row r="1724" spans="4:10">
      <c r="D1724" s="28">
        <v>41711</v>
      </c>
      <c r="E1724" s="35" t="s">
        <v>377</v>
      </c>
      <c r="F1724" s="45">
        <v>1.3</v>
      </c>
      <c r="G1724" s="45">
        <v>0</v>
      </c>
      <c r="H1724" s="45">
        <v>0</v>
      </c>
      <c r="I1724" s="45">
        <v>0</v>
      </c>
      <c r="J1724" s="45">
        <v>0</v>
      </c>
    </row>
    <row r="1725" spans="4:10">
      <c r="D1725" s="28">
        <v>41711</v>
      </c>
      <c r="E1725" s="35" t="s">
        <v>378</v>
      </c>
      <c r="F1725" s="45">
        <v>0.5</v>
      </c>
      <c r="G1725" s="45">
        <v>0</v>
      </c>
      <c r="H1725" s="45">
        <v>0</v>
      </c>
      <c r="I1725" s="45">
        <v>0</v>
      </c>
      <c r="J1725" s="45">
        <v>0</v>
      </c>
    </row>
    <row r="1726" spans="4:10">
      <c r="D1726" s="28">
        <v>41711</v>
      </c>
      <c r="E1726" s="35" t="s">
        <v>379</v>
      </c>
      <c r="F1726" s="45">
        <v>-0.1</v>
      </c>
      <c r="G1726" s="45">
        <v>0</v>
      </c>
      <c r="H1726" s="45">
        <v>0</v>
      </c>
      <c r="I1726" s="45">
        <v>0</v>
      </c>
      <c r="J1726" s="45">
        <v>0</v>
      </c>
    </row>
    <row r="1727" spans="4:10">
      <c r="D1727" s="28">
        <v>41711</v>
      </c>
      <c r="E1727" s="35" t="s">
        <v>380</v>
      </c>
      <c r="F1727" s="45">
        <v>-0.1</v>
      </c>
      <c r="G1727" s="45">
        <v>0</v>
      </c>
      <c r="H1727" s="45">
        <v>0</v>
      </c>
      <c r="I1727" s="45">
        <v>0</v>
      </c>
      <c r="J1727" s="45">
        <v>0</v>
      </c>
    </row>
    <row r="1728" spans="4:10">
      <c r="D1728" s="28">
        <v>41711</v>
      </c>
      <c r="E1728" s="35" t="s">
        <v>381</v>
      </c>
      <c r="F1728" s="45">
        <v>-0.4</v>
      </c>
      <c r="G1728" s="45">
        <v>0</v>
      </c>
      <c r="H1728" s="45">
        <v>0</v>
      </c>
      <c r="I1728" s="45">
        <v>0</v>
      </c>
      <c r="J1728" s="45">
        <v>0</v>
      </c>
    </row>
    <row r="1729" spans="4:10">
      <c r="D1729" s="28">
        <v>41711</v>
      </c>
      <c r="E1729" s="35" t="s">
        <v>382</v>
      </c>
      <c r="F1729" s="45">
        <v>-1.7</v>
      </c>
      <c r="G1729" s="45">
        <v>0</v>
      </c>
      <c r="H1729" s="45">
        <v>0</v>
      </c>
      <c r="I1729" s="45">
        <v>0</v>
      </c>
      <c r="J1729" s="45">
        <v>0</v>
      </c>
    </row>
    <row r="1730" spans="4:10">
      <c r="D1730" s="28">
        <v>41711</v>
      </c>
      <c r="E1730" s="35" t="s">
        <v>383</v>
      </c>
      <c r="F1730" s="45">
        <v>-2.8</v>
      </c>
      <c r="G1730" s="45">
        <v>0</v>
      </c>
      <c r="H1730" s="45">
        <v>0</v>
      </c>
      <c r="I1730" s="45">
        <v>0</v>
      </c>
      <c r="J1730" s="45">
        <v>0</v>
      </c>
    </row>
    <row r="1731" spans="4:10">
      <c r="D1731" s="28">
        <v>41712</v>
      </c>
      <c r="E1731" s="35" t="s">
        <v>360</v>
      </c>
      <c r="F1731" s="45">
        <v>-3.5</v>
      </c>
      <c r="G1731" s="45">
        <v>0</v>
      </c>
      <c r="H1731" s="45">
        <v>0</v>
      </c>
      <c r="I1731" s="45">
        <v>0</v>
      </c>
      <c r="J1731" s="45">
        <v>0</v>
      </c>
    </row>
    <row r="1732" spans="4:10">
      <c r="D1732" s="28">
        <v>41712</v>
      </c>
      <c r="E1732" s="35" t="s">
        <v>361</v>
      </c>
      <c r="F1732" s="45">
        <v>-4.3</v>
      </c>
      <c r="G1732" s="45">
        <v>0</v>
      </c>
      <c r="H1732" s="45">
        <v>0</v>
      </c>
      <c r="I1732" s="45">
        <v>0</v>
      </c>
      <c r="J1732" s="45">
        <v>0</v>
      </c>
    </row>
    <row r="1733" spans="4:10">
      <c r="D1733" s="28">
        <v>41712</v>
      </c>
      <c r="E1733" s="35" t="s">
        <v>362</v>
      </c>
      <c r="F1733" s="45">
        <v>-4.8</v>
      </c>
      <c r="G1733" s="45">
        <v>0</v>
      </c>
      <c r="H1733" s="45">
        <v>0</v>
      </c>
      <c r="I1733" s="45">
        <v>0</v>
      </c>
      <c r="J1733" s="45">
        <v>0</v>
      </c>
    </row>
    <row r="1734" spans="4:10">
      <c r="D1734" s="28">
        <v>41712</v>
      </c>
      <c r="E1734" s="35" t="s">
        <v>363</v>
      </c>
      <c r="F1734" s="45">
        <v>-5</v>
      </c>
      <c r="G1734" s="45">
        <v>0</v>
      </c>
      <c r="H1734" s="45">
        <v>0</v>
      </c>
      <c r="I1734" s="45">
        <v>0</v>
      </c>
      <c r="J1734" s="45">
        <v>0</v>
      </c>
    </row>
    <row r="1735" spans="4:10">
      <c r="D1735" s="28">
        <v>41712</v>
      </c>
      <c r="E1735" s="35" t="s">
        <v>364</v>
      </c>
      <c r="F1735" s="45">
        <v>-6</v>
      </c>
      <c r="G1735" s="45">
        <v>0</v>
      </c>
      <c r="H1735" s="45">
        <v>0</v>
      </c>
      <c r="I1735" s="45">
        <v>0</v>
      </c>
      <c r="J1735" s="45">
        <v>0</v>
      </c>
    </row>
    <row r="1736" spans="4:10">
      <c r="D1736" s="28">
        <v>41712</v>
      </c>
      <c r="E1736" s="35" t="s">
        <v>365</v>
      </c>
      <c r="F1736" s="45">
        <v>-6.4</v>
      </c>
      <c r="G1736" s="45">
        <v>0.23</v>
      </c>
      <c r="H1736" s="45">
        <v>0.05</v>
      </c>
      <c r="I1736" s="45">
        <v>1</v>
      </c>
      <c r="J1736" s="45">
        <v>-85.7</v>
      </c>
    </row>
    <row r="1737" spans="4:10">
      <c r="D1737" s="28">
        <v>41712</v>
      </c>
      <c r="E1737" s="35" t="s">
        <v>366</v>
      </c>
      <c r="F1737" s="45">
        <v>-5.5</v>
      </c>
      <c r="G1737" s="45">
        <v>1.96</v>
      </c>
      <c r="H1737" s="45">
        <v>0.19</v>
      </c>
      <c r="I1737" s="45">
        <v>12.3</v>
      </c>
      <c r="J1737" s="45">
        <v>-75.8</v>
      </c>
    </row>
    <row r="1738" spans="4:10">
      <c r="D1738" s="28">
        <v>41712</v>
      </c>
      <c r="E1738" s="35" t="s">
        <v>367</v>
      </c>
      <c r="F1738" s="45">
        <v>-3.3</v>
      </c>
      <c r="G1738" s="45">
        <v>2.73</v>
      </c>
      <c r="H1738" s="45">
        <v>0.25</v>
      </c>
      <c r="I1738" s="45">
        <v>23.1</v>
      </c>
      <c r="J1738" s="45">
        <v>-64.900000000000006</v>
      </c>
    </row>
    <row r="1739" spans="4:10">
      <c r="D1739" s="28">
        <v>41712</v>
      </c>
      <c r="E1739" s="35" t="s">
        <v>368</v>
      </c>
      <c r="F1739" s="45">
        <v>-0.1</v>
      </c>
      <c r="G1739" s="45">
        <v>3.04</v>
      </c>
      <c r="H1739" s="45">
        <v>0.28999999999999998</v>
      </c>
      <c r="I1739" s="45">
        <v>32.9</v>
      </c>
      <c r="J1739" s="45">
        <v>-52</v>
      </c>
    </row>
    <row r="1740" spans="4:10">
      <c r="D1740" s="28">
        <v>41712</v>
      </c>
      <c r="E1740" s="35" t="s">
        <v>369</v>
      </c>
      <c r="F1740" s="45">
        <v>2.2000000000000002</v>
      </c>
      <c r="G1740" s="45">
        <v>3.17</v>
      </c>
      <c r="H1740" s="45">
        <v>0.33</v>
      </c>
      <c r="I1740" s="45">
        <v>40.9</v>
      </c>
      <c r="J1740" s="45">
        <v>-36.1</v>
      </c>
    </row>
    <row r="1741" spans="4:10">
      <c r="D1741" s="28">
        <v>41712</v>
      </c>
      <c r="E1741" s="35" t="s">
        <v>370</v>
      </c>
      <c r="F1741" s="45">
        <v>3.8</v>
      </c>
      <c r="G1741" s="45">
        <v>3.22</v>
      </c>
      <c r="H1741" s="45">
        <v>0.36</v>
      </c>
      <c r="I1741" s="45">
        <v>46</v>
      </c>
      <c r="J1741" s="45">
        <v>-16.600000000000001</v>
      </c>
    </row>
    <row r="1742" spans="4:10">
      <c r="D1742" s="28">
        <v>41712</v>
      </c>
      <c r="E1742" s="35" t="s">
        <v>371</v>
      </c>
      <c r="F1742" s="45">
        <v>5.2</v>
      </c>
      <c r="G1742" s="45">
        <v>3.24</v>
      </c>
      <c r="H1742" s="45">
        <v>0.35</v>
      </c>
      <c r="I1742" s="45">
        <v>47.1</v>
      </c>
      <c r="J1742" s="45">
        <v>5.2</v>
      </c>
    </row>
    <row r="1743" spans="4:10">
      <c r="D1743" s="28">
        <v>41712</v>
      </c>
      <c r="E1743" s="35" t="s">
        <v>372</v>
      </c>
      <c r="F1743" s="45">
        <v>5.5</v>
      </c>
      <c r="G1743" s="45">
        <v>3.2</v>
      </c>
      <c r="H1743" s="45">
        <v>0.35</v>
      </c>
      <c r="I1743" s="45">
        <v>44</v>
      </c>
      <c r="J1743" s="45">
        <v>26.2</v>
      </c>
    </row>
    <row r="1744" spans="4:10">
      <c r="D1744" s="28">
        <v>41712</v>
      </c>
      <c r="E1744" s="35" t="s">
        <v>373</v>
      </c>
      <c r="F1744" s="45">
        <v>5.7</v>
      </c>
      <c r="G1744" s="45">
        <v>3.13</v>
      </c>
      <c r="H1744" s="45">
        <v>0.31</v>
      </c>
      <c r="I1744" s="45">
        <v>37.4</v>
      </c>
      <c r="J1744" s="45">
        <v>44</v>
      </c>
    </row>
    <row r="1745" spans="4:10">
      <c r="D1745" s="28">
        <v>41712</v>
      </c>
      <c r="E1745" s="35" t="s">
        <v>374</v>
      </c>
      <c r="F1745" s="45">
        <v>6</v>
      </c>
      <c r="G1745" s="45">
        <v>1.44</v>
      </c>
      <c r="H1745" s="45">
        <v>0.59</v>
      </c>
      <c r="I1745" s="45">
        <v>28.5</v>
      </c>
      <c r="J1745" s="45">
        <v>58.3</v>
      </c>
    </row>
    <row r="1746" spans="4:10">
      <c r="D1746" s="28">
        <v>41712</v>
      </c>
      <c r="E1746" s="35" t="s">
        <v>375</v>
      </c>
      <c r="F1746" s="45">
        <v>4.5</v>
      </c>
      <c r="G1746" s="45">
        <v>0.33</v>
      </c>
      <c r="H1746" s="45">
        <v>0.36</v>
      </c>
      <c r="I1746" s="45">
        <v>18.100000000000001</v>
      </c>
      <c r="J1746" s="45">
        <v>70.2</v>
      </c>
    </row>
    <row r="1747" spans="4:10">
      <c r="D1747" s="28">
        <v>41712</v>
      </c>
      <c r="E1747" s="35" t="s">
        <v>376</v>
      </c>
      <c r="F1747" s="45">
        <v>2.9</v>
      </c>
      <c r="G1747" s="45">
        <v>0.25</v>
      </c>
      <c r="H1747" s="45">
        <v>0.12</v>
      </c>
      <c r="I1747" s="45">
        <v>7.1</v>
      </c>
      <c r="J1747" s="45">
        <v>80.5</v>
      </c>
    </row>
    <row r="1748" spans="4:10">
      <c r="D1748" s="28">
        <v>41712</v>
      </c>
      <c r="E1748" s="35" t="s">
        <v>377</v>
      </c>
      <c r="F1748" s="45">
        <v>0.8</v>
      </c>
      <c r="G1748" s="45">
        <v>0</v>
      </c>
      <c r="H1748" s="45">
        <v>0</v>
      </c>
      <c r="I1748" s="45">
        <v>0</v>
      </c>
      <c r="J1748" s="45">
        <v>0</v>
      </c>
    </row>
    <row r="1749" spans="4:10">
      <c r="D1749" s="28">
        <v>41712</v>
      </c>
      <c r="E1749" s="35" t="s">
        <v>378</v>
      </c>
      <c r="F1749" s="45">
        <v>-0.3</v>
      </c>
      <c r="G1749" s="45">
        <v>0</v>
      </c>
      <c r="H1749" s="45">
        <v>0</v>
      </c>
      <c r="I1749" s="45">
        <v>0</v>
      </c>
      <c r="J1749" s="45">
        <v>0</v>
      </c>
    </row>
    <row r="1750" spans="4:10">
      <c r="D1750" s="28">
        <v>41712</v>
      </c>
      <c r="E1750" s="35" t="s">
        <v>379</v>
      </c>
      <c r="F1750" s="45">
        <v>-0.7</v>
      </c>
      <c r="G1750" s="45">
        <v>0</v>
      </c>
      <c r="H1750" s="45">
        <v>0</v>
      </c>
      <c r="I1750" s="45">
        <v>0</v>
      </c>
      <c r="J1750" s="45">
        <v>0</v>
      </c>
    </row>
    <row r="1751" spans="4:10">
      <c r="D1751" s="28">
        <v>41712</v>
      </c>
      <c r="E1751" s="35" t="s">
        <v>380</v>
      </c>
      <c r="F1751" s="45">
        <v>-1.1000000000000001</v>
      </c>
      <c r="G1751" s="45">
        <v>0</v>
      </c>
      <c r="H1751" s="45">
        <v>0</v>
      </c>
      <c r="I1751" s="45">
        <v>0</v>
      </c>
      <c r="J1751" s="45">
        <v>0</v>
      </c>
    </row>
    <row r="1752" spans="4:10">
      <c r="D1752" s="28">
        <v>41712</v>
      </c>
      <c r="E1752" s="35" t="s">
        <v>381</v>
      </c>
      <c r="F1752" s="45">
        <v>-1</v>
      </c>
      <c r="G1752" s="45">
        <v>0</v>
      </c>
      <c r="H1752" s="45">
        <v>0</v>
      </c>
      <c r="I1752" s="45">
        <v>0</v>
      </c>
      <c r="J1752" s="45">
        <v>0</v>
      </c>
    </row>
    <row r="1753" spans="4:10">
      <c r="D1753" s="28">
        <v>41712</v>
      </c>
      <c r="E1753" s="35" t="s">
        <v>382</v>
      </c>
      <c r="F1753" s="45">
        <v>-0.5</v>
      </c>
      <c r="G1753" s="45">
        <v>0</v>
      </c>
      <c r="H1753" s="45">
        <v>0</v>
      </c>
      <c r="I1753" s="45">
        <v>0</v>
      </c>
      <c r="J1753" s="45">
        <v>0</v>
      </c>
    </row>
    <row r="1754" spans="4:10">
      <c r="D1754" s="28">
        <v>41712</v>
      </c>
      <c r="E1754" s="35" t="s">
        <v>383</v>
      </c>
      <c r="F1754" s="45">
        <v>-0.1</v>
      </c>
      <c r="G1754" s="45">
        <v>0</v>
      </c>
      <c r="H1754" s="45">
        <v>0</v>
      </c>
      <c r="I1754" s="45">
        <v>0</v>
      </c>
      <c r="J1754" s="45">
        <v>0</v>
      </c>
    </row>
    <row r="1755" spans="4:10">
      <c r="D1755" s="28">
        <v>41713</v>
      </c>
      <c r="E1755" s="35" t="s">
        <v>360</v>
      </c>
      <c r="F1755" s="45">
        <v>-0.5</v>
      </c>
      <c r="G1755" s="45">
        <v>0</v>
      </c>
      <c r="H1755" s="45">
        <v>0</v>
      </c>
      <c r="I1755" s="45">
        <v>0</v>
      </c>
      <c r="J1755" s="45">
        <v>0</v>
      </c>
    </row>
    <row r="1756" spans="4:10">
      <c r="D1756" s="28">
        <v>41713</v>
      </c>
      <c r="E1756" s="35" t="s">
        <v>361</v>
      </c>
      <c r="F1756" s="45">
        <v>-0.9</v>
      </c>
      <c r="G1756" s="45">
        <v>0</v>
      </c>
      <c r="H1756" s="45">
        <v>0</v>
      </c>
      <c r="I1756" s="45">
        <v>0</v>
      </c>
      <c r="J1756" s="45">
        <v>0</v>
      </c>
    </row>
    <row r="1757" spans="4:10">
      <c r="D1757" s="28">
        <v>41713</v>
      </c>
      <c r="E1757" s="35" t="s">
        <v>362</v>
      </c>
      <c r="F1757" s="45">
        <v>-1.1000000000000001</v>
      </c>
      <c r="G1757" s="45">
        <v>0</v>
      </c>
      <c r="H1757" s="45">
        <v>0</v>
      </c>
      <c r="I1757" s="45">
        <v>0</v>
      </c>
      <c r="J1757" s="45">
        <v>0</v>
      </c>
    </row>
    <row r="1758" spans="4:10">
      <c r="D1758" s="28">
        <v>41713</v>
      </c>
      <c r="E1758" s="35" t="s">
        <v>363</v>
      </c>
      <c r="F1758" s="45">
        <v>-1</v>
      </c>
      <c r="G1758" s="45">
        <v>0</v>
      </c>
      <c r="H1758" s="45">
        <v>0</v>
      </c>
      <c r="I1758" s="45">
        <v>0</v>
      </c>
      <c r="J1758" s="45">
        <v>0</v>
      </c>
    </row>
    <row r="1759" spans="4:10">
      <c r="D1759" s="28">
        <v>41713</v>
      </c>
      <c r="E1759" s="35" t="s">
        <v>364</v>
      </c>
      <c r="F1759" s="45">
        <v>-0.7</v>
      </c>
      <c r="G1759" s="45">
        <v>0</v>
      </c>
      <c r="H1759" s="45">
        <v>0</v>
      </c>
      <c r="I1759" s="45">
        <v>0</v>
      </c>
      <c r="J1759" s="45">
        <v>0</v>
      </c>
    </row>
    <row r="1760" spans="4:10">
      <c r="D1760" s="28">
        <v>41713</v>
      </c>
      <c r="E1760" s="35" t="s">
        <v>365</v>
      </c>
      <c r="F1760" s="45">
        <v>-0.7</v>
      </c>
      <c r="G1760" s="45">
        <v>0.05</v>
      </c>
      <c r="H1760" s="45">
        <v>0.03</v>
      </c>
      <c r="I1760" s="45">
        <v>1.3</v>
      </c>
      <c r="J1760" s="45">
        <v>-86</v>
      </c>
    </row>
    <row r="1761" spans="4:10">
      <c r="D1761" s="28">
        <v>41713</v>
      </c>
      <c r="E1761" s="35" t="s">
        <v>366</v>
      </c>
      <c r="F1761" s="45">
        <v>0.2</v>
      </c>
      <c r="G1761" s="45">
        <v>7.0000000000000007E-2</v>
      </c>
      <c r="H1761" s="45">
        <v>0.15</v>
      </c>
      <c r="I1761" s="45">
        <v>12.6</v>
      </c>
      <c r="J1761" s="45">
        <v>-76.099999999999994</v>
      </c>
    </row>
    <row r="1762" spans="4:10">
      <c r="D1762" s="28">
        <v>41713</v>
      </c>
      <c r="E1762" s="35" t="s">
        <v>367</v>
      </c>
      <c r="F1762" s="45">
        <v>2.2000000000000002</v>
      </c>
      <c r="G1762" s="45">
        <v>0.06</v>
      </c>
      <c r="H1762" s="45">
        <v>0.28000000000000003</v>
      </c>
      <c r="I1762" s="45">
        <v>23.4</v>
      </c>
      <c r="J1762" s="45">
        <v>-65.099999999999994</v>
      </c>
    </row>
    <row r="1763" spans="4:10">
      <c r="D1763" s="28">
        <v>41713</v>
      </c>
      <c r="E1763" s="35" t="s">
        <v>368</v>
      </c>
      <c r="F1763" s="45">
        <v>3.9</v>
      </c>
      <c r="G1763" s="45">
        <v>0.18</v>
      </c>
      <c r="H1763" s="45">
        <v>0.61</v>
      </c>
      <c r="I1763" s="45">
        <v>33.200000000000003</v>
      </c>
      <c r="J1763" s="45">
        <v>-52.2</v>
      </c>
    </row>
    <row r="1764" spans="4:10">
      <c r="D1764" s="28">
        <v>41713</v>
      </c>
      <c r="E1764" s="35" t="s">
        <v>369</v>
      </c>
      <c r="F1764" s="45">
        <v>5.3</v>
      </c>
      <c r="G1764" s="45">
        <v>0.54</v>
      </c>
      <c r="H1764" s="45">
        <v>0.96</v>
      </c>
      <c r="I1764" s="45">
        <v>41.2</v>
      </c>
      <c r="J1764" s="45">
        <v>-36.299999999999997</v>
      </c>
    </row>
    <row r="1765" spans="4:10">
      <c r="D1765" s="28">
        <v>41713</v>
      </c>
      <c r="E1765" s="35" t="s">
        <v>370</v>
      </c>
      <c r="F1765" s="45">
        <v>6.5</v>
      </c>
      <c r="G1765" s="45">
        <v>0.11</v>
      </c>
      <c r="H1765" s="45">
        <v>0.72</v>
      </c>
      <c r="I1765" s="45">
        <v>46.4</v>
      </c>
      <c r="J1765" s="45">
        <v>-16.7</v>
      </c>
    </row>
    <row r="1766" spans="4:10">
      <c r="D1766" s="28">
        <v>41713</v>
      </c>
      <c r="E1766" s="35" t="s">
        <v>371</v>
      </c>
      <c r="F1766" s="45">
        <v>7.1</v>
      </c>
      <c r="G1766" s="45">
        <v>0.02</v>
      </c>
      <c r="H1766" s="45">
        <v>0.53</v>
      </c>
      <c r="I1766" s="45">
        <v>47.5</v>
      </c>
      <c r="J1766" s="45">
        <v>5.3</v>
      </c>
    </row>
    <row r="1767" spans="4:10">
      <c r="D1767" s="28">
        <v>41713</v>
      </c>
      <c r="E1767" s="35" t="s">
        <v>372</v>
      </c>
      <c r="F1767" s="45">
        <v>7.6</v>
      </c>
      <c r="G1767" s="45">
        <v>0.04</v>
      </c>
      <c r="H1767" s="45">
        <v>0.5</v>
      </c>
      <c r="I1767" s="45">
        <v>44.4</v>
      </c>
      <c r="J1767" s="45">
        <v>26.4</v>
      </c>
    </row>
    <row r="1768" spans="4:10">
      <c r="D1768" s="28">
        <v>41713</v>
      </c>
      <c r="E1768" s="35" t="s">
        <v>373</v>
      </c>
      <c r="F1768" s="45">
        <v>8.1</v>
      </c>
      <c r="G1768" s="45">
        <v>0.04</v>
      </c>
      <c r="H1768" s="45">
        <v>0.43</v>
      </c>
      <c r="I1768" s="45">
        <v>37.700000000000003</v>
      </c>
      <c r="J1768" s="45">
        <v>44.3</v>
      </c>
    </row>
    <row r="1769" spans="4:10">
      <c r="D1769" s="28">
        <v>41713</v>
      </c>
      <c r="E1769" s="35" t="s">
        <v>374</v>
      </c>
      <c r="F1769" s="45">
        <v>9</v>
      </c>
      <c r="G1769" s="45">
        <v>0.04</v>
      </c>
      <c r="H1769" s="45">
        <v>0.34</v>
      </c>
      <c r="I1769" s="45">
        <v>28.7</v>
      </c>
      <c r="J1769" s="45">
        <v>58.7</v>
      </c>
    </row>
    <row r="1770" spans="4:10">
      <c r="D1770" s="28">
        <v>41713</v>
      </c>
      <c r="E1770" s="35" t="s">
        <v>375</v>
      </c>
      <c r="F1770" s="45">
        <v>8.6</v>
      </c>
      <c r="G1770" s="45">
        <v>0.06</v>
      </c>
      <c r="H1770" s="45">
        <v>0.22</v>
      </c>
      <c r="I1770" s="45">
        <v>18.399999999999999</v>
      </c>
      <c r="J1770" s="45">
        <v>70.5</v>
      </c>
    </row>
    <row r="1771" spans="4:10">
      <c r="D1771" s="28">
        <v>41713</v>
      </c>
      <c r="E1771" s="35" t="s">
        <v>376</v>
      </c>
      <c r="F1771" s="45">
        <v>5.5</v>
      </c>
      <c r="G1771" s="45">
        <v>0.09</v>
      </c>
      <c r="H1771" s="45">
        <v>0.09</v>
      </c>
      <c r="I1771" s="45">
        <v>7.3</v>
      </c>
      <c r="J1771" s="45">
        <v>80.900000000000006</v>
      </c>
    </row>
    <row r="1772" spans="4:10">
      <c r="D1772" s="28">
        <v>41713</v>
      </c>
      <c r="E1772" s="35" t="s">
        <v>377</v>
      </c>
      <c r="F1772" s="45">
        <v>5.6</v>
      </c>
      <c r="G1772" s="45">
        <v>0</v>
      </c>
      <c r="H1772" s="45">
        <v>0</v>
      </c>
      <c r="I1772" s="45">
        <v>0</v>
      </c>
      <c r="J1772" s="45">
        <v>0</v>
      </c>
    </row>
    <row r="1773" spans="4:10">
      <c r="D1773" s="28">
        <v>41713</v>
      </c>
      <c r="E1773" s="35" t="s">
        <v>378</v>
      </c>
      <c r="F1773" s="45">
        <v>3.8</v>
      </c>
      <c r="G1773" s="45">
        <v>0</v>
      </c>
      <c r="H1773" s="45">
        <v>0</v>
      </c>
      <c r="I1773" s="45">
        <v>0</v>
      </c>
      <c r="J1773" s="45">
        <v>0</v>
      </c>
    </row>
    <row r="1774" spans="4:10">
      <c r="D1774" s="28">
        <v>41713</v>
      </c>
      <c r="E1774" s="35" t="s">
        <v>379</v>
      </c>
      <c r="F1774" s="45">
        <v>3.6</v>
      </c>
      <c r="G1774" s="45">
        <v>0</v>
      </c>
      <c r="H1774" s="45">
        <v>0</v>
      </c>
      <c r="I1774" s="45">
        <v>0</v>
      </c>
      <c r="J1774" s="45">
        <v>0</v>
      </c>
    </row>
    <row r="1775" spans="4:10">
      <c r="D1775" s="28">
        <v>41713</v>
      </c>
      <c r="E1775" s="35" t="s">
        <v>380</v>
      </c>
      <c r="F1775" s="45">
        <v>3.5</v>
      </c>
      <c r="G1775" s="45">
        <v>0</v>
      </c>
      <c r="H1775" s="45">
        <v>0</v>
      </c>
      <c r="I1775" s="45">
        <v>0</v>
      </c>
      <c r="J1775" s="45">
        <v>0</v>
      </c>
    </row>
    <row r="1776" spans="4:10">
      <c r="D1776" s="28">
        <v>41713</v>
      </c>
      <c r="E1776" s="35" t="s">
        <v>381</v>
      </c>
      <c r="F1776" s="45">
        <v>4.4000000000000004</v>
      </c>
      <c r="G1776" s="45">
        <v>0</v>
      </c>
      <c r="H1776" s="45">
        <v>0</v>
      </c>
      <c r="I1776" s="45">
        <v>0</v>
      </c>
      <c r="J1776" s="45">
        <v>0</v>
      </c>
    </row>
    <row r="1777" spans="4:10">
      <c r="D1777" s="28">
        <v>41713</v>
      </c>
      <c r="E1777" s="35" t="s">
        <v>382</v>
      </c>
      <c r="F1777" s="45">
        <v>5</v>
      </c>
      <c r="G1777" s="45">
        <v>0</v>
      </c>
      <c r="H1777" s="45">
        <v>0</v>
      </c>
      <c r="I1777" s="45">
        <v>0</v>
      </c>
      <c r="J1777" s="45">
        <v>0</v>
      </c>
    </row>
    <row r="1778" spans="4:10">
      <c r="D1778" s="28">
        <v>41713</v>
      </c>
      <c r="E1778" s="35" t="s">
        <v>383</v>
      </c>
      <c r="F1778" s="45">
        <v>8.3000000000000007</v>
      </c>
      <c r="G1778" s="45">
        <v>0</v>
      </c>
      <c r="H1778" s="45">
        <v>0</v>
      </c>
      <c r="I1778" s="45">
        <v>0</v>
      </c>
      <c r="J1778" s="45">
        <v>0</v>
      </c>
    </row>
    <row r="1779" spans="4:10">
      <c r="D1779" s="28">
        <v>41714</v>
      </c>
      <c r="E1779" s="35" t="s">
        <v>360</v>
      </c>
      <c r="F1779" s="45">
        <v>10.5</v>
      </c>
      <c r="G1779" s="45">
        <v>0</v>
      </c>
      <c r="H1779" s="45">
        <v>0</v>
      </c>
      <c r="I1779" s="45">
        <v>0</v>
      </c>
      <c r="J1779" s="45">
        <v>0</v>
      </c>
    </row>
    <row r="1780" spans="4:10">
      <c r="D1780" s="28">
        <v>41714</v>
      </c>
      <c r="E1780" s="35" t="s">
        <v>361</v>
      </c>
      <c r="F1780" s="45">
        <v>10.4</v>
      </c>
      <c r="G1780" s="45">
        <v>0</v>
      </c>
      <c r="H1780" s="45">
        <v>0</v>
      </c>
      <c r="I1780" s="45">
        <v>0</v>
      </c>
      <c r="J1780" s="45">
        <v>0</v>
      </c>
    </row>
    <row r="1781" spans="4:10">
      <c r="D1781" s="28">
        <v>41714</v>
      </c>
      <c r="E1781" s="35" t="s">
        <v>362</v>
      </c>
      <c r="F1781" s="45">
        <v>9.4</v>
      </c>
      <c r="G1781" s="45">
        <v>0</v>
      </c>
      <c r="H1781" s="45">
        <v>0</v>
      </c>
      <c r="I1781" s="45">
        <v>0</v>
      </c>
      <c r="J1781" s="45">
        <v>0</v>
      </c>
    </row>
    <row r="1782" spans="4:10">
      <c r="D1782" s="28">
        <v>41714</v>
      </c>
      <c r="E1782" s="35" t="s">
        <v>363</v>
      </c>
      <c r="F1782" s="45">
        <v>8.3000000000000007</v>
      </c>
      <c r="G1782" s="45">
        <v>0</v>
      </c>
      <c r="H1782" s="45">
        <v>0</v>
      </c>
      <c r="I1782" s="45">
        <v>0</v>
      </c>
      <c r="J1782" s="45">
        <v>0</v>
      </c>
    </row>
    <row r="1783" spans="4:10">
      <c r="D1783" s="28">
        <v>41714</v>
      </c>
      <c r="E1783" s="35" t="s">
        <v>364</v>
      </c>
      <c r="F1783" s="45">
        <v>7.9</v>
      </c>
      <c r="G1783" s="45">
        <v>0</v>
      </c>
      <c r="H1783" s="45">
        <v>0</v>
      </c>
      <c r="I1783" s="45">
        <v>0</v>
      </c>
      <c r="J1783" s="45">
        <v>0</v>
      </c>
    </row>
    <row r="1784" spans="4:10">
      <c r="D1784" s="28">
        <v>41714</v>
      </c>
      <c r="E1784" s="35" t="s">
        <v>365</v>
      </c>
      <c r="F1784" s="45">
        <v>7.2</v>
      </c>
      <c r="G1784" s="45">
        <v>0.05</v>
      </c>
      <c r="H1784" s="45">
        <v>0.03</v>
      </c>
      <c r="I1784" s="45">
        <v>1.6</v>
      </c>
      <c r="J1784" s="45">
        <v>-86.2</v>
      </c>
    </row>
    <row r="1785" spans="4:10">
      <c r="D1785" s="28">
        <v>41714</v>
      </c>
      <c r="E1785" s="35" t="s">
        <v>366</v>
      </c>
      <c r="F1785" s="45">
        <v>6.2</v>
      </c>
      <c r="G1785" s="45">
        <v>0.06</v>
      </c>
      <c r="H1785" s="45">
        <v>0.15</v>
      </c>
      <c r="I1785" s="45">
        <v>12.9</v>
      </c>
      <c r="J1785" s="45">
        <v>-76.3</v>
      </c>
    </row>
    <row r="1786" spans="4:10">
      <c r="D1786" s="28">
        <v>41714</v>
      </c>
      <c r="E1786" s="35" t="s">
        <v>367</v>
      </c>
      <c r="F1786" s="45">
        <v>6.1</v>
      </c>
      <c r="G1786" s="45">
        <v>0.04</v>
      </c>
      <c r="H1786" s="45">
        <v>0.26</v>
      </c>
      <c r="I1786" s="45">
        <v>23.8</v>
      </c>
      <c r="J1786" s="45">
        <v>-65.400000000000006</v>
      </c>
    </row>
    <row r="1787" spans="4:10">
      <c r="D1787" s="28">
        <v>41714</v>
      </c>
      <c r="E1787" s="35" t="s">
        <v>368</v>
      </c>
      <c r="F1787" s="45">
        <v>6.1</v>
      </c>
      <c r="G1787" s="45">
        <v>0.04</v>
      </c>
      <c r="H1787" s="45">
        <v>0.36</v>
      </c>
      <c r="I1787" s="45">
        <v>33.6</v>
      </c>
      <c r="J1787" s="45">
        <v>-52.4</v>
      </c>
    </row>
    <row r="1788" spans="4:10">
      <c r="D1788" s="28">
        <v>41714</v>
      </c>
      <c r="E1788" s="35" t="s">
        <v>369</v>
      </c>
      <c r="F1788" s="45">
        <v>6.3</v>
      </c>
      <c r="G1788" s="45">
        <v>0.04</v>
      </c>
      <c r="H1788" s="45">
        <v>0.42</v>
      </c>
      <c r="I1788" s="45">
        <v>41.6</v>
      </c>
      <c r="J1788" s="45">
        <v>-36.4</v>
      </c>
    </row>
    <row r="1789" spans="4:10">
      <c r="D1789" s="28">
        <v>41714</v>
      </c>
      <c r="E1789" s="35" t="s">
        <v>370</v>
      </c>
      <c r="F1789" s="45">
        <v>6.8</v>
      </c>
      <c r="G1789" s="45">
        <v>0.05</v>
      </c>
      <c r="H1789" s="45">
        <v>0.46</v>
      </c>
      <c r="I1789" s="45">
        <v>46.8</v>
      </c>
      <c r="J1789" s="45">
        <v>-16.7</v>
      </c>
    </row>
    <row r="1790" spans="4:10">
      <c r="D1790" s="28">
        <v>41714</v>
      </c>
      <c r="E1790" s="35" t="s">
        <v>371</v>
      </c>
      <c r="F1790" s="45">
        <v>6.4</v>
      </c>
      <c r="G1790" s="45">
        <v>0.05</v>
      </c>
      <c r="H1790" s="45">
        <v>0.59</v>
      </c>
      <c r="I1790" s="45">
        <v>47.9</v>
      </c>
      <c r="J1790" s="45">
        <v>5.4</v>
      </c>
    </row>
    <row r="1791" spans="4:10">
      <c r="D1791" s="28">
        <v>41714</v>
      </c>
      <c r="E1791" s="35" t="s">
        <v>372</v>
      </c>
      <c r="F1791" s="45">
        <v>7.9</v>
      </c>
      <c r="G1791" s="45">
        <v>0.03</v>
      </c>
      <c r="H1791" s="45">
        <v>0.46</v>
      </c>
      <c r="I1791" s="45">
        <v>44.7</v>
      </c>
      <c r="J1791" s="45">
        <v>26.7</v>
      </c>
    </row>
    <row r="1792" spans="4:10">
      <c r="D1792" s="28">
        <v>41714</v>
      </c>
      <c r="E1792" s="35" t="s">
        <v>373</v>
      </c>
      <c r="F1792" s="45">
        <v>6.6</v>
      </c>
      <c r="G1792" s="45">
        <v>0.05</v>
      </c>
      <c r="H1792" s="45">
        <v>0.39</v>
      </c>
      <c r="I1792" s="45">
        <v>38</v>
      </c>
      <c r="J1792" s="45">
        <v>44.6</v>
      </c>
    </row>
    <row r="1793" spans="4:10">
      <c r="D1793" s="28">
        <v>41714</v>
      </c>
      <c r="E1793" s="35" t="s">
        <v>374</v>
      </c>
      <c r="F1793" s="45">
        <v>6.1</v>
      </c>
      <c r="G1793" s="45">
        <v>0.04</v>
      </c>
      <c r="H1793" s="45">
        <v>0.31</v>
      </c>
      <c r="I1793" s="45">
        <v>29</v>
      </c>
      <c r="J1793" s="45">
        <v>59</v>
      </c>
    </row>
    <row r="1794" spans="4:10">
      <c r="D1794" s="28">
        <v>41714</v>
      </c>
      <c r="E1794" s="35" t="s">
        <v>375</v>
      </c>
      <c r="F1794" s="45">
        <v>6.2</v>
      </c>
      <c r="G1794" s="45">
        <v>0.03</v>
      </c>
      <c r="H1794" s="45">
        <v>0.17</v>
      </c>
      <c r="I1794" s="45">
        <v>18.600000000000001</v>
      </c>
      <c r="J1794" s="45">
        <v>70.900000000000006</v>
      </c>
    </row>
    <row r="1795" spans="4:10">
      <c r="D1795" s="28">
        <v>41714</v>
      </c>
      <c r="E1795" s="35" t="s">
        <v>376</v>
      </c>
      <c r="F1795" s="45">
        <v>3</v>
      </c>
      <c r="G1795" s="45">
        <v>0.02</v>
      </c>
      <c r="H1795" s="45">
        <v>0.06</v>
      </c>
      <c r="I1795" s="45">
        <v>7.5</v>
      </c>
      <c r="J1795" s="45">
        <v>81.2</v>
      </c>
    </row>
    <row r="1796" spans="4:10">
      <c r="D1796" s="28">
        <v>41714</v>
      </c>
      <c r="E1796" s="35" t="s">
        <v>377</v>
      </c>
      <c r="F1796" s="45">
        <v>1.7</v>
      </c>
      <c r="G1796" s="45">
        <v>0</v>
      </c>
      <c r="H1796" s="45">
        <v>0</v>
      </c>
      <c r="I1796" s="45">
        <v>0</v>
      </c>
      <c r="J1796" s="45">
        <v>0</v>
      </c>
    </row>
    <row r="1797" spans="4:10">
      <c r="D1797" s="28">
        <v>41714</v>
      </c>
      <c r="E1797" s="35" t="s">
        <v>378</v>
      </c>
      <c r="F1797" s="45">
        <v>1.7</v>
      </c>
      <c r="G1797" s="45">
        <v>0</v>
      </c>
      <c r="H1797" s="45">
        <v>0</v>
      </c>
      <c r="I1797" s="45">
        <v>0</v>
      </c>
      <c r="J1797" s="45">
        <v>0</v>
      </c>
    </row>
    <row r="1798" spans="4:10">
      <c r="D1798" s="28">
        <v>41714</v>
      </c>
      <c r="E1798" s="35" t="s">
        <v>379</v>
      </c>
      <c r="F1798" s="45">
        <v>1.1000000000000001</v>
      </c>
      <c r="G1798" s="45">
        <v>0</v>
      </c>
      <c r="H1798" s="45">
        <v>0</v>
      </c>
      <c r="I1798" s="45">
        <v>0</v>
      </c>
      <c r="J1798" s="45">
        <v>0</v>
      </c>
    </row>
    <row r="1799" spans="4:10">
      <c r="D1799" s="28">
        <v>41714</v>
      </c>
      <c r="E1799" s="35" t="s">
        <v>380</v>
      </c>
      <c r="F1799" s="45">
        <v>1.7</v>
      </c>
      <c r="G1799" s="45">
        <v>0</v>
      </c>
      <c r="H1799" s="45">
        <v>0</v>
      </c>
      <c r="I1799" s="45">
        <v>0</v>
      </c>
      <c r="J1799" s="45">
        <v>0</v>
      </c>
    </row>
    <row r="1800" spans="4:10">
      <c r="D1800" s="28">
        <v>41714</v>
      </c>
      <c r="E1800" s="35" t="s">
        <v>381</v>
      </c>
      <c r="F1800" s="45">
        <v>1.4</v>
      </c>
      <c r="G1800" s="45">
        <v>0</v>
      </c>
      <c r="H1800" s="45">
        <v>0</v>
      </c>
      <c r="I1800" s="45">
        <v>0</v>
      </c>
      <c r="J1800" s="45">
        <v>0</v>
      </c>
    </row>
    <row r="1801" spans="4:10">
      <c r="D1801" s="28">
        <v>41714</v>
      </c>
      <c r="E1801" s="35" t="s">
        <v>382</v>
      </c>
      <c r="F1801" s="45">
        <v>1</v>
      </c>
      <c r="G1801" s="45">
        <v>0</v>
      </c>
      <c r="H1801" s="45">
        <v>0</v>
      </c>
      <c r="I1801" s="45">
        <v>0</v>
      </c>
      <c r="J1801" s="45">
        <v>0</v>
      </c>
    </row>
    <row r="1802" spans="4:10">
      <c r="D1802" s="28">
        <v>41714</v>
      </c>
      <c r="E1802" s="35" t="s">
        <v>383</v>
      </c>
      <c r="F1802" s="45">
        <v>0.8</v>
      </c>
      <c r="G1802" s="45">
        <v>0</v>
      </c>
      <c r="H1802" s="45">
        <v>0</v>
      </c>
      <c r="I1802" s="45">
        <v>0</v>
      </c>
      <c r="J1802" s="45">
        <v>0</v>
      </c>
    </row>
    <row r="1803" spans="4:10">
      <c r="D1803" s="28">
        <v>41715</v>
      </c>
      <c r="E1803" s="35" t="s">
        <v>360</v>
      </c>
      <c r="F1803" s="45">
        <v>0.2</v>
      </c>
      <c r="G1803" s="45">
        <v>0</v>
      </c>
      <c r="H1803" s="45">
        <v>0</v>
      </c>
      <c r="I1803" s="45">
        <v>0</v>
      </c>
      <c r="J1803" s="45">
        <v>0</v>
      </c>
    </row>
    <row r="1804" spans="4:10">
      <c r="D1804" s="28">
        <v>41715</v>
      </c>
      <c r="E1804" s="35" t="s">
        <v>361</v>
      </c>
      <c r="F1804" s="45">
        <v>0.5</v>
      </c>
      <c r="G1804" s="45">
        <v>0</v>
      </c>
      <c r="H1804" s="45">
        <v>0</v>
      </c>
      <c r="I1804" s="45">
        <v>0</v>
      </c>
      <c r="J1804" s="45">
        <v>0</v>
      </c>
    </row>
    <row r="1805" spans="4:10">
      <c r="D1805" s="28">
        <v>41715</v>
      </c>
      <c r="E1805" s="35" t="s">
        <v>362</v>
      </c>
      <c r="F1805" s="45">
        <v>0.4</v>
      </c>
      <c r="G1805" s="45">
        <v>0</v>
      </c>
      <c r="H1805" s="45">
        <v>0</v>
      </c>
      <c r="I1805" s="45">
        <v>0</v>
      </c>
      <c r="J1805" s="45">
        <v>0</v>
      </c>
    </row>
    <row r="1806" spans="4:10">
      <c r="D1806" s="28">
        <v>41715</v>
      </c>
      <c r="E1806" s="35" t="s">
        <v>363</v>
      </c>
      <c r="F1806" s="45">
        <v>0.5</v>
      </c>
      <c r="G1806" s="45">
        <v>0</v>
      </c>
      <c r="H1806" s="45">
        <v>0</v>
      </c>
      <c r="I1806" s="45">
        <v>0</v>
      </c>
      <c r="J1806" s="45">
        <v>0</v>
      </c>
    </row>
    <row r="1807" spans="4:10">
      <c r="D1807" s="28">
        <v>41715</v>
      </c>
      <c r="E1807" s="35" t="s">
        <v>364</v>
      </c>
      <c r="F1807" s="45">
        <v>0.5</v>
      </c>
      <c r="G1807" s="45">
        <v>0</v>
      </c>
      <c r="H1807" s="45">
        <v>0</v>
      </c>
      <c r="I1807" s="45">
        <v>0</v>
      </c>
      <c r="J1807" s="45">
        <v>0</v>
      </c>
    </row>
    <row r="1808" spans="4:10">
      <c r="D1808" s="28">
        <v>41715</v>
      </c>
      <c r="E1808" s="35" t="s">
        <v>365</v>
      </c>
      <c r="F1808" s="45">
        <v>0.2</v>
      </c>
      <c r="G1808" s="45">
        <v>0.15</v>
      </c>
      <c r="H1808" s="45">
        <v>0.04</v>
      </c>
      <c r="I1808" s="45">
        <v>1.9</v>
      </c>
      <c r="J1808" s="45">
        <v>-86.5</v>
      </c>
    </row>
    <row r="1809" spans="4:10">
      <c r="D1809" s="28">
        <v>41715</v>
      </c>
      <c r="E1809" s="35" t="s">
        <v>366</v>
      </c>
      <c r="F1809" s="45">
        <v>0.6</v>
      </c>
      <c r="G1809" s="45">
        <v>0.98</v>
      </c>
      <c r="H1809" s="45">
        <v>0.27</v>
      </c>
      <c r="I1809" s="45">
        <v>13.2</v>
      </c>
      <c r="J1809" s="45">
        <v>-76.599999999999994</v>
      </c>
    </row>
    <row r="1810" spans="4:10">
      <c r="D1810" s="28">
        <v>41715</v>
      </c>
      <c r="E1810" s="35" t="s">
        <v>367</v>
      </c>
      <c r="F1810" s="45">
        <v>0.8</v>
      </c>
      <c r="G1810" s="45">
        <v>1.96</v>
      </c>
      <c r="H1810" s="45">
        <v>0.41</v>
      </c>
      <c r="I1810" s="45">
        <v>24.1</v>
      </c>
      <c r="J1810" s="45">
        <v>-65.599999999999994</v>
      </c>
    </row>
    <row r="1811" spans="4:10">
      <c r="D1811" s="28">
        <v>41715</v>
      </c>
      <c r="E1811" s="35" t="s">
        <v>368</v>
      </c>
      <c r="F1811" s="45">
        <v>1.6</v>
      </c>
      <c r="G1811" s="45">
        <v>2.17</v>
      </c>
      <c r="H1811" s="45">
        <v>0.55000000000000004</v>
      </c>
      <c r="I1811" s="45">
        <v>33.9</v>
      </c>
      <c r="J1811" s="45">
        <v>-52.7</v>
      </c>
    </row>
    <row r="1812" spans="4:10">
      <c r="D1812" s="28">
        <v>41715</v>
      </c>
      <c r="E1812" s="35" t="s">
        <v>369</v>
      </c>
      <c r="F1812" s="45">
        <v>2.2999999999999998</v>
      </c>
      <c r="G1812" s="45">
        <v>0.62</v>
      </c>
      <c r="H1812" s="45">
        <v>0.99</v>
      </c>
      <c r="I1812" s="45">
        <v>42</v>
      </c>
      <c r="J1812" s="45">
        <v>-36.6</v>
      </c>
    </row>
    <row r="1813" spans="4:10">
      <c r="D1813" s="28">
        <v>41715</v>
      </c>
      <c r="E1813" s="35" t="s">
        <v>370</v>
      </c>
      <c r="F1813" s="45">
        <v>1.9</v>
      </c>
      <c r="G1813" s="45">
        <v>1.83</v>
      </c>
      <c r="H1813" s="45">
        <v>0.9</v>
      </c>
      <c r="I1813" s="45">
        <v>47.2</v>
      </c>
      <c r="J1813" s="45">
        <v>-16.7</v>
      </c>
    </row>
    <row r="1814" spans="4:10">
      <c r="D1814" s="28">
        <v>41715</v>
      </c>
      <c r="E1814" s="35" t="s">
        <v>371</v>
      </c>
      <c r="F1814" s="45">
        <v>2.7</v>
      </c>
      <c r="G1814" s="45">
        <v>0.33</v>
      </c>
      <c r="H1814" s="45">
        <v>1.04</v>
      </c>
      <c r="I1814" s="45">
        <v>48.3</v>
      </c>
      <c r="J1814" s="45">
        <v>5.6</v>
      </c>
    </row>
    <row r="1815" spans="4:10">
      <c r="D1815" s="28">
        <v>41715</v>
      </c>
      <c r="E1815" s="35" t="s">
        <v>372</v>
      </c>
      <c r="F1815" s="45">
        <v>2.6</v>
      </c>
      <c r="G1815" s="45">
        <v>0.22</v>
      </c>
      <c r="H1815" s="45">
        <v>0.9</v>
      </c>
      <c r="I1815" s="45">
        <v>45.1</v>
      </c>
      <c r="J1815" s="45">
        <v>27</v>
      </c>
    </row>
    <row r="1816" spans="4:10">
      <c r="D1816" s="28">
        <v>41715</v>
      </c>
      <c r="E1816" s="35" t="s">
        <v>373</v>
      </c>
      <c r="F1816" s="45">
        <v>3</v>
      </c>
      <c r="G1816" s="45">
        <v>1.84</v>
      </c>
      <c r="H1816" s="45">
        <v>0.72</v>
      </c>
      <c r="I1816" s="45">
        <v>38.299999999999997</v>
      </c>
      <c r="J1816" s="45">
        <v>45</v>
      </c>
    </row>
    <row r="1817" spans="4:10">
      <c r="D1817" s="28">
        <v>41715</v>
      </c>
      <c r="E1817" s="35" t="s">
        <v>374</v>
      </c>
      <c r="F1817" s="45">
        <v>3.2</v>
      </c>
      <c r="G1817" s="45">
        <v>1</v>
      </c>
      <c r="H1817" s="45">
        <v>0.66</v>
      </c>
      <c r="I1817" s="45">
        <v>29.2</v>
      </c>
      <c r="J1817" s="45">
        <v>59.4</v>
      </c>
    </row>
    <row r="1818" spans="4:10">
      <c r="D1818" s="28">
        <v>41715</v>
      </c>
      <c r="E1818" s="35" t="s">
        <v>375</v>
      </c>
      <c r="F1818" s="45">
        <v>2.5</v>
      </c>
      <c r="G1818" s="45">
        <v>0.14000000000000001</v>
      </c>
      <c r="H1818" s="45">
        <v>0.3</v>
      </c>
      <c r="I1818" s="45">
        <v>18.8</v>
      </c>
      <c r="J1818" s="45">
        <v>71.2</v>
      </c>
    </row>
    <row r="1819" spans="4:10">
      <c r="D1819" s="28">
        <v>41715</v>
      </c>
      <c r="E1819" s="35" t="s">
        <v>376</v>
      </c>
      <c r="F1819" s="45">
        <v>1.9</v>
      </c>
      <c r="G1819" s="45">
        <v>0.17</v>
      </c>
      <c r="H1819" s="45">
        <v>0.12</v>
      </c>
      <c r="I1819" s="45">
        <v>7.7</v>
      </c>
      <c r="J1819" s="45">
        <v>81.599999999999994</v>
      </c>
    </row>
    <row r="1820" spans="4:10">
      <c r="D1820" s="28">
        <v>41715</v>
      </c>
      <c r="E1820" s="35" t="s">
        <v>377</v>
      </c>
      <c r="F1820" s="45">
        <v>1.3</v>
      </c>
      <c r="G1820" s="45">
        <v>0</v>
      </c>
      <c r="H1820" s="45">
        <v>0</v>
      </c>
      <c r="I1820" s="45">
        <v>0</v>
      </c>
      <c r="J1820" s="45">
        <v>0</v>
      </c>
    </row>
    <row r="1821" spans="4:10">
      <c r="D1821" s="28">
        <v>41715</v>
      </c>
      <c r="E1821" s="35" t="s">
        <v>378</v>
      </c>
      <c r="F1821" s="45">
        <v>0.9</v>
      </c>
      <c r="G1821" s="45">
        <v>0</v>
      </c>
      <c r="H1821" s="45">
        <v>0</v>
      </c>
      <c r="I1821" s="45">
        <v>0</v>
      </c>
      <c r="J1821" s="45">
        <v>0</v>
      </c>
    </row>
    <row r="1822" spans="4:10">
      <c r="D1822" s="28">
        <v>41715</v>
      </c>
      <c r="E1822" s="35" t="s">
        <v>379</v>
      </c>
      <c r="F1822" s="45">
        <v>0.7</v>
      </c>
      <c r="G1822" s="45">
        <v>0</v>
      </c>
      <c r="H1822" s="45">
        <v>0</v>
      </c>
      <c r="I1822" s="45">
        <v>0</v>
      </c>
      <c r="J1822" s="45">
        <v>0</v>
      </c>
    </row>
    <row r="1823" spans="4:10">
      <c r="D1823" s="28">
        <v>41715</v>
      </c>
      <c r="E1823" s="35" t="s">
        <v>380</v>
      </c>
      <c r="F1823" s="45">
        <v>0.4</v>
      </c>
      <c r="G1823" s="45">
        <v>0</v>
      </c>
      <c r="H1823" s="45">
        <v>0</v>
      </c>
      <c r="I1823" s="45">
        <v>0</v>
      </c>
      <c r="J1823" s="45">
        <v>0</v>
      </c>
    </row>
    <row r="1824" spans="4:10">
      <c r="D1824" s="28">
        <v>41715</v>
      </c>
      <c r="E1824" s="35" t="s">
        <v>381</v>
      </c>
      <c r="F1824" s="45">
        <v>0.4</v>
      </c>
      <c r="G1824" s="45">
        <v>0</v>
      </c>
      <c r="H1824" s="45">
        <v>0</v>
      </c>
      <c r="I1824" s="45">
        <v>0</v>
      </c>
      <c r="J1824" s="45">
        <v>0</v>
      </c>
    </row>
    <row r="1825" spans="4:10">
      <c r="D1825" s="28">
        <v>41715</v>
      </c>
      <c r="E1825" s="35" t="s">
        <v>382</v>
      </c>
      <c r="F1825" s="45">
        <v>0.1</v>
      </c>
      <c r="G1825" s="45">
        <v>0</v>
      </c>
      <c r="H1825" s="45">
        <v>0</v>
      </c>
      <c r="I1825" s="45">
        <v>0</v>
      </c>
      <c r="J1825" s="45">
        <v>0</v>
      </c>
    </row>
    <row r="1826" spans="4:10">
      <c r="D1826" s="28">
        <v>41715</v>
      </c>
      <c r="E1826" s="35" t="s">
        <v>383</v>
      </c>
      <c r="F1826" s="45">
        <v>-0.2</v>
      </c>
      <c r="G1826" s="45">
        <v>0</v>
      </c>
      <c r="H1826" s="45">
        <v>0</v>
      </c>
      <c r="I1826" s="45">
        <v>0</v>
      </c>
      <c r="J1826" s="45">
        <v>0</v>
      </c>
    </row>
    <row r="1827" spans="4:10">
      <c r="D1827" s="28">
        <v>41716</v>
      </c>
      <c r="E1827" s="35" t="s">
        <v>360</v>
      </c>
      <c r="F1827" s="45">
        <v>-1.2</v>
      </c>
      <c r="G1827" s="45">
        <v>0</v>
      </c>
      <c r="H1827" s="45">
        <v>0</v>
      </c>
      <c r="I1827" s="45">
        <v>0</v>
      </c>
      <c r="J1827" s="45">
        <v>0</v>
      </c>
    </row>
    <row r="1828" spans="4:10">
      <c r="D1828" s="28">
        <v>41716</v>
      </c>
      <c r="E1828" s="35" t="s">
        <v>361</v>
      </c>
      <c r="F1828" s="45">
        <v>-1.4</v>
      </c>
      <c r="G1828" s="45">
        <v>0</v>
      </c>
      <c r="H1828" s="45">
        <v>0</v>
      </c>
      <c r="I1828" s="45">
        <v>0</v>
      </c>
      <c r="J1828" s="45">
        <v>0</v>
      </c>
    </row>
    <row r="1829" spans="4:10">
      <c r="D1829" s="28">
        <v>41716</v>
      </c>
      <c r="E1829" s="35" t="s">
        <v>362</v>
      </c>
      <c r="F1829" s="45">
        <v>-1.4</v>
      </c>
      <c r="G1829" s="45">
        <v>0</v>
      </c>
      <c r="H1829" s="45">
        <v>0</v>
      </c>
      <c r="I1829" s="45">
        <v>0</v>
      </c>
      <c r="J1829" s="45">
        <v>0</v>
      </c>
    </row>
    <row r="1830" spans="4:10">
      <c r="D1830" s="28">
        <v>41716</v>
      </c>
      <c r="E1830" s="35" t="s">
        <v>363</v>
      </c>
      <c r="F1830" s="45">
        <v>-1.6</v>
      </c>
      <c r="G1830" s="45">
        <v>0</v>
      </c>
      <c r="H1830" s="45">
        <v>0</v>
      </c>
      <c r="I1830" s="45">
        <v>0</v>
      </c>
      <c r="J1830" s="45">
        <v>0</v>
      </c>
    </row>
    <row r="1831" spans="4:10">
      <c r="D1831" s="28">
        <v>41716</v>
      </c>
      <c r="E1831" s="35" t="s">
        <v>364</v>
      </c>
      <c r="F1831" s="45">
        <v>-1.5</v>
      </c>
      <c r="G1831" s="45">
        <v>0</v>
      </c>
      <c r="H1831" s="45">
        <v>0</v>
      </c>
      <c r="I1831" s="45">
        <v>0</v>
      </c>
      <c r="J1831" s="45">
        <v>0</v>
      </c>
    </row>
    <row r="1832" spans="4:10">
      <c r="D1832" s="28">
        <v>41716</v>
      </c>
      <c r="E1832" s="35" t="s">
        <v>365</v>
      </c>
      <c r="F1832" s="45">
        <v>-1.6</v>
      </c>
      <c r="G1832" s="45">
        <v>0.09</v>
      </c>
      <c r="H1832" s="45">
        <v>0.04</v>
      </c>
      <c r="I1832" s="45">
        <v>2.2000000000000002</v>
      </c>
      <c r="J1832" s="45">
        <v>-86.8</v>
      </c>
    </row>
    <row r="1833" spans="4:10">
      <c r="D1833" s="28">
        <v>41716</v>
      </c>
      <c r="E1833" s="35" t="s">
        <v>366</v>
      </c>
      <c r="F1833" s="45">
        <v>-1.5</v>
      </c>
      <c r="G1833" s="45">
        <v>0.08</v>
      </c>
      <c r="H1833" s="45">
        <v>0.17</v>
      </c>
      <c r="I1833" s="45">
        <v>13.6</v>
      </c>
      <c r="J1833" s="45">
        <v>-76.8</v>
      </c>
    </row>
    <row r="1834" spans="4:10">
      <c r="D1834" s="28">
        <v>41716</v>
      </c>
      <c r="E1834" s="35" t="s">
        <v>367</v>
      </c>
      <c r="F1834" s="45">
        <v>-1.4</v>
      </c>
      <c r="G1834" s="45">
        <v>0.27</v>
      </c>
      <c r="H1834" s="45">
        <v>0.48</v>
      </c>
      <c r="I1834" s="45">
        <v>24.4</v>
      </c>
      <c r="J1834" s="45">
        <v>-65.900000000000006</v>
      </c>
    </row>
    <row r="1835" spans="4:10">
      <c r="D1835" s="28">
        <v>41716</v>
      </c>
      <c r="E1835" s="35" t="s">
        <v>368</v>
      </c>
      <c r="F1835" s="45">
        <v>-0.4</v>
      </c>
      <c r="G1835" s="45">
        <v>1.64</v>
      </c>
      <c r="H1835" s="45">
        <v>0.69</v>
      </c>
      <c r="I1835" s="45">
        <v>34.299999999999997</v>
      </c>
      <c r="J1835" s="45">
        <v>-52.9</v>
      </c>
    </row>
    <row r="1836" spans="4:10">
      <c r="D1836" s="28">
        <v>41716</v>
      </c>
      <c r="E1836" s="35" t="s">
        <v>369</v>
      </c>
      <c r="F1836" s="45">
        <v>0.1</v>
      </c>
      <c r="G1836" s="45">
        <v>1.7</v>
      </c>
      <c r="H1836" s="45">
        <v>0.84</v>
      </c>
      <c r="I1836" s="45">
        <v>42.4</v>
      </c>
      <c r="J1836" s="45">
        <v>-36.700000000000003</v>
      </c>
    </row>
    <row r="1837" spans="4:10">
      <c r="D1837" s="28">
        <v>41716</v>
      </c>
      <c r="E1837" s="35" t="s">
        <v>370</v>
      </c>
      <c r="F1837" s="45">
        <v>0.9</v>
      </c>
      <c r="G1837" s="45">
        <v>1.0900000000000001</v>
      </c>
      <c r="H1837" s="45">
        <v>1.1000000000000001</v>
      </c>
      <c r="I1837" s="45">
        <v>47.6</v>
      </c>
      <c r="J1837" s="45">
        <v>-16.8</v>
      </c>
    </row>
    <row r="1838" spans="4:10">
      <c r="D1838" s="28">
        <v>41716</v>
      </c>
      <c r="E1838" s="35" t="s">
        <v>371</v>
      </c>
      <c r="F1838" s="45">
        <v>1.5</v>
      </c>
      <c r="G1838" s="45">
        <v>0.24</v>
      </c>
      <c r="H1838" s="45">
        <v>0.97</v>
      </c>
      <c r="I1838" s="45">
        <v>48.7</v>
      </c>
      <c r="J1838" s="45">
        <v>5.7</v>
      </c>
    </row>
    <row r="1839" spans="4:10">
      <c r="D1839" s="28">
        <v>41716</v>
      </c>
      <c r="E1839" s="35" t="s">
        <v>372</v>
      </c>
      <c r="F1839" s="45">
        <v>0.7</v>
      </c>
      <c r="G1839" s="45">
        <v>0.16</v>
      </c>
      <c r="H1839" s="45">
        <v>0.8</v>
      </c>
      <c r="I1839" s="45">
        <v>45.4</v>
      </c>
      <c r="J1839" s="45">
        <v>27.3</v>
      </c>
    </row>
    <row r="1840" spans="4:10">
      <c r="D1840" s="28">
        <v>41716</v>
      </c>
      <c r="E1840" s="35" t="s">
        <v>373</v>
      </c>
      <c r="F1840" s="45">
        <v>1.8</v>
      </c>
      <c r="G1840" s="45">
        <v>0.1</v>
      </c>
      <c r="H1840" s="45">
        <v>0.62</v>
      </c>
      <c r="I1840" s="45">
        <v>38.6</v>
      </c>
      <c r="J1840" s="45">
        <v>45.3</v>
      </c>
    </row>
    <row r="1841" spans="4:10">
      <c r="D1841" s="28">
        <v>41716</v>
      </c>
      <c r="E1841" s="35" t="s">
        <v>374</v>
      </c>
      <c r="F1841" s="45">
        <v>1.6</v>
      </c>
      <c r="G1841" s="45">
        <v>0.06</v>
      </c>
      <c r="H1841" s="45">
        <v>0.41</v>
      </c>
      <c r="I1841" s="45">
        <v>29.5</v>
      </c>
      <c r="J1841" s="45">
        <v>59.8</v>
      </c>
    </row>
    <row r="1842" spans="4:10">
      <c r="D1842" s="28">
        <v>41716</v>
      </c>
      <c r="E1842" s="35" t="s">
        <v>375</v>
      </c>
      <c r="F1842" s="45">
        <v>1.5</v>
      </c>
      <c r="G1842" s="45">
        <v>0.09</v>
      </c>
      <c r="H1842" s="45">
        <v>0.27</v>
      </c>
      <c r="I1842" s="45">
        <v>19</v>
      </c>
      <c r="J1842" s="45">
        <v>71.599999999999994</v>
      </c>
    </row>
    <row r="1843" spans="4:10">
      <c r="D1843" s="28">
        <v>41716</v>
      </c>
      <c r="E1843" s="35" t="s">
        <v>376</v>
      </c>
      <c r="F1843" s="45">
        <v>1.2</v>
      </c>
      <c r="G1843" s="45">
        <v>0.12</v>
      </c>
      <c r="H1843" s="45">
        <v>0.11</v>
      </c>
      <c r="I1843" s="45">
        <v>7.9</v>
      </c>
      <c r="J1843" s="45">
        <v>81.900000000000006</v>
      </c>
    </row>
    <row r="1844" spans="4:10">
      <c r="D1844" s="28">
        <v>41716</v>
      </c>
      <c r="E1844" s="35" t="s">
        <v>377</v>
      </c>
      <c r="F1844" s="45">
        <v>0.3</v>
      </c>
      <c r="G1844" s="45">
        <v>0</v>
      </c>
      <c r="H1844" s="45">
        <v>0</v>
      </c>
      <c r="I1844" s="45">
        <v>0</v>
      </c>
      <c r="J1844" s="45">
        <v>0</v>
      </c>
    </row>
    <row r="1845" spans="4:10">
      <c r="D1845" s="28">
        <v>41716</v>
      </c>
      <c r="E1845" s="35" t="s">
        <v>378</v>
      </c>
      <c r="F1845" s="45">
        <v>0.3</v>
      </c>
      <c r="G1845" s="45">
        <v>0</v>
      </c>
      <c r="H1845" s="45">
        <v>0</v>
      </c>
      <c r="I1845" s="45">
        <v>0</v>
      </c>
      <c r="J1845" s="45">
        <v>0</v>
      </c>
    </row>
    <row r="1846" spans="4:10">
      <c r="D1846" s="28">
        <v>41716</v>
      </c>
      <c r="E1846" s="35" t="s">
        <v>379</v>
      </c>
      <c r="F1846" s="45">
        <v>0.3</v>
      </c>
      <c r="G1846" s="45">
        <v>0</v>
      </c>
      <c r="H1846" s="45">
        <v>0</v>
      </c>
      <c r="I1846" s="45">
        <v>0</v>
      </c>
      <c r="J1846" s="45">
        <v>0</v>
      </c>
    </row>
    <row r="1847" spans="4:10">
      <c r="D1847" s="28">
        <v>41716</v>
      </c>
      <c r="E1847" s="35" t="s">
        <v>380</v>
      </c>
      <c r="F1847" s="45">
        <v>-0.1</v>
      </c>
      <c r="G1847" s="45">
        <v>0</v>
      </c>
      <c r="H1847" s="45">
        <v>0</v>
      </c>
      <c r="I1847" s="45">
        <v>0</v>
      </c>
      <c r="J1847" s="45">
        <v>0</v>
      </c>
    </row>
    <row r="1848" spans="4:10">
      <c r="D1848" s="28">
        <v>41716</v>
      </c>
      <c r="E1848" s="35" t="s">
        <v>381</v>
      </c>
      <c r="F1848" s="45">
        <v>-0.7</v>
      </c>
      <c r="G1848" s="45">
        <v>0</v>
      </c>
      <c r="H1848" s="45">
        <v>0</v>
      </c>
      <c r="I1848" s="45">
        <v>0</v>
      </c>
      <c r="J1848" s="45">
        <v>0</v>
      </c>
    </row>
    <row r="1849" spans="4:10">
      <c r="D1849" s="28">
        <v>41716</v>
      </c>
      <c r="E1849" s="35" t="s">
        <v>382</v>
      </c>
      <c r="F1849" s="45">
        <v>-0.3</v>
      </c>
      <c r="G1849" s="45">
        <v>0</v>
      </c>
      <c r="H1849" s="45">
        <v>0</v>
      </c>
      <c r="I1849" s="45">
        <v>0</v>
      </c>
      <c r="J1849" s="45">
        <v>0</v>
      </c>
    </row>
    <row r="1850" spans="4:10">
      <c r="D1850" s="28">
        <v>41716</v>
      </c>
      <c r="E1850" s="35" t="s">
        <v>383</v>
      </c>
      <c r="F1850" s="45">
        <v>0.3</v>
      </c>
      <c r="G1850" s="45">
        <v>0</v>
      </c>
      <c r="H1850" s="45">
        <v>0</v>
      </c>
      <c r="I1850" s="45">
        <v>0</v>
      </c>
      <c r="J1850" s="45">
        <v>0</v>
      </c>
    </row>
    <row r="1851" spans="4:10">
      <c r="D1851" s="28">
        <v>41717</v>
      </c>
      <c r="E1851" s="35" t="s">
        <v>360</v>
      </c>
      <c r="F1851" s="45">
        <v>0.1</v>
      </c>
      <c r="G1851" s="45">
        <v>0</v>
      </c>
      <c r="H1851" s="45">
        <v>0</v>
      </c>
      <c r="I1851" s="45">
        <v>0</v>
      </c>
      <c r="J1851" s="45">
        <v>0</v>
      </c>
    </row>
    <row r="1852" spans="4:10">
      <c r="D1852" s="28">
        <v>41717</v>
      </c>
      <c r="E1852" s="35" t="s">
        <v>361</v>
      </c>
      <c r="F1852" s="45">
        <v>0</v>
      </c>
      <c r="G1852" s="45">
        <v>0</v>
      </c>
      <c r="H1852" s="45">
        <v>0</v>
      </c>
      <c r="I1852" s="45">
        <v>0</v>
      </c>
      <c r="J1852" s="45">
        <v>0</v>
      </c>
    </row>
    <row r="1853" spans="4:10">
      <c r="D1853" s="28">
        <v>41717</v>
      </c>
      <c r="E1853" s="35" t="s">
        <v>362</v>
      </c>
      <c r="F1853" s="45">
        <v>-0.5</v>
      </c>
      <c r="G1853" s="45">
        <v>0</v>
      </c>
      <c r="H1853" s="45">
        <v>0</v>
      </c>
      <c r="I1853" s="45">
        <v>0</v>
      </c>
      <c r="J1853" s="45">
        <v>0</v>
      </c>
    </row>
    <row r="1854" spans="4:10">
      <c r="D1854" s="28">
        <v>41717</v>
      </c>
      <c r="E1854" s="35" t="s">
        <v>363</v>
      </c>
      <c r="F1854" s="45">
        <v>-1.6</v>
      </c>
      <c r="G1854" s="45">
        <v>0</v>
      </c>
      <c r="H1854" s="45">
        <v>0</v>
      </c>
      <c r="I1854" s="45">
        <v>0</v>
      </c>
      <c r="J1854" s="45">
        <v>0</v>
      </c>
    </row>
    <row r="1855" spans="4:10">
      <c r="D1855" s="28">
        <v>41717</v>
      </c>
      <c r="E1855" s="35" t="s">
        <v>364</v>
      </c>
      <c r="F1855" s="45">
        <v>-2.2999999999999998</v>
      </c>
      <c r="G1855" s="45">
        <v>0</v>
      </c>
      <c r="H1855" s="45">
        <v>0</v>
      </c>
      <c r="I1855" s="45">
        <v>0</v>
      </c>
      <c r="J1855" s="45">
        <v>0</v>
      </c>
    </row>
    <row r="1856" spans="4:10">
      <c r="D1856" s="28">
        <v>41717</v>
      </c>
      <c r="E1856" s="35" t="s">
        <v>365</v>
      </c>
      <c r="F1856" s="45">
        <v>-3.2</v>
      </c>
      <c r="G1856" s="45">
        <v>0.88</v>
      </c>
      <c r="H1856" s="45">
        <v>0.05</v>
      </c>
      <c r="I1856" s="45">
        <v>2.5</v>
      </c>
      <c r="J1856" s="45">
        <v>-87</v>
      </c>
    </row>
    <row r="1857" spans="4:10">
      <c r="D1857" s="28">
        <v>41717</v>
      </c>
      <c r="E1857" s="35" t="s">
        <v>366</v>
      </c>
      <c r="F1857" s="45">
        <v>-0.6</v>
      </c>
      <c r="G1857" s="45">
        <v>1.9</v>
      </c>
      <c r="H1857" s="45">
        <v>0.22</v>
      </c>
      <c r="I1857" s="45">
        <v>13.9</v>
      </c>
      <c r="J1857" s="45">
        <v>-77.099999999999994</v>
      </c>
    </row>
    <row r="1858" spans="4:10">
      <c r="D1858" s="28">
        <v>41717</v>
      </c>
      <c r="E1858" s="35" t="s">
        <v>367</v>
      </c>
      <c r="F1858" s="45">
        <v>0.5</v>
      </c>
      <c r="G1858" s="45">
        <v>2.62</v>
      </c>
      <c r="H1858" s="45">
        <v>0.28999999999999998</v>
      </c>
      <c r="I1858" s="45">
        <v>24.8</v>
      </c>
      <c r="J1858" s="45">
        <v>-66.099999999999994</v>
      </c>
    </row>
    <row r="1859" spans="4:10">
      <c r="D1859" s="28">
        <v>41717</v>
      </c>
      <c r="E1859" s="35" t="s">
        <v>368</v>
      </c>
      <c r="F1859" s="45">
        <v>1.3</v>
      </c>
      <c r="G1859" s="45">
        <v>2.88</v>
      </c>
      <c r="H1859" s="45">
        <v>0.35</v>
      </c>
      <c r="I1859" s="45">
        <v>34.700000000000003</v>
      </c>
      <c r="J1859" s="45">
        <v>-53.1</v>
      </c>
    </row>
    <row r="1860" spans="4:10">
      <c r="D1860" s="28">
        <v>41717</v>
      </c>
      <c r="E1860" s="35" t="s">
        <v>369</v>
      </c>
      <c r="F1860" s="45">
        <v>2.4</v>
      </c>
      <c r="G1860" s="45">
        <v>2.97</v>
      </c>
      <c r="H1860" s="45">
        <v>0.41</v>
      </c>
      <c r="I1860" s="45">
        <v>42.8</v>
      </c>
      <c r="J1860" s="45">
        <v>-36.9</v>
      </c>
    </row>
    <row r="1861" spans="4:10">
      <c r="D1861" s="28">
        <v>41717</v>
      </c>
      <c r="E1861" s="35" t="s">
        <v>370</v>
      </c>
      <c r="F1861" s="45">
        <v>3.2</v>
      </c>
      <c r="G1861" s="45">
        <v>1.98</v>
      </c>
      <c r="H1861" s="45">
        <v>0.86</v>
      </c>
      <c r="I1861" s="45">
        <v>48</v>
      </c>
      <c r="J1861" s="45">
        <v>-16.8</v>
      </c>
    </row>
    <row r="1862" spans="4:10">
      <c r="D1862" s="28">
        <v>41717</v>
      </c>
      <c r="E1862" s="35" t="s">
        <v>371</v>
      </c>
      <c r="F1862" s="45">
        <v>3.8</v>
      </c>
      <c r="G1862" s="45">
        <v>3.04</v>
      </c>
      <c r="H1862" s="45">
        <v>0.45</v>
      </c>
      <c r="I1862" s="45">
        <v>49.1</v>
      </c>
      <c r="J1862" s="45">
        <v>5.9</v>
      </c>
    </row>
    <row r="1863" spans="4:10">
      <c r="D1863" s="28">
        <v>41717</v>
      </c>
      <c r="E1863" s="35" t="s">
        <v>372</v>
      </c>
      <c r="F1863" s="45">
        <v>4.7</v>
      </c>
      <c r="G1863" s="45">
        <v>2.4900000000000002</v>
      </c>
      <c r="H1863" s="45">
        <v>0.63</v>
      </c>
      <c r="I1863" s="45">
        <v>45.8</v>
      </c>
      <c r="J1863" s="45">
        <v>27.6</v>
      </c>
    </row>
    <row r="1864" spans="4:10">
      <c r="D1864" s="28">
        <v>41717</v>
      </c>
      <c r="E1864" s="35" t="s">
        <v>373</v>
      </c>
      <c r="F1864" s="45">
        <v>4.8</v>
      </c>
      <c r="G1864" s="45">
        <v>2.95</v>
      </c>
      <c r="H1864" s="45">
        <v>0.38</v>
      </c>
      <c r="I1864" s="45">
        <v>38.9</v>
      </c>
      <c r="J1864" s="45">
        <v>45.7</v>
      </c>
    </row>
    <row r="1865" spans="4:10">
      <c r="D1865" s="28">
        <v>41717</v>
      </c>
      <c r="E1865" s="35" t="s">
        <v>374</v>
      </c>
      <c r="F1865" s="45">
        <v>4.2</v>
      </c>
      <c r="G1865" s="45">
        <v>0.78</v>
      </c>
      <c r="H1865" s="45">
        <v>0.68</v>
      </c>
      <c r="I1865" s="45">
        <v>29.7</v>
      </c>
      <c r="J1865" s="45">
        <v>60.1</v>
      </c>
    </row>
    <row r="1866" spans="4:10">
      <c r="D1866" s="28">
        <v>41717</v>
      </c>
      <c r="E1866" s="35" t="s">
        <v>375</v>
      </c>
      <c r="F1866" s="45">
        <v>3.8</v>
      </c>
      <c r="G1866" s="45">
        <v>0.28999999999999998</v>
      </c>
      <c r="H1866" s="45">
        <v>0.37</v>
      </c>
      <c r="I1866" s="45">
        <v>19.2</v>
      </c>
      <c r="J1866" s="45">
        <v>72</v>
      </c>
    </row>
    <row r="1867" spans="4:10">
      <c r="D1867" s="28">
        <v>41717</v>
      </c>
      <c r="E1867" s="35" t="s">
        <v>376</v>
      </c>
      <c r="F1867" s="45">
        <v>3.2</v>
      </c>
      <c r="G1867" s="45">
        <v>0.24</v>
      </c>
      <c r="H1867" s="45">
        <v>0.14000000000000001</v>
      </c>
      <c r="I1867" s="45">
        <v>8.1</v>
      </c>
      <c r="J1867" s="45">
        <v>82.3</v>
      </c>
    </row>
    <row r="1868" spans="4:10">
      <c r="D1868" s="28">
        <v>41717</v>
      </c>
      <c r="E1868" s="35" t="s">
        <v>377</v>
      </c>
      <c r="F1868" s="45">
        <v>2.4</v>
      </c>
      <c r="G1868" s="45">
        <v>0</v>
      </c>
      <c r="H1868" s="45">
        <v>0</v>
      </c>
      <c r="I1868" s="45">
        <v>0</v>
      </c>
      <c r="J1868" s="45">
        <v>0</v>
      </c>
    </row>
    <row r="1869" spans="4:10">
      <c r="D1869" s="28">
        <v>41717</v>
      </c>
      <c r="E1869" s="35" t="s">
        <v>378</v>
      </c>
      <c r="F1869" s="45">
        <v>0.7</v>
      </c>
      <c r="G1869" s="45">
        <v>0</v>
      </c>
      <c r="H1869" s="45">
        <v>0</v>
      </c>
      <c r="I1869" s="45">
        <v>0</v>
      </c>
      <c r="J1869" s="45">
        <v>0</v>
      </c>
    </row>
    <row r="1870" spans="4:10">
      <c r="D1870" s="28">
        <v>41717</v>
      </c>
      <c r="E1870" s="35" t="s">
        <v>379</v>
      </c>
      <c r="F1870" s="45">
        <v>-0.9</v>
      </c>
      <c r="G1870" s="45">
        <v>0</v>
      </c>
      <c r="H1870" s="45">
        <v>0</v>
      </c>
      <c r="I1870" s="45">
        <v>0</v>
      </c>
      <c r="J1870" s="45">
        <v>0</v>
      </c>
    </row>
    <row r="1871" spans="4:10">
      <c r="D1871" s="28">
        <v>41717</v>
      </c>
      <c r="E1871" s="35" t="s">
        <v>380</v>
      </c>
      <c r="F1871" s="45">
        <v>-1.9</v>
      </c>
      <c r="G1871" s="45">
        <v>0</v>
      </c>
      <c r="H1871" s="45">
        <v>0</v>
      </c>
      <c r="I1871" s="45">
        <v>0</v>
      </c>
      <c r="J1871" s="45">
        <v>0</v>
      </c>
    </row>
    <row r="1872" spans="4:10">
      <c r="D1872" s="28">
        <v>41717</v>
      </c>
      <c r="E1872" s="35" t="s">
        <v>381</v>
      </c>
      <c r="F1872" s="45">
        <v>-2.4</v>
      </c>
      <c r="G1872" s="45">
        <v>0</v>
      </c>
      <c r="H1872" s="45">
        <v>0</v>
      </c>
      <c r="I1872" s="45">
        <v>0</v>
      </c>
      <c r="J1872" s="45">
        <v>0</v>
      </c>
    </row>
    <row r="1873" spans="4:10">
      <c r="D1873" s="28">
        <v>41717</v>
      </c>
      <c r="E1873" s="35" t="s">
        <v>382</v>
      </c>
      <c r="F1873" s="45">
        <v>-2.6</v>
      </c>
      <c r="G1873" s="45">
        <v>0</v>
      </c>
      <c r="H1873" s="45">
        <v>0</v>
      </c>
      <c r="I1873" s="45">
        <v>0</v>
      </c>
      <c r="J1873" s="45">
        <v>0</v>
      </c>
    </row>
    <row r="1874" spans="4:10">
      <c r="D1874" s="28">
        <v>41717</v>
      </c>
      <c r="E1874" s="35" t="s">
        <v>383</v>
      </c>
      <c r="F1874" s="45">
        <v>-2.6</v>
      </c>
      <c r="G1874" s="45">
        <v>0</v>
      </c>
      <c r="H1874" s="45">
        <v>0</v>
      </c>
      <c r="I1874" s="45">
        <v>0</v>
      </c>
      <c r="J1874" s="45">
        <v>0</v>
      </c>
    </row>
    <row r="1875" spans="4:10">
      <c r="D1875" s="28">
        <v>41718</v>
      </c>
      <c r="E1875" s="35" t="s">
        <v>360</v>
      </c>
      <c r="F1875" s="45">
        <v>-3.4</v>
      </c>
      <c r="G1875" s="45">
        <v>0</v>
      </c>
      <c r="H1875" s="45">
        <v>0</v>
      </c>
      <c r="I1875" s="45">
        <v>0</v>
      </c>
      <c r="J1875" s="45">
        <v>0</v>
      </c>
    </row>
    <row r="1876" spans="4:10">
      <c r="D1876" s="28">
        <v>41718</v>
      </c>
      <c r="E1876" s="35" t="s">
        <v>361</v>
      </c>
      <c r="F1876" s="45">
        <v>-3.8</v>
      </c>
      <c r="G1876" s="45">
        <v>0</v>
      </c>
      <c r="H1876" s="45">
        <v>0</v>
      </c>
      <c r="I1876" s="45">
        <v>0</v>
      </c>
      <c r="J1876" s="45">
        <v>0</v>
      </c>
    </row>
    <row r="1877" spans="4:10">
      <c r="D1877" s="28">
        <v>41718</v>
      </c>
      <c r="E1877" s="35" t="s">
        <v>362</v>
      </c>
      <c r="F1877" s="45">
        <v>-4</v>
      </c>
      <c r="G1877" s="45">
        <v>0</v>
      </c>
      <c r="H1877" s="45">
        <v>0</v>
      </c>
      <c r="I1877" s="45">
        <v>0</v>
      </c>
      <c r="J1877" s="45">
        <v>0</v>
      </c>
    </row>
    <row r="1878" spans="4:10">
      <c r="D1878" s="28">
        <v>41718</v>
      </c>
      <c r="E1878" s="35" t="s">
        <v>363</v>
      </c>
      <c r="F1878" s="45">
        <v>-4.3</v>
      </c>
      <c r="G1878" s="45">
        <v>0</v>
      </c>
      <c r="H1878" s="45">
        <v>0</v>
      </c>
      <c r="I1878" s="45">
        <v>0</v>
      </c>
      <c r="J1878" s="45">
        <v>0</v>
      </c>
    </row>
    <row r="1879" spans="4:10">
      <c r="D1879" s="28">
        <v>41718</v>
      </c>
      <c r="E1879" s="35" t="s">
        <v>364</v>
      </c>
      <c r="F1879" s="45">
        <v>-4.5</v>
      </c>
      <c r="G1879" s="45">
        <v>0</v>
      </c>
      <c r="H1879" s="45">
        <v>0</v>
      </c>
      <c r="I1879" s="45">
        <v>0</v>
      </c>
      <c r="J1879" s="45">
        <v>0</v>
      </c>
    </row>
    <row r="1880" spans="4:10">
      <c r="D1880" s="28">
        <v>41718</v>
      </c>
      <c r="E1880" s="35" t="s">
        <v>365</v>
      </c>
      <c r="F1880" s="45">
        <v>-4.5</v>
      </c>
      <c r="G1880" s="45">
        <v>0.09</v>
      </c>
      <c r="H1880" s="45">
        <v>0.04</v>
      </c>
      <c r="I1880" s="45">
        <v>2.8</v>
      </c>
      <c r="J1880" s="45">
        <v>-87.3</v>
      </c>
    </row>
    <row r="1881" spans="4:10">
      <c r="D1881" s="28">
        <v>41718</v>
      </c>
      <c r="E1881" s="35" t="s">
        <v>366</v>
      </c>
      <c r="F1881" s="45">
        <v>-3.7</v>
      </c>
      <c r="G1881" s="45">
        <v>0.06</v>
      </c>
      <c r="H1881" s="45">
        <v>0.18</v>
      </c>
      <c r="I1881" s="45">
        <v>14.2</v>
      </c>
      <c r="J1881" s="45">
        <v>-77.3</v>
      </c>
    </row>
    <row r="1882" spans="4:10">
      <c r="D1882" s="28">
        <v>41718</v>
      </c>
      <c r="E1882" s="35" t="s">
        <v>367</v>
      </c>
      <c r="F1882" s="45">
        <v>-1.9</v>
      </c>
      <c r="G1882" s="45">
        <v>0.13</v>
      </c>
      <c r="H1882" s="45">
        <v>0.4</v>
      </c>
      <c r="I1882" s="45">
        <v>25.1</v>
      </c>
      <c r="J1882" s="45">
        <v>-66.400000000000006</v>
      </c>
    </row>
    <row r="1883" spans="4:10">
      <c r="D1883" s="28">
        <v>41718</v>
      </c>
      <c r="E1883" s="35" t="s">
        <v>368</v>
      </c>
      <c r="F1883" s="45">
        <v>0.6</v>
      </c>
      <c r="G1883" s="45">
        <v>0.08</v>
      </c>
      <c r="H1883" s="45">
        <v>0.5</v>
      </c>
      <c r="I1883" s="45">
        <v>35</v>
      </c>
      <c r="J1883" s="45">
        <v>-53.3</v>
      </c>
    </row>
    <row r="1884" spans="4:10">
      <c r="D1884" s="28">
        <v>41718</v>
      </c>
      <c r="E1884" s="35" t="s">
        <v>369</v>
      </c>
      <c r="F1884" s="45">
        <v>3.6</v>
      </c>
      <c r="G1884" s="45">
        <v>0.46</v>
      </c>
      <c r="H1884" s="45">
        <v>0.98</v>
      </c>
      <c r="I1884" s="45">
        <v>43.2</v>
      </c>
      <c r="J1884" s="45">
        <v>-37</v>
      </c>
    </row>
    <row r="1885" spans="4:10">
      <c r="D1885" s="28">
        <v>41718</v>
      </c>
      <c r="E1885" s="35" t="s">
        <v>370</v>
      </c>
      <c r="F1885" s="45">
        <v>4.8</v>
      </c>
      <c r="G1885" s="45">
        <v>0.23</v>
      </c>
      <c r="H1885" s="45">
        <v>0.98</v>
      </c>
      <c r="I1885" s="45">
        <v>48.4</v>
      </c>
      <c r="J1885" s="45">
        <v>-16.8</v>
      </c>
    </row>
    <row r="1886" spans="4:10">
      <c r="D1886" s="28">
        <v>41718</v>
      </c>
      <c r="E1886" s="35" t="s">
        <v>371</v>
      </c>
      <c r="F1886" s="45">
        <v>6</v>
      </c>
      <c r="G1886" s="45">
        <v>0.16</v>
      </c>
      <c r="H1886" s="45">
        <v>0.89</v>
      </c>
      <c r="I1886" s="45">
        <v>49.5</v>
      </c>
      <c r="J1886" s="45">
        <v>6.1</v>
      </c>
    </row>
    <row r="1887" spans="4:10">
      <c r="D1887" s="28">
        <v>41718</v>
      </c>
      <c r="E1887" s="35" t="s">
        <v>372</v>
      </c>
      <c r="F1887" s="45">
        <v>6.3</v>
      </c>
      <c r="G1887" s="45">
        <v>0.01</v>
      </c>
      <c r="H1887" s="45">
        <v>0.54</v>
      </c>
      <c r="I1887" s="45">
        <v>46.1</v>
      </c>
      <c r="J1887" s="45">
        <v>27.9</v>
      </c>
    </row>
    <row r="1888" spans="4:10">
      <c r="D1888" s="28">
        <v>41718</v>
      </c>
      <c r="E1888" s="35" t="s">
        <v>373</v>
      </c>
      <c r="F1888" s="45">
        <v>6.6</v>
      </c>
      <c r="G1888" s="45">
        <v>0.02</v>
      </c>
      <c r="H1888" s="45">
        <v>0.47</v>
      </c>
      <c r="I1888" s="45">
        <v>39.200000000000003</v>
      </c>
      <c r="J1888" s="45">
        <v>46.1</v>
      </c>
    </row>
    <row r="1889" spans="4:10">
      <c r="D1889" s="28">
        <v>41718</v>
      </c>
      <c r="E1889" s="35" t="s">
        <v>374</v>
      </c>
      <c r="F1889" s="45">
        <v>7</v>
      </c>
      <c r="G1889" s="45">
        <v>0.04</v>
      </c>
      <c r="H1889" s="45">
        <v>0.37</v>
      </c>
      <c r="I1889" s="45">
        <v>30</v>
      </c>
      <c r="J1889" s="45">
        <v>60.5</v>
      </c>
    </row>
    <row r="1890" spans="4:10">
      <c r="D1890" s="28">
        <v>41718</v>
      </c>
      <c r="E1890" s="35" t="s">
        <v>375</v>
      </c>
      <c r="F1890" s="45">
        <v>6.3</v>
      </c>
      <c r="G1890" s="45">
        <v>0.06</v>
      </c>
      <c r="H1890" s="45">
        <v>0.24</v>
      </c>
      <c r="I1890" s="45">
        <v>19.5</v>
      </c>
      <c r="J1890" s="45">
        <v>72.3</v>
      </c>
    </row>
    <row r="1891" spans="4:10">
      <c r="D1891" s="28">
        <v>41718</v>
      </c>
      <c r="E1891" s="35" t="s">
        <v>376</v>
      </c>
      <c r="F1891" s="45">
        <v>5.0999999999999996</v>
      </c>
      <c r="G1891" s="45">
        <v>0.08</v>
      </c>
      <c r="H1891" s="45">
        <v>0.1</v>
      </c>
      <c r="I1891" s="45">
        <v>8.3000000000000007</v>
      </c>
      <c r="J1891" s="45">
        <v>82.6</v>
      </c>
    </row>
    <row r="1892" spans="4:10">
      <c r="D1892" s="28">
        <v>41718</v>
      </c>
      <c r="E1892" s="35" t="s">
        <v>377</v>
      </c>
      <c r="F1892" s="45">
        <v>3.6</v>
      </c>
      <c r="G1892" s="45">
        <v>0</v>
      </c>
      <c r="H1892" s="45">
        <v>0</v>
      </c>
      <c r="I1892" s="45">
        <v>0</v>
      </c>
      <c r="J1892" s="45">
        <v>0</v>
      </c>
    </row>
    <row r="1893" spans="4:10">
      <c r="D1893" s="28">
        <v>41718</v>
      </c>
      <c r="E1893" s="35" t="s">
        <v>378</v>
      </c>
      <c r="F1893" s="45">
        <v>3</v>
      </c>
      <c r="G1893" s="45">
        <v>0</v>
      </c>
      <c r="H1893" s="45">
        <v>0</v>
      </c>
      <c r="I1893" s="45">
        <v>0</v>
      </c>
      <c r="J1893" s="45">
        <v>0</v>
      </c>
    </row>
    <row r="1894" spans="4:10">
      <c r="D1894" s="28">
        <v>41718</v>
      </c>
      <c r="E1894" s="35" t="s">
        <v>379</v>
      </c>
      <c r="F1894" s="45">
        <v>2.9</v>
      </c>
      <c r="G1894" s="45">
        <v>0</v>
      </c>
      <c r="H1894" s="45">
        <v>0</v>
      </c>
      <c r="I1894" s="45">
        <v>0</v>
      </c>
      <c r="J1894" s="45">
        <v>0</v>
      </c>
    </row>
    <row r="1895" spans="4:10">
      <c r="D1895" s="28">
        <v>41718</v>
      </c>
      <c r="E1895" s="35" t="s">
        <v>380</v>
      </c>
      <c r="F1895" s="45">
        <v>3.2</v>
      </c>
      <c r="G1895" s="45">
        <v>0</v>
      </c>
      <c r="H1895" s="45">
        <v>0</v>
      </c>
      <c r="I1895" s="45">
        <v>0</v>
      </c>
      <c r="J1895" s="45">
        <v>0</v>
      </c>
    </row>
    <row r="1896" spans="4:10">
      <c r="D1896" s="28">
        <v>41718</v>
      </c>
      <c r="E1896" s="35" t="s">
        <v>381</v>
      </c>
      <c r="F1896" s="45">
        <v>3.4</v>
      </c>
      <c r="G1896" s="45">
        <v>0</v>
      </c>
      <c r="H1896" s="45">
        <v>0</v>
      </c>
      <c r="I1896" s="45">
        <v>0</v>
      </c>
      <c r="J1896" s="45">
        <v>0</v>
      </c>
    </row>
    <row r="1897" spans="4:10">
      <c r="D1897" s="28">
        <v>41718</v>
      </c>
      <c r="E1897" s="35" t="s">
        <v>382</v>
      </c>
      <c r="F1897" s="45">
        <v>3.4</v>
      </c>
      <c r="G1897" s="45">
        <v>0</v>
      </c>
      <c r="H1897" s="45">
        <v>0</v>
      </c>
      <c r="I1897" s="45">
        <v>0</v>
      </c>
      <c r="J1897" s="45">
        <v>0</v>
      </c>
    </row>
    <row r="1898" spans="4:10">
      <c r="D1898" s="28">
        <v>41718</v>
      </c>
      <c r="E1898" s="35" t="s">
        <v>383</v>
      </c>
      <c r="F1898" s="45">
        <v>3.2</v>
      </c>
      <c r="G1898" s="45">
        <v>0</v>
      </c>
      <c r="H1898" s="45">
        <v>0</v>
      </c>
      <c r="I1898" s="45">
        <v>0</v>
      </c>
      <c r="J1898" s="45">
        <v>0</v>
      </c>
    </row>
    <row r="1899" spans="4:10">
      <c r="D1899" s="28">
        <v>41719</v>
      </c>
      <c r="E1899" s="35" t="s">
        <v>360</v>
      </c>
      <c r="F1899" s="45">
        <v>3.1</v>
      </c>
      <c r="G1899" s="45">
        <v>0</v>
      </c>
      <c r="H1899" s="45">
        <v>0</v>
      </c>
      <c r="I1899" s="45">
        <v>0</v>
      </c>
      <c r="J1899" s="45">
        <v>0</v>
      </c>
    </row>
    <row r="1900" spans="4:10">
      <c r="D1900" s="28">
        <v>41719</v>
      </c>
      <c r="E1900" s="35" t="s">
        <v>361</v>
      </c>
      <c r="F1900" s="45">
        <v>3.7</v>
      </c>
      <c r="G1900" s="45">
        <v>0</v>
      </c>
      <c r="H1900" s="45">
        <v>0</v>
      </c>
      <c r="I1900" s="45">
        <v>0</v>
      </c>
      <c r="J1900" s="45">
        <v>0</v>
      </c>
    </row>
    <row r="1901" spans="4:10">
      <c r="D1901" s="28">
        <v>41719</v>
      </c>
      <c r="E1901" s="35" t="s">
        <v>362</v>
      </c>
      <c r="F1901" s="45">
        <v>3.9</v>
      </c>
      <c r="G1901" s="45">
        <v>0</v>
      </c>
      <c r="H1901" s="45">
        <v>0</v>
      </c>
      <c r="I1901" s="45">
        <v>0</v>
      </c>
      <c r="J1901" s="45">
        <v>0</v>
      </c>
    </row>
    <row r="1902" spans="4:10">
      <c r="D1902" s="28">
        <v>41719</v>
      </c>
      <c r="E1902" s="35" t="s">
        <v>363</v>
      </c>
      <c r="F1902" s="45">
        <v>3.9</v>
      </c>
      <c r="G1902" s="45">
        <v>0</v>
      </c>
      <c r="H1902" s="45">
        <v>0</v>
      </c>
      <c r="I1902" s="45">
        <v>0</v>
      </c>
      <c r="J1902" s="45">
        <v>0</v>
      </c>
    </row>
    <row r="1903" spans="4:10">
      <c r="D1903" s="28">
        <v>41719</v>
      </c>
      <c r="E1903" s="35" t="s">
        <v>364</v>
      </c>
      <c r="F1903" s="45">
        <v>4</v>
      </c>
      <c r="G1903" s="45">
        <v>0</v>
      </c>
      <c r="H1903" s="45">
        <v>0</v>
      </c>
      <c r="I1903" s="45">
        <v>0</v>
      </c>
      <c r="J1903" s="45">
        <v>0</v>
      </c>
    </row>
    <row r="1904" spans="4:10">
      <c r="D1904" s="28">
        <v>41719</v>
      </c>
      <c r="E1904" s="35" t="s">
        <v>365</v>
      </c>
      <c r="F1904" s="45">
        <v>3.6</v>
      </c>
      <c r="G1904" s="45">
        <v>0.08</v>
      </c>
      <c r="H1904" s="45">
        <v>0.04</v>
      </c>
      <c r="I1904" s="45">
        <v>3.2</v>
      </c>
      <c r="J1904" s="45">
        <v>-87.5</v>
      </c>
    </row>
    <row r="1905" spans="4:10">
      <c r="D1905" s="28">
        <v>41719</v>
      </c>
      <c r="E1905" s="35" t="s">
        <v>366</v>
      </c>
      <c r="F1905" s="45">
        <v>3.3</v>
      </c>
      <c r="G1905" s="45">
        <v>0.05</v>
      </c>
      <c r="H1905" s="45">
        <v>0.16</v>
      </c>
      <c r="I1905" s="45">
        <v>14.5</v>
      </c>
      <c r="J1905" s="45">
        <v>-77.599999999999994</v>
      </c>
    </row>
    <row r="1906" spans="4:10">
      <c r="D1906" s="28">
        <v>41719</v>
      </c>
      <c r="E1906" s="35" t="s">
        <v>367</v>
      </c>
      <c r="F1906" s="45">
        <v>3.3</v>
      </c>
      <c r="G1906" s="45">
        <v>0.04</v>
      </c>
      <c r="H1906" s="45">
        <v>0.27</v>
      </c>
      <c r="I1906" s="45">
        <v>25.4</v>
      </c>
      <c r="J1906" s="45">
        <v>-66.599999999999994</v>
      </c>
    </row>
    <row r="1907" spans="4:10">
      <c r="D1907" s="28">
        <v>41719</v>
      </c>
      <c r="E1907" s="35" t="s">
        <v>368</v>
      </c>
      <c r="F1907" s="45">
        <v>3.8</v>
      </c>
      <c r="G1907" s="45">
        <v>0.04</v>
      </c>
      <c r="H1907" s="45">
        <v>0.36</v>
      </c>
      <c r="I1907" s="45">
        <v>35.4</v>
      </c>
      <c r="J1907" s="45">
        <v>-53.6</v>
      </c>
    </row>
    <row r="1908" spans="4:10">
      <c r="D1908" s="28">
        <v>41719</v>
      </c>
      <c r="E1908" s="35" t="s">
        <v>369</v>
      </c>
      <c r="F1908" s="45">
        <v>3.4</v>
      </c>
      <c r="G1908" s="45">
        <v>0</v>
      </c>
      <c r="H1908" s="45">
        <v>0.38</v>
      </c>
      <c r="I1908" s="45">
        <v>43.5</v>
      </c>
      <c r="J1908" s="45">
        <v>-37.200000000000003</v>
      </c>
    </row>
    <row r="1909" spans="4:10">
      <c r="D1909" s="28">
        <v>41719</v>
      </c>
      <c r="E1909" s="35" t="s">
        <v>370</v>
      </c>
      <c r="F1909" s="45">
        <v>3.3</v>
      </c>
      <c r="G1909" s="45">
        <v>0</v>
      </c>
      <c r="H1909" s="45">
        <v>0.33</v>
      </c>
      <c r="I1909" s="45">
        <v>48.8</v>
      </c>
      <c r="J1909" s="45">
        <v>-16.8</v>
      </c>
    </row>
    <row r="1910" spans="4:10">
      <c r="D1910" s="28">
        <v>41719</v>
      </c>
      <c r="E1910" s="35" t="s">
        <v>371</v>
      </c>
      <c r="F1910" s="45">
        <v>2.7</v>
      </c>
      <c r="G1910" s="45">
        <v>0</v>
      </c>
      <c r="H1910" s="45">
        <v>0.38</v>
      </c>
      <c r="I1910" s="45">
        <v>49.9</v>
      </c>
      <c r="J1910" s="45">
        <v>6.2</v>
      </c>
    </row>
    <row r="1911" spans="4:10">
      <c r="D1911" s="28">
        <v>41719</v>
      </c>
      <c r="E1911" s="35" t="s">
        <v>372</v>
      </c>
      <c r="F1911" s="45">
        <v>1.7</v>
      </c>
      <c r="G1911" s="45">
        <v>0.01</v>
      </c>
      <c r="H1911" s="45">
        <v>0.39</v>
      </c>
      <c r="I1911" s="45">
        <v>46.4</v>
      </c>
      <c r="J1911" s="45">
        <v>28.2</v>
      </c>
    </row>
    <row r="1912" spans="4:10">
      <c r="D1912" s="28">
        <v>41719</v>
      </c>
      <c r="E1912" s="35" t="s">
        <v>373</v>
      </c>
      <c r="F1912" s="45">
        <v>1</v>
      </c>
      <c r="G1912" s="45">
        <v>0.04</v>
      </c>
      <c r="H1912" s="45">
        <v>0.33</v>
      </c>
      <c r="I1912" s="45">
        <v>39.5</v>
      </c>
      <c r="J1912" s="45">
        <v>46.4</v>
      </c>
    </row>
    <row r="1913" spans="4:10">
      <c r="D1913" s="28">
        <v>41719</v>
      </c>
      <c r="E1913" s="35" t="s">
        <v>374</v>
      </c>
      <c r="F1913" s="45">
        <v>1.6</v>
      </c>
      <c r="G1913" s="45">
        <v>0</v>
      </c>
      <c r="H1913" s="45">
        <v>0.28000000000000003</v>
      </c>
      <c r="I1913" s="45">
        <v>30.2</v>
      </c>
      <c r="J1913" s="45">
        <v>60.9</v>
      </c>
    </row>
    <row r="1914" spans="4:10">
      <c r="D1914" s="28">
        <v>41719</v>
      </c>
      <c r="E1914" s="35" t="s">
        <v>375</v>
      </c>
      <c r="F1914" s="45">
        <v>1.4</v>
      </c>
      <c r="G1914" s="45">
        <v>0.03</v>
      </c>
      <c r="H1914" s="45">
        <v>0.18</v>
      </c>
      <c r="I1914" s="45">
        <v>19.7</v>
      </c>
      <c r="J1914" s="45">
        <v>72.7</v>
      </c>
    </row>
    <row r="1915" spans="4:10">
      <c r="D1915" s="28">
        <v>41719</v>
      </c>
      <c r="E1915" s="35" t="s">
        <v>376</v>
      </c>
      <c r="F1915" s="45">
        <v>1.1000000000000001</v>
      </c>
      <c r="G1915" s="45">
        <v>0.05</v>
      </c>
      <c r="H1915" s="45">
        <v>0.08</v>
      </c>
      <c r="I1915" s="45">
        <v>8.5</v>
      </c>
      <c r="J1915" s="45">
        <v>83</v>
      </c>
    </row>
    <row r="1916" spans="4:10">
      <c r="D1916" s="28">
        <v>41719</v>
      </c>
      <c r="E1916" s="35" t="s">
        <v>377</v>
      </c>
      <c r="F1916" s="45">
        <v>0.7</v>
      </c>
      <c r="G1916" s="45">
        <v>0</v>
      </c>
      <c r="H1916" s="45">
        <v>0</v>
      </c>
      <c r="I1916" s="45">
        <v>0</v>
      </c>
      <c r="J1916" s="45">
        <v>0</v>
      </c>
    </row>
    <row r="1917" spans="4:10">
      <c r="D1917" s="28">
        <v>41719</v>
      </c>
      <c r="E1917" s="35" t="s">
        <v>378</v>
      </c>
      <c r="F1917" s="45">
        <v>1</v>
      </c>
      <c r="G1917" s="45">
        <v>0</v>
      </c>
      <c r="H1917" s="45">
        <v>0</v>
      </c>
      <c r="I1917" s="45">
        <v>0</v>
      </c>
      <c r="J1917" s="45">
        <v>0</v>
      </c>
    </row>
    <row r="1918" spans="4:10">
      <c r="D1918" s="28">
        <v>41719</v>
      </c>
      <c r="E1918" s="35" t="s">
        <v>379</v>
      </c>
      <c r="F1918" s="45">
        <v>1</v>
      </c>
      <c r="G1918" s="45">
        <v>0</v>
      </c>
      <c r="H1918" s="45">
        <v>0</v>
      </c>
      <c r="I1918" s="45">
        <v>0</v>
      </c>
      <c r="J1918" s="45">
        <v>0</v>
      </c>
    </row>
    <row r="1919" spans="4:10">
      <c r="D1919" s="28">
        <v>41719</v>
      </c>
      <c r="E1919" s="35" t="s">
        <v>380</v>
      </c>
      <c r="F1919" s="45">
        <v>0.9</v>
      </c>
      <c r="G1919" s="45">
        <v>0</v>
      </c>
      <c r="H1919" s="45">
        <v>0</v>
      </c>
      <c r="I1919" s="45">
        <v>0</v>
      </c>
      <c r="J1919" s="45">
        <v>0</v>
      </c>
    </row>
    <row r="1920" spans="4:10">
      <c r="D1920" s="28">
        <v>41719</v>
      </c>
      <c r="E1920" s="35" t="s">
        <v>381</v>
      </c>
      <c r="F1920" s="45">
        <v>1.3</v>
      </c>
      <c r="G1920" s="45">
        <v>0</v>
      </c>
      <c r="H1920" s="45">
        <v>0</v>
      </c>
      <c r="I1920" s="45">
        <v>0</v>
      </c>
      <c r="J1920" s="45">
        <v>0</v>
      </c>
    </row>
    <row r="1921" spans="4:10">
      <c r="D1921" s="28">
        <v>41719</v>
      </c>
      <c r="E1921" s="35" t="s">
        <v>382</v>
      </c>
      <c r="F1921" s="45">
        <v>1.4</v>
      </c>
      <c r="G1921" s="45">
        <v>0</v>
      </c>
      <c r="H1921" s="45">
        <v>0</v>
      </c>
      <c r="I1921" s="45">
        <v>0</v>
      </c>
      <c r="J1921" s="45">
        <v>0</v>
      </c>
    </row>
    <row r="1922" spans="4:10">
      <c r="D1922" s="28">
        <v>41719</v>
      </c>
      <c r="E1922" s="35" t="s">
        <v>383</v>
      </c>
      <c r="F1922" s="45">
        <v>0.7</v>
      </c>
      <c r="G1922" s="45">
        <v>0</v>
      </c>
      <c r="H1922" s="45">
        <v>0</v>
      </c>
      <c r="I1922" s="45">
        <v>0</v>
      </c>
      <c r="J1922" s="45">
        <v>0</v>
      </c>
    </row>
    <row r="1923" spans="4:10">
      <c r="D1923" s="28">
        <v>41720</v>
      </c>
      <c r="E1923" s="35" t="s">
        <v>360</v>
      </c>
      <c r="F1923" s="45">
        <v>0.9</v>
      </c>
      <c r="G1923" s="45">
        <v>0</v>
      </c>
      <c r="H1923" s="45">
        <v>0</v>
      </c>
      <c r="I1923" s="45">
        <v>0</v>
      </c>
      <c r="J1923" s="45">
        <v>0</v>
      </c>
    </row>
    <row r="1924" spans="4:10">
      <c r="D1924" s="28">
        <v>41720</v>
      </c>
      <c r="E1924" s="35" t="s">
        <v>361</v>
      </c>
      <c r="F1924" s="45">
        <v>0.6</v>
      </c>
      <c r="G1924" s="45">
        <v>0</v>
      </c>
      <c r="H1924" s="45">
        <v>0</v>
      </c>
      <c r="I1924" s="45">
        <v>0</v>
      </c>
      <c r="J1924" s="45">
        <v>0</v>
      </c>
    </row>
    <row r="1925" spans="4:10">
      <c r="D1925" s="28">
        <v>41720</v>
      </c>
      <c r="E1925" s="35" t="s">
        <v>362</v>
      </c>
      <c r="F1925" s="45">
        <v>0.7</v>
      </c>
      <c r="G1925" s="45">
        <v>0</v>
      </c>
      <c r="H1925" s="45">
        <v>0</v>
      </c>
      <c r="I1925" s="45">
        <v>0</v>
      </c>
      <c r="J1925" s="45">
        <v>0</v>
      </c>
    </row>
    <row r="1926" spans="4:10">
      <c r="D1926" s="28">
        <v>41720</v>
      </c>
      <c r="E1926" s="35" t="s">
        <v>363</v>
      </c>
      <c r="F1926" s="45">
        <v>0.3</v>
      </c>
      <c r="G1926" s="45">
        <v>0</v>
      </c>
      <c r="H1926" s="45">
        <v>0</v>
      </c>
      <c r="I1926" s="45">
        <v>0</v>
      </c>
      <c r="J1926" s="45">
        <v>0</v>
      </c>
    </row>
    <row r="1927" spans="4:10">
      <c r="D1927" s="28">
        <v>41720</v>
      </c>
      <c r="E1927" s="35" t="s">
        <v>364</v>
      </c>
      <c r="F1927" s="45">
        <v>0</v>
      </c>
      <c r="G1927" s="45">
        <v>0</v>
      </c>
      <c r="H1927" s="45">
        <v>0</v>
      </c>
      <c r="I1927" s="45">
        <v>0</v>
      </c>
      <c r="J1927" s="45">
        <v>0</v>
      </c>
    </row>
    <row r="1928" spans="4:10">
      <c r="D1928" s="28">
        <v>41720</v>
      </c>
      <c r="E1928" s="35" t="s">
        <v>365</v>
      </c>
      <c r="F1928" s="45">
        <v>-0.1</v>
      </c>
      <c r="G1928" s="45">
        <v>0.11</v>
      </c>
      <c r="H1928" s="45">
        <v>0.04</v>
      </c>
      <c r="I1928" s="45">
        <v>3.5</v>
      </c>
      <c r="J1928" s="45">
        <v>-87.8</v>
      </c>
    </row>
    <row r="1929" spans="4:10">
      <c r="D1929" s="28">
        <v>41720</v>
      </c>
      <c r="E1929" s="35" t="s">
        <v>366</v>
      </c>
      <c r="F1929" s="45">
        <v>0.1</v>
      </c>
      <c r="G1929" s="45">
        <v>0.08</v>
      </c>
      <c r="H1929" s="45">
        <v>0.2</v>
      </c>
      <c r="I1929" s="45">
        <v>14.8</v>
      </c>
      <c r="J1929" s="45">
        <v>-77.8</v>
      </c>
    </row>
    <row r="1930" spans="4:10">
      <c r="D1930" s="28">
        <v>41720</v>
      </c>
      <c r="E1930" s="35" t="s">
        <v>367</v>
      </c>
      <c r="F1930" s="45">
        <v>0.7</v>
      </c>
      <c r="G1930" s="45">
        <v>0.06</v>
      </c>
      <c r="H1930" s="45">
        <v>0.34</v>
      </c>
      <c r="I1930" s="45">
        <v>25.8</v>
      </c>
      <c r="J1930" s="45">
        <v>-66.900000000000006</v>
      </c>
    </row>
    <row r="1931" spans="4:10">
      <c r="D1931" s="28">
        <v>41720</v>
      </c>
      <c r="E1931" s="35" t="s">
        <v>368</v>
      </c>
      <c r="F1931" s="45">
        <v>2</v>
      </c>
      <c r="G1931" s="45">
        <v>1.1499999999999999</v>
      </c>
      <c r="H1931" s="45">
        <v>0.81</v>
      </c>
      <c r="I1931" s="45">
        <v>35.700000000000003</v>
      </c>
      <c r="J1931" s="45">
        <v>-53.8</v>
      </c>
    </row>
    <row r="1932" spans="4:10">
      <c r="D1932" s="28">
        <v>41720</v>
      </c>
      <c r="E1932" s="35" t="s">
        <v>369</v>
      </c>
      <c r="F1932" s="45">
        <v>2.8</v>
      </c>
      <c r="G1932" s="45">
        <v>0.89</v>
      </c>
      <c r="H1932" s="45">
        <v>1.03</v>
      </c>
      <c r="I1932" s="45">
        <v>43.9</v>
      </c>
      <c r="J1932" s="45">
        <v>-37.4</v>
      </c>
    </row>
    <row r="1933" spans="4:10">
      <c r="D1933" s="28">
        <v>41720</v>
      </c>
      <c r="E1933" s="35" t="s">
        <v>370</v>
      </c>
      <c r="F1933" s="45">
        <v>4.0999999999999996</v>
      </c>
      <c r="G1933" s="45">
        <v>1.43</v>
      </c>
      <c r="H1933" s="45">
        <v>1.06</v>
      </c>
      <c r="I1933" s="45">
        <v>49.2</v>
      </c>
      <c r="J1933" s="45">
        <v>-16.8</v>
      </c>
    </row>
    <row r="1934" spans="4:10">
      <c r="D1934" s="28">
        <v>41720</v>
      </c>
      <c r="E1934" s="35" t="s">
        <v>371</v>
      </c>
      <c r="F1934" s="45">
        <v>5.0999999999999996</v>
      </c>
      <c r="G1934" s="45">
        <v>0.08</v>
      </c>
      <c r="H1934" s="45">
        <v>0.74</v>
      </c>
      <c r="I1934" s="45">
        <v>50.2</v>
      </c>
      <c r="J1934" s="45">
        <v>6.4</v>
      </c>
    </row>
    <row r="1935" spans="4:10">
      <c r="D1935" s="28">
        <v>41720</v>
      </c>
      <c r="E1935" s="35" t="s">
        <v>372</v>
      </c>
      <c r="F1935" s="45">
        <v>3.5</v>
      </c>
      <c r="G1935" s="45">
        <v>7.0000000000000007E-2</v>
      </c>
      <c r="H1935" s="45">
        <v>0.56000000000000005</v>
      </c>
      <c r="I1935" s="45">
        <v>46.8</v>
      </c>
      <c r="J1935" s="45">
        <v>28.5</v>
      </c>
    </row>
    <row r="1936" spans="4:10">
      <c r="D1936" s="28">
        <v>41720</v>
      </c>
      <c r="E1936" s="35" t="s">
        <v>373</v>
      </c>
      <c r="F1936" s="45">
        <v>4</v>
      </c>
      <c r="G1936" s="45">
        <v>0.01</v>
      </c>
      <c r="H1936" s="45">
        <v>0.4</v>
      </c>
      <c r="I1936" s="45">
        <v>39.700000000000003</v>
      </c>
      <c r="J1936" s="45">
        <v>46.8</v>
      </c>
    </row>
    <row r="1937" spans="4:10">
      <c r="D1937" s="28">
        <v>41720</v>
      </c>
      <c r="E1937" s="35" t="s">
        <v>374</v>
      </c>
      <c r="F1937" s="45">
        <v>4.0999999999999996</v>
      </c>
      <c r="G1937" s="45">
        <v>0.01</v>
      </c>
      <c r="H1937" s="45">
        <v>0.22</v>
      </c>
      <c r="I1937" s="45">
        <v>30.5</v>
      </c>
      <c r="J1937" s="45">
        <v>61.2</v>
      </c>
    </row>
    <row r="1938" spans="4:10">
      <c r="D1938" s="28">
        <v>41720</v>
      </c>
      <c r="E1938" s="35" t="s">
        <v>375</v>
      </c>
      <c r="F1938" s="45">
        <v>3</v>
      </c>
      <c r="G1938" s="45">
        <v>0</v>
      </c>
      <c r="H1938" s="45">
        <v>0.14000000000000001</v>
      </c>
      <c r="I1938" s="45">
        <v>19.899999999999999</v>
      </c>
      <c r="J1938" s="45">
        <v>73</v>
      </c>
    </row>
    <row r="1939" spans="4:10">
      <c r="D1939" s="28">
        <v>41720</v>
      </c>
      <c r="E1939" s="35" t="s">
        <v>376</v>
      </c>
      <c r="F1939" s="45">
        <v>3.7</v>
      </c>
      <c r="G1939" s="45">
        <v>0.04</v>
      </c>
      <c r="H1939" s="45">
        <v>7.0000000000000007E-2</v>
      </c>
      <c r="I1939" s="45">
        <v>8.6999999999999993</v>
      </c>
      <c r="J1939" s="45">
        <v>83.3</v>
      </c>
    </row>
    <row r="1940" spans="4:10">
      <c r="D1940" s="28">
        <v>41720</v>
      </c>
      <c r="E1940" s="35" t="s">
        <v>377</v>
      </c>
      <c r="F1940" s="45">
        <v>3.5</v>
      </c>
      <c r="G1940" s="45">
        <v>0</v>
      </c>
      <c r="H1940" s="45">
        <v>0.01</v>
      </c>
      <c r="I1940" s="45">
        <v>0</v>
      </c>
      <c r="J1940" s="45">
        <v>0</v>
      </c>
    </row>
    <row r="1941" spans="4:10">
      <c r="D1941" s="28">
        <v>41720</v>
      </c>
      <c r="E1941" s="35" t="s">
        <v>378</v>
      </c>
      <c r="F1941" s="45">
        <v>3</v>
      </c>
      <c r="G1941" s="45">
        <v>0</v>
      </c>
      <c r="H1941" s="45">
        <v>0</v>
      </c>
      <c r="I1941" s="45">
        <v>0</v>
      </c>
      <c r="J1941" s="45">
        <v>0</v>
      </c>
    </row>
    <row r="1942" spans="4:10">
      <c r="D1942" s="28">
        <v>41720</v>
      </c>
      <c r="E1942" s="35" t="s">
        <v>379</v>
      </c>
      <c r="F1942" s="45">
        <v>2.7</v>
      </c>
      <c r="G1942" s="45">
        <v>0</v>
      </c>
      <c r="H1942" s="45">
        <v>0</v>
      </c>
      <c r="I1942" s="45">
        <v>0</v>
      </c>
      <c r="J1942" s="45">
        <v>0</v>
      </c>
    </row>
    <row r="1943" spans="4:10">
      <c r="D1943" s="28">
        <v>41720</v>
      </c>
      <c r="E1943" s="35" t="s">
        <v>380</v>
      </c>
      <c r="F1943" s="45">
        <v>1.9</v>
      </c>
      <c r="G1943" s="45">
        <v>0</v>
      </c>
      <c r="H1943" s="45">
        <v>0</v>
      </c>
      <c r="I1943" s="45">
        <v>0</v>
      </c>
      <c r="J1943" s="45">
        <v>0</v>
      </c>
    </row>
    <row r="1944" spans="4:10">
      <c r="D1944" s="28">
        <v>41720</v>
      </c>
      <c r="E1944" s="35" t="s">
        <v>381</v>
      </c>
      <c r="F1944" s="45">
        <v>1.6</v>
      </c>
      <c r="G1944" s="45">
        <v>0</v>
      </c>
      <c r="H1944" s="45">
        <v>0</v>
      </c>
      <c r="I1944" s="45">
        <v>0</v>
      </c>
      <c r="J1944" s="45">
        <v>0</v>
      </c>
    </row>
    <row r="1945" spans="4:10">
      <c r="D1945" s="28">
        <v>41720</v>
      </c>
      <c r="E1945" s="35" t="s">
        <v>382</v>
      </c>
      <c r="F1945" s="45">
        <v>1.6</v>
      </c>
      <c r="G1945" s="45">
        <v>0</v>
      </c>
      <c r="H1945" s="45">
        <v>0</v>
      </c>
      <c r="I1945" s="45">
        <v>0</v>
      </c>
      <c r="J1945" s="45">
        <v>0</v>
      </c>
    </row>
    <row r="1946" spans="4:10">
      <c r="D1946" s="28">
        <v>41720</v>
      </c>
      <c r="E1946" s="35" t="s">
        <v>383</v>
      </c>
      <c r="F1946" s="45">
        <v>1.1000000000000001</v>
      </c>
      <c r="G1946" s="45">
        <v>0</v>
      </c>
      <c r="H1946" s="45">
        <v>0</v>
      </c>
      <c r="I1946" s="45">
        <v>0</v>
      </c>
      <c r="J1946" s="45">
        <v>0</v>
      </c>
    </row>
    <row r="1947" spans="4:10">
      <c r="D1947" s="28">
        <v>41721</v>
      </c>
      <c r="E1947" s="35" t="s">
        <v>360</v>
      </c>
      <c r="F1947" s="45">
        <v>1.5</v>
      </c>
      <c r="G1947" s="45">
        <v>0</v>
      </c>
      <c r="H1947" s="45">
        <v>0</v>
      </c>
      <c r="I1947" s="45">
        <v>0</v>
      </c>
      <c r="J1947" s="45">
        <v>0</v>
      </c>
    </row>
    <row r="1948" spans="4:10">
      <c r="D1948" s="28">
        <v>41721</v>
      </c>
      <c r="E1948" s="35" t="s">
        <v>361</v>
      </c>
      <c r="F1948" s="45">
        <v>0.6</v>
      </c>
      <c r="G1948" s="45">
        <v>0</v>
      </c>
      <c r="H1948" s="45">
        <v>0</v>
      </c>
      <c r="I1948" s="45">
        <v>0</v>
      </c>
      <c r="J1948" s="45">
        <v>0</v>
      </c>
    </row>
    <row r="1949" spans="4:10">
      <c r="D1949" s="28">
        <v>41721</v>
      </c>
      <c r="E1949" s="35" t="s">
        <v>362</v>
      </c>
      <c r="F1949" s="45">
        <v>0.2</v>
      </c>
      <c r="G1949" s="45">
        <v>0</v>
      </c>
      <c r="H1949" s="45">
        <v>0</v>
      </c>
      <c r="I1949" s="45">
        <v>0</v>
      </c>
      <c r="J1949" s="45">
        <v>0</v>
      </c>
    </row>
    <row r="1950" spans="4:10">
      <c r="D1950" s="28">
        <v>41721</v>
      </c>
      <c r="E1950" s="35" t="s">
        <v>363</v>
      </c>
      <c r="F1950" s="45">
        <v>-0.3</v>
      </c>
      <c r="G1950" s="45">
        <v>0</v>
      </c>
      <c r="H1950" s="45">
        <v>0</v>
      </c>
      <c r="I1950" s="45">
        <v>0</v>
      </c>
      <c r="J1950" s="45">
        <v>0</v>
      </c>
    </row>
    <row r="1951" spans="4:10">
      <c r="D1951" s="28">
        <v>41721</v>
      </c>
      <c r="E1951" s="35" t="s">
        <v>364</v>
      </c>
      <c r="F1951" s="45">
        <v>-1</v>
      </c>
      <c r="G1951" s="45">
        <v>0</v>
      </c>
      <c r="H1951" s="45">
        <v>0</v>
      </c>
      <c r="I1951" s="45">
        <v>0</v>
      </c>
      <c r="J1951" s="45">
        <v>0</v>
      </c>
    </row>
    <row r="1952" spans="4:10">
      <c r="D1952" s="28">
        <v>41721</v>
      </c>
      <c r="E1952" s="35" t="s">
        <v>365</v>
      </c>
      <c r="F1952" s="45">
        <v>-1.2</v>
      </c>
      <c r="G1952" s="45">
        <v>0.2</v>
      </c>
      <c r="H1952" s="45">
        <v>0.06</v>
      </c>
      <c r="I1952" s="45">
        <v>3.8</v>
      </c>
      <c r="J1952" s="45">
        <v>-88</v>
      </c>
    </row>
    <row r="1953" spans="4:10">
      <c r="D1953" s="28">
        <v>41721</v>
      </c>
      <c r="E1953" s="35" t="s">
        <v>366</v>
      </c>
      <c r="F1953" s="45">
        <v>-0.6</v>
      </c>
      <c r="G1953" s="45">
        <v>0.28999999999999998</v>
      </c>
      <c r="H1953" s="45">
        <v>0.28000000000000003</v>
      </c>
      <c r="I1953" s="45">
        <v>15.2</v>
      </c>
      <c r="J1953" s="45">
        <v>-78.099999999999994</v>
      </c>
    </row>
    <row r="1954" spans="4:10">
      <c r="D1954" s="28">
        <v>41721</v>
      </c>
      <c r="E1954" s="35" t="s">
        <v>367</v>
      </c>
      <c r="F1954" s="45">
        <v>1.6</v>
      </c>
      <c r="G1954" s="45">
        <v>0.55000000000000004</v>
      </c>
      <c r="H1954" s="45">
        <v>0.57999999999999996</v>
      </c>
      <c r="I1954" s="45">
        <v>26.1</v>
      </c>
      <c r="J1954" s="45">
        <v>-67.099999999999994</v>
      </c>
    </row>
    <row r="1955" spans="4:10">
      <c r="D1955" s="28">
        <v>41721</v>
      </c>
      <c r="E1955" s="35" t="s">
        <v>368</v>
      </c>
      <c r="F1955" s="45">
        <v>3.7</v>
      </c>
      <c r="G1955" s="45">
        <v>0.55000000000000004</v>
      </c>
      <c r="H1955" s="45">
        <v>0.83</v>
      </c>
      <c r="I1955" s="45">
        <v>36.1</v>
      </c>
      <c r="J1955" s="45">
        <v>-54</v>
      </c>
    </row>
    <row r="1956" spans="4:10">
      <c r="D1956" s="28">
        <v>41721</v>
      </c>
      <c r="E1956" s="35" t="s">
        <v>369</v>
      </c>
      <c r="F1956" s="45">
        <v>4.7</v>
      </c>
      <c r="G1956" s="45">
        <v>1.05</v>
      </c>
      <c r="H1956" s="45">
        <v>1.02</v>
      </c>
      <c r="I1956" s="45">
        <v>44.3</v>
      </c>
      <c r="J1956" s="45">
        <v>-37.5</v>
      </c>
    </row>
    <row r="1957" spans="4:10">
      <c r="D1957" s="28">
        <v>41721</v>
      </c>
      <c r="E1957" s="35" t="s">
        <v>370</v>
      </c>
      <c r="F1957" s="45">
        <v>6.1</v>
      </c>
      <c r="G1957" s="45">
        <v>2.02</v>
      </c>
      <c r="H1957" s="45">
        <v>0.87</v>
      </c>
      <c r="I1957" s="45">
        <v>49.6</v>
      </c>
      <c r="J1957" s="45">
        <v>-16.899999999999999</v>
      </c>
    </row>
    <row r="1958" spans="4:10">
      <c r="D1958" s="28">
        <v>41721</v>
      </c>
      <c r="E1958" s="35" t="s">
        <v>371</v>
      </c>
      <c r="F1958" s="45">
        <v>7.4</v>
      </c>
      <c r="G1958" s="45">
        <v>1.64</v>
      </c>
      <c r="H1958" s="45">
        <v>1.02</v>
      </c>
      <c r="I1958" s="45">
        <v>50.6</v>
      </c>
      <c r="J1958" s="45">
        <v>6.6</v>
      </c>
    </row>
    <row r="1959" spans="4:10">
      <c r="D1959" s="28">
        <v>41721</v>
      </c>
      <c r="E1959" s="35" t="s">
        <v>372</v>
      </c>
      <c r="F1959" s="45">
        <v>8</v>
      </c>
      <c r="G1959" s="45">
        <v>1.66</v>
      </c>
      <c r="H1959" s="45">
        <v>0.94</v>
      </c>
      <c r="I1959" s="45">
        <v>47.1</v>
      </c>
      <c r="J1959" s="45">
        <v>28.8</v>
      </c>
    </row>
    <row r="1960" spans="4:10">
      <c r="D1960" s="28">
        <v>41721</v>
      </c>
      <c r="E1960" s="35" t="s">
        <v>373</v>
      </c>
      <c r="F1960" s="45">
        <v>8.1999999999999993</v>
      </c>
      <c r="G1960" s="45">
        <v>0.44</v>
      </c>
      <c r="H1960" s="45">
        <v>0.9</v>
      </c>
      <c r="I1960" s="45">
        <v>40</v>
      </c>
      <c r="J1960" s="45">
        <v>47.2</v>
      </c>
    </row>
    <row r="1961" spans="4:10">
      <c r="D1961" s="28">
        <v>41721</v>
      </c>
      <c r="E1961" s="35" t="s">
        <v>374</v>
      </c>
      <c r="F1961" s="45">
        <v>8.6</v>
      </c>
      <c r="G1961" s="45">
        <v>0.68</v>
      </c>
      <c r="H1961" s="45">
        <v>0.7</v>
      </c>
      <c r="I1961" s="45">
        <v>30.7</v>
      </c>
      <c r="J1961" s="45">
        <v>61.6</v>
      </c>
    </row>
    <row r="1962" spans="4:10">
      <c r="D1962" s="28">
        <v>41721</v>
      </c>
      <c r="E1962" s="35" t="s">
        <v>375</v>
      </c>
      <c r="F1962" s="45">
        <v>8.1</v>
      </c>
      <c r="G1962" s="45">
        <v>0.11</v>
      </c>
      <c r="H1962" s="45">
        <v>0.31</v>
      </c>
      <c r="I1962" s="45">
        <v>20.100000000000001</v>
      </c>
      <c r="J1962" s="45">
        <v>73.400000000000006</v>
      </c>
    </row>
    <row r="1963" spans="4:10">
      <c r="D1963" s="28">
        <v>41721</v>
      </c>
      <c r="E1963" s="35" t="s">
        <v>376</v>
      </c>
      <c r="F1963" s="45">
        <v>6.6</v>
      </c>
      <c r="G1963" s="45">
        <v>0.16</v>
      </c>
      <c r="H1963" s="45">
        <v>0.14000000000000001</v>
      </c>
      <c r="I1963" s="45">
        <v>8.9</v>
      </c>
      <c r="J1963" s="45">
        <v>83.7</v>
      </c>
    </row>
    <row r="1964" spans="4:10">
      <c r="D1964" s="28">
        <v>41721</v>
      </c>
      <c r="E1964" s="35" t="s">
        <v>377</v>
      </c>
      <c r="F1964" s="45">
        <v>5.5</v>
      </c>
      <c r="G1964" s="45">
        <v>0</v>
      </c>
      <c r="H1964" s="45">
        <v>0.01</v>
      </c>
      <c r="I1964" s="45">
        <v>0</v>
      </c>
      <c r="J1964" s="45">
        <v>0</v>
      </c>
    </row>
    <row r="1965" spans="4:10">
      <c r="D1965" s="28">
        <v>41721</v>
      </c>
      <c r="E1965" s="35" t="s">
        <v>378</v>
      </c>
      <c r="F1965" s="45">
        <v>5.5</v>
      </c>
      <c r="G1965" s="45">
        <v>0</v>
      </c>
      <c r="H1965" s="45">
        <v>0</v>
      </c>
      <c r="I1965" s="45">
        <v>0</v>
      </c>
      <c r="J1965" s="45">
        <v>0</v>
      </c>
    </row>
    <row r="1966" spans="4:10">
      <c r="D1966" s="28">
        <v>41721</v>
      </c>
      <c r="E1966" s="35" t="s">
        <v>379</v>
      </c>
      <c r="F1966" s="45">
        <v>3.4</v>
      </c>
      <c r="G1966" s="45">
        <v>0</v>
      </c>
      <c r="H1966" s="45">
        <v>0</v>
      </c>
      <c r="I1966" s="45">
        <v>0</v>
      </c>
      <c r="J1966" s="45">
        <v>0</v>
      </c>
    </row>
    <row r="1967" spans="4:10">
      <c r="D1967" s="28">
        <v>41721</v>
      </c>
      <c r="E1967" s="35" t="s">
        <v>380</v>
      </c>
      <c r="F1967" s="45">
        <v>3.1</v>
      </c>
      <c r="G1967" s="45">
        <v>0</v>
      </c>
      <c r="H1967" s="45">
        <v>0</v>
      </c>
      <c r="I1967" s="45">
        <v>0</v>
      </c>
      <c r="J1967" s="45">
        <v>0</v>
      </c>
    </row>
    <row r="1968" spans="4:10">
      <c r="D1968" s="28">
        <v>41721</v>
      </c>
      <c r="E1968" s="35" t="s">
        <v>381</v>
      </c>
      <c r="F1968" s="45">
        <v>3.1</v>
      </c>
      <c r="G1968" s="45">
        <v>0</v>
      </c>
      <c r="H1968" s="45">
        <v>0</v>
      </c>
      <c r="I1968" s="45">
        <v>0</v>
      </c>
      <c r="J1968" s="45">
        <v>0</v>
      </c>
    </row>
    <row r="1969" spans="4:10">
      <c r="D1969" s="28">
        <v>41721</v>
      </c>
      <c r="E1969" s="35" t="s">
        <v>382</v>
      </c>
      <c r="F1969" s="45">
        <v>2.8</v>
      </c>
      <c r="G1969" s="45">
        <v>0</v>
      </c>
      <c r="H1969" s="45">
        <v>0</v>
      </c>
      <c r="I1969" s="45">
        <v>0</v>
      </c>
      <c r="J1969" s="45">
        <v>0</v>
      </c>
    </row>
    <row r="1970" spans="4:10">
      <c r="D1970" s="28">
        <v>41721</v>
      </c>
      <c r="E1970" s="35" t="s">
        <v>383</v>
      </c>
      <c r="F1970" s="45">
        <v>3</v>
      </c>
      <c r="G1970" s="45">
        <v>0</v>
      </c>
      <c r="H1970" s="45">
        <v>0</v>
      </c>
      <c r="I1970" s="45">
        <v>0</v>
      </c>
      <c r="J1970" s="45">
        <v>0</v>
      </c>
    </row>
    <row r="1971" spans="4:10">
      <c r="D1971" s="28">
        <v>41722</v>
      </c>
      <c r="E1971" s="35" t="s">
        <v>360</v>
      </c>
      <c r="F1971" s="45">
        <v>7.5</v>
      </c>
      <c r="G1971" s="45">
        <v>0</v>
      </c>
      <c r="H1971" s="45">
        <v>0</v>
      </c>
      <c r="I1971" s="45">
        <v>0</v>
      </c>
      <c r="J1971" s="45">
        <v>0</v>
      </c>
    </row>
    <row r="1972" spans="4:10">
      <c r="D1972" s="28">
        <v>41722</v>
      </c>
      <c r="E1972" s="35" t="s">
        <v>361</v>
      </c>
      <c r="F1972" s="45">
        <v>6.2</v>
      </c>
      <c r="G1972" s="45">
        <v>0</v>
      </c>
      <c r="H1972" s="45">
        <v>0</v>
      </c>
      <c r="I1972" s="45">
        <v>0</v>
      </c>
      <c r="J1972" s="45">
        <v>0</v>
      </c>
    </row>
    <row r="1973" spans="4:10">
      <c r="D1973" s="28">
        <v>41722</v>
      </c>
      <c r="E1973" s="35" t="s">
        <v>362</v>
      </c>
      <c r="F1973" s="45">
        <v>4.9000000000000004</v>
      </c>
      <c r="G1973" s="45">
        <v>0</v>
      </c>
      <c r="H1973" s="45">
        <v>0</v>
      </c>
      <c r="I1973" s="45">
        <v>0</v>
      </c>
      <c r="J1973" s="45">
        <v>0</v>
      </c>
    </row>
    <row r="1974" spans="4:10">
      <c r="D1974" s="28">
        <v>41722</v>
      </c>
      <c r="E1974" s="35" t="s">
        <v>363</v>
      </c>
      <c r="F1974" s="45">
        <v>4.3</v>
      </c>
      <c r="G1974" s="45">
        <v>0</v>
      </c>
      <c r="H1974" s="45">
        <v>0</v>
      </c>
      <c r="I1974" s="45">
        <v>0</v>
      </c>
      <c r="J1974" s="45">
        <v>0</v>
      </c>
    </row>
    <row r="1975" spans="4:10">
      <c r="D1975" s="28">
        <v>41722</v>
      </c>
      <c r="E1975" s="35" t="s">
        <v>364</v>
      </c>
      <c r="F1975" s="45">
        <v>3.5</v>
      </c>
      <c r="G1975" s="45">
        <v>0</v>
      </c>
      <c r="H1975" s="45">
        <v>0</v>
      </c>
      <c r="I1975" s="45">
        <v>0</v>
      </c>
      <c r="J1975" s="45">
        <v>0</v>
      </c>
    </row>
    <row r="1976" spans="4:10">
      <c r="D1976" s="28">
        <v>41722</v>
      </c>
      <c r="E1976" s="35" t="s">
        <v>365</v>
      </c>
      <c r="F1976" s="45">
        <v>2.6</v>
      </c>
      <c r="G1976" s="45">
        <v>7.0000000000000007E-2</v>
      </c>
      <c r="H1976" s="45">
        <v>0.04</v>
      </c>
      <c r="I1976" s="45">
        <v>4.0999999999999996</v>
      </c>
      <c r="J1976" s="45">
        <v>-88.3</v>
      </c>
    </row>
    <row r="1977" spans="4:10">
      <c r="D1977" s="28">
        <v>41722</v>
      </c>
      <c r="E1977" s="35" t="s">
        <v>366</v>
      </c>
      <c r="F1977" s="45">
        <v>2.2999999999999998</v>
      </c>
      <c r="G1977" s="45">
        <v>0.05</v>
      </c>
      <c r="H1977" s="45">
        <v>0.18</v>
      </c>
      <c r="I1977" s="45">
        <v>15.5</v>
      </c>
      <c r="J1977" s="45">
        <v>-78.400000000000006</v>
      </c>
    </row>
    <row r="1978" spans="4:10">
      <c r="D1978" s="28">
        <v>41722</v>
      </c>
      <c r="E1978" s="35" t="s">
        <v>367</v>
      </c>
      <c r="F1978" s="45">
        <v>1.4</v>
      </c>
      <c r="G1978" s="45">
        <v>0.04</v>
      </c>
      <c r="H1978" s="45">
        <v>0.28999999999999998</v>
      </c>
      <c r="I1978" s="45">
        <v>26.4</v>
      </c>
      <c r="J1978" s="45">
        <v>-67.400000000000006</v>
      </c>
    </row>
    <row r="1979" spans="4:10">
      <c r="D1979" s="28">
        <v>41722</v>
      </c>
      <c r="E1979" s="35" t="s">
        <v>368</v>
      </c>
      <c r="F1979" s="45">
        <v>1.9</v>
      </c>
      <c r="G1979" s="45">
        <v>0.03</v>
      </c>
      <c r="H1979" s="45">
        <v>0.39</v>
      </c>
      <c r="I1979" s="45">
        <v>36.4</v>
      </c>
      <c r="J1979" s="45">
        <v>-54.2</v>
      </c>
    </row>
    <row r="1980" spans="4:10">
      <c r="D1980" s="28">
        <v>41722</v>
      </c>
      <c r="E1980" s="35" t="s">
        <v>369</v>
      </c>
      <c r="F1980" s="45">
        <v>1.4</v>
      </c>
      <c r="G1980" s="45">
        <v>0.03</v>
      </c>
      <c r="H1980" s="45">
        <v>0.46</v>
      </c>
      <c r="I1980" s="45">
        <v>44.7</v>
      </c>
      <c r="J1980" s="45">
        <v>-37.700000000000003</v>
      </c>
    </row>
    <row r="1981" spans="4:10">
      <c r="D1981" s="28">
        <v>41722</v>
      </c>
      <c r="E1981" s="35" t="s">
        <v>370</v>
      </c>
      <c r="F1981" s="45">
        <v>2.1</v>
      </c>
      <c r="G1981" s="45">
        <v>0.02</v>
      </c>
      <c r="H1981" s="45">
        <v>0.64</v>
      </c>
      <c r="I1981" s="45">
        <v>50</v>
      </c>
      <c r="J1981" s="45">
        <v>-16.899999999999999</v>
      </c>
    </row>
    <row r="1982" spans="4:10">
      <c r="D1982" s="28">
        <v>41722</v>
      </c>
      <c r="E1982" s="35" t="s">
        <v>371</v>
      </c>
      <c r="F1982" s="45">
        <v>1.3</v>
      </c>
      <c r="G1982" s="45">
        <v>0.06</v>
      </c>
      <c r="H1982" s="45">
        <v>0.62</v>
      </c>
      <c r="I1982" s="45">
        <v>51</v>
      </c>
      <c r="J1982" s="45">
        <v>6.7</v>
      </c>
    </row>
    <row r="1983" spans="4:10">
      <c r="D1983" s="28">
        <v>41722</v>
      </c>
      <c r="E1983" s="35" t="s">
        <v>372</v>
      </c>
      <c r="F1983" s="45">
        <v>0.7</v>
      </c>
      <c r="G1983" s="45">
        <v>0.03</v>
      </c>
      <c r="H1983" s="45">
        <v>0.48</v>
      </c>
      <c r="I1983" s="45">
        <v>47.5</v>
      </c>
      <c r="J1983" s="45">
        <v>29.1</v>
      </c>
    </row>
    <row r="1984" spans="4:10">
      <c r="D1984" s="28">
        <v>41722</v>
      </c>
      <c r="E1984" s="35" t="s">
        <v>373</v>
      </c>
      <c r="F1984" s="45">
        <v>-1.1000000000000001</v>
      </c>
      <c r="G1984" s="45">
        <v>0.03</v>
      </c>
      <c r="H1984" s="45">
        <v>0.42</v>
      </c>
      <c r="I1984" s="45">
        <v>40.299999999999997</v>
      </c>
      <c r="J1984" s="45">
        <v>47.5</v>
      </c>
    </row>
    <row r="1985" spans="4:10">
      <c r="D1985" s="28">
        <v>41722</v>
      </c>
      <c r="E1985" s="35" t="s">
        <v>374</v>
      </c>
      <c r="F1985" s="45">
        <v>-1.6</v>
      </c>
      <c r="G1985" s="45">
        <v>0.04</v>
      </c>
      <c r="H1985" s="45">
        <v>0.33</v>
      </c>
      <c r="I1985" s="45">
        <v>30.9</v>
      </c>
      <c r="J1985" s="45">
        <v>62</v>
      </c>
    </row>
    <row r="1986" spans="4:10">
      <c r="D1986" s="28">
        <v>41722</v>
      </c>
      <c r="E1986" s="35" t="s">
        <v>375</v>
      </c>
      <c r="F1986" s="45">
        <v>-2.1</v>
      </c>
      <c r="G1986" s="45">
        <v>0.04</v>
      </c>
      <c r="H1986" s="45">
        <v>0.23</v>
      </c>
      <c r="I1986" s="45">
        <v>20.3</v>
      </c>
      <c r="J1986" s="45">
        <v>73.8</v>
      </c>
    </row>
    <row r="1987" spans="4:10">
      <c r="D1987" s="28">
        <v>41722</v>
      </c>
      <c r="E1987" s="35" t="s">
        <v>376</v>
      </c>
      <c r="F1987" s="45">
        <v>-1.9</v>
      </c>
      <c r="G1987" s="45">
        <v>0.06</v>
      </c>
      <c r="H1987" s="45">
        <v>0.1</v>
      </c>
      <c r="I1987" s="45">
        <v>9.1</v>
      </c>
      <c r="J1987" s="45">
        <v>84</v>
      </c>
    </row>
    <row r="1988" spans="4:10">
      <c r="D1988" s="28">
        <v>41722</v>
      </c>
      <c r="E1988" s="35" t="s">
        <v>377</v>
      </c>
      <c r="F1988" s="45">
        <v>-2.6</v>
      </c>
      <c r="G1988" s="45">
        <v>0</v>
      </c>
      <c r="H1988" s="45">
        <v>0.01</v>
      </c>
      <c r="I1988" s="45">
        <v>0</v>
      </c>
      <c r="J1988" s="45">
        <v>0</v>
      </c>
    </row>
    <row r="1989" spans="4:10">
      <c r="D1989" s="28">
        <v>41722</v>
      </c>
      <c r="E1989" s="35" t="s">
        <v>378</v>
      </c>
      <c r="F1989" s="45">
        <v>-2.1</v>
      </c>
      <c r="G1989" s="45">
        <v>0</v>
      </c>
      <c r="H1989" s="45">
        <v>0</v>
      </c>
      <c r="I1989" s="45">
        <v>0</v>
      </c>
      <c r="J1989" s="45">
        <v>0</v>
      </c>
    </row>
    <row r="1990" spans="4:10">
      <c r="D1990" s="28">
        <v>41722</v>
      </c>
      <c r="E1990" s="35" t="s">
        <v>379</v>
      </c>
      <c r="F1990" s="45">
        <v>-2.7</v>
      </c>
      <c r="G1990" s="45">
        <v>0</v>
      </c>
      <c r="H1990" s="45">
        <v>0</v>
      </c>
      <c r="I1990" s="45">
        <v>0</v>
      </c>
      <c r="J1990" s="45">
        <v>0</v>
      </c>
    </row>
    <row r="1991" spans="4:10">
      <c r="D1991" s="28">
        <v>41722</v>
      </c>
      <c r="E1991" s="35" t="s">
        <v>380</v>
      </c>
      <c r="F1991" s="45">
        <v>-3</v>
      </c>
      <c r="G1991" s="45">
        <v>0</v>
      </c>
      <c r="H1991" s="45">
        <v>0</v>
      </c>
      <c r="I1991" s="45">
        <v>0</v>
      </c>
      <c r="J1991" s="45">
        <v>0</v>
      </c>
    </row>
    <row r="1992" spans="4:10">
      <c r="D1992" s="28">
        <v>41722</v>
      </c>
      <c r="E1992" s="35" t="s">
        <v>381</v>
      </c>
      <c r="F1992" s="45">
        <v>-2.8</v>
      </c>
      <c r="G1992" s="45">
        <v>0</v>
      </c>
      <c r="H1992" s="45">
        <v>0</v>
      </c>
      <c r="I1992" s="45">
        <v>0</v>
      </c>
      <c r="J1992" s="45">
        <v>0</v>
      </c>
    </row>
    <row r="1993" spans="4:10">
      <c r="D1993" s="28">
        <v>41722</v>
      </c>
      <c r="E1993" s="35" t="s">
        <v>382</v>
      </c>
      <c r="F1993" s="45">
        <v>-3.2</v>
      </c>
      <c r="G1993" s="45">
        <v>0</v>
      </c>
      <c r="H1993" s="45">
        <v>0</v>
      </c>
      <c r="I1993" s="45">
        <v>0</v>
      </c>
      <c r="J1993" s="45">
        <v>0</v>
      </c>
    </row>
    <row r="1994" spans="4:10">
      <c r="D1994" s="28">
        <v>41722</v>
      </c>
      <c r="E1994" s="35" t="s">
        <v>383</v>
      </c>
      <c r="F1994" s="45">
        <v>-2.7</v>
      </c>
      <c r="G1994" s="45">
        <v>0</v>
      </c>
      <c r="H1994" s="45">
        <v>0</v>
      </c>
      <c r="I1994" s="45">
        <v>0</v>
      </c>
      <c r="J1994" s="45">
        <v>0</v>
      </c>
    </row>
    <row r="1995" spans="4:10">
      <c r="D1995" s="28">
        <v>41723</v>
      </c>
      <c r="E1995" s="35" t="s">
        <v>360</v>
      </c>
      <c r="F1995" s="45">
        <v>-3</v>
      </c>
      <c r="G1995" s="45">
        <v>0</v>
      </c>
      <c r="H1995" s="45">
        <v>0</v>
      </c>
      <c r="I1995" s="45">
        <v>0</v>
      </c>
      <c r="J1995" s="45">
        <v>0</v>
      </c>
    </row>
    <row r="1996" spans="4:10">
      <c r="D1996" s="28">
        <v>41723</v>
      </c>
      <c r="E1996" s="35" t="s">
        <v>361</v>
      </c>
      <c r="F1996" s="45">
        <v>-2.7</v>
      </c>
      <c r="G1996" s="45">
        <v>0</v>
      </c>
      <c r="H1996" s="45">
        <v>0</v>
      </c>
      <c r="I1996" s="45">
        <v>0</v>
      </c>
      <c r="J1996" s="45">
        <v>0</v>
      </c>
    </row>
    <row r="1997" spans="4:10">
      <c r="D1997" s="28">
        <v>41723</v>
      </c>
      <c r="E1997" s="35" t="s">
        <v>362</v>
      </c>
      <c r="F1997" s="45">
        <v>-2</v>
      </c>
      <c r="G1997" s="45">
        <v>0</v>
      </c>
      <c r="H1997" s="45">
        <v>0</v>
      </c>
      <c r="I1997" s="45">
        <v>0</v>
      </c>
      <c r="J1997" s="45">
        <v>0</v>
      </c>
    </row>
    <row r="1998" spans="4:10">
      <c r="D1998" s="28">
        <v>41723</v>
      </c>
      <c r="E1998" s="35" t="s">
        <v>363</v>
      </c>
      <c r="F1998" s="45">
        <v>-1.9</v>
      </c>
      <c r="G1998" s="45">
        <v>0</v>
      </c>
      <c r="H1998" s="45">
        <v>0</v>
      </c>
      <c r="I1998" s="45">
        <v>0</v>
      </c>
      <c r="J1998" s="45">
        <v>0</v>
      </c>
    </row>
    <row r="1999" spans="4:10">
      <c r="D1999" s="28">
        <v>41723</v>
      </c>
      <c r="E1999" s="35" t="s">
        <v>364</v>
      </c>
      <c r="F1999" s="45">
        <v>-1.3</v>
      </c>
      <c r="G1999" s="45">
        <v>0</v>
      </c>
      <c r="H1999" s="45">
        <v>0</v>
      </c>
      <c r="I1999" s="45">
        <v>0</v>
      </c>
      <c r="J1999" s="45">
        <v>0</v>
      </c>
    </row>
    <row r="2000" spans="4:10">
      <c r="D2000" s="28">
        <v>41723</v>
      </c>
      <c r="E2000" s="35" t="s">
        <v>365</v>
      </c>
      <c r="F2000" s="45">
        <v>-0.7</v>
      </c>
      <c r="G2000" s="45">
        <v>0.08</v>
      </c>
      <c r="H2000" s="45">
        <v>0.05</v>
      </c>
      <c r="I2000" s="45">
        <v>4.4000000000000004</v>
      </c>
      <c r="J2000" s="45">
        <v>-88.5</v>
      </c>
    </row>
    <row r="2001" spans="4:10">
      <c r="D2001" s="28">
        <v>41723</v>
      </c>
      <c r="E2001" s="35" t="s">
        <v>366</v>
      </c>
      <c r="F2001" s="45">
        <v>-0.3</v>
      </c>
      <c r="G2001" s="45">
        <v>0.08</v>
      </c>
      <c r="H2001" s="45">
        <v>0.2</v>
      </c>
      <c r="I2001" s="45">
        <v>15.8</v>
      </c>
      <c r="J2001" s="45">
        <v>-78.599999999999994</v>
      </c>
    </row>
    <row r="2002" spans="4:10">
      <c r="D2002" s="28">
        <v>41723</v>
      </c>
      <c r="E2002" s="35" t="s">
        <v>367</v>
      </c>
      <c r="F2002" s="45">
        <v>0.3</v>
      </c>
      <c r="G2002" s="45">
        <v>0.09</v>
      </c>
      <c r="H2002" s="45">
        <v>0.41</v>
      </c>
      <c r="I2002" s="45">
        <v>26.8</v>
      </c>
      <c r="J2002" s="45">
        <v>-67.599999999999994</v>
      </c>
    </row>
    <row r="2003" spans="4:10">
      <c r="D2003" s="28">
        <v>41723</v>
      </c>
      <c r="E2003" s="35" t="s">
        <v>368</v>
      </c>
      <c r="F2003" s="45">
        <v>1.1000000000000001</v>
      </c>
      <c r="G2003" s="45">
        <v>0.49</v>
      </c>
      <c r="H2003" s="45">
        <v>0.83</v>
      </c>
      <c r="I2003" s="45">
        <v>36.799999999999997</v>
      </c>
      <c r="J2003" s="45">
        <v>-54.5</v>
      </c>
    </row>
    <row r="2004" spans="4:10">
      <c r="D2004" s="28">
        <v>41723</v>
      </c>
      <c r="E2004" s="35" t="s">
        <v>369</v>
      </c>
      <c r="F2004" s="45">
        <v>0.8</v>
      </c>
      <c r="G2004" s="45">
        <v>0.28999999999999998</v>
      </c>
      <c r="H2004" s="45">
        <v>0.94</v>
      </c>
      <c r="I2004" s="45">
        <v>45.1</v>
      </c>
      <c r="J2004" s="45">
        <v>-37.9</v>
      </c>
    </row>
    <row r="2005" spans="4:10">
      <c r="D2005" s="28">
        <v>41723</v>
      </c>
      <c r="E2005" s="35" t="s">
        <v>370</v>
      </c>
      <c r="F2005" s="45">
        <v>2.2999999999999998</v>
      </c>
      <c r="G2005" s="45">
        <v>0.49</v>
      </c>
      <c r="H2005" s="45">
        <v>1.1399999999999999</v>
      </c>
      <c r="I2005" s="45">
        <v>50.4</v>
      </c>
      <c r="J2005" s="45">
        <v>-16.899999999999999</v>
      </c>
    </row>
    <row r="2006" spans="4:10">
      <c r="D2006" s="28">
        <v>41723</v>
      </c>
      <c r="E2006" s="35" t="s">
        <v>371</v>
      </c>
      <c r="F2006" s="45">
        <v>1.1000000000000001</v>
      </c>
      <c r="G2006" s="45">
        <v>0.06</v>
      </c>
      <c r="H2006" s="45">
        <v>0.56999999999999995</v>
      </c>
      <c r="I2006" s="45">
        <v>51.4</v>
      </c>
      <c r="J2006" s="45">
        <v>6.9</v>
      </c>
    </row>
    <row r="2007" spans="4:10">
      <c r="D2007" s="28">
        <v>41723</v>
      </c>
      <c r="E2007" s="35" t="s">
        <v>372</v>
      </c>
      <c r="F2007" s="45">
        <v>1.3</v>
      </c>
      <c r="G2007" s="45">
        <v>0.06</v>
      </c>
      <c r="H2007" s="45">
        <v>0.7</v>
      </c>
      <c r="I2007" s="45">
        <v>47.8</v>
      </c>
      <c r="J2007" s="45">
        <v>29.5</v>
      </c>
    </row>
    <row r="2008" spans="4:10">
      <c r="D2008" s="28">
        <v>41723</v>
      </c>
      <c r="E2008" s="35" t="s">
        <v>373</v>
      </c>
      <c r="F2008" s="45">
        <v>1.9</v>
      </c>
      <c r="G2008" s="45">
        <v>0.27</v>
      </c>
      <c r="H2008" s="45">
        <v>0.84</v>
      </c>
      <c r="I2008" s="45">
        <v>40.6</v>
      </c>
      <c r="J2008" s="45">
        <v>47.9</v>
      </c>
    </row>
    <row r="2009" spans="4:10">
      <c r="D2009" s="28">
        <v>41723</v>
      </c>
      <c r="E2009" s="35" t="s">
        <v>374</v>
      </c>
      <c r="F2009" s="45">
        <v>1.6</v>
      </c>
      <c r="G2009" s="45">
        <v>0.05</v>
      </c>
      <c r="H2009" s="45">
        <v>0.39</v>
      </c>
      <c r="I2009" s="45">
        <v>31.2</v>
      </c>
      <c r="J2009" s="45">
        <v>62.4</v>
      </c>
    </row>
    <row r="2010" spans="4:10">
      <c r="D2010" s="28">
        <v>41723</v>
      </c>
      <c r="E2010" s="35" t="s">
        <v>375</v>
      </c>
      <c r="F2010" s="45">
        <v>0.8</v>
      </c>
      <c r="G2010" s="45">
        <v>7.0000000000000007E-2</v>
      </c>
      <c r="H2010" s="45">
        <v>0.26</v>
      </c>
      <c r="I2010" s="45">
        <v>20.5</v>
      </c>
      <c r="J2010" s="45">
        <v>74.099999999999994</v>
      </c>
    </row>
    <row r="2011" spans="4:10">
      <c r="D2011" s="28">
        <v>41723</v>
      </c>
      <c r="E2011" s="35" t="s">
        <v>376</v>
      </c>
      <c r="F2011" s="45">
        <v>0.4</v>
      </c>
      <c r="G2011" s="45">
        <v>0.08</v>
      </c>
      <c r="H2011" s="45">
        <v>0.12</v>
      </c>
      <c r="I2011" s="45">
        <v>9.3000000000000007</v>
      </c>
      <c r="J2011" s="45">
        <v>84.4</v>
      </c>
    </row>
    <row r="2012" spans="4:10">
      <c r="D2012" s="28">
        <v>41723</v>
      </c>
      <c r="E2012" s="35" t="s">
        <v>377</v>
      </c>
      <c r="F2012" s="45">
        <v>-0.2</v>
      </c>
      <c r="G2012" s="45">
        <v>0</v>
      </c>
      <c r="H2012" s="45">
        <v>0.01</v>
      </c>
      <c r="I2012" s="45">
        <v>0</v>
      </c>
      <c r="J2012" s="45">
        <v>0</v>
      </c>
    </row>
    <row r="2013" spans="4:10">
      <c r="D2013" s="28">
        <v>41723</v>
      </c>
      <c r="E2013" s="35" t="s">
        <v>378</v>
      </c>
      <c r="F2013" s="45">
        <v>-0.7</v>
      </c>
      <c r="G2013" s="45">
        <v>0</v>
      </c>
      <c r="H2013" s="45">
        <v>0</v>
      </c>
      <c r="I2013" s="45">
        <v>0</v>
      </c>
      <c r="J2013" s="45">
        <v>0</v>
      </c>
    </row>
    <row r="2014" spans="4:10">
      <c r="D2014" s="28">
        <v>41723</v>
      </c>
      <c r="E2014" s="35" t="s">
        <v>379</v>
      </c>
      <c r="F2014" s="45">
        <v>-0.7</v>
      </c>
      <c r="G2014" s="45">
        <v>0</v>
      </c>
      <c r="H2014" s="45">
        <v>0</v>
      </c>
      <c r="I2014" s="45">
        <v>0</v>
      </c>
      <c r="J2014" s="45">
        <v>0</v>
      </c>
    </row>
    <row r="2015" spans="4:10">
      <c r="D2015" s="28">
        <v>41723</v>
      </c>
      <c r="E2015" s="35" t="s">
        <v>380</v>
      </c>
      <c r="F2015" s="45">
        <v>-0.9</v>
      </c>
      <c r="G2015" s="45">
        <v>0</v>
      </c>
      <c r="H2015" s="45">
        <v>0</v>
      </c>
      <c r="I2015" s="45">
        <v>0</v>
      </c>
      <c r="J2015" s="45">
        <v>0</v>
      </c>
    </row>
    <row r="2016" spans="4:10">
      <c r="D2016" s="28">
        <v>41723</v>
      </c>
      <c r="E2016" s="35" t="s">
        <v>381</v>
      </c>
      <c r="F2016" s="45">
        <v>-1.1000000000000001</v>
      </c>
      <c r="G2016" s="45">
        <v>0</v>
      </c>
      <c r="H2016" s="45">
        <v>0</v>
      </c>
      <c r="I2016" s="45">
        <v>0</v>
      </c>
      <c r="J2016" s="45">
        <v>0</v>
      </c>
    </row>
    <row r="2017" spans="4:10">
      <c r="D2017" s="28">
        <v>41723</v>
      </c>
      <c r="E2017" s="35" t="s">
        <v>382</v>
      </c>
      <c r="F2017" s="45">
        <v>-1.4</v>
      </c>
      <c r="G2017" s="45">
        <v>0</v>
      </c>
      <c r="H2017" s="45">
        <v>0</v>
      </c>
      <c r="I2017" s="45">
        <v>0</v>
      </c>
      <c r="J2017" s="45">
        <v>0</v>
      </c>
    </row>
    <row r="2018" spans="4:10">
      <c r="D2018" s="28">
        <v>41723</v>
      </c>
      <c r="E2018" s="35" t="s">
        <v>383</v>
      </c>
      <c r="F2018" s="45">
        <v>-1.6</v>
      </c>
      <c r="G2018" s="45">
        <v>0</v>
      </c>
      <c r="H2018" s="45">
        <v>0</v>
      </c>
      <c r="I2018" s="45">
        <v>0</v>
      </c>
      <c r="J2018" s="45">
        <v>0</v>
      </c>
    </row>
    <row r="2019" spans="4:10">
      <c r="D2019" s="28">
        <v>41724</v>
      </c>
      <c r="E2019" s="35" t="s">
        <v>360</v>
      </c>
      <c r="F2019" s="45">
        <v>-1.7</v>
      </c>
      <c r="G2019" s="45">
        <v>0</v>
      </c>
      <c r="H2019" s="45">
        <v>0</v>
      </c>
      <c r="I2019" s="45">
        <v>0</v>
      </c>
      <c r="J2019" s="45">
        <v>0</v>
      </c>
    </row>
    <row r="2020" spans="4:10">
      <c r="D2020" s="28">
        <v>41724</v>
      </c>
      <c r="E2020" s="35" t="s">
        <v>361</v>
      </c>
      <c r="F2020" s="45">
        <v>-1.6</v>
      </c>
      <c r="G2020" s="45">
        <v>0</v>
      </c>
      <c r="H2020" s="45">
        <v>0</v>
      </c>
      <c r="I2020" s="45">
        <v>0</v>
      </c>
      <c r="J2020" s="45">
        <v>0</v>
      </c>
    </row>
    <row r="2021" spans="4:10">
      <c r="D2021" s="28">
        <v>41724</v>
      </c>
      <c r="E2021" s="35" t="s">
        <v>362</v>
      </c>
      <c r="F2021" s="45">
        <v>-1.7</v>
      </c>
      <c r="G2021" s="45">
        <v>0</v>
      </c>
      <c r="H2021" s="45">
        <v>0</v>
      </c>
      <c r="I2021" s="45">
        <v>0</v>
      </c>
      <c r="J2021" s="45">
        <v>0</v>
      </c>
    </row>
    <row r="2022" spans="4:10">
      <c r="D2022" s="28">
        <v>41724</v>
      </c>
      <c r="E2022" s="35" t="s">
        <v>363</v>
      </c>
      <c r="F2022" s="45">
        <v>-1.8</v>
      </c>
      <c r="G2022" s="45">
        <v>0</v>
      </c>
      <c r="H2022" s="45">
        <v>0</v>
      </c>
      <c r="I2022" s="45">
        <v>0</v>
      </c>
      <c r="J2022" s="45">
        <v>0</v>
      </c>
    </row>
    <row r="2023" spans="4:10">
      <c r="D2023" s="28">
        <v>41724</v>
      </c>
      <c r="E2023" s="35" t="s">
        <v>364</v>
      </c>
      <c r="F2023" s="45">
        <v>-2.2000000000000002</v>
      </c>
      <c r="G2023" s="45">
        <v>0</v>
      </c>
      <c r="H2023" s="45">
        <v>0</v>
      </c>
      <c r="I2023" s="45">
        <v>0</v>
      </c>
      <c r="J2023" s="45">
        <v>0</v>
      </c>
    </row>
    <row r="2024" spans="4:10">
      <c r="D2024" s="28">
        <v>41724</v>
      </c>
      <c r="E2024" s="35" t="s">
        <v>365</v>
      </c>
      <c r="F2024" s="45">
        <v>-2.2000000000000002</v>
      </c>
      <c r="G2024" s="45">
        <v>7.0000000000000007E-2</v>
      </c>
      <c r="H2024" s="45">
        <v>0.05</v>
      </c>
      <c r="I2024" s="45">
        <v>4.7</v>
      </c>
      <c r="J2024" s="45">
        <v>-88.8</v>
      </c>
    </row>
    <row r="2025" spans="4:10">
      <c r="D2025" s="28">
        <v>41724</v>
      </c>
      <c r="E2025" s="35" t="s">
        <v>366</v>
      </c>
      <c r="F2025" s="45">
        <v>-2.2999999999999998</v>
      </c>
      <c r="G2025" s="45">
        <v>7.0000000000000007E-2</v>
      </c>
      <c r="H2025" s="45">
        <v>0.2</v>
      </c>
      <c r="I2025" s="45">
        <v>16.100000000000001</v>
      </c>
      <c r="J2025" s="45">
        <v>-78.900000000000006</v>
      </c>
    </row>
    <row r="2026" spans="4:10">
      <c r="D2026" s="28">
        <v>41724</v>
      </c>
      <c r="E2026" s="35" t="s">
        <v>367</v>
      </c>
      <c r="F2026" s="45">
        <v>-1.4</v>
      </c>
      <c r="G2026" s="45">
        <v>0.33</v>
      </c>
      <c r="H2026" s="45">
        <v>0.56000000000000005</v>
      </c>
      <c r="I2026" s="45">
        <v>27.1</v>
      </c>
      <c r="J2026" s="45">
        <v>-67.900000000000006</v>
      </c>
    </row>
    <row r="2027" spans="4:10">
      <c r="D2027" s="28">
        <v>41724</v>
      </c>
      <c r="E2027" s="35" t="s">
        <v>368</v>
      </c>
      <c r="F2027" s="45">
        <v>-2</v>
      </c>
      <c r="G2027" s="45">
        <v>0.18</v>
      </c>
      <c r="H2027" s="45">
        <v>0.69</v>
      </c>
      <c r="I2027" s="45">
        <v>37.1</v>
      </c>
      <c r="J2027" s="45">
        <v>-54.7</v>
      </c>
    </row>
    <row r="2028" spans="4:10">
      <c r="D2028" s="28">
        <v>41724</v>
      </c>
      <c r="E2028" s="35" t="s">
        <v>369</v>
      </c>
      <c r="F2028" s="45">
        <v>-1.4</v>
      </c>
      <c r="G2028" s="45">
        <v>0.1</v>
      </c>
      <c r="H2028" s="45">
        <v>0.74</v>
      </c>
      <c r="I2028" s="45">
        <v>45.5</v>
      </c>
      <c r="J2028" s="45">
        <v>-38</v>
      </c>
    </row>
    <row r="2029" spans="4:10">
      <c r="D2029" s="28">
        <v>41724</v>
      </c>
      <c r="E2029" s="35" t="s">
        <v>370</v>
      </c>
      <c r="F2029" s="45">
        <v>-1.4</v>
      </c>
      <c r="G2029" s="45">
        <v>0.36</v>
      </c>
      <c r="H2029" s="45">
        <v>1.1000000000000001</v>
      </c>
      <c r="I2029" s="45">
        <v>50.8</v>
      </c>
      <c r="J2029" s="45">
        <v>-16.899999999999999</v>
      </c>
    </row>
    <row r="2030" spans="4:10">
      <c r="D2030" s="28">
        <v>41724</v>
      </c>
      <c r="E2030" s="35" t="s">
        <v>371</v>
      </c>
      <c r="F2030" s="45">
        <v>-0.4</v>
      </c>
      <c r="G2030" s="45">
        <v>0.36</v>
      </c>
      <c r="H2030" s="45">
        <v>1.1299999999999999</v>
      </c>
      <c r="I2030" s="45">
        <v>51.8</v>
      </c>
      <c r="J2030" s="45">
        <v>7.1</v>
      </c>
    </row>
    <row r="2031" spans="4:10">
      <c r="D2031" s="28">
        <v>41724</v>
      </c>
      <c r="E2031" s="35" t="s">
        <v>372</v>
      </c>
      <c r="F2031" s="45">
        <v>-0.8</v>
      </c>
      <c r="G2031" s="45">
        <v>0.08</v>
      </c>
      <c r="H2031" s="45">
        <v>0.67</v>
      </c>
      <c r="I2031" s="45">
        <v>48.1</v>
      </c>
      <c r="J2031" s="45">
        <v>29.8</v>
      </c>
    </row>
    <row r="2032" spans="4:10">
      <c r="D2032" s="28">
        <v>41724</v>
      </c>
      <c r="E2032" s="35" t="s">
        <v>373</v>
      </c>
      <c r="F2032" s="45">
        <v>-0.4</v>
      </c>
      <c r="G2032" s="45">
        <v>0.04</v>
      </c>
      <c r="H2032" s="45">
        <v>0.5</v>
      </c>
      <c r="I2032" s="45">
        <v>40.9</v>
      </c>
      <c r="J2032" s="45">
        <v>48.3</v>
      </c>
    </row>
    <row r="2033" spans="4:10">
      <c r="D2033" s="28">
        <v>41724</v>
      </c>
      <c r="E2033" s="35" t="s">
        <v>374</v>
      </c>
      <c r="F2033" s="45">
        <v>-1.8</v>
      </c>
      <c r="G2033" s="45">
        <v>0.04</v>
      </c>
      <c r="H2033" s="45">
        <v>0.4</v>
      </c>
      <c r="I2033" s="45">
        <v>31.4</v>
      </c>
      <c r="J2033" s="45">
        <v>62.7</v>
      </c>
    </row>
    <row r="2034" spans="4:10">
      <c r="D2034" s="28">
        <v>41724</v>
      </c>
      <c r="E2034" s="35" t="s">
        <v>375</v>
      </c>
      <c r="F2034" s="45">
        <v>-1.7</v>
      </c>
      <c r="G2034" s="45">
        <v>0.06</v>
      </c>
      <c r="H2034" s="45">
        <v>0.26</v>
      </c>
      <c r="I2034" s="45">
        <v>20.7</v>
      </c>
      <c r="J2034" s="45">
        <v>74.5</v>
      </c>
    </row>
    <row r="2035" spans="4:10">
      <c r="D2035" s="28">
        <v>41724</v>
      </c>
      <c r="E2035" s="35" t="s">
        <v>376</v>
      </c>
      <c r="F2035" s="45">
        <v>-2.2000000000000002</v>
      </c>
      <c r="G2035" s="45">
        <v>0.09</v>
      </c>
      <c r="H2035" s="45">
        <v>0.12</v>
      </c>
      <c r="I2035" s="45">
        <v>9.5</v>
      </c>
      <c r="J2035" s="45">
        <v>84.7</v>
      </c>
    </row>
    <row r="2036" spans="4:10">
      <c r="D2036" s="28">
        <v>41724</v>
      </c>
      <c r="E2036" s="35" t="s">
        <v>377</v>
      </c>
      <c r="F2036" s="45">
        <v>-2.4</v>
      </c>
      <c r="G2036" s="45">
        <v>0</v>
      </c>
      <c r="H2036" s="45">
        <v>0.01</v>
      </c>
      <c r="I2036" s="45">
        <v>0</v>
      </c>
      <c r="J2036" s="45">
        <v>0</v>
      </c>
    </row>
    <row r="2037" spans="4:10">
      <c r="D2037" s="28">
        <v>41724</v>
      </c>
      <c r="E2037" s="35" t="s">
        <v>378</v>
      </c>
      <c r="F2037" s="45">
        <v>-2.2000000000000002</v>
      </c>
      <c r="G2037" s="45">
        <v>0</v>
      </c>
      <c r="H2037" s="45">
        <v>0</v>
      </c>
      <c r="I2037" s="45">
        <v>0</v>
      </c>
      <c r="J2037" s="45">
        <v>0</v>
      </c>
    </row>
    <row r="2038" spans="4:10">
      <c r="D2038" s="28">
        <v>41724</v>
      </c>
      <c r="E2038" s="35" t="s">
        <v>379</v>
      </c>
      <c r="F2038" s="45">
        <v>-1.9</v>
      </c>
      <c r="G2038" s="45">
        <v>0</v>
      </c>
      <c r="H2038" s="45">
        <v>0</v>
      </c>
      <c r="I2038" s="45">
        <v>0</v>
      </c>
      <c r="J2038" s="45">
        <v>0</v>
      </c>
    </row>
    <row r="2039" spans="4:10">
      <c r="D2039" s="28">
        <v>41724</v>
      </c>
      <c r="E2039" s="35" t="s">
        <v>380</v>
      </c>
      <c r="F2039" s="45">
        <v>-1.8</v>
      </c>
      <c r="G2039" s="45">
        <v>0</v>
      </c>
      <c r="H2039" s="45">
        <v>0</v>
      </c>
      <c r="I2039" s="45">
        <v>0</v>
      </c>
      <c r="J2039" s="45">
        <v>0</v>
      </c>
    </row>
    <row r="2040" spans="4:10">
      <c r="D2040" s="28">
        <v>41724</v>
      </c>
      <c r="E2040" s="35" t="s">
        <v>381</v>
      </c>
      <c r="F2040" s="45">
        <v>-2</v>
      </c>
      <c r="G2040" s="45">
        <v>0</v>
      </c>
      <c r="H2040" s="45">
        <v>0</v>
      </c>
      <c r="I2040" s="45">
        <v>0</v>
      </c>
      <c r="J2040" s="45">
        <v>0</v>
      </c>
    </row>
    <row r="2041" spans="4:10">
      <c r="D2041" s="28">
        <v>41724</v>
      </c>
      <c r="E2041" s="35" t="s">
        <v>382</v>
      </c>
      <c r="F2041" s="45">
        <v>-2.1</v>
      </c>
      <c r="G2041" s="45">
        <v>0</v>
      </c>
      <c r="H2041" s="45">
        <v>0</v>
      </c>
      <c r="I2041" s="45">
        <v>0</v>
      </c>
      <c r="J2041" s="45">
        <v>0</v>
      </c>
    </row>
    <row r="2042" spans="4:10">
      <c r="D2042" s="28">
        <v>41724</v>
      </c>
      <c r="E2042" s="35" t="s">
        <v>383</v>
      </c>
      <c r="F2042" s="45">
        <v>-2.6</v>
      </c>
      <c r="G2042" s="45">
        <v>0</v>
      </c>
      <c r="H2042" s="45">
        <v>0</v>
      </c>
      <c r="I2042" s="45">
        <v>0</v>
      </c>
      <c r="J2042" s="45">
        <v>0</v>
      </c>
    </row>
    <row r="2043" spans="4:10">
      <c r="D2043" s="28">
        <v>41725</v>
      </c>
      <c r="E2043" s="35" t="s">
        <v>360</v>
      </c>
      <c r="F2043" s="45">
        <v>-2.7</v>
      </c>
      <c r="G2043" s="45">
        <v>0</v>
      </c>
      <c r="H2043" s="45">
        <v>0</v>
      </c>
      <c r="I2043" s="45">
        <v>0</v>
      </c>
      <c r="J2043" s="45">
        <v>0</v>
      </c>
    </row>
    <row r="2044" spans="4:10">
      <c r="D2044" s="28">
        <v>41725</v>
      </c>
      <c r="E2044" s="35" t="s">
        <v>361</v>
      </c>
      <c r="F2044" s="45">
        <v>-2.7</v>
      </c>
      <c r="G2044" s="45">
        <v>0</v>
      </c>
      <c r="H2044" s="45">
        <v>0</v>
      </c>
      <c r="I2044" s="45">
        <v>0</v>
      </c>
      <c r="J2044" s="45">
        <v>0</v>
      </c>
    </row>
    <row r="2045" spans="4:10">
      <c r="D2045" s="28">
        <v>41725</v>
      </c>
      <c r="E2045" s="35" t="s">
        <v>362</v>
      </c>
      <c r="F2045" s="45">
        <v>-2.5</v>
      </c>
      <c r="G2045" s="45">
        <v>0</v>
      </c>
      <c r="H2045" s="45">
        <v>0</v>
      </c>
      <c r="I2045" s="45">
        <v>0</v>
      </c>
      <c r="J2045" s="45">
        <v>0</v>
      </c>
    </row>
    <row r="2046" spans="4:10">
      <c r="D2046" s="28">
        <v>41725</v>
      </c>
      <c r="E2046" s="35" t="s">
        <v>363</v>
      </c>
      <c r="F2046" s="45">
        <v>-3</v>
      </c>
      <c r="G2046" s="45">
        <v>0</v>
      </c>
      <c r="H2046" s="45">
        <v>0</v>
      </c>
      <c r="I2046" s="45">
        <v>0</v>
      </c>
      <c r="J2046" s="45">
        <v>0</v>
      </c>
    </row>
    <row r="2047" spans="4:10">
      <c r="D2047" s="28">
        <v>41725</v>
      </c>
      <c r="E2047" s="35" t="s">
        <v>364</v>
      </c>
      <c r="F2047" s="45">
        <v>-2.5</v>
      </c>
      <c r="G2047" s="45">
        <v>0</v>
      </c>
      <c r="H2047" s="45">
        <v>0</v>
      </c>
      <c r="I2047" s="45">
        <v>0</v>
      </c>
      <c r="J2047" s="45">
        <v>0</v>
      </c>
    </row>
    <row r="2048" spans="4:10">
      <c r="D2048" s="28">
        <v>41725</v>
      </c>
      <c r="E2048" s="35" t="s">
        <v>365</v>
      </c>
      <c r="F2048" s="45">
        <v>-3.4</v>
      </c>
      <c r="G2048" s="45">
        <v>0.13</v>
      </c>
      <c r="H2048" s="45">
        <v>7.0000000000000007E-2</v>
      </c>
      <c r="I2048" s="45">
        <v>5</v>
      </c>
      <c r="J2048" s="45">
        <v>-89</v>
      </c>
    </row>
    <row r="2049" spans="4:10">
      <c r="D2049" s="28">
        <v>41725</v>
      </c>
      <c r="E2049" s="35" t="s">
        <v>366</v>
      </c>
      <c r="F2049" s="45">
        <v>-2.7</v>
      </c>
      <c r="G2049" s="45">
        <v>0.21</v>
      </c>
      <c r="H2049" s="45">
        <v>0.28999999999999998</v>
      </c>
      <c r="I2049" s="45">
        <v>16.399999999999999</v>
      </c>
      <c r="J2049" s="45">
        <v>-79.099999999999994</v>
      </c>
    </row>
    <row r="2050" spans="4:10">
      <c r="D2050" s="28">
        <v>41725</v>
      </c>
      <c r="E2050" s="35" t="s">
        <v>367</v>
      </c>
      <c r="F2050" s="45">
        <v>-1.3</v>
      </c>
      <c r="G2050" s="45">
        <v>1.27</v>
      </c>
      <c r="H2050" s="45">
        <v>0.59</v>
      </c>
      <c r="I2050" s="45">
        <v>27.4</v>
      </c>
      <c r="J2050" s="45">
        <v>-68.099999999999994</v>
      </c>
    </row>
    <row r="2051" spans="4:10">
      <c r="D2051" s="28">
        <v>41725</v>
      </c>
      <c r="E2051" s="35" t="s">
        <v>368</v>
      </c>
      <c r="F2051" s="45">
        <v>-0.5</v>
      </c>
      <c r="G2051" s="45">
        <v>0.32</v>
      </c>
      <c r="H2051" s="45">
        <v>0.8</v>
      </c>
      <c r="I2051" s="45">
        <v>37.5</v>
      </c>
      <c r="J2051" s="45">
        <v>-54.9</v>
      </c>
    </row>
    <row r="2052" spans="4:10">
      <c r="D2052" s="28">
        <v>41725</v>
      </c>
      <c r="E2052" s="35" t="s">
        <v>369</v>
      </c>
      <c r="F2052" s="45">
        <v>-0.3</v>
      </c>
      <c r="G2052" s="45">
        <v>0.61</v>
      </c>
      <c r="H2052" s="45">
        <v>1.07</v>
      </c>
      <c r="I2052" s="45">
        <v>45.8</v>
      </c>
      <c r="J2052" s="45">
        <v>-38.200000000000003</v>
      </c>
    </row>
    <row r="2053" spans="4:10">
      <c r="D2053" s="28">
        <v>41725</v>
      </c>
      <c r="E2053" s="35" t="s">
        <v>370</v>
      </c>
      <c r="F2053" s="45">
        <v>0.6</v>
      </c>
      <c r="G2053" s="45">
        <v>0.23</v>
      </c>
      <c r="H2053" s="45">
        <v>0.99</v>
      </c>
      <c r="I2053" s="45">
        <v>51.2</v>
      </c>
      <c r="J2053" s="45">
        <v>-17</v>
      </c>
    </row>
    <row r="2054" spans="4:10">
      <c r="D2054" s="28">
        <v>41725</v>
      </c>
      <c r="E2054" s="35" t="s">
        <v>371</v>
      </c>
      <c r="F2054" s="45">
        <v>1.4</v>
      </c>
      <c r="G2054" s="45">
        <v>0.8</v>
      </c>
      <c r="H2054" s="45">
        <v>1.22</v>
      </c>
      <c r="I2054" s="45">
        <v>52.2</v>
      </c>
      <c r="J2054" s="45">
        <v>7.3</v>
      </c>
    </row>
    <row r="2055" spans="4:10">
      <c r="D2055" s="28">
        <v>41725</v>
      </c>
      <c r="E2055" s="35" t="s">
        <v>372</v>
      </c>
      <c r="F2055" s="45">
        <v>0.9</v>
      </c>
      <c r="G2055" s="45">
        <v>0.33</v>
      </c>
      <c r="H2055" s="45">
        <v>1.03</v>
      </c>
      <c r="I2055" s="45">
        <v>48.5</v>
      </c>
      <c r="J2055" s="45">
        <v>30.1</v>
      </c>
    </row>
    <row r="2056" spans="4:10">
      <c r="D2056" s="28">
        <v>41725</v>
      </c>
      <c r="E2056" s="35" t="s">
        <v>373</v>
      </c>
      <c r="F2056" s="45">
        <v>-0.6</v>
      </c>
      <c r="G2056" s="45">
        <v>0.06</v>
      </c>
      <c r="H2056" s="45">
        <v>0.53</v>
      </c>
      <c r="I2056" s="45">
        <v>41.2</v>
      </c>
      <c r="J2056" s="45">
        <v>48.7</v>
      </c>
    </row>
    <row r="2057" spans="4:10">
      <c r="D2057" s="28">
        <v>41725</v>
      </c>
      <c r="E2057" s="35" t="s">
        <v>374</v>
      </c>
      <c r="F2057" s="45">
        <v>-1</v>
      </c>
      <c r="G2057" s="45">
        <v>0.05</v>
      </c>
      <c r="H2057" s="45">
        <v>0.43</v>
      </c>
      <c r="I2057" s="45">
        <v>31.7</v>
      </c>
      <c r="J2057" s="45">
        <v>63.1</v>
      </c>
    </row>
    <row r="2058" spans="4:10">
      <c r="D2058" s="28">
        <v>41725</v>
      </c>
      <c r="E2058" s="35" t="s">
        <v>375</v>
      </c>
      <c r="F2058" s="45">
        <v>-1.2</v>
      </c>
      <c r="G2058" s="45">
        <v>0.08</v>
      </c>
      <c r="H2058" s="45">
        <v>0.28999999999999998</v>
      </c>
      <c r="I2058" s="45">
        <v>20.9</v>
      </c>
      <c r="J2058" s="45">
        <v>74.8</v>
      </c>
    </row>
    <row r="2059" spans="4:10">
      <c r="D2059" s="28">
        <v>41725</v>
      </c>
      <c r="E2059" s="35" t="s">
        <v>376</v>
      </c>
      <c r="F2059" s="45">
        <v>-1</v>
      </c>
      <c r="G2059" s="45">
        <v>0.11</v>
      </c>
      <c r="H2059" s="45">
        <v>0.13</v>
      </c>
      <c r="I2059" s="45">
        <v>9.6999999999999993</v>
      </c>
      <c r="J2059" s="45">
        <v>85.1</v>
      </c>
    </row>
    <row r="2060" spans="4:10">
      <c r="D2060" s="28">
        <v>41725</v>
      </c>
      <c r="E2060" s="35" t="s">
        <v>377</v>
      </c>
      <c r="F2060" s="45">
        <v>-1.4</v>
      </c>
      <c r="G2060" s="45">
        <v>0</v>
      </c>
      <c r="H2060" s="45">
        <v>0.01</v>
      </c>
      <c r="I2060" s="45">
        <v>0</v>
      </c>
      <c r="J2060" s="45">
        <v>0</v>
      </c>
    </row>
    <row r="2061" spans="4:10">
      <c r="D2061" s="28">
        <v>41725</v>
      </c>
      <c r="E2061" s="35" t="s">
        <v>378</v>
      </c>
      <c r="F2061" s="45">
        <v>-2</v>
      </c>
      <c r="G2061" s="45">
        <v>0</v>
      </c>
      <c r="H2061" s="45">
        <v>0</v>
      </c>
      <c r="I2061" s="45">
        <v>0</v>
      </c>
      <c r="J2061" s="45">
        <v>0</v>
      </c>
    </row>
    <row r="2062" spans="4:10">
      <c r="D2062" s="28">
        <v>41725</v>
      </c>
      <c r="E2062" s="35" t="s">
        <v>379</v>
      </c>
      <c r="F2062" s="45">
        <v>-1.5</v>
      </c>
      <c r="G2062" s="45">
        <v>0</v>
      </c>
      <c r="H2062" s="45">
        <v>0</v>
      </c>
      <c r="I2062" s="45">
        <v>0</v>
      </c>
      <c r="J2062" s="45">
        <v>0</v>
      </c>
    </row>
    <row r="2063" spans="4:10">
      <c r="D2063" s="28">
        <v>41725</v>
      </c>
      <c r="E2063" s="35" t="s">
        <v>380</v>
      </c>
      <c r="F2063" s="45">
        <v>-2.2999999999999998</v>
      </c>
      <c r="G2063" s="45">
        <v>0</v>
      </c>
      <c r="H2063" s="45">
        <v>0</v>
      </c>
      <c r="I2063" s="45">
        <v>0</v>
      </c>
      <c r="J2063" s="45">
        <v>0</v>
      </c>
    </row>
    <row r="2064" spans="4:10">
      <c r="D2064" s="28">
        <v>41725</v>
      </c>
      <c r="E2064" s="35" t="s">
        <v>381</v>
      </c>
      <c r="F2064" s="45">
        <v>-1.3</v>
      </c>
      <c r="G2064" s="45">
        <v>0</v>
      </c>
      <c r="H2064" s="45">
        <v>0</v>
      </c>
      <c r="I2064" s="45">
        <v>0</v>
      </c>
      <c r="J2064" s="45">
        <v>0</v>
      </c>
    </row>
    <row r="2065" spans="4:10">
      <c r="D2065" s="28">
        <v>41725</v>
      </c>
      <c r="E2065" s="35" t="s">
        <v>382</v>
      </c>
      <c r="F2065" s="45">
        <v>-1.2</v>
      </c>
      <c r="G2065" s="45">
        <v>0</v>
      </c>
      <c r="H2065" s="45">
        <v>0</v>
      </c>
      <c r="I2065" s="45">
        <v>0</v>
      </c>
      <c r="J2065" s="45">
        <v>0</v>
      </c>
    </row>
    <row r="2066" spans="4:10">
      <c r="D2066" s="28">
        <v>41725</v>
      </c>
      <c r="E2066" s="35" t="s">
        <v>383</v>
      </c>
      <c r="F2066" s="45">
        <v>-0.8</v>
      </c>
      <c r="G2066" s="45">
        <v>0</v>
      </c>
      <c r="H2066" s="45">
        <v>0</v>
      </c>
      <c r="I2066" s="45">
        <v>0</v>
      </c>
      <c r="J2066" s="45">
        <v>0</v>
      </c>
    </row>
    <row r="2067" spans="4:10">
      <c r="D2067" s="28">
        <v>41726</v>
      </c>
      <c r="E2067" s="35" t="s">
        <v>360</v>
      </c>
      <c r="F2067" s="45">
        <v>-1</v>
      </c>
      <c r="G2067" s="45">
        <v>0</v>
      </c>
      <c r="H2067" s="45">
        <v>0</v>
      </c>
      <c r="I2067" s="45">
        <v>0</v>
      </c>
      <c r="J2067" s="45">
        <v>0</v>
      </c>
    </row>
    <row r="2068" spans="4:10">
      <c r="D2068" s="28">
        <v>41726</v>
      </c>
      <c r="E2068" s="35" t="s">
        <v>361</v>
      </c>
      <c r="F2068" s="45">
        <v>-1</v>
      </c>
      <c r="G2068" s="45">
        <v>0</v>
      </c>
      <c r="H2068" s="45">
        <v>0</v>
      </c>
      <c r="I2068" s="45">
        <v>0</v>
      </c>
      <c r="J2068" s="45">
        <v>0</v>
      </c>
    </row>
    <row r="2069" spans="4:10">
      <c r="D2069" s="28">
        <v>41726</v>
      </c>
      <c r="E2069" s="35" t="s">
        <v>362</v>
      </c>
      <c r="F2069" s="45">
        <v>-1.2</v>
      </c>
      <c r="G2069" s="45">
        <v>0</v>
      </c>
      <c r="H2069" s="45">
        <v>0</v>
      </c>
      <c r="I2069" s="45">
        <v>0</v>
      </c>
      <c r="J2069" s="45">
        <v>0</v>
      </c>
    </row>
    <row r="2070" spans="4:10">
      <c r="D2070" s="28">
        <v>41726</v>
      </c>
      <c r="E2070" s="35" t="s">
        <v>363</v>
      </c>
      <c r="F2070" s="45">
        <v>-1.6</v>
      </c>
      <c r="G2070" s="45">
        <v>0</v>
      </c>
      <c r="H2070" s="45">
        <v>0</v>
      </c>
      <c r="I2070" s="45">
        <v>0</v>
      </c>
      <c r="J2070" s="45">
        <v>0</v>
      </c>
    </row>
    <row r="2071" spans="4:10">
      <c r="D2071" s="28">
        <v>41726</v>
      </c>
      <c r="E2071" s="35" t="s">
        <v>364</v>
      </c>
      <c r="F2071" s="45">
        <v>-1.8</v>
      </c>
      <c r="G2071" s="45">
        <v>0</v>
      </c>
      <c r="H2071" s="45">
        <v>0</v>
      </c>
      <c r="I2071" s="45">
        <v>0</v>
      </c>
      <c r="J2071" s="45">
        <v>0</v>
      </c>
    </row>
    <row r="2072" spans="4:10">
      <c r="D2072" s="28">
        <v>41726</v>
      </c>
      <c r="E2072" s="35" t="s">
        <v>365</v>
      </c>
      <c r="F2072" s="45">
        <v>-2.1</v>
      </c>
      <c r="G2072" s="45">
        <v>0.44</v>
      </c>
      <c r="H2072" s="45">
        <v>0.1</v>
      </c>
      <c r="I2072" s="45">
        <v>5.3</v>
      </c>
      <c r="J2072" s="45">
        <v>-89.3</v>
      </c>
    </row>
    <row r="2073" spans="4:10">
      <c r="D2073" s="28">
        <v>41726</v>
      </c>
      <c r="E2073" s="35" t="s">
        <v>366</v>
      </c>
      <c r="F2073" s="45">
        <v>-1.8</v>
      </c>
      <c r="G2073" s="45">
        <v>0.22</v>
      </c>
      <c r="H2073" s="45">
        <v>0.3</v>
      </c>
      <c r="I2073" s="45">
        <v>16.7</v>
      </c>
      <c r="J2073" s="45">
        <v>-79.400000000000006</v>
      </c>
    </row>
    <row r="2074" spans="4:10">
      <c r="D2074" s="28">
        <v>41726</v>
      </c>
      <c r="E2074" s="35" t="s">
        <v>367</v>
      </c>
      <c r="F2074" s="45">
        <v>-2</v>
      </c>
      <c r="G2074" s="45">
        <v>0.1</v>
      </c>
      <c r="H2074" s="45">
        <v>0.43</v>
      </c>
      <c r="I2074" s="45">
        <v>27.7</v>
      </c>
      <c r="J2074" s="45">
        <v>-68.400000000000006</v>
      </c>
    </row>
    <row r="2075" spans="4:10">
      <c r="D2075" s="28">
        <v>41726</v>
      </c>
      <c r="E2075" s="35" t="s">
        <v>368</v>
      </c>
      <c r="F2075" s="45">
        <v>-0.3</v>
      </c>
      <c r="G2075" s="45">
        <v>0.81</v>
      </c>
      <c r="H2075" s="45">
        <v>0.88</v>
      </c>
      <c r="I2075" s="45">
        <v>37.9</v>
      </c>
      <c r="J2075" s="45">
        <v>-55.2</v>
      </c>
    </row>
    <row r="2076" spans="4:10">
      <c r="D2076" s="28">
        <v>41726</v>
      </c>
      <c r="E2076" s="35" t="s">
        <v>369</v>
      </c>
      <c r="F2076" s="45">
        <v>1.4</v>
      </c>
      <c r="G2076" s="45">
        <v>0.81</v>
      </c>
      <c r="H2076" s="45">
        <v>1.0900000000000001</v>
      </c>
      <c r="I2076" s="45">
        <v>46.2</v>
      </c>
      <c r="J2076" s="45">
        <v>-38.4</v>
      </c>
    </row>
    <row r="2077" spans="4:10">
      <c r="D2077" s="28">
        <v>41726</v>
      </c>
      <c r="E2077" s="35" t="s">
        <v>370</v>
      </c>
      <c r="F2077" s="45">
        <v>2</v>
      </c>
      <c r="G2077" s="45">
        <v>2.17</v>
      </c>
      <c r="H2077" s="45">
        <v>0.84</v>
      </c>
      <c r="I2077" s="45">
        <v>51.6</v>
      </c>
      <c r="J2077" s="45">
        <v>-17</v>
      </c>
    </row>
    <row r="2078" spans="4:10">
      <c r="D2078" s="28">
        <v>41726</v>
      </c>
      <c r="E2078" s="35" t="s">
        <v>371</v>
      </c>
      <c r="F2078" s="45">
        <v>3.2</v>
      </c>
      <c r="G2078" s="45">
        <v>1.75</v>
      </c>
      <c r="H2078" s="45">
        <v>1.01</v>
      </c>
      <c r="I2078" s="45">
        <v>52.6</v>
      </c>
      <c r="J2078" s="45">
        <v>7.5</v>
      </c>
    </row>
    <row r="2079" spans="4:10">
      <c r="D2079" s="28">
        <v>41726</v>
      </c>
      <c r="E2079" s="35" t="s">
        <v>372</v>
      </c>
      <c r="F2079" s="45">
        <v>3.8</v>
      </c>
      <c r="G2079" s="45">
        <v>1.74</v>
      </c>
      <c r="H2079" s="45">
        <v>0.95</v>
      </c>
      <c r="I2079" s="45">
        <v>48.8</v>
      </c>
      <c r="J2079" s="45">
        <v>30.5</v>
      </c>
    </row>
    <row r="2080" spans="4:10">
      <c r="D2080" s="28">
        <v>41726</v>
      </c>
      <c r="E2080" s="35" t="s">
        <v>373</v>
      </c>
      <c r="F2080" s="45">
        <v>4.2</v>
      </c>
      <c r="G2080" s="45">
        <v>0.86</v>
      </c>
      <c r="H2080" s="45">
        <v>0.97</v>
      </c>
      <c r="I2080" s="45">
        <v>41.4</v>
      </c>
      <c r="J2080" s="45">
        <v>49</v>
      </c>
    </row>
    <row r="2081" spans="4:10">
      <c r="D2081" s="28">
        <v>41726</v>
      </c>
      <c r="E2081" s="35" t="s">
        <v>374</v>
      </c>
      <c r="F2081" s="45">
        <v>3.8</v>
      </c>
      <c r="G2081" s="45">
        <v>1.1599999999999999</v>
      </c>
      <c r="H2081" s="45">
        <v>0.71</v>
      </c>
      <c r="I2081" s="45">
        <v>31.9</v>
      </c>
      <c r="J2081" s="45">
        <v>63.5</v>
      </c>
    </row>
    <row r="2082" spans="4:10">
      <c r="D2082" s="28">
        <v>41726</v>
      </c>
      <c r="E2082" s="35" t="s">
        <v>375</v>
      </c>
      <c r="F2082" s="45">
        <v>3.2</v>
      </c>
      <c r="G2082" s="45">
        <v>0.12</v>
      </c>
      <c r="H2082" s="45">
        <v>0.33</v>
      </c>
      <c r="I2082" s="45">
        <v>21.2</v>
      </c>
      <c r="J2082" s="45">
        <v>75.2</v>
      </c>
    </row>
    <row r="2083" spans="4:10">
      <c r="D2083" s="28">
        <v>41726</v>
      </c>
      <c r="E2083" s="35" t="s">
        <v>376</v>
      </c>
      <c r="F2083" s="45">
        <v>2.7</v>
      </c>
      <c r="G2083" s="45">
        <v>0.17</v>
      </c>
      <c r="H2083" s="45">
        <v>0.15</v>
      </c>
      <c r="I2083" s="45">
        <v>9.9</v>
      </c>
      <c r="J2083" s="45">
        <v>85.4</v>
      </c>
    </row>
    <row r="2084" spans="4:10">
      <c r="D2084" s="28">
        <v>41726</v>
      </c>
      <c r="E2084" s="35" t="s">
        <v>377</v>
      </c>
      <c r="F2084" s="45">
        <v>2.1</v>
      </c>
      <c r="G2084" s="45">
        <v>0</v>
      </c>
      <c r="H2084" s="45">
        <v>0.01</v>
      </c>
      <c r="I2084" s="45">
        <v>0</v>
      </c>
      <c r="J2084" s="45">
        <v>0</v>
      </c>
    </row>
    <row r="2085" spans="4:10">
      <c r="D2085" s="28">
        <v>41726</v>
      </c>
      <c r="E2085" s="35" t="s">
        <v>378</v>
      </c>
      <c r="F2085" s="45">
        <v>1.5</v>
      </c>
      <c r="G2085" s="45">
        <v>0</v>
      </c>
      <c r="H2085" s="45">
        <v>0</v>
      </c>
      <c r="I2085" s="45">
        <v>0</v>
      </c>
      <c r="J2085" s="45">
        <v>0</v>
      </c>
    </row>
    <row r="2086" spans="4:10">
      <c r="D2086" s="28">
        <v>41726</v>
      </c>
      <c r="E2086" s="35" t="s">
        <v>379</v>
      </c>
      <c r="F2086" s="45">
        <v>1.4</v>
      </c>
      <c r="G2086" s="45">
        <v>0</v>
      </c>
      <c r="H2086" s="45">
        <v>0</v>
      </c>
      <c r="I2086" s="45">
        <v>0</v>
      </c>
      <c r="J2086" s="45">
        <v>0</v>
      </c>
    </row>
    <row r="2087" spans="4:10">
      <c r="D2087" s="28">
        <v>41726</v>
      </c>
      <c r="E2087" s="35" t="s">
        <v>380</v>
      </c>
      <c r="F2087" s="45">
        <v>1.3</v>
      </c>
      <c r="G2087" s="45">
        <v>0</v>
      </c>
      <c r="H2087" s="45">
        <v>0</v>
      </c>
      <c r="I2087" s="45">
        <v>0</v>
      </c>
      <c r="J2087" s="45">
        <v>0</v>
      </c>
    </row>
    <row r="2088" spans="4:10">
      <c r="D2088" s="28">
        <v>41726</v>
      </c>
      <c r="E2088" s="35" t="s">
        <v>381</v>
      </c>
      <c r="F2088" s="45">
        <v>0.9</v>
      </c>
      <c r="G2088" s="45">
        <v>0</v>
      </c>
      <c r="H2088" s="45">
        <v>0</v>
      </c>
      <c r="I2088" s="45">
        <v>0</v>
      </c>
      <c r="J2088" s="45">
        <v>0</v>
      </c>
    </row>
    <row r="2089" spans="4:10">
      <c r="D2089" s="28">
        <v>41726</v>
      </c>
      <c r="E2089" s="35" t="s">
        <v>382</v>
      </c>
      <c r="F2089" s="45">
        <v>0.9</v>
      </c>
      <c r="G2089" s="45">
        <v>0</v>
      </c>
      <c r="H2089" s="45">
        <v>0</v>
      </c>
      <c r="I2089" s="45">
        <v>0</v>
      </c>
      <c r="J2089" s="45">
        <v>0</v>
      </c>
    </row>
    <row r="2090" spans="4:10">
      <c r="D2090" s="28">
        <v>41726</v>
      </c>
      <c r="E2090" s="35" t="s">
        <v>383</v>
      </c>
      <c r="F2090" s="45">
        <v>0.8</v>
      </c>
      <c r="G2090" s="45">
        <v>0</v>
      </c>
      <c r="H2090" s="45">
        <v>0</v>
      </c>
      <c r="I2090" s="45">
        <v>0</v>
      </c>
      <c r="J2090" s="45">
        <v>0</v>
      </c>
    </row>
    <row r="2091" spans="4:10">
      <c r="D2091" s="28">
        <v>41727</v>
      </c>
      <c r="E2091" s="35" t="s">
        <v>360</v>
      </c>
      <c r="F2091" s="45">
        <v>0.8</v>
      </c>
      <c r="G2091" s="45">
        <v>0</v>
      </c>
      <c r="H2091" s="45">
        <v>0</v>
      </c>
      <c r="I2091" s="45">
        <v>0</v>
      </c>
      <c r="J2091" s="45">
        <v>0</v>
      </c>
    </row>
    <row r="2092" spans="4:10">
      <c r="D2092" s="28">
        <v>41727</v>
      </c>
      <c r="E2092" s="35" t="s">
        <v>361</v>
      </c>
      <c r="F2092" s="45">
        <v>0.5</v>
      </c>
      <c r="G2092" s="45">
        <v>0</v>
      </c>
      <c r="H2092" s="45">
        <v>0</v>
      </c>
      <c r="I2092" s="45">
        <v>0</v>
      </c>
      <c r="J2092" s="45">
        <v>0</v>
      </c>
    </row>
    <row r="2093" spans="4:10">
      <c r="D2093" s="28">
        <v>41727</v>
      </c>
      <c r="E2093" s="35" t="s">
        <v>362</v>
      </c>
      <c r="F2093" s="45">
        <v>0</v>
      </c>
      <c r="G2093" s="45">
        <v>0</v>
      </c>
      <c r="H2093" s="45">
        <v>0</v>
      </c>
      <c r="I2093" s="45">
        <v>0</v>
      </c>
      <c r="J2093" s="45">
        <v>0</v>
      </c>
    </row>
    <row r="2094" spans="4:10">
      <c r="D2094" s="28">
        <v>41727</v>
      </c>
      <c r="E2094" s="35" t="s">
        <v>363</v>
      </c>
      <c r="F2094" s="45">
        <v>0</v>
      </c>
      <c r="G2094" s="45">
        <v>0</v>
      </c>
      <c r="H2094" s="45">
        <v>0</v>
      </c>
      <c r="I2094" s="45">
        <v>0</v>
      </c>
      <c r="J2094" s="45">
        <v>0</v>
      </c>
    </row>
    <row r="2095" spans="4:10">
      <c r="D2095" s="28">
        <v>41727</v>
      </c>
      <c r="E2095" s="35" t="s">
        <v>364</v>
      </c>
      <c r="F2095" s="45">
        <v>-1.5</v>
      </c>
      <c r="G2095" s="45">
        <v>0</v>
      </c>
      <c r="H2095" s="45">
        <v>0</v>
      </c>
      <c r="I2095" s="45">
        <v>0</v>
      </c>
      <c r="J2095" s="45">
        <v>0</v>
      </c>
    </row>
    <row r="2096" spans="4:10">
      <c r="D2096" s="28">
        <v>41727</v>
      </c>
      <c r="E2096" s="35" t="s">
        <v>365</v>
      </c>
      <c r="F2096" s="45">
        <v>-0.2</v>
      </c>
      <c r="G2096" s="45">
        <v>0.53</v>
      </c>
      <c r="H2096" s="45">
        <v>0.11</v>
      </c>
      <c r="I2096" s="45">
        <v>5.6</v>
      </c>
      <c r="J2096" s="45">
        <v>-89.5</v>
      </c>
    </row>
    <row r="2097" spans="4:10">
      <c r="D2097" s="28">
        <v>41727</v>
      </c>
      <c r="E2097" s="35" t="s">
        <v>366</v>
      </c>
      <c r="F2097" s="45">
        <v>2.5</v>
      </c>
      <c r="G2097" s="45">
        <v>1.43</v>
      </c>
      <c r="H2097" s="45">
        <v>0.33</v>
      </c>
      <c r="I2097" s="45">
        <v>17</v>
      </c>
      <c r="J2097" s="45">
        <v>-79.599999999999994</v>
      </c>
    </row>
    <row r="2098" spans="4:10">
      <c r="D2098" s="28">
        <v>41727</v>
      </c>
      <c r="E2098" s="35" t="s">
        <v>367</v>
      </c>
      <c r="F2098" s="45">
        <v>3.6</v>
      </c>
      <c r="G2098" s="45">
        <v>1.88</v>
      </c>
      <c r="H2098" s="45">
        <v>0.5</v>
      </c>
      <c r="I2098" s="45">
        <v>28.1</v>
      </c>
      <c r="J2098" s="45">
        <v>-68.599999999999994</v>
      </c>
    </row>
    <row r="2099" spans="4:10">
      <c r="D2099" s="28">
        <v>41727</v>
      </c>
      <c r="E2099" s="35" t="s">
        <v>368</v>
      </c>
      <c r="F2099" s="45">
        <v>4.5</v>
      </c>
      <c r="G2099" s="45">
        <v>1.04</v>
      </c>
      <c r="H2099" s="45">
        <v>0.88</v>
      </c>
      <c r="I2099" s="45">
        <v>38.200000000000003</v>
      </c>
      <c r="J2099" s="45">
        <v>-55.4</v>
      </c>
    </row>
    <row r="2100" spans="4:10">
      <c r="D2100" s="28">
        <v>41727</v>
      </c>
      <c r="E2100" s="35" t="s">
        <v>369</v>
      </c>
      <c r="F2100" s="45">
        <v>5.0999999999999996</v>
      </c>
      <c r="G2100" s="45">
        <v>2.0499999999999998</v>
      </c>
      <c r="H2100" s="45">
        <v>0.8</v>
      </c>
      <c r="I2100" s="45">
        <v>46.6</v>
      </c>
      <c r="J2100" s="45">
        <v>-38.5</v>
      </c>
    </row>
    <row r="2101" spans="4:10">
      <c r="D2101" s="28">
        <v>41727</v>
      </c>
      <c r="E2101" s="35" t="s">
        <v>370</v>
      </c>
      <c r="F2101" s="45">
        <v>6.2</v>
      </c>
      <c r="G2101" s="45">
        <v>1.64</v>
      </c>
      <c r="H2101" s="45">
        <v>1.04</v>
      </c>
      <c r="I2101" s="45">
        <v>52</v>
      </c>
      <c r="J2101" s="45">
        <v>-17</v>
      </c>
    </row>
    <row r="2102" spans="4:10">
      <c r="D2102" s="28">
        <v>41727</v>
      </c>
      <c r="E2102" s="35" t="s">
        <v>371</v>
      </c>
      <c r="F2102" s="45">
        <v>6.9</v>
      </c>
      <c r="G2102" s="45">
        <v>0.99</v>
      </c>
      <c r="H2102" s="45">
        <v>1.22</v>
      </c>
      <c r="I2102" s="45">
        <v>52.9</v>
      </c>
      <c r="J2102" s="45">
        <v>7.7</v>
      </c>
    </row>
    <row r="2103" spans="4:10">
      <c r="D2103" s="28">
        <v>41727</v>
      </c>
      <c r="E2103" s="35" t="s">
        <v>372</v>
      </c>
      <c r="F2103" s="45">
        <v>6.6</v>
      </c>
      <c r="G2103" s="45">
        <v>0.06</v>
      </c>
      <c r="H2103" s="45">
        <v>0.7</v>
      </c>
      <c r="I2103" s="45">
        <v>49.1</v>
      </c>
      <c r="J2103" s="45">
        <v>30.8</v>
      </c>
    </row>
    <row r="2104" spans="4:10">
      <c r="D2104" s="28">
        <v>41727</v>
      </c>
      <c r="E2104" s="35" t="s">
        <v>373</v>
      </c>
      <c r="F2104" s="45">
        <v>6.2</v>
      </c>
      <c r="G2104" s="45">
        <v>0.09</v>
      </c>
      <c r="H2104" s="45">
        <v>0.6</v>
      </c>
      <c r="I2104" s="45">
        <v>41.7</v>
      </c>
      <c r="J2104" s="45">
        <v>49.4</v>
      </c>
    </row>
    <row r="2105" spans="4:10">
      <c r="D2105" s="28">
        <v>41727</v>
      </c>
      <c r="E2105" s="35" t="s">
        <v>374</v>
      </c>
      <c r="F2105" s="45">
        <v>6.2</v>
      </c>
      <c r="G2105" s="45">
        <v>0.09</v>
      </c>
      <c r="H2105" s="45">
        <v>0.48</v>
      </c>
      <c r="I2105" s="45">
        <v>32.1</v>
      </c>
      <c r="J2105" s="45">
        <v>63.9</v>
      </c>
    </row>
    <row r="2106" spans="4:10">
      <c r="D2106" s="28">
        <v>41727</v>
      </c>
      <c r="E2106" s="35" t="s">
        <v>375</v>
      </c>
      <c r="F2106" s="45">
        <v>6.3</v>
      </c>
      <c r="G2106" s="45">
        <v>0.12</v>
      </c>
      <c r="H2106" s="45">
        <v>0.33</v>
      </c>
      <c r="I2106" s="45">
        <v>21.4</v>
      </c>
      <c r="J2106" s="45">
        <v>75.599999999999994</v>
      </c>
    </row>
    <row r="2107" spans="4:10">
      <c r="D2107" s="28">
        <v>41727</v>
      </c>
      <c r="E2107" s="35" t="s">
        <v>376</v>
      </c>
      <c r="F2107" s="45">
        <v>5.7</v>
      </c>
      <c r="G2107" s="45">
        <v>0.16</v>
      </c>
      <c r="H2107" s="45">
        <v>0.15</v>
      </c>
      <c r="I2107" s="45">
        <v>10.1</v>
      </c>
      <c r="J2107" s="45">
        <v>85.8</v>
      </c>
    </row>
    <row r="2108" spans="4:10">
      <c r="D2108" s="28">
        <v>41727</v>
      </c>
      <c r="E2108" s="35" t="s">
        <v>377</v>
      </c>
      <c r="F2108" s="45">
        <v>5.2</v>
      </c>
      <c r="G2108" s="45">
        <v>0</v>
      </c>
      <c r="H2108" s="45">
        <v>0.01</v>
      </c>
      <c r="I2108" s="45">
        <v>0</v>
      </c>
      <c r="J2108" s="45">
        <v>0</v>
      </c>
    </row>
    <row r="2109" spans="4:10">
      <c r="D2109" s="28">
        <v>41727</v>
      </c>
      <c r="E2109" s="35" t="s">
        <v>378</v>
      </c>
      <c r="F2109" s="45">
        <v>4.7</v>
      </c>
      <c r="G2109" s="45">
        <v>0</v>
      </c>
      <c r="H2109" s="45">
        <v>0</v>
      </c>
      <c r="I2109" s="45">
        <v>0</v>
      </c>
      <c r="J2109" s="45">
        <v>0</v>
      </c>
    </row>
    <row r="2110" spans="4:10">
      <c r="D2110" s="28">
        <v>41727</v>
      </c>
      <c r="E2110" s="35" t="s">
        <v>379</v>
      </c>
      <c r="F2110" s="45">
        <v>4.0999999999999996</v>
      </c>
      <c r="G2110" s="45">
        <v>0</v>
      </c>
      <c r="H2110" s="45">
        <v>0</v>
      </c>
      <c r="I2110" s="45">
        <v>0</v>
      </c>
      <c r="J2110" s="45">
        <v>0</v>
      </c>
    </row>
    <row r="2111" spans="4:10">
      <c r="D2111" s="28">
        <v>41727</v>
      </c>
      <c r="E2111" s="35" t="s">
        <v>380</v>
      </c>
      <c r="F2111" s="45">
        <v>2.4</v>
      </c>
      <c r="G2111" s="45">
        <v>0</v>
      </c>
      <c r="H2111" s="45">
        <v>0</v>
      </c>
      <c r="I2111" s="45">
        <v>0</v>
      </c>
      <c r="J2111" s="45">
        <v>0</v>
      </c>
    </row>
    <row r="2112" spans="4:10">
      <c r="D2112" s="28">
        <v>41727</v>
      </c>
      <c r="E2112" s="35" t="s">
        <v>381</v>
      </c>
      <c r="F2112" s="45">
        <v>2.5</v>
      </c>
      <c r="G2112" s="45">
        <v>0</v>
      </c>
      <c r="H2112" s="45">
        <v>0</v>
      </c>
      <c r="I2112" s="45">
        <v>0</v>
      </c>
      <c r="J2112" s="45">
        <v>0</v>
      </c>
    </row>
    <row r="2113" spans="4:10">
      <c r="D2113" s="28">
        <v>41727</v>
      </c>
      <c r="E2113" s="35" t="s">
        <v>382</v>
      </c>
      <c r="F2113" s="45">
        <v>-0.1</v>
      </c>
      <c r="G2113" s="45">
        <v>0</v>
      </c>
      <c r="H2113" s="45">
        <v>0</v>
      </c>
      <c r="I2113" s="45">
        <v>0</v>
      </c>
      <c r="J2113" s="45">
        <v>0</v>
      </c>
    </row>
    <row r="2114" spans="4:10">
      <c r="D2114" s="28">
        <v>41727</v>
      </c>
      <c r="E2114" s="35" t="s">
        <v>383</v>
      </c>
      <c r="F2114" s="45">
        <v>-0.6</v>
      </c>
      <c r="G2114" s="45">
        <v>0</v>
      </c>
      <c r="H2114" s="45">
        <v>0</v>
      </c>
      <c r="I2114" s="45">
        <v>0</v>
      </c>
      <c r="J2114" s="45">
        <v>0</v>
      </c>
    </row>
    <row r="2115" spans="4:10">
      <c r="D2115" s="28">
        <v>41728</v>
      </c>
      <c r="E2115" s="35" t="s">
        <v>360</v>
      </c>
      <c r="F2115" s="45">
        <v>-1.8</v>
      </c>
      <c r="G2115" s="45">
        <v>0</v>
      </c>
      <c r="H2115" s="45">
        <v>0</v>
      </c>
      <c r="I2115" s="45">
        <v>0</v>
      </c>
      <c r="J2115" s="45">
        <v>0</v>
      </c>
    </row>
    <row r="2116" spans="4:10">
      <c r="D2116" s="28">
        <v>41728</v>
      </c>
      <c r="E2116" s="35" t="s">
        <v>361</v>
      </c>
      <c r="F2116" s="45">
        <v>-1.7</v>
      </c>
      <c r="G2116" s="45">
        <v>0</v>
      </c>
      <c r="H2116" s="45">
        <v>0</v>
      </c>
      <c r="I2116" s="45">
        <v>0</v>
      </c>
      <c r="J2116" s="45">
        <v>0</v>
      </c>
    </row>
    <row r="2117" spans="4:10">
      <c r="D2117" s="28">
        <v>41728</v>
      </c>
      <c r="E2117" s="35" t="s">
        <v>362</v>
      </c>
      <c r="F2117" s="45">
        <v>-2</v>
      </c>
      <c r="G2117" s="45">
        <v>0</v>
      </c>
      <c r="H2117" s="45">
        <v>0</v>
      </c>
      <c r="I2117" s="45">
        <v>0</v>
      </c>
      <c r="J2117" s="45">
        <v>0</v>
      </c>
    </row>
    <row r="2118" spans="4:10">
      <c r="D2118" s="28">
        <v>41728</v>
      </c>
      <c r="E2118" s="35" t="s">
        <v>363</v>
      </c>
      <c r="F2118" s="45">
        <v>-2</v>
      </c>
      <c r="G2118" s="45">
        <v>0</v>
      </c>
      <c r="H2118" s="45">
        <v>0</v>
      </c>
      <c r="I2118" s="45">
        <v>0</v>
      </c>
      <c r="J2118" s="45">
        <v>0</v>
      </c>
    </row>
    <row r="2119" spans="4:10">
      <c r="D2119" s="28">
        <v>41728</v>
      </c>
      <c r="E2119" s="35" t="s">
        <v>364</v>
      </c>
      <c r="F2119" s="45">
        <v>-2.8</v>
      </c>
      <c r="G2119" s="45">
        <v>0</v>
      </c>
      <c r="H2119" s="45">
        <v>0</v>
      </c>
      <c r="I2119" s="45">
        <v>0</v>
      </c>
      <c r="J2119" s="45">
        <v>0</v>
      </c>
    </row>
    <row r="2120" spans="4:10">
      <c r="D2120" s="28">
        <v>41728</v>
      </c>
      <c r="E2120" s="35" t="s">
        <v>365</v>
      </c>
      <c r="F2120" s="45">
        <v>-3.2</v>
      </c>
      <c r="G2120" s="45">
        <v>0.23</v>
      </c>
      <c r="H2120" s="45">
        <v>0.1</v>
      </c>
      <c r="I2120" s="45">
        <v>6</v>
      </c>
      <c r="J2120" s="45">
        <v>-89.8</v>
      </c>
    </row>
    <row r="2121" spans="4:10">
      <c r="D2121" s="28">
        <v>41728</v>
      </c>
      <c r="E2121" s="35" t="s">
        <v>366</v>
      </c>
      <c r="F2121" s="45">
        <v>-2.6</v>
      </c>
      <c r="G2121" s="45">
        <v>0.38</v>
      </c>
      <c r="H2121" s="45">
        <v>0.35</v>
      </c>
      <c r="I2121" s="45">
        <v>17.399999999999999</v>
      </c>
      <c r="J2121" s="45">
        <v>-79.900000000000006</v>
      </c>
    </row>
    <row r="2122" spans="4:10">
      <c r="D2122" s="28">
        <v>41728</v>
      </c>
      <c r="E2122" s="35" t="s">
        <v>367</v>
      </c>
      <c r="F2122" s="45">
        <v>-1.1000000000000001</v>
      </c>
      <c r="G2122" s="45">
        <v>1.38</v>
      </c>
      <c r="H2122" s="45">
        <v>0.59</v>
      </c>
      <c r="I2122" s="45">
        <v>28.4</v>
      </c>
      <c r="J2122" s="45">
        <v>-68.900000000000006</v>
      </c>
    </row>
    <row r="2123" spans="4:10">
      <c r="D2123" s="28">
        <v>41728</v>
      </c>
      <c r="E2123" s="35" t="s">
        <v>368</v>
      </c>
      <c r="F2123" s="45">
        <v>3.1</v>
      </c>
      <c r="G2123" s="45">
        <v>2.5</v>
      </c>
      <c r="H2123" s="45">
        <v>0.51</v>
      </c>
      <c r="I2123" s="45">
        <v>38.6</v>
      </c>
      <c r="J2123" s="45">
        <v>-55.6</v>
      </c>
    </row>
    <row r="2124" spans="4:10">
      <c r="D2124" s="28">
        <v>41728</v>
      </c>
      <c r="E2124" s="35" t="s">
        <v>369</v>
      </c>
      <c r="F2124" s="45">
        <v>11.5</v>
      </c>
      <c r="G2124" s="45">
        <v>2.56</v>
      </c>
      <c r="H2124" s="45">
        <v>0.61</v>
      </c>
      <c r="I2124" s="45">
        <v>47</v>
      </c>
      <c r="J2124" s="45">
        <v>-38.700000000000003</v>
      </c>
    </row>
    <row r="2125" spans="4:10">
      <c r="D2125" s="28">
        <v>41728</v>
      </c>
      <c r="E2125" s="35" t="s">
        <v>370</v>
      </c>
      <c r="F2125" s="45">
        <v>12.9</v>
      </c>
      <c r="G2125" s="45">
        <v>2.58</v>
      </c>
      <c r="H2125" s="45">
        <v>0.66</v>
      </c>
      <c r="I2125" s="45">
        <v>52.4</v>
      </c>
      <c r="J2125" s="45">
        <v>-17</v>
      </c>
    </row>
    <row r="2126" spans="4:10">
      <c r="D2126" s="28">
        <v>41728</v>
      </c>
      <c r="E2126" s="35" t="s">
        <v>371</v>
      </c>
      <c r="F2126" s="45">
        <v>14.1</v>
      </c>
      <c r="G2126" s="45">
        <v>2.58</v>
      </c>
      <c r="H2126" s="45">
        <v>0.68</v>
      </c>
      <c r="I2126" s="45">
        <v>53.3</v>
      </c>
      <c r="J2126" s="45">
        <v>7.8</v>
      </c>
    </row>
    <row r="2127" spans="4:10">
      <c r="D2127" s="28">
        <v>41728</v>
      </c>
      <c r="E2127" s="35" t="s">
        <v>372</v>
      </c>
      <c r="F2127" s="45">
        <v>14.8</v>
      </c>
      <c r="G2127" s="45">
        <v>2.57</v>
      </c>
      <c r="H2127" s="45">
        <v>0.63</v>
      </c>
      <c r="I2127" s="45">
        <v>49.5</v>
      </c>
      <c r="J2127" s="45">
        <v>31.1</v>
      </c>
    </row>
    <row r="2128" spans="4:10">
      <c r="D2128" s="28">
        <v>41728</v>
      </c>
      <c r="E2128" s="35" t="s">
        <v>373</v>
      </c>
      <c r="F2128" s="45">
        <v>15</v>
      </c>
      <c r="G2128" s="45">
        <v>2.56</v>
      </c>
      <c r="H2128" s="45">
        <v>0.54</v>
      </c>
      <c r="I2128" s="45">
        <v>42</v>
      </c>
      <c r="J2128" s="45">
        <v>49.8</v>
      </c>
    </row>
    <row r="2129" spans="4:10">
      <c r="D2129" s="28">
        <v>41728</v>
      </c>
      <c r="E2129" s="35" t="s">
        <v>374</v>
      </c>
      <c r="F2129" s="45">
        <v>14.7</v>
      </c>
      <c r="G2129" s="45">
        <v>2.0499999999999998</v>
      </c>
      <c r="H2129" s="45">
        <v>0.54</v>
      </c>
      <c r="I2129" s="45">
        <v>32.299999999999997</v>
      </c>
      <c r="J2129" s="45">
        <v>64.3</v>
      </c>
    </row>
    <row r="2130" spans="4:10">
      <c r="D2130" s="28">
        <v>41728</v>
      </c>
      <c r="E2130" s="35" t="s">
        <v>375</v>
      </c>
      <c r="F2130" s="45">
        <v>12.9</v>
      </c>
      <c r="G2130" s="45">
        <v>0.15</v>
      </c>
      <c r="H2130" s="45">
        <v>0.35</v>
      </c>
      <c r="I2130" s="45">
        <v>21.6</v>
      </c>
      <c r="J2130" s="45">
        <v>75.900000000000006</v>
      </c>
    </row>
    <row r="2131" spans="4:10">
      <c r="D2131" s="28">
        <v>41728</v>
      </c>
      <c r="E2131" s="35" t="s">
        <v>376</v>
      </c>
      <c r="F2131" s="45">
        <v>12.1</v>
      </c>
      <c r="G2131" s="45">
        <v>0.19</v>
      </c>
      <c r="H2131" s="45">
        <v>0.17</v>
      </c>
      <c r="I2131" s="45">
        <v>10.199999999999999</v>
      </c>
      <c r="J2131" s="45">
        <v>86.1</v>
      </c>
    </row>
    <row r="2132" spans="4:10">
      <c r="D2132" s="28">
        <v>41728</v>
      </c>
      <c r="E2132" s="35" t="s">
        <v>377</v>
      </c>
      <c r="F2132" s="45">
        <v>7.4</v>
      </c>
      <c r="G2132" s="45">
        <v>0.02</v>
      </c>
      <c r="H2132" s="45">
        <v>0.02</v>
      </c>
      <c r="I2132" s="45">
        <v>0</v>
      </c>
      <c r="J2132" s="45">
        <v>0</v>
      </c>
    </row>
    <row r="2133" spans="4:10">
      <c r="D2133" s="28">
        <v>41728</v>
      </c>
      <c r="E2133" s="35" t="s">
        <v>378</v>
      </c>
      <c r="F2133" s="45">
        <v>5</v>
      </c>
      <c r="G2133" s="45">
        <v>0</v>
      </c>
      <c r="H2133" s="45">
        <v>0</v>
      </c>
      <c r="I2133" s="45">
        <v>0</v>
      </c>
      <c r="J2133" s="45">
        <v>0</v>
      </c>
    </row>
    <row r="2134" spans="4:10">
      <c r="D2134" s="28">
        <v>41728</v>
      </c>
      <c r="E2134" s="35" t="s">
        <v>379</v>
      </c>
      <c r="F2134" s="45">
        <v>4.4000000000000004</v>
      </c>
      <c r="G2134" s="45">
        <v>0</v>
      </c>
      <c r="H2134" s="45">
        <v>0</v>
      </c>
      <c r="I2134" s="45">
        <v>0</v>
      </c>
      <c r="J2134" s="45">
        <v>0</v>
      </c>
    </row>
    <row r="2135" spans="4:10">
      <c r="D2135" s="28">
        <v>41728</v>
      </c>
      <c r="E2135" s="35" t="s">
        <v>380</v>
      </c>
      <c r="F2135" s="45">
        <v>2.7</v>
      </c>
      <c r="G2135" s="45">
        <v>0</v>
      </c>
      <c r="H2135" s="45">
        <v>0</v>
      </c>
      <c r="I2135" s="45">
        <v>0</v>
      </c>
      <c r="J2135" s="45">
        <v>0</v>
      </c>
    </row>
    <row r="2136" spans="4:10">
      <c r="D2136" s="28">
        <v>41728</v>
      </c>
      <c r="E2136" s="35" t="s">
        <v>381</v>
      </c>
      <c r="F2136" s="45">
        <v>2.9</v>
      </c>
      <c r="G2136" s="45">
        <v>0</v>
      </c>
      <c r="H2136" s="45">
        <v>0</v>
      </c>
      <c r="I2136" s="45">
        <v>0</v>
      </c>
      <c r="J2136" s="45">
        <v>0</v>
      </c>
    </row>
    <row r="2137" spans="4:10">
      <c r="D2137" s="28">
        <v>41728</v>
      </c>
      <c r="E2137" s="35" t="s">
        <v>382</v>
      </c>
      <c r="F2137" s="45">
        <v>2.5</v>
      </c>
      <c r="G2137" s="45">
        <v>0</v>
      </c>
      <c r="H2137" s="45">
        <v>0</v>
      </c>
      <c r="I2137" s="45">
        <v>0</v>
      </c>
      <c r="J2137" s="45">
        <v>0</v>
      </c>
    </row>
    <row r="2138" spans="4:10">
      <c r="D2138" s="28">
        <v>41728</v>
      </c>
      <c r="E2138" s="35" t="s">
        <v>383</v>
      </c>
      <c r="F2138" s="45">
        <v>1.9</v>
      </c>
      <c r="G2138" s="45">
        <v>0</v>
      </c>
      <c r="H2138" s="45">
        <v>0</v>
      </c>
      <c r="I2138" s="45">
        <v>0</v>
      </c>
      <c r="J2138" s="45">
        <v>0</v>
      </c>
    </row>
    <row r="2139" spans="4:10">
      <c r="D2139" s="28">
        <v>41729</v>
      </c>
      <c r="E2139" s="35" t="s">
        <v>360</v>
      </c>
      <c r="F2139" s="45">
        <v>1.9</v>
      </c>
      <c r="G2139" s="45">
        <v>0</v>
      </c>
      <c r="H2139" s="45">
        <v>0</v>
      </c>
      <c r="I2139" s="45">
        <v>0</v>
      </c>
      <c r="J2139" s="45">
        <v>0</v>
      </c>
    </row>
    <row r="2140" spans="4:10">
      <c r="D2140" s="28">
        <v>41729</v>
      </c>
      <c r="E2140" s="35" t="s">
        <v>361</v>
      </c>
      <c r="F2140" s="45">
        <v>2.7</v>
      </c>
      <c r="G2140" s="45">
        <v>0</v>
      </c>
      <c r="H2140" s="45">
        <v>0</v>
      </c>
      <c r="I2140" s="45">
        <v>0</v>
      </c>
      <c r="J2140" s="45">
        <v>0</v>
      </c>
    </row>
    <row r="2141" spans="4:10">
      <c r="D2141" s="28">
        <v>41729</v>
      </c>
      <c r="E2141" s="35" t="s">
        <v>362</v>
      </c>
      <c r="F2141" s="45">
        <v>3</v>
      </c>
      <c r="G2141" s="45">
        <v>0</v>
      </c>
      <c r="H2141" s="45">
        <v>0</v>
      </c>
      <c r="I2141" s="45">
        <v>0</v>
      </c>
      <c r="J2141" s="45">
        <v>0</v>
      </c>
    </row>
    <row r="2142" spans="4:10">
      <c r="D2142" s="28">
        <v>41729</v>
      </c>
      <c r="E2142" s="35" t="s">
        <v>363</v>
      </c>
      <c r="F2142" s="45">
        <v>3.1</v>
      </c>
      <c r="G2142" s="45">
        <v>0</v>
      </c>
      <c r="H2142" s="45">
        <v>0</v>
      </c>
      <c r="I2142" s="45">
        <v>0</v>
      </c>
      <c r="J2142" s="45">
        <v>0</v>
      </c>
    </row>
    <row r="2143" spans="4:10">
      <c r="D2143" s="28">
        <v>41729</v>
      </c>
      <c r="E2143" s="35" t="s">
        <v>364</v>
      </c>
      <c r="F2143" s="45">
        <v>3.1</v>
      </c>
      <c r="G2143" s="45">
        <v>0</v>
      </c>
      <c r="H2143" s="45">
        <v>0</v>
      </c>
      <c r="I2143" s="45">
        <v>0</v>
      </c>
      <c r="J2143" s="45">
        <v>0</v>
      </c>
    </row>
    <row r="2144" spans="4:10">
      <c r="D2144" s="28">
        <v>41729</v>
      </c>
      <c r="E2144" s="35" t="s">
        <v>365</v>
      </c>
      <c r="F2144" s="45">
        <v>3.2</v>
      </c>
      <c r="G2144" s="45">
        <v>0.08</v>
      </c>
      <c r="H2144" s="45">
        <v>7.0000000000000007E-2</v>
      </c>
      <c r="I2144" s="45">
        <v>6.3</v>
      </c>
      <c r="J2144" s="45">
        <v>-90</v>
      </c>
    </row>
    <row r="2145" spans="4:10">
      <c r="D2145" s="28">
        <v>41729</v>
      </c>
      <c r="E2145" s="35" t="s">
        <v>366</v>
      </c>
      <c r="F2145" s="45">
        <v>3.6</v>
      </c>
      <c r="G2145" s="45">
        <v>0.04</v>
      </c>
      <c r="H2145" s="45">
        <v>0.2</v>
      </c>
      <c r="I2145" s="45">
        <v>17.7</v>
      </c>
      <c r="J2145" s="45">
        <v>-80.099999999999994</v>
      </c>
    </row>
    <row r="2146" spans="4:10">
      <c r="D2146" s="28">
        <v>41729</v>
      </c>
      <c r="E2146" s="35" t="s">
        <v>367</v>
      </c>
      <c r="F2146" s="45">
        <v>4.0999999999999996</v>
      </c>
      <c r="G2146" s="45">
        <v>0.02</v>
      </c>
      <c r="H2146" s="45">
        <v>0.25</v>
      </c>
      <c r="I2146" s="45">
        <v>28.7</v>
      </c>
      <c r="J2146" s="45">
        <v>-69.099999999999994</v>
      </c>
    </row>
    <row r="2147" spans="4:10">
      <c r="D2147" s="28">
        <v>41729</v>
      </c>
      <c r="E2147" s="35" t="s">
        <v>368</v>
      </c>
      <c r="F2147" s="45">
        <v>4.7</v>
      </c>
      <c r="G2147" s="45">
        <v>0</v>
      </c>
      <c r="H2147" s="45">
        <v>0.27</v>
      </c>
      <c r="I2147" s="45">
        <v>38.9</v>
      </c>
      <c r="J2147" s="45">
        <v>-55.9</v>
      </c>
    </row>
    <row r="2148" spans="4:10">
      <c r="D2148" s="28">
        <v>41729</v>
      </c>
      <c r="E2148" s="35" t="s">
        <v>369</v>
      </c>
      <c r="F2148" s="45">
        <v>5</v>
      </c>
      <c r="G2148" s="45">
        <v>0</v>
      </c>
      <c r="H2148" s="45">
        <v>0.41</v>
      </c>
      <c r="I2148" s="45">
        <v>47.4</v>
      </c>
      <c r="J2148" s="45">
        <v>-38.9</v>
      </c>
    </row>
    <row r="2149" spans="4:10">
      <c r="D2149" s="28">
        <v>41729</v>
      </c>
      <c r="E2149" s="35" t="s">
        <v>370</v>
      </c>
      <c r="F2149" s="45">
        <v>6.4</v>
      </c>
      <c r="G2149" s="45">
        <v>0</v>
      </c>
      <c r="H2149" s="45">
        <v>0.53</v>
      </c>
      <c r="I2149" s="45">
        <v>52.8</v>
      </c>
      <c r="J2149" s="45">
        <v>-17</v>
      </c>
    </row>
    <row r="2150" spans="4:10">
      <c r="D2150" s="28">
        <v>41729</v>
      </c>
      <c r="E2150" s="35" t="s">
        <v>371</v>
      </c>
      <c r="F2150" s="45">
        <v>7.9</v>
      </c>
      <c r="G2150" s="45">
        <v>0</v>
      </c>
      <c r="H2150" s="45">
        <v>0.54</v>
      </c>
      <c r="I2150" s="45">
        <v>53.7</v>
      </c>
      <c r="J2150" s="45">
        <v>8</v>
      </c>
    </row>
    <row r="2151" spans="4:10">
      <c r="D2151" s="28">
        <v>41729</v>
      </c>
      <c r="E2151" s="35" t="s">
        <v>372</v>
      </c>
      <c r="F2151" s="45">
        <v>7.5</v>
      </c>
      <c r="G2151" s="45">
        <v>0.05</v>
      </c>
      <c r="H2151" s="45">
        <v>0.38</v>
      </c>
      <c r="I2151" s="45">
        <v>49.8</v>
      </c>
      <c r="J2151" s="45">
        <v>31.5</v>
      </c>
    </row>
    <row r="2152" spans="4:10">
      <c r="D2152" s="28">
        <v>41729</v>
      </c>
      <c r="E2152" s="35" t="s">
        <v>373</v>
      </c>
      <c r="F2152" s="45">
        <v>6.4</v>
      </c>
      <c r="G2152" s="45">
        <v>0.03</v>
      </c>
      <c r="H2152" s="45">
        <v>0.35</v>
      </c>
      <c r="I2152" s="45">
        <v>42.2</v>
      </c>
      <c r="J2152" s="45">
        <v>50.2</v>
      </c>
    </row>
    <row r="2153" spans="4:10">
      <c r="D2153" s="28">
        <v>41729</v>
      </c>
      <c r="E2153" s="35" t="s">
        <v>374</v>
      </c>
      <c r="F2153" s="45">
        <v>5.9</v>
      </c>
      <c r="G2153" s="45">
        <v>0.02</v>
      </c>
      <c r="H2153" s="45">
        <v>0.28999999999999998</v>
      </c>
      <c r="I2153" s="45">
        <v>32.6</v>
      </c>
      <c r="J2153" s="45">
        <v>64.599999999999994</v>
      </c>
    </row>
    <row r="2154" spans="4:10">
      <c r="D2154" s="28">
        <v>41729</v>
      </c>
      <c r="E2154" s="35" t="s">
        <v>375</v>
      </c>
      <c r="F2154" s="45">
        <v>5.4</v>
      </c>
      <c r="G2154" s="45">
        <v>0</v>
      </c>
      <c r="H2154" s="45">
        <v>0.15</v>
      </c>
      <c r="I2154" s="45">
        <v>21.8</v>
      </c>
      <c r="J2154" s="45">
        <v>76.3</v>
      </c>
    </row>
    <row r="2155" spans="4:10">
      <c r="D2155" s="28">
        <v>41729</v>
      </c>
      <c r="E2155" s="35" t="s">
        <v>376</v>
      </c>
      <c r="F2155" s="45">
        <v>4.5</v>
      </c>
      <c r="G2155" s="45">
        <v>0.03</v>
      </c>
      <c r="H2155" s="45">
        <v>0.08</v>
      </c>
      <c r="I2155" s="45">
        <v>10.4</v>
      </c>
      <c r="J2155" s="45">
        <v>86.5</v>
      </c>
    </row>
    <row r="2156" spans="4:10">
      <c r="D2156" s="28">
        <v>41729</v>
      </c>
      <c r="E2156" s="35" t="s">
        <v>377</v>
      </c>
      <c r="F2156" s="45">
        <v>4.0999999999999996</v>
      </c>
      <c r="G2156" s="45">
        <v>0</v>
      </c>
      <c r="H2156" s="45">
        <v>0.01</v>
      </c>
      <c r="I2156" s="45">
        <v>0</v>
      </c>
      <c r="J2156" s="45">
        <v>0</v>
      </c>
    </row>
    <row r="2157" spans="4:10">
      <c r="D2157" s="28">
        <v>41729</v>
      </c>
      <c r="E2157" s="35" t="s">
        <v>378</v>
      </c>
      <c r="F2157" s="45">
        <v>4.9000000000000004</v>
      </c>
      <c r="G2157" s="45">
        <v>0</v>
      </c>
      <c r="H2157" s="45">
        <v>0</v>
      </c>
      <c r="I2157" s="45">
        <v>0</v>
      </c>
      <c r="J2157" s="45">
        <v>0</v>
      </c>
    </row>
    <row r="2158" spans="4:10">
      <c r="D2158" s="28">
        <v>41729</v>
      </c>
      <c r="E2158" s="35" t="s">
        <v>379</v>
      </c>
      <c r="F2158" s="45">
        <v>4.7</v>
      </c>
      <c r="G2158" s="45">
        <v>0</v>
      </c>
      <c r="H2158" s="45">
        <v>0</v>
      </c>
      <c r="I2158" s="45">
        <v>0</v>
      </c>
      <c r="J2158" s="45">
        <v>0</v>
      </c>
    </row>
    <row r="2159" spans="4:10">
      <c r="D2159" s="28">
        <v>41729</v>
      </c>
      <c r="E2159" s="35" t="s">
        <v>380</v>
      </c>
      <c r="F2159" s="45">
        <v>4.5999999999999996</v>
      </c>
      <c r="G2159" s="45">
        <v>0</v>
      </c>
      <c r="H2159" s="45">
        <v>0</v>
      </c>
      <c r="I2159" s="45">
        <v>0</v>
      </c>
      <c r="J2159" s="45">
        <v>0</v>
      </c>
    </row>
    <row r="2160" spans="4:10">
      <c r="D2160" s="28">
        <v>41729</v>
      </c>
      <c r="E2160" s="35" t="s">
        <v>381</v>
      </c>
      <c r="F2160" s="45">
        <v>4.2</v>
      </c>
      <c r="G2160" s="45">
        <v>0</v>
      </c>
      <c r="H2160" s="45">
        <v>0</v>
      </c>
      <c r="I2160" s="45">
        <v>0</v>
      </c>
      <c r="J2160" s="45">
        <v>0</v>
      </c>
    </row>
    <row r="2161" spans="4:10">
      <c r="D2161" s="28">
        <v>41729</v>
      </c>
      <c r="E2161" s="35" t="s">
        <v>382</v>
      </c>
      <c r="F2161" s="45">
        <v>4.0999999999999996</v>
      </c>
      <c r="G2161" s="45">
        <v>0</v>
      </c>
      <c r="H2161" s="45">
        <v>0</v>
      </c>
      <c r="I2161" s="45">
        <v>0</v>
      </c>
      <c r="J2161" s="45">
        <v>0</v>
      </c>
    </row>
    <row r="2162" spans="4:10">
      <c r="D2162" s="28">
        <v>41729</v>
      </c>
      <c r="E2162" s="35" t="s">
        <v>383</v>
      </c>
      <c r="F2162" s="45">
        <v>4.0999999999999996</v>
      </c>
      <c r="G2162" s="45">
        <v>0</v>
      </c>
      <c r="H2162" s="45">
        <v>0</v>
      </c>
      <c r="I2162" s="45">
        <v>0</v>
      </c>
      <c r="J2162" s="45">
        <v>0</v>
      </c>
    </row>
    <row r="2163" spans="4:10">
      <c r="D2163" s="28">
        <v>41730</v>
      </c>
      <c r="E2163" s="35" t="s">
        <v>360</v>
      </c>
      <c r="F2163" s="45">
        <v>3.8</v>
      </c>
      <c r="G2163" s="45">
        <v>0</v>
      </c>
      <c r="H2163" s="45">
        <v>0</v>
      </c>
      <c r="I2163" s="45">
        <v>0</v>
      </c>
      <c r="J2163" s="45">
        <v>0</v>
      </c>
    </row>
    <row r="2164" spans="4:10">
      <c r="D2164" s="28">
        <v>41730</v>
      </c>
      <c r="E2164" s="35" t="s">
        <v>361</v>
      </c>
      <c r="F2164" s="45">
        <v>2.8</v>
      </c>
      <c r="G2164" s="45">
        <v>0</v>
      </c>
      <c r="H2164" s="45">
        <v>0</v>
      </c>
      <c r="I2164" s="45">
        <v>0</v>
      </c>
      <c r="J2164" s="45">
        <v>0</v>
      </c>
    </row>
    <row r="2165" spans="4:10">
      <c r="D2165" s="28">
        <v>41730</v>
      </c>
      <c r="E2165" s="35" t="s">
        <v>362</v>
      </c>
      <c r="F2165" s="45">
        <v>1.4</v>
      </c>
      <c r="G2165" s="45">
        <v>0</v>
      </c>
      <c r="H2165" s="45">
        <v>0</v>
      </c>
      <c r="I2165" s="45">
        <v>0</v>
      </c>
      <c r="J2165" s="45">
        <v>0</v>
      </c>
    </row>
    <row r="2166" spans="4:10">
      <c r="D2166" s="28">
        <v>41730</v>
      </c>
      <c r="E2166" s="35" t="s">
        <v>363</v>
      </c>
      <c r="F2166" s="45">
        <v>0.6</v>
      </c>
      <c r="G2166" s="45">
        <v>0</v>
      </c>
      <c r="H2166" s="45">
        <v>0</v>
      </c>
      <c r="I2166" s="45">
        <v>0</v>
      </c>
      <c r="J2166" s="45">
        <v>0</v>
      </c>
    </row>
    <row r="2167" spans="4:10">
      <c r="D2167" s="28">
        <v>41730</v>
      </c>
      <c r="E2167" s="35" t="s">
        <v>364</v>
      </c>
      <c r="F2167" s="45">
        <v>0.4</v>
      </c>
      <c r="G2167" s="45">
        <v>0</v>
      </c>
      <c r="H2167" s="45">
        <v>0</v>
      </c>
      <c r="I2167" s="45">
        <v>0</v>
      </c>
      <c r="J2167" s="45">
        <v>0</v>
      </c>
    </row>
    <row r="2168" spans="4:10">
      <c r="D2168" s="28">
        <v>41730</v>
      </c>
      <c r="E2168" s="35" t="s">
        <v>365</v>
      </c>
      <c r="F2168" s="45">
        <v>0.9</v>
      </c>
      <c r="G2168" s="45">
        <v>0.08</v>
      </c>
      <c r="H2168" s="45">
        <v>0.08</v>
      </c>
      <c r="I2168" s="45">
        <v>6.6</v>
      </c>
      <c r="J2168" s="45">
        <v>-90.3</v>
      </c>
    </row>
    <row r="2169" spans="4:10">
      <c r="D2169" s="28">
        <v>41730</v>
      </c>
      <c r="E2169" s="35" t="s">
        <v>366</v>
      </c>
      <c r="F2169" s="45">
        <v>1.8</v>
      </c>
      <c r="G2169" s="45">
        <v>0.09</v>
      </c>
      <c r="H2169" s="45">
        <v>0.25</v>
      </c>
      <c r="I2169" s="45">
        <v>18</v>
      </c>
      <c r="J2169" s="45">
        <v>-80.400000000000006</v>
      </c>
    </row>
    <row r="2170" spans="4:10">
      <c r="D2170" s="28">
        <v>41730</v>
      </c>
      <c r="E2170" s="35" t="s">
        <v>367</v>
      </c>
      <c r="F2170" s="45">
        <v>2.6</v>
      </c>
      <c r="G2170" s="45">
        <v>0.1</v>
      </c>
      <c r="H2170" s="45">
        <v>0.42</v>
      </c>
      <c r="I2170" s="45">
        <v>29</v>
      </c>
      <c r="J2170" s="45">
        <v>-69.400000000000006</v>
      </c>
    </row>
    <row r="2171" spans="4:10">
      <c r="D2171" s="28">
        <v>41730</v>
      </c>
      <c r="E2171" s="35" t="s">
        <v>368</v>
      </c>
      <c r="F2171" s="45">
        <v>3.6</v>
      </c>
      <c r="G2171" s="45">
        <v>0.05</v>
      </c>
      <c r="H2171" s="45">
        <v>0.45</v>
      </c>
      <c r="I2171" s="45">
        <v>39.200000000000003</v>
      </c>
      <c r="J2171" s="45">
        <v>-56.1</v>
      </c>
    </row>
    <row r="2172" spans="4:10">
      <c r="D2172" s="28">
        <v>41730</v>
      </c>
      <c r="E2172" s="35" t="s">
        <v>369</v>
      </c>
      <c r="F2172" s="45">
        <v>5</v>
      </c>
      <c r="G2172" s="45">
        <v>7.0000000000000007E-2</v>
      </c>
      <c r="H2172" s="45">
        <v>0.73</v>
      </c>
      <c r="I2172" s="45">
        <v>47.7</v>
      </c>
      <c r="J2172" s="45">
        <v>-39.1</v>
      </c>
    </row>
    <row r="2173" spans="4:10">
      <c r="D2173" s="28">
        <v>41730</v>
      </c>
      <c r="E2173" s="35" t="s">
        <v>370</v>
      </c>
      <c r="F2173" s="45">
        <v>8.1999999999999993</v>
      </c>
      <c r="G2173" s="45">
        <v>0.15</v>
      </c>
      <c r="H2173" s="45">
        <v>0.94</v>
      </c>
      <c r="I2173" s="45">
        <v>53.2</v>
      </c>
      <c r="J2173" s="45">
        <v>-17.100000000000001</v>
      </c>
    </row>
    <row r="2174" spans="4:10">
      <c r="D2174" s="28">
        <v>41730</v>
      </c>
      <c r="E2174" s="35" t="s">
        <v>371</v>
      </c>
      <c r="F2174" s="45">
        <v>6.1</v>
      </c>
      <c r="G2174" s="45">
        <v>0.25</v>
      </c>
      <c r="H2174" s="45">
        <v>1.07</v>
      </c>
      <c r="I2174" s="45">
        <v>54.1</v>
      </c>
      <c r="J2174" s="45">
        <v>8.1999999999999993</v>
      </c>
    </row>
    <row r="2175" spans="4:10">
      <c r="D2175" s="28">
        <v>41730</v>
      </c>
      <c r="E2175" s="35" t="s">
        <v>372</v>
      </c>
      <c r="F2175" s="45">
        <v>7.7</v>
      </c>
      <c r="G2175" s="45">
        <v>0.37</v>
      </c>
      <c r="H2175" s="45">
        <v>1.0900000000000001</v>
      </c>
      <c r="I2175" s="45">
        <v>50.1</v>
      </c>
      <c r="J2175" s="45">
        <v>31.8</v>
      </c>
    </row>
    <row r="2176" spans="4:10">
      <c r="D2176" s="28">
        <v>41730</v>
      </c>
      <c r="E2176" s="35" t="s">
        <v>373</v>
      </c>
      <c r="F2176" s="45">
        <v>7.5</v>
      </c>
      <c r="G2176" s="45">
        <v>0.53</v>
      </c>
      <c r="H2176" s="45">
        <v>0.97</v>
      </c>
      <c r="I2176" s="45">
        <v>42.5</v>
      </c>
      <c r="J2176" s="45">
        <v>50.6</v>
      </c>
    </row>
    <row r="2177" spans="4:10">
      <c r="D2177" s="28">
        <v>41730</v>
      </c>
      <c r="E2177" s="35" t="s">
        <v>374</v>
      </c>
      <c r="F2177" s="45">
        <v>7.2</v>
      </c>
      <c r="G2177" s="45">
        <v>0.26</v>
      </c>
      <c r="H2177" s="45">
        <v>0.66</v>
      </c>
      <c r="I2177" s="45">
        <v>32.799999999999997</v>
      </c>
      <c r="J2177" s="45">
        <v>65</v>
      </c>
    </row>
    <row r="2178" spans="4:10">
      <c r="D2178" s="28">
        <v>41730</v>
      </c>
      <c r="E2178" s="35" t="s">
        <v>375</v>
      </c>
      <c r="F2178" s="45">
        <v>4.9000000000000004</v>
      </c>
      <c r="G2178" s="45">
        <v>0.06</v>
      </c>
      <c r="H2178" s="45">
        <v>0.26</v>
      </c>
      <c r="I2178" s="45">
        <v>22</v>
      </c>
      <c r="J2178" s="45">
        <v>76.7</v>
      </c>
    </row>
    <row r="2179" spans="4:10">
      <c r="D2179" s="28">
        <v>41730</v>
      </c>
      <c r="E2179" s="35" t="s">
        <v>376</v>
      </c>
      <c r="F2179" s="45">
        <v>2.9</v>
      </c>
      <c r="G2179" s="45">
        <v>0.02</v>
      </c>
      <c r="H2179" s="45">
        <v>0.08</v>
      </c>
      <c r="I2179" s="45">
        <v>10.6</v>
      </c>
      <c r="J2179" s="45">
        <v>86.9</v>
      </c>
    </row>
    <row r="2180" spans="4:10">
      <c r="D2180" s="28">
        <v>41730</v>
      </c>
      <c r="E2180" s="35" t="s">
        <v>377</v>
      </c>
      <c r="F2180" s="45">
        <v>2.2999999999999998</v>
      </c>
      <c r="G2180" s="45">
        <v>0</v>
      </c>
      <c r="H2180" s="45">
        <v>0.01</v>
      </c>
      <c r="I2180" s="45">
        <v>0</v>
      </c>
      <c r="J2180" s="45">
        <v>0</v>
      </c>
    </row>
    <row r="2181" spans="4:10">
      <c r="D2181" s="28">
        <v>41730</v>
      </c>
      <c r="E2181" s="35" t="s">
        <v>378</v>
      </c>
      <c r="F2181" s="45">
        <v>2.1</v>
      </c>
      <c r="G2181" s="45">
        <v>0</v>
      </c>
      <c r="H2181" s="45">
        <v>0</v>
      </c>
      <c r="I2181" s="45">
        <v>0</v>
      </c>
      <c r="J2181" s="45">
        <v>0</v>
      </c>
    </row>
    <row r="2182" spans="4:10">
      <c r="D2182" s="28">
        <v>41730</v>
      </c>
      <c r="E2182" s="35" t="s">
        <v>379</v>
      </c>
      <c r="F2182" s="45">
        <v>1.6</v>
      </c>
      <c r="G2182" s="45">
        <v>0</v>
      </c>
      <c r="H2182" s="45">
        <v>0</v>
      </c>
      <c r="I2182" s="45">
        <v>0</v>
      </c>
      <c r="J2182" s="45">
        <v>0</v>
      </c>
    </row>
    <row r="2183" spans="4:10">
      <c r="D2183" s="28">
        <v>41730</v>
      </c>
      <c r="E2183" s="35" t="s">
        <v>380</v>
      </c>
      <c r="F2183" s="45">
        <v>1.5</v>
      </c>
      <c r="G2183" s="45">
        <v>0</v>
      </c>
      <c r="H2183" s="45">
        <v>0</v>
      </c>
      <c r="I2183" s="45">
        <v>0</v>
      </c>
      <c r="J2183" s="45">
        <v>0</v>
      </c>
    </row>
    <row r="2184" spans="4:10">
      <c r="D2184" s="28">
        <v>41730</v>
      </c>
      <c r="E2184" s="35" t="s">
        <v>381</v>
      </c>
      <c r="F2184" s="45">
        <v>1.4</v>
      </c>
      <c r="G2184" s="45">
        <v>0</v>
      </c>
      <c r="H2184" s="45">
        <v>0</v>
      </c>
      <c r="I2184" s="45">
        <v>0</v>
      </c>
      <c r="J2184" s="45">
        <v>0</v>
      </c>
    </row>
    <row r="2185" spans="4:10">
      <c r="D2185" s="28">
        <v>41730</v>
      </c>
      <c r="E2185" s="35" t="s">
        <v>382</v>
      </c>
      <c r="F2185" s="45">
        <v>0.3</v>
      </c>
      <c r="G2185" s="45">
        <v>0</v>
      </c>
      <c r="H2185" s="45">
        <v>0</v>
      </c>
      <c r="I2185" s="45">
        <v>0</v>
      </c>
      <c r="J2185" s="45">
        <v>0</v>
      </c>
    </row>
    <row r="2186" spans="4:10">
      <c r="D2186" s="28">
        <v>41730</v>
      </c>
      <c r="E2186" s="35" t="s">
        <v>383</v>
      </c>
      <c r="F2186" s="45">
        <v>0.9</v>
      </c>
      <c r="G2186" s="45">
        <v>0</v>
      </c>
      <c r="H2186" s="45">
        <v>0</v>
      </c>
      <c r="I2186" s="45">
        <v>0</v>
      </c>
      <c r="J2186" s="45">
        <v>0</v>
      </c>
    </row>
    <row r="2187" spans="4:10">
      <c r="D2187" s="28">
        <v>41731</v>
      </c>
      <c r="E2187" s="35" t="s">
        <v>360</v>
      </c>
      <c r="F2187" s="45">
        <v>-0.2</v>
      </c>
      <c r="G2187" s="45">
        <v>0</v>
      </c>
      <c r="H2187" s="45">
        <v>0</v>
      </c>
      <c r="I2187" s="45">
        <v>0</v>
      </c>
      <c r="J2187" s="45">
        <v>0</v>
      </c>
    </row>
    <row r="2188" spans="4:10">
      <c r="D2188" s="28">
        <v>41731</v>
      </c>
      <c r="E2188" s="35" t="s">
        <v>361</v>
      </c>
      <c r="F2188" s="45">
        <v>0</v>
      </c>
      <c r="G2188" s="45">
        <v>0</v>
      </c>
      <c r="H2188" s="45">
        <v>0</v>
      </c>
      <c r="I2188" s="45">
        <v>0</v>
      </c>
      <c r="J2188" s="45">
        <v>0</v>
      </c>
    </row>
    <row r="2189" spans="4:10">
      <c r="D2189" s="28">
        <v>41731</v>
      </c>
      <c r="E2189" s="35" t="s">
        <v>362</v>
      </c>
      <c r="F2189" s="45">
        <v>-0.9</v>
      </c>
      <c r="G2189" s="45">
        <v>0</v>
      </c>
      <c r="H2189" s="45">
        <v>0</v>
      </c>
      <c r="I2189" s="45">
        <v>0</v>
      </c>
      <c r="J2189" s="45">
        <v>0</v>
      </c>
    </row>
    <row r="2190" spans="4:10">
      <c r="D2190" s="28">
        <v>41731</v>
      </c>
      <c r="E2190" s="35" t="s">
        <v>363</v>
      </c>
      <c r="F2190" s="45">
        <v>-0.8</v>
      </c>
      <c r="G2190" s="45">
        <v>0</v>
      </c>
      <c r="H2190" s="45">
        <v>0</v>
      </c>
      <c r="I2190" s="45">
        <v>0</v>
      </c>
      <c r="J2190" s="45">
        <v>0</v>
      </c>
    </row>
    <row r="2191" spans="4:10">
      <c r="D2191" s="28">
        <v>41731</v>
      </c>
      <c r="E2191" s="35" t="s">
        <v>364</v>
      </c>
      <c r="F2191" s="45">
        <v>-0.5</v>
      </c>
      <c r="G2191" s="45">
        <v>0</v>
      </c>
      <c r="H2191" s="45">
        <v>0</v>
      </c>
      <c r="I2191" s="45">
        <v>0</v>
      </c>
      <c r="J2191" s="45">
        <v>0</v>
      </c>
    </row>
    <row r="2192" spans="4:10">
      <c r="D2192" s="28">
        <v>41731</v>
      </c>
      <c r="E2192" s="35" t="s">
        <v>365</v>
      </c>
      <c r="F2192" s="45">
        <v>0</v>
      </c>
      <c r="G2192" s="45">
        <v>0.12</v>
      </c>
      <c r="H2192" s="45">
        <v>0.1</v>
      </c>
      <c r="I2192" s="45">
        <v>6.9</v>
      </c>
      <c r="J2192" s="45">
        <v>-90.5</v>
      </c>
    </row>
    <row r="2193" spans="4:10">
      <c r="D2193" s="28">
        <v>41731</v>
      </c>
      <c r="E2193" s="35" t="s">
        <v>366</v>
      </c>
      <c r="F2193" s="45">
        <v>0.6</v>
      </c>
      <c r="G2193" s="45">
        <v>0.11</v>
      </c>
      <c r="H2193" s="45">
        <v>0.28000000000000003</v>
      </c>
      <c r="I2193" s="45">
        <v>18.3</v>
      </c>
      <c r="J2193" s="45">
        <v>-80.7</v>
      </c>
    </row>
    <row r="2194" spans="4:10">
      <c r="D2194" s="28">
        <v>41731</v>
      </c>
      <c r="E2194" s="35" t="s">
        <v>367</v>
      </c>
      <c r="F2194" s="45">
        <v>1.4</v>
      </c>
      <c r="G2194" s="45">
        <v>0.46</v>
      </c>
      <c r="H2194" s="45">
        <v>0.65</v>
      </c>
      <c r="I2194" s="45">
        <v>29.4</v>
      </c>
      <c r="J2194" s="45">
        <v>-69.7</v>
      </c>
    </row>
    <row r="2195" spans="4:10">
      <c r="D2195" s="28">
        <v>41731</v>
      </c>
      <c r="E2195" s="35" t="s">
        <v>368</v>
      </c>
      <c r="F2195" s="45">
        <v>1.6</v>
      </c>
      <c r="G2195" s="45">
        <v>7.0000000000000007E-2</v>
      </c>
      <c r="H2195" s="45">
        <v>0.56999999999999995</v>
      </c>
      <c r="I2195" s="45">
        <v>39.6</v>
      </c>
      <c r="J2195" s="45">
        <v>-56.4</v>
      </c>
    </row>
    <row r="2196" spans="4:10">
      <c r="D2196" s="28">
        <v>41731</v>
      </c>
      <c r="E2196" s="35" t="s">
        <v>369</v>
      </c>
      <c r="F2196" s="45">
        <v>1</v>
      </c>
      <c r="G2196" s="45">
        <v>0.06</v>
      </c>
      <c r="H2196" s="45">
        <v>0.71</v>
      </c>
      <c r="I2196" s="45">
        <v>48.1</v>
      </c>
      <c r="J2196" s="45">
        <v>-39.299999999999997</v>
      </c>
    </row>
    <row r="2197" spans="4:10">
      <c r="D2197" s="28">
        <v>41731</v>
      </c>
      <c r="E2197" s="35" t="s">
        <v>370</v>
      </c>
      <c r="F2197" s="45">
        <v>0.6</v>
      </c>
      <c r="G2197" s="45">
        <v>0.06</v>
      </c>
      <c r="H2197" s="45">
        <v>0.68</v>
      </c>
      <c r="I2197" s="45">
        <v>53.6</v>
      </c>
      <c r="J2197" s="45">
        <v>-17.100000000000001</v>
      </c>
    </row>
    <row r="2198" spans="4:10">
      <c r="D2198" s="28">
        <v>41731</v>
      </c>
      <c r="E2198" s="35" t="s">
        <v>371</v>
      </c>
      <c r="F2198" s="45">
        <v>1.1000000000000001</v>
      </c>
      <c r="G2198" s="45">
        <v>0.04</v>
      </c>
      <c r="H2198" s="45">
        <v>0.71</v>
      </c>
      <c r="I2198" s="45">
        <v>54.4</v>
      </c>
      <c r="J2198" s="45">
        <v>8.4</v>
      </c>
    </row>
    <row r="2199" spans="4:10">
      <c r="D2199" s="28">
        <v>41731</v>
      </c>
      <c r="E2199" s="35" t="s">
        <v>372</v>
      </c>
      <c r="F2199" s="45">
        <v>2.2000000000000002</v>
      </c>
      <c r="G2199" s="45">
        <v>7.0000000000000007E-2</v>
      </c>
      <c r="H2199" s="45">
        <v>0.74</v>
      </c>
      <c r="I2199" s="45">
        <v>50.4</v>
      </c>
      <c r="J2199" s="45">
        <v>32.200000000000003</v>
      </c>
    </row>
    <row r="2200" spans="4:10">
      <c r="D2200" s="28">
        <v>41731</v>
      </c>
      <c r="E2200" s="35" t="s">
        <v>373</v>
      </c>
      <c r="F2200" s="45">
        <v>2.8</v>
      </c>
      <c r="G2200" s="45">
        <v>0.06</v>
      </c>
      <c r="H2200" s="45">
        <v>0.63</v>
      </c>
      <c r="I2200" s="45">
        <v>42.8</v>
      </c>
      <c r="J2200" s="45">
        <v>51</v>
      </c>
    </row>
    <row r="2201" spans="4:10">
      <c r="D2201" s="28">
        <v>41731</v>
      </c>
      <c r="E2201" s="35" t="s">
        <v>374</v>
      </c>
      <c r="F2201" s="45">
        <v>2.8</v>
      </c>
      <c r="G2201" s="45">
        <v>0.09</v>
      </c>
      <c r="H2201" s="45">
        <v>0.46</v>
      </c>
      <c r="I2201" s="45">
        <v>33</v>
      </c>
      <c r="J2201" s="45">
        <v>65.400000000000006</v>
      </c>
    </row>
    <row r="2202" spans="4:10">
      <c r="D2202" s="28">
        <v>41731</v>
      </c>
      <c r="E2202" s="35" t="s">
        <v>375</v>
      </c>
      <c r="F2202" s="45">
        <v>3.1</v>
      </c>
      <c r="G2202" s="45">
        <v>7.0000000000000007E-2</v>
      </c>
      <c r="H2202" s="45">
        <v>0.3</v>
      </c>
      <c r="I2202" s="45">
        <v>22.2</v>
      </c>
      <c r="J2202" s="45">
        <v>77</v>
      </c>
    </row>
    <row r="2203" spans="4:10">
      <c r="D2203" s="28">
        <v>41731</v>
      </c>
      <c r="E2203" s="35" t="s">
        <v>376</v>
      </c>
      <c r="F2203" s="45">
        <v>2.4</v>
      </c>
      <c r="G2203" s="45">
        <v>0.08</v>
      </c>
      <c r="H2203" s="45">
        <v>0.13</v>
      </c>
      <c r="I2203" s="45">
        <v>10.8</v>
      </c>
      <c r="J2203" s="45">
        <v>87.2</v>
      </c>
    </row>
    <row r="2204" spans="4:10">
      <c r="D2204" s="28">
        <v>41731</v>
      </c>
      <c r="E2204" s="35" t="s">
        <v>377</v>
      </c>
      <c r="F2204" s="45">
        <v>0.5</v>
      </c>
      <c r="G2204" s="45">
        <v>0</v>
      </c>
      <c r="H2204" s="45">
        <v>0.01</v>
      </c>
      <c r="I2204" s="45">
        <v>0</v>
      </c>
      <c r="J2204" s="45">
        <v>0</v>
      </c>
    </row>
    <row r="2205" spans="4:10">
      <c r="D2205" s="28">
        <v>41731</v>
      </c>
      <c r="E2205" s="35" t="s">
        <v>378</v>
      </c>
      <c r="F2205" s="45">
        <v>-0.1</v>
      </c>
      <c r="G2205" s="45">
        <v>0</v>
      </c>
      <c r="H2205" s="45">
        <v>0</v>
      </c>
      <c r="I2205" s="45">
        <v>0</v>
      </c>
      <c r="J2205" s="45">
        <v>0</v>
      </c>
    </row>
    <row r="2206" spans="4:10">
      <c r="D2206" s="28">
        <v>41731</v>
      </c>
      <c r="E2206" s="35" t="s">
        <v>379</v>
      </c>
      <c r="F2206" s="45">
        <v>-0.8</v>
      </c>
      <c r="G2206" s="45">
        <v>0</v>
      </c>
      <c r="H2206" s="45">
        <v>0</v>
      </c>
      <c r="I2206" s="45">
        <v>0</v>
      </c>
      <c r="J2206" s="45">
        <v>0</v>
      </c>
    </row>
    <row r="2207" spans="4:10">
      <c r="D2207" s="28">
        <v>41731</v>
      </c>
      <c r="E2207" s="35" t="s">
        <v>380</v>
      </c>
      <c r="F2207" s="45">
        <v>-1.8</v>
      </c>
      <c r="G2207" s="45">
        <v>0</v>
      </c>
      <c r="H2207" s="45">
        <v>0</v>
      </c>
      <c r="I2207" s="45">
        <v>0</v>
      </c>
      <c r="J2207" s="45">
        <v>0</v>
      </c>
    </row>
    <row r="2208" spans="4:10">
      <c r="D2208" s="28">
        <v>41731</v>
      </c>
      <c r="E2208" s="35" t="s">
        <v>381</v>
      </c>
      <c r="F2208" s="45">
        <v>-2.1</v>
      </c>
      <c r="G2208" s="45">
        <v>0</v>
      </c>
      <c r="H2208" s="45">
        <v>0</v>
      </c>
      <c r="I2208" s="45">
        <v>0</v>
      </c>
      <c r="J2208" s="45">
        <v>0</v>
      </c>
    </row>
    <row r="2209" spans="4:10">
      <c r="D2209" s="28">
        <v>41731</v>
      </c>
      <c r="E2209" s="35" t="s">
        <v>382</v>
      </c>
      <c r="F2209" s="45">
        <v>-3.1</v>
      </c>
      <c r="G2209" s="45">
        <v>0</v>
      </c>
      <c r="H2209" s="45">
        <v>0</v>
      </c>
      <c r="I2209" s="45">
        <v>0</v>
      </c>
      <c r="J2209" s="45">
        <v>0</v>
      </c>
    </row>
    <row r="2210" spans="4:10">
      <c r="D2210" s="28">
        <v>41731</v>
      </c>
      <c r="E2210" s="35" t="s">
        <v>383</v>
      </c>
      <c r="F2210" s="45">
        <v>-3.1</v>
      </c>
      <c r="G2210" s="45">
        <v>0</v>
      </c>
      <c r="H2210" s="45">
        <v>0</v>
      </c>
      <c r="I2210" s="45">
        <v>0</v>
      </c>
      <c r="J2210" s="45">
        <v>0</v>
      </c>
    </row>
    <row r="2211" spans="4:10">
      <c r="D2211" s="28">
        <v>41732</v>
      </c>
      <c r="E2211" s="35" t="s">
        <v>360</v>
      </c>
      <c r="F2211" s="45">
        <v>-2.8</v>
      </c>
      <c r="G2211" s="45">
        <v>0</v>
      </c>
      <c r="H2211" s="45">
        <v>0</v>
      </c>
      <c r="I2211" s="45">
        <v>0</v>
      </c>
      <c r="J2211" s="45">
        <v>0</v>
      </c>
    </row>
    <row r="2212" spans="4:10">
      <c r="D2212" s="28">
        <v>41732</v>
      </c>
      <c r="E2212" s="35" t="s">
        <v>361</v>
      </c>
      <c r="F2212" s="45">
        <v>-2.5</v>
      </c>
      <c r="G2212" s="45">
        <v>0</v>
      </c>
      <c r="H2212" s="45">
        <v>0</v>
      </c>
      <c r="I2212" s="45">
        <v>0</v>
      </c>
      <c r="J2212" s="45">
        <v>0</v>
      </c>
    </row>
    <row r="2213" spans="4:10">
      <c r="D2213" s="28">
        <v>41732</v>
      </c>
      <c r="E2213" s="35" t="s">
        <v>362</v>
      </c>
      <c r="F2213" s="45">
        <v>-2.7</v>
      </c>
      <c r="G2213" s="45">
        <v>0</v>
      </c>
      <c r="H2213" s="45">
        <v>0</v>
      </c>
      <c r="I2213" s="45">
        <v>0</v>
      </c>
      <c r="J2213" s="45">
        <v>0</v>
      </c>
    </row>
    <row r="2214" spans="4:10">
      <c r="D2214" s="28">
        <v>41732</v>
      </c>
      <c r="E2214" s="35" t="s">
        <v>363</v>
      </c>
      <c r="F2214" s="45">
        <v>-2.5</v>
      </c>
      <c r="G2214" s="45">
        <v>0</v>
      </c>
      <c r="H2214" s="45">
        <v>0</v>
      </c>
      <c r="I2214" s="45">
        <v>0</v>
      </c>
      <c r="J2214" s="45">
        <v>0</v>
      </c>
    </row>
    <row r="2215" spans="4:10">
      <c r="D2215" s="28">
        <v>41732</v>
      </c>
      <c r="E2215" s="35" t="s">
        <v>364</v>
      </c>
      <c r="F2215" s="45">
        <v>-2.1</v>
      </c>
      <c r="G2215" s="45">
        <v>0</v>
      </c>
      <c r="H2215" s="45">
        <v>0</v>
      </c>
      <c r="I2215" s="45">
        <v>0</v>
      </c>
      <c r="J2215" s="45">
        <v>0</v>
      </c>
    </row>
    <row r="2216" spans="4:10">
      <c r="D2216" s="28">
        <v>41732</v>
      </c>
      <c r="E2216" s="35" t="s">
        <v>365</v>
      </c>
      <c r="F2216" s="45">
        <v>-2</v>
      </c>
      <c r="G2216" s="45">
        <v>0.14000000000000001</v>
      </c>
      <c r="H2216" s="45">
        <v>0.1</v>
      </c>
      <c r="I2216" s="45">
        <v>7.2</v>
      </c>
      <c r="J2216" s="45">
        <v>-90.8</v>
      </c>
    </row>
    <row r="2217" spans="4:10">
      <c r="D2217" s="28">
        <v>41732</v>
      </c>
      <c r="E2217" s="35" t="s">
        <v>366</v>
      </c>
      <c r="F2217" s="45">
        <v>-0.7</v>
      </c>
      <c r="G2217" s="45">
        <v>0.13</v>
      </c>
      <c r="H2217" s="45">
        <v>0.28999999999999998</v>
      </c>
      <c r="I2217" s="45">
        <v>18.600000000000001</v>
      </c>
      <c r="J2217" s="45">
        <v>-80.900000000000006</v>
      </c>
    </row>
    <row r="2218" spans="4:10">
      <c r="D2218" s="28">
        <v>41732</v>
      </c>
      <c r="E2218" s="35" t="s">
        <v>367</v>
      </c>
      <c r="F2218" s="45">
        <v>0.3</v>
      </c>
      <c r="G2218" s="45">
        <v>0.6</v>
      </c>
      <c r="H2218" s="45">
        <v>0.67</v>
      </c>
      <c r="I2218" s="45">
        <v>29.7</v>
      </c>
      <c r="J2218" s="45">
        <v>-69.900000000000006</v>
      </c>
    </row>
    <row r="2219" spans="4:10">
      <c r="D2219" s="28">
        <v>41732</v>
      </c>
      <c r="E2219" s="35" t="s">
        <v>368</v>
      </c>
      <c r="F2219" s="45">
        <v>1.5</v>
      </c>
      <c r="G2219" s="45">
        <v>1.42</v>
      </c>
      <c r="H2219" s="45">
        <v>0.85</v>
      </c>
      <c r="I2219" s="45">
        <v>39.9</v>
      </c>
      <c r="J2219" s="45">
        <v>-56.6</v>
      </c>
    </row>
    <row r="2220" spans="4:10">
      <c r="D2220" s="28">
        <v>41732</v>
      </c>
      <c r="E2220" s="35" t="s">
        <v>369</v>
      </c>
      <c r="F2220" s="45">
        <v>3.5</v>
      </c>
      <c r="G2220" s="45">
        <v>1.38</v>
      </c>
      <c r="H2220" s="45">
        <v>1.05</v>
      </c>
      <c r="I2220" s="45">
        <v>48.5</v>
      </c>
      <c r="J2220" s="45">
        <v>-39.4</v>
      </c>
    </row>
    <row r="2221" spans="4:10">
      <c r="D2221" s="28">
        <v>41732</v>
      </c>
      <c r="E2221" s="35" t="s">
        <v>370</v>
      </c>
      <c r="F2221" s="45">
        <v>2.6</v>
      </c>
      <c r="G2221" s="45">
        <v>0.43</v>
      </c>
      <c r="H2221" s="45">
        <v>1.2</v>
      </c>
      <c r="I2221" s="45">
        <v>54</v>
      </c>
      <c r="J2221" s="45">
        <v>-17.100000000000001</v>
      </c>
    </row>
    <row r="2222" spans="4:10">
      <c r="D2222" s="28">
        <v>41732</v>
      </c>
      <c r="E2222" s="35" t="s">
        <v>371</v>
      </c>
      <c r="F2222" s="45">
        <v>4.2</v>
      </c>
      <c r="G2222" s="45">
        <v>0.59</v>
      </c>
      <c r="H2222" s="45">
        <v>1.26</v>
      </c>
      <c r="I2222" s="45">
        <v>54.8</v>
      </c>
      <c r="J2222" s="45">
        <v>8.6</v>
      </c>
    </row>
    <row r="2223" spans="4:10">
      <c r="D2223" s="28">
        <v>41732</v>
      </c>
      <c r="E2223" s="35" t="s">
        <v>372</v>
      </c>
      <c r="F2223" s="45">
        <v>3.2</v>
      </c>
      <c r="G2223" s="45">
        <v>0.11</v>
      </c>
      <c r="H2223" s="45">
        <v>0.84</v>
      </c>
      <c r="I2223" s="45">
        <v>50.7</v>
      </c>
      <c r="J2223" s="45">
        <v>32.5</v>
      </c>
    </row>
    <row r="2224" spans="4:10">
      <c r="D2224" s="28">
        <v>41732</v>
      </c>
      <c r="E2224" s="35" t="s">
        <v>373</v>
      </c>
      <c r="F2224" s="45">
        <v>1.4</v>
      </c>
      <c r="G2224" s="45">
        <v>0.2</v>
      </c>
      <c r="H2224" s="45">
        <v>0.81</v>
      </c>
      <c r="I2224" s="45">
        <v>43</v>
      </c>
      <c r="J2224" s="45">
        <v>51.4</v>
      </c>
    </row>
    <row r="2225" spans="4:10">
      <c r="D2225" s="28">
        <v>41732</v>
      </c>
      <c r="E2225" s="35" t="s">
        <v>374</v>
      </c>
      <c r="F2225" s="45">
        <v>3.2</v>
      </c>
      <c r="G2225" s="45">
        <v>0.12</v>
      </c>
      <c r="H2225" s="45">
        <v>0.54</v>
      </c>
      <c r="I2225" s="45">
        <v>33.299999999999997</v>
      </c>
      <c r="J2225" s="45">
        <v>65.8</v>
      </c>
    </row>
    <row r="2226" spans="4:10">
      <c r="D2226" s="28">
        <v>41732</v>
      </c>
      <c r="E2226" s="35" t="s">
        <v>375</v>
      </c>
      <c r="F2226" s="45">
        <v>3.2</v>
      </c>
      <c r="G2226" s="45">
        <v>0.13</v>
      </c>
      <c r="H2226" s="45">
        <v>0.35</v>
      </c>
      <c r="I2226" s="45">
        <v>22.4</v>
      </c>
      <c r="J2226" s="45">
        <v>77.400000000000006</v>
      </c>
    </row>
    <row r="2227" spans="4:10">
      <c r="D2227" s="28">
        <v>41732</v>
      </c>
      <c r="E2227" s="35" t="s">
        <v>376</v>
      </c>
      <c r="F2227" s="45">
        <v>3.1</v>
      </c>
      <c r="G2227" s="45">
        <v>0.14000000000000001</v>
      </c>
      <c r="H2227" s="45">
        <v>0.16</v>
      </c>
      <c r="I2227" s="45">
        <v>11</v>
      </c>
      <c r="J2227" s="45">
        <v>87.5</v>
      </c>
    </row>
    <row r="2228" spans="4:10">
      <c r="D2228" s="28">
        <v>41732</v>
      </c>
      <c r="E2228" s="35" t="s">
        <v>377</v>
      </c>
      <c r="F2228" s="45">
        <v>2.7</v>
      </c>
      <c r="G2228" s="45">
        <v>0.02</v>
      </c>
      <c r="H2228" s="45">
        <v>0.02</v>
      </c>
      <c r="I2228" s="45">
        <v>0</v>
      </c>
      <c r="J2228" s="45">
        <v>0</v>
      </c>
    </row>
    <row r="2229" spans="4:10">
      <c r="D2229" s="28">
        <v>41732</v>
      </c>
      <c r="E2229" s="35" t="s">
        <v>378</v>
      </c>
      <c r="F2229" s="45">
        <v>2.1</v>
      </c>
      <c r="G2229" s="45">
        <v>0</v>
      </c>
      <c r="H2229" s="45">
        <v>0</v>
      </c>
      <c r="I2229" s="45">
        <v>0</v>
      </c>
      <c r="J2229" s="45">
        <v>0</v>
      </c>
    </row>
    <row r="2230" spans="4:10">
      <c r="D2230" s="28">
        <v>41732</v>
      </c>
      <c r="E2230" s="35" t="s">
        <v>379</v>
      </c>
      <c r="F2230" s="45">
        <v>1.9</v>
      </c>
      <c r="G2230" s="45">
        <v>0</v>
      </c>
      <c r="H2230" s="45">
        <v>0</v>
      </c>
      <c r="I2230" s="45">
        <v>0</v>
      </c>
      <c r="J2230" s="45">
        <v>0</v>
      </c>
    </row>
    <row r="2231" spans="4:10">
      <c r="D2231" s="28">
        <v>41732</v>
      </c>
      <c r="E2231" s="35" t="s">
        <v>380</v>
      </c>
      <c r="F2231" s="45">
        <v>2.2000000000000002</v>
      </c>
      <c r="G2231" s="45">
        <v>0</v>
      </c>
      <c r="H2231" s="45">
        <v>0</v>
      </c>
      <c r="I2231" s="45">
        <v>0</v>
      </c>
      <c r="J2231" s="45">
        <v>0</v>
      </c>
    </row>
    <row r="2232" spans="4:10">
      <c r="D2232" s="28">
        <v>41732</v>
      </c>
      <c r="E2232" s="35" t="s">
        <v>381</v>
      </c>
      <c r="F2232" s="45">
        <v>2.6</v>
      </c>
      <c r="G2232" s="45">
        <v>0</v>
      </c>
      <c r="H2232" s="45">
        <v>0</v>
      </c>
      <c r="I2232" s="45">
        <v>0</v>
      </c>
      <c r="J2232" s="45">
        <v>0</v>
      </c>
    </row>
    <row r="2233" spans="4:10">
      <c r="D2233" s="28">
        <v>41732</v>
      </c>
      <c r="E2233" s="35" t="s">
        <v>382</v>
      </c>
      <c r="F2233" s="45">
        <v>1.7</v>
      </c>
      <c r="G2233" s="45">
        <v>0</v>
      </c>
      <c r="H2233" s="45">
        <v>0</v>
      </c>
      <c r="I2233" s="45">
        <v>0</v>
      </c>
      <c r="J2233" s="45">
        <v>0</v>
      </c>
    </row>
    <row r="2234" spans="4:10">
      <c r="D2234" s="28">
        <v>41732</v>
      </c>
      <c r="E2234" s="35" t="s">
        <v>383</v>
      </c>
      <c r="F2234" s="45">
        <v>2.5</v>
      </c>
      <c r="G2234" s="45">
        <v>0</v>
      </c>
      <c r="H2234" s="45">
        <v>0</v>
      </c>
      <c r="I2234" s="45">
        <v>0</v>
      </c>
      <c r="J2234" s="45">
        <v>0</v>
      </c>
    </row>
    <row r="2235" spans="4:10">
      <c r="D2235" s="28">
        <v>41733</v>
      </c>
      <c r="E2235" s="35" t="s">
        <v>360</v>
      </c>
      <c r="F2235" s="45">
        <v>1.6</v>
      </c>
      <c r="G2235" s="45">
        <v>0</v>
      </c>
      <c r="H2235" s="45">
        <v>0</v>
      </c>
      <c r="I2235" s="45">
        <v>0</v>
      </c>
      <c r="J2235" s="45">
        <v>0</v>
      </c>
    </row>
    <row r="2236" spans="4:10">
      <c r="D2236" s="28">
        <v>41733</v>
      </c>
      <c r="E2236" s="35" t="s">
        <v>361</v>
      </c>
      <c r="F2236" s="45">
        <v>3.5</v>
      </c>
      <c r="G2236" s="45">
        <v>0</v>
      </c>
      <c r="H2236" s="45">
        <v>0</v>
      </c>
      <c r="I2236" s="45">
        <v>0</v>
      </c>
      <c r="J2236" s="45">
        <v>0</v>
      </c>
    </row>
    <row r="2237" spans="4:10">
      <c r="D2237" s="28">
        <v>41733</v>
      </c>
      <c r="E2237" s="35" t="s">
        <v>362</v>
      </c>
      <c r="F2237" s="45">
        <v>4.2</v>
      </c>
      <c r="G2237" s="45">
        <v>0</v>
      </c>
      <c r="H2237" s="45">
        <v>0</v>
      </c>
      <c r="I2237" s="45">
        <v>0</v>
      </c>
      <c r="J2237" s="45">
        <v>0</v>
      </c>
    </row>
    <row r="2238" spans="4:10">
      <c r="D2238" s="28">
        <v>41733</v>
      </c>
      <c r="E2238" s="35" t="s">
        <v>363</v>
      </c>
      <c r="F2238" s="45">
        <v>4.7</v>
      </c>
      <c r="G2238" s="45">
        <v>0</v>
      </c>
      <c r="H2238" s="45">
        <v>0</v>
      </c>
      <c r="I2238" s="45">
        <v>0</v>
      </c>
      <c r="J2238" s="45">
        <v>0</v>
      </c>
    </row>
    <row r="2239" spans="4:10">
      <c r="D2239" s="28">
        <v>41733</v>
      </c>
      <c r="E2239" s="35" t="s">
        <v>364</v>
      </c>
      <c r="F2239" s="45">
        <v>4.8</v>
      </c>
      <c r="G2239" s="45">
        <v>0</v>
      </c>
      <c r="H2239" s="45">
        <v>0</v>
      </c>
      <c r="I2239" s="45">
        <v>0</v>
      </c>
      <c r="J2239" s="45">
        <v>0</v>
      </c>
    </row>
    <row r="2240" spans="4:10">
      <c r="D2240" s="28">
        <v>41733</v>
      </c>
      <c r="E2240" s="35" t="s">
        <v>365</v>
      </c>
      <c r="F2240" s="45">
        <v>5</v>
      </c>
      <c r="G2240" s="45">
        <v>0.13</v>
      </c>
      <c r="H2240" s="45">
        <v>0.1</v>
      </c>
      <c r="I2240" s="45">
        <v>7.5</v>
      </c>
      <c r="J2240" s="45">
        <v>-91</v>
      </c>
    </row>
    <row r="2241" spans="4:10">
      <c r="D2241" s="28">
        <v>41733</v>
      </c>
      <c r="E2241" s="35" t="s">
        <v>366</v>
      </c>
      <c r="F2241" s="45">
        <v>5.2</v>
      </c>
      <c r="G2241" s="45">
        <v>0.06</v>
      </c>
      <c r="H2241" s="45">
        <v>0.24</v>
      </c>
      <c r="I2241" s="45">
        <v>18.899999999999999</v>
      </c>
      <c r="J2241" s="45">
        <v>-81.2</v>
      </c>
    </row>
    <row r="2242" spans="4:10">
      <c r="D2242" s="28">
        <v>41733</v>
      </c>
      <c r="E2242" s="35" t="s">
        <v>367</v>
      </c>
      <c r="F2242" s="45">
        <v>5.0999999999999996</v>
      </c>
      <c r="G2242" s="45">
        <v>0.08</v>
      </c>
      <c r="H2242" s="45">
        <v>0.4</v>
      </c>
      <c r="I2242" s="45">
        <v>30</v>
      </c>
      <c r="J2242" s="45">
        <v>-70.2</v>
      </c>
    </row>
    <row r="2243" spans="4:10">
      <c r="D2243" s="28">
        <v>41733</v>
      </c>
      <c r="E2243" s="35" t="s">
        <v>368</v>
      </c>
      <c r="F2243" s="45">
        <v>6.7</v>
      </c>
      <c r="G2243" s="45">
        <v>0.06</v>
      </c>
      <c r="H2243" s="45">
        <v>0.56999999999999995</v>
      </c>
      <c r="I2243" s="45">
        <v>40.299999999999997</v>
      </c>
      <c r="J2243" s="45">
        <v>-56.9</v>
      </c>
    </row>
    <row r="2244" spans="4:10">
      <c r="D2244" s="28">
        <v>41733</v>
      </c>
      <c r="E2244" s="35" t="s">
        <v>369</v>
      </c>
      <c r="F2244" s="45">
        <v>7.5</v>
      </c>
      <c r="G2244" s="45">
        <v>7.0000000000000007E-2</v>
      </c>
      <c r="H2244" s="45">
        <v>0.69</v>
      </c>
      <c r="I2244" s="45">
        <v>48.9</v>
      </c>
      <c r="J2244" s="45">
        <v>-39.6</v>
      </c>
    </row>
    <row r="2245" spans="4:10">
      <c r="D2245" s="28">
        <v>41733</v>
      </c>
      <c r="E2245" s="35" t="s">
        <v>370</v>
      </c>
      <c r="F2245" s="45">
        <v>8.4</v>
      </c>
      <c r="G2245" s="45">
        <v>0.12</v>
      </c>
      <c r="H2245" s="45">
        <v>0.91</v>
      </c>
      <c r="I2245" s="45">
        <v>54.3</v>
      </c>
      <c r="J2245" s="45">
        <v>-17.100000000000001</v>
      </c>
    </row>
    <row r="2246" spans="4:10">
      <c r="D2246" s="28">
        <v>41733</v>
      </c>
      <c r="E2246" s="35" t="s">
        <v>371</v>
      </c>
      <c r="F2246" s="45">
        <v>8.9</v>
      </c>
      <c r="G2246" s="45">
        <v>7.0000000000000007E-2</v>
      </c>
      <c r="H2246" s="45">
        <v>0.78</v>
      </c>
      <c r="I2246" s="45">
        <v>55.2</v>
      </c>
      <c r="J2246" s="45">
        <v>8.8000000000000007</v>
      </c>
    </row>
    <row r="2247" spans="4:10">
      <c r="D2247" s="28">
        <v>41733</v>
      </c>
      <c r="E2247" s="35" t="s">
        <v>372</v>
      </c>
      <c r="F2247" s="45">
        <v>9</v>
      </c>
      <c r="G2247" s="45">
        <v>7.0000000000000007E-2</v>
      </c>
      <c r="H2247" s="45">
        <v>0.71</v>
      </c>
      <c r="I2247" s="45">
        <v>51.1</v>
      </c>
      <c r="J2247" s="45">
        <v>32.9</v>
      </c>
    </row>
    <row r="2248" spans="4:10">
      <c r="D2248" s="28">
        <v>41733</v>
      </c>
      <c r="E2248" s="35" t="s">
        <v>373</v>
      </c>
      <c r="F2248" s="45">
        <v>7.9</v>
      </c>
      <c r="G2248" s="45">
        <v>0.08</v>
      </c>
      <c r="H2248" s="45">
        <v>0.59</v>
      </c>
      <c r="I2248" s="45">
        <v>43.3</v>
      </c>
      <c r="J2248" s="45">
        <v>51.8</v>
      </c>
    </row>
    <row r="2249" spans="4:10">
      <c r="D2249" s="28">
        <v>41733</v>
      </c>
      <c r="E2249" s="35" t="s">
        <v>374</v>
      </c>
      <c r="F2249" s="45">
        <v>8.5</v>
      </c>
      <c r="G2249" s="45">
        <v>7.0000000000000007E-2</v>
      </c>
      <c r="H2249" s="45">
        <v>0.46</v>
      </c>
      <c r="I2249" s="45">
        <v>33.5</v>
      </c>
      <c r="J2249" s="45">
        <v>66.2</v>
      </c>
    </row>
    <row r="2250" spans="4:10">
      <c r="D2250" s="28">
        <v>41733</v>
      </c>
      <c r="E2250" s="35" t="s">
        <v>375</v>
      </c>
      <c r="F2250" s="45">
        <v>8.6</v>
      </c>
      <c r="G2250" s="45">
        <v>0.06</v>
      </c>
      <c r="H2250" s="45">
        <v>0.3</v>
      </c>
      <c r="I2250" s="45">
        <v>22.6</v>
      </c>
      <c r="J2250" s="45">
        <v>77.8</v>
      </c>
    </row>
    <row r="2251" spans="4:10">
      <c r="D2251" s="28">
        <v>41733</v>
      </c>
      <c r="E2251" s="35" t="s">
        <v>376</v>
      </c>
      <c r="F2251" s="45">
        <v>7.9</v>
      </c>
      <c r="G2251" s="45">
        <v>7.0000000000000007E-2</v>
      </c>
      <c r="H2251" s="45">
        <v>0.14000000000000001</v>
      </c>
      <c r="I2251" s="45">
        <v>11.2</v>
      </c>
      <c r="J2251" s="45">
        <v>87.9</v>
      </c>
    </row>
    <row r="2252" spans="4:10">
      <c r="D2252" s="28">
        <v>41733</v>
      </c>
      <c r="E2252" s="35" t="s">
        <v>377</v>
      </c>
      <c r="F2252" s="45">
        <v>6.9</v>
      </c>
      <c r="G2252" s="45">
        <v>0.02</v>
      </c>
      <c r="H2252" s="45">
        <v>0.02</v>
      </c>
      <c r="I2252" s="45">
        <v>0</v>
      </c>
      <c r="J2252" s="45">
        <v>0</v>
      </c>
    </row>
    <row r="2253" spans="4:10">
      <c r="D2253" s="28">
        <v>41733</v>
      </c>
      <c r="E2253" s="35" t="s">
        <v>378</v>
      </c>
      <c r="F2253" s="45">
        <v>5.8</v>
      </c>
      <c r="G2253" s="45">
        <v>0</v>
      </c>
      <c r="H2253" s="45">
        <v>0</v>
      </c>
      <c r="I2253" s="45">
        <v>0</v>
      </c>
      <c r="J2253" s="45">
        <v>0</v>
      </c>
    </row>
    <row r="2254" spans="4:10">
      <c r="D2254" s="28">
        <v>41733</v>
      </c>
      <c r="E2254" s="35" t="s">
        <v>379</v>
      </c>
      <c r="F2254" s="45">
        <v>4.8</v>
      </c>
      <c r="G2254" s="45">
        <v>0</v>
      </c>
      <c r="H2254" s="45">
        <v>0</v>
      </c>
      <c r="I2254" s="45">
        <v>0</v>
      </c>
      <c r="J2254" s="45">
        <v>0</v>
      </c>
    </row>
    <row r="2255" spans="4:10">
      <c r="D2255" s="28">
        <v>41733</v>
      </c>
      <c r="E2255" s="35" t="s">
        <v>380</v>
      </c>
      <c r="F2255" s="45">
        <v>3.4</v>
      </c>
      <c r="G2255" s="45">
        <v>0</v>
      </c>
      <c r="H2255" s="45">
        <v>0</v>
      </c>
      <c r="I2255" s="45">
        <v>0</v>
      </c>
      <c r="J2255" s="45">
        <v>0</v>
      </c>
    </row>
    <row r="2256" spans="4:10">
      <c r="D2256" s="28">
        <v>41733</v>
      </c>
      <c r="E2256" s="35" t="s">
        <v>381</v>
      </c>
      <c r="F2256" s="45">
        <v>2</v>
      </c>
      <c r="G2256" s="45">
        <v>0</v>
      </c>
      <c r="H2256" s="45">
        <v>0</v>
      </c>
      <c r="I2256" s="45">
        <v>0</v>
      </c>
      <c r="J2256" s="45">
        <v>0</v>
      </c>
    </row>
    <row r="2257" spans="4:10">
      <c r="D2257" s="28">
        <v>41733</v>
      </c>
      <c r="E2257" s="35" t="s">
        <v>382</v>
      </c>
      <c r="F2257" s="45">
        <v>0.6</v>
      </c>
      <c r="G2257" s="45">
        <v>0</v>
      </c>
      <c r="H2257" s="45">
        <v>0</v>
      </c>
      <c r="I2257" s="45">
        <v>0</v>
      </c>
      <c r="J2257" s="45">
        <v>0</v>
      </c>
    </row>
    <row r="2258" spans="4:10">
      <c r="D2258" s="28">
        <v>41733</v>
      </c>
      <c r="E2258" s="35" t="s">
        <v>383</v>
      </c>
      <c r="F2258" s="45">
        <v>-0.2</v>
      </c>
      <c r="G2258" s="45">
        <v>0</v>
      </c>
      <c r="H2258" s="45">
        <v>0</v>
      </c>
      <c r="I2258" s="45">
        <v>0</v>
      </c>
      <c r="J2258" s="45">
        <v>0</v>
      </c>
    </row>
    <row r="2259" spans="4:10">
      <c r="D2259" s="28">
        <v>41734</v>
      </c>
      <c r="E2259" s="35" t="s">
        <v>360</v>
      </c>
      <c r="F2259" s="45">
        <v>-1</v>
      </c>
      <c r="G2259" s="45">
        <v>0</v>
      </c>
      <c r="H2259" s="45">
        <v>0</v>
      </c>
      <c r="I2259" s="45">
        <v>0</v>
      </c>
      <c r="J2259" s="45">
        <v>0</v>
      </c>
    </row>
    <row r="2260" spans="4:10">
      <c r="D2260" s="28">
        <v>41734</v>
      </c>
      <c r="E2260" s="35" t="s">
        <v>361</v>
      </c>
      <c r="F2260" s="45">
        <v>-1.2</v>
      </c>
      <c r="G2260" s="45">
        <v>0</v>
      </c>
      <c r="H2260" s="45">
        <v>0</v>
      </c>
      <c r="I2260" s="45">
        <v>0</v>
      </c>
      <c r="J2260" s="45">
        <v>0</v>
      </c>
    </row>
    <row r="2261" spans="4:10">
      <c r="D2261" s="28">
        <v>41734</v>
      </c>
      <c r="E2261" s="35" t="s">
        <v>362</v>
      </c>
      <c r="F2261" s="45">
        <v>-1.4</v>
      </c>
      <c r="G2261" s="45">
        <v>0</v>
      </c>
      <c r="H2261" s="45">
        <v>0</v>
      </c>
      <c r="I2261" s="45">
        <v>0</v>
      </c>
      <c r="J2261" s="45">
        <v>0</v>
      </c>
    </row>
    <row r="2262" spans="4:10">
      <c r="D2262" s="28">
        <v>41734</v>
      </c>
      <c r="E2262" s="35" t="s">
        <v>363</v>
      </c>
      <c r="F2262" s="45">
        <v>-1.5</v>
      </c>
      <c r="G2262" s="45">
        <v>0</v>
      </c>
      <c r="H2262" s="45">
        <v>0</v>
      </c>
      <c r="I2262" s="45">
        <v>0</v>
      </c>
      <c r="J2262" s="45">
        <v>0</v>
      </c>
    </row>
    <row r="2263" spans="4:10">
      <c r="D2263" s="28">
        <v>41734</v>
      </c>
      <c r="E2263" s="35" t="s">
        <v>364</v>
      </c>
      <c r="F2263" s="45">
        <v>-1.7</v>
      </c>
      <c r="G2263" s="45">
        <v>0</v>
      </c>
      <c r="H2263" s="45">
        <v>0</v>
      </c>
      <c r="I2263" s="45">
        <v>0</v>
      </c>
      <c r="J2263" s="45">
        <v>0</v>
      </c>
    </row>
    <row r="2264" spans="4:10">
      <c r="D2264" s="28">
        <v>41734</v>
      </c>
      <c r="E2264" s="35" t="s">
        <v>365</v>
      </c>
      <c r="F2264" s="45">
        <v>-1.4</v>
      </c>
      <c r="G2264" s="45">
        <v>0.36</v>
      </c>
      <c r="H2264" s="45">
        <v>0.14000000000000001</v>
      </c>
      <c r="I2264" s="45">
        <v>7.8</v>
      </c>
      <c r="J2264" s="45">
        <v>-91.3</v>
      </c>
    </row>
    <row r="2265" spans="4:10">
      <c r="D2265" s="28">
        <v>41734</v>
      </c>
      <c r="E2265" s="35" t="s">
        <v>366</v>
      </c>
      <c r="F2265" s="45">
        <v>-0.3</v>
      </c>
      <c r="G2265" s="45">
        <v>1.49</v>
      </c>
      <c r="H2265" s="45">
        <v>0.37</v>
      </c>
      <c r="I2265" s="45">
        <v>19.2</v>
      </c>
      <c r="J2265" s="45">
        <v>-81.400000000000006</v>
      </c>
    </row>
    <row r="2266" spans="4:10">
      <c r="D2266" s="28">
        <v>41734</v>
      </c>
      <c r="E2266" s="35" t="s">
        <v>367</v>
      </c>
      <c r="F2266" s="45">
        <v>2.5</v>
      </c>
      <c r="G2266" s="45">
        <v>2.82</v>
      </c>
      <c r="H2266" s="45">
        <v>0.31</v>
      </c>
      <c r="I2266" s="45">
        <v>30.3</v>
      </c>
      <c r="J2266" s="45">
        <v>-70.400000000000006</v>
      </c>
    </row>
    <row r="2267" spans="4:10">
      <c r="D2267" s="28">
        <v>41734</v>
      </c>
      <c r="E2267" s="35" t="s">
        <v>368</v>
      </c>
      <c r="F2267" s="45">
        <v>6.3</v>
      </c>
      <c r="G2267" s="45">
        <v>3</v>
      </c>
      <c r="H2267" s="45">
        <v>0.37</v>
      </c>
      <c r="I2267" s="45">
        <v>40.6</v>
      </c>
      <c r="J2267" s="45">
        <v>-57.1</v>
      </c>
    </row>
    <row r="2268" spans="4:10">
      <c r="D2268" s="28">
        <v>41734</v>
      </c>
      <c r="E2268" s="35" t="s">
        <v>369</v>
      </c>
      <c r="F2268" s="45">
        <v>10.1</v>
      </c>
      <c r="G2268" s="45">
        <v>3.09</v>
      </c>
      <c r="H2268" s="45">
        <v>0.41</v>
      </c>
      <c r="I2268" s="45">
        <v>49.2</v>
      </c>
      <c r="J2268" s="45">
        <v>-39.799999999999997</v>
      </c>
    </row>
    <row r="2269" spans="4:10">
      <c r="D2269" s="28">
        <v>41734</v>
      </c>
      <c r="E2269" s="35" t="s">
        <v>370</v>
      </c>
      <c r="F2269" s="45">
        <v>12.6</v>
      </c>
      <c r="G2269" s="45">
        <v>3.12</v>
      </c>
      <c r="H2269" s="45">
        <v>0.44</v>
      </c>
      <c r="I2269" s="45">
        <v>54.7</v>
      </c>
      <c r="J2269" s="45">
        <v>-17.2</v>
      </c>
    </row>
    <row r="2270" spans="4:10">
      <c r="D2270" s="28">
        <v>41734</v>
      </c>
      <c r="E2270" s="35" t="s">
        <v>371</v>
      </c>
      <c r="F2270" s="45">
        <v>14</v>
      </c>
      <c r="G2270" s="45">
        <v>3.13</v>
      </c>
      <c r="H2270" s="45">
        <v>0.44</v>
      </c>
      <c r="I2270" s="45">
        <v>55.6</v>
      </c>
      <c r="J2270" s="45">
        <v>9</v>
      </c>
    </row>
    <row r="2271" spans="4:10">
      <c r="D2271" s="28">
        <v>41734</v>
      </c>
      <c r="E2271" s="35" t="s">
        <v>372</v>
      </c>
      <c r="F2271" s="45">
        <v>14.6</v>
      </c>
      <c r="G2271" s="45">
        <v>3.11</v>
      </c>
      <c r="H2271" s="45">
        <v>0.42</v>
      </c>
      <c r="I2271" s="45">
        <v>51.4</v>
      </c>
      <c r="J2271" s="45">
        <v>33.299999999999997</v>
      </c>
    </row>
    <row r="2272" spans="4:10">
      <c r="D2272" s="28">
        <v>41734</v>
      </c>
      <c r="E2272" s="35" t="s">
        <v>373</v>
      </c>
      <c r="F2272" s="45">
        <v>14.4</v>
      </c>
      <c r="G2272" s="45">
        <v>3.05</v>
      </c>
      <c r="H2272" s="45">
        <v>0.37</v>
      </c>
      <c r="I2272" s="45">
        <v>43.6</v>
      </c>
      <c r="J2272" s="45">
        <v>52.2</v>
      </c>
    </row>
    <row r="2273" spans="4:10">
      <c r="D2273" s="28">
        <v>41734</v>
      </c>
      <c r="E2273" s="35" t="s">
        <v>374</v>
      </c>
      <c r="F2273" s="45">
        <v>14.8</v>
      </c>
      <c r="G2273" s="45">
        <v>1.89</v>
      </c>
      <c r="H2273" s="45">
        <v>0.6</v>
      </c>
      <c r="I2273" s="45">
        <v>33.700000000000003</v>
      </c>
      <c r="J2273" s="45">
        <v>66.599999999999994</v>
      </c>
    </row>
    <row r="2274" spans="4:10">
      <c r="D2274" s="28">
        <v>41734</v>
      </c>
      <c r="E2274" s="35" t="s">
        <v>375</v>
      </c>
      <c r="F2274" s="45">
        <v>10.4</v>
      </c>
      <c r="G2274" s="45">
        <v>0.35</v>
      </c>
      <c r="H2274" s="45">
        <v>0.46</v>
      </c>
      <c r="I2274" s="45">
        <v>22.8</v>
      </c>
      <c r="J2274" s="45">
        <v>78.099999999999994</v>
      </c>
    </row>
    <row r="2275" spans="4:10">
      <c r="D2275" s="28">
        <v>41734</v>
      </c>
      <c r="E2275" s="35" t="s">
        <v>376</v>
      </c>
      <c r="F2275" s="45">
        <v>8.9</v>
      </c>
      <c r="G2275" s="45">
        <v>0.38</v>
      </c>
      <c r="H2275" s="45">
        <v>0.22</v>
      </c>
      <c r="I2275" s="45">
        <v>11.4</v>
      </c>
      <c r="J2275" s="45">
        <v>88.2</v>
      </c>
    </row>
    <row r="2276" spans="4:10">
      <c r="D2276" s="28">
        <v>41734</v>
      </c>
      <c r="E2276" s="35" t="s">
        <v>377</v>
      </c>
      <c r="F2276" s="45">
        <v>6.1</v>
      </c>
      <c r="G2276" s="45">
        <v>0.04</v>
      </c>
      <c r="H2276" s="45">
        <v>0.03</v>
      </c>
      <c r="I2276" s="45">
        <v>0</v>
      </c>
      <c r="J2276" s="45">
        <v>0</v>
      </c>
    </row>
    <row r="2277" spans="4:10">
      <c r="D2277" s="28">
        <v>41734</v>
      </c>
      <c r="E2277" s="35" t="s">
        <v>378</v>
      </c>
      <c r="F2277" s="45">
        <v>4.3</v>
      </c>
      <c r="G2277" s="45">
        <v>0</v>
      </c>
      <c r="H2277" s="45">
        <v>0</v>
      </c>
      <c r="I2277" s="45">
        <v>0</v>
      </c>
      <c r="J2277" s="45">
        <v>0</v>
      </c>
    </row>
    <row r="2278" spans="4:10">
      <c r="D2278" s="28">
        <v>41734</v>
      </c>
      <c r="E2278" s="35" t="s">
        <v>379</v>
      </c>
      <c r="F2278" s="45">
        <v>2.8</v>
      </c>
      <c r="G2278" s="45">
        <v>0</v>
      </c>
      <c r="H2278" s="45">
        <v>0</v>
      </c>
      <c r="I2278" s="45">
        <v>0</v>
      </c>
      <c r="J2278" s="45">
        <v>0</v>
      </c>
    </row>
    <row r="2279" spans="4:10">
      <c r="D2279" s="28">
        <v>41734</v>
      </c>
      <c r="E2279" s="35" t="s">
        <v>380</v>
      </c>
      <c r="F2279" s="45">
        <v>2.7</v>
      </c>
      <c r="G2279" s="45">
        <v>0</v>
      </c>
      <c r="H2279" s="45">
        <v>0</v>
      </c>
      <c r="I2279" s="45">
        <v>0</v>
      </c>
      <c r="J2279" s="45">
        <v>0</v>
      </c>
    </row>
    <row r="2280" spans="4:10">
      <c r="D2280" s="28">
        <v>41734</v>
      </c>
      <c r="E2280" s="35" t="s">
        <v>381</v>
      </c>
      <c r="F2280" s="45">
        <v>2.5</v>
      </c>
      <c r="G2280" s="45">
        <v>0</v>
      </c>
      <c r="H2280" s="45">
        <v>0</v>
      </c>
      <c r="I2280" s="45">
        <v>0</v>
      </c>
      <c r="J2280" s="45">
        <v>0</v>
      </c>
    </row>
    <row r="2281" spans="4:10">
      <c r="D2281" s="28">
        <v>41734</v>
      </c>
      <c r="E2281" s="35" t="s">
        <v>382</v>
      </c>
      <c r="F2281" s="45">
        <v>2.2000000000000002</v>
      </c>
      <c r="G2281" s="45">
        <v>0</v>
      </c>
      <c r="H2281" s="45">
        <v>0</v>
      </c>
      <c r="I2281" s="45">
        <v>0</v>
      </c>
      <c r="J2281" s="45">
        <v>0</v>
      </c>
    </row>
    <row r="2282" spans="4:10">
      <c r="D2282" s="28">
        <v>41734</v>
      </c>
      <c r="E2282" s="35" t="s">
        <v>383</v>
      </c>
      <c r="F2282" s="45">
        <v>2.2000000000000002</v>
      </c>
      <c r="G2282" s="45">
        <v>0</v>
      </c>
      <c r="H2282" s="45">
        <v>0</v>
      </c>
      <c r="I2282" s="45">
        <v>0</v>
      </c>
      <c r="J2282" s="45">
        <v>0</v>
      </c>
    </row>
    <row r="2283" spans="4:10">
      <c r="D2283" s="28">
        <v>41735</v>
      </c>
      <c r="E2283" s="35" t="s">
        <v>360</v>
      </c>
      <c r="F2283" s="45">
        <v>1.9</v>
      </c>
      <c r="G2283" s="45">
        <v>0</v>
      </c>
      <c r="H2283" s="45">
        <v>0</v>
      </c>
      <c r="I2283" s="45">
        <v>0</v>
      </c>
      <c r="J2283" s="45">
        <v>0</v>
      </c>
    </row>
    <row r="2284" spans="4:10">
      <c r="D2284" s="28">
        <v>41735</v>
      </c>
      <c r="E2284" s="35" t="s">
        <v>361</v>
      </c>
      <c r="F2284" s="45">
        <v>1.3</v>
      </c>
      <c r="G2284" s="45">
        <v>0</v>
      </c>
      <c r="H2284" s="45">
        <v>0</v>
      </c>
      <c r="I2284" s="45">
        <v>0</v>
      </c>
      <c r="J2284" s="45">
        <v>0</v>
      </c>
    </row>
    <row r="2285" spans="4:10">
      <c r="D2285" s="28">
        <v>41735</v>
      </c>
      <c r="E2285" s="35" t="s">
        <v>362</v>
      </c>
      <c r="F2285" s="45">
        <v>1.1000000000000001</v>
      </c>
      <c r="G2285" s="45">
        <v>0</v>
      </c>
      <c r="H2285" s="45">
        <v>0</v>
      </c>
      <c r="I2285" s="45">
        <v>0</v>
      </c>
      <c r="J2285" s="45">
        <v>0</v>
      </c>
    </row>
    <row r="2286" spans="4:10">
      <c r="D2286" s="28">
        <v>41735</v>
      </c>
      <c r="E2286" s="35" t="s">
        <v>363</v>
      </c>
      <c r="F2286" s="45">
        <v>0.7</v>
      </c>
      <c r="G2286" s="45">
        <v>0</v>
      </c>
      <c r="H2286" s="45">
        <v>0</v>
      </c>
      <c r="I2286" s="45">
        <v>0</v>
      </c>
      <c r="J2286" s="45">
        <v>0</v>
      </c>
    </row>
    <row r="2287" spans="4:10">
      <c r="D2287" s="28">
        <v>41735</v>
      </c>
      <c r="E2287" s="35" t="s">
        <v>364</v>
      </c>
      <c r="F2287" s="45">
        <v>1</v>
      </c>
      <c r="G2287" s="45">
        <v>0</v>
      </c>
      <c r="H2287" s="45">
        <v>0</v>
      </c>
      <c r="I2287" s="45">
        <v>0</v>
      </c>
      <c r="J2287" s="45">
        <v>0</v>
      </c>
    </row>
    <row r="2288" spans="4:10">
      <c r="D2288" s="28">
        <v>41735</v>
      </c>
      <c r="E2288" s="35" t="s">
        <v>365</v>
      </c>
      <c r="F2288" s="45">
        <v>1.1000000000000001</v>
      </c>
      <c r="G2288" s="45">
        <v>0.41</v>
      </c>
      <c r="H2288" s="45">
        <v>0.15</v>
      </c>
      <c r="I2288" s="45">
        <v>8.1</v>
      </c>
      <c r="J2288" s="45">
        <v>-91.5</v>
      </c>
    </row>
    <row r="2289" spans="4:10">
      <c r="D2289" s="28">
        <v>41735</v>
      </c>
      <c r="E2289" s="35" t="s">
        <v>366</v>
      </c>
      <c r="F2289" s="45">
        <v>2.6</v>
      </c>
      <c r="G2289" s="45">
        <v>2.2400000000000002</v>
      </c>
      <c r="H2289" s="45">
        <v>0.27</v>
      </c>
      <c r="I2289" s="45">
        <v>19.5</v>
      </c>
      <c r="J2289" s="45">
        <v>-81.7</v>
      </c>
    </row>
    <row r="2290" spans="4:10">
      <c r="D2290" s="28">
        <v>41735</v>
      </c>
      <c r="E2290" s="35" t="s">
        <v>367</v>
      </c>
      <c r="F2290" s="45">
        <v>6.4</v>
      </c>
      <c r="G2290" s="45">
        <v>2.72</v>
      </c>
      <c r="H2290" s="45">
        <v>0.34</v>
      </c>
      <c r="I2290" s="45">
        <v>30.6</v>
      </c>
      <c r="J2290" s="45">
        <v>-70.7</v>
      </c>
    </row>
    <row r="2291" spans="4:10">
      <c r="D2291" s="28">
        <v>41735</v>
      </c>
      <c r="E2291" s="35" t="s">
        <v>368</v>
      </c>
      <c r="F2291" s="45">
        <v>11.2</v>
      </c>
      <c r="G2291" s="45">
        <v>2.85</v>
      </c>
      <c r="H2291" s="45">
        <v>0.42</v>
      </c>
      <c r="I2291" s="45">
        <v>40.9</v>
      </c>
      <c r="J2291" s="45">
        <v>-57.4</v>
      </c>
    </row>
    <row r="2292" spans="4:10">
      <c r="D2292" s="28">
        <v>41735</v>
      </c>
      <c r="E2292" s="35" t="s">
        <v>369</v>
      </c>
      <c r="F2292" s="45">
        <v>14.5</v>
      </c>
      <c r="G2292" s="45">
        <v>2.93</v>
      </c>
      <c r="H2292" s="45">
        <v>0.48</v>
      </c>
      <c r="I2292" s="45">
        <v>49.6</v>
      </c>
      <c r="J2292" s="45">
        <v>-40</v>
      </c>
    </row>
    <row r="2293" spans="4:10">
      <c r="D2293" s="28">
        <v>41735</v>
      </c>
      <c r="E2293" s="35" t="s">
        <v>370</v>
      </c>
      <c r="F2293" s="45">
        <v>15.3</v>
      </c>
      <c r="G2293" s="45">
        <v>2.98</v>
      </c>
      <c r="H2293" s="45">
        <v>0.5</v>
      </c>
      <c r="I2293" s="45">
        <v>55.1</v>
      </c>
      <c r="J2293" s="45">
        <v>-17.2</v>
      </c>
    </row>
    <row r="2294" spans="4:10">
      <c r="D2294" s="28">
        <v>41735</v>
      </c>
      <c r="E2294" s="35" t="s">
        <v>371</v>
      </c>
      <c r="F2294" s="45">
        <v>17.2</v>
      </c>
      <c r="G2294" s="45">
        <v>2.52</v>
      </c>
      <c r="H2294" s="45">
        <v>0.73</v>
      </c>
      <c r="I2294" s="45">
        <v>55.9</v>
      </c>
      <c r="J2294" s="45">
        <v>9.3000000000000007</v>
      </c>
    </row>
    <row r="2295" spans="4:10">
      <c r="D2295" s="28">
        <v>41735</v>
      </c>
      <c r="E2295" s="35" t="s">
        <v>372</v>
      </c>
      <c r="F2295" s="45">
        <v>16.600000000000001</v>
      </c>
      <c r="G2295" s="45">
        <v>1.72</v>
      </c>
      <c r="H2295" s="45">
        <v>1</v>
      </c>
      <c r="I2295" s="45">
        <v>51.7</v>
      </c>
      <c r="J2295" s="45">
        <v>33.6</v>
      </c>
    </row>
    <row r="2296" spans="4:10">
      <c r="D2296" s="28">
        <v>41735</v>
      </c>
      <c r="E2296" s="35" t="s">
        <v>373</v>
      </c>
      <c r="F2296" s="45">
        <v>16.399999999999999</v>
      </c>
      <c r="G2296" s="45">
        <v>1.71</v>
      </c>
      <c r="H2296" s="45">
        <v>0.86</v>
      </c>
      <c r="I2296" s="45">
        <v>43.8</v>
      </c>
      <c r="J2296" s="45">
        <v>52.6</v>
      </c>
    </row>
    <row r="2297" spans="4:10">
      <c r="D2297" s="28">
        <v>41735</v>
      </c>
      <c r="E2297" s="35" t="s">
        <v>374</v>
      </c>
      <c r="F2297" s="45">
        <v>16.399999999999999</v>
      </c>
      <c r="G2297" s="45">
        <v>0.28000000000000003</v>
      </c>
      <c r="H2297" s="45">
        <v>0.69</v>
      </c>
      <c r="I2297" s="45">
        <v>33.9</v>
      </c>
      <c r="J2297" s="45">
        <v>66.900000000000006</v>
      </c>
    </row>
    <row r="2298" spans="4:10">
      <c r="D2298" s="28">
        <v>41735</v>
      </c>
      <c r="E2298" s="35" t="s">
        <v>375</v>
      </c>
      <c r="F2298" s="45">
        <v>13.4</v>
      </c>
      <c r="G2298" s="45">
        <v>0.3</v>
      </c>
      <c r="H2298" s="45">
        <v>0.45</v>
      </c>
      <c r="I2298" s="45">
        <v>23</v>
      </c>
      <c r="J2298" s="45">
        <v>78.5</v>
      </c>
    </row>
    <row r="2299" spans="4:10">
      <c r="D2299" s="28">
        <v>41735</v>
      </c>
      <c r="E2299" s="35" t="s">
        <v>376</v>
      </c>
      <c r="F2299" s="45">
        <v>11.1</v>
      </c>
      <c r="G2299" s="45">
        <v>0.33</v>
      </c>
      <c r="H2299" s="45">
        <v>0.21</v>
      </c>
      <c r="I2299" s="45">
        <v>11.6</v>
      </c>
      <c r="J2299" s="45">
        <v>88.6</v>
      </c>
    </row>
    <row r="2300" spans="4:10">
      <c r="D2300" s="28">
        <v>41735</v>
      </c>
      <c r="E2300" s="35" t="s">
        <v>377</v>
      </c>
      <c r="F2300" s="45">
        <v>7.9</v>
      </c>
      <c r="G2300" s="45">
        <v>0.04</v>
      </c>
      <c r="H2300" s="45">
        <v>0.03</v>
      </c>
      <c r="I2300" s="45">
        <v>0.1</v>
      </c>
      <c r="J2300" s="45">
        <v>98.2</v>
      </c>
    </row>
    <row r="2301" spans="4:10">
      <c r="D2301" s="28">
        <v>41735</v>
      </c>
      <c r="E2301" s="35" t="s">
        <v>378</v>
      </c>
      <c r="F2301" s="45">
        <v>6.6</v>
      </c>
      <c r="G2301" s="45">
        <v>0</v>
      </c>
      <c r="H2301" s="45">
        <v>0</v>
      </c>
      <c r="I2301" s="45">
        <v>0</v>
      </c>
      <c r="J2301" s="45">
        <v>0</v>
      </c>
    </row>
    <row r="2302" spans="4:10">
      <c r="D2302" s="28">
        <v>41735</v>
      </c>
      <c r="E2302" s="35" t="s">
        <v>379</v>
      </c>
      <c r="F2302" s="45">
        <v>6.1</v>
      </c>
      <c r="G2302" s="45">
        <v>0</v>
      </c>
      <c r="H2302" s="45">
        <v>0</v>
      </c>
      <c r="I2302" s="45">
        <v>0</v>
      </c>
      <c r="J2302" s="45">
        <v>0</v>
      </c>
    </row>
    <row r="2303" spans="4:10">
      <c r="D2303" s="28">
        <v>41735</v>
      </c>
      <c r="E2303" s="35" t="s">
        <v>380</v>
      </c>
      <c r="F2303" s="45">
        <v>6</v>
      </c>
      <c r="G2303" s="45">
        <v>0</v>
      </c>
      <c r="H2303" s="45">
        <v>0</v>
      </c>
      <c r="I2303" s="45">
        <v>0</v>
      </c>
      <c r="J2303" s="45">
        <v>0</v>
      </c>
    </row>
    <row r="2304" spans="4:10">
      <c r="D2304" s="28">
        <v>41735</v>
      </c>
      <c r="E2304" s="35" t="s">
        <v>381</v>
      </c>
      <c r="F2304" s="45">
        <v>6</v>
      </c>
      <c r="G2304" s="45">
        <v>0</v>
      </c>
      <c r="H2304" s="45">
        <v>0</v>
      </c>
      <c r="I2304" s="45">
        <v>0</v>
      </c>
      <c r="J2304" s="45">
        <v>0</v>
      </c>
    </row>
    <row r="2305" spans="4:10">
      <c r="D2305" s="28">
        <v>41735</v>
      </c>
      <c r="E2305" s="35" t="s">
        <v>382</v>
      </c>
      <c r="F2305" s="45">
        <v>6.3</v>
      </c>
      <c r="G2305" s="45">
        <v>0</v>
      </c>
      <c r="H2305" s="45">
        <v>0</v>
      </c>
      <c r="I2305" s="45">
        <v>0</v>
      </c>
      <c r="J2305" s="45">
        <v>0</v>
      </c>
    </row>
    <row r="2306" spans="4:10">
      <c r="D2306" s="28">
        <v>41735</v>
      </c>
      <c r="E2306" s="35" t="s">
        <v>383</v>
      </c>
      <c r="F2306" s="45">
        <v>5.6</v>
      </c>
      <c r="G2306" s="45">
        <v>0</v>
      </c>
      <c r="H2306" s="45">
        <v>0</v>
      </c>
      <c r="I2306" s="45">
        <v>0</v>
      </c>
      <c r="J2306" s="45">
        <v>0</v>
      </c>
    </row>
    <row r="2307" spans="4:10">
      <c r="D2307" s="28">
        <v>41736</v>
      </c>
      <c r="E2307" s="35" t="s">
        <v>360</v>
      </c>
      <c r="F2307" s="45">
        <v>5.6</v>
      </c>
      <c r="G2307" s="45">
        <v>0</v>
      </c>
      <c r="H2307" s="45">
        <v>0</v>
      </c>
      <c r="I2307" s="45">
        <v>0</v>
      </c>
      <c r="J2307" s="45">
        <v>0</v>
      </c>
    </row>
    <row r="2308" spans="4:10">
      <c r="D2308" s="28">
        <v>41736</v>
      </c>
      <c r="E2308" s="35" t="s">
        <v>361</v>
      </c>
      <c r="F2308" s="45">
        <v>5.8</v>
      </c>
      <c r="G2308" s="45">
        <v>0</v>
      </c>
      <c r="H2308" s="45">
        <v>0</v>
      </c>
      <c r="I2308" s="45">
        <v>0</v>
      </c>
      <c r="J2308" s="45">
        <v>0</v>
      </c>
    </row>
    <row r="2309" spans="4:10">
      <c r="D2309" s="28">
        <v>41736</v>
      </c>
      <c r="E2309" s="35" t="s">
        <v>362</v>
      </c>
      <c r="F2309" s="45">
        <v>4.9000000000000004</v>
      </c>
      <c r="G2309" s="45">
        <v>0</v>
      </c>
      <c r="H2309" s="45">
        <v>0</v>
      </c>
      <c r="I2309" s="45">
        <v>0</v>
      </c>
      <c r="J2309" s="45">
        <v>0</v>
      </c>
    </row>
    <row r="2310" spans="4:10">
      <c r="D2310" s="28">
        <v>41736</v>
      </c>
      <c r="E2310" s="35" t="s">
        <v>363</v>
      </c>
      <c r="F2310" s="45">
        <v>5</v>
      </c>
      <c r="G2310" s="45">
        <v>0</v>
      </c>
      <c r="H2310" s="45">
        <v>0</v>
      </c>
      <c r="I2310" s="45">
        <v>0</v>
      </c>
      <c r="J2310" s="45">
        <v>0</v>
      </c>
    </row>
    <row r="2311" spans="4:10">
      <c r="D2311" s="28">
        <v>41736</v>
      </c>
      <c r="E2311" s="35" t="s">
        <v>364</v>
      </c>
      <c r="F2311" s="45">
        <v>4.5999999999999996</v>
      </c>
      <c r="G2311" s="45">
        <v>0</v>
      </c>
      <c r="H2311" s="45">
        <v>0</v>
      </c>
      <c r="I2311" s="45">
        <v>0</v>
      </c>
      <c r="J2311" s="45">
        <v>0</v>
      </c>
    </row>
    <row r="2312" spans="4:10">
      <c r="D2312" s="28">
        <v>41736</v>
      </c>
      <c r="E2312" s="35" t="s">
        <v>365</v>
      </c>
      <c r="F2312" s="45">
        <v>4.9000000000000004</v>
      </c>
      <c r="G2312" s="45">
        <v>0.03</v>
      </c>
      <c r="H2312" s="45">
        <v>7.0000000000000007E-2</v>
      </c>
      <c r="I2312" s="45">
        <v>8.4</v>
      </c>
      <c r="J2312" s="45">
        <v>-91.8</v>
      </c>
    </row>
    <row r="2313" spans="4:10">
      <c r="D2313" s="28">
        <v>41736</v>
      </c>
      <c r="E2313" s="35" t="s">
        <v>366</v>
      </c>
      <c r="F2313" s="45">
        <v>5.2</v>
      </c>
      <c r="G2313" s="45">
        <v>0.06</v>
      </c>
      <c r="H2313" s="45">
        <v>0.26</v>
      </c>
      <c r="I2313" s="45">
        <v>19.8</v>
      </c>
      <c r="J2313" s="45">
        <v>-81.900000000000006</v>
      </c>
    </row>
    <row r="2314" spans="4:10">
      <c r="D2314" s="28">
        <v>41736</v>
      </c>
      <c r="E2314" s="35" t="s">
        <v>367</v>
      </c>
      <c r="F2314" s="45">
        <v>5.4</v>
      </c>
      <c r="G2314" s="45">
        <v>0.13</v>
      </c>
      <c r="H2314" s="45">
        <v>0.5</v>
      </c>
      <c r="I2314" s="45">
        <v>30.9</v>
      </c>
      <c r="J2314" s="45">
        <v>-71</v>
      </c>
    </row>
    <row r="2315" spans="4:10">
      <c r="D2315" s="28">
        <v>41736</v>
      </c>
      <c r="E2315" s="35" t="s">
        <v>368</v>
      </c>
      <c r="F2315" s="45">
        <v>6.8</v>
      </c>
      <c r="G2315" s="45">
        <v>0.1</v>
      </c>
      <c r="H2315" s="45">
        <v>0.68</v>
      </c>
      <c r="I2315" s="45">
        <v>41.3</v>
      </c>
      <c r="J2315" s="45">
        <v>-57.6</v>
      </c>
    </row>
    <row r="2316" spans="4:10">
      <c r="D2316" s="28">
        <v>41736</v>
      </c>
      <c r="E2316" s="35" t="s">
        <v>369</v>
      </c>
      <c r="F2316" s="45">
        <v>8.3000000000000007</v>
      </c>
      <c r="G2316" s="45">
        <v>0.04</v>
      </c>
      <c r="H2316" s="45">
        <v>0.64</v>
      </c>
      <c r="I2316" s="45">
        <v>49.9</v>
      </c>
      <c r="J2316" s="45">
        <v>-40.200000000000003</v>
      </c>
    </row>
    <row r="2317" spans="4:10">
      <c r="D2317" s="28">
        <v>41736</v>
      </c>
      <c r="E2317" s="35" t="s">
        <v>370</v>
      </c>
      <c r="F2317" s="45">
        <v>10.8</v>
      </c>
      <c r="G2317" s="45">
        <v>0.17</v>
      </c>
      <c r="H2317" s="45">
        <v>1.02</v>
      </c>
      <c r="I2317" s="45">
        <v>55.5</v>
      </c>
      <c r="J2317" s="45">
        <v>-17.2</v>
      </c>
    </row>
    <row r="2318" spans="4:10">
      <c r="D2318" s="28">
        <v>41736</v>
      </c>
      <c r="E2318" s="35" t="s">
        <v>371</v>
      </c>
      <c r="F2318" s="45">
        <v>11.2</v>
      </c>
      <c r="G2318" s="45">
        <v>2.58</v>
      </c>
      <c r="H2318" s="45">
        <v>0.71</v>
      </c>
      <c r="I2318" s="45">
        <v>56.3</v>
      </c>
      <c r="J2318" s="45">
        <v>9.5</v>
      </c>
    </row>
    <row r="2319" spans="4:10">
      <c r="D2319" s="28">
        <v>41736</v>
      </c>
      <c r="E2319" s="35" t="s">
        <v>372</v>
      </c>
      <c r="F2319" s="45">
        <v>11.8</v>
      </c>
      <c r="G2319" s="45">
        <v>0.77</v>
      </c>
      <c r="H2319" s="45">
        <v>1.21</v>
      </c>
      <c r="I2319" s="45">
        <v>52</v>
      </c>
      <c r="J2319" s="45">
        <v>34</v>
      </c>
    </row>
    <row r="2320" spans="4:10">
      <c r="D2320" s="28">
        <v>41736</v>
      </c>
      <c r="E2320" s="35" t="s">
        <v>373</v>
      </c>
      <c r="F2320" s="45">
        <v>9.4</v>
      </c>
      <c r="G2320" s="45">
        <v>0.57999999999999996</v>
      </c>
      <c r="H2320" s="45">
        <v>1.02</v>
      </c>
      <c r="I2320" s="45">
        <v>44.1</v>
      </c>
      <c r="J2320" s="45">
        <v>53</v>
      </c>
    </row>
    <row r="2321" spans="4:10">
      <c r="D2321" s="28">
        <v>41736</v>
      </c>
      <c r="E2321" s="35" t="s">
        <v>374</v>
      </c>
      <c r="F2321" s="45">
        <v>9.9</v>
      </c>
      <c r="G2321" s="45">
        <v>0.27</v>
      </c>
      <c r="H2321" s="45">
        <v>0.69</v>
      </c>
      <c r="I2321" s="45">
        <v>34.1</v>
      </c>
      <c r="J2321" s="45">
        <v>67.3</v>
      </c>
    </row>
    <row r="2322" spans="4:10">
      <c r="D2322" s="28">
        <v>41736</v>
      </c>
      <c r="E2322" s="35" t="s">
        <v>375</v>
      </c>
      <c r="F2322" s="45">
        <v>8.8000000000000007</v>
      </c>
      <c r="G2322" s="45">
        <v>0.32</v>
      </c>
      <c r="H2322" s="45">
        <v>0.46</v>
      </c>
      <c r="I2322" s="45">
        <v>23.2</v>
      </c>
      <c r="J2322" s="45">
        <v>78.8</v>
      </c>
    </row>
    <row r="2323" spans="4:10">
      <c r="D2323" s="28">
        <v>41736</v>
      </c>
      <c r="E2323" s="35" t="s">
        <v>376</v>
      </c>
      <c r="F2323" s="45">
        <v>7.5</v>
      </c>
      <c r="G2323" s="45">
        <v>0.13</v>
      </c>
      <c r="H2323" s="45">
        <v>0.17</v>
      </c>
      <c r="I2323" s="45">
        <v>11.8</v>
      </c>
      <c r="J2323" s="45">
        <v>88.9</v>
      </c>
    </row>
    <row r="2324" spans="4:10">
      <c r="D2324" s="28">
        <v>41736</v>
      </c>
      <c r="E2324" s="35" t="s">
        <v>377</v>
      </c>
      <c r="F2324" s="45">
        <v>6.8</v>
      </c>
      <c r="G2324" s="45">
        <v>0.02</v>
      </c>
      <c r="H2324" s="45">
        <v>0.02</v>
      </c>
      <c r="I2324" s="45">
        <v>0.3</v>
      </c>
      <c r="J2324" s="45">
        <v>98.5</v>
      </c>
    </row>
    <row r="2325" spans="4:10">
      <c r="D2325" s="28">
        <v>41736</v>
      </c>
      <c r="E2325" s="35" t="s">
        <v>378</v>
      </c>
      <c r="F2325" s="45">
        <v>6.3</v>
      </c>
      <c r="G2325" s="45">
        <v>0</v>
      </c>
      <c r="H2325" s="45">
        <v>0</v>
      </c>
      <c r="I2325" s="45">
        <v>0</v>
      </c>
      <c r="J2325" s="45">
        <v>0</v>
      </c>
    </row>
    <row r="2326" spans="4:10">
      <c r="D2326" s="28">
        <v>41736</v>
      </c>
      <c r="E2326" s="35" t="s">
        <v>379</v>
      </c>
      <c r="F2326" s="45">
        <v>6.1</v>
      </c>
      <c r="G2326" s="45">
        <v>0</v>
      </c>
      <c r="H2326" s="45">
        <v>0</v>
      </c>
      <c r="I2326" s="45">
        <v>0</v>
      </c>
      <c r="J2326" s="45">
        <v>0</v>
      </c>
    </row>
    <row r="2327" spans="4:10">
      <c r="D2327" s="28">
        <v>41736</v>
      </c>
      <c r="E2327" s="35" t="s">
        <v>380</v>
      </c>
      <c r="F2327" s="45">
        <v>4.3</v>
      </c>
      <c r="G2327" s="45">
        <v>0</v>
      </c>
      <c r="H2327" s="45">
        <v>0</v>
      </c>
      <c r="I2327" s="45">
        <v>0</v>
      </c>
      <c r="J2327" s="45">
        <v>0</v>
      </c>
    </row>
    <row r="2328" spans="4:10">
      <c r="D2328" s="28">
        <v>41736</v>
      </c>
      <c r="E2328" s="35" t="s">
        <v>381</v>
      </c>
      <c r="F2328" s="45">
        <v>2.9</v>
      </c>
      <c r="G2328" s="45">
        <v>0</v>
      </c>
      <c r="H2328" s="45">
        <v>0</v>
      </c>
      <c r="I2328" s="45">
        <v>0</v>
      </c>
      <c r="J2328" s="45">
        <v>0</v>
      </c>
    </row>
    <row r="2329" spans="4:10">
      <c r="D2329" s="28">
        <v>41736</v>
      </c>
      <c r="E2329" s="35" t="s">
        <v>382</v>
      </c>
      <c r="F2329" s="45">
        <v>2.9</v>
      </c>
      <c r="G2329" s="45">
        <v>0</v>
      </c>
      <c r="H2329" s="45">
        <v>0</v>
      </c>
      <c r="I2329" s="45">
        <v>0</v>
      </c>
      <c r="J2329" s="45">
        <v>0</v>
      </c>
    </row>
    <row r="2330" spans="4:10">
      <c r="D2330" s="28">
        <v>41736</v>
      </c>
      <c r="E2330" s="35" t="s">
        <v>383</v>
      </c>
      <c r="F2330" s="45">
        <v>2.6</v>
      </c>
      <c r="G2330" s="45">
        <v>0</v>
      </c>
      <c r="H2330" s="45">
        <v>0</v>
      </c>
      <c r="I2330" s="45">
        <v>0</v>
      </c>
      <c r="J2330" s="45">
        <v>0</v>
      </c>
    </row>
    <row r="2331" spans="4:10">
      <c r="D2331" s="28">
        <v>41737</v>
      </c>
      <c r="E2331" s="35" t="s">
        <v>360</v>
      </c>
      <c r="F2331" s="45">
        <v>2.4</v>
      </c>
      <c r="G2331" s="45">
        <v>0</v>
      </c>
      <c r="H2331" s="45">
        <v>0</v>
      </c>
      <c r="I2331" s="45">
        <v>0</v>
      </c>
      <c r="J2331" s="45">
        <v>0</v>
      </c>
    </row>
    <row r="2332" spans="4:10">
      <c r="D2332" s="28">
        <v>41737</v>
      </c>
      <c r="E2332" s="35" t="s">
        <v>361</v>
      </c>
      <c r="F2332" s="45">
        <v>2.5</v>
      </c>
      <c r="G2332" s="45">
        <v>0</v>
      </c>
      <c r="H2332" s="45">
        <v>0</v>
      </c>
      <c r="I2332" s="45">
        <v>0</v>
      </c>
      <c r="J2332" s="45">
        <v>0</v>
      </c>
    </row>
    <row r="2333" spans="4:10">
      <c r="D2333" s="28">
        <v>41737</v>
      </c>
      <c r="E2333" s="35" t="s">
        <v>362</v>
      </c>
      <c r="F2333" s="45">
        <v>1.9</v>
      </c>
      <c r="G2333" s="45">
        <v>0</v>
      </c>
      <c r="H2333" s="45">
        <v>0</v>
      </c>
      <c r="I2333" s="45">
        <v>0</v>
      </c>
      <c r="J2333" s="45">
        <v>0</v>
      </c>
    </row>
    <row r="2334" spans="4:10">
      <c r="D2334" s="28">
        <v>41737</v>
      </c>
      <c r="E2334" s="35" t="s">
        <v>363</v>
      </c>
      <c r="F2334" s="45">
        <v>1</v>
      </c>
      <c r="G2334" s="45">
        <v>0</v>
      </c>
      <c r="H2334" s="45">
        <v>0</v>
      </c>
      <c r="I2334" s="45">
        <v>0</v>
      </c>
      <c r="J2334" s="45">
        <v>0</v>
      </c>
    </row>
    <row r="2335" spans="4:10">
      <c r="D2335" s="28">
        <v>41737</v>
      </c>
      <c r="E2335" s="35" t="s">
        <v>364</v>
      </c>
      <c r="F2335" s="45">
        <v>0.3</v>
      </c>
      <c r="G2335" s="45">
        <v>0</v>
      </c>
      <c r="H2335" s="45">
        <v>0.01</v>
      </c>
      <c r="I2335" s="45">
        <v>0</v>
      </c>
      <c r="J2335" s="45">
        <v>0</v>
      </c>
    </row>
    <row r="2336" spans="4:10">
      <c r="D2336" s="28">
        <v>41737</v>
      </c>
      <c r="E2336" s="35" t="s">
        <v>365</v>
      </c>
      <c r="F2336" s="45">
        <v>0.1</v>
      </c>
      <c r="G2336" s="45">
        <v>1.1599999999999999</v>
      </c>
      <c r="H2336" s="45">
        <v>0.17</v>
      </c>
      <c r="I2336" s="45">
        <v>8.6999999999999993</v>
      </c>
      <c r="J2336" s="45">
        <v>-92</v>
      </c>
    </row>
    <row r="2337" spans="4:10">
      <c r="D2337" s="28">
        <v>41737</v>
      </c>
      <c r="E2337" s="35" t="s">
        <v>366</v>
      </c>
      <c r="F2337" s="45">
        <v>2.1</v>
      </c>
      <c r="G2337" s="45">
        <v>2.4300000000000002</v>
      </c>
      <c r="H2337" s="45">
        <v>0.25</v>
      </c>
      <c r="I2337" s="45">
        <v>20.100000000000001</v>
      </c>
      <c r="J2337" s="45">
        <v>-82.2</v>
      </c>
    </row>
    <row r="2338" spans="4:10">
      <c r="D2338" s="28">
        <v>41737</v>
      </c>
      <c r="E2338" s="35" t="s">
        <v>367</v>
      </c>
      <c r="F2338" s="45">
        <v>4.8</v>
      </c>
      <c r="G2338" s="45">
        <v>2.89</v>
      </c>
      <c r="H2338" s="45">
        <v>0.3</v>
      </c>
      <c r="I2338" s="45">
        <v>31.3</v>
      </c>
      <c r="J2338" s="45">
        <v>-71.2</v>
      </c>
    </row>
    <row r="2339" spans="4:10">
      <c r="D2339" s="28">
        <v>41737</v>
      </c>
      <c r="E2339" s="35" t="s">
        <v>368</v>
      </c>
      <c r="F2339" s="45">
        <v>6.4</v>
      </c>
      <c r="G2339" s="45">
        <v>3.08</v>
      </c>
      <c r="H2339" s="45">
        <v>0.34</v>
      </c>
      <c r="I2339" s="45">
        <v>41.6</v>
      </c>
      <c r="J2339" s="45">
        <v>-57.9</v>
      </c>
    </row>
    <row r="2340" spans="4:10">
      <c r="D2340" s="28">
        <v>41737</v>
      </c>
      <c r="E2340" s="35" t="s">
        <v>369</v>
      </c>
      <c r="F2340" s="45">
        <v>8.6</v>
      </c>
      <c r="G2340" s="45">
        <v>3.17</v>
      </c>
      <c r="H2340" s="45">
        <v>0.38</v>
      </c>
      <c r="I2340" s="45">
        <v>50.3</v>
      </c>
      <c r="J2340" s="45">
        <v>-40.4</v>
      </c>
    </row>
    <row r="2341" spans="4:10">
      <c r="D2341" s="28">
        <v>41737</v>
      </c>
      <c r="E2341" s="35" t="s">
        <v>370</v>
      </c>
      <c r="F2341" s="45">
        <v>10.3</v>
      </c>
      <c r="G2341" s="45">
        <v>3.18</v>
      </c>
      <c r="H2341" s="45">
        <v>0.41</v>
      </c>
      <c r="I2341" s="45">
        <v>55.9</v>
      </c>
      <c r="J2341" s="45">
        <v>-17.3</v>
      </c>
    </row>
    <row r="2342" spans="4:10">
      <c r="D2342" s="28">
        <v>41737</v>
      </c>
      <c r="E2342" s="35" t="s">
        <v>371</v>
      </c>
      <c r="F2342" s="45">
        <v>12.8</v>
      </c>
      <c r="G2342" s="45">
        <v>3.18</v>
      </c>
      <c r="H2342" s="45">
        <v>0.43</v>
      </c>
      <c r="I2342" s="45">
        <v>56.7</v>
      </c>
      <c r="J2342" s="45">
        <v>9.6999999999999993</v>
      </c>
    </row>
    <row r="2343" spans="4:10">
      <c r="D2343" s="28">
        <v>41737</v>
      </c>
      <c r="E2343" s="35" t="s">
        <v>372</v>
      </c>
      <c r="F2343" s="45">
        <v>15</v>
      </c>
      <c r="G2343" s="45">
        <v>3.18</v>
      </c>
      <c r="H2343" s="45">
        <v>0.39</v>
      </c>
      <c r="I2343" s="45">
        <v>52.3</v>
      </c>
      <c r="J2343" s="45">
        <v>34.4</v>
      </c>
    </row>
    <row r="2344" spans="4:10">
      <c r="D2344" s="28">
        <v>41737</v>
      </c>
      <c r="E2344" s="35" t="s">
        <v>373</v>
      </c>
      <c r="F2344" s="45">
        <v>15.5</v>
      </c>
      <c r="G2344" s="45">
        <v>3.1</v>
      </c>
      <c r="H2344" s="45">
        <v>0.36</v>
      </c>
      <c r="I2344" s="45">
        <v>44.3</v>
      </c>
      <c r="J2344" s="45">
        <v>53.4</v>
      </c>
    </row>
    <row r="2345" spans="4:10">
      <c r="D2345" s="28">
        <v>41737</v>
      </c>
      <c r="E2345" s="35" t="s">
        <v>374</v>
      </c>
      <c r="F2345" s="45">
        <v>15.6</v>
      </c>
      <c r="G2345" s="45">
        <v>2.99</v>
      </c>
      <c r="H2345" s="45">
        <v>0.31</v>
      </c>
      <c r="I2345" s="45">
        <v>34.299999999999997</v>
      </c>
      <c r="J2345" s="45">
        <v>67.7</v>
      </c>
    </row>
    <row r="2346" spans="4:10">
      <c r="D2346" s="28">
        <v>41737</v>
      </c>
      <c r="E2346" s="35" t="s">
        <v>375</v>
      </c>
      <c r="F2346" s="45">
        <v>13.9</v>
      </c>
      <c r="G2346" s="45">
        <v>0.92</v>
      </c>
      <c r="H2346" s="45">
        <v>0.51</v>
      </c>
      <c r="I2346" s="45">
        <v>23.4</v>
      </c>
      <c r="J2346" s="45">
        <v>79.2</v>
      </c>
    </row>
    <row r="2347" spans="4:10">
      <c r="D2347" s="28">
        <v>41737</v>
      </c>
      <c r="E2347" s="35" t="s">
        <v>376</v>
      </c>
      <c r="F2347" s="45">
        <v>10.4</v>
      </c>
      <c r="G2347" s="45">
        <v>0.46</v>
      </c>
      <c r="H2347" s="45">
        <v>0.23</v>
      </c>
      <c r="I2347" s="45">
        <v>12</v>
      </c>
      <c r="J2347" s="45">
        <v>89.3</v>
      </c>
    </row>
    <row r="2348" spans="4:10">
      <c r="D2348" s="28">
        <v>41737</v>
      </c>
      <c r="E2348" s="35" t="s">
        <v>377</v>
      </c>
      <c r="F2348" s="45">
        <v>7.6</v>
      </c>
      <c r="G2348" s="45">
        <v>0.08</v>
      </c>
      <c r="H2348" s="45">
        <v>0.04</v>
      </c>
      <c r="I2348" s="45">
        <v>0.5</v>
      </c>
      <c r="J2348" s="45">
        <v>98.9</v>
      </c>
    </row>
    <row r="2349" spans="4:10">
      <c r="D2349" s="28">
        <v>41737</v>
      </c>
      <c r="E2349" s="35" t="s">
        <v>378</v>
      </c>
      <c r="F2349" s="45">
        <v>6.1</v>
      </c>
      <c r="G2349" s="45">
        <v>0</v>
      </c>
      <c r="H2349" s="45">
        <v>0</v>
      </c>
      <c r="I2349" s="45">
        <v>0</v>
      </c>
      <c r="J2349" s="45">
        <v>0</v>
      </c>
    </row>
    <row r="2350" spans="4:10">
      <c r="D2350" s="28">
        <v>41737</v>
      </c>
      <c r="E2350" s="35" t="s">
        <v>379</v>
      </c>
      <c r="F2350" s="45">
        <v>5.8</v>
      </c>
      <c r="G2350" s="45">
        <v>0</v>
      </c>
      <c r="H2350" s="45">
        <v>0</v>
      </c>
      <c r="I2350" s="45">
        <v>0</v>
      </c>
      <c r="J2350" s="45">
        <v>0</v>
      </c>
    </row>
    <row r="2351" spans="4:10">
      <c r="D2351" s="28">
        <v>41737</v>
      </c>
      <c r="E2351" s="35" t="s">
        <v>380</v>
      </c>
      <c r="F2351" s="45">
        <v>5.8</v>
      </c>
      <c r="G2351" s="45">
        <v>0</v>
      </c>
      <c r="H2351" s="45">
        <v>0</v>
      </c>
      <c r="I2351" s="45">
        <v>0</v>
      </c>
      <c r="J2351" s="45">
        <v>0</v>
      </c>
    </row>
    <row r="2352" spans="4:10">
      <c r="D2352" s="28">
        <v>41737</v>
      </c>
      <c r="E2352" s="35" t="s">
        <v>381</v>
      </c>
      <c r="F2352" s="45">
        <v>6</v>
      </c>
      <c r="G2352" s="45">
        <v>0</v>
      </c>
      <c r="H2352" s="45">
        <v>0</v>
      </c>
      <c r="I2352" s="45">
        <v>0</v>
      </c>
      <c r="J2352" s="45">
        <v>0</v>
      </c>
    </row>
    <row r="2353" spans="4:10">
      <c r="D2353" s="28">
        <v>41737</v>
      </c>
      <c r="E2353" s="35" t="s">
        <v>382</v>
      </c>
      <c r="F2353" s="45">
        <v>5.3</v>
      </c>
      <c r="G2353" s="45">
        <v>0</v>
      </c>
      <c r="H2353" s="45">
        <v>0</v>
      </c>
      <c r="I2353" s="45">
        <v>0</v>
      </c>
      <c r="J2353" s="45">
        <v>0</v>
      </c>
    </row>
    <row r="2354" spans="4:10">
      <c r="D2354" s="28">
        <v>41737</v>
      </c>
      <c r="E2354" s="35" t="s">
        <v>383</v>
      </c>
      <c r="F2354" s="45">
        <v>4.0999999999999996</v>
      </c>
      <c r="G2354" s="45">
        <v>0</v>
      </c>
      <c r="H2354" s="45">
        <v>0</v>
      </c>
      <c r="I2354" s="45">
        <v>0</v>
      </c>
      <c r="J2354" s="45">
        <v>0</v>
      </c>
    </row>
    <row r="2355" spans="4:10">
      <c r="D2355" s="28">
        <v>41738</v>
      </c>
      <c r="E2355" s="35" t="s">
        <v>360</v>
      </c>
      <c r="F2355" s="45">
        <v>3.6</v>
      </c>
      <c r="G2355" s="45">
        <v>0</v>
      </c>
      <c r="H2355" s="45">
        <v>0</v>
      </c>
      <c r="I2355" s="45">
        <v>0</v>
      </c>
      <c r="J2355" s="45">
        <v>0</v>
      </c>
    </row>
    <row r="2356" spans="4:10">
      <c r="D2356" s="28">
        <v>41738</v>
      </c>
      <c r="E2356" s="35" t="s">
        <v>361</v>
      </c>
      <c r="F2356" s="45">
        <v>4</v>
      </c>
      <c r="G2356" s="45">
        <v>0</v>
      </c>
      <c r="H2356" s="45">
        <v>0</v>
      </c>
      <c r="I2356" s="45">
        <v>0</v>
      </c>
      <c r="J2356" s="45">
        <v>0</v>
      </c>
    </row>
    <row r="2357" spans="4:10">
      <c r="D2357" s="28">
        <v>41738</v>
      </c>
      <c r="E2357" s="35" t="s">
        <v>362</v>
      </c>
      <c r="F2357" s="45">
        <v>4.7</v>
      </c>
      <c r="G2357" s="45">
        <v>0</v>
      </c>
      <c r="H2357" s="45">
        <v>0</v>
      </c>
      <c r="I2357" s="45">
        <v>0</v>
      </c>
      <c r="J2357" s="45">
        <v>0</v>
      </c>
    </row>
    <row r="2358" spans="4:10">
      <c r="D2358" s="28">
        <v>41738</v>
      </c>
      <c r="E2358" s="35" t="s">
        <v>363</v>
      </c>
      <c r="F2358" s="45">
        <v>5.0999999999999996</v>
      </c>
      <c r="G2358" s="45">
        <v>0</v>
      </c>
      <c r="H2358" s="45">
        <v>0</v>
      </c>
      <c r="I2358" s="45">
        <v>0</v>
      </c>
      <c r="J2358" s="45">
        <v>0</v>
      </c>
    </row>
    <row r="2359" spans="4:10">
      <c r="D2359" s="28">
        <v>41738</v>
      </c>
      <c r="E2359" s="35" t="s">
        <v>364</v>
      </c>
      <c r="F2359" s="45">
        <v>6.2</v>
      </c>
      <c r="G2359" s="45">
        <v>0</v>
      </c>
      <c r="H2359" s="45">
        <v>0.01</v>
      </c>
      <c r="I2359" s="45">
        <v>0</v>
      </c>
      <c r="J2359" s="45">
        <v>0</v>
      </c>
    </row>
    <row r="2360" spans="4:10">
      <c r="D2360" s="28">
        <v>41738</v>
      </c>
      <c r="E2360" s="35" t="s">
        <v>365</v>
      </c>
      <c r="F2360" s="45">
        <v>6.3</v>
      </c>
      <c r="G2360" s="45">
        <v>0.1</v>
      </c>
      <c r="H2360" s="45">
        <v>0.12</v>
      </c>
      <c r="I2360" s="45">
        <v>8.9</v>
      </c>
      <c r="J2360" s="45">
        <v>-92.3</v>
      </c>
    </row>
    <row r="2361" spans="4:10">
      <c r="D2361" s="28">
        <v>41738</v>
      </c>
      <c r="E2361" s="35" t="s">
        <v>366</v>
      </c>
      <c r="F2361" s="45">
        <v>6.5</v>
      </c>
      <c r="G2361" s="45">
        <v>0.09</v>
      </c>
      <c r="H2361" s="45">
        <v>0.28999999999999998</v>
      </c>
      <c r="I2361" s="45">
        <v>20.399999999999999</v>
      </c>
      <c r="J2361" s="45">
        <v>-82.5</v>
      </c>
    </row>
    <row r="2362" spans="4:10">
      <c r="D2362" s="28">
        <v>41738</v>
      </c>
      <c r="E2362" s="35" t="s">
        <v>367</v>
      </c>
      <c r="F2362" s="45">
        <v>8.1</v>
      </c>
      <c r="G2362" s="45">
        <v>0.09</v>
      </c>
      <c r="H2362" s="45">
        <v>0.47</v>
      </c>
      <c r="I2362" s="45">
        <v>31.6</v>
      </c>
      <c r="J2362" s="45">
        <v>-71.5</v>
      </c>
    </row>
    <row r="2363" spans="4:10">
      <c r="D2363" s="28">
        <v>41738</v>
      </c>
      <c r="E2363" s="35" t="s">
        <v>368</v>
      </c>
      <c r="F2363" s="45">
        <v>10.4</v>
      </c>
      <c r="G2363" s="45">
        <v>0.08</v>
      </c>
      <c r="H2363" s="45">
        <v>0.65</v>
      </c>
      <c r="I2363" s="45">
        <v>41.9</v>
      </c>
      <c r="J2363" s="45">
        <v>-58.1</v>
      </c>
    </row>
    <row r="2364" spans="4:10">
      <c r="D2364" s="28">
        <v>41738</v>
      </c>
      <c r="E2364" s="35" t="s">
        <v>369</v>
      </c>
      <c r="F2364" s="45">
        <v>13.4</v>
      </c>
      <c r="G2364" s="45">
        <v>0.52</v>
      </c>
      <c r="H2364" s="45">
        <v>1.1499999999999999</v>
      </c>
      <c r="I2364" s="45">
        <v>50.7</v>
      </c>
      <c r="J2364" s="45">
        <v>-40.6</v>
      </c>
    </row>
    <row r="2365" spans="4:10">
      <c r="D2365" s="28">
        <v>41738</v>
      </c>
      <c r="E2365" s="35" t="s">
        <v>370</v>
      </c>
      <c r="F2365" s="45">
        <v>15.9</v>
      </c>
      <c r="G2365" s="45">
        <v>0.36</v>
      </c>
      <c r="H2365" s="45">
        <v>1.19</v>
      </c>
      <c r="I2365" s="45">
        <v>56.3</v>
      </c>
      <c r="J2365" s="45">
        <v>-17.3</v>
      </c>
    </row>
    <row r="2366" spans="4:10">
      <c r="D2366" s="28">
        <v>41738</v>
      </c>
      <c r="E2366" s="35" t="s">
        <v>371</v>
      </c>
      <c r="F2366" s="45">
        <v>16.3</v>
      </c>
      <c r="G2366" s="45">
        <v>0.92</v>
      </c>
      <c r="H2366" s="45">
        <v>1.3</v>
      </c>
      <c r="I2366" s="45">
        <v>57</v>
      </c>
      <c r="J2366" s="45">
        <v>9.9</v>
      </c>
    </row>
    <row r="2367" spans="4:10">
      <c r="D2367" s="28">
        <v>41738</v>
      </c>
      <c r="E2367" s="35" t="s">
        <v>372</v>
      </c>
      <c r="F2367" s="45">
        <v>14.7</v>
      </c>
      <c r="G2367" s="45">
        <v>0.06</v>
      </c>
      <c r="H2367" s="45">
        <v>0.79</v>
      </c>
      <c r="I2367" s="45">
        <v>52.6</v>
      </c>
      <c r="J2367" s="45">
        <v>34.700000000000003</v>
      </c>
    </row>
    <row r="2368" spans="4:10">
      <c r="D2368" s="28">
        <v>41738</v>
      </c>
      <c r="E2368" s="35" t="s">
        <v>373</v>
      </c>
      <c r="F2368" s="45">
        <v>11.1</v>
      </c>
      <c r="G2368" s="45">
        <v>0.05</v>
      </c>
      <c r="H2368" s="45">
        <v>0.35</v>
      </c>
      <c r="I2368" s="45">
        <v>44.6</v>
      </c>
      <c r="J2368" s="45">
        <v>53.8</v>
      </c>
    </row>
    <row r="2369" spans="4:10">
      <c r="D2369" s="28">
        <v>41738</v>
      </c>
      <c r="E2369" s="35" t="s">
        <v>374</v>
      </c>
      <c r="F2369" s="45">
        <v>8.6</v>
      </c>
      <c r="G2369" s="45">
        <v>0.01</v>
      </c>
      <c r="H2369" s="45">
        <v>0.28999999999999998</v>
      </c>
      <c r="I2369" s="45">
        <v>34.6</v>
      </c>
      <c r="J2369" s="45">
        <v>68.099999999999994</v>
      </c>
    </row>
    <row r="2370" spans="4:10">
      <c r="D2370" s="28">
        <v>41738</v>
      </c>
      <c r="E2370" s="35" t="s">
        <v>375</v>
      </c>
      <c r="F2370" s="45">
        <v>8</v>
      </c>
      <c r="G2370" s="45">
        <v>0.02</v>
      </c>
      <c r="H2370" s="45">
        <v>0.19</v>
      </c>
      <c r="I2370" s="45">
        <v>23.5</v>
      </c>
      <c r="J2370" s="45">
        <v>79.599999999999994</v>
      </c>
    </row>
    <row r="2371" spans="4:10">
      <c r="D2371" s="28">
        <v>41738</v>
      </c>
      <c r="E2371" s="35" t="s">
        <v>376</v>
      </c>
      <c r="F2371" s="45">
        <v>8.1</v>
      </c>
      <c r="G2371" s="45">
        <v>0.02</v>
      </c>
      <c r="H2371" s="45">
        <v>0.1</v>
      </c>
      <c r="I2371" s="45">
        <v>12.1</v>
      </c>
      <c r="J2371" s="45">
        <v>89.6</v>
      </c>
    </row>
    <row r="2372" spans="4:10">
      <c r="D2372" s="28">
        <v>41738</v>
      </c>
      <c r="E2372" s="35" t="s">
        <v>377</v>
      </c>
      <c r="F2372" s="45">
        <v>6.8</v>
      </c>
      <c r="G2372" s="45">
        <v>0</v>
      </c>
      <c r="H2372" s="45">
        <v>0.01</v>
      </c>
      <c r="I2372" s="45">
        <v>0.7</v>
      </c>
      <c r="J2372" s="45">
        <v>99.2</v>
      </c>
    </row>
    <row r="2373" spans="4:10">
      <c r="D2373" s="28">
        <v>41738</v>
      </c>
      <c r="E2373" s="35" t="s">
        <v>378</v>
      </c>
      <c r="F2373" s="45">
        <v>6.7</v>
      </c>
      <c r="G2373" s="45">
        <v>0</v>
      </c>
      <c r="H2373" s="45">
        <v>0</v>
      </c>
      <c r="I2373" s="45">
        <v>0</v>
      </c>
      <c r="J2373" s="45">
        <v>0</v>
      </c>
    </row>
    <row r="2374" spans="4:10">
      <c r="D2374" s="28">
        <v>41738</v>
      </c>
      <c r="E2374" s="35" t="s">
        <v>379</v>
      </c>
      <c r="F2374" s="45">
        <v>6.5</v>
      </c>
      <c r="G2374" s="45">
        <v>0</v>
      </c>
      <c r="H2374" s="45">
        <v>0</v>
      </c>
      <c r="I2374" s="45">
        <v>0</v>
      </c>
      <c r="J2374" s="45">
        <v>0</v>
      </c>
    </row>
    <row r="2375" spans="4:10">
      <c r="D2375" s="28">
        <v>41738</v>
      </c>
      <c r="E2375" s="35" t="s">
        <v>380</v>
      </c>
      <c r="F2375" s="45">
        <v>6.3</v>
      </c>
      <c r="G2375" s="45">
        <v>0</v>
      </c>
      <c r="H2375" s="45">
        <v>0</v>
      </c>
      <c r="I2375" s="45">
        <v>0</v>
      </c>
      <c r="J2375" s="45">
        <v>0</v>
      </c>
    </row>
    <row r="2376" spans="4:10">
      <c r="D2376" s="28">
        <v>41738</v>
      </c>
      <c r="E2376" s="35" t="s">
        <v>381</v>
      </c>
      <c r="F2376" s="45">
        <v>6.7</v>
      </c>
      <c r="G2376" s="45">
        <v>0</v>
      </c>
      <c r="H2376" s="45">
        <v>0</v>
      </c>
      <c r="I2376" s="45">
        <v>0</v>
      </c>
      <c r="J2376" s="45">
        <v>0</v>
      </c>
    </row>
    <row r="2377" spans="4:10">
      <c r="D2377" s="28">
        <v>41738</v>
      </c>
      <c r="E2377" s="35" t="s">
        <v>382</v>
      </c>
      <c r="F2377" s="45">
        <v>7.3</v>
      </c>
      <c r="G2377" s="45">
        <v>0</v>
      </c>
      <c r="H2377" s="45">
        <v>0</v>
      </c>
      <c r="I2377" s="45">
        <v>0</v>
      </c>
      <c r="J2377" s="45">
        <v>0</v>
      </c>
    </row>
    <row r="2378" spans="4:10">
      <c r="D2378" s="28">
        <v>41738</v>
      </c>
      <c r="E2378" s="35" t="s">
        <v>383</v>
      </c>
      <c r="F2378" s="45">
        <v>5.3</v>
      </c>
      <c r="G2378" s="45">
        <v>0</v>
      </c>
      <c r="H2378" s="45">
        <v>0</v>
      </c>
      <c r="I2378" s="45">
        <v>0</v>
      </c>
      <c r="J2378" s="45">
        <v>0</v>
      </c>
    </row>
    <row r="2379" spans="4:10">
      <c r="D2379" s="28">
        <v>41739</v>
      </c>
      <c r="E2379" s="35" t="s">
        <v>360</v>
      </c>
      <c r="F2379" s="45">
        <v>4</v>
      </c>
      <c r="G2379" s="45">
        <v>0</v>
      </c>
      <c r="H2379" s="45">
        <v>0</v>
      </c>
      <c r="I2379" s="45">
        <v>0</v>
      </c>
      <c r="J2379" s="45">
        <v>0</v>
      </c>
    </row>
    <row r="2380" spans="4:10">
      <c r="D2380" s="28">
        <v>41739</v>
      </c>
      <c r="E2380" s="35" t="s">
        <v>361</v>
      </c>
      <c r="F2380" s="45">
        <v>3.9</v>
      </c>
      <c r="G2380" s="45">
        <v>0</v>
      </c>
      <c r="H2380" s="45">
        <v>0</v>
      </c>
      <c r="I2380" s="45">
        <v>0</v>
      </c>
      <c r="J2380" s="45">
        <v>0</v>
      </c>
    </row>
    <row r="2381" spans="4:10">
      <c r="D2381" s="28">
        <v>41739</v>
      </c>
      <c r="E2381" s="35" t="s">
        <v>362</v>
      </c>
      <c r="F2381" s="45">
        <v>3.6</v>
      </c>
      <c r="G2381" s="45">
        <v>0</v>
      </c>
      <c r="H2381" s="45">
        <v>0</v>
      </c>
      <c r="I2381" s="45">
        <v>0</v>
      </c>
      <c r="J2381" s="45">
        <v>0</v>
      </c>
    </row>
    <row r="2382" spans="4:10">
      <c r="D2382" s="28">
        <v>41739</v>
      </c>
      <c r="E2382" s="35" t="s">
        <v>363</v>
      </c>
      <c r="F2382" s="45">
        <v>2.5</v>
      </c>
      <c r="G2382" s="45">
        <v>0</v>
      </c>
      <c r="H2382" s="45">
        <v>0</v>
      </c>
      <c r="I2382" s="45">
        <v>0</v>
      </c>
      <c r="J2382" s="45">
        <v>0</v>
      </c>
    </row>
    <row r="2383" spans="4:10">
      <c r="D2383" s="28">
        <v>41739</v>
      </c>
      <c r="E2383" s="35" t="s">
        <v>364</v>
      </c>
      <c r="F2383" s="45">
        <v>1.6</v>
      </c>
      <c r="G2383" s="45">
        <v>0</v>
      </c>
      <c r="H2383" s="45">
        <v>0.01</v>
      </c>
      <c r="I2383" s="45">
        <v>0</v>
      </c>
      <c r="J2383" s="45">
        <v>0</v>
      </c>
    </row>
    <row r="2384" spans="4:10">
      <c r="D2384" s="28">
        <v>41739</v>
      </c>
      <c r="E2384" s="35" t="s">
        <v>365</v>
      </c>
      <c r="F2384" s="45">
        <v>2.4</v>
      </c>
      <c r="G2384" s="45">
        <v>0.12</v>
      </c>
      <c r="H2384" s="45">
        <v>0.13</v>
      </c>
      <c r="I2384" s="45">
        <v>9.1999999999999993</v>
      </c>
      <c r="J2384" s="45">
        <v>-92.5</v>
      </c>
    </row>
    <row r="2385" spans="4:10">
      <c r="D2385" s="28">
        <v>41739</v>
      </c>
      <c r="E2385" s="35" t="s">
        <v>366</v>
      </c>
      <c r="F2385" s="45">
        <v>3.3</v>
      </c>
      <c r="G2385" s="45">
        <v>1.55</v>
      </c>
      <c r="H2385" s="45">
        <v>0.39</v>
      </c>
      <c r="I2385" s="45">
        <v>20.7</v>
      </c>
      <c r="J2385" s="45">
        <v>-82.7</v>
      </c>
    </row>
    <row r="2386" spans="4:10">
      <c r="D2386" s="28">
        <v>41739</v>
      </c>
      <c r="E2386" s="35" t="s">
        <v>367</v>
      </c>
      <c r="F2386" s="45">
        <v>4.4000000000000004</v>
      </c>
      <c r="G2386" s="45">
        <v>1.3</v>
      </c>
      <c r="H2386" s="45">
        <v>0.68</v>
      </c>
      <c r="I2386" s="45">
        <v>31.9</v>
      </c>
      <c r="J2386" s="45">
        <v>-71.8</v>
      </c>
    </row>
    <row r="2387" spans="4:10">
      <c r="D2387" s="28">
        <v>41739</v>
      </c>
      <c r="E2387" s="35" t="s">
        <v>368</v>
      </c>
      <c r="F2387" s="45">
        <v>4.4000000000000004</v>
      </c>
      <c r="G2387" s="45">
        <v>1.1000000000000001</v>
      </c>
      <c r="H2387" s="45">
        <v>0.96</v>
      </c>
      <c r="I2387" s="45">
        <v>42.3</v>
      </c>
      <c r="J2387" s="45">
        <v>-58.4</v>
      </c>
    </row>
    <row r="2388" spans="4:10">
      <c r="D2388" s="28">
        <v>41739</v>
      </c>
      <c r="E2388" s="35" t="s">
        <v>369</v>
      </c>
      <c r="F2388" s="45">
        <v>5.7</v>
      </c>
      <c r="G2388" s="45">
        <v>0.42</v>
      </c>
      <c r="H2388" s="45">
        <v>1.1200000000000001</v>
      </c>
      <c r="I2388" s="45">
        <v>51</v>
      </c>
      <c r="J2388" s="45">
        <v>-40.799999999999997</v>
      </c>
    </row>
    <row r="2389" spans="4:10">
      <c r="D2389" s="28">
        <v>41739</v>
      </c>
      <c r="E2389" s="35" t="s">
        <v>370</v>
      </c>
      <c r="F2389" s="45">
        <v>5.3</v>
      </c>
      <c r="G2389" s="45">
        <v>0.09</v>
      </c>
      <c r="H2389" s="45">
        <v>0.93</v>
      </c>
      <c r="I2389" s="45">
        <v>56.6</v>
      </c>
      <c r="J2389" s="45">
        <v>-17.3</v>
      </c>
    </row>
    <row r="2390" spans="4:10">
      <c r="D2390" s="28">
        <v>41739</v>
      </c>
      <c r="E2390" s="35" t="s">
        <v>371</v>
      </c>
      <c r="F2390" s="45">
        <v>5</v>
      </c>
      <c r="G2390" s="45">
        <v>0.17</v>
      </c>
      <c r="H2390" s="45">
        <v>1.07</v>
      </c>
      <c r="I2390" s="45">
        <v>57.4</v>
      </c>
      <c r="J2390" s="45">
        <v>10.1</v>
      </c>
    </row>
    <row r="2391" spans="4:10">
      <c r="D2391" s="28">
        <v>41739</v>
      </c>
      <c r="E2391" s="35" t="s">
        <v>372</v>
      </c>
      <c r="F2391" s="45">
        <v>3.4</v>
      </c>
      <c r="G2391" s="45">
        <v>0.1</v>
      </c>
      <c r="H2391" s="45">
        <v>0.87</v>
      </c>
      <c r="I2391" s="45">
        <v>52.9</v>
      </c>
      <c r="J2391" s="45">
        <v>35.1</v>
      </c>
    </row>
    <row r="2392" spans="4:10">
      <c r="D2392" s="28">
        <v>41739</v>
      </c>
      <c r="E2392" s="35" t="s">
        <v>373</v>
      </c>
      <c r="F2392" s="45">
        <v>3.8</v>
      </c>
      <c r="G2392" s="45">
        <v>0.11</v>
      </c>
      <c r="H2392" s="45">
        <v>0.74</v>
      </c>
      <c r="I2392" s="45">
        <v>44.8</v>
      </c>
      <c r="J2392" s="45">
        <v>54.2</v>
      </c>
    </row>
    <row r="2393" spans="4:10">
      <c r="D2393" s="28">
        <v>41739</v>
      </c>
      <c r="E2393" s="35" t="s">
        <v>374</v>
      </c>
      <c r="F2393" s="45">
        <v>3.2</v>
      </c>
      <c r="G2393" s="45">
        <v>0.11</v>
      </c>
      <c r="H2393" s="45">
        <v>0.56999999999999995</v>
      </c>
      <c r="I2393" s="45">
        <v>34.799999999999997</v>
      </c>
      <c r="J2393" s="45">
        <v>68.5</v>
      </c>
    </row>
    <row r="2394" spans="4:10">
      <c r="D2394" s="28">
        <v>41739</v>
      </c>
      <c r="E2394" s="35" t="s">
        <v>375</v>
      </c>
      <c r="F2394" s="45">
        <v>2.7</v>
      </c>
      <c r="G2394" s="45">
        <v>0.12</v>
      </c>
      <c r="H2394" s="45">
        <v>0.37</v>
      </c>
      <c r="I2394" s="45">
        <v>23.7</v>
      </c>
      <c r="J2394" s="45">
        <v>79.900000000000006</v>
      </c>
    </row>
    <row r="2395" spans="4:10">
      <c r="D2395" s="28">
        <v>41739</v>
      </c>
      <c r="E2395" s="35" t="s">
        <v>376</v>
      </c>
      <c r="F2395" s="45">
        <v>0.2</v>
      </c>
      <c r="G2395" s="45">
        <v>0.14000000000000001</v>
      </c>
      <c r="H2395" s="45">
        <v>0.18</v>
      </c>
      <c r="I2395" s="45">
        <v>12.3</v>
      </c>
      <c r="J2395" s="45">
        <v>89.9</v>
      </c>
    </row>
    <row r="2396" spans="4:10">
      <c r="D2396" s="28">
        <v>41739</v>
      </c>
      <c r="E2396" s="35" t="s">
        <v>377</v>
      </c>
      <c r="F2396" s="45">
        <v>0.2</v>
      </c>
      <c r="G2396" s="45">
        <v>0.04</v>
      </c>
      <c r="H2396" s="45">
        <v>0.03</v>
      </c>
      <c r="I2396" s="45">
        <v>0.9</v>
      </c>
      <c r="J2396" s="45">
        <v>99.5</v>
      </c>
    </row>
    <row r="2397" spans="4:10">
      <c r="D2397" s="28">
        <v>41739</v>
      </c>
      <c r="E2397" s="35" t="s">
        <v>378</v>
      </c>
      <c r="F2397" s="45">
        <v>0.6</v>
      </c>
      <c r="G2397" s="45">
        <v>0</v>
      </c>
      <c r="H2397" s="45">
        <v>0</v>
      </c>
      <c r="I2397" s="45">
        <v>0</v>
      </c>
      <c r="J2397" s="45">
        <v>0</v>
      </c>
    </row>
    <row r="2398" spans="4:10">
      <c r="D2398" s="28">
        <v>41739</v>
      </c>
      <c r="E2398" s="35" t="s">
        <v>379</v>
      </c>
      <c r="F2398" s="45">
        <v>0.7</v>
      </c>
      <c r="G2398" s="45">
        <v>0</v>
      </c>
      <c r="H2398" s="45">
        <v>0</v>
      </c>
      <c r="I2398" s="45">
        <v>0</v>
      </c>
      <c r="J2398" s="45">
        <v>0</v>
      </c>
    </row>
    <row r="2399" spans="4:10">
      <c r="D2399" s="28">
        <v>41739</v>
      </c>
      <c r="E2399" s="35" t="s">
        <v>380</v>
      </c>
      <c r="F2399" s="45">
        <v>0.7</v>
      </c>
      <c r="G2399" s="45">
        <v>0</v>
      </c>
      <c r="H2399" s="45">
        <v>0</v>
      </c>
      <c r="I2399" s="45">
        <v>0</v>
      </c>
      <c r="J2399" s="45">
        <v>0</v>
      </c>
    </row>
    <row r="2400" spans="4:10">
      <c r="D2400" s="28">
        <v>41739</v>
      </c>
      <c r="E2400" s="35" t="s">
        <v>381</v>
      </c>
      <c r="F2400" s="45">
        <v>-0.2</v>
      </c>
      <c r="G2400" s="45">
        <v>0</v>
      </c>
      <c r="H2400" s="45">
        <v>0</v>
      </c>
      <c r="I2400" s="45">
        <v>0</v>
      </c>
      <c r="J2400" s="45">
        <v>0</v>
      </c>
    </row>
    <row r="2401" spans="4:10">
      <c r="D2401" s="28">
        <v>41739</v>
      </c>
      <c r="E2401" s="35" t="s">
        <v>382</v>
      </c>
      <c r="F2401" s="45">
        <v>0.3</v>
      </c>
      <c r="G2401" s="45">
        <v>0</v>
      </c>
      <c r="H2401" s="45">
        <v>0</v>
      </c>
      <c r="I2401" s="45">
        <v>0</v>
      </c>
      <c r="J2401" s="45">
        <v>0</v>
      </c>
    </row>
    <row r="2402" spans="4:10">
      <c r="D2402" s="28">
        <v>41739</v>
      </c>
      <c r="E2402" s="35" t="s">
        <v>383</v>
      </c>
      <c r="F2402" s="45">
        <v>-1.2</v>
      </c>
      <c r="G2402" s="45">
        <v>0</v>
      </c>
      <c r="H2402" s="45">
        <v>0</v>
      </c>
      <c r="I2402" s="45">
        <v>0</v>
      </c>
      <c r="J2402" s="45">
        <v>0</v>
      </c>
    </row>
    <row r="2403" spans="4:10">
      <c r="D2403" s="28">
        <v>41740</v>
      </c>
      <c r="E2403" s="35" t="s">
        <v>360</v>
      </c>
      <c r="F2403" s="45">
        <v>-0.1</v>
      </c>
      <c r="G2403" s="45">
        <v>0</v>
      </c>
      <c r="H2403" s="45">
        <v>0</v>
      </c>
      <c r="I2403" s="45">
        <v>0</v>
      </c>
      <c r="J2403" s="45">
        <v>0</v>
      </c>
    </row>
    <row r="2404" spans="4:10">
      <c r="D2404" s="28">
        <v>41740</v>
      </c>
      <c r="E2404" s="35" t="s">
        <v>361</v>
      </c>
      <c r="F2404" s="45">
        <v>-0.2</v>
      </c>
      <c r="G2404" s="45">
        <v>0</v>
      </c>
      <c r="H2404" s="45">
        <v>0</v>
      </c>
      <c r="I2404" s="45">
        <v>0</v>
      </c>
      <c r="J2404" s="45">
        <v>0</v>
      </c>
    </row>
    <row r="2405" spans="4:10">
      <c r="D2405" s="28">
        <v>41740</v>
      </c>
      <c r="E2405" s="35" t="s">
        <v>362</v>
      </c>
      <c r="F2405" s="45">
        <v>0.6</v>
      </c>
      <c r="G2405" s="45">
        <v>0</v>
      </c>
      <c r="H2405" s="45">
        <v>0</v>
      </c>
      <c r="I2405" s="45">
        <v>0</v>
      </c>
      <c r="J2405" s="45">
        <v>0</v>
      </c>
    </row>
    <row r="2406" spans="4:10">
      <c r="D2406" s="28">
        <v>41740</v>
      </c>
      <c r="E2406" s="35" t="s">
        <v>363</v>
      </c>
      <c r="F2406" s="45">
        <v>0.5</v>
      </c>
      <c r="G2406" s="45">
        <v>0</v>
      </c>
      <c r="H2406" s="45">
        <v>0</v>
      </c>
      <c r="I2406" s="45">
        <v>0</v>
      </c>
      <c r="J2406" s="45">
        <v>0</v>
      </c>
    </row>
    <row r="2407" spans="4:10">
      <c r="D2407" s="28">
        <v>41740</v>
      </c>
      <c r="E2407" s="35" t="s">
        <v>364</v>
      </c>
      <c r="F2407" s="45">
        <v>0.9</v>
      </c>
      <c r="G2407" s="45">
        <v>0</v>
      </c>
      <c r="H2407" s="45">
        <v>0.01</v>
      </c>
      <c r="I2407" s="45">
        <v>0</v>
      </c>
      <c r="J2407" s="45">
        <v>0</v>
      </c>
    </row>
    <row r="2408" spans="4:10">
      <c r="D2408" s="28">
        <v>41740</v>
      </c>
      <c r="E2408" s="35" t="s">
        <v>365</v>
      </c>
      <c r="F2408" s="45">
        <v>1</v>
      </c>
      <c r="G2408" s="45">
        <v>0.72</v>
      </c>
      <c r="H2408" s="45">
        <v>0.19</v>
      </c>
      <c r="I2408" s="45">
        <v>9.5</v>
      </c>
      <c r="J2408" s="45">
        <v>-92.8</v>
      </c>
    </row>
    <row r="2409" spans="4:10">
      <c r="D2409" s="28">
        <v>41740</v>
      </c>
      <c r="E2409" s="35" t="s">
        <v>366</v>
      </c>
      <c r="F2409" s="45">
        <v>1.8</v>
      </c>
      <c r="G2409" s="45">
        <v>1.71</v>
      </c>
      <c r="H2409" s="45">
        <v>0.38</v>
      </c>
      <c r="I2409" s="45">
        <v>21</v>
      </c>
      <c r="J2409" s="45">
        <v>-83</v>
      </c>
    </row>
    <row r="2410" spans="4:10">
      <c r="D2410" s="28">
        <v>41740</v>
      </c>
      <c r="E2410" s="35" t="s">
        <v>367</v>
      </c>
      <c r="F2410" s="45">
        <v>2.5</v>
      </c>
      <c r="G2410" s="45">
        <v>1.74</v>
      </c>
      <c r="H2410" s="45">
        <v>0.61</v>
      </c>
      <c r="I2410" s="45">
        <v>32.200000000000003</v>
      </c>
      <c r="J2410" s="45">
        <v>-72</v>
      </c>
    </row>
    <row r="2411" spans="4:10">
      <c r="D2411" s="28">
        <v>41740</v>
      </c>
      <c r="E2411" s="35" t="s">
        <v>368</v>
      </c>
      <c r="F2411" s="45">
        <v>3.8</v>
      </c>
      <c r="G2411" s="45">
        <v>0.71</v>
      </c>
      <c r="H2411" s="45">
        <v>0.99</v>
      </c>
      <c r="I2411" s="45">
        <v>42.6</v>
      </c>
      <c r="J2411" s="45">
        <v>-58.7</v>
      </c>
    </row>
    <row r="2412" spans="4:10">
      <c r="D2412" s="28">
        <v>41740</v>
      </c>
      <c r="E2412" s="35" t="s">
        <v>369</v>
      </c>
      <c r="F2412" s="45">
        <v>4.5999999999999996</v>
      </c>
      <c r="G2412" s="45">
        <v>1.78</v>
      </c>
      <c r="H2412" s="45">
        <v>0.97</v>
      </c>
      <c r="I2412" s="45">
        <v>51.4</v>
      </c>
      <c r="J2412" s="45">
        <v>-41</v>
      </c>
    </row>
    <row r="2413" spans="4:10">
      <c r="D2413" s="28">
        <v>41740</v>
      </c>
      <c r="E2413" s="35" t="s">
        <v>370</v>
      </c>
      <c r="F2413" s="45">
        <v>6.5</v>
      </c>
      <c r="G2413" s="45">
        <v>3.1</v>
      </c>
      <c r="H2413" s="45">
        <v>0.46</v>
      </c>
      <c r="I2413" s="45">
        <v>57</v>
      </c>
      <c r="J2413" s="45">
        <v>-17.399999999999999</v>
      </c>
    </row>
    <row r="2414" spans="4:10">
      <c r="D2414" s="28">
        <v>41740</v>
      </c>
      <c r="E2414" s="35" t="s">
        <v>371</v>
      </c>
      <c r="F2414" s="45">
        <v>7.3</v>
      </c>
      <c r="G2414" s="45">
        <v>2.16</v>
      </c>
      <c r="H2414" s="45">
        <v>0.91</v>
      </c>
      <c r="I2414" s="45">
        <v>57.7</v>
      </c>
      <c r="J2414" s="45">
        <v>10.3</v>
      </c>
    </row>
    <row r="2415" spans="4:10">
      <c r="D2415" s="28">
        <v>41740</v>
      </c>
      <c r="E2415" s="35" t="s">
        <v>372</v>
      </c>
      <c r="F2415" s="45">
        <v>7.5</v>
      </c>
      <c r="G2415" s="45">
        <v>2.64</v>
      </c>
      <c r="H2415" s="45">
        <v>0.64</v>
      </c>
      <c r="I2415" s="45">
        <v>53.2</v>
      </c>
      <c r="J2415" s="45">
        <v>35.5</v>
      </c>
    </row>
    <row r="2416" spans="4:10">
      <c r="D2416" s="28">
        <v>41740</v>
      </c>
      <c r="E2416" s="35" t="s">
        <v>373</v>
      </c>
      <c r="F2416" s="45">
        <v>8.9</v>
      </c>
      <c r="G2416" s="45">
        <v>1.77</v>
      </c>
      <c r="H2416" s="45">
        <v>0.86</v>
      </c>
      <c r="I2416" s="45">
        <v>45.1</v>
      </c>
      <c r="J2416" s="45">
        <v>54.6</v>
      </c>
    </row>
    <row r="2417" spans="4:10">
      <c r="D2417" s="28">
        <v>41740</v>
      </c>
      <c r="E2417" s="35" t="s">
        <v>374</v>
      </c>
      <c r="F2417" s="45">
        <v>8.8000000000000007</v>
      </c>
      <c r="G2417" s="45">
        <v>2.92</v>
      </c>
      <c r="H2417" s="45">
        <v>0.33</v>
      </c>
      <c r="I2417" s="45">
        <v>35</v>
      </c>
      <c r="J2417" s="45">
        <v>68.8</v>
      </c>
    </row>
    <row r="2418" spans="4:10">
      <c r="D2418" s="28">
        <v>41740</v>
      </c>
      <c r="E2418" s="35" t="s">
        <v>375</v>
      </c>
      <c r="F2418" s="45">
        <v>7.6</v>
      </c>
      <c r="G2418" s="45">
        <v>1.01</v>
      </c>
      <c r="H2418" s="45">
        <v>0.52</v>
      </c>
      <c r="I2418" s="45">
        <v>23.9</v>
      </c>
      <c r="J2418" s="45">
        <v>80.3</v>
      </c>
    </row>
    <row r="2419" spans="4:10">
      <c r="D2419" s="28">
        <v>41740</v>
      </c>
      <c r="E2419" s="35" t="s">
        <v>376</v>
      </c>
      <c r="F2419" s="45">
        <v>6.2</v>
      </c>
      <c r="G2419" s="45">
        <v>0.31</v>
      </c>
      <c r="H2419" s="45">
        <v>0.23</v>
      </c>
      <c r="I2419" s="45">
        <v>12.5</v>
      </c>
      <c r="J2419" s="45">
        <v>90.3</v>
      </c>
    </row>
    <row r="2420" spans="4:10">
      <c r="D2420" s="28">
        <v>41740</v>
      </c>
      <c r="E2420" s="35" t="s">
        <v>377</v>
      </c>
      <c r="F2420" s="45">
        <v>3.6</v>
      </c>
      <c r="G2420" s="45">
        <v>0.16</v>
      </c>
      <c r="H2420" s="45">
        <v>0.04</v>
      </c>
      <c r="I2420" s="45">
        <v>1.1000000000000001</v>
      </c>
      <c r="J2420" s="45">
        <v>99.9</v>
      </c>
    </row>
    <row r="2421" spans="4:10">
      <c r="D2421" s="28">
        <v>41740</v>
      </c>
      <c r="E2421" s="35" t="s">
        <v>378</v>
      </c>
      <c r="F2421" s="45">
        <v>1.5</v>
      </c>
      <c r="G2421" s="45">
        <v>0</v>
      </c>
      <c r="H2421" s="45">
        <v>0</v>
      </c>
      <c r="I2421" s="45">
        <v>0</v>
      </c>
      <c r="J2421" s="45">
        <v>0</v>
      </c>
    </row>
    <row r="2422" spans="4:10">
      <c r="D2422" s="28">
        <v>41740</v>
      </c>
      <c r="E2422" s="35" t="s">
        <v>379</v>
      </c>
      <c r="F2422" s="45">
        <v>0</v>
      </c>
      <c r="G2422" s="45">
        <v>0</v>
      </c>
      <c r="H2422" s="45">
        <v>0</v>
      </c>
      <c r="I2422" s="45">
        <v>0</v>
      </c>
      <c r="J2422" s="45">
        <v>0</v>
      </c>
    </row>
    <row r="2423" spans="4:10">
      <c r="D2423" s="28">
        <v>41740</v>
      </c>
      <c r="E2423" s="35" t="s">
        <v>380</v>
      </c>
      <c r="F2423" s="45">
        <v>-0.9</v>
      </c>
      <c r="G2423" s="45">
        <v>0</v>
      </c>
      <c r="H2423" s="45">
        <v>0</v>
      </c>
      <c r="I2423" s="45">
        <v>0</v>
      </c>
      <c r="J2423" s="45">
        <v>0</v>
      </c>
    </row>
    <row r="2424" spans="4:10">
      <c r="D2424" s="28">
        <v>41740</v>
      </c>
      <c r="E2424" s="35" t="s">
        <v>381</v>
      </c>
      <c r="F2424" s="45">
        <v>-1.2</v>
      </c>
      <c r="G2424" s="45">
        <v>0</v>
      </c>
      <c r="H2424" s="45">
        <v>0</v>
      </c>
      <c r="I2424" s="45">
        <v>0</v>
      </c>
      <c r="J2424" s="45">
        <v>0</v>
      </c>
    </row>
    <row r="2425" spans="4:10">
      <c r="D2425" s="28">
        <v>41740</v>
      </c>
      <c r="E2425" s="35" t="s">
        <v>382</v>
      </c>
      <c r="F2425" s="45">
        <v>-0.9</v>
      </c>
      <c r="G2425" s="45">
        <v>0</v>
      </c>
      <c r="H2425" s="45">
        <v>0</v>
      </c>
      <c r="I2425" s="45">
        <v>0</v>
      </c>
      <c r="J2425" s="45">
        <v>0</v>
      </c>
    </row>
    <row r="2426" spans="4:10">
      <c r="D2426" s="28">
        <v>41740</v>
      </c>
      <c r="E2426" s="35" t="s">
        <v>383</v>
      </c>
      <c r="F2426" s="45">
        <v>-0.7</v>
      </c>
      <c r="G2426" s="45">
        <v>0</v>
      </c>
      <c r="H2426" s="45">
        <v>0</v>
      </c>
      <c r="I2426" s="45">
        <v>0</v>
      </c>
      <c r="J2426" s="45">
        <v>0</v>
      </c>
    </row>
    <row r="2427" spans="4:10">
      <c r="D2427" s="28">
        <v>41741</v>
      </c>
      <c r="E2427" s="35" t="s">
        <v>360</v>
      </c>
      <c r="F2427" s="45">
        <v>-0.6</v>
      </c>
      <c r="G2427" s="45">
        <v>0</v>
      </c>
      <c r="H2427" s="45">
        <v>0</v>
      </c>
      <c r="I2427" s="45">
        <v>0</v>
      </c>
      <c r="J2427" s="45">
        <v>0</v>
      </c>
    </row>
    <row r="2428" spans="4:10">
      <c r="D2428" s="28">
        <v>41741</v>
      </c>
      <c r="E2428" s="35" t="s">
        <v>361</v>
      </c>
      <c r="F2428" s="45">
        <v>-0.2</v>
      </c>
      <c r="G2428" s="45">
        <v>0</v>
      </c>
      <c r="H2428" s="45">
        <v>0</v>
      </c>
      <c r="I2428" s="45">
        <v>0</v>
      </c>
      <c r="J2428" s="45">
        <v>0</v>
      </c>
    </row>
    <row r="2429" spans="4:10">
      <c r="D2429" s="28">
        <v>41741</v>
      </c>
      <c r="E2429" s="35" t="s">
        <v>362</v>
      </c>
      <c r="F2429" s="45">
        <v>0</v>
      </c>
      <c r="G2429" s="45">
        <v>0</v>
      </c>
      <c r="H2429" s="45">
        <v>0</v>
      </c>
      <c r="I2429" s="45">
        <v>0</v>
      </c>
      <c r="J2429" s="45">
        <v>0</v>
      </c>
    </row>
    <row r="2430" spans="4:10">
      <c r="D2430" s="28">
        <v>41741</v>
      </c>
      <c r="E2430" s="35" t="s">
        <v>363</v>
      </c>
      <c r="F2430" s="45">
        <v>0.3</v>
      </c>
      <c r="G2430" s="45">
        <v>0</v>
      </c>
      <c r="H2430" s="45">
        <v>0</v>
      </c>
      <c r="I2430" s="45">
        <v>0</v>
      </c>
      <c r="J2430" s="45">
        <v>0</v>
      </c>
    </row>
    <row r="2431" spans="4:10">
      <c r="D2431" s="28">
        <v>41741</v>
      </c>
      <c r="E2431" s="35" t="s">
        <v>364</v>
      </c>
      <c r="F2431" s="45">
        <v>1.1000000000000001</v>
      </c>
      <c r="G2431" s="45">
        <v>0</v>
      </c>
      <c r="H2431" s="45">
        <v>0.01</v>
      </c>
      <c r="I2431" s="45">
        <v>0</v>
      </c>
      <c r="J2431" s="45">
        <v>0</v>
      </c>
    </row>
    <row r="2432" spans="4:10">
      <c r="D2432" s="28">
        <v>41741</v>
      </c>
      <c r="E2432" s="35" t="s">
        <v>365</v>
      </c>
      <c r="F2432" s="45">
        <v>3.7</v>
      </c>
      <c r="G2432" s="45">
        <v>7.0000000000000007E-2</v>
      </c>
      <c r="H2432" s="45">
        <v>0.12</v>
      </c>
      <c r="I2432" s="45">
        <v>9.8000000000000007</v>
      </c>
      <c r="J2432" s="45">
        <v>-93</v>
      </c>
    </row>
    <row r="2433" spans="4:10">
      <c r="D2433" s="28">
        <v>41741</v>
      </c>
      <c r="E2433" s="35" t="s">
        <v>366</v>
      </c>
      <c r="F2433" s="45">
        <v>3.3</v>
      </c>
      <c r="G2433" s="45">
        <v>7.0000000000000007E-2</v>
      </c>
      <c r="H2433" s="45">
        <v>0.27</v>
      </c>
      <c r="I2433" s="45">
        <v>21.3</v>
      </c>
      <c r="J2433" s="45">
        <v>-83.2</v>
      </c>
    </row>
    <row r="2434" spans="4:10">
      <c r="D2434" s="28">
        <v>41741</v>
      </c>
      <c r="E2434" s="35" t="s">
        <v>367</v>
      </c>
      <c r="F2434" s="45">
        <v>2.8</v>
      </c>
      <c r="G2434" s="45">
        <v>0.03</v>
      </c>
      <c r="H2434" s="45">
        <v>0.34</v>
      </c>
      <c r="I2434" s="45">
        <v>32.5</v>
      </c>
      <c r="J2434" s="45">
        <v>-72.3</v>
      </c>
    </row>
    <row r="2435" spans="4:10">
      <c r="D2435" s="28">
        <v>41741</v>
      </c>
      <c r="E2435" s="35" t="s">
        <v>368</v>
      </c>
      <c r="F2435" s="45">
        <v>2.2000000000000002</v>
      </c>
      <c r="G2435" s="45">
        <v>0</v>
      </c>
      <c r="H2435" s="45">
        <v>0.4</v>
      </c>
      <c r="I2435" s="45">
        <v>42.9</v>
      </c>
      <c r="J2435" s="45">
        <v>-58.9</v>
      </c>
    </row>
    <row r="2436" spans="4:10">
      <c r="D2436" s="28">
        <v>41741</v>
      </c>
      <c r="E2436" s="35" t="s">
        <v>369</v>
      </c>
      <c r="F2436" s="45">
        <v>1.7</v>
      </c>
      <c r="G2436" s="45">
        <v>7.0000000000000007E-2</v>
      </c>
      <c r="H2436" s="45">
        <v>0.51</v>
      </c>
      <c r="I2436" s="45">
        <v>51.7</v>
      </c>
      <c r="J2436" s="45">
        <v>-41.2</v>
      </c>
    </row>
    <row r="2437" spans="4:10">
      <c r="D2437" s="28">
        <v>41741</v>
      </c>
      <c r="E2437" s="35" t="s">
        <v>370</v>
      </c>
      <c r="F2437" s="45">
        <v>0.5</v>
      </c>
      <c r="G2437" s="45">
        <v>0</v>
      </c>
      <c r="H2437" s="45">
        <v>0.51</v>
      </c>
      <c r="I2437" s="45">
        <v>57.4</v>
      </c>
      <c r="J2437" s="45">
        <v>-17.399999999999999</v>
      </c>
    </row>
    <row r="2438" spans="4:10">
      <c r="D2438" s="28">
        <v>41741</v>
      </c>
      <c r="E2438" s="35" t="s">
        <v>371</v>
      </c>
      <c r="F2438" s="45">
        <v>3</v>
      </c>
      <c r="G2438" s="45">
        <v>0.09</v>
      </c>
      <c r="H2438" s="45">
        <v>0.55000000000000004</v>
      </c>
      <c r="I2438" s="45">
        <v>58.1</v>
      </c>
      <c r="J2438" s="45">
        <v>10.5</v>
      </c>
    </row>
    <row r="2439" spans="4:10">
      <c r="D2439" s="28">
        <v>41741</v>
      </c>
      <c r="E2439" s="35" t="s">
        <v>372</v>
      </c>
      <c r="F2439" s="45">
        <v>3.5</v>
      </c>
      <c r="G2439" s="45">
        <v>0.05</v>
      </c>
      <c r="H2439" s="45">
        <v>0.55000000000000004</v>
      </c>
      <c r="I2439" s="45">
        <v>53.5</v>
      </c>
      <c r="J2439" s="45">
        <v>35.799999999999997</v>
      </c>
    </row>
    <row r="2440" spans="4:10">
      <c r="D2440" s="28">
        <v>41741</v>
      </c>
      <c r="E2440" s="35" t="s">
        <v>373</v>
      </c>
      <c r="F2440" s="45">
        <v>3.1</v>
      </c>
      <c r="G2440" s="45">
        <v>0</v>
      </c>
      <c r="H2440" s="45">
        <v>0.34</v>
      </c>
      <c r="I2440" s="45">
        <v>45.3</v>
      </c>
      <c r="J2440" s="45">
        <v>55</v>
      </c>
    </row>
    <row r="2441" spans="4:10">
      <c r="D2441" s="28">
        <v>41741</v>
      </c>
      <c r="E2441" s="35" t="s">
        <v>374</v>
      </c>
      <c r="F2441" s="45">
        <v>2.9</v>
      </c>
      <c r="G2441" s="45">
        <v>0.02</v>
      </c>
      <c r="H2441" s="45">
        <v>0.26</v>
      </c>
      <c r="I2441" s="45">
        <v>35.200000000000003</v>
      </c>
      <c r="J2441" s="45">
        <v>69.2</v>
      </c>
    </row>
    <row r="2442" spans="4:10">
      <c r="D2442" s="28">
        <v>41741</v>
      </c>
      <c r="E2442" s="35" t="s">
        <v>375</v>
      </c>
      <c r="F2442" s="45">
        <v>2.7</v>
      </c>
      <c r="G2442" s="45">
        <v>0.01</v>
      </c>
      <c r="H2442" s="45">
        <v>0.18</v>
      </c>
      <c r="I2442" s="45">
        <v>24.1</v>
      </c>
      <c r="J2442" s="45">
        <v>80.599999999999994</v>
      </c>
    </row>
    <row r="2443" spans="4:10">
      <c r="D2443" s="28">
        <v>41741</v>
      </c>
      <c r="E2443" s="35" t="s">
        <v>376</v>
      </c>
      <c r="F2443" s="45">
        <v>2.1</v>
      </c>
      <c r="G2443" s="45">
        <v>0.02</v>
      </c>
      <c r="H2443" s="45">
        <v>0.1</v>
      </c>
      <c r="I2443" s="45">
        <v>12.7</v>
      </c>
      <c r="J2443" s="45">
        <v>90.6</v>
      </c>
    </row>
    <row r="2444" spans="4:10">
      <c r="D2444" s="28">
        <v>41741</v>
      </c>
      <c r="E2444" s="35" t="s">
        <v>377</v>
      </c>
      <c r="F2444" s="45">
        <v>1.5</v>
      </c>
      <c r="G2444" s="45">
        <v>0.02</v>
      </c>
      <c r="H2444" s="45">
        <v>0.02</v>
      </c>
      <c r="I2444" s="45">
        <v>1.3</v>
      </c>
      <c r="J2444" s="45">
        <v>100.2</v>
      </c>
    </row>
    <row r="2445" spans="4:10">
      <c r="D2445" s="28">
        <v>41741</v>
      </c>
      <c r="E2445" s="35" t="s">
        <v>378</v>
      </c>
      <c r="F2445" s="45">
        <v>0.9</v>
      </c>
      <c r="G2445" s="45">
        <v>0</v>
      </c>
      <c r="H2445" s="45">
        <v>0</v>
      </c>
      <c r="I2445" s="45">
        <v>0</v>
      </c>
      <c r="J2445" s="45">
        <v>0</v>
      </c>
    </row>
    <row r="2446" spans="4:10">
      <c r="D2446" s="28">
        <v>41741</v>
      </c>
      <c r="E2446" s="35" t="s">
        <v>379</v>
      </c>
      <c r="F2446" s="45">
        <v>1.2</v>
      </c>
      <c r="G2446" s="45">
        <v>0</v>
      </c>
      <c r="H2446" s="45">
        <v>0</v>
      </c>
      <c r="I2446" s="45">
        <v>0</v>
      </c>
      <c r="J2446" s="45">
        <v>0</v>
      </c>
    </row>
    <row r="2447" spans="4:10">
      <c r="D2447" s="28">
        <v>41741</v>
      </c>
      <c r="E2447" s="35" t="s">
        <v>380</v>
      </c>
      <c r="F2447" s="45">
        <v>1.8</v>
      </c>
      <c r="G2447" s="45">
        <v>0</v>
      </c>
      <c r="H2447" s="45">
        <v>0</v>
      </c>
      <c r="I2447" s="45">
        <v>0</v>
      </c>
      <c r="J2447" s="45">
        <v>0</v>
      </c>
    </row>
    <row r="2448" spans="4:10">
      <c r="D2448" s="28">
        <v>41741</v>
      </c>
      <c r="E2448" s="35" t="s">
        <v>381</v>
      </c>
      <c r="F2448" s="45">
        <v>2</v>
      </c>
      <c r="G2448" s="45">
        <v>0</v>
      </c>
      <c r="H2448" s="45">
        <v>0</v>
      </c>
      <c r="I2448" s="45">
        <v>0</v>
      </c>
      <c r="J2448" s="45">
        <v>0</v>
      </c>
    </row>
    <row r="2449" spans="4:10">
      <c r="D2449" s="28">
        <v>41741</v>
      </c>
      <c r="E2449" s="35" t="s">
        <v>382</v>
      </c>
      <c r="F2449" s="45">
        <v>2.4</v>
      </c>
      <c r="G2449" s="45">
        <v>0</v>
      </c>
      <c r="H2449" s="45">
        <v>0</v>
      </c>
      <c r="I2449" s="45">
        <v>0</v>
      </c>
      <c r="J2449" s="45">
        <v>0</v>
      </c>
    </row>
    <row r="2450" spans="4:10">
      <c r="D2450" s="28">
        <v>41741</v>
      </c>
      <c r="E2450" s="35" t="s">
        <v>383</v>
      </c>
      <c r="F2450" s="45">
        <v>2.4</v>
      </c>
      <c r="G2450" s="45">
        <v>0</v>
      </c>
      <c r="H2450" s="45">
        <v>0</v>
      </c>
      <c r="I2450" s="45">
        <v>0</v>
      </c>
      <c r="J2450" s="45">
        <v>0</v>
      </c>
    </row>
    <row r="2451" spans="4:10">
      <c r="D2451" s="28">
        <v>41742</v>
      </c>
      <c r="E2451" s="35" t="s">
        <v>360</v>
      </c>
      <c r="F2451" s="45">
        <v>2.4</v>
      </c>
      <c r="G2451" s="45">
        <v>0</v>
      </c>
      <c r="H2451" s="45">
        <v>0</v>
      </c>
      <c r="I2451" s="45">
        <v>0</v>
      </c>
      <c r="J2451" s="45">
        <v>0</v>
      </c>
    </row>
    <row r="2452" spans="4:10">
      <c r="D2452" s="28">
        <v>41742</v>
      </c>
      <c r="E2452" s="35" t="s">
        <v>361</v>
      </c>
      <c r="F2452" s="45">
        <v>2.5</v>
      </c>
      <c r="G2452" s="45">
        <v>0</v>
      </c>
      <c r="H2452" s="45">
        <v>0</v>
      </c>
      <c r="I2452" s="45">
        <v>0</v>
      </c>
      <c r="J2452" s="45">
        <v>0</v>
      </c>
    </row>
    <row r="2453" spans="4:10">
      <c r="D2453" s="28">
        <v>41742</v>
      </c>
      <c r="E2453" s="35" t="s">
        <v>362</v>
      </c>
      <c r="F2453" s="45">
        <v>2.2000000000000002</v>
      </c>
      <c r="G2453" s="45">
        <v>0</v>
      </c>
      <c r="H2453" s="45">
        <v>0</v>
      </c>
      <c r="I2453" s="45">
        <v>0</v>
      </c>
      <c r="J2453" s="45">
        <v>0</v>
      </c>
    </row>
    <row r="2454" spans="4:10">
      <c r="D2454" s="28">
        <v>41742</v>
      </c>
      <c r="E2454" s="35" t="s">
        <v>363</v>
      </c>
      <c r="F2454" s="45">
        <v>1.9</v>
      </c>
      <c r="G2454" s="45">
        <v>0</v>
      </c>
      <c r="H2454" s="45">
        <v>0</v>
      </c>
      <c r="I2454" s="45">
        <v>0</v>
      </c>
      <c r="J2454" s="45">
        <v>0</v>
      </c>
    </row>
    <row r="2455" spans="4:10">
      <c r="D2455" s="28">
        <v>41742</v>
      </c>
      <c r="E2455" s="35" t="s">
        <v>364</v>
      </c>
      <c r="F2455" s="45">
        <v>2</v>
      </c>
      <c r="G2455" s="45">
        <v>0</v>
      </c>
      <c r="H2455" s="45">
        <v>0.01</v>
      </c>
      <c r="I2455" s="45">
        <v>0</v>
      </c>
      <c r="J2455" s="45">
        <v>0</v>
      </c>
    </row>
    <row r="2456" spans="4:10">
      <c r="D2456" s="28">
        <v>41742</v>
      </c>
      <c r="E2456" s="35" t="s">
        <v>365</v>
      </c>
      <c r="F2456" s="45">
        <v>2.5</v>
      </c>
      <c r="G2456" s="45">
        <v>0.11</v>
      </c>
      <c r="H2456" s="45">
        <v>0.14000000000000001</v>
      </c>
      <c r="I2456" s="45">
        <v>10.1</v>
      </c>
      <c r="J2456" s="45">
        <v>-93.3</v>
      </c>
    </row>
    <row r="2457" spans="4:10">
      <c r="D2457" s="28">
        <v>41742</v>
      </c>
      <c r="E2457" s="35" t="s">
        <v>366</v>
      </c>
      <c r="F2457" s="45">
        <v>3</v>
      </c>
      <c r="G2457" s="45">
        <v>0.1</v>
      </c>
      <c r="H2457" s="45">
        <v>0.31</v>
      </c>
      <c r="I2457" s="45">
        <v>21.5</v>
      </c>
      <c r="J2457" s="45">
        <v>-83.5</v>
      </c>
    </row>
    <row r="2458" spans="4:10">
      <c r="D2458" s="28">
        <v>41742</v>
      </c>
      <c r="E2458" s="35" t="s">
        <v>367</v>
      </c>
      <c r="F2458" s="45">
        <v>2.7</v>
      </c>
      <c r="G2458" s="45">
        <v>0.09</v>
      </c>
      <c r="H2458" s="45">
        <v>0.5</v>
      </c>
      <c r="I2458" s="45">
        <v>32.700000000000003</v>
      </c>
      <c r="J2458" s="45">
        <v>-72.599999999999994</v>
      </c>
    </row>
    <row r="2459" spans="4:10">
      <c r="D2459" s="28">
        <v>41742</v>
      </c>
      <c r="E2459" s="35" t="s">
        <v>368</v>
      </c>
      <c r="F2459" s="45">
        <v>3.5</v>
      </c>
      <c r="G2459" s="45">
        <v>0.08</v>
      </c>
      <c r="H2459" s="45">
        <v>0.68</v>
      </c>
      <c r="I2459" s="45">
        <v>43.2</v>
      </c>
      <c r="J2459" s="45">
        <v>-59.2</v>
      </c>
    </row>
    <row r="2460" spans="4:10">
      <c r="D2460" s="28">
        <v>41742</v>
      </c>
      <c r="E2460" s="35" t="s">
        <v>369</v>
      </c>
      <c r="F2460" s="45">
        <v>3.7</v>
      </c>
      <c r="G2460" s="45">
        <v>0.1</v>
      </c>
      <c r="H2460" s="45">
        <v>0.81</v>
      </c>
      <c r="I2460" s="45">
        <v>52.1</v>
      </c>
      <c r="J2460" s="45">
        <v>-41.4</v>
      </c>
    </row>
    <row r="2461" spans="4:10">
      <c r="D2461" s="28">
        <v>41742</v>
      </c>
      <c r="E2461" s="35" t="s">
        <v>370</v>
      </c>
      <c r="F2461" s="45">
        <v>4.7</v>
      </c>
      <c r="G2461" s="45">
        <v>0.1</v>
      </c>
      <c r="H2461" s="45">
        <v>0.88</v>
      </c>
      <c r="I2461" s="45">
        <v>57.8</v>
      </c>
      <c r="J2461" s="45">
        <v>-17.399999999999999</v>
      </c>
    </row>
    <row r="2462" spans="4:10">
      <c r="D2462" s="28">
        <v>41742</v>
      </c>
      <c r="E2462" s="35" t="s">
        <v>371</v>
      </c>
      <c r="F2462" s="45">
        <v>5.6</v>
      </c>
      <c r="G2462" s="45">
        <v>0.1</v>
      </c>
      <c r="H2462" s="45">
        <v>0.9</v>
      </c>
      <c r="I2462" s="45">
        <v>58.4</v>
      </c>
      <c r="J2462" s="45">
        <v>10.8</v>
      </c>
    </row>
    <row r="2463" spans="4:10">
      <c r="D2463" s="28">
        <v>41742</v>
      </c>
      <c r="E2463" s="35" t="s">
        <v>372</v>
      </c>
      <c r="F2463" s="45">
        <v>7.2</v>
      </c>
      <c r="G2463" s="45">
        <v>0.16</v>
      </c>
      <c r="H2463" s="45">
        <v>0.97</v>
      </c>
      <c r="I2463" s="45">
        <v>53.8</v>
      </c>
      <c r="J2463" s="45">
        <v>36.200000000000003</v>
      </c>
    </row>
    <row r="2464" spans="4:10">
      <c r="D2464" s="28">
        <v>41742</v>
      </c>
      <c r="E2464" s="35" t="s">
        <v>373</v>
      </c>
      <c r="F2464" s="45">
        <v>7.6</v>
      </c>
      <c r="G2464" s="45">
        <v>0.39</v>
      </c>
      <c r="H2464" s="45">
        <v>0.99</v>
      </c>
      <c r="I2464" s="45">
        <v>45.6</v>
      </c>
      <c r="J2464" s="45">
        <v>55.4</v>
      </c>
    </row>
    <row r="2465" spans="4:10">
      <c r="D2465" s="28">
        <v>41742</v>
      </c>
      <c r="E2465" s="35" t="s">
        <v>374</v>
      </c>
      <c r="F2465" s="45">
        <v>9</v>
      </c>
      <c r="G2465" s="45">
        <v>2.4500000000000002</v>
      </c>
      <c r="H2465" s="45">
        <v>0.47</v>
      </c>
      <c r="I2465" s="45">
        <v>35.4</v>
      </c>
      <c r="J2465" s="45">
        <v>69.599999999999994</v>
      </c>
    </row>
    <row r="2466" spans="4:10">
      <c r="D2466" s="28">
        <v>41742</v>
      </c>
      <c r="E2466" s="35" t="s">
        <v>375</v>
      </c>
      <c r="F2466" s="45">
        <v>7.8</v>
      </c>
      <c r="G2466" s="45">
        <v>0.62</v>
      </c>
      <c r="H2466" s="45">
        <v>0.53</v>
      </c>
      <c r="I2466" s="45">
        <v>24.3</v>
      </c>
      <c r="J2466" s="45">
        <v>81</v>
      </c>
    </row>
    <row r="2467" spans="4:10">
      <c r="D2467" s="28">
        <v>41742</v>
      </c>
      <c r="E2467" s="35" t="s">
        <v>376</v>
      </c>
      <c r="F2467" s="45">
        <v>6.7</v>
      </c>
      <c r="G2467" s="45">
        <v>0.1</v>
      </c>
      <c r="H2467" s="45">
        <v>0.18</v>
      </c>
      <c r="I2467" s="45">
        <v>12.9</v>
      </c>
      <c r="J2467" s="45">
        <v>90.9</v>
      </c>
    </row>
    <row r="2468" spans="4:10">
      <c r="D2468" s="28">
        <v>41742</v>
      </c>
      <c r="E2468" s="35" t="s">
        <v>377</v>
      </c>
      <c r="F2468" s="45">
        <v>6</v>
      </c>
      <c r="G2468" s="45">
        <v>0.04</v>
      </c>
      <c r="H2468" s="45">
        <v>0.03</v>
      </c>
      <c r="I2468" s="45">
        <v>1.5</v>
      </c>
      <c r="J2468" s="45">
        <v>100.5</v>
      </c>
    </row>
    <row r="2469" spans="4:10">
      <c r="D2469" s="28">
        <v>41742</v>
      </c>
      <c r="E2469" s="35" t="s">
        <v>378</v>
      </c>
      <c r="F2469" s="45">
        <v>5.2</v>
      </c>
      <c r="G2469" s="45">
        <v>0</v>
      </c>
      <c r="H2469" s="45">
        <v>0</v>
      </c>
      <c r="I2469" s="45">
        <v>0</v>
      </c>
      <c r="J2469" s="45">
        <v>0</v>
      </c>
    </row>
    <row r="2470" spans="4:10">
      <c r="D2470" s="28">
        <v>41742</v>
      </c>
      <c r="E2470" s="35" t="s">
        <v>379</v>
      </c>
      <c r="F2470" s="45">
        <v>1.8</v>
      </c>
      <c r="G2470" s="45">
        <v>0</v>
      </c>
      <c r="H2470" s="45">
        <v>0</v>
      </c>
      <c r="I2470" s="45">
        <v>0</v>
      </c>
      <c r="J2470" s="45">
        <v>0</v>
      </c>
    </row>
    <row r="2471" spans="4:10">
      <c r="D2471" s="28">
        <v>41742</v>
      </c>
      <c r="E2471" s="35" t="s">
        <v>380</v>
      </c>
      <c r="F2471" s="45">
        <v>1.1000000000000001</v>
      </c>
      <c r="G2471" s="45">
        <v>0</v>
      </c>
      <c r="H2471" s="45">
        <v>0</v>
      </c>
      <c r="I2471" s="45">
        <v>0</v>
      </c>
      <c r="J2471" s="45">
        <v>0</v>
      </c>
    </row>
    <row r="2472" spans="4:10">
      <c r="D2472" s="28">
        <v>41742</v>
      </c>
      <c r="E2472" s="35" t="s">
        <v>381</v>
      </c>
      <c r="F2472" s="45">
        <v>0.9</v>
      </c>
      <c r="G2472" s="45">
        <v>0</v>
      </c>
      <c r="H2472" s="45">
        <v>0</v>
      </c>
      <c r="I2472" s="45">
        <v>0</v>
      </c>
      <c r="J2472" s="45">
        <v>0</v>
      </c>
    </row>
    <row r="2473" spans="4:10">
      <c r="D2473" s="28">
        <v>41742</v>
      </c>
      <c r="E2473" s="35" t="s">
        <v>382</v>
      </c>
      <c r="F2473" s="45">
        <v>0.4</v>
      </c>
      <c r="G2473" s="45">
        <v>0</v>
      </c>
      <c r="H2473" s="45">
        <v>0</v>
      </c>
      <c r="I2473" s="45">
        <v>0</v>
      </c>
      <c r="J2473" s="45">
        <v>0</v>
      </c>
    </row>
    <row r="2474" spans="4:10">
      <c r="D2474" s="28">
        <v>41742</v>
      </c>
      <c r="E2474" s="35" t="s">
        <v>383</v>
      </c>
      <c r="F2474" s="45">
        <v>2.2000000000000002</v>
      </c>
      <c r="G2474" s="45">
        <v>0</v>
      </c>
      <c r="H2474" s="45">
        <v>0</v>
      </c>
      <c r="I2474" s="45">
        <v>0</v>
      </c>
      <c r="J2474" s="45">
        <v>0</v>
      </c>
    </row>
    <row r="2475" spans="4:10">
      <c r="D2475" s="28">
        <v>41743</v>
      </c>
      <c r="E2475" s="35" t="s">
        <v>360</v>
      </c>
      <c r="F2475" s="45">
        <v>3.9</v>
      </c>
      <c r="G2475" s="45">
        <v>0</v>
      </c>
      <c r="H2475" s="45">
        <v>0</v>
      </c>
      <c r="I2475" s="45">
        <v>0</v>
      </c>
      <c r="J2475" s="45">
        <v>0</v>
      </c>
    </row>
    <row r="2476" spans="4:10">
      <c r="D2476" s="28">
        <v>41743</v>
      </c>
      <c r="E2476" s="35" t="s">
        <v>361</v>
      </c>
      <c r="F2476" s="45">
        <v>3.4</v>
      </c>
      <c r="G2476" s="45">
        <v>0</v>
      </c>
      <c r="H2476" s="45">
        <v>0</v>
      </c>
      <c r="I2476" s="45">
        <v>0</v>
      </c>
      <c r="J2476" s="45">
        <v>0</v>
      </c>
    </row>
    <row r="2477" spans="4:10">
      <c r="D2477" s="28">
        <v>41743</v>
      </c>
      <c r="E2477" s="35" t="s">
        <v>362</v>
      </c>
      <c r="F2477" s="45">
        <v>3.5</v>
      </c>
      <c r="G2477" s="45">
        <v>0</v>
      </c>
      <c r="H2477" s="45">
        <v>0</v>
      </c>
      <c r="I2477" s="45">
        <v>0</v>
      </c>
      <c r="J2477" s="45">
        <v>0</v>
      </c>
    </row>
    <row r="2478" spans="4:10">
      <c r="D2478" s="28">
        <v>41743</v>
      </c>
      <c r="E2478" s="35" t="s">
        <v>363</v>
      </c>
      <c r="F2478" s="45">
        <v>4.8</v>
      </c>
      <c r="G2478" s="45">
        <v>0</v>
      </c>
      <c r="H2478" s="45">
        <v>0</v>
      </c>
      <c r="I2478" s="45">
        <v>0</v>
      </c>
      <c r="J2478" s="45">
        <v>0</v>
      </c>
    </row>
    <row r="2479" spans="4:10">
      <c r="D2479" s="28">
        <v>41743</v>
      </c>
      <c r="E2479" s="35" t="s">
        <v>364</v>
      </c>
      <c r="F2479" s="45">
        <v>3.3</v>
      </c>
      <c r="G2479" s="45">
        <v>0</v>
      </c>
      <c r="H2479" s="45">
        <v>0.01</v>
      </c>
      <c r="I2479" s="45">
        <v>0</v>
      </c>
      <c r="J2479" s="45">
        <v>0</v>
      </c>
    </row>
    <row r="2480" spans="4:10">
      <c r="D2480" s="28">
        <v>41743</v>
      </c>
      <c r="E2480" s="35" t="s">
        <v>365</v>
      </c>
      <c r="F2480" s="45">
        <v>2.5</v>
      </c>
      <c r="G2480" s="45">
        <v>7.0000000000000007E-2</v>
      </c>
      <c r="H2480" s="45">
        <v>0.12</v>
      </c>
      <c r="I2480" s="45">
        <v>10.4</v>
      </c>
      <c r="J2480" s="45">
        <v>-93.5</v>
      </c>
    </row>
    <row r="2481" spans="4:10">
      <c r="D2481" s="28">
        <v>41743</v>
      </c>
      <c r="E2481" s="35" t="s">
        <v>366</v>
      </c>
      <c r="F2481" s="45">
        <v>4</v>
      </c>
      <c r="G2481" s="45">
        <v>0.06</v>
      </c>
      <c r="H2481" s="45">
        <v>0.28000000000000003</v>
      </c>
      <c r="I2481" s="45">
        <v>21.8</v>
      </c>
      <c r="J2481" s="45">
        <v>-83.7</v>
      </c>
    </row>
    <row r="2482" spans="4:10">
      <c r="D2482" s="28">
        <v>41743</v>
      </c>
      <c r="E2482" s="35" t="s">
        <v>367</v>
      </c>
      <c r="F2482" s="45">
        <v>6.3</v>
      </c>
      <c r="G2482" s="45">
        <v>0.06</v>
      </c>
      <c r="H2482" s="45">
        <v>0.45</v>
      </c>
      <c r="I2482" s="45">
        <v>33</v>
      </c>
      <c r="J2482" s="45">
        <v>-72.8</v>
      </c>
    </row>
    <row r="2483" spans="4:10">
      <c r="D2483" s="28">
        <v>41743</v>
      </c>
      <c r="E2483" s="35" t="s">
        <v>368</v>
      </c>
      <c r="F2483" s="45">
        <v>8.1</v>
      </c>
      <c r="G2483" s="45">
        <v>0.06</v>
      </c>
      <c r="H2483" s="45">
        <v>0.6</v>
      </c>
      <c r="I2483" s="45">
        <v>43.5</v>
      </c>
      <c r="J2483" s="45">
        <v>-59.5</v>
      </c>
    </row>
    <row r="2484" spans="4:10">
      <c r="D2484" s="28">
        <v>41743</v>
      </c>
      <c r="E2484" s="35" t="s">
        <v>369</v>
      </c>
      <c r="F2484" s="45">
        <v>9.5</v>
      </c>
      <c r="G2484" s="45">
        <v>0.09</v>
      </c>
      <c r="H2484" s="45">
        <v>0.7</v>
      </c>
      <c r="I2484" s="45">
        <v>52.4</v>
      </c>
      <c r="J2484" s="45">
        <v>-41.6</v>
      </c>
    </row>
    <row r="2485" spans="4:10">
      <c r="D2485" s="28">
        <v>41743</v>
      </c>
      <c r="E2485" s="35" t="s">
        <v>370</v>
      </c>
      <c r="F2485" s="45">
        <v>10.199999999999999</v>
      </c>
      <c r="G2485" s="45">
        <v>7.0000000000000007E-2</v>
      </c>
      <c r="H2485" s="45">
        <v>0.79</v>
      </c>
      <c r="I2485" s="45">
        <v>58.1</v>
      </c>
      <c r="J2485" s="45">
        <v>-17.5</v>
      </c>
    </row>
    <row r="2486" spans="4:10">
      <c r="D2486" s="28">
        <v>41743</v>
      </c>
      <c r="E2486" s="35" t="s">
        <v>371</v>
      </c>
      <c r="F2486" s="45">
        <v>11.5</v>
      </c>
      <c r="G2486" s="45">
        <v>7.0000000000000007E-2</v>
      </c>
      <c r="H2486" s="45">
        <v>0.8</v>
      </c>
      <c r="I2486" s="45">
        <v>58.8</v>
      </c>
      <c r="J2486" s="45">
        <v>11</v>
      </c>
    </row>
    <row r="2487" spans="4:10">
      <c r="D2487" s="28">
        <v>41743</v>
      </c>
      <c r="E2487" s="35" t="s">
        <v>372</v>
      </c>
      <c r="F2487" s="45">
        <v>11.8</v>
      </c>
      <c r="G2487" s="45">
        <v>7.0000000000000007E-2</v>
      </c>
      <c r="H2487" s="45">
        <v>0.74</v>
      </c>
      <c r="I2487" s="45">
        <v>54.1</v>
      </c>
      <c r="J2487" s="45">
        <v>36.6</v>
      </c>
    </row>
    <row r="2488" spans="4:10">
      <c r="D2488" s="28">
        <v>41743</v>
      </c>
      <c r="E2488" s="35" t="s">
        <v>373</v>
      </c>
      <c r="F2488" s="45">
        <v>13.1</v>
      </c>
      <c r="G2488" s="45">
        <v>0.06</v>
      </c>
      <c r="H2488" s="45">
        <v>0.63</v>
      </c>
      <c r="I2488" s="45">
        <v>45.8</v>
      </c>
      <c r="J2488" s="45">
        <v>55.8</v>
      </c>
    </row>
    <row r="2489" spans="4:10">
      <c r="D2489" s="28">
        <v>41743</v>
      </c>
      <c r="E2489" s="35" t="s">
        <v>374</v>
      </c>
      <c r="F2489" s="45">
        <v>13</v>
      </c>
      <c r="G2489" s="45">
        <v>7.0000000000000007E-2</v>
      </c>
      <c r="H2489" s="45">
        <v>0.48</v>
      </c>
      <c r="I2489" s="45">
        <v>35.6</v>
      </c>
      <c r="J2489" s="45">
        <v>70</v>
      </c>
    </row>
    <row r="2490" spans="4:10">
      <c r="D2490" s="28">
        <v>41743</v>
      </c>
      <c r="E2490" s="35" t="s">
        <v>375</v>
      </c>
      <c r="F2490" s="45">
        <v>12.4</v>
      </c>
      <c r="G2490" s="45">
        <v>0.06</v>
      </c>
      <c r="H2490" s="45">
        <v>0.31</v>
      </c>
      <c r="I2490" s="45">
        <v>24.5</v>
      </c>
      <c r="J2490" s="45">
        <v>81.3</v>
      </c>
    </row>
    <row r="2491" spans="4:10">
      <c r="D2491" s="28">
        <v>41743</v>
      </c>
      <c r="E2491" s="35" t="s">
        <v>376</v>
      </c>
      <c r="F2491" s="45">
        <v>10.1</v>
      </c>
      <c r="G2491" s="45">
        <v>0.06</v>
      </c>
      <c r="H2491" s="45">
        <v>0.16</v>
      </c>
      <c r="I2491" s="45">
        <v>13</v>
      </c>
      <c r="J2491" s="45">
        <v>91.3</v>
      </c>
    </row>
    <row r="2492" spans="4:10">
      <c r="D2492" s="28">
        <v>41743</v>
      </c>
      <c r="E2492" s="35" t="s">
        <v>377</v>
      </c>
      <c r="F2492" s="45">
        <v>10</v>
      </c>
      <c r="G2492" s="45">
        <v>0.04</v>
      </c>
      <c r="H2492" s="45">
        <v>0.03</v>
      </c>
      <c r="I2492" s="45">
        <v>1.7</v>
      </c>
      <c r="J2492" s="45">
        <v>100.8</v>
      </c>
    </row>
    <row r="2493" spans="4:10">
      <c r="D2493" s="28">
        <v>41743</v>
      </c>
      <c r="E2493" s="35" t="s">
        <v>378</v>
      </c>
      <c r="F2493" s="45">
        <v>8.3000000000000007</v>
      </c>
      <c r="G2493" s="45">
        <v>0</v>
      </c>
      <c r="H2493" s="45">
        <v>0</v>
      </c>
      <c r="I2493" s="45">
        <v>0</v>
      </c>
      <c r="J2493" s="45">
        <v>0</v>
      </c>
    </row>
    <row r="2494" spans="4:10">
      <c r="D2494" s="28">
        <v>41743</v>
      </c>
      <c r="E2494" s="35" t="s">
        <v>379</v>
      </c>
      <c r="F2494" s="45">
        <v>7.1</v>
      </c>
      <c r="G2494" s="45">
        <v>0</v>
      </c>
      <c r="H2494" s="45">
        <v>0</v>
      </c>
      <c r="I2494" s="45">
        <v>0</v>
      </c>
      <c r="J2494" s="45">
        <v>0</v>
      </c>
    </row>
    <row r="2495" spans="4:10">
      <c r="D2495" s="28">
        <v>41743</v>
      </c>
      <c r="E2495" s="35" t="s">
        <v>380</v>
      </c>
      <c r="F2495" s="45">
        <v>6.2</v>
      </c>
      <c r="G2495" s="45">
        <v>0</v>
      </c>
      <c r="H2495" s="45">
        <v>0</v>
      </c>
      <c r="I2495" s="45">
        <v>0</v>
      </c>
      <c r="J2495" s="45">
        <v>0</v>
      </c>
    </row>
    <row r="2496" spans="4:10">
      <c r="D2496" s="28">
        <v>41743</v>
      </c>
      <c r="E2496" s="35" t="s">
        <v>381</v>
      </c>
      <c r="F2496" s="45">
        <v>5.4</v>
      </c>
      <c r="G2496" s="45">
        <v>0</v>
      </c>
      <c r="H2496" s="45">
        <v>0</v>
      </c>
      <c r="I2496" s="45">
        <v>0</v>
      </c>
      <c r="J2496" s="45">
        <v>0</v>
      </c>
    </row>
    <row r="2497" spans="4:10">
      <c r="D2497" s="28">
        <v>41743</v>
      </c>
      <c r="E2497" s="35" t="s">
        <v>382</v>
      </c>
      <c r="F2497" s="45">
        <v>5</v>
      </c>
      <c r="G2497" s="45">
        <v>0</v>
      </c>
      <c r="H2497" s="45">
        <v>0</v>
      </c>
      <c r="I2497" s="45">
        <v>0</v>
      </c>
      <c r="J2497" s="45">
        <v>0</v>
      </c>
    </row>
    <row r="2498" spans="4:10">
      <c r="D2498" s="28">
        <v>41743</v>
      </c>
      <c r="E2498" s="35" t="s">
        <v>383</v>
      </c>
      <c r="F2498" s="45">
        <v>4.8</v>
      </c>
      <c r="G2498" s="45">
        <v>0</v>
      </c>
      <c r="H2498" s="45">
        <v>0</v>
      </c>
      <c r="I2498" s="45">
        <v>0</v>
      </c>
      <c r="J2498" s="45">
        <v>0</v>
      </c>
    </row>
    <row r="2499" spans="4:10">
      <c r="D2499" s="28">
        <v>41744</v>
      </c>
      <c r="E2499" s="35" t="s">
        <v>360</v>
      </c>
      <c r="F2499" s="45">
        <v>4.8</v>
      </c>
      <c r="G2499" s="45">
        <v>0</v>
      </c>
      <c r="H2499" s="45">
        <v>0</v>
      </c>
      <c r="I2499" s="45">
        <v>0</v>
      </c>
      <c r="J2499" s="45">
        <v>0</v>
      </c>
    </row>
    <row r="2500" spans="4:10">
      <c r="D2500" s="28">
        <v>41744</v>
      </c>
      <c r="E2500" s="35" t="s">
        <v>361</v>
      </c>
      <c r="F2500" s="45">
        <v>4.5</v>
      </c>
      <c r="G2500" s="45">
        <v>0</v>
      </c>
      <c r="H2500" s="45">
        <v>0</v>
      </c>
      <c r="I2500" s="45">
        <v>0</v>
      </c>
      <c r="J2500" s="45">
        <v>0</v>
      </c>
    </row>
    <row r="2501" spans="4:10">
      <c r="D2501" s="28">
        <v>41744</v>
      </c>
      <c r="E2501" s="35" t="s">
        <v>362</v>
      </c>
      <c r="F2501" s="45">
        <v>4.0999999999999996</v>
      </c>
      <c r="G2501" s="45">
        <v>0</v>
      </c>
      <c r="H2501" s="45">
        <v>0</v>
      </c>
      <c r="I2501" s="45">
        <v>0</v>
      </c>
      <c r="J2501" s="45">
        <v>0</v>
      </c>
    </row>
    <row r="2502" spans="4:10">
      <c r="D2502" s="28">
        <v>41744</v>
      </c>
      <c r="E2502" s="35" t="s">
        <v>363</v>
      </c>
      <c r="F2502" s="45">
        <v>3.9</v>
      </c>
      <c r="G2502" s="45">
        <v>0</v>
      </c>
      <c r="H2502" s="45">
        <v>0</v>
      </c>
      <c r="I2502" s="45">
        <v>0</v>
      </c>
      <c r="J2502" s="45">
        <v>0</v>
      </c>
    </row>
    <row r="2503" spans="4:10">
      <c r="D2503" s="28">
        <v>41744</v>
      </c>
      <c r="E2503" s="35" t="s">
        <v>364</v>
      </c>
      <c r="F2503" s="45">
        <v>3.2</v>
      </c>
      <c r="G2503" s="45">
        <v>0.02</v>
      </c>
      <c r="H2503" s="45">
        <v>0.02</v>
      </c>
      <c r="I2503" s="45">
        <v>0</v>
      </c>
      <c r="J2503" s="45">
        <v>0</v>
      </c>
    </row>
    <row r="2504" spans="4:10">
      <c r="D2504" s="28">
        <v>41744</v>
      </c>
      <c r="E2504" s="35" t="s">
        <v>365</v>
      </c>
      <c r="F2504" s="45">
        <v>3</v>
      </c>
      <c r="G2504" s="45">
        <v>0.15</v>
      </c>
      <c r="H2504" s="45">
        <v>0.16</v>
      </c>
      <c r="I2504" s="45">
        <v>10.6</v>
      </c>
      <c r="J2504" s="45">
        <v>-93.8</v>
      </c>
    </row>
    <row r="2505" spans="4:10">
      <c r="D2505" s="28">
        <v>41744</v>
      </c>
      <c r="E2505" s="35" t="s">
        <v>366</v>
      </c>
      <c r="F2505" s="45">
        <v>4.5</v>
      </c>
      <c r="G2505" s="45">
        <v>0.15</v>
      </c>
      <c r="H2505" s="45">
        <v>0.36</v>
      </c>
      <c r="I2505" s="45">
        <v>22.1</v>
      </c>
      <c r="J2505" s="45">
        <v>-84</v>
      </c>
    </row>
    <row r="2506" spans="4:10">
      <c r="D2506" s="28">
        <v>41744</v>
      </c>
      <c r="E2506" s="35" t="s">
        <v>367</v>
      </c>
      <c r="F2506" s="45">
        <v>5.8</v>
      </c>
      <c r="G2506" s="45">
        <v>0.14000000000000001</v>
      </c>
      <c r="H2506" s="45">
        <v>0.56000000000000005</v>
      </c>
      <c r="I2506" s="45">
        <v>33.299999999999997</v>
      </c>
      <c r="J2506" s="45">
        <v>-73.099999999999994</v>
      </c>
    </row>
    <row r="2507" spans="4:10">
      <c r="D2507" s="28">
        <v>41744</v>
      </c>
      <c r="E2507" s="35" t="s">
        <v>368</v>
      </c>
      <c r="F2507" s="45">
        <v>6.6</v>
      </c>
      <c r="G2507" s="45">
        <v>0.13</v>
      </c>
      <c r="H2507" s="45">
        <v>0.76</v>
      </c>
      <c r="I2507" s="45">
        <v>43.8</v>
      </c>
      <c r="J2507" s="45">
        <v>-59.7</v>
      </c>
    </row>
    <row r="2508" spans="4:10">
      <c r="D2508" s="28">
        <v>41744</v>
      </c>
      <c r="E2508" s="35" t="s">
        <v>369</v>
      </c>
      <c r="F2508" s="45">
        <v>7.8</v>
      </c>
      <c r="G2508" s="45">
        <v>0.33</v>
      </c>
      <c r="H2508" s="45">
        <v>1.1100000000000001</v>
      </c>
      <c r="I2508" s="45">
        <v>52.7</v>
      </c>
      <c r="J2508" s="45">
        <v>-41.9</v>
      </c>
    </row>
    <row r="2509" spans="4:10">
      <c r="D2509" s="28">
        <v>41744</v>
      </c>
      <c r="E2509" s="35" t="s">
        <v>370</v>
      </c>
      <c r="F2509" s="45">
        <v>9</v>
      </c>
      <c r="G2509" s="45">
        <v>0.14000000000000001</v>
      </c>
      <c r="H2509" s="45">
        <v>0.98</v>
      </c>
      <c r="I2509" s="45">
        <v>58.5</v>
      </c>
      <c r="J2509" s="45">
        <v>-17.5</v>
      </c>
    </row>
    <row r="2510" spans="4:10">
      <c r="D2510" s="28">
        <v>41744</v>
      </c>
      <c r="E2510" s="35" t="s">
        <v>371</v>
      </c>
      <c r="F2510" s="45">
        <v>9.8000000000000007</v>
      </c>
      <c r="G2510" s="45">
        <v>0.62</v>
      </c>
      <c r="H2510" s="45">
        <v>1.33</v>
      </c>
      <c r="I2510" s="45">
        <v>59.1</v>
      </c>
      <c r="J2510" s="45">
        <v>11.2</v>
      </c>
    </row>
    <row r="2511" spans="4:10">
      <c r="D2511" s="28">
        <v>41744</v>
      </c>
      <c r="E2511" s="35" t="s">
        <v>372</v>
      </c>
      <c r="F2511" s="45">
        <v>11.5</v>
      </c>
      <c r="G2511" s="45">
        <v>1.75</v>
      </c>
      <c r="H2511" s="45">
        <v>1.03</v>
      </c>
      <c r="I2511" s="45">
        <v>54.4</v>
      </c>
      <c r="J2511" s="45">
        <v>37</v>
      </c>
    </row>
    <row r="2512" spans="4:10">
      <c r="D2512" s="28">
        <v>41744</v>
      </c>
      <c r="E2512" s="35" t="s">
        <v>373</v>
      </c>
      <c r="F2512" s="45">
        <v>13.3</v>
      </c>
      <c r="G2512" s="45">
        <v>2.63</v>
      </c>
      <c r="H2512" s="45">
        <v>0.55000000000000004</v>
      </c>
      <c r="I2512" s="45">
        <v>46</v>
      </c>
      <c r="J2512" s="45">
        <v>56.2</v>
      </c>
    </row>
    <row r="2513" spans="4:10">
      <c r="D2513" s="28">
        <v>41744</v>
      </c>
      <c r="E2513" s="35" t="s">
        <v>374</v>
      </c>
      <c r="F2513" s="45">
        <v>12.9</v>
      </c>
      <c r="G2513" s="45">
        <v>2.5299999999999998</v>
      </c>
      <c r="H2513" s="45">
        <v>0.45</v>
      </c>
      <c r="I2513" s="45">
        <v>35.799999999999997</v>
      </c>
      <c r="J2513" s="45">
        <v>70.3</v>
      </c>
    </row>
    <row r="2514" spans="4:10">
      <c r="D2514" s="28">
        <v>41744</v>
      </c>
      <c r="E2514" s="35" t="s">
        <v>375</v>
      </c>
      <c r="F2514" s="45">
        <v>12.7</v>
      </c>
      <c r="G2514" s="45">
        <v>0.36</v>
      </c>
      <c r="H2514" s="45">
        <v>0.51</v>
      </c>
      <c r="I2514" s="45">
        <v>24.7</v>
      </c>
      <c r="J2514" s="45">
        <v>81.7</v>
      </c>
    </row>
    <row r="2515" spans="4:10">
      <c r="D2515" s="28">
        <v>41744</v>
      </c>
      <c r="E2515" s="35" t="s">
        <v>376</v>
      </c>
      <c r="F2515" s="45">
        <v>10.9</v>
      </c>
      <c r="G2515" s="45">
        <v>0.16</v>
      </c>
      <c r="H2515" s="45">
        <v>0.2</v>
      </c>
      <c r="I2515" s="45">
        <v>13.2</v>
      </c>
      <c r="J2515" s="45">
        <v>91.6</v>
      </c>
    </row>
    <row r="2516" spans="4:10">
      <c r="D2516" s="28">
        <v>41744</v>
      </c>
      <c r="E2516" s="35" t="s">
        <v>377</v>
      </c>
      <c r="F2516" s="45">
        <v>8.4</v>
      </c>
      <c r="G2516" s="45">
        <v>0.08</v>
      </c>
      <c r="H2516" s="45">
        <v>0.04</v>
      </c>
      <c r="I2516" s="45">
        <v>1.8</v>
      </c>
      <c r="J2516" s="45">
        <v>101.1</v>
      </c>
    </row>
    <row r="2517" spans="4:10">
      <c r="D2517" s="28">
        <v>41744</v>
      </c>
      <c r="E2517" s="35" t="s">
        <v>378</v>
      </c>
      <c r="F2517" s="45">
        <v>5.9</v>
      </c>
      <c r="G2517" s="45">
        <v>0</v>
      </c>
      <c r="H2517" s="45">
        <v>0</v>
      </c>
      <c r="I2517" s="45">
        <v>0</v>
      </c>
      <c r="J2517" s="45">
        <v>0</v>
      </c>
    </row>
    <row r="2518" spans="4:10">
      <c r="D2518" s="28">
        <v>41744</v>
      </c>
      <c r="E2518" s="35" t="s">
        <v>379</v>
      </c>
      <c r="F2518" s="45">
        <v>3.8</v>
      </c>
      <c r="G2518" s="45">
        <v>0</v>
      </c>
      <c r="H2518" s="45">
        <v>0</v>
      </c>
      <c r="I2518" s="45">
        <v>0</v>
      </c>
      <c r="J2518" s="45">
        <v>0</v>
      </c>
    </row>
    <row r="2519" spans="4:10">
      <c r="D2519" s="28">
        <v>41744</v>
      </c>
      <c r="E2519" s="35" t="s">
        <v>380</v>
      </c>
      <c r="F2519" s="45">
        <v>2.2000000000000002</v>
      </c>
      <c r="G2519" s="45">
        <v>0</v>
      </c>
      <c r="H2519" s="45">
        <v>0</v>
      </c>
      <c r="I2519" s="45">
        <v>0</v>
      </c>
      <c r="J2519" s="45">
        <v>0</v>
      </c>
    </row>
    <row r="2520" spans="4:10">
      <c r="D2520" s="28">
        <v>41744</v>
      </c>
      <c r="E2520" s="35" t="s">
        <v>381</v>
      </c>
      <c r="F2520" s="45">
        <v>1.3</v>
      </c>
      <c r="G2520" s="45">
        <v>0</v>
      </c>
      <c r="H2520" s="45">
        <v>0</v>
      </c>
      <c r="I2520" s="45">
        <v>0</v>
      </c>
      <c r="J2520" s="45">
        <v>0</v>
      </c>
    </row>
    <row r="2521" spans="4:10">
      <c r="D2521" s="28">
        <v>41744</v>
      </c>
      <c r="E2521" s="35" t="s">
        <v>382</v>
      </c>
      <c r="F2521" s="45">
        <v>0.9</v>
      </c>
      <c r="G2521" s="45">
        <v>0</v>
      </c>
      <c r="H2521" s="45">
        <v>0</v>
      </c>
      <c r="I2521" s="45">
        <v>0</v>
      </c>
      <c r="J2521" s="45">
        <v>0</v>
      </c>
    </row>
    <row r="2522" spans="4:10">
      <c r="D2522" s="28">
        <v>41744</v>
      </c>
      <c r="E2522" s="35" t="s">
        <v>383</v>
      </c>
      <c r="F2522" s="45">
        <v>0.5</v>
      </c>
      <c r="G2522" s="45">
        <v>0</v>
      </c>
      <c r="H2522" s="45">
        <v>0</v>
      </c>
      <c r="I2522" s="45">
        <v>0</v>
      </c>
      <c r="J2522" s="45">
        <v>0</v>
      </c>
    </row>
    <row r="2523" spans="4:10">
      <c r="D2523" s="28">
        <v>41745</v>
      </c>
      <c r="E2523" s="35" t="s">
        <v>360</v>
      </c>
      <c r="F2523" s="45">
        <v>0.5</v>
      </c>
      <c r="G2523" s="45">
        <v>0</v>
      </c>
      <c r="H2523" s="45">
        <v>0</v>
      </c>
      <c r="I2523" s="45">
        <v>0</v>
      </c>
      <c r="J2523" s="45">
        <v>0</v>
      </c>
    </row>
    <row r="2524" spans="4:10">
      <c r="D2524" s="28">
        <v>41745</v>
      </c>
      <c r="E2524" s="35" t="s">
        <v>361</v>
      </c>
      <c r="F2524" s="45">
        <v>0.1</v>
      </c>
      <c r="G2524" s="45">
        <v>0</v>
      </c>
      <c r="H2524" s="45">
        <v>0</v>
      </c>
      <c r="I2524" s="45">
        <v>0</v>
      </c>
      <c r="J2524" s="45">
        <v>0</v>
      </c>
    </row>
    <row r="2525" spans="4:10">
      <c r="D2525" s="28">
        <v>41745</v>
      </c>
      <c r="E2525" s="35" t="s">
        <v>362</v>
      </c>
      <c r="F2525" s="45">
        <v>-0.2</v>
      </c>
      <c r="G2525" s="45">
        <v>0</v>
      </c>
      <c r="H2525" s="45">
        <v>0</v>
      </c>
      <c r="I2525" s="45">
        <v>0</v>
      </c>
      <c r="J2525" s="45">
        <v>0</v>
      </c>
    </row>
    <row r="2526" spans="4:10">
      <c r="D2526" s="28">
        <v>41745</v>
      </c>
      <c r="E2526" s="35" t="s">
        <v>363</v>
      </c>
      <c r="F2526" s="45">
        <v>-0.2</v>
      </c>
      <c r="G2526" s="45">
        <v>0</v>
      </c>
      <c r="H2526" s="45">
        <v>0</v>
      </c>
      <c r="I2526" s="45">
        <v>0</v>
      </c>
      <c r="J2526" s="45">
        <v>0</v>
      </c>
    </row>
    <row r="2527" spans="4:10">
      <c r="D2527" s="28">
        <v>41745</v>
      </c>
      <c r="E2527" s="35" t="s">
        <v>364</v>
      </c>
      <c r="F2527" s="45">
        <v>0.2</v>
      </c>
      <c r="G2527" s="45">
        <v>0.02</v>
      </c>
      <c r="H2527" s="45">
        <v>0.02</v>
      </c>
      <c r="I2527" s="45">
        <v>0</v>
      </c>
      <c r="J2527" s="45">
        <v>0</v>
      </c>
    </row>
    <row r="2528" spans="4:10">
      <c r="D2528" s="28">
        <v>41745</v>
      </c>
      <c r="E2528" s="35" t="s">
        <v>365</v>
      </c>
      <c r="F2528" s="45">
        <v>1.2</v>
      </c>
      <c r="G2528" s="45">
        <v>0.18</v>
      </c>
      <c r="H2528" s="45">
        <v>0.18</v>
      </c>
      <c r="I2528" s="45">
        <v>10.9</v>
      </c>
      <c r="J2528" s="45">
        <v>-94</v>
      </c>
    </row>
    <row r="2529" spans="4:10">
      <c r="D2529" s="28">
        <v>41745</v>
      </c>
      <c r="E2529" s="35" t="s">
        <v>366</v>
      </c>
      <c r="F2529" s="45">
        <v>2.9</v>
      </c>
      <c r="G2529" s="45">
        <v>0.19</v>
      </c>
      <c r="H2529" s="45">
        <v>0.39</v>
      </c>
      <c r="I2529" s="45">
        <v>22.4</v>
      </c>
      <c r="J2529" s="45">
        <v>-84.2</v>
      </c>
    </row>
    <row r="2530" spans="4:10">
      <c r="D2530" s="28">
        <v>41745</v>
      </c>
      <c r="E2530" s="35" t="s">
        <v>367</v>
      </c>
      <c r="F2530" s="45">
        <v>7</v>
      </c>
      <c r="G2530" s="45">
        <v>1.52</v>
      </c>
      <c r="H2530" s="45">
        <v>0.68</v>
      </c>
      <c r="I2530" s="45">
        <v>33.6</v>
      </c>
      <c r="J2530" s="45">
        <v>-73.400000000000006</v>
      </c>
    </row>
    <row r="2531" spans="4:10">
      <c r="D2531" s="28">
        <v>41745</v>
      </c>
      <c r="E2531" s="35" t="s">
        <v>368</v>
      </c>
      <c r="F2531" s="45">
        <v>8.5</v>
      </c>
      <c r="G2531" s="45">
        <v>2.69</v>
      </c>
      <c r="H2531" s="45">
        <v>0.51</v>
      </c>
      <c r="I2531" s="45">
        <v>44.1</v>
      </c>
      <c r="J2531" s="45">
        <v>-60</v>
      </c>
    </row>
    <row r="2532" spans="4:10">
      <c r="D2532" s="28">
        <v>41745</v>
      </c>
      <c r="E2532" s="35" t="s">
        <v>369</v>
      </c>
      <c r="F2532" s="45">
        <v>10.6</v>
      </c>
      <c r="G2532" s="45">
        <v>2.74</v>
      </c>
      <c r="H2532" s="45">
        <v>0.59</v>
      </c>
      <c r="I2532" s="45">
        <v>53.1</v>
      </c>
      <c r="J2532" s="45">
        <v>-42.1</v>
      </c>
    </row>
    <row r="2533" spans="4:10">
      <c r="D2533" s="28">
        <v>41745</v>
      </c>
      <c r="E2533" s="35" t="s">
        <v>370</v>
      </c>
      <c r="F2533" s="45">
        <v>11.9</v>
      </c>
      <c r="G2533" s="45">
        <v>2.74</v>
      </c>
      <c r="H2533" s="45">
        <v>0.64</v>
      </c>
      <c r="I2533" s="45">
        <v>58.8</v>
      </c>
      <c r="J2533" s="45">
        <v>-17.600000000000001</v>
      </c>
    </row>
    <row r="2534" spans="4:10">
      <c r="D2534" s="28">
        <v>41745</v>
      </c>
      <c r="E2534" s="35" t="s">
        <v>371</v>
      </c>
      <c r="F2534" s="45">
        <v>11.8</v>
      </c>
      <c r="G2534" s="45">
        <v>2.2599999999999998</v>
      </c>
      <c r="H2534" s="45">
        <v>0.88</v>
      </c>
      <c r="I2534" s="45">
        <v>59.5</v>
      </c>
      <c r="J2534" s="45">
        <v>11.4</v>
      </c>
    </row>
    <row r="2535" spans="4:10">
      <c r="D2535" s="28">
        <v>41745</v>
      </c>
      <c r="E2535" s="35" t="s">
        <v>372</v>
      </c>
      <c r="F2535" s="45">
        <v>13.3</v>
      </c>
      <c r="G2535" s="45">
        <v>0.37</v>
      </c>
      <c r="H2535" s="45">
        <v>1.18</v>
      </c>
      <c r="I2535" s="45">
        <v>54.7</v>
      </c>
      <c r="J2535" s="45">
        <v>37.299999999999997</v>
      </c>
    </row>
    <row r="2536" spans="4:10">
      <c r="D2536" s="28">
        <v>41745</v>
      </c>
      <c r="E2536" s="35" t="s">
        <v>373</v>
      </c>
      <c r="F2536" s="45">
        <v>12.2</v>
      </c>
      <c r="G2536" s="45">
        <v>0.16</v>
      </c>
      <c r="H2536" s="45">
        <v>0.85</v>
      </c>
      <c r="I2536" s="45">
        <v>46.3</v>
      </c>
      <c r="J2536" s="45">
        <v>56.6</v>
      </c>
    </row>
    <row r="2537" spans="4:10">
      <c r="D2537" s="28">
        <v>41745</v>
      </c>
      <c r="E2537" s="35" t="s">
        <v>374</v>
      </c>
      <c r="F2537" s="45">
        <v>11.8</v>
      </c>
      <c r="G2537" s="45">
        <v>0.18</v>
      </c>
      <c r="H2537" s="45">
        <v>0.65</v>
      </c>
      <c r="I2537" s="45">
        <v>36</v>
      </c>
      <c r="J2537" s="45">
        <v>70.7</v>
      </c>
    </row>
    <row r="2538" spans="4:10">
      <c r="D2538" s="28">
        <v>41745</v>
      </c>
      <c r="E2538" s="35" t="s">
        <v>375</v>
      </c>
      <c r="F2538" s="45">
        <v>11.7</v>
      </c>
      <c r="G2538" s="45">
        <v>0.17</v>
      </c>
      <c r="H2538" s="45">
        <v>0.44</v>
      </c>
      <c r="I2538" s="45">
        <v>24.8</v>
      </c>
      <c r="J2538" s="45">
        <v>82</v>
      </c>
    </row>
    <row r="2539" spans="4:10">
      <c r="D2539" s="28">
        <v>41745</v>
      </c>
      <c r="E2539" s="35" t="s">
        <v>376</v>
      </c>
      <c r="F2539" s="45">
        <v>10.7</v>
      </c>
      <c r="G2539" s="45">
        <v>0.2</v>
      </c>
      <c r="H2539" s="45">
        <v>0.22</v>
      </c>
      <c r="I2539" s="45">
        <v>13.4</v>
      </c>
      <c r="J2539" s="45">
        <v>91.9</v>
      </c>
    </row>
    <row r="2540" spans="4:10">
      <c r="D2540" s="28">
        <v>41745</v>
      </c>
      <c r="E2540" s="35" t="s">
        <v>377</v>
      </c>
      <c r="F2540" s="45">
        <v>9.4</v>
      </c>
      <c r="G2540" s="45">
        <v>0.16</v>
      </c>
      <c r="H2540" s="45">
        <v>0.04</v>
      </c>
      <c r="I2540" s="45">
        <v>2</v>
      </c>
      <c r="J2540" s="45">
        <v>101.4</v>
      </c>
    </row>
    <row r="2541" spans="4:10">
      <c r="D2541" s="28">
        <v>41745</v>
      </c>
      <c r="E2541" s="35" t="s">
        <v>378</v>
      </c>
      <c r="F2541" s="45">
        <v>7.6</v>
      </c>
      <c r="G2541" s="45">
        <v>0</v>
      </c>
      <c r="H2541" s="45">
        <v>0</v>
      </c>
      <c r="I2541" s="45">
        <v>0</v>
      </c>
      <c r="J2541" s="45">
        <v>0</v>
      </c>
    </row>
    <row r="2542" spans="4:10">
      <c r="D2542" s="28">
        <v>41745</v>
      </c>
      <c r="E2542" s="35" t="s">
        <v>379</v>
      </c>
      <c r="F2542" s="45">
        <v>7.3</v>
      </c>
      <c r="G2542" s="45">
        <v>0</v>
      </c>
      <c r="H2542" s="45">
        <v>0</v>
      </c>
      <c r="I2542" s="45">
        <v>0</v>
      </c>
      <c r="J2542" s="45">
        <v>0</v>
      </c>
    </row>
    <row r="2543" spans="4:10">
      <c r="D2543" s="28">
        <v>41745</v>
      </c>
      <c r="E2543" s="35" t="s">
        <v>380</v>
      </c>
      <c r="F2543" s="45">
        <v>6.7</v>
      </c>
      <c r="G2543" s="45">
        <v>0</v>
      </c>
      <c r="H2543" s="45">
        <v>0</v>
      </c>
      <c r="I2543" s="45">
        <v>0</v>
      </c>
      <c r="J2543" s="45">
        <v>0</v>
      </c>
    </row>
    <row r="2544" spans="4:10">
      <c r="D2544" s="28">
        <v>41745</v>
      </c>
      <c r="E2544" s="35" t="s">
        <v>381</v>
      </c>
      <c r="F2544" s="45">
        <v>6.2</v>
      </c>
      <c r="G2544" s="45">
        <v>0</v>
      </c>
      <c r="H2544" s="45">
        <v>0</v>
      </c>
      <c r="I2544" s="45">
        <v>0</v>
      </c>
      <c r="J2544" s="45">
        <v>0</v>
      </c>
    </row>
    <row r="2545" spans="4:10">
      <c r="D2545" s="28">
        <v>41745</v>
      </c>
      <c r="E2545" s="35" t="s">
        <v>382</v>
      </c>
      <c r="F2545" s="45">
        <v>5.8</v>
      </c>
      <c r="G2545" s="45">
        <v>0</v>
      </c>
      <c r="H2545" s="45">
        <v>0</v>
      </c>
      <c r="I2545" s="45">
        <v>0</v>
      </c>
      <c r="J2545" s="45">
        <v>0</v>
      </c>
    </row>
    <row r="2546" spans="4:10">
      <c r="D2546" s="28">
        <v>41745</v>
      </c>
      <c r="E2546" s="35" t="s">
        <v>383</v>
      </c>
      <c r="F2546" s="45">
        <v>6</v>
      </c>
      <c r="G2546" s="45">
        <v>0</v>
      </c>
      <c r="H2546" s="45">
        <v>0</v>
      </c>
      <c r="I2546" s="45">
        <v>0</v>
      </c>
      <c r="J2546" s="45">
        <v>0</v>
      </c>
    </row>
    <row r="2547" spans="4:10">
      <c r="D2547" s="28">
        <v>41746</v>
      </c>
      <c r="E2547" s="35" t="s">
        <v>360</v>
      </c>
      <c r="F2547" s="45">
        <v>6.1</v>
      </c>
      <c r="G2547" s="45">
        <v>0</v>
      </c>
      <c r="H2547" s="45">
        <v>0</v>
      </c>
      <c r="I2547" s="45">
        <v>0</v>
      </c>
      <c r="J2547" s="45">
        <v>0</v>
      </c>
    </row>
    <row r="2548" spans="4:10">
      <c r="D2548" s="28">
        <v>41746</v>
      </c>
      <c r="E2548" s="35" t="s">
        <v>361</v>
      </c>
      <c r="F2548" s="45">
        <v>6.3</v>
      </c>
      <c r="G2548" s="45">
        <v>0</v>
      </c>
      <c r="H2548" s="45">
        <v>0</v>
      </c>
      <c r="I2548" s="45">
        <v>0</v>
      </c>
      <c r="J2548" s="45">
        <v>0</v>
      </c>
    </row>
    <row r="2549" spans="4:10">
      <c r="D2549" s="28">
        <v>41746</v>
      </c>
      <c r="E2549" s="35" t="s">
        <v>362</v>
      </c>
      <c r="F2549" s="45">
        <v>6.4</v>
      </c>
      <c r="G2549" s="45">
        <v>0</v>
      </c>
      <c r="H2549" s="45">
        <v>0</v>
      </c>
      <c r="I2549" s="45">
        <v>0</v>
      </c>
      <c r="J2549" s="45">
        <v>0</v>
      </c>
    </row>
    <row r="2550" spans="4:10">
      <c r="D2550" s="28">
        <v>41746</v>
      </c>
      <c r="E2550" s="35" t="s">
        <v>363</v>
      </c>
      <c r="F2550" s="45">
        <v>7</v>
      </c>
      <c r="G2550" s="45">
        <v>0</v>
      </c>
      <c r="H2550" s="45">
        <v>0</v>
      </c>
      <c r="I2550" s="45">
        <v>0</v>
      </c>
      <c r="J2550" s="45">
        <v>0</v>
      </c>
    </row>
    <row r="2551" spans="4:10">
      <c r="D2551" s="28">
        <v>41746</v>
      </c>
      <c r="E2551" s="35" t="s">
        <v>364</v>
      </c>
      <c r="F2551" s="45">
        <v>7.8</v>
      </c>
      <c r="G2551" s="45">
        <v>0.02</v>
      </c>
      <c r="H2551" s="45">
        <v>0.02</v>
      </c>
      <c r="I2551" s="45">
        <v>0</v>
      </c>
      <c r="J2551" s="45">
        <v>0</v>
      </c>
    </row>
    <row r="2552" spans="4:10">
      <c r="D2552" s="28">
        <v>41746</v>
      </c>
      <c r="E2552" s="35" t="s">
        <v>365</v>
      </c>
      <c r="F2552" s="45">
        <v>7.8</v>
      </c>
      <c r="G2552" s="45">
        <v>0.17</v>
      </c>
      <c r="H2552" s="45">
        <v>0.18</v>
      </c>
      <c r="I2552" s="45">
        <v>11.2</v>
      </c>
      <c r="J2552" s="45">
        <v>-94.2</v>
      </c>
    </row>
    <row r="2553" spans="4:10">
      <c r="D2553" s="28">
        <v>41746</v>
      </c>
      <c r="E2553" s="35" t="s">
        <v>366</v>
      </c>
      <c r="F2553" s="45">
        <v>8.4</v>
      </c>
      <c r="G2553" s="45">
        <v>0.16</v>
      </c>
      <c r="H2553" s="45">
        <v>0.38</v>
      </c>
      <c r="I2553" s="45">
        <v>22.6</v>
      </c>
      <c r="J2553" s="45">
        <v>-84.5</v>
      </c>
    </row>
    <row r="2554" spans="4:10">
      <c r="D2554" s="28">
        <v>41746</v>
      </c>
      <c r="E2554" s="35" t="s">
        <v>367</v>
      </c>
      <c r="F2554" s="45">
        <v>8.5</v>
      </c>
      <c r="G2554" s="45">
        <v>0.16</v>
      </c>
      <c r="H2554" s="45">
        <v>0.59</v>
      </c>
      <c r="I2554" s="45">
        <v>33.9</v>
      </c>
      <c r="J2554" s="45">
        <v>-73.599999999999994</v>
      </c>
    </row>
    <row r="2555" spans="4:10">
      <c r="D2555" s="28">
        <v>41746</v>
      </c>
      <c r="E2555" s="35" t="s">
        <v>368</v>
      </c>
      <c r="F2555" s="45">
        <v>7.7</v>
      </c>
      <c r="G2555" s="45">
        <v>0.16</v>
      </c>
      <c r="H2555" s="45">
        <v>0.78</v>
      </c>
      <c r="I2555" s="45">
        <v>44.4</v>
      </c>
      <c r="J2555" s="45">
        <v>-60.3</v>
      </c>
    </row>
    <row r="2556" spans="4:10">
      <c r="D2556" s="28">
        <v>41746</v>
      </c>
      <c r="E2556" s="35" t="s">
        <v>369</v>
      </c>
      <c r="F2556" s="45">
        <v>8.9</v>
      </c>
      <c r="G2556" s="45">
        <v>0.67</v>
      </c>
      <c r="H2556" s="45">
        <v>1.23</v>
      </c>
      <c r="I2556" s="45">
        <v>53.4</v>
      </c>
      <c r="J2556" s="45">
        <v>-42.3</v>
      </c>
    </row>
    <row r="2557" spans="4:10">
      <c r="D2557" s="28">
        <v>41746</v>
      </c>
      <c r="E2557" s="35" t="s">
        <v>370</v>
      </c>
      <c r="F2557" s="45">
        <v>9.6</v>
      </c>
      <c r="G2557" s="45">
        <v>0.65</v>
      </c>
      <c r="H2557" s="45">
        <v>1.33</v>
      </c>
      <c r="I2557" s="45">
        <v>59.2</v>
      </c>
      <c r="J2557" s="45">
        <v>-17.600000000000001</v>
      </c>
    </row>
    <row r="2558" spans="4:10">
      <c r="D2558" s="28">
        <v>41746</v>
      </c>
      <c r="E2558" s="35" t="s">
        <v>371</v>
      </c>
      <c r="F2558" s="45">
        <v>10.199999999999999</v>
      </c>
      <c r="G2558" s="45">
        <v>0.33</v>
      </c>
      <c r="H2558" s="45">
        <v>1.25</v>
      </c>
      <c r="I2558" s="45">
        <v>59.8</v>
      </c>
      <c r="J2558" s="45">
        <v>11.6</v>
      </c>
    </row>
    <row r="2559" spans="4:10">
      <c r="D2559" s="28">
        <v>41746</v>
      </c>
      <c r="E2559" s="35" t="s">
        <v>372</v>
      </c>
      <c r="F2559" s="45">
        <v>11.1</v>
      </c>
      <c r="G2559" s="45">
        <v>2.2200000000000002</v>
      </c>
      <c r="H2559" s="45">
        <v>0.84</v>
      </c>
      <c r="I2559" s="45">
        <v>55</v>
      </c>
      <c r="J2559" s="45">
        <v>37.700000000000003</v>
      </c>
    </row>
    <row r="2560" spans="4:10">
      <c r="D2560" s="28">
        <v>41746</v>
      </c>
      <c r="E2560" s="35" t="s">
        <v>373</v>
      </c>
      <c r="F2560" s="45">
        <v>10.6</v>
      </c>
      <c r="G2560" s="45">
        <v>1.43</v>
      </c>
      <c r="H2560" s="45">
        <v>0.98</v>
      </c>
      <c r="I2560" s="45">
        <v>46.5</v>
      </c>
      <c r="J2560" s="45">
        <v>57</v>
      </c>
    </row>
    <row r="2561" spans="4:10">
      <c r="D2561" s="28">
        <v>41746</v>
      </c>
      <c r="E2561" s="35" t="s">
        <v>374</v>
      </c>
      <c r="F2561" s="45">
        <v>11</v>
      </c>
      <c r="G2561" s="45">
        <v>2.57</v>
      </c>
      <c r="H2561" s="45">
        <v>0.44</v>
      </c>
      <c r="I2561" s="45">
        <v>36.200000000000003</v>
      </c>
      <c r="J2561" s="45">
        <v>71.099999999999994</v>
      </c>
    </row>
    <row r="2562" spans="4:10">
      <c r="D2562" s="28">
        <v>41746</v>
      </c>
      <c r="E2562" s="35" t="s">
        <v>375</v>
      </c>
      <c r="F2562" s="45">
        <v>9.5</v>
      </c>
      <c r="G2562" s="45">
        <v>1.21</v>
      </c>
      <c r="H2562" s="45">
        <v>0.53</v>
      </c>
      <c r="I2562" s="45">
        <v>25</v>
      </c>
      <c r="J2562" s="45">
        <v>82.4</v>
      </c>
    </row>
    <row r="2563" spans="4:10">
      <c r="D2563" s="28">
        <v>41746</v>
      </c>
      <c r="E2563" s="35" t="s">
        <v>376</v>
      </c>
      <c r="F2563" s="45">
        <v>8.1</v>
      </c>
      <c r="G2563" s="45">
        <v>0.18</v>
      </c>
      <c r="H2563" s="45">
        <v>0.22</v>
      </c>
      <c r="I2563" s="45">
        <v>13.6</v>
      </c>
      <c r="J2563" s="45">
        <v>92.2</v>
      </c>
    </row>
    <row r="2564" spans="4:10">
      <c r="D2564" s="28">
        <v>41746</v>
      </c>
      <c r="E2564" s="35" t="s">
        <v>377</v>
      </c>
      <c r="F2564" s="45">
        <v>7.1</v>
      </c>
      <c r="G2564" s="45">
        <v>0.16</v>
      </c>
      <c r="H2564" s="45">
        <v>0.04</v>
      </c>
      <c r="I2564" s="45">
        <v>2.2000000000000002</v>
      </c>
      <c r="J2564" s="45">
        <v>101.7</v>
      </c>
    </row>
    <row r="2565" spans="4:10">
      <c r="D2565" s="28">
        <v>41746</v>
      </c>
      <c r="E2565" s="35" t="s">
        <v>378</v>
      </c>
      <c r="F2565" s="45">
        <v>6</v>
      </c>
      <c r="G2565" s="45">
        <v>0</v>
      </c>
      <c r="H2565" s="45">
        <v>0</v>
      </c>
      <c r="I2565" s="45">
        <v>0</v>
      </c>
      <c r="J2565" s="45">
        <v>0</v>
      </c>
    </row>
    <row r="2566" spans="4:10">
      <c r="D2566" s="28">
        <v>41746</v>
      </c>
      <c r="E2566" s="35" t="s">
        <v>379</v>
      </c>
      <c r="F2566" s="45">
        <v>4.5999999999999996</v>
      </c>
      <c r="G2566" s="45">
        <v>0</v>
      </c>
      <c r="H2566" s="45">
        <v>0</v>
      </c>
      <c r="I2566" s="45">
        <v>0</v>
      </c>
      <c r="J2566" s="45">
        <v>0</v>
      </c>
    </row>
    <row r="2567" spans="4:10">
      <c r="D2567" s="28">
        <v>41746</v>
      </c>
      <c r="E2567" s="35" t="s">
        <v>380</v>
      </c>
      <c r="F2567" s="45">
        <v>2.2999999999999998</v>
      </c>
      <c r="G2567" s="45">
        <v>0</v>
      </c>
      <c r="H2567" s="45">
        <v>0</v>
      </c>
      <c r="I2567" s="45">
        <v>0</v>
      </c>
      <c r="J2567" s="45">
        <v>0</v>
      </c>
    </row>
    <row r="2568" spans="4:10">
      <c r="D2568" s="28">
        <v>41746</v>
      </c>
      <c r="E2568" s="35" t="s">
        <v>381</v>
      </c>
      <c r="F2568" s="45">
        <v>1.1000000000000001</v>
      </c>
      <c r="G2568" s="45">
        <v>0</v>
      </c>
      <c r="H2568" s="45">
        <v>0</v>
      </c>
      <c r="I2568" s="45">
        <v>0</v>
      </c>
      <c r="J2568" s="45">
        <v>0</v>
      </c>
    </row>
    <row r="2569" spans="4:10">
      <c r="D2569" s="28">
        <v>41746</v>
      </c>
      <c r="E2569" s="35" t="s">
        <v>382</v>
      </c>
      <c r="F2569" s="45">
        <v>0.3</v>
      </c>
      <c r="G2569" s="45">
        <v>0</v>
      </c>
      <c r="H2569" s="45">
        <v>0</v>
      </c>
      <c r="I2569" s="45">
        <v>0</v>
      </c>
      <c r="J2569" s="45">
        <v>0</v>
      </c>
    </row>
    <row r="2570" spans="4:10">
      <c r="D2570" s="28">
        <v>41746</v>
      </c>
      <c r="E2570" s="35" t="s">
        <v>383</v>
      </c>
      <c r="F2570" s="45">
        <v>0</v>
      </c>
      <c r="G2570" s="45">
        <v>0</v>
      </c>
      <c r="H2570" s="45">
        <v>0</v>
      </c>
      <c r="I2570" s="45">
        <v>0</v>
      </c>
      <c r="J2570" s="45">
        <v>0</v>
      </c>
    </row>
    <row r="2571" spans="4:10">
      <c r="D2571" s="28">
        <v>41747</v>
      </c>
      <c r="E2571" s="35" t="s">
        <v>360</v>
      </c>
      <c r="F2571" s="45">
        <v>-0.2</v>
      </c>
      <c r="G2571" s="45">
        <v>0</v>
      </c>
      <c r="H2571" s="45">
        <v>0</v>
      </c>
      <c r="I2571" s="45">
        <v>0</v>
      </c>
      <c r="J2571" s="45">
        <v>0</v>
      </c>
    </row>
    <row r="2572" spans="4:10">
      <c r="D2572" s="28">
        <v>41747</v>
      </c>
      <c r="E2572" s="35" t="s">
        <v>361</v>
      </c>
      <c r="F2572" s="45">
        <v>-0.2</v>
      </c>
      <c r="G2572" s="45">
        <v>0</v>
      </c>
      <c r="H2572" s="45">
        <v>0</v>
      </c>
      <c r="I2572" s="45">
        <v>0</v>
      </c>
      <c r="J2572" s="45">
        <v>0</v>
      </c>
    </row>
    <row r="2573" spans="4:10">
      <c r="D2573" s="28">
        <v>41747</v>
      </c>
      <c r="E2573" s="35" t="s">
        <v>362</v>
      </c>
      <c r="F2573" s="45">
        <v>-0.5</v>
      </c>
      <c r="G2573" s="45">
        <v>0</v>
      </c>
      <c r="H2573" s="45">
        <v>0</v>
      </c>
      <c r="I2573" s="45">
        <v>0</v>
      </c>
      <c r="J2573" s="45">
        <v>0</v>
      </c>
    </row>
    <row r="2574" spans="4:10">
      <c r="D2574" s="28">
        <v>41747</v>
      </c>
      <c r="E2574" s="35" t="s">
        <v>363</v>
      </c>
      <c r="F2574" s="45">
        <v>-0.6</v>
      </c>
      <c r="G2574" s="45">
        <v>0</v>
      </c>
      <c r="H2574" s="45">
        <v>0</v>
      </c>
      <c r="I2574" s="45">
        <v>0</v>
      </c>
      <c r="J2574" s="45">
        <v>0</v>
      </c>
    </row>
    <row r="2575" spans="4:10">
      <c r="D2575" s="28">
        <v>41747</v>
      </c>
      <c r="E2575" s="35" t="s">
        <v>364</v>
      </c>
      <c r="F2575" s="45">
        <v>-0.6</v>
      </c>
      <c r="G2575" s="45">
        <v>0.04</v>
      </c>
      <c r="H2575" s="45">
        <v>0.03</v>
      </c>
      <c r="I2575" s="45">
        <v>0.1</v>
      </c>
      <c r="J2575" s="45">
        <v>-104</v>
      </c>
    </row>
    <row r="2576" spans="4:10">
      <c r="D2576" s="28">
        <v>41747</v>
      </c>
      <c r="E2576" s="35" t="s">
        <v>365</v>
      </c>
      <c r="F2576" s="45">
        <v>-0.1</v>
      </c>
      <c r="G2576" s="45">
        <v>0.96</v>
      </c>
      <c r="H2576" s="45">
        <v>0.23</v>
      </c>
      <c r="I2576" s="45">
        <v>11.4</v>
      </c>
      <c r="J2576" s="45">
        <v>-94.5</v>
      </c>
    </row>
    <row r="2577" spans="4:10">
      <c r="D2577" s="28">
        <v>41747</v>
      </c>
      <c r="E2577" s="35" t="s">
        <v>366</v>
      </c>
      <c r="F2577" s="45">
        <v>2.8</v>
      </c>
      <c r="G2577" s="45">
        <v>2.2999999999999998</v>
      </c>
      <c r="H2577" s="45">
        <v>0.32</v>
      </c>
      <c r="I2577" s="45">
        <v>22.9</v>
      </c>
      <c r="J2577" s="45">
        <v>-84.8</v>
      </c>
    </row>
    <row r="2578" spans="4:10">
      <c r="D2578" s="28">
        <v>41747</v>
      </c>
      <c r="E2578" s="35" t="s">
        <v>367</v>
      </c>
      <c r="F2578" s="45">
        <v>7.1</v>
      </c>
      <c r="G2578" s="45">
        <v>2.61</v>
      </c>
      <c r="H2578" s="45">
        <v>0.4</v>
      </c>
      <c r="I2578" s="45">
        <v>34.200000000000003</v>
      </c>
      <c r="J2578" s="45">
        <v>-73.900000000000006</v>
      </c>
    </row>
    <row r="2579" spans="4:10">
      <c r="D2579" s="28">
        <v>41747</v>
      </c>
      <c r="E2579" s="35" t="s">
        <v>368</v>
      </c>
      <c r="F2579" s="45">
        <v>9</v>
      </c>
      <c r="G2579" s="45">
        <v>2.73</v>
      </c>
      <c r="H2579" s="45">
        <v>0.5</v>
      </c>
      <c r="I2579" s="45">
        <v>44.7</v>
      </c>
      <c r="J2579" s="45">
        <v>-60.5</v>
      </c>
    </row>
    <row r="2580" spans="4:10">
      <c r="D2580" s="28">
        <v>41747</v>
      </c>
      <c r="E2580" s="35" t="s">
        <v>369</v>
      </c>
      <c r="F2580" s="45">
        <v>12.1</v>
      </c>
      <c r="G2580" s="45">
        <v>2.8</v>
      </c>
      <c r="H2580" s="45">
        <v>0.56000000000000005</v>
      </c>
      <c r="I2580" s="45">
        <v>53.7</v>
      </c>
      <c r="J2580" s="45">
        <v>-42.5</v>
      </c>
    </row>
    <row r="2581" spans="4:10">
      <c r="D2581" s="28">
        <v>41747</v>
      </c>
      <c r="E2581" s="35" t="s">
        <v>370</v>
      </c>
      <c r="F2581" s="45">
        <v>13.6</v>
      </c>
      <c r="G2581" s="45">
        <v>1.89</v>
      </c>
      <c r="H2581" s="45">
        <v>1.05</v>
      </c>
      <c r="I2581" s="45">
        <v>59.6</v>
      </c>
      <c r="J2581" s="45">
        <v>-17.7</v>
      </c>
    </row>
    <row r="2582" spans="4:10">
      <c r="D2582" s="28">
        <v>41747</v>
      </c>
      <c r="E2582" s="35" t="s">
        <v>371</v>
      </c>
      <c r="F2582" s="45">
        <v>14.5</v>
      </c>
      <c r="G2582" s="45">
        <v>0.94</v>
      </c>
      <c r="H2582" s="45">
        <v>1.35</v>
      </c>
      <c r="I2582" s="45">
        <v>60.2</v>
      </c>
      <c r="J2582" s="45">
        <v>11.9</v>
      </c>
    </row>
    <row r="2583" spans="4:10">
      <c r="D2583" s="28">
        <v>41747</v>
      </c>
      <c r="E2583" s="35" t="s">
        <v>372</v>
      </c>
      <c r="F2583" s="45">
        <v>15.2</v>
      </c>
      <c r="G2583" s="45">
        <v>0.2</v>
      </c>
      <c r="H2583" s="45">
        <v>1.03</v>
      </c>
      <c r="I2583" s="45">
        <v>55.2</v>
      </c>
      <c r="J2583" s="45">
        <v>38.1</v>
      </c>
    </row>
    <row r="2584" spans="4:10">
      <c r="D2584" s="28">
        <v>41747</v>
      </c>
      <c r="E2584" s="35" t="s">
        <v>373</v>
      </c>
      <c r="F2584" s="45">
        <v>14.2</v>
      </c>
      <c r="G2584" s="45">
        <v>0.2</v>
      </c>
      <c r="H2584" s="45">
        <v>0.88</v>
      </c>
      <c r="I2584" s="45">
        <v>46.7</v>
      </c>
      <c r="J2584" s="45">
        <v>57.4</v>
      </c>
    </row>
    <row r="2585" spans="4:10">
      <c r="D2585" s="28">
        <v>41747</v>
      </c>
      <c r="E2585" s="35" t="s">
        <v>374</v>
      </c>
      <c r="F2585" s="45">
        <v>13.1</v>
      </c>
      <c r="G2585" s="45">
        <v>0.21</v>
      </c>
      <c r="H2585" s="45">
        <v>0.69</v>
      </c>
      <c r="I2585" s="45">
        <v>36.4</v>
      </c>
      <c r="J2585" s="45">
        <v>71.5</v>
      </c>
    </row>
    <row r="2586" spans="4:10">
      <c r="D2586" s="28">
        <v>41747</v>
      </c>
      <c r="E2586" s="35" t="s">
        <v>375</v>
      </c>
      <c r="F2586" s="45">
        <v>13.1</v>
      </c>
      <c r="G2586" s="45">
        <v>0.21</v>
      </c>
      <c r="H2586" s="45">
        <v>0.46</v>
      </c>
      <c r="I2586" s="45">
        <v>25.2</v>
      </c>
      <c r="J2586" s="45">
        <v>82.7</v>
      </c>
    </row>
    <row r="2587" spans="4:10">
      <c r="D2587" s="28">
        <v>41747</v>
      </c>
      <c r="E2587" s="35" t="s">
        <v>376</v>
      </c>
      <c r="F2587" s="45">
        <v>12.4</v>
      </c>
      <c r="G2587" s="45">
        <v>0.22</v>
      </c>
      <c r="H2587" s="45">
        <v>0.24</v>
      </c>
      <c r="I2587" s="45">
        <v>13.8</v>
      </c>
      <c r="J2587" s="45">
        <v>92.6</v>
      </c>
    </row>
    <row r="2588" spans="4:10">
      <c r="D2588" s="28">
        <v>41747</v>
      </c>
      <c r="E2588" s="35" t="s">
        <v>377</v>
      </c>
      <c r="F2588" s="45">
        <v>10.7</v>
      </c>
      <c r="G2588" s="45">
        <v>0.25</v>
      </c>
      <c r="H2588" s="45">
        <v>0.05</v>
      </c>
      <c r="I2588" s="45">
        <v>2.4</v>
      </c>
      <c r="J2588" s="45">
        <v>102</v>
      </c>
    </row>
    <row r="2589" spans="4:10">
      <c r="D2589" s="28">
        <v>41747</v>
      </c>
      <c r="E2589" s="35" t="s">
        <v>378</v>
      </c>
      <c r="F2589" s="45">
        <v>7.9</v>
      </c>
      <c r="G2589" s="45">
        <v>0</v>
      </c>
      <c r="H2589" s="45">
        <v>0</v>
      </c>
      <c r="I2589" s="45">
        <v>0</v>
      </c>
      <c r="J2589" s="45">
        <v>0</v>
      </c>
    </row>
    <row r="2590" spans="4:10">
      <c r="D2590" s="28">
        <v>41747</v>
      </c>
      <c r="E2590" s="35" t="s">
        <v>379</v>
      </c>
      <c r="F2590" s="45">
        <v>8.3000000000000007</v>
      </c>
      <c r="G2590" s="45">
        <v>0</v>
      </c>
      <c r="H2590" s="45">
        <v>0</v>
      </c>
      <c r="I2590" s="45">
        <v>0</v>
      </c>
      <c r="J2590" s="45">
        <v>0</v>
      </c>
    </row>
    <row r="2591" spans="4:10">
      <c r="D2591" s="28">
        <v>41747</v>
      </c>
      <c r="E2591" s="35" t="s">
        <v>380</v>
      </c>
      <c r="F2591" s="45">
        <v>7.9</v>
      </c>
      <c r="G2591" s="45">
        <v>0</v>
      </c>
      <c r="H2591" s="45">
        <v>0</v>
      </c>
      <c r="I2591" s="45">
        <v>0</v>
      </c>
      <c r="J2591" s="45">
        <v>0</v>
      </c>
    </row>
    <row r="2592" spans="4:10">
      <c r="D2592" s="28">
        <v>41747</v>
      </c>
      <c r="E2592" s="35" t="s">
        <v>381</v>
      </c>
      <c r="F2592" s="45">
        <v>8</v>
      </c>
      <c r="G2592" s="45">
        <v>0</v>
      </c>
      <c r="H2592" s="45">
        <v>0</v>
      </c>
      <c r="I2592" s="45">
        <v>0</v>
      </c>
      <c r="J2592" s="45">
        <v>0</v>
      </c>
    </row>
    <row r="2593" spans="4:10">
      <c r="D2593" s="28">
        <v>41747</v>
      </c>
      <c r="E2593" s="35" t="s">
        <v>382</v>
      </c>
      <c r="F2593" s="45">
        <v>8.1</v>
      </c>
      <c r="G2593" s="45">
        <v>0</v>
      </c>
      <c r="H2593" s="45">
        <v>0</v>
      </c>
      <c r="I2593" s="45">
        <v>0</v>
      </c>
      <c r="J2593" s="45">
        <v>0</v>
      </c>
    </row>
    <row r="2594" spans="4:10">
      <c r="D2594" s="28">
        <v>41747</v>
      </c>
      <c r="E2594" s="35" t="s">
        <v>383</v>
      </c>
      <c r="F2594" s="45">
        <v>8.3000000000000007</v>
      </c>
      <c r="G2594" s="45">
        <v>0</v>
      </c>
      <c r="H2594" s="45">
        <v>0</v>
      </c>
      <c r="I2594" s="45">
        <v>0</v>
      </c>
      <c r="J2594" s="45">
        <v>0</v>
      </c>
    </row>
    <row r="2595" spans="4:10">
      <c r="D2595" s="28">
        <v>41748</v>
      </c>
      <c r="E2595" s="35" t="s">
        <v>360</v>
      </c>
      <c r="F2595" s="45">
        <v>8.9</v>
      </c>
      <c r="G2595" s="45">
        <v>0</v>
      </c>
      <c r="H2595" s="45">
        <v>0</v>
      </c>
      <c r="I2595" s="45">
        <v>0</v>
      </c>
      <c r="J2595" s="45">
        <v>0</v>
      </c>
    </row>
    <row r="2596" spans="4:10">
      <c r="D2596" s="28">
        <v>41748</v>
      </c>
      <c r="E2596" s="35" t="s">
        <v>361</v>
      </c>
      <c r="F2596" s="45">
        <v>7.5</v>
      </c>
      <c r="G2596" s="45">
        <v>0</v>
      </c>
      <c r="H2596" s="45">
        <v>0</v>
      </c>
      <c r="I2596" s="45">
        <v>0</v>
      </c>
      <c r="J2596" s="45">
        <v>0</v>
      </c>
    </row>
    <row r="2597" spans="4:10">
      <c r="D2597" s="28">
        <v>41748</v>
      </c>
      <c r="E2597" s="35" t="s">
        <v>362</v>
      </c>
      <c r="F2597" s="45">
        <v>7.7</v>
      </c>
      <c r="G2597" s="45">
        <v>0</v>
      </c>
      <c r="H2597" s="45">
        <v>0</v>
      </c>
      <c r="I2597" s="45">
        <v>0</v>
      </c>
      <c r="J2597" s="45">
        <v>0</v>
      </c>
    </row>
    <row r="2598" spans="4:10">
      <c r="D2598" s="28">
        <v>41748</v>
      </c>
      <c r="E2598" s="35" t="s">
        <v>363</v>
      </c>
      <c r="F2598" s="45">
        <v>7.4</v>
      </c>
      <c r="G2598" s="45">
        <v>0</v>
      </c>
      <c r="H2598" s="45">
        <v>0</v>
      </c>
      <c r="I2598" s="45">
        <v>0</v>
      </c>
      <c r="J2598" s="45">
        <v>0</v>
      </c>
    </row>
    <row r="2599" spans="4:10">
      <c r="D2599" s="28">
        <v>41748</v>
      </c>
      <c r="E2599" s="35" t="s">
        <v>364</v>
      </c>
      <c r="F2599" s="45">
        <v>7.1</v>
      </c>
      <c r="G2599" s="45">
        <v>0</v>
      </c>
      <c r="H2599" s="45">
        <v>0.01</v>
      </c>
      <c r="I2599" s="45">
        <v>0.4</v>
      </c>
      <c r="J2599" s="45">
        <v>-104.2</v>
      </c>
    </row>
    <row r="2600" spans="4:10">
      <c r="D2600" s="28">
        <v>41748</v>
      </c>
      <c r="E2600" s="35" t="s">
        <v>365</v>
      </c>
      <c r="F2600" s="45">
        <v>7.6</v>
      </c>
      <c r="G2600" s="45">
        <v>0.02</v>
      </c>
      <c r="H2600" s="45">
        <v>0.08</v>
      </c>
      <c r="I2600" s="45">
        <v>11.7</v>
      </c>
      <c r="J2600" s="45">
        <v>-94.7</v>
      </c>
    </row>
    <row r="2601" spans="4:10">
      <c r="D2601" s="28">
        <v>41748</v>
      </c>
      <c r="E2601" s="35" t="s">
        <v>366</v>
      </c>
      <c r="F2601" s="45">
        <v>7.5</v>
      </c>
      <c r="G2601" s="45">
        <v>0.02</v>
      </c>
      <c r="H2601" s="45">
        <v>0.16</v>
      </c>
      <c r="I2601" s="45">
        <v>23.2</v>
      </c>
      <c r="J2601" s="45">
        <v>-85</v>
      </c>
    </row>
    <row r="2602" spans="4:10">
      <c r="D2602" s="28">
        <v>41748</v>
      </c>
      <c r="E2602" s="35" t="s">
        <v>367</v>
      </c>
      <c r="F2602" s="45">
        <v>7.7</v>
      </c>
      <c r="G2602" s="45">
        <v>0</v>
      </c>
      <c r="H2602" s="45">
        <v>0.26</v>
      </c>
      <c r="I2602" s="45">
        <v>34.4</v>
      </c>
      <c r="J2602" s="45">
        <v>-74.2</v>
      </c>
    </row>
    <row r="2603" spans="4:10">
      <c r="D2603" s="28">
        <v>41748</v>
      </c>
      <c r="E2603" s="35" t="s">
        <v>368</v>
      </c>
      <c r="F2603" s="45">
        <v>7.6</v>
      </c>
      <c r="G2603" s="45">
        <v>0</v>
      </c>
      <c r="H2603" s="45">
        <v>0.33</v>
      </c>
      <c r="I2603" s="45">
        <v>45</v>
      </c>
      <c r="J2603" s="45">
        <v>-60.8</v>
      </c>
    </row>
    <row r="2604" spans="4:10">
      <c r="D2604" s="28">
        <v>41748</v>
      </c>
      <c r="E2604" s="35" t="s">
        <v>369</v>
      </c>
      <c r="F2604" s="45">
        <v>9</v>
      </c>
      <c r="G2604" s="45">
        <v>0.05</v>
      </c>
      <c r="H2604" s="45">
        <v>0.34</v>
      </c>
      <c r="I2604" s="45">
        <v>54.1</v>
      </c>
      <c r="J2604" s="45">
        <v>-42.8</v>
      </c>
    </row>
    <row r="2605" spans="4:10">
      <c r="D2605" s="28">
        <v>41748</v>
      </c>
      <c r="E2605" s="35" t="s">
        <v>370</v>
      </c>
      <c r="F2605" s="45">
        <v>9.4</v>
      </c>
      <c r="G2605" s="45">
        <v>0</v>
      </c>
      <c r="H2605" s="45">
        <v>0.41</v>
      </c>
      <c r="I2605" s="45">
        <v>59.9</v>
      </c>
      <c r="J2605" s="45">
        <v>-17.8</v>
      </c>
    </row>
    <row r="2606" spans="4:10">
      <c r="D2606" s="28">
        <v>41748</v>
      </c>
      <c r="E2606" s="35" t="s">
        <v>371</v>
      </c>
      <c r="F2606" s="45">
        <v>9.4</v>
      </c>
      <c r="G2606" s="45">
        <v>0.06</v>
      </c>
      <c r="H2606" s="45">
        <v>0.59</v>
      </c>
      <c r="I2606" s="45">
        <v>60.5</v>
      </c>
      <c r="J2606" s="45">
        <v>12.1</v>
      </c>
    </row>
    <row r="2607" spans="4:10">
      <c r="D2607" s="28">
        <v>41748</v>
      </c>
      <c r="E2607" s="35" t="s">
        <v>372</v>
      </c>
      <c r="F2607" s="45">
        <v>9</v>
      </c>
      <c r="G2607" s="45">
        <v>0.04</v>
      </c>
      <c r="H2607" s="45">
        <v>0.78</v>
      </c>
      <c r="I2607" s="45">
        <v>55.5</v>
      </c>
      <c r="J2607" s="45">
        <v>38.5</v>
      </c>
    </row>
    <row r="2608" spans="4:10">
      <c r="D2608" s="28">
        <v>41748</v>
      </c>
      <c r="E2608" s="35" t="s">
        <v>373</v>
      </c>
      <c r="F2608" s="45">
        <v>9.8000000000000007</v>
      </c>
      <c r="G2608" s="45">
        <v>0.08</v>
      </c>
      <c r="H2608" s="45">
        <v>0.63</v>
      </c>
      <c r="I2608" s="45">
        <v>47</v>
      </c>
      <c r="J2608" s="45">
        <v>57.8</v>
      </c>
    </row>
    <row r="2609" spans="4:10">
      <c r="D2609" s="28">
        <v>41748</v>
      </c>
      <c r="E2609" s="35" t="s">
        <v>374</v>
      </c>
      <c r="F2609" s="45">
        <v>9.1999999999999993</v>
      </c>
      <c r="G2609" s="45">
        <v>0.06</v>
      </c>
      <c r="H2609" s="45">
        <v>0.49</v>
      </c>
      <c r="I2609" s="45">
        <v>36.6</v>
      </c>
      <c r="J2609" s="45">
        <v>71.8</v>
      </c>
    </row>
    <row r="2610" spans="4:10">
      <c r="D2610" s="28">
        <v>41748</v>
      </c>
      <c r="E2610" s="35" t="s">
        <v>375</v>
      </c>
      <c r="F2610" s="45">
        <v>10</v>
      </c>
      <c r="G2610" s="45">
        <v>0.06</v>
      </c>
      <c r="H2610" s="45">
        <v>0.33</v>
      </c>
      <c r="I2610" s="45">
        <v>25.4</v>
      </c>
      <c r="J2610" s="45">
        <v>83</v>
      </c>
    </row>
    <row r="2611" spans="4:10">
      <c r="D2611" s="28">
        <v>41748</v>
      </c>
      <c r="E2611" s="35" t="s">
        <v>376</v>
      </c>
      <c r="F2611" s="45">
        <v>9.6</v>
      </c>
      <c r="G2611" s="45">
        <v>0.04</v>
      </c>
      <c r="H2611" s="45">
        <v>0.14000000000000001</v>
      </c>
      <c r="I2611" s="45">
        <v>13.9</v>
      </c>
      <c r="J2611" s="45">
        <v>92.9</v>
      </c>
    </row>
    <row r="2612" spans="4:10">
      <c r="D2612" s="28">
        <v>41748</v>
      </c>
      <c r="E2612" s="35" t="s">
        <v>377</v>
      </c>
      <c r="F2612" s="45">
        <v>8.6999999999999993</v>
      </c>
      <c r="G2612" s="45">
        <v>0.02</v>
      </c>
      <c r="H2612" s="45">
        <v>0.02</v>
      </c>
      <c r="I2612" s="45">
        <v>2.6</v>
      </c>
      <c r="J2612" s="45">
        <v>102.3</v>
      </c>
    </row>
    <row r="2613" spans="4:10">
      <c r="D2613" s="28">
        <v>41748</v>
      </c>
      <c r="E2613" s="35" t="s">
        <v>378</v>
      </c>
      <c r="F2613" s="45">
        <v>7.7</v>
      </c>
      <c r="G2613" s="45">
        <v>0</v>
      </c>
      <c r="H2613" s="45">
        <v>0</v>
      </c>
      <c r="I2613" s="45">
        <v>0</v>
      </c>
      <c r="J2613" s="45">
        <v>0</v>
      </c>
    </row>
    <row r="2614" spans="4:10">
      <c r="D2614" s="28">
        <v>41748</v>
      </c>
      <c r="E2614" s="35" t="s">
        <v>379</v>
      </c>
      <c r="F2614" s="45">
        <v>6.7</v>
      </c>
      <c r="G2614" s="45">
        <v>0</v>
      </c>
      <c r="H2614" s="45">
        <v>0</v>
      </c>
      <c r="I2614" s="45">
        <v>0</v>
      </c>
      <c r="J2614" s="45">
        <v>0</v>
      </c>
    </row>
    <row r="2615" spans="4:10">
      <c r="D2615" s="28">
        <v>41748</v>
      </c>
      <c r="E2615" s="35" t="s">
        <v>380</v>
      </c>
      <c r="F2615" s="45">
        <v>4.7</v>
      </c>
      <c r="G2615" s="45">
        <v>0</v>
      </c>
      <c r="H2615" s="45">
        <v>0</v>
      </c>
      <c r="I2615" s="45">
        <v>0</v>
      </c>
      <c r="J2615" s="45">
        <v>0</v>
      </c>
    </row>
    <row r="2616" spans="4:10">
      <c r="D2616" s="28">
        <v>41748</v>
      </c>
      <c r="E2616" s="35" t="s">
        <v>381</v>
      </c>
      <c r="F2616" s="45">
        <v>4.0999999999999996</v>
      </c>
      <c r="G2616" s="45">
        <v>0</v>
      </c>
      <c r="H2616" s="45">
        <v>0</v>
      </c>
      <c r="I2616" s="45">
        <v>0</v>
      </c>
      <c r="J2616" s="45">
        <v>0</v>
      </c>
    </row>
    <row r="2617" spans="4:10">
      <c r="D2617" s="28">
        <v>41748</v>
      </c>
      <c r="E2617" s="35" t="s">
        <v>382</v>
      </c>
      <c r="F2617" s="45">
        <v>3.3</v>
      </c>
      <c r="G2617" s="45">
        <v>0</v>
      </c>
      <c r="H2617" s="45">
        <v>0</v>
      </c>
      <c r="I2617" s="45">
        <v>0</v>
      </c>
      <c r="J2617" s="45">
        <v>0</v>
      </c>
    </row>
    <row r="2618" spans="4:10">
      <c r="D2618" s="28">
        <v>41748</v>
      </c>
      <c r="E2618" s="35" t="s">
        <v>383</v>
      </c>
      <c r="F2618" s="45">
        <v>2.9</v>
      </c>
      <c r="G2618" s="45">
        <v>0</v>
      </c>
      <c r="H2618" s="45">
        <v>0</v>
      </c>
      <c r="I2618" s="45">
        <v>0</v>
      </c>
      <c r="J2618" s="45">
        <v>0</v>
      </c>
    </row>
    <row r="2619" spans="4:10">
      <c r="D2619" s="28">
        <v>41749</v>
      </c>
      <c r="E2619" s="35" t="s">
        <v>360</v>
      </c>
      <c r="F2619" s="45">
        <v>3</v>
      </c>
      <c r="G2619" s="45">
        <v>0</v>
      </c>
      <c r="H2619" s="45">
        <v>0</v>
      </c>
      <c r="I2619" s="45">
        <v>0</v>
      </c>
      <c r="J2619" s="45">
        <v>0</v>
      </c>
    </row>
    <row r="2620" spans="4:10">
      <c r="D2620" s="28">
        <v>41749</v>
      </c>
      <c r="E2620" s="35" t="s">
        <v>361</v>
      </c>
      <c r="F2620" s="45">
        <v>2.9</v>
      </c>
      <c r="G2620" s="45">
        <v>0</v>
      </c>
      <c r="H2620" s="45">
        <v>0</v>
      </c>
      <c r="I2620" s="45">
        <v>0</v>
      </c>
      <c r="J2620" s="45">
        <v>0</v>
      </c>
    </row>
    <row r="2621" spans="4:10">
      <c r="D2621" s="28">
        <v>41749</v>
      </c>
      <c r="E2621" s="35" t="s">
        <v>362</v>
      </c>
      <c r="F2621" s="45">
        <v>3.1</v>
      </c>
      <c r="G2621" s="45">
        <v>0</v>
      </c>
      <c r="H2621" s="45">
        <v>0</v>
      </c>
      <c r="I2621" s="45">
        <v>0</v>
      </c>
      <c r="J2621" s="45">
        <v>0</v>
      </c>
    </row>
    <row r="2622" spans="4:10">
      <c r="D2622" s="28">
        <v>41749</v>
      </c>
      <c r="E2622" s="35" t="s">
        <v>363</v>
      </c>
      <c r="F2622" s="45">
        <v>2.9</v>
      </c>
      <c r="G2622" s="45">
        <v>0</v>
      </c>
      <c r="H2622" s="45">
        <v>0</v>
      </c>
      <c r="I2622" s="45">
        <v>0</v>
      </c>
      <c r="J2622" s="45">
        <v>0</v>
      </c>
    </row>
    <row r="2623" spans="4:10">
      <c r="D2623" s="28">
        <v>41749</v>
      </c>
      <c r="E2623" s="35" t="s">
        <v>364</v>
      </c>
      <c r="F2623" s="45">
        <v>2.7</v>
      </c>
      <c r="G2623" s="45">
        <v>0.04</v>
      </c>
      <c r="H2623" s="45">
        <v>0.03</v>
      </c>
      <c r="I2623" s="45">
        <v>0.7</v>
      </c>
      <c r="J2623" s="45">
        <v>-104.4</v>
      </c>
    </row>
    <row r="2624" spans="4:10">
      <c r="D2624" s="28">
        <v>41749</v>
      </c>
      <c r="E2624" s="35" t="s">
        <v>365</v>
      </c>
      <c r="F2624" s="45">
        <v>3.5</v>
      </c>
      <c r="G2624" s="45">
        <v>0.08</v>
      </c>
      <c r="H2624" s="45">
        <v>0.14000000000000001</v>
      </c>
      <c r="I2624" s="45">
        <v>12</v>
      </c>
      <c r="J2624" s="45">
        <v>-95</v>
      </c>
    </row>
    <row r="2625" spans="4:10">
      <c r="D2625" s="28">
        <v>41749</v>
      </c>
      <c r="E2625" s="35" t="s">
        <v>366</v>
      </c>
      <c r="F2625" s="45">
        <v>2.7</v>
      </c>
      <c r="G2625" s="45">
        <v>0.09</v>
      </c>
      <c r="H2625" s="45">
        <v>0.33</v>
      </c>
      <c r="I2625" s="45">
        <v>23.4</v>
      </c>
      <c r="J2625" s="45">
        <v>-85.3</v>
      </c>
    </row>
    <row r="2626" spans="4:10">
      <c r="D2626" s="28">
        <v>41749</v>
      </c>
      <c r="E2626" s="35" t="s">
        <v>367</v>
      </c>
      <c r="F2626" s="45">
        <v>3.7</v>
      </c>
      <c r="G2626" s="45">
        <v>0.26</v>
      </c>
      <c r="H2626" s="45">
        <v>0.69</v>
      </c>
      <c r="I2626" s="45">
        <v>34.700000000000003</v>
      </c>
      <c r="J2626" s="45">
        <v>-74.400000000000006</v>
      </c>
    </row>
    <row r="2627" spans="4:10">
      <c r="D2627" s="28">
        <v>41749</v>
      </c>
      <c r="E2627" s="35" t="s">
        <v>368</v>
      </c>
      <c r="F2627" s="45">
        <v>4.3</v>
      </c>
      <c r="G2627" s="45">
        <v>0.24</v>
      </c>
      <c r="H2627" s="45">
        <v>0.91</v>
      </c>
      <c r="I2627" s="45">
        <v>45.3</v>
      </c>
      <c r="J2627" s="45">
        <v>-61.1</v>
      </c>
    </row>
    <row r="2628" spans="4:10">
      <c r="D2628" s="28">
        <v>41749</v>
      </c>
      <c r="E2628" s="35" t="s">
        <v>369</v>
      </c>
      <c r="F2628" s="45">
        <v>6.1</v>
      </c>
      <c r="G2628" s="45">
        <v>0.25</v>
      </c>
      <c r="H2628" s="45">
        <v>1.07</v>
      </c>
      <c r="I2628" s="45">
        <v>54.4</v>
      </c>
      <c r="J2628" s="45">
        <v>-43</v>
      </c>
    </row>
    <row r="2629" spans="4:10">
      <c r="D2629" s="28">
        <v>41749</v>
      </c>
      <c r="E2629" s="35" t="s">
        <v>370</v>
      </c>
      <c r="F2629" s="45">
        <v>8.1</v>
      </c>
      <c r="G2629" s="45">
        <v>0.48</v>
      </c>
      <c r="H2629" s="45">
        <v>1.32</v>
      </c>
      <c r="I2629" s="45">
        <v>60.3</v>
      </c>
      <c r="J2629" s="45">
        <v>-17.8</v>
      </c>
    </row>
    <row r="2630" spans="4:10">
      <c r="D2630" s="28">
        <v>41749</v>
      </c>
      <c r="E2630" s="35" t="s">
        <v>371</v>
      </c>
      <c r="F2630" s="45">
        <v>8</v>
      </c>
      <c r="G2630" s="45">
        <v>0.87</v>
      </c>
      <c r="H2630" s="45">
        <v>1.36</v>
      </c>
      <c r="I2630" s="45">
        <v>60.8</v>
      </c>
      <c r="J2630" s="45">
        <v>12.3</v>
      </c>
    </row>
    <row r="2631" spans="4:10">
      <c r="D2631" s="28">
        <v>41749</v>
      </c>
      <c r="E2631" s="35" t="s">
        <v>372</v>
      </c>
      <c r="F2631" s="45">
        <v>9.3000000000000007</v>
      </c>
      <c r="G2631" s="45">
        <v>1.43</v>
      </c>
      <c r="H2631" s="45">
        <v>1.1499999999999999</v>
      </c>
      <c r="I2631" s="45">
        <v>55.8</v>
      </c>
      <c r="J2631" s="45">
        <v>38.9</v>
      </c>
    </row>
    <row r="2632" spans="4:10">
      <c r="D2632" s="28">
        <v>41749</v>
      </c>
      <c r="E2632" s="35" t="s">
        <v>373</v>
      </c>
      <c r="F2632" s="45">
        <v>9.6999999999999993</v>
      </c>
      <c r="G2632" s="45">
        <v>2.2400000000000002</v>
      </c>
      <c r="H2632" s="45">
        <v>0.72</v>
      </c>
      <c r="I2632" s="45">
        <v>47.2</v>
      </c>
      <c r="J2632" s="45">
        <v>58.1</v>
      </c>
    </row>
    <row r="2633" spans="4:10">
      <c r="D2633" s="28">
        <v>41749</v>
      </c>
      <c r="E2633" s="35" t="s">
        <v>374</v>
      </c>
      <c r="F2633" s="45">
        <v>9.8000000000000007</v>
      </c>
      <c r="G2633" s="45">
        <v>2.62</v>
      </c>
      <c r="H2633" s="45">
        <v>0.43</v>
      </c>
      <c r="I2633" s="45">
        <v>36.799999999999997</v>
      </c>
      <c r="J2633" s="45">
        <v>72.2</v>
      </c>
    </row>
    <row r="2634" spans="4:10">
      <c r="D2634" s="28">
        <v>41749</v>
      </c>
      <c r="E2634" s="35" t="s">
        <v>375</v>
      </c>
      <c r="F2634" s="45">
        <v>9.6</v>
      </c>
      <c r="G2634" s="45">
        <v>1.73</v>
      </c>
      <c r="H2634" s="45">
        <v>0.46</v>
      </c>
      <c r="I2634" s="45">
        <v>25.6</v>
      </c>
      <c r="J2634" s="45">
        <v>83.4</v>
      </c>
    </row>
    <row r="2635" spans="4:10">
      <c r="D2635" s="28">
        <v>41749</v>
      </c>
      <c r="E2635" s="35" t="s">
        <v>376</v>
      </c>
      <c r="F2635" s="45">
        <v>8.3000000000000007</v>
      </c>
      <c r="G2635" s="45">
        <v>0.17</v>
      </c>
      <c r="H2635" s="45">
        <v>0.23</v>
      </c>
      <c r="I2635" s="45">
        <v>14.1</v>
      </c>
      <c r="J2635" s="45">
        <v>93.2</v>
      </c>
    </row>
    <row r="2636" spans="4:10">
      <c r="D2636" s="28">
        <v>41749</v>
      </c>
      <c r="E2636" s="35" t="s">
        <v>377</v>
      </c>
      <c r="F2636" s="45">
        <v>7.8</v>
      </c>
      <c r="G2636" s="45">
        <v>0.25</v>
      </c>
      <c r="H2636" s="45">
        <v>0.05</v>
      </c>
      <c r="I2636" s="45">
        <v>2.8</v>
      </c>
      <c r="J2636" s="45">
        <v>102.6</v>
      </c>
    </row>
    <row r="2637" spans="4:10">
      <c r="D2637" s="28">
        <v>41749</v>
      </c>
      <c r="E2637" s="35" t="s">
        <v>378</v>
      </c>
      <c r="F2637" s="45">
        <v>5.9</v>
      </c>
      <c r="G2637" s="45">
        <v>0</v>
      </c>
      <c r="H2637" s="45">
        <v>0</v>
      </c>
      <c r="I2637" s="45">
        <v>0</v>
      </c>
      <c r="J2637" s="45">
        <v>0</v>
      </c>
    </row>
    <row r="2638" spans="4:10">
      <c r="D2638" s="28">
        <v>41749</v>
      </c>
      <c r="E2638" s="35" t="s">
        <v>379</v>
      </c>
      <c r="F2638" s="45">
        <v>6.5</v>
      </c>
      <c r="G2638" s="45">
        <v>0</v>
      </c>
      <c r="H2638" s="45">
        <v>0</v>
      </c>
      <c r="I2638" s="45">
        <v>0</v>
      </c>
      <c r="J2638" s="45">
        <v>0</v>
      </c>
    </row>
    <row r="2639" spans="4:10">
      <c r="D2639" s="28">
        <v>41749</v>
      </c>
      <c r="E2639" s="35" t="s">
        <v>380</v>
      </c>
      <c r="F2639" s="45">
        <v>5.6</v>
      </c>
      <c r="G2639" s="45">
        <v>0</v>
      </c>
      <c r="H2639" s="45">
        <v>0</v>
      </c>
      <c r="I2639" s="45">
        <v>0</v>
      </c>
      <c r="J2639" s="45">
        <v>0</v>
      </c>
    </row>
    <row r="2640" spans="4:10">
      <c r="D2640" s="28">
        <v>41749</v>
      </c>
      <c r="E2640" s="35" t="s">
        <v>381</v>
      </c>
      <c r="F2640" s="45">
        <v>3.7</v>
      </c>
      <c r="G2640" s="45">
        <v>0</v>
      </c>
      <c r="H2640" s="45">
        <v>0</v>
      </c>
      <c r="I2640" s="45">
        <v>0</v>
      </c>
      <c r="J2640" s="45">
        <v>0</v>
      </c>
    </row>
    <row r="2641" spans="4:10">
      <c r="D2641" s="28">
        <v>41749</v>
      </c>
      <c r="E2641" s="35" t="s">
        <v>382</v>
      </c>
      <c r="F2641" s="45">
        <v>2.6</v>
      </c>
      <c r="G2641" s="45">
        <v>0</v>
      </c>
      <c r="H2641" s="45">
        <v>0</v>
      </c>
      <c r="I2641" s="45">
        <v>0</v>
      </c>
      <c r="J2641" s="45">
        <v>0</v>
      </c>
    </row>
    <row r="2642" spans="4:10">
      <c r="D2642" s="28">
        <v>41749</v>
      </c>
      <c r="E2642" s="35" t="s">
        <v>383</v>
      </c>
      <c r="F2642" s="45">
        <v>1.1000000000000001</v>
      </c>
      <c r="G2642" s="45">
        <v>0</v>
      </c>
      <c r="H2642" s="45">
        <v>0</v>
      </c>
      <c r="I2642" s="45">
        <v>0</v>
      </c>
      <c r="J2642" s="45">
        <v>0</v>
      </c>
    </row>
    <row r="2643" spans="4:10">
      <c r="D2643" s="28">
        <v>41750</v>
      </c>
      <c r="E2643" s="35" t="s">
        <v>360</v>
      </c>
      <c r="F2643" s="45">
        <v>0.5</v>
      </c>
      <c r="G2643" s="45">
        <v>0</v>
      </c>
      <c r="H2643" s="45">
        <v>0</v>
      </c>
      <c r="I2643" s="45">
        <v>0</v>
      </c>
      <c r="J2643" s="45">
        <v>0</v>
      </c>
    </row>
    <row r="2644" spans="4:10">
      <c r="D2644" s="28">
        <v>41750</v>
      </c>
      <c r="E2644" s="35" t="s">
        <v>361</v>
      </c>
      <c r="F2644" s="45">
        <v>0</v>
      </c>
      <c r="G2644" s="45">
        <v>0</v>
      </c>
      <c r="H2644" s="45">
        <v>0</v>
      </c>
      <c r="I2644" s="45">
        <v>0</v>
      </c>
      <c r="J2644" s="45">
        <v>0</v>
      </c>
    </row>
    <row r="2645" spans="4:10">
      <c r="D2645" s="28">
        <v>41750</v>
      </c>
      <c r="E2645" s="35" t="s">
        <v>362</v>
      </c>
      <c r="F2645" s="45">
        <v>0</v>
      </c>
      <c r="G2645" s="45">
        <v>0</v>
      </c>
      <c r="H2645" s="45">
        <v>0</v>
      </c>
      <c r="I2645" s="45">
        <v>0</v>
      </c>
      <c r="J2645" s="45">
        <v>0</v>
      </c>
    </row>
    <row r="2646" spans="4:10">
      <c r="D2646" s="28">
        <v>41750</v>
      </c>
      <c r="E2646" s="35" t="s">
        <v>363</v>
      </c>
      <c r="F2646" s="45">
        <v>0.4</v>
      </c>
      <c r="G2646" s="45">
        <v>0</v>
      </c>
      <c r="H2646" s="45">
        <v>0</v>
      </c>
      <c r="I2646" s="45">
        <v>0</v>
      </c>
      <c r="J2646" s="45">
        <v>0</v>
      </c>
    </row>
    <row r="2647" spans="4:10">
      <c r="D2647" s="28">
        <v>41750</v>
      </c>
      <c r="E2647" s="35" t="s">
        <v>364</v>
      </c>
      <c r="F2647" s="45">
        <v>1.3</v>
      </c>
      <c r="G2647" s="45">
        <v>0.08</v>
      </c>
      <c r="H2647" s="45">
        <v>0.04</v>
      </c>
      <c r="I2647" s="45">
        <v>0.9</v>
      </c>
      <c r="J2647" s="45">
        <v>-104.7</v>
      </c>
    </row>
    <row r="2648" spans="4:10">
      <c r="D2648" s="28">
        <v>41750</v>
      </c>
      <c r="E2648" s="35" t="s">
        <v>365</v>
      </c>
      <c r="F2648" s="45">
        <v>2.2999999999999998</v>
      </c>
      <c r="G2648" s="45">
        <v>0.37</v>
      </c>
      <c r="H2648" s="45">
        <v>0.23</v>
      </c>
      <c r="I2648" s="45">
        <v>12.2</v>
      </c>
      <c r="J2648" s="45">
        <v>-95.2</v>
      </c>
    </row>
    <row r="2649" spans="4:10">
      <c r="D2649" s="28">
        <v>41750</v>
      </c>
      <c r="E2649" s="35" t="s">
        <v>366</v>
      </c>
      <c r="F2649" s="45">
        <v>5.3</v>
      </c>
      <c r="G2649" s="45">
        <v>0.34</v>
      </c>
      <c r="H2649" s="45">
        <v>0.48</v>
      </c>
      <c r="I2649" s="45">
        <v>23.7</v>
      </c>
      <c r="J2649" s="45">
        <v>-85.5</v>
      </c>
    </row>
    <row r="2650" spans="4:10">
      <c r="D2650" s="28">
        <v>41750</v>
      </c>
      <c r="E2650" s="35" t="s">
        <v>367</v>
      </c>
      <c r="F2650" s="45">
        <v>10.5</v>
      </c>
      <c r="G2650" s="45">
        <v>2.79</v>
      </c>
      <c r="H2650" s="45">
        <v>0.36</v>
      </c>
      <c r="I2650" s="45">
        <v>35</v>
      </c>
      <c r="J2650" s="45">
        <v>-74.7</v>
      </c>
    </row>
    <row r="2651" spans="4:10">
      <c r="D2651" s="28">
        <v>41750</v>
      </c>
      <c r="E2651" s="35" t="s">
        <v>368</v>
      </c>
      <c r="F2651" s="45">
        <v>13</v>
      </c>
      <c r="G2651" s="45">
        <v>2.93</v>
      </c>
      <c r="H2651" s="45">
        <v>0.43</v>
      </c>
      <c r="I2651" s="45">
        <v>45.6</v>
      </c>
      <c r="J2651" s="45">
        <v>-61.4</v>
      </c>
    </row>
    <row r="2652" spans="4:10">
      <c r="D2652" s="28">
        <v>41750</v>
      </c>
      <c r="E2652" s="35" t="s">
        <v>369</v>
      </c>
      <c r="F2652" s="45">
        <v>14.4</v>
      </c>
      <c r="G2652" s="45">
        <v>2.98</v>
      </c>
      <c r="H2652" s="45">
        <v>0.49</v>
      </c>
      <c r="I2652" s="45">
        <v>54.7</v>
      </c>
      <c r="J2652" s="45">
        <v>-43.3</v>
      </c>
    </row>
    <row r="2653" spans="4:10">
      <c r="D2653" s="28">
        <v>41750</v>
      </c>
      <c r="E2653" s="35" t="s">
        <v>370</v>
      </c>
      <c r="F2653" s="45">
        <v>14.8</v>
      </c>
      <c r="G2653" s="45">
        <v>3.02</v>
      </c>
      <c r="H2653" s="45">
        <v>0.51</v>
      </c>
      <c r="I2653" s="45">
        <v>60.6</v>
      </c>
      <c r="J2653" s="45">
        <v>-17.899999999999999</v>
      </c>
    </row>
    <row r="2654" spans="4:10">
      <c r="D2654" s="28">
        <v>41750</v>
      </c>
      <c r="E2654" s="35" t="s">
        <v>371</v>
      </c>
      <c r="F2654" s="45">
        <v>16.2</v>
      </c>
      <c r="G2654" s="45">
        <v>3.01</v>
      </c>
      <c r="H2654" s="45">
        <v>0.52</v>
      </c>
      <c r="I2654" s="45">
        <v>61.1</v>
      </c>
      <c r="J2654" s="45">
        <v>12.5</v>
      </c>
    </row>
    <row r="2655" spans="4:10">
      <c r="D2655" s="28">
        <v>41750</v>
      </c>
      <c r="E2655" s="35" t="s">
        <v>372</v>
      </c>
      <c r="F2655" s="45">
        <v>16.399999999999999</v>
      </c>
      <c r="G2655" s="45">
        <v>3.01</v>
      </c>
      <c r="H2655" s="45">
        <v>0.49</v>
      </c>
      <c r="I2655" s="45">
        <v>56.1</v>
      </c>
      <c r="J2655" s="45">
        <v>39.200000000000003</v>
      </c>
    </row>
    <row r="2656" spans="4:10">
      <c r="D2656" s="28">
        <v>41750</v>
      </c>
      <c r="E2656" s="35" t="s">
        <v>373</v>
      </c>
      <c r="F2656" s="45">
        <v>16.5</v>
      </c>
      <c r="G2656" s="45">
        <v>2.97</v>
      </c>
      <c r="H2656" s="45">
        <v>0.43</v>
      </c>
      <c r="I2656" s="45">
        <v>47.4</v>
      </c>
      <c r="J2656" s="45">
        <v>58.5</v>
      </c>
    </row>
    <row r="2657" spans="4:10">
      <c r="D2657" s="28">
        <v>41750</v>
      </c>
      <c r="E2657" s="35" t="s">
        <v>374</v>
      </c>
      <c r="F2657" s="45">
        <v>17.600000000000001</v>
      </c>
      <c r="G2657" s="45">
        <v>2.86</v>
      </c>
      <c r="H2657" s="45">
        <v>0.36</v>
      </c>
      <c r="I2657" s="45">
        <v>37</v>
      </c>
      <c r="J2657" s="45">
        <v>72.5</v>
      </c>
    </row>
    <row r="2658" spans="4:10">
      <c r="D2658" s="28">
        <v>41750</v>
      </c>
      <c r="E2658" s="35" t="s">
        <v>375</v>
      </c>
      <c r="F2658" s="45">
        <v>15.4</v>
      </c>
      <c r="G2658" s="45">
        <v>2.0099999999999998</v>
      </c>
      <c r="H2658" s="45">
        <v>0.42</v>
      </c>
      <c r="I2658" s="45">
        <v>25.7</v>
      </c>
      <c r="J2658" s="45">
        <v>83.7</v>
      </c>
    </row>
    <row r="2659" spans="4:10">
      <c r="D2659" s="28">
        <v>41750</v>
      </c>
      <c r="E2659" s="35" t="s">
        <v>376</v>
      </c>
      <c r="F2659" s="45">
        <v>14.2</v>
      </c>
      <c r="G2659" s="45">
        <v>0.35</v>
      </c>
      <c r="H2659" s="45">
        <v>0.27</v>
      </c>
      <c r="I2659" s="45">
        <v>14.3</v>
      </c>
      <c r="J2659" s="45">
        <v>93.5</v>
      </c>
    </row>
    <row r="2660" spans="4:10">
      <c r="D2660" s="28">
        <v>41750</v>
      </c>
      <c r="E2660" s="35" t="s">
        <v>377</v>
      </c>
      <c r="F2660" s="45">
        <v>10.5</v>
      </c>
      <c r="G2660" s="45">
        <v>0.52</v>
      </c>
      <c r="H2660" s="45">
        <v>0.05</v>
      </c>
      <c r="I2660" s="45">
        <v>2.9</v>
      </c>
      <c r="J2660" s="45">
        <v>102.9</v>
      </c>
    </row>
    <row r="2661" spans="4:10">
      <c r="D2661" s="28">
        <v>41750</v>
      </c>
      <c r="E2661" s="35" t="s">
        <v>378</v>
      </c>
      <c r="F2661" s="45">
        <v>9.4</v>
      </c>
      <c r="G2661" s="45">
        <v>0</v>
      </c>
      <c r="H2661" s="45">
        <v>0</v>
      </c>
      <c r="I2661" s="45">
        <v>0</v>
      </c>
      <c r="J2661" s="45">
        <v>0</v>
      </c>
    </row>
    <row r="2662" spans="4:10">
      <c r="D2662" s="28">
        <v>41750</v>
      </c>
      <c r="E2662" s="35" t="s">
        <v>379</v>
      </c>
      <c r="F2662" s="45">
        <v>7.3</v>
      </c>
      <c r="G2662" s="45">
        <v>0</v>
      </c>
      <c r="H2662" s="45">
        <v>0</v>
      </c>
      <c r="I2662" s="45">
        <v>0</v>
      </c>
      <c r="J2662" s="45">
        <v>0</v>
      </c>
    </row>
    <row r="2663" spans="4:10">
      <c r="D2663" s="28">
        <v>41750</v>
      </c>
      <c r="E2663" s="35" t="s">
        <v>380</v>
      </c>
      <c r="F2663" s="45">
        <v>6.2</v>
      </c>
      <c r="G2663" s="45">
        <v>0</v>
      </c>
      <c r="H2663" s="45">
        <v>0</v>
      </c>
      <c r="I2663" s="45">
        <v>0</v>
      </c>
      <c r="J2663" s="45">
        <v>0</v>
      </c>
    </row>
    <row r="2664" spans="4:10">
      <c r="D2664" s="28">
        <v>41750</v>
      </c>
      <c r="E2664" s="35" t="s">
        <v>381</v>
      </c>
      <c r="F2664" s="45">
        <v>6.5</v>
      </c>
      <c r="G2664" s="45">
        <v>0</v>
      </c>
      <c r="H2664" s="45">
        <v>0</v>
      </c>
      <c r="I2664" s="45">
        <v>0</v>
      </c>
      <c r="J2664" s="45">
        <v>0</v>
      </c>
    </row>
    <row r="2665" spans="4:10">
      <c r="D2665" s="28">
        <v>41750</v>
      </c>
      <c r="E2665" s="35" t="s">
        <v>382</v>
      </c>
      <c r="F2665" s="45">
        <v>6.1</v>
      </c>
      <c r="G2665" s="45">
        <v>0</v>
      </c>
      <c r="H2665" s="45">
        <v>0</v>
      </c>
      <c r="I2665" s="45">
        <v>0</v>
      </c>
      <c r="J2665" s="45">
        <v>0</v>
      </c>
    </row>
    <row r="2666" spans="4:10">
      <c r="D2666" s="28">
        <v>41750</v>
      </c>
      <c r="E2666" s="35" t="s">
        <v>383</v>
      </c>
      <c r="F2666" s="45">
        <v>5.6</v>
      </c>
      <c r="G2666" s="45">
        <v>0</v>
      </c>
      <c r="H2666" s="45">
        <v>0</v>
      </c>
      <c r="I2666" s="45">
        <v>0</v>
      </c>
      <c r="J2666" s="45">
        <v>0</v>
      </c>
    </row>
    <row r="2667" spans="4:10">
      <c r="D2667" s="28">
        <v>41751</v>
      </c>
      <c r="E2667" s="35" t="s">
        <v>360</v>
      </c>
      <c r="F2667" s="45">
        <v>5.5</v>
      </c>
      <c r="G2667" s="45">
        <v>0</v>
      </c>
      <c r="H2667" s="45">
        <v>0</v>
      </c>
      <c r="I2667" s="45">
        <v>0</v>
      </c>
      <c r="J2667" s="45">
        <v>0</v>
      </c>
    </row>
    <row r="2668" spans="4:10">
      <c r="D2668" s="28">
        <v>41751</v>
      </c>
      <c r="E2668" s="35" t="s">
        <v>361</v>
      </c>
      <c r="F2668" s="45">
        <v>4.9000000000000004</v>
      </c>
      <c r="G2668" s="45">
        <v>0</v>
      </c>
      <c r="H2668" s="45">
        <v>0</v>
      </c>
      <c r="I2668" s="45">
        <v>0</v>
      </c>
      <c r="J2668" s="45">
        <v>0</v>
      </c>
    </row>
    <row r="2669" spans="4:10">
      <c r="D2669" s="28">
        <v>41751</v>
      </c>
      <c r="E2669" s="35" t="s">
        <v>362</v>
      </c>
      <c r="F2669" s="45">
        <v>5.2</v>
      </c>
      <c r="G2669" s="45">
        <v>0</v>
      </c>
      <c r="H2669" s="45">
        <v>0</v>
      </c>
      <c r="I2669" s="45">
        <v>0</v>
      </c>
      <c r="J2669" s="45">
        <v>0</v>
      </c>
    </row>
    <row r="2670" spans="4:10">
      <c r="D2670" s="28">
        <v>41751</v>
      </c>
      <c r="E2670" s="35" t="s">
        <v>363</v>
      </c>
      <c r="F2670" s="45">
        <v>5.4</v>
      </c>
      <c r="G2670" s="45">
        <v>0</v>
      </c>
      <c r="H2670" s="45">
        <v>0</v>
      </c>
      <c r="I2670" s="45">
        <v>0</v>
      </c>
      <c r="J2670" s="45">
        <v>0</v>
      </c>
    </row>
    <row r="2671" spans="4:10">
      <c r="D2671" s="28">
        <v>41751</v>
      </c>
      <c r="E2671" s="35" t="s">
        <v>364</v>
      </c>
      <c r="F2671" s="45">
        <v>6.1</v>
      </c>
      <c r="G2671" s="45">
        <v>0.01</v>
      </c>
      <c r="H2671" s="45">
        <v>0.02</v>
      </c>
      <c r="I2671" s="45">
        <v>1.2</v>
      </c>
      <c r="J2671" s="45">
        <v>-104.9</v>
      </c>
    </row>
    <row r="2672" spans="4:10">
      <c r="D2672" s="28">
        <v>41751</v>
      </c>
      <c r="E2672" s="35" t="s">
        <v>365</v>
      </c>
      <c r="F2672" s="45">
        <v>6.9</v>
      </c>
      <c r="G2672" s="45">
        <v>0.06</v>
      </c>
      <c r="H2672" s="45">
        <v>0.15</v>
      </c>
      <c r="I2672" s="45">
        <v>12.5</v>
      </c>
      <c r="J2672" s="45">
        <v>-95.4</v>
      </c>
    </row>
    <row r="2673" spans="4:10">
      <c r="D2673" s="28">
        <v>41751</v>
      </c>
      <c r="E2673" s="35" t="s">
        <v>366</v>
      </c>
      <c r="F2673" s="45">
        <v>7.8</v>
      </c>
      <c r="G2673" s="45">
        <v>7.0000000000000007E-2</v>
      </c>
      <c r="H2673" s="45">
        <v>0.3</v>
      </c>
      <c r="I2673" s="45">
        <v>23.9</v>
      </c>
      <c r="J2673" s="45">
        <v>-85.8</v>
      </c>
    </row>
    <row r="2674" spans="4:10">
      <c r="D2674" s="28">
        <v>41751</v>
      </c>
      <c r="E2674" s="35" t="s">
        <v>367</v>
      </c>
      <c r="F2674" s="45">
        <v>10.1</v>
      </c>
      <c r="G2674" s="45">
        <v>7.0000000000000007E-2</v>
      </c>
      <c r="H2674" s="45">
        <v>0.47</v>
      </c>
      <c r="I2674" s="45">
        <v>35.200000000000003</v>
      </c>
      <c r="J2674" s="45">
        <v>-75</v>
      </c>
    </row>
    <row r="2675" spans="4:10">
      <c r="D2675" s="28">
        <v>41751</v>
      </c>
      <c r="E2675" s="35" t="s">
        <v>368</v>
      </c>
      <c r="F2675" s="45">
        <v>13.2</v>
      </c>
      <c r="G2675" s="45">
        <v>7.0000000000000007E-2</v>
      </c>
      <c r="H2675" s="45">
        <v>0.63</v>
      </c>
      <c r="I2675" s="45">
        <v>45.9</v>
      </c>
      <c r="J2675" s="45">
        <v>-61.7</v>
      </c>
    </row>
    <row r="2676" spans="4:10">
      <c r="D2676" s="28">
        <v>41751</v>
      </c>
      <c r="E2676" s="35" t="s">
        <v>369</v>
      </c>
      <c r="F2676" s="45">
        <v>14.4</v>
      </c>
      <c r="G2676" s="45">
        <v>0.04</v>
      </c>
      <c r="H2676" s="45">
        <v>0.76</v>
      </c>
      <c r="I2676" s="45">
        <v>55</v>
      </c>
      <c r="J2676" s="45">
        <v>-43.5</v>
      </c>
    </row>
    <row r="2677" spans="4:10">
      <c r="D2677" s="28">
        <v>41751</v>
      </c>
      <c r="E2677" s="35" t="s">
        <v>370</v>
      </c>
      <c r="F2677" s="45">
        <v>15.9</v>
      </c>
      <c r="G2677" s="45">
        <v>0.04</v>
      </c>
      <c r="H2677" s="45">
        <v>0.85</v>
      </c>
      <c r="I2677" s="45">
        <v>60.9</v>
      </c>
      <c r="J2677" s="45">
        <v>-18</v>
      </c>
    </row>
    <row r="2678" spans="4:10">
      <c r="D2678" s="28">
        <v>41751</v>
      </c>
      <c r="E2678" s="35" t="s">
        <v>371</v>
      </c>
      <c r="F2678" s="45">
        <v>15.9</v>
      </c>
      <c r="G2678" s="45">
        <v>0.1</v>
      </c>
      <c r="H2678" s="45">
        <v>0.79</v>
      </c>
      <c r="I2678" s="45">
        <v>61.5</v>
      </c>
      <c r="J2678" s="45">
        <v>12.8</v>
      </c>
    </row>
    <row r="2679" spans="4:10">
      <c r="D2679" s="28">
        <v>41751</v>
      </c>
      <c r="E2679" s="35" t="s">
        <v>372</v>
      </c>
      <c r="F2679" s="45">
        <v>16.5</v>
      </c>
      <c r="G2679" s="45">
        <v>0.09</v>
      </c>
      <c r="H2679" s="45">
        <v>0.74</v>
      </c>
      <c r="I2679" s="45">
        <v>56.3</v>
      </c>
      <c r="J2679" s="45">
        <v>39.6</v>
      </c>
    </row>
    <row r="2680" spans="4:10">
      <c r="D2680" s="28">
        <v>41751</v>
      </c>
      <c r="E2680" s="35" t="s">
        <v>373</v>
      </c>
      <c r="F2680" s="45">
        <v>16.600000000000001</v>
      </c>
      <c r="G2680" s="45">
        <v>7.0000000000000007E-2</v>
      </c>
      <c r="H2680" s="45">
        <v>0.65</v>
      </c>
      <c r="I2680" s="45">
        <v>47.6</v>
      </c>
      <c r="J2680" s="45">
        <v>58.9</v>
      </c>
    </row>
    <row r="2681" spans="4:10">
      <c r="D2681" s="28">
        <v>41751</v>
      </c>
      <c r="E2681" s="35" t="s">
        <v>374</v>
      </c>
      <c r="F2681" s="45">
        <v>15.3</v>
      </c>
      <c r="G2681" s="45">
        <v>0.05</v>
      </c>
      <c r="H2681" s="45">
        <v>0.51</v>
      </c>
      <c r="I2681" s="45">
        <v>37.1</v>
      </c>
      <c r="J2681" s="45">
        <v>72.900000000000006</v>
      </c>
    </row>
    <row r="2682" spans="4:10">
      <c r="D2682" s="28">
        <v>41751</v>
      </c>
      <c r="E2682" s="35" t="s">
        <v>375</v>
      </c>
      <c r="F2682" s="45">
        <v>13.8</v>
      </c>
      <c r="G2682" s="45">
        <v>0.06</v>
      </c>
      <c r="H2682" s="45">
        <v>0.33</v>
      </c>
      <c r="I2682" s="45">
        <v>25.9</v>
      </c>
      <c r="J2682" s="45">
        <v>84</v>
      </c>
    </row>
    <row r="2683" spans="4:10">
      <c r="D2683" s="28">
        <v>41751</v>
      </c>
      <c r="E2683" s="35" t="s">
        <v>376</v>
      </c>
      <c r="F2683" s="45">
        <v>14.4</v>
      </c>
      <c r="G2683" s="45">
        <v>7.0000000000000007E-2</v>
      </c>
      <c r="H2683" s="45">
        <v>0.17</v>
      </c>
      <c r="I2683" s="45">
        <v>14.5</v>
      </c>
      <c r="J2683" s="45">
        <v>93.8</v>
      </c>
    </row>
    <row r="2684" spans="4:10">
      <c r="D2684" s="28">
        <v>41751</v>
      </c>
      <c r="E2684" s="35" t="s">
        <v>377</v>
      </c>
      <c r="F2684" s="45">
        <v>13</v>
      </c>
      <c r="G2684" s="45">
        <v>7.0000000000000007E-2</v>
      </c>
      <c r="H2684" s="45">
        <v>0.04</v>
      </c>
      <c r="I2684" s="45">
        <v>3.1</v>
      </c>
      <c r="J2684" s="45">
        <v>103.2</v>
      </c>
    </row>
    <row r="2685" spans="4:10">
      <c r="D2685" s="28">
        <v>41751</v>
      </c>
      <c r="E2685" s="35" t="s">
        <v>378</v>
      </c>
      <c r="F2685" s="45">
        <v>10.4</v>
      </c>
      <c r="G2685" s="45">
        <v>0</v>
      </c>
      <c r="H2685" s="45">
        <v>0</v>
      </c>
      <c r="I2685" s="45">
        <v>0</v>
      </c>
      <c r="J2685" s="45">
        <v>0</v>
      </c>
    </row>
    <row r="2686" spans="4:10">
      <c r="D2686" s="28">
        <v>41751</v>
      </c>
      <c r="E2686" s="35" t="s">
        <v>379</v>
      </c>
      <c r="F2686" s="45">
        <v>10.4</v>
      </c>
      <c r="G2686" s="45">
        <v>0</v>
      </c>
      <c r="H2686" s="45">
        <v>0</v>
      </c>
      <c r="I2686" s="45">
        <v>0</v>
      </c>
      <c r="J2686" s="45">
        <v>0</v>
      </c>
    </row>
    <row r="2687" spans="4:10">
      <c r="D2687" s="28">
        <v>41751</v>
      </c>
      <c r="E2687" s="35" t="s">
        <v>380</v>
      </c>
      <c r="F2687" s="45">
        <v>10.1</v>
      </c>
      <c r="G2687" s="45">
        <v>0</v>
      </c>
      <c r="H2687" s="45">
        <v>0</v>
      </c>
      <c r="I2687" s="45">
        <v>0</v>
      </c>
      <c r="J2687" s="45">
        <v>0</v>
      </c>
    </row>
    <row r="2688" spans="4:10">
      <c r="D2688" s="28">
        <v>41751</v>
      </c>
      <c r="E2688" s="35" t="s">
        <v>381</v>
      </c>
      <c r="F2688" s="45">
        <v>10</v>
      </c>
      <c r="G2688" s="45">
        <v>0</v>
      </c>
      <c r="H2688" s="45">
        <v>0</v>
      </c>
      <c r="I2688" s="45">
        <v>0</v>
      </c>
      <c r="J2688" s="45">
        <v>0</v>
      </c>
    </row>
    <row r="2689" spans="4:10">
      <c r="D2689" s="28">
        <v>41751</v>
      </c>
      <c r="E2689" s="35" t="s">
        <v>382</v>
      </c>
      <c r="F2689" s="45">
        <v>9.6</v>
      </c>
      <c r="G2689" s="45">
        <v>0</v>
      </c>
      <c r="H2689" s="45">
        <v>0</v>
      </c>
      <c r="I2689" s="45">
        <v>0</v>
      </c>
      <c r="J2689" s="45">
        <v>0</v>
      </c>
    </row>
    <row r="2690" spans="4:10">
      <c r="D2690" s="28">
        <v>41751</v>
      </c>
      <c r="E2690" s="35" t="s">
        <v>383</v>
      </c>
      <c r="F2690" s="45">
        <v>10.8</v>
      </c>
      <c r="G2690" s="45">
        <v>0</v>
      </c>
      <c r="H2690" s="45">
        <v>0</v>
      </c>
      <c r="I2690" s="45">
        <v>0</v>
      </c>
      <c r="J2690" s="45">
        <v>0</v>
      </c>
    </row>
    <row r="2691" spans="4:10">
      <c r="D2691" s="28">
        <v>41752</v>
      </c>
      <c r="E2691" s="35" t="s">
        <v>360</v>
      </c>
      <c r="F2691" s="45">
        <v>10.6</v>
      </c>
      <c r="G2691" s="45">
        <v>0</v>
      </c>
      <c r="H2691" s="45">
        <v>0</v>
      </c>
      <c r="I2691" s="45">
        <v>0</v>
      </c>
      <c r="J2691" s="45">
        <v>0</v>
      </c>
    </row>
    <row r="2692" spans="4:10">
      <c r="D2692" s="28">
        <v>41752</v>
      </c>
      <c r="E2692" s="35" t="s">
        <v>361</v>
      </c>
      <c r="F2692" s="45">
        <v>11.4</v>
      </c>
      <c r="G2692" s="45">
        <v>0</v>
      </c>
      <c r="H2692" s="45">
        <v>0</v>
      </c>
      <c r="I2692" s="45">
        <v>0</v>
      </c>
      <c r="J2692" s="45">
        <v>0</v>
      </c>
    </row>
    <row r="2693" spans="4:10">
      <c r="D2693" s="28">
        <v>41752</v>
      </c>
      <c r="E2693" s="35" t="s">
        <v>362</v>
      </c>
      <c r="F2693" s="45">
        <v>11.1</v>
      </c>
      <c r="G2693" s="45">
        <v>0</v>
      </c>
      <c r="H2693" s="45">
        <v>0</v>
      </c>
      <c r="I2693" s="45">
        <v>0</v>
      </c>
      <c r="J2693" s="45">
        <v>0</v>
      </c>
    </row>
    <row r="2694" spans="4:10">
      <c r="D2694" s="28">
        <v>41752</v>
      </c>
      <c r="E2694" s="35" t="s">
        <v>363</v>
      </c>
      <c r="F2694" s="45">
        <v>10.9</v>
      </c>
      <c r="G2694" s="45">
        <v>0</v>
      </c>
      <c r="H2694" s="45">
        <v>0</v>
      </c>
      <c r="I2694" s="45">
        <v>0</v>
      </c>
      <c r="J2694" s="45">
        <v>0</v>
      </c>
    </row>
    <row r="2695" spans="4:10">
      <c r="D2695" s="28">
        <v>41752</v>
      </c>
      <c r="E2695" s="35" t="s">
        <v>364</v>
      </c>
      <c r="F2695" s="45">
        <v>12.1</v>
      </c>
      <c r="G2695" s="45">
        <v>0</v>
      </c>
      <c r="H2695" s="45">
        <v>0.01</v>
      </c>
      <c r="I2695" s="45">
        <v>1.4</v>
      </c>
      <c r="J2695" s="45">
        <v>-105.1</v>
      </c>
    </row>
    <row r="2696" spans="4:10">
      <c r="D2696" s="28">
        <v>41752</v>
      </c>
      <c r="E2696" s="35" t="s">
        <v>365</v>
      </c>
      <c r="F2696" s="45">
        <v>11</v>
      </c>
      <c r="G2696" s="45">
        <v>0.01</v>
      </c>
      <c r="H2696" s="45">
        <v>0.08</v>
      </c>
      <c r="I2696" s="45">
        <v>12.7</v>
      </c>
      <c r="J2696" s="45">
        <v>-95.7</v>
      </c>
    </row>
    <row r="2697" spans="4:10">
      <c r="D2697" s="28">
        <v>41752</v>
      </c>
      <c r="E2697" s="35" t="s">
        <v>366</v>
      </c>
      <c r="F2697" s="45">
        <v>11.8</v>
      </c>
      <c r="G2697" s="45">
        <v>0</v>
      </c>
      <c r="H2697" s="45">
        <v>0.18</v>
      </c>
      <c r="I2697" s="45">
        <v>24.2</v>
      </c>
      <c r="J2697" s="45">
        <v>-86</v>
      </c>
    </row>
    <row r="2698" spans="4:10">
      <c r="D2698" s="28">
        <v>41752</v>
      </c>
      <c r="E2698" s="35" t="s">
        <v>367</v>
      </c>
      <c r="F2698" s="45">
        <v>11.3</v>
      </c>
      <c r="G2698" s="45">
        <v>0.02</v>
      </c>
      <c r="H2698" s="45">
        <v>0.26</v>
      </c>
      <c r="I2698" s="45">
        <v>35.5</v>
      </c>
      <c r="J2698" s="45">
        <v>-75.3</v>
      </c>
    </row>
    <row r="2699" spans="4:10">
      <c r="D2699" s="28">
        <v>41752</v>
      </c>
      <c r="E2699" s="35" t="s">
        <v>368</v>
      </c>
      <c r="F2699" s="45">
        <v>14</v>
      </c>
      <c r="G2699" s="45">
        <v>0.05</v>
      </c>
      <c r="H2699" s="45">
        <v>0.31</v>
      </c>
      <c r="I2699" s="45">
        <v>46.2</v>
      </c>
      <c r="J2699" s="45">
        <v>-61.9</v>
      </c>
    </row>
    <row r="2700" spans="4:10">
      <c r="D2700" s="28">
        <v>41752</v>
      </c>
      <c r="E2700" s="35" t="s">
        <v>369</v>
      </c>
      <c r="F2700" s="45">
        <v>15</v>
      </c>
      <c r="G2700" s="45">
        <v>0.04</v>
      </c>
      <c r="H2700" s="45">
        <v>0.36</v>
      </c>
      <c r="I2700" s="45">
        <v>55.3</v>
      </c>
      <c r="J2700" s="45">
        <v>-43.7</v>
      </c>
    </row>
    <row r="2701" spans="4:10">
      <c r="D2701" s="28">
        <v>41752</v>
      </c>
      <c r="E2701" s="35" t="s">
        <v>370</v>
      </c>
      <c r="F2701" s="45">
        <v>13.6</v>
      </c>
      <c r="G2701" s="45">
        <v>0</v>
      </c>
      <c r="H2701" s="45">
        <v>0.42</v>
      </c>
      <c r="I2701" s="45">
        <v>61.3</v>
      </c>
      <c r="J2701" s="45">
        <v>-18</v>
      </c>
    </row>
    <row r="2702" spans="4:10">
      <c r="D2702" s="28">
        <v>41752</v>
      </c>
      <c r="E2702" s="35" t="s">
        <v>371</v>
      </c>
      <c r="F2702" s="45">
        <v>12.9</v>
      </c>
      <c r="G2702" s="45">
        <v>0.04</v>
      </c>
      <c r="H2702" s="45">
        <v>0.61</v>
      </c>
      <c r="I2702" s="45">
        <v>61.8</v>
      </c>
      <c r="J2702" s="45">
        <v>13</v>
      </c>
    </row>
    <row r="2703" spans="4:10">
      <c r="D2703" s="28">
        <v>41752</v>
      </c>
      <c r="E2703" s="35" t="s">
        <v>372</v>
      </c>
      <c r="F2703" s="45">
        <v>12.7</v>
      </c>
      <c r="G2703" s="45">
        <v>0.08</v>
      </c>
      <c r="H2703" s="45">
        <v>0.75</v>
      </c>
      <c r="I2703" s="45">
        <v>56.6</v>
      </c>
      <c r="J2703" s="45">
        <v>40</v>
      </c>
    </row>
    <row r="2704" spans="4:10">
      <c r="D2704" s="28">
        <v>41752</v>
      </c>
      <c r="E2704" s="35" t="s">
        <v>373</v>
      </c>
      <c r="F2704" s="45">
        <v>11.9</v>
      </c>
      <c r="G2704" s="45">
        <v>0.01</v>
      </c>
      <c r="H2704" s="45">
        <v>0.53</v>
      </c>
      <c r="I2704" s="45">
        <v>47.8</v>
      </c>
      <c r="J2704" s="45">
        <v>59.3</v>
      </c>
    </row>
    <row r="2705" spans="4:10">
      <c r="D2705" s="28">
        <v>41752</v>
      </c>
      <c r="E2705" s="35" t="s">
        <v>374</v>
      </c>
      <c r="F2705" s="45">
        <v>12.6</v>
      </c>
      <c r="G2705" s="45">
        <v>0.02</v>
      </c>
      <c r="H2705" s="45">
        <v>0.39</v>
      </c>
      <c r="I2705" s="45">
        <v>37.299999999999997</v>
      </c>
      <c r="J2705" s="45">
        <v>73.3</v>
      </c>
    </row>
    <row r="2706" spans="4:10">
      <c r="D2706" s="28">
        <v>41752</v>
      </c>
      <c r="E2706" s="35" t="s">
        <v>375</v>
      </c>
      <c r="F2706" s="45">
        <v>13.3</v>
      </c>
      <c r="G2706" s="45">
        <v>7.0000000000000007E-2</v>
      </c>
      <c r="H2706" s="45">
        <v>0.34</v>
      </c>
      <c r="I2706" s="45">
        <v>26.1</v>
      </c>
      <c r="J2706" s="45">
        <v>84.3</v>
      </c>
    </row>
    <row r="2707" spans="4:10">
      <c r="D2707" s="28">
        <v>41752</v>
      </c>
      <c r="E2707" s="35" t="s">
        <v>376</v>
      </c>
      <c r="F2707" s="45">
        <v>12.7</v>
      </c>
      <c r="G2707" s="45">
        <v>0.06</v>
      </c>
      <c r="H2707" s="45">
        <v>0.17</v>
      </c>
      <c r="I2707" s="45">
        <v>14.6</v>
      </c>
      <c r="J2707" s="45">
        <v>94.1</v>
      </c>
    </row>
    <row r="2708" spans="4:10">
      <c r="D2708" s="28">
        <v>41752</v>
      </c>
      <c r="E2708" s="35" t="s">
        <v>377</v>
      </c>
      <c r="F2708" s="45">
        <v>11.5</v>
      </c>
      <c r="G2708" s="45">
        <v>0.08</v>
      </c>
      <c r="H2708" s="45">
        <v>0.04</v>
      </c>
      <c r="I2708" s="45">
        <v>3.3</v>
      </c>
      <c r="J2708" s="45">
        <v>103.5</v>
      </c>
    </row>
    <row r="2709" spans="4:10">
      <c r="D2709" s="28">
        <v>41752</v>
      </c>
      <c r="E2709" s="35" t="s">
        <v>378</v>
      </c>
      <c r="F2709" s="45">
        <v>10.6</v>
      </c>
      <c r="G2709" s="45">
        <v>0</v>
      </c>
      <c r="H2709" s="45">
        <v>0</v>
      </c>
      <c r="I2709" s="45">
        <v>0</v>
      </c>
      <c r="J2709" s="45">
        <v>0</v>
      </c>
    </row>
    <row r="2710" spans="4:10">
      <c r="D2710" s="28">
        <v>41752</v>
      </c>
      <c r="E2710" s="35" t="s">
        <v>379</v>
      </c>
      <c r="F2710" s="45">
        <v>10.1</v>
      </c>
      <c r="G2710" s="45">
        <v>0</v>
      </c>
      <c r="H2710" s="45">
        <v>0</v>
      </c>
      <c r="I2710" s="45">
        <v>0</v>
      </c>
      <c r="J2710" s="45">
        <v>0</v>
      </c>
    </row>
    <row r="2711" spans="4:10">
      <c r="D2711" s="28">
        <v>41752</v>
      </c>
      <c r="E2711" s="35" t="s">
        <v>380</v>
      </c>
      <c r="F2711" s="45">
        <v>8.8000000000000007</v>
      </c>
      <c r="G2711" s="45">
        <v>0</v>
      </c>
      <c r="H2711" s="45">
        <v>0</v>
      </c>
      <c r="I2711" s="45">
        <v>0</v>
      </c>
      <c r="J2711" s="45">
        <v>0</v>
      </c>
    </row>
    <row r="2712" spans="4:10">
      <c r="D2712" s="28">
        <v>41752</v>
      </c>
      <c r="E2712" s="35" t="s">
        <v>381</v>
      </c>
      <c r="F2712" s="45">
        <v>7.8</v>
      </c>
      <c r="G2712" s="45">
        <v>0</v>
      </c>
      <c r="H2712" s="45">
        <v>0</v>
      </c>
      <c r="I2712" s="45">
        <v>0</v>
      </c>
      <c r="J2712" s="45">
        <v>0</v>
      </c>
    </row>
    <row r="2713" spans="4:10">
      <c r="D2713" s="28">
        <v>41752</v>
      </c>
      <c r="E2713" s="35" t="s">
        <v>382</v>
      </c>
      <c r="F2713" s="45">
        <v>7.2</v>
      </c>
      <c r="G2713" s="45">
        <v>0</v>
      </c>
      <c r="H2713" s="45">
        <v>0</v>
      </c>
      <c r="I2713" s="45">
        <v>0</v>
      </c>
      <c r="J2713" s="45">
        <v>0</v>
      </c>
    </row>
    <row r="2714" spans="4:10">
      <c r="D2714" s="28">
        <v>41752</v>
      </c>
      <c r="E2714" s="35" t="s">
        <v>383</v>
      </c>
      <c r="F2714" s="45">
        <v>6.8</v>
      </c>
      <c r="G2714" s="45">
        <v>0</v>
      </c>
      <c r="H2714" s="45">
        <v>0</v>
      </c>
      <c r="I2714" s="45">
        <v>0</v>
      </c>
      <c r="J2714" s="45">
        <v>0</v>
      </c>
    </row>
    <row r="2715" spans="4:10">
      <c r="D2715" s="28">
        <v>41753</v>
      </c>
      <c r="E2715" s="35" t="s">
        <v>360</v>
      </c>
      <c r="F2715" s="45">
        <v>6.6</v>
      </c>
      <c r="G2715" s="45">
        <v>0</v>
      </c>
      <c r="H2715" s="45">
        <v>0</v>
      </c>
      <c r="I2715" s="45">
        <v>0</v>
      </c>
      <c r="J2715" s="45">
        <v>0</v>
      </c>
    </row>
    <row r="2716" spans="4:10">
      <c r="D2716" s="28">
        <v>41753</v>
      </c>
      <c r="E2716" s="35" t="s">
        <v>361</v>
      </c>
      <c r="F2716" s="45">
        <v>5.7</v>
      </c>
      <c r="G2716" s="45">
        <v>0</v>
      </c>
      <c r="H2716" s="45">
        <v>0</v>
      </c>
      <c r="I2716" s="45">
        <v>0</v>
      </c>
      <c r="J2716" s="45">
        <v>0</v>
      </c>
    </row>
    <row r="2717" spans="4:10">
      <c r="D2717" s="28">
        <v>41753</v>
      </c>
      <c r="E2717" s="35" t="s">
        <v>362</v>
      </c>
      <c r="F2717" s="45">
        <v>6.2</v>
      </c>
      <c r="G2717" s="45">
        <v>0</v>
      </c>
      <c r="H2717" s="45">
        <v>0</v>
      </c>
      <c r="I2717" s="45">
        <v>0</v>
      </c>
      <c r="J2717" s="45">
        <v>0</v>
      </c>
    </row>
    <row r="2718" spans="4:10">
      <c r="D2718" s="28">
        <v>41753</v>
      </c>
      <c r="E2718" s="35" t="s">
        <v>363</v>
      </c>
      <c r="F2718" s="45">
        <v>6.1</v>
      </c>
      <c r="G2718" s="45">
        <v>0</v>
      </c>
      <c r="H2718" s="45">
        <v>0</v>
      </c>
      <c r="I2718" s="45">
        <v>0</v>
      </c>
      <c r="J2718" s="45">
        <v>0</v>
      </c>
    </row>
    <row r="2719" spans="4:10">
      <c r="D2719" s="28">
        <v>41753</v>
      </c>
      <c r="E2719" s="35" t="s">
        <v>364</v>
      </c>
      <c r="F2719" s="45">
        <v>5.6</v>
      </c>
      <c r="G2719" s="45">
        <v>0.25</v>
      </c>
      <c r="H2719" s="45">
        <v>0.05</v>
      </c>
      <c r="I2719" s="45">
        <v>1.7</v>
      </c>
      <c r="J2719" s="45">
        <v>-105.3</v>
      </c>
    </row>
    <row r="2720" spans="4:10">
      <c r="D2720" s="28">
        <v>41753</v>
      </c>
      <c r="E2720" s="35" t="s">
        <v>365</v>
      </c>
      <c r="F2720" s="45">
        <v>6.3</v>
      </c>
      <c r="G2720" s="45">
        <v>1.08</v>
      </c>
      <c r="H2720" s="45">
        <v>0.26</v>
      </c>
      <c r="I2720" s="45">
        <v>13</v>
      </c>
      <c r="J2720" s="45">
        <v>-95.9</v>
      </c>
    </row>
    <row r="2721" spans="4:10">
      <c r="D2721" s="28">
        <v>41753</v>
      </c>
      <c r="E2721" s="35" t="s">
        <v>366</v>
      </c>
      <c r="F2721" s="45">
        <v>7.7</v>
      </c>
      <c r="G2721" s="45">
        <v>2.5499999999999998</v>
      </c>
      <c r="H2721" s="45">
        <v>0.28999999999999998</v>
      </c>
      <c r="I2721" s="45">
        <v>24.4</v>
      </c>
      <c r="J2721" s="45">
        <v>-86.3</v>
      </c>
    </row>
    <row r="2722" spans="4:10">
      <c r="D2722" s="28">
        <v>41753</v>
      </c>
      <c r="E2722" s="35" t="s">
        <v>367</v>
      </c>
      <c r="F2722" s="45">
        <v>9.6</v>
      </c>
      <c r="G2722" s="45">
        <v>2.84</v>
      </c>
      <c r="H2722" s="45">
        <v>0.35</v>
      </c>
      <c r="I2722" s="45">
        <v>35.700000000000003</v>
      </c>
      <c r="J2722" s="45">
        <v>-75.5</v>
      </c>
    </row>
    <row r="2723" spans="4:10">
      <c r="D2723" s="28">
        <v>41753</v>
      </c>
      <c r="E2723" s="35" t="s">
        <v>368</v>
      </c>
      <c r="F2723" s="45">
        <v>11.4</v>
      </c>
      <c r="G2723" s="45">
        <v>2.97</v>
      </c>
      <c r="H2723" s="45">
        <v>0.41</v>
      </c>
      <c r="I2723" s="45">
        <v>46.4</v>
      </c>
      <c r="J2723" s="45">
        <v>-62.2</v>
      </c>
    </row>
    <row r="2724" spans="4:10">
      <c r="D2724" s="28">
        <v>41753</v>
      </c>
      <c r="E2724" s="35" t="s">
        <v>369</v>
      </c>
      <c r="F2724" s="45">
        <v>12.3</v>
      </c>
      <c r="G2724" s="45">
        <v>3</v>
      </c>
      <c r="H2724" s="45">
        <v>0.48</v>
      </c>
      <c r="I2724" s="45">
        <v>55.6</v>
      </c>
      <c r="J2724" s="45">
        <v>-44</v>
      </c>
    </row>
    <row r="2725" spans="4:10">
      <c r="D2725" s="28">
        <v>41753</v>
      </c>
      <c r="E2725" s="35" t="s">
        <v>370</v>
      </c>
      <c r="F2725" s="45">
        <v>13.6</v>
      </c>
      <c r="G2725" s="45">
        <v>3.03</v>
      </c>
      <c r="H2725" s="45">
        <v>0.51</v>
      </c>
      <c r="I2725" s="45">
        <v>61.6</v>
      </c>
      <c r="J2725" s="45">
        <v>-18.100000000000001</v>
      </c>
    </row>
    <row r="2726" spans="4:10">
      <c r="D2726" s="28">
        <v>41753</v>
      </c>
      <c r="E2726" s="35" t="s">
        <v>371</v>
      </c>
      <c r="F2726" s="45">
        <v>15.2</v>
      </c>
      <c r="G2726" s="45">
        <v>2.17</v>
      </c>
      <c r="H2726" s="45">
        <v>0.95</v>
      </c>
      <c r="I2726" s="45">
        <v>62.1</v>
      </c>
      <c r="J2726" s="45">
        <v>13.2</v>
      </c>
    </row>
    <row r="2727" spans="4:10">
      <c r="D2727" s="28">
        <v>41753</v>
      </c>
      <c r="E2727" s="35" t="s">
        <v>372</v>
      </c>
      <c r="F2727" s="45">
        <v>14.7</v>
      </c>
      <c r="G2727" s="45">
        <v>3.02</v>
      </c>
      <c r="H2727" s="45">
        <v>0.48</v>
      </c>
      <c r="I2727" s="45">
        <v>56.9</v>
      </c>
      <c r="J2727" s="45">
        <v>40.4</v>
      </c>
    </row>
    <row r="2728" spans="4:10">
      <c r="D2728" s="28">
        <v>41753</v>
      </c>
      <c r="E2728" s="35" t="s">
        <v>373</v>
      </c>
      <c r="F2728" s="45">
        <v>14.4</v>
      </c>
      <c r="G2728" s="45">
        <v>1.21</v>
      </c>
      <c r="H2728" s="45">
        <v>1.06</v>
      </c>
      <c r="I2728" s="45">
        <v>48</v>
      </c>
      <c r="J2728" s="45">
        <v>59.7</v>
      </c>
    </row>
    <row r="2729" spans="4:10">
      <c r="D2729" s="28">
        <v>41753</v>
      </c>
      <c r="E2729" s="35" t="s">
        <v>374</v>
      </c>
      <c r="F2729" s="45">
        <v>15.3</v>
      </c>
      <c r="G2729" s="45">
        <v>2.87</v>
      </c>
      <c r="H2729" s="45">
        <v>0.36</v>
      </c>
      <c r="I2729" s="45">
        <v>37.5</v>
      </c>
      <c r="J2729" s="45">
        <v>73.599999999999994</v>
      </c>
    </row>
    <row r="2730" spans="4:10">
      <c r="D2730" s="28">
        <v>41753</v>
      </c>
      <c r="E2730" s="35" t="s">
        <v>375</v>
      </c>
      <c r="F2730" s="45">
        <v>14.7</v>
      </c>
      <c r="G2730" s="45">
        <v>2.04</v>
      </c>
      <c r="H2730" s="45">
        <v>0.42</v>
      </c>
      <c r="I2730" s="45">
        <v>26.3</v>
      </c>
      <c r="J2730" s="45">
        <v>84.7</v>
      </c>
    </row>
    <row r="2731" spans="4:10">
      <c r="D2731" s="28">
        <v>41753</v>
      </c>
      <c r="E2731" s="35" t="s">
        <v>376</v>
      </c>
      <c r="F2731" s="45">
        <v>13.5</v>
      </c>
      <c r="G2731" s="45">
        <v>0.4</v>
      </c>
      <c r="H2731" s="45">
        <v>0.28999999999999998</v>
      </c>
      <c r="I2731" s="45">
        <v>14.8</v>
      </c>
      <c r="J2731" s="45">
        <v>94.4</v>
      </c>
    </row>
    <row r="2732" spans="4:10">
      <c r="D2732" s="28">
        <v>41753</v>
      </c>
      <c r="E2732" s="35" t="s">
        <v>377</v>
      </c>
      <c r="F2732" s="45">
        <v>10.3</v>
      </c>
      <c r="G2732" s="45">
        <v>0.46</v>
      </c>
      <c r="H2732" s="45">
        <v>0.06</v>
      </c>
      <c r="I2732" s="45">
        <v>3.5</v>
      </c>
      <c r="J2732" s="45">
        <v>103.8</v>
      </c>
    </row>
    <row r="2733" spans="4:10">
      <c r="D2733" s="28">
        <v>41753</v>
      </c>
      <c r="E2733" s="35" t="s">
        <v>378</v>
      </c>
      <c r="F2733" s="45">
        <v>7.9</v>
      </c>
      <c r="G2733" s="45">
        <v>0</v>
      </c>
      <c r="H2733" s="45">
        <v>0</v>
      </c>
      <c r="I2733" s="45">
        <v>0</v>
      </c>
      <c r="J2733" s="45">
        <v>0</v>
      </c>
    </row>
    <row r="2734" spans="4:10">
      <c r="D2734" s="28">
        <v>41753</v>
      </c>
      <c r="E2734" s="35" t="s">
        <v>379</v>
      </c>
      <c r="F2734" s="45">
        <v>6.7</v>
      </c>
      <c r="G2734" s="45">
        <v>0</v>
      </c>
      <c r="H2734" s="45">
        <v>0</v>
      </c>
      <c r="I2734" s="45">
        <v>0</v>
      </c>
      <c r="J2734" s="45">
        <v>0</v>
      </c>
    </row>
    <row r="2735" spans="4:10">
      <c r="D2735" s="28">
        <v>41753</v>
      </c>
      <c r="E2735" s="35" t="s">
        <v>380</v>
      </c>
      <c r="F2735" s="45">
        <v>6.4</v>
      </c>
      <c r="G2735" s="45">
        <v>0</v>
      </c>
      <c r="H2735" s="45">
        <v>0</v>
      </c>
      <c r="I2735" s="45">
        <v>0</v>
      </c>
      <c r="J2735" s="45">
        <v>0</v>
      </c>
    </row>
    <row r="2736" spans="4:10">
      <c r="D2736" s="28">
        <v>41753</v>
      </c>
      <c r="E2736" s="35" t="s">
        <v>381</v>
      </c>
      <c r="F2736" s="45">
        <v>5.6</v>
      </c>
      <c r="G2736" s="45">
        <v>0</v>
      </c>
      <c r="H2736" s="45">
        <v>0</v>
      </c>
      <c r="I2736" s="45">
        <v>0</v>
      </c>
      <c r="J2736" s="45">
        <v>0</v>
      </c>
    </row>
    <row r="2737" spans="4:10">
      <c r="D2737" s="28">
        <v>41753</v>
      </c>
      <c r="E2737" s="35" t="s">
        <v>382</v>
      </c>
      <c r="F2737" s="45">
        <v>5.6</v>
      </c>
      <c r="G2737" s="45">
        <v>0</v>
      </c>
      <c r="H2737" s="45">
        <v>0</v>
      </c>
      <c r="I2737" s="45">
        <v>0</v>
      </c>
      <c r="J2737" s="45">
        <v>0</v>
      </c>
    </row>
    <row r="2738" spans="4:10">
      <c r="D2738" s="28">
        <v>41753</v>
      </c>
      <c r="E2738" s="35" t="s">
        <v>383</v>
      </c>
      <c r="F2738" s="45">
        <v>5.5</v>
      </c>
      <c r="G2738" s="45">
        <v>0</v>
      </c>
      <c r="H2738" s="45">
        <v>0</v>
      </c>
      <c r="I2738" s="45">
        <v>0</v>
      </c>
      <c r="J2738" s="45">
        <v>0</v>
      </c>
    </row>
    <row r="2739" spans="4:10">
      <c r="D2739" s="28">
        <v>41754</v>
      </c>
      <c r="E2739" s="35" t="s">
        <v>360</v>
      </c>
      <c r="F2739" s="45">
        <v>5.4</v>
      </c>
      <c r="G2739" s="45">
        <v>0</v>
      </c>
      <c r="H2739" s="45">
        <v>0</v>
      </c>
      <c r="I2739" s="45">
        <v>0</v>
      </c>
      <c r="J2739" s="45">
        <v>0</v>
      </c>
    </row>
    <row r="2740" spans="4:10">
      <c r="D2740" s="28">
        <v>41754</v>
      </c>
      <c r="E2740" s="35" t="s">
        <v>361</v>
      </c>
      <c r="F2740" s="45">
        <v>5.2</v>
      </c>
      <c r="G2740" s="45">
        <v>0</v>
      </c>
      <c r="H2740" s="45">
        <v>0</v>
      </c>
      <c r="I2740" s="45">
        <v>0</v>
      </c>
      <c r="J2740" s="45">
        <v>0</v>
      </c>
    </row>
    <row r="2741" spans="4:10">
      <c r="D2741" s="28">
        <v>41754</v>
      </c>
      <c r="E2741" s="35" t="s">
        <v>362</v>
      </c>
      <c r="F2741" s="45">
        <v>5.3</v>
      </c>
      <c r="G2741" s="45">
        <v>0</v>
      </c>
      <c r="H2741" s="45">
        <v>0</v>
      </c>
      <c r="I2741" s="45">
        <v>0</v>
      </c>
      <c r="J2741" s="45">
        <v>0</v>
      </c>
    </row>
    <row r="2742" spans="4:10">
      <c r="D2742" s="28">
        <v>41754</v>
      </c>
      <c r="E2742" s="35" t="s">
        <v>363</v>
      </c>
      <c r="F2742" s="45">
        <v>5.5</v>
      </c>
      <c r="G2742" s="45">
        <v>0</v>
      </c>
      <c r="H2742" s="45">
        <v>0</v>
      </c>
      <c r="I2742" s="45">
        <v>0</v>
      </c>
      <c r="J2742" s="45">
        <v>0</v>
      </c>
    </row>
    <row r="2743" spans="4:10">
      <c r="D2743" s="28">
        <v>41754</v>
      </c>
      <c r="E2743" s="35" t="s">
        <v>364</v>
      </c>
      <c r="F2743" s="45">
        <v>5.9</v>
      </c>
      <c r="G2743" s="45">
        <v>0.14000000000000001</v>
      </c>
      <c r="H2743" s="45">
        <v>0.04</v>
      </c>
      <c r="I2743" s="45">
        <v>1.9</v>
      </c>
      <c r="J2743" s="45">
        <v>-105.6</v>
      </c>
    </row>
    <row r="2744" spans="4:10">
      <c r="D2744" s="28">
        <v>41754</v>
      </c>
      <c r="E2744" s="35" t="s">
        <v>365</v>
      </c>
      <c r="F2744" s="45">
        <v>6.6</v>
      </c>
      <c r="G2744" s="45">
        <v>0.27</v>
      </c>
      <c r="H2744" s="45">
        <v>0.24</v>
      </c>
      <c r="I2744" s="45">
        <v>13.2</v>
      </c>
      <c r="J2744" s="45">
        <v>-96.1</v>
      </c>
    </row>
    <row r="2745" spans="4:10">
      <c r="D2745" s="28">
        <v>41754</v>
      </c>
      <c r="E2745" s="35" t="s">
        <v>366</v>
      </c>
      <c r="F2745" s="45">
        <v>9.8000000000000007</v>
      </c>
      <c r="G2745" s="45">
        <v>1.44</v>
      </c>
      <c r="H2745" s="45">
        <v>0.49</v>
      </c>
      <c r="I2745" s="45">
        <v>24.7</v>
      </c>
      <c r="J2745" s="45">
        <v>-86.5</v>
      </c>
    </row>
    <row r="2746" spans="4:10">
      <c r="D2746" s="28">
        <v>41754</v>
      </c>
      <c r="E2746" s="35" t="s">
        <v>367</v>
      </c>
      <c r="F2746" s="45">
        <v>12.8</v>
      </c>
      <c r="G2746" s="45">
        <v>0.23</v>
      </c>
      <c r="H2746" s="45">
        <v>0.7</v>
      </c>
      <c r="I2746" s="45">
        <v>36</v>
      </c>
      <c r="J2746" s="45">
        <v>-75.8</v>
      </c>
    </row>
    <row r="2747" spans="4:10">
      <c r="D2747" s="28">
        <v>41754</v>
      </c>
      <c r="E2747" s="35" t="s">
        <v>368</v>
      </c>
      <c r="F2747" s="45">
        <v>14.6</v>
      </c>
      <c r="G2747" s="45">
        <v>0.16</v>
      </c>
      <c r="H2747" s="45">
        <v>0.83</v>
      </c>
      <c r="I2747" s="45">
        <v>46.7</v>
      </c>
      <c r="J2747" s="45">
        <v>-62.5</v>
      </c>
    </row>
    <row r="2748" spans="4:10">
      <c r="D2748" s="28">
        <v>41754</v>
      </c>
      <c r="E2748" s="35" t="s">
        <v>369</v>
      </c>
      <c r="F2748" s="45">
        <v>15.9</v>
      </c>
      <c r="G2748" s="45">
        <v>0.17</v>
      </c>
      <c r="H2748" s="45">
        <v>0.97</v>
      </c>
      <c r="I2748" s="45">
        <v>55.9</v>
      </c>
      <c r="J2748" s="45">
        <v>-44.3</v>
      </c>
    </row>
    <row r="2749" spans="4:10">
      <c r="D2749" s="28">
        <v>41754</v>
      </c>
      <c r="E2749" s="35" t="s">
        <v>370</v>
      </c>
      <c r="F2749" s="45">
        <v>15.6</v>
      </c>
      <c r="G2749" s="45">
        <v>0.47</v>
      </c>
      <c r="H2749" s="45">
        <v>1.34</v>
      </c>
      <c r="I2749" s="45">
        <v>61.9</v>
      </c>
      <c r="J2749" s="45">
        <v>-18.2</v>
      </c>
    </row>
    <row r="2750" spans="4:10">
      <c r="D2750" s="28">
        <v>41754</v>
      </c>
      <c r="E2750" s="35" t="s">
        <v>371</v>
      </c>
      <c r="F2750" s="45">
        <v>16.600000000000001</v>
      </c>
      <c r="G2750" s="45">
        <v>0.24</v>
      </c>
      <c r="H2750" s="45">
        <v>1.18</v>
      </c>
      <c r="I2750" s="45">
        <v>62.4</v>
      </c>
      <c r="J2750" s="45">
        <v>13.4</v>
      </c>
    </row>
    <row r="2751" spans="4:10">
      <c r="D2751" s="28">
        <v>41754</v>
      </c>
      <c r="E2751" s="35" t="s">
        <v>372</v>
      </c>
      <c r="F2751" s="45">
        <v>17.7</v>
      </c>
      <c r="G2751" s="45">
        <v>1.36</v>
      </c>
      <c r="H2751" s="45">
        <v>1.19</v>
      </c>
      <c r="I2751" s="45">
        <v>57.1</v>
      </c>
      <c r="J2751" s="45">
        <v>40.799999999999997</v>
      </c>
    </row>
    <row r="2752" spans="4:10">
      <c r="D2752" s="28">
        <v>41754</v>
      </c>
      <c r="E2752" s="35" t="s">
        <v>373</v>
      </c>
      <c r="F2752" s="45">
        <v>18.399999999999999</v>
      </c>
      <c r="G2752" s="45">
        <v>2.1</v>
      </c>
      <c r="H2752" s="45">
        <v>0.78</v>
      </c>
      <c r="I2752" s="45">
        <v>48.3</v>
      </c>
      <c r="J2752" s="45">
        <v>60.1</v>
      </c>
    </row>
    <row r="2753" spans="4:10">
      <c r="D2753" s="28">
        <v>41754</v>
      </c>
      <c r="E2753" s="35" t="s">
        <v>374</v>
      </c>
      <c r="F2753" s="45">
        <v>18.3</v>
      </c>
      <c r="G2753" s="45">
        <v>1.39</v>
      </c>
      <c r="H2753" s="45">
        <v>0.79</v>
      </c>
      <c r="I2753" s="45">
        <v>37.700000000000003</v>
      </c>
      <c r="J2753" s="45">
        <v>74</v>
      </c>
    </row>
    <row r="2754" spans="4:10">
      <c r="D2754" s="28">
        <v>41754</v>
      </c>
      <c r="E2754" s="35" t="s">
        <v>375</v>
      </c>
      <c r="F2754" s="45">
        <v>18.100000000000001</v>
      </c>
      <c r="G2754" s="45">
        <v>1.1599999999999999</v>
      </c>
      <c r="H2754" s="45">
        <v>0.56000000000000005</v>
      </c>
      <c r="I2754" s="45">
        <v>26.4</v>
      </c>
      <c r="J2754" s="45">
        <v>85</v>
      </c>
    </row>
    <row r="2755" spans="4:10">
      <c r="D2755" s="28">
        <v>41754</v>
      </c>
      <c r="E2755" s="35" t="s">
        <v>376</v>
      </c>
      <c r="F2755" s="45">
        <v>16.600000000000001</v>
      </c>
      <c r="G2755" s="45">
        <v>0.38</v>
      </c>
      <c r="H2755" s="45">
        <v>0.28999999999999998</v>
      </c>
      <c r="I2755" s="45">
        <v>15</v>
      </c>
      <c r="J2755" s="45">
        <v>94.7</v>
      </c>
    </row>
    <row r="2756" spans="4:10">
      <c r="D2756" s="28">
        <v>41754</v>
      </c>
      <c r="E2756" s="35" t="s">
        <v>377</v>
      </c>
      <c r="F2756" s="45">
        <v>12.6</v>
      </c>
      <c r="G2756" s="45">
        <v>0.21</v>
      </c>
      <c r="H2756" s="45">
        <v>0.06</v>
      </c>
      <c r="I2756" s="45">
        <v>3.7</v>
      </c>
      <c r="J2756" s="45">
        <v>104.1</v>
      </c>
    </row>
    <row r="2757" spans="4:10">
      <c r="D2757" s="28">
        <v>41754</v>
      </c>
      <c r="E2757" s="35" t="s">
        <v>378</v>
      </c>
      <c r="F2757" s="45">
        <v>10.199999999999999</v>
      </c>
      <c r="G2757" s="45">
        <v>0</v>
      </c>
      <c r="H2757" s="45">
        <v>0</v>
      </c>
      <c r="I2757" s="45">
        <v>0</v>
      </c>
      <c r="J2757" s="45">
        <v>0</v>
      </c>
    </row>
    <row r="2758" spans="4:10">
      <c r="D2758" s="28">
        <v>41754</v>
      </c>
      <c r="E2758" s="35" t="s">
        <v>379</v>
      </c>
      <c r="F2758" s="45">
        <v>9</v>
      </c>
      <c r="G2758" s="45">
        <v>0</v>
      </c>
      <c r="H2758" s="45">
        <v>0</v>
      </c>
      <c r="I2758" s="45">
        <v>0</v>
      </c>
      <c r="J2758" s="45">
        <v>0</v>
      </c>
    </row>
    <row r="2759" spans="4:10">
      <c r="D2759" s="28">
        <v>41754</v>
      </c>
      <c r="E2759" s="35" t="s">
        <v>380</v>
      </c>
      <c r="F2759" s="45">
        <v>8.6</v>
      </c>
      <c r="G2759" s="45">
        <v>0</v>
      </c>
      <c r="H2759" s="45">
        <v>0</v>
      </c>
      <c r="I2759" s="45">
        <v>0</v>
      </c>
      <c r="J2759" s="45">
        <v>0</v>
      </c>
    </row>
    <row r="2760" spans="4:10">
      <c r="D2760" s="28">
        <v>41754</v>
      </c>
      <c r="E2760" s="35" t="s">
        <v>381</v>
      </c>
      <c r="F2760" s="45">
        <v>8.6999999999999993</v>
      </c>
      <c r="G2760" s="45">
        <v>0</v>
      </c>
      <c r="H2760" s="45">
        <v>0</v>
      </c>
      <c r="I2760" s="45">
        <v>0</v>
      </c>
      <c r="J2760" s="45">
        <v>0</v>
      </c>
    </row>
    <row r="2761" spans="4:10">
      <c r="D2761" s="28">
        <v>41754</v>
      </c>
      <c r="E2761" s="35" t="s">
        <v>382</v>
      </c>
      <c r="F2761" s="45">
        <v>9.1999999999999993</v>
      </c>
      <c r="G2761" s="45">
        <v>0</v>
      </c>
      <c r="H2761" s="45">
        <v>0</v>
      </c>
      <c r="I2761" s="45">
        <v>0</v>
      </c>
      <c r="J2761" s="45">
        <v>0</v>
      </c>
    </row>
    <row r="2762" spans="4:10">
      <c r="D2762" s="28">
        <v>41754</v>
      </c>
      <c r="E2762" s="35" t="s">
        <v>383</v>
      </c>
      <c r="F2762" s="45">
        <v>9.4</v>
      </c>
      <c r="G2762" s="45">
        <v>0</v>
      </c>
      <c r="H2762" s="45">
        <v>0</v>
      </c>
      <c r="I2762" s="45">
        <v>0</v>
      </c>
      <c r="J2762" s="45">
        <v>0</v>
      </c>
    </row>
    <row r="2763" spans="4:10">
      <c r="D2763" s="28">
        <v>41755</v>
      </c>
      <c r="E2763" s="35" t="s">
        <v>360</v>
      </c>
      <c r="F2763" s="45">
        <v>9.6</v>
      </c>
      <c r="G2763" s="45">
        <v>0</v>
      </c>
      <c r="H2763" s="45">
        <v>0</v>
      </c>
      <c r="I2763" s="45">
        <v>0</v>
      </c>
      <c r="J2763" s="45">
        <v>0</v>
      </c>
    </row>
    <row r="2764" spans="4:10">
      <c r="D2764" s="28">
        <v>41755</v>
      </c>
      <c r="E2764" s="35" t="s">
        <v>361</v>
      </c>
      <c r="F2764" s="45">
        <v>10.199999999999999</v>
      </c>
      <c r="G2764" s="45">
        <v>0</v>
      </c>
      <c r="H2764" s="45">
        <v>0</v>
      </c>
      <c r="I2764" s="45">
        <v>0</v>
      </c>
      <c r="J2764" s="45">
        <v>0</v>
      </c>
    </row>
    <row r="2765" spans="4:10">
      <c r="D2765" s="28">
        <v>41755</v>
      </c>
      <c r="E2765" s="35" t="s">
        <v>362</v>
      </c>
      <c r="F2765" s="45">
        <v>10.8</v>
      </c>
      <c r="G2765" s="45">
        <v>0</v>
      </c>
      <c r="H2765" s="45">
        <v>0</v>
      </c>
      <c r="I2765" s="45">
        <v>0</v>
      </c>
      <c r="J2765" s="45">
        <v>0</v>
      </c>
    </row>
    <row r="2766" spans="4:10">
      <c r="D2766" s="28">
        <v>41755</v>
      </c>
      <c r="E2766" s="35" t="s">
        <v>363</v>
      </c>
      <c r="F2766" s="45">
        <v>11.5</v>
      </c>
      <c r="G2766" s="45">
        <v>0</v>
      </c>
      <c r="H2766" s="45">
        <v>0</v>
      </c>
      <c r="I2766" s="45">
        <v>0</v>
      </c>
      <c r="J2766" s="45">
        <v>0</v>
      </c>
    </row>
    <row r="2767" spans="4:10">
      <c r="D2767" s="28">
        <v>41755</v>
      </c>
      <c r="E2767" s="35" t="s">
        <v>364</v>
      </c>
      <c r="F2767" s="45">
        <v>10.1</v>
      </c>
      <c r="G2767" s="45">
        <v>0.01</v>
      </c>
      <c r="H2767" s="45">
        <v>0.02</v>
      </c>
      <c r="I2767" s="45">
        <v>2.2000000000000002</v>
      </c>
      <c r="J2767" s="45">
        <v>-105.8</v>
      </c>
    </row>
    <row r="2768" spans="4:10">
      <c r="D2768" s="28">
        <v>41755</v>
      </c>
      <c r="E2768" s="35" t="s">
        <v>365</v>
      </c>
      <c r="F2768" s="45">
        <v>10.4</v>
      </c>
      <c r="G2768" s="45">
        <v>0.02</v>
      </c>
      <c r="H2768" s="45">
        <v>0.1</v>
      </c>
      <c r="I2768" s="45">
        <v>13.4</v>
      </c>
      <c r="J2768" s="45">
        <v>-96.4</v>
      </c>
    </row>
    <row r="2769" spans="4:10">
      <c r="D2769" s="28">
        <v>41755</v>
      </c>
      <c r="E2769" s="35" t="s">
        <v>366</v>
      </c>
      <c r="F2769" s="45">
        <v>10.199999999999999</v>
      </c>
      <c r="G2769" s="45">
        <v>0.01</v>
      </c>
      <c r="H2769" s="45">
        <v>0.2</v>
      </c>
      <c r="I2769" s="45">
        <v>24.9</v>
      </c>
      <c r="J2769" s="45">
        <v>-86.8</v>
      </c>
    </row>
    <row r="2770" spans="4:10">
      <c r="D2770" s="28">
        <v>41755</v>
      </c>
      <c r="E2770" s="35" t="s">
        <v>367</v>
      </c>
      <c r="F2770" s="45">
        <v>10.8</v>
      </c>
      <c r="G2770" s="45">
        <v>0.03</v>
      </c>
      <c r="H2770" s="45">
        <v>0.44</v>
      </c>
      <c r="I2770" s="45">
        <v>36.200000000000003</v>
      </c>
      <c r="J2770" s="45">
        <v>-76.099999999999994</v>
      </c>
    </row>
    <row r="2771" spans="4:10">
      <c r="D2771" s="28">
        <v>41755</v>
      </c>
      <c r="E2771" s="35" t="s">
        <v>368</v>
      </c>
      <c r="F2771" s="45">
        <v>11</v>
      </c>
      <c r="G2771" s="45">
        <v>0.08</v>
      </c>
      <c r="H2771" s="45">
        <v>0.72</v>
      </c>
      <c r="I2771" s="45">
        <v>47</v>
      </c>
      <c r="J2771" s="45">
        <v>-62.8</v>
      </c>
    </row>
    <row r="2772" spans="4:10">
      <c r="D2772" s="28">
        <v>41755</v>
      </c>
      <c r="E2772" s="35" t="s">
        <v>369</v>
      </c>
      <c r="F2772" s="45">
        <v>10.6</v>
      </c>
      <c r="G2772" s="45">
        <v>0.08</v>
      </c>
      <c r="H2772" s="45">
        <v>0.6</v>
      </c>
      <c r="I2772" s="45">
        <v>56.2</v>
      </c>
      <c r="J2772" s="45">
        <v>-44.5</v>
      </c>
    </row>
    <row r="2773" spans="4:10">
      <c r="D2773" s="28">
        <v>41755</v>
      </c>
      <c r="E2773" s="35" t="s">
        <v>370</v>
      </c>
      <c r="F2773" s="45">
        <v>12.3</v>
      </c>
      <c r="G2773" s="45">
        <v>0.01</v>
      </c>
      <c r="H2773" s="45">
        <v>0.73</v>
      </c>
      <c r="I2773" s="45">
        <v>62.3</v>
      </c>
      <c r="J2773" s="45">
        <v>-18.3</v>
      </c>
    </row>
    <row r="2774" spans="4:10">
      <c r="D2774" s="28">
        <v>41755</v>
      </c>
      <c r="E2774" s="35" t="s">
        <v>371</v>
      </c>
      <c r="F2774" s="45">
        <v>12.9</v>
      </c>
      <c r="G2774" s="45">
        <v>7.0000000000000007E-2</v>
      </c>
      <c r="H2774" s="45">
        <v>0.94</v>
      </c>
      <c r="I2774" s="45">
        <v>62.7</v>
      </c>
      <c r="J2774" s="45">
        <v>13.6</v>
      </c>
    </row>
    <row r="2775" spans="4:10">
      <c r="D2775" s="28">
        <v>41755</v>
      </c>
      <c r="E2775" s="35" t="s">
        <v>372</v>
      </c>
      <c r="F2775" s="45">
        <v>13.4</v>
      </c>
      <c r="G2775" s="45">
        <v>7.0000000000000007E-2</v>
      </c>
      <c r="H2775" s="45">
        <v>0.87</v>
      </c>
      <c r="I2775" s="45">
        <v>57.4</v>
      </c>
      <c r="J2775" s="45">
        <v>41.1</v>
      </c>
    </row>
    <row r="2776" spans="4:10">
      <c r="D2776" s="28">
        <v>41755</v>
      </c>
      <c r="E2776" s="35" t="s">
        <v>373</v>
      </c>
      <c r="F2776" s="45">
        <v>14.5</v>
      </c>
      <c r="G2776" s="45">
        <v>0.48</v>
      </c>
      <c r="H2776" s="45">
        <v>1.0900000000000001</v>
      </c>
      <c r="I2776" s="45">
        <v>48.5</v>
      </c>
      <c r="J2776" s="45">
        <v>60.5</v>
      </c>
    </row>
    <row r="2777" spans="4:10">
      <c r="D2777" s="28">
        <v>41755</v>
      </c>
      <c r="E2777" s="35" t="s">
        <v>374</v>
      </c>
      <c r="F2777" s="45">
        <v>13.2</v>
      </c>
      <c r="G2777" s="45">
        <v>1.49</v>
      </c>
      <c r="H2777" s="45">
        <v>0.77</v>
      </c>
      <c r="I2777" s="45">
        <v>37.9</v>
      </c>
      <c r="J2777" s="45">
        <v>74.3</v>
      </c>
    </row>
    <row r="2778" spans="4:10">
      <c r="D2778" s="28">
        <v>41755</v>
      </c>
      <c r="E2778" s="35" t="s">
        <v>375</v>
      </c>
      <c r="F2778" s="45">
        <v>11.1</v>
      </c>
      <c r="G2778" s="45">
        <v>0.36</v>
      </c>
      <c r="H2778" s="45">
        <v>0.55000000000000004</v>
      </c>
      <c r="I2778" s="45">
        <v>26.6</v>
      </c>
      <c r="J2778" s="45">
        <v>85.3</v>
      </c>
    </row>
    <row r="2779" spans="4:10">
      <c r="D2779" s="28">
        <v>41755</v>
      </c>
      <c r="E2779" s="35" t="s">
        <v>376</v>
      </c>
      <c r="F2779" s="45">
        <v>9.5</v>
      </c>
      <c r="G2779" s="45">
        <v>0.05</v>
      </c>
      <c r="H2779" s="45">
        <v>0.18</v>
      </c>
      <c r="I2779" s="45">
        <v>15.1</v>
      </c>
      <c r="J2779" s="45">
        <v>95</v>
      </c>
    </row>
    <row r="2780" spans="4:10">
      <c r="D2780" s="28">
        <v>41755</v>
      </c>
      <c r="E2780" s="35" t="s">
        <v>377</v>
      </c>
      <c r="F2780" s="45">
        <v>5.9</v>
      </c>
      <c r="G2780" s="45">
        <v>0.02</v>
      </c>
      <c r="H2780" s="45">
        <v>0.03</v>
      </c>
      <c r="I2780" s="45">
        <v>3.9</v>
      </c>
      <c r="J2780" s="45">
        <v>104.4</v>
      </c>
    </row>
    <row r="2781" spans="4:10">
      <c r="D2781" s="28">
        <v>41755</v>
      </c>
      <c r="E2781" s="35" t="s">
        <v>378</v>
      </c>
      <c r="F2781" s="45">
        <v>5.8</v>
      </c>
      <c r="G2781" s="45">
        <v>0</v>
      </c>
      <c r="H2781" s="45">
        <v>0</v>
      </c>
      <c r="I2781" s="45">
        <v>0</v>
      </c>
      <c r="J2781" s="45">
        <v>0</v>
      </c>
    </row>
    <row r="2782" spans="4:10">
      <c r="D2782" s="28">
        <v>41755</v>
      </c>
      <c r="E2782" s="35" t="s">
        <v>379</v>
      </c>
      <c r="F2782" s="45">
        <v>6.1</v>
      </c>
      <c r="G2782" s="45">
        <v>0</v>
      </c>
      <c r="H2782" s="45">
        <v>0</v>
      </c>
      <c r="I2782" s="45">
        <v>0</v>
      </c>
      <c r="J2782" s="45">
        <v>0</v>
      </c>
    </row>
    <row r="2783" spans="4:10">
      <c r="D2783" s="28">
        <v>41755</v>
      </c>
      <c r="E2783" s="35" t="s">
        <v>380</v>
      </c>
      <c r="F2783" s="45">
        <v>6.3</v>
      </c>
      <c r="G2783" s="45">
        <v>0</v>
      </c>
      <c r="H2783" s="45">
        <v>0</v>
      </c>
      <c r="I2783" s="45">
        <v>0</v>
      </c>
      <c r="J2783" s="45">
        <v>0</v>
      </c>
    </row>
    <row r="2784" spans="4:10">
      <c r="D2784" s="28">
        <v>41755</v>
      </c>
      <c r="E2784" s="35" t="s">
        <v>381</v>
      </c>
      <c r="F2784" s="45">
        <v>6.1</v>
      </c>
      <c r="G2784" s="45">
        <v>0</v>
      </c>
      <c r="H2784" s="45">
        <v>0</v>
      </c>
      <c r="I2784" s="45">
        <v>0</v>
      </c>
      <c r="J2784" s="45">
        <v>0</v>
      </c>
    </row>
    <row r="2785" spans="4:10">
      <c r="D2785" s="28">
        <v>41755</v>
      </c>
      <c r="E2785" s="35" t="s">
        <v>382</v>
      </c>
      <c r="F2785" s="45">
        <v>6.5</v>
      </c>
      <c r="G2785" s="45">
        <v>0</v>
      </c>
      <c r="H2785" s="45">
        <v>0</v>
      </c>
      <c r="I2785" s="45">
        <v>0</v>
      </c>
      <c r="J2785" s="45">
        <v>0</v>
      </c>
    </row>
    <row r="2786" spans="4:10">
      <c r="D2786" s="28">
        <v>41755</v>
      </c>
      <c r="E2786" s="35" t="s">
        <v>383</v>
      </c>
      <c r="F2786" s="45">
        <v>6.1</v>
      </c>
      <c r="G2786" s="45">
        <v>0</v>
      </c>
      <c r="H2786" s="45">
        <v>0</v>
      </c>
      <c r="I2786" s="45">
        <v>0</v>
      </c>
      <c r="J2786" s="45">
        <v>0</v>
      </c>
    </row>
    <row r="2787" spans="4:10">
      <c r="D2787" s="28">
        <v>41756</v>
      </c>
      <c r="E2787" s="35" t="s">
        <v>360</v>
      </c>
      <c r="F2787" s="45">
        <v>7</v>
      </c>
      <c r="G2787" s="45">
        <v>0</v>
      </c>
      <c r="H2787" s="45">
        <v>0</v>
      </c>
      <c r="I2787" s="45">
        <v>0</v>
      </c>
      <c r="J2787" s="45">
        <v>0</v>
      </c>
    </row>
    <row r="2788" spans="4:10">
      <c r="D2788" s="28">
        <v>41756</v>
      </c>
      <c r="E2788" s="35" t="s">
        <v>361</v>
      </c>
      <c r="F2788" s="45">
        <v>7</v>
      </c>
      <c r="G2788" s="45">
        <v>0</v>
      </c>
      <c r="H2788" s="45">
        <v>0</v>
      </c>
      <c r="I2788" s="45">
        <v>0</v>
      </c>
      <c r="J2788" s="45">
        <v>0</v>
      </c>
    </row>
    <row r="2789" spans="4:10">
      <c r="D2789" s="28">
        <v>41756</v>
      </c>
      <c r="E2789" s="35" t="s">
        <v>362</v>
      </c>
      <c r="F2789" s="45">
        <v>6.9</v>
      </c>
      <c r="G2789" s="45">
        <v>0</v>
      </c>
      <c r="H2789" s="45">
        <v>0</v>
      </c>
      <c r="I2789" s="45">
        <v>0</v>
      </c>
      <c r="J2789" s="45">
        <v>0</v>
      </c>
    </row>
    <row r="2790" spans="4:10">
      <c r="D2790" s="28">
        <v>41756</v>
      </c>
      <c r="E2790" s="35" t="s">
        <v>363</v>
      </c>
      <c r="F2790" s="45">
        <v>6.8</v>
      </c>
      <c r="G2790" s="45">
        <v>0</v>
      </c>
      <c r="H2790" s="45">
        <v>0</v>
      </c>
      <c r="I2790" s="45">
        <v>0</v>
      </c>
      <c r="J2790" s="45">
        <v>0</v>
      </c>
    </row>
    <row r="2791" spans="4:10">
      <c r="D2791" s="28">
        <v>41756</v>
      </c>
      <c r="E2791" s="35" t="s">
        <v>364</v>
      </c>
      <c r="F2791" s="45">
        <v>6.7</v>
      </c>
      <c r="G2791" s="45">
        <v>0.25</v>
      </c>
      <c r="H2791" s="45">
        <v>0.05</v>
      </c>
      <c r="I2791" s="45">
        <v>2.4</v>
      </c>
      <c r="J2791" s="45">
        <v>-106</v>
      </c>
    </row>
    <row r="2792" spans="4:10">
      <c r="D2792" s="28">
        <v>41756</v>
      </c>
      <c r="E2792" s="35" t="s">
        <v>365</v>
      </c>
      <c r="F2792" s="45">
        <v>6.8</v>
      </c>
      <c r="G2792" s="45">
        <v>0.35</v>
      </c>
      <c r="H2792" s="45">
        <v>0.26</v>
      </c>
      <c r="I2792" s="45">
        <v>13.7</v>
      </c>
      <c r="J2792" s="45">
        <v>-96.6</v>
      </c>
    </row>
    <row r="2793" spans="4:10">
      <c r="D2793" s="28">
        <v>41756</v>
      </c>
      <c r="E2793" s="35" t="s">
        <v>366</v>
      </c>
      <c r="F2793" s="45">
        <v>7.4</v>
      </c>
      <c r="G2793" s="45">
        <v>0.21</v>
      </c>
      <c r="H2793" s="45">
        <v>0.46</v>
      </c>
      <c r="I2793" s="45">
        <v>25.1</v>
      </c>
      <c r="J2793" s="45">
        <v>-87</v>
      </c>
    </row>
    <row r="2794" spans="4:10">
      <c r="D2794" s="28">
        <v>41756</v>
      </c>
      <c r="E2794" s="35" t="s">
        <v>367</v>
      </c>
      <c r="F2794" s="45">
        <v>7.5</v>
      </c>
      <c r="G2794" s="45">
        <v>0.28999999999999998</v>
      </c>
      <c r="H2794" s="45">
        <v>0.75</v>
      </c>
      <c r="I2794" s="45">
        <v>36.5</v>
      </c>
      <c r="J2794" s="45">
        <v>-76.400000000000006</v>
      </c>
    </row>
    <row r="2795" spans="4:10">
      <c r="D2795" s="28">
        <v>41756</v>
      </c>
      <c r="E2795" s="35" t="s">
        <v>368</v>
      </c>
      <c r="F2795" s="45">
        <v>9.1</v>
      </c>
      <c r="G2795" s="45">
        <v>0.56999999999999995</v>
      </c>
      <c r="H2795" s="45">
        <v>1.08</v>
      </c>
      <c r="I2795" s="45">
        <v>47.2</v>
      </c>
      <c r="J2795" s="45">
        <v>-63.1</v>
      </c>
    </row>
    <row r="2796" spans="4:10">
      <c r="D2796" s="28">
        <v>41756</v>
      </c>
      <c r="E2796" s="35" t="s">
        <v>369</v>
      </c>
      <c r="F2796" s="45">
        <v>10.199999999999999</v>
      </c>
      <c r="G2796" s="45">
        <v>1.52</v>
      </c>
      <c r="H2796" s="45">
        <v>1.1299999999999999</v>
      </c>
      <c r="I2796" s="45">
        <v>56.5</v>
      </c>
      <c r="J2796" s="45">
        <v>-44.8</v>
      </c>
    </row>
    <row r="2797" spans="4:10">
      <c r="D2797" s="28">
        <v>41756</v>
      </c>
      <c r="E2797" s="35" t="s">
        <v>370</v>
      </c>
      <c r="F2797" s="45">
        <v>12.1</v>
      </c>
      <c r="G2797" s="45">
        <v>2.76</v>
      </c>
      <c r="H2797" s="45">
        <v>0.65</v>
      </c>
      <c r="I2797" s="45">
        <v>62.6</v>
      </c>
      <c r="J2797" s="45">
        <v>-18.399999999999999</v>
      </c>
    </row>
    <row r="2798" spans="4:10">
      <c r="D2798" s="28">
        <v>41756</v>
      </c>
      <c r="E2798" s="35" t="s">
        <v>371</v>
      </c>
      <c r="F2798" s="45">
        <v>14.2</v>
      </c>
      <c r="G2798" s="45">
        <v>2.74</v>
      </c>
      <c r="H2798" s="45">
        <v>0.67</v>
      </c>
      <c r="I2798" s="45">
        <v>63</v>
      </c>
      <c r="J2798" s="45">
        <v>13.9</v>
      </c>
    </row>
    <row r="2799" spans="4:10">
      <c r="D2799" s="28">
        <v>41756</v>
      </c>
      <c r="E2799" s="35" t="s">
        <v>372</v>
      </c>
      <c r="F2799" s="45">
        <v>14.9</v>
      </c>
      <c r="G2799" s="45">
        <v>2.73</v>
      </c>
      <c r="H2799" s="45">
        <v>0.62</v>
      </c>
      <c r="I2799" s="45">
        <v>57.6</v>
      </c>
      <c r="J2799" s="45">
        <v>41.5</v>
      </c>
    </row>
    <row r="2800" spans="4:10">
      <c r="D2800" s="28">
        <v>41756</v>
      </c>
      <c r="E2800" s="35" t="s">
        <v>373</v>
      </c>
      <c r="F2800" s="45">
        <v>16.399999999999999</v>
      </c>
      <c r="G2800" s="45">
        <v>2.71</v>
      </c>
      <c r="H2800" s="45">
        <v>0.54</v>
      </c>
      <c r="I2800" s="45">
        <v>48.7</v>
      </c>
      <c r="J2800" s="45">
        <v>60.8</v>
      </c>
    </row>
    <row r="2801" spans="4:10">
      <c r="D2801" s="28">
        <v>41756</v>
      </c>
      <c r="E2801" s="35" t="s">
        <v>374</v>
      </c>
      <c r="F2801" s="45">
        <v>17.100000000000001</v>
      </c>
      <c r="G2801" s="45">
        <v>2.2400000000000002</v>
      </c>
      <c r="H2801" s="45">
        <v>0.56999999999999995</v>
      </c>
      <c r="I2801" s="45">
        <v>38.1</v>
      </c>
      <c r="J2801" s="45">
        <v>74.599999999999994</v>
      </c>
    </row>
    <row r="2802" spans="4:10">
      <c r="D2802" s="28">
        <v>41756</v>
      </c>
      <c r="E2802" s="35" t="s">
        <v>375</v>
      </c>
      <c r="F2802" s="45">
        <v>15.4</v>
      </c>
      <c r="G2802" s="45">
        <v>0.3</v>
      </c>
      <c r="H2802" s="45">
        <v>0.53</v>
      </c>
      <c r="I2802" s="45">
        <v>26.8</v>
      </c>
      <c r="J2802" s="45">
        <v>85.6</v>
      </c>
    </row>
    <row r="2803" spans="4:10">
      <c r="D2803" s="28">
        <v>41756</v>
      </c>
      <c r="E2803" s="35" t="s">
        <v>376</v>
      </c>
      <c r="F2803" s="45">
        <v>15.6</v>
      </c>
      <c r="G2803" s="45">
        <v>0.23</v>
      </c>
      <c r="H2803" s="45">
        <v>0.27</v>
      </c>
      <c r="I2803" s="45">
        <v>15.3</v>
      </c>
      <c r="J2803" s="45">
        <v>95.3</v>
      </c>
    </row>
    <row r="2804" spans="4:10">
      <c r="D2804" s="28">
        <v>41756</v>
      </c>
      <c r="E2804" s="35" t="s">
        <v>377</v>
      </c>
      <c r="F2804" s="45">
        <v>12.2</v>
      </c>
      <c r="G2804" s="45">
        <v>0.23</v>
      </c>
      <c r="H2804" s="45">
        <v>0.06</v>
      </c>
      <c r="I2804" s="45">
        <v>4</v>
      </c>
      <c r="J2804" s="45">
        <v>104.6</v>
      </c>
    </row>
    <row r="2805" spans="4:10">
      <c r="D2805" s="28">
        <v>41756</v>
      </c>
      <c r="E2805" s="35" t="s">
        <v>378</v>
      </c>
      <c r="F2805" s="45">
        <v>11.6</v>
      </c>
      <c r="G2805" s="45">
        <v>0</v>
      </c>
      <c r="H2805" s="45">
        <v>0</v>
      </c>
      <c r="I2805" s="45">
        <v>0</v>
      </c>
      <c r="J2805" s="45">
        <v>0</v>
      </c>
    </row>
    <row r="2806" spans="4:10">
      <c r="D2806" s="28">
        <v>41756</v>
      </c>
      <c r="E2806" s="35" t="s">
        <v>379</v>
      </c>
      <c r="F2806" s="45">
        <v>8.8000000000000007</v>
      </c>
      <c r="G2806" s="45">
        <v>0</v>
      </c>
      <c r="H2806" s="45">
        <v>0</v>
      </c>
      <c r="I2806" s="45">
        <v>0</v>
      </c>
      <c r="J2806" s="45">
        <v>0</v>
      </c>
    </row>
    <row r="2807" spans="4:10">
      <c r="D2807" s="28">
        <v>41756</v>
      </c>
      <c r="E2807" s="35" t="s">
        <v>380</v>
      </c>
      <c r="F2807" s="45">
        <v>7.4</v>
      </c>
      <c r="G2807" s="45">
        <v>0</v>
      </c>
      <c r="H2807" s="45">
        <v>0</v>
      </c>
      <c r="I2807" s="45">
        <v>0</v>
      </c>
      <c r="J2807" s="45">
        <v>0</v>
      </c>
    </row>
    <row r="2808" spans="4:10">
      <c r="D2808" s="28">
        <v>41756</v>
      </c>
      <c r="E2808" s="35" t="s">
        <v>381</v>
      </c>
      <c r="F2808" s="45">
        <v>6.6</v>
      </c>
      <c r="G2808" s="45">
        <v>0</v>
      </c>
      <c r="H2808" s="45">
        <v>0</v>
      </c>
      <c r="I2808" s="45">
        <v>0</v>
      </c>
      <c r="J2808" s="45">
        <v>0</v>
      </c>
    </row>
    <row r="2809" spans="4:10">
      <c r="D2809" s="28">
        <v>41756</v>
      </c>
      <c r="E2809" s="35" t="s">
        <v>382</v>
      </c>
      <c r="F2809" s="45">
        <v>5.6</v>
      </c>
      <c r="G2809" s="45">
        <v>0</v>
      </c>
      <c r="H2809" s="45">
        <v>0</v>
      </c>
      <c r="I2809" s="45">
        <v>0</v>
      </c>
      <c r="J2809" s="45">
        <v>0</v>
      </c>
    </row>
    <row r="2810" spans="4:10">
      <c r="D2810" s="28">
        <v>41756</v>
      </c>
      <c r="E2810" s="35" t="s">
        <v>383</v>
      </c>
      <c r="F2810" s="45">
        <v>4.7</v>
      </c>
      <c r="G2810" s="45">
        <v>0</v>
      </c>
      <c r="H2810" s="45">
        <v>0</v>
      </c>
      <c r="I2810" s="45">
        <v>0</v>
      </c>
      <c r="J2810" s="45">
        <v>0</v>
      </c>
    </row>
    <row r="2811" spans="4:10">
      <c r="D2811" s="28">
        <v>41757</v>
      </c>
      <c r="E2811" s="35" t="s">
        <v>360</v>
      </c>
      <c r="F2811" s="45">
        <v>4.0999999999999996</v>
      </c>
      <c r="G2811" s="45">
        <v>0</v>
      </c>
      <c r="H2811" s="45">
        <v>0</v>
      </c>
      <c r="I2811" s="45">
        <v>0</v>
      </c>
      <c r="J2811" s="45">
        <v>0</v>
      </c>
    </row>
    <row r="2812" spans="4:10">
      <c r="D2812" s="28">
        <v>41757</v>
      </c>
      <c r="E2812" s="35" t="s">
        <v>361</v>
      </c>
      <c r="F2812" s="45">
        <v>4</v>
      </c>
      <c r="G2812" s="45">
        <v>0</v>
      </c>
      <c r="H2812" s="45">
        <v>0</v>
      </c>
      <c r="I2812" s="45">
        <v>0</v>
      </c>
      <c r="J2812" s="45">
        <v>0</v>
      </c>
    </row>
    <row r="2813" spans="4:10">
      <c r="D2813" s="28">
        <v>41757</v>
      </c>
      <c r="E2813" s="35" t="s">
        <v>362</v>
      </c>
      <c r="F2813" s="45">
        <v>3.5</v>
      </c>
      <c r="G2813" s="45">
        <v>0</v>
      </c>
      <c r="H2813" s="45">
        <v>0</v>
      </c>
      <c r="I2813" s="45">
        <v>0</v>
      </c>
      <c r="J2813" s="45">
        <v>0</v>
      </c>
    </row>
    <row r="2814" spans="4:10">
      <c r="D2814" s="28">
        <v>41757</v>
      </c>
      <c r="E2814" s="35" t="s">
        <v>363</v>
      </c>
      <c r="F2814" s="45">
        <v>3</v>
      </c>
      <c r="G2814" s="45">
        <v>0</v>
      </c>
      <c r="H2814" s="45">
        <v>0</v>
      </c>
      <c r="I2814" s="45">
        <v>0</v>
      </c>
      <c r="J2814" s="45">
        <v>0</v>
      </c>
    </row>
    <row r="2815" spans="4:10">
      <c r="D2815" s="28">
        <v>41757</v>
      </c>
      <c r="E2815" s="35" t="s">
        <v>364</v>
      </c>
      <c r="F2815" s="45">
        <v>2.8</v>
      </c>
      <c r="G2815" s="45">
        <v>0.15</v>
      </c>
      <c r="H2815" s="45">
        <v>0.04</v>
      </c>
      <c r="I2815" s="45">
        <v>2.7</v>
      </c>
      <c r="J2815" s="45">
        <v>-106.2</v>
      </c>
    </row>
    <row r="2816" spans="4:10">
      <c r="D2816" s="28">
        <v>41757</v>
      </c>
      <c r="E2816" s="35" t="s">
        <v>365</v>
      </c>
      <c r="F2816" s="45">
        <v>3.2</v>
      </c>
      <c r="G2816" s="45">
        <v>0.26</v>
      </c>
      <c r="H2816" s="45">
        <v>0.25</v>
      </c>
      <c r="I2816" s="45">
        <v>13.9</v>
      </c>
      <c r="J2816" s="45">
        <v>-96.8</v>
      </c>
    </row>
    <row r="2817" spans="4:10">
      <c r="D2817" s="28">
        <v>41757</v>
      </c>
      <c r="E2817" s="35" t="s">
        <v>366</v>
      </c>
      <c r="F2817" s="45">
        <v>5</v>
      </c>
      <c r="G2817" s="45">
        <v>0.89</v>
      </c>
      <c r="H2817" s="45">
        <v>0.56000000000000005</v>
      </c>
      <c r="I2817" s="45">
        <v>25.3</v>
      </c>
      <c r="J2817" s="45">
        <v>-87.3</v>
      </c>
    </row>
    <row r="2818" spans="4:10">
      <c r="D2818" s="28">
        <v>41757</v>
      </c>
      <c r="E2818" s="35" t="s">
        <v>367</v>
      </c>
      <c r="F2818" s="45">
        <v>9.4</v>
      </c>
      <c r="G2818" s="45">
        <v>1.37</v>
      </c>
      <c r="H2818" s="45">
        <v>0.77</v>
      </c>
      <c r="I2818" s="45">
        <v>36.700000000000003</v>
      </c>
      <c r="J2818" s="45">
        <v>-76.599999999999994</v>
      </c>
    </row>
    <row r="2819" spans="4:10">
      <c r="D2819" s="28">
        <v>41757</v>
      </c>
      <c r="E2819" s="35" t="s">
        <v>368</v>
      </c>
      <c r="F2819" s="45">
        <v>14.5</v>
      </c>
      <c r="G2819" s="45">
        <v>1.72</v>
      </c>
      <c r="H2819" s="45">
        <v>0.91</v>
      </c>
      <c r="I2819" s="45">
        <v>47.5</v>
      </c>
      <c r="J2819" s="45">
        <v>-63.4</v>
      </c>
    </row>
    <row r="2820" spans="4:10">
      <c r="D2820" s="28">
        <v>41757</v>
      </c>
      <c r="E2820" s="35" t="s">
        <v>369</v>
      </c>
      <c r="F2820" s="45">
        <v>17.7</v>
      </c>
      <c r="G2820" s="45">
        <v>0.46</v>
      </c>
      <c r="H2820" s="45">
        <v>1.25</v>
      </c>
      <c r="I2820" s="45">
        <v>56.8</v>
      </c>
      <c r="J2820" s="45">
        <v>-45</v>
      </c>
    </row>
    <row r="2821" spans="4:10">
      <c r="D2821" s="28">
        <v>41757</v>
      </c>
      <c r="E2821" s="35" t="s">
        <v>370</v>
      </c>
      <c r="F2821" s="45">
        <v>18.899999999999999</v>
      </c>
      <c r="G2821" s="45">
        <v>0.16</v>
      </c>
      <c r="H2821" s="45">
        <v>1.07</v>
      </c>
      <c r="I2821" s="45">
        <v>62.9</v>
      </c>
      <c r="J2821" s="45">
        <v>-18.399999999999999</v>
      </c>
    </row>
    <row r="2822" spans="4:10">
      <c r="D2822" s="28">
        <v>41757</v>
      </c>
      <c r="E2822" s="35" t="s">
        <v>371</v>
      </c>
      <c r="F2822" s="45">
        <v>19.5</v>
      </c>
      <c r="G2822" s="45">
        <v>0.62</v>
      </c>
      <c r="H2822" s="45">
        <v>1.39</v>
      </c>
      <c r="I2822" s="45">
        <v>63.4</v>
      </c>
      <c r="J2822" s="45">
        <v>14.1</v>
      </c>
    </row>
    <row r="2823" spans="4:10">
      <c r="D2823" s="28">
        <v>41757</v>
      </c>
      <c r="E2823" s="35" t="s">
        <v>372</v>
      </c>
      <c r="F2823" s="45">
        <v>21.6</v>
      </c>
      <c r="G2823" s="45">
        <v>1.72</v>
      </c>
      <c r="H2823" s="45">
        <v>1.0900000000000001</v>
      </c>
      <c r="I2823" s="45">
        <v>57.9</v>
      </c>
      <c r="J2823" s="45">
        <v>41.9</v>
      </c>
    </row>
    <row r="2824" spans="4:10">
      <c r="D2824" s="28">
        <v>41757</v>
      </c>
      <c r="E2824" s="35" t="s">
        <v>373</v>
      </c>
      <c r="F2824" s="45">
        <v>21.8</v>
      </c>
      <c r="G2824" s="45">
        <v>0.23</v>
      </c>
      <c r="H2824" s="45">
        <v>0.96</v>
      </c>
      <c r="I2824" s="45">
        <v>48.9</v>
      </c>
      <c r="J2824" s="45">
        <v>61.2</v>
      </c>
    </row>
    <row r="2825" spans="4:10">
      <c r="D2825" s="28">
        <v>41757</v>
      </c>
      <c r="E2825" s="35" t="s">
        <v>374</v>
      </c>
      <c r="F2825" s="45">
        <v>20.8</v>
      </c>
      <c r="G2825" s="45">
        <v>0.9</v>
      </c>
      <c r="H2825" s="45">
        <v>0.88</v>
      </c>
      <c r="I2825" s="45">
        <v>38.200000000000003</v>
      </c>
      <c r="J2825" s="45">
        <v>75</v>
      </c>
    </row>
    <row r="2826" spans="4:10">
      <c r="D2826" s="28">
        <v>41757</v>
      </c>
      <c r="E2826" s="35" t="s">
        <v>375</v>
      </c>
      <c r="F2826" s="45">
        <v>18.8</v>
      </c>
      <c r="G2826" s="45">
        <v>0.43</v>
      </c>
      <c r="H2826" s="45">
        <v>0.56999999999999995</v>
      </c>
      <c r="I2826" s="45">
        <v>26.9</v>
      </c>
      <c r="J2826" s="45">
        <v>85.9</v>
      </c>
    </row>
    <row r="2827" spans="4:10">
      <c r="D2827" s="28">
        <v>41757</v>
      </c>
      <c r="E2827" s="35" t="s">
        <v>376</v>
      </c>
      <c r="F2827" s="45">
        <v>16.100000000000001</v>
      </c>
      <c r="G2827" s="45">
        <v>0.26</v>
      </c>
      <c r="H2827" s="45">
        <v>0.28000000000000003</v>
      </c>
      <c r="I2827" s="45">
        <v>15.5</v>
      </c>
      <c r="J2827" s="45">
        <v>95.5</v>
      </c>
    </row>
    <row r="2828" spans="4:10">
      <c r="D2828" s="28">
        <v>41757</v>
      </c>
      <c r="E2828" s="35" t="s">
        <v>377</v>
      </c>
      <c r="F2828" s="45">
        <v>14.6</v>
      </c>
      <c r="G2828" s="45">
        <v>0.21</v>
      </c>
      <c r="H2828" s="45">
        <v>0.06</v>
      </c>
      <c r="I2828" s="45">
        <v>4.2</v>
      </c>
      <c r="J2828" s="45">
        <v>104.9</v>
      </c>
    </row>
    <row r="2829" spans="4:10">
      <c r="D2829" s="28">
        <v>41757</v>
      </c>
      <c r="E2829" s="35" t="s">
        <v>378</v>
      </c>
      <c r="F2829" s="45">
        <v>11.8</v>
      </c>
      <c r="G2829" s="45">
        <v>0</v>
      </c>
      <c r="H2829" s="45">
        <v>0</v>
      </c>
      <c r="I2829" s="45">
        <v>0</v>
      </c>
      <c r="J2829" s="45">
        <v>0</v>
      </c>
    </row>
    <row r="2830" spans="4:10">
      <c r="D2830" s="28">
        <v>41757</v>
      </c>
      <c r="E2830" s="35" t="s">
        <v>379</v>
      </c>
      <c r="F2830" s="45">
        <v>11</v>
      </c>
      <c r="G2830" s="45">
        <v>0</v>
      </c>
      <c r="H2830" s="45">
        <v>0</v>
      </c>
      <c r="I2830" s="45">
        <v>0</v>
      </c>
      <c r="J2830" s="45">
        <v>0</v>
      </c>
    </row>
    <row r="2831" spans="4:10">
      <c r="D2831" s="28">
        <v>41757</v>
      </c>
      <c r="E2831" s="35" t="s">
        <v>380</v>
      </c>
      <c r="F2831" s="45">
        <v>10.199999999999999</v>
      </c>
      <c r="G2831" s="45">
        <v>0</v>
      </c>
      <c r="H2831" s="45">
        <v>0</v>
      </c>
      <c r="I2831" s="45">
        <v>0</v>
      </c>
      <c r="J2831" s="45">
        <v>0</v>
      </c>
    </row>
    <row r="2832" spans="4:10">
      <c r="D2832" s="28">
        <v>41757</v>
      </c>
      <c r="E2832" s="35" t="s">
        <v>381</v>
      </c>
      <c r="F2832" s="45">
        <v>9.4</v>
      </c>
      <c r="G2832" s="45">
        <v>0</v>
      </c>
      <c r="H2832" s="45">
        <v>0</v>
      </c>
      <c r="I2832" s="45">
        <v>0</v>
      </c>
      <c r="J2832" s="45">
        <v>0</v>
      </c>
    </row>
    <row r="2833" spans="4:10">
      <c r="D2833" s="28">
        <v>41757</v>
      </c>
      <c r="E2833" s="35" t="s">
        <v>382</v>
      </c>
      <c r="F2833" s="45">
        <v>7.9</v>
      </c>
      <c r="G2833" s="45">
        <v>0</v>
      </c>
      <c r="H2833" s="45">
        <v>0</v>
      </c>
      <c r="I2833" s="45">
        <v>0</v>
      </c>
      <c r="J2833" s="45">
        <v>0</v>
      </c>
    </row>
    <row r="2834" spans="4:10">
      <c r="D2834" s="28">
        <v>41757</v>
      </c>
      <c r="E2834" s="35" t="s">
        <v>383</v>
      </c>
      <c r="F2834" s="45">
        <v>7.1</v>
      </c>
      <c r="G2834" s="45">
        <v>0</v>
      </c>
      <c r="H2834" s="45">
        <v>0</v>
      </c>
      <c r="I2834" s="45">
        <v>0</v>
      </c>
      <c r="J2834" s="45">
        <v>0</v>
      </c>
    </row>
    <row r="2835" spans="4:10">
      <c r="D2835" s="28">
        <v>41758</v>
      </c>
      <c r="E2835" s="35" t="s">
        <v>360</v>
      </c>
      <c r="F2835" s="45">
        <v>6.6</v>
      </c>
      <c r="G2835" s="45">
        <v>0</v>
      </c>
      <c r="H2835" s="45">
        <v>0</v>
      </c>
      <c r="I2835" s="45">
        <v>0</v>
      </c>
      <c r="J2835" s="45">
        <v>0</v>
      </c>
    </row>
    <row r="2836" spans="4:10">
      <c r="D2836" s="28">
        <v>41758</v>
      </c>
      <c r="E2836" s="35" t="s">
        <v>361</v>
      </c>
      <c r="F2836" s="45">
        <v>6.2</v>
      </c>
      <c r="G2836" s="45">
        <v>0</v>
      </c>
      <c r="H2836" s="45">
        <v>0</v>
      </c>
      <c r="I2836" s="45">
        <v>0</v>
      </c>
      <c r="J2836" s="45">
        <v>0</v>
      </c>
    </row>
    <row r="2837" spans="4:10">
      <c r="D2837" s="28">
        <v>41758</v>
      </c>
      <c r="E2837" s="35" t="s">
        <v>362</v>
      </c>
      <c r="F2837" s="45">
        <v>5.6</v>
      </c>
      <c r="G2837" s="45">
        <v>0</v>
      </c>
      <c r="H2837" s="45">
        <v>0</v>
      </c>
      <c r="I2837" s="45">
        <v>0</v>
      </c>
      <c r="J2837" s="45">
        <v>0</v>
      </c>
    </row>
    <row r="2838" spans="4:10">
      <c r="D2838" s="28">
        <v>41758</v>
      </c>
      <c r="E2838" s="35" t="s">
        <v>363</v>
      </c>
      <c r="F2838" s="45">
        <v>5.0999999999999996</v>
      </c>
      <c r="G2838" s="45">
        <v>0</v>
      </c>
      <c r="H2838" s="45">
        <v>0</v>
      </c>
      <c r="I2838" s="45">
        <v>0</v>
      </c>
      <c r="J2838" s="45">
        <v>0</v>
      </c>
    </row>
    <row r="2839" spans="4:10">
      <c r="D2839" s="28">
        <v>41758</v>
      </c>
      <c r="E2839" s="35" t="s">
        <v>364</v>
      </c>
      <c r="F2839" s="45">
        <v>4.7</v>
      </c>
      <c r="G2839" s="45">
        <v>0.35</v>
      </c>
      <c r="H2839" s="45">
        <v>0.05</v>
      </c>
      <c r="I2839" s="45">
        <v>2.9</v>
      </c>
      <c r="J2839" s="45">
        <v>-106.4</v>
      </c>
    </row>
    <row r="2840" spans="4:10">
      <c r="D2840" s="28">
        <v>41758</v>
      </c>
      <c r="E2840" s="35" t="s">
        <v>365</v>
      </c>
      <c r="F2840" s="45">
        <v>5.0999999999999996</v>
      </c>
      <c r="G2840" s="45">
        <v>1.2</v>
      </c>
      <c r="H2840" s="45">
        <v>0.28000000000000003</v>
      </c>
      <c r="I2840" s="45">
        <v>14.1</v>
      </c>
      <c r="J2840" s="45">
        <v>-97.1</v>
      </c>
    </row>
    <row r="2841" spans="4:10">
      <c r="D2841" s="28">
        <v>41758</v>
      </c>
      <c r="E2841" s="35" t="s">
        <v>366</v>
      </c>
      <c r="F2841" s="45">
        <v>7.5</v>
      </c>
      <c r="G2841" s="45">
        <v>2.38</v>
      </c>
      <c r="H2841" s="45">
        <v>0.33</v>
      </c>
      <c r="I2841" s="45">
        <v>25.6</v>
      </c>
      <c r="J2841" s="45">
        <v>-87.5</v>
      </c>
    </row>
    <row r="2842" spans="4:10">
      <c r="D2842" s="28">
        <v>41758</v>
      </c>
      <c r="E2842" s="35" t="s">
        <v>367</v>
      </c>
      <c r="F2842" s="45">
        <v>12.7</v>
      </c>
      <c r="G2842" s="45">
        <v>2.64</v>
      </c>
      <c r="H2842" s="45">
        <v>0.42</v>
      </c>
      <c r="I2842" s="45">
        <v>36.9</v>
      </c>
      <c r="J2842" s="45">
        <v>-76.900000000000006</v>
      </c>
    </row>
    <row r="2843" spans="4:10">
      <c r="D2843" s="28">
        <v>41758</v>
      </c>
      <c r="E2843" s="35" t="s">
        <v>368</v>
      </c>
      <c r="F2843" s="45">
        <v>17.100000000000001</v>
      </c>
      <c r="G2843" s="45">
        <v>2.76</v>
      </c>
      <c r="H2843" s="45">
        <v>0.51</v>
      </c>
      <c r="I2843" s="45">
        <v>47.7</v>
      </c>
      <c r="J2843" s="45">
        <v>-63.7</v>
      </c>
    </row>
    <row r="2844" spans="4:10">
      <c r="D2844" s="28">
        <v>41758</v>
      </c>
      <c r="E2844" s="35" t="s">
        <v>369</v>
      </c>
      <c r="F2844" s="45">
        <v>19.5</v>
      </c>
      <c r="G2844" s="45">
        <v>2.79</v>
      </c>
      <c r="H2844" s="45">
        <v>0.57999999999999996</v>
      </c>
      <c r="I2844" s="45">
        <v>57.1</v>
      </c>
      <c r="J2844" s="45">
        <v>-45.3</v>
      </c>
    </row>
    <row r="2845" spans="4:10">
      <c r="D2845" s="28">
        <v>41758</v>
      </c>
      <c r="E2845" s="35" t="s">
        <v>370</v>
      </c>
      <c r="F2845" s="45">
        <v>21.7</v>
      </c>
      <c r="G2845" s="45">
        <v>2.81</v>
      </c>
      <c r="H2845" s="45">
        <v>0.63</v>
      </c>
      <c r="I2845" s="45">
        <v>63.2</v>
      </c>
      <c r="J2845" s="45">
        <v>-18.5</v>
      </c>
    </row>
    <row r="2846" spans="4:10">
      <c r="D2846" s="28">
        <v>41758</v>
      </c>
      <c r="E2846" s="35" t="s">
        <v>371</v>
      </c>
      <c r="F2846" s="45">
        <v>23.6</v>
      </c>
      <c r="G2846" s="45">
        <v>1.62</v>
      </c>
      <c r="H2846" s="45">
        <v>1.21</v>
      </c>
      <c r="I2846" s="45">
        <v>63.7</v>
      </c>
      <c r="J2846" s="45">
        <v>14.3</v>
      </c>
    </row>
    <row r="2847" spans="4:10">
      <c r="D2847" s="28">
        <v>41758</v>
      </c>
      <c r="E2847" s="35" t="s">
        <v>372</v>
      </c>
      <c r="F2847" s="45">
        <v>23.1</v>
      </c>
      <c r="G2847" s="45">
        <v>2.35</v>
      </c>
      <c r="H2847" s="45">
        <v>0.81</v>
      </c>
      <c r="I2847" s="45">
        <v>58.1</v>
      </c>
      <c r="J2847" s="45">
        <v>42.2</v>
      </c>
    </row>
    <row r="2848" spans="4:10">
      <c r="D2848" s="28">
        <v>41758</v>
      </c>
      <c r="E2848" s="35" t="s">
        <v>373</v>
      </c>
      <c r="F2848" s="45">
        <v>23.8</v>
      </c>
      <c r="G2848" s="45">
        <v>2.77</v>
      </c>
      <c r="H2848" s="45">
        <v>0.52</v>
      </c>
      <c r="I2848" s="45">
        <v>49.1</v>
      </c>
      <c r="J2848" s="45">
        <v>61.6</v>
      </c>
    </row>
    <row r="2849" spans="4:10">
      <c r="D2849" s="28">
        <v>41758</v>
      </c>
      <c r="E2849" s="35" t="s">
        <v>374</v>
      </c>
      <c r="F2849" s="45">
        <v>23</v>
      </c>
      <c r="G2849" s="45">
        <v>1.1599999999999999</v>
      </c>
      <c r="H2849" s="45">
        <v>0.85</v>
      </c>
      <c r="I2849" s="45">
        <v>38.4</v>
      </c>
      <c r="J2849" s="45">
        <v>75.3</v>
      </c>
    </row>
    <row r="2850" spans="4:10">
      <c r="D2850" s="28">
        <v>41758</v>
      </c>
      <c r="E2850" s="35" t="s">
        <v>375</v>
      </c>
      <c r="F2850" s="45">
        <v>22.1</v>
      </c>
      <c r="G2850" s="45">
        <v>0.3</v>
      </c>
      <c r="H2850" s="45">
        <v>0.54</v>
      </c>
      <c r="I2850" s="45">
        <v>27.1</v>
      </c>
      <c r="J2850" s="45">
        <v>86.2</v>
      </c>
    </row>
    <row r="2851" spans="4:10">
      <c r="D2851" s="28">
        <v>41758</v>
      </c>
      <c r="E2851" s="35" t="s">
        <v>376</v>
      </c>
      <c r="F2851" s="45">
        <v>20.100000000000001</v>
      </c>
      <c r="G2851" s="45">
        <v>0.34</v>
      </c>
      <c r="H2851" s="45">
        <v>0.3</v>
      </c>
      <c r="I2851" s="45">
        <v>15.6</v>
      </c>
      <c r="J2851" s="45">
        <v>95.8</v>
      </c>
    </row>
    <row r="2852" spans="4:10">
      <c r="D2852" s="28">
        <v>41758</v>
      </c>
      <c r="E2852" s="35" t="s">
        <v>377</v>
      </c>
      <c r="F2852" s="45">
        <v>19.5</v>
      </c>
      <c r="G2852" s="45">
        <v>0.41</v>
      </c>
      <c r="H2852" s="45">
        <v>0.08</v>
      </c>
      <c r="I2852" s="45">
        <v>4.4000000000000004</v>
      </c>
      <c r="J2852" s="45">
        <v>105.2</v>
      </c>
    </row>
    <row r="2853" spans="4:10">
      <c r="D2853" s="28">
        <v>41758</v>
      </c>
      <c r="E2853" s="35" t="s">
        <v>378</v>
      </c>
      <c r="F2853" s="45">
        <v>16.2</v>
      </c>
      <c r="G2853" s="45">
        <v>0</v>
      </c>
      <c r="H2853" s="45">
        <v>0</v>
      </c>
      <c r="I2853" s="45">
        <v>0</v>
      </c>
      <c r="J2853" s="45">
        <v>0</v>
      </c>
    </row>
    <row r="2854" spans="4:10">
      <c r="D2854" s="28">
        <v>41758</v>
      </c>
      <c r="E2854" s="35" t="s">
        <v>379</v>
      </c>
      <c r="F2854" s="45">
        <v>15.6</v>
      </c>
      <c r="G2854" s="45">
        <v>0</v>
      </c>
      <c r="H2854" s="45">
        <v>0</v>
      </c>
      <c r="I2854" s="45">
        <v>0</v>
      </c>
      <c r="J2854" s="45">
        <v>0</v>
      </c>
    </row>
    <row r="2855" spans="4:10">
      <c r="D2855" s="28">
        <v>41758</v>
      </c>
      <c r="E2855" s="35" t="s">
        <v>380</v>
      </c>
      <c r="F2855" s="45">
        <v>13.5</v>
      </c>
      <c r="G2855" s="45">
        <v>0</v>
      </c>
      <c r="H2855" s="45">
        <v>0</v>
      </c>
      <c r="I2855" s="45">
        <v>0</v>
      </c>
      <c r="J2855" s="45">
        <v>0</v>
      </c>
    </row>
    <row r="2856" spans="4:10">
      <c r="D2856" s="28">
        <v>41758</v>
      </c>
      <c r="E2856" s="35" t="s">
        <v>381</v>
      </c>
      <c r="F2856" s="45">
        <v>12.9</v>
      </c>
      <c r="G2856" s="45">
        <v>0</v>
      </c>
      <c r="H2856" s="45">
        <v>0</v>
      </c>
      <c r="I2856" s="45">
        <v>0</v>
      </c>
      <c r="J2856" s="45">
        <v>0</v>
      </c>
    </row>
    <row r="2857" spans="4:10">
      <c r="D2857" s="28">
        <v>41758</v>
      </c>
      <c r="E2857" s="35" t="s">
        <v>382</v>
      </c>
      <c r="F2857" s="45">
        <v>12.4</v>
      </c>
      <c r="G2857" s="45">
        <v>0</v>
      </c>
      <c r="H2857" s="45">
        <v>0</v>
      </c>
      <c r="I2857" s="45">
        <v>0</v>
      </c>
      <c r="J2857" s="45">
        <v>0</v>
      </c>
    </row>
    <row r="2858" spans="4:10">
      <c r="D2858" s="28">
        <v>41758</v>
      </c>
      <c r="E2858" s="35" t="s">
        <v>383</v>
      </c>
      <c r="F2858" s="45">
        <v>11.1</v>
      </c>
      <c r="G2858" s="45">
        <v>0</v>
      </c>
      <c r="H2858" s="45">
        <v>0</v>
      </c>
      <c r="I2858" s="45">
        <v>0</v>
      </c>
      <c r="J2858" s="45">
        <v>0</v>
      </c>
    </row>
    <row r="2859" spans="4:10">
      <c r="D2859" s="28">
        <v>41759</v>
      </c>
      <c r="E2859" s="35" t="s">
        <v>360</v>
      </c>
      <c r="F2859" s="45">
        <v>11.3</v>
      </c>
      <c r="G2859" s="45">
        <v>0</v>
      </c>
      <c r="H2859" s="45">
        <v>0</v>
      </c>
      <c r="I2859" s="45">
        <v>0</v>
      </c>
      <c r="J2859" s="45">
        <v>0</v>
      </c>
    </row>
    <row r="2860" spans="4:10">
      <c r="D2860" s="28">
        <v>41759</v>
      </c>
      <c r="E2860" s="35" t="s">
        <v>361</v>
      </c>
      <c r="F2860" s="45">
        <v>11.4</v>
      </c>
      <c r="G2860" s="45">
        <v>0</v>
      </c>
      <c r="H2860" s="45">
        <v>0</v>
      </c>
      <c r="I2860" s="45">
        <v>0</v>
      </c>
      <c r="J2860" s="45">
        <v>0</v>
      </c>
    </row>
    <row r="2861" spans="4:10">
      <c r="D2861" s="28">
        <v>41759</v>
      </c>
      <c r="E2861" s="35" t="s">
        <v>362</v>
      </c>
      <c r="F2861" s="45">
        <v>10.8</v>
      </c>
      <c r="G2861" s="45">
        <v>0</v>
      </c>
      <c r="H2861" s="45">
        <v>0</v>
      </c>
      <c r="I2861" s="45">
        <v>0</v>
      </c>
      <c r="J2861" s="45">
        <v>0</v>
      </c>
    </row>
    <row r="2862" spans="4:10">
      <c r="D2862" s="28">
        <v>41759</v>
      </c>
      <c r="E2862" s="35" t="s">
        <v>363</v>
      </c>
      <c r="F2862" s="45">
        <v>10.199999999999999</v>
      </c>
      <c r="G2862" s="45">
        <v>0</v>
      </c>
      <c r="H2862" s="45">
        <v>0</v>
      </c>
      <c r="I2862" s="45">
        <v>0</v>
      </c>
      <c r="J2862" s="45">
        <v>0</v>
      </c>
    </row>
    <row r="2863" spans="4:10">
      <c r="D2863" s="28">
        <v>41759</v>
      </c>
      <c r="E2863" s="35" t="s">
        <v>364</v>
      </c>
      <c r="F2863" s="45">
        <v>10</v>
      </c>
      <c r="G2863" s="45">
        <v>0.13</v>
      </c>
      <c r="H2863" s="45">
        <v>0.04</v>
      </c>
      <c r="I2863" s="45">
        <v>3.1</v>
      </c>
      <c r="J2863" s="45">
        <v>-106.6</v>
      </c>
    </row>
    <row r="2864" spans="4:10">
      <c r="D2864" s="28">
        <v>41759</v>
      </c>
      <c r="E2864" s="35" t="s">
        <v>365</v>
      </c>
      <c r="F2864" s="45">
        <v>10.8</v>
      </c>
      <c r="G2864" s="45">
        <v>0.09</v>
      </c>
      <c r="H2864" s="45">
        <v>0.19</v>
      </c>
      <c r="I2864" s="45">
        <v>14.3</v>
      </c>
      <c r="J2864" s="45">
        <v>-97.3</v>
      </c>
    </row>
    <row r="2865" spans="4:10">
      <c r="D2865" s="28">
        <v>41759</v>
      </c>
      <c r="E2865" s="35" t="s">
        <v>366</v>
      </c>
      <c r="F2865" s="45">
        <v>12.1</v>
      </c>
      <c r="G2865" s="45">
        <v>0.1</v>
      </c>
      <c r="H2865" s="45">
        <v>0.37</v>
      </c>
      <c r="I2865" s="45">
        <v>25.8</v>
      </c>
      <c r="J2865" s="45">
        <v>-87.8</v>
      </c>
    </row>
    <row r="2866" spans="4:10">
      <c r="D2866" s="28">
        <v>41759</v>
      </c>
      <c r="E2866" s="35" t="s">
        <v>367</v>
      </c>
      <c r="F2866" s="45">
        <v>12.5</v>
      </c>
      <c r="G2866" s="45">
        <v>0.09</v>
      </c>
      <c r="H2866" s="45">
        <v>0.54</v>
      </c>
      <c r="I2866" s="45">
        <v>37.1</v>
      </c>
      <c r="J2866" s="45">
        <v>-77.2</v>
      </c>
    </row>
    <row r="2867" spans="4:10">
      <c r="D2867" s="28">
        <v>41759</v>
      </c>
      <c r="E2867" s="35" t="s">
        <v>368</v>
      </c>
      <c r="F2867" s="45">
        <v>13.1</v>
      </c>
      <c r="G2867" s="45">
        <v>0.08</v>
      </c>
      <c r="H2867" s="45">
        <v>0.72</v>
      </c>
      <c r="I2867" s="45">
        <v>48</v>
      </c>
      <c r="J2867" s="45">
        <v>-64</v>
      </c>
    </row>
    <row r="2868" spans="4:10">
      <c r="D2868" s="28">
        <v>41759</v>
      </c>
      <c r="E2868" s="35" t="s">
        <v>369</v>
      </c>
      <c r="F2868" s="45">
        <v>15.9</v>
      </c>
      <c r="G2868" s="45">
        <v>7.0000000000000007E-2</v>
      </c>
      <c r="H2868" s="45">
        <v>0.86</v>
      </c>
      <c r="I2868" s="45">
        <v>57.4</v>
      </c>
      <c r="J2868" s="45">
        <v>-45.6</v>
      </c>
    </row>
    <row r="2869" spans="4:10">
      <c r="D2869" s="28">
        <v>41759</v>
      </c>
      <c r="E2869" s="35" t="s">
        <v>370</v>
      </c>
      <c r="F2869" s="45">
        <v>18</v>
      </c>
      <c r="G2869" s="45">
        <v>0.21</v>
      </c>
      <c r="H2869" s="45">
        <v>1.2</v>
      </c>
      <c r="I2869" s="45">
        <v>63.5</v>
      </c>
      <c r="J2869" s="45">
        <v>-18.600000000000001</v>
      </c>
    </row>
    <row r="2870" spans="4:10">
      <c r="D2870" s="28">
        <v>41759</v>
      </c>
      <c r="E2870" s="35" t="s">
        <v>371</v>
      </c>
      <c r="F2870" s="45">
        <v>20.399999999999999</v>
      </c>
      <c r="G2870" s="45">
        <v>0.33</v>
      </c>
      <c r="H2870" s="45">
        <v>1.3</v>
      </c>
      <c r="I2870" s="45">
        <v>63.9</v>
      </c>
      <c r="J2870" s="45">
        <v>14.5</v>
      </c>
    </row>
    <row r="2871" spans="4:10">
      <c r="D2871" s="28">
        <v>41759</v>
      </c>
      <c r="E2871" s="35" t="s">
        <v>372</v>
      </c>
      <c r="F2871" s="45">
        <v>19.899999999999999</v>
      </c>
      <c r="G2871" s="45">
        <v>0.06</v>
      </c>
      <c r="H2871" s="45">
        <v>0.89</v>
      </c>
      <c r="I2871" s="45">
        <v>58.4</v>
      </c>
      <c r="J2871" s="45">
        <v>42.6</v>
      </c>
    </row>
    <row r="2872" spans="4:10">
      <c r="D2872" s="28">
        <v>41759</v>
      </c>
      <c r="E2872" s="35" t="s">
        <v>373</v>
      </c>
      <c r="F2872" s="45">
        <v>21.3</v>
      </c>
      <c r="G2872" s="45">
        <v>0.1</v>
      </c>
      <c r="H2872" s="45">
        <v>0.73</v>
      </c>
      <c r="I2872" s="45">
        <v>49.3</v>
      </c>
      <c r="J2872" s="45">
        <v>61.9</v>
      </c>
    </row>
    <row r="2873" spans="4:10">
      <c r="D2873" s="28">
        <v>41759</v>
      </c>
      <c r="E2873" s="35" t="s">
        <v>374</v>
      </c>
      <c r="F2873" s="45">
        <v>21.8</v>
      </c>
      <c r="G2873" s="45">
        <v>1.42</v>
      </c>
      <c r="H2873" s="45">
        <v>0.8</v>
      </c>
      <c r="I2873" s="45">
        <v>38.6</v>
      </c>
      <c r="J2873" s="45">
        <v>75.7</v>
      </c>
    </row>
    <row r="2874" spans="4:10">
      <c r="D2874" s="28">
        <v>41759</v>
      </c>
      <c r="E2874" s="35" t="s">
        <v>375</v>
      </c>
      <c r="F2874" s="45">
        <v>21.5</v>
      </c>
      <c r="G2874" s="45">
        <v>0.14000000000000001</v>
      </c>
      <c r="H2874" s="45">
        <v>0.45</v>
      </c>
      <c r="I2874" s="45">
        <v>27.3</v>
      </c>
      <c r="J2874" s="45">
        <v>86.5</v>
      </c>
    </row>
    <row r="2875" spans="4:10">
      <c r="D2875" s="28">
        <v>41759</v>
      </c>
      <c r="E2875" s="35" t="s">
        <v>376</v>
      </c>
      <c r="F2875" s="45">
        <v>19.8</v>
      </c>
      <c r="G2875" s="45">
        <v>0.09</v>
      </c>
      <c r="H2875" s="45">
        <v>0.21</v>
      </c>
      <c r="I2875" s="45">
        <v>15.8</v>
      </c>
      <c r="J2875" s="45">
        <v>96.1</v>
      </c>
    </row>
    <row r="2876" spans="4:10">
      <c r="D2876" s="28">
        <v>41759</v>
      </c>
      <c r="E2876" s="35" t="s">
        <v>377</v>
      </c>
      <c r="F2876" s="45">
        <v>17</v>
      </c>
      <c r="G2876" s="45">
        <v>0.08</v>
      </c>
      <c r="H2876" s="45">
        <v>0.05</v>
      </c>
      <c r="I2876" s="45">
        <v>4.5999999999999996</v>
      </c>
      <c r="J2876" s="45">
        <v>105.4</v>
      </c>
    </row>
    <row r="2877" spans="4:10">
      <c r="D2877" s="28">
        <v>41759</v>
      </c>
      <c r="E2877" s="35" t="s">
        <v>378</v>
      </c>
      <c r="F2877" s="45">
        <v>15</v>
      </c>
      <c r="G2877" s="45">
        <v>0</v>
      </c>
      <c r="H2877" s="45">
        <v>0</v>
      </c>
      <c r="I2877" s="45">
        <v>0</v>
      </c>
      <c r="J2877" s="45">
        <v>0</v>
      </c>
    </row>
    <row r="2878" spans="4:10">
      <c r="D2878" s="28">
        <v>41759</v>
      </c>
      <c r="E2878" s="35" t="s">
        <v>379</v>
      </c>
      <c r="F2878" s="45">
        <v>12.2</v>
      </c>
      <c r="G2878" s="45">
        <v>0</v>
      </c>
      <c r="H2878" s="45">
        <v>0</v>
      </c>
      <c r="I2878" s="45">
        <v>0</v>
      </c>
      <c r="J2878" s="45">
        <v>0</v>
      </c>
    </row>
    <row r="2879" spans="4:10">
      <c r="D2879" s="28">
        <v>41759</v>
      </c>
      <c r="E2879" s="35" t="s">
        <v>380</v>
      </c>
      <c r="F2879" s="45">
        <v>9.9</v>
      </c>
      <c r="G2879" s="45">
        <v>0</v>
      </c>
      <c r="H2879" s="45">
        <v>0</v>
      </c>
      <c r="I2879" s="45">
        <v>0</v>
      </c>
      <c r="J2879" s="45">
        <v>0</v>
      </c>
    </row>
    <row r="2880" spans="4:10">
      <c r="D2880" s="28">
        <v>41759</v>
      </c>
      <c r="E2880" s="35" t="s">
        <v>381</v>
      </c>
      <c r="F2880" s="45">
        <v>8</v>
      </c>
      <c r="G2880" s="45">
        <v>0</v>
      </c>
      <c r="H2880" s="45">
        <v>0</v>
      </c>
      <c r="I2880" s="45">
        <v>0</v>
      </c>
      <c r="J2880" s="45">
        <v>0</v>
      </c>
    </row>
    <row r="2881" spans="4:10">
      <c r="D2881" s="28">
        <v>41759</v>
      </c>
      <c r="E2881" s="35" t="s">
        <v>382</v>
      </c>
      <c r="F2881" s="45">
        <v>7.7</v>
      </c>
      <c r="G2881" s="45">
        <v>0</v>
      </c>
      <c r="H2881" s="45">
        <v>0</v>
      </c>
      <c r="I2881" s="45">
        <v>0</v>
      </c>
      <c r="J2881" s="45">
        <v>0</v>
      </c>
    </row>
    <row r="2882" spans="4:10">
      <c r="D2882" s="28">
        <v>41759</v>
      </c>
      <c r="E2882" s="35" t="s">
        <v>383</v>
      </c>
      <c r="F2882" s="45">
        <v>6.6</v>
      </c>
      <c r="G2882" s="45">
        <v>0</v>
      </c>
      <c r="H2882" s="45">
        <v>0</v>
      </c>
      <c r="I2882" s="45">
        <v>0</v>
      </c>
      <c r="J2882" s="45">
        <v>0</v>
      </c>
    </row>
    <row r="2883" spans="4:10">
      <c r="D2883" s="28">
        <v>41760</v>
      </c>
      <c r="E2883" s="35" t="s">
        <v>360</v>
      </c>
      <c r="F2883" s="45">
        <v>5.7</v>
      </c>
      <c r="G2883" s="45">
        <v>0</v>
      </c>
      <c r="H2883" s="45">
        <v>0</v>
      </c>
      <c r="I2883" s="45">
        <v>0</v>
      </c>
      <c r="J2883" s="45">
        <v>0</v>
      </c>
    </row>
    <row r="2884" spans="4:10">
      <c r="D2884" s="28">
        <v>41760</v>
      </c>
      <c r="E2884" s="35" t="s">
        <v>361</v>
      </c>
      <c r="F2884" s="45">
        <v>5.0999999999999996</v>
      </c>
      <c r="G2884" s="45">
        <v>0</v>
      </c>
      <c r="H2884" s="45">
        <v>0</v>
      </c>
      <c r="I2884" s="45">
        <v>0</v>
      </c>
      <c r="J2884" s="45">
        <v>0</v>
      </c>
    </row>
    <row r="2885" spans="4:10">
      <c r="D2885" s="28">
        <v>41760</v>
      </c>
      <c r="E2885" s="35" t="s">
        <v>362</v>
      </c>
      <c r="F2885" s="45">
        <v>4.3</v>
      </c>
      <c r="G2885" s="45">
        <v>0</v>
      </c>
      <c r="H2885" s="45">
        <v>0</v>
      </c>
      <c r="I2885" s="45">
        <v>0</v>
      </c>
      <c r="J2885" s="45">
        <v>0</v>
      </c>
    </row>
    <row r="2886" spans="4:10">
      <c r="D2886" s="28">
        <v>41760</v>
      </c>
      <c r="E2886" s="35" t="s">
        <v>363</v>
      </c>
      <c r="F2886" s="45">
        <v>3.3</v>
      </c>
      <c r="G2886" s="45">
        <v>0</v>
      </c>
      <c r="H2886" s="45">
        <v>0</v>
      </c>
      <c r="I2886" s="45">
        <v>0</v>
      </c>
      <c r="J2886" s="45">
        <v>0</v>
      </c>
    </row>
    <row r="2887" spans="4:10">
      <c r="D2887" s="28">
        <v>41760</v>
      </c>
      <c r="E2887" s="35" t="s">
        <v>364</v>
      </c>
      <c r="F2887" s="45">
        <v>2.4</v>
      </c>
      <c r="G2887" s="45">
        <v>0.28000000000000003</v>
      </c>
      <c r="H2887" s="45">
        <v>0.05</v>
      </c>
      <c r="I2887" s="45">
        <v>3.3</v>
      </c>
      <c r="J2887" s="45">
        <v>-106.8</v>
      </c>
    </row>
    <row r="2888" spans="4:10">
      <c r="D2888" s="28">
        <v>41760</v>
      </c>
      <c r="E2888" s="35" t="s">
        <v>365</v>
      </c>
      <c r="F2888" s="45">
        <v>2.2999999999999998</v>
      </c>
      <c r="G2888" s="45">
        <v>0.21</v>
      </c>
      <c r="H2888" s="45">
        <v>0.25</v>
      </c>
      <c r="I2888" s="45">
        <v>14.5</v>
      </c>
      <c r="J2888" s="45">
        <v>-97.5</v>
      </c>
    </row>
    <row r="2889" spans="4:10">
      <c r="D2889" s="28">
        <v>41760</v>
      </c>
      <c r="E2889" s="35" t="s">
        <v>366</v>
      </c>
      <c r="F2889" s="45">
        <v>3.6</v>
      </c>
      <c r="G2889" s="45">
        <v>0.61</v>
      </c>
      <c r="H2889" s="45">
        <v>0.56999999999999995</v>
      </c>
      <c r="I2889" s="45">
        <v>26</v>
      </c>
      <c r="J2889" s="45">
        <v>-88</v>
      </c>
    </row>
    <row r="2890" spans="4:10">
      <c r="D2890" s="28">
        <v>41760</v>
      </c>
      <c r="E2890" s="35" t="s">
        <v>367</v>
      </c>
      <c r="F2890" s="45">
        <v>5.0999999999999996</v>
      </c>
      <c r="G2890" s="45">
        <v>2.67</v>
      </c>
      <c r="H2890" s="45">
        <v>0.42</v>
      </c>
      <c r="I2890" s="45">
        <v>37.4</v>
      </c>
      <c r="J2890" s="45">
        <v>-77.400000000000006</v>
      </c>
    </row>
    <row r="2891" spans="4:10">
      <c r="D2891" s="28">
        <v>41760</v>
      </c>
      <c r="E2891" s="35" t="s">
        <v>368</v>
      </c>
      <c r="F2891" s="45">
        <v>7.6</v>
      </c>
      <c r="G2891" s="45">
        <v>2.34</v>
      </c>
      <c r="H2891" s="45">
        <v>0.69</v>
      </c>
      <c r="I2891" s="45">
        <v>48.2</v>
      </c>
      <c r="J2891" s="45">
        <v>-64.3</v>
      </c>
    </row>
    <row r="2892" spans="4:10">
      <c r="D2892" s="28">
        <v>41760</v>
      </c>
      <c r="E2892" s="35" t="s">
        <v>369</v>
      </c>
      <c r="F2892" s="45">
        <v>9.1999999999999993</v>
      </c>
      <c r="G2892" s="45">
        <v>2.83</v>
      </c>
      <c r="H2892" s="45">
        <v>0.56999999999999995</v>
      </c>
      <c r="I2892" s="45">
        <v>57.6</v>
      </c>
      <c r="J2892" s="45">
        <v>-45.8</v>
      </c>
    </row>
    <row r="2893" spans="4:10">
      <c r="D2893" s="28">
        <v>41760</v>
      </c>
      <c r="E2893" s="35" t="s">
        <v>370</v>
      </c>
      <c r="F2893" s="45">
        <v>10.1</v>
      </c>
      <c r="G2893" s="45">
        <v>2.82</v>
      </c>
      <c r="H2893" s="45">
        <v>0.63</v>
      </c>
      <c r="I2893" s="45">
        <v>63.8</v>
      </c>
      <c r="J2893" s="45">
        <v>-18.8</v>
      </c>
    </row>
    <row r="2894" spans="4:10">
      <c r="D2894" s="28">
        <v>41760</v>
      </c>
      <c r="E2894" s="35" t="s">
        <v>371</v>
      </c>
      <c r="F2894" s="45">
        <v>11.9</v>
      </c>
      <c r="G2894" s="45">
        <v>2.82</v>
      </c>
      <c r="H2894" s="45">
        <v>0.63</v>
      </c>
      <c r="I2894" s="45">
        <v>64.2</v>
      </c>
      <c r="J2894" s="45">
        <v>14.7</v>
      </c>
    </row>
    <row r="2895" spans="4:10">
      <c r="D2895" s="28">
        <v>41760</v>
      </c>
      <c r="E2895" s="35" t="s">
        <v>372</v>
      </c>
      <c r="F2895" s="45">
        <v>12.6</v>
      </c>
      <c r="G2895" s="45">
        <v>0.95</v>
      </c>
      <c r="H2895" s="45">
        <v>1.31</v>
      </c>
      <c r="I2895" s="45">
        <v>58.6</v>
      </c>
      <c r="J2895" s="45">
        <v>43</v>
      </c>
    </row>
    <row r="2896" spans="4:10">
      <c r="D2896" s="28">
        <v>41760</v>
      </c>
      <c r="E2896" s="35" t="s">
        <v>373</v>
      </c>
      <c r="F2896" s="45">
        <v>11.4</v>
      </c>
      <c r="G2896" s="45">
        <v>0.18</v>
      </c>
      <c r="H2896" s="45">
        <v>0.92</v>
      </c>
      <c r="I2896" s="45">
        <v>49.5</v>
      </c>
      <c r="J2896" s="45">
        <v>62.3</v>
      </c>
    </row>
    <row r="2897" spans="4:10">
      <c r="D2897" s="28">
        <v>41760</v>
      </c>
      <c r="E2897" s="35" t="s">
        <v>374</v>
      </c>
      <c r="F2897" s="45">
        <v>11.4</v>
      </c>
      <c r="G2897" s="45">
        <v>0.19</v>
      </c>
      <c r="H2897" s="45">
        <v>0.72</v>
      </c>
      <c r="I2897" s="45">
        <v>38.799999999999997</v>
      </c>
      <c r="J2897" s="45">
        <v>76</v>
      </c>
    </row>
    <row r="2898" spans="4:10">
      <c r="D2898" s="28">
        <v>41760</v>
      </c>
      <c r="E2898" s="35" t="s">
        <v>375</v>
      </c>
      <c r="F2898" s="45">
        <v>9.8000000000000007</v>
      </c>
      <c r="G2898" s="45">
        <v>0.28000000000000003</v>
      </c>
      <c r="H2898" s="45">
        <v>0.54</v>
      </c>
      <c r="I2898" s="45">
        <v>27.4</v>
      </c>
      <c r="J2898" s="45">
        <v>86.8</v>
      </c>
    </row>
    <row r="2899" spans="4:10">
      <c r="D2899" s="28">
        <v>41760</v>
      </c>
      <c r="E2899" s="35" t="s">
        <v>376</v>
      </c>
      <c r="F2899" s="45">
        <v>10.4</v>
      </c>
      <c r="G2899" s="45">
        <v>0.22</v>
      </c>
      <c r="H2899" s="45">
        <v>0.28000000000000003</v>
      </c>
      <c r="I2899" s="45">
        <v>16</v>
      </c>
      <c r="J2899" s="45">
        <v>96.4</v>
      </c>
    </row>
    <row r="2900" spans="4:10">
      <c r="D2900" s="28">
        <v>41760</v>
      </c>
      <c r="E2900" s="35" t="s">
        <v>377</v>
      </c>
      <c r="F2900" s="45">
        <v>9.5</v>
      </c>
      <c r="G2900" s="45">
        <v>0.26</v>
      </c>
      <c r="H2900" s="45">
        <v>0.08</v>
      </c>
      <c r="I2900" s="45">
        <v>4.7</v>
      </c>
      <c r="J2900" s="45">
        <v>105.7</v>
      </c>
    </row>
    <row r="2901" spans="4:10">
      <c r="D2901" s="28">
        <v>41760</v>
      </c>
      <c r="E2901" s="35" t="s">
        <v>378</v>
      </c>
      <c r="F2901" s="45">
        <v>5.8</v>
      </c>
      <c r="G2901" s="45">
        <v>0</v>
      </c>
      <c r="H2901" s="45">
        <v>0</v>
      </c>
      <c r="I2901" s="45">
        <v>0</v>
      </c>
      <c r="J2901" s="45">
        <v>0</v>
      </c>
    </row>
    <row r="2902" spans="4:10">
      <c r="D2902" s="28">
        <v>41760</v>
      </c>
      <c r="E2902" s="35" t="s">
        <v>379</v>
      </c>
      <c r="F2902" s="45">
        <v>3.4</v>
      </c>
      <c r="G2902" s="45">
        <v>0</v>
      </c>
      <c r="H2902" s="45">
        <v>0</v>
      </c>
      <c r="I2902" s="45">
        <v>0</v>
      </c>
      <c r="J2902" s="45">
        <v>0</v>
      </c>
    </row>
    <row r="2903" spans="4:10">
      <c r="D2903" s="28">
        <v>41760</v>
      </c>
      <c r="E2903" s="35" t="s">
        <v>380</v>
      </c>
      <c r="F2903" s="45">
        <v>1.8</v>
      </c>
      <c r="G2903" s="45">
        <v>0</v>
      </c>
      <c r="H2903" s="45">
        <v>0</v>
      </c>
      <c r="I2903" s="45">
        <v>0</v>
      </c>
      <c r="J2903" s="45">
        <v>0</v>
      </c>
    </row>
    <row r="2904" spans="4:10">
      <c r="D2904" s="28">
        <v>41760</v>
      </c>
      <c r="E2904" s="35" t="s">
        <v>381</v>
      </c>
      <c r="F2904" s="45">
        <v>0.5</v>
      </c>
      <c r="G2904" s="45">
        <v>0</v>
      </c>
      <c r="H2904" s="45">
        <v>0</v>
      </c>
      <c r="I2904" s="45">
        <v>0</v>
      </c>
      <c r="J2904" s="45">
        <v>0</v>
      </c>
    </row>
    <row r="2905" spans="4:10">
      <c r="D2905" s="28">
        <v>41760</v>
      </c>
      <c r="E2905" s="35" t="s">
        <v>382</v>
      </c>
      <c r="F2905" s="45">
        <v>0.1</v>
      </c>
      <c r="G2905" s="45">
        <v>0</v>
      </c>
      <c r="H2905" s="45">
        <v>0</v>
      </c>
      <c r="I2905" s="45">
        <v>0</v>
      </c>
      <c r="J2905" s="45">
        <v>0</v>
      </c>
    </row>
    <row r="2906" spans="4:10">
      <c r="D2906" s="28">
        <v>41760</v>
      </c>
      <c r="E2906" s="35" t="s">
        <v>383</v>
      </c>
      <c r="F2906" s="45">
        <v>0</v>
      </c>
      <c r="G2906" s="45">
        <v>0</v>
      </c>
      <c r="H2906" s="45">
        <v>0</v>
      </c>
      <c r="I2906" s="45">
        <v>0</v>
      </c>
      <c r="J2906" s="45">
        <v>0</v>
      </c>
    </row>
    <row r="2907" spans="4:10">
      <c r="D2907" s="28">
        <v>41761</v>
      </c>
      <c r="E2907" s="35" t="s">
        <v>360</v>
      </c>
      <c r="F2907" s="45">
        <v>-0.2</v>
      </c>
      <c r="G2907" s="45">
        <v>0</v>
      </c>
      <c r="H2907" s="45">
        <v>0</v>
      </c>
      <c r="I2907" s="45">
        <v>0</v>
      </c>
      <c r="J2907" s="45">
        <v>0</v>
      </c>
    </row>
    <row r="2908" spans="4:10">
      <c r="D2908" s="28">
        <v>41761</v>
      </c>
      <c r="E2908" s="35" t="s">
        <v>361</v>
      </c>
      <c r="F2908" s="45">
        <v>-0.2</v>
      </c>
      <c r="G2908" s="45">
        <v>0</v>
      </c>
      <c r="H2908" s="45">
        <v>0</v>
      </c>
      <c r="I2908" s="45">
        <v>0</v>
      </c>
      <c r="J2908" s="45">
        <v>0</v>
      </c>
    </row>
    <row r="2909" spans="4:10">
      <c r="D2909" s="28">
        <v>41761</v>
      </c>
      <c r="E2909" s="35" t="s">
        <v>362</v>
      </c>
      <c r="F2909" s="45">
        <v>-0.1</v>
      </c>
      <c r="G2909" s="45">
        <v>0</v>
      </c>
      <c r="H2909" s="45">
        <v>0</v>
      </c>
      <c r="I2909" s="45">
        <v>0</v>
      </c>
      <c r="J2909" s="45">
        <v>0</v>
      </c>
    </row>
    <row r="2910" spans="4:10">
      <c r="D2910" s="28">
        <v>41761</v>
      </c>
      <c r="E2910" s="35" t="s">
        <v>363</v>
      </c>
      <c r="F2910" s="45">
        <v>-0.1</v>
      </c>
      <c r="G2910" s="45">
        <v>0</v>
      </c>
      <c r="H2910" s="45">
        <v>0</v>
      </c>
      <c r="I2910" s="45">
        <v>0</v>
      </c>
      <c r="J2910" s="45">
        <v>0</v>
      </c>
    </row>
    <row r="2911" spans="4:10">
      <c r="D2911" s="28">
        <v>41761</v>
      </c>
      <c r="E2911" s="35" t="s">
        <v>364</v>
      </c>
      <c r="F2911" s="45">
        <v>0</v>
      </c>
      <c r="G2911" s="45">
        <v>0.1</v>
      </c>
      <c r="H2911" s="45">
        <v>0.04</v>
      </c>
      <c r="I2911" s="45">
        <v>3.6</v>
      </c>
      <c r="J2911" s="45">
        <v>-107.1</v>
      </c>
    </row>
    <row r="2912" spans="4:10">
      <c r="D2912" s="28">
        <v>41761</v>
      </c>
      <c r="E2912" s="35" t="s">
        <v>365</v>
      </c>
      <c r="F2912" s="45">
        <v>1</v>
      </c>
      <c r="G2912" s="45">
        <v>7.0000000000000007E-2</v>
      </c>
      <c r="H2912" s="45">
        <v>0.18</v>
      </c>
      <c r="I2912" s="45">
        <v>14.8</v>
      </c>
      <c r="J2912" s="45">
        <v>-97.8</v>
      </c>
    </row>
    <row r="2913" spans="4:10">
      <c r="D2913" s="28">
        <v>41761</v>
      </c>
      <c r="E2913" s="35" t="s">
        <v>366</v>
      </c>
      <c r="F2913" s="45">
        <v>3</v>
      </c>
      <c r="G2913" s="45">
        <v>0.06</v>
      </c>
      <c r="H2913" s="45">
        <v>0.34</v>
      </c>
      <c r="I2913" s="45">
        <v>26.2</v>
      </c>
      <c r="J2913" s="45">
        <v>-88.3</v>
      </c>
    </row>
    <row r="2914" spans="4:10">
      <c r="D2914" s="28">
        <v>41761</v>
      </c>
      <c r="E2914" s="35" t="s">
        <v>367</v>
      </c>
      <c r="F2914" s="45">
        <v>6.6</v>
      </c>
      <c r="G2914" s="45">
        <v>0.08</v>
      </c>
      <c r="H2914" s="45">
        <v>0.5</v>
      </c>
      <c r="I2914" s="45">
        <v>37.6</v>
      </c>
      <c r="J2914" s="45">
        <v>-77.7</v>
      </c>
    </row>
    <row r="2915" spans="4:10">
      <c r="D2915" s="28">
        <v>41761</v>
      </c>
      <c r="E2915" s="35" t="s">
        <v>368</v>
      </c>
      <c r="F2915" s="45">
        <v>8.4</v>
      </c>
      <c r="G2915" s="45">
        <v>0.06</v>
      </c>
      <c r="H2915" s="45">
        <v>0.67</v>
      </c>
      <c r="I2915" s="45">
        <v>48.4</v>
      </c>
      <c r="J2915" s="45">
        <v>-64.599999999999994</v>
      </c>
    </row>
    <row r="2916" spans="4:10">
      <c r="D2916" s="28">
        <v>41761</v>
      </c>
      <c r="E2916" s="35" t="s">
        <v>369</v>
      </c>
      <c r="F2916" s="45">
        <v>11</v>
      </c>
      <c r="G2916" s="45">
        <v>0.08</v>
      </c>
      <c r="H2916" s="45">
        <v>0.78</v>
      </c>
      <c r="I2916" s="45">
        <v>57.9</v>
      </c>
      <c r="J2916" s="45">
        <v>-46.1</v>
      </c>
    </row>
    <row r="2917" spans="4:10">
      <c r="D2917" s="28">
        <v>41761</v>
      </c>
      <c r="E2917" s="35" t="s">
        <v>370</v>
      </c>
      <c r="F2917" s="45">
        <v>12.2</v>
      </c>
      <c r="G2917" s="45">
        <v>7.0000000000000007E-2</v>
      </c>
      <c r="H2917" s="45">
        <v>0.84</v>
      </c>
      <c r="I2917" s="45">
        <v>64.099999999999994</v>
      </c>
      <c r="J2917" s="45">
        <v>-18.899999999999999</v>
      </c>
    </row>
    <row r="2918" spans="4:10">
      <c r="D2918" s="28">
        <v>41761</v>
      </c>
      <c r="E2918" s="35" t="s">
        <v>371</v>
      </c>
      <c r="F2918" s="45">
        <v>13</v>
      </c>
      <c r="G2918" s="45">
        <v>0.06</v>
      </c>
      <c r="H2918" s="45">
        <v>0.85</v>
      </c>
      <c r="I2918" s="45">
        <v>64.5</v>
      </c>
      <c r="J2918" s="45">
        <v>14.9</v>
      </c>
    </row>
    <row r="2919" spans="4:10">
      <c r="D2919" s="28">
        <v>41761</v>
      </c>
      <c r="E2919" s="35" t="s">
        <v>372</v>
      </c>
      <c r="F2919" s="45">
        <v>13.2</v>
      </c>
      <c r="G2919" s="45">
        <v>0.06</v>
      </c>
      <c r="H2919" s="45">
        <v>0.8</v>
      </c>
      <c r="I2919" s="45">
        <v>58.9</v>
      </c>
      <c r="J2919" s="45">
        <v>43.3</v>
      </c>
    </row>
    <row r="2920" spans="4:10">
      <c r="D2920" s="28">
        <v>41761</v>
      </c>
      <c r="E2920" s="35" t="s">
        <v>373</v>
      </c>
      <c r="F2920" s="45">
        <v>11.2</v>
      </c>
      <c r="G2920" s="45">
        <v>0.09</v>
      </c>
      <c r="H2920" s="45">
        <v>0.67</v>
      </c>
      <c r="I2920" s="45">
        <v>49.7</v>
      </c>
      <c r="J2920" s="45">
        <v>62.7</v>
      </c>
    </row>
    <row r="2921" spans="4:10">
      <c r="D2921" s="28">
        <v>41761</v>
      </c>
      <c r="E2921" s="35" t="s">
        <v>374</v>
      </c>
      <c r="F2921" s="45">
        <v>8.6</v>
      </c>
      <c r="G2921" s="45">
        <v>7.0000000000000007E-2</v>
      </c>
      <c r="H2921" s="45">
        <v>0.52</v>
      </c>
      <c r="I2921" s="45">
        <v>38.9</v>
      </c>
      <c r="J2921" s="45">
        <v>76.3</v>
      </c>
    </row>
    <row r="2922" spans="4:10">
      <c r="D2922" s="28">
        <v>41761</v>
      </c>
      <c r="E2922" s="35" t="s">
        <v>375</v>
      </c>
      <c r="F2922" s="45">
        <v>6.5</v>
      </c>
      <c r="G2922" s="45">
        <v>7.0000000000000007E-2</v>
      </c>
      <c r="H2922" s="45">
        <v>0.36</v>
      </c>
      <c r="I2922" s="45">
        <v>27.6</v>
      </c>
      <c r="J2922" s="45">
        <v>87.1</v>
      </c>
    </row>
    <row r="2923" spans="4:10">
      <c r="D2923" s="28">
        <v>41761</v>
      </c>
      <c r="E2923" s="35" t="s">
        <v>376</v>
      </c>
      <c r="F2923" s="45">
        <v>5.3</v>
      </c>
      <c r="G2923" s="45">
        <v>0.06</v>
      </c>
      <c r="H2923" s="45">
        <v>0.2</v>
      </c>
      <c r="I2923" s="45">
        <v>16.100000000000001</v>
      </c>
      <c r="J2923" s="45">
        <v>96.6</v>
      </c>
    </row>
    <row r="2924" spans="4:10">
      <c r="D2924" s="28">
        <v>41761</v>
      </c>
      <c r="E2924" s="35" t="s">
        <v>377</v>
      </c>
      <c r="F2924" s="45">
        <v>4.5</v>
      </c>
      <c r="G2924" s="45">
        <v>7.0000000000000007E-2</v>
      </c>
      <c r="H2924" s="45">
        <v>0.05</v>
      </c>
      <c r="I2924" s="45">
        <v>4.9000000000000004</v>
      </c>
      <c r="J2924" s="45">
        <v>105.9</v>
      </c>
    </row>
    <row r="2925" spans="4:10">
      <c r="D2925" s="28">
        <v>41761</v>
      </c>
      <c r="E2925" s="35" t="s">
        <v>378</v>
      </c>
      <c r="F2925" s="45">
        <v>4.5</v>
      </c>
      <c r="G2925" s="45">
        <v>0</v>
      </c>
      <c r="H2925" s="45">
        <v>0</v>
      </c>
      <c r="I2925" s="45">
        <v>0</v>
      </c>
      <c r="J2925" s="45">
        <v>0</v>
      </c>
    </row>
    <row r="2926" spans="4:10">
      <c r="D2926" s="28">
        <v>41761</v>
      </c>
      <c r="E2926" s="35" t="s">
        <v>379</v>
      </c>
      <c r="F2926" s="45">
        <v>4.7</v>
      </c>
      <c r="G2926" s="45">
        <v>0</v>
      </c>
      <c r="H2926" s="45">
        <v>0</v>
      </c>
      <c r="I2926" s="45">
        <v>0</v>
      </c>
      <c r="J2926" s="45">
        <v>0</v>
      </c>
    </row>
    <row r="2927" spans="4:10">
      <c r="D2927" s="28">
        <v>41761</v>
      </c>
      <c r="E2927" s="35" t="s">
        <v>380</v>
      </c>
      <c r="F2927" s="45">
        <v>5</v>
      </c>
      <c r="G2927" s="45">
        <v>0</v>
      </c>
      <c r="H2927" s="45">
        <v>0</v>
      </c>
      <c r="I2927" s="45">
        <v>0</v>
      </c>
      <c r="J2927" s="45">
        <v>0</v>
      </c>
    </row>
    <row r="2928" spans="4:10">
      <c r="D2928" s="28">
        <v>41761</v>
      </c>
      <c r="E2928" s="35" t="s">
        <v>381</v>
      </c>
      <c r="F2928" s="45">
        <v>4.8</v>
      </c>
      <c r="G2928" s="45">
        <v>0</v>
      </c>
      <c r="H2928" s="45">
        <v>0</v>
      </c>
      <c r="I2928" s="45">
        <v>0</v>
      </c>
      <c r="J2928" s="45">
        <v>0</v>
      </c>
    </row>
    <row r="2929" spans="4:10">
      <c r="D2929" s="28">
        <v>41761</v>
      </c>
      <c r="E2929" s="35" t="s">
        <v>382</v>
      </c>
      <c r="F2929" s="45">
        <v>4.9000000000000004</v>
      </c>
      <c r="G2929" s="45">
        <v>0</v>
      </c>
      <c r="H2929" s="45">
        <v>0</v>
      </c>
      <c r="I2929" s="45">
        <v>0</v>
      </c>
      <c r="J2929" s="45">
        <v>0</v>
      </c>
    </row>
    <row r="2930" spans="4:10">
      <c r="D2930" s="28">
        <v>41761</v>
      </c>
      <c r="E2930" s="35" t="s">
        <v>383</v>
      </c>
      <c r="F2930" s="45">
        <v>5.0999999999999996</v>
      </c>
      <c r="G2930" s="45">
        <v>0</v>
      </c>
      <c r="H2930" s="45">
        <v>0</v>
      </c>
      <c r="I2930" s="45">
        <v>0</v>
      </c>
      <c r="J2930" s="45">
        <v>0</v>
      </c>
    </row>
    <row r="2931" spans="4:10">
      <c r="D2931" s="28">
        <v>41762</v>
      </c>
      <c r="E2931" s="35" t="s">
        <v>360</v>
      </c>
      <c r="F2931" s="45">
        <v>4.7</v>
      </c>
      <c r="G2931" s="45">
        <v>0</v>
      </c>
      <c r="H2931" s="45">
        <v>0</v>
      </c>
      <c r="I2931" s="45">
        <v>0</v>
      </c>
      <c r="J2931" s="45">
        <v>0</v>
      </c>
    </row>
    <row r="2932" spans="4:10">
      <c r="D2932" s="28">
        <v>41762</v>
      </c>
      <c r="E2932" s="35" t="s">
        <v>361</v>
      </c>
      <c r="F2932" s="45">
        <v>5.0999999999999996</v>
      </c>
      <c r="G2932" s="45">
        <v>0</v>
      </c>
      <c r="H2932" s="45">
        <v>0</v>
      </c>
      <c r="I2932" s="45">
        <v>0</v>
      </c>
      <c r="J2932" s="45">
        <v>0</v>
      </c>
    </row>
    <row r="2933" spans="4:10">
      <c r="D2933" s="28">
        <v>41762</v>
      </c>
      <c r="E2933" s="35" t="s">
        <v>362</v>
      </c>
      <c r="F2933" s="45">
        <v>5.8</v>
      </c>
      <c r="G2933" s="45">
        <v>0</v>
      </c>
      <c r="H2933" s="45">
        <v>0</v>
      </c>
      <c r="I2933" s="45">
        <v>0</v>
      </c>
      <c r="J2933" s="45">
        <v>0</v>
      </c>
    </row>
    <row r="2934" spans="4:10">
      <c r="D2934" s="28">
        <v>41762</v>
      </c>
      <c r="E2934" s="35" t="s">
        <v>363</v>
      </c>
      <c r="F2934" s="45">
        <v>6.2</v>
      </c>
      <c r="G2934" s="45">
        <v>0</v>
      </c>
      <c r="H2934" s="45">
        <v>0</v>
      </c>
      <c r="I2934" s="45">
        <v>0</v>
      </c>
      <c r="J2934" s="45">
        <v>0</v>
      </c>
    </row>
    <row r="2935" spans="4:10">
      <c r="D2935" s="28">
        <v>41762</v>
      </c>
      <c r="E2935" s="35" t="s">
        <v>364</v>
      </c>
      <c r="F2935" s="45">
        <v>6.3</v>
      </c>
      <c r="G2935" s="45">
        <v>0.09</v>
      </c>
      <c r="H2935" s="45">
        <v>0.04</v>
      </c>
      <c r="I2935" s="45">
        <v>3.8</v>
      </c>
      <c r="J2935" s="45">
        <v>-107.3</v>
      </c>
    </row>
    <row r="2936" spans="4:10">
      <c r="D2936" s="28">
        <v>41762</v>
      </c>
      <c r="E2936" s="35" t="s">
        <v>365</v>
      </c>
      <c r="F2936" s="45">
        <v>6.4</v>
      </c>
      <c r="G2936" s="45">
        <v>0.06</v>
      </c>
      <c r="H2936" s="45">
        <v>0.18</v>
      </c>
      <c r="I2936" s="45">
        <v>15</v>
      </c>
      <c r="J2936" s="45">
        <v>-98</v>
      </c>
    </row>
    <row r="2937" spans="4:10">
      <c r="D2937" s="28">
        <v>41762</v>
      </c>
      <c r="E2937" s="35" t="s">
        <v>366</v>
      </c>
      <c r="F2937" s="45">
        <v>6.8</v>
      </c>
      <c r="G2937" s="45">
        <v>0.04</v>
      </c>
      <c r="H2937" s="45">
        <v>0.25</v>
      </c>
      <c r="I2937" s="45">
        <v>26.4</v>
      </c>
      <c r="J2937" s="45">
        <v>-88.5</v>
      </c>
    </row>
    <row r="2938" spans="4:10">
      <c r="D2938" s="28">
        <v>41762</v>
      </c>
      <c r="E2938" s="35" t="s">
        <v>367</v>
      </c>
      <c r="F2938" s="45">
        <v>7.3</v>
      </c>
      <c r="G2938" s="45">
        <v>0</v>
      </c>
      <c r="H2938" s="45">
        <v>0.28000000000000003</v>
      </c>
      <c r="I2938" s="45">
        <v>37.799999999999997</v>
      </c>
      <c r="J2938" s="45">
        <v>-78</v>
      </c>
    </row>
    <row r="2939" spans="4:10">
      <c r="D2939" s="28">
        <v>41762</v>
      </c>
      <c r="E2939" s="35" t="s">
        <v>368</v>
      </c>
      <c r="F2939" s="45">
        <v>7.8</v>
      </c>
      <c r="G2939" s="45">
        <v>0.06</v>
      </c>
      <c r="H2939" s="45">
        <v>0.49</v>
      </c>
      <c r="I2939" s="45">
        <v>48.6</v>
      </c>
      <c r="J2939" s="45">
        <v>-64.900000000000006</v>
      </c>
    </row>
    <row r="2940" spans="4:10">
      <c r="D2940" s="28">
        <v>41762</v>
      </c>
      <c r="E2940" s="35" t="s">
        <v>369</v>
      </c>
      <c r="F2940" s="45">
        <v>9</v>
      </c>
      <c r="G2940" s="45">
        <v>7.0000000000000007E-2</v>
      </c>
      <c r="H2940" s="45">
        <v>0.78</v>
      </c>
      <c r="I2940" s="45">
        <v>58.1</v>
      </c>
      <c r="J2940" s="45">
        <v>-46.4</v>
      </c>
    </row>
    <row r="2941" spans="4:10">
      <c r="D2941" s="28">
        <v>41762</v>
      </c>
      <c r="E2941" s="35" t="s">
        <v>370</v>
      </c>
      <c r="F2941" s="45">
        <v>8.9</v>
      </c>
      <c r="G2941" s="45">
        <v>0.01</v>
      </c>
      <c r="H2941" s="45">
        <v>0.66</v>
      </c>
      <c r="I2941" s="45">
        <v>64.400000000000006</v>
      </c>
      <c r="J2941" s="45">
        <v>-19</v>
      </c>
    </row>
    <row r="2942" spans="4:10">
      <c r="D2942" s="28">
        <v>41762</v>
      </c>
      <c r="E2942" s="35" t="s">
        <v>371</v>
      </c>
      <c r="F2942" s="45">
        <v>9.8000000000000007</v>
      </c>
      <c r="G2942" s="45">
        <v>0.01</v>
      </c>
      <c r="H2942" s="45">
        <v>0.66</v>
      </c>
      <c r="I2942" s="45">
        <v>64.8</v>
      </c>
      <c r="J2942" s="45">
        <v>15.1</v>
      </c>
    </row>
    <row r="2943" spans="4:10">
      <c r="D2943" s="28">
        <v>41762</v>
      </c>
      <c r="E2943" s="35" t="s">
        <v>372</v>
      </c>
      <c r="F2943" s="45">
        <v>9.6</v>
      </c>
      <c r="G2943" s="45">
        <v>0.05</v>
      </c>
      <c r="H2943" s="45">
        <v>0.8</v>
      </c>
      <c r="I2943" s="45">
        <v>59.1</v>
      </c>
      <c r="J2943" s="45">
        <v>43.7</v>
      </c>
    </row>
    <row r="2944" spans="4:10">
      <c r="D2944" s="28">
        <v>41762</v>
      </c>
      <c r="E2944" s="35" t="s">
        <v>373</v>
      </c>
      <c r="F2944" s="45">
        <v>9.8000000000000007</v>
      </c>
      <c r="G2944" s="45">
        <v>0.08</v>
      </c>
      <c r="H2944" s="45">
        <v>0.67</v>
      </c>
      <c r="I2944" s="45">
        <v>49.9</v>
      </c>
      <c r="J2944" s="45">
        <v>63</v>
      </c>
    </row>
    <row r="2945" spans="4:10">
      <c r="D2945" s="28">
        <v>41762</v>
      </c>
      <c r="E2945" s="35" t="s">
        <v>374</v>
      </c>
      <c r="F2945" s="45">
        <v>10.4</v>
      </c>
      <c r="G2945" s="45">
        <v>0.06</v>
      </c>
      <c r="H2945" s="45">
        <v>0.53</v>
      </c>
      <c r="I2945" s="45">
        <v>39.1</v>
      </c>
      <c r="J2945" s="45">
        <v>76.599999999999994</v>
      </c>
    </row>
    <row r="2946" spans="4:10">
      <c r="D2946" s="28">
        <v>41762</v>
      </c>
      <c r="E2946" s="35" t="s">
        <v>375</v>
      </c>
      <c r="F2946" s="45">
        <v>9.9</v>
      </c>
      <c r="G2946" s="45">
        <v>0.05</v>
      </c>
      <c r="H2946" s="45">
        <v>0.36</v>
      </c>
      <c r="I2946" s="45">
        <v>27.8</v>
      </c>
      <c r="J2946" s="45">
        <v>87.4</v>
      </c>
    </row>
    <row r="2947" spans="4:10">
      <c r="D2947" s="28">
        <v>41762</v>
      </c>
      <c r="E2947" s="35" t="s">
        <v>376</v>
      </c>
      <c r="F2947" s="45">
        <v>9.6999999999999993</v>
      </c>
      <c r="G2947" s="45">
        <v>7.0000000000000007E-2</v>
      </c>
      <c r="H2947" s="45">
        <v>0.2</v>
      </c>
      <c r="I2947" s="45">
        <v>16.3</v>
      </c>
      <c r="J2947" s="45">
        <v>96.9</v>
      </c>
    </row>
    <row r="2948" spans="4:10">
      <c r="D2948" s="28">
        <v>41762</v>
      </c>
      <c r="E2948" s="35" t="s">
        <v>377</v>
      </c>
      <c r="F2948" s="45">
        <v>8.5</v>
      </c>
      <c r="G2948" s="45">
        <v>7.0000000000000007E-2</v>
      </c>
      <c r="H2948" s="45">
        <v>0.05</v>
      </c>
      <c r="I2948" s="45">
        <v>5.0999999999999996</v>
      </c>
      <c r="J2948" s="45">
        <v>106.2</v>
      </c>
    </row>
    <row r="2949" spans="4:10">
      <c r="D2949" s="28">
        <v>41762</v>
      </c>
      <c r="E2949" s="35" t="s">
        <v>378</v>
      </c>
      <c r="F2949" s="45">
        <v>7</v>
      </c>
      <c r="G2949" s="45">
        <v>0</v>
      </c>
      <c r="H2949" s="45">
        <v>0</v>
      </c>
      <c r="I2949" s="45">
        <v>0</v>
      </c>
      <c r="J2949" s="45">
        <v>0</v>
      </c>
    </row>
    <row r="2950" spans="4:10">
      <c r="D2950" s="28">
        <v>41762</v>
      </c>
      <c r="E2950" s="35" t="s">
        <v>379</v>
      </c>
      <c r="F2950" s="45">
        <v>5.8</v>
      </c>
      <c r="G2950" s="45">
        <v>0</v>
      </c>
      <c r="H2950" s="45">
        <v>0</v>
      </c>
      <c r="I2950" s="45">
        <v>0</v>
      </c>
      <c r="J2950" s="45">
        <v>0</v>
      </c>
    </row>
    <row r="2951" spans="4:10">
      <c r="D2951" s="28">
        <v>41762</v>
      </c>
      <c r="E2951" s="35" t="s">
        <v>380</v>
      </c>
      <c r="F2951" s="45">
        <v>5.3</v>
      </c>
      <c r="G2951" s="45">
        <v>0</v>
      </c>
      <c r="H2951" s="45">
        <v>0</v>
      </c>
      <c r="I2951" s="45">
        <v>0</v>
      </c>
      <c r="J2951" s="45">
        <v>0</v>
      </c>
    </row>
    <row r="2952" spans="4:10">
      <c r="D2952" s="28">
        <v>41762</v>
      </c>
      <c r="E2952" s="35" t="s">
        <v>381</v>
      </c>
      <c r="F2952" s="45">
        <v>4.9000000000000004</v>
      </c>
      <c r="G2952" s="45">
        <v>0</v>
      </c>
      <c r="H2952" s="45">
        <v>0</v>
      </c>
      <c r="I2952" s="45">
        <v>0</v>
      </c>
      <c r="J2952" s="45">
        <v>0</v>
      </c>
    </row>
    <row r="2953" spans="4:10">
      <c r="D2953" s="28">
        <v>41762</v>
      </c>
      <c r="E2953" s="35" t="s">
        <v>382</v>
      </c>
      <c r="F2953" s="45">
        <v>4.5999999999999996</v>
      </c>
      <c r="G2953" s="45">
        <v>0</v>
      </c>
      <c r="H2953" s="45">
        <v>0</v>
      </c>
      <c r="I2953" s="45">
        <v>0</v>
      </c>
      <c r="J2953" s="45">
        <v>0</v>
      </c>
    </row>
    <row r="2954" spans="4:10">
      <c r="D2954" s="28">
        <v>41762</v>
      </c>
      <c r="E2954" s="35" t="s">
        <v>383</v>
      </c>
      <c r="F2954" s="45">
        <v>4.3</v>
      </c>
      <c r="G2954" s="45">
        <v>0</v>
      </c>
      <c r="H2954" s="45">
        <v>0</v>
      </c>
      <c r="I2954" s="45">
        <v>0</v>
      </c>
      <c r="J2954" s="45">
        <v>0</v>
      </c>
    </row>
    <row r="2955" spans="4:10">
      <c r="D2955" s="28">
        <v>41763</v>
      </c>
      <c r="E2955" s="35" t="s">
        <v>360</v>
      </c>
      <c r="F2955" s="45">
        <v>4.0999999999999996</v>
      </c>
      <c r="G2955" s="45">
        <v>0</v>
      </c>
      <c r="H2955" s="45">
        <v>0</v>
      </c>
      <c r="I2955" s="45">
        <v>0</v>
      </c>
      <c r="J2955" s="45">
        <v>0</v>
      </c>
    </row>
    <row r="2956" spans="4:10">
      <c r="D2956" s="28">
        <v>41763</v>
      </c>
      <c r="E2956" s="35" t="s">
        <v>361</v>
      </c>
      <c r="F2956" s="45">
        <v>3.8</v>
      </c>
      <c r="G2956" s="45">
        <v>0</v>
      </c>
      <c r="H2956" s="45">
        <v>0</v>
      </c>
      <c r="I2956" s="45">
        <v>0</v>
      </c>
      <c r="J2956" s="45">
        <v>0</v>
      </c>
    </row>
    <row r="2957" spans="4:10">
      <c r="D2957" s="28">
        <v>41763</v>
      </c>
      <c r="E2957" s="35" t="s">
        <v>362</v>
      </c>
      <c r="F2957" s="45">
        <v>3.7</v>
      </c>
      <c r="G2957" s="45">
        <v>0</v>
      </c>
      <c r="H2957" s="45">
        <v>0</v>
      </c>
      <c r="I2957" s="45">
        <v>0</v>
      </c>
      <c r="J2957" s="45">
        <v>0</v>
      </c>
    </row>
    <row r="2958" spans="4:10">
      <c r="D2958" s="28">
        <v>41763</v>
      </c>
      <c r="E2958" s="35" t="s">
        <v>363</v>
      </c>
      <c r="F2958" s="45">
        <v>3.5</v>
      </c>
      <c r="G2958" s="45">
        <v>0</v>
      </c>
      <c r="H2958" s="45">
        <v>0</v>
      </c>
      <c r="I2958" s="45">
        <v>0</v>
      </c>
      <c r="J2958" s="45">
        <v>0</v>
      </c>
    </row>
    <row r="2959" spans="4:10">
      <c r="D2959" s="28">
        <v>41763</v>
      </c>
      <c r="E2959" s="35" t="s">
        <v>364</v>
      </c>
      <c r="F2959" s="45">
        <v>3.6</v>
      </c>
      <c r="G2959" s="45">
        <v>0.13</v>
      </c>
      <c r="H2959" s="45">
        <v>0.05</v>
      </c>
      <c r="I2959" s="45">
        <v>4</v>
      </c>
      <c r="J2959" s="45">
        <v>-107.5</v>
      </c>
    </row>
    <row r="2960" spans="4:10">
      <c r="D2960" s="28">
        <v>41763</v>
      </c>
      <c r="E2960" s="35" t="s">
        <v>365</v>
      </c>
      <c r="F2960" s="45">
        <v>4</v>
      </c>
      <c r="G2960" s="45">
        <v>0.11</v>
      </c>
      <c r="H2960" s="45">
        <v>0.21</v>
      </c>
      <c r="I2960" s="45">
        <v>15.2</v>
      </c>
      <c r="J2960" s="45">
        <v>-98.2</v>
      </c>
    </row>
    <row r="2961" spans="4:10">
      <c r="D2961" s="28">
        <v>41763</v>
      </c>
      <c r="E2961" s="35" t="s">
        <v>366</v>
      </c>
      <c r="F2961" s="45">
        <v>5.4</v>
      </c>
      <c r="G2961" s="45">
        <v>0.24</v>
      </c>
      <c r="H2961" s="45">
        <v>0.5</v>
      </c>
      <c r="I2961" s="45">
        <v>26.6</v>
      </c>
      <c r="J2961" s="45">
        <v>-88.8</v>
      </c>
    </row>
    <row r="2962" spans="4:10">
      <c r="D2962" s="28">
        <v>41763</v>
      </c>
      <c r="E2962" s="35" t="s">
        <v>367</v>
      </c>
      <c r="F2962" s="45">
        <v>6.8</v>
      </c>
      <c r="G2962" s="45">
        <v>0.26</v>
      </c>
      <c r="H2962" s="45">
        <v>0.76</v>
      </c>
      <c r="I2962" s="45">
        <v>38</v>
      </c>
      <c r="J2962" s="45">
        <v>-78.3</v>
      </c>
    </row>
    <row r="2963" spans="4:10">
      <c r="D2963" s="28">
        <v>41763</v>
      </c>
      <c r="E2963" s="35" t="s">
        <v>368</v>
      </c>
      <c r="F2963" s="45">
        <v>8.9</v>
      </c>
      <c r="G2963" s="45">
        <v>2</v>
      </c>
      <c r="H2963" s="45">
        <v>0.82</v>
      </c>
      <c r="I2963" s="45">
        <v>48.9</v>
      </c>
      <c r="J2963" s="45">
        <v>-65.099999999999994</v>
      </c>
    </row>
    <row r="2964" spans="4:10">
      <c r="D2964" s="28">
        <v>41763</v>
      </c>
      <c r="E2964" s="35" t="s">
        <v>369</v>
      </c>
      <c r="F2964" s="45">
        <v>10.3</v>
      </c>
      <c r="G2964" s="45">
        <v>0.69</v>
      </c>
      <c r="H2964" s="45">
        <v>1.31</v>
      </c>
      <c r="I2964" s="45">
        <v>58.4</v>
      </c>
      <c r="J2964" s="45">
        <v>-46.7</v>
      </c>
    </row>
    <row r="2965" spans="4:10">
      <c r="D2965" s="28">
        <v>41763</v>
      </c>
      <c r="E2965" s="35" t="s">
        <v>370</v>
      </c>
      <c r="F2965" s="45">
        <v>10.1</v>
      </c>
      <c r="G2965" s="45">
        <v>0.09</v>
      </c>
      <c r="H2965" s="45">
        <v>0.98</v>
      </c>
      <c r="I2965" s="45">
        <v>64.7</v>
      </c>
      <c r="J2965" s="45">
        <v>-19.100000000000001</v>
      </c>
    </row>
    <row r="2966" spans="4:10">
      <c r="D2966" s="28">
        <v>41763</v>
      </c>
      <c r="E2966" s="35" t="s">
        <v>371</v>
      </c>
      <c r="F2966" s="45">
        <v>10.6</v>
      </c>
      <c r="G2966" s="45">
        <v>0.09</v>
      </c>
      <c r="H2966" s="45">
        <v>0.99</v>
      </c>
      <c r="I2966" s="45">
        <v>65.099999999999994</v>
      </c>
      <c r="J2966" s="45">
        <v>15.3</v>
      </c>
    </row>
    <row r="2967" spans="4:10">
      <c r="D2967" s="28">
        <v>41763</v>
      </c>
      <c r="E2967" s="35" t="s">
        <v>372</v>
      </c>
      <c r="F2967" s="45">
        <v>10.8</v>
      </c>
      <c r="G2967" s="45">
        <v>0.1</v>
      </c>
      <c r="H2967" s="45">
        <v>0.91</v>
      </c>
      <c r="I2967" s="45">
        <v>59.3</v>
      </c>
      <c r="J2967" s="45">
        <v>44.1</v>
      </c>
    </row>
    <row r="2968" spans="4:10">
      <c r="D2968" s="28">
        <v>41763</v>
      </c>
      <c r="E2968" s="35" t="s">
        <v>373</v>
      </c>
      <c r="F2968" s="45">
        <v>11.4</v>
      </c>
      <c r="G2968" s="45">
        <v>0.11</v>
      </c>
      <c r="H2968" s="45">
        <v>0.78</v>
      </c>
      <c r="I2968" s="45">
        <v>50.1</v>
      </c>
      <c r="J2968" s="45">
        <v>63.4</v>
      </c>
    </row>
    <row r="2969" spans="4:10">
      <c r="D2969" s="28">
        <v>41763</v>
      </c>
      <c r="E2969" s="35" t="s">
        <v>374</v>
      </c>
      <c r="F2969" s="45">
        <v>11.3</v>
      </c>
      <c r="G2969" s="45">
        <v>0.11</v>
      </c>
      <c r="H2969" s="45">
        <v>0.61</v>
      </c>
      <c r="I2969" s="45">
        <v>39.299999999999997</v>
      </c>
      <c r="J2969" s="45">
        <v>76.900000000000006</v>
      </c>
    </row>
    <row r="2970" spans="4:10">
      <c r="D2970" s="28">
        <v>41763</v>
      </c>
      <c r="E2970" s="35" t="s">
        <v>375</v>
      </c>
      <c r="F2970" s="45">
        <v>12</v>
      </c>
      <c r="G2970" s="45">
        <v>0.6</v>
      </c>
      <c r="H2970" s="45">
        <v>0.62</v>
      </c>
      <c r="I2970" s="45">
        <v>27.9</v>
      </c>
      <c r="J2970" s="45">
        <v>87.6</v>
      </c>
    </row>
    <row r="2971" spans="4:10">
      <c r="D2971" s="28">
        <v>41763</v>
      </c>
      <c r="E2971" s="35" t="s">
        <v>376</v>
      </c>
      <c r="F2971" s="45">
        <v>11.5</v>
      </c>
      <c r="G2971" s="45">
        <v>0.11</v>
      </c>
      <c r="H2971" s="45">
        <v>0.24</v>
      </c>
      <c r="I2971" s="45">
        <v>16.5</v>
      </c>
      <c r="J2971" s="45">
        <v>97.2</v>
      </c>
    </row>
    <row r="2972" spans="4:10">
      <c r="D2972" s="28">
        <v>41763</v>
      </c>
      <c r="E2972" s="35" t="s">
        <v>377</v>
      </c>
      <c r="F2972" s="45">
        <v>10.5</v>
      </c>
      <c r="G2972" s="45">
        <v>0.13</v>
      </c>
      <c r="H2972" s="45">
        <v>7.0000000000000007E-2</v>
      </c>
      <c r="I2972" s="45">
        <v>5.2</v>
      </c>
      <c r="J2972" s="45">
        <v>106.4</v>
      </c>
    </row>
    <row r="2973" spans="4:10">
      <c r="D2973" s="28">
        <v>41763</v>
      </c>
      <c r="E2973" s="35" t="s">
        <v>378</v>
      </c>
      <c r="F2973" s="45">
        <v>9.3000000000000007</v>
      </c>
      <c r="G2973" s="45">
        <v>0</v>
      </c>
      <c r="H2973" s="45">
        <v>0</v>
      </c>
      <c r="I2973" s="45">
        <v>0</v>
      </c>
      <c r="J2973" s="45">
        <v>0</v>
      </c>
    </row>
    <row r="2974" spans="4:10">
      <c r="D2974" s="28">
        <v>41763</v>
      </c>
      <c r="E2974" s="35" t="s">
        <v>379</v>
      </c>
      <c r="F2974" s="45">
        <v>8.4</v>
      </c>
      <c r="G2974" s="45">
        <v>0</v>
      </c>
      <c r="H2974" s="45">
        <v>0</v>
      </c>
      <c r="I2974" s="45">
        <v>0</v>
      </c>
      <c r="J2974" s="45">
        <v>0</v>
      </c>
    </row>
    <row r="2975" spans="4:10">
      <c r="D2975" s="28">
        <v>41763</v>
      </c>
      <c r="E2975" s="35" t="s">
        <v>380</v>
      </c>
      <c r="F2975" s="45">
        <v>8.3000000000000007</v>
      </c>
      <c r="G2975" s="45">
        <v>0</v>
      </c>
      <c r="H2975" s="45">
        <v>0</v>
      </c>
      <c r="I2975" s="45">
        <v>0</v>
      </c>
      <c r="J2975" s="45">
        <v>0</v>
      </c>
    </row>
    <row r="2976" spans="4:10">
      <c r="D2976" s="28">
        <v>41763</v>
      </c>
      <c r="E2976" s="35" t="s">
        <v>381</v>
      </c>
      <c r="F2976" s="45">
        <v>6.2</v>
      </c>
      <c r="G2976" s="45">
        <v>0</v>
      </c>
      <c r="H2976" s="45">
        <v>0</v>
      </c>
      <c r="I2976" s="45">
        <v>0</v>
      </c>
      <c r="J2976" s="45">
        <v>0</v>
      </c>
    </row>
    <row r="2977" spans="4:10">
      <c r="D2977" s="28">
        <v>41763</v>
      </c>
      <c r="E2977" s="35" t="s">
        <v>382</v>
      </c>
      <c r="F2977" s="45">
        <v>4.2</v>
      </c>
      <c r="G2977" s="45">
        <v>0</v>
      </c>
      <c r="H2977" s="45">
        <v>0</v>
      </c>
      <c r="I2977" s="45">
        <v>0</v>
      </c>
      <c r="J2977" s="45">
        <v>0</v>
      </c>
    </row>
    <row r="2978" spans="4:10">
      <c r="D2978" s="28">
        <v>41763</v>
      </c>
      <c r="E2978" s="35" t="s">
        <v>383</v>
      </c>
      <c r="F2978" s="45">
        <v>3</v>
      </c>
      <c r="G2978" s="45">
        <v>0</v>
      </c>
      <c r="H2978" s="45">
        <v>0</v>
      </c>
      <c r="I2978" s="45">
        <v>0</v>
      </c>
      <c r="J2978" s="45">
        <v>0</v>
      </c>
    </row>
    <row r="2979" spans="4:10">
      <c r="D2979" s="28">
        <v>41764</v>
      </c>
      <c r="E2979" s="35" t="s">
        <v>360</v>
      </c>
      <c r="F2979" s="45">
        <v>2.4</v>
      </c>
      <c r="G2979" s="45">
        <v>0</v>
      </c>
      <c r="H2979" s="45">
        <v>0</v>
      </c>
      <c r="I2979" s="45">
        <v>0</v>
      </c>
      <c r="J2979" s="45">
        <v>0</v>
      </c>
    </row>
    <row r="2980" spans="4:10">
      <c r="D2980" s="28">
        <v>41764</v>
      </c>
      <c r="E2980" s="35" t="s">
        <v>361</v>
      </c>
      <c r="F2980" s="45">
        <v>2.2000000000000002</v>
      </c>
      <c r="G2980" s="45">
        <v>0</v>
      </c>
      <c r="H2980" s="45">
        <v>0</v>
      </c>
      <c r="I2980" s="45">
        <v>0</v>
      </c>
      <c r="J2980" s="45">
        <v>0</v>
      </c>
    </row>
    <row r="2981" spans="4:10">
      <c r="D2981" s="28">
        <v>41764</v>
      </c>
      <c r="E2981" s="35" t="s">
        <v>362</v>
      </c>
      <c r="F2981" s="45">
        <v>2.8</v>
      </c>
      <c r="G2981" s="45">
        <v>0</v>
      </c>
      <c r="H2981" s="45">
        <v>0</v>
      </c>
      <c r="I2981" s="45">
        <v>0</v>
      </c>
      <c r="J2981" s="45">
        <v>0</v>
      </c>
    </row>
    <row r="2982" spans="4:10">
      <c r="D2982" s="28">
        <v>41764</v>
      </c>
      <c r="E2982" s="35" t="s">
        <v>363</v>
      </c>
      <c r="F2982" s="45">
        <v>3.1</v>
      </c>
      <c r="G2982" s="45">
        <v>0</v>
      </c>
      <c r="H2982" s="45">
        <v>0</v>
      </c>
      <c r="I2982" s="45">
        <v>0</v>
      </c>
      <c r="J2982" s="45">
        <v>0</v>
      </c>
    </row>
    <row r="2983" spans="4:10">
      <c r="D2983" s="28">
        <v>41764</v>
      </c>
      <c r="E2983" s="35" t="s">
        <v>364</v>
      </c>
      <c r="F2983" s="45">
        <v>3.6</v>
      </c>
      <c r="G2983" s="45">
        <v>0.46</v>
      </c>
      <c r="H2983" s="45">
        <v>0.08</v>
      </c>
      <c r="I2983" s="45">
        <v>4.2</v>
      </c>
      <c r="J2983" s="45">
        <v>-107.7</v>
      </c>
    </row>
    <row r="2984" spans="4:10">
      <c r="D2984" s="28">
        <v>41764</v>
      </c>
      <c r="E2984" s="35" t="s">
        <v>365</v>
      </c>
      <c r="F2984" s="45">
        <v>4.5</v>
      </c>
      <c r="G2984" s="45">
        <v>0.38</v>
      </c>
      <c r="H2984" s="45">
        <v>0.3</v>
      </c>
      <c r="I2984" s="45">
        <v>15.4</v>
      </c>
      <c r="J2984" s="45">
        <v>-98.4</v>
      </c>
    </row>
    <row r="2985" spans="4:10">
      <c r="D2985" s="28">
        <v>41764</v>
      </c>
      <c r="E2985" s="35" t="s">
        <v>366</v>
      </c>
      <c r="F2985" s="45">
        <v>6.9</v>
      </c>
      <c r="G2985" s="45">
        <v>1.76</v>
      </c>
      <c r="H2985" s="45">
        <v>0.48</v>
      </c>
      <c r="I2985" s="45">
        <v>26.8</v>
      </c>
      <c r="J2985" s="45">
        <v>-89</v>
      </c>
    </row>
    <row r="2986" spans="4:10">
      <c r="D2986" s="28">
        <v>41764</v>
      </c>
      <c r="E2986" s="35" t="s">
        <v>367</v>
      </c>
      <c r="F2986" s="45">
        <v>9.1999999999999993</v>
      </c>
      <c r="G2986" s="45">
        <v>2.85</v>
      </c>
      <c r="H2986" s="45">
        <v>0.37</v>
      </c>
      <c r="I2986" s="45">
        <v>38.200000000000003</v>
      </c>
      <c r="J2986" s="45">
        <v>-78.5</v>
      </c>
    </row>
    <row r="2987" spans="4:10">
      <c r="D2987" s="28">
        <v>41764</v>
      </c>
      <c r="E2987" s="35" t="s">
        <v>368</v>
      </c>
      <c r="F2987" s="45">
        <v>11.9</v>
      </c>
      <c r="G2987" s="45">
        <v>2.93</v>
      </c>
      <c r="H2987" s="45">
        <v>0.45</v>
      </c>
      <c r="I2987" s="45">
        <v>49.1</v>
      </c>
      <c r="J2987" s="45">
        <v>-65.400000000000006</v>
      </c>
    </row>
    <row r="2988" spans="4:10">
      <c r="D2988" s="28">
        <v>41764</v>
      </c>
      <c r="E2988" s="35" t="s">
        <v>369</v>
      </c>
      <c r="F2988" s="45">
        <v>14.5</v>
      </c>
      <c r="G2988" s="45">
        <v>2.98</v>
      </c>
      <c r="H2988" s="45">
        <v>0.51</v>
      </c>
      <c r="I2988" s="45">
        <v>58.6</v>
      </c>
      <c r="J2988" s="45">
        <v>-47</v>
      </c>
    </row>
    <row r="2989" spans="4:10">
      <c r="D2989" s="28">
        <v>41764</v>
      </c>
      <c r="E2989" s="35" t="s">
        <v>370</v>
      </c>
      <c r="F2989" s="45">
        <v>16.100000000000001</v>
      </c>
      <c r="G2989" s="45">
        <v>2.98</v>
      </c>
      <c r="H2989" s="45">
        <v>0.55000000000000004</v>
      </c>
      <c r="I2989" s="45">
        <v>65</v>
      </c>
      <c r="J2989" s="45">
        <v>-19.2</v>
      </c>
    </row>
    <row r="2990" spans="4:10">
      <c r="D2990" s="28">
        <v>41764</v>
      </c>
      <c r="E2990" s="35" t="s">
        <v>371</v>
      </c>
      <c r="F2990" s="45">
        <v>16.600000000000001</v>
      </c>
      <c r="G2990" s="45">
        <v>2.99</v>
      </c>
      <c r="H2990" s="45">
        <v>0.55000000000000004</v>
      </c>
      <c r="I2990" s="45">
        <v>65.400000000000006</v>
      </c>
      <c r="J2990" s="45">
        <v>15.5</v>
      </c>
    </row>
    <row r="2991" spans="4:10">
      <c r="D2991" s="28">
        <v>41764</v>
      </c>
      <c r="E2991" s="35" t="s">
        <v>372</v>
      </c>
      <c r="F2991" s="45">
        <v>18</v>
      </c>
      <c r="G2991" s="45">
        <v>2.98</v>
      </c>
      <c r="H2991" s="45">
        <v>0.51</v>
      </c>
      <c r="I2991" s="45">
        <v>59.6</v>
      </c>
      <c r="J2991" s="45">
        <v>44.4</v>
      </c>
    </row>
    <row r="2992" spans="4:10">
      <c r="D2992" s="28">
        <v>41764</v>
      </c>
      <c r="E2992" s="35" t="s">
        <v>373</v>
      </c>
      <c r="F2992" s="45">
        <v>19.899999999999999</v>
      </c>
      <c r="G2992" s="45">
        <v>2.96</v>
      </c>
      <c r="H2992" s="45">
        <v>0.45</v>
      </c>
      <c r="I2992" s="45">
        <v>50.2</v>
      </c>
      <c r="J2992" s="45">
        <v>63.7</v>
      </c>
    </row>
    <row r="2993" spans="4:10">
      <c r="D2993" s="28">
        <v>41764</v>
      </c>
      <c r="E2993" s="35" t="s">
        <v>374</v>
      </c>
      <c r="F2993" s="45">
        <v>18.600000000000001</v>
      </c>
      <c r="G2993" s="45">
        <v>2.85</v>
      </c>
      <c r="H2993" s="45">
        <v>0.38</v>
      </c>
      <c r="I2993" s="45">
        <v>39.4</v>
      </c>
      <c r="J2993" s="45">
        <v>77.2</v>
      </c>
    </row>
    <row r="2994" spans="4:10">
      <c r="D2994" s="28">
        <v>41764</v>
      </c>
      <c r="E2994" s="35" t="s">
        <v>375</v>
      </c>
      <c r="F2994" s="45">
        <v>18.5</v>
      </c>
      <c r="G2994" s="45">
        <v>2.06</v>
      </c>
      <c r="H2994" s="45">
        <v>0.44</v>
      </c>
      <c r="I2994" s="45">
        <v>28.1</v>
      </c>
      <c r="J2994" s="45">
        <v>87.9</v>
      </c>
    </row>
    <row r="2995" spans="4:10">
      <c r="D2995" s="28">
        <v>41764</v>
      </c>
      <c r="E2995" s="35" t="s">
        <v>376</v>
      </c>
      <c r="F2995" s="45">
        <v>15.3</v>
      </c>
      <c r="G2995" s="45">
        <v>1.05</v>
      </c>
      <c r="H2995" s="45">
        <v>0.34</v>
      </c>
      <c r="I2995" s="45">
        <v>16.600000000000001</v>
      </c>
      <c r="J2995" s="45">
        <v>97.4</v>
      </c>
    </row>
    <row r="2996" spans="4:10">
      <c r="D2996" s="28">
        <v>41764</v>
      </c>
      <c r="E2996" s="35" t="s">
        <v>377</v>
      </c>
      <c r="F2996" s="45">
        <v>12</v>
      </c>
      <c r="G2996" s="45">
        <v>0.45</v>
      </c>
      <c r="H2996" s="45">
        <v>0.1</v>
      </c>
      <c r="I2996" s="45">
        <v>5.4</v>
      </c>
      <c r="J2996" s="45">
        <v>106.6</v>
      </c>
    </row>
    <row r="2997" spans="4:10">
      <c r="D2997" s="28">
        <v>41764</v>
      </c>
      <c r="E2997" s="35" t="s">
        <v>378</v>
      </c>
      <c r="F2997" s="45">
        <v>9.6999999999999993</v>
      </c>
      <c r="G2997" s="45">
        <v>0</v>
      </c>
      <c r="H2997" s="45">
        <v>0</v>
      </c>
      <c r="I2997" s="45">
        <v>0</v>
      </c>
      <c r="J2997" s="45">
        <v>0</v>
      </c>
    </row>
    <row r="2998" spans="4:10">
      <c r="D2998" s="28">
        <v>41764</v>
      </c>
      <c r="E2998" s="35" t="s">
        <v>379</v>
      </c>
      <c r="F2998" s="45">
        <v>7.8</v>
      </c>
      <c r="G2998" s="45">
        <v>0</v>
      </c>
      <c r="H2998" s="45">
        <v>0</v>
      </c>
      <c r="I2998" s="45">
        <v>0</v>
      </c>
      <c r="J2998" s="45">
        <v>0</v>
      </c>
    </row>
    <row r="2999" spans="4:10">
      <c r="D2999" s="28">
        <v>41764</v>
      </c>
      <c r="E2999" s="35" t="s">
        <v>380</v>
      </c>
      <c r="F2999" s="45">
        <v>8.1</v>
      </c>
      <c r="G2999" s="45">
        <v>0</v>
      </c>
      <c r="H2999" s="45">
        <v>0</v>
      </c>
      <c r="I2999" s="45">
        <v>0</v>
      </c>
      <c r="J2999" s="45">
        <v>0</v>
      </c>
    </row>
    <row r="3000" spans="4:10">
      <c r="D3000" s="28">
        <v>41764</v>
      </c>
      <c r="E3000" s="35" t="s">
        <v>381</v>
      </c>
      <c r="F3000" s="45">
        <v>7.1</v>
      </c>
      <c r="G3000" s="45">
        <v>0</v>
      </c>
      <c r="H3000" s="45">
        <v>0</v>
      </c>
      <c r="I3000" s="45">
        <v>0</v>
      </c>
      <c r="J3000" s="45">
        <v>0</v>
      </c>
    </row>
    <row r="3001" spans="4:10">
      <c r="D3001" s="28">
        <v>41764</v>
      </c>
      <c r="E3001" s="35" t="s">
        <v>382</v>
      </c>
      <c r="F3001" s="45">
        <v>6.8</v>
      </c>
      <c r="G3001" s="45">
        <v>0</v>
      </c>
      <c r="H3001" s="45">
        <v>0</v>
      </c>
      <c r="I3001" s="45">
        <v>0</v>
      </c>
      <c r="J3001" s="45">
        <v>0</v>
      </c>
    </row>
    <row r="3002" spans="4:10">
      <c r="D3002" s="28">
        <v>41764</v>
      </c>
      <c r="E3002" s="35" t="s">
        <v>383</v>
      </c>
      <c r="F3002" s="45">
        <v>6.5</v>
      </c>
      <c r="G3002" s="45">
        <v>0</v>
      </c>
      <c r="H3002" s="45">
        <v>0</v>
      </c>
      <c r="I3002" s="45">
        <v>0</v>
      </c>
      <c r="J3002" s="45">
        <v>0</v>
      </c>
    </row>
    <row r="3003" spans="4:10">
      <c r="D3003" s="28">
        <v>41765</v>
      </c>
      <c r="E3003" s="35" t="s">
        <v>360</v>
      </c>
      <c r="F3003" s="45">
        <v>5.8</v>
      </c>
      <c r="G3003" s="45">
        <v>0</v>
      </c>
      <c r="H3003" s="45">
        <v>0</v>
      </c>
      <c r="I3003" s="45">
        <v>0</v>
      </c>
      <c r="J3003" s="45">
        <v>0</v>
      </c>
    </row>
    <row r="3004" spans="4:10">
      <c r="D3004" s="28">
        <v>41765</v>
      </c>
      <c r="E3004" s="35" t="s">
        <v>361</v>
      </c>
      <c r="F3004" s="45">
        <v>5.6</v>
      </c>
      <c r="G3004" s="45">
        <v>0</v>
      </c>
      <c r="H3004" s="45">
        <v>0</v>
      </c>
      <c r="I3004" s="45">
        <v>0</v>
      </c>
      <c r="J3004" s="45">
        <v>0</v>
      </c>
    </row>
    <row r="3005" spans="4:10">
      <c r="D3005" s="28">
        <v>41765</v>
      </c>
      <c r="E3005" s="35" t="s">
        <v>362</v>
      </c>
      <c r="F3005" s="45">
        <v>5.6</v>
      </c>
      <c r="G3005" s="45">
        <v>0</v>
      </c>
      <c r="H3005" s="45">
        <v>0</v>
      </c>
      <c r="I3005" s="45">
        <v>0</v>
      </c>
      <c r="J3005" s="45">
        <v>0</v>
      </c>
    </row>
    <row r="3006" spans="4:10">
      <c r="D3006" s="28">
        <v>41765</v>
      </c>
      <c r="E3006" s="35" t="s">
        <v>363</v>
      </c>
      <c r="F3006" s="45">
        <v>5.3</v>
      </c>
      <c r="G3006" s="45">
        <v>0</v>
      </c>
      <c r="H3006" s="45">
        <v>0</v>
      </c>
      <c r="I3006" s="45">
        <v>0</v>
      </c>
      <c r="J3006" s="45">
        <v>0</v>
      </c>
    </row>
    <row r="3007" spans="4:10">
      <c r="D3007" s="28">
        <v>41765</v>
      </c>
      <c r="E3007" s="35" t="s">
        <v>364</v>
      </c>
      <c r="F3007" s="45">
        <v>5.5</v>
      </c>
      <c r="G3007" s="45">
        <v>0.13</v>
      </c>
      <c r="H3007" s="45">
        <v>0.06</v>
      </c>
      <c r="I3007" s="45">
        <v>4.4000000000000004</v>
      </c>
      <c r="J3007" s="45">
        <v>-107.9</v>
      </c>
    </row>
    <row r="3008" spans="4:10">
      <c r="D3008" s="28">
        <v>41765</v>
      </c>
      <c r="E3008" s="35" t="s">
        <v>365</v>
      </c>
      <c r="F3008" s="45">
        <v>6.4</v>
      </c>
      <c r="G3008" s="45">
        <v>0.15</v>
      </c>
      <c r="H3008" s="45">
        <v>0.24</v>
      </c>
      <c r="I3008" s="45">
        <v>15.5</v>
      </c>
      <c r="J3008" s="45">
        <v>-98.6</v>
      </c>
    </row>
    <row r="3009" spans="4:10">
      <c r="D3009" s="28">
        <v>41765</v>
      </c>
      <c r="E3009" s="35" t="s">
        <v>366</v>
      </c>
      <c r="F3009" s="45">
        <v>8.9</v>
      </c>
      <c r="G3009" s="45">
        <v>0.77</v>
      </c>
      <c r="H3009" s="45">
        <v>0.6</v>
      </c>
      <c r="I3009" s="45">
        <v>27</v>
      </c>
      <c r="J3009" s="45">
        <v>-89.3</v>
      </c>
    </row>
    <row r="3010" spans="4:10">
      <c r="D3010" s="28">
        <v>41765</v>
      </c>
      <c r="E3010" s="35" t="s">
        <v>367</v>
      </c>
      <c r="F3010" s="45">
        <v>12.7</v>
      </c>
      <c r="G3010" s="45">
        <v>1.93</v>
      </c>
      <c r="H3010" s="45">
        <v>0.66</v>
      </c>
      <c r="I3010" s="45">
        <v>38.4</v>
      </c>
      <c r="J3010" s="45">
        <v>-78.8</v>
      </c>
    </row>
    <row r="3011" spans="4:10">
      <c r="D3011" s="28">
        <v>41765</v>
      </c>
      <c r="E3011" s="35" t="s">
        <v>368</v>
      </c>
      <c r="F3011" s="45">
        <v>15.3</v>
      </c>
      <c r="G3011" s="45">
        <v>1.26</v>
      </c>
      <c r="H3011" s="45">
        <v>1.07</v>
      </c>
      <c r="I3011" s="45">
        <v>49.3</v>
      </c>
      <c r="J3011" s="45">
        <v>-65.7</v>
      </c>
    </row>
    <row r="3012" spans="4:10">
      <c r="D3012" s="28">
        <v>41765</v>
      </c>
      <c r="E3012" s="35" t="s">
        <v>369</v>
      </c>
      <c r="F3012" s="45">
        <v>18.399999999999999</v>
      </c>
      <c r="G3012" s="45">
        <v>0.73</v>
      </c>
      <c r="H3012" s="45">
        <v>1.32</v>
      </c>
      <c r="I3012" s="45">
        <v>58.9</v>
      </c>
      <c r="J3012" s="45">
        <v>-47.3</v>
      </c>
    </row>
    <row r="3013" spans="4:10">
      <c r="D3013" s="28">
        <v>41765</v>
      </c>
      <c r="E3013" s="35" t="s">
        <v>370</v>
      </c>
      <c r="F3013" s="45">
        <v>17.8</v>
      </c>
      <c r="G3013" s="45">
        <v>0.97</v>
      </c>
      <c r="H3013" s="45">
        <v>1.41</v>
      </c>
      <c r="I3013" s="45">
        <v>65.3</v>
      </c>
      <c r="J3013" s="45">
        <v>-19.399999999999999</v>
      </c>
    </row>
    <row r="3014" spans="4:10">
      <c r="D3014" s="28">
        <v>41765</v>
      </c>
      <c r="E3014" s="35" t="s">
        <v>371</v>
      </c>
      <c r="F3014" s="45">
        <v>19.399999999999999</v>
      </c>
      <c r="G3014" s="45">
        <v>0.4</v>
      </c>
      <c r="H3014" s="45">
        <v>1.36</v>
      </c>
      <c r="I3014" s="45">
        <v>65.599999999999994</v>
      </c>
      <c r="J3014" s="45">
        <v>15.7</v>
      </c>
    </row>
    <row r="3015" spans="4:10">
      <c r="D3015" s="28">
        <v>41765</v>
      </c>
      <c r="E3015" s="35" t="s">
        <v>372</v>
      </c>
      <c r="F3015" s="45">
        <v>18.7</v>
      </c>
      <c r="G3015" s="45">
        <v>0.14000000000000001</v>
      </c>
      <c r="H3015" s="45">
        <v>0.96</v>
      </c>
      <c r="I3015" s="45">
        <v>59.8</v>
      </c>
      <c r="J3015" s="45">
        <v>44.8</v>
      </c>
    </row>
    <row r="3016" spans="4:10">
      <c r="D3016" s="28">
        <v>41765</v>
      </c>
      <c r="E3016" s="35" t="s">
        <v>373</v>
      </c>
      <c r="F3016" s="45">
        <v>19</v>
      </c>
      <c r="G3016" s="45">
        <v>0.12</v>
      </c>
      <c r="H3016" s="45">
        <v>0.84</v>
      </c>
      <c r="I3016" s="45">
        <v>50.4</v>
      </c>
      <c r="J3016" s="45">
        <v>64.099999999999994</v>
      </c>
    </row>
    <row r="3017" spans="4:10">
      <c r="D3017" s="28">
        <v>41765</v>
      </c>
      <c r="E3017" s="35" t="s">
        <v>374</v>
      </c>
      <c r="F3017" s="45">
        <v>18.5</v>
      </c>
      <c r="G3017" s="45">
        <v>0.11</v>
      </c>
      <c r="H3017" s="45">
        <v>0.67</v>
      </c>
      <c r="I3017" s="45">
        <v>39.6</v>
      </c>
      <c r="J3017" s="45">
        <v>77.5</v>
      </c>
    </row>
    <row r="3018" spans="4:10">
      <c r="D3018" s="28">
        <v>41765</v>
      </c>
      <c r="E3018" s="35" t="s">
        <v>375</v>
      </c>
      <c r="F3018" s="45">
        <v>18</v>
      </c>
      <c r="G3018" s="45">
        <v>0.13</v>
      </c>
      <c r="H3018" s="45">
        <v>0.46</v>
      </c>
      <c r="I3018" s="45">
        <v>28.2</v>
      </c>
      <c r="J3018" s="45">
        <v>88.2</v>
      </c>
    </row>
    <row r="3019" spans="4:10">
      <c r="D3019" s="28">
        <v>41765</v>
      </c>
      <c r="E3019" s="35" t="s">
        <v>376</v>
      </c>
      <c r="F3019" s="45">
        <v>16.899999999999999</v>
      </c>
      <c r="G3019" s="45">
        <v>0.14000000000000001</v>
      </c>
      <c r="H3019" s="45">
        <v>0.26</v>
      </c>
      <c r="I3019" s="45">
        <v>16.8</v>
      </c>
      <c r="J3019" s="45">
        <v>97.6</v>
      </c>
    </row>
    <row r="3020" spans="4:10">
      <c r="D3020" s="28">
        <v>41765</v>
      </c>
      <c r="E3020" s="35" t="s">
        <v>377</v>
      </c>
      <c r="F3020" s="45">
        <v>15.3</v>
      </c>
      <c r="G3020" s="45">
        <v>0.14000000000000001</v>
      </c>
      <c r="H3020" s="45">
        <v>0.08</v>
      </c>
      <c r="I3020" s="45">
        <v>5.6</v>
      </c>
      <c r="J3020" s="45">
        <v>106.9</v>
      </c>
    </row>
    <row r="3021" spans="4:10">
      <c r="D3021" s="28">
        <v>41765</v>
      </c>
      <c r="E3021" s="35" t="s">
        <v>378</v>
      </c>
      <c r="F3021" s="45">
        <v>13.5</v>
      </c>
      <c r="G3021" s="45">
        <v>0</v>
      </c>
      <c r="H3021" s="45">
        <v>0</v>
      </c>
      <c r="I3021" s="45">
        <v>0</v>
      </c>
      <c r="J3021" s="45">
        <v>0</v>
      </c>
    </row>
    <row r="3022" spans="4:10">
      <c r="D3022" s="28">
        <v>41765</v>
      </c>
      <c r="E3022" s="35" t="s">
        <v>379</v>
      </c>
      <c r="F3022" s="45">
        <v>12.2</v>
      </c>
      <c r="G3022" s="45">
        <v>0</v>
      </c>
      <c r="H3022" s="45">
        <v>0</v>
      </c>
      <c r="I3022" s="45">
        <v>0</v>
      </c>
      <c r="J3022" s="45">
        <v>0</v>
      </c>
    </row>
    <row r="3023" spans="4:10">
      <c r="D3023" s="28">
        <v>41765</v>
      </c>
      <c r="E3023" s="35" t="s">
        <v>380</v>
      </c>
      <c r="F3023" s="45">
        <v>11.7</v>
      </c>
      <c r="G3023" s="45">
        <v>0</v>
      </c>
      <c r="H3023" s="45">
        <v>0</v>
      </c>
      <c r="I3023" s="45">
        <v>0</v>
      </c>
      <c r="J3023" s="45">
        <v>0</v>
      </c>
    </row>
    <row r="3024" spans="4:10">
      <c r="D3024" s="28">
        <v>41765</v>
      </c>
      <c r="E3024" s="35" t="s">
        <v>381</v>
      </c>
      <c r="F3024" s="45">
        <v>11.3</v>
      </c>
      <c r="G3024" s="45">
        <v>0</v>
      </c>
      <c r="H3024" s="45">
        <v>0</v>
      </c>
      <c r="I3024" s="45">
        <v>0</v>
      </c>
      <c r="J3024" s="45">
        <v>0</v>
      </c>
    </row>
    <row r="3025" spans="4:10">
      <c r="D3025" s="28">
        <v>41765</v>
      </c>
      <c r="E3025" s="35" t="s">
        <v>382</v>
      </c>
      <c r="F3025" s="45">
        <v>11</v>
      </c>
      <c r="G3025" s="45">
        <v>0</v>
      </c>
      <c r="H3025" s="45">
        <v>0</v>
      </c>
      <c r="I3025" s="45">
        <v>0</v>
      </c>
      <c r="J3025" s="45">
        <v>0</v>
      </c>
    </row>
    <row r="3026" spans="4:10">
      <c r="D3026" s="28">
        <v>41765</v>
      </c>
      <c r="E3026" s="35" t="s">
        <v>383</v>
      </c>
      <c r="F3026" s="45">
        <v>10.5</v>
      </c>
      <c r="G3026" s="45">
        <v>0</v>
      </c>
      <c r="H3026" s="45">
        <v>0</v>
      </c>
      <c r="I3026" s="45">
        <v>0</v>
      </c>
      <c r="J3026" s="45">
        <v>0</v>
      </c>
    </row>
    <row r="3027" spans="4:10">
      <c r="D3027" s="28">
        <v>41766</v>
      </c>
      <c r="E3027" s="35" t="s">
        <v>360</v>
      </c>
      <c r="F3027" s="45">
        <v>10.1</v>
      </c>
      <c r="G3027" s="45">
        <v>0</v>
      </c>
      <c r="H3027" s="45">
        <v>0</v>
      </c>
      <c r="I3027" s="45">
        <v>0</v>
      </c>
      <c r="J3027" s="45">
        <v>0</v>
      </c>
    </row>
    <row r="3028" spans="4:10">
      <c r="D3028" s="28">
        <v>41766</v>
      </c>
      <c r="E3028" s="35" t="s">
        <v>361</v>
      </c>
      <c r="F3028" s="45">
        <v>9.6999999999999993</v>
      </c>
      <c r="G3028" s="45">
        <v>0</v>
      </c>
      <c r="H3028" s="45">
        <v>0</v>
      </c>
      <c r="I3028" s="45">
        <v>0</v>
      </c>
      <c r="J3028" s="45">
        <v>0</v>
      </c>
    </row>
    <row r="3029" spans="4:10">
      <c r="D3029" s="28">
        <v>41766</v>
      </c>
      <c r="E3029" s="35" t="s">
        <v>362</v>
      </c>
      <c r="F3029" s="45">
        <v>9.1999999999999993</v>
      </c>
      <c r="G3029" s="45">
        <v>0</v>
      </c>
      <c r="H3029" s="45">
        <v>0</v>
      </c>
      <c r="I3029" s="45">
        <v>0</v>
      </c>
      <c r="J3029" s="45">
        <v>0</v>
      </c>
    </row>
    <row r="3030" spans="4:10">
      <c r="D3030" s="28">
        <v>41766</v>
      </c>
      <c r="E3030" s="35" t="s">
        <v>363</v>
      </c>
      <c r="F3030" s="45">
        <v>8.6999999999999993</v>
      </c>
      <c r="G3030" s="45">
        <v>0</v>
      </c>
      <c r="H3030" s="45">
        <v>0</v>
      </c>
      <c r="I3030" s="45">
        <v>0</v>
      </c>
      <c r="J3030" s="45">
        <v>0</v>
      </c>
    </row>
    <row r="3031" spans="4:10">
      <c r="D3031" s="28">
        <v>41766</v>
      </c>
      <c r="E3031" s="35" t="s">
        <v>364</v>
      </c>
      <c r="F3031" s="45">
        <v>8.6999999999999993</v>
      </c>
      <c r="G3031" s="45">
        <v>0.12</v>
      </c>
      <c r="H3031" s="45">
        <v>0.06</v>
      </c>
      <c r="I3031" s="45">
        <v>4.5999999999999996</v>
      </c>
      <c r="J3031" s="45">
        <v>-108.1</v>
      </c>
    </row>
    <row r="3032" spans="4:10">
      <c r="D3032" s="28">
        <v>41766</v>
      </c>
      <c r="E3032" s="35" t="s">
        <v>365</v>
      </c>
      <c r="F3032" s="45">
        <v>8.9</v>
      </c>
      <c r="G3032" s="45">
        <v>0.11</v>
      </c>
      <c r="H3032" s="45">
        <v>0.23</v>
      </c>
      <c r="I3032" s="45">
        <v>15.7</v>
      </c>
      <c r="J3032" s="45">
        <v>-98.9</v>
      </c>
    </row>
    <row r="3033" spans="4:10">
      <c r="D3033" s="28">
        <v>41766</v>
      </c>
      <c r="E3033" s="35" t="s">
        <v>366</v>
      </c>
      <c r="F3033" s="45">
        <v>9.1999999999999993</v>
      </c>
      <c r="G3033" s="45">
        <v>0.1</v>
      </c>
      <c r="H3033" s="45">
        <v>0.41</v>
      </c>
      <c r="I3033" s="45">
        <v>27.2</v>
      </c>
      <c r="J3033" s="45">
        <v>-89.5</v>
      </c>
    </row>
    <row r="3034" spans="4:10">
      <c r="D3034" s="28">
        <v>41766</v>
      </c>
      <c r="E3034" s="35" t="s">
        <v>367</v>
      </c>
      <c r="F3034" s="45">
        <v>10.9</v>
      </c>
      <c r="G3034" s="45">
        <v>0.16</v>
      </c>
      <c r="H3034" s="45">
        <v>0.7</v>
      </c>
      <c r="I3034" s="45">
        <v>38.6</v>
      </c>
      <c r="J3034" s="45">
        <v>-79.099999999999994</v>
      </c>
    </row>
    <row r="3035" spans="4:10">
      <c r="D3035" s="28">
        <v>41766</v>
      </c>
      <c r="E3035" s="35" t="s">
        <v>368</v>
      </c>
      <c r="F3035" s="45">
        <v>11.3</v>
      </c>
      <c r="G3035" s="45">
        <v>0.25</v>
      </c>
      <c r="H3035" s="45">
        <v>1</v>
      </c>
      <c r="I3035" s="45">
        <v>49.5</v>
      </c>
      <c r="J3035" s="45">
        <v>-66</v>
      </c>
    </row>
    <row r="3036" spans="4:10">
      <c r="D3036" s="28">
        <v>41766</v>
      </c>
      <c r="E3036" s="35" t="s">
        <v>369</v>
      </c>
      <c r="F3036" s="45">
        <v>11.7</v>
      </c>
      <c r="G3036" s="45">
        <v>0.12</v>
      </c>
      <c r="H3036" s="45">
        <v>0.9</v>
      </c>
      <c r="I3036" s="45">
        <v>59.1</v>
      </c>
      <c r="J3036" s="45">
        <v>-47.6</v>
      </c>
    </row>
    <row r="3037" spans="4:10">
      <c r="D3037" s="28">
        <v>41766</v>
      </c>
      <c r="E3037" s="35" t="s">
        <v>370</v>
      </c>
      <c r="F3037" s="45">
        <v>12.5</v>
      </c>
      <c r="G3037" s="45">
        <v>0.25</v>
      </c>
      <c r="H3037" s="45">
        <v>1.26</v>
      </c>
      <c r="I3037" s="45">
        <v>65.5</v>
      </c>
      <c r="J3037" s="45">
        <v>-19.5</v>
      </c>
    </row>
    <row r="3038" spans="4:10">
      <c r="D3038" s="28">
        <v>41766</v>
      </c>
      <c r="E3038" s="35" t="s">
        <v>371</v>
      </c>
      <c r="F3038" s="45">
        <v>15.1</v>
      </c>
      <c r="G3038" s="45">
        <v>0.93</v>
      </c>
      <c r="H3038" s="45">
        <v>1.43</v>
      </c>
      <c r="I3038" s="45">
        <v>65.900000000000006</v>
      </c>
      <c r="J3038" s="45">
        <v>15.9</v>
      </c>
    </row>
    <row r="3039" spans="4:10">
      <c r="D3039" s="28">
        <v>41766</v>
      </c>
      <c r="E3039" s="35" t="s">
        <v>372</v>
      </c>
      <c r="F3039" s="45">
        <v>16.100000000000001</v>
      </c>
      <c r="G3039" s="45">
        <v>1.22</v>
      </c>
      <c r="H3039" s="45">
        <v>1.27</v>
      </c>
      <c r="I3039" s="45">
        <v>60</v>
      </c>
      <c r="J3039" s="45">
        <v>45.1</v>
      </c>
    </row>
    <row r="3040" spans="4:10">
      <c r="D3040" s="28">
        <v>41766</v>
      </c>
      <c r="E3040" s="35" t="s">
        <v>373</v>
      </c>
      <c r="F3040" s="45">
        <v>16.3</v>
      </c>
      <c r="G3040" s="45">
        <v>0.54</v>
      </c>
      <c r="H3040" s="45">
        <v>1.1399999999999999</v>
      </c>
      <c r="I3040" s="45">
        <v>50.6</v>
      </c>
      <c r="J3040" s="45">
        <v>64.400000000000006</v>
      </c>
    </row>
    <row r="3041" spans="4:10">
      <c r="D3041" s="28">
        <v>41766</v>
      </c>
      <c r="E3041" s="35" t="s">
        <v>374</v>
      </c>
      <c r="F3041" s="45">
        <v>15.9</v>
      </c>
      <c r="G3041" s="45">
        <v>0.18</v>
      </c>
      <c r="H3041" s="45">
        <v>0.73</v>
      </c>
      <c r="I3041" s="45">
        <v>39.799999999999997</v>
      </c>
      <c r="J3041" s="45">
        <v>77.8</v>
      </c>
    </row>
    <row r="3042" spans="4:10">
      <c r="D3042" s="28">
        <v>41766</v>
      </c>
      <c r="E3042" s="35" t="s">
        <v>375</v>
      </c>
      <c r="F3042" s="45">
        <v>15.9</v>
      </c>
      <c r="G3042" s="45">
        <v>0.28999999999999998</v>
      </c>
      <c r="H3042" s="45">
        <v>0.56000000000000005</v>
      </c>
      <c r="I3042" s="45">
        <v>28.4</v>
      </c>
      <c r="J3042" s="45">
        <v>88.5</v>
      </c>
    </row>
    <row r="3043" spans="4:10">
      <c r="D3043" s="28">
        <v>41766</v>
      </c>
      <c r="E3043" s="35" t="s">
        <v>376</v>
      </c>
      <c r="F3043" s="45">
        <v>15</v>
      </c>
      <c r="G3043" s="45">
        <v>0.12</v>
      </c>
      <c r="H3043" s="45">
        <v>0.25</v>
      </c>
      <c r="I3043" s="45">
        <v>16.899999999999999</v>
      </c>
      <c r="J3043" s="45">
        <v>97.9</v>
      </c>
    </row>
    <row r="3044" spans="4:10">
      <c r="D3044" s="28">
        <v>41766</v>
      </c>
      <c r="E3044" s="35" t="s">
        <v>377</v>
      </c>
      <c r="F3044" s="45">
        <v>13.6</v>
      </c>
      <c r="G3044" s="45">
        <v>0.12</v>
      </c>
      <c r="H3044" s="45">
        <v>0.08</v>
      </c>
      <c r="I3044" s="45">
        <v>5.8</v>
      </c>
      <c r="J3044" s="45">
        <v>107.1</v>
      </c>
    </row>
    <row r="3045" spans="4:10">
      <c r="D3045" s="28">
        <v>41766</v>
      </c>
      <c r="E3045" s="35" t="s">
        <v>378</v>
      </c>
      <c r="F3045" s="45">
        <v>11.6</v>
      </c>
      <c r="G3045" s="45">
        <v>0</v>
      </c>
      <c r="H3045" s="45">
        <v>0</v>
      </c>
      <c r="I3045" s="45">
        <v>0</v>
      </c>
      <c r="J3045" s="45">
        <v>0</v>
      </c>
    </row>
    <row r="3046" spans="4:10">
      <c r="D3046" s="28">
        <v>41766</v>
      </c>
      <c r="E3046" s="35" t="s">
        <v>379</v>
      </c>
      <c r="F3046" s="45">
        <v>10.8</v>
      </c>
      <c r="G3046" s="45">
        <v>0</v>
      </c>
      <c r="H3046" s="45">
        <v>0</v>
      </c>
      <c r="I3046" s="45">
        <v>0</v>
      </c>
      <c r="J3046" s="45">
        <v>0</v>
      </c>
    </row>
    <row r="3047" spans="4:10">
      <c r="D3047" s="28">
        <v>41766</v>
      </c>
      <c r="E3047" s="35" t="s">
        <v>380</v>
      </c>
      <c r="F3047" s="45">
        <v>10.199999999999999</v>
      </c>
      <c r="G3047" s="45">
        <v>0</v>
      </c>
      <c r="H3047" s="45">
        <v>0</v>
      </c>
      <c r="I3047" s="45">
        <v>0</v>
      </c>
      <c r="J3047" s="45">
        <v>0</v>
      </c>
    </row>
    <row r="3048" spans="4:10">
      <c r="D3048" s="28">
        <v>41766</v>
      </c>
      <c r="E3048" s="35" t="s">
        <v>381</v>
      </c>
      <c r="F3048" s="45">
        <v>7.1</v>
      </c>
      <c r="G3048" s="45">
        <v>0</v>
      </c>
      <c r="H3048" s="45">
        <v>0</v>
      </c>
      <c r="I3048" s="45">
        <v>0</v>
      </c>
      <c r="J3048" s="45">
        <v>0</v>
      </c>
    </row>
    <row r="3049" spans="4:10">
      <c r="D3049" s="28">
        <v>41766</v>
      </c>
      <c r="E3049" s="35" t="s">
        <v>382</v>
      </c>
      <c r="F3049" s="45">
        <v>6</v>
      </c>
      <c r="G3049" s="45">
        <v>0</v>
      </c>
      <c r="H3049" s="45">
        <v>0</v>
      </c>
      <c r="I3049" s="45">
        <v>0</v>
      </c>
      <c r="J3049" s="45">
        <v>0</v>
      </c>
    </row>
    <row r="3050" spans="4:10">
      <c r="D3050" s="28">
        <v>41766</v>
      </c>
      <c r="E3050" s="35" t="s">
        <v>383</v>
      </c>
      <c r="F3050" s="45">
        <v>5.0999999999999996</v>
      </c>
      <c r="G3050" s="45">
        <v>0</v>
      </c>
      <c r="H3050" s="45">
        <v>0</v>
      </c>
      <c r="I3050" s="45">
        <v>0</v>
      </c>
      <c r="J3050" s="45">
        <v>0</v>
      </c>
    </row>
    <row r="3051" spans="4:10">
      <c r="D3051" s="28">
        <v>41767</v>
      </c>
      <c r="E3051" s="35" t="s">
        <v>360</v>
      </c>
      <c r="F3051" s="45">
        <v>5</v>
      </c>
      <c r="G3051" s="45">
        <v>0</v>
      </c>
      <c r="H3051" s="45">
        <v>0</v>
      </c>
      <c r="I3051" s="45">
        <v>0</v>
      </c>
      <c r="J3051" s="45">
        <v>0</v>
      </c>
    </row>
    <row r="3052" spans="4:10">
      <c r="D3052" s="28">
        <v>41767</v>
      </c>
      <c r="E3052" s="35" t="s">
        <v>361</v>
      </c>
      <c r="F3052" s="45">
        <v>4.2</v>
      </c>
      <c r="G3052" s="45">
        <v>0</v>
      </c>
      <c r="H3052" s="45">
        <v>0</v>
      </c>
      <c r="I3052" s="45">
        <v>0</v>
      </c>
      <c r="J3052" s="45">
        <v>0</v>
      </c>
    </row>
    <row r="3053" spans="4:10">
      <c r="D3053" s="28">
        <v>41767</v>
      </c>
      <c r="E3053" s="35" t="s">
        <v>362</v>
      </c>
      <c r="F3053" s="45">
        <v>3.5</v>
      </c>
      <c r="G3053" s="45">
        <v>0</v>
      </c>
      <c r="H3053" s="45">
        <v>0</v>
      </c>
      <c r="I3053" s="45">
        <v>0</v>
      </c>
      <c r="J3053" s="45">
        <v>0</v>
      </c>
    </row>
    <row r="3054" spans="4:10">
      <c r="D3054" s="28">
        <v>41767</v>
      </c>
      <c r="E3054" s="35" t="s">
        <v>363</v>
      </c>
      <c r="F3054" s="45">
        <v>2.8</v>
      </c>
      <c r="G3054" s="45">
        <v>0</v>
      </c>
      <c r="H3054" s="45">
        <v>0</v>
      </c>
      <c r="I3054" s="45">
        <v>0</v>
      </c>
      <c r="J3054" s="45">
        <v>0</v>
      </c>
    </row>
    <row r="3055" spans="4:10">
      <c r="D3055" s="28">
        <v>41767</v>
      </c>
      <c r="E3055" s="35" t="s">
        <v>364</v>
      </c>
      <c r="F3055" s="45">
        <v>2.4</v>
      </c>
      <c r="G3055" s="45">
        <v>0.34</v>
      </c>
      <c r="H3055" s="45">
        <v>0.08</v>
      </c>
      <c r="I3055" s="45">
        <v>4.8</v>
      </c>
      <c r="J3055" s="45">
        <v>-108.3</v>
      </c>
    </row>
    <row r="3056" spans="4:10">
      <c r="D3056" s="28">
        <v>41767</v>
      </c>
      <c r="E3056" s="35" t="s">
        <v>365</v>
      </c>
      <c r="F3056" s="45">
        <v>3.5</v>
      </c>
      <c r="G3056" s="45">
        <v>1.66</v>
      </c>
      <c r="H3056" s="45">
        <v>0.28000000000000003</v>
      </c>
      <c r="I3056" s="45">
        <v>15.9</v>
      </c>
      <c r="J3056" s="45">
        <v>-99.1</v>
      </c>
    </row>
    <row r="3057" spans="4:10">
      <c r="D3057" s="28">
        <v>41767</v>
      </c>
      <c r="E3057" s="35" t="s">
        <v>366</v>
      </c>
      <c r="F3057" s="45">
        <v>7.1</v>
      </c>
      <c r="G3057" s="45">
        <v>2.4300000000000002</v>
      </c>
      <c r="H3057" s="45">
        <v>0.34</v>
      </c>
      <c r="I3057" s="45">
        <v>27.3</v>
      </c>
      <c r="J3057" s="45">
        <v>-89.7</v>
      </c>
    </row>
    <row r="3058" spans="4:10">
      <c r="D3058" s="28">
        <v>41767</v>
      </c>
      <c r="E3058" s="35" t="s">
        <v>367</v>
      </c>
      <c r="F3058" s="45">
        <v>11.7</v>
      </c>
      <c r="G3058" s="45">
        <v>2.63</v>
      </c>
      <c r="H3058" s="45">
        <v>0.44</v>
      </c>
      <c r="I3058" s="45">
        <v>38.700000000000003</v>
      </c>
      <c r="J3058" s="45">
        <v>-79.3</v>
      </c>
    </row>
    <row r="3059" spans="4:10">
      <c r="D3059" s="28">
        <v>41767</v>
      </c>
      <c r="E3059" s="35" t="s">
        <v>368</v>
      </c>
      <c r="F3059" s="45">
        <v>16.899999999999999</v>
      </c>
      <c r="G3059" s="45">
        <v>2.71</v>
      </c>
      <c r="H3059" s="45">
        <v>0.54</v>
      </c>
      <c r="I3059" s="45">
        <v>49.7</v>
      </c>
      <c r="J3059" s="45">
        <v>-66.3</v>
      </c>
    </row>
    <row r="3060" spans="4:10">
      <c r="D3060" s="28">
        <v>41767</v>
      </c>
      <c r="E3060" s="35" t="s">
        <v>369</v>
      </c>
      <c r="F3060" s="45">
        <v>18.3</v>
      </c>
      <c r="G3060" s="45">
        <v>2.74</v>
      </c>
      <c r="H3060" s="45">
        <v>0.62</v>
      </c>
      <c r="I3060" s="45">
        <v>59.4</v>
      </c>
      <c r="J3060" s="45">
        <v>-47.8</v>
      </c>
    </row>
    <row r="3061" spans="4:10">
      <c r="D3061" s="28">
        <v>41767</v>
      </c>
      <c r="E3061" s="35" t="s">
        <v>370</v>
      </c>
      <c r="F3061" s="45">
        <v>18.899999999999999</v>
      </c>
      <c r="G3061" s="45">
        <v>2.73</v>
      </c>
      <c r="H3061" s="45">
        <v>0.68</v>
      </c>
      <c r="I3061" s="45">
        <v>65.8</v>
      </c>
      <c r="J3061" s="45">
        <v>-19.600000000000001</v>
      </c>
    </row>
    <row r="3062" spans="4:10">
      <c r="D3062" s="28">
        <v>41767</v>
      </c>
      <c r="E3062" s="35" t="s">
        <v>371</v>
      </c>
      <c r="F3062" s="45">
        <v>20.7</v>
      </c>
      <c r="G3062" s="45">
        <v>2.73</v>
      </c>
      <c r="H3062" s="45">
        <v>0.68</v>
      </c>
      <c r="I3062" s="45">
        <v>66.2</v>
      </c>
      <c r="J3062" s="45">
        <v>16.100000000000001</v>
      </c>
    </row>
    <row r="3063" spans="4:10">
      <c r="D3063" s="28">
        <v>41767</v>
      </c>
      <c r="E3063" s="35" t="s">
        <v>372</v>
      </c>
      <c r="F3063" s="45">
        <v>21</v>
      </c>
      <c r="G3063" s="45">
        <v>1.89</v>
      </c>
      <c r="H3063" s="45">
        <v>1.04</v>
      </c>
      <c r="I3063" s="45">
        <v>60.2</v>
      </c>
      <c r="J3063" s="45">
        <v>45.4</v>
      </c>
    </row>
    <row r="3064" spans="4:10">
      <c r="D3064" s="28">
        <v>41767</v>
      </c>
      <c r="E3064" s="35" t="s">
        <v>373</v>
      </c>
      <c r="F3064" s="45">
        <v>21.7</v>
      </c>
      <c r="G3064" s="45">
        <v>0.23</v>
      </c>
      <c r="H3064" s="45">
        <v>0.99</v>
      </c>
      <c r="I3064" s="45">
        <v>50.8</v>
      </c>
      <c r="J3064" s="45">
        <v>64.7</v>
      </c>
    </row>
    <row r="3065" spans="4:10">
      <c r="D3065" s="28">
        <v>41767</v>
      </c>
      <c r="E3065" s="35" t="s">
        <v>374</v>
      </c>
      <c r="F3065" s="45">
        <v>20.9</v>
      </c>
      <c r="G3065" s="45">
        <v>0.24</v>
      </c>
      <c r="H3065" s="45">
        <v>0.78</v>
      </c>
      <c r="I3065" s="45">
        <v>39.9</v>
      </c>
      <c r="J3065" s="45">
        <v>78.099999999999994</v>
      </c>
    </row>
    <row r="3066" spans="4:10">
      <c r="D3066" s="28">
        <v>41767</v>
      </c>
      <c r="E3066" s="35" t="s">
        <v>375</v>
      </c>
      <c r="F3066" s="45">
        <v>20.3</v>
      </c>
      <c r="G3066" s="45">
        <v>0.25</v>
      </c>
      <c r="H3066" s="45">
        <v>0.55000000000000004</v>
      </c>
      <c r="I3066" s="45">
        <v>28.5</v>
      </c>
      <c r="J3066" s="45">
        <v>88.7</v>
      </c>
    </row>
    <row r="3067" spans="4:10">
      <c r="D3067" s="28">
        <v>41767</v>
      </c>
      <c r="E3067" s="35" t="s">
        <v>376</v>
      </c>
      <c r="F3067" s="45">
        <v>18.399999999999999</v>
      </c>
      <c r="G3067" s="45">
        <v>0.27</v>
      </c>
      <c r="H3067" s="45">
        <v>0.31</v>
      </c>
      <c r="I3067" s="45">
        <v>17.100000000000001</v>
      </c>
      <c r="J3067" s="45">
        <v>98.1</v>
      </c>
    </row>
    <row r="3068" spans="4:10">
      <c r="D3068" s="28">
        <v>41767</v>
      </c>
      <c r="E3068" s="35" t="s">
        <v>377</v>
      </c>
      <c r="F3068" s="45">
        <v>15.3</v>
      </c>
      <c r="G3068" s="45">
        <v>0.28999999999999998</v>
      </c>
      <c r="H3068" s="45">
        <v>0.1</v>
      </c>
      <c r="I3068" s="45">
        <v>5.9</v>
      </c>
      <c r="J3068" s="45">
        <v>107.3</v>
      </c>
    </row>
    <row r="3069" spans="4:10">
      <c r="D3069" s="28">
        <v>41767</v>
      </c>
      <c r="E3069" s="35" t="s">
        <v>378</v>
      </c>
      <c r="F3069" s="45">
        <v>14.5</v>
      </c>
      <c r="G3069" s="45">
        <v>0</v>
      </c>
      <c r="H3069" s="45">
        <v>0</v>
      </c>
      <c r="I3069" s="45">
        <v>0</v>
      </c>
      <c r="J3069" s="45">
        <v>0</v>
      </c>
    </row>
    <row r="3070" spans="4:10">
      <c r="D3070" s="28">
        <v>41767</v>
      </c>
      <c r="E3070" s="35" t="s">
        <v>379</v>
      </c>
      <c r="F3070" s="45">
        <v>12.6</v>
      </c>
      <c r="G3070" s="45">
        <v>0</v>
      </c>
      <c r="H3070" s="45">
        <v>0</v>
      </c>
      <c r="I3070" s="45">
        <v>0</v>
      </c>
      <c r="J3070" s="45">
        <v>0</v>
      </c>
    </row>
    <row r="3071" spans="4:10">
      <c r="D3071" s="28">
        <v>41767</v>
      </c>
      <c r="E3071" s="35" t="s">
        <v>380</v>
      </c>
      <c r="F3071" s="45">
        <v>12.9</v>
      </c>
      <c r="G3071" s="45">
        <v>0</v>
      </c>
      <c r="H3071" s="45">
        <v>0</v>
      </c>
      <c r="I3071" s="45">
        <v>0</v>
      </c>
      <c r="J3071" s="45">
        <v>0</v>
      </c>
    </row>
    <row r="3072" spans="4:10">
      <c r="D3072" s="28">
        <v>41767</v>
      </c>
      <c r="E3072" s="35" t="s">
        <v>381</v>
      </c>
      <c r="F3072" s="45">
        <v>12.7</v>
      </c>
      <c r="G3072" s="45">
        <v>0</v>
      </c>
      <c r="H3072" s="45">
        <v>0</v>
      </c>
      <c r="I3072" s="45">
        <v>0</v>
      </c>
      <c r="J3072" s="45">
        <v>0</v>
      </c>
    </row>
    <row r="3073" spans="4:10">
      <c r="D3073" s="28">
        <v>41767</v>
      </c>
      <c r="E3073" s="35" t="s">
        <v>382</v>
      </c>
      <c r="F3073" s="45">
        <v>12</v>
      </c>
      <c r="G3073" s="45">
        <v>0</v>
      </c>
      <c r="H3073" s="45">
        <v>0</v>
      </c>
      <c r="I3073" s="45">
        <v>0</v>
      </c>
      <c r="J3073" s="45">
        <v>0</v>
      </c>
    </row>
    <row r="3074" spans="4:10">
      <c r="D3074" s="28">
        <v>41767</v>
      </c>
      <c r="E3074" s="35" t="s">
        <v>383</v>
      </c>
      <c r="F3074" s="45">
        <v>11.8</v>
      </c>
      <c r="G3074" s="45">
        <v>0</v>
      </c>
      <c r="H3074" s="45">
        <v>0</v>
      </c>
      <c r="I3074" s="45">
        <v>0</v>
      </c>
      <c r="J3074" s="45">
        <v>0</v>
      </c>
    </row>
    <row r="3075" spans="4:10">
      <c r="D3075" s="28">
        <v>41768</v>
      </c>
      <c r="E3075" s="35" t="s">
        <v>360</v>
      </c>
      <c r="F3075" s="45">
        <v>10.4</v>
      </c>
      <c r="G3075" s="45">
        <v>0</v>
      </c>
      <c r="H3075" s="45">
        <v>0</v>
      </c>
      <c r="I3075" s="45">
        <v>0</v>
      </c>
      <c r="J3075" s="45">
        <v>0</v>
      </c>
    </row>
    <row r="3076" spans="4:10">
      <c r="D3076" s="28">
        <v>41768</v>
      </c>
      <c r="E3076" s="35" t="s">
        <v>361</v>
      </c>
      <c r="F3076" s="45">
        <v>10.3</v>
      </c>
      <c r="G3076" s="45">
        <v>0</v>
      </c>
      <c r="H3076" s="45">
        <v>0</v>
      </c>
      <c r="I3076" s="45">
        <v>0</v>
      </c>
      <c r="J3076" s="45">
        <v>0</v>
      </c>
    </row>
    <row r="3077" spans="4:10">
      <c r="D3077" s="28">
        <v>41768</v>
      </c>
      <c r="E3077" s="35" t="s">
        <v>362</v>
      </c>
      <c r="F3077" s="45">
        <v>10.3</v>
      </c>
      <c r="G3077" s="45">
        <v>0</v>
      </c>
      <c r="H3077" s="45">
        <v>0</v>
      </c>
      <c r="I3077" s="45">
        <v>0</v>
      </c>
      <c r="J3077" s="45">
        <v>0</v>
      </c>
    </row>
    <row r="3078" spans="4:10">
      <c r="D3078" s="28">
        <v>41768</v>
      </c>
      <c r="E3078" s="35" t="s">
        <v>363</v>
      </c>
      <c r="F3078" s="45">
        <v>9.8000000000000007</v>
      </c>
      <c r="G3078" s="45">
        <v>0</v>
      </c>
      <c r="H3078" s="45">
        <v>0</v>
      </c>
      <c r="I3078" s="45">
        <v>0</v>
      </c>
      <c r="J3078" s="45">
        <v>0</v>
      </c>
    </row>
    <row r="3079" spans="4:10">
      <c r="D3079" s="28">
        <v>41768</v>
      </c>
      <c r="E3079" s="35" t="s">
        <v>364</v>
      </c>
      <c r="F3079" s="45">
        <v>9.8000000000000007</v>
      </c>
      <c r="G3079" s="45">
        <v>7.0000000000000007E-2</v>
      </c>
      <c r="H3079" s="45">
        <v>0.05</v>
      </c>
      <c r="I3079" s="45">
        <v>5</v>
      </c>
      <c r="J3079" s="45">
        <v>-108.5</v>
      </c>
    </row>
    <row r="3080" spans="4:10">
      <c r="D3080" s="28">
        <v>41768</v>
      </c>
      <c r="E3080" s="35" t="s">
        <v>365</v>
      </c>
      <c r="F3080" s="45">
        <v>9.1</v>
      </c>
      <c r="G3080" s="45">
        <v>0.06</v>
      </c>
      <c r="H3080" s="45">
        <v>0.19</v>
      </c>
      <c r="I3080" s="45">
        <v>16.100000000000001</v>
      </c>
      <c r="J3080" s="45">
        <v>-99.3</v>
      </c>
    </row>
    <row r="3081" spans="4:10">
      <c r="D3081" s="28">
        <v>41768</v>
      </c>
      <c r="E3081" s="35" t="s">
        <v>366</v>
      </c>
      <c r="F3081" s="45">
        <v>9.3000000000000007</v>
      </c>
      <c r="G3081" s="45">
        <v>0.04</v>
      </c>
      <c r="H3081" s="45">
        <v>0.26</v>
      </c>
      <c r="I3081" s="45">
        <v>27.5</v>
      </c>
      <c r="J3081" s="45">
        <v>-90</v>
      </c>
    </row>
    <row r="3082" spans="4:10">
      <c r="D3082" s="28">
        <v>41768</v>
      </c>
      <c r="E3082" s="35" t="s">
        <v>367</v>
      </c>
      <c r="F3082" s="45">
        <v>9.6999999999999993</v>
      </c>
      <c r="G3082" s="45">
        <v>0.02</v>
      </c>
      <c r="H3082" s="45">
        <v>0.43</v>
      </c>
      <c r="I3082" s="45">
        <v>38.9</v>
      </c>
      <c r="J3082" s="45">
        <v>-79.599999999999994</v>
      </c>
    </row>
    <row r="3083" spans="4:10">
      <c r="D3083" s="28">
        <v>41768</v>
      </c>
      <c r="E3083" s="35" t="s">
        <v>368</v>
      </c>
      <c r="F3083" s="45">
        <v>10.7</v>
      </c>
      <c r="G3083" s="45">
        <v>0.08</v>
      </c>
      <c r="H3083" s="45">
        <v>0.67</v>
      </c>
      <c r="I3083" s="45">
        <v>49.9</v>
      </c>
      <c r="J3083" s="45">
        <v>-66.599999999999994</v>
      </c>
    </row>
    <row r="3084" spans="4:10">
      <c r="D3084" s="28">
        <v>41768</v>
      </c>
      <c r="E3084" s="35" t="s">
        <v>369</v>
      </c>
      <c r="F3084" s="45">
        <v>12.2</v>
      </c>
      <c r="G3084" s="45">
        <v>0.06</v>
      </c>
      <c r="H3084" s="45">
        <v>0.81</v>
      </c>
      <c r="I3084" s="45">
        <v>59.6</v>
      </c>
      <c r="J3084" s="45">
        <v>-48.1</v>
      </c>
    </row>
    <row r="3085" spans="4:10">
      <c r="D3085" s="28">
        <v>41768</v>
      </c>
      <c r="E3085" s="35" t="s">
        <v>370</v>
      </c>
      <c r="F3085" s="45">
        <v>13.1</v>
      </c>
      <c r="G3085" s="45">
        <v>0.06</v>
      </c>
      <c r="H3085" s="45">
        <v>0.88</v>
      </c>
      <c r="I3085" s="45">
        <v>66.099999999999994</v>
      </c>
      <c r="J3085" s="45">
        <v>-19.8</v>
      </c>
    </row>
    <row r="3086" spans="4:10">
      <c r="D3086" s="28">
        <v>41768</v>
      </c>
      <c r="E3086" s="35" t="s">
        <v>371</v>
      </c>
      <c r="F3086" s="45">
        <v>13.1</v>
      </c>
      <c r="G3086" s="45">
        <v>0.05</v>
      </c>
      <c r="H3086" s="45">
        <v>0.88</v>
      </c>
      <c r="I3086" s="45">
        <v>66.400000000000006</v>
      </c>
      <c r="J3086" s="45">
        <v>16.3</v>
      </c>
    </row>
    <row r="3087" spans="4:10">
      <c r="D3087" s="28">
        <v>41768</v>
      </c>
      <c r="E3087" s="35" t="s">
        <v>372</v>
      </c>
      <c r="F3087" s="45">
        <v>16.100000000000001</v>
      </c>
      <c r="G3087" s="45">
        <v>0.05</v>
      </c>
      <c r="H3087" s="45">
        <v>0.83</v>
      </c>
      <c r="I3087" s="45">
        <v>60.4</v>
      </c>
      <c r="J3087" s="45">
        <v>45.8</v>
      </c>
    </row>
    <row r="3088" spans="4:10">
      <c r="D3088" s="28">
        <v>41768</v>
      </c>
      <c r="E3088" s="35" t="s">
        <v>373</v>
      </c>
      <c r="F3088" s="45">
        <v>14.9</v>
      </c>
      <c r="G3088" s="45">
        <v>0.05</v>
      </c>
      <c r="H3088" s="45">
        <v>0.7</v>
      </c>
      <c r="I3088" s="45">
        <v>51</v>
      </c>
      <c r="J3088" s="45">
        <v>65</v>
      </c>
    </row>
    <row r="3089" spans="4:10">
      <c r="D3089" s="28">
        <v>41768</v>
      </c>
      <c r="E3089" s="35" t="s">
        <v>374</v>
      </c>
      <c r="F3089" s="45">
        <v>14.1</v>
      </c>
      <c r="G3089" s="45">
        <v>7.0000000000000007E-2</v>
      </c>
      <c r="H3089" s="45">
        <v>0.54</v>
      </c>
      <c r="I3089" s="45">
        <v>40.1</v>
      </c>
      <c r="J3089" s="45">
        <v>78.400000000000006</v>
      </c>
    </row>
    <row r="3090" spans="4:10">
      <c r="D3090" s="28">
        <v>41768</v>
      </c>
      <c r="E3090" s="35" t="s">
        <v>375</v>
      </c>
      <c r="F3090" s="45">
        <v>12.9</v>
      </c>
      <c r="G3090" s="45">
        <v>0.03</v>
      </c>
      <c r="H3090" s="45">
        <v>0.31</v>
      </c>
      <c r="I3090" s="45">
        <v>28.7</v>
      </c>
      <c r="J3090" s="45">
        <v>89</v>
      </c>
    </row>
    <row r="3091" spans="4:10">
      <c r="D3091" s="28">
        <v>41768</v>
      </c>
      <c r="E3091" s="35" t="s">
        <v>376</v>
      </c>
      <c r="F3091" s="45">
        <v>12.7</v>
      </c>
      <c r="G3091" s="45">
        <v>0.04</v>
      </c>
      <c r="H3091" s="45">
        <v>0.16</v>
      </c>
      <c r="I3091" s="45">
        <v>17.2</v>
      </c>
      <c r="J3091" s="45">
        <v>98.4</v>
      </c>
    </row>
    <row r="3092" spans="4:10">
      <c r="D3092" s="28">
        <v>41768</v>
      </c>
      <c r="E3092" s="35" t="s">
        <v>377</v>
      </c>
      <c r="F3092" s="45">
        <v>12.2</v>
      </c>
      <c r="G3092" s="45">
        <v>7.0000000000000007E-2</v>
      </c>
      <c r="H3092" s="45">
        <v>7.0000000000000007E-2</v>
      </c>
      <c r="I3092" s="45">
        <v>6.1</v>
      </c>
      <c r="J3092" s="45">
        <v>107.5</v>
      </c>
    </row>
    <row r="3093" spans="4:10">
      <c r="D3093" s="28">
        <v>41768</v>
      </c>
      <c r="E3093" s="35" t="s">
        <v>378</v>
      </c>
      <c r="F3093" s="45">
        <v>11.8</v>
      </c>
      <c r="G3093" s="45">
        <v>0</v>
      </c>
      <c r="H3093" s="45">
        <v>0</v>
      </c>
      <c r="I3093" s="45">
        <v>0</v>
      </c>
      <c r="J3093" s="45">
        <v>0</v>
      </c>
    </row>
    <row r="3094" spans="4:10">
      <c r="D3094" s="28">
        <v>41768</v>
      </c>
      <c r="E3094" s="35" t="s">
        <v>379</v>
      </c>
      <c r="F3094" s="45">
        <v>11.7</v>
      </c>
      <c r="G3094" s="45">
        <v>0</v>
      </c>
      <c r="H3094" s="45">
        <v>0</v>
      </c>
      <c r="I3094" s="45">
        <v>0</v>
      </c>
      <c r="J3094" s="45">
        <v>0</v>
      </c>
    </row>
    <row r="3095" spans="4:10">
      <c r="D3095" s="28">
        <v>41768</v>
      </c>
      <c r="E3095" s="35" t="s">
        <v>380</v>
      </c>
      <c r="F3095" s="45">
        <v>11.1</v>
      </c>
      <c r="G3095" s="45">
        <v>0</v>
      </c>
      <c r="H3095" s="45">
        <v>0</v>
      </c>
      <c r="I3095" s="45">
        <v>0</v>
      </c>
      <c r="J3095" s="45">
        <v>0</v>
      </c>
    </row>
    <row r="3096" spans="4:10">
      <c r="D3096" s="28">
        <v>41768</v>
      </c>
      <c r="E3096" s="35" t="s">
        <v>381</v>
      </c>
      <c r="F3096" s="45">
        <v>11.3</v>
      </c>
      <c r="G3096" s="45">
        <v>0</v>
      </c>
      <c r="H3096" s="45">
        <v>0</v>
      </c>
      <c r="I3096" s="45">
        <v>0</v>
      </c>
      <c r="J3096" s="45">
        <v>0</v>
      </c>
    </row>
    <row r="3097" spans="4:10">
      <c r="D3097" s="28">
        <v>41768</v>
      </c>
      <c r="E3097" s="35" t="s">
        <v>382</v>
      </c>
      <c r="F3097" s="45">
        <v>10.7</v>
      </c>
      <c r="G3097" s="45">
        <v>0</v>
      </c>
      <c r="H3097" s="45">
        <v>0</v>
      </c>
      <c r="I3097" s="45">
        <v>0</v>
      </c>
      <c r="J3097" s="45">
        <v>0</v>
      </c>
    </row>
    <row r="3098" spans="4:10">
      <c r="D3098" s="28">
        <v>41768</v>
      </c>
      <c r="E3098" s="35" t="s">
        <v>383</v>
      </c>
      <c r="F3098" s="45">
        <v>10.4</v>
      </c>
      <c r="G3098" s="45">
        <v>0</v>
      </c>
      <c r="H3098" s="45">
        <v>0</v>
      </c>
      <c r="I3098" s="45">
        <v>0</v>
      </c>
      <c r="J3098" s="45">
        <v>0</v>
      </c>
    </row>
    <row r="3099" spans="4:10">
      <c r="D3099" s="28">
        <v>41769</v>
      </c>
      <c r="E3099" s="35" t="s">
        <v>360</v>
      </c>
      <c r="F3099" s="45">
        <v>10.9</v>
      </c>
      <c r="G3099" s="45">
        <v>0</v>
      </c>
      <c r="H3099" s="45">
        <v>0</v>
      </c>
      <c r="I3099" s="45">
        <v>0</v>
      </c>
      <c r="J3099" s="45">
        <v>0</v>
      </c>
    </row>
    <row r="3100" spans="4:10">
      <c r="D3100" s="28">
        <v>41769</v>
      </c>
      <c r="E3100" s="35" t="s">
        <v>361</v>
      </c>
      <c r="F3100" s="45">
        <v>10.7</v>
      </c>
      <c r="G3100" s="45">
        <v>0</v>
      </c>
      <c r="H3100" s="45">
        <v>0</v>
      </c>
      <c r="I3100" s="45">
        <v>0</v>
      </c>
      <c r="J3100" s="45">
        <v>0</v>
      </c>
    </row>
    <row r="3101" spans="4:10">
      <c r="D3101" s="28">
        <v>41769</v>
      </c>
      <c r="E3101" s="35" t="s">
        <v>362</v>
      </c>
      <c r="F3101" s="45">
        <v>10.6</v>
      </c>
      <c r="G3101" s="45">
        <v>0</v>
      </c>
      <c r="H3101" s="45">
        <v>0</v>
      </c>
      <c r="I3101" s="45">
        <v>0</v>
      </c>
      <c r="J3101" s="45">
        <v>0</v>
      </c>
    </row>
    <row r="3102" spans="4:10">
      <c r="D3102" s="28">
        <v>41769</v>
      </c>
      <c r="E3102" s="35" t="s">
        <v>363</v>
      </c>
      <c r="F3102" s="45">
        <v>10</v>
      </c>
      <c r="G3102" s="45">
        <v>0</v>
      </c>
      <c r="H3102" s="45">
        <v>0</v>
      </c>
      <c r="I3102" s="45">
        <v>0</v>
      </c>
      <c r="J3102" s="45">
        <v>0</v>
      </c>
    </row>
    <row r="3103" spans="4:10">
      <c r="D3103" s="28">
        <v>41769</v>
      </c>
      <c r="E3103" s="35" t="s">
        <v>364</v>
      </c>
      <c r="F3103" s="45">
        <v>9.3000000000000007</v>
      </c>
      <c r="G3103" s="45">
        <v>0.01</v>
      </c>
      <c r="H3103" s="45">
        <v>0.03</v>
      </c>
      <c r="I3103" s="45">
        <v>5.0999999999999996</v>
      </c>
      <c r="J3103" s="45">
        <v>-108.7</v>
      </c>
    </row>
    <row r="3104" spans="4:10">
      <c r="D3104" s="28">
        <v>41769</v>
      </c>
      <c r="E3104" s="35" t="s">
        <v>365</v>
      </c>
      <c r="F3104" s="45">
        <v>9.3000000000000007</v>
      </c>
      <c r="G3104" s="45">
        <v>0.02</v>
      </c>
      <c r="H3104" s="45">
        <v>0.11</v>
      </c>
      <c r="I3104" s="45">
        <v>16.3</v>
      </c>
      <c r="J3104" s="45">
        <v>-99.5</v>
      </c>
    </row>
    <row r="3105" spans="4:10">
      <c r="D3105" s="28">
        <v>41769</v>
      </c>
      <c r="E3105" s="35" t="s">
        <v>366</v>
      </c>
      <c r="F3105" s="45">
        <v>9.6</v>
      </c>
      <c r="G3105" s="45">
        <v>0.04</v>
      </c>
      <c r="H3105" s="45">
        <v>0.28999999999999998</v>
      </c>
      <c r="I3105" s="45">
        <v>27.7</v>
      </c>
      <c r="J3105" s="45">
        <v>-90.2</v>
      </c>
    </row>
    <row r="3106" spans="4:10">
      <c r="D3106" s="28">
        <v>41769</v>
      </c>
      <c r="E3106" s="35" t="s">
        <v>367</v>
      </c>
      <c r="F3106" s="45">
        <v>9.8000000000000007</v>
      </c>
      <c r="G3106" s="45">
        <v>0.02</v>
      </c>
      <c r="H3106" s="45">
        <v>0.41</v>
      </c>
      <c r="I3106" s="45">
        <v>39.1</v>
      </c>
      <c r="J3106" s="45">
        <v>-79.8</v>
      </c>
    </row>
    <row r="3107" spans="4:10">
      <c r="D3107" s="28">
        <v>41769</v>
      </c>
      <c r="E3107" s="35" t="s">
        <v>368</v>
      </c>
      <c r="F3107" s="45">
        <v>10.5</v>
      </c>
      <c r="G3107" s="45">
        <v>0.04</v>
      </c>
      <c r="H3107" s="45">
        <v>0.53</v>
      </c>
      <c r="I3107" s="45">
        <v>50.1</v>
      </c>
      <c r="J3107" s="45">
        <v>-66.900000000000006</v>
      </c>
    </row>
    <row r="3108" spans="4:10">
      <c r="D3108" s="28">
        <v>41769</v>
      </c>
      <c r="E3108" s="35" t="s">
        <v>369</v>
      </c>
      <c r="F3108" s="45">
        <v>11.2</v>
      </c>
      <c r="G3108" s="45">
        <v>0.05</v>
      </c>
      <c r="H3108" s="45">
        <v>0.82</v>
      </c>
      <c r="I3108" s="45">
        <v>59.8</v>
      </c>
      <c r="J3108" s="45">
        <v>-48.4</v>
      </c>
    </row>
    <row r="3109" spans="4:10">
      <c r="D3109" s="28">
        <v>41769</v>
      </c>
      <c r="E3109" s="35" t="s">
        <v>370</v>
      </c>
      <c r="F3109" s="45">
        <v>12.1</v>
      </c>
      <c r="G3109" s="45">
        <v>0.05</v>
      </c>
      <c r="H3109" s="45">
        <v>0.88</v>
      </c>
      <c r="I3109" s="45">
        <v>66.3</v>
      </c>
      <c r="J3109" s="45">
        <v>-19.899999999999999</v>
      </c>
    </row>
    <row r="3110" spans="4:10">
      <c r="D3110" s="28">
        <v>41769</v>
      </c>
      <c r="E3110" s="35" t="s">
        <v>371</v>
      </c>
      <c r="F3110" s="45">
        <v>12.1</v>
      </c>
      <c r="G3110" s="45">
        <v>0.05</v>
      </c>
      <c r="H3110" s="45">
        <v>0.89</v>
      </c>
      <c r="I3110" s="45">
        <v>66.7</v>
      </c>
      <c r="J3110" s="45">
        <v>16.399999999999999</v>
      </c>
    </row>
    <row r="3111" spans="4:10">
      <c r="D3111" s="28">
        <v>41769</v>
      </c>
      <c r="E3111" s="35" t="s">
        <v>372</v>
      </c>
      <c r="F3111" s="45">
        <v>12.6</v>
      </c>
      <c r="G3111" s="45">
        <v>0.04</v>
      </c>
      <c r="H3111" s="45">
        <v>0.83</v>
      </c>
      <c r="I3111" s="45">
        <v>60.6</v>
      </c>
      <c r="J3111" s="45">
        <v>46.1</v>
      </c>
    </row>
    <row r="3112" spans="4:10">
      <c r="D3112" s="28">
        <v>41769</v>
      </c>
      <c r="E3112" s="35" t="s">
        <v>373</v>
      </c>
      <c r="F3112" s="45">
        <v>13.1</v>
      </c>
      <c r="G3112" s="45">
        <v>0.06</v>
      </c>
      <c r="H3112" s="45">
        <v>0.7</v>
      </c>
      <c r="I3112" s="45">
        <v>51.1</v>
      </c>
      <c r="J3112" s="45">
        <v>65.400000000000006</v>
      </c>
    </row>
    <row r="3113" spans="4:10">
      <c r="D3113" s="28">
        <v>41769</v>
      </c>
      <c r="E3113" s="35" t="s">
        <v>374</v>
      </c>
      <c r="F3113" s="45">
        <v>12.4</v>
      </c>
      <c r="G3113" s="45">
        <v>0.02</v>
      </c>
      <c r="H3113" s="45">
        <v>0.44</v>
      </c>
      <c r="I3113" s="45">
        <v>40.200000000000003</v>
      </c>
      <c r="J3113" s="45">
        <v>78.7</v>
      </c>
    </row>
    <row r="3114" spans="4:10">
      <c r="D3114" s="28">
        <v>41769</v>
      </c>
      <c r="E3114" s="35" t="s">
        <v>375</v>
      </c>
      <c r="F3114" s="45">
        <v>12</v>
      </c>
      <c r="G3114" s="45">
        <v>0.03</v>
      </c>
      <c r="H3114" s="45">
        <v>0.28999999999999998</v>
      </c>
      <c r="I3114" s="45">
        <v>28.8</v>
      </c>
      <c r="J3114" s="45">
        <v>89.2</v>
      </c>
    </row>
    <row r="3115" spans="4:10">
      <c r="D3115" s="28">
        <v>41769</v>
      </c>
      <c r="E3115" s="35" t="s">
        <v>376</v>
      </c>
      <c r="F3115" s="45">
        <v>11.5</v>
      </c>
      <c r="G3115" s="45">
        <v>0.04</v>
      </c>
      <c r="H3115" s="45">
        <v>0.18</v>
      </c>
      <c r="I3115" s="45">
        <v>17.399999999999999</v>
      </c>
      <c r="J3115" s="45">
        <v>98.6</v>
      </c>
    </row>
    <row r="3116" spans="4:10">
      <c r="D3116" s="28">
        <v>41769</v>
      </c>
      <c r="E3116" s="35" t="s">
        <v>377</v>
      </c>
      <c r="F3116" s="45">
        <v>11</v>
      </c>
      <c r="G3116" s="45">
        <v>0.02</v>
      </c>
      <c r="H3116" s="45">
        <v>0.05</v>
      </c>
      <c r="I3116" s="45">
        <v>6.2</v>
      </c>
      <c r="J3116" s="45">
        <v>107.7</v>
      </c>
    </row>
    <row r="3117" spans="4:10">
      <c r="D3117" s="28">
        <v>41769</v>
      </c>
      <c r="E3117" s="35" t="s">
        <v>378</v>
      </c>
      <c r="F3117" s="45">
        <v>10.7</v>
      </c>
      <c r="G3117" s="45">
        <v>0</v>
      </c>
      <c r="H3117" s="45">
        <v>0</v>
      </c>
      <c r="I3117" s="45">
        <v>0</v>
      </c>
      <c r="J3117" s="45">
        <v>0</v>
      </c>
    </row>
    <row r="3118" spans="4:10">
      <c r="D3118" s="28">
        <v>41769</v>
      </c>
      <c r="E3118" s="35" t="s">
        <v>379</v>
      </c>
      <c r="F3118" s="45">
        <v>9.8000000000000007</v>
      </c>
      <c r="G3118" s="45">
        <v>0</v>
      </c>
      <c r="H3118" s="45">
        <v>0</v>
      </c>
      <c r="I3118" s="45">
        <v>0</v>
      </c>
      <c r="J3118" s="45">
        <v>0</v>
      </c>
    </row>
    <row r="3119" spans="4:10">
      <c r="D3119" s="28">
        <v>41769</v>
      </c>
      <c r="E3119" s="35" t="s">
        <v>380</v>
      </c>
      <c r="F3119" s="45">
        <v>9.8000000000000007</v>
      </c>
      <c r="G3119" s="45">
        <v>0</v>
      </c>
      <c r="H3119" s="45">
        <v>0</v>
      </c>
      <c r="I3119" s="45">
        <v>0</v>
      </c>
      <c r="J3119" s="45">
        <v>0</v>
      </c>
    </row>
    <row r="3120" spans="4:10">
      <c r="D3120" s="28">
        <v>41769</v>
      </c>
      <c r="E3120" s="35" t="s">
        <v>381</v>
      </c>
      <c r="F3120" s="45">
        <v>9.3000000000000007</v>
      </c>
      <c r="G3120" s="45">
        <v>0</v>
      </c>
      <c r="H3120" s="45">
        <v>0</v>
      </c>
      <c r="I3120" s="45">
        <v>0</v>
      </c>
      <c r="J3120" s="45">
        <v>0</v>
      </c>
    </row>
    <row r="3121" spans="4:10">
      <c r="D3121" s="28">
        <v>41769</v>
      </c>
      <c r="E3121" s="35" t="s">
        <v>382</v>
      </c>
      <c r="F3121" s="45">
        <v>9.4</v>
      </c>
      <c r="G3121" s="45">
        <v>0</v>
      </c>
      <c r="H3121" s="45">
        <v>0</v>
      </c>
      <c r="I3121" s="45">
        <v>0</v>
      </c>
      <c r="J3121" s="45">
        <v>0</v>
      </c>
    </row>
    <row r="3122" spans="4:10">
      <c r="D3122" s="28">
        <v>41769</v>
      </c>
      <c r="E3122" s="35" t="s">
        <v>383</v>
      </c>
      <c r="F3122" s="45">
        <v>9.8000000000000007</v>
      </c>
      <c r="G3122" s="45">
        <v>0</v>
      </c>
      <c r="H3122" s="45">
        <v>0</v>
      </c>
      <c r="I3122" s="45">
        <v>0</v>
      </c>
      <c r="J3122" s="45">
        <v>0</v>
      </c>
    </row>
    <row r="3123" spans="4:10">
      <c r="D3123" s="28">
        <v>41770</v>
      </c>
      <c r="E3123" s="35" t="s">
        <v>360</v>
      </c>
      <c r="F3123" s="45">
        <v>9.6</v>
      </c>
      <c r="G3123" s="45">
        <v>0</v>
      </c>
      <c r="H3123" s="45">
        <v>0</v>
      </c>
      <c r="I3123" s="45">
        <v>0</v>
      </c>
      <c r="J3123" s="45">
        <v>0</v>
      </c>
    </row>
    <row r="3124" spans="4:10">
      <c r="D3124" s="28">
        <v>41770</v>
      </c>
      <c r="E3124" s="35" t="s">
        <v>361</v>
      </c>
      <c r="F3124" s="45">
        <v>9</v>
      </c>
      <c r="G3124" s="45">
        <v>0</v>
      </c>
      <c r="H3124" s="45">
        <v>0</v>
      </c>
      <c r="I3124" s="45">
        <v>0</v>
      </c>
      <c r="J3124" s="45">
        <v>0</v>
      </c>
    </row>
    <row r="3125" spans="4:10">
      <c r="D3125" s="28">
        <v>41770</v>
      </c>
      <c r="E3125" s="35" t="s">
        <v>362</v>
      </c>
      <c r="F3125" s="45">
        <v>9.3000000000000007</v>
      </c>
      <c r="G3125" s="45">
        <v>0</v>
      </c>
      <c r="H3125" s="45">
        <v>0</v>
      </c>
      <c r="I3125" s="45">
        <v>0</v>
      </c>
      <c r="J3125" s="45">
        <v>0</v>
      </c>
    </row>
    <row r="3126" spans="4:10">
      <c r="D3126" s="28">
        <v>41770</v>
      </c>
      <c r="E3126" s="35" t="s">
        <v>363</v>
      </c>
      <c r="F3126" s="45">
        <v>8.8000000000000007</v>
      </c>
      <c r="G3126" s="45">
        <v>0</v>
      </c>
      <c r="H3126" s="45">
        <v>0</v>
      </c>
      <c r="I3126" s="45">
        <v>0</v>
      </c>
      <c r="J3126" s="45">
        <v>0</v>
      </c>
    </row>
    <row r="3127" spans="4:10">
      <c r="D3127" s="28">
        <v>41770</v>
      </c>
      <c r="E3127" s="35" t="s">
        <v>364</v>
      </c>
      <c r="F3127" s="45">
        <v>9.4</v>
      </c>
      <c r="G3127" s="45">
        <v>0.2</v>
      </c>
      <c r="H3127" s="45">
        <v>0.08</v>
      </c>
      <c r="I3127" s="45">
        <v>5.3</v>
      </c>
      <c r="J3127" s="45">
        <v>-108.9</v>
      </c>
    </row>
    <row r="3128" spans="4:10">
      <c r="D3128" s="28">
        <v>41770</v>
      </c>
      <c r="E3128" s="35" t="s">
        <v>365</v>
      </c>
      <c r="F3128" s="45">
        <v>9.6</v>
      </c>
      <c r="G3128" s="45">
        <v>0.2</v>
      </c>
      <c r="H3128" s="45">
        <v>0.27</v>
      </c>
      <c r="I3128" s="45">
        <v>16.399999999999999</v>
      </c>
      <c r="J3128" s="45">
        <v>-99.7</v>
      </c>
    </row>
    <row r="3129" spans="4:10">
      <c r="D3129" s="28">
        <v>41770</v>
      </c>
      <c r="E3129" s="35" t="s">
        <v>366</v>
      </c>
      <c r="F3129" s="45">
        <v>10.199999999999999</v>
      </c>
      <c r="G3129" s="45">
        <v>0.19</v>
      </c>
      <c r="H3129" s="45">
        <v>0.49</v>
      </c>
      <c r="I3129" s="45">
        <v>27.8</v>
      </c>
      <c r="J3129" s="45">
        <v>-90.4</v>
      </c>
    </row>
    <row r="3130" spans="4:10">
      <c r="D3130" s="28">
        <v>41770</v>
      </c>
      <c r="E3130" s="35" t="s">
        <v>367</v>
      </c>
      <c r="F3130" s="45">
        <v>10.6</v>
      </c>
      <c r="G3130" s="45">
        <v>0.17</v>
      </c>
      <c r="H3130" s="45">
        <v>0.72</v>
      </c>
      <c r="I3130" s="45">
        <v>39.299999999999997</v>
      </c>
      <c r="J3130" s="45">
        <v>-80.099999999999994</v>
      </c>
    </row>
    <row r="3131" spans="4:10">
      <c r="D3131" s="28">
        <v>41770</v>
      </c>
      <c r="E3131" s="35" t="s">
        <v>368</v>
      </c>
      <c r="F3131" s="45">
        <v>13.6</v>
      </c>
      <c r="G3131" s="45">
        <v>2.11</v>
      </c>
      <c r="H3131" s="45">
        <v>0.8</v>
      </c>
      <c r="I3131" s="45">
        <v>50.3</v>
      </c>
      <c r="J3131" s="45">
        <v>-67.2</v>
      </c>
    </row>
    <row r="3132" spans="4:10">
      <c r="D3132" s="28">
        <v>41770</v>
      </c>
      <c r="E3132" s="35" t="s">
        <v>369</v>
      </c>
      <c r="F3132" s="45">
        <v>15.9</v>
      </c>
      <c r="G3132" s="45">
        <v>2.1</v>
      </c>
      <c r="H3132" s="45">
        <v>0.95</v>
      </c>
      <c r="I3132" s="45">
        <v>60</v>
      </c>
      <c r="J3132" s="45">
        <v>-48.7</v>
      </c>
    </row>
    <row r="3133" spans="4:10">
      <c r="D3133" s="28">
        <v>41770</v>
      </c>
      <c r="E3133" s="35" t="s">
        <v>370</v>
      </c>
      <c r="F3133" s="45">
        <v>16.399999999999999</v>
      </c>
      <c r="G3133" s="45">
        <v>2.57</v>
      </c>
      <c r="H3133" s="45">
        <v>0.77</v>
      </c>
      <c r="I3133" s="45">
        <v>66.599999999999994</v>
      </c>
      <c r="J3133" s="45">
        <v>-20.100000000000001</v>
      </c>
    </row>
    <row r="3134" spans="4:10">
      <c r="D3134" s="28">
        <v>41770</v>
      </c>
      <c r="E3134" s="35" t="s">
        <v>371</v>
      </c>
      <c r="F3134" s="45">
        <v>17.100000000000001</v>
      </c>
      <c r="G3134" s="45">
        <v>2.57</v>
      </c>
      <c r="H3134" s="45">
        <v>0.77</v>
      </c>
      <c r="I3134" s="45">
        <v>67</v>
      </c>
      <c r="J3134" s="45">
        <v>16.600000000000001</v>
      </c>
    </row>
    <row r="3135" spans="4:10">
      <c r="D3135" s="28">
        <v>41770</v>
      </c>
      <c r="E3135" s="35" t="s">
        <v>372</v>
      </c>
      <c r="F3135" s="45">
        <v>18.2</v>
      </c>
      <c r="G3135" s="45">
        <v>1.74</v>
      </c>
      <c r="H3135" s="45">
        <v>1.1100000000000001</v>
      </c>
      <c r="I3135" s="45">
        <v>60.9</v>
      </c>
      <c r="J3135" s="45">
        <v>46.4</v>
      </c>
    </row>
    <row r="3136" spans="4:10">
      <c r="D3136" s="28">
        <v>41770</v>
      </c>
      <c r="E3136" s="35" t="s">
        <v>373</v>
      </c>
      <c r="F3136" s="45">
        <v>17</v>
      </c>
      <c r="G3136" s="45">
        <v>2.11</v>
      </c>
      <c r="H3136" s="45">
        <v>0.81</v>
      </c>
      <c r="I3136" s="45">
        <v>51.3</v>
      </c>
      <c r="J3136" s="45">
        <v>65.7</v>
      </c>
    </row>
    <row r="3137" spans="4:10">
      <c r="D3137" s="28">
        <v>41770</v>
      </c>
      <c r="E3137" s="35" t="s">
        <v>374</v>
      </c>
      <c r="F3137" s="45">
        <v>16.100000000000001</v>
      </c>
      <c r="G3137" s="45">
        <v>0.52</v>
      </c>
      <c r="H3137" s="45">
        <v>0.91</v>
      </c>
      <c r="I3137" s="45">
        <v>40.4</v>
      </c>
      <c r="J3137" s="45">
        <v>79</v>
      </c>
    </row>
    <row r="3138" spans="4:10">
      <c r="D3138" s="28">
        <v>41770</v>
      </c>
      <c r="E3138" s="35" t="s">
        <v>375</v>
      </c>
      <c r="F3138" s="45">
        <v>15.7</v>
      </c>
      <c r="G3138" s="45">
        <v>0.19</v>
      </c>
      <c r="H3138" s="45">
        <v>0.52</v>
      </c>
      <c r="I3138" s="45">
        <v>29</v>
      </c>
      <c r="J3138" s="45">
        <v>89.5</v>
      </c>
    </row>
    <row r="3139" spans="4:10">
      <c r="D3139" s="28">
        <v>41770</v>
      </c>
      <c r="E3139" s="35" t="s">
        <v>376</v>
      </c>
      <c r="F3139" s="45">
        <v>14.4</v>
      </c>
      <c r="G3139" s="45">
        <v>0.19</v>
      </c>
      <c r="H3139" s="45">
        <v>0.3</v>
      </c>
      <c r="I3139" s="45">
        <v>17.600000000000001</v>
      </c>
      <c r="J3139" s="45">
        <v>98.8</v>
      </c>
    </row>
    <row r="3140" spans="4:10">
      <c r="D3140" s="28">
        <v>41770</v>
      </c>
      <c r="E3140" s="35" t="s">
        <v>377</v>
      </c>
      <c r="F3140" s="45">
        <v>13.7</v>
      </c>
      <c r="G3140" s="45">
        <v>0.24</v>
      </c>
      <c r="H3140" s="45">
        <v>0.1</v>
      </c>
      <c r="I3140" s="45">
        <v>6.4</v>
      </c>
      <c r="J3140" s="45">
        <v>107.9</v>
      </c>
    </row>
    <row r="3141" spans="4:10">
      <c r="D3141" s="28">
        <v>41770</v>
      </c>
      <c r="E3141" s="35" t="s">
        <v>378</v>
      </c>
      <c r="F3141" s="45">
        <v>12.6</v>
      </c>
      <c r="G3141" s="45">
        <v>0</v>
      </c>
      <c r="H3141" s="45">
        <v>0</v>
      </c>
      <c r="I3141" s="45">
        <v>0</v>
      </c>
      <c r="J3141" s="45">
        <v>0</v>
      </c>
    </row>
    <row r="3142" spans="4:10">
      <c r="D3142" s="28">
        <v>41770</v>
      </c>
      <c r="E3142" s="35" t="s">
        <v>379</v>
      </c>
      <c r="F3142" s="45">
        <v>13.3</v>
      </c>
      <c r="G3142" s="45">
        <v>0</v>
      </c>
      <c r="H3142" s="45">
        <v>0</v>
      </c>
      <c r="I3142" s="45">
        <v>0</v>
      </c>
      <c r="J3142" s="45">
        <v>0</v>
      </c>
    </row>
    <row r="3143" spans="4:10">
      <c r="D3143" s="28">
        <v>41770</v>
      </c>
      <c r="E3143" s="35" t="s">
        <v>380</v>
      </c>
      <c r="F3143" s="45">
        <v>12.5</v>
      </c>
      <c r="G3143" s="45">
        <v>0</v>
      </c>
      <c r="H3143" s="45">
        <v>0</v>
      </c>
      <c r="I3143" s="45">
        <v>0</v>
      </c>
      <c r="J3143" s="45">
        <v>0</v>
      </c>
    </row>
    <row r="3144" spans="4:10">
      <c r="D3144" s="28">
        <v>41770</v>
      </c>
      <c r="E3144" s="35" t="s">
        <v>381</v>
      </c>
      <c r="F3144" s="45">
        <v>11.9</v>
      </c>
      <c r="G3144" s="45">
        <v>0</v>
      </c>
      <c r="H3144" s="45">
        <v>0</v>
      </c>
      <c r="I3144" s="45">
        <v>0</v>
      </c>
      <c r="J3144" s="45">
        <v>0</v>
      </c>
    </row>
    <row r="3145" spans="4:10">
      <c r="D3145" s="28">
        <v>41770</v>
      </c>
      <c r="E3145" s="35" t="s">
        <v>382</v>
      </c>
      <c r="F3145" s="45">
        <v>13.6</v>
      </c>
      <c r="G3145" s="45">
        <v>0</v>
      </c>
      <c r="H3145" s="45">
        <v>0</v>
      </c>
      <c r="I3145" s="45">
        <v>0</v>
      </c>
      <c r="J3145" s="45">
        <v>0</v>
      </c>
    </row>
    <row r="3146" spans="4:10">
      <c r="D3146" s="28">
        <v>41770</v>
      </c>
      <c r="E3146" s="35" t="s">
        <v>383</v>
      </c>
      <c r="F3146" s="45">
        <v>13.6</v>
      </c>
      <c r="G3146" s="45">
        <v>0</v>
      </c>
      <c r="H3146" s="45">
        <v>0</v>
      </c>
      <c r="I3146" s="45">
        <v>0</v>
      </c>
      <c r="J3146" s="45">
        <v>0</v>
      </c>
    </row>
    <row r="3147" spans="4:10">
      <c r="D3147" s="28">
        <v>41771</v>
      </c>
      <c r="E3147" s="35" t="s">
        <v>360</v>
      </c>
      <c r="F3147" s="45">
        <v>13.6</v>
      </c>
      <c r="G3147" s="45">
        <v>0</v>
      </c>
      <c r="H3147" s="45">
        <v>0</v>
      </c>
      <c r="I3147" s="45">
        <v>0</v>
      </c>
      <c r="J3147" s="45">
        <v>0</v>
      </c>
    </row>
    <row r="3148" spans="4:10">
      <c r="D3148" s="28">
        <v>41771</v>
      </c>
      <c r="E3148" s="35" t="s">
        <v>361</v>
      </c>
      <c r="F3148" s="45">
        <v>13.8</v>
      </c>
      <c r="G3148" s="45">
        <v>0</v>
      </c>
      <c r="H3148" s="45">
        <v>0</v>
      </c>
      <c r="I3148" s="45">
        <v>0</v>
      </c>
      <c r="J3148" s="45">
        <v>0</v>
      </c>
    </row>
    <row r="3149" spans="4:10">
      <c r="D3149" s="28">
        <v>41771</v>
      </c>
      <c r="E3149" s="35" t="s">
        <v>362</v>
      </c>
      <c r="F3149" s="45">
        <v>13.3</v>
      </c>
      <c r="G3149" s="45">
        <v>0</v>
      </c>
      <c r="H3149" s="45">
        <v>0</v>
      </c>
      <c r="I3149" s="45">
        <v>0</v>
      </c>
      <c r="J3149" s="45">
        <v>0</v>
      </c>
    </row>
    <row r="3150" spans="4:10">
      <c r="D3150" s="28">
        <v>41771</v>
      </c>
      <c r="E3150" s="35" t="s">
        <v>363</v>
      </c>
      <c r="F3150" s="45">
        <v>11.9</v>
      </c>
      <c r="G3150" s="45">
        <v>0</v>
      </c>
      <c r="H3150" s="45">
        <v>0</v>
      </c>
      <c r="I3150" s="45">
        <v>0</v>
      </c>
      <c r="J3150" s="45">
        <v>0</v>
      </c>
    </row>
    <row r="3151" spans="4:10">
      <c r="D3151" s="28">
        <v>41771</v>
      </c>
      <c r="E3151" s="35" t="s">
        <v>364</v>
      </c>
      <c r="F3151" s="45">
        <v>10.7</v>
      </c>
      <c r="G3151" s="45">
        <v>0.42</v>
      </c>
      <c r="H3151" s="45">
        <v>0.1</v>
      </c>
      <c r="I3151" s="45">
        <v>5.5</v>
      </c>
      <c r="J3151" s="45">
        <v>-109.1</v>
      </c>
    </row>
    <row r="3152" spans="4:10">
      <c r="D3152" s="28">
        <v>41771</v>
      </c>
      <c r="E3152" s="35" t="s">
        <v>365</v>
      </c>
      <c r="F3152" s="45">
        <v>13.5</v>
      </c>
      <c r="G3152" s="45">
        <v>1.19</v>
      </c>
      <c r="H3152" s="45">
        <v>0.33</v>
      </c>
      <c r="I3152" s="45">
        <v>16.600000000000001</v>
      </c>
      <c r="J3152" s="45">
        <v>-99.9</v>
      </c>
    </row>
    <row r="3153" spans="4:10">
      <c r="D3153" s="28">
        <v>41771</v>
      </c>
      <c r="E3153" s="35" t="s">
        <v>366</v>
      </c>
      <c r="F3153" s="45">
        <v>15.5</v>
      </c>
      <c r="G3153" s="45">
        <v>2.46</v>
      </c>
      <c r="H3153" s="45">
        <v>0.35</v>
      </c>
      <c r="I3153" s="45">
        <v>28</v>
      </c>
      <c r="J3153" s="45">
        <v>-90.7</v>
      </c>
    </row>
    <row r="3154" spans="4:10">
      <c r="D3154" s="28">
        <v>41771</v>
      </c>
      <c r="E3154" s="35" t="s">
        <v>367</v>
      </c>
      <c r="F3154" s="45">
        <v>17.100000000000001</v>
      </c>
      <c r="G3154" s="45">
        <v>2.69</v>
      </c>
      <c r="H3154" s="45">
        <v>0.43</v>
      </c>
      <c r="I3154" s="45">
        <v>39.4</v>
      </c>
      <c r="J3154" s="45">
        <v>-80.400000000000006</v>
      </c>
    </row>
    <row r="3155" spans="4:10">
      <c r="D3155" s="28">
        <v>41771</v>
      </c>
      <c r="E3155" s="35" t="s">
        <v>368</v>
      </c>
      <c r="F3155" s="45">
        <v>18.600000000000001</v>
      </c>
      <c r="G3155" s="45">
        <v>2.78</v>
      </c>
      <c r="H3155" s="45">
        <v>0.52</v>
      </c>
      <c r="I3155" s="45">
        <v>50.4</v>
      </c>
      <c r="J3155" s="45">
        <v>-67.5</v>
      </c>
    </row>
    <row r="3156" spans="4:10">
      <c r="D3156" s="28">
        <v>41771</v>
      </c>
      <c r="E3156" s="35" t="s">
        <v>369</v>
      </c>
      <c r="F3156" s="45">
        <v>19.7</v>
      </c>
      <c r="G3156" s="45">
        <v>2.8</v>
      </c>
      <c r="H3156" s="45">
        <v>0.6</v>
      </c>
      <c r="I3156" s="45">
        <v>60.2</v>
      </c>
      <c r="J3156" s="45">
        <v>-49</v>
      </c>
    </row>
    <row r="3157" spans="4:10">
      <c r="D3157" s="28">
        <v>41771</v>
      </c>
      <c r="E3157" s="35" t="s">
        <v>370</v>
      </c>
      <c r="F3157" s="45">
        <v>21</v>
      </c>
      <c r="G3157" s="45">
        <v>2.79</v>
      </c>
      <c r="H3157" s="45">
        <v>0.65</v>
      </c>
      <c r="I3157" s="45">
        <v>66.8</v>
      </c>
      <c r="J3157" s="45">
        <v>-20.3</v>
      </c>
    </row>
    <row r="3158" spans="4:10">
      <c r="D3158" s="28">
        <v>41771</v>
      </c>
      <c r="E3158" s="35" t="s">
        <v>371</v>
      </c>
      <c r="F3158" s="45">
        <v>20.6</v>
      </c>
      <c r="G3158" s="45">
        <v>1.97</v>
      </c>
      <c r="H3158" s="45">
        <v>1.08</v>
      </c>
      <c r="I3158" s="45">
        <v>67.2</v>
      </c>
      <c r="J3158" s="45">
        <v>16.8</v>
      </c>
    </row>
    <row r="3159" spans="4:10">
      <c r="D3159" s="28">
        <v>41771</v>
      </c>
      <c r="E3159" s="35" t="s">
        <v>372</v>
      </c>
      <c r="F3159" s="45">
        <v>22.3</v>
      </c>
      <c r="G3159" s="45">
        <v>2.79</v>
      </c>
      <c r="H3159" s="45">
        <v>0.61</v>
      </c>
      <c r="I3159" s="45">
        <v>61.1</v>
      </c>
      <c r="J3159" s="45">
        <v>46.7</v>
      </c>
    </row>
    <row r="3160" spans="4:10">
      <c r="D3160" s="28">
        <v>41771</v>
      </c>
      <c r="E3160" s="35" t="s">
        <v>373</v>
      </c>
      <c r="F3160" s="45">
        <v>21.8</v>
      </c>
      <c r="G3160" s="45">
        <v>2.78</v>
      </c>
      <c r="H3160" s="45">
        <v>0.53</v>
      </c>
      <c r="I3160" s="45">
        <v>51.5</v>
      </c>
      <c r="J3160" s="45">
        <v>66</v>
      </c>
    </row>
    <row r="3161" spans="4:10">
      <c r="D3161" s="28">
        <v>41771</v>
      </c>
      <c r="E3161" s="35" t="s">
        <v>374</v>
      </c>
      <c r="F3161" s="45">
        <v>21.4</v>
      </c>
      <c r="G3161" s="45">
        <v>2.69</v>
      </c>
      <c r="H3161" s="45">
        <v>0.44</v>
      </c>
      <c r="I3161" s="45">
        <v>40.5</v>
      </c>
      <c r="J3161" s="45">
        <v>79.2</v>
      </c>
    </row>
    <row r="3162" spans="4:10">
      <c r="D3162" s="28">
        <v>41771</v>
      </c>
      <c r="E3162" s="35" t="s">
        <v>375</v>
      </c>
      <c r="F3162" s="45">
        <v>20.5</v>
      </c>
      <c r="G3162" s="45">
        <v>2.5</v>
      </c>
      <c r="H3162" s="45">
        <v>0.36</v>
      </c>
      <c r="I3162" s="45">
        <v>29.1</v>
      </c>
      <c r="J3162" s="45">
        <v>89.7</v>
      </c>
    </row>
    <row r="3163" spans="4:10">
      <c r="D3163" s="28">
        <v>41771</v>
      </c>
      <c r="E3163" s="35" t="s">
        <v>376</v>
      </c>
      <c r="F3163" s="45">
        <v>19.5</v>
      </c>
      <c r="G3163" s="45">
        <v>0.49</v>
      </c>
      <c r="H3163" s="45">
        <v>0.36</v>
      </c>
      <c r="I3163" s="45">
        <v>17.7</v>
      </c>
      <c r="J3163" s="45">
        <v>99</v>
      </c>
    </row>
    <row r="3164" spans="4:10">
      <c r="D3164" s="28">
        <v>41771</v>
      </c>
      <c r="E3164" s="35" t="s">
        <v>377</v>
      </c>
      <c r="F3164" s="45">
        <v>18.2</v>
      </c>
      <c r="G3164" s="45">
        <v>0.43</v>
      </c>
      <c r="H3164" s="45">
        <v>0.12</v>
      </c>
      <c r="I3164" s="45">
        <v>6.6</v>
      </c>
      <c r="J3164" s="45">
        <v>108.1</v>
      </c>
    </row>
    <row r="3165" spans="4:10">
      <c r="D3165" s="28">
        <v>41771</v>
      </c>
      <c r="E3165" s="35" t="s">
        <v>378</v>
      </c>
      <c r="F3165" s="45">
        <v>17</v>
      </c>
      <c r="G3165" s="45">
        <v>0</v>
      </c>
      <c r="H3165" s="45">
        <v>0</v>
      </c>
      <c r="I3165" s="45">
        <v>0</v>
      </c>
      <c r="J3165" s="45">
        <v>0</v>
      </c>
    </row>
    <row r="3166" spans="4:10">
      <c r="D3166" s="28">
        <v>41771</v>
      </c>
      <c r="E3166" s="35" t="s">
        <v>379</v>
      </c>
      <c r="F3166" s="45">
        <v>14.8</v>
      </c>
      <c r="G3166" s="45">
        <v>0</v>
      </c>
      <c r="H3166" s="45">
        <v>0</v>
      </c>
      <c r="I3166" s="45">
        <v>0</v>
      </c>
      <c r="J3166" s="45">
        <v>0</v>
      </c>
    </row>
    <row r="3167" spans="4:10">
      <c r="D3167" s="28">
        <v>41771</v>
      </c>
      <c r="E3167" s="35" t="s">
        <v>380</v>
      </c>
      <c r="F3167" s="45">
        <v>16.5</v>
      </c>
      <c r="G3167" s="45">
        <v>0</v>
      </c>
      <c r="H3167" s="45">
        <v>0</v>
      </c>
      <c r="I3167" s="45">
        <v>0</v>
      </c>
      <c r="J3167" s="45">
        <v>0</v>
      </c>
    </row>
    <row r="3168" spans="4:10">
      <c r="D3168" s="28">
        <v>41771</v>
      </c>
      <c r="E3168" s="35" t="s">
        <v>381</v>
      </c>
      <c r="F3168" s="45">
        <v>16.600000000000001</v>
      </c>
      <c r="G3168" s="45">
        <v>0</v>
      </c>
      <c r="H3168" s="45">
        <v>0</v>
      </c>
      <c r="I3168" s="45">
        <v>0</v>
      </c>
      <c r="J3168" s="45">
        <v>0</v>
      </c>
    </row>
    <row r="3169" spans="4:10">
      <c r="D3169" s="28">
        <v>41771</v>
      </c>
      <c r="E3169" s="35" t="s">
        <v>382</v>
      </c>
      <c r="F3169" s="45">
        <v>16.100000000000001</v>
      </c>
      <c r="G3169" s="45">
        <v>0</v>
      </c>
      <c r="H3169" s="45">
        <v>0</v>
      </c>
      <c r="I3169" s="45">
        <v>0</v>
      </c>
      <c r="J3169" s="45">
        <v>0</v>
      </c>
    </row>
    <row r="3170" spans="4:10">
      <c r="D3170" s="28">
        <v>41771</v>
      </c>
      <c r="E3170" s="35" t="s">
        <v>383</v>
      </c>
      <c r="F3170" s="45">
        <v>14.6</v>
      </c>
      <c r="G3170" s="45">
        <v>0</v>
      </c>
      <c r="H3170" s="45">
        <v>0</v>
      </c>
      <c r="I3170" s="45">
        <v>0</v>
      </c>
      <c r="J3170" s="45">
        <v>0</v>
      </c>
    </row>
    <row r="3171" spans="4:10">
      <c r="D3171" s="28">
        <v>41772</v>
      </c>
      <c r="E3171" s="35" t="s">
        <v>360</v>
      </c>
      <c r="F3171" s="45">
        <v>12.7</v>
      </c>
      <c r="G3171" s="45">
        <v>0</v>
      </c>
      <c r="H3171" s="45">
        <v>0</v>
      </c>
      <c r="I3171" s="45">
        <v>0</v>
      </c>
      <c r="J3171" s="45">
        <v>0</v>
      </c>
    </row>
    <row r="3172" spans="4:10">
      <c r="D3172" s="28">
        <v>41772</v>
      </c>
      <c r="E3172" s="35" t="s">
        <v>361</v>
      </c>
      <c r="F3172" s="45">
        <v>12.6</v>
      </c>
      <c r="G3172" s="45">
        <v>0</v>
      </c>
      <c r="H3172" s="45">
        <v>0</v>
      </c>
      <c r="I3172" s="45">
        <v>0</v>
      </c>
      <c r="J3172" s="45">
        <v>0</v>
      </c>
    </row>
    <row r="3173" spans="4:10">
      <c r="D3173" s="28">
        <v>41772</v>
      </c>
      <c r="E3173" s="35" t="s">
        <v>362</v>
      </c>
      <c r="F3173" s="45">
        <v>12.8</v>
      </c>
      <c r="G3173" s="45">
        <v>0</v>
      </c>
      <c r="H3173" s="45">
        <v>0</v>
      </c>
      <c r="I3173" s="45">
        <v>0</v>
      </c>
      <c r="J3173" s="45">
        <v>0</v>
      </c>
    </row>
    <row r="3174" spans="4:10">
      <c r="D3174" s="28">
        <v>41772</v>
      </c>
      <c r="E3174" s="35" t="s">
        <v>363</v>
      </c>
      <c r="F3174" s="45">
        <v>11.7</v>
      </c>
      <c r="G3174" s="45">
        <v>0</v>
      </c>
      <c r="H3174" s="45">
        <v>0</v>
      </c>
      <c r="I3174" s="45">
        <v>0</v>
      </c>
      <c r="J3174" s="45">
        <v>0</v>
      </c>
    </row>
    <row r="3175" spans="4:10">
      <c r="D3175" s="28">
        <v>41772</v>
      </c>
      <c r="E3175" s="35" t="s">
        <v>364</v>
      </c>
      <c r="F3175" s="45">
        <v>11.6</v>
      </c>
      <c r="G3175" s="45">
        <v>0.02</v>
      </c>
      <c r="H3175" s="45">
        <v>0.04</v>
      </c>
      <c r="I3175" s="45">
        <v>5.7</v>
      </c>
      <c r="J3175" s="45">
        <v>-109.2</v>
      </c>
    </row>
    <row r="3176" spans="4:10">
      <c r="D3176" s="28">
        <v>41772</v>
      </c>
      <c r="E3176" s="35" t="s">
        <v>365</v>
      </c>
      <c r="F3176" s="45">
        <v>11.8</v>
      </c>
      <c r="G3176" s="45">
        <v>0.01</v>
      </c>
      <c r="H3176" s="45">
        <v>0.12</v>
      </c>
      <c r="I3176" s="45">
        <v>16.7</v>
      </c>
      <c r="J3176" s="45">
        <v>-100.1</v>
      </c>
    </row>
    <row r="3177" spans="4:10">
      <c r="D3177" s="28">
        <v>41772</v>
      </c>
      <c r="E3177" s="35" t="s">
        <v>366</v>
      </c>
      <c r="F3177" s="45">
        <v>12.1</v>
      </c>
      <c r="G3177" s="45">
        <v>0.01</v>
      </c>
      <c r="H3177" s="45">
        <v>0.2</v>
      </c>
      <c r="I3177" s="45">
        <v>28.1</v>
      </c>
      <c r="J3177" s="45">
        <v>-90.9</v>
      </c>
    </row>
    <row r="3178" spans="4:10">
      <c r="D3178" s="28">
        <v>41772</v>
      </c>
      <c r="E3178" s="35" t="s">
        <v>367</v>
      </c>
      <c r="F3178" s="45">
        <v>12.3</v>
      </c>
      <c r="G3178" s="45">
        <v>0.03</v>
      </c>
      <c r="H3178" s="45">
        <v>0.28000000000000003</v>
      </c>
      <c r="I3178" s="45">
        <v>39.6</v>
      </c>
      <c r="J3178" s="45">
        <v>-80.599999999999994</v>
      </c>
    </row>
    <row r="3179" spans="4:10">
      <c r="D3179" s="28">
        <v>41772</v>
      </c>
      <c r="E3179" s="35" t="s">
        <v>368</v>
      </c>
      <c r="F3179" s="45">
        <v>12.4</v>
      </c>
      <c r="G3179" s="45">
        <v>0.04</v>
      </c>
      <c r="H3179" s="45">
        <v>0.54</v>
      </c>
      <c r="I3179" s="45">
        <v>50.6</v>
      </c>
      <c r="J3179" s="45">
        <v>-67.8</v>
      </c>
    </row>
    <row r="3180" spans="4:10">
      <c r="D3180" s="28">
        <v>41772</v>
      </c>
      <c r="E3180" s="35" t="s">
        <v>369</v>
      </c>
      <c r="F3180" s="45">
        <v>11.8</v>
      </c>
      <c r="G3180" s="45">
        <v>0.06</v>
      </c>
      <c r="H3180" s="45">
        <v>0.83</v>
      </c>
      <c r="I3180" s="45">
        <v>60.4</v>
      </c>
      <c r="J3180" s="45">
        <v>-49.3</v>
      </c>
    </row>
    <row r="3181" spans="4:10">
      <c r="D3181" s="28">
        <v>41772</v>
      </c>
      <c r="E3181" s="35" t="s">
        <v>370</v>
      </c>
      <c r="F3181" s="45">
        <v>11.3</v>
      </c>
      <c r="G3181" s="45">
        <v>0.06</v>
      </c>
      <c r="H3181" s="45">
        <v>0.89</v>
      </c>
      <c r="I3181" s="45">
        <v>67.099999999999994</v>
      </c>
      <c r="J3181" s="45">
        <v>-20.399999999999999</v>
      </c>
    </row>
    <row r="3182" spans="4:10">
      <c r="D3182" s="28">
        <v>41772</v>
      </c>
      <c r="E3182" s="35" t="s">
        <v>371</v>
      </c>
      <c r="F3182" s="45">
        <v>12.9</v>
      </c>
      <c r="G3182" s="45">
        <v>0.09</v>
      </c>
      <c r="H3182" s="45">
        <v>1.07</v>
      </c>
      <c r="I3182" s="45">
        <v>67.400000000000006</v>
      </c>
      <c r="J3182" s="45">
        <v>16.899999999999999</v>
      </c>
    </row>
    <row r="3183" spans="4:10">
      <c r="D3183" s="28">
        <v>41772</v>
      </c>
      <c r="E3183" s="35" t="s">
        <v>372</v>
      </c>
      <c r="F3183" s="45">
        <v>14.9</v>
      </c>
      <c r="G3183" s="45">
        <v>0.2</v>
      </c>
      <c r="H3183" s="45">
        <v>1.1200000000000001</v>
      </c>
      <c r="I3183" s="45">
        <v>61.3</v>
      </c>
      <c r="J3183" s="45">
        <v>47.1</v>
      </c>
    </row>
    <row r="3184" spans="4:10">
      <c r="D3184" s="28">
        <v>41772</v>
      </c>
      <c r="E3184" s="35" t="s">
        <v>373</v>
      </c>
      <c r="F3184" s="45">
        <v>14.8</v>
      </c>
      <c r="G3184" s="45">
        <v>7.0000000000000007E-2</v>
      </c>
      <c r="H3184" s="45">
        <v>0.71</v>
      </c>
      <c r="I3184" s="45">
        <v>51.6</v>
      </c>
      <c r="J3184" s="45">
        <v>66.3</v>
      </c>
    </row>
    <row r="3185" spans="4:10">
      <c r="D3185" s="28">
        <v>41772</v>
      </c>
      <c r="E3185" s="35" t="s">
        <v>374</v>
      </c>
      <c r="F3185" s="45">
        <v>14.8</v>
      </c>
      <c r="G3185" s="45">
        <v>0.05</v>
      </c>
      <c r="H3185" s="45">
        <v>0.57999999999999996</v>
      </c>
      <c r="I3185" s="45">
        <v>40.700000000000003</v>
      </c>
      <c r="J3185" s="45">
        <v>79.5</v>
      </c>
    </row>
    <row r="3186" spans="4:10">
      <c r="D3186" s="28">
        <v>41772</v>
      </c>
      <c r="E3186" s="35" t="s">
        <v>375</v>
      </c>
      <c r="F3186" s="45">
        <v>14.5</v>
      </c>
      <c r="G3186" s="45">
        <v>0.06</v>
      </c>
      <c r="H3186" s="45">
        <v>0.39</v>
      </c>
      <c r="I3186" s="45">
        <v>29.3</v>
      </c>
      <c r="J3186" s="45">
        <v>89.9</v>
      </c>
    </row>
    <row r="3187" spans="4:10">
      <c r="D3187" s="28">
        <v>41772</v>
      </c>
      <c r="E3187" s="35" t="s">
        <v>376</v>
      </c>
      <c r="F3187" s="45">
        <v>14.2</v>
      </c>
      <c r="G3187" s="45">
        <v>0.08</v>
      </c>
      <c r="H3187" s="45">
        <v>0.23</v>
      </c>
      <c r="I3187" s="45">
        <v>17.899999999999999</v>
      </c>
      <c r="J3187" s="45">
        <v>99.2</v>
      </c>
    </row>
    <row r="3188" spans="4:10">
      <c r="D3188" s="28">
        <v>41772</v>
      </c>
      <c r="E3188" s="35" t="s">
        <v>377</v>
      </c>
      <c r="F3188" s="45">
        <v>13.4</v>
      </c>
      <c r="G3188" s="45">
        <v>0.09</v>
      </c>
      <c r="H3188" s="45">
        <v>0.08</v>
      </c>
      <c r="I3188" s="45">
        <v>6.7</v>
      </c>
      <c r="J3188" s="45">
        <v>108.3</v>
      </c>
    </row>
    <row r="3189" spans="4:10">
      <c r="D3189" s="28">
        <v>41772</v>
      </c>
      <c r="E3189" s="35" t="s">
        <v>378</v>
      </c>
      <c r="F3189" s="45">
        <v>12.5</v>
      </c>
      <c r="G3189" s="45">
        <v>0</v>
      </c>
      <c r="H3189" s="45">
        <v>0</v>
      </c>
      <c r="I3189" s="45">
        <v>0</v>
      </c>
      <c r="J3189" s="45">
        <v>0</v>
      </c>
    </row>
    <row r="3190" spans="4:10">
      <c r="D3190" s="28">
        <v>41772</v>
      </c>
      <c r="E3190" s="35" t="s">
        <v>379</v>
      </c>
      <c r="F3190" s="45">
        <v>11.7</v>
      </c>
      <c r="G3190" s="45">
        <v>0</v>
      </c>
      <c r="H3190" s="45">
        <v>0</v>
      </c>
      <c r="I3190" s="45">
        <v>0</v>
      </c>
      <c r="J3190" s="45">
        <v>0</v>
      </c>
    </row>
    <row r="3191" spans="4:10">
      <c r="D3191" s="28">
        <v>41772</v>
      </c>
      <c r="E3191" s="35" t="s">
        <v>380</v>
      </c>
      <c r="F3191" s="45">
        <v>10.6</v>
      </c>
      <c r="G3191" s="45">
        <v>0</v>
      </c>
      <c r="H3191" s="45">
        <v>0</v>
      </c>
      <c r="I3191" s="45">
        <v>0</v>
      </c>
      <c r="J3191" s="45">
        <v>0</v>
      </c>
    </row>
    <row r="3192" spans="4:10">
      <c r="D3192" s="28">
        <v>41772</v>
      </c>
      <c r="E3192" s="35" t="s">
        <v>381</v>
      </c>
      <c r="F3192" s="45">
        <v>9.4</v>
      </c>
      <c r="G3192" s="45">
        <v>0</v>
      </c>
      <c r="H3192" s="45">
        <v>0</v>
      </c>
      <c r="I3192" s="45">
        <v>0</v>
      </c>
      <c r="J3192" s="45">
        <v>0</v>
      </c>
    </row>
    <row r="3193" spans="4:10">
      <c r="D3193" s="28">
        <v>41772</v>
      </c>
      <c r="E3193" s="35" t="s">
        <v>382</v>
      </c>
      <c r="F3193" s="45">
        <v>9.3000000000000007</v>
      </c>
      <c r="G3193" s="45">
        <v>0</v>
      </c>
      <c r="H3193" s="45">
        <v>0</v>
      </c>
      <c r="I3193" s="45">
        <v>0</v>
      </c>
      <c r="J3193" s="45">
        <v>0</v>
      </c>
    </row>
    <row r="3194" spans="4:10">
      <c r="D3194" s="28">
        <v>41772</v>
      </c>
      <c r="E3194" s="35" t="s">
        <v>383</v>
      </c>
      <c r="F3194" s="45">
        <v>9.4</v>
      </c>
      <c r="G3194" s="45">
        <v>0</v>
      </c>
      <c r="H3194" s="45">
        <v>0</v>
      </c>
      <c r="I3194" s="45">
        <v>0</v>
      </c>
      <c r="J3194" s="45">
        <v>0</v>
      </c>
    </row>
    <row r="3195" spans="4:10">
      <c r="D3195" s="28">
        <v>41773</v>
      </c>
      <c r="E3195" s="35" t="s">
        <v>360</v>
      </c>
      <c r="F3195" s="45">
        <v>8.6999999999999993</v>
      </c>
      <c r="G3195" s="45">
        <v>0</v>
      </c>
      <c r="H3195" s="45">
        <v>0</v>
      </c>
      <c r="I3195" s="45">
        <v>0</v>
      </c>
      <c r="J3195" s="45">
        <v>0</v>
      </c>
    </row>
    <row r="3196" spans="4:10">
      <c r="D3196" s="28">
        <v>41773</v>
      </c>
      <c r="E3196" s="35" t="s">
        <v>361</v>
      </c>
      <c r="F3196" s="45">
        <v>8.3000000000000007</v>
      </c>
      <c r="G3196" s="45">
        <v>0</v>
      </c>
      <c r="H3196" s="45">
        <v>0</v>
      </c>
      <c r="I3196" s="45">
        <v>0</v>
      </c>
      <c r="J3196" s="45">
        <v>0</v>
      </c>
    </row>
    <row r="3197" spans="4:10">
      <c r="D3197" s="28">
        <v>41773</v>
      </c>
      <c r="E3197" s="35" t="s">
        <v>362</v>
      </c>
      <c r="F3197" s="45">
        <v>7.8</v>
      </c>
      <c r="G3197" s="45">
        <v>0</v>
      </c>
      <c r="H3197" s="45">
        <v>0</v>
      </c>
      <c r="I3197" s="45">
        <v>0</v>
      </c>
      <c r="J3197" s="45">
        <v>0</v>
      </c>
    </row>
    <row r="3198" spans="4:10">
      <c r="D3198" s="28">
        <v>41773</v>
      </c>
      <c r="E3198" s="35" t="s">
        <v>363</v>
      </c>
      <c r="F3198" s="45">
        <v>7.4</v>
      </c>
      <c r="G3198" s="45">
        <v>0</v>
      </c>
      <c r="H3198" s="45">
        <v>0</v>
      </c>
      <c r="I3198" s="45">
        <v>0</v>
      </c>
      <c r="J3198" s="45">
        <v>0</v>
      </c>
    </row>
    <row r="3199" spans="4:10">
      <c r="D3199" s="28">
        <v>41773</v>
      </c>
      <c r="E3199" s="35" t="s">
        <v>364</v>
      </c>
      <c r="F3199" s="45">
        <v>7.3</v>
      </c>
      <c r="G3199" s="45">
        <v>0.12</v>
      </c>
      <c r="H3199" s="45">
        <v>0.08</v>
      </c>
      <c r="I3199" s="45">
        <v>5.8</v>
      </c>
      <c r="J3199" s="45">
        <v>-109.4</v>
      </c>
    </row>
    <row r="3200" spans="4:10">
      <c r="D3200" s="28">
        <v>41773</v>
      </c>
      <c r="E3200" s="35" t="s">
        <v>365</v>
      </c>
      <c r="F3200" s="45">
        <v>7.4</v>
      </c>
      <c r="G3200" s="45">
        <v>0.1</v>
      </c>
      <c r="H3200" s="45">
        <v>0.23</v>
      </c>
      <c r="I3200" s="45">
        <v>16.899999999999999</v>
      </c>
      <c r="J3200" s="45">
        <v>-100.3</v>
      </c>
    </row>
    <row r="3201" spans="4:10">
      <c r="D3201" s="28">
        <v>41773</v>
      </c>
      <c r="E3201" s="35" t="s">
        <v>366</v>
      </c>
      <c r="F3201" s="45">
        <v>8.1</v>
      </c>
      <c r="G3201" s="45">
        <v>0.09</v>
      </c>
      <c r="H3201" s="45">
        <v>0.42</v>
      </c>
      <c r="I3201" s="45">
        <v>28.3</v>
      </c>
      <c r="J3201" s="45">
        <v>-91.1</v>
      </c>
    </row>
    <row r="3202" spans="4:10">
      <c r="D3202" s="28">
        <v>41773</v>
      </c>
      <c r="E3202" s="35" t="s">
        <v>367</v>
      </c>
      <c r="F3202" s="45">
        <v>9.4</v>
      </c>
      <c r="G3202" s="45">
        <v>0.09</v>
      </c>
      <c r="H3202" s="45">
        <v>0.6</v>
      </c>
      <c r="I3202" s="45">
        <v>39.700000000000003</v>
      </c>
      <c r="J3202" s="45">
        <v>-80.900000000000006</v>
      </c>
    </row>
    <row r="3203" spans="4:10">
      <c r="D3203" s="28">
        <v>41773</v>
      </c>
      <c r="E3203" s="35" t="s">
        <v>368</v>
      </c>
      <c r="F3203" s="45">
        <v>11.3</v>
      </c>
      <c r="G3203" s="45">
        <v>0.1</v>
      </c>
      <c r="H3203" s="45">
        <v>0.76</v>
      </c>
      <c r="I3203" s="45">
        <v>50.8</v>
      </c>
      <c r="J3203" s="45">
        <v>-68.099999999999994</v>
      </c>
    </row>
    <row r="3204" spans="4:10">
      <c r="D3204" s="28">
        <v>41773</v>
      </c>
      <c r="E3204" s="35" t="s">
        <v>369</v>
      </c>
      <c r="F3204" s="45">
        <v>11.2</v>
      </c>
      <c r="G3204" s="45">
        <v>0.11</v>
      </c>
      <c r="H3204" s="45">
        <v>0.89</v>
      </c>
      <c r="I3204" s="45">
        <v>60.6</v>
      </c>
      <c r="J3204" s="45">
        <v>-49.6</v>
      </c>
    </row>
    <row r="3205" spans="4:10">
      <c r="D3205" s="28">
        <v>41773</v>
      </c>
      <c r="E3205" s="35" t="s">
        <v>370</v>
      </c>
      <c r="F3205" s="45">
        <v>11.2</v>
      </c>
      <c r="G3205" s="45">
        <v>0.1</v>
      </c>
      <c r="H3205" s="45">
        <v>0.97</v>
      </c>
      <c r="I3205" s="45">
        <v>67.3</v>
      </c>
      <c r="J3205" s="45">
        <v>-20.6</v>
      </c>
    </row>
    <row r="3206" spans="4:10">
      <c r="D3206" s="28">
        <v>41773</v>
      </c>
      <c r="E3206" s="35" t="s">
        <v>371</v>
      </c>
      <c r="F3206" s="45">
        <v>10.4</v>
      </c>
      <c r="G3206" s="45">
        <v>0.09</v>
      </c>
      <c r="H3206" s="45">
        <v>0.97</v>
      </c>
      <c r="I3206" s="45">
        <v>67.7</v>
      </c>
      <c r="J3206" s="45">
        <v>17.100000000000001</v>
      </c>
    </row>
    <row r="3207" spans="4:10">
      <c r="D3207" s="28">
        <v>41773</v>
      </c>
      <c r="E3207" s="35" t="s">
        <v>372</v>
      </c>
      <c r="F3207" s="45">
        <v>11.1</v>
      </c>
      <c r="G3207" s="45">
        <v>0.1</v>
      </c>
      <c r="H3207" s="45">
        <v>0.91</v>
      </c>
      <c r="I3207" s="45">
        <v>61.5</v>
      </c>
      <c r="J3207" s="45">
        <v>47.4</v>
      </c>
    </row>
    <row r="3208" spans="4:10">
      <c r="D3208" s="28">
        <v>41773</v>
      </c>
      <c r="E3208" s="35" t="s">
        <v>373</v>
      </c>
      <c r="F3208" s="45">
        <v>12.2</v>
      </c>
      <c r="G3208" s="45">
        <v>0.09</v>
      </c>
      <c r="H3208" s="45">
        <v>0.79</v>
      </c>
      <c r="I3208" s="45">
        <v>51.8</v>
      </c>
      <c r="J3208" s="45">
        <v>66.599999999999994</v>
      </c>
    </row>
    <row r="3209" spans="4:10">
      <c r="D3209" s="28">
        <v>41773</v>
      </c>
      <c r="E3209" s="35" t="s">
        <v>374</v>
      </c>
      <c r="F3209" s="45">
        <v>14.2</v>
      </c>
      <c r="G3209" s="45">
        <v>1.21</v>
      </c>
      <c r="H3209" s="45">
        <v>0.89</v>
      </c>
      <c r="I3209" s="45">
        <v>40.799999999999997</v>
      </c>
      <c r="J3209" s="45">
        <v>79.8</v>
      </c>
    </row>
    <row r="3210" spans="4:10">
      <c r="D3210" s="28">
        <v>41773</v>
      </c>
      <c r="E3210" s="35" t="s">
        <v>375</v>
      </c>
      <c r="F3210" s="45">
        <v>13.9</v>
      </c>
      <c r="G3210" s="45">
        <v>1.01</v>
      </c>
      <c r="H3210" s="45">
        <v>0.64</v>
      </c>
      <c r="I3210" s="45">
        <v>29.4</v>
      </c>
      <c r="J3210" s="45">
        <v>90.2</v>
      </c>
    </row>
    <row r="3211" spans="4:10">
      <c r="D3211" s="28">
        <v>41773</v>
      </c>
      <c r="E3211" s="35" t="s">
        <v>376</v>
      </c>
      <c r="F3211" s="45">
        <v>14</v>
      </c>
      <c r="G3211" s="45">
        <v>0.49</v>
      </c>
      <c r="H3211" s="45">
        <v>0.37</v>
      </c>
      <c r="I3211" s="45">
        <v>18</v>
      </c>
      <c r="J3211" s="45">
        <v>99.4</v>
      </c>
    </row>
    <row r="3212" spans="4:10">
      <c r="D3212" s="28">
        <v>41773</v>
      </c>
      <c r="E3212" s="35" t="s">
        <v>377</v>
      </c>
      <c r="F3212" s="45">
        <v>12.7</v>
      </c>
      <c r="G3212" s="45">
        <v>0.2</v>
      </c>
      <c r="H3212" s="45">
        <v>0.11</v>
      </c>
      <c r="I3212" s="45">
        <v>6.9</v>
      </c>
      <c r="J3212" s="45">
        <v>108.5</v>
      </c>
    </row>
    <row r="3213" spans="4:10">
      <c r="D3213" s="28">
        <v>41773</v>
      </c>
      <c r="E3213" s="35" t="s">
        <v>378</v>
      </c>
      <c r="F3213" s="45">
        <v>8.8000000000000007</v>
      </c>
      <c r="G3213" s="45">
        <v>0</v>
      </c>
      <c r="H3213" s="45">
        <v>0</v>
      </c>
      <c r="I3213" s="45">
        <v>0</v>
      </c>
      <c r="J3213" s="45">
        <v>0</v>
      </c>
    </row>
    <row r="3214" spans="4:10">
      <c r="D3214" s="28">
        <v>41773</v>
      </c>
      <c r="E3214" s="35" t="s">
        <v>379</v>
      </c>
      <c r="F3214" s="45">
        <v>6.5</v>
      </c>
      <c r="G3214" s="45">
        <v>0</v>
      </c>
      <c r="H3214" s="45">
        <v>0</v>
      </c>
      <c r="I3214" s="45">
        <v>0</v>
      </c>
      <c r="J3214" s="45">
        <v>0</v>
      </c>
    </row>
    <row r="3215" spans="4:10">
      <c r="D3215" s="28">
        <v>41773</v>
      </c>
      <c r="E3215" s="35" t="s">
        <v>380</v>
      </c>
      <c r="F3215" s="45">
        <v>4.9000000000000004</v>
      </c>
      <c r="G3215" s="45">
        <v>0</v>
      </c>
      <c r="H3215" s="45">
        <v>0</v>
      </c>
      <c r="I3215" s="45">
        <v>0</v>
      </c>
      <c r="J3215" s="45">
        <v>0</v>
      </c>
    </row>
    <row r="3216" spans="4:10">
      <c r="D3216" s="28">
        <v>41773</v>
      </c>
      <c r="E3216" s="35" t="s">
        <v>381</v>
      </c>
      <c r="F3216" s="45">
        <v>3.9</v>
      </c>
      <c r="G3216" s="45">
        <v>0</v>
      </c>
      <c r="H3216" s="45">
        <v>0</v>
      </c>
      <c r="I3216" s="45">
        <v>0</v>
      </c>
      <c r="J3216" s="45">
        <v>0</v>
      </c>
    </row>
    <row r="3217" spans="4:10">
      <c r="D3217" s="28">
        <v>41773</v>
      </c>
      <c r="E3217" s="35" t="s">
        <v>382</v>
      </c>
      <c r="F3217" s="45">
        <v>2.8</v>
      </c>
      <c r="G3217" s="45">
        <v>0</v>
      </c>
      <c r="H3217" s="45">
        <v>0</v>
      </c>
      <c r="I3217" s="45">
        <v>0</v>
      </c>
      <c r="J3217" s="45">
        <v>0</v>
      </c>
    </row>
    <row r="3218" spans="4:10">
      <c r="D3218" s="28">
        <v>41773</v>
      </c>
      <c r="E3218" s="35" t="s">
        <v>383</v>
      </c>
      <c r="F3218" s="45">
        <v>2.5</v>
      </c>
      <c r="G3218" s="45">
        <v>0</v>
      </c>
      <c r="H3218" s="45">
        <v>0</v>
      </c>
      <c r="I3218" s="45">
        <v>0</v>
      </c>
      <c r="J3218" s="45">
        <v>0</v>
      </c>
    </row>
    <row r="3219" spans="4:10">
      <c r="D3219" s="28">
        <v>41774</v>
      </c>
      <c r="E3219" s="35" t="s">
        <v>360</v>
      </c>
      <c r="F3219" s="45">
        <v>1.7</v>
      </c>
      <c r="G3219" s="45">
        <v>0</v>
      </c>
      <c r="H3219" s="45">
        <v>0</v>
      </c>
      <c r="I3219" s="45">
        <v>0</v>
      </c>
      <c r="J3219" s="45">
        <v>0</v>
      </c>
    </row>
    <row r="3220" spans="4:10">
      <c r="D3220" s="28">
        <v>41774</v>
      </c>
      <c r="E3220" s="35" t="s">
        <v>361</v>
      </c>
      <c r="F3220" s="45">
        <v>1.4</v>
      </c>
      <c r="G3220" s="45">
        <v>0</v>
      </c>
      <c r="H3220" s="45">
        <v>0</v>
      </c>
      <c r="I3220" s="45">
        <v>0</v>
      </c>
      <c r="J3220" s="45">
        <v>0</v>
      </c>
    </row>
    <row r="3221" spans="4:10">
      <c r="D3221" s="28">
        <v>41774</v>
      </c>
      <c r="E3221" s="35" t="s">
        <v>362</v>
      </c>
      <c r="F3221" s="45">
        <v>1.1000000000000001</v>
      </c>
      <c r="G3221" s="45">
        <v>0</v>
      </c>
      <c r="H3221" s="45">
        <v>0</v>
      </c>
      <c r="I3221" s="45">
        <v>0</v>
      </c>
      <c r="J3221" s="45">
        <v>0</v>
      </c>
    </row>
    <row r="3222" spans="4:10">
      <c r="D3222" s="28">
        <v>41774</v>
      </c>
      <c r="E3222" s="35" t="s">
        <v>363</v>
      </c>
      <c r="F3222" s="45">
        <v>1.3</v>
      </c>
      <c r="G3222" s="45">
        <v>0</v>
      </c>
      <c r="H3222" s="45">
        <v>0</v>
      </c>
      <c r="I3222" s="45">
        <v>0</v>
      </c>
      <c r="J3222" s="45">
        <v>0</v>
      </c>
    </row>
    <row r="3223" spans="4:10">
      <c r="D3223" s="28">
        <v>41774</v>
      </c>
      <c r="E3223" s="35" t="s">
        <v>364</v>
      </c>
      <c r="F3223" s="45">
        <v>4.5999999999999996</v>
      </c>
      <c r="G3223" s="45">
        <v>0.06</v>
      </c>
      <c r="H3223" s="45">
        <v>0.06</v>
      </c>
      <c r="I3223" s="45">
        <v>6</v>
      </c>
      <c r="J3223" s="45">
        <v>-109.6</v>
      </c>
    </row>
    <row r="3224" spans="4:10">
      <c r="D3224" s="28">
        <v>41774</v>
      </c>
      <c r="E3224" s="35" t="s">
        <v>365</v>
      </c>
      <c r="F3224" s="45">
        <v>4.4000000000000004</v>
      </c>
      <c r="G3224" s="45">
        <v>0.24</v>
      </c>
      <c r="H3224" s="45">
        <v>0.3</v>
      </c>
      <c r="I3224" s="45">
        <v>17</v>
      </c>
      <c r="J3224" s="45">
        <v>-100.5</v>
      </c>
    </row>
    <row r="3225" spans="4:10">
      <c r="D3225" s="28">
        <v>41774</v>
      </c>
      <c r="E3225" s="35" t="s">
        <v>366</v>
      </c>
      <c r="F3225" s="45">
        <v>6.3</v>
      </c>
      <c r="G3225" s="45">
        <v>1.31</v>
      </c>
      <c r="H3225" s="45">
        <v>0.57999999999999996</v>
      </c>
      <c r="I3225" s="45">
        <v>28.4</v>
      </c>
      <c r="J3225" s="45">
        <v>-91.3</v>
      </c>
    </row>
    <row r="3226" spans="4:10">
      <c r="D3226" s="28">
        <v>41774</v>
      </c>
      <c r="E3226" s="35" t="s">
        <v>367</v>
      </c>
      <c r="F3226" s="45">
        <v>10.3</v>
      </c>
      <c r="G3226" s="45">
        <v>1.04</v>
      </c>
      <c r="H3226" s="45">
        <v>0.89</v>
      </c>
      <c r="I3226" s="45">
        <v>39.9</v>
      </c>
      <c r="J3226" s="45">
        <v>-81.099999999999994</v>
      </c>
    </row>
    <row r="3227" spans="4:10">
      <c r="D3227" s="28">
        <v>41774</v>
      </c>
      <c r="E3227" s="35" t="s">
        <v>368</v>
      </c>
      <c r="F3227" s="45">
        <v>11.3</v>
      </c>
      <c r="G3227" s="45">
        <v>1.08</v>
      </c>
      <c r="H3227" s="45">
        <v>1.1299999999999999</v>
      </c>
      <c r="I3227" s="45">
        <v>50.9</v>
      </c>
      <c r="J3227" s="45">
        <v>-68.400000000000006</v>
      </c>
    </row>
    <row r="3228" spans="4:10">
      <c r="D3228" s="28">
        <v>41774</v>
      </c>
      <c r="E3228" s="35" t="s">
        <v>369</v>
      </c>
      <c r="F3228" s="45">
        <v>12.6</v>
      </c>
      <c r="G3228" s="45">
        <v>0.14000000000000001</v>
      </c>
      <c r="H3228" s="45">
        <v>0.98</v>
      </c>
      <c r="I3228" s="45">
        <v>60.8</v>
      </c>
      <c r="J3228" s="45">
        <v>-49.9</v>
      </c>
    </row>
    <row r="3229" spans="4:10">
      <c r="D3229" s="28">
        <v>41774</v>
      </c>
      <c r="E3229" s="35" t="s">
        <v>370</v>
      </c>
      <c r="F3229" s="45">
        <v>8.4</v>
      </c>
      <c r="G3229" s="45">
        <v>0.57999999999999996</v>
      </c>
      <c r="H3229" s="45">
        <v>1.44</v>
      </c>
      <c r="I3229" s="45">
        <v>67.5</v>
      </c>
      <c r="J3229" s="45">
        <v>-20.8</v>
      </c>
    </row>
    <row r="3230" spans="4:10">
      <c r="D3230" s="28">
        <v>41774</v>
      </c>
      <c r="E3230" s="35" t="s">
        <v>371</v>
      </c>
      <c r="F3230" s="45">
        <v>9.9</v>
      </c>
      <c r="G3230" s="45">
        <v>0.42</v>
      </c>
      <c r="H3230" s="45">
        <v>1.4</v>
      </c>
      <c r="I3230" s="45">
        <v>67.900000000000006</v>
      </c>
      <c r="J3230" s="45">
        <v>17.2</v>
      </c>
    </row>
    <row r="3231" spans="4:10">
      <c r="D3231" s="28">
        <v>41774</v>
      </c>
      <c r="E3231" s="35" t="s">
        <v>372</v>
      </c>
      <c r="F3231" s="45">
        <v>12.2</v>
      </c>
      <c r="G3231" s="45">
        <v>0.28999999999999998</v>
      </c>
      <c r="H3231" s="45">
        <v>1.23</v>
      </c>
      <c r="I3231" s="45">
        <v>61.6</v>
      </c>
      <c r="J3231" s="45">
        <v>47.7</v>
      </c>
    </row>
    <row r="3232" spans="4:10">
      <c r="D3232" s="28">
        <v>41774</v>
      </c>
      <c r="E3232" s="35" t="s">
        <v>373</v>
      </c>
      <c r="F3232" s="45">
        <v>12.1</v>
      </c>
      <c r="G3232" s="45">
        <v>0.19</v>
      </c>
      <c r="H3232" s="45">
        <v>0.97</v>
      </c>
      <c r="I3232" s="45">
        <v>52</v>
      </c>
      <c r="J3232" s="45">
        <v>66.900000000000006</v>
      </c>
    </row>
    <row r="3233" spans="4:10">
      <c r="D3233" s="28">
        <v>41774</v>
      </c>
      <c r="E3233" s="35" t="s">
        <v>374</v>
      </c>
      <c r="F3233" s="45">
        <v>12.2</v>
      </c>
      <c r="G3233" s="45">
        <v>0.06</v>
      </c>
      <c r="H3233" s="45">
        <v>0.56000000000000005</v>
      </c>
      <c r="I3233" s="45">
        <v>41</v>
      </c>
      <c r="J3233" s="45">
        <v>80</v>
      </c>
    </row>
    <row r="3234" spans="4:10">
      <c r="D3234" s="28">
        <v>41774</v>
      </c>
      <c r="E3234" s="35" t="s">
        <v>375</v>
      </c>
      <c r="F3234" s="45">
        <v>8.5</v>
      </c>
      <c r="G3234" s="45">
        <v>0.23</v>
      </c>
      <c r="H3234" s="45">
        <v>0.56000000000000005</v>
      </c>
      <c r="I3234" s="45">
        <v>29.6</v>
      </c>
      <c r="J3234" s="45">
        <v>90.4</v>
      </c>
    </row>
    <row r="3235" spans="4:10">
      <c r="D3235" s="28">
        <v>41774</v>
      </c>
      <c r="E3235" s="35" t="s">
        <v>376</v>
      </c>
      <c r="F3235" s="45">
        <v>11.1</v>
      </c>
      <c r="G3235" s="45">
        <v>0.32</v>
      </c>
      <c r="H3235" s="45">
        <v>0.35</v>
      </c>
      <c r="I3235" s="45">
        <v>18.100000000000001</v>
      </c>
      <c r="J3235" s="45">
        <v>99.6</v>
      </c>
    </row>
    <row r="3236" spans="4:10">
      <c r="D3236" s="28">
        <v>41774</v>
      </c>
      <c r="E3236" s="35" t="s">
        <v>377</v>
      </c>
      <c r="F3236" s="45">
        <v>10.8</v>
      </c>
      <c r="G3236" s="45">
        <v>0.23</v>
      </c>
      <c r="H3236" s="45">
        <v>0.11</v>
      </c>
      <c r="I3236" s="45">
        <v>7</v>
      </c>
      <c r="J3236" s="45">
        <v>108.7</v>
      </c>
    </row>
    <row r="3237" spans="4:10">
      <c r="D3237" s="28">
        <v>41774</v>
      </c>
      <c r="E3237" s="35" t="s">
        <v>378</v>
      </c>
      <c r="F3237" s="45">
        <v>9.1</v>
      </c>
      <c r="G3237" s="45">
        <v>0</v>
      </c>
      <c r="H3237" s="45">
        <v>0</v>
      </c>
      <c r="I3237" s="45">
        <v>0</v>
      </c>
      <c r="J3237" s="45">
        <v>0</v>
      </c>
    </row>
    <row r="3238" spans="4:10">
      <c r="D3238" s="28">
        <v>41774</v>
      </c>
      <c r="E3238" s="35" t="s">
        <v>379</v>
      </c>
      <c r="F3238" s="45">
        <v>7.8</v>
      </c>
      <c r="G3238" s="45">
        <v>0</v>
      </c>
      <c r="H3238" s="45">
        <v>0</v>
      </c>
      <c r="I3238" s="45">
        <v>0</v>
      </c>
      <c r="J3238" s="45">
        <v>0</v>
      </c>
    </row>
    <row r="3239" spans="4:10">
      <c r="D3239" s="28">
        <v>41774</v>
      </c>
      <c r="E3239" s="35" t="s">
        <v>380</v>
      </c>
      <c r="F3239" s="45">
        <v>7.6</v>
      </c>
      <c r="G3239" s="45">
        <v>0</v>
      </c>
      <c r="H3239" s="45">
        <v>0</v>
      </c>
      <c r="I3239" s="45">
        <v>0</v>
      </c>
      <c r="J3239" s="45">
        <v>0</v>
      </c>
    </row>
    <row r="3240" spans="4:10">
      <c r="D3240" s="28">
        <v>41774</v>
      </c>
      <c r="E3240" s="35" t="s">
        <v>381</v>
      </c>
      <c r="F3240" s="45">
        <v>5.6</v>
      </c>
      <c r="G3240" s="45">
        <v>0</v>
      </c>
      <c r="H3240" s="45">
        <v>0</v>
      </c>
      <c r="I3240" s="45">
        <v>0</v>
      </c>
      <c r="J3240" s="45">
        <v>0</v>
      </c>
    </row>
    <row r="3241" spans="4:10">
      <c r="D3241" s="28">
        <v>41774</v>
      </c>
      <c r="E3241" s="35" t="s">
        <v>382</v>
      </c>
      <c r="F3241" s="45">
        <v>5.4</v>
      </c>
      <c r="G3241" s="45">
        <v>0</v>
      </c>
      <c r="H3241" s="45">
        <v>0</v>
      </c>
      <c r="I3241" s="45">
        <v>0</v>
      </c>
      <c r="J3241" s="45">
        <v>0</v>
      </c>
    </row>
    <row r="3242" spans="4:10">
      <c r="D3242" s="28">
        <v>41774</v>
      </c>
      <c r="E3242" s="35" t="s">
        <v>383</v>
      </c>
      <c r="F3242" s="45">
        <v>4.5</v>
      </c>
      <c r="G3242" s="45">
        <v>0</v>
      </c>
      <c r="H3242" s="45">
        <v>0</v>
      </c>
      <c r="I3242" s="45">
        <v>0</v>
      </c>
      <c r="J3242" s="45">
        <v>0</v>
      </c>
    </row>
    <row r="3243" spans="4:10">
      <c r="D3243" s="28">
        <v>41775</v>
      </c>
      <c r="E3243" s="35" t="s">
        <v>360</v>
      </c>
      <c r="F3243" s="45">
        <v>3.1</v>
      </c>
      <c r="G3243" s="45">
        <v>0</v>
      </c>
      <c r="H3243" s="45">
        <v>0</v>
      </c>
      <c r="I3243" s="45">
        <v>0</v>
      </c>
      <c r="J3243" s="45">
        <v>0</v>
      </c>
    </row>
    <row r="3244" spans="4:10">
      <c r="D3244" s="28">
        <v>41775</v>
      </c>
      <c r="E3244" s="35" t="s">
        <v>361</v>
      </c>
      <c r="F3244" s="45">
        <v>2.8</v>
      </c>
      <c r="G3244" s="45">
        <v>0</v>
      </c>
      <c r="H3244" s="45">
        <v>0</v>
      </c>
      <c r="I3244" s="45">
        <v>0</v>
      </c>
      <c r="J3244" s="45">
        <v>0</v>
      </c>
    </row>
    <row r="3245" spans="4:10">
      <c r="D3245" s="28">
        <v>41775</v>
      </c>
      <c r="E3245" s="35" t="s">
        <v>362</v>
      </c>
      <c r="F3245" s="45">
        <v>3</v>
      </c>
      <c r="G3245" s="45">
        <v>0</v>
      </c>
      <c r="H3245" s="45">
        <v>0</v>
      </c>
      <c r="I3245" s="45">
        <v>0</v>
      </c>
      <c r="J3245" s="45">
        <v>0</v>
      </c>
    </row>
    <row r="3246" spans="4:10">
      <c r="D3246" s="28">
        <v>41775</v>
      </c>
      <c r="E3246" s="35" t="s">
        <v>363</v>
      </c>
      <c r="F3246" s="45">
        <v>2.9</v>
      </c>
      <c r="G3246" s="45">
        <v>0</v>
      </c>
      <c r="H3246" s="45">
        <v>0</v>
      </c>
      <c r="I3246" s="45">
        <v>0</v>
      </c>
      <c r="J3246" s="45">
        <v>0</v>
      </c>
    </row>
    <row r="3247" spans="4:10">
      <c r="D3247" s="28">
        <v>41775</v>
      </c>
      <c r="E3247" s="35" t="s">
        <v>364</v>
      </c>
      <c r="F3247" s="45">
        <v>3.5</v>
      </c>
      <c r="G3247" s="45">
        <v>0.45</v>
      </c>
      <c r="H3247" s="45">
        <v>0.11</v>
      </c>
      <c r="I3247" s="45">
        <v>6.1</v>
      </c>
      <c r="J3247" s="45">
        <v>-109.8</v>
      </c>
    </row>
    <row r="3248" spans="4:10">
      <c r="D3248" s="28">
        <v>41775</v>
      </c>
      <c r="E3248" s="35" t="s">
        <v>365</v>
      </c>
      <c r="F3248" s="45">
        <v>5.7</v>
      </c>
      <c r="G3248" s="45">
        <v>1.95</v>
      </c>
      <c r="H3248" s="45">
        <v>0.26</v>
      </c>
      <c r="I3248" s="45">
        <v>17.2</v>
      </c>
      <c r="J3248" s="45">
        <v>-100.7</v>
      </c>
    </row>
    <row r="3249" spans="4:10">
      <c r="D3249" s="28">
        <v>41775</v>
      </c>
      <c r="E3249" s="35" t="s">
        <v>366</v>
      </c>
      <c r="F3249" s="45">
        <v>9.4</v>
      </c>
      <c r="G3249" s="45">
        <v>2.67</v>
      </c>
      <c r="H3249" s="45">
        <v>0.3</v>
      </c>
      <c r="I3249" s="45">
        <v>28.6</v>
      </c>
      <c r="J3249" s="45">
        <v>-91.5</v>
      </c>
    </row>
    <row r="3250" spans="4:10">
      <c r="D3250" s="28">
        <v>41775</v>
      </c>
      <c r="E3250" s="35" t="s">
        <v>367</v>
      </c>
      <c r="F3250" s="45">
        <v>11.1</v>
      </c>
      <c r="G3250" s="45">
        <v>2.88</v>
      </c>
      <c r="H3250" s="45">
        <v>0.37</v>
      </c>
      <c r="I3250" s="45">
        <v>40</v>
      </c>
      <c r="J3250" s="45">
        <v>-81.400000000000006</v>
      </c>
    </row>
    <row r="3251" spans="4:10">
      <c r="D3251" s="28">
        <v>41775</v>
      </c>
      <c r="E3251" s="35" t="s">
        <v>368</v>
      </c>
      <c r="F3251" s="45">
        <v>13</v>
      </c>
      <c r="G3251" s="45">
        <v>2.96</v>
      </c>
      <c r="H3251" s="45">
        <v>0.44</v>
      </c>
      <c r="I3251" s="45">
        <v>51.1</v>
      </c>
      <c r="J3251" s="45">
        <v>-68.599999999999994</v>
      </c>
    </row>
    <row r="3252" spans="4:10">
      <c r="D3252" s="28">
        <v>41775</v>
      </c>
      <c r="E3252" s="35" t="s">
        <v>369</v>
      </c>
      <c r="F3252" s="45">
        <v>15.2</v>
      </c>
      <c r="G3252" s="45">
        <v>3.02</v>
      </c>
      <c r="H3252" s="45">
        <v>0.49</v>
      </c>
      <c r="I3252" s="45">
        <v>61</v>
      </c>
      <c r="J3252" s="45">
        <v>-50.3</v>
      </c>
    </row>
    <row r="3253" spans="4:10">
      <c r="D3253" s="28">
        <v>41775</v>
      </c>
      <c r="E3253" s="35" t="s">
        <v>370</v>
      </c>
      <c r="F3253" s="45">
        <v>15.7</v>
      </c>
      <c r="G3253" s="45">
        <v>3.02</v>
      </c>
      <c r="H3253" s="45">
        <v>0.53</v>
      </c>
      <c r="I3253" s="45">
        <v>67.8</v>
      </c>
      <c r="J3253" s="45">
        <v>-21</v>
      </c>
    </row>
    <row r="3254" spans="4:10">
      <c r="D3254" s="28">
        <v>41775</v>
      </c>
      <c r="E3254" s="35" t="s">
        <v>371</v>
      </c>
      <c r="F3254" s="45">
        <v>17.7</v>
      </c>
      <c r="G3254" s="45">
        <v>3.03</v>
      </c>
      <c r="H3254" s="45">
        <v>0.53</v>
      </c>
      <c r="I3254" s="45">
        <v>68.099999999999994</v>
      </c>
      <c r="J3254" s="45">
        <v>17.399999999999999</v>
      </c>
    </row>
    <row r="3255" spans="4:10">
      <c r="D3255" s="28">
        <v>41775</v>
      </c>
      <c r="E3255" s="35" t="s">
        <v>372</v>
      </c>
      <c r="F3255" s="45">
        <v>18.2</v>
      </c>
      <c r="G3255" s="45">
        <v>3.03</v>
      </c>
      <c r="H3255" s="45">
        <v>0.49</v>
      </c>
      <c r="I3255" s="45">
        <v>61.8</v>
      </c>
      <c r="J3255" s="45">
        <v>47.9</v>
      </c>
    </row>
    <row r="3256" spans="4:10">
      <c r="D3256" s="28">
        <v>41775</v>
      </c>
      <c r="E3256" s="35" t="s">
        <v>373</v>
      </c>
      <c r="F3256" s="45">
        <v>18.2</v>
      </c>
      <c r="G3256" s="45">
        <v>2.98</v>
      </c>
      <c r="H3256" s="45">
        <v>0.44</v>
      </c>
      <c r="I3256" s="45">
        <v>52.1</v>
      </c>
      <c r="J3256" s="45">
        <v>67.099999999999994</v>
      </c>
    </row>
    <row r="3257" spans="4:10">
      <c r="D3257" s="28">
        <v>41775</v>
      </c>
      <c r="E3257" s="35" t="s">
        <v>374</v>
      </c>
      <c r="F3257" s="45">
        <v>18.8</v>
      </c>
      <c r="G3257" s="45">
        <v>2.89</v>
      </c>
      <c r="H3257" s="45">
        <v>0.38</v>
      </c>
      <c r="I3257" s="45">
        <v>41.1</v>
      </c>
      <c r="J3257" s="45">
        <v>80.3</v>
      </c>
    </row>
    <row r="3258" spans="4:10">
      <c r="D3258" s="28">
        <v>41775</v>
      </c>
      <c r="E3258" s="35" t="s">
        <v>375</v>
      </c>
      <c r="F3258" s="45">
        <v>17.100000000000001</v>
      </c>
      <c r="G3258" s="45">
        <v>2.72</v>
      </c>
      <c r="H3258" s="45">
        <v>0.3</v>
      </c>
      <c r="I3258" s="45">
        <v>29.7</v>
      </c>
      <c r="J3258" s="45">
        <v>90.6</v>
      </c>
    </row>
    <row r="3259" spans="4:10">
      <c r="D3259" s="28">
        <v>41775</v>
      </c>
      <c r="E3259" s="35" t="s">
        <v>376</v>
      </c>
      <c r="F3259" s="45">
        <v>16.399999999999999</v>
      </c>
      <c r="G3259" s="45">
        <v>1.32</v>
      </c>
      <c r="H3259" s="45">
        <v>0.36</v>
      </c>
      <c r="I3259" s="45">
        <v>18.3</v>
      </c>
      <c r="J3259" s="45">
        <v>99.8</v>
      </c>
    </row>
    <row r="3260" spans="4:10">
      <c r="D3260" s="28">
        <v>41775</v>
      </c>
      <c r="E3260" s="35" t="s">
        <v>377</v>
      </c>
      <c r="F3260" s="45">
        <v>13.5</v>
      </c>
      <c r="G3260" s="45">
        <v>0.45</v>
      </c>
      <c r="H3260" s="45">
        <v>0.13</v>
      </c>
      <c r="I3260" s="45">
        <v>7.2</v>
      </c>
      <c r="J3260" s="45">
        <v>108.9</v>
      </c>
    </row>
    <row r="3261" spans="4:10">
      <c r="D3261" s="28">
        <v>41775</v>
      </c>
      <c r="E3261" s="35" t="s">
        <v>378</v>
      </c>
      <c r="F3261" s="45">
        <v>10.3</v>
      </c>
      <c r="G3261" s="45">
        <v>0</v>
      </c>
      <c r="H3261" s="45">
        <v>0</v>
      </c>
      <c r="I3261" s="45">
        <v>0</v>
      </c>
      <c r="J3261" s="45">
        <v>0</v>
      </c>
    </row>
    <row r="3262" spans="4:10">
      <c r="D3262" s="28">
        <v>41775</v>
      </c>
      <c r="E3262" s="35" t="s">
        <v>379</v>
      </c>
      <c r="F3262" s="45">
        <v>8</v>
      </c>
      <c r="G3262" s="45">
        <v>0</v>
      </c>
      <c r="H3262" s="45">
        <v>0</v>
      </c>
      <c r="I3262" s="45">
        <v>0</v>
      </c>
      <c r="J3262" s="45">
        <v>0</v>
      </c>
    </row>
    <row r="3263" spans="4:10">
      <c r="D3263" s="28">
        <v>41775</v>
      </c>
      <c r="E3263" s="35" t="s">
        <v>380</v>
      </c>
      <c r="F3263" s="45">
        <v>6.3</v>
      </c>
      <c r="G3263" s="45">
        <v>0</v>
      </c>
      <c r="H3263" s="45">
        <v>0</v>
      </c>
      <c r="I3263" s="45">
        <v>0</v>
      </c>
      <c r="J3263" s="45">
        <v>0</v>
      </c>
    </row>
    <row r="3264" spans="4:10">
      <c r="D3264" s="28">
        <v>41775</v>
      </c>
      <c r="E3264" s="35" t="s">
        <v>381</v>
      </c>
      <c r="F3264" s="45">
        <v>4.9000000000000004</v>
      </c>
      <c r="G3264" s="45">
        <v>0</v>
      </c>
      <c r="H3264" s="45">
        <v>0</v>
      </c>
      <c r="I3264" s="45">
        <v>0</v>
      </c>
      <c r="J3264" s="45">
        <v>0</v>
      </c>
    </row>
    <row r="3265" spans="4:10">
      <c r="D3265" s="28">
        <v>41775</v>
      </c>
      <c r="E3265" s="35" t="s">
        <v>382</v>
      </c>
      <c r="F3265" s="45">
        <v>4.5</v>
      </c>
      <c r="G3265" s="45">
        <v>0</v>
      </c>
      <c r="H3265" s="45">
        <v>0</v>
      </c>
      <c r="I3265" s="45">
        <v>0</v>
      </c>
      <c r="J3265" s="45">
        <v>0</v>
      </c>
    </row>
    <row r="3266" spans="4:10">
      <c r="D3266" s="28">
        <v>41775</v>
      </c>
      <c r="E3266" s="35" t="s">
        <v>383</v>
      </c>
      <c r="F3266" s="45">
        <v>4.5999999999999996</v>
      </c>
      <c r="G3266" s="45">
        <v>0</v>
      </c>
      <c r="H3266" s="45">
        <v>0</v>
      </c>
      <c r="I3266" s="45">
        <v>0</v>
      </c>
      <c r="J3266" s="45">
        <v>0</v>
      </c>
    </row>
    <row r="3267" spans="4:10">
      <c r="D3267" s="28">
        <v>41776</v>
      </c>
      <c r="E3267" s="35" t="s">
        <v>360</v>
      </c>
      <c r="F3267" s="45">
        <v>4.3</v>
      </c>
      <c r="G3267" s="45">
        <v>0</v>
      </c>
      <c r="H3267" s="45">
        <v>0</v>
      </c>
      <c r="I3267" s="45">
        <v>0</v>
      </c>
      <c r="J3267" s="45">
        <v>0</v>
      </c>
    </row>
    <row r="3268" spans="4:10">
      <c r="D3268" s="28">
        <v>41776</v>
      </c>
      <c r="E3268" s="35" t="s">
        <v>361</v>
      </c>
      <c r="F3268" s="45">
        <v>3.6</v>
      </c>
      <c r="G3268" s="45">
        <v>0</v>
      </c>
      <c r="H3268" s="45">
        <v>0</v>
      </c>
      <c r="I3268" s="45">
        <v>0</v>
      </c>
      <c r="J3268" s="45">
        <v>0</v>
      </c>
    </row>
    <row r="3269" spans="4:10">
      <c r="D3269" s="28">
        <v>41776</v>
      </c>
      <c r="E3269" s="35" t="s">
        <v>362</v>
      </c>
      <c r="F3269" s="45">
        <v>3.4</v>
      </c>
      <c r="G3269" s="45">
        <v>0</v>
      </c>
      <c r="H3269" s="45">
        <v>0</v>
      </c>
      <c r="I3269" s="45">
        <v>0</v>
      </c>
      <c r="J3269" s="45">
        <v>0</v>
      </c>
    </row>
    <row r="3270" spans="4:10">
      <c r="D3270" s="28">
        <v>41776</v>
      </c>
      <c r="E3270" s="35" t="s">
        <v>363</v>
      </c>
      <c r="F3270" s="45">
        <v>3.1</v>
      </c>
      <c r="G3270" s="45">
        <v>0</v>
      </c>
      <c r="H3270" s="45">
        <v>0</v>
      </c>
      <c r="I3270" s="45">
        <v>0</v>
      </c>
      <c r="J3270" s="45">
        <v>0</v>
      </c>
    </row>
    <row r="3271" spans="4:10">
      <c r="D3271" s="28">
        <v>41776</v>
      </c>
      <c r="E3271" s="35" t="s">
        <v>364</v>
      </c>
      <c r="F3271" s="45">
        <v>2.9</v>
      </c>
      <c r="G3271" s="45">
        <v>0.25</v>
      </c>
      <c r="H3271" s="45">
        <v>0.1</v>
      </c>
      <c r="I3271" s="45">
        <v>6.3</v>
      </c>
      <c r="J3271" s="45">
        <v>-110</v>
      </c>
    </row>
    <row r="3272" spans="4:10">
      <c r="D3272" s="28">
        <v>41776</v>
      </c>
      <c r="E3272" s="35" t="s">
        <v>365</v>
      </c>
      <c r="F3272" s="45">
        <v>4.5999999999999996</v>
      </c>
      <c r="G3272" s="45">
        <v>1.63</v>
      </c>
      <c r="H3272" s="45">
        <v>0.3</v>
      </c>
      <c r="I3272" s="45">
        <v>17.3</v>
      </c>
      <c r="J3272" s="45">
        <v>-100.9</v>
      </c>
    </row>
    <row r="3273" spans="4:10">
      <c r="D3273" s="28">
        <v>41776</v>
      </c>
      <c r="E3273" s="35" t="s">
        <v>366</v>
      </c>
      <c r="F3273" s="45">
        <v>8.5</v>
      </c>
      <c r="G3273" s="45">
        <v>2.36</v>
      </c>
      <c r="H3273" s="45">
        <v>0.38</v>
      </c>
      <c r="I3273" s="45">
        <v>28.7</v>
      </c>
      <c r="J3273" s="45">
        <v>-91.8</v>
      </c>
    </row>
    <row r="3274" spans="4:10">
      <c r="D3274" s="28">
        <v>41776</v>
      </c>
      <c r="E3274" s="35" t="s">
        <v>367</v>
      </c>
      <c r="F3274" s="45">
        <v>14.3</v>
      </c>
      <c r="G3274" s="45">
        <v>2.52</v>
      </c>
      <c r="H3274" s="45">
        <v>0.49</v>
      </c>
      <c r="I3274" s="45">
        <v>40.1</v>
      </c>
      <c r="J3274" s="45">
        <v>-81.599999999999994</v>
      </c>
    </row>
    <row r="3275" spans="4:10">
      <c r="D3275" s="28">
        <v>41776</v>
      </c>
      <c r="E3275" s="35" t="s">
        <v>368</v>
      </c>
      <c r="F3275" s="45">
        <v>18.3</v>
      </c>
      <c r="G3275" s="45">
        <v>2.58</v>
      </c>
      <c r="H3275" s="45">
        <v>0.61</v>
      </c>
      <c r="I3275" s="45">
        <v>51.2</v>
      </c>
      <c r="J3275" s="45">
        <v>-68.900000000000006</v>
      </c>
    </row>
    <row r="3276" spans="4:10">
      <c r="D3276" s="28">
        <v>41776</v>
      </c>
      <c r="E3276" s="35" t="s">
        <v>369</v>
      </c>
      <c r="F3276" s="45">
        <v>21</v>
      </c>
      <c r="G3276" s="45">
        <v>2.6</v>
      </c>
      <c r="H3276" s="45">
        <v>0.7</v>
      </c>
      <c r="I3276" s="45">
        <v>61.2</v>
      </c>
      <c r="J3276" s="45">
        <v>-50.6</v>
      </c>
    </row>
    <row r="3277" spans="4:10">
      <c r="D3277" s="28">
        <v>41776</v>
      </c>
      <c r="E3277" s="35" t="s">
        <v>370</v>
      </c>
      <c r="F3277" s="45">
        <v>21.6</v>
      </c>
      <c r="G3277" s="45">
        <v>1.39</v>
      </c>
      <c r="H3277" s="45">
        <v>1.33</v>
      </c>
      <c r="I3277" s="45">
        <v>68</v>
      </c>
      <c r="J3277" s="45">
        <v>-21.2</v>
      </c>
    </row>
    <row r="3278" spans="4:10">
      <c r="D3278" s="28">
        <v>41776</v>
      </c>
      <c r="E3278" s="35" t="s">
        <v>371</v>
      </c>
      <c r="F3278" s="45">
        <v>22.3</v>
      </c>
      <c r="G3278" s="45">
        <v>0.38</v>
      </c>
      <c r="H3278" s="45">
        <v>1.38</v>
      </c>
      <c r="I3278" s="45">
        <v>68.400000000000006</v>
      </c>
      <c r="J3278" s="45">
        <v>17.5</v>
      </c>
    </row>
    <row r="3279" spans="4:10">
      <c r="D3279" s="28">
        <v>41776</v>
      </c>
      <c r="E3279" s="35" t="s">
        <v>372</v>
      </c>
      <c r="F3279" s="45">
        <v>21.6</v>
      </c>
      <c r="G3279" s="45">
        <v>0.38</v>
      </c>
      <c r="H3279" s="45">
        <v>1.29</v>
      </c>
      <c r="I3279" s="45">
        <v>62</v>
      </c>
      <c r="J3279" s="45">
        <v>48.2</v>
      </c>
    </row>
    <row r="3280" spans="4:10">
      <c r="D3280" s="28">
        <v>41776</v>
      </c>
      <c r="E3280" s="35" t="s">
        <v>373</v>
      </c>
      <c r="F3280" s="45">
        <v>22</v>
      </c>
      <c r="G3280" s="45">
        <v>0.7</v>
      </c>
      <c r="H3280" s="45">
        <v>1.19</v>
      </c>
      <c r="I3280" s="45">
        <v>52.3</v>
      </c>
      <c r="J3280" s="45">
        <v>67.400000000000006</v>
      </c>
    </row>
    <row r="3281" spans="4:10">
      <c r="D3281" s="28">
        <v>41776</v>
      </c>
      <c r="E3281" s="35" t="s">
        <v>374</v>
      </c>
      <c r="F3281" s="45">
        <v>21.5</v>
      </c>
      <c r="G3281" s="45">
        <v>0.56000000000000005</v>
      </c>
      <c r="H3281" s="45">
        <v>0.93</v>
      </c>
      <c r="I3281" s="45">
        <v>41.3</v>
      </c>
      <c r="J3281" s="45">
        <v>80.5</v>
      </c>
    </row>
    <row r="3282" spans="4:10">
      <c r="D3282" s="28">
        <v>41776</v>
      </c>
      <c r="E3282" s="35" t="s">
        <v>375</v>
      </c>
      <c r="F3282" s="45">
        <v>18.8</v>
      </c>
      <c r="G3282" s="45">
        <v>0.2</v>
      </c>
      <c r="H3282" s="45">
        <v>0.55000000000000004</v>
      </c>
      <c r="I3282" s="45">
        <v>29.8</v>
      </c>
      <c r="J3282" s="45">
        <v>90.8</v>
      </c>
    </row>
    <row r="3283" spans="4:10">
      <c r="D3283" s="28">
        <v>41776</v>
      </c>
      <c r="E3283" s="35" t="s">
        <v>376</v>
      </c>
      <c r="F3283" s="45">
        <v>17.899999999999999</v>
      </c>
      <c r="G3283" s="45">
        <v>0.21</v>
      </c>
      <c r="H3283" s="45">
        <v>0.32</v>
      </c>
      <c r="I3283" s="45">
        <v>18.399999999999999</v>
      </c>
      <c r="J3283" s="45">
        <v>100</v>
      </c>
    </row>
    <row r="3284" spans="4:10">
      <c r="D3284" s="28">
        <v>41776</v>
      </c>
      <c r="E3284" s="35" t="s">
        <v>377</v>
      </c>
      <c r="F3284" s="45">
        <v>16.5</v>
      </c>
      <c r="G3284" s="45">
        <v>0.24</v>
      </c>
      <c r="H3284" s="45">
        <v>0.12</v>
      </c>
      <c r="I3284" s="45">
        <v>7.3</v>
      </c>
      <c r="J3284" s="45">
        <v>109.1</v>
      </c>
    </row>
    <row r="3285" spans="4:10">
      <c r="D3285" s="28">
        <v>41776</v>
      </c>
      <c r="E3285" s="35" t="s">
        <v>378</v>
      </c>
      <c r="F3285" s="45">
        <v>14.4</v>
      </c>
      <c r="G3285" s="45">
        <v>0</v>
      </c>
      <c r="H3285" s="45">
        <v>0</v>
      </c>
      <c r="I3285" s="45">
        <v>0</v>
      </c>
      <c r="J3285" s="45">
        <v>0</v>
      </c>
    </row>
    <row r="3286" spans="4:10">
      <c r="D3286" s="28">
        <v>41776</v>
      </c>
      <c r="E3286" s="35" t="s">
        <v>379</v>
      </c>
      <c r="F3286" s="45">
        <v>13.2</v>
      </c>
      <c r="G3286" s="45">
        <v>0</v>
      </c>
      <c r="H3286" s="45">
        <v>0</v>
      </c>
      <c r="I3286" s="45">
        <v>0</v>
      </c>
      <c r="J3286" s="45">
        <v>0</v>
      </c>
    </row>
    <row r="3287" spans="4:10">
      <c r="D3287" s="28">
        <v>41776</v>
      </c>
      <c r="E3287" s="35" t="s">
        <v>380</v>
      </c>
      <c r="F3287" s="45">
        <v>12.9</v>
      </c>
      <c r="G3287" s="45">
        <v>0</v>
      </c>
      <c r="H3287" s="45">
        <v>0</v>
      </c>
      <c r="I3287" s="45">
        <v>0</v>
      </c>
      <c r="J3287" s="45">
        <v>0</v>
      </c>
    </row>
    <row r="3288" spans="4:10">
      <c r="D3288" s="28">
        <v>41776</v>
      </c>
      <c r="E3288" s="35" t="s">
        <v>381</v>
      </c>
      <c r="F3288" s="45">
        <v>12.3</v>
      </c>
      <c r="G3288" s="45">
        <v>0</v>
      </c>
      <c r="H3288" s="45">
        <v>0</v>
      </c>
      <c r="I3288" s="45">
        <v>0</v>
      </c>
      <c r="J3288" s="45">
        <v>0</v>
      </c>
    </row>
    <row r="3289" spans="4:10">
      <c r="D3289" s="28">
        <v>41776</v>
      </c>
      <c r="E3289" s="35" t="s">
        <v>382</v>
      </c>
      <c r="F3289" s="45">
        <v>11.4</v>
      </c>
      <c r="G3289" s="45">
        <v>0</v>
      </c>
      <c r="H3289" s="45">
        <v>0</v>
      </c>
      <c r="I3289" s="45">
        <v>0</v>
      </c>
      <c r="J3289" s="45">
        <v>0</v>
      </c>
    </row>
    <row r="3290" spans="4:10">
      <c r="D3290" s="28">
        <v>41776</v>
      </c>
      <c r="E3290" s="35" t="s">
        <v>383</v>
      </c>
      <c r="F3290" s="45">
        <v>10.6</v>
      </c>
      <c r="G3290" s="45">
        <v>0</v>
      </c>
      <c r="H3290" s="45">
        <v>0</v>
      </c>
      <c r="I3290" s="45">
        <v>0</v>
      </c>
      <c r="J3290" s="45">
        <v>0</v>
      </c>
    </row>
    <row r="3291" spans="4:10">
      <c r="D3291" s="28">
        <v>41777</v>
      </c>
      <c r="E3291" s="35" t="s">
        <v>360</v>
      </c>
      <c r="F3291" s="45">
        <v>10.4</v>
      </c>
      <c r="G3291" s="45">
        <v>0</v>
      </c>
      <c r="H3291" s="45">
        <v>0</v>
      </c>
      <c r="I3291" s="45">
        <v>0</v>
      </c>
      <c r="J3291" s="45">
        <v>0</v>
      </c>
    </row>
    <row r="3292" spans="4:10">
      <c r="D3292" s="28">
        <v>41777</v>
      </c>
      <c r="E3292" s="35" t="s">
        <v>361</v>
      </c>
      <c r="F3292" s="45">
        <v>10</v>
      </c>
      <c r="G3292" s="45">
        <v>0</v>
      </c>
      <c r="H3292" s="45">
        <v>0</v>
      </c>
      <c r="I3292" s="45">
        <v>0</v>
      </c>
      <c r="J3292" s="45">
        <v>0</v>
      </c>
    </row>
    <row r="3293" spans="4:10">
      <c r="D3293" s="28">
        <v>41777</v>
      </c>
      <c r="E3293" s="35" t="s">
        <v>362</v>
      </c>
      <c r="F3293" s="45">
        <v>9.6999999999999993</v>
      </c>
      <c r="G3293" s="45">
        <v>0</v>
      </c>
      <c r="H3293" s="45">
        <v>0</v>
      </c>
      <c r="I3293" s="45">
        <v>0</v>
      </c>
      <c r="J3293" s="45">
        <v>0</v>
      </c>
    </row>
    <row r="3294" spans="4:10">
      <c r="D3294" s="28">
        <v>41777</v>
      </c>
      <c r="E3294" s="35" t="s">
        <v>363</v>
      </c>
      <c r="F3294" s="45">
        <v>9.6</v>
      </c>
      <c r="G3294" s="45">
        <v>0</v>
      </c>
      <c r="H3294" s="45">
        <v>0</v>
      </c>
      <c r="I3294" s="45">
        <v>0</v>
      </c>
      <c r="J3294" s="45">
        <v>0</v>
      </c>
    </row>
    <row r="3295" spans="4:10">
      <c r="D3295" s="28">
        <v>41777</v>
      </c>
      <c r="E3295" s="35" t="s">
        <v>364</v>
      </c>
      <c r="F3295" s="45">
        <v>9.6</v>
      </c>
      <c r="G3295" s="45">
        <v>0.02</v>
      </c>
      <c r="H3295" s="45">
        <v>0.05</v>
      </c>
      <c r="I3295" s="45">
        <v>6.4</v>
      </c>
      <c r="J3295" s="45">
        <v>-110.2</v>
      </c>
    </row>
    <row r="3296" spans="4:10">
      <c r="D3296" s="28">
        <v>41777</v>
      </c>
      <c r="E3296" s="35" t="s">
        <v>365</v>
      </c>
      <c r="F3296" s="45">
        <v>9.9</v>
      </c>
      <c r="G3296" s="45">
        <v>0.04</v>
      </c>
      <c r="H3296" s="45">
        <v>0.18</v>
      </c>
      <c r="I3296" s="45">
        <v>17.399999999999999</v>
      </c>
      <c r="J3296" s="45">
        <v>-101.1</v>
      </c>
    </row>
    <row r="3297" spans="4:10">
      <c r="D3297" s="28">
        <v>41777</v>
      </c>
      <c r="E3297" s="35" t="s">
        <v>366</v>
      </c>
      <c r="F3297" s="45">
        <v>10.6</v>
      </c>
      <c r="G3297" s="45">
        <v>7.0000000000000007E-2</v>
      </c>
      <c r="H3297" s="45">
        <v>0.38</v>
      </c>
      <c r="I3297" s="45">
        <v>28.8</v>
      </c>
      <c r="J3297" s="45">
        <v>-92</v>
      </c>
    </row>
    <row r="3298" spans="4:10">
      <c r="D3298" s="28">
        <v>41777</v>
      </c>
      <c r="E3298" s="35" t="s">
        <v>367</v>
      </c>
      <c r="F3298" s="45">
        <v>12.1</v>
      </c>
      <c r="G3298" s="45">
        <v>0.06</v>
      </c>
      <c r="H3298" s="45">
        <v>0.54</v>
      </c>
      <c r="I3298" s="45">
        <v>40.299999999999997</v>
      </c>
      <c r="J3298" s="45">
        <v>-81.8</v>
      </c>
    </row>
    <row r="3299" spans="4:10">
      <c r="D3299" s="28">
        <v>41777</v>
      </c>
      <c r="E3299" s="35" t="s">
        <v>368</v>
      </c>
      <c r="F3299" s="45">
        <v>13.6</v>
      </c>
      <c r="G3299" s="45">
        <v>0.06</v>
      </c>
      <c r="H3299" s="45">
        <v>0.71</v>
      </c>
      <c r="I3299" s="45">
        <v>51.4</v>
      </c>
      <c r="J3299" s="45">
        <v>-69.2</v>
      </c>
    </row>
    <row r="3300" spans="4:10">
      <c r="D3300" s="28">
        <v>41777</v>
      </c>
      <c r="E3300" s="35" t="s">
        <v>369</v>
      </c>
      <c r="F3300" s="45">
        <v>15.7</v>
      </c>
      <c r="G3300" s="45">
        <v>0.03</v>
      </c>
      <c r="H3300" s="45">
        <v>0.85</v>
      </c>
      <c r="I3300" s="45">
        <v>61.3</v>
      </c>
      <c r="J3300" s="45">
        <v>-50.9</v>
      </c>
    </row>
    <row r="3301" spans="4:10">
      <c r="D3301" s="28">
        <v>41777</v>
      </c>
      <c r="E3301" s="35" t="s">
        <v>370</v>
      </c>
      <c r="F3301" s="45">
        <v>13.8</v>
      </c>
      <c r="G3301" s="45">
        <v>0</v>
      </c>
      <c r="H3301" s="45">
        <v>0.69</v>
      </c>
      <c r="I3301" s="45">
        <v>68.2</v>
      </c>
      <c r="J3301" s="45">
        <v>-21.4</v>
      </c>
    </row>
    <row r="3302" spans="4:10">
      <c r="D3302" s="28">
        <v>41777</v>
      </c>
      <c r="E3302" s="35" t="s">
        <v>371</v>
      </c>
      <c r="F3302" s="45">
        <v>12.9</v>
      </c>
      <c r="G3302" s="45">
        <v>0</v>
      </c>
      <c r="H3302" s="45">
        <v>0.44</v>
      </c>
      <c r="I3302" s="45">
        <v>68.599999999999994</v>
      </c>
      <c r="J3302" s="45">
        <v>17.7</v>
      </c>
    </row>
    <row r="3303" spans="4:10">
      <c r="D3303" s="28">
        <v>41777</v>
      </c>
      <c r="E3303" s="35" t="s">
        <v>372</v>
      </c>
      <c r="F3303" s="45">
        <v>13.1</v>
      </c>
      <c r="G3303" s="45">
        <v>0</v>
      </c>
      <c r="H3303" s="45">
        <v>0.42</v>
      </c>
      <c r="I3303" s="45">
        <v>62.2</v>
      </c>
      <c r="J3303" s="45">
        <v>48.5</v>
      </c>
    </row>
    <row r="3304" spans="4:10">
      <c r="D3304" s="28">
        <v>41777</v>
      </c>
      <c r="E3304" s="35" t="s">
        <v>373</v>
      </c>
      <c r="F3304" s="45">
        <v>12.9</v>
      </c>
      <c r="G3304" s="45">
        <v>0.08</v>
      </c>
      <c r="H3304" s="45">
        <v>0.31</v>
      </c>
      <c r="I3304" s="45">
        <v>52.4</v>
      </c>
      <c r="J3304" s="45">
        <v>67.7</v>
      </c>
    </row>
    <row r="3305" spans="4:10">
      <c r="D3305" s="28">
        <v>41777</v>
      </c>
      <c r="E3305" s="35" t="s">
        <v>374</v>
      </c>
      <c r="F3305" s="45">
        <v>13.1</v>
      </c>
      <c r="G3305" s="45">
        <v>0.01</v>
      </c>
      <c r="H3305" s="45">
        <v>0.44</v>
      </c>
      <c r="I3305" s="45">
        <v>41.4</v>
      </c>
      <c r="J3305" s="45">
        <v>80.7</v>
      </c>
    </row>
    <row r="3306" spans="4:10">
      <c r="D3306" s="28">
        <v>41777</v>
      </c>
      <c r="E3306" s="35" t="s">
        <v>375</v>
      </c>
      <c r="F3306" s="45">
        <v>12.9</v>
      </c>
      <c r="G3306" s="45">
        <v>0.02</v>
      </c>
      <c r="H3306" s="45">
        <v>0.32</v>
      </c>
      <c r="I3306" s="45">
        <v>30</v>
      </c>
      <c r="J3306" s="45">
        <v>91</v>
      </c>
    </row>
    <row r="3307" spans="4:10">
      <c r="D3307" s="28">
        <v>41777</v>
      </c>
      <c r="E3307" s="35" t="s">
        <v>376</v>
      </c>
      <c r="F3307" s="45">
        <v>12.8</v>
      </c>
      <c r="G3307" s="45">
        <v>0.03</v>
      </c>
      <c r="H3307" s="45">
        <v>0.17</v>
      </c>
      <c r="I3307" s="45">
        <v>18.600000000000001</v>
      </c>
      <c r="J3307" s="45">
        <v>100.2</v>
      </c>
    </row>
    <row r="3308" spans="4:10">
      <c r="D3308" s="28">
        <v>41777</v>
      </c>
      <c r="E3308" s="35" t="s">
        <v>377</v>
      </c>
      <c r="F3308" s="45">
        <v>12.5</v>
      </c>
      <c r="G3308" s="45">
        <v>0.05</v>
      </c>
      <c r="H3308" s="45">
        <v>7.0000000000000007E-2</v>
      </c>
      <c r="I3308" s="45">
        <v>7.5</v>
      </c>
      <c r="J3308" s="45">
        <v>109.2</v>
      </c>
    </row>
    <row r="3309" spans="4:10">
      <c r="D3309" s="28">
        <v>41777</v>
      </c>
      <c r="E3309" s="35" t="s">
        <v>378</v>
      </c>
      <c r="F3309" s="45">
        <v>12.3</v>
      </c>
      <c r="G3309" s="45">
        <v>0</v>
      </c>
      <c r="H3309" s="45">
        <v>0</v>
      </c>
      <c r="I3309" s="45">
        <v>0</v>
      </c>
      <c r="J3309" s="45">
        <v>0</v>
      </c>
    </row>
    <row r="3310" spans="4:10">
      <c r="D3310" s="28">
        <v>41777</v>
      </c>
      <c r="E3310" s="35" t="s">
        <v>379</v>
      </c>
      <c r="F3310" s="45">
        <v>11.7</v>
      </c>
      <c r="G3310" s="45">
        <v>0</v>
      </c>
      <c r="H3310" s="45">
        <v>0</v>
      </c>
      <c r="I3310" s="45">
        <v>0</v>
      </c>
      <c r="J3310" s="45">
        <v>0</v>
      </c>
    </row>
    <row r="3311" spans="4:10">
      <c r="D3311" s="28">
        <v>41777</v>
      </c>
      <c r="E3311" s="35" t="s">
        <v>380</v>
      </c>
      <c r="F3311" s="45">
        <v>11.8</v>
      </c>
      <c r="G3311" s="45">
        <v>0</v>
      </c>
      <c r="H3311" s="45">
        <v>0</v>
      </c>
      <c r="I3311" s="45">
        <v>0</v>
      </c>
      <c r="J3311" s="45">
        <v>0</v>
      </c>
    </row>
    <row r="3312" spans="4:10">
      <c r="D3312" s="28">
        <v>41777</v>
      </c>
      <c r="E3312" s="35" t="s">
        <v>381</v>
      </c>
      <c r="F3312" s="45">
        <v>11.7</v>
      </c>
      <c r="G3312" s="45">
        <v>0</v>
      </c>
      <c r="H3312" s="45">
        <v>0</v>
      </c>
      <c r="I3312" s="45">
        <v>0</v>
      </c>
      <c r="J3312" s="45">
        <v>0</v>
      </c>
    </row>
    <row r="3313" spans="4:10">
      <c r="D3313" s="28">
        <v>41777</v>
      </c>
      <c r="E3313" s="35" t="s">
        <v>382</v>
      </c>
      <c r="F3313" s="45">
        <v>11.9</v>
      </c>
      <c r="G3313" s="45">
        <v>0</v>
      </c>
      <c r="H3313" s="45">
        <v>0</v>
      </c>
      <c r="I3313" s="45">
        <v>0</v>
      </c>
      <c r="J3313" s="45">
        <v>0</v>
      </c>
    </row>
    <row r="3314" spans="4:10">
      <c r="D3314" s="28">
        <v>41777</v>
      </c>
      <c r="E3314" s="35" t="s">
        <v>383</v>
      </c>
      <c r="F3314" s="45">
        <v>11.9</v>
      </c>
      <c r="G3314" s="45">
        <v>0</v>
      </c>
      <c r="H3314" s="45">
        <v>0</v>
      </c>
      <c r="I3314" s="45">
        <v>0</v>
      </c>
      <c r="J3314" s="45">
        <v>0</v>
      </c>
    </row>
    <row r="3315" spans="4:10">
      <c r="D3315" s="28">
        <v>41778</v>
      </c>
      <c r="E3315" s="35" t="s">
        <v>360</v>
      </c>
      <c r="F3315" s="45">
        <v>11.7</v>
      </c>
      <c r="G3315" s="45">
        <v>0</v>
      </c>
      <c r="H3315" s="45">
        <v>0</v>
      </c>
      <c r="I3315" s="45">
        <v>0</v>
      </c>
      <c r="J3315" s="45">
        <v>0</v>
      </c>
    </row>
    <row r="3316" spans="4:10">
      <c r="D3316" s="28">
        <v>41778</v>
      </c>
      <c r="E3316" s="35" t="s">
        <v>361</v>
      </c>
      <c r="F3316" s="45">
        <v>11.6</v>
      </c>
      <c r="G3316" s="45">
        <v>0</v>
      </c>
      <c r="H3316" s="45">
        <v>0</v>
      </c>
      <c r="I3316" s="45">
        <v>0</v>
      </c>
      <c r="J3316" s="45">
        <v>0</v>
      </c>
    </row>
    <row r="3317" spans="4:10">
      <c r="D3317" s="28">
        <v>41778</v>
      </c>
      <c r="E3317" s="35" t="s">
        <v>362</v>
      </c>
      <c r="F3317" s="45">
        <v>11.5</v>
      </c>
      <c r="G3317" s="45">
        <v>0</v>
      </c>
      <c r="H3317" s="45">
        <v>0</v>
      </c>
      <c r="I3317" s="45">
        <v>0</v>
      </c>
      <c r="J3317" s="45">
        <v>0</v>
      </c>
    </row>
    <row r="3318" spans="4:10">
      <c r="D3318" s="28">
        <v>41778</v>
      </c>
      <c r="E3318" s="35" t="s">
        <v>363</v>
      </c>
      <c r="F3318" s="45">
        <v>10.9</v>
      </c>
      <c r="G3318" s="45">
        <v>0</v>
      </c>
      <c r="H3318" s="45">
        <v>0</v>
      </c>
      <c r="I3318" s="45">
        <v>0</v>
      </c>
      <c r="J3318" s="45">
        <v>0</v>
      </c>
    </row>
    <row r="3319" spans="4:10">
      <c r="D3319" s="28">
        <v>41778</v>
      </c>
      <c r="E3319" s="35" t="s">
        <v>364</v>
      </c>
      <c r="F3319" s="45">
        <v>10.8</v>
      </c>
      <c r="G3319" s="45">
        <v>0.09</v>
      </c>
      <c r="H3319" s="45">
        <v>0.08</v>
      </c>
      <c r="I3319" s="45">
        <v>6.5</v>
      </c>
      <c r="J3319" s="45">
        <v>-110.3</v>
      </c>
    </row>
    <row r="3320" spans="4:10">
      <c r="D3320" s="28">
        <v>41778</v>
      </c>
      <c r="E3320" s="35" t="s">
        <v>365</v>
      </c>
      <c r="F3320" s="45">
        <v>11</v>
      </c>
      <c r="G3320" s="45">
        <v>0.09</v>
      </c>
      <c r="H3320" s="45">
        <v>0.24</v>
      </c>
      <c r="I3320" s="45">
        <v>17.600000000000001</v>
      </c>
      <c r="J3320" s="45">
        <v>-101.3</v>
      </c>
    </row>
    <row r="3321" spans="4:10">
      <c r="D3321" s="28">
        <v>41778</v>
      </c>
      <c r="E3321" s="35" t="s">
        <v>366</v>
      </c>
      <c r="F3321" s="45">
        <v>11.6</v>
      </c>
      <c r="G3321" s="45">
        <v>0.16</v>
      </c>
      <c r="H3321" s="45">
        <v>0.49</v>
      </c>
      <c r="I3321" s="45">
        <v>28.9</v>
      </c>
      <c r="J3321" s="45">
        <v>-92.2</v>
      </c>
    </row>
    <row r="3322" spans="4:10">
      <c r="D3322" s="28">
        <v>41778</v>
      </c>
      <c r="E3322" s="35" t="s">
        <v>367</v>
      </c>
      <c r="F3322" s="45">
        <v>13.3</v>
      </c>
      <c r="G3322" s="45">
        <v>0.24</v>
      </c>
      <c r="H3322" s="45">
        <v>0.79</v>
      </c>
      <c r="I3322" s="45">
        <v>40.4</v>
      </c>
      <c r="J3322" s="45">
        <v>-82.1</v>
      </c>
    </row>
    <row r="3323" spans="4:10">
      <c r="D3323" s="28">
        <v>41778</v>
      </c>
      <c r="E3323" s="35" t="s">
        <v>368</v>
      </c>
      <c r="F3323" s="45">
        <v>13.1</v>
      </c>
      <c r="G3323" s="45">
        <v>7.0000000000000007E-2</v>
      </c>
      <c r="H3323" s="45">
        <v>0.78</v>
      </c>
      <c r="I3323" s="45">
        <v>51.5</v>
      </c>
      <c r="J3323" s="45">
        <v>-69.5</v>
      </c>
    </row>
    <row r="3324" spans="4:10">
      <c r="D3324" s="28">
        <v>41778</v>
      </c>
      <c r="E3324" s="35" t="s">
        <v>369</v>
      </c>
      <c r="F3324" s="45">
        <v>12.8</v>
      </c>
      <c r="G3324" s="45">
        <v>7.0000000000000007E-2</v>
      </c>
      <c r="H3324" s="45">
        <v>0.9</v>
      </c>
      <c r="I3324" s="45">
        <v>61.5</v>
      </c>
      <c r="J3324" s="45">
        <v>-51.2</v>
      </c>
    </row>
    <row r="3325" spans="4:10">
      <c r="D3325" s="28">
        <v>41778</v>
      </c>
      <c r="E3325" s="35" t="s">
        <v>370</v>
      </c>
      <c r="F3325" s="45">
        <v>13.6</v>
      </c>
      <c r="G3325" s="45">
        <v>7.0000000000000007E-2</v>
      </c>
      <c r="H3325" s="45">
        <v>0.98</v>
      </c>
      <c r="I3325" s="45">
        <v>68.400000000000006</v>
      </c>
      <c r="J3325" s="45">
        <v>-21.6</v>
      </c>
    </row>
    <row r="3326" spans="4:10">
      <c r="D3326" s="28">
        <v>41778</v>
      </c>
      <c r="E3326" s="35" t="s">
        <v>371</v>
      </c>
      <c r="F3326" s="45">
        <v>15.1</v>
      </c>
      <c r="G3326" s="45">
        <v>0.06</v>
      </c>
      <c r="H3326" s="45">
        <v>0.99</v>
      </c>
      <c r="I3326" s="45">
        <v>68.8</v>
      </c>
      <c r="J3326" s="45">
        <v>17.8</v>
      </c>
    </row>
    <row r="3327" spans="4:10">
      <c r="D3327" s="28">
        <v>41778</v>
      </c>
      <c r="E3327" s="35" t="s">
        <v>372</v>
      </c>
      <c r="F3327" s="45">
        <v>15.2</v>
      </c>
      <c r="G3327" s="45">
        <v>7.0000000000000007E-2</v>
      </c>
      <c r="H3327" s="45">
        <v>0.92</v>
      </c>
      <c r="I3327" s="45">
        <v>62.4</v>
      </c>
      <c r="J3327" s="45">
        <v>48.8</v>
      </c>
    </row>
    <row r="3328" spans="4:10">
      <c r="D3328" s="28">
        <v>41778</v>
      </c>
      <c r="E3328" s="35" t="s">
        <v>373</v>
      </c>
      <c r="F3328" s="45">
        <v>16</v>
      </c>
      <c r="G3328" s="45">
        <v>0.47</v>
      </c>
      <c r="H3328" s="45">
        <v>1.1599999999999999</v>
      </c>
      <c r="I3328" s="45">
        <v>52.6</v>
      </c>
      <c r="J3328" s="45">
        <v>67.900000000000006</v>
      </c>
    </row>
    <row r="3329" spans="4:10">
      <c r="D3329" s="28">
        <v>41778</v>
      </c>
      <c r="E3329" s="35" t="s">
        <v>374</v>
      </c>
      <c r="F3329" s="45">
        <v>16.8</v>
      </c>
      <c r="G3329" s="45">
        <v>0.16</v>
      </c>
      <c r="H3329" s="45">
        <v>0.73</v>
      </c>
      <c r="I3329" s="45">
        <v>41.5</v>
      </c>
      <c r="J3329" s="45">
        <v>81</v>
      </c>
    </row>
    <row r="3330" spans="4:10">
      <c r="D3330" s="28">
        <v>41778</v>
      </c>
      <c r="E3330" s="35" t="s">
        <v>375</v>
      </c>
      <c r="F3330" s="45">
        <v>16.8</v>
      </c>
      <c r="G3330" s="45">
        <v>0.77</v>
      </c>
      <c r="H3330" s="45">
        <v>0.67</v>
      </c>
      <c r="I3330" s="45">
        <v>30.1</v>
      </c>
      <c r="J3330" s="45">
        <v>91.2</v>
      </c>
    </row>
    <row r="3331" spans="4:10">
      <c r="D3331" s="28">
        <v>41778</v>
      </c>
      <c r="E3331" s="35" t="s">
        <v>376</v>
      </c>
      <c r="F3331" s="45">
        <v>16.899999999999999</v>
      </c>
      <c r="G3331" s="45">
        <v>0.34</v>
      </c>
      <c r="H3331" s="45">
        <v>0.36</v>
      </c>
      <c r="I3331" s="45">
        <v>18.7</v>
      </c>
      <c r="J3331" s="45">
        <v>100.4</v>
      </c>
    </row>
    <row r="3332" spans="4:10">
      <c r="D3332" s="28">
        <v>41778</v>
      </c>
      <c r="E3332" s="35" t="s">
        <v>377</v>
      </c>
      <c r="F3332" s="45">
        <v>14.5</v>
      </c>
      <c r="G3332" s="45">
        <v>0.1</v>
      </c>
      <c r="H3332" s="45">
        <v>0.1</v>
      </c>
      <c r="I3332" s="45">
        <v>7.6</v>
      </c>
      <c r="J3332" s="45">
        <v>109.4</v>
      </c>
    </row>
    <row r="3333" spans="4:10">
      <c r="D3333" s="28">
        <v>41778</v>
      </c>
      <c r="E3333" s="35" t="s">
        <v>378</v>
      </c>
      <c r="F3333" s="45">
        <v>12.3</v>
      </c>
      <c r="G3333" s="45">
        <v>0</v>
      </c>
      <c r="H3333" s="45">
        <v>0</v>
      </c>
      <c r="I3333" s="45">
        <v>0</v>
      </c>
      <c r="J3333" s="45">
        <v>0</v>
      </c>
    </row>
    <row r="3334" spans="4:10">
      <c r="D3334" s="28">
        <v>41778</v>
      </c>
      <c r="E3334" s="35" t="s">
        <v>379</v>
      </c>
      <c r="F3334" s="45">
        <v>10.9</v>
      </c>
      <c r="G3334" s="45">
        <v>0</v>
      </c>
      <c r="H3334" s="45">
        <v>0</v>
      </c>
      <c r="I3334" s="45">
        <v>0</v>
      </c>
      <c r="J3334" s="45">
        <v>0</v>
      </c>
    </row>
    <row r="3335" spans="4:10">
      <c r="D3335" s="28">
        <v>41778</v>
      </c>
      <c r="E3335" s="35" t="s">
        <v>380</v>
      </c>
      <c r="F3335" s="45">
        <v>10.6</v>
      </c>
      <c r="G3335" s="45">
        <v>0</v>
      </c>
      <c r="H3335" s="45">
        <v>0</v>
      </c>
      <c r="I3335" s="45">
        <v>0</v>
      </c>
      <c r="J3335" s="45">
        <v>0</v>
      </c>
    </row>
    <row r="3336" spans="4:10">
      <c r="D3336" s="28">
        <v>41778</v>
      </c>
      <c r="E3336" s="35" t="s">
        <v>381</v>
      </c>
      <c r="F3336" s="45">
        <v>10.4</v>
      </c>
      <c r="G3336" s="45">
        <v>0</v>
      </c>
      <c r="H3336" s="45">
        <v>0</v>
      </c>
      <c r="I3336" s="45">
        <v>0</v>
      </c>
      <c r="J3336" s="45">
        <v>0</v>
      </c>
    </row>
    <row r="3337" spans="4:10">
      <c r="D3337" s="28">
        <v>41778</v>
      </c>
      <c r="E3337" s="35" t="s">
        <v>382</v>
      </c>
      <c r="F3337" s="45">
        <v>10.6</v>
      </c>
      <c r="G3337" s="45">
        <v>0</v>
      </c>
      <c r="H3337" s="45">
        <v>0</v>
      </c>
      <c r="I3337" s="45">
        <v>0</v>
      </c>
      <c r="J3337" s="45">
        <v>0</v>
      </c>
    </row>
    <row r="3338" spans="4:10">
      <c r="D3338" s="28">
        <v>41778</v>
      </c>
      <c r="E3338" s="35" t="s">
        <v>383</v>
      </c>
      <c r="F3338" s="45">
        <v>11.9</v>
      </c>
      <c r="G3338" s="45">
        <v>0</v>
      </c>
      <c r="H3338" s="45">
        <v>0</v>
      </c>
      <c r="I3338" s="45">
        <v>0</v>
      </c>
      <c r="J3338" s="45">
        <v>0</v>
      </c>
    </row>
    <row r="3339" spans="4:10">
      <c r="D3339" s="28">
        <v>41779</v>
      </c>
      <c r="E3339" s="35" t="s">
        <v>360</v>
      </c>
      <c r="F3339" s="45">
        <v>11.2</v>
      </c>
      <c r="G3339" s="45">
        <v>0</v>
      </c>
      <c r="H3339" s="45">
        <v>0</v>
      </c>
      <c r="I3339" s="45">
        <v>0</v>
      </c>
      <c r="J3339" s="45">
        <v>0</v>
      </c>
    </row>
    <row r="3340" spans="4:10">
      <c r="D3340" s="28">
        <v>41779</v>
      </c>
      <c r="E3340" s="35" t="s">
        <v>361</v>
      </c>
      <c r="F3340" s="45">
        <v>10.6</v>
      </c>
      <c r="G3340" s="45">
        <v>0</v>
      </c>
      <c r="H3340" s="45">
        <v>0</v>
      </c>
      <c r="I3340" s="45">
        <v>0</v>
      </c>
      <c r="J3340" s="45">
        <v>0</v>
      </c>
    </row>
    <row r="3341" spans="4:10">
      <c r="D3341" s="28">
        <v>41779</v>
      </c>
      <c r="E3341" s="35" t="s">
        <v>362</v>
      </c>
      <c r="F3341" s="45">
        <v>10.4</v>
      </c>
      <c r="G3341" s="45">
        <v>0</v>
      </c>
      <c r="H3341" s="45">
        <v>0</v>
      </c>
      <c r="I3341" s="45">
        <v>0</v>
      </c>
      <c r="J3341" s="45">
        <v>0</v>
      </c>
    </row>
    <row r="3342" spans="4:10">
      <c r="D3342" s="28">
        <v>41779</v>
      </c>
      <c r="E3342" s="35" t="s">
        <v>363</v>
      </c>
      <c r="F3342" s="45">
        <v>10.7</v>
      </c>
      <c r="G3342" s="45">
        <v>0</v>
      </c>
      <c r="H3342" s="45">
        <v>0</v>
      </c>
      <c r="I3342" s="45">
        <v>0</v>
      </c>
      <c r="J3342" s="45">
        <v>0</v>
      </c>
    </row>
    <row r="3343" spans="4:10">
      <c r="D3343" s="28">
        <v>41779</v>
      </c>
      <c r="E3343" s="35" t="s">
        <v>364</v>
      </c>
      <c r="F3343" s="45">
        <v>10.6</v>
      </c>
      <c r="G3343" s="45">
        <v>0.05</v>
      </c>
      <c r="H3343" s="45">
        <v>0.06</v>
      </c>
      <c r="I3343" s="45">
        <v>6.7</v>
      </c>
      <c r="J3343" s="45">
        <v>-110.5</v>
      </c>
    </row>
    <row r="3344" spans="4:10">
      <c r="D3344" s="28">
        <v>41779</v>
      </c>
      <c r="E3344" s="35" t="s">
        <v>365</v>
      </c>
      <c r="F3344" s="45">
        <v>10.5</v>
      </c>
      <c r="G3344" s="45">
        <v>7.0000000000000007E-2</v>
      </c>
      <c r="H3344" s="45">
        <v>0.22</v>
      </c>
      <c r="I3344" s="45">
        <v>17.7</v>
      </c>
      <c r="J3344" s="45">
        <v>-101.5</v>
      </c>
    </row>
    <row r="3345" spans="4:10">
      <c r="D3345" s="28">
        <v>41779</v>
      </c>
      <c r="E3345" s="35" t="s">
        <v>366</v>
      </c>
      <c r="F3345" s="45">
        <v>10.7</v>
      </c>
      <c r="G3345" s="45">
        <v>7.0000000000000007E-2</v>
      </c>
      <c r="H3345" s="45">
        <v>0.38</v>
      </c>
      <c r="I3345" s="45">
        <v>29.1</v>
      </c>
      <c r="J3345" s="45">
        <v>-92.4</v>
      </c>
    </row>
    <row r="3346" spans="4:10">
      <c r="D3346" s="28">
        <v>41779</v>
      </c>
      <c r="E3346" s="35" t="s">
        <v>367</v>
      </c>
      <c r="F3346" s="45">
        <v>11.1</v>
      </c>
      <c r="G3346" s="45">
        <v>0.08</v>
      </c>
      <c r="H3346" s="45">
        <v>0.55000000000000004</v>
      </c>
      <c r="I3346" s="45">
        <v>40.5</v>
      </c>
      <c r="J3346" s="45">
        <v>-82.3</v>
      </c>
    </row>
    <row r="3347" spans="4:10">
      <c r="D3347" s="28">
        <v>41779</v>
      </c>
      <c r="E3347" s="35" t="s">
        <v>368</v>
      </c>
      <c r="F3347" s="45">
        <v>11.7</v>
      </c>
      <c r="G3347" s="45">
        <v>7.0000000000000007E-2</v>
      </c>
      <c r="H3347" s="45">
        <v>0.71</v>
      </c>
      <c r="I3347" s="45">
        <v>51.6</v>
      </c>
      <c r="J3347" s="45">
        <v>-69.7</v>
      </c>
    </row>
    <row r="3348" spans="4:10">
      <c r="D3348" s="28">
        <v>41779</v>
      </c>
      <c r="E3348" s="35" t="s">
        <v>369</v>
      </c>
      <c r="F3348" s="45">
        <v>12.8</v>
      </c>
      <c r="G3348" s="45">
        <v>0.3</v>
      </c>
      <c r="H3348" s="45">
        <v>1.22</v>
      </c>
      <c r="I3348" s="45">
        <v>61.7</v>
      </c>
      <c r="J3348" s="45">
        <v>-51.5</v>
      </c>
    </row>
    <row r="3349" spans="4:10">
      <c r="D3349" s="28">
        <v>41779</v>
      </c>
      <c r="E3349" s="35" t="s">
        <v>370</v>
      </c>
      <c r="F3349" s="45">
        <v>15.6</v>
      </c>
      <c r="G3349" s="45">
        <v>0.05</v>
      </c>
      <c r="H3349" s="45">
        <v>0.92</v>
      </c>
      <c r="I3349" s="45">
        <v>68.599999999999994</v>
      </c>
      <c r="J3349" s="45">
        <v>-21.8</v>
      </c>
    </row>
    <row r="3350" spans="4:10">
      <c r="D3350" s="28">
        <v>41779</v>
      </c>
      <c r="E3350" s="35" t="s">
        <v>371</v>
      </c>
      <c r="F3350" s="45">
        <v>14</v>
      </c>
      <c r="G3350" s="45">
        <v>0.05</v>
      </c>
      <c r="H3350" s="45">
        <v>0.92</v>
      </c>
      <c r="I3350" s="45">
        <v>69</v>
      </c>
      <c r="J3350" s="45">
        <v>17.899999999999999</v>
      </c>
    </row>
    <row r="3351" spans="4:10">
      <c r="D3351" s="28">
        <v>41779</v>
      </c>
      <c r="E3351" s="35" t="s">
        <v>372</v>
      </c>
      <c r="F3351" s="45">
        <v>14.9</v>
      </c>
      <c r="G3351" s="45">
        <v>0.03</v>
      </c>
      <c r="H3351" s="45">
        <v>0.87</v>
      </c>
      <c r="I3351" s="45">
        <v>62.6</v>
      </c>
      <c r="J3351" s="45">
        <v>49</v>
      </c>
    </row>
    <row r="3352" spans="4:10">
      <c r="D3352" s="28">
        <v>41779</v>
      </c>
      <c r="E3352" s="35" t="s">
        <v>373</v>
      </c>
      <c r="F3352" s="45">
        <v>15.2</v>
      </c>
      <c r="G3352" s="45">
        <v>0.05</v>
      </c>
      <c r="H3352" s="45">
        <v>0.74</v>
      </c>
      <c r="I3352" s="45">
        <v>52.7</v>
      </c>
      <c r="J3352" s="45">
        <v>68.2</v>
      </c>
    </row>
    <row r="3353" spans="4:10">
      <c r="D3353" s="28">
        <v>41779</v>
      </c>
      <c r="E3353" s="35" t="s">
        <v>374</v>
      </c>
      <c r="F3353" s="45">
        <v>14.4</v>
      </c>
      <c r="G3353" s="45">
        <v>0.06</v>
      </c>
      <c r="H3353" s="45">
        <v>0.44</v>
      </c>
      <c r="I3353" s="45">
        <v>41.7</v>
      </c>
      <c r="J3353" s="45">
        <v>81.2</v>
      </c>
    </row>
    <row r="3354" spans="4:10">
      <c r="D3354" s="28">
        <v>41779</v>
      </c>
      <c r="E3354" s="35" t="s">
        <v>375</v>
      </c>
      <c r="F3354" s="45">
        <v>12.6</v>
      </c>
      <c r="G3354" s="45">
        <v>0.04</v>
      </c>
      <c r="H3354" s="45">
        <v>0.3</v>
      </c>
      <c r="I3354" s="45">
        <v>30.2</v>
      </c>
      <c r="J3354" s="45">
        <v>91.4</v>
      </c>
    </row>
    <row r="3355" spans="4:10">
      <c r="D3355" s="28">
        <v>41779</v>
      </c>
      <c r="E3355" s="35" t="s">
        <v>376</v>
      </c>
      <c r="F3355" s="45">
        <v>12.1</v>
      </c>
      <c r="G3355" s="45">
        <v>7.0000000000000007E-2</v>
      </c>
      <c r="H3355" s="45">
        <v>0.24</v>
      </c>
      <c r="I3355" s="45">
        <v>18.8</v>
      </c>
      <c r="J3355" s="45">
        <v>100.6</v>
      </c>
    </row>
    <row r="3356" spans="4:10">
      <c r="D3356" s="28">
        <v>41779</v>
      </c>
      <c r="E3356" s="35" t="s">
        <v>377</v>
      </c>
      <c r="F3356" s="45">
        <v>12.1</v>
      </c>
      <c r="G3356" s="45">
        <v>0.08</v>
      </c>
      <c r="H3356" s="45">
        <v>0.09</v>
      </c>
      <c r="I3356" s="45">
        <v>7.8</v>
      </c>
      <c r="J3356" s="45">
        <v>109.6</v>
      </c>
    </row>
    <row r="3357" spans="4:10">
      <c r="D3357" s="28">
        <v>41779</v>
      </c>
      <c r="E3357" s="35" t="s">
        <v>378</v>
      </c>
      <c r="F3357" s="45">
        <v>11.8</v>
      </c>
      <c r="G3357" s="45">
        <v>0</v>
      </c>
      <c r="H3357" s="45">
        <v>0</v>
      </c>
      <c r="I3357" s="45">
        <v>0</v>
      </c>
      <c r="J3357" s="45">
        <v>0</v>
      </c>
    </row>
    <row r="3358" spans="4:10">
      <c r="D3358" s="28">
        <v>41779</v>
      </c>
      <c r="E3358" s="35" t="s">
        <v>379</v>
      </c>
      <c r="F3358" s="45">
        <v>11.4</v>
      </c>
      <c r="G3358" s="45">
        <v>0</v>
      </c>
      <c r="H3358" s="45">
        <v>0</v>
      </c>
      <c r="I3358" s="45">
        <v>0</v>
      </c>
      <c r="J3358" s="45">
        <v>0</v>
      </c>
    </row>
    <row r="3359" spans="4:10">
      <c r="D3359" s="28">
        <v>41779</v>
      </c>
      <c r="E3359" s="35" t="s">
        <v>380</v>
      </c>
      <c r="F3359" s="45">
        <v>10.8</v>
      </c>
      <c r="G3359" s="45">
        <v>0</v>
      </c>
      <c r="H3359" s="45">
        <v>0</v>
      </c>
      <c r="I3359" s="45">
        <v>0</v>
      </c>
      <c r="J3359" s="45">
        <v>0</v>
      </c>
    </row>
    <row r="3360" spans="4:10">
      <c r="D3360" s="28">
        <v>41779</v>
      </c>
      <c r="E3360" s="35" t="s">
        <v>381</v>
      </c>
      <c r="F3360" s="45">
        <v>10.1</v>
      </c>
      <c r="G3360" s="45">
        <v>0</v>
      </c>
      <c r="H3360" s="45">
        <v>0</v>
      </c>
      <c r="I3360" s="45">
        <v>0</v>
      </c>
      <c r="J3360" s="45">
        <v>0</v>
      </c>
    </row>
    <row r="3361" spans="4:10">
      <c r="D3361" s="28">
        <v>41779</v>
      </c>
      <c r="E3361" s="35" t="s">
        <v>382</v>
      </c>
      <c r="F3361" s="45">
        <v>9.6</v>
      </c>
      <c r="G3361" s="45">
        <v>0</v>
      </c>
      <c r="H3361" s="45">
        <v>0</v>
      </c>
      <c r="I3361" s="45">
        <v>0</v>
      </c>
      <c r="J3361" s="45">
        <v>0</v>
      </c>
    </row>
    <row r="3362" spans="4:10">
      <c r="D3362" s="28">
        <v>41779</v>
      </c>
      <c r="E3362" s="35" t="s">
        <v>383</v>
      </c>
      <c r="F3362" s="45">
        <v>9.5</v>
      </c>
      <c r="G3362" s="45">
        <v>0</v>
      </c>
      <c r="H3362" s="45">
        <v>0</v>
      </c>
      <c r="I3362" s="45">
        <v>0</v>
      </c>
      <c r="J3362" s="45">
        <v>0</v>
      </c>
    </row>
    <row r="3363" spans="4:10">
      <c r="D3363" s="28">
        <v>41780</v>
      </c>
      <c r="E3363" s="35" t="s">
        <v>360</v>
      </c>
      <c r="F3363" s="45">
        <v>10.1</v>
      </c>
      <c r="G3363" s="45">
        <v>0</v>
      </c>
      <c r="H3363" s="45">
        <v>0</v>
      </c>
      <c r="I3363" s="45">
        <v>0</v>
      </c>
      <c r="J3363" s="45">
        <v>0</v>
      </c>
    </row>
    <row r="3364" spans="4:10">
      <c r="D3364" s="28">
        <v>41780</v>
      </c>
      <c r="E3364" s="35" t="s">
        <v>361</v>
      </c>
      <c r="F3364" s="45">
        <v>10.3</v>
      </c>
      <c r="G3364" s="45">
        <v>0</v>
      </c>
      <c r="H3364" s="45">
        <v>0</v>
      </c>
      <c r="I3364" s="45">
        <v>0</v>
      </c>
      <c r="J3364" s="45">
        <v>0</v>
      </c>
    </row>
    <row r="3365" spans="4:10">
      <c r="D3365" s="28">
        <v>41780</v>
      </c>
      <c r="E3365" s="35" t="s">
        <v>362</v>
      </c>
      <c r="F3365" s="45">
        <v>9.5</v>
      </c>
      <c r="G3365" s="45">
        <v>0</v>
      </c>
      <c r="H3365" s="45">
        <v>0</v>
      </c>
      <c r="I3365" s="45">
        <v>0</v>
      </c>
      <c r="J3365" s="45">
        <v>0</v>
      </c>
    </row>
    <row r="3366" spans="4:10">
      <c r="D3366" s="28">
        <v>41780</v>
      </c>
      <c r="E3366" s="35" t="s">
        <v>363</v>
      </c>
      <c r="F3366" s="45">
        <v>9.6</v>
      </c>
      <c r="G3366" s="45">
        <v>0</v>
      </c>
      <c r="H3366" s="45">
        <v>0</v>
      </c>
      <c r="I3366" s="45">
        <v>0</v>
      </c>
      <c r="J3366" s="45">
        <v>0</v>
      </c>
    </row>
    <row r="3367" spans="4:10">
      <c r="D3367" s="28">
        <v>41780</v>
      </c>
      <c r="E3367" s="35" t="s">
        <v>364</v>
      </c>
      <c r="F3367" s="45">
        <v>9.6</v>
      </c>
      <c r="G3367" s="45">
        <v>0.35</v>
      </c>
      <c r="H3367" s="45">
        <v>0.12</v>
      </c>
      <c r="I3367" s="45">
        <v>6.8</v>
      </c>
      <c r="J3367" s="45">
        <v>-110.7</v>
      </c>
    </row>
    <row r="3368" spans="4:10">
      <c r="D3368" s="28">
        <v>41780</v>
      </c>
      <c r="E3368" s="35" t="s">
        <v>365</v>
      </c>
      <c r="F3368" s="45">
        <v>10.1</v>
      </c>
      <c r="G3368" s="45">
        <v>0.43</v>
      </c>
      <c r="H3368" s="45">
        <v>0.36</v>
      </c>
      <c r="I3368" s="45">
        <v>17.8</v>
      </c>
      <c r="J3368" s="45">
        <v>-101.7</v>
      </c>
    </row>
    <row r="3369" spans="4:10">
      <c r="D3369" s="28">
        <v>41780</v>
      </c>
      <c r="E3369" s="35" t="s">
        <v>366</v>
      </c>
      <c r="F3369" s="45">
        <v>11.3</v>
      </c>
      <c r="G3369" s="45">
        <v>0.87</v>
      </c>
      <c r="H3369" s="45">
        <v>0.65</v>
      </c>
      <c r="I3369" s="45">
        <v>29.2</v>
      </c>
      <c r="J3369" s="45">
        <v>-92.6</v>
      </c>
    </row>
    <row r="3370" spans="4:10">
      <c r="D3370" s="28">
        <v>41780</v>
      </c>
      <c r="E3370" s="35" t="s">
        <v>367</v>
      </c>
      <c r="F3370" s="45">
        <v>12.8</v>
      </c>
      <c r="G3370" s="45">
        <v>1.37</v>
      </c>
      <c r="H3370" s="45">
        <v>0.85</v>
      </c>
      <c r="I3370" s="45">
        <v>40.6</v>
      </c>
      <c r="J3370" s="45">
        <v>-82.6</v>
      </c>
    </row>
    <row r="3371" spans="4:10">
      <c r="D3371" s="28">
        <v>41780</v>
      </c>
      <c r="E3371" s="35" t="s">
        <v>368</v>
      </c>
      <c r="F3371" s="45">
        <v>14.9</v>
      </c>
      <c r="G3371" s="45">
        <v>1.94</v>
      </c>
      <c r="H3371" s="45">
        <v>0.89</v>
      </c>
      <c r="I3371" s="45">
        <v>51.8</v>
      </c>
      <c r="J3371" s="45">
        <v>-70</v>
      </c>
    </row>
    <row r="3372" spans="4:10">
      <c r="D3372" s="28">
        <v>41780</v>
      </c>
      <c r="E3372" s="35" t="s">
        <v>369</v>
      </c>
      <c r="F3372" s="45">
        <v>15.2</v>
      </c>
      <c r="G3372" s="45">
        <v>1.99</v>
      </c>
      <c r="H3372" s="45">
        <v>1.01</v>
      </c>
      <c r="I3372" s="45">
        <v>61.8</v>
      </c>
      <c r="J3372" s="45">
        <v>-51.8</v>
      </c>
    </row>
    <row r="3373" spans="4:10">
      <c r="D3373" s="28">
        <v>41780</v>
      </c>
      <c r="E3373" s="35" t="s">
        <v>370</v>
      </c>
      <c r="F3373" s="45">
        <v>17.600000000000001</v>
      </c>
      <c r="G3373" s="45">
        <v>2.82</v>
      </c>
      <c r="H3373" s="45">
        <v>0.64</v>
      </c>
      <c r="I3373" s="45">
        <v>68.8</v>
      </c>
      <c r="J3373" s="45">
        <v>-22</v>
      </c>
    </row>
    <row r="3374" spans="4:10">
      <c r="D3374" s="28">
        <v>41780</v>
      </c>
      <c r="E3374" s="35" t="s">
        <v>371</v>
      </c>
      <c r="F3374" s="45">
        <v>18.2</v>
      </c>
      <c r="G3374" s="45">
        <v>2.83</v>
      </c>
      <c r="H3374" s="45">
        <v>0.64</v>
      </c>
      <c r="I3374" s="45">
        <v>69.2</v>
      </c>
      <c r="J3374" s="45">
        <v>18</v>
      </c>
    </row>
    <row r="3375" spans="4:10">
      <c r="D3375" s="28">
        <v>41780</v>
      </c>
      <c r="E3375" s="35" t="s">
        <v>372</v>
      </c>
      <c r="F3375" s="45">
        <v>19.100000000000001</v>
      </c>
      <c r="G3375" s="45">
        <v>2.8</v>
      </c>
      <c r="H3375" s="45">
        <v>0.61</v>
      </c>
      <c r="I3375" s="45">
        <v>62.7</v>
      </c>
      <c r="J3375" s="45">
        <v>49.3</v>
      </c>
    </row>
    <row r="3376" spans="4:10">
      <c r="D3376" s="28">
        <v>41780</v>
      </c>
      <c r="E3376" s="35" t="s">
        <v>373</v>
      </c>
      <c r="F3376" s="45">
        <v>19.2</v>
      </c>
      <c r="G3376" s="45">
        <v>2.77</v>
      </c>
      <c r="H3376" s="45">
        <v>0.54</v>
      </c>
      <c r="I3376" s="45">
        <v>52.9</v>
      </c>
      <c r="J3376" s="45">
        <v>68.400000000000006</v>
      </c>
    </row>
    <row r="3377" spans="4:10">
      <c r="D3377" s="28">
        <v>41780</v>
      </c>
      <c r="E3377" s="35" t="s">
        <v>374</v>
      </c>
      <c r="F3377" s="45">
        <v>18.3</v>
      </c>
      <c r="G3377" s="45">
        <v>2.73</v>
      </c>
      <c r="H3377" s="45">
        <v>0.44</v>
      </c>
      <c r="I3377" s="45">
        <v>41.8</v>
      </c>
      <c r="J3377" s="45">
        <v>81.400000000000006</v>
      </c>
    </row>
    <row r="3378" spans="4:10">
      <c r="D3378" s="28">
        <v>41780</v>
      </c>
      <c r="E3378" s="35" t="s">
        <v>375</v>
      </c>
      <c r="F3378" s="45">
        <v>17.8</v>
      </c>
      <c r="G3378" s="45">
        <v>2.54</v>
      </c>
      <c r="H3378" s="45">
        <v>0.36</v>
      </c>
      <c r="I3378" s="45">
        <v>30.4</v>
      </c>
      <c r="J3378" s="45">
        <v>91.6</v>
      </c>
    </row>
    <row r="3379" spans="4:10">
      <c r="D3379" s="28">
        <v>41780</v>
      </c>
      <c r="E3379" s="35" t="s">
        <v>376</v>
      </c>
      <c r="F3379" s="45">
        <v>16.600000000000001</v>
      </c>
      <c r="G3379" s="45">
        <v>2.0699999999999998</v>
      </c>
      <c r="H3379" s="45">
        <v>0.28000000000000003</v>
      </c>
      <c r="I3379" s="45">
        <v>19</v>
      </c>
      <c r="J3379" s="45">
        <v>100.7</v>
      </c>
    </row>
    <row r="3380" spans="4:10">
      <c r="D3380" s="28">
        <v>41780</v>
      </c>
      <c r="E3380" s="35" t="s">
        <v>377</v>
      </c>
      <c r="F3380" s="45">
        <v>14.7</v>
      </c>
      <c r="G3380" s="45">
        <v>0.36</v>
      </c>
      <c r="H3380" s="45">
        <v>0.14000000000000001</v>
      </c>
      <c r="I3380" s="45">
        <v>7.9</v>
      </c>
      <c r="J3380" s="45">
        <v>109.7</v>
      </c>
    </row>
    <row r="3381" spans="4:10">
      <c r="D3381" s="28">
        <v>41780</v>
      </c>
      <c r="E3381" s="35" t="s">
        <v>378</v>
      </c>
      <c r="F3381" s="45">
        <v>12.7</v>
      </c>
      <c r="G3381" s="45">
        <v>0.01</v>
      </c>
      <c r="H3381" s="45">
        <v>0.01</v>
      </c>
      <c r="I3381" s="45">
        <v>0</v>
      </c>
      <c r="J3381" s="45">
        <v>0</v>
      </c>
    </row>
    <row r="3382" spans="4:10">
      <c r="D3382" s="28">
        <v>41780</v>
      </c>
      <c r="E3382" s="35" t="s">
        <v>379</v>
      </c>
      <c r="F3382" s="45">
        <v>11</v>
      </c>
      <c r="G3382" s="45">
        <v>0</v>
      </c>
      <c r="H3382" s="45">
        <v>0</v>
      </c>
      <c r="I3382" s="45">
        <v>0</v>
      </c>
      <c r="J3382" s="45">
        <v>0</v>
      </c>
    </row>
    <row r="3383" spans="4:10">
      <c r="D3383" s="28">
        <v>41780</v>
      </c>
      <c r="E3383" s="35" t="s">
        <v>380</v>
      </c>
      <c r="F3383" s="45">
        <v>9.5</v>
      </c>
      <c r="G3383" s="45">
        <v>0</v>
      </c>
      <c r="H3383" s="45">
        <v>0</v>
      </c>
      <c r="I3383" s="45">
        <v>0</v>
      </c>
      <c r="J3383" s="45">
        <v>0</v>
      </c>
    </row>
    <row r="3384" spans="4:10">
      <c r="D3384" s="28">
        <v>41780</v>
      </c>
      <c r="E3384" s="35" t="s">
        <v>381</v>
      </c>
      <c r="F3384" s="45">
        <v>8.5</v>
      </c>
      <c r="G3384" s="45">
        <v>0</v>
      </c>
      <c r="H3384" s="45">
        <v>0</v>
      </c>
      <c r="I3384" s="45">
        <v>0</v>
      </c>
      <c r="J3384" s="45">
        <v>0</v>
      </c>
    </row>
    <row r="3385" spans="4:10">
      <c r="D3385" s="28">
        <v>41780</v>
      </c>
      <c r="E3385" s="35" t="s">
        <v>382</v>
      </c>
      <c r="F3385" s="45">
        <v>8.1999999999999993</v>
      </c>
      <c r="G3385" s="45">
        <v>0</v>
      </c>
      <c r="H3385" s="45">
        <v>0</v>
      </c>
      <c r="I3385" s="45">
        <v>0</v>
      </c>
      <c r="J3385" s="45">
        <v>0</v>
      </c>
    </row>
    <row r="3386" spans="4:10">
      <c r="D3386" s="28">
        <v>41780</v>
      </c>
      <c r="E3386" s="35" t="s">
        <v>383</v>
      </c>
      <c r="F3386" s="45">
        <v>8.8000000000000007</v>
      </c>
      <c r="G3386" s="45">
        <v>0</v>
      </c>
      <c r="H3386" s="45">
        <v>0</v>
      </c>
      <c r="I3386" s="45">
        <v>0</v>
      </c>
      <c r="J3386" s="45">
        <v>0</v>
      </c>
    </row>
    <row r="3387" spans="4:10">
      <c r="D3387" s="28">
        <v>41781</v>
      </c>
      <c r="E3387" s="35" t="s">
        <v>360</v>
      </c>
      <c r="F3387" s="45">
        <v>8.6999999999999993</v>
      </c>
      <c r="G3387" s="45">
        <v>0</v>
      </c>
      <c r="H3387" s="45">
        <v>0</v>
      </c>
      <c r="I3387" s="45">
        <v>0</v>
      </c>
      <c r="J3387" s="45">
        <v>0</v>
      </c>
    </row>
    <row r="3388" spans="4:10">
      <c r="D3388" s="28">
        <v>41781</v>
      </c>
      <c r="E3388" s="35" t="s">
        <v>361</v>
      </c>
      <c r="F3388" s="45">
        <v>8.1999999999999993</v>
      </c>
      <c r="G3388" s="45">
        <v>0</v>
      </c>
      <c r="H3388" s="45">
        <v>0</v>
      </c>
      <c r="I3388" s="45">
        <v>0</v>
      </c>
      <c r="J3388" s="45">
        <v>0</v>
      </c>
    </row>
    <row r="3389" spans="4:10">
      <c r="D3389" s="28">
        <v>41781</v>
      </c>
      <c r="E3389" s="35" t="s">
        <v>362</v>
      </c>
      <c r="F3389" s="45">
        <v>7.6</v>
      </c>
      <c r="G3389" s="45">
        <v>0</v>
      </c>
      <c r="H3389" s="45">
        <v>0</v>
      </c>
      <c r="I3389" s="45">
        <v>0</v>
      </c>
      <c r="J3389" s="45">
        <v>0</v>
      </c>
    </row>
    <row r="3390" spans="4:10">
      <c r="D3390" s="28">
        <v>41781</v>
      </c>
      <c r="E3390" s="35" t="s">
        <v>363</v>
      </c>
      <c r="F3390" s="45">
        <v>7</v>
      </c>
      <c r="G3390" s="45">
        <v>0</v>
      </c>
      <c r="H3390" s="45">
        <v>0</v>
      </c>
      <c r="I3390" s="45">
        <v>0</v>
      </c>
      <c r="J3390" s="45">
        <v>0</v>
      </c>
    </row>
    <row r="3391" spans="4:10">
      <c r="D3391" s="28">
        <v>41781</v>
      </c>
      <c r="E3391" s="35" t="s">
        <v>364</v>
      </c>
      <c r="F3391" s="45">
        <v>6.6</v>
      </c>
      <c r="G3391" s="45">
        <v>0.16</v>
      </c>
      <c r="H3391" s="45">
        <v>0.1</v>
      </c>
      <c r="I3391" s="45">
        <v>6.9</v>
      </c>
      <c r="J3391" s="45">
        <v>-110.8</v>
      </c>
    </row>
    <row r="3392" spans="4:10">
      <c r="D3392" s="28">
        <v>41781</v>
      </c>
      <c r="E3392" s="35" t="s">
        <v>365</v>
      </c>
      <c r="F3392" s="45">
        <v>7.6</v>
      </c>
      <c r="G3392" s="45">
        <v>0.14000000000000001</v>
      </c>
      <c r="H3392" s="45">
        <v>0.28000000000000003</v>
      </c>
      <c r="I3392" s="45">
        <v>17.899999999999999</v>
      </c>
      <c r="J3392" s="45">
        <v>-101.8</v>
      </c>
    </row>
    <row r="3393" spans="4:10">
      <c r="D3393" s="28">
        <v>41781</v>
      </c>
      <c r="E3393" s="35" t="s">
        <v>366</v>
      </c>
      <c r="F3393" s="45">
        <v>9.9</v>
      </c>
      <c r="G3393" s="45">
        <v>1.05</v>
      </c>
      <c r="H3393" s="45">
        <v>0.64</v>
      </c>
      <c r="I3393" s="45">
        <v>29.3</v>
      </c>
      <c r="J3393" s="45">
        <v>-92.8</v>
      </c>
    </row>
    <row r="3394" spans="4:10">
      <c r="D3394" s="28">
        <v>41781</v>
      </c>
      <c r="E3394" s="35" t="s">
        <v>367</v>
      </c>
      <c r="F3394" s="45">
        <v>15.7</v>
      </c>
      <c r="G3394" s="45">
        <v>2.2799999999999998</v>
      </c>
      <c r="H3394" s="45">
        <v>0.57999999999999996</v>
      </c>
      <c r="I3394" s="45">
        <v>40.700000000000003</v>
      </c>
      <c r="J3394" s="45">
        <v>-82.8</v>
      </c>
    </row>
    <row r="3395" spans="4:10">
      <c r="D3395" s="28">
        <v>41781</v>
      </c>
      <c r="E3395" s="35" t="s">
        <v>368</v>
      </c>
      <c r="F3395" s="45">
        <v>18.600000000000001</v>
      </c>
      <c r="G3395" s="45">
        <v>2.35</v>
      </c>
      <c r="H3395" s="45">
        <v>0.71</v>
      </c>
      <c r="I3395" s="45">
        <v>51.9</v>
      </c>
      <c r="J3395" s="45">
        <v>-70.3</v>
      </c>
    </row>
    <row r="3396" spans="4:10">
      <c r="D3396" s="28">
        <v>41781</v>
      </c>
      <c r="E3396" s="35" t="s">
        <v>369</v>
      </c>
      <c r="F3396" s="45">
        <v>22.5</v>
      </c>
      <c r="G3396" s="45">
        <v>1.2</v>
      </c>
      <c r="H3396" s="45">
        <v>1.3</v>
      </c>
      <c r="I3396" s="45">
        <v>61.9</v>
      </c>
      <c r="J3396" s="45">
        <v>-52.1</v>
      </c>
    </row>
    <row r="3397" spans="4:10">
      <c r="D3397" s="28">
        <v>41781</v>
      </c>
      <c r="E3397" s="35" t="s">
        <v>370</v>
      </c>
      <c r="F3397" s="45">
        <v>22</v>
      </c>
      <c r="G3397" s="45">
        <v>0.1</v>
      </c>
      <c r="H3397" s="45">
        <v>1.1000000000000001</v>
      </c>
      <c r="I3397" s="45">
        <v>69</v>
      </c>
      <c r="J3397" s="45">
        <v>-22.2</v>
      </c>
    </row>
    <row r="3398" spans="4:10">
      <c r="D3398" s="28">
        <v>41781</v>
      </c>
      <c r="E3398" s="35" t="s">
        <v>371</v>
      </c>
      <c r="F3398" s="45">
        <v>22.7</v>
      </c>
      <c r="G3398" s="45">
        <v>0.19</v>
      </c>
      <c r="H3398" s="45">
        <v>1.22</v>
      </c>
      <c r="I3398" s="45">
        <v>69.400000000000006</v>
      </c>
      <c r="J3398" s="45">
        <v>18.100000000000001</v>
      </c>
    </row>
    <row r="3399" spans="4:10">
      <c r="D3399" s="28">
        <v>41781</v>
      </c>
      <c r="E3399" s="35" t="s">
        <v>372</v>
      </c>
      <c r="F3399" s="45">
        <v>24</v>
      </c>
      <c r="G3399" s="45">
        <v>0.72</v>
      </c>
      <c r="H3399" s="45">
        <v>1.38</v>
      </c>
      <c r="I3399" s="45">
        <v>62.9</v>
      </c>
      <c r="J3399" s="45">
        <v>49.5</v>
      </c>
    </row>
    <row r="3400" spans="4:10">
      <c r="D3400" s="28">
        <v>41781</v>
      </c>
      <c r="E3400" s="35" t="s">
        <v>373</v>
      </c>
      <c r="F3400" s="45">
        <v>25</v>
      </c>
      <c r="G3400" s="45">
        <v>0.12</v>
      </c>
      <c r="H3400" s="45">
        <v>0.88</v>
      </c>
      <c r="I3400" s="45">
        <v>53</v>
      </c>
      <c r="J3400" s="45">
        <v>68.7</v>
      </c>
    </row>
    <row r="3401" spans="4:10">
      <c r="D3401" s="28">
        <v>41781</v>
      </c>
      <c r="E3401" s="35" t="s">
        <v>374</v>
      </c>
      <c r="F3401" s="45">
        <v>22.7</v>
      </c>
      <c r="G3401" s="45">
        <v>0.14000000000000001</v>
      </c>
      <c r="H3401" s="45">
        <v>0.69</v>
      </c>
      <c r="I3401" s="45">
        <v>41.9</v>
      </c>
      <c r="J3401" s="45">
        <v>81.599999999999994</v>
      </c>
    </row>
    <row r="3402" spans="4:10">
      <c r="D3402" s="28">
        <v>41781</v>
      </c>
      <c r="E3402" s="35" t="s">
        <v>375</v>
      </c>
      <c r="F3402" s="45">
        <v>21.2</v>
      </c>
      <c r="G3402" s="45">
        <v>0.12</v>
      </c>
      <c r="H3402" s="45">
        <v>0.5</v>
      </c>
      <c r="I3402" s="45">
        <v>30.5</v>
      </c>
      <c r="J3402" s="45">
        <v>91.8</v>
      </c>
    </row>
    <row r="3403" spans="4:10">
      <c r="D3403" s="28">
        <v>41781</v>
      </c>
      <c r="E3403" s="35" t="s">
        <v>376</v>
      </c>
      <c r="F3403" s="45">
        <v>20.3</v>
      </c>
      <c r="G3403" s="45">
        <v>0.14000000000000001</v>
      </c>
      <c r="H3403" s="45">
        <v>0.3</v>
      </c>
      <c r="I3403" s="45">
        <v>19.100000000000001</v>
      </c>
      <c r="J3403" s="45">
        <v>100.9</v>
      </c>
    </row>
    <row r="3404" spans="4:10">
      <c r="D3404" s="28">
        <v>41781</v>
      </c>
      <c r="E3404" s="35" t="s">
        <v>377</v>
      </c>
      <c r="F3404" s="45">
        <v>18.5</v>
      </c>
      <c r="G3404" s="45">
        <v>0.15</v>
      </c>
      <c r="H3404" s="45">
        <v>0.12</v>
      </c>
      <c r="I3404" s="45">
        <v>8.1</v>
      </c>
      <c r="J3404" s="45">
        <v>109.9</v>
      </c>
    </row>
    <row r="3405" spans="4:10">
      <c r="D3405" s="28">
        <v>41781</v>
      </c>
      <c r="E3405" s="35" t="s">
        <v>378</v>
      </c>
      <c r="F3405" s="45">
        <v>17</v>
      </c>
      <c r="G3405" s="45">
        <v>0.01</v>
      </c>
      <c r="H3405" s="45">
        <v>0.01</v>
      </c>
      <c r="I3405" s="45">
        <v>0</v>
      </c>
      <c r="J3405" s="45">
        <v>0</v>
      </c>
    </row>
    <row r="3406" spans="4:10">
      <c r="D3406" s="28">
        <v>41781</v>
      </c>
      <c r="E3406" s="35" t="s">
        <v>379</v>
      </c>
      <c r="F3406" s="45">
        <v>17</v>
      </c>
      <c r="G3406" s="45">
        <v>0</v>
      </c>
      <c r="H3406" s="45">
        <v>0</v>
      </c>
      <c r="I3406" s="45">
        <v>0</v>
      </c>
      <c r="J3406" s="45">
        <v>0</v>
      </c>
    </row>
    <row r="3407" spans="4:10">
      <c r="D3407" s="28">
        <v>41781</v>
      </c>
      <c r="E3407" s="35" t="s">
        <v>380</v>
      </c>
      <c r="F3407" s="45">
        <v>14.6</v>
      </c>
      <c r="G3407" s="45">
        <v>0</v>
      </c>
      <c r="H3407" s="45">
        <v>0</v>
      </c>
      <c r="I3407" s="45">
        <v>0</v>
      </c>
      <c r="J3407" s="45">
        <v>0</v>
      </c>
    </row>
    <row r="3408" spans="4:10">
      <c r="D3408" s="28">
        <v>41781</v>
      </c>
      <c r="E3408" s="35" t="s">
        <v>381</v>
      </c>
      <c r="F3408" s="45">
        <v>13.9</v>
      </c>
      <c r="G3408" s="45">
        <v>0</v>
      </c>
      <c r="H3408" s="45">
        <v>0</v>
      </c>
      <c r="I3408" s="45">
        <v>0</v>
      </c>
      <c r="J3408" s="45">
        <v>0</v>
      </c>
    </row>
    <row r="3409" spans="4:10">
      <c r="D3409" s="28">
        <v>41781</v>
      </c>
      <c r="E3409" s="35" t="s">
        <v>382</v>
      </c>
      <c r="F3409" s="45">
        <v>13.4</v>
      </c>
      <c r="G3409" s="45">
        <v>0</v>
      </c>
      <c r="H3409" s="45">
        <v>0</v>
      </c>
      <c r="I3409" s="45">
        <v>0</v>
      </c>
      <c r="J3409" s="45">
        <v>0</v>
      </c>
    </row>
    <row r="3410" spans="4:10">
      <c r="D3410" s="28">
        <v>41781</v>
      </c>
      <c r="E3410" s="35" t="s">
        <v>383</v>
      </c>
      <c r="F3410" s="45">
        <v>13.5</v>
      </c>
      <c r="G3410" s="45">
        <v>0</v>
      </c>
      <c r="H3410" s="45">
        <v>0</v>
      </c>
      <c r="I3410" s="45">
        <v>0</v>
      </c>
      <c r="J3410" s="45">
        <v>0</v>
      </c>
    </row>
    <row r="3411" spans="4:10">
      <c r="D3411" s="28">
        <v>41782</v>
      </c>
      <c r="E3411" s="35" t="s">
        <v>360</v>
      </c>
      <c r="F3411" s="45">
        <v>13.3</v>
      </c>
      <c r="G3411" s="45">
        <v>0</v>
      </c>
      <c r="H3411" s="45">
        <v>0</v>
      </c>
      <c r="I3411" s="45">
        <v>0</v>
      </c>
      <c r="J3411" s="45">
        <v>0</v>
      </c>
    </row>
    <row r="3412" spans="4:10">
      <c r="D3412" s="28">
        <v>41782</v>
      </c>
      <c r="E3412" s="35" t="s">
        <v>361</v>
      </c>
      <c r="F3412" s="45">
        <v>13.1</v>
      </c>
      <c r="G3412" s="45">
        <v>0</v>
      </c>
      <c r="H3412" s="45">
        <v>0</v>
      </c>
      <c r="I3412" s="45">
        <v>0</v>
      </c>
      <c r="J3412" s="45">
        <v>0</v>
      </c>
    </row>
    <row r="3413" spans="4:10">
      <c r="D3413" s="28">
        <v>41782</v>
      </c>
      <c r="E3413" s="35" t="s">
        <v>362</v>
      </c>
      <c r="F3413" s="45">
        <v>12.8</v>
      </c>
      <c r="G3413" s="45">
        <v>0</v>
      </c>
      <c r="H3413" s="45">
        <v>0</v>
      </c>
      <c r="I3413" s="45">
        <v>0</v>
      </c>
      <c r="J3413" s="45">
        <v>0</v>
      </c>
    </row>
    <row r="3414" spans="4:10">
      <c r="D3414" s="28">
        <v>41782</v>
      </c>
      <c r="E3414" s="35" t="s">
        <v>363</v>
      </c>
      <c r="F3414" s="45">
        <v>12.8</v>
      </c>
      <c r="G3414" s="45">
        <v>0</v>
      </c>
      <c r="H3414" s="45">
        <v>0</v>
      </c>
      <c r="I3414" s="45">
        <v>0</v>
      </c>
      <c r="J3414" s="45">
        <v>0</v>
      </c>
    </row>
    <row r="3415" spans="4:10">
      <c r="D3415" s="28">
        <v>41782</v>
      </c>
      <c r="E3415" s="35" t="s">
        <v>364</v>
      </c>
      <c r="F3415" s="45">
        <v>12.9</v>
      </c>
      <c r="G3415" s="45">
        <v>0.05</v>
      </c>
      <c r="H3415" s="45">
        <v>7.0000000000000007E-2</v>
      </c>
      <c r="I3415" s="45">
        <v>7</v>
      </c>
      <c r="J3415" s="45">
        <v>-111</v>
      </c>
    </row>
    <row r="3416" spans="4:10">
      <c r="D3416" s="28">
        <v>41782</v>
      </c>
      <c r="E3416" s="35" t="s">
        <v>365</v>
      </c>
      <c r="F3416" s="45">
        <v>13.2</v>
      </c>
      <c r="G3416" s="45">
        <v>7.0000000000000007E-2</v>
      </c>
      <c r="H3416" s="45">
        <v>0.23</v>
      </c>
      <c r="I3416" s="45">
        <v>18</v>
      </c>
      <c r="J3416" s="45">
        <v>-102</v>
      </c>
    </row>
    <row r="3417" spans="4:10">
      <c r="D3417" s="28">
        <v>41782</v>
      </c>
      <c r="E3417" s="35" t="s">
        <v>366</v>
      </c>
      <c r="F3417" s="45">
        <v>13.7</v>
      </c>
      <c r="G3417" s="45">
        <v>0.04</v>
      </c>
      <c r="H3417" s="45">
        <v>0.3</v>
      </c>
      <c r="I3417" s="45">
        <v>29.4</v>
      </c>
      <c r="J3417" s="45">
        <v>-93</v>
      </c>
    </row>
    <row r="3418" spans="4:10">
      <c r="D3418" s="28">
        <v>41782</v>
      </c>
      <c r="E3418" s="35" t="s">
        <v>367</v>
      </c>
      <c r="F3418" s="45">
        <v>13.7</v>
      </c>
      <c r="G3418" s="45">
        <v>0</v>
      </c>
      <c r="H3418" s="45">
        <v>0.31</v>
      </c>
      <c r="I3418" s="45">
        <v>40.799999999999997</v>
      </c>
      <c r="J3418" s="45">
        <v>-83</v>
      </c>
    </row>
    <row r="3419" spans="4:10">
      <c r="D3419" s="28">
        <v>41782</v>
      </c>
      <c r="E3419" s="35" t="s">
        <v>368</v>
      </c>
      <c r="F3419" s="45">
        <v>14</v>
      </c>
      <c r="G3419" s="45">
        <v>0.04</v>
      </c>
      <c r="H3419" s="45">
        <v>0.56999999999999995</v>
      </c>
      <c r="I3419" s="45">
        <v>52</v>
      </c>
      <c r="J3419" s="45">
        <v>-70.5</v>
      </c>
    </row>
    <row r="3420" spans="4:10">
      <c r="D3420" s="28">
        <v>41782</v>
      </c>
      <c r="E3420" s="35" t="s">
        <v>369</v>
      </c>
      <c r="F3420" s="45">
        <v>13.7</v>
      </c>
      <c r="G3420" s="45">
        <v>0.06</v>
      </c>
      <c r="H3420" s="45">
        <v>0.86</v>
      </c>
      <c r="I3420" s="45">
        <v>62.1</v>
      </c>
      <c r="J3420" s="45">
        <v>-52.4</v>
      </c>
    </row>
    <row r="3421" spans="4:10">
      <c r="D3421" s="28">
        <v>41782</v>
      </c>
      <c r="E3421" s="35" t="s">
        <v>370</v>
      </c>
      <c r="F3421" s="45">
        <v>14</v>
      </c>
      <c r="G3421" s="45">
        <v>7.0000000000000007E-2</v>
      </c>
      <c r="H3421" s="45">
        <v>0.93</v>
      </c>
      <c r="I3421" s="45">
        <v>69.2</v>
      </c>
      <c r="J3421" s="45">
        <v>-22.4</v>
      </c>
    </row>
    <row r="3422" spans="4:10">
      <c r="D3422" s="28">
        <v>41782</v>
      </c>
      <c r="E3422" s="35" t="s">
        <v>371</v>
      </c>
      <c r="F3422" s="45">
        <v>14.7</v>
      </c>
      <c r="G3422" s="45">
        <v>0.06</v>
      </c>
      <c r="H3422" s="45">
        <v>0.93</v>
      </c>
      <c r="I3422" s="45">
        <v>69.599999999999994</v>
      </c>
      <c r="J3422" s="45">
        <v>18.2</v>
      </c>
    </row>
    <row r="3423" spans="4:10">
      <c r="D3423" s="28">
        <v>41782</v>
      </c>
      <c r="E3423" s="35" t="s">
        <v>372</v>
      </c>
      <c r="F3423" s="45">
        <v>14.1</v>
      </c>
      <c r="G3423" s="45">
        <v>0.05</v>
      </c>
      <c r="H3423" s="45">
        <v>0.88</v>
      </c>
      <c r="I3423" s="45">
        <v>63.1</v>
      </c>
      <c r="J3423" s="45">
        <v>49.8</v>
      </c>
    </row>
    <row r="3424" spans="4:10">
      <c r="D3424" s="28">
        <v>41782</v>
      </c>
      <c r="E3424" s="35" t="s">
        <v>373</v>
      </c>
      <c r="F3424" s="45">
        <v>14.2</v>
      </c>
      <c r="G3424" s="45">
        <v>0.06</v>
      </c>
      <c r="H3424" s="45">
        <v>0.75</v>
      </c>
      <c r="I3424" s="45">
        <v>53.2</v>
      </c>
      <c r="J3424" s="45">
        <v>68.900000000000006</v>
      </c>
    </row>
    <row r="3425" spans="4:10">
      <c r="D3425" s="28">
        <v>41782</v>
      </c>
      <c r="E3425" s="35" t="s">
        <v>374</v>
      </c>
      <c r="F3425" s="45">
        <v>14.5</v>
      </c>
      <c r="G3425" s="45">
        <v>0.12</v>
      </c>
      <c r="H3425" s="45">
        <v>0.69</v>
      </c>
      <c r="I3425" s="45">
        <v>42.1</v>
      </c>
      <c r="J3425" s="45">
        <v>81.8</v>
      </c>
    </row>
    <row r="3426" spans="4:10">
      <c r="D3426" s="28">
        <v>41782</v>
      </c>
      <c r="E3426" s="35" t="s">
        <v>375</v>
      </c>
      <c r="F3426" s="45">
        <v>15.9</v>
      </c>
      <c r="G3426" s="45">
        <v>0.08</v>
      </c>
      <c r="H3426" s="45">
        <v>0.41</v>
      </c>
      <c r="I3426" s="45">
        <v>30.6</v>
      </c>
      <c r="J3426" s="45">
        <v>92</v>
      </c>
    </row>
    <row r="3427" spans="4:10">
      <c r="D3427" s="28">
        <v>41782</v>
      </c>
      <c r="E3427" s="35" t="s">
        <v>376</v>
      </c>
      <c r="F3427" s="45">
        <v>15.5</v>
      </c>
      <c r="G3427" s="45">
        <v>0.56999999999999995</v>
      </c>
      <c r="H3427" s="45">
        <v>0.4</v>
      </c>
      <c r="I3427" s="45">
        <v>19.2</v>
      </c>
      <c r="J3427" s="45">
        <v>101</v>
      </c>
    </row>
    <row r="3428" spans="4:10">
      <c r="D3428" s="28">
        <v>41782</v>
      </c>
      <c r="E3428" s="35" t="s">
        <v>377</v>
      </c>
      <c r="F3428" s="45">
        <v>14.4</v>
      </c>
      <c r="G3428" s="45">
        <v>0.08</v>
      </c>
      <c r="H3428" s="45">
        <v>0.1</v>
      </c>
      <c r="I3428" s="45">
        <v>8.1999999999999993</v>
      </c>
      <c r="J3428" s="45">
        <v>110</v>
      </c>
    </row>
    <row r="3429" spans="4:10">
      <c r="D3429" s="28">
        <v>41782</v>
      </c>
      <c r="E3429" s="35" t="s">
        <v>378</v>
      </c>
      <c r="F3429" s="45">
        <v>13.3</v>
      </c>
      <c r="G3429" s="45">
        <v>0</v>
      </c>
      <c r="H3429" s="45">
        <v>0</v>
      </c>
      <c r="I3429" s="45">
        <v>0</v>
      </c>
      <c r="J3429" s="45">
        <v>0</v>
      </c>
    </row>
    <row r="3430" spans="4:10">
      <c r="D3430" s="28">
        <v>41782</v>
      </c>
      <c r="E3430" s="35" t="s">
        <v>379</v>
      </c>
      <c r="F3430" s="45">
        <v>12.8</v>
      </c>
      <c r="G3430" s="45">
        <v>0</v>
      </c>
      <c r="H3430" s="45">
        <v>0</v>
      </c>
      <c r="I3430" s="45">
        <v>0</v>
      </c>
      <c r="J3430" s="45">
        <v>0</v>
      </c>
    </row>
    <row r="3431" spans="4:10">
      <c r="D3431" s="28">
        <v>41782</v>
      </c>
      <c r="E3431" s="35" t="s">
        <v>380</v>
      </c>
      <c r="F3431" s="45">
        <v>12.4</v>
      </c>
      <c r="G3431" s="45">
        <v>0</v>
      </c>
      <c r="H3431" s="45">
        <v>0</v>
      </c>
      <c r="I3431" s="45">
        <v>0</v>
      </c>
      <c r="J3431" s="45">
        <v>0</v>
      </c>
    </row>
    <row r="3432" spans="4:10">
      <c r="D3432" s="28">
        <v>41782</v>
      </c>
      <c r="E3432" s="35" t="s">
        <v>381</v>
      </c>
      <c r="F3432" s="45">
        <v>12.6</v>
      </c>
      <c r="G3432" s="45">
        <v>0</v>
      </c>
      <c r="H3432" s="45">
        <v>0</v>
      </c>
      <c r="I3432" s="45">
        <v>0</v>
      </c>
      <c r="J3432" s="45">
        <v>0</v>
      </c>
    </row>
    <row r="3433" spans="4:10">
      <c r="D3433" s="28">
        <v>41782</v>
      </c>
      <c r="E3433" s="35" t="s">
        <v>382</v>
      </c>
      <c r="F3433" s="45">
        <v>12.8</v>
      </c>
      <c r="G3433" s="45">
        <v>0</v>
      </c>
      <c r="H3433" s="45">
        <v>0</v>
      </c>
      <c r="I3433" s="45">
        <v>0</v>
      </c>
      <c r="J3433" s="45">
        <v>0</v>
      </c>
    </row>
    <row r="3434" spans="4:10">
      <c r="D3434" s="28">
        <v>41782</v>
      </c>
      <c r="E3434" s="35" t="s">
        <v>383</v>
      </c>
      <c r="F3434" s="45">
        <v>12.9</v>
      </c>
      <c r="G3434" s="45">
        <v>0</v>
      </c>
      <c r="H3434" s="45">
        <v>0</v>
      </c>
      <c r="I3434" s="45">
        <v>0</v>
      </c>
      <c r="J3434" s="45">
        <v>0</v>
      </c>
    </row>
    <row r="3435" spans="4:10">
      <c r="D3435" s="28">
        <v>41783</v>
      </c>
      <c r="E3435" s="35" t="s">
        <v>360</v>
      </c>
      <c r="F3435" s="45">
        <v>12.5</v>
      </c>
      <c r="G3435" s="45">
        <v>0</v>
      </c>
      <c r="H3435" s="45">
        <v>0</v>
      </c>
      <c r="I3435" s="45">
        <v>0</v>
      </c>
      <c r="J3435" s="45">
        <v>0</v>
      </c>
    </row>
    <row r="3436" spans="4:10">
      <c r="D3436" s="28">
        <v>41783</v>
      </c>
      <c r="E3436" s="35" t="s">
        <v>361</v>
      </c>
      <c r="F3436" s="45">
        <v>12.6</v>
      </c>
      <c r="G3436" s="45">
        <v>0</v>
      </c>
      <c r="H3436" s="45">
        <v>0</v>
      </c>
      <c r="I3436" s="45">
        <v>0</v>
      </c>
      <c r="J3436" s="45">
        <v>0</v>
      </c>
    </row>
    <row r="3437" spans="4:10">
      <c r="D3437" s="28">
        <v>41783</v>
      </c>
      <c r="E3437" s="35" t="s">
        <v>362</v>
      </c>
      <c r="F3437" s="45">
        <v>10.9</v>
      </c>
      <c r="G3437" s="45">
        <v>0</v>
      </c>
      <c r="H3437" s="45">
        <v>0</v>
      </c>
      <c r="I3437" s="45">
        <v>0</v>
      </c>
      <c r="J3437" s="45">
        <v>0</v>
      </c>
    </row>
    <row r="3438" spans="4:10">
      <c r="D3438" s="28">
        <v>41783</v>
      </c>
      <c r="E3438" s="35" t="s">
        <v>363</v>
      </c>
      <c r="F3438" s="45">
        <v>11.2</v>
      </c>
      <c r="G3438" s="45">
        <v>0</v>
      </c>
      <c r="H3438" s="45">
        <v>0</v>
      </c>
      <c r="I3438" s="45">
        <v>0</v>
      </c>
      <c r="J3438" s="45">
        <v>0</v>
      </c>
    </row>
    <row r="3439" spans="4:10">
      <c r="D3439" s="28">
        <v>41783</v>
      </c>
      <c r="E3439" s="35" t="s">
        <v>364</v>
      </c>
      <c r="F3439" s="45">
        <v>8.8000000000000007</v>
      </c>
      <c r="G3439" s="45">
        <v>0.41</v>
      </c>
      <c r="H3439" s="45">
        <v>0.13</v>
      </c>
      <c r="I3439" s="45">
        <v>7.1</v>
      </c>
      <c r="J3439" s="45">
        <v>-111.2</v>
      </c>
    </row>
    <row r="3440" spans="4:10">
      <c r="D3440" s="28">
        <v>41783</v>
      </c>
      <c r="E3440" s="35" t="s">
        <v>365</v>
      </c>
      <c r="F3440" s="45">
        <v>10.199999999999999</v>
      </c>
      <c r="G3440" s="45">
        <v>2.0299999999999998</v>
      </c>
      <c r="H3440" s="45">
        <v>0.27</v>
      </c>
      <c r="I3440" s="45">
        <v>18.100000000000001</v>
      </c>
      <c r="J3440" s="45">
        <v>-102.2</v>
      </c>
    </row>
    <row r="3441" spans="4:10">
      <c r="D3441" s="28">
        <v>41783</v>
      </c>
      <c r="E3441" s="35" t="s">
        <v>366</v>
      </c>
      <c r="F3441" s="45">
        <v>13.1</v>
      </c>
      <c r="G3441" s="45">
        <v>2.5299999999999998</v>
      </c>
      <c r="H3441" s="45">
        <v>0.35</v>
      </c>
      <c r="I3441" s="45">
        <v>29.5</v>
      </c>
      <c r="J3441" s="45">
        <v>-93.2</v>
      </c>
    </row>
    <row r="3442" spans="4:10">
      <c r="D3442" s="28">
        <v>41783</v>
      </c>
      <c r="E3442" s="35" t="s">
        <v>367</v>
      </c>
      <c r="F3442" s="45">
        <v>16.2</v>
      </c>
      <c r="G3442" s="45">
        <v>2.72</v>
      </c>
      <c r="H3442" s="45">
        <v>0.43</v>
      </c>
      <c r="I3442" s="45">
        <v>40.9</v>
      </c>
      <c r="J3442" s="45">
        <v>-83.2</v>
      </c>
    </row>
    <row r="3443" spans="4:10">
      <c r="D3443" s="28">
        <v>41783</v>
      </c>
      <c r="E3443" s="35" t="s">
        <v>368</v>
      </c>
      <c r="F3443" s="45">
        <v>18.899999999999999</v>
      </c>
      <c r="G3443" s="45">
        <v>2.75</v>
      </c>
      <c r="H3443" s="45">
        <v>0.54</v>
      </c>
      <c r="I3443" s="45">
        <v>52.1</v>
      </c>
      <c r="J3443" s="45">
        <v>-70.8</v>
      </c>
    </row>
    <row r="3444" spans="4:10">
      <c r="D3444" s="28">
        <v>41783</v>
      </c>
      <c r="E3444" s="35" t="s">
        <v>369</v>
      </c>
      <c r="F3444" s="45">
        <v>20.3</v>
      </c>
      <c r="G3444" s="45">
        <v>2.8</v>
      </c>
      <c r="H3444" s="45">
        <v>0.61</v>
      </c>
      <c r="I3444" s="45">
        <v>62.2</v>
      </c>
      <c r="J3444" s="45">
        <v>-52.7</v>
      </c>
    </row>
    <row r="3445" spans="4:10">
      <c r="D3445" s="28">
        <v>41783</v>
      </c>
      <c r="E3445" s="35" t="s">
        <v>370</v>
      </c>
      <c r="F3445" s="45">
        <v>23</v>
      </c>
      <c r="G3445" s="45">
        <v>2.8</v>
      </c>
      <c r="H3445" s="45">
        <v>0.65</v>
      </c>
      <c r="I3445" s="45">
        <v>69.3</v>
      </c>
      <c r="J3445" s="45">
        <v>-22.6</v>
      </c>
    </row>
    <row r="3446" spans="4:10">
      <c r="D3446" s="28">
        <v>41783</v>
      </c>
      <c r="E3446" s="35" t="s">
        <v>371</v>
      </c>
      <c r="F3446" s="45">
        <v>24.2</v>
      </c>
      <c r="G3446" s="45">
        <v>2.79</v>
      </c>
      <c r="H3446" s="45">
        <v>0.66</v>
      </c>
      <c r="I3446" s="45">
        <v>69.8</v>
      </c>
      <c r="J3446" s="45">
        <v>18.3</v>
      </c>
    </row>
    <row r="3447" spans="4:10">
      <c r="D3447" s="28">
        <v>41783</v>
      </c>
      <c r="E3447" s="35" t="s">
        <v>372</v>
      </c>
      <c r="F3447" s="45">
        <v>25.3</v>
      </c>
      <c r="G3447" s="45">
        <v>2.8</v>
      </c>
      <c r="H3447" s="45">
        <v>0.61</v>
      </c>
      <c r="I3447" s="45">
        <v>63.2</v>
      </c>
      <c r="J3447" s="45">
        <v>50</v>
      </c>
    </row>
    <row r="3448" spans="4:10">
      <c r="D3448" s="28">
        <v>41783</v>
      </c>
      <c r="E3448" s="35" t="s">
        <v>373</v>
      </c>
      <c r="F3448" s="45">
        <v>25.7</v>
      </c>
      <c r="G3448" s="45">
        <v>2.75</v>
      </c>
      <c r="H3448" s="45">
        <v>0.55000000000000004</v>
      </c>
      <c r="I3448" s="45">
        <v>53.3</v>
      </c>
      <c r="J3448" s="45">
        <v>69.099999999999994</v>
      </c>
    </row>
    <row r="3449" spans="4:10">
      <c r="D3449" s="28">
        <v>41783</v>
      </c>
      <c r="E3449" s="35" t="s">
        <v>374</v>
      </c>
      <c r="F3449" s="45">
        <v>24.7</v>
      </c>
      <c r="G3449" s="45">
        <v>2.71</v>
      </c>
      <c r="H3449" s="45">
        <v>0.45</v>
      </c>
      <c r="I3449" s="45">
        <v>42.2</v>
      </c>
      <c r="J3449" s="45">
        <v>82</v>
      </c>
    </row>
    <row r="3450" spans="4:10">
      <c r="D3450" s="28">
        <v>41783</v>
      </c>
      <c r="E3450" s="35" t="s">
        <v>375</v>
      </c>
      <c r="F3450" s="45">
        <v>23.3</v>
      </c>
      <c r="G3450" s="45">
        <v>1.24</v>
      </c>
      <c r="H3450" s="45">
        <v>0.65</v>
      </c>
      <c r="I3450" s="45">
        <v>30.8</v>
      </c>
      <c r="J3450" s="45">
        <v>92.1</v>
      </c>
    </row>
    <row r="3451" spans="4:10">
      <c r="D3451" s="28">
        <v>41783</v>
      </c>
      <c r="E3451" s="35" t="s">
        <v>376</v>
      </c>
      <c r="F3451" s="45">
        <v>21.7</v>
      </c>
      <c r="G3451" s="45">
        <v>0.78</v>
      </c>
      <c r="H3451" s="45">
        <v>0.41</v>
      </c>
      <c r="I3451" s="45">
        <v>19.399999999999999</v>
      </c>
      <c r="J3451" s="45">
        <v>101.2</v>
      </c>
    </row>
    <row r="3452" spans="4:10">
      <c r="D3452" s="28">
        <v>41783</v>
      </c>
      <c r="E3452" s="35" t="s">
        <v>377</v>
      </c>
      <c r="F3452" s="45">
        <v>20.3</v>
      </c>
      <c r="G3452" s="45">
        <v>0.4</v>
      </c>
      <c r="H3452" s="45">
        <v>0.15</v>
      </c>
      <c r="I3452" s="45">
        <v>8.3000000000000007</v>
      </c>
      <c r="J3452" s="45">
        <v>110.1</v>
      </c>
    </row>
    <row r="3453" spans="4:10">
      <c r="D3453" s="28">
        <v>41783</v>
      </c>
      <c r="E3453" s="35" t="s">
        <v>378</v>
      </c>
      <c r="F3453" s="45">
        <v>15.4</v>
      </c>
      <c r="G3453" s="45">
        <v>0.01</v>
      </c>
      <c r="H3453" s="45">
        <v>0.01</v>
      </c>
      <c r="I3453" s="45">
        <v>0</v>
      </c>
      <c r="J3453" s="45">
        <v>0</v>
      </c>
    </row>
    <row r="3454" spans="4:10">
      <c r="D3454" s="28">
        <v>41783</v>
      </c>
      <c r="E3454" s="35" t="s">
        <v>379</v>
      </c>
      <c r="F3454" s="45">
        <v>12.9</v>
      </c>
      <c r="G3454" s="45">
        <v>0</v>
      </c>
      <c r="H3454" s="45">
        <v>0</v>
      </c>
      <c r="I3454" s="45">
        <v>0</v>
      </c>
      <c r="J3454" s="45">
        <v>0</v>
      </c>
    </row>
    <row r="3455" spans="4:10">
      <c r="D3455" s="28">
        <v>41783</v>
      </c>
      <c r="E3455" s="35" t="s">
        <v>380</v>
      </c>
      <c r="F3455" s="45">
        <v>11.6</v>
      </c>
      <c r="G3455" s="45">
        <v>0</v>
      </c>
      <c r="H3455" s="45">
        <v>0</v>
      </c>
      <c r="I3455" s="45">
        <v>0</v>
      </c>
      <c r="J3455" s="45">
        <v>0</v>
      </c>
    </row>
    <row r="3456" spans="4:10">
      <c r="D3456" s="28">
        <v>41783</v>
      </c>
      <c r="E3456" s="35" t="s">
        <v>381</v>
      </c>
      <c r="F3456" s="45">
        <v>10.199999999999999</v>
      </c>
      <c r="G3456" s="45">
        <v>0</v>
      </c>
      <c r="H3456" s="45">
        <v>0</v>
      </c>
      <c r="I3456" s="45">
        <v>0</v>
      </c>
      <c r="J3456" s="45">
        <v>0</v>
      </c>
    </row>
    <row r="3457" spans="4:10">
      <c r="D3457" s="28">
        <v>41783</v>
      </c>
      <c r="E3457" s="35" t="s">
        <v>382</v>
      </c>
      <c r="F3457" s="45">
        <v>9.4</v>
      </c>
      <c r="G3457" s="45">
        <v>0</v>
      </c>
      <c r="H3457" s="45">
        <v>0</v>
      </c>
      <c r="I3457" s="45">
        <v>0</v>
      </c>
      <c r="J3457" s="45">
        <v>0</v>
      </c>
    </row>
    <row r="3458" spans="4:10">
      <c r="D3458" s="28">
        <v>41783</v>
      </c>
      <c r="E3458" s="35" t="s">
        <v>383</v>
      </c>
      <c r="F3458" s="45">
        <v>9.3000000000000007</v>
      </c>
      <c r="G3458" s="45">
        <v>0</v>
      </c>
      <c r="H3458" s="45">
        <v>0</v>
      </c>
      <c r="I3458" s="45">
        <v>0</v>
      </c>
      <c r="J3458" s="45">
        <v>0</v>
      </c>
    </row>
    <row r="3459" spans="4:10">
      <c r="D3459" s="28">
        <v>41784</v>
      </c>
      <c r="E3459" s="35" t="s">
        <v>360</v>
      </c>
      <c r="F3459" s="45">
        <v>8.6999999999999993</v>
      </c>
      <c r="G3459" s="45">
        <v>0</v>
      </c>
      <c r="H3459" s="45">
        <v>0</v>
      </c>
      <c r="I3459" s="45">
        <v>0</v>
      </c>
      <c r="J3459" s="45">
        <v>0</v>
      </c>
    </row>
    <row r="3460" spans="4:10">
      <c r="D3460" s="28">
        <v>41784</v>
      </c>
      <c r="E3460" s="35" t="s">
        <v>361</v>
      </c>
      <c r="F3460" s="45">
        <v>8.1999999999999993</v>
      </c>
      <c r="G3460" s="45">
        <v>0</v>
      </c>
      <c r="H3460" s="45">
        <v>0</v>
      </c>
      <c r="I3460" s="45">
        <v>0</v>
      </c>
      <c r="J3460" s="45">
        <v>0</v>
      </c>
    </row>
    <row r="3461" spans="4:10">
      <c r="D3461" s="28">
        <v>41784</v>
      </c>
      <c r="E3461" s="35" t="s">
        <v>362</v>
      </c>
      <c r="F3461" s="45">
        <v>8.5</v>
      </c>
      <c r="G3461" s="45">
        <v>0</v>
      </c>
      <c r="H3461" s="45">
        <v>0</v>
      </c>
      <c r="I3461" s="45">
        <v>0</v>
      </c>
      <c r="J3461" s="45">
        <v>0</v>
      </c>
    </row>
    <row r="3462" spans="4:10">
      <c r="D3462" s="28">
        <v>41784</v>
      </c>
      <c r="E3462" s="35" t="s">
        <v>363</v>
      </c>
      <c r="F3462" s="45">
        <v>8.4</v>
      </c>
      <c r="G3462" s="45">
        <v>0</v>
      </c>
      <c r="H3462" s="45">
        <v>0</v>
      </c>
      <c r="I3462" s="45">
        <v>0</v>
      </c>
      <c r="J3462" s="45">
        <v>0</v>
      </c>
    </row>
    <row r="3463" spans="4:10">
      <c r="D3463" s="28">
        <v>41784</v>
      </c>
      <c r="E3463" s="35" t="s">
        <v>364</v>
      </c>
      <c r="F3463" s="45">
        <v>8.6</v>
      </c>
      <c r="G3463" s="45">
        <v>0.15</v>
      </c>
      <c r="H3463" s="45">
        <v>0.1</v>
      </c>
      <c r="I3463" s="45">
        <v>7.2</v>
      </c>
      <c r="J3463" s="45">
        <v>-111.3</v>
      </c>
    </row>
    <row r="3464" spans="4:10">
      <c r="D3464" s="28">
        <v>41784</v>
      </c>
      <c r="E3464" s="35" t="s">
        <v>365</v>
      </c>
      <c r="F3464" s="45">
        <v>9.8000000000000007</v>
      </c>
      <c r="G3464" s="45">
        <v>0.79</v>
      </c>
      <c r="H3464" s="45">
        <v>0.38</v>
      </c>
      <c r="I3464" s="45">
        <v>18.2</v>
      </c>
      <c r="J3464" s="45">
        <v>-102.4</v>
      </c>
    </row>
    <row r="3465" spans="4:10">
      <c r="D3465" s="28">
        <v>41784</v>
      </c>
      <c r="E3465" s="35" t="s">
        <v>366</v>
      </c>
      <c r="F3465" s="45">
        <v>16.899999999999999</v>
      </c>
      <c r="G3465" s="45">
        <v>2.12</v>
      </c>
      <c r="H3465" s="45">
        <v>0.44</v>
      </c>
      <c r="I3465" s="45">
        <v>29.6</v>
      </c>
      <c r="J3465" s="45">
        <v>-93.4</v>
      </c>
    </row>
    <row r="3466" spans="4:10">
      <c r="D3466" s="28">
        <v>41784</v>
      </c>
      <c r="E3466" s="35" t="s">
        <v>367</v>
      </c>
      <c r="F3466" s="45">
        <v>19.399999999999999</v>
      </c>
      <c r="G3466" s="45">
        <v>0.52</v>
      </c>
      <c r="H3466" s="45">
        <v>0.92</v>
      </c>
      <c r="I3466" s="45">
        <v>41</v>
      </c>
      <c r="J3466" s="45">
        <v>-83.4</v>
      </c>
    </row>
    <row r="3467" spans="4:10">
      <c r="D3467" s="28">
        <v>41784</v>
      </c>
      <c r="E3467" s="35" t="s">
        <v>368</v>
      </c>
      <c r="F3467" s="45">
        <v>20.5</v>
      </c>
      <c r="G3467" s="45">
        <v>0.89</v>
      </c>
      <c r="H3467" s="45">
        <v>1.18</v>
      </c>
      <c r="I3467" s="45">
        <v>52.2</v>
      </c>
      <c r="J3467" s="45">
        <v>-71.099999999999994</v>
      </c>
    </row>
    <row r="3468" spans="4:10">
      <c r="D3468" s="28">
        <v>41784</v>
      </c>
      <c r="E3468" s="35" t="s">
        <v>369</v>
      </c>
      <c r="F3468" s="45">
        <v>21.3</v>
      </c>
      <c r="G3468" s="45">
        <v>0.27</v>
      </c>
      <c r="H3468" s="45">
        <v>1.2</v>
      </c>
      <c r="I3468" s="45">
        <v>62.3</v>
      </c>
      <c r="J3468" s="45">
        <v>-53</v>
      </c>
    </row>
    <row r="3469" spans="4:10">
      <c r="D3469" s="28">
        <v>41784</v>
      </c>
      <c r="E3469" s="35" t="s">
        <v>370</v>
      </c>
      <c r="F3469" s="45">
        <v>20.100000000000001</v>
      </c>
      <c r="G3469" s="45">
        <v>0.11</v>
      </c>
      <c r="H3469" s="45">
        <v>1.06</v>
      </c>
      <c r="I3469" s="45">
        <v>69.5</v>
      </c>
      <c r="J3469" s="45">
        <v>-22.8</v>
      </c>
    </row>
    <row r="3470" spans="4:10">
      <c r="D3470" s="28">
        <v>41784</v>
      </c>
      <c r="E3470" s="35" t="s">
        <v>371</v>
      </c>
      <c r="F3470" s="45">
        <v>19.399999999999999</v>
      </c>
      <c r="G3470" s="45">
        <v>0.1</v>
      </c>
      <c r="H3470" s="45">
        <v>1.06</v>
      </c>
      <c r="I3470" s="45">
        <v>70</v>
      </c>
      <c r="J3470" s="45">
        <v>18.399999999999999</v>
      </c>
    </row>
    <row r="3471" spans="4:10">
      <c r="D3471" s="28">
        <v>41784</v>
      </c>
      <c r="E3471" s="35" t="s">
        <v>372</v>
      </c>
      <c r="F3471" s="45">
        <v>22.6</v>
      </c>
      <c r="G3471" s="45">
        <v>0.17</v>
      </c>
      <c r="H3471" s="45">
        <v>1.1299999999999999</v>
      </c>
      <c r="I3471" s="45">
        <v>63.4</v>
      </c>
      <c r="J3471" s="45">
        <v>50.2</v>
      </c>
    </row>
    <row r="3472" spans="4:10">
      <c r="D3472" s="28">
        <v>41784</v>
      </c>
      <c r="E3472" s="35" t="s">
        <v>373</v>
      </c>
      <c r="F3472" s="45">
        <v>23.1</v>
      </c>
      <c r="G3472" s="45">
        <v>0.52</v>
      </c>
      <c r="H3472" s="45">
        <v>1.18</v>
      </c>
      <c r="I3472" s="45">
        <v>53.4</v>
      </c>
      <c r="J3472" s="45">
        <v>69.3</v>
      </c>
    </row>
    <row r="3473" spans="4:10">
      <c r="D3473" s="28">
        <v>41784</v>
      </c>
      <c r="E3473" s="35" t="s">
        <v>374</v>
      </c>
      <c r="F3473" s="45">
        <v>23.4</v>
      </c>
      <c r="G3473" s="45">
        <v>0.18</v>
      </c>
      <c r="H3473" s="45">
        <v>0.79</v>
      </c>
      <c r="I3473" s="45">
        <v>42.3</v>
      </c>
      <c r="J3473" s="45">
        <v>82.2</v>
      </c>
    </row>
    <row r="3474" spans="4:10">
      <c r="D3474" s="28">
        <v>41784</v>
      </c>
      <c r="E3474" s="35" t="s">
        <v>375</v>
      </c>
      <c r="F3474" s="45">
        <v>21.2</v>
      </c>
      <c r="G3474" s="45">
        <v>0.11</v>
      </c>
      <c r="H3474" s="45">
        <v>0.49</v>
      </c>
      <c r="I3474" s="45">
        <v>30.9</v>
      </c>
      <c r="J3474" s="45">
        <v>92.3</v>
      </c>
    </row>
    <row r="3475" spans="4:10">
      <c r="D3475" s="28">
        <v>41784</v>
      </c>
      <c r="E3475" s="35" t="s">
        <v>376</v>
      </c>
      <c r="F3475" s="45">
        <v>18.8</v>
      </c>
      <c r="G3475" s="45">
        <v>0.12</v>
      </c>
      <c r="H3475" s="45">
        <v>0.3</v>
      </c>
      <c r="I3475" s="45">
        <v>19.5</v>
      </c>
      <c r="J3475" s="45">
        <v>101.3</v>
      </c>
    </row>
    <row r="3476" spans="4:10">
      <c r="D3476" s="28">
        <v>41784</v>
      </c>
      <c r="E3476" s="35" t="s">
        <v>377</v>
      </c>
      <c r="F3476" s="45">
        <v>16.8</v>
      </c>
      <c r="G3476" s="45">
        <v>0.09</v>
      </c>
      <c r="H3476" s="45">
        <v>0.11</v>
      </c>
      <c r="I3476" s="45">
        <v>8.5</v>
      </c>
      <c r="J3476" s="45">
        <v>110.3</v>
      </c>
    </row>
    <row r="3477" spans="4:10">
      <c r="D3477" s="28">
        <v>41784</v>
      </c>
      <c r="E3477" s="35" t="s">
        <v>378</v>
      </c>
      <c r="F3477" s="45">
        <v>13.7</v>
      </c>
      <c r="G3477" s="45">
        <v>0</v>
      </c>
      <c r="H3477" s="45">
        <v>0</v>
      </c>
      <c r="I3477" s="45">
        <v>0</v>
      </c>
      <c r="J3477" s="45">
        <v>0</v>
      </c>
    </row>
    <row r="3478" spans="4:10">
      <c r="D3478" s="28">
        <v>41784</v>
      </c>
      <c r="E3478" s="35" t="s">
        <v>379</v>
      </c>
      <c r="F3478" s="45">
        <v>12.1</v>
      </c>
      <c r="G3478" s="45">
        <v>0</v>
      </c>
      <c r="H3478" s="45">
        <v>0</v>
      </c>
      <c r="I3478" s="45">
        <v>0</v>
      </c>
      <c r="J3478" s="45">
        <v>0</v>
      </c>
    </row>
    <row r="3479" spans="4:10">
      <c r="D3479" s="28">
        <v>41784</v>
      </c>
      <c r="E3479" s="35" t="s">
        <v>380</v>
      </c>
      <c r="F3479" s="45">
        <v>11.4</v>
      </c>
      <c r="G3479" s="45">
        <v>0</v>
      </c>
      <c r="H3479" s="45">
        <v>0</v>
      </c>
      <c r="I3479" s="45">
        <v>0</v>
      </c>
      <c r="J3479" s="45">
        <v>0</v>
      </c>
    </row>
    <row r="3480" spans="4:10">
      <c r="D3480" s="28">
        <v>41784</v>
      </c>
      <c r="E3480" s="35" t="s">
        <v>381</v>
      </c>
      <c r="F3480" s="45">
        <v>11.8</v>
      </c>
      <c r="G3480" s="45">
        <v>0</v>
      </c>
      <c r="H3480" s="45">
        <v>0</v>
      </c>
      <c r="I3480" s="45">
        <v>0</v>
      </c>
      <c r="J3480" s="45">
        <v>0</v>
      </c>
    </row>
    <row r="3481" spans="4:10">
      <c r="D3481" s="28">
        <v>41784</v>
      </c>
      <c r="E3481" s="35" t="s">
        <v>382</v>
      </c>
      <c r="F3481" s="45">
        <v>11.3</v>
      </c>
      <c r="G3481" s="45">
        <v>0</v>
      </c>
      <c r="H3481" s="45">
        <v>0</v>
      </c>
      <c r="I3481" s="45">
        <v>0</v>
      </c>
      <c r="J3481" s="45">
        <v>0</v>
      </c>
    </row>
    <row r="3482" spans="4:10">
      <c r="D3482" s="28">
        <v>41784</v>
      </c>
      <c r="E3482" s="35" t="s">
        <v>383</v>
      </c>
      <c r="F3482" s="45">
        <v>10.8</v>
      </c>
      <c r="G3482" s="45">
        <v>0</v>
      </c>
      <c r="H3482" s="45">
        <v>0</v>
      </c>
      <c r="I3482" s="45">
        <v>0</v>
      </c>
      <c r="J3482" s="45">
        <v>0</v>
      </c>
    </row>
    <row r="3483" spans="4:10">
      <c r="D3483" s="28">
        <v>41785</v>
      </c>
      <c r="E3483" s="35" t="s">
        <v>360</v>
      </c>
      <c r="F3483" s="45">
        <v>10.4</v>
      </c>
      <c r="G3483" s="45">
        <v>0</v>
      </c>
      <c r="H3483" s="45">
        <v>0</v>
      </c>
      <c r="I3483" s="45">
        <v>0</v>
      </c>
      <c r="J3483" s="45">
        <v>0</v>
      </c>
    </row>
    <row r="3484" spans="4:10">
      <c r="D3484" s="28">
        <v>41785</v>
      </c>
      <c r="E3484" s="35" t="s">
        <v>361</v>
      </c>
      <c r="F3484" s="45">
        <v>10.3</v>
      </c>
      <c r="G3484" s="45">
        <v>0</v>
      </c>
      <c r="H3484" s="45">
        <v>0</v>
      </c>
      <c r="I3484" s="45">
        <v>0</v>
      </c>
      <c r="J3484" s="45">
        <v>0</v>
      </c>
    </row>
    <row r="3485" spans="4:10">
      <c r="D3485" s="28">
        <v>41785</v>
      </c>
      <c r="E3485" s="35" t="s">
        <v>362</v>
      </c>
      <c r="F3485" s="45">
        <v>10</v>
      </c>
      <c r="G3485" s="45">
        <v>0</v>
      </c>
      <c r="H3485" s="45">
        <v>0</v>
      </c>
      <c r="I3485" s="45">
        <v>0</v>
      </c>
      <c r="J3485" s="45">
        <v>0</v>
      </c>
    </row>
    <row r="3486" spans="4:10">
      <c r="D3486" s="28">
        <v>41785</v>
      </c>
      <c r="E3486" s="35" t="s">
        <v>363</v>
      </c>
      <c r="F3486" s="45">
        <v>9.6999999999999993</v>
      </c>
      <c r="G3486" s="45">
        <v>0</v>
      </c>
      <c r="H3486" s="45">
        <v>0</v>
      </c>
      <c r="I3486" s="45">
        <v>0</v>
      </c>
      <c r="J3486" s="45">
        <v>0</v>
      </c>
    </row>
    <row r="3487" spans="4:10">
      <c r="D3487" s="28">
        <v>41785</v>
      </c>
      <c r="E3487" s="35" t="s">
        <v>364</v>
      </c>
      <c r="F3487" s="45">
        <v>10</v>
      </c>
      <c r="G3487" s="45">
        <v>0.08</v>
      </c>
      <c r="H3487" s="45">
        <v>0.09</v>
      </c>
      <c r="I3487" s="45">
        <v>7.3</v>
      </c>
      <c r="J3487" s="45">
        <v>-111.5</v>
      </c>
    </row>
    <row r="3488" spans="4:10">
      <c r="D3488" s="28">
        <v>41785</v>
      </c>
      <c r="E3488" s="35" t="s">
        <v>365</v>
      </c>
      <c r="F3488" s="45">
        <v>10.4</v>
      </c>
      <c r="G3488" s="45">
        <v>7.0000000000000007E-2</v>
      </c>
      <c r="H3488" s="45">
        <v>0.23</v>
      </c>
      <c r="I3488" s="45">
        <v>18.3</v>
      </c>
      <c r="J3488" s="45">
        <v>-102.5</v>
      </c>
    </row>
    <row r="3489" spans="4:10">
      <c r="D3489" s="28">
        <v>41785</v>
      </c>
      <c r="E3489" s="35" t="s">
        <v>366</v>
      </c>
      <c r="F3489" s="45">
        <v>11.1</v>
      </c>
      <c r="G3489" s="45">
        <v>0.08</v>
      </c>
      <c r="H3489" s="45">
        <v>0.39</v>
      </c>
      <c r="I3489" s="45">
        <v>29.6</v>
      </c>
      <c r="J3489" s="45">
        <v>-93.5</v>
      </c>
    </row>
    <row r="3490" spans="4:10">
      <c r="D3490" s="28">
        <v>41785</v>
      </c>
      <c r="E3490" s="35" t="s">
        <v>367</v>
      </c>
      <c r="F3490" s="45">
        <v>11.9</v>
      </c>
      <c r="G3490" s="45">
        <v>0.14000000000000001</v>
      </c>
      <c r="H3490" s="45">
        <v>0.68</v>
      </c>
      <c r="I3490" s="45">
        <v>41.1</v>
      </c>
      <c r="J3490" s="45">
        <v>-83.6</v>
      </c>
    </row>
    <row r="3491" spans="4:10">
      <c r="D3491" s="28">
        <v>41785</v>
      </c>
      <c r="E3491" s="35" t="s">
        <v>368</v>
      </c>
      <c r="F3491" s="45">
        <v>12.4</v>
      </c>
      <c r="G3491" s="45">
        <v>0.2</v>
      </c>
      <c r="H3491" s="45">
        <v>0.99</v>
      </c>
      <c r="I3491" s="45">
        <v>52.3</v>
      </c>
      <c r="J3491" s="45">
        <v>-71.3</v>
      </c>
    </row>
    <row r="3492" spans="4:10">
      <c r="D3492" s="28">
        <v>41785</v>
      </c>
      <c r="E3492" s="35" t="s">
        <v>369</v>
      </c>
      <c r="F3492" s="45">
        <v>13.1</v>
      </c>
      <c r="G3492" s="45">
        <v>0.05</v>
      </c>
      <c r="H3492" s="45">
        <v>0.87</v>
      </c>
      <c r="I3492" s="45">
        <v>62.5</v>
      </c>
      <c r="J3492" s="45">
        <v>-53.2</v>
      </c>
    </row>
    <row r="3493" spans="4:10">
      <c r="D3493" s="28">
        <v>41785</v>
      </c>
      <c r="E3493" s="35" t="s">
        <v>370</v>
      </c>
      <c r="F3493" s="45">
        <v>12.4</v>
      </c>
      <c r="G3493" s="45">
        <v>0.05</v>
      </c>
      <c r="H3493" s="45">
        <v>0.93</v>
      </c>
      <c r="I3493" s="45">
        <v>69.7</v>
      </c>
      <c r="J3493" s="45">
        <v>-23.1</v>
      </c>
    </row>
    <row r="3494" spans="4:10">
      <c r="D3494" s="28">
        <v>41785</v>
      </c>
      <c r="E3494" s="35" t="s">
        <v>371</v>
      </c>
      <c r="F3494" s="45">
        <v>12.5</v>
      </c>
      <c r="G3494" s="45">
        <v>0.05</v>
      </c>
      <c r="H3494" s="45">
        <v>0.94</v>
      </c>
      <c r="I3494" s="45">
        <v>70.2</v>
      </c>
      <c r="J3494" s="45">
        <v>18.399999999999999</v>
      </c>
    </row>
    <row r="3495" spans="4:10">
      <c r="D3495" s="28">
        <v>41785</v>
      </c>
      <c r="E3495" s="35" t="s">
        <v>372</v>
      </c>
      <c r="F3495" s="45">
        <v>12.2</v>
      </c>
      <c r="G3495" s="45">
        <v>0.14000000000000001</v>
      </c>
      <c r="H3495" s="45">
        <v>0.99</v>
      </c>
      <c r="I3495" s="45">
        <v>63.5</v>
      </c>
      <c r="J3495" s="45">
        <v>50.4</v>
      </c>
    </row>
    <row r="3496" spans="4:10">
      <c r="D3496" s="28">
        <v>41785</v>
      </c>
      <c r="E3496" s="35" t="s">
        <v>373</v>
      </c>
      <c r="F3496" s="45">
        <v>12.8</v>
      </c>
      <c r="G3496" s="45">
        <v>0.05</v>
      </c>
      <c r="H3496" s="45">
        <v>0.76</v>
      </c>
      <c r="I3496" s="45">
        <v>53.6</v>
      </c>
      <c r="J3496" s="45">
        <v>69.5</v>
      </c>
    </row>
    <row r="3497" spans="4:10">
      <c r="D3497" s="28">
        <v>41785</v>
      </c>
      <c r="E3497" s="35" t="s">
        <v>374</v>
      </c>
      <c r="F3497" s="45">
        <v>12.7</v>
      </c>
      <c r="G3497" s="45">
        <v>0.11</v>
      </c>
      <c r="H3497" s="45">
        <v>0.7</v>
      </c>
      <c r="I3497" s="45">
        <v>42.4</v>
      </c>
      <c r="J3497" s="45">
        <v>82.3</v>
      </c>
    </row>
    <row r="3498" spans="4:10">
      <c r="D3498" s="28">
        <v>41785</v>
      </c>
      <c r="E3498" s="35" t="s">
        <v>375</v>
      </c>
      <c r="F3498" s="45">
        <v>13.1</v>
      </c>
      <c r="G3498" s="45">
        <v>7.0000000000000007E-2</v>
      </c>
      <c r="H3498" s="45">
        <v>0.42</v>
      </c>
      <c r="I3498" s="45">
        <v>31</v>
      </c>
      <c r="J3498" s="45">
        <v>92.4</v>
      </c>
    </row>
    <row r="3499" spans="4:10">
      <c r="D3499" s="28">
        <v>41785</v>
      </c>
      <c r="E3499" s="35" t="s">
        <v>376</v>
      </c>
      <c r="F3499" s="45">
        <v>12.1</v>
      </c>
      <c r="G3499" s="45">
        <v>7.0000000000000007E-2</v>
      </c>
      <c r="H3499" s="45">
        <v>0.26</v>
      </c>
      <c r="I3499" s="45">
        <v>19.600000000000001</v>
      </c>
      <c r="J3499" s="45">
        <v>101.5</v>
      </c>
    </row>
    <row r="3500" spans="4:10">
      <c r="D3500" s="28">
        <v>41785</v>
      </c>
      <c r="E3500" s="35" t="s">
        <v>377</v>
      </c>
      <c r="F3500" s="45">
        <v>11.7</v>
      </c>
      <c r="G3500" s="45">
        <v>0.08</v>
      </c>
      <c r="H3500" s="45">
        <v>0.1</v>
      </c>
      <c r="I3500" s="45">
        <v>8.6</v>
      </c>
      <c r="J3500" s="45">
        <v>110.4</v>
      </c>
    </row>
    <row r="3501" spans="4:10">
      <c r="D3501" s="28">
        <v>41785</v>
      </c>
      <c r="E3501" s="35" t="s">
        <v>378</v>
      </c>
      <c r="F3501" s="45">
        <v>11.3</v>
      </c>
      <c r="G3501" s="45">
        <v>0.01</v>
      </c>
      <c r="H3501" s="45">
        <v>0.01</v>
      </c>
      <c r="I3501" s="45">
        <v>0</v>
      </c>
      <c r="J3501" s="45">
        <v>0</v>
      </c>
    </row>
    <row r="3502" spans="4:10">
      <c r="D3502" s="28">
        <v>41785</v>
      </c>
      <c r="E3502" s="35" t="s">
        <v>379</v>
      </c>
      <c r="F3502" s="45">
        <v>11.1</v>
      </c>
      <c r="G3502" s="45">
        <v>0</v>
      </c>
      <c r="H3502" s="45">
        <v>0</v>
      </c>
      <c r="I3502" s="45">
        <v>0</v>
      </c>
      <c r="J3502" s="45">
        <v>0</v>
      </c>
    </row>
    <row r="3503" spans="4:10">
      <c r="D3503" s="28">
        <v>41785</v>
      </c>
      <c r="E3503" s="35" t="s">
        <v>380</v>
      </c>
      <c r="F3503" s="45">
        <v>11</v>
      </c>
      <c r="G3503" s="45">
        <v>0</v>
      </c>
      <c r="H3503" s="45">
        <v>0</v>
      </c>
      <c r="I3503" s="45">
        <v>0</v>
      </c>
      <c r="J3503" s="45">
        <v>0</v>
      </c>
    </row>
    <row r="3504" spans="4:10">
      <c r="D3504" s="28">
        <v>41785</v>
      </c>
      <c r="E3504" s="35" t="s">
        <v>381</v>
      </c>
      <c r="F3504" s="45">
        <v>10.4</v>
      </c>
      <c r="G3504" s="45">
        <v>0</v>
      </c>
      <c r="H3504" s="45">
        <v>0</v>
      </c>
      <c r="I3504" s="45">
        <v>0</v>
      </c>
      <c r="J3504" s="45">
        <v>0</v>
      </c>
    </row>
    <row r="3505" spans="4:10">
      <c r="D3505" s="28">
        <v>41785</v>
      </c>
      <c r="E3505" s="35" t="s">
        <v>382</v>
      </c>
      <c r="F3505" s="45">
        <v>9.8000000000000007</v>
      </c>
      <c r="G3505" s="45">
        <v>0</v>
      </c>
      <c r="H3505" s="45">
        <v>0</v>
      </c>
      <c r="I3505" s="45">
        <v>0</v>
      </c>
      <c r="J3505" s="45">
        <v>0</v>
      </c>
    </row>
    <row r="3506" spans="4:10">
      <c r="D3506" s="28">
        <v>41785</v>
      </c>
      <c r="E3506" s="35" t="s">
        <v>383</v>
      </c>
      <c r="F3506" s="45">
        <v>10.1</v>
      </c>
      <c r="G3506" s="45">
        <v>0</v>
      </c>
      <c r="H3506" s="45">
        <v>0</v>
      </c>
      <c r="I3506" s="45">
        <v>0</v>
      </c>
      <c r="J3506" s="45">
        <v>0</v>
      </c>
    </row>
    <row r="3507" spans="4:10">
      <c r="D3507" s="28">
        <v>41786</v>
      </c>
      <c r="E3507" s="35" t="s">
        <v>360</v>
      </c>
      <c r="F3507" s="45">
        <v>9.6</v>
      </c>
      <c r="G3507" s="45">
        <v>0</v>
      </c>
      <c r="H3507" s="45">
        <v>0</v>
      </c>
      <c r="I3507" s="45">
        <v>0</v>
      </c>
      <c r="J3507" s="45">
        <v>0</v>
      </c>
    </row>
    <row r="3508" spans="4:10">
      <c r="D3508" s="28">
        <v>41786</v>
      </c>
      <c r="E3508" s="35" t="s">
        <v>361</v>
      </c>
      <c r="F3508" s="45">
        <v>9.1999999999999993</v>
      </c>
      <c r="G3508" s="45">
        <v>0</v>
      </c>
      <c r="H3508" s="45">
        <v>0</v>
      </c>
      <c r="I3508" s="45">
        <v>0</v>
      </c>
      <c r="J3508" s="45">
        <v>0</v>
      </c>
    </row>
    <row r="3509" spans="4:10">
      <c r="D3509" s="28">
        <v>41786</v>
      </c>
      <c r="E3509" s="35" t="s">
        <v>362</v>
      </c>
      <c r="F3509" s="45">
        <v>8.8000000000000007</v>
      </c>
      <c r="G3509" s="45">
        <v>0</v>
      </c>
      <c r="H3509" s="45">
        <v>0</v>
      </c>
      <c r="I3509" s="45">
        <v>0</v>
      </c>
      <c r="J3509" s="45">
        <v>0</v>
      </c>
    </row>
    <row r="3510" spans="4:10">
      <c r="D3510" s="28">
        <v>41786</v>
      </c>
      <c r="E3510" s="35" t="s">
        <v>363</v>
      </c>
      <c r="F3510" s="45">
        <v>8.8000000000000007</v>
      </c>
      <c r="G3510" s="45">
        <v>0</v>
      </c>
      <c r="H3510" s="45">
        <v>0</v>
      </c>
      <c r="I3510" s="45">
        <v>0</v>
      </c>
      <c r="J3510" s="45">
        <v>0</v>
      </c>
    </row>
    <row r="3511" spans="4:10">
      <c r="D3511" s="28">
        <v>41786</v>
      </c>
      <c r="E3511" s="35" t="s">
        <v>364</v>
      </c>
      <c r="F3511" s="45">
        <v>9.9</v>
      </c>
      <c r="G3511" s="45">
        <v>0.23</v>
      </c>
      <c r="H3511" s="45">
        <v>0.12</v>
      </c>
      <c r="I3511" s="45">
        <v>7.4</v>
      </c>
      <c r="J3511" s="45">
        <v>-111.6</v>
      </c>
    </row>
    <row r="3512" spans="4:10">
      <c r="D3512" s="28">
        <v>41786</v>
      </c>
      <c r="E3512" s="35" t="s">
        <v>365</v>
      </c>
      <c r="F3512" s="45">
        <v>9.8000000000000007</v>
      </c>
      <c r="G3512" s="45">
        <v>0.98</v>
      </c>
      <c r="H3512" s="45">
        <v>0.38</v>
      </c>
      <c r="I3512" s="45">
        <v>18.399999999999999</v>
      </c>
      <c r="J3512" s="45">
        <v>-102.7</v>
      </c>
    </row>
    <row r="3513" spans="4:10">
      <c r="D3513" s="28">
        <v>41786</v>
      </c>
      <c r="E3513" s="35" t="s">
        <v>366</v>
      </c>
      <c r="F3513" s="45">
        <v>12.6</v>
      </c>
      <c r="G3513" s="45">
        <v>1.65</v>
      </c>
      <c r="H3513" s="45">
        <v>0.55000000000000004</v>
      </c>
      <c r="I3513" s="45">
        <v>29.7</v>
      </c>
      <c r="J3513" s="45">
        <v>-93.7</v>
      </c>
    </row>
    <row r="3514" spans="4:10">
      <c r="D3514" s="28">
        <v>41786</v>
      </c>
      <c r="E3514" s="35" t="s">
        <v>367</v>
      </c>
      <c r="F3514" s="45">
        <v>14.9</v>
      </c>
      <c r="G3514" s="45">
        <v>1.72</v>
      </c>
      <c r="H3514" s="45">
        <v>0.77</v>
      </c>
      <c r="I3514" s="45">
        <v>41.2</v>
      </c>
      <c r="J3514" s="45">
        <v>-83.8</v>
      </c>
    </row>
    <row r="3515" spans="4:10">
      <c r="D3515" s="28">
        <v>41786</v>
      </c>
      <c r="E3515" s="35" t="s">
        <v>368</v>
      </c>
      <c r="F3515" s="45">
        <v>15.7</v>
      </c>
      <c r="G3515" s="45">
        <v>2.56</v>
      </c>
      <c r="H3515" s="45">
        <v>0.62</v>
      </c>
      <c r="I3515" s="45">
        <v>52.4</v>
      </c>
      <c r="J3515" s="45">
        <v>-71.5</v>
      </c>
    </row>
    <row r="3516" spans="4:10">
      <c r="D3516" s="28">
        <v>41786</v>
      </c>
      <c r="E3516" s="35" t="s">
        <v>369</v>
      </c>
      <c r="F3516" s="45">
        <v>17.3</v>
      </c>
      <c r="G3516" s="45">
        <v>2.59</v>
      </c>
      <c r="H3516" s="45">
        <v>0.71</v>
      </c>
      <c r="I3516" s="45">
        <v>62.6</v>
      </c>
      <c r="J3516" s="45">
        <v>-53.5</v>
      </c>
    </row>
    <row r="3517" spans="4:10">
      <c r="D3517" s="28">
        <v>41786</v>
      </c>
      <c r="E3517" s="35" t="s">
        <v>370</v>
      </c>
      <c r="F3517" s="45">
        <v>18</v>
      </c>
      <c r="G3517" s="45">
        <v>2.59</v>
      </c>
      <c r="H3517" s="45">
        <v>0.77</v>
      </c>
      <c r="I3517" s="45">
        <v>69.8</v>
      </c>
      <c r="J3517" s="45">
        <v>-23.3</v>
      </c>
    </row>
    <row r="3518" spans="4:10">
      <c r="D3518" s="28">
        <v>41786</v>
      </c>
      <c r="E3518" s="35" t="s">
        <v>371</v>
      </c>
      <c r="F3518" s="45">
        <v>18.7</v>
      </c>
      <c r="G3518" s="45">
        <v>0.26</v>
      </c>
      <c r="H3518" s="45">
        <v>1.31</v>
      </c>
      <c r="I3518" s="45">
        <v>70.3</v>
      </c>
      <c r="J3518" s="45">
        <v>18.5</v>
      </c>
    </row>
    <row r="3519" spans="4:10">
      <c r="D3519" s="28">
        <v>41786</v>
      </c>
      <c r="E3519" s="35" t="s">
        <v>372</v>
      </c>
      <c r="F3519" s="45">
        <v>15.5</v>
      </c>
      <c r="G3519" s="45">
        <v>0.36</v>
      </c>
      <c r="H3519" s="45">
        <v>1.3</v>
      </c>
      <c r="I3519" s="45">
        <v>63.7</v>
      </c>
      <c r="J3519" s="45">
        <v>50.6</v>
      </c>
    </row>
    <row r="3520" spans="4:10">
      <c r="D3520" s="28">
        <v>41786</v>
      </c>
      <c r="E3520" s="35" t="s">
        <v>373</v>
      </c>
      <c r="F3520" s="45">
        <v>15.5</v>
      </c>
      <c r="G3520" s="45">
        <v>0.18</v>
      </c>
      <c r="H3520" s="45">
        <v>0.97</v>
      </c>
      <c r="I3520" s="45">
        <v>53.7</v>
      </c>
      <c r="J3520" s="45">
        <v>69.7</v>
      </c>
    </row>
    <row r="3521" spans="4:10">
      <c r="D3521" s="28">
        <v>41786</v>
      </c>
      <c r="E3521" s="35" t="s">
        <v>374</v>
      </c>
      <c r="F3521" s="45">
        <v>12.9</v>
      </c>
      <c r="G3521" s="45">
        <v>0.52</v>
      </c>
      <c r="H3521" s="45">
        <v>0.95</v>
      </c>
      <c r="I3521" s="45">
        <v>42.6</v>
      </c>
      <c r="J3521" s="45">
        <v>82.5</v>
      </c>
    </row>
    <row r="3522" spans="4:10">
      <c r="D3522" s="28">
        <v>41786</v>
      </c>
      <c r="E3522" s="35" t="s">
        <v>375</v>
      </c>
      <c r="F3522" s="45">
        <v>15</v>
      </c>
      <c r="G3522" s="45">
        <v>1.33</v>
      </c>
      <c r="H3522" s="45">
        <v>0.64</v>
      </c>
      <c r="I3522" s="45">
        <v>31.1</v>
      </c>
      <c r="J3522" s="45">
        <v>92.6</v>
      </c>
    </row>
    <row r="3523" spans="4:10">
      <c r="D3523" s="28">
        <v>41786</v>
      </c>
      <c r="E3523" s="35" t="s">
        <v>376</v>
      </c>
      <c r="F3523" s="45">
        <v>14.3</v>
      </c>
      <c r="G3523" s="45">
        <v>0.31</v>
      </c>
      <c r="H3523" s="45">
        <v>0.38</v>
      </c>
      <c r="I3523" s="45">
        <v>19.8</v>
      </c>
      <c r="J3523" s="45">
        <v>101.6</v>
      </c>
    </row>
    <row r="3524" spans="4:10">
      <c r="D3524" s="28">
        <v>41786</v>
      </c>
      <c r="E3524" s="35" t="s">
        <v>377</v>
      </c>
      <c r="F3524" s="45">
        <v>13.8</v>
      </c>
      <c r="G3524" s="45">
        <v>0.23</v>
      </c>
      <c r="H3524" s="45">
        <v>0.14000000000000001</v>
      </c>
      <c r="I3524" s="45">
        <v>8.6999999999999993</v>
      </c>
      <c r="J3524" s="45">
        <v>110.5</v>
      </c>
    </row>
    <row r="3525" spans="4:10">
      <c r="D3525" s="28">
        <v>41786</v>
      </c>
      <c r="E3525" s="35" t="s">
        <v>378</v>
      </c>
      <c r="F3525" s="45">
        <v>13.6</v>
      </c>
      <c r="G3525" s="45">
        <v>0.01</v>
      </c>
      <c r="H3525" s="45">
        <v>0.01</v>
      </c>
      <c r="I3525" s="45">
        <v>0</v>
      </c>
      <c r="J3525" s="45">
        <v>0</v>
      </c>
    </row>
    <row r="3526" spans="4:10">
      <c r="D3526" s="28">
        <v>41786</v>
      </c>
      <c r="E3526" s="35" t="s">
        <v>379</v>
      </c>
      <c r="F3526" s="45">
        <v>13.6</v>
      </c>
      <c r="G3526" s="45">
        <v>0</v>
      </c>
      <c r="H3526" s="45">
        <v>0</v>
      </c>
      <c r="I3526" s="45">
        <v>0</v>
      </c>
      <c r="J3526" s="45">
        <v>0</v>
      </c>
    </row>
    <row r="3527" spans="4:10">
      <c r="D3527" s="28">
        <v>41786</v>
      </c>
      <c r="E3527" s="35" t="s">
        <v>380</v>
      </c>
      <c r="F3527" s="45">
        <v>13.5</v>
      </c>
      <c r="G3527" s="45">
        <v>0</v>
      </c>
      <c r="H3527" s="45">
        <v>0</v>
      </c>
      <c r="I3527" s="45">
        <v>0</v>
      </c>
      <c r="J3527" s="45">
        <v>0</v>
      </c>
    </row>
    <row r="3528" spans="4:10">
      <c r="D3528" s="28">
        <v>41786</v>
      </c>
      <c r="E3528" s="35" t="s">
        <v>381</v>
      </c>
      <c r="F3528" s="45">
        <v>13.5</v>
      </c>
      <c r="G3528" s="45">
        <v>0</v>
      </c>
      <c r="H3528" s="45">
        <v>0</v>
      </c>
      <c r="I3528" s="45">
        <v>0</v>
      </c>
      <c r="J3528" s="45">
        <v>0</v>
      </c>
    </row>
    <row r="3529" spans="4:10">
      <c r="D3529" s="28">
        <v>41786</v>
      </c>
      <c r="E3529" s="35" t="s">
        <v>382</v>
      </c>
      <c r="F3529" s="45">
        <v>13.3</v>
      </c>
      <c r="G3529" s="45">
        <v>0</v>
      </c>
      <c r="H3529" s="45">
        <v>0</v>
      </c>
      <c r="I3529" s="45">
        <v>0</v>
      </c>
      <c r="J3529" s="45">
        <v>0</v>
      </c>
    </row>
    <row r="3530" spans="4:10">
      <c r="D3530" s="28">
        <v>41786</v>
      </c>
      <c r="E3530" s="35" t="s">
        <v>383</v>
      </c>
      <c r="F3530" s="45">
        <v>13.2</v>
      </c>
      <c r="G3530" s="45">
        <v>0</v>
      </c>
      <c r="H3530" s="45">
        <v>0</v>
      </c>
      <c r="I3530" s="45">
        <v>0</v>
      </c>
      <c r="J3530" s="45">
        <v>0</v>
      </c>
    </row>
    <row r="3531" spans="4:10">
      <c r="D3531" s="28">
        <v>41787</v>
      </c>
      <c r="E3531" s="35" t="s">
        <v>360</v>
      </c>
      <c r="F3531" s="45">
        <v>12.7</v>
      </c>
      <c r="G3531" s="45">
        <v>0</v>
      </c>
      <c r="H3531" s="45">
        <v>0</v>
      </c>
      <c r="I3531" s="45">
        <v>0</v>
      </c>
      <c r="J3531" s="45">
        <v>0</v>
      </c>
    </row>
    <row r="3532" spans="4:10">
      <c r="D3532" s="28">
        <v>41787</v>
      </c>
      <c r="E3532" s="35" t="s">
        <v>361</v>
      </c>
      <c r="F3532" s="45">
        <v>12.3</v>
      </c>
      <c r="G3532" s="45">
        <v>0</v>
      </c>
      <c r="H3532" s="45">
        <v>0</v>
      </c>
      <c r="I3532" s="45">
        <v>0</v>
      </c>
      <c r="J3532" s="45">
        <v>0</v>
      </c>
    </row>
    <row r="3533" spans="4:10">
      <c r="D3533" s="28">
        <v>41787</v>
      </c>
      <c r="E3533" s="35" t="s">
        <v>362</v>
      </c>
      <c r="F3533" s="45">
        <v>11.9</v>
      </c>
      <c r="G3533" s="45">
        <v>0</v>
      </c>
      <c r="H3533" s="45">
        <v>0</v>
      </c>
      <c r="I3533" s="45">
        <v>0</v>
      </c>
      <c r="J3533" s="45">
        <v>0</v>
      </c>
    </row>
    <row r="3534" spans="4:10">
      <c r="D3534" s="28">
        <v>41787</v>
      </c>
      <c r="E3534" s="35" t="s">
        <v>363</v>
      </c>
      <c r="F3534" s="45">
        <v>11.5</v>
      </c>
      <c r="G3534" s="45">
        <v>0.01</v>
      </c>
      <c r="H3534" s="45">
        <v>0.01</v>
      </c>
      <c r="I3534" s="45">
        <v>0</v>
      </c>
      <c r="J3534" s="45">
        <v>0</v>
      </c>
    </row>
    <row r="3535" spans="4:10">
      <c r="D3535" s="28">
        <v>41787</v>
      </c>
      <c r="E3535" s="35" t="s">
        <v>364</v>
      </c>
      <c r="F3535" s="45">
        <v>11.6</v>
      </c>
      <c r="G3535" s="45">
        <v>0.47</v>
      </c>
      <c r="H3535" s="45">
        <v>0.14000000000000001</v>
      </c>
      <c r="I3535" s="45">
        <v>7.5</v>
      </c>
      <c r="J3535" s="45">
        <v>-111.8</v>
      </c>
    </row>
    <row r="3536" spans="4:10">
      <c r="D3536" s="28">
        <v>41787</v>
      </c>
      <c r="E3536" s="35" t="s">
        <v>365</v>
      </c>
      <c r="F3536" s="45">
        <v>12.3</v>
      </c>
      <c r="G3536" s="45">
        <v>1.48</v>
      </c>
      <c r="H3536" s="45">
        <v>0.34</v>
      </c>
      <c r="I3536" s="45">
        <v>18.5</v>
      </c>
      <c r="J3536" s="45">
        <v>-102.8</v>
      </c>
    </row>
    <row r="3537" spans="4:10">
      <c r="D3537" s="28">
        <v>41787</v>
      </c>
      <c r="E3537" s="35" t="s">
        <v>366</v>
      </c>
      <c r="F3537" s="45">
        <v>12.4</v>
      </c>
      <c r="G3537" s="45">
        <v>2.62</v>
      </c>
      <c r="H3537" s="45">
        <v>0.33</v>
      </c>
      <c r="I3537" s="45">
        <v>29.8</v>
      </c>
      <c r="J3537" s="45">
        <v>-93.9</v>
      </c>
    </row>
    <row r="3538" spans="4:10">
      <c r="D3538" s="28">
        <v>41787</v>
      </c>
      <c r="E3538" s="35" t="s">
        <v>367</v>
      </c>
      <c r="F3538" s="45">
        <v>13.6</v>
      </c>
      <c r="G3538" s="45">
        <v>2.41</v>
      </c>
      <c r="H3538" s="45">
        <v>0.54</v>
      </c>
      <c r="I3538" s="45">
        <v>41.2</v>
      </c>
      <c r="J3538" s="45">
        <v>-84.1</v>
      </c>
    </row>
    <row r="3539" spans="4:10">
      <c r="D3539" s="28">
        <v>41787</v>
      </c>
      <c r="E3539" s="35" t="s">
        <v>368</v>
      </c>
      <c r="F3539" s="45">
        <v>14.6</v>
      </c>
      <c r="G3539" s="45">
        <v>2.86</v>
      </c>
      <c r="H3539" s="45">
        <v>0.49</v>
      </c>
      <c r="I3539" s="45">
        <v>52.5</v>
      </c>
      <c r="J3539" s="45">
        <v>-71.8</v>
      </c>
    </row>
    <row r="3540" spans="4:10">
      <c r="D3540" s="28">
        <v>41787</v>
      </c>
      <c r="E3540" s="35" t="s">
        <v>369</v>
      </c>
      <c r="F3540" s="45">
        <v>15.5</v>
      </c>
      <c r="G3540" s="45">
        <v>2.9</v>
      </c>
      <c r="H3540" s="45">
        <v>0.55000000000000004</v>
      </c>
      <c r="I3540" s="45">
        <v>62.7</v>
      </c>
      <c r="J3540" s="45">
        <v>-53.8</v>
      </c>
    </row>
    <row r="3541" spans="4:10">
      <c r="D3541" s="28">
        <v>41787</v>
      </c>
      <c r="E3541" s="35" t="s">
        <v>370</v>
      </c>
      <c r="F3541" s="45">
        <v>17.7</v>
      </c>
      <c r="G3541" s="45">
        <v>2.93</v>
      </c>
      <c r="H3541" s="45">
        <v>0.57999999999999996</v>
      </c>
      <c r="I3541" s="45">
        <v>70</v>
      </c>
      <c r="J3541" s="45">
        <v>-23.5</v>
      </c>
    </row>
    <row r="3542" spans="4:10">
      <c r="D3542" s="28">
        <v>41787</v>
      </c>
      <c r="E3542" s="35" t="s">
        <v>371</v>
      </c>
      <c r="F3542" s="45">
        <v>19.3</v>
      </c>
      <c r="G3542" s="45">
        <v>2.91</v>
      </c>
      <c r="H3542" s="45">
        <v>0.6</v>
      </c>
      <c r="I3542" s="45">
        <v>70.5</v>
      </c>
      <c r="J3542" s="45">
        <v>18.5</v>
      </c>
    </row>
    <row r="3543" spans="4:10">
      <c r="D3543" s="28">
        <v>41787</v>
      </c>
      <c r="E3543" s="35" t="s">
        <v>372</v>
      </c>
      <c r="F3543" s="45">
        <v>20.2</v>
      </c>
      <c r="G3543" s="45">
        <v>2.91</v>
      </c>
      <c r="H3543" s="45">
        <v>0.55000000000000004</v>
      </c>
      <c r="I3543" s="45">
        <v>63.8</v>
      </c>
      <c r="J3543" s="45">
        <v>50.8</v>
      </c>
    </row>
    <row r="3544" spans="4:10">
      <c r="D3544" s="28">
        <v>41787</v>
      </c>
      <c r="E3544" s="35" t="s">
        <v>373</v>
      </c>
      <c r="F3544" s="45">
        <v>19.899999999999999</v>
      </c>
      <c r="G3544" s="45">
        <v>2.89</v>
      </c>
      <c r="H3544" s="45">
        <v>0.49</v>
      </c>
      <c r="I3544" s="45">
        <v>53.8</v>
      </c>
      <c r="J3544" s="45">
        <v>69.900000000000006</v>
      </c>
    </row>
    <row r="3545" spans="4:10">
      <c r="D3545" s="28">
        <v>41787</v>
      </c>
      <c r="E3545" s="35" t="s">
        <v>374</v>
      </c>
      <c r="F3545" s="45">
        <v>20.3</v>
      </c>
      <c r="G3545" s="45">
        <v>2.8</v>
      </c>
      <c r="H3545" s="45">
        <v>0.42</v>
      </c>
      <c r="I3545" s="45">
        <v>42.7</v>
      </c>
      <c r="J3545" s="45">
        <v>82.7</v>
      </c>
    </row>
    <row r="3546" spans="4:10">
      <c r="D3546" s="28">
        <v>41787</v>
      </c>
      <c r="E3546" s="35" t="s">
        <v>375</v>
      </c>
      <c r="F3546" s="45">
        <v>20.3</v>
      </c>
      <c r="G3546" s="45">
        <v>2.65</v>
      </c>
      <c r="H3546" s="45">
        <v>0.34</v>
      </c>
      <c r="I3546" s="45">
        <v>31.2</v>
      </c>
      <c r="J3546" s="45">
        <v>92.7</v>
      </c>
    </row>
    <row r="3547" spans="4:10">
      <c r="D3547" s="28">
        <v>41787</v>
      </c>
      <c r="E3547" s="35" t="s">
        <v>376</v>
      </c>
      <c r="F3547" s="45">
        <v>18.600000000000001</v>
      </c>
      <c r="G3547" s="45">
        <v>2.21</v>
      </c>
      <c r="H3547" s="45">
        <v>0.27</v>
      </c>
      <c r="I3547" s="45">
        <v>19.899999999999999</v>
      </c>
      <c r="J3547" s="45">
        <v>101.7</v>
      </c>
    </row>
    <row r="3548" spans="4:10">
      <c r="D3548" s="28">
        <v>41787</v>
      </c>
      <c r="E3548" s="35" t="s">
        <v>377</v>
      </c>
      <c r="F3548" s="45">
        <v>16.2</v>
      </c>
      <c r="G3548" s="45">
        <v>0.63</v>
      </c>
      <c r="H3548" s="45">
        <v>0.17</v>
      </c>
      <c r="I3548" s="45">
        <v>8.9</v>
      </c>
      <c r="J3548" s="45">
        <v>110.6</v>
      </c>
    </row>
    <row r="3549" spans="4:10">
      <c r="D3549" s="28">
        <v>41787</v>
      </c>
      <c r="E3549" s="35" t="s">
        <v>378</v>
      </c>
      <c r="F3549" s="45">
        <v>13.5</v>
      </c>
      <c r="G3549" s="45">
        <v>0.01</v>
      </c>
      <c r="H3549" s="45">
        <v>0.02</v>
      </c>
      <c r="I3549" s="45">
        <v>0</v>
      </c>
      <c r="J3549" s="45">
        <v>0</v>
      </c>
    </row>
    <row r="3550" spans="4:10">
      <c r="D3550" s="28">
        <v>41787</v>
      </c>
      <c r="E3550" s="35" t="s">
        <v>379</v>
      </c>
      <c r="F3550" s="45">
        <v>11.1</v>
      </c>
      <c r="G3550" s="45">
        <v>0</v>
      </c>
      <c r="H3550" s="45">
        <v>0</v>
      </c>
      <c r="I3550" s="45">
        <v>0</v>
      </c>
      <c r="J3550" s="45">
        <v>0</v>
      </c>
    </row>
    <row r="3551" spans="4:10">
      <c r="D3551" s="28">
        <v>41787</v>
      </c>
      <c r="E3551" s="35" t="s">
        <v>380</v>
      </c>
      <c r="F3551" s="45">
        <v>9.9</v>
      </c>
      <c r="G3551" s="45">
        <v>0</v>
      </c>
      <c r="H3551" s="45">
        <v>0</v>
      </c>
      <c r="I3551" s="45">
        <v>0</v>
      </c>
      <c r="J3551" s="45">
        <v>0</v>
      </c>
    </row>
    <row r="3552" spans="4:10">
      <c r="D3552" s="28">
        <v>41787</v>
      </c>
      <c r="E3552" s="35" t="s">
        <v>381</v>
      </c>
      <c r="F3552" s="45">
        <v>9</v>
      </c>
      <c r="G3552" s="45">
        <v>0</v>
      </c>
      <c r="H3552" s="45">
        <v>0</v>
      </c>
      <c r="I3552" s="45">
        <v>0</v>
      </c>
      <c r="J3552" s="45">
        <v>0</v>
      </c>
    </row>
    <row r="3553" spans="4:10">
      <c r="D3553" s="28">
        <v>41787</v>
      </c>
      <c r="E3553" s="35" t="s">
        <v>382</v>
      </c>
      <c r="F3553" s="45">
        <v>8.6</v>
      </c>
      <c r="G3553" s="45">
        <v>0</v>
      </c>
      <c r="H3553" s="45">
        <v>0</v>
      </c>
      <c r="I3553" s="45">
        <v>0</v>
      </c>
      <c r="J3553" s="45">
        <v>0</v>
      </c>
    </row>
    <row r="3554" spans="4:10">
      <c r="D3554" s="28">
        <v>41787</v>
      </c>
      <c r="E3554" s="35" t="s">
        <v>383</v>
      </c>
      <c r="F3554" s="45">
        <v>7.8</v>
      </c>
      <c r="G3554" s="45">
        <v>0</v>
      </c>
      <c r="H3554" s="45">
        <v>0</v>
      </c>
      <c r="I3554" s="45">
        <v>0</v>
      </c>
      <c r="J3554" s="45">
        <v>0</v>
      </c>
    </row>
    <row r="3555" spans="4:10">
      <c r="D3555" s="28">
        <v>41788</v>
      </c>
      <c r="E3555" s="35" t="s">
        <v>360</v>
      </c>
      <c r="F3555" s="45">
        <v>7.3</v>
      </c>
      <c r="G3555" s="45">
        <v>0</v>
      </c>
      <c r="H3555" s="45">
        <v>0</v>
      </c>
      <c r="I3555" s="45">
        <v>0</v>
      </c>
      <c r="J3555" s="45">
        <v>0</v>
      </c>
    </row>
    <row r="3556" spans="4:10">
      <c r="D3556" s="28">
        <v>41788</v>
      </c>
      <c r="E3556" s="35" t="s">
        <v>361</v>
      </c>
      <c r="F3556" s="45">
        <v>6.8</v>
      </c>
      <c r="G3556" s="45">
        <v>0</v>
      </c>
      <c r="H3556" s="45">
        <v>0</v>
      </c>
      <c r="I3556" s="45">
        <v>0</v>
      </c>
      <c r="J3556" s="45">
        <v>0</v>
      </c>
    </row>
    <row r="3557" spans="4:10">
      <c r="D3557" s="28">
        <v>41788</v>
      </c>
      <c r="E3557" s="35" t="s">
        <v>362</v>
      </c>
      <c r="F3557" s="45">
        <v>6.3</v>
      </c>
      <c r="G3557" s="45">
        <v>0</v>
      </c>
      <c r="H3557" s="45">
        <v>0</v>
      </c>
      <c r="I3557" s="45">
        <v>0</v>
      </c>
      <c r="J3557" s="45">
        <v>0</v>
      </c>
    </row>
    <row r="3558" spans="4:10">
      <c r="D3558" s="28">
        <v>41788</v>
      </c>
      <c r="E3558" s="35" t="s">
        <v>363</v>
      </c>
      <c r="F3558" s="45">
        <v>6.2</v>
      </c>
      <c r="G3558" s="45">
        <v>0.01</v>
      </c>
      <c r="H3558" s="45">
        <v>0.01</v>
      </c>
      <c r="I3558" s="45">
        <v>0</v>
      </c>
      <c r="J3558" s="45">
        <v>0</v>
      </c>
    </row>
    <row r="3559" spans="4:10">
      <c r="D3559" s="28">
        <v>41788</v>
      </c>
      <c r="E3559" s="35" t="s">
        <v>364</v>
      </c>
      <c r="F3559" s="45">
        <v>6.2</v>
      </c>
      <c r="G3559" s="45">
        <v>1.04</v>
      </c>
      <c r="H3559" s="45">
        <v>0.14000000000000001</v>
      </c>
      <c r="I3559" s="45">
        <v>7.6</v>
      </c>
      <c r="J3559" s="45">
        <v>-111.9</v>
      </c>
    </row>
    <row r="3560" spans="4:10">
      <c r="D3560" s="28">
        <v>41788</v>
      </c>
      <c r="E3560" s="35" t="s">
        <v>365</v>
      </c>
      <c r="F3560" s="45">
        <v>8.1999999999999993</v>
      </c>
      <c r="G3560" s="45">
        <v>1.29</v>
      </c>
      <c r="H3560" s="45">
        <v>0.36</v>
      </c>
      <c r="I3560" s="45">
        <v>18.5</v>
      </c>
      <c r="J3560" s="45">
        <v>-103</v>
      </c>
    </row>
    <row r="3561" spans="4:10">
      <c r="D3561" s="28">
        <v>41788</v>
      </c>
      <c r="E3561" s="35" t="s">
        <v>366</v>
      </c>
      <c r="F3561" s="45">
        <v>12.1</v>
      </c>
      <c r="G3561" s="45">
        <v>2.2999999999999998</v>
      </c>
      <c r="H3561" s="45">
        <v>0.4</v>
      </c>
      <c r="I3561" s="45">
        <v>29.9</v>
      </c>
      <c r="J3561" s="45">
        <v>-94.1</v>
      </c>
    </row>
    <row r="3562" spans="4:10">
      <c r="D3562" s="28">
        <v>41788</v>
      </c>
      <c r="E3562" s="35" t="s">
        <v>367</v>
      </c>
      <c r="F3562" s="45">
        <v>15.6</v>
      </c>
      <c r="G3562" s="45">
        <v>2.79</v>
      </c>
      <c r="H3562" s="45">
        <v>0.41</v>
      </c>
      <c r="I3562" s="45">
        <v>41.3</v>
      </c>
      <c r="J3562" s="45">
        <v>-84.2</v>
      </c>
    </row>
    <row r="3563" spans="4:10">
      <c r="D3563" s="28">
        <v>41788</v>
      </c>
      <c r="E3563" s="35" t="s">
        <v>368</v>
      </c>
      <c r="F3563" s="45">
        <v>18.399999999999999</v>
      </c>
      <c r="G3563" s="45">
        <v>2.86</v>
      </c>
      <c r="H3563" s="45">
        <v>0.49</v>
      </c>
      <c r="I3563" s="45">
        <v>52.5</v>
      </c>
      <c r="J3563" s="45">
        <v>-72</v>
      </c>
    </row>
    <row r="3564" spans="4:10">
      <c r="D3564" s="28">
        <v>41788</v>
      </c>
      <c r="E3564" s="35" t="s">
        <v>369</v>
      </c>
      <c r="F3564" s="45">
        <v>19.399999999999999</v>
      </c>
      <c r="G3564" s="45">
        <v>2.87</v>
      </c>
      <c r="H3564" s="45">
        <v>0.56999999999999995</v>
      </c>
      <c r="I3564" s="45">
        <v>62.8</v>
      </c>
      <c r="J3564" s="45">
        <v>-54.1</v>
      </c>
    </row>
    <row r="3565" spans="4:10">
      <c r="D3565" s="28">
        <v>41788</v>
      </c>
      <c r="E3565" s="35" t="s">
        <v>370</v>
      </c>
      <c r="F3565" s="45">
        <v>21.8</v>
      </c>
      <c r="G3565" s="45">
        <v>2.88</v>
      </c>
      <c r="H3565" s="45">
        <v>0.61</v>
      </c>
      <c r="I3565" s="45">
        <v>70.099999999999994</v>
      </c>
      <c r="J3565" s="45">
        <v>-23.8</v>
      </c>
    </row>
    <row r="3566" spans="4:10">
      <c r="D3566" s="28">
        <v>41788</v>
      </c>
      <c r="E3566" s="35" t="s">
        <v>371</v>
      </c>
      <c r="F3566" s="45">
        <v>22.3</v>
      </c>
      <c r="G3566" s="45">
        <v>2.88</v>
      </c>
      <c r="H3566" s="45">
        <v>0.61</v>
      </c>
      <c r="I3566" s="45">
        <v>70.7</v>
      </c>
      <c r="J3566" s="45">
        <v>18.600000000000001</v>
      </c>
    </row>
    <row r="3567" spans="4:10">
      <c r="D3567" s="28">
        <v>41788</v>
      </c>
      <c r="E3567" s="35" t="s">
        <v>372</v>
      </c>
      <c r="F3567" s="45">
        <v>23.6</v>
      </c>
      <c r="G3567" s="45">
        <v>2.89</v>
      </c>
      <c r="H3567" s="45">
        <v>0.56999999999999995</v>
      </c>
      <c r="I3567" s="45">
        <v>64</v>
      </c>
      <c r="J3567" s="45">
        <v>51</v>
      </c>
    </row>
    <row r="3568" spans="4:10">
      <c r="D3568" s="28">
        <v>41788</v>
      </c>
      <c r="E3568" s="35" t="s">
        <v>373</v>
      </c>
      <c r="F3568" s="45">
        <v>24.6</v>
      </c>
      <c r="G3568" s="45">
        <v>2.84</v>
      </c>
      <c r="H3568" s="45">
        <v>0.51</v>
      </c>
      <c r="I3568" s="45">
        <v>53.9</v>
      </c>
      <c r="J3568" s="45">
        <v>70.099999999999994</v>
      </c>
    </row>
    <row r="3569" spans="4:10">
      <c r="D3569" s="28">
        <v>41788</v>
      </c>
      <c r="E3569" s="35" t="s">
        <v>374</v>
      </c>
      <c r="F3569" s="45">
        <v>25.7</v>
      </c>
      <c r="G3569" s="45">
        <v>2.8</v>
      </c>
      <c r="H3569" s="45">
        <v>0.42</v>
      </c>
      <c r="I3569" s="45">
        <v>42.8</v>
      </c>
      <c r="J3569" s="45">
        <v>82.8</v>
      </c>
    </row>
    <row r="3570" spans="4:10">
      <c r="D3570" s="28">
        <v>41788</v>
      </c>
      <c r="E3570" s="35" t="s">
        <v>375</v>
      </c>
      <c r="F3570" s="45">
        <v>24.6</v>
      </c>
      <c r="G3570" s="45">
        <v>2.62</v>
      </c>
      <c r="H3570" s="45">
        <v>0.35</v>
      </c>
      <c r="I3570" s="45">
        <v>31.4</v>
      </c>
      <c r="J3570" s="45">
        <v>92.9</v>
      </c>
    </row>
    <row r="3571" spans="4:10">
      <c r="D3571" s="28">
        <v>41788</v>
      </c>
      <c r="E3571" s="35" t="s">
        <v>376</v>
      </c>
      <c r="F3571" s="45">
        <v>21.9</v>
      </c>
      <c r="G3571" s="45">
        <v>2.23</v>
      </c>
      <c r="H3571" s="45">
        <v>0.27</v>
      </c>
      <c r="I3571" s="45">
        <v>20</v>
      </c>
      <c r="J3571" s="45">
        <v>101.8</v>
      </c>
    </row>
    <row r="3572" spans="4:10">
      <c r="D3572" s="28">
        <v>41788</v>
      </c>
      <c r="E3572" s="35" t="s">
        <v>377</v>
      </c>
      <c r="F3572" s="45">
        <v>20.3</v>
      </c>
      <c r="G3572" s="45">
        <v>0.56000000000000005</v>
      </c>
      <c r="H3572" s="45">
        <v>0.17</v>
      </c>
      <c r="I3572" s="45">
        <v>9</v>
      </c>
      <c r="J3572" s="45">
        <v>110.7</v>
      </c>
    </row>
    <row r="3573" spans="4:10">
      <c r="D3573" s="28">
        <v>41788</v>
      </c>
      <c r="E3573" s="35" t="s">
        <v>378</v>
      </c>
      <c r="F3573" s="45">
        <v>16.7</v>
      </c>
      <c r="G3573" s="45">
        <v>0.02</v>
      </c>
      <c r="H3573" s="45">
        <v>0.02</v>
      </c>
      <c r="I3573" s="45">
        <v>0</v>
      </c>
      <c r="J3573" s="45">
        <v>0</v>
      </c>
    </row>
    <row r="3574" spans="4:10">
      <c r="D3574" s="28">
        <v>41788</v>
      </c>
      <c r="E3574" s="35" t="s">
        <v>379</v>
      </c>
      <c r="F3574" s="45">
        <v>14.6</v>
      </c>
      <c r="G3574" s="45">
        <v>0</v>
      </c>
      <c r="H3574" s="45">
        <v>0</v>
      </c>
      <c r="I3574" s="45">
        <v>0</v>
      </c>
      <c r="J3574" s="45">
        <v>0</v>
      </c>
    </row>
    <row r="3575" spans="4:10">
      <c r="D3575" s="28">
        <v>41788</v>
      </c>
      <c r="E3575" s="35" t="s">
        <v>380</v>
      </c>
      <c r="F3575" s="45">
        <v>13.4</v>
      </c>
      <c r="G3575" s="45">
        <v>0</v>
      </c>
      <c r="H3575" s="45">
        <v>0</v>
      </c>
      <c r="I3575" s="45">
        <v>0</v>
      </c>
      <c r="J3575" s="45">
        <v>0</v>
      </c>
    </row>
    <row r="3576" spans="4:10">
      <c r="D3576" s="28">
        <v>41788</v>
      </c>
      <c r="E3576" s="35" t="s">
        <v>381</v>
      </c>
      <c r="F3576" s="45">
        <v>13.3</v>
      </c>
      <c r="G3576" s="45">
        <v>0</v>
      </c>
      <c r="H3576" s="45">
        <v>0</v>
      </c>
      <c r="I3576" s="45">
        <v>0</v>
      </c>
      <c r="J3576" s="45">
        <v>0</v>
      </c>
    </row>
    <row r="3577" spans="4:10">
      <c r="D3577" s="28">
        <v>41788</v>
      </c>
      <c r="E3577" s="35" t="s">
        <v>382</v>
      </c>
      <c r="F3577" s="45">
        <v>13.2</v>
      </c>
      <c r="G3577" s="45">
        <v>0</v>
      </c>
      <c r="H3577" s="45">
        <v>0</v>
      </c>
      <c r="I3577" s="45">
        <v>0</v>
      </c>
      <c r="J3577" s="45">
        <v>0</v>
      </c>
    </row>
    <row r="3578" spans="4:10">
      <c r="D3578" s="28">
        <v>41788</v>
      </c>
      <c r="E3578" s="35" t="s">
        <v>383</v>
      </c>
      <c r="F3578" s="45">
        <v>13.4</v>
      </c>
      <c r="G3578" s="45">
        <v>0</v>
      </c>
      <c r="H3578" s="45">
        <v>0</v>
      </c>
      <c r="I3578" s="45">
        <v>0</v>
      </c>
      <c r="J3578" s="45">
        <v>0</v>
      </c>
    </row>
    <row r="3579" spans="4:10">
      <c r="D3579" s="28">
        <v>41789</v>
      </c>
      <c r="E3579" s="35" t="s">
        <v>360</v>
      </c>
      <c r="F3579" s="45">
        <v>13.5</v>
      </c>
      <c r="G3579" s="45">
        <v>0</v>
      </c>
      <c r="H3579" s="45">
        <v>0</v>
      </c>
      <c r="I3579" s="45">
        <v>0</v>
      </c>
      <c r="J3579" s="45">
        <v>0</v>
      </c>
    </row>
    <row r="3580" spans="4:10">
      <c r="D3580" s="28">
        <v>41789</v>
      </c>
      <c r="E3580" s="35" t="s">
        <v>361</v>
      </c>
      <c r="F3580" s="45">
        <v>13.1</v>
      </c>
      <c r="G3580" s="45">
        <v>0</v>
      </c>
      <c r="H3580" s="45">
        <v>0</v>
      </c>
      <c r="I3580" s="45">
        <v>0</v>
      </c>
      <c r="J3580" s="45">
        <v>0</v>
      </c>
    </row>
    <row r="3581" spans="4:10">
      <c r="D3581" s="28">
        <v>41789</v>
      </c>
      <c r="E3581" s="35" t="s">
        <v>362</v>
      </c>
      <c r="F3581" s="45">
        <v>13</v>
      </c>
      <c r="G3581" s="45">
        <v>0</v>
      </c>
      <c r="H3581" s="45">
        <v>0</v>
      </c>
      <c r="I3581" s="45">
        <v>0</v>
      </c>
      <c r="J3581" s="45">
        <v>0</v>
      </c>
    </row>
    <row r="3582" spans="4:10">
      <c r="D3582" s="28">
        <v>41789</v>
      </c>
      <c r="E3582" s="35" t="s">
        <v>363</v>
      </c>
      <c r="F3582" s="45">
        <v>12.5</v>
      </c>
      <c r="G3582" s="45">
        <v>0.01</v>
      </c>
      <c r="H3582" s="45">
        <v>0.01</v>
      </c>
      <c r="I3582" s="45">
        <v>0</v>
      </c>
      <c r="J3582" s="45">
        <v>0</v>
      </c>
    </row>
    <row r="3583" spans="4:10">
      <c r="D3583" s="28">
        <v>41789</v>
      </c>
      <c r="E3583" s="35" t="s">
        <v>364</v>
      </c>
      <c r="F3583" s="45">
        <v>12.7</v>
      </c>
      <c r="G3583" s="45">
        <v>0.25</v>
      </c>
      <c r="H3583" s="45">
        <v>0.13</v>
      </c>
      <c r="I3583" s="45">
        <v>7.7</v>
      </c>
      <c r="J3583" s="45">
        <v>-112</v>
      </c>
    </row>
    <row r="3584" spans="4:10">
      <c r="D3584" s="28">
        <v>41789</v>
      </c>
      <c r="E3584" s="35" t="s">
        <v>365</v>
      </c>
      <c r="F3584" s="45">
        <v>13.1</v>
      </c>
      <c r="G3584" s="45">
        <v>0.57999999999999996</v>
      </c>
      <c r="H3584" s="45">
        <v>0.39</v>
      </c>
      <c r="I3584" s="45">
        <v>18.600000000000001</v>
      </c>
      <c r="J3584" s="45">
        <v>-103.1</v>
      </c>
    </row>
    <row r="3585" spans="4:10">
      <c r="D3585" s="28">
        <v>41789</v>
      </c>
      <c r="E3585" s="35" t="s">
        <v>366</v>
      </c>
      <c r="F3585" s="45">
        <v>16.600000000000001</v>
      </c>
      <c r="G3585" s="45">
        <v>2.2400000000000002</v>
      </c>
      <c r="H3585" s="45">
        <v>0.42</v>
      </c>
      <c r="I3585" s="45">
        <v>29.9</v>
      </c>
      <c r="J3585" s="45">
        <v>-94.2</v>
      </c>
    </row>
    <row r="3586" spans="4:10">
      <c r="D3586" s="28">
        <v>41789</v>
      </c>
      <c r="E3586" s="35" t="s">
        <v>367</v>
      </c>
      <c r="F3586" s="45">
        <v>18.7</v>
      </c>
      <c r="G3586" s="45">
        <v>2.38</v>
      </c>
      <c r="H3586" s="45">
        <v>0.55000000000000004</v>
      </c>
      <c r="I3586" s="45">
        <v>41.4</v>
      </c>
      <c r="J3586" s="45">
        <v>-84.4</v>
      </c>
    </row>
    <row r="3587" spans="4:10">
      <c r="D3587" s="28">
        <v>41789</v>
      </c>
      <c r="E3587" s="35" t="s">
        <v>368</v>
      </c>
      <c r="F3587" s="45">
        <v>21</v>
      </c>
      <c r="G3587" s="45">
        <v>2.44</v>
      </c>
      <c r="H3587" s="45">
        <v>0.68</v>
      </c>
      <c r="I3587" s="45">
        <v>52.6</v>
      </c>
      <c r="J3587" s="45">
        <v>-72.2</v>
      </c>
    </row>
    <row r="3588" spans="4:10">
      <c r="D3588" s="28">
        <v>41789</v>
      </c>
      <c r="E3588" s="35" t="s">
        <v>369</v>
      </c>
      <c r="F3588" s="45">
        <v>22</v>
      </c>
      <c r="G3588" s="45">
        <v>2.4700000000000002</v>
      </c>
      <c r="H3588" s="45">
        <v>0.78</v>
      </c>
      <c r="I3588" s="45">
        <v>62.9</v>
      </c>
      <c r="J3588" s="45">
        <v>-54.4</v>
      </c>
    </row>
    <row r="3589" spans="4:10">
      <c r="D3589" s="28">
        <v>41789</v>
      </c>
      <c r="E3589" s="35" t="s">
        <v>370</v>
      </c>
      <c r="F3589" s="45">
        <v>23.1</v>
      </c>
      <c r="G3589" s="45">
        <v>2.46</v>
      </c>
      <c r="H3589" s="45">
        <v>0.84</v>
      </c>
      <c r="I3589" s="45">
        <v>70.2</v>
      </c>
      <c r="J3589" s="45">
        <v>-24</v>
      </c>
    </row>
    <row r="3590" spans="4:10">
      <c r="D3590" s="28">
        <v>41789</v>
      </c>
      <c r="E3590" s="35" t="s">
        <v>371</v>
      </c>
      <c r="F3590" s="45">
        <v>24.4</v>
      </c>
      <c r="G3590" s="45">
        <v>2.0499999999999998</v>
      </c>
      <c r="H3590" s="45">
        <v>1.06</v>
      </c>
      <c r="I3590" s="45">
        <v>70.8</v>
      </c>
      <c r="J3590" s="45">
        <v>18.600000000000001</v>
      </c>
    </row>
    <row r="3591" spans="4:10">
      <c r="D3591" s="28">
        <v>41789</v>
      </c>
      <c r="E3591" s="35" t="s">
        <v>372</v>
      </c>
      <c r="F3591" s="45">
        <v>24.3</v>
      </c>
      <c r="G3591" s="45">
        <v>0.85</v>
      </c>
      <c r="H3591" s="45">
        <v>1.39</v>
      </c>
      <c r="I3591" s="45">
        <v>64.099999999999994</v>
      </c>
      <c r="J3591" s="45">
        <v>51.2</v>
      </c>
    </row>
    <row r="3592" spans="4:10">
      <c r="D3592" s="28">
        <v>41789</v>
      </c>
      <c r="E3592" s="35" t="s">
        <v>373</v>
      </c>
      <c r="F3592" s="45">
        <v>25.3</v>
      </c>
      <c r="G3592" s="45">
        <v>0.28000000000000003</v>
      </c>
      <c r="H3592" s="45">
        <v>1.08</v>
      </c>
      <c r="I3592" s="45">
        <v>54.1</v>
      </c>
      <c r="J3592" s="45">
        <v>70.3</v>
      </c>
    </row>
    <row r="3593" spans="4:10">
      <c r="D3593" s="28">
        <v>41789</v>
      </c>
      <c r="E3593" s="35" t="s">
        <v>374</v>
      </c>
      <c r="F3593" s="45">
        <v>23.3</v>
      </c>
      <c r="G3593" s="45">
        <v>0.2</v>
      </c>
      <c r="H3593" s="45">
        <v>0.79</v>
      </c>
      <c r="I3593" s="45">
        <v>42.9</v>
      </c>
      <c r="J3593" s="45">
        <v>83</v>
      </c>
    </row>
    <row r="3594" spans="4:10">
      <c r="D3594" s="28">
        <v>41789</v>
      </c>
      <c r="E3594" s="35" t="s">
        <v>375</v>
      </c>
      <c r="F3594" s="45">
        <v>23.2</v>
      </c>
      <c r="G3594" s="45">
        <v>0.28000000000000003</v>
      </c>
      <c r="H3594" s="45">
        <v>0.63</v>
      </c>
      <c r="I3594" s="45">
        <v>31.5</v>
      </c>
      <c r="J3594" s="45">
        <v>93</v>
      </c>
    </row>
    <row r="3595" spans="4:10">
      <c r="D3595" s="28">
        <v>41789</v>
      </c>
      <c r="E3595" s="35" t="s">
        <v>376</v>
      </c>
      <c r="F3595" s="45">
        <v>22.1</v>
      </c>
      <c r="G3595" s="45">
        <v>0.22</v>
      </c>
      <c r="H3595" s="45">
        <v>0.35</v>
      </c>
      <c r="I3595" s="45">
        <v>20.100000000000001</v>
      </c>
      <c r="J3595" s="45">
        <v>102</v>
      </c>
    </row>
    <row r="3596" spans="4:10">
      <c r="D3596" s="28">
        <v>41789</v>
      </c>
      <c r="E3596" s="35" t="s">
        <v>377</v>
      </c>
      <c r="F3596" s="45">
        <v>20.5</v>
      </c>
      <c r="G3596" s="45">
        <v>0.24</v>
      </c>
      <c r="H3596" s="45">
        <v>0.15</v>
      </c>
      <c r="I3596" s="45">
        <v>9.1</v>
      </c>
      <c r="J3596" s="45">
        <v>110.8</v>
      </c>
    </row>
    <row r="3597" spans="4:10">
      <c r="D3597" s="28">
        <v>41789</v>
      </c>
      <c r="E3597" s="35" t="s">
        <v>378</v>
      </c>
      <c r="F3597" s="45">
        <v>18.899999999999999</v>
      </c>
      <c r="G3597" s="45">
        <v>0.01</v>
      </c>
      <c r="H3597" s="45">
        <v>0.01</v>
      </c>
      <c r="I3597" s="45">
        <v>0</v>
      </c>
      <c r="J3597" s="45">
        <v>0</v>
      </c>
    </row>
    <row r="3598" spans="4:10">
      <c r="D3598" s="28">
        <v>41789</v>
      </c>
      <c r="E3598" s="35" t="s">
        <v>379</v>
      </c>
      <c r="F3598" s="45">
        <v>17.600000000000001</v>
      </c>
      <c r="G3598" s="45">
        <v>0</v>
      </c>
      <c r="H3598" s="45">
        <v>0</v>
      </c>
      <c r="I3598" s="45">
        <v>0</v>
      </c>
      <c r="J3598" s="45">
        <v>0</v>
      </c>
    </row>
    <row r="3599" spans="4:10">
      <c r="D3599" s="28">
        <v>41789</v>
      </c>
      <c r="E3599" s="35" t="s">
        <v>380</v>
      </c>
      <c r="F3599" s="45">
        <v>16.600000000000001</v>
      </c>
      <c r="G3599" s="45">
        <v>0</v>
      </c>
      <c r="H3599" s="45">
        <v>0</v>
      </c>
      <c r="I3599" s="45">
        <v>0</v>
      </c>
      <c r="J3599" s="45">
        <v>0</v>
      </c>
    </row>
    <row r="3600" spans="4:10">
      <c r="D3600" s="28">
        <v>41789</v>
      </c>
      <c r="E3600" s="35" t="s">
        <v>381</v>
      </c>
      <c r="F3600" s="45">
        <v>15.4</v>
      </c>
      <c r="G3600" s="45">
        <v>0</v>
      </c>
      <c r="H3600" s="45">
        <v>0</v>
      </c>
      <c r="I3600" s="45">
        <v>0</v>
      </c>
      <c r="J3600" s="45">
        <v>0</v>
      </c>
    </row>
    <row r="3601" spans="4:10">
      <c r="D3601" s="28">
        <v>41789</v>
      </c>
      <c r="E3601" s="35" t="s">
        <v>382</v>
      </c>
      <c r="F3601" s="45">
        <v>14.9</v>
      </c>
      <c r="G3601" s="45">
        <v>0</v>
      </c>
      <c r="H3601" s="45">
        <v>0</v>
      </c>
      <c r="I3601" s="45">
        <v>0</v>
      </c>
      <c r="J3601" s="45">
        <v>0</v>
      </c>
    </row>
    <row r="3602" spans="4:10">
      <c r="D3602" s="28">
        <v>41789</v>
      </c>
      <c r="E3602" s="35" t="s">
        <v>383</v>
      </c>
      <c r="F3602" s="45">
        <v>15.1</v>
      </c>
      <c r="G3602" s="45">
        <v>0</v>
      </c>
      <c r="H3602" s="45">
        <v>0</v>
      </c>
      <c r="I3602" s="45">
        <v>0</v>
      </c>
      <c r="J3602" s="45">
        <v>0</v>
      </c>
    </row>
    <row r="3603" spans="4:10">
      <c r="D3603" s="28">
        <v>41790</v>
      </c>
      <c r="E3603" s="35" t="s">
        <v>360</v>
      </c>
      <c r="F3603" s="45">
        <v>15</v>
      </c>
      <c r="G3603" s="45">
        <v>0</v>
      </c>
      <c r="H3603" s="45">
        <v>0</v>
      </c>
      <c r="I3603" s="45">
        <v>0</v>
      </c>
      <c r="J3603" s="45">
        <v>0</v>
      </c>
    </row>
    <row r="3604" spans="4:10">
      <c r="D3604" s="28">
        <v>41790</v>
      </c>
      <c r="E3604" s="35" t="s">
        <v>361</v>
      </c>
      <c r="F3604" s="45">
        <v>15.1</v>
      </c>
      <c r="G3604" s="45">
        <v>0</v>
      </c>
      <c r="H3604" s="45">
        <v>0</v>
      </c>
      <c r="I3604" s="45">
        <v>0</v>
      </c>
      <c r="J3604" s="45">
        <v>0</v>
      </c>
    </row>
    <row r="3605" spans="4:10">
      <c r="D3605" s="28">
        <v>41790</v>
      </c>
      <c r="E3605" s="35" t="s">
        <v>362</v>
      </c>
      <c r="F3605" s="45">
        <v>14.5</v>
      </c>
      <c r="G3605" s="45">
        <v>0</v>
      </c>
      <c r="H3605" s="45">
        <v>0</v>
      </c>
      <c r="I3605" s="45">
        <v>0</v>
      </c>
      <c r="J3605" s="45">
        <v>0</v>
      </c>
    </row>
    <row r="3606" spans="4:10">
      <c r="D3606" s="28">
        <v>41790</v>
      </c>
      <c r="E3606" s="35" t="s">
        <v>363</v>
      </c>
      <c r="F3606" s="45">
        <v>13.8</v>
      </c>
      <c r="G3606" s="45">
        <v>0.01</v>
      </c>
      <c r="H3606" s="45">
        <v>0.01</v>
      </c>
      <c r="I3606" s="45">
        <v>0</v>
      </c>
      <c r="J3606" s="45">
        <v>0</v>
      </c>
    </row>
    <row r="3607" spans="4:10">
      <c r="D3607" s="28">
        <v>41790</v>
      </c>
      <c r="E3607" s="35" t="s">
        <v>364</v>
      </c>
      <c r="F3607" s="45">
        <v>13.9</v>
      </c>
      <c r="G3607" s="45">
        <v>0.18</v>
      </c>
      <c r="H3607" s="45">
        <v>0.12</v>
      </c>
      <c r="I3607" s="45">
        <v>7.7</v>
      </c>
      <c r="J3607" s="45">
        <v>-112.2</v>
      </c>
    </row>
    <row r="3608" spans="4:10">
      <c r="D3608" s="28">
        <v>41790</v>
      </c>
      <c r="E3608" s="35" t="s">
        <v>365</v>
      </c>
      <c r="F3608" s="45">
        <v>15.6</v>
      </c>
      <c r="G3608" s="45">
        <v>0.16</v>
      </c>
      <c r="H3608" s="45">
        <v>0.3</v>
      </c>
      <c r="I3608" s="45">
        <v>18.7</v>
      </c>
      <c r="J3608" s="45">
        <v>-103.3</v>
      </c>
    </row>
    <row r="3609" spans="4:10">
      <c r="D3609" s="28">
        <v>41790</v>
      </c>
      <c r="E3609" s="35" t="s">
        <v>366</v>
      </c>
      <c r="F3609" s="45">
        <v>16.899999999999999</v>
      </c>
      <c r="G3609" s="45">
        <v>0.15</v>
      </c>
      <c r="H3609" s="45">
        <v>0.5</v>
      </c>
      <c r="I3609" s="45">
        <v>30</v>
      </c>
      <c r="J3609" s="45">
        <v>-94.4</v>
      </c>
    </row>
    <row r="3610" spans="4:10">
      <c r="D3610" s="28">
        <v>41790</v>
      </c>
      <c r="E3610" s="35" t="s">
        <v>367</v>
      </c>
      <c r="F3610" s="45">
        <v>18.399999999999999</v>
      </c>
      <c r="G3610" s="45">
        <v>1.31</v>
      </c>
      <c r="H3610" s="45">
        <v>0.87</v>
      </c>
      <c r="I3610" s="45">
        <v>41.4</v>
      </c>
      <c r="J3610" s="45">
        <v>-84.6</v>
      </c>
    </row>
    <row r="3611" spans="4:10">
      <c r="D3611" s="28">
        <v>41790</v>
      </c>
      <c r="E3611" s="35" t="s">
        <v>368</v>
      </c>
      <c r="F3611" s="45">
        <v>20.399999999999999</v>
      </c>
      <c r="G3611" s="45">
        <v>2.36</v>
      </c>
      <c r="H3611" s="45">
        <v>0.71</v>
      </c>
      <c r="I3611" s="45">
        <v>52.7</v>
      </c>
      <c r="J3611" s="45">
        <v>-72.5</v>
      </c>
    </row>
    <row r="3612" spans="4:10">
      <c r="D3612" s="28">
        <v>41790</v>
      </c>
      <c r="E3612" s="35" t="s">
        <v>369</v>
      </c>
      <c r="F3612" s="45">
        <v>22.1</v>
      </c>
      <c r="G3612" s="45">
        <v>1.9</v>
      </c>
      <c r="H3612" s="45">
        <v>1.05</v>
      </c>
      <c r="I3612" s="45">
        <v>63</v>
      </c>
      <c r="J3612" s="45">
        <v>-54.6</v>
      </c>
    </row>
    <row r="3613" spans="4:10">
      <c r="D3613" s="28">
        <v>41790</v>
      </c>
      <c r="E3613" s="35" t="s">
        <v>370</v>
      </c>
      <c r="F3613" s="45">
        <v>21.6</v>
      </c>
      <c r="G3613" s="45">
        <v>0.43</v>
      </c>
      <c r="H3613" s="45">
        <v>1.41</v>
      </c>
      <c r="I3613" s="45">
        <v>70.400000000000006</v>
      </c>
      <c r="J3613" s="45">
        <v>-24.2</v>
      </c>
    </row>
    <row r="3614" spans="4:10">
      <c r="D3614" s="28">
        <v>41790</v>
      </c>
      <c r="E3614" s="35" t="s">
        <v>371</v>
      </c>
      <c r="F3614" s="45">
        <v>24.4</v>
      </c>
      <c r="G3614" s="45">
        <v>1.53</v>
      </c>
      <c r="H3614" s="45">
        <v>1.31</v>
      </c>
      <c r="I3614" s="45">
        <v>71</v>
      </c>
      <c r="J3614" s="45">
        <v>18.600000000000001</v>
      </c>
    </row>
    <row r="3615" spans="4:10">
      <c r="D3615" s="28">
        <v>41790</v>
      </c>
      <c r="E3615" s="35" t="s">
        <v>372</v>
      </c>
      <c r="F3615" s="45">
        <v>25.6</v>
      </c>
      <c r="G3615" s="45">
        <v>1.25</v>
      </c>
      <c r="H3615" s="45">
        <v>1.32</v>
      </c>
      <c r="I3615" s="45">
        <v>64.2</v>
      </c>
      <c r="J3615" s="45">
        <v>51.3</v>
      </c>
    </row>
    <row r="3616" spans="4:10">
      <c r="D3616" s="28">
        <v>41790</v>
      </c>
      <c r="E3616" s="35" t="s">
        <v>373</v>
      </c>
      <c r="F3616" s="45">
        <v>25.9</v>
      </c>
      <c r="G3616" s="45">
        <v>0.45</v>
      </c>
      <c r="H3616" s="45">
        <v>1.17</v>
      </c>
      <c r="I3616" s="45">
        <v>54.2</v>
      </c>
      <c r="J3616" s="45">
        <v>70.400000000000006</v>
      </c>
    </row>
    <row r="3617" spans="4:10">
      <c r="D3617" s="28">
        <v>41790</v>
      </c>
      <c r="E3617" s="35" t="s">
        <v>374</v>
      </c>
      <c r="F3617" s="45">
        <v>19.899999999999999</v>
      </c>
      <c r="G3617" s="45">
        <v>0.22</v>
      </c>
      <c r="H3617" s="45">
        <v>0.83</v>
      </c>
      <c r="I3617" s="45">
        <v>43</v>
      </c>
      <c r="J3617" s="45">
        <v>83.1</v>
      </c>
    </row>
    <row r="3618" spans="4:10">
      <c r="D3618" s="28">
        <v>41790</v>
      </c>
      <c r="E3618" s="35" t="s">
        <v>375</v>
      </c>
      <c r="F3618" s="45">
        <v>16.5</v>
      </c>
      <c r="G3618" s="45">
        <v>0.15</v>
      </c>
      <c r="H3618" s="45">
        <v>0.53</v>
      </c>
      <c r="I3618" s="45">
        <v>31.6</v>
      </c>
      <c r="J3618" s="45">
        <v>93.1</v>
      </c>
    </row>
    <row r="3619" spans="4:10">
      <c r="D3619" s="28">
        <v>41790</v>
      </c>
      <c r="E3619" s="35" t="s">
        <v>376</v>
      </c>
      <c r="F3619" s="45">
        <v>15.5</v>
      </c>
      <c r="G3619" s="45">
        <v>0.15</v>
      </c>
      <c r="H3619" s="45">
        <v>0.33</v>
      </c>
      <c r="I3619" s="45">
        <v>20.2</v>
      </c>
      <c r="J3619" s="45">
        <v>102.1</v>
      </c>
    </row>
    <row r="3620" spans="4:10">
      <c r="D3620" s="28">
        <v>41790</v>
      </c>
      <c r="E3620" s="35" t="s">
        <v>377</v>
      </c>
      <c r="F3620" s="45">
        <v>17.399999999999999</v>
      </c>
      <c r="G3620" s="45">
        <v>0.18</v>
      </c>
      <c r="H3620" s="45">
        <v>0.14000000000000001</v>
      </c>
      <c r="I3620" s="45">
        <v>9.1999999999999993</v>
      </c>
      <c r="J3620" s="45">
        <v>110.9</v>
      </c>
    </row>
    <row r="3621" spans="4:10">
      <c r="D3621" s="28">
        <v>41790</v>
      </c>
      <c r="E3621" s="35" t="s">
        <v>378</v>
      </c>
      <c r="F3621" s="45">
        <v>15.8</v>
      </c>
      <c r="G3621" s="45">
        <v>0.01</v>
      </c>
      <c r="H3621" s="45">
        <v>0.01</v>
      </c>
      <c r="I3621" s="45">
        <v>0</v>
      </c>
      <c r="J3621" s="45">
        <v>0</v>
      </c>
    </row>
    <row r="3622" spans="4:10">
      <c r="D3622" s="28">
        <v>41790</v>
      </c>
      <c r="E3622" s="35" t="s">
        <v>379</v>
      </c>
      <c r="F3622" s="45">
        <v>15.2</v>
      </c>
      <c r="G3622" s="45">
        <v>0</v>
      </c>
      <c r="H3622" s="45">
        <v>0</v>
      </c>
      <c r="I3622" s="45">
        <v>0</v>
      </c>
      <c r="J3622" s="45">
        <v>0</v>
      </c>
    </row>
    <row r="3623" spans="4:10">
      <c r="D3623" s="28">
        <v>41790</v>
      </c>
      <c r="E3623" s="35" t="s">
        <v>380</v>
      </c>
      <c r="F3623" s="45">
        <v>14.7</v>
      </c>
      <c r="G3623" s="45">
        <v>0</v>
      </c>
      <c r="H3623" s="45">
        <v>0</v>
      </c>
      <c r="I3623" s="45">
        <v>0</v>
      </c>
      <c r="J3623" s="45">
        <v>0</v>
      </c>
    </row>
    <row r="3624" spans="4:10">
      <c r="D3624" s="28">
        <v>41790</v>
      </c>
      <c r="E3624" s="35" t="s">
        <v>381</v>
      </c>
      <c r="F3624" s="45">
        <v>14.7</v>
      </c>
      <c r="G3624" s="45">
        <v>0</v>
      </c>
      <c r="H3624" s="45">
        <v>0</v>
      </c>
      <c r="I3624" s="45">
        <v>0</v>
      </c>
      <c r="J3624" s="45">
        <v>0</v>
      </c>
    </row>
    <row r="3625" spans="4:10">
      <c r="D3625" s="28">
        <v>41790</v>
      </c>
      <c r="E3625" s="35" t="s">
        <v>382</v>
      </c>
      <c r="F3625" s="45">
        <v>14.8</v>
      </c>
      <c r="G3625" s="45">
        <v>0</v>
      </c>
      <c r="H3625" s="45">
        <v>0</v>
      </c>
      <c r="I3625" s="45">
        <v>0</v>
      </c>
      <c r="J3625" s="45">
        <v>0</v>
      </c>
    </row>
    <row r="3626" spans="4:10">
      <c r="D3626" s="28">
        <v>41790</v>
      </c>
      <c r="E3626" s="35" t="s">
        <v>383</v>
      </c>
      <c r="F3626" s="45">
        <v>13.9</v>
      </c>
      <c r="G3626" s="45">
        <v>0</v>
      </c>
      <c r="H3626" s="45">
        <v>0</v>
      </c>
      <c r="I3626" s="45">
        <v>0</v>
      </c>
      <c r="J3626" s="45">
        <v>0</v>
      </c>
    </row>
    <row r="3627" spans="4:10">
      <c r="D3627" s="28">
        <v>41791</v>
      </c>
      <c r="E3627" s="35" t="s">
        <v>360</v>
      </c>
      <c r="F3627" s="45">
        <v>12.9</v>
      </c>
      <c r="G3627" s="45">
        <v>0</v>
      </c>
      <c r="H3627" s="45">
        <v>0</v>
      </c>
      <c r="I3627" s="45">
        <v>0</v>
      </c>
      <c r="J3627" s="45">
        <v>0</v>
      </c>
    </row>
    <row r="3628" spans="4:10">
      <c r="D3628" s="28">
        <v>41791</v>
      </c>
      <c r="E3628" s="35" t="s">
        <v>361</v>
      </c>
      <c r="F3628" s="45">
        <v>10.3</v>
      </c>
      <c r="G3628" s="45">
        <v>0</v>
      </c>
      <c r="H3628" s="45">
        <v>0</v>
      </c>
      <c r="I3628" s="45">
        <v>0</v>
      </c>
      <c r="J3628" s="45">
        <v>0</v>
      </c>
    </row>
    <row r="3629" spans="4:10">
      <c r="D3629" s="28">
        <v>41791</v>
      </c>
      <c r="E3629" s="35" t="s">
        <v>362</v>
      </c>
      <c r="F3629" s="45">
        <v>9.1999999999999993</v>
      </c>
      <c r="G3629" s="45">
        <v>0</v>
      </c>
      <c r="H3629" s="45">
        <v>0</v>
      </c>
      <c r="I3629" s="45">
        <v>0</v>
      </c>
      <c r="J3629" s="45">
        <v>0</v>
      </c>
    </row>
    <row r="3630" spans="4:10">
      <c r="D3630" s="28">
        <v>41791</v>
      </c>
      <c r="E3630" s="35" t="s">
        <v>363</v>
      </c>
      <c r="F3630" s="45">
        <v>8.6</v>
      </c>
      <c r="G3630" s="45">
        <v>0.01</v>
      </c>
      <c r="H3630" s="45">
        <v>0.01</v>
      </c>
      <c r="I3630" s="45">
        <v>0</v>
      </c>
      <c r="J3630" s="45">
        <v>0</v>
      </c>
    </row>
    <row r="3631" spans="4:10">
      <c r="D3631" s="28">
        <v>41791</v>
      </c>
      <c r="E3631" s="35" t="s">
        <v>364</v>
      </c>
      <c r="F3631" s="45">
        <v>8</v>
      </c>
      <c r="G3631" s="45">
        <v>0.21</v>
      </c>
      <c r="H3631" s="45">
        <v>0.12</v>
      </c>
      <c r="I3631" s="45">
        <v>7.8</v>
      </c>
      <c r="J3631" s="45">
        <v>-112.3</v>
      </c>
    </row>
    <row r="3632" spans="4:10">
      <c r="D3632" s="28">
        <v>41791</v>
      </c>
      <c r="E3632" s="35" t="s">
        <v>365</v>
      </c>
      <c r="F3632" s="45">
        <v>9</v>
      </c>
      <c r="G3632" s="45">
        <v>1.62</v>
      </c>
      <c r="H3632" s="45">
        <v>0.33</v>
      </c>
      <c r="I3632" s="45">
        <v>18.7</v>
      </c>
      <c r="J3632" s="45">
        <v>-103.4</v>
      </c>
    </row>
    <row r="3633" spans="4:10">
      <c r="D3633" s="28">
        <v>41791</v>
      </c>
      <c r="E3633" s="35" t="s">
        <v>366</v>
      </c>
      <c r="F3633" s="45">
        <v>12.2</v>
      </c>
      <c r="G3633" s="45">
        <v>2.27</v>
      </c>
      <c r="H3633" s="45">
        <v>0.41</v>
      </c>
      <c r="I3633" s="45">
        <v>30</v>
      </c>
      <c r="J3633" s="45">
        <v>-94.5</v>
      </c>
    </row>
    <row r="3634" spans="4:10">
      <c r="D3634" s="28">
        <v>41791</v>
      </c>
      <c r="E3634" s="35" t="s">
        <v>367</v>
      </c>
      <c r="F3634" s="45">
        <v>16.5</v>
      </c>
      <c r="G3634" s="45">
        <v>2.44</v>
      </c>
      <c r="H3634" s="45">
        <v>0.53</v>
      </c>
      <c r="I3634" s="45">
        <v>41.5</v>
      </c>
      <c r="J3634" s="45">
        <v>-84.8</v>
      </c>
    </row>
    <row r="3635" spans="4:10">
      <c r="D3635" s="28">
        <v>41791</v>
      </c>
      <c r="E3635" s="35" t="s">
        <v>368</v>
      </c>
      <c r="F3635" s="45">
        <v>20.399999999999999</v>
      </c>
      <c r="G3635" s="45">
        <v>2.4900000000000002</v>
      </c>
      <c r="H3635" s="45">
        <v>0.66</v>
      </c>
      <c r="I3635" s="45">
        <v>52.7</v>
      </c>
      <c r="J3635" s="45">
        <v>-72.7</v>
      </c>
    </row>
    <row r="3636" spans="4:10">
      <c r="D3636" s="28">
        <v>41791</v>
      </c>
      <c r="E3636" s="35" t="s">
        <v>369</v>
      </c>
      <c r="F3636" s="45">
        <v>22.6</v>
      </c>
      <c r="G3636" s="45">
        <v>2.5</v>
      </c>
      <c r="H3636" s="45">
        <v>0.76</v>
      </c>
      <c r="I3636" s="45">
        <v>63</v>
      </c>
      <c r="J3636" s="45">
        <v>-54.9</v>
      </c>
    </row>
    <row r="3637" spans="4:10">
      <c r="D3637" s="28">
        <v>41791</v>
      </c>
      <c r="E3637" s="35" t="s">
        <v>370</v>
      </c>
      <c r="F3637" s="45">
        <v>23.7</v>
      </c>
      <c r="G3637" s="45">
        <v>2.0499999999999998</v>
      </c>
      <c r="H3637" s="45">
        <v>1.06</v>
      </c>
      <c r="I3637" s="45">
        <v>70.5</v>
      </c>
      <c r="J3637" s="45">
        <v>-24.5</v>
      </c>
    </row>
    <row r="3638" spans="4:10">
      <c r="D3638" s="28">
        <v>41791</v>
      </c>
      <c r="E3638" s="35" t="s">
        <v>371</v>
      </c>
      <c r="F3638" s="45">
        <v>22.6</v>
      </c>
      <c r="G3638" s="45">
        <v>0.15</v>
      </c>
      <c r="H3638" s="45">
        <v>1.21</v>
      </c>
      <c r="I3638" s="45">
        <v>71.099999999999994</v>
      </c>
      <c r="J3638" s="45">
        <v>18.600000000000001</v>
      </c>
    </row>
    <row r="3639" spans="4:10">
      <c r="D3639" s="28">
        <v>41791</v>
      </c>
      <c r="E3639" s="35" t="s">
        <v>372</v>
      </c>
      <c r="F3639" s="45">
        <v>21</v>
      </c>
      <c r="G3639" s="45">
        <v>0.17</v>
      </c>
      <c r="H3639" s="45">
        <v>1.1200000000000001</v>
      </c>
      <c r="I3639" s="45">
        <v>64.400000000000006</v>
      </c>
      <c r="J3639" s="45">
        <v>51.5</v>
      </c>
    </row>
    <row r="3640" spans="4:10">
      <c r="D3640" s="28">
        <v>41791</v>
      </c>
      <c r="E3640" s="35" t="s">
        <v>373</v>
      </c>
      <c r="F3640" s="45">
        <v>20.6</v>
      </c>
      <c r="G3640" s="45">
        <v>0.25</v>
      </c>
      <c r="H3640" s="45">
        <v>1.08</v>
      </c>
      <c r="I3640" s="45">
        <v>54.3</v>
      </c>
      <c r="J3640" s="45">
        <v>70.599999999999994</v>
      </c>
    </row>
    <row r="3641" spans="4:10">
      <c r="D3641" s="28">
        <v>41791</v>
      </c>
      <c r="E3641" s="35" t="s">
        <v>374</v>
      </c>
      <c r="F3641" s="45">
        <v>20.100000000000001</v>
      </c>
      <c r="G3641" s="45">
        <v>0.17</v>
      </c>
      <c r="H3641" s="45">
        <v>0.79</v>
      </c>
      <c r="I3641" s="45">
        <v>43.1</v>
      </c>
      <c r="J3641" s="45">
        <v>83.2</v>
      </c>
    </row>
    <row r="3642" spans="4:10">
      <c r="D3642" s="28">
        <v>41791</v>
      </c>
      <c r="E3642" s="35" t="s">
        <v>375</v>
      </c>
      <c r="F3642" s="45">
        <v>20.8</v>
      </c>
      <c r="G3642" s="45">
        <v>0.18</v>
      </c>
      <c r="H3642" s="45">
        <v>0.56999999999999995</v>
      </c>
      <c r="I3642" s="45">
        <v>31.7</v>
      </c>
      <c r="J3642" s="45">
        <v>93.2</v>
      </c>
    </row>
    <row r="3643" spans="4:10">
      <c r="D3643" s="28">
        <v>41791</v>
      </c>
      <c r="E3643" s="35" t="s">
        <v>376</v>
      </c>
      <c r="F3643" s="45">
        <v>18.399999999999999</v>
      </c>
      <c r="G3643" s="45">
        <v>0.43</v>
      </c>
      <c r="H3643" s="45">
        <v>0.41</v>
      </c>
      <c r="I3643" s="45">
        <v>20.3</v>
      </c>
      <c r="J3643" s="45">
        <v>102.2</v>
      </c>
    </row>
    <row r="3644" spans="4:10">
      <c r="D3644" s="28">
        <v>41791</v>
      </c>
      <c r="E3644" s="35" t="s">
        <v>377</v>
      </c>
      <c r="F3644" s="45">
        <v>18.8</v>
      </c>
      <c r="G3644" s="45">
        <v>0.2</v>
      </c>
      <c r="H3644" s="45">
        <v>0.15</v>
      </c>
      <c r="I3644" s="45">
        <v>9.3000000000000007</v>
      </c>
      <c r="J3644" s="45">
        <v>111</v>
      </c>
    </row>
    <row r="3645" spans="4:10">
      <c r="D3645" s="28">
        <v>41791</v>
      </c>
      <c r="E3645" s="35" t="s">
        <v>378</v>
      </c>
      <c r="F3645" s="45">
        <v>15.7</v>
      </c>
      <c r="G3645" s="45">
        <v>0.02</v>
      </c>
      <c r="H3645" s="45">
        <v>0.02</v>
      </c>
      <c r="I3645" s="45">
        <v>0</v>
      </c>
      <c r="J3645" s="45">
        <v>0</v>
      </c>
    </row>
    <row r="3646" spans="4:10">
      <c r="D3646" s="28">
        <v>41791</v>
      </c>
      <c r="E3646" s="35" t="s">
        <v>379</v>
      </c>
      <c r="F3646" s="45">
        <v>12.7</v>
      </c>
      <c r="G3646" s="45">
        <v>0</v>
      </c>
      <c r="H3646" s="45">
        <v>0</v>
      </c>
      <c r="I3646" s="45">
        <v>0</v>
      </c>
      <c r="J3646" s="45">
        <v>0</v>
      </c>
    </row>
    <row r="3647" spans="4:10">
      <c r="D3647" s="28">
        <v>41791</v>
      </c>
      <c r="E3647" s="35" t="s">
        <v>380</v>
      </c>
      <c r="F3647" s="45">
        <v>11.2</v>
      </c>
      <c r="G3647" s="45">
        <v>0</v>
      </c>
      <c r="H3647" s="45">
        <v>0</v>
      </c>
      <c r="I3647" s="45">
        <v>0</v>
      </c>
      <c r="J3647" s="45">
        <v>0</v>
      </c>
    </row>
    <row r="3648" spans="4:10">
      <c r="D3648" s="28">
        <v>41791</v>
      </c>
      <c r="E3648" s="35" t="s">
        <v>381</v>
      </c>
      <c r="F3648" s="45">
        <v>10.3</v>
      </c>
      <c r="G3648" s="45">
        <v>0</v>
      </c>
      <c r="H3648" s="45">
        <v>0</v>
      </c>
      <c r="I3648" s="45">
        <v>0</v>
      </c>
      <c r="J3648" s="45">
        <v>0</v>
      </c>
    </row>
    <row r="3649" spans="4:10">
      <c r="D3649" s="28">
        <v>41791</v>
      </c>
      <c r="E3649" s="35" t="s">
        <v>382</v>
      </c>
      <c r="F3649" s="45">
        <v>9.1</v>
      </c>
      <c r="G3649" s="45">
        <v>0</v>
      </c>
      <c r="H3649" s="45">
        <v>0</v>
      </c>
      <c r="I3649" s="45">
        <v>0</v>
      </c>
      <c r="J3649" s="45">
        <v>0</v>
      </c>
    </row>
    <row r="3650" spans="4:10">
      <c r="D3650" s="28">
        <v>41791</v>
      </c>
      <c r="E3650" s="35" t="s">
        <v>383</v>
      </c>
      <c r="F3650" s="45">
        <v>8.4</v>
      </c>
      <c r="G3650" s="45">
        <v>0</v>
      </c>
      <c r="H3650" s="45">
        <v>0</v>
      </c>
      <c r="I3650" s="45">
        <v>0</v>
      </c>
      <c r="J3650" s="45">
        <v>0</v>
      </c>
    </row>
    <row r="3651" spans="4:10">
      <c r="D3651" s="28">
        <v>41792</v>
      </c>
      <c r="E3651" s="35" t="s">
        <v>360</v>
      </c>
      <c r="F3651" s="45">
        <v>7.5</v>
      </c>
      <c r="G3651" s="45">
        <v>0</v>
      </c>
      <c r="H3651" s="45">
        <v>0</v>
      </c>
      <c r="I3651" s="45">
        <v>0</v>
      </c>
      <c r="J3651" s="45">
        <v>0</v>
      </c>
    </row>
    <row r="3652" spans="4:10">
      <c r="D3652" s="28">
        <v>41792</v>
      </c>
      <c r="E3652" s="35" t="s">
        <v>361</v>
      </c>
      <c r="F3652" s="45">
        <v>6.8</v>
      </c>
      <c r="G3652" s="45">
        <v>0</v>
      </c>
      <c r="H3652" s="45">
        <v>0</v>
      </c>
      <c r="I3652" s="45">
        <v>0</v>
      </c>
      <c r="J3652" s="45">
        <v>0</v>
      </c>
    </row>
    <row r="3653" spans="4:10">
      <c r="D3653" s="28">
        <v>41792</v>
      </c>
      <c r="E3653" s="35" t="s">
        <v>362</v>
      </c>
      <c r="F3653" s="45">
        <v>6.3</v>
      </c>
      <c r="G3653" s="45">
        <v>0</v>
      </c>
      <c r="H3653" s="45">
        <v>0</v>
      </c>
      <c r="I3653" s="45">
        <v>0</v>
      </c>
      <c r="J3653" s="45">
        <v>0</v>
      </c>
    </row>
    <row r="3654" spans="4:10">
      <c r="D3654" s="28">
        <v>41792</v>
      </c>
      <c r="E3654" s="35" t="s">
        <v>363</v>
      </c>
      <c r="F3654" s="45">
        <v>6.1</v>
      </c>
      <c r="G3654" s="45">
        <v>0.01</v>
      </c>
      <c r="H3654" s="45">
        <v>0.01</v>
      </c>
      <c r="I3654" s="45">
        <v>0</v>
      </c>
      <c r="J3654" s="45">
        <v>0</v>
      </c>
    </row>
    <row r="3655" spans="4:10">
      <c r="D3655" s="28">
        <v>41792</v>
      </c>
      <c r="E3655" s="35" t="s">
        <v>364</v>
      </c>
      <c r="F3655" s="45">
        <v>6.6</v>
      </c>
      <c r="G3655" s="45">
        <v>0.31</v>
      </c>
      <c r="H3655" s="45">
        <v>0.14000000000000001</v>
      </c>
      <c r="I3655" s="45">
        <v>7.9</v>
      </c>
      <c r="J3655" s="45">
        <v>-112.4</v>
      </c>
    </row>
    <row r="3656" spans="4:10">
      <c r="D3656" s="28">
        <v>41792</v>
      </c>
      <c r="E3656" s="35" t="s">
        <v>365</v>
      </c>
      <c r="F3656" s="45">
        <v>7.4</v>
      </c>
      <c r="G3656" s="45">
        <v>0.9</v>
      </c>
      <c r="H3656" s="45">
        <v>0.39</v>
      </c>
      <c r="I3656" s="45">
        <v>18.8</v>
      </c>
      <c r="J3656" s="45">
        <v>-103.6</v>
      </c>
    </row>
    <row r="3657" spans="4:10">
      <c r="D3657" s="28">
        <v>41792</v>
      </c>
      <c r="E3657" s="35" t="s">
        <v>366</v>
      </c>
      <c r="F3657" s="45">
        <v>10.7</v>
      </c>
      <c r="G3657" s="45">
        <v>2.4500000000000002</v>
      </c>
      <c r="H3657" s="45">
        <v>0.37</v>
      </c>
      <c r="I3657" s="45">
        <v>30.1</v>
      </c>
      <c r="J3657" s="45">
        <v>-94.7</v>
      </c>
    </row>
    <row r="3658" spans="4:10">
      <c r="D3658" s="28">
        <v>41792</v>
      </c>
      <c r="E3658" s="35" t="s">
        <v>367</v>
      </c>
      <c r="F3658" s="45">
        <v>15.8</v>
      </c>
      <c r="G3658" s="45">
        <v>2.64</v>
      </c>
      <c r="H3658" s="45">
        <v>0.46</v>
      </c>
      <c r="I3658" s="45">
        <v>41.5</v>
      </c>
      <c r="J3658" s="45">
        <v>-85</v>
      </c>
    </row>
    <row r="3659" spans="4:10">
      <c r="D3659" s="28">
        <v>41792</v>
      </c>
      <c r="E3659" s="35" t="s">
        <v>368</v>
      </c>
      <c r="F3659" s="45">
        <v>17.2</v>
      </c>
      <c r="G3659" s="45">
        <v>2.7</v>
      </c>
      <c r="H3659" s="45">
        <v>0.56000000000000005</v>
      </c>
      <c r="I3659" s="45">
        <v>52.8</v>
      </c>
      <c r="J3659" s="45">
        <v>-72.900000000000006</v>
      </c>
    </row>
    <row r="3660" spans="4:10">
      <c r="D3660" s="28">
        <v>41792</v>
      </c>
      <c r="E3660" s="35" t="s">
        <v>369</v>
      </c>
      <c r="F3660" s="45">
        <v>19.899999999999999</v>
      </c>
      <c r="G3660" s="45">
        <v>2.72</v>
      </c>
      <c r="H3660" s="45">
        <v>0.64</v>
      </c>
      <c r="I3660" s="45">
        <v>63.1</v>
      </c>
      <c r="J3660" s="45">
        <v>-55.2</v>
      </c>
    </row>
    <row r="3661" spans="4:10">
      <c r="D3661" s="28">
        <v>41792</v>
      </c>
      <c r="E3661" s="35" t="s">
        <v>370</v>
      </c>
      <c r="F3661" s="45">
        <v>21.9</v>
      </c>
      <c r="G3661" s="45">
        <v>2.71</v>
      </c>
      <c r="H3661" s="45">
        <v>0.7</v>
      </c>
      <c r="I3661" s="45">
        <v>70.599999999999994</v>
      </c>
      <c r="J3661" s="45">
        <v>-24.7</v>
      </c>
    </row>
    <row r="3662" spans="4:10">
      <c r="D3662" s="28">
        <v>41792</v>
      </c>
      <c r="E3662" s="35" t="s">
        <v>371</v>
      </c>
      <c r="F3662" s="45">
        <v>22.5</v>
      </c>
      <c r="G3662" s="45">
        <v>1.52</v>
      </c>
      <c r="H3662" s="45">
        <v>1.31</v>
      </c>
      <c r="I3662" s="45">
        <v>71.2</v>
      </c>
      <c r="J3662" s="45">
        <v>18.7</v>
      </c>
    </row>
    <row r="3663" spans="4:10">
      <c r="D3663" s="28">
        <v>41792</v>
      </c>
      <c r="E3663" s="35" t="s">
        <v>372</v>
      </c>
      <c r="F3663" s="45">
        <v>22.9</v>
      </c>
      <c r="G3663" s="45">
        <v>1</v>
      </c>
      <c r="H3663" s="45">
        <v>1.38</v>
      </c>
      <c r="I3663" s="45">
        <v>64.5</v>
      </c>
      <c r="J3663" s="45">
        <v>51.6</v>
      </c>
    </row>
    <row r="3664" spans="4:10">
      <c r="D3664" s="28">
        <v>41792</v>
      </c>
      <c r="E3664" s="35" t="s">
        <v>373</v>
      </c>
      <c r="F3664" s="45">
        <v>22</v>
      </c>
      <c r="G3664" s="45">
        <v>1.23</v>
      </c>
      <c r="H3664" s="45">
        <v>1.1599999999999999</v>
      </c>
      <c r="I3664" s="45">
        <v>54.4</v>
      </c>
      <c r="J3664" s="45">
        <v>70.7</v>
      </c>
    </row>
    <row r="3665" spans="4:10">
      <c r="D3665" s="28">
        <v>41792</v>
      </c>
      <c r="E3665" s="35" t="s">
        <v>374</v>
      </c>
      <c r="F3665" s="45">
        <v>22.6</v>
      </c>
      <c r="G3665" s="45">
        <v>1.82</v>
      </c>
      <c r="H3665" s="45">
        <v>0.77</v>
      </c>
      <c r="I3665" s="45">
        <v>43.2</v>
      </c>
      <c r="J3665" s="45">
        <v>83.4</v>
      </c>
    </row>
    <row r="3666" spans="4:10">
      <c r="D3666" s="28">
        <v>41792</v>
      </c>
      <c r="E3666" s="35" t="s">
        <v>375</v>
      </c>
      <c r="F3666" s="45">
        <v>21.2</v>
      </c>
      <c r="G3666" s="45">
        <v>2.09</v>
      </c>
      <c r="H3666" s="45">
        <v>0.49</v>
      </c>
      <c r="I3666" s="45">
        <v>31.8</v>
      </c>
      <c r="J3666" s="45">
        <v>93.3</v>
      </c>
    </row>
    <row r="3667" spans="4:10">
      <c r="D3667" s="28">
        <v>41792</v>
      </c>
      <c r="E3667" s="35" t="s">
        <v>376</v>
      </c>
      <c r="F3667" s="45">
        <v>20.5</v>
      </c>
      <c r="G3667" s="45">
        <v>0.71</v>
      </c>
      <c r="H3667" s="45">
        <v>0.43</v>
      </c>
      <c r="I3667" s="45">
        <v>20.399999999999999</v>
      </c>
      <c r="J3667" s="45">
        <v>102.3</v>
      </c>
    </row>
    <row r="3668" spans="4:10">
      <c r="D3668" s="28">
        <v>41792</v>
      </c>
      <c r="E3668" s="35" t="s">
        <v>377</v>
      </c>
      <c r="F3668" s="45">
        <v>17.8</v>
      </c>
      <c r="G3668" s="45">
        <v>0.32</v>
      </c>
      <c r="H3668" s="45">
        <v>0.17</v>
      </c>
      <c r="I3668" s="45">
        <v>9.5</v>
      </c>
      <c r="J3668" s="45">
        <v>111.1</v>
      </c>
    </row>
    <row r="3669" spans="4:10">
      <c r="D3669" s="28">
        <v>41792</v>
      </c>
      <c r="E3669" s="35" t="s">
        <v>378</v>
      </c>
      <c r="F3669" s="45">
        <v>15.2</v>
      </c>
      <c r="G3669" s="45">
        <v>0.02</v>
      </c>
      <c r="H3669" s="45">
        <v>0.02</v>
      </c>
      <c r="I3669" s="45">
        <v>0</v>
      </c>
      <c r="J3669" s="45">
        <v>0</v>
      </c>
    </row>
    <row r="3670" spans="4:10">
      <c r="D3670" s="28">
        <v>41792</v>
      </c>
      <c r="E3670" s="35" t="s">
        <v>379</v>
      </c>
      <c r="F3670" s="45">
        <v>14.6</v>
      </c>
      <c r="G3670" s="45">
        <v>0</v>
      </c>
      <c r="H3670" s="45">
        <v>0</v>
      </c>
      <c r="I3670" s="45">
        <v>0</v>
      </c>
      <c r="J3670" s="45">
        <v>0</v>
      </c>
    </row>
    <row r="3671" spans="4:10">
      <c r="D3671" s="28">
        <v>41792</v>
      </c>
      <c r="E3671" s="35" t="s">
        <v>380</v>
      </c>
      <c r="F3671" s="45">
        <v>14.2</v>
      </c>
      <c r="G3671" s="45">
        <v>0</v>
      </c>
      <c r="H3671" s="45">
        <v>0</v>
      </c>
      <c r="I3671" s="45">
        <v>0</v>
      </c>
      <c r="J3671" s="45">
        <v>0</v>
      </c>
    </row>
    <row r="3672" spans="4:10">
      <c r="D3672" s="28">
        <v>41792</v>
      </c>
      <c r="E3672" s="35" t="s">
        <v>381</v>
      </c>
      <c r="F3672" s="45">
        <v>13.3</v>
      </c>
      <c r="G3672" s="45">
        <v>0</v>
      </c>
      <c r="H3672" s="45">
        <v>0</v>
      </c>
      <c r="I3672" s="45">
        <v>0</v>
      </c>
      <c r="J3672" s="45">
        <v>0</v>
      </c>
    </row>
    <row r="3673" spans="4:10">
      <c r="D3673" s="28">
        <v>41792</v>
      </c>
      <c r="E3673" s="35" t="s">
        <v>382</v>
      </c>
      <c r="F3673" s="45">
        <v>12.6</v>
      </c>
      <c r="G3673" s="45">
        <v>0</v>
      </c>
      <c r="H3673" s="45">
        <v>0</v>
      </c>
      <c r="I3673" s="45">
        <v>0</v>
      </c>
      <c r="J3673" s="45">
        <v>0</v>
      </c>
    </row>
    <row r="3674" spans="4:10">
      <c r="D3674" s="28">
        <v>41792</v>
      </c>
      <c r="E3674" s="35" t="s">
        <v>383</v>
      </c>
      <c r="F3674" s="45">
        <v>11.7</v>
      </c>
      <c r="G3674" s="45">
        <v>0</v>
      </c>
      <c r="H3674" s="45">
        <v>0</v>
      </c>
      <c r="I3674" s="45">
        <v>0</v>
      </c>
      <c r="J3674" s="45">
        <v>0</v>
      </c>
    </row>
    <row r="3675" spans="4:10">
      <c r="D3675" s="28">
        <v>41793</v>
      </c>
      <c r="E3675" s="35" t="s">
        <v>360</v>
      </c>
      <c r="F3675" s="45">
        <v>11.7</v>
      </c>
      <c r="G3675" s="45">
        <v>0</v>
      </c>
      <c r="H3675" s="45">
        <v>0</v>
      </c>
      <c r="I3675" s="45">
        <v>0</v>
      </c>
      <c r="J3675" s="45">
        <v>0</v>
      </c>
    </row>
    <row r="3676" spans="4:10">
      <c r="D3676" s="28">
        <v>41793</v>
      </c>
      <c r="E3676" s="35" t="s">
        <v>361</v>
      </c>
      <c r="F3676" s="45">
        <v>11.9</v>
      </c>
      <c r="G3676" s="45">
        <v>0</v>
      </c>
      <c r="H3676" s="45">
        <v>0</v>
      </c>
      <c r="I3676" s="45">
        <v>0</v>
      </c>
      <c r="J3676" s="45">
        <v>0</v>
      </c>
    </row>
    <row r="3677" spans="4:10">
      <c r="D3677" s="28">
        <v>41793</v>
      </c>
      <c r="E3677" s="35" t="s">
        <v>362</v>
      </c>
      <c r="F3677" s="45">
        <v>11.6</v>
      </c>
      <c r="G3677" s="45">
        <v>0</v>
      </c>
      <c r="H3677" s="45">
        <v>0</v>
      </c>
      <c r="I3677" s="45">
        <v>0</v>
      </c>
      <c r="J3677" s="45">
        <v>0</v>
      </c>
    </row>
    <row r="3678" spans="4:10">
      <c r="D3678" s="28">
        <v>41793</v>
      </c>
      <c r="E3678" s="35" t="s">
        <v>363</v>
      </c>
      <c r="F3678" s="45">
        <v>11.5</v>
      </c>
      <c r="G3678" s="45">
        <v>0.01</v>
      </c>
      <c r="H3678" s="45">
        <v>0.01</v>
      </c>
      <c r="I3678" s="45">
        <v>0</v>
      </c>
      <c r="J3678" s="45">
        <v>0</v>
      </c>
    </row>
    <row r="3679" spans="4:10">
      <c r="D3679" s="28">
        <v>41793</v>
      </c>
      <c r="E3679" s="35" t="s">
        <v>364</v>
      </c>
      <c r="F3679" s="45">
        <v>12.1</v>
      </c>
      <c r="G3679" s="45">
        <v>0.13</v>
      </c>
      <c r="H3679" s="45">
        <v>0.11</v>
      </c>
      <c r="I3679" s="45">
        <v>7.9</v>
      </c>
      <c r="J3679" s="45">
        <v>-112.5</v>
      </c>
    </row>
    <row r="3680" spans="4:10">
      <c r="D3680" s="28">
        <v>41793</v>
      </c>
      <c r="E3680" s="35" t="s">
        <v>365</v>
      </c>
      <c r="F3680" s="45">
        <v>12.7</v>
      </c>
      <c r="G3680" s="45">
        <v>0.12</v>
      </c>
      <c r="H3680" s="45">
        <v>0.28000000000000003</v>
      </c>
      <c r="I3680" s="45">
        <v>18.8</v>
      </c>
      <c r="J3680" s="45">
        <v>-103.7</v>
      </c>
    </row>
    <row r="3681" spans="4:10">
      <c r="D3681" s="28">
        <v>41793</v>
      </c>
      <c r="E3681" s="35" t="s">
        <v>366</v>
      </c>
      <c r="F3681" s="45">
        <v>14</v>
      </c>
      <c r="G3681" s="45">
        <v>0.19</v>
      </c>
      <c r="H3681" s="45">
        <v>0.54</v>
      </c>
      <c r="I3681" s="45">
        <v>30.1</v>
      </c>
      <c r="J3681" s="45">
        <v>-94.8</v>
      </c>
    </row>
    <row r="3682" spans="4:10">
      <c r="D3682" s="28">
        <v>41793</v>
      </c>
      <c r="E3682" s="35" t="s">
        <v>367</v>
      </c>
      <c r="F3682" s="45">
        <v>15.1</v>
      </c>
      <c r="G3682" s="45">
        <v>0.1</v>
      </c>
      <c r="H3682" s="45">
        <v>0.67</v>
      </c>
      <c r="I3682" s="45">
        <v>41.6</v>
      </c>
      <c r="J3682" s="45">
        <v>-85.1</v>
      </c>
    </row>
    <row r="3683" spans="4:10">
      <c r="D3683" s="28">
        <v>41793</v>
      </c>
      <c r="E3683" s="35" t="s">
        <v>368</v>
      </c>
      <c r="F3683" s="45">
        <v>15.4</v>
      </c>
      <c r="G3683" s="45">
        <v>0.17</v>
      </c>
      <c r="H3683" s="45">
        <v>0.97</v>
      </c>
      <c r="I3683" s="45">
        <v>52.8</v>
      </c>
      <c r="J3683" s="45">
        <v>-73.099999999999994</v>
      </c>
    </row>
    <row r="3684" spans="4:10">
      <c r="D3684" s="28">
        <v>41793</v>
      </c>
      <c r="E3684" s="35" t="s">
        <v>369</v>
      </c>
      <c r="F3684" s="45">
        <v>17.899999999999999</v>
      </c>
      <c r="G3684" s="45">
        <v>0.25</v>
      </c>
      <c r="H3684" s="45">
        <v>1.22</v>
      </c>
      <c r="I3684" s="45">
        <v>63.2</v>
      </c>
      <c r="J3684" s="45">
        <v>-55.4</v>
      </c>
    </row>
    <row r="3685" spans="4:10">
      <c r="D3685" s="28">
        <v>41793</v>
      </c>
      <c r="E3685" s="35" t="s">
        <v>370</v>
      </c>
      <c r="F3685" s="45">
        <v>18.399999999999999</v>
      </c>
      <c r="G3685" s="45">
        <v>0.13</v>
      </c>
      <c r="H3685" s="45">
        <v>1.1200000000000001</v>
      </c>
      <c r="I3685" s="45">
        <v>70.7</v>
      </c>
      <c r="J3685" s="45">
        <v>-25</v>
      </c>
    </row>
    <row r="3686" spans="4:10">
      <c r="D3686" s="28">
        <v>41793</v>
      </c>
      <c r="E3686" s="35" t="s">
        <v>371</v>
      </c>
      <c r="F3686" s="45">
        <v>15.5</v>
      </c>
      <c r="G3686" s="45">
        <v>0.1</v>
      </c>
      <c r="H3686" s="45">
        <v>0.96</v>
      </c>
      <c r="I3686" s="45">
        <v>71.400000000000006</v>
      </c>
      <c r="J3686" s="45">
        <v>18.600000000000001</v>
      </c>
    </row>
    <row r="3687" spans="4:10">
      <c r="D3687" s="28">
        <v>41793</v>
      </c>
      <c r="E3687" s="35" t="s">
        <v>372</v>
      </c>
      <c r="F3687" s="45">
        <v>19.3</v>
      </c>
      <c r="G3687" s="45">
        <v>0.71</v>
      </c>
      <c r="H3687" s="45">
        <v>1.4</v>
      </c>
      <c r="I3687" s="45">
        <v>64.599999999999994</v>
      </c>
      <c r="J3687" s="45">
        <v>51.8</v>
      </c>
    </row>
    <row r="3688" spans="4:10">
      <c r="D3688" s="28">
        <v>41793</v>
      </c>
      <c r="E3688" s="35" t="s">
        <v>373</v>
      </c>
      <c r="F3688" s="45">
        <v>20.5</v>
      </c>
      <c r="G3688" s="45">
        <v>1.2</v>
      </c>
      <c r="H3688" s="45">
        <v>1.17</v>
      </c>
      <c r="I3688" s="45">
        <v>54.5</v>
      </c>
      <c r="J3688" s="45">
        <v>70.900000000000006</v>
      </c>
    </row>
    <row r="3689" spans="4:10">
      <c r="D3689" s="28">
        <v>41793</v>
      </c>
      <c r="E3689" s="35" t="s">
        <v>374</v>
      </c>
      <c r="F3689" s="45">
        <v>20.100000000000001</v>
      </c>
      <c r="G3689" s="45">
        <v>0.71</v>
      </c>
      <c r="H3689" s="45">
        <v>0.99</v>
      </c>
      <c r="I3689" s="45">
        <v>43.3</v>
      </c>
      <c r="J3689" s="45">
        <v>83.5</v>
      </c>
    </row>
    <row r="3690" spans="4:10">
      <c r="D3690" s="28">
        <v>41793</v>
      </c>
      <c r="E3690" s="35" t="s">
        <v>375</v>
      </c>
      <c r="F3690" s="45">
        <v>20.399999999999999</v>
      </c>
      <c r="G3690" s="45">
        <v>0.19</v>
      </c>
      <c r="H3690" s="45">
        <v>0.57999999999999996</v>
      </c>
      <c r="I3690" s="45">
        <v>31.9</v>
      </c>
      <c r="J3690" s="45">
        <v>93.4</v>
      </c>
    </row>
    <row r="3691" spans="4:10">
      <c r="D3691" s="28">
        <v>41793</v>
      </c>
      <c r="E3691" s="35" t="s">
        <v>376</v>
      </c>
      <c r="F3691" s="45">
        <v>18.7</v>
      </c>
      <c r="G3691" s="45">
        <v>1.07</v>
      </c>
      <c r="H3691" s="45">
        <v>0.42</v>
      </c>
      <c r="I3691" s="45">
        <v>20.5</v>
      </c>
      <c r="J3691" s="45">
        <v>102.3</v>
      </c>
    </row>
    <row r="3692" spans="4:10">
      <c r="D3692" s="28">
        <v>41793</v>
      </c>
      <c r="E3692" s="35" t="s">
        <v>377</v>
      </c>
      <c r="F3692" s="45">
        <v>18.3</v>
      </c>
      <c r="G3692" s="45">
        <v>0.14000000000000001</v>
      </c>
      <c r="H3692" s="45">
        <v>0.14000000000000001</v>
      </c>
      <c r="I3692" s="45">
        <v>9.6</v>
      </c>
      <c r="J3692" s="45">
        <v>111.1</v>
      </c>
    </row>
    <row r="3693" spans="4:10">
      <c r="D3693" s="28">
        <v>41793</v>
      </c>
      <c r="E3693" s="35" t="s">
        <v>378</v>
      </c>
      <c r="F3693" s="45">
        <v>14.7</v>
      </c>
      <c r="G3693" s="45">
        <v>0.01</v>
      </c>
      <c r="H3693" s="45">
        <v>0.01</v>
      </c>
      <c r="I3693" s="45">
        <v>0</v>
      </c>
      <c r="J3693" s="45">
        <v>0</v>
      </c>
    </row>
    <row r="3694" spans="4:10">
      <c r="D3694" s="28">
        <v>41793</v>
      </c>
      <c r="E3694" s="35" t="s">
        <v>379</v>
      </c>
      <c r="F3694" s="45">
        <v>13.8</v>
      </c>
      <c r="G3694" s="45">
        <v>0</v>
      </c>
      <c r="H3694" s="45">
        <v>0</v>
      </c>
      <c r="I3694" s="45">
        <v>0</v>
      </c>
      <c r="J3694" s="45">
        <v>0</v>
      </c>
    </row>
    <row r="3695" spans="4:10">
      <c r="D3695" s="28">
        <v>41793</v>
      </c>
      <c r="E3695" s="35" t="s">
        <v>380</v>
      </c>
      <c r="F3695" s="45">
        <v>11.7</v>
      </c>
      <c r="G3695" s="45">
        <v>0</v>
      </c>
      <c r="H3695" s="45">
        <v>0</v>
      </c>
      <c r="I3695" s="45">
        <v>0</v>
      </c>
      <c r="J3695" s="45">
        <v>0</v>
      </c>
    </row>
    <row r="3696" spans="4:10">
      <c r="D3696" s="28">
        <v>41793</v>
      </c>
      <c r="E3696" s="35" t="s">
        <v>381</v>
      </c>
      <c r="F3696" s="45">
        <v>10.6</v>
      </c>
      <c r="G3696" s="45">
        <v>0</v>
      </c>
      <c r="H3696" s="45">
        <v>0</v>
      </c>
      <c r="I3696" s="45">
        <v>0</v>
      </c>
      <c r="J3696" s="45">
        <v>0</v>
      </c>
    </row>
    <row r="3697" spans="4:10">
      <c r="D3697" s="28">
        <v>41793</v>
      </c>
      <c r="E3697" s="35" t="s">
        <v>382</v>
      </c>
      <c r="F3697" s="45">
        <v>9.8000000000000007</v>
      </c>
      <c r="G3697" s="45">
        <v>0</v>
      </c>
      <c r="H3697" s="45">
        <v>0</v>
      </c>
      <c r="I3697" s="45">
        <v>0</v>
      </c>
      <c r="J3697" s="45">
        <v>0</v>
      </c>
    </row>
    <row r="3698" spans="4:10">
      <c r="D3698" s="28">
        <v>41793</v>
      </c>
      <c r="E3698" s="35" t="s">
        <v>383</v>
      </c>
      <c r="F3698" s="45">
        <v>9.9</v>
      </c>
      <c r="G3698" s="45">
        <v>0</v>
      </c>
      <c r="H3698" s="45">
        <v>0</v>
      </c>
      <c r="I3698" s="45">
        <v>0</v>
      </c>
      <c r="J3698" s="45">
        <v>0</v>
      </c>
    </row>
    <row r="3699" spans="4:10">
      <c r="D3699" s="28">
        <v>41794</v>
      </c>
      <c r="E3699" s="35" t="s">
        <v>360</v>
      </c>
      <c r="F3699" s="45">
        <v>10.4</v>
      </c>
      <c r="G3699" s="45">
        <v>0</v>
      </c>
      <c r="H3699" s="45">
        <v>0</v>
      </c>
      <c r="I3699" s="45">
        <v>0</v>
      </c>
      <c r="J3699" s="45">
        <v>0</v>
      </c>
    </row>
    <row r="3700" spans="4:10">
      <c r="D3700" s="28">
        <v>41794</v>
      </c>
      <c r="E3700" s="35" t="s">
        <v>361</v>
      </c>
      <c r="F3700" s="45">
        <v>10.199999999999999</v>
      </c>
      <c r="G3700" s="45">
        <v>0</v>
      </c>
      <c r="H3700" s="45">
        <v>0</v>
      </c>
      <c r="I3700" s="45">
        <v>0</v>
      </c>
      <c r="J3700" s="45">
        <v>0</v>
      </c>
    </row>
    <row r="3701" spans="4:10">
      <c r="D3701" s="28">
        <v>41794</v>
      </c>
      <c r="E3701" s="35" t="s">
        <v>362</v>
      </c>
      <c r="F3701" s="45">
        <v>9.6999999999999993</v>
      </c>
      <c r="G3701" s="45">
        <v>0</v>
      </c>
      <c r="H3701" s="45">
        <v>0</v>
      </c>
      <c r="I3701" s="45">
        <v>0</v>
      </c>
      <c r="J3701" s="45">
        <v>0</v>
      </c>
    </row>
    <row r="3702" spans="4:10">
      <c r="D3702" s="28">
        <v>41794</v>
      </c>
      <c r="E3702" s="35" t="s">
        <v>363</v>
      </c>
      <c r="F3702" s="45">
        <v>9.9</v>
      </c>
      <c r="G3702" s="45">
        <v>0</v>
      </c>
      <c r="H3702" s="45">
        <v>0</v>
      </c>
      <c r="I3702" s="45">
        <v>0</v>
      </c>
      <c r="J3702" s="45">
        <v>0</v>
      </c>
    </row>
    <row r="3703" spans="4:10">
      <c r="D3703" s="28">
        <v>41794</v>
      </c>
      <c r="E3703" s="35" t="s">
        <v>364</v>
      </c>
      <c r="F3703" s="45">
        <v>10.3</v>
      </c>
      <c r="G3703" s="45">
        <v>7.0000000000000007E-2</v>
      </c>
      <c r="H3703" s="45">
        <v>0.09</v>
      </c>
      <c r="I3703" s="45">
        <v>8</v>
      </c>
      <c r="J3703" s="45">
        <v>-112.7</v>
      </c>
    </row>
    <row r="3704" spans="4:10">
      <c r="D3704" s="28">
        <v>41794</v>
      </c>
      <c r="E3704" s="35" t="s">
        <v>365</v>
      </c>
      <c r="F3704" s="45">
        <v>11.3</v>
      </c>
      <c r="G3704" s="45">
        <v>0.06</v>
      </c>
      <c r="H3704" s="45">
        <v>0.23</v>
      </c>
      <c r="I3704" s="45">
        <v>18.899999999999999</v>
      </c>
      <c r="J3704" s="45">
        <v>-103.8</v>
      </c>
    </row>
    <row r="3705" spans="4:10">
      <c r="D3705" s="28">
        <v>41794</v>
      </c>
      <c r="E3705" s="35" t="s">
        <v>366</v>
      </c>
      <c r="F3705" s="45">
        <v>12.8</v>
      </c>
      <c r="G3705" s="45">
        <v>7.0000000000000007E-2</v>
      </c>
      <c r="H3705" s="45">
        <v>0.38</v>
      </c>
      <c r="I3705" s="45">
        <v>30.2</v>
      </c>
      <c r="J3705" s="45">
        <v>-95</v>
      </c>
    </row>
    <row r="3706" spans="4:10">
      <c r="D3706" s="28">
        <v>41794</v>
      </c>
      <c r="E3706" s="35" t="s">
        <v>367</v>
      </c>
      <c r="F3706" s="45">
        <v>15.1</v>
      </c>
      <c r="G3706" s="45">
        <v>0.05</v>
      </c>
      <c r="H3706" s="45">
        <v>0.4</v>
      </c>
      <c r="I3706" s="45">
        <v>41.6</v>
      </c>
      <c r="J3706" s="45">
        <v>-85.3</v>
      </c>
    </row>
    <row r="3707" spans="4:10">
      <c r="D3707" s="28">
        <v>41794</v>
      </c>
      <c r="E3707" s="35" t="s">
        <v>368</v>
      </c>
      <c r="F3707" s="45">
        <v>13.7</v>
      </c>
      <c r="G3707" s="45">
        <v>0</v>
      </c>
      <c r="H3707" s="45">
        <v>0.57999999999999996</v>
      </c>
      <c r="I3707" s="45">
        <v>52.9</v>
      </c>
      <c r="J3707" s="45">
        <v>-73.3</v>
      </c>
    </row>
    <row r="3708" spans="4:10">
      <c r="D3708" s="28">
        <v>41794</v>
      </c>
      <c r="E3708" s="35" t="s">
        <v>369</v>
      </c>
      <c r="F3708" s="45">
        <v>13.4</v>
      </c>
      <c r="G3708" s="45">
        <v>0.08</v>
      </c>
      <c r="H3708" s="45">
        <v>0.82</v>
      </c>
      <c r="I3708" s="45">
        <v>63.2</v>
      </c>
      <c r="J3708" s="45">
        <v>-55.7</v>
      </c>
    </row>
    <row r="3709" spans="4:10">
      <c r="D3709" s="28">
        <v>41794</v>
      </c>
      <c r="E3709" s="35" t="s">
        <v>370</v>
      </c>
      <c r="F3709" s="45">
        <v>14.1</v>
      </c>
      <c r="G3709" s="45">
        <v>0.1</v>
      </c>
      <c r="H3709" s="45">
        <v>0.86</v>
      </c>
      <c r="I3709" s="45">
        <v>70.8</v>
      </c>
      <c r="J3709" s="45">
        <v>-25.2</v>
      </c>
    </row>
    <row r="3710" spans="4:10">
      <c r="D3710" s="28">
        <v>41794</v>
      </c>
      <c r="E3710" s="35" t="s">
        <v>371</v>
      </c>
      <c r="F3710" s="45">
        <v>13.8</v>
      </c>
      <c r="G3710" s="45">
        <v>0.09</v>
      </c>
      <c r="H3710" s="45">
        <v>0.87</v>
      </c>
      <c r="I3710" s="45">
        <v>71.5</v>
      </c>
      <c r="J3710" s="45">
        <v>18.600000000000001</v>
      </c>
    </row>
    <row r="3711" spans="4:10">
      <c r="D3711" s="28">
        <v>41794</v>
      </c>
      <c r="E3711" s="35" t="s">
        <v>372</v>
      </c>
      <c r="F3711" s="45">
        <v>14.3</v>
      </c>
      <c r="G3711" s="45">
        <v>0.06</v>
      </c>
      <c r="H3711" s="45">
        <v>0.84</v>
      </c>
      <c r="I3711" s="45">
        <v>64.7</v>
      </c>
      <c r="J3711" s="45">
        <v>51.9</v>
      </c>
    </row>
    <row r="3712" spans="4:10">
      <c r="D3712" s="28">
        <v>41794</v>
      </c>
      <c r="E3712" s="35" t="s">
        <v>373</v>
      </c>
      <c r="F3712" s="45">
        <v>15.1</v>
      </c>
      <c r="G3712" s="45">
        <v>0.06</v>
      </c>
      <c r="H3712" s="45">
        <v>0.74</v>
      </c>
      <c r="I3712" s="45">
        <v>54.6</v>
      </c>
      <c r="J3712" s="45">
        <v>71</v>
      </c>
    </row>
    <row r="3713" spans="4:10">
      <c r="D3713" s="28">
        <v>41794</v>
      </c>
      <c r="E3713" s="35" t="s">
        <v>374</v>
      </c>
      <c r="F3713" s="45">
        <v>15.9</v>
      </c>
      <c r="G3713" s="45">
        <v>7.0000000000000007E-2</v>
      </c>
      <c r="H3713" s="45">
        <v>0.57999999999999996</v>
      </c>
      <c r="I3713" s="45">
        <v>43.4</v>
      </c>
      <c r="J3713" s="45">
        <v>83.6</v>
      </c>
    </row>
    <row r="3714" spans="4:10">
      <c r="D3714" s="28">
        <v>41794</v>
      </c>
      <c r="E3714" s="35" t="s">
        <v>375</v>
      </c>
      <c r="F3714" s="45">
        <v>15.8</v>
      </c>
      <c r="G3714" s="45">
        <v>0.06</v>
      </c>
      <c r="H3714" s="45">
        <v>0.42</v>
      </c>
      <c r="I3714" s="45">
        <v>32</v>
      </c>
      <c r="J3714" s="45">
        <v>93.5</v>
      </c>
    </row>
    <row r="3715" spans="4:10">
      <c r="D3715" s="28">
        <v>41794</v>
      </c>
      <c r="E3715" s="35" t="s">
        <v>376</v>
      </c>
      <c r="F3715" s="45">
        <v>15.1</v>
      </c>
      <c r="G3715" s="45">
        <v>7.0000000000000007E-2</v>
      </c>
      <c r="H3715" s="45">
        <v>0.26</v>
      </c>
      <c r="I3715" s="45">
        <v>20.6</v>
      </c>
      <c r="J3715" s="45">
        <v>102.4</v>
      </c>
    </row>
    <row r="3716" spans="4:10">
      <c r="D3716" s="28">
        <v>41794</v>
      </c>
      <c r="E3716" s="35" t="s">
        <v>377</v>
      </c>
      <c r="F3716" s="45">
        <v>15</v>
      </c>
      <c r="G3716" s="45">
        <v>0.06</v>
      </c>
      <c r="H3716" s="45">
        <v>0.11</v>
      </c>
      <c r="I3716" s="45">
        <v>9.6999999999999993</v>
      </c>
      <c r="J3716" s="45">
        <v>111.2</v>
      </c>
    </row>
    <row r="3717" spans="4:10">
      <c r="D3717" s="28">
        <v>41794</v>
      </c>
      <c r="E3717" s="35" t="s">
        <v>378</v>
      </c>
      <c r="F3717" s="45">
        <v>14.7</v>
      </c>
      <c r="G3717" s="45">
        <v>0.01</v>
      </c>
      <c r="H3717" s="45">
        <v>0.01</v>
      </c>
      <c r="I3717" s="45">
        <v>0</v>
      </c>
      <c r="J3717" s="45">
        <v>0</v>
      </c>
    </row>
    <row r="3718" spans="4:10">
      <c r="D3718" s="28">
        <v>41794</v>
      </c>
      <c r="E3718" s="35" t="s">
        <v>379</v>
      </c>
      <c r="F3718" s="45">
        <v>14.5</v>
      </c>
      <c r="G3718" s="45">
        <v>0</v>
      </c>
      <c r="H3718" s="45">
        <v>0</v>
      </c>
      <c r="I3718" s="45">
        <v>0</v>
      </c>
      <c r="J3718" s="45">
        <v>0</v>
      </c>
    </row>
    <row r="3719" spans="4:10">
      <c r="D3719" s="28">
        <v>41794</v>
      </c>
      <c r="E3719" s="35" t="s">
        <v>380</v>
      </c>
      <c r="F3719" s="45">
        <v>14.3</v>
      </c>
      <c r="G3719" s="45">
        <v>0</v>
      </c>
      <c r="H3719" s="45">
        <v>0</v>
      </c>
      <c r="I3719" s="45">
        <v>0</v>
      </c>
      <c r="J3719" s="45">
        <v>0</v>
      </c>
    </row>
    <row r="3720" spans="4:10">
      <c r="D3720" s="28">
        <v>41794</v>
      </c>
      <c r="E3720" s="35" t="s">
        <v>381</v>
      </c>
      <c r="F3720" s="45">
        <v>13.9</v>
      </c>
      <c r="G3720" s="45">
        <v>0</v>
      </c>
      <c r="H3720" s="45">
        <v>0</v>
      </c>
      <c r="I3720" s="45">
        <v>0</v>
      </c>
      <c r="J3720" s="45">
        <v>0</v>
      </c>
    </row>
    <row r="3721" spans="4:10">
      <c r="D3721" s="28">
        <v>41794</v>
      </c>
      <c r="E3721" s="35" t="s">
        <v>382</v>
      </c>
      <c r="F3721" s="45">
        <v>13.9</v>
      </c>
      <c r="G3721" s="45">
        <v>0</v>
      </c>
      <c r="H3721" s="45">
        <v>0</v>
      </c>
      <c r="I3721" s="45">
        <v>0</v>
      </c>
      <c r="J3721" s="45">
        <v>0</v>
      </c>
    </row>
    <row r="3722" spans="4:10">
      <c r="D3722" s="28">
        <v>41794</v>
      </c>
      <c r="E3722" s="35" t="s">
        <v>383</v>
      </c>
      <c r="F3722" s="45">
        <v>13.8</v>
      </c>
      <c r="G3722" s="45">
        <v>0</v>
      </c>
      <c r="H3722" s="45">
        <v>0</v>
      </c>
      <c r="I3722" s="45">
        <v>0</v>
      </c>
      <c r="J3722" s="45">
        <v>0</v>
      </c>
    </row>
    <row r="3723" spans="4:10">
      <c r="D3723" s="28">
        <v>41795</v>
      </c>
      <c r="E3723" s="35" t="s">
        <v>360</v>
      </c>
      <c r="F3723" s="45">
        <v>13.6</v>
      </c>
      <c r="G3723" s="45">
        <v>0</v>
      </c>
      <c r="H3723" s="45">
        <v>0</v>
      </c>
      <c r="I3723" s="45">
        <v>0</v>
      </c>
      <c r="J3723" s="45">
        <v>0</v>
      </c>
    </row>
    <row r="3724" spans="4:10">
      <c r="D3724" s="28">
        <v>41795</v>
      </c>
      <c r="E3724" s="35" t="s">
        <v>361</v>
      </c>
      <c r="F3724" s="45">
        <v>13.2</v>
      </c>
      <c r="G3724" s="45">
        <v>0</v>
      </c>
      <c r="H3724" s="45">
        <v>0</v>
      </c>
      <c r="I3724" s="45">
        <v>0</v>
      </c>
      <c r="J3724" s="45">
        <v>0</v>
      </c>
    </row>
    <row r="3725" spans="4:10">
      <c r="D3725" s="28">
        <v>41795</v>
      </c>
      <c r="E3725" s="35" t="s">
        <v>362</v>
      </c>
      <c r="F3725" s="45">
        <v>13.3</v>
      </c>
      <c r="G3725" s="45">
        <v>0</v>
      </c>
      <c r="H3725" s="45">
        <v>0</v>
      </c>
      <c r="I3725" s="45">
        <v>0</v>
      </c>
      <c r="J3725" s="45">
        <v>0</v>
      </c>
    </row>
    <row r="3726" spans="4:10">
      <c r="D3726" s="28">
        <v>41795</v>
      </c>
      <c r="E3726" s="35" t="s">
        <v>363</v>
      </c>
      <c r="F3726" s="45">
        <v>13.4</v>
      </c>
      <c r="G3726" s="45">
        <v>0.01</v>
      </c>
      <c r="H3726" s="45">
        <v>0.01</v>
      </c>
      <c r="I3726" s="45">
        <v>0</v>
      </c>
      <c r="J3726" s="45">
        <v>0</v>
      </c>
    </row>
    <row r="3727" spans="4:10">
      <c r="D3727" s="28">
        <v>41795</v>
      </c>
      <c r="E3727" s="35" t="s">
        <v>364</v>
      </c>
      <c r="F3727" s="45">
        <v>13.4</v>
      </c>
      <c r="G3727" s="45">
        <v>0.11</v>
      </c>
      <c r="H3727" s="45">
        <v>0.11</v>
      </c>
      <c r="I3727" s="45">
        <v>8</v>
      </c>
      <c r="J3727" s="45">
        <v>-112.8</v>
      </c>
    </row>
    <row r="3728" spans="4:10">
      <c r="D3728" s="28">
        <v>41795</v>
      </c>
      <c r="E3728" s="35" t="s">
        <v>365</v>
      </c>
      <c r="F3728" s="45">
        <v>13.5</v>
      </c>
      <c r="G3728" s="45">
        <v>0.11</v>
      </c>
      <c r="H3728" s="45">
        <v>0.27</v>
      </c>
      <c r="I3728" s="45">
        <v>18.899999999999999</v>
      </c>
      <c r="J3728" s="45">
        <v>-103.9</v>
      </c>
    </row>
    <row r="3729" spans="4:10">
      <c r="D3729" s="28">
        <v>41795</v>
      </c>
      <c r="E3729" s="35" t="s">
        <v>366</v>
      </c>
      <c r="F3729" s="45">
        <v>13.9</v>
      </c>
      <c r="G3729" s="45">
        <v>0.04</v>
      </c>
      <c r="H3729" s="45">
        <v>0.35</v>
      </c>
      <c r="I3729" s="45">
        <v>30.2</v>
      </c>
      <c r="J3729" s="45">
        <v>-95.1</v>
      </c>
    </row>
    <row r="3730" spans="4:10">
      <c r="D3730" s="28">
        <v>41795</v>
      </c>
      <c r="E3730" s="35" t="s">
        <v>367</v>
      </c>
      <c r="F3730" s="45">
        <v>14.2</v>
      </c>
      <c r="G3730" s="45">
        <v>0</v>
      </c>
      <c r="H3730" s="45">
        <v>0.36</v>
      </c>
      <c r="I3730" s="45">
        <v>41.6</v>
      </c>
      <c r="J3730" s="45">
        <v>-85.5</v>
      </c>
    </row>
    <row r="3731" spans="4:10">
      <c r="D3731" s="28">
        <v>41795</v>
      </c>
      <c r="E3731" s="35" t="s">
        <v>368</v>
      </c>
      <c r="F3731" s="45">
        <v>14.2</v>
      </c>
      <c r="G3731" s="45">
        <v>0.01</v>
      </c>
      <c r="H3731" s="45">
        <v>0.43</v>
      </c>
      <c r="I3731" s="45">
        <v>52.9</v>
      </c>
      <c r="J3731" s="45">
        <v>-73.5</v>
      </c>
    </row>
    <row r="3732" spans="4:10">
      <c r="D3732" s="28">
        <v>41795</v>
      </c>
      <c r="E3732" s="35" t="s">
        <v>369</v>
      </c>
      <c r="F3732" s="45">
        <v>13.9</v>
      </c>
      <c r="G3732" s="45">
        <v>0.01</v>
      </c>
      <c r="H3732" s="45">
        <v>0.48</v>
      </c>
      <c r="I3732" s="45">
        <v>63.3</v>
      </c>
      <c r="J3732" s="45">
        <v>-55.9</v>
      </c>
    </row>
    <row r="3733" spans="4:10">
      <c r="D3733" s="28">
        <v>41795</v>
      </c>
      <c r="E3733" s="35" t="s">
        <v>370</v>
      </c>
      <c r="F3733" s="45">
        <v>13.6</v>
      </c>
      <c r="G3733" s="45">
        <v>0</v>
      </c>
      <c r="H3733" s="45">
        <v>0.52</v>
      </c>
      <c r="I3733" s="45">
        <v>70.900000000000006</v>
      </c>
      <c r="J3733" s="45">
        <v>-25.4</v>
      </c>
    </row>
    <row r="3734" spans="4:10">
      <c r="D3734" s="28">
        <v>41795</v>
      </c>
      <c r="E3734" s="35" t="s">
        <v>371</v>
      </c>
      <c r="F3734" s="45">
        <v>14.4</v>
      </c>
      <c r="G3734" s="45">
        <v>0</v>
      </c>
      <c r="H3734" s="45">
        <v>0.53</v>
      </c>
      <c r="I3734" s="45">
        <v>71.599999999999994</v>
      </c>
      <c r="J3734" s="45">
        <v>18.600000000000001</v>
      </c>
    </row>
    <row r="3735" spans="4:10">
      <c r="D3735" s="28">
        <v>41795</v>
      </c>
      <c r="E3735" s="35" t="s">
        <v>372</v>
      </c>
      <c r="F3735" s="45">
        <v>15.4</v>
      </c>
      <c r="G3735" s="45">
        <v>0</v>
      </c>
      <c r="H3735" s="45">
        <v>0.76</v>
      </c>
      <c r="I3735" s="45">
        <v>64.8</v>
      </c>
      <c r="J3735" s="45">
        <v>52</v>
      </c>
    </row>
    <row r="3736" spans="4:10">
      <c r="D3736" s="28">
        <v>41795</v>
      </c>
      <c r="E3736" s="35" t="s">
        <v>373</v>
      </c>
      <c r="F3736" s="45">
        <v>16.3</v>
      </c>
      <c r="G3736" s="45">
        <v>0.23</v>
      </c>
      <c r="H3736" s="45">
        <v>1.05</v>
      </c>
      <c r="I3736" s="45">
        <v>54.7</v>
      </c>
      <c r="J3736" s="45">
        <v>71.099999999999994</v>
      </c>
    </row>
    <row r="3737" spans="4:10">
      <c r="D3737" s="28">
        <v>41795</v>
      </c>
      <c r="E3737" s="35" t="s">
        <v>374</v>
      </c>
      <c r="F3737" s="45">
        <v>18.7</v>
      </c>
      <c r="G3737" s="45">
        <v>0.35</v>
      </c>
      <c r="H3737" s="45">
        <v>0.93</v>
      </c>
      <c r="I3737" s="45">
        <v>43.5</v>
      </c>
      <c r="J3737" s="45">
        <v>83.7</v>
      </c>
    </row>
    <row r="3738" spans="4:10">
      <c r="D3738" s="28">
        <v>41795</v>
      </c>
      <c r="E3738" s="35" t="s">
        <v>375</v>
      </c>
      <c r="F3738" s="45">
        <v>18.7</v>
      </c>
      <c r="G3738" s="45">
        <v>1.69</v>
      </c>
      <c r="H3738" s="45">
        <v>0.59</v>
      </c>
      <c r="I3738" s="45">
        <v>32.1</v>
      </c>
      <c r="J3738" s="45">
        <v>93.6</v>
      </c>
    </row>
    <row r="3739" spans="4:10">
      <c r="D3739" s="28">
        <v>41795</v>
      </c>
      <c r="E3739" s="35" t="s">
        <v>376</v>
      </c>
      <c r="F3739" s="45">
        <v>18</v>
      </c>
      <c r="G3739" s="45">
        <v>1.3</v>
      </c>
      <c r="H3739" s="45">
        <v>0.41</v>
      </c>
      <c r="I3739" s="45">
        <v>20.7</v>
      </c>
      <c r="J3739" s="45">
        <v>102.5</v>
      </c>
    </row>
    <row r="3740" spans="4:10">
      <c r="D3740" s="28">
        <v>41795</v>
      </c>
      <c r="E3740" s="35" t="s">
        <v>377</v>
      </c>
      <c r="F3740" s="45">
        <v>16.100000000000001</v>
      </c>
      <c r="G3740" s="45">
        <v>0.18</v>
      </c>
      <c r="H3740" s="45">
        <v>0.15</v>
      </c>
      <c r="I3740" s="45">
        <v>9.8000000000000007</v>
      </c>
      <c r="J3740" s="45">
        <v>111.3</v>
      </c>
    </row>
    <row r="3741" spans="4:10">
      <c r="D3741" s="28">
        <v>41795</v>
      </c>
      <c r="E3741" s="35" t="s">
        <v>378</v>
      </c>
      <c r="F3741" s="45">
        <v>13.8</v>
      </c>
      <c r="G3741" s="45">
        <v>0.01</v>
      </c>
      <c r="H3741" s="45">
        <v>0.01</v>
      </c>
      <c r="I3741" s="45">
        <v>0</v>
      </c>
      <c r="J3741" s="45">
        <v>0</v>
      </c>
    </row>
    <row r="3742" spans="4:10">
      <c r="D3742" s="28">
        <v>41795</v>
      </c>
      <c r="E3742" s="35" t="s">
        <v>379</v>
      </c>
      <c r="F3742" s="45">
        <v>13</v>
      </c>
      <c r="G3742" s="45">
        <v>0</v>
      </c>
      <c r="H3742" s="45">
        <v>0</v>
      </c>
      <c r="I3742" s="45">
        <v>0</v>
      </c>
      <c r="J3742" s="45">
        <v>0</v>
      </c>
    </row>
    <row r="3743" spans="4:10">
      <c r="D3743" s="28">
        <v>41795</v>
      </c>
      <c r="E3743" s="35" t="s">
        <v>380</v>
      </c>
      <c r="F3743" s="45">
        <v>12.5</v>
      </c>
      <c r="G3743" s="45">
        <v>0</v>
      </c>
      <c r="H3743" s="45">
        <v>0</v>
      </c>
      <c r="I3743" s="45">
        <v>0</v>
      </c>
      <c r="J3743" s="45">
        <v>0</v>
      </c>
    </row>
    <row r="3744" spans="4:10">
      <c r="D3744" s="28">
        <v>41795</v>
      </c>
      <c r="E3744" s="35" t="s">
        <v>381</v>
      </c>
      <c r="F3744" s="45">
        <v>13.1</v>
      </c>
      <c r="G3744" s="45">
        <v>0</v>
      </c>
      <c r="H3744" s="45">
        <v>0</v>
      </c>
      <c r="I3744" s="45">
        <v>0</v>
      </c>
      <c r="J3744" s="45">
        <v>0</v>
      </c>
    </row>
    <row r="3745" spans="4:10">
      <c r="D3745" s="28">
        <v>41795</v>
      </c>
      <c r="E3745" s="35" t="s">
        <v>382</v>
      </c>
      <c r="F3745" s="45">
        <v>13.2</v>
      </c>
      <c r="G3745" s="45">
        <v>0</v>
      </c>
      <c r="H3745" s="45">
        <v>0</v>
      </c>
      <c r="I3745" s="45">
        <v>0</v>
      </c>
      <c r="J3745" s="45">
        <v>0</v>
      </c>
    </row>
    <row r="3746" spans="4:10">
      <c r="D3746" s="28">
        <v>41795</v>
      </c>
      <c r="E3746" s="35" t="s">
        <v>383</v>
      </c>
      <c r="F3746" s="45">
        <v>12.7</v>
      </c>
      <c r="G3746" s="45">
        <v>0</v>
      </c>
      <c r="H3746" s="45">
        <v>0</v>
      </c>
      <c r="I3746" s="45">
        <v>0</v>
      </c>
      <c r="J3746" s="45">
        <v>0</v>
      </c>
    </row>
    <row r="3747" spans="4:10">
      <c r="D3747" s="28">
        <v>41796</v>
      </c>
      <c r="E3747" s="35" t="s">
        <v>360</v>
      </c>
      <c r="F3747" s="45">
        <v>11.6</v>
      </c>
      <c r="G3747" s="45">
        <v>0</v>
      </c>
      <c r="H3747" s="45">
        <v>0</v>
      </c>
      <c r="I3747" s="45">
        <v>0</v>
      </c>
      <c r="J3747" s="45">
        <v>0</v>
      </c>
    </row>
    <row r="3748" spans="4:10">
      <c r="D3748" s="28">
        <v>41796</v>
      </c>
      <c r="E3748" s="35" t="s">
        <v>361</v>
      </c>
      <c r="F3748" s="45">
        <v>10.199999999999999</v>
      </c>
      <c r="G3748" s="45">
        <v>0</v>
      </c>
      <c r="H3748" s="45">
        <v>0</v>
      </c>
      <c r="I3748" s="45">
        <v>0</v>
      </c>
      <c r="J3748" s="45">
        <v>0</v>
      </c>
    </row>
    <row r="3749" spans="4:10">
      <c r="D3749" s="28">
        <v>41796</v>
      </c>
      <c r="E3749" s="35" t="s">
        <v>362</v>
      </c>
      <c r="F3749" s="45">
        <v>10.1</v>
      </c>
      <c r="G3749" s="45">
        <v>0</v>
      </c>
      <c r="H3749" s="45">
        <v>0</v>
      </c>
      <c r="I3749" s="45">
        <v>0</v>
      </c>
      <c r="J3749" s="45">
        <v>0</v>
      </c>
    </row>
    <row r="3750" spans="4:10">
      <c r="D3750" s="28">
        <v>41796</v>
      </c>
      <c r="E3750" s="35" t="s">
        <v>363</v>
      </c>
      <c r="F3750" s="45">
        <v>9.3000000000000007</v>
      </c>
      <c r="G3750" s="45">
        <v>0.01</v>
      </c>
      <c r="H3750" s="45">
        <v>0.01</v>
      </c>
      <c r="I3750" s="45">
        <v>0</v>
      </c>
      <c r="J3750" s="45">
        <v>0</v>
      </c>
    </row>
    <row r="3751" spans="4:10">
      <c r="D3751" s="28">
        <v>41796</v>
      </c>
      <c r="E3751" s="35" t="s">
        <v>364</v>
      </c>
      <c r="F3751" s="45">
        <v>9</v>
      </c>
      <c r="G3751" s="45">
        <v>0.38</v>
      </c>
      <c r="H3751" s="45">
        <v>0.15</v>
      </c>
      <c r="I3751" s="45">
        <v>8</v>
      </c>
      <c r="J3751" s="45">
        <v>-112.9</v>
      </c>
    </row>
    <row r="3752" spans="4:10">
      <c r="D3752" s="28">
        <v>41796</v>
      </c>
      <c r="E3752" s="35" t="s">
        <v>365</v>
      </c>
      <c r="F3752" s="45">
        <v>10.1</v>
      </c>
      <c r="G3752" s="45">
        <v>1.67</v>
      </c>
      <c r="H3752" s="45">
        <v>0.33</v>
      </c>
      <c r="I3752" s="45">
        <v>18.899999999999999</v>
      </c>
      <c r="J3752" s="45">
        <v>-104.1</v>
      </c>
    </row>
    <row r="3753" spans="4:10">
      <c r="D3753" s="28">
        <v>41796</v>
      </c>
      <c r="E3753" s="35" t="s">
        <v>366</v>
      </c>
      <c r="F3753" s="45">
        <v>12.4</v>
      </c>
      <c r="G3753" s="45">
        <v>2.5499999999999998</v>
      </c>
      <c r="H3753" s="45">
        <v>0.34</v>
      </c>
      <c r="I3753" s="45">
        <v>30.2</v>
      </c>
      <c r="J3753" s="45">
        <v>-95.2</v>
      </c>
    </row>
    <row r="3754" spans="4:10">
      <c r="D3754" s="28">
        <v>41796</v>
      </c>
      <c r="E3754" s="35" t="s">
        <v>367</v>
      </c>
      <c r="F3754" s="45">
        <v>16</v>
      </c>
      <c r="G3754" s="45">
        <v>2.71</v>
      </c>
      <c r="H3754" s="45">
        <v>0.44</v>
      </c>
      <c r="I3754" s="45">
        <v>41.7</v>
      </c>
      <c r="J3754" s="45">
        <v>-85.6</v>
      </c>
    </row>
    <row r="3755" spans="4:10">
      <c r="D3755" s="28">
        <v>41796</v>
      </c>
      <c r="E3755" s="35" t="s">
        <v>368</v>
      </c>
      <c r="F3755" s="45">
        <v>19.100000000000001</v>
      </c>
      <c r="G3755" s="45">
        <v>2.79</v>
      </c>
      <c r="H3755" s="45">
        <v>0.52</v>
      </c>
      <c r="I3755" s="45">
        <v>52.9</v>
      </c>
      <c r="J3755" s="45">
        <v>-73.7</v>
      </c>
    </row>
    <row r="3756" spans="4:10">
      <c r="D3756" s="28">
        <v>41796</v>
      </c>
      <c r="E3756" s="35" t="s">
        <v>369</v>
      </c>
      <c r="F3756" s="45">
        <v>20.5</v>
      </c>
      <c r="G3756" s="45">
        <v>2.8</v>
      </c>
      <c r="H3756" s="45">
        <v>0.6</v>
      </c>
      <c r="I3756" s="45">
        <v>63.4</v>
      </c>
      <c r="J3756" s="45">
        <v>-56.1</v>
      </c>
    </row>
    <row r="3757" spans="4:10">
      <c r="D3757" s="28">
        <v>41796</v>
      </c>
      <c r="E3757" s="35" t="s">
        <v>370</v>
      </c>
      <c r="F3757" s="45">
        <v>22.6</v>
      </c>
      <c r="G3757" s="45">
        <v>2.83</v>
      </c>
      <c r="H3757" s="45">
        <v>0.63</v>
      </c>
      <c r="I3757" s="45">
        <v>71</v>
      </c>
      <c r="J3757" s="45">
        <v>-25.7</v>
      </c>
    </row>
    <row r="3758" spans="4:10">
      <c r="D3758" s="28">
        <v>41796</v>
      </c>
      <c r="E3758" s="35" t="s">
        <v>371</v>
      </c>
      <c r="F3758" s="45">
        <v>22.2</v>
      </c>
      <c r="G3758" s="45">
        <v>2.81</v>
      </c>
      <c r="H3758" s="45">
        <v>0.65</v>
      </c>
      <c r="I3758" s="45">
        <v>71.7</v>
      </c>
      <c r="J3758" s="45">
        <v>18.600000000000001</v>
      </c>
    </row>
    <row r="3759" spans="4:10">
      <c r="D3759" s="28">
        <v>41796</v>
      </c>
      <c r="E3759" s="35" t="s">
        <v>372</v>
      </c>
      <c r="F3759" s="45">
        <v>22.9</v>
      </c>
      <c r="G3759" s="45">
        <v>2.82</v>
      </c>
      <c r="H3759" s="45">
        <v>0.61</v>
      </c>
      <c r="I3759" s="45">
        <v>65</v>
      </c>
      <c r="J3759" s="45">
        <v>52.1</v>
      </c>
    </row>
    <row r="3760" spans="4:10">
      <c r="D3760" s="28">
        <v>41796</v>
      </c>
      <c r="E3760" s="35" t="s">
        <v>373</v>
      </c>
      <c r="F3760" s="45">
        <v>23.6</v>
      </c>
      <c r="G3760" s="45">
        <v>1.1299999999999999</v>
      </c>
      <c r="H3760" s="45">
        <v>1.18</v>
      </c>
      <c r="I3760" s="45">
        <v>54.8</v>
      </c>
      <c r="J3760" s="45">
        <v>71.2</v>
      </c>
    </row>
    <row r="3761" spans="4:10">
      <c r="D3761" s="28">
        <v>41796</v>
      </c>
      <c r="E3761" s="35" t="s">
        <v>374</v>
      </c>
      <c r="F3761" s="45">
        <v>20.8</v>
      </c>
      <c r="G3761" s="45">
        <v>1.43</v>
      </c>
      <c r="H3761" s="45">
        <v>0.89</v>
      </c>
      <c r="I3761" s="45">
        <v>43.6</v>
      </c>
      <c r="J3761" s="45">
        <v>83.8</v>
      </c>
    </row>
    <row r="3762" spans="4:10">
      <c r="D3762" s="28">
        <v>41796</v>
      </c>
      <c r="E3762" s="35" t="s">
        <v>375</v>
      </c>
      <c r="F3762" s="45">
        <v>21.3</v>
      </c>
      <c r="G3762" s="45">
        <v>2.21</v>
      </c>
      <c r="H3762" s="45">
        <v>0.46</v>
      </c>
      <c r="I3762" s="45">
        <v>32.200000000000003</v>
      </c>
      <c r="J3762" s="45">
        <v>93.7</v>
      </c>
    </row>
    <row r="3763" spans="4:10">
      <c r="D3763" s="28">
        <v>41796</v>
      </c>
      <c r="E3763" s="35" t="s">
        <v>376</v>
      </c>
      <c r="F3763" s="45">
        <v>20.399999999999999</v>
      </c>
      <c r="G3763" s="45">
        <v>2.21</v>
      </c>
      <c r="H3763" s="45">
        <v>0.28000000000000003</v>
      </c>
      <c r="I3763" s="45">
        <v>20.8</v>
      </c>
      <c r="J3763" s="45">
        <v>102.6</v>
      </c>
    </row>
    <row r="3764" spans="4:10">
      <c r="D3764" s="28">
        <v>41796</v>
      </c>
      <c r="E3764" s="35" t="s">
        <v>377</v>
      </c>
      <c r="F3764" s="45">
        <v>18.7</v>
      </c>
      <c r="G3764" s="45">
        <v>0.74</v>
      </c>
      <c r="H3764" s="45">
        <v>0.19</v>
      </c>
      <c r="I3764" s="45">
        <v>9.9</v>
      </c>
      <c r="J3764" s="45">
        <v>111.3</v>
      </c>
    </row>
    <row r="3765" spans="4:10">
      <c r="D3765" s="28">
        <v>41796</v>
      </c>
      <c r="E3765" s="35" t="s">
        <v>378</v>
      </c>
      <c r="F3765" s="45">
        <v>15</v>
      </c>
      <c r="G3765" s="45">
        <v>0.05</v>
      </c>
      <c r="H3765" s="45">
        <v>0.03</v>
      </c>
      <c r="I3765" s="45">
        <v>0</v>
      </c>
      <c r="J3765" s="45">
        <v>0</v>
      </c>
    </row>
    <row r="3766" spans="4:10">
      <c r="D3766" s="28">
        <v>41796</v>
      </c>
      <c r="E3766" s="35" t="s">
        <v>379</v>
      </c>
      <c r="F3766" s="45">
        <v>12.5</v>
      </c>
      <c r="G3766" s="45">
        <v>0</v>
      </c>
      <c r="H3766" s="45">
        <v>0</v>
      </c>
      <c r="I3766" s="45">
        <v>0</v>
      </c>
      <c r="J3766" s="45">
        <v>0</v>
      </c>
    </row>
    <row r="3767" spans="4:10">
      <c r="D3767" s="28">
        <v>41796</v>
      </c>
      <c r="E3767" s="35" t="s">
        <v>380</v>
      </c>
      <c r="F3767" s="45">
        <v>10.6</v>
      </c>
      <c r="G3767" s="45">
        <v>0</v>
      </c>
      <c r="H3767" s="45">
        <v>0</v>
      </c>
      <c r="I3767" s="45">
        <v>0</v>
      </c>
      <c r="J3767" s="45">
        <v>0</v>
      </c>
    </row>
    <row r="3768" spans="4:10">
      <c r="D3768" s="28">
        <v>41796</v>
      </c>
      <c r="E3768" s="35" t="s">
        <v>381</v>
      </c>
      <c r="F3768" s="45">
        <v>9.9</v>
      </c>
      <c r="G3768" s="45">
        <v>0</v>
      </c>
      <c r="H3768" s="45">
        <v>0</v>
      </c>
      <c r="I3768" s="45">
        <v>0</v>
      </c>
      <c r="J3768" s="45">
        <v>0</v>
      </c>
    </row>
    <row r="3769" spans="4:10">
      <c r="D3769" s="28">
        <v>41796</v>
      </c>
      <c r="E3769" s="35" t="s">
        <v>382</v>
      </c>
      <c r="F3769" s="45">
        <v>9.3000000000000007</v>
      </c>
      <c r="G3769" s="45">
        <v>0</v>
      </c>
      <c r="H3769" s="45">
        <v>0</v>
      </c>
      <c r="I3769" s="45">
        <v>0</v>
      </c>
      <c r="J3769" s="45">
        <v>0</v>
      </c>
    </row>
    <row r="3770" spans="4:10">
      <c r="D3770" s="28">
        <v>41796</v>
      </c>
      <c r="E3770" s="35" t="s">
        <v>383</v>
      </c>
      <c r="F3770" s="45">
        <v>8.5</v>
      </c>
      <c r="G3770" s="45">
        <v>0</v>
      </c>
      <c r="H3770" s="45">
        <v>0</v>
      </c>
      <c r="I3770" s="45">
        <v>0</v>
      </c>
      <c r="J3770" s="45">
        <v>0</v>
      </c>
    </row>
    <row r="3771" spans="4:10">
      <c r="D3771" s="28">
        <v>41797</v>
      </c>
      <c r="E3771" s="35" t="s">
        <v>360</v>
      </c>
      <c r="F3771" s="45">
        <v>8.1999999999999993</v>
      </c>
      <c r="G3771" s="45">
        <v>0</v>
      </c>
      <c r="H3771" s="45">
        <v>0</v>
      </c>
      <c r="I3771" s="45">
        <v>0</v>
      </c>
      <c r="J3771" s="45">
        <v>0</v>
      </c>
    </row>
    <row r="3772" spans="4:10">
      <c r="D3772" s="28">
        <v>41797</v>
      </c>
      <c r="E3772" s="35" t="s">
        <v>361</v>
      </c>
      <c r="F3772" s="45">
        <v>7.9</v>
      </c>
      <c r="G3772" s="45">
        <v>0</v>
      </c>
      <c r="H3772" s="45">
        <v>0</v>
      </c>
      <c r="I3772" s="45">
        <v>0</v>
      </c>
      <c r="J3772" s="45">
        <v>0</v>
      </c>
    </row>
    <row r="3773" spans="4:10">
      <c r="D3773" s="28">
        <v>41797</v>
      </c>
      <c r="E3773" s="35" t="s">
        <v>362</v>
      </c>
      <c r="F3773" s="45">
        <v>7.7</v>
      </c>
      <c r="G3773" s="45">
        <v>0</v>
      </c>
      <c r="H3773" s="45">
        <v>0</v>
      </c>
      <c r="I3773" s="45">
        <v>0</v>
      </c>
      <c r="J3773" s="45">
        <v>0</v>
      </c>
    </row>
    <row r="3774" spans="4:10">
      <c r="D3774" s="28">
        <v>41797</v>
      </c>
      <c r="E3774" s="35" t="s">
        <v>363</v>
      </c>
      <c r="F3774" s="45">
        <v>7.7</v>
      </c>
      <c r="G3774" s="45">
        <v>0.01</v>
      </c>
      <c r="H3774" s="45">
        <v>0.01</v>
      </c>
      <c r="I3774" s="45">
        <v>0</v>
      </c>
      <c r="J3774" s="45">
        <v>0</v>
      </c>
    </row>
    <row r="3775" spans="4:10">
      <c r="D3775" s="28">
        <v>41797</v>
      </c>
      <c r="E3775" s="35" t="s">
        <v>364</v>
      </c>
      <c r="F3775" s="45">
        <v>8.6</v>
      </c>
      <c r="G3775" s="45">
        <v>0.18</v>
      </c>
      <c r="H3775" s="45">
        <v>0.12</v>
      </c>
      <c r="I3775" s="45">
        <v>8.1</v>
      </c>
      <c r="J3775" s="45">
        <v>-113</v>
      </c>
    </row>
    <row r="3776" spans="4:10">
      <c r="D3776" s="28">
        <v>41797</v>
      </c>
      <c r="E3776" s="35" t="s">
        <v>365</v>
      </c>
      <c r="F3776" s="45">
        <v>10.4</v>
      </c>
      <c r="G3776" s="45">
        <v>0.28000000000000003</v>
      </c>
      <c r="H3776" s="45">
        <v>0.35</v>
      </c>
      <c r="I3776" s="45">
        <v>18.899999999999999</v>
      </c>
      <c r="J3776" s="45">
        <v>-104.2</v>
      </c>
    </row>
    <row r="3777" spans="4:10">
      <c r="D3777" s="28">
        <v>41797</v>
      </c>
      <c r="E3777" s="35" t="s">
        <v>366</v>
      </c>
      <c r="F3777" s="45">
        <v>14.1</v>
      </c>
      <c r="G3777" s="45">
        <v>2.23</v>
      </c>
      <c r="H3777" s="45">
        <v>0.43</v>
      </c>
      <c r="I3777" s="45">
        <v>30.2</v>
      </c>
      <c r="J3777" s="45">
        <v>-95.4</v>
      </c>
    </row>
    <row r="3778" spans="4:10">
      <c r="D3778" s="28">
        <v>41797</v>
      </c>
      <c r="E3778" s="35" t="s">
        <v>367</v>
      </c>
      <c r="F3778" s="45">
        <v>16.8</v>
      </c>
      <c r="G3778" s="45">
        <v>1.95</v>
      </c>
      <c r="H3778" s="45">
        <v>0.7</v>
      </c>
      <c r="I3778" s="45">
        <v>41.7</v>
      </c>
      <c r="J3778" s="45">
        <v>-85.8</v>
      </c>
    </row>
    <row r="3779" spans="4:10">
      <c r="D3779" s="28">
        <v>41797</v>
      </c>
      <c r="E3779" s="35" t="s">
        <v>368</v>
      </c>
      <c r="F3779" s="45">
        <v>18.600000000000001</v>
      </c>
      <c r="G3779" s="45">
        <v>2.44</v>
      </c>
      <c r="H3779" s="45">
        <v>0.68</v>
      </c>
      <c r="I3779" s="45">
        <v>53</v>
      </c>
      <c r="J3779" s="45">
        <v>-73.900000000000006</v>
      </c>
    </row>
    <row r="3780" spans="4:10">
      <c r="D3780" s="28">
        <v>41797</v>
      </c>
      <c r="E3780" s="35" t="s">
        <v>369</v>
      </c>
      <c r="F3780" s="45">
        <v>21.5</v>
      </c>
      <c r="G3780" s="45">
        <v>2.4500000000000002</v>
      </c>
      <c r="H3780" s="45">
        <v>0.79</v>
      </c>
      <c r="I3780" s="45">
        <v>63.4</v>
      </c>
      <c r="J3780" s="45">
        <v>-56.3</v>
      </c>
    </row>
    <row r="3781" spans="4:10">
      <c r="D3781" s="28">
        <v>41797</v>
      </c>
      <c r="E3781" s="35" t="s">
        <v>370</v>
      </c>
      <c r="F3781" s="45">
        <v>22.1</v>
      </c>
      <c r="G3781" s="45">
        <v>2</v>
      </c>
      <c r="H3781" s="45">
        <v>1.0900000000000001</v>
      </c>
      <c r="I3781" s="45">
        <v>71.099999999999994</v>
      </c>
      <c r="J3781" s="45">
        <v>-25.9</v>
      </c>
    </row>
    <row r="3782" spans="4:10">
      <c r="D3782" s="28">
        <v>41797</v>
      </c>
      <c r="E3782" s="35" t="s">
        <v>371</v>
      </c>
      <c r="F3782" s="45">
        <v>22.2</v>
      </c>
      <c r="G3782" s="45">
        <v>0.8</v>
      </c>
      <c r="H3782" s="45">
        <v>1.49</v>
      </c>
      <c r="I3782" s="45">
        <v>71.8</v>
      </c>
      <c r="J3782" s="45">
        <v>18.5</v>
      </c>
    </row>
    <row r="3783" spans="4:10">
      <c r="D3783" s="28">
        <v>41797</v>
      </c>
      <c r="E3783" s="35" t="s">
        <v>372</v>
      </c>
      <c r="F3783" s="45">
        <v>22.3</v>
      </c>
      <c r="G3783" s="45">
        <v>0.46</v>
      </c>
      <c r="H3783" s="45">
        <v>1.36</v>
      </c>
      <c r="I3783" s="45">
        <v>65.099999999999994</v>
      </c>
      <c r="J3783" s="45">
        <v>52.1</v>
      </c>
    </row>
    <row r="3784" spans="4:10">
      <c r="D3784" s="28">
        <v>41797</v>
      </c>
      <c r="E3784" s="35" t="s">
        <v>373</v>
      </c>
      <c r="F3784" s="45">
        <v>21.2</v>
      </c>
      <c r="G3784" s="45">
        <v>0.16</v>
      </c>
      <c r="H3784" s="45">
        <v>0.96</v>
      </c>
      <c r="I3784" s="45">
        <v>54.9</v>
      </c>
      <c r="J3784" s="45">
        <v>71.3</v>
      </c>
    </row>
    <row r="3785" spans="4:10">
      <c r="D3785" s="28">
        <v>41797</v>
      </c>
      <c r="E3785" s="35" t="s">
        <v>374</v>
      </c>
      <c r="F3785" s="45">
        <v>21.3</v>
      </c>
      <c r="G3785" s="45">
        <v>0.17</v>
      </c>
      <c r="H3785" s="45">
        <v>0.77</v>
      </c>
      <c r="I3785" s="45">
        <v>43.7</v>
      </c>
      <c r="J3785" s="45">
        <v>83.9</v>
      </c>
    </row>
    <row r="3786" spans="4:10">
      <c r="D3786" s="28">
        <v>41797</v>
      </c>
      <c r="E3786" s="35" t="s">
        <v>375</v>
      </c>
      <c r="F3786" s="45">
        <v>19.5</v>
      </c>
      <c r="G3786" s="45">
        <v>0.16</v>
      </c>
      <c r="H3786" s="45">
        <v>0.56000000000000005</v>
      </c>
      <c r="I3786" s="45">
        <v>32.299999999999997</v>
      </c>
      <c r="J3786" s="45">
        <v>93.7</v>
      </c>
    </row>
    <row r="3787" spans="4:10">
      <c r="D3787" s="28">
        <v>41797</v>
      </c>
      <c r="E3787" s="35" t="s">
        <v>376</v>
      </c>
      <c r="F3787" s="45">
        <v>18.600000000000001</v>
      </c>
      <c r="G3787" s="45">
        <v>0.17</v>
      </c>
      <c r="H3787" s="45">
        <v>0.35</v>
      </c>
      <c r="I3787" s="45">
        <v>20.9</v>
      </c>
      <c r="J3787" s="45">
        <v>102.6</v>
      </c>
    </row>
    <row r="3788" spans="4:10">
      <c r="D3788" s="28">
        <v>41797</v>
      </c>
      <c r="E3788" s="35" t="s">
        <v>377</v>
      </c>
      <c r="F3788" s="45">
        <v>17.7</v>
      </c>
      <c r="G3788" s="45">
        <v>0.2</v>
      </c>
      <c r="H3788" s="45">
        <v>0.16</v>
      </c>
      <c r="I3788" s="45">
        <v>10</v>
      </c>
      <c r="J3788" s="45">
        <v>111.4</v>
      </c>
    </row>
    <row r="3789" spans="4:10">
      <c r="D3789" s="28">
        <v>41797</v>
      </c>
      <c r="E3789" s="35" t="s">
        <v>378</v>
      </c>
      <c r="F3789" s="45">
        <v>15.9</v>
      </c>
      <c r="G3789" s="45">
        <v>0.02</v>
      </c>
      <c r="H3789" s="45">
        <v>0.02</v>
      </c>
      <c r="I3789" s="45">
        <v>0</v>
      </c>
      <c r="J3789" s="45">
        <v>0</v>
      </c>
    </row>
    <row r="3790" spans="4:10">
      <c r="D3790" s="28">
        <v>41797</v>
      </c>
      <c r="E3790" s="35" t="s">
        <v>379</v>
      </c>
      <c r="F3790" s="45">
        <v>14.4</v>
      </c>
      <c r="G3790" s="45">
        <v>0</v>
      </c>
      <c r="H3790" s="45">
        <v>0</v>
      </c>
      <c r="I3790" s="45">
        <v>0</v>
      </c>
      <c r="J3790" s="45">
        <v>0</v>
      </c>
    </row>
    <row r="3791" spans="4:10">
      <c r="D3791" s="28">
        <v>41797</v>
      </c>
      <c r="E3791" s="35" t="s">
        <v>380</v>
      </c>
      <c r="F3791" s="45">
        <v>14.2</v>
      </c>
      <c r="G3791" s="45">
        <v>0</v>
      </c>
      <c r="H3791" s="45">
        <v>0</v>
      </c>
      <c r="I3791" s="45">
        <v>0</v>
      </c>
      <c r="J3791" s="45">
        <v>0</v>
      </c>
    </row>
    <row r="3792" spans="4:10">
      <c r="D3792" s="28">
        <v>41797</v>
      </c>
      <c r="E3792" s="35" t="s">
        <v>381</v>
      </c>
      <c r="F3792" s="45">
        <v>13.8</v>
      </c>
      <c r="G3792" s="45">
        <v>0</v>
      </c>
      <c r="H3792" s="45">
        <v>0</v>
      </c>
      <c r="I3792" s="45">
        <v>0</v>
      </c>
      <c r="J3792" s="45">
        <v>0</v>
      </c>
    </row>
    <row r="3793" spans="4:10">
      <c r="D3793" s="28">
        <v>41797</v>
      </c>
      <c r="E3793" s="35" t="s">
        <v>382</v>
      </c>
      <c r="F3793" s="45">
        <v>14.2</v>
      </c>
      <c r="G3793" s="45">
        <v>0</v>
      </c>
      <c r="H3793" s="45">
        <v>0</v>
      </c>
      <c r="I3793" s="45">
        <v>0</v>
      </c>
      <c r="J3793" s="45">
        <v>0</v>
      </c>
    </row>
    <row r="3794" spans="4:10">
      <c r="D3794" s="28">
        <v>41797</v>
      </c>
      <c r="E3794" s="35" t="s">
        <v>383</v>
      </c>
      <c r="F3794" s="45">
        <v>14.2</v>
      </c>
      <c r="G3794" s="45">
        <v>0</v>
      </c>
      <c r="H3794" s="45">
        <v>0</v>
      </c>
      <c r="I3794" s="45">
        <v>0</v>
      </c>
      <c r="J3794" s="45">
        <v>0</v>
      </c>
    </row>
    <row r="3795" spans="4:10">
      <c r="D3795" s="28">
        <v>41798</v>
      </c>
      <c r="E3795" s="35" t="s">
        <v>360</v>
      </c>
      <c r="F3795" s="45">
        <v>14.6</v>
      </c>
      <c r="G3795" s="45">
        <v>0</v>
      </c>
      <c r="H3795" s="45">
        <v>0</v>
      </c>
      <c r="I3795" s="45">
        <v>0</v>
      </c>
      <c r="J3795" s="45">
        <v>0</v>
      </c>
    </row>
    <row r="3796" spans="4:10">
      <c r="D3796" s="28">
        <v>41798</v>
      </c>
      <c r="E3796" s="35" t="s">
        <v>361</v>
      </c>
      <c r="F3796" s="45">
        <v>14.4</v>
      </c>
      <c r="G3796" s="45">
        <v>0</v>
      </c>
      <c r="H3796" s="45">
        <v>0</v>
      </c>
      <c r="I3796" s="45">
        <v>0</v>
      </c>
      <c r="J3796" s="45">
        <v>0</v>
      </c>
    </row>
    <row r="3797" spans="4:10">
      <c r="D3797" s="28">
        <v>41798</v>
      </c>
      <c r="E3797" s="35" t="s">
        <v>362</v>
      </c>
      <c r="F3797" s="45">
        <v>14.1</v>
      </c>
      <c r="G3797" s="45">
        <v>0</v>
      </c>
      <c r="H3797" s="45">
        <v>0</v>
      </c>
      <c r="I3797" s="45">
        <v>0</v>
      </c>
      <c r="J3797" s="45">
        <v>0</v>
      </c>
    </row>
    <row r="3798" spans="4:10">
      <c r="D3798" s="28">
        <v>41798</v>
      </c>
      <c r="E3798" s="35" t="s">
        <v>363</v>
      </c>
      <c r="F3798" s="45">
        <v>13.5</v>
      </c>
      <c r="G3798" s="45">
        <v>0.01</v>
      </c>
      <c r="H3798" s="45">
        <v>0.01</v>
      </c>
      <c r="I3798" s="45">
        <v>0</v>
      </c>
      <c r="J3798" s="45">
        <v>0</v>
      </c>
    </row>
    <row r="3799" spans="4:10">
      <c r="D3799" s="28">
        <v>41798</v>
      </c>
      <c r="E3799" s="35" t="s">
        <v>364</v>
      </c>
      <c r="F3799" s="45">
        <v>13.4</v>
      </c>
      <c r="G3799" s="45">
        <v>0.19</v>
      </c>
      <c r="H3799" s="45">
        <v>0.12</v>
      </c>
      <c r="I3799" s="45">
        <v>8.1</v>
      </c>
      <c r="J3799" s="45">
        <v>-113.1</v>
      </c>
    </row>
    <row r="3800" spans="4:10">
      <c r="D3800" s="28">
        <v>41798</v>
      </c>
      <c r="E3800" s="35" t="s">
        <v>365</v>
      </c>
      <c r="F3800" s="45">
        <v>13.8</v>
      </c>
      <c r="G3800" s="45">
        <v>0.18</v>
      </c>
      <c r="H3800" s="45">
        <v>0.31</v>
      </c>
      <c r="I3800" s="45">
        <v>19</v>
      </c>
      <c r="J3800" s="45">
        <v>-104.3</v>
      </c>
    </row>
    <row r="3801" spans="4:10">
      <c r="D3801" s="28">
        <v>41798</v>
      </c>
      <c r="E3801" s="35" t="s">
        <v>366</v>
      </c>
      <c r="F3801" s="45">
        <v>15.1</v>
      </c>
      <c r="G3801" s="45">
        <v>1.59</v>
      </c>
      <c r="H3801" s="45">
        <v>0.56999999999999995</v>
      </c>
      <c r="I3801" s="45">
        <v>30.3</v>
      </c>
      <c r="J3801" s="45">
        <v>-95.5</v>
      </c>
    </row>
    <row r="3802" spans="4:10">
      <c r="D3802" s="28">
        <v>41798</v>
      </c>
      <c r="E3802" s="35" t="s">
        <v>367</v>
      </c>
      <c r="F3802" s="45">
        <v>18.2</v>
      </c>
      <c r="G3802" s="45">
        <v>2.29</v>
      </c>
      <c r="H3802" s="45">
        <v>0.57999999999999996</v>
      </c>
      <c r="I3802" s="45">
        <v>41.7</v>
      </c>
      <c r="J3802" s="45">
        <v>-85.9</v>
      </c>
    </row>
    <row r="3803" spans="4:10">
      <c r="D3803" s="28">
        <v>41798</v>
      </c>
      <c r="E3803" s="35" t="s">
        <v>368</v>
      </c>
      <c r="F3803" s="45">
        <v>22</v>
      </c>
      <c r="G3803" s="45">
        <v>2.36</v>
      </c>
      <c r="H3803" s="45">
        <v>0.71</v>
      </c>
      <c r="I3803" s="45">
        <v>53</v>
      </c>
      <c r="J3803" s="45">
        <v>-74</v>
      </c>
    </row>
    <row r="3804" spans="4:10">
      <c r="D3804" s="28">
        <v>41798</v>
      </c>
      <c r="E3804" s="35" t="s">
        <v>369</v>
      </c>
      <c r="F3804" s="45">
        <v>23.5</v>
      </c>
      <c r="G3804" s="45">
        <v>2.35</v>
      </c>
      <c r="H3804" s="45">
        <v>0.84</v>
      </c>
      <c r="I3804" s="45">
        <v>63.4</v>
      </c>
      <c r="J3804" s="45">
        <v>-56.6</v>
      </c>
    </row>
    <row r="3805" spans="4:10">
      <c r="D3805" s="28">
        <v>41798</v>
      </c>
      <c r="E3805" s="35" t="s">
        <v>370</v>
      </c>
      <c r="F3805" s="45">
        <v>24.4</v>
      </c>
      <c r="G3805" s="45">
        <v>2.35</v>
      </c>
      <c r="H3805" s="45">
        <v>0.91</v>
      </c>
      <c r="I3805" s="45">
        <v>71.099999999999994</v>
      </c>
      <c r="J3805" s="45">
        <v>-26.1</v>
      </c>
    </row>
    <row r="3806" spans="4:10">
      <c r="D3806" s="28">
        <v>41798</v>
      </c>
      <c r="E3806" s="35" t="s">
        <v>371</v>
      </c>
      <c r="F3806" s="45">
        <v>23.8</v>
      </c>
      <c r="G3806" s="45">
        <v>0.59</v>
      </c>
      <c r="H3806" s="45">
        <v>1.48</v>
      </c>
      <c r="I3806" s="45">
        <v>71.900000000000006</v>
      </c>
      <c r="J3806" s="45">
        <v>18.5</v>
      </c>
    </row>
    <row r="3807" spans="4:10">
      <c r="D3807" s="28">
        <v>41798</v>
      </c>
      <c r="E3807" s="35" t="s">
        <v>372</v>
      </c>
      <c r="F3807" s="45">
        <v>23.5</v>
      </c>
      <c r="G3807" s="45">
        <v>0.23</v>
      </c>
      <c r="H3807" s="45">
        <v>1.19</v>
      </c>
      <c r="I3807" s="45">
        <v>65.2</v>
      </c>
      <c r="J3807" s="45">
        <v>52.2</v>
      </c>
    </row>
    <row r="3808" spans="4:10">
      <c r="D3808" s="28">
        <v>41798</v>
      </c>
      <c r="E3808" s="35" t="s">
        <v>373</v>
      </c>
      <c r="F3808" s="45">
        <v>25.2</v>
      </c>
      <c r="G3808" s="45">
        <v>0.15</v>
      </c>
      <c r="H3808" s="45">
        <v>0.96</v>
      </c>
      <c r="I3808" s="45">
        <v>55</v>
      </c>
      <c r="J3808" s="45">
        <v>71.400000000000006</v>
      </c>
    </row>
    <row r="3809" spans="4:10">
      <c r="D3809" s="28">
        <v>41798</v>
      </c>
      <c r="E3809" s="35" t="s">
        <v>374</v>
      </c>
      <c r="F3809" s="45">
        <v>24.1</v>
      </c>
      <c r="G3809" s="45">
        <v>0.15</v>
      </c>
      <c r="H3809" s="45">
        <v>0.78</v>
      </c>
      <c r="I3809" s="45">
        <v>43.8</v>
      </c>
      <c r="J3809" s="45">
        <v>83.9</v>
      </c>
    </row>
    <row r="3810" spans="4:10">
      <c r="D3810" s="28">
        <v>41798</v>
      </c>
      <c r="E3810" s="35" t="s">
        <v>375</v>
      </c>
      <c r="F3810" s="45">
        <v>24.1</v>
      </c>
      <c r="G3810" s="45">
        <v>0.23</v>
      </c>
      <c r="H3810" s="45">
        <v>0.62</v>
      </c>
      <c r="I3810" s="45">
        <v>32.4</v>
      </c>
      <c r="J3810" s="45">
        <v>93.8</v>
      </c>
    </row>
    <row r="3811" spans="4:10">
      <c r="D3811" s="28">
        <v>41798</v>
      </c>
      <c r="E3811" s="35" t="s">
        <v>376</v>
      </c>
      <c r="F3811" s="45">
        <v>23.2</v>
      </c>
      <c r="G3811" s="45">
        <v>0.17</v>
      </c>
      <c r="H3811" s="45">
        <v>0.35</v>
      </c>
      <c r="I3811" s="45">
        <v>21</v>
      </c>
      <c r="J3811" s="45">
        <v>102.7</v>
      </c>
    </row>
    <row r="3812" spans="4:10">
      <c r="D3812" s="28">
        <v>41798</v>
      </c>
      <c r="E3812" s="35" t="s">
        <v>377</v>
      </c>
      <c r="F3812" s="45">
        <v>21.6</v>
      </c>
      <c r="G3812" s="45">
        <v>0.19</v>
      </c>
      <c r="H3812" s="45">
        <v>0.16</v>
      </c>
      <c r="I3812" s="45">
        <v>10.1</v>
      </c>
      <c r="J3812" s="45">
        <v>111.4</v>
      </c>
    </row>
    <row r="3813" spans="4:10">
      <c r="D3813" s="28">
        <v>41798</v>
      </c>
      <c r="E3813" s="35" t="s">
        <v>378</v>
      </c>
      <c r="F3813" s="45">
        <v>19.600000000000001</v>
      </c>
      <c r="G3813" s="45">
        <v>0.02</v>
      </c>
      <c r="H3813" s="45">
        <v>0.02</v>
      </c>
      <c r="I3813" s="45">
        <v>0</v>
      </c>
      <c r="J3813" s="45">
        <v>0</v>
      </c>
    </row>
    <row r="3814" spans="4:10">
      <c r="D3814" s="28">
        <v>41798</v>
      </c>
      <c r="E3814" s="35" t="s">
        <v>379</v>
      </c>
      <c r="F3814" s="45">
        <v>15.8</v>
      </c>
      <c r="G3814" s="45">
        <v>0</v>
      </c>
      <c r="H3814" s="45">
        <v>0</v>
      </c>
      <c r="I3814" s="45">
        <v>0</v>
      </c>
      <c r="J3814" s="45">
        <v>0</v>
      </c>
    </row>
    <row r="3815" spans="4:10">
      <c r="D3815" s="28">
        <v>41798</v>
      </c>
      <c r="E3815" s="35" t="s">
        <v>380</v>
      </c>
      <c r="F3815" s="45">
        <v>13.8</v>
      </c>
      <c r="G3815" s="45">
        <v>0</v>
      </c>
      <c r="H3815" s="45">
        <v>0</v>
      </c>
      <c r="I3815" s="45">
        <v>0</v>
      </c>
      <c r="J3815" s="45">
        <v>0</v>
      </c>
    </row>
    <row r="3816" spans="4:10">
      <c r="D3816" s="28">
        <v>41798</v>
      </c>
      <c r="E3816" s="35" t="s">
        <v>381</v>
      </c>
      <c r="F3816" s="45">
        <v>13.4</v>
      </c>
      <c r="G3816" s="45">
        <v>0</v>
      </c>
      <c r="H3816" s="45">
        <v>0</v>
      </c>
      <c r="I3816" s="45">
        <v>0</v>
      </c>
      <c r="J3816" s="45">
        <v>0</v>
      </c>
    </row>
    <row r="3817" spans="4:10">
      <c r="D3817" s="28">
        <v>41798</v>
      </c>
      <c r="E3817" s="35" t="s">
        <v>382</v>
      </c>
      <c r="F3817" s="45">
        <v>13.8</v>
      </c>
      <c r="G3817" s="45">
        <v>0</v>
      </c>
      <c r="H3817" s="45">
        <v>0</v>
      </c>
      <c r="I3817" s="45">
        <v>0</v>
      </c>
      <c r="J3817" s="45">
        <v>0</v>
      </c>
    </row>
    <row r="3818" spans="4:10">
      <c r="D3818" s="28">
        <v>41798</v>
      </c>
      <c r="E3818" s="35" t="s">
        <v>383</v>
      </c>
      <c r="F3818" s="45">
        <v>13.3</v>
      </c>
      <c r="G3818" s="45">
        <v>0</v>
      </c>
      <c r="H3818" s="45">
        <v>0</v>
      </c>
      <c r="I3818" s="45">
        <v>0</v>
      </c>
      <c r="J3818" s="45">
        <v>0</v>
      </c>
    </row>
    <row r="3819" spans="4:10">
      <c r="D3819" s="28">
        <v>41799</v>
      </c>
      <c r="E3819" s="35" t="s">
        <v>360</v>
      </c>
      <c r="F3819" s="45">
        <v>13.1</v>
      </c>
      <c r="G3819" s="45">
        <v>0</v>
      </c>
      <c r="H3819" s="45">
        <v>0</v>
      </c>
      <c r="I3819" s="45">
        <v>0</v>
      </c>
      <c r="J3819" s="45">
        <v>0</v>
      </c>
    </row>
    <row r="3820" spans="4:10">
      <c r="D3820" s="28">
        <v>41799</v>
      </c>
      <c r="E3820" s="35" t="s">
        <v>361</v>
      </c>
      <c r="F3820" s="45">
        <v>12.8</v>
      </c>
      <c r="G3820" s="45">
        <v>0</v>
      </c>
      <c r="H3820" s="45">
        <v>0</v>
      </c>
      <c r="I3820" s="45">
        <v>0</v>
      </c>
      <c r="J3820" s="45">
        <v>0</v>
      </c>
    </row>
    <row r="3821" spans="4:10">
      <c r="D3821" s="28">
        <v>41799</v>
      </c>
      <c r="E3821" s="35" t="s">
        <v>362</v>
      </c>
      <c r="F3821" s="45">
        <v>12.2</v>
      </c>
      <c r="G3821" s="45">
        <v>0</v>
      </c>
      <c r="H3821" s="45">
        <v>0</v>
      </c>
      <c r="I3821" s="45">
        <v>0</v>
      </c>
      <c r="J3821" s="45">
        <v>0</v>
      </c>
    </row>
    <row r="3822" spans="4:10">
      <c r="D3822" s="28">
        <v>41799</v>
      </c>
      <c r="E3822" s="35" t="s">
        <v>363</v>
      </c>
      <c r="F3822" s="45">
        <v>11.9</v>
      </c>
      <c r="G3822" s="45">
        <v>0</v>
      </c>
      <c r="H3822" s="45">
        <v>0.01</v>
      </c>
      <c r="I3822" s="45">
        <v>0</v>
      </c>
      <c r="J3822" s="45">
        <v>0</v>
      </c>
    </row>
    <row r="3823" spans="4:10">
      <c r="D3823" s="28">
        <v>41799</v>
      </c>
      <c r="E3823" s="35" t="s">
        <v>364</v>
      </c>
      <c r="F3823" s="45">
        <v>11.7</v>
      </c>
      <c r="G3823" s="45">
        <v>0.21</v>
      </c>
      <c r="H3823" s="45">
        <v>0.13</v>
      </c>
      <c r="I3823" s="45">
        <v>8.1</v>
      </c>
      <c r="J3823" s="45">
        <v>-113.2</v>
      </c>
    </row>
    <row r="3824" spans="4:10">
      <c r="D3824" s="28">
        <v>41799</v>
      </c>
      <c r="E3824" s="35" t="s">
        <v>365</v>
      </c>
      <c r="F3824" s="45">
        <v>13.2</v>
      </c>
      <c r="G3824" s="45">
        <v>1.0900000000000001</v>
      </c>
      <c r="H3824" s="45">
        <v>0.39</v>
      </c>
      <c r="I3824" s="45">
        <v>19</v>
      </c>
      <c r="J3824" s="45">
        <v>-104.4</v>
      </c>
    </row>
    <row r="3825" spans="4:10">
      <c r="D3825" s="28">
        <v>41799</v>
      </c>
      <c r="E3825" s="35" t="s">
        <v>366</v>
      </c>
      <c r="F3825" s="45">
        <v>16.2</v>
      </c>
      <c r="G3825" s="45">
        <v>2.2200000000000002</v>
      </c>
      <c r="H3825" s="45">
        <v>0.43</v>
      </c>
      <c r="I3825" s="45">
        <v>30.3</v>
      </c>
      <c r="J3825" s="45">
        <v>-95.6</v>
      </c>
    </row>
    <row r="3826" spans="4:10">
      <c r="D3826" s="28">
        <v>41799</v>
      </c>
      <c r="E3826" s="35" t="s">
        <v>367</v>
      </c>
      <c r="F3826" s="45">
        <v>20.2</v>
      </c>
      <c r="G3826" s="45">
        <v>2.38</v>
      </c>
      <c r="H3826" s="45">
        <v>0.55000000000000004</v>
      </c>
      <c r="I3826" s="45">
        <v>41.7</v>
      </c>
      <c r="J3826" s="45">
        <v>-86</v>
      </c>
    </row>
    <row r="3827" spans="4:10">
      <c r="D3827" s="28">
        <v>41799</v>
      </c>
      <c r="E3827" s="35" t="s">
        <v>368</v>
      </c>
      <c r="F3827" s="45">
        <v>22.4</v>
      </c>
      <c r="G3827" s="45">
        <v>2.41</v>
      </c>
      <c r="H3827" s="45">
        <v>0.69</v>
      </c>
      <c r="I3827" s="45">
        <v>53</v>
      </c>
      <c r="J3827" s="45">
        <v>-74.2</v>
      </c>
    </row>
    <row r="3828" spans="4:10">
      <c r="D3828" s="28">
        <v>41799</v>
      </c>
      <c r="E3828" s="35" t="s">
        <v>369</v>
      </c>
      <c r="F3828" s="45">
        <v>24</v>
      </c>
      <c r="G3828" s="45">
        <v>2</v>
      </c>
      <c r="H3828" s="45">
        <v>1.01</v>
      </c>
      <c r="I3828" s="45">
        <v>63.5</v>
      </c>
      <c r="J3828" s="45">
        <v>-56.8</v>
      </c>
    </row>
    <row r="3829" spans="4:10">
      <c r="D3829" s="28">
        <v>41799</v>
      </c>
      <c r="E3829" s="35" t="s">
        <v>370</v>
      </c>
      <c r="F3829" s="45">
        <v>23.5</v>
      </c>
      <c r="G3829" s="45">
        <v>1.04</v>
      </c>
      <c r="H3829" s="45">
        <v>1.46</v>
      </c>
      <c r="I3829" s="45">
        <v>71.2</v>
      </c>
      <c r="J3829" s="45">
        <v>-26.4</v>
      </c>
    </row>
    <row r="3830" spans="4:10">
      <c r="D3830" s="28">
        <v>41799</v>
      </c>
      <c r="E3830" s="35" t="s">
        <v>371</v>
      </c>
      <c r="F3830" s="45">
        <v>24.8</v>
      </c>
      <c r="G3830" s="45">
        <v>0.82</v>
      </c>
      <c r="H3830" s="45">
        <v>1.49</v>
      </c>
      <c r="I3830" s="45">
        <v>72</v>
      </c>
      <c r="J3830" s="45">
        <v>18.399999999999999</v>
      </c>
    </row>
    <row r="3831" spans="4:10">
      <c r="D3831" s="28">
        <v>41799</v>
      </c>
      <c r="E3831" s="35" t="s">
        <v>372</v>
      </c>
      <c r="F3831" s="45">
        <v>25.1</v>
      </c>
      <c r="G3831" s="45">
        <v>0.48</v>
      </c>
      <c r="H3831" s="45">
        <v>1.37</v>
      </c>
      <c r="I3831" s="45">
        <v>65.3</v>
      </c>
      <c r="J3831" s="45">
        <v>52.3</v>
      </c>
    </row>
    <row r="3832" spans="4:10">
      <c r="D3832" s="28">
        <v>41799</v>
      </c>
      <c r="E3832" s="35" t="s">
        <v>373</v>
      </c>
      <c r="F3832" s="45">
        <v>25.1</v>
      </c>
      <c r="G3832" s="45">
        <v>0.48</v>
      </c>
      <c r="H3832" s="45">
        <v>1.21</v>
      </c>
      <c r="I3832" s="45">
        <v>55.1</v>
      </c>
      <c r="J3832" s="45">
        <v>71.400000000000006</v>
      </c>
    </row>
    <row r="3833" spans="4:10">
      <c r="D3833" s="28">
        <v>41799</v>
      </c>
      <c r="E3833" s="35" t="s">
        <v>374</v>
      </c>
      <c r="F3833" s="45">
        <v>25.7</v>
      </c>
      <c r="G3833" s="45">
        <v>0.49</v>
      </c>
      <c r="H3833" s="45">
        <v>0.97</v>
      </c>
      <c r="I3833" s="45">
        <v>43.9</v>
      </c>
      <c r="J3833" s="45">
        <v>84</v>
      </c>
    </row>
    <row r="3834" spans="4:10">
      <c r="D3834" s="28">
        <v>41799</v>
      </c>
      <c r="E3834" s="35" t="s">
        <v>375</v>
      </c>
      <c r="F3834" s="45">
        <v>23.9</v>
      </c>
      <c r="G3834" s="45">
        <v>0.2</v>
      </c>
      <c r="H3834" s="45">
        <v>0.57999999999999996</v>
      </c>
      <c r="I3834" s="45">
        <v>32.5</v>
      </c>
      <c r="J3834" s="45">
        <v>93.9</v>
      </c>
    </row>
    <row r="3835" spans="4:10">
      <c r="D3835" s="28">
        <v>41799</v>
      </c>
      <c r="E3835" s="35" t="s">
        <v>376</v>
      </c>
      <c r="F3835" s="45">
        <v>23.2</v>
      </c>
      <c r="G3835" s="45">
        <v>0.2</v>
      </c>
      <c r="H3835" s="45">
        <v>0.37</v>
      </c>
      <c r="I3835" s="45">
        <v>21.1</v>
      </c>
      <c r="J3835" s="45">
        <v>102.7</v>
      </c>
    </row>
    <row r="3836" spans="4:10">
      <c r="D3836" s="28">
        <v>41799</v>
      </c>
      <c r="E3836" s="35" t="s">
        <v>377</v>
      </c>
      <c r="F3836" s="45">
        <v>22.5</v>
      </c>
      <c r="G3836" s="45">
        <v>0.21</v>
      </c>
      <c r="H3836" s="45">
        <v>0.16</v>
      </c>
      <c r="I3836" s="45">
        <v>10.199999999999999</v>
      </c>
      <c r="J3836" s="45">
        <v>111.5</v>
      </c>
    </row>
    <row r="3837" spans="4:10">
      <c r="D3837" s="28">
        <v>41799</v>
      </c>
      <c r="E3837" s="35" t="s">
        <v>378</v>
      </c>
      <c r="F3837" s="45">
        <v>18.899999999999999</v>
      </c>
      <c r="G3837" s="45">
        <v>0.02</v>
      </c>
      <c r="H3837" s="45">
        <v>0.02</v>
      </c>
      <c r="I3837" s="45">
        <v>0</v>
      </c>
      <c r="J3837" s="45">
        <v>0</v>
      </c>
    </row>
    <row r="3838" spans="4:10">
      <c r="D3838" s="28">
        <v>41799</v>
      </c>
      <c r="E3838" s="35" t="s">
        <v>379</v>
      </c>
      <c r="F3838" s="45">
        <v>16.5</v>
      </c>
      <c r="G3838" s="45">
        <v>0</v>
      </c>
      <c r="H3838" s="45">
        <v>0</v>
      </c>
      <c r="I3838" s="45">
        <v>0</v>
      </c>
      <c r="J3838" s="45">
        <v>0</v>
      </c>
    </row>
    <row r="3839" spans="4:10">
      <c r="D3839" s="28">
        <v>41799</v>
      </c>
      <c r="E3839" s="35" t="s">
        <v>380</v>
      </c>
      <c r="F3839" s="45">
        <v>14.5</v>
      </c>
      <c r="G3839" s="45">
        <v>0</v>
      </c>
      <c r="H3839" s="45">
        <v>0</v>
      </c>
      <c r="I3839" s="45">
        <v>0</v>
      </c>
      <c r="J3839" s="45">
        <v>0</v>
      </c>
    </row>
    <row r="3840" spans="4:10">
      <c r="D3840" s="28">
        <v>41799</v>
      </c>
      <c r="E3840" s="35" t="s">
        <v>381</v>
      </c>
      <c r="F3840" s="45">
        <v>14.5</v>
      </c>
      <c r="G3840" s="45">
        <v>0</v>
      </c>
      <c r="H3840" s="45">
        <v>0</v>
      </c>
      <c r="I3840" s="45">
        <v>0</v>
      </c>
      <c r="J3840" s="45">
        <v>0</v>
      </c>
    </row>
    <row r="3841" spans="4:10">
      <c r="D3841" s="28">
        <v>41799</v>
      </c>
      <c r="E3841" s="35" t="s">
        <v>382</v>
      </c>
      <c r="F3841" s="45">
        <v>13.1</v>
      </c>
      <c r="G3841" s="45">
        <v>0</v>
      </c>
      <c r="H3841" s="45">
        <v>0</v>
      </c>
      <c r="I3841" s="45">
        <v>0</v>
      </c>
      <c r="J3841" s="45">
        <v>0</v>
      </c>
    </row>
    <row r="3842" spans="4:10">
      <c r="D3842" s="28">
        <v>41799</v>
      </c>
      <c r="E3842" s="35" t="s">
        <v>383</v>
      </c>
      <c r="F3842" s="45">
        <v>12.3</v>
      </c>
      <c r="G3842" s="45">
        <v>0</v>
      </c>
      <c r="H3842" s="45">
        <v>0</v>
      </c>
      <c r="I3842" s="45">
        <v>0</v>
      </c>
      <c r="J3842" s="45">
        <v>0</v>
      </c>
    </row>
    <row r="3843" spans="4:10">
      <c r="D3843" s="28">
        <v>41800</v>
      </c>
      <c r="E3843" s="35" t="s">
        <v>360</v>
      </c>
      <c r="F3843" s="45">
        <v>12.4</v>
      </c>
      <c r="G3843" s="45">
        <v>0</v>
      </c>
      <c r="H3843" s="45">
        <v>0</v>
      </c>
      <c r="I3843" s="45">
        <v>0</v>
      </c>
      <c r="J3843" s="45">
        <v>0</v>
      </c>
    </row>
    <row r="3844" spans="4:10">
      <c r="D3844" s="28">
        <v>41800</v>
      </c>
      <c r="E3844" s="35" t="s">
        <v>361</v>
      </c>
      <c r="F3844" s="45">
        <v>11.9</v>
      </c>
      <c r="G3844" s="45">
        <v>0</v>
      </c>
      <c r="H3844" s="45">
        <v>0</v>
      </c>
      <c r="I3844" s="45">
        <v>0</v>
      </c>
      <c r="J3844" s="45">
        <v>0</v>
      </c>
    </row>
    <row r="3845" spans="4:10">
      <c r="D3845" s="28">
        <v>41800</v>
      </c>
      <c r="E3845" s="35" t="s">
        <v>362</v>
      </c>
      <c r="F3845" s="45">
        <v>11.7</v>
      </c>
      <c r="G3845" s="45">
        <v>0</v>
      </c>
      <c r="H3845" s="45">
        <v>0</v>
      </c>
      <c r="I3845" s="45">
        <v>0</v>
      </c>
      <c r="J3845" s="45">
        <v>0</v>
      </c>
    </row>
    <row r="3846" spans="4:10">
      <c r="D3846" s="28">
        <v>41800</v>
      </c>
      <c r="E3846" s="35" t="s">
        <v>363</v>
      </c>
      <c r="F3846" s="45">
        <v>11.8</v>
      </c>
      <c r="G3846" s="45">
        <v>0</v>
      </c>
      <c r="H3846" s="45">
        <v>0.01</v>
      </c>
      <c r="I3846" s="45">
        <v>0</v>
      </c>
      <c r="J3846" s="45">
        <v>0</v>
      </c>
    </row>
    <row r="3847" spans="4:10">
      <c r="D3847" s="28">
        <v>41800</v>
      </c>
      <c r="E3847" s="35" t="s">
        <v>364</v>
      </c>
      <c r="F3847" s="45">
        <v>11.9</v>
      </c>
      <c r="G3847" s="45">
        <v>0.13</v>
      </c>
      <c r="H3847" s="45">
        <v>0.11</v>
      </c>
      <c r="I3847" s="45">
        <v>8.1999999999999993</v>
      </c>
      <c r="J3847" s="45">
        <v>-113.3</v>
      </c>
    </row>
    <row r="3848" spans="4:10">
      <c r="D3848" s="28">
        <v>41800</v>
      </c>
      <c r="E3848" s="35" t="s">
        <v>365</v>
      </c>
      <c r="F3848" s="45">
        <v>12.6</v>
      </c>
      <c r="G3848" s="45">
        <v>0.18</v>
      </c>
      <c r="H3848" s="45">
        <v>0.32</v>
      </c>
      <c r="I3848" s="45">
        <v>19</v>
      </c>
      <c r="J3848" s="45">
        <v>-104.5</v>
      </c>
    </row>
    <row r="3849" spans="4:10">
      <c r="D3849" s="28">
        <v>41800</v>
      </c>
      <c r="E3849" s="35" t="s">
        <v>366</v>
      </c>
      <c r="F3849" s="45">
        <v>14</v>
      </c>
      <c r="G3849" s="45">
        <v>0.17</v>
      </c>
      <c r="H3849" s="45">
        <v>0.53</v>
      </c>
      <c r="I3849" s="45">
        <v>30.3</v>
      </c>
      <c r="J3849" s="45">
        <v>-95.7</v>
      </c>
    </row>
    <row r="3850" spans="4:10">
      <c r="D3850" s="28">
        <v>41800</v>
      </c>
      <c r="E3850" s="35" t="s">
        <v>367</v>
      </c>
      <c r="F3850" s="45">
        <v>17.3</v>
      </c>
      <c r="G3850" s="45">
        <v>0.35</v>
      </c>
      <c r="H3850" s="45">
        <v>0.88</v>
      </c>
      <c r="I3850" s="45">
        <v>41.7</v>
      </c>
      <c r="J3850" s="45">
        <v>-86.1</v>
      </c>
    </row>
    <row r="3851" spans="4:10">
      <c r="D3851" s="28">
        <v>41800</v>
      </c>
      <c r="E3851" s="35" t="s">
        <v>368</v>
      </c>
      <c r="F3851" s="45">
        <v>18.3</v>
      </c>
      <c r="G3851" s="45">
        <v>2.23</v>
      </c>
      <c r="H3851" s="45">
        <v>0.77</v>
      </c>
      <c r="I3851" s="45">
        <v>53</v>
      </c>
      <c r="J3851" s="45">
        <v>-74.3</v>
      </c>
    </row>
    <row r="3852" spans="4:10">
      <c r="D3852" s="28">
        <v>41800</v>
      </c>
      <c r="E3852" s="35" t="s">
        <v>369</v>
      </c>
      <c r="F3852" s="45">
        <v>19.8</v>
      </c>
      <c r="G3852" s="45">
        <v>0.48</v>
      </c>
      <c r="H3852" s="45">
        <v>1.34</v>
      </c>
      <c r="I3852" s="45">
        <v>63.5</v>
      </c>
      <c r="J3852" s="45">
        <v>-57</v>
      </c>
    </row>
    <row r="3853" spans="4:10">
      <c r="D3853" s="28">
        <v>41800</v>
      </c>
      <c r="E3853" s="35" t="s">
        <v>370</v>
      </c>
      <c r="F3853" s="45">
        <v>21.2</v>
      </c>
      <c r="G3853" s="45">
        <v>0.34</v>
      </c>
      <c r="H3853" s="45">
        <v>1.39</v>
      </c>
      <c r="I3853" s="45">
        <v>71.3</v>
      </c>
      <c r="J3853" s="45">
        <v>-26.6</v>
      </c>
    </row>
    <row r="3854" spans="4:10">
      <c r="D3854" s="28">
        <v>41800</v>
      </c>
      <c r="E3854" s="35" t="s">
        <v>371</v>
      </c>
      <c r="F3854" s="45">
        <v>21</v>
      </c>
      <c r="G3854" s="45">
        <v>0.23</v>
      </c>
      <c r="H3854" s="45">
        <v>1.31</v>
      </c>
      <c r="I3854" s="45">
        <v>72.099999999999994</v>
      </c>
      <c r="J3854" s="45">
        <v>18.3</v>
      </c>
    </row>
    <row r="3855" spans="4:10">
      <c r="D3855" s="28">
        <v>41800</v>
      </c>
      <c r="E3855" s="35" t="s">
        <v>372</v>
      </c>
      <c r="F3855" s="45">
        <v>21.6</v>
      </c>
      <c r="G3855" s="45">
        <v>0.16</v>
      </c>
      <c r="H3855" s="45">
        <v>1.1000000000000001</v>
      </c>
      <c r="I3855" s="45">
        <v>65.3</v>
      </c>
      <c r="J3855" s="45">
        <v>52.3</v>
      </c>
    </row>
    <row r="3856" spans="4:10">
      <c r="D3856" s="28">
        <v>41800</v>
      </c>
      <c r="E3856" s="35" t="s">
        <v>373</v>
      </c>
      <c r="F3856" s="45">
        <v>20</v>
      </c>
      <c r="G3856" s="45">
        <v>0.11</v>
      </c>
      <c r="H3856" s="45">
        <v>0.84</v>
      </c>
      <c r="I3856" s="45">
        <v>55.2</v>
      </c>
      <c r="J3856" s="45">
        <v>71.5</v>
      </c>
    </row>
    <row r="3857" spans="4:10">
      <c r="D3857" s="28">
        <v>41800</v>
      </c>
      <c r="E3857" s="35" t="s">
        <v>374</v>
      </c>
      <c r="F3857" s="45">
        <v>19.8</v>
      </c>
      <c r="G3857" s="45">
        <v>0.17</v>
      </c>
      <c r="H3857" s="45">
        <v>0.78</v>
      </c>
      <c r="I3857" s="45">
        <v>44</v>
      </c>
      <c r="J3857" s="45">
        <v>84.1</v>
      </c>
    </row>
    <row r="3858" spans="4:10">
      <c r="D3858" s="28">
        <v>41800</v>
      </c>
      <c r="E3858" s="35" t="s">
        <v>375</v>
      </c>
      <c r="F3858" s="45">
        <v>20.100000000000001</v>
      </c>
      <c r="G3858" s="45">
        <v>0.11</v>
      </c>
      <c r="H3858" s="45">
        <v>0.49</v>
      </c>
      <c r="I3858" s="45">
        <v>32.5</v>
      </c>
      <c r="J3858" s="45">
        <v>93.9</v>
      </c>
    </row>
    <row r="3859" spans="4:10">
      <c r="D3859" s="28">
        <v>41800</v>
      </c>
      <c r="E3859" s="35" t="s">
        <v>376</v>
      </c>
      <c r="F3859" s="45">
        <v>20</v>
      </c>
      <c r="G3859" s="45">
        <v>0.11</v>
      </c>
      <c r="H3859" s="45">
        <v>0.31</v>
      </c>
      <c r="I3859" s="45">
        <v>21.2</v>
      </c>
      <c r="J3859" s="45">
        <v>102.8</v>
      </c>
    </row>
    <row r="3860" spans="4:10">
      <c r="D3860" s="28">
        <v>41800</v>
      </c>
      <c r="E3860" s="35" t="s">
        <v>377</v>
      </c>
      <c r="F3860" s="45">
        <v>20.100000000000001</v>
      </c>
      <c r="G3860" s="45">
        <v>0.11</v>
      </c>
      <c r="H3860" s="45">
        <v>0.14000000000000001</v>
      </c>
      <c r="I3860" s="45">
        <v>10.199999999999999</v>
      </c>
      <c r="J3860" s="45">
        <v>111.5</v>
      </c>
    </row>
    <row r="3861" spans="4:10">
      <c r="D3861" s="28">
        <v>41800</v>
      </c>
      <c r="E3861" s="35" t="s">
        <v>378</v>
      </c>
      <c r="F3861" s="45">
        <v>18</v>
      </c>
      <c r="G3861" s="45">
        <v>0.02</v>
      </c>
      <c r="H3861" s="45">
        <v>0.02</v>
      </c>
      <c r="I3861" s="45">
        <v>0</v>
      </c>
      <c r="J3861" s="45">
        <v>0</v>
      </c>
    </row>
    <row r="3862" spans="4:10">
      <c r="D3862" s="28">
        <v>41800</v>
      </c>
      <c r="E3862" s="35" t="s">
        <v>379</v>
      </c>
      <c r="F3862" s="45">
        <v>17.2</v>
      </c>
      <c r="G3862" s="45">
        <v>0</v>
      </c>
      <c r="H3862" s="45">
        <v>0</v>
      </c>
      <c r="I3862" s="45">
        <v>0</v>
      </c>
      <c r="J3862" s="45">
        <v>0</v>
      </c>
    </row>
    <row r="3863" spans="4:10">
      <c r="D3863" s="28">
        <v>41800</v>
      </c>
      <c r="E3863" s="35" t="s">
        <v>380</v>
      </c>
      <c r="F3863" s="45">
        <v>15.3</v>
      </c>
      <c r="G3863" s="45">
        <v>0</v>
      </c>
      <c r="H3863" s="45">
        <v>0</v>
      </c>
      <c r="I3863" s="45">
        <v>0</v>
      </c>
      <c r="J3863" s="45">
        <v>0</v>
      </c>
    </row>
    <row r="3864" spans="4:10">
      <c r="D3864" s="28">
        <v>41800</v>
      </c>
      <c r="E3864" s="35" t="s">
        <v>381</v>
      </c>
      <c r="F3864" s="45">
        <v>16.100000000000001</v>
      </c>
      <c r="G3864" s="45">
        <v>0</v>
      </c>
      <c r="H3864" s="45">
        <v>0</v>
      </c>
      <c r="I3864" s="45">
        <v>0</v>
      </c>
      <c r="J3864" s="45">
        <v>0</v>
      </c>
    </row>
    <row r="3865" spans="4:10">
      <c r="D3865" s="28">
        <v>41800</v>
      </c>
      <c r="E3865" s="35" t="s">
        <v>382</v>
      </c>
      <c r="F3865" s="45">
        <v>15.8</v>
      </c>
      <c r="G3865" s="45">
        <v>0</v>
      </c>
      <c r="H3865" s="45">
        <v>0</v>
      </c>
      <c r="I3865" s="45">
        <v>0</v>
      </c>
      <c r="J3865" s="45">
        <v>0</v>
      </c>
    </row>
    <row r="3866" spans="4:10">
      <c r="D3866" s="28">
        <v>41800</v>
      </c>
      <c r="E3866" s="35" t="s">
        <v>383</v>
      </c>
      <c r="F3866" s="45">
        <v>15.1</v>
      </c>
      <c r="G3866" s="45">
        <v>0</v>
      </c>
      <c r="H3866" s="45">
        <v>0</v>
      </c>
      <c r="I3866" s="45">
        <v>0</v>
      </c>
      <c r="J3866" s="45">
        <v>0</v>
      </c>
    </row>
    <row r="3867" spans="4:10">
      <c r="D3867" s="28">
        <v>41801</v>
      </c>
      <c r="E3867" s="35" t="s">
        <v>360</v>
      </c>
      <c r="F3867" s="45">
        <v>15.3</v>
      </c>
      <c r="G3867" s="45">
        <v>0</v>
      </c>
      <c r="H3867" s="45">
        <v>0</v>
      </c>
      <c r="I3867" s="45">
        <v>0</v>
      </c>
      <c r="J3867" s="45">
        <v>0</v>
      </c>
    </row>
    <row r="3868" spans="4:10">
      <c r="D3868" s="28">
        <v>41801</v>
      </c>
      <c r="E3868" s="35" t="s">
        <v>361</v>
      </c>
      <c r="F3868" s="45">
        <v>15.1</v>
      </c>
      <c r="G3868" s="45">
        <v>0</v>
      </c>
      <c r="H3868" s="45">
        <v>0</v>
      </c>
      <c r="I3868" s="45">
        <v>0</v>
      </c>
      <c r="J3868" s="45">
        <v>0</v>
      </c>
    </row>
    <row r="3869" spans="4:10">
      <c r="D3869" s="28">
        <v>41801</v>
      </c>
      <c r="E3869" s="35" t="s">
        <v>362</v>
      </c>
      <c r="F3869" s="45">
        <v>14.9</v>
      </c>
      <c r="G3869" s="45">
        <v>0</v>
      </c>
      <c r="H3869" s="45">
        <v>0</v>
      </c>
      <c r="I3869" s="45">
        <v>0</v>
      </c>
      <c r="J3869" s="45">
        <v>0</v>
      </c>
    </row>
    <row r="3870" spans="4:10">
      <c r="D3870" s="28">
        <v>41801</v>
      </c>
      <c r="E3870" s="35" t="s">
        <v>363</v>
      </c>
      <c r="F3870" s="45">
        <v>14.9</v>
      </c>
      <c r="G3870" s="45">
        <v>0</v>
      </c>
      <c r="H3870" s="45">
        <v>0.01</v>
      </c>
      <c r="I3870" s="45">
        <v>0</v>
      </c>
      <c r="J3870" s="45">
        <v>0</v>
      </c>
    </row>
    <row r="3871" spans="4:10">
      <c r="D3871" s="28">
        <v>41801</v>
      </c>
      <c r="E3871" s="35" t="s">
        <v>364</v>
      </c>
      <c r="F3871" s="45">
        <v>14.8</v>
      </c>
      <c r="G3871" s="45">
        <v>0.53</v>
      </c>
      <c r="H3871" s="45">
        <v>0.15</v>
      </c>
      <c r="I3871" s="45">
        <v>8.1999999999999993</v>
      </c>
      <c r="J3871" s="45">
        <v>-113.4</v>
      </c>
    </row>
    <row r="3872" spans="4:10">
      <c r="D3872" s="28">
        <v>41801</v>
      </c>
      <c r="E3872" s="35" t="s">
        <v>365</v>
      </c>
      <c r="F3872" s="45">
        <v>15.7</v>
      </c>
      <c r="G3872" s="45">
        <v>0.33</v>
      </c>
      <c r="H3872" s="45">
        <v>0.36</v>
      </c>
      <c r="I3872" s="45">
        <v>19</v>
      </c>
      <c r="J3872" s="45">
        <v>-104.6</v>
      </c>
    </row>
    <row r="3873" spans="4:10">
      <c r="D3873" s="28">
        <v>41801</v>
      </c>
      <c r="E3873" s="35" t="s">
        <v>366</v>
      </c>
      <c r="F3873" s="45">
        <v>16.100000000000001</v>
      </c>
      <c r="G3873" s="45">
        <v>1.06</v>
      </c>
      <c r="H3873" s="45">
        <v>0.65</v>
      </c>
      <c r="I3873" s="45">
        <v>30.3</v>
      </c>
      <c r="J3873" s="45">
        <v>-95.8</v>
      </c>
    </row>
    <row r="3874" spans="4:10">
      <c r="D3874" s="28">
        <v>41801</v>
      </c>
      <c r="E3874" s="35" t="s">
        <v>367</v>
      </c>
      <c r="F3874" s="45">
        <v>17.8</v>
      </c>
      <c r="G3874" s="45">
        <v>0.5</v>
      </c>
      <c r="H3874" s="45">
        <v>0.93</v>
      </c>
      <c r="I3874" s="45">
        <v>41.7</v>
      </c>
      <c r="J3874" s="45">
        <v>-86.3</v>
      </c>
    </row>
    <row r="3875" spans="4:10">
      <c r="D3875" s="28">
        <v>41801</v>
      </c>
      <c r="E3875" s="35" t="s">
        <v>368</v>
      </c>
      <c r="F3875" s="45">
        <v>19.3</v>
      </c>
      <c r="G3875" s="45">
        <v>2.2799999999999998</v>
      </c>
      <c r="H3875" s="45">
        <v>0.75</v>
      </c>
      <c r="I3875" s="45">
        <v>53</v>
      </c>
      <c r="J3875" s="45">
        <v>-74.5</v>
      </c>
    </row>
    <row r="3876" spans="4:10">
      <c r="D3876" s="28">
        <v>41801</v>
      </c>
      <c r="E3876" s="35" t="s">
        <v>369</v>
      </c>
      <c r="F3876" s="45">
        <v>20.7</v>
      </c>
      <c r="G3876" s="45">
        <v>2.67</v>
      </c>
      <c r="H3876" s="45">
        <v>0.67</v>
      </c>
      <c r="I3876" s="45">
        <v>63.5</v>
      </c>
      <c r="J3876" s="45">
        <v>-57.2</v>
      </c>
    </row>
    <row r="3877" spans="4:10">
      <c r="D3877" s="28">
        <v>41801</v>
      </c>
      <c r="E3877" s="35" t="s">
        <v>370</v>
      </c>
      <c r="F3877" s="45">
        <v>22.6</v>
      </c>
      <c r="G3877" s="45">
        <v>2.68</v>
      </c>
      <c r="H3877" s="45">
        <v>0.72</v>
      </c>
      <c r="I3877" s="45">
        <v>71.3</v>
      </c>
      <c r="J3877" s="45">
        <v>-26.8</v>
      </c>
    </row>
    <row r="3878" spans="4:10">
      <c r="D3878" s="28">
        <v>41801</v>
      </c>
      <c r="E3878" s="35" t="s">
        <v>371</v>
      </c>
      <c r="F3878" s="45">
        <v>23</v>
      </c>
      <c r="G3878" s="45">
        <v>2.69</v>
      </c>
      <c r="H3878" s="45">
        <v>0.72</v>
      </c>
      <c r="I3878" s="45">
        <v>72.2</v>
      </c>
      <c r="J3878" s="45">
        <v>18.3</v>
      </c>
    </row>
    <row r="3879" spans="4:10">
      <c r="D3879" s="28">
        <v>41801</v>
      </c>
      <c r="E3879" s="35" t="s">
        <v>372</v>
      </c>
      <c r="F3879" s="45">
        <v>23.9</v>
      </c>
      <c r="G3879" s="45">
        <v>2.69</v>
      </c>
      <c r="H3879" s="45">
        <v>0.67</v>
      </c>
      <c r="I3879" s="45">
        <v>65.400000000000006</v>
      </c>
      <c r="J3879" s="45">
        <v>52.4</v>
      </c>
    </row>
    <row r="3880" spans="4:10">
      <c r="D3880" s="28">
        <v>41801</v>
      </c>
      <c r="E3880" s="35" t="s">
        <v>373</v>
      </c>
      <c r="F3880" s="45">
        <v>23.6</v>
      </c>
      <c r="G3880" s="45">
        <v>2.67</v>
      </c>
      <c r="H3880" s="45">
        <v>0.6</v>
      </c>
      <c r="I3880" s="45">
        <v>55.3</v>
      </c>
      <c r="J3880" s="45">
        <v>71.599999999999994</v>
      </c>
    </row>
    <row r="3881" spans="4:10">
      <c r="D3881" s="28">
        <v>41801</v>
      </c>
      <c r="E3881" s="35" t="s">
        <v>374</v>
      </c>
      <c r="F3881" s="45">
        <v>23.2</v>
      </c>
      <c r="G3881" s="45">
        <v>2.62</v>
      </c>
      <c r="H3881" s="45">
        <v>0.49</v>
      </c>
      <c r="I3881" s="45">
        <v>44.1</v>
      </c>
      <c r="J3881" s="45">
        <v>84.1</v>
      </c>
    </row>
    <row r="3882" spans="4:10">
      <c r="D3882" s="28">
        <v>41801</v>
      </c>
      <c r="E3882" s="35" t="s">
        <v>375</v>
      </c>
      <c r="F3882" s="45">
        <v>23.4</v>
      </c>
      <c r="G3882" s="45">
        <v>2.4700000000000002</v>
      </c>
      <c r="H3882" s="45">
        <v>0.4</v>
      </c>
      <c r="I3882" s="45">
        <v>32.6</v>
      </c>
      <c r="J3882" s="45">
        <v>94</v>
      </c>
    </row>
    <row r="3883" spans="4:10">
      <c r="D3883" s="28">
        <v>41801</v>
      </c>
      <c r="E3883" s="35" t="s">
        <v>376</v>
      </c>
      <c r="F3883" s="45">
        <v>21.5</v>
      </c>
      <c r="G3883" s="45">
        <v>2.11</v>
      </c>
      <c r="H3883" s="45">
        <v>0.3</v>
      </c>
      <c r="I3883" s="45">
        <v>21.3</v>
      </c>
      <c r="J3883" s="45">
        <v>102.8</v>
      </c>
    </row>
    <row r="3884" spans="4:10">
      <c r="D3884" s="28">
        <v>41801</v>
      </c>
      <c r="E3884" s="35" t="s">
        <v>377</v>
      </c>
      <c r="F3884" s="45">
        <v>19.3</v>
      </c>
      <c r="G3884" s="45">
        <v>0.66</v>
      </c>
      <c r="H3884" s="45">
        <v>0.2</v>
      </c>
      <c r="I3884" s="45">
        <v>10.3</v>
      </c>
      <c r="J3884" s="45">
        <v>111.5</v>
      </c>
    </row>
    <row r="3885" spans="4:10">
      <c r="D3885" s="28">
        <v>41801</v>
      </c>
      <c r="E3885" s="35" t="s">
        <v>378</v>
      </c>
      <c r="F3885" s="45">
        <v>16.100000000000001</v>
      </c>
      <c r="G3885" s="45">
        <v>0.05</v>
      </c>
      <c r="H3885" s="45">
        <v>0.03</v>
      </c>
      <c r="I3885" s="45">
        <v>0</v>
      </c>
      <c r="J3885" s="45">
        <v>120.8</v>
      </c>
    </row>
    <row r="3886" spans="4:10">
      <c r="D3886" s="28">
        <v>41801</v>
      </c>
      <c r="E3886" s="35" t="s">
        <v>379</v>
      </c>
      <c r="F3886" s="45">
        <v>13.7</v>
      </c>
      <c r="G3886" s="45">
        <v>0</v>
      </c>
      <c r="H3886" s="45">
        <v>0</v>
      </c>
      <c r="I3886" s="45">
        <v>0</v>
      </c>
      <c r="J3886" s="45">
        <v>0</v>
      </c>
    </row>
    <row r="3887" spans="4:10">
      <c r="D3887" s="28">
        <v>41801</v>
      </c>
      <c r="E3887" s="35" t="s">
        <v>380</v>
      </c>
      <c r="F3887" s="45">
        <v>12.4</v>
      </c>
      <c r="G3887" s="45">
        <v>0</v>
      </c>
      <c r="H3887" s="45">
        <v>0</v>
      </c>
      <c r="I3887" s="45">
        <v>0</v>
      </c>
      <c r="J3887" s="45">
        <v>0</v>
      </c>
    </row>
    <row r="3888" spans="4:10">
      <c r="D3888" s="28">
        <v>41801</v>
      </c>
      <c r="E3888" s="35" t="s">
        <v>381</v>
      </c>
      <c r="F3888" s="45">
        <v>12</v>
      </c>
      <c r="G3888" s="45">
        <v>0</v>
      </c>
      <c r="H3888" s="45">
        <v>0</v>
      </c>
      <c r="I3888" s="45">
        <v>0</v>
      </c>
      <c r="J3888" s="45">
        <v>0</v>
      </c>
    </row>
    <row r="3889" spans="4:10">
      <c r="D3889" s="28">
        <v>41801</v>
      </c>
      <c r="E3889" s="35" t="s">
        <v>382</v>
      </c>
      <c r="F3889" s="45">
        <v>11.8</v>
      </c>
      <c r="G3889" s="45">
        <v>0</v>
      </c>
      <c r="H3889" s="45">
        <v>0</v>
      </c>
      <c r="I3889" s="45">
        <v>0</v>
      </c>
      <c r="J3889" s="45">
        <v>0</v>
      </c>
    </row>
    <row r="3890" spans="4:10">
      <c r="D3890" s="28">
        <v>41801</v>
      </c>
      <c r="E3890" s="35" t="s">
        <v>383</v>
      </c>
      <c r="F3890" s="45">
        <v>11.6</v>
      </c>
      <c r="G3890" s="45">
        <v>0</v>
      </c>
      <c r="H3890" s="45">
        <v>0</v>
      </c>
      <c r="I3890" s="45">
        <v>0</v>
      </c>
      <c r="J3890" s="45">
        <v>0</v>
      </c>
    </row>
    <row r="3891" spans="4:10">
      <c r="D3891" s="28">
        <v>41802</v>
      </c>
      <c r="E3891" s="35" t="s">
        <v>360</v>
      </c>
      <c r="F3891" s="45">
        <v>10.9</v>
      </c>
      <c r="G3891" s="45">
        <v>0</v>
      </c>
      <c r="H3891" s="45">
        <v>0</v>
      </c>
      <c r="I3891" s="45">
        <v>0</v>
      </c>
      <c r="J3891" s="45">
        <v>0</v>
      </c>
    </row>
    <row r="3892" spans="4:10">
      <c r="D3892" s="28">
        <v>41802</v>
      </c>
      <c r="E3892" s="35" t="s">
        <v>361</v>
      </c>
      <c r="F3892" s="45">
        <v>10.6</v>
      </c>
      <c r="G3892" s="45">
        <v>0</v>
      </c>
      <c r="H3892" s="45">
        <v>0</v>
      </c>
      <c r="I3892" s="45">
        <v>0</v>
      </c>
      <c r="J3892" s="45">
        <v>0</v>
      </c>
    </row>
    <row r="3893" spans="4:10">
      <c r="D3893" s="28">
        <v>41802</v>
      </c>
      <c r="E3893" s="35" t="s">
        <v>362</v>
      </c>
      <c r="F3893" s="45">
        <v>10.3</v>
      </c>
      <c r="G3893" s="45">
        <v>0</v>
      </c>
      <c r="H3893" s="45">
        <v>0</v>
      </c>
      <c r="I3893" s="45">
        <v>0</v>
      </c>
      <c r="J3893" s="45">
        <v>0</v>
      </c>
    </row>
    <row r="3894" spans="4:10">
      <c r="D3894" s="28">
        <v>41802</v>
      </c>
      <c r="E3894" s="35" t="s">
        <v>363</v>
      </c>
      <c r="F3894" s="45">
        <v>10.1</v>
      </c>
      <c r="G3894" s="45">
        <v>0</v>
      </c>
      <c r="H3894" s="45">
        <v>0.01</v>
      </c>
      <c r="I3894" s="45">
        <v>0</v>
      </c>
      <c r="J3894" s="45">
        <v>0</v>
      </c>
    </row>
    <row r="3895" spans="4:10">
      <c r="D3895" s="28">
        <v>41802</v>
      </c>
      <c r="E3895" s="35" t="s">
        <v>364</v>
      </c>
      <c r="F3895" s="45">
        <v>10</v>
      </c>
      <c r="G3895" s="45">
        <v>0.28999999999999998</v>
      </c>
      <c r="H3895" s="45">
        <v>0.14000000000000001</v>
      </c>
      <c r="I3895" s="45">
        <v>8.1999999999999993</v>
      </c>
      <c r="J3895" s="45">
        <v>-113.5</v>
      </c>
    </row>
    <row r="3896" spans="4:10">
      <c r="D3896" s="28">
        <v>41802</v>
      </c>
      <c r="E3896" s="35" t="s">
        <v>365</v>
      </c>
      <c r="F3896" s="45">
        <v>11.3</v>
      </c>
      <c r="G3896" s="45">
        <v>0.83</v>
      </c>
      <c r="H3896" s="45">
        <v>0.4</v>
      </c>
      <c r="I3896" s="45">
        <v>19</v>
      </c>
      <c r="J3896" s="45">
        <v>-104.7</v>
      </c>
    </row>
    <row r="3897" spans="4:10">
      <c r="D3897" s="28">
        <v>41802</v>
      </c>
      <c r="E3897" s="35" t="s">
        <v>366</v>
      </c>
      <c r="F3897" s="45">
        <v>14.7</v>
      </c>
      <c r="G3897" s="45">
        <v>2.31</v>
      </c>
      <c r="H3897" s="45">
        <v>0.4</v>
      </c>
      <c r="I3897" s="45">
        <v>30.3</v>
      </c>
      <c r="J3897" s="45">
        <v>-95.9</v>
      </c>
    </row>
    <row r="3898" spans="4:10">
      <c r="D3898" s="28">
        <v>41802</v>
      </c>
      <c r="E3898" s="35" t="s">
        <v>367</v>
      </c>
      <c r="F3898" s="45">
        <v>19</v>
      </c>
      <c r="G3898" s="45">
        <v>2.44</v>
      </c>
      <c r="H3898" s="45">
        <v>0.53</v>
      </c>
      <c r="I3898" s="45">
        <v>41.7</v>
      </c>
      <c r="J3898" s="45">
        <v>-86.4</v>
      </c>
    </row>
    <row r="3899" spans="4:10">
      <c r="D3899" s="28">
        <v>41802</v>
      </c>
      <c r="E3899" s="35" t="s">
        <v>368</v>
      </c>
      <c r="F3899" s="45">
        <v>21.3</v>
      </c>
      <c r="G3899" s="45">
        <v>2.54</v>
      </c>
      <c r="H3899" s="45">
        <v>0.63</v>
      </c>
      <c r="I3899" s="45">
        <v>53</v>
      </c>
      <c r="J3899" s="45">
        <v>-74.599999999999994</v>
      </c>
    </row>
    <row r="3900" spans="4:10">
      <c r="D3900" s="28">
        <v>41802</v>
      </c>
      <c r="E3900" s="35" t="s">
        <v>369</v>
      </c>
      <c r="F3900" s="45">
        <v>23.3</v>
      </c>
      <c r="G3900" s="45">
        <v>2.54</v>
      </c>
      <c r="H3900" s="45">
        <v>0.74</v>
      </c>
      <c r="I3900" s="45">
        <v>63.5</v>
      </c>
      <c r="J3900" s="45">
        <v>-57.3</v>
      </c>
    </row>
    <row r="3901" spans="4:10">
      <c r="D3901" s="28">
        <v>41802</v>
      </c>
      <c r="E3901" s="35" t="s">
        <v>370</v>
      </c>
      <c r="F3901" s="45">
        <v>25.1</v>
      </c>
      <c r="G3901" s="45">
        <v>2.5299999999999998</v>
      </c>
      <c r="H3901" s="45">
        <v>0.8</v>
      </c>
      <c r="I3901" s="45">
        <v>71.400000000000006</v>
      </c>
      <c r="J3901" s="45">
        <v>-27</v>
      </c>
    </row>
    <row r="3902" spans="4:10">
      <c r="D3902" s="28">
        <v>41802</v>
      </c>
      <c r="E3902" s="35" t="s">
        <v>371</v>
      </c>
      <c r="F3902" s="45">
        <v>28.1</v>
      </c>
      <c r="G3902" s="45">
        <v>2.11</v>
      </c>
      <c r="H3902" s="45">
        <v>1.04</v>
      </c>
      <c r="I3902" s="45">
        <v>72.3</v>
      </c>
      <c r="J3902" s="45">
        <v>18.2</v>
      </c>
    </row>
    <row r="3903" spans="4:10">
      <c r="D3903" s="28">
        <v>41802</v>
      </c>
      <c r="E3903" s="35" t="s">
        <v>372</v>
      </c>
      <c r="F3903" s="45">
        <v>27.6</v>
      </c>
      <c r="G3903" s="45">
        <v>1.44</v>
      </c>
      <c r="H3903" s="45">
        <v>1.27</v>
      </c>
      <c r="I3903" s="45">
        <v>65.5</v>
      </c>
      <c r="J3903" s="45">
        <v>52.4</v>
      </c>
    </row>
    <row r="3904" spans="4:10">
      <c r="D3904" s="28">
        <v>41802</v>
      </c>
      <c r="E3904" s="35" t="s">
        <v>373</v>
      </c>
      <c r="F3904" s="45">
        <v>26.4</v>
      </c>
      <c r="G3904" s="45">
        <v>0.73</v>
      </c>
      <c r="H3904" s="45">
        <v>1.24</v>
      </c>
      <c r="I3904" s="45">
        <v>55.4</v>
      </c>
      <c r="J3904" s="45">
        <v>71.599999999999994</v>
      </c>
    </row>
    <row r="3905" spans="4:10">
      <c r="D3905" s="28">
        <v>41802</v>
      </c>
      <c r="E3905" s="35" t="s">
        <v>374</v>
      </c>
      <c r="F3905" s="45">
        <v>26.3</v>
      </c>
      <c r="G3905" s="45">
        <v>1.71</v>
      </c>
      <c r="H3905" s="45">
        <v>0.82</v>
      </c>
      <c r="I3905" s="45">
        <v>44.1</v>
      </c>
      <c r="J3905" s="45">
        <v>84.2</v>
      </c>
    </row>
    <row r="3906" spans="4:10">
      <c r="D3906" s="28">
        <v>41802</v>
      </c>
      <c r="E3906" s="35" t="s">
        <v>375</v>
      </c>
      <c r="F3906" s="45">
        <v>25.1</v>
      </c>
      <c r="G3906" s="45">
        <v>0.47</v>
      </c>
      <c r="H3906" s="45">
        <v>0.71</v>
      </c>
      <c r="I3906" s="45">
        <v>32.700000000000003</v>
      </c>
      <c r="J3906" s="45">
        <v>94</v>
      </c>
    </row>
    <row r="3907" spans="4:10">
      <c r="D3907" s="28">
        <v>41802</v>
      </c>
      <c r="E3907" s="35" t="s">
        <v>376</v>
      </c>
      <c r="F3907" s="45">
        <v>25.4</v>
      </c>
      <c r="G3907" s="45">
        <v>0.26</v>
      </c>
      <c r="H3907" s="45">
        <v>0.39</v>
      </c>
      <c r="I3907" s="45">
        <v>21.4</v>
      </c>
      <c r="J3907" s="45">
        <v>102.8</v>
      </c>
    </row>
    <row r="3908" spans="4:10">
      <c r="D3908" s="28">
        <v>41802</v>
      </c>
      <c r="E3908" s="35" t="s">
        <v>377</v>
      </c>
      <c r="F3908" s="45">
        <v>23.5</v>
      </c>
      <c r="G3908" s="45">
        <v>0.27</v>
      </c>
      <c r="H3908" s="45">
        <v>0.18</v>
      </c>
      <c r="I3908" s="45">
        <v>10.4</v>
      </c>
      <c r="J3908" s="45">
        <v>111.6</v>
      </c>
    </row>
    <row r="3909" spans="4:10">
      <c r="D3909" s="28">
        <v>41802</v>
      </c>
      <c r="E3909" s="35" t="s">
        <v>378</v>
      </c>
      <c r="F3909" s="45">
        <v>20.9</v>
      </c>
      <c r="G3909" s="45">
        <v>0.05</v>
      </c>
      <c r="H3909" s="45">
        <v>0.03</v>
      </c>
      <c r="I3909" s="45">
        <v>0.1</v>
      </c>
      <c r="J3909" s="45">
        <v>120.8</v>
      </c>
    </row>
    <row r="3910" spans="4:10">
      <c r="D3910" s="28">
        <v>41802</v>
      </c>
      <c r="E3910" s="35" t="s">
        <v>379</v>
      </c>
      <c r="F3910" s="45">
        <v>19.2</v>
      </c>
      <c r="G3910" s="45">
        <v>0</v>
      </c>
      <c r="H3910" s="45">
        <v>0</v>
      </c>
      <c r="I3910" s="45">
        <v>0</v>
      </c>
      <c r="J3910" s="45">
        <v>0</v>
      </c>
    </row>
    <row r="3911" spans="4:10">
      <c r="D3911" s="28">
        <v>41802</v>
      </c>
      <c r="E3911" s="35" t="s">
        <v>380</v>
      </c>
      <c r="F3911" s="45">
        <v>17.7</v>
      </c>
      <c r="G3911" s="45">
        <v>0</v>
      </c>
      <c r="H3911" s="45">
        <v>0</v>
      </c>
      <c r="I3911" s="45">
        <v>0</v>
      </c>
      <c r="J3911" s="45">
        <v>0</v>
      </c>
    </row>
    <row r="3912" spans="4:10">
      <c r="D3912" s="28">
        <v>41802</v>
      </c>
      <c r="E3912" s="35" t="s">
        <v>381</v>
      </c>
      <c r="F3912" s="45">
        <v>16.899999999999999</v>
      </c>
      <c r="G3912" s="45">
        <v>0</v>
      </c>
      <c r="H3912" s="45">
        <v>0</v>
      </c>
      <c r="I3912" s="45">
        <v>0</v>
      </c>
      <c r="J3912" s="45">
        <v>0</v>
      </c>
    </row>
    <row r="3913" spans="4:10">
      <c r="D3913" s="28">
        <v>41802</v>
      </c>
      <c r="E3913" s="35" t="s">
        <v>382</v>
      </c>
      <c r="F3913" s="45">
        <v>16.2</v>
      </c>
      <c r="G3913" s="45">
        <v>0</v>
      </c>
      <c r="H3913" s="45">
        <v>0</v>
      </c>
      <c r="I3913" s="45">
        <v>0</v>
      </c>
      <c r="J3913" s="45">
        <v>0</v>
      </c>
    </row>
    <row r="3914" spans="4:10">
      <c r="D3914" s="28">
        <v>41802</v>
      </c>
      <c r="E3914" s="35" t="s">
        <v>383</v>
      </c>
      <c r="F3914" s="45">
        <v>15.3</v>
      </c>
      <c r="G3914" s="45">
        <v>0</v>
      </c>
      <c r="H3914" s="45">
        <v>0</v>
      </c>
      <c r="I3914" s="45">
        <v>0</v>
      </c>
      <c r="J3914" s="45">
        <v>0</v>
      </c>
    </row>
    <row r="3915" spans="4:10">
      <c r="D3915" s="28">
        <v>41803</v>
      </c>
      <c r="E3915" s="35" t="s">
        <v>360</v>
      </c>
      <c r="F3915" s="45">
        <v>14.8</v>
      </c>
      <c r="G3915" s="45">
        <v>0</v>
      </c>
      <c r="H3915" s="45">
        <v>0</v>
      </c>
      <c r="I3915" s="45">
        <v>0</v>
      </c>
      <c r="J3915" s="45">
        <v>0</v>
      </c>
    </row>
    <row r="3916" spans="4:10">
      <c r="D3916" s="28">
        <v>41803</v>
      </c>
      <c r="E3916" s="35" t="s">
        <v>361</v>
      </c>
      <c r="F3916" s="45">
        <v>14.5</v>
      </c>
      <c r="G3916" s="45">
        <v>0</v>
      </c>
      <c r="H3916" s="45">
        <v>0</v>
      </c>
      <c r="I3916" s="45">
        <v>0</v>
      </c>
      <c r="J3916" s="45">
        <v>0</v>
      </c>
    </row>
    <row r="3917" spans="4:10">
      <c r="D3917" s="28">
        <v>41803</v>
      </c>
      <c r="E3917" s="35" t="s">
        <v>362</v>
      </c>
      <c r="F3917" s="45">
        <v>14.4</v>
      </c>
      <c r="G3917" s="45">
        <v>0</v>
      </c>
      <c r="H3917" s="45">
        <v>0</v>
      </c>
      <c r="I3917" s="45">
        <v>0</v>
      </c>
      <c r="J3917" s="45">
        <v>0</v>
      </c>
    </row>
    <row r="3918" spans="4:10">
      <c r="D3918" s="28">
        <v>41803</v>
      </c>
      <c r="E3918" s="35" t="s">
        <v>363</v>
      </c>
      <c r="F3918" s="45">
        <v>14.1</v>
      </c>
      <c r="G3918" s="45">
        <v>0</v>
      </c>
      <c r="H3918" s="45">
        <v>0.01</v>
      </c>
      <c r="I3918" s="45">
        <v>0</v>
      </c>
      <c r="J3918" s="45">
        <v>0</v>
      </c>
    </row>
    <row r="3919" spans="4:10">
      <c r="D3919" s="28">
        <v>41803</v>
      </c>
      <c r="E3919" s="35" t="s">
        <v>364</v>
      </c>
      <c r="F3919" s="45">
        <v>14.1</v>
      </c>
      <c r="G3919" s="45">
        <v>0.13</v>
      </c>
      <c r="H3919" s="45">
        <v>0.11</v>
      </c>
      <c r="I3919" s="45">
        <v>8.1999999999999993</v>
      </c>
      <c r="J3919" s="45">
        <v>-113.5</v>
      </c>
    </row>
    <row r="3920" spans="4:10">
      <c r="D3920" s="28">
        <v>41803</v>
      </c>
      <c r="E3920" s="35" t="s">
        <v>365</v>
      </c>
      <c r="F3920" s="45">
        <v>15.4</v>
      </c>
      <c r="G3920" s="45">
        <v>0.27</v>
      </c>
      <c r="H3920" s="45">
        <v>0.35</v>
      </c>
      <c r="I3920" s="45">
        <v>19</v>
      </c>
      <c r="J3920" s="45">
        <v>-104.7</v>
      </c>
    </row>
    <row r="3921" spans="4:10">
      <c r="D3921" s="28">
        <v>41803</v>
      </c>
      <c r="E3921" s="35" t="s">
        <v>366</v>
      </c>
      <c r="F3921" s="45">
        <v>18.5</v>
      </c>
      <c r="G3921" s="45">
        <v>1.97</v>
      </c>
      <c r="H3921" s="45">
        <v>0.49</v>
      </c>
      <c r="I3921" s="45">
        <v>30.3</v>
      </c>
      <c r="J3921" s="45">
        <v>-96</v>
      </c>
    </row>
    <row r="3922" spans="4:10">
      <c r="D3922" s="28">
        <v>41803</v>
      </c>
      <c r="E3922" s="35" t="s">
        <v>367</v>
      </c>
      <c r="F3922" s="45">
        <v>22.2</v>
      </c>
      <c r="G3922" s="45">
        <v>2.1</v>
      </c>
      <c r="H3922" s="45">
        <v>0.65</v>
      </c>
      <c r="I3922" s="45">
        <v>41.7</v>
      </c>
      <c r="J3922" s="45">
        <v>-86.5</v>
      </c>
    </row>
    <row r="3923" spans="4:10">
      <c r="D3923" s="28">
        <v>41803</v>
      </c>
      <c r="E3923" s="35" t="s">
        <v>368</v>
      </c>
      <c r="F3923" s="45">
        <v>24.2</v>
      </c>
      <c r="G3923" s="45">
        <v>0.62</v>
      </c>
      <c r="H3923" s="45">
        <v>1.19</v>
      </c>
      <c r="I3923" s="45">
        <v>53</v>
      </c>
      <c r="J3923" s="45">
        <v>-74.7</v>
      </c>
    </row>
    <row r="3924" spans="4:10">
      <c r="D3924" s="28">
        <v>41803</v>
      </c>
      <c r="E3924" s="35" t="s">
        <v>369</v>
      </c>
      <c r="F3924" s="45">
        <v>25.2</v>
      </c>
      <c r="G3924" s="45">
        <v>0.12</v>
      </c>
      <c r="H3924" s="45">
        <v>0.94</v>
      </c>
      <c r="I3924" s="45">
        <v>63.5</v>
      </c>
      <c r="J3924" s="45">
        <v>-57.5</v>
      </c>
    </row>
    <row r="3925" spans="4:10">
      <c r="D3925" s="28">
        <v>41803</v>
      </c>
      <c r="E3925" s="35" t="s">
        <v>370</v>
      </c>
      <c r="F3925" s="45">
        <v>26</v>
      </c>
      <c r="G3925" s="45">
        <v>0.11</v>
      </c>
      <c r="H3925" s="45">
        <v>1.02</v>
      </c>
      <c r="I3925" s="45">
        <v>71.400000000000006</v>
      </c>
      <c r="J3925" s="45">
        <v>-27.2</v>
      </c>
    </row>
    <row r="3926" spans="4:10">
      <c r="D3926" s="28">
        <v>41803</v>
      </c>
      <c r="E3926" s="35" t="s">
        <v>371</v>
      </c>
      <c r="F3926" s="45">
        <v>26.4</v>
      </c>
      <c r="G3926" s="45">
        <v>0.11</v>
      </c>
      <c r="H3926" s="45">
        <v>1.04</v>
      </c>
      <c r="I3926" s="45">
        <v>72.400000000000006</v>
      </c>
      <c r="J3926" s="45">
        <v>18.100000000000001</v>
      </c>
    </row>
    <row r="3927" spans="4:10">
      <c r="D3927" s="28">
        <v>41803</v>
      </c>
      <c r="E3927" s="35" t="s">
        <v>372</v>
      </c>
      <c r="F3927" s="45">
        <v>27</v>
      </c>
      <c r="G3927" s="45">
        <v>0.1</v>
      </c>
      <c r="H3927" s="45">
        <v>0.98</v>
      </c>
      <c r="I3927" s="45">
        <v>65.599999999999994</v>
      </c>
      <c r="J3927" s="45">
        <v>52.4</v>
      </c>
    </row>
    <row r="3928" spans="4:10">
      <c r="D3928" s="28">
        <v>41803</v>
      </c>
      <c r="E3928" s="35" t="s">
        <v>373</v>
      </c>
      <c r="F3928" s="45">
        <v>26.2</v>
      </c>
      <c r="G3928" s="45">
        <v>0.12</v>
      </c>
      <c r="H3928" s="45">
        <v>0.84</v>
      </c>
      <c r="I3928" s="45">
        <v>55.4</v>
      </c>
      <c r="J3928" s="45">
        <v>71.599999999999994</v>
      </c>
    </row>
    <row r="3929" spans="4:10">
      <c r="D3929" s="28">
        <v>41803</v>
      </c>
      <c r="E3929" s="35" t="s">
        <v>374</v>
      </c>
      <c r="F3929" s="45">
        <v>25.3</v>
      </c>
      <c r="G3929" s="45">
        <v>0.09</v>
      </c>
      <c r="H3929" s="45">
        <v>0.7</v>
      </c>
      <c r="I3929" s="45">
        <v>44.2</v>
      </c>
      <c r="J3929" s="45">
        <v>84.2</v>
      </c>
    </row>
    <row r="3930" spans="4:10">
      <c r="D3930" s="28">
        <v>41803</v>
      </c>
      <c r="E3930" s="35" t="s">
        <v>375</v>
      </c>
      <c r="F3930" s="45">
        <v>24</v>
      </c>
      <c r="G3930" s="45">
        <v>0.11</v>
      </c>
      <c r="H3930" s="45">
        <v>0.5</v>
      </c>
      <c r="I3930" s="45">
        <v>32.799999999999997</v>
      </c>
      <c r="J3930" s="45">
        <v>94</v>
      </c>
    </row>
    <row r="3931" spans="4:10">
      <c r="D3931" s="28">
        <v>41803</v>
      </c>
      <c r="E3931" s="35" t="s">
        <v>376</v>
      </c>
      <c r="F3931" s="45">
        <v>22.6</v>
      </c>
      <c r="G3931" s="45">
        <v>0.1</v>
      </c>
      <c r="H3931" s="45">
        <v>0.31</v>
      </c>
      <c r="I3931" s="45">
        <v>21.4</v>
      </c>
      <c r="J3931" s="45">
        <v>102.9</v>
      </c>
    </row>
    <row r="3932" spans="4:10">
      <c r="D3932" s="28">
        <v>41803</v>
      </c>
      <c r="E3932" s="35" t="s">
        <v>377</v>
      </c>
      <c r="F3932" s="45">
        <v>21.9</v>
      </c>
      <c r="G3932" s="45">
        <v>0.13</v>
      </c>
      <c r="H3932" s="45">
        <v>0.15</v>
      </c>
      <c r="I3932" s="45">
        <v>10.5</v>
      </c>
      <c r="J3932" s="45">
        <v>111.6</v>
      </c>
    </row>
    <row r="3933" spans="4:10">
      <c r="D3933" s="28">
        <v>41803</v>
      </c>
      <c r="E3933" s="35" t="s">
        <v>378</v>
      </c>
      <c r="F3933" s="45">
        <v>21.2</v>
      </c>
      <c r="G3933" s="45">
        <v>0.02</v>
      </c>
      <c r="H3933" s="45">
        <v>0.02</v>
      </c>
      <c r="I3933" s="45">
        <v>0.2</v>
      </c>
      <c r="J3933" s="45">
        <v>120.8</v>
      </c>
    </row>
    <row r="3934" spans="4:10">
      <c r="D3934" s="28">
        <v>41803</v>
      </c>
      <c r="E3934" s="35" t="s">
        <v>379</v>
      </c>
      <c r="F3934" s="45">
        <v>19</v>
      </c>
      <c r="G3934" s="45">
        <v>0</v>
      </c>
      <c r="H3934" s="45">
        <v>0</v>
      </c>
      <c r="I3934" s="45">
        <v>0</v>
      </c>
      <c r="J3934" s="45">
        <v>0</v>
      </c>
    </row>
    <row r="3935" spans="4:10">
      <c r="D3935" s="28">
        <v>41803</v>
      </c>
      <c r="E3935" s="35" t="s">
        <v>380</v>
      </c>
      <c r="F3935" s="45">
        <v>18.7</v>
      </c>
      <c r="G3935" s="45">
        <v>0</v>
      </c>
      <c r="H3935" s="45">
        <v>0</v>
      </c>
      <c r="I3935" s="45">
        <v>0</v>
      </c>
      <c r="J3935" s="45">
        <v>0</v>
      </c>
    </row>
    <row r="3936" spans="4:10">
      <c r="D3936" s="28">
        <v>41803</v>
      </c>
      <c r="E3936" s="35" t="s">
        <v>381</v>
      </c>
      <c r="F3936" s="45">
        <v>18.600000000000001</v>
      </c>
      <c r="G3936" s="45">
        <v>0</v>
      </c>
      <c r="H3936" s="45">
        <v>0</v>
      </c>
      <c r="I3936" s="45">
        <v>0</v>
      </c>
      <c r="J3936" s="45">
        <v>0</v>
      </c>
    </row>
    <row r="3937" spans="4:10">
      <c r="D3937" s="28">
        <v>41803</v>
      </c>
      <c r="E3937" s="35" t="s">
        <v>382</v>
      </c>
      <c r="F3937" s="45">
        <v>18.100000000000001</v>
      </c>
      <c r="G3937" s="45">
        <v>0</v>
      </c>
      <c r="H3937" s="45">
        <v>0</v>
      </c>
      <c r="I3937" s="45">
        <v>0</v>
      </c>
      <c r="J3937" s="45">
        <v>0</v>
      </c>
    </row>
    <row r="3938" spans="4:10">
      <c r="D3938" s="28">
        <v>41803</v>
      </c>
      <c r="E3938" s="35" t="s">
        <v>383</v>
      </c>
      <c r="F3938" s="45">
        <v>17.899999999999999</v>
      </c>
      <c r="G3938" s="45">
        <v>0</v>
      </c>
      <c r="H3938" s="45">
        <v>0</v>
      </c>
      <c r="I3938" s="45">
        <v>0</v>
      </c>
      <c r="J3938" s="45">
        <v>0</v>
      </c>
    </row>
    <row r="3939" spans="4:10">
      <c r="D3939" s="28">
        <v>41804</v>
      </c>
      <c r="E3939" s="35" t="s">
        <v>360</v>
      </c>
      <c r="F3939" s="45">
        <v>17.100000000000001</v>
      </c>
      <c r="G3939" s="45">
        <v>0</v>
      </c>
      <c r="H3939" s="45">
        <v>0</v>
      </c>
      <c r="I3939" s="45">
        <v>0</v>
      </c>
      <c r="J3939" s="45">
        <v>0</v>
      </c>
    </row>
    <row r="3940" spans="4:10">
      <c r="D3940" s="28">
        <v>41804</v>
      </c>
      <c r="E3940" s="35" t="s">
        <v>361</v>
      </c>
      <c r="F3940" s="45">
        <v>16.8</v>
      </c>
      <c r="G3940" s="45">
        <v>0</v>
      </c>
      <c r="H3940" s="45">
        <v>0</v>
      </c>
      <c r="I3940" s="45">
        <v>0</v>
      </c>
      <c r="J3940" s="45">
        <v>0</v>
      </c>
    </row>
    <row r="3941" spans="4:10">
      <c r="D3941" s="28">
        <v>41804</v>
      </c>
      <c r="E3941" s="35" t="s">
        <v>362</v>
      </c>
      <c r="F3941" s="45">
        <v>16.5</v>
      </c>
      <c r="G3941" s="45">
        <v>0</v>
      </c>
      <c r="H3941" s="45">
        <v>0</v>
      </c>
      <c r="I3941" s="45">
        <v>0</v>
      </c>
      <c r="J3941" s="45">
        <v>0</v>
      </c>
    </row>
    <row r="3942" spans="4:10">
      <c r="D3942" s="28">
        <v>41804</v>
      </c>
      <c r="E3942" s="35" t="s">
        <v>363</v>
      </c>
      <c r="F3942" s="45">
        <v>16.8</v>
      </c>
      <c r="G3942" s="45">
        <v>0</v>
      </c>
      <c r="H3942" s="45">
        <v>0.01</v>
      </c>
      <c r="I3942" s="45">
        <v>0</v>
      </c>
      <c r="J3942" s="45">
        <v>0</v>
      </c>
    </row>
    <row r="3943" spans="4:10">
      <c r="D3943" s="28">
        <v>41804</v>
      </c>
      <c r="E3943" s="35" t="s">
        <v>364</v>
      </c>
      <c r="F3943" s="45">
        <v>16.8</v>
      </c>
      <c r="G3943" s="45">
        <v>0.02</v>
      </c>
      <c r="H3943" s="45">
        <v>7.0000000000000007E-2</v>
      </c>
      <c r="I3943" s="45">
        <v>8.1999999999999993</v>
      </c>
      <c r="J3943" s="45">
        <v>-113.6</v>
      </c>
    </row>
    <row r="3944" spans="4:10">
      <c r="D3944" s="28">
        <v>41804</v>
      </c>
      <c r="E3944" s="35" t="s">
        <v>365</v>
      </c>
      <c r="F3944" s="45">
        <v>16.5</v>
      </c>
      <c r="G3944" s="45">
        <v>0.02</v>
      </c>
      <c r="H3944" s="45">
        <v>0.12</v>
      </c>
      <c r="I3944" s="45">
        <v>19</v>
      </c>
      <c r="J3944" s="45">
        <v>-104.8</v>
      </c>
    </row>
    <row r="3945" spans="4:10">
      <c r="D3945" s="28">
        <v>41804</v>
      </c>
      <c r="E3945" s="35" t="s">
        <v>366</v>
      </c>
      <c r="F3945" s="45">
        <v>16.3</v>
      </c>
      <c r="G3945" s="45">
        <v>0</v>
      </c>
      <c r="H3945" s="45">
        <v>0.22</v>
      </c>
      <c r="I3945" s="45">
        <v>30.3</v>
      </c>
      <c r="J3945" s="45">
        <v>-96.1</v>
      </c>
    </row>
    <row r="3946" spans="4:10">
      <c r="D3946" s="28">
        <v>41804</v>
      </c>
      <c r="E3946" s="35" t="s">
        <v>367</v>
      </c>
      <c r="F3946" s="45">
        <v>15.6</v>
      </c>
      <c r="G3946" s="45">
        <v>0.04</v>
      </c>
      <c r="H3946" s="45">
        <v>0.28000000000000003</v>
      </c>
      <c r="I3946" s="45">
        <v>41.7</v>
      </c>
      <c r="J3946" s="45">
        <v>-86.6</v>
      </c>
    </row>
    <row r="3947" spans="4:10">
      <c r="D3947" s="28">
        <v>41804</v>
      </c>
      <c r="E3947" s="35" t="s">
        <v>368</v>
      </c>
      <c r="F3947" s="45">
        <v>15.3</v>
      </c>
      <c r="G3947" s="45">
        <v>7.0000000000000007E-2</v>
      </c>
      <c r="H3947" s="45">
        <v>0.31</v>
      </c>
      <c r="I3947" s="45">
        <v>53</v>
      </c>
      <c r="J3947" s="45">
        <v>-74.900000000000006</v>
      </c>
    </row>
    <row r="3948" spans="4:10">
      <c r="D3948" s="28">
        <v>41804</v>
      </c>
      <c r="E3948" s="35" t="s">
        <v>369</v>
      </c>
      <c r="F3948" s="45">
        <v>15.6</v>
      </c>
      <c r="G3948" s="45">
        <v>0</v>
      </c>
      <c r="H3948" s="45">
        <v>0.42</v>
      </c>
      <c r="I3948" s="45">
        <v>63.5</v>
      </c>
      <c r="J3948" s="45">
        <v>-57.7</v>
      </c>
    </row>
    <row r="3949" spans="4:10">
      <c r="D3949" s="28">
        <v>41804</v>
      </c>
      <c r="E3949" s="35" t="s">
        <v>370</v>
      </c>
      <c r="F3949" s="45">
        <v>15.5</v>
      </c>
      <c r="G3949" s="45">
        <v>0</v>
      </c>
      <c r="H3949" s="45">
        <v>0.45</v>
      </c>
      <c r="I3949" s="45">
        <v>71.400000000000006</v>
      </c>
      <c r="J3949" s="45">
        <v>-27.4</v>
      </c>
    </row>
    <row r="3950" spans="4:10">
      <c r="D3950" s="28">
        <v>41804</v>
      </c>
      <c r="E3950" s="35" t="s">
        <v>371</v>
      </c>
      <c r="F3950" s="45">
        <v>15.4</v>
      </c>
      <c r="G3950" s="45">
        <v>0</v>
      </c>
      <c r="H3950" s="45">
        <v>0.45</v>
      </c>
      <c r="I3950" s="45">
        <v>72.400000000000006</v>
      </c>
      <c r="J3950" s="45">
        <v>18</v>
      </c>
    </row>
    <row r="3951" spans="4:10">
      <c r="D3951" s="28">
        <v>41804</v>
      </c>
      <c r="E3951" s="35" t="s">
        <v>372</v>
      </c>
      <c r="F3951" s="45">
        <v>15.2</v>
      </c>
      <c r="G3951" s="45">
        <v>0</v>
      </c>
      <c r="H3951" s="45">
        <v>0.43</v>
      </c>
      <c r="I3951" s="45">
        <v>65.7</v>
      </c>
      <c r="J3951" s="45">
        <v>52.4</v>
      </c>
    </row>
    <row r="3952" spans="4:10">
      <c r="D3952" s="28">
        <v>41804</v>
      </c>
      <c r="E3952" s="35" t="s">
        <v>373</v>
      </c>
      <c r="F3952" s="45">
        <v>14.8</v>
      </c>
      <c r="G3952" s="45">
        <v>0.03</v>
      </c>
      <c r="H3952" s="45">
        <v>0.35</v>
      </c>
      <c r="I3952" s="45">
        <v>55.5</v>
      </c>
      <c r="J3952" s="45">
        <v>71.7</v>
      </c>
    </row>
    <row r="3953" spans="4:10">
      <c r="D3953" s="28">
        <v>41804</v>
      </c>
      <c r="E3953" s="35" t="s">
        <v>374</v>
      </c>
      <c r="F3953" s="45">
        <v>14.9</v>
      </c>
      <c r="G3953" s="45">
        <v>0</v>
      </c>
      <c r="H3953" s="45">
        <v>0.32</v>
      </c>
      <c r="I3953" s="45">
        <v>44.3</v>
      </c>
      <c r="J3953" s="45">
        <v>84.2</v>
      </c>
    </row>
    <row r="3954" spans="4:10">
      <c r="D3954" s="28">
        <v>41804</v>
      </c>
      <c r="E3954" s="35" t="s">
        <v>375</v>
      </c>
      <c r="F3954" s="45">
        <v>15.1</v>
      </c>
      <c r="G3954" s="45">
        <v>0.04</v>
      </c>
      <c r="H3954" s="45">
        <v>0.32</v>
      </c>
      <c r="I3954" s="45">
        <v>32.799999999999997</v>
      </c>
      <c r="J3954" s="45">
        <v>94</v>
      </c>
    </row>
    <row r="3955" spans="4:10">
      <c r="D3955" s="28">
        <v>41804</v>
      </c>
      <c r="E3955" s="35" t="s">
        <v>376</v>
      </c>
      <c r="F3955" s="45">
        <v>14.7</v>
      </c>
      <c r="G3955" s="45">
        <v>7.0000000000000007E-2</v>
      </c>
      <c r="H3955" s="45">
        <v>0.27</v>
      </c>
      <c r="I3955" s="45">
        <v>21.5</v>
      </c>
      <c r="J3955" s="45">
        <v>102.9</v>
      </c>
    </row>
    <row r="3956" spans="4:10">
      <c r="D3956" s="28">
        <v>41804</v>
      </c>
      <c r="E3956" s="35" t="s">
        <v>377</v>
      </c>
      <c r="F3956" s="45">
        <v>14.6</v>
      </c>
      <c r="G3956" s="45">
        <v>0.04</v>
      </c>
      <c r="H3956" s="45">
        <v>0.1</v>
      </c>
      <c r="I3956" s="45">
        <v>10.6</v>
      </c>
      <c r="J3956" s="45">
        <v>111.6</v>
      </c>
    </row>
    <row r="3957" spans="4:10">
      <c r="D3957" s="28">
        <v>41804</v>
      </c>
      <c r="E3957" s="35" t="s">
        <v>378</v>
      </c>
      <c r="F3957" s="45">
        <v>14</v>
      </c>
      <c r="G3957" s="45">
        <v>0</v>
      </c>
      <c r="H3957" s="45">
        <v>0.01</v>
      </c>
      <c r="I3957" s="45">
        <v>0.3</v>
      </c>
      <c r="J3957" s="45">
        <v>120.8</v>
      </c>
    </row>
    <row r="3958" spans="4:10">
      <c r="D3958" s="28">
        <v>41804</v>
      </c>
      <c r="E3958" s="35" t="s">
        <v>379</v>
      </c>
      <c r="F3958" s="45">
        <v>13.7</v>
      </c>
      <c r="G3958" s="45">
        <v>0</v>
      </c>
      <c r="H3958" s="45">
        <v>0</v>
      </c>
      <c r="I3958" s="45">
        <v>0</v>
      </c>
      <c r="J3958" s="45">
        <v>0</v>
      </c>
    </row>
    <row r="3959" spans="4:10">
      <c r="D3959" s="28">
        <v>41804</v>
      </c>
      <c r="E3959" s="35" t="s">
        <v>380</v>
      </c>
      <c r="F3959" s="45">
        <v>13.7</v>
      </c>
      <c r="G3959" s="45">
        <v>0</v>
      </c>
      <c r="H3959" s="45">
        <v>0</v>
      </c>
      <c r="I3959" s="45">
        <v>0</v>
      </c>
      <c r="J3959" s="45">
        <v>0</v>
      </c>
    </row>
    <row r="3960" spans="4:10">
      <c r="D3960" s="28">
        <v>41804</v>
      </c>
      <c r="E3960" s="35" t="s">
        <v>381</v>
      </c>
      <c r="F3960" s="45">
        <v>13.8</v>
      </c>
      <c r="G3960" s="45">
        <v>0</v>
      </c>
      <c r="H3960" s="45">
        <v>0</v>
      </c>
      <c r="I3960" s="45">
        <v>0</v>
      </c>
      <c r="J3960" s="45">
        <v>0</v>
      </c>
    </row>
    <row r="3961" spans="4:10">
      <c r="D3961" s="28">
        <v>41804</v>
      </c>
      <c r="E3961" s="35" t="s">
        <v>382</v>
      </c>
      <c r="F3961" s="45">
        <v>13.8</v>
      </c>
      <c r="G3961" s="45">
        <v>0</v>
      </c>
      <c r="H3961" s="45">
        <v>0</v>
      </c>
      <c r="I3961" s="45">
        <v>0</v>
      </c>
      <c r="J3961" s="45">
        <v>0</v>
      </c>
    </row>
    <row r="3962" spans="4:10">
      <c r="D3962" s="28">
        <v>41804</v>
      </c>
      <c r="E3962" s="35" t="s">
        <v>383</v>
      </c>
      <c r="F3962" s="45">
        <v>13.9</v>
      </c>
      <c r="G3962" s="45">
        <v>0</v>
      </c>
      <c r="H3962" s="45">
        <v>0</v>
      </c>
      <c r="I3962" s="45">
        <v>0</v>
      </c>
      <c r="J3962" s="45">
        <v>0</v>
      </c>
    </row>
    <row r="3963" spans="4:10">
      <c r="D3963" s="28">
        <v>41805</v>
      </c>
      <c r="E3963" s="35" t="s">
        <v>360</v>
      </c>
      <c r="F3963" s="45">
        <v>13.7</v>
      </c>
      <c r="G3963" s="45">
        <v>0</v>
      </c>
      <c r="H3963" s="45">
        <v>0</v>
      </c>
      <c r="I3963" s="45">
        <v>0</v>
      </c>
      <c r="J3963" s="45">
        <v>0</v>
      </c>
    </row>
    <row r="3964" spans="4:10">
      <c r="D3964" s="28">
        <v>41805</v>
      </c>
      <c r="E3964" s="35" t="s">
        <v>361</v>
      </c>
      <c r="F3964" s="45">
        <v>14</v>
      </c>
      <c r="G3964" s="45">
        <v>0</v>
      </c>
      <c r="H3964" s="45">
        <v>0</v>
      </c>
      <c r="I3964" s="45">
        <v>0</v>
      </c>
      <c r="J3964" s="45">
        <v>0</v>
      </c>
    </row>
    <row r="3965" spans="4:10">
      <c r="D3965" s="28">
        <v>41805</v>
      </c>
      <c r="E3965" s="35" t="s">
        <v>362</v>
      </c>
      <c r="F3965" s="45">
        <v>14</v>
      </c>
      <c r="G3965" s="45">
        <v>0</v>
      </c>
      <c r="H3965" s="45">
        <v>0</v>
      </c>
      <c r="I3965" s="45">
        <v>0</v>
      </c>
      <c r="J3965" s="45">
        <v>0</v>
      </c>
    </row>
    <row r="3966" spans="4:10">
      <c r="D3966" s="28">
        <v>41805</v>
      </c>
      <c r="E3966" s="35" t="s">
        <v>363</v>
      </c>
      <c r="F3966" s="45">
        <v>14</v>
      </c>
      <c r="G3966" s="45">
        <v>0</v>
      </c>
      <c r="H3966" s="45">
        <v>0.01</v>
      </c>
      <c r="I3966" s="45">
        <v>0</v>
      </c>
      <c r="J3966" s="45">
        <v>0</v>
      </c>
    </row>
    <row r="3967" spans="4:10">
      <c r="D3967" s="28">
        <v>41805</v>
      </c>
      <c r="E3967" s="35" t="s">
        <v>364</v>
      </c>
      <c r="F3967" s="45">
        <v>14.1</v>
      </c>
      <c r="G3967" s="45">
        <v>0.1</v>
      </c>
      <c r="H3967" s="45">
        <v>0.11</v>
      </c>
      <c r="I3967" s="45">
        <v>8.1999999999999993</v>
      </c>
      <c r="J3967" s="45">
        <v>-113.7</v>
      </c>
    </row>
    <row r="3968" spans="4:10">
      <c r="D3968" s="28">
        <v>41805</v>
      </c>
      <c r="E3968" s="35" t="s">
        <v>365</v>
      </c>
      <c r="F3968" s="45">
        <v>14.2</v>
      </c>
      <c r="G3968" s="45">
        <v>0.1</v>
      </c>
      <c r="H3968" s="45">
        <v>0.27</v>
      </c>
      <c r="I3968" s="45">
        <v>19</v>
      </c>
      <c r="J3968" s="45">
        <v>-104.9</v>
      </c>
    </row>
    <row r="3969" spans="4:10">
      <c r="D3969" s="28">
        <v>41805</v>
      </c>
      <c r="E3969" s="35" t="s">
        <v>366</v>
      </c>
      <c r="F3969" s="45">
        <v>14.7</v>
      </c>
      <c r="G3969" s="45">
        <v>0.1</v>
      </c>
      <c r="H3969" s="45">
        <v>0.45</v>
      </c>
      <c r="I3969" s="45">
        <v>30.3</v>
      </c>
      <c r="J3969" s="45">
        <v>-96.2</v>
      </c>
    </row>
    <row r="3970" spans="4:10">
      <c r="D3970" s="28">
        <v>41805</v>
      </c>
      <c r="E3970" s="35" t="s">
        <v>367</v>
      </c>
      <c r="F3970" s="45">
        <v>16.2</v>
      </c>
      <c r="G3970" s="45">
        <v>0.09</v>
      </c>
      <c r="H3970" s="45">
        <v>0.64</v>
      </c>
      <c r="I3970" s="45">
        <v>41.7</v>
      </c>
      <c r="J3970" s="45">
        <v>-86.7</v>
      </c>
    </row>
    <row r="3971" spans="4:10">
      <c r="D3971" s="28">
        <v>41805</v>
      </c>
      <c r="E3971" s="35" t="s">
        <v>368</v>
      </c>
      <c r="F3971" s="45">
        <v>18.399999999999999</v>
      </c>
      <c r="G3971" s="45">
        <v>0.35</v>
      </c>
      <c r="H3971" s="45">
        <v>1.1000000000000001</v>
      </c>
      <c r="I3971" s="45">
        <v>53</v>
      </c>
      <c r="J3971" s="45">
        <v>-75</v>
      </c>
    </row>
    <row r="3972" spans="4:10">
      <c r="D3972" s="28">
        <v>41805</v>
      </c>
      <c r="E3972" s="35" t="s">
        <v>369</v>
      </c>
      <c r="F3972" s="45">
        <v>21.1</v>
      </c>
      <c r="G3972" s="45">
        <v>0.24</v>
      </c>
      <c r="H3972" s="45">
        <v>1.18</v>
      </c>
      <c r="I3972" s="45">
        <v>63.5</v>
      </c>
      <c r="J3972" s="45">
        <v>-57.8</v>
      </c>
    </row>
    <row r="3973" spans="4:10">
      <c r="D3973" s="28">
        <v>41805</v>
      </c>
      <c r="E3973" s="35" t="s">
        <v>370</v>
      </c>
      <c r="F3973" s="45">
        <v>22.6</v>
      </c>
      <c r="G3973" s="45">
        <v>0.46</v>
      </c>
      <c r="H3973" s="45">
        <v>1.44</v>
      </c>
      <c r="I3973" s="45">
        <v>71.5</v>
      </c>
      <c r="J3973" s="45">
        <v>-27.6</v>
      </c>
    </row>
    <row r="3974" spans="4:10">
      <c r="D3974" s="28">
        <v>41805</v>
      </c>
      <c r="E3974" s="35" t="s">
        <v>371</v>
      </c>
      <c r="F3974" s="45">
        <v>21.8</v>
      </c>
      <c r="G3974" s="45">
        <v>0.17</v>
      </c>
      <c r="H3974" s="45">
        <v>1.1399999999999999</v>
      </c>
      <c r="I3974" s="45">
        <v>72.5</v>
      </c>
      <c r="J3974" s="45">
        <v>17.8</v>
      </c>
    </row>
    <row r="3975" spans="4:10">
      <c r="D3975" s="28">
        <v>41805</v>
      </c>
      <c r="E3975" s="35" t="s">
        <v>372</v>
      </c>
      <c r="F3975" s="45">
        <v>24</v>
      </c>
      <c r="G3975" s="45">
        <v>0.65</v>
      </c>
      <c r="H3975" s="45">
        <v>1.41</v>
      </c>
      <c r="I3975" s="45">
        <v>65.7</v>
      </c>
      <c r="J3975" s="45">
        <v>52.4</v>
      </c>
    </row>
    <row r="3976" spans="4:10">
      <c r="D3976" s="28">
        <v>41805</v>
      </c>
      <c r="E3976" s="35" t="s">
        <v>373</v>
      </c>
      <c r="F3976" s="45">
        <v>22</v>
      </c>
      <c r="G3976" s="45">
        <v>0.85</v>
      </c>
      <c r="H3976" s="45">
        <v>1.24</v>
      </c>
      <c r="I3976" s="45">
        <v>55.6</v>
      </c>
      <c r="J3976" s="45">
        <v>71.7</v>
      </c>
    </row>
    <row r="3977" spans="4:10">
      <c r="D3977" s="28">
        <v>41805</v>
      </c>
      <c r="E3977" s="35" t="s">
        <v>374</v>
      </c>
      <c r="F3977" s="45">
        <v>21.6</v>
      </c>
      <c r="G3977" s="45">
        <v>0.23</v>
      </c>
      <c r="H3977" s="45">
        <v>0.87</v>
      </c>
      <c r="I3977" s="45">
        <v>44.4</v>
      </c>
      <c r="J3977" s="45">
        <v>84.2</v>
      </c>
    </row>
    <row r="3978" spans="4:10">
      <c r="D3978" s="28">
        <v>41805</v>
      </c>
      <c r="E3978" s="35" t="s">
        <v>375</v>
      </c>
      <c r="F3978" s="45">
        <v>20.2</v>
      </c>
      <c r="G3978" s="45">
        <v>0.1</v>
      </c>
      <c r="H3978" s="45">
        <v>0.49</v>
      </c>
      <c r="I3978" s="45">
        <v>32.9</v>
      </c>
      <c r="J3978" s="45">
        <v>94.1</v>
      </c>
    </row>
    <row r="3979" spans="4:10">
      <c r="D3979" s="28">
        <v>41805</v>
      </c>
      <c r="E3979" s="35" t="s">
        <v>376</v>
      </c>
      <c r="F3979" s="45">
        <v>18.600000000000001</v>
      </c>
      <c r="G3979" s="45">
        <v>0.1</v>
      </c>
      <c r="H3979" s="45">
        <v>0.31</v>
      </c>
      <c r="I3979" s="45">
        <v>21.6</v>
      </c>
      <c r="J3979" s="45">
        <v>102.9</v>
      </c>
    </row>
    <row r="3980" spans="4:10">
      <c r="D3980" s="28">
        <v>41805</v>
      </c>
      <c r="E3980" s="35" t="s">
        <v>377</v>
      </c>
      <c r="F3980" s="45">
        <v>18.5</v>
      </c>
      <c r="G3980" s="45">
        <v>0.1</v>
      </c>
      <c r="H3980" s="45">
        <v>0.14000000000000001</v>
      </c>
      <c r="I3980" s="45">
        <v>10.6</v>
      </c>
      <c r="J3980" s="45">
        <v>111.6</v>
      </c>
    </row>
    <row r="3981" spans="4:10">
      <c r="D3981" s="28">
        <v>41805</v>
      </c>
      <c r="E3981" s="35" t="s">
        <v>378</v>
      </c>
      <c r="F3981" s="45">
        <v>17.8</v>
      </c>
      <c r="G3981" s="45">
        <v>0.02</v>
      </c>
      <c r="H3981" s="45">
        <v>0.02</v>
      </c>
      <c r="I3981" s="45">
        <v>0.3</v>
      </c>
      <c r="J3981" s="45">
        <v>120.8</v>
      </c>
    </row>
    <row r="3982" spans="4:10">
      <c r="D3982" s="28">
        <v>41805</v>
      </c>
      <c r="E3982" s="35" t="s">
        <v>379</v>
      </c>
      <c r="F3982" s="45">
        <v>17.2</v>
      </c>
      <c r="G3982" s="45">
        <v>0</v>
      </c>
      <c r="H3982" s="45">
        <v>0</v>
      </c>
      <c r="I3982" s="45">
        <v>0</v>
      </c>
      <c r="J3982" s="45">
        <v>0</v>
      </c>
    </row>
    <row r="3983" spans="4:10">
      <c r="D3983" s="28">
        <v>41805</v>
      </c>
      <c r="E3983" s="35" t="s">
        <v>380</v>
      </c>
      <c r="F3983" s="45">
        <v>17.100000000000001</v>
      </c>
      <c r="G3983" s="45">
        <v>0</v>
      </c>
      <c r="H3983" s="45">
        <v>0</v>
      </c>
      <c r="I3983" s="45">
        <v>0</v>
      </c>
      <c r="J3983" s="45">
        <v>0</v>
      </c>
    </row>
    <row r="3984" spans="4:10">
      <c r="D3984" s="28">
        <v>41805</v>
      </c>
      <c r="E3984" s="35" t="s">
        <v>381</v>
      </c>
      <c r="F3984" s="45">
        <v>16</v>
      </c>
      <c r="G3984" s="45">
        <v>0</v>
      </c>
      <c r="H3984" s="45">
        <v>0</v>
      </c>
      <c r="I3984" s="45">
        <v>0</v>
      </c>
      <c r="J3984" s="45">
        <v>0</v>
      </c>
    </row>
    <row r="3985" spans="4:10">
      <c r="D3985" s="28">
        <v>41805</v>
      </c>
      <c r="E3985" s="35" t="s">
        <v>382</v>
      </c>
      <c r="F3985" s="45">
        <v>14.5</v>
      </c>
      <c r="G3985" s="45">
        <v>0</v>
      </c>
      <c r="H3985" s="45">
        <v>0</v>
      </c>
      <c r="I3985" s="45">
        <v>0</v>
      </c>
      <c r="J3985" s="45">
        <v>0</v>
      </c>
    </row>
    <row r="3986" spans="4:10">
      <c r="D3986" s="28">
        <v>41805</v>
      </c>
      <c r="E3986" s="35" t="s">
        <v>383</v>
      </c>
      <c r="F3986" s="45">
        <v>15.1</v>
      </c>
      <c r="G3986" s="45">
        <v>0</v>
      </c>
      <c r="H3986" s="45">
        <v>0</v>
      </c>
      <c r="I3986" s="45">
        <v>0</v>
      </c>
      <c r="J3986" s="45">
        <v>0</v>
      </c>
    </row>
    <row r="3987" spans="4:10">
      <c r="D3987" s="28">
        <v>41806</v>
      </c>
      <c r="E3987" s="35" t="s">
        <v>360</v>
      </c>
      <c r="F3987" s="45">
        <v>14.6</v>
      </c>
      <c r="G3987" s="45">
        <v>0</v>
      </c>
      <c r="H3987" s="45">
        <v>0</v>
      </c>
      <c r="I3987" s="45">
        <v>0</v>
      </c>
      <c r="J3987" s="45">
        <v>0</v>
      </c>
    </row>
    <row r="3988" spans="4:10">
      <c r="D3988" s="28">
        <v>41806</v>
      </c>
      <c r="E3988" s="35" t="s">
        <v>361</v>
      </c>
      <c r="F3988" s="45">
        <v>13.3</v>
      </c>
      <c r="G3988" s="45">
        <v>0</v>
      </c>
      <c r="H3988" s="45">
        <v>0</v>
      </c>
      <c r="I3988" s="45">
        <v>0</v>
      </c>
      <c r="J3988" s="45">
        <v>0</v>
      </c>
    </row>
    <row r="3989" spans="4:10">
      <c r="D3989" s="28">
        <v>41806</v>
      </c>
      <c r="E3989" s="35" t="s">
        <v>362</v>
      </c>
      <c r="F3989" s="45">
        <v>12.9</v>
      </c>
      <c r="G3989" s="45">
        <v>0</v>
      </c>
      <c r="H3989" s="45">
        <v>0</v>
      </c>
      <c r="I3989" s="45">
        <v>0</v>
      </c>
      <c r="J3989" s="45">
        <v>0</v>
      </c>
    </row>
    <row r="3990" spans="4:10">
      <c r="D3990" s="28">
        <v>41806</v>
      </c>
      <c r="E3990" s="35" t="s">
        <v>363</v>
      </c>
      <c r="F3990" s="45">
        <v>12.7</v>
      </c>
      <c r="G3990" s="45">
        <v>0</v>
      </c>
      <c r="H3990" s="45">
        <v>0.01</v>
      </c>
      <c r="I3990" s="45">
        <v>0</v>
      </c>
      <c r="J3990" s="45">
        <v>0</v>
      </c>
    </row>
    <row r="3991" spans="4:10">
      <c r="D3991" s="28">
        <v>41806</v>
      </c>
      <c r="E3991" s="35" t="s">
        <v>364</v>
      </c>
      <c r="F3991" s="45">
        <v>12.9</v>
      </c>
      <c r="G3991" s="45">
        <v>0.33</v>
      </c>
      <c r="H3991" s="45">
        <v>0.14000000000000001</v>
      </c>
      <c r="I3991" s="45">
        <v>8.1999999999999993</v>
      </c>
      <c r="J3991" s="45">
        <v>-113.7</v>
      </c>
    </row>
    <row r="3992" spans="4:10">
      <c r="D3992" s="28">
        <v>41806</v>
      </c>
      <c r="E3992" s="35" t="s">
        <v>365</v>
      </c>
      <c r="F3992" s="45">
        <v>14.1</v>
      </c>
      <c r="G3992" s="45">
        <v>0.31</v>
      </c>
      <c r="H3992" s="45">
        <v>0.36</v>
      </c>
      <c r="I3992" s="45">
        <v>19</v>
      </c>
      <c r="J3992" s="45">
        <v>-105</v>
      </c>
    </row>
    <row r="3993" spans="4:10">
      <c r="D3993" s="28">
        <v>41806</v>
      </c>
      <c r="E3993" s="35" t="s">
        <v>366</v>
      </c>
      <c r="F3993" s="45">
        <v>16.2</v>
      </c>
      <c r="G3993" s="45">
        <v>1.53</v>
      </c>
      <c r="H3993" s="45">
        <v>0.57999999999999996</v>
      </c>
      <c r="I3993" s="45">
        <v>30.2</v>
      </c>
      <c r="J3993" s="45">
        <v>-96.2</v>
      </c>
    </row>
    <row r="3994" spans="4:10">
      <c r="D3994" s="28">
        <v>41806</v>
      </c>
      <c r="E3994" s="35" t="s">
        <v>367</v>
      </c>
      <c r="F3994" s="45">
        <v>18.2</v>
      </c>
      <c r="G3994" s="45">
        <v>2.52</v>
      </c>
      <c r="H3994" s="45">
        <v>0.5</v>
      </c>
      <c r="I3994" s="45">
        <v>41.7</v>
      </c>
      <c r="J3994" s="45">
        <v>-86.7</v>
      </c>
    </row>
    <row r="3995" spans="4:10">
      <c r="D3995" s="28">
        <v>41806</v>
      </c>
      <c r="E3995" s="35" t="s">
        <v>368</v>
      </c>
      <c r="F3995" s="45">
        <v>20.7</v>
      </c>
      <c r="G3995" s="45">
        <v>2.57</v>
      </c>
      <c r="H3995" s="45">
        <v>0.62</v>
      </c>
      <c r="I3995" s="45">
        <v>53</v>
      </c>
      <c r="J3995" s="45">
        <v>-75.099999999999994</v>
      </c>
    </row>
    <row r="3996" spans="4:10">
      <c r="D3996" s="28">
        <v>41806</v>
      </c>
      <c r="E3996" s="35" t="s">
        <v>369</v>
      </c>
      <c r="F3996" s="45">
        <v>23.2</v>
      </c>
      <c r="G3996" s="45">
        <v>2.59</v>
      </c>
      <c r="H3996" s="45">
        <v>0.71</v>
      </c>
      <c r="I3996" s="45">
        <v>63.5</v>
      </c>
      <c r="J3996" s="45">
        <v>-58</v>
      </c>
    </row>
    <row r="3997" spans="4:10">
      <c r="D3997" s="28">
        <v>41806</v>
      </c>
      <c r="E3997" s="35" t="s">
        <v>370</v>
      </c>
      <c r="F3997" s="45">
        <v>25.7</v>
      </c>
      <c r="G3997" s="45">
        <v>2.58</v>
      </c>
      <c r="H3997" s="45">
        <v>0.77</v>
      </c>
      <c r="I3997" s="45">
        <v>71.5</v>
      </c>
      <c r="J3997" s="45">
        <v>-27.8</v>
      </c>
    </row>
    <row r="3998" spans="4:10">
      <c r="D3998" s="28">
        <v>41806</v>
      </c>
      <c r="E3998" s="35" t="s">
        <v>371</v>
      </c>
      <c r="F3998" s="45">
        <v>26.9</v>
      </c>
      <c r="G3998" s="45">
        <v>2.57</v>
      </c>
      <c r="H3998" s="45">
        <v>0.79</v>
      </c>
      <c r="I3998" s="45">
        <v>72.5</v>
      </c>
      <c r="J3998" s="45">
        <v>17.7</v>
      </c>
    </row>
    <row r="3999" spans="4:10">
      <c r="D3999" s="28">
        <v>41806</v>
      </c>
      <c r="E3999" s="35" t="s">
        <v>372</v>
      </c>
      <c r="F3999" s="45">
        <v>27.8</v>
      </c>
      <c r="G3999" s="45">
        <v>2.59</v>
      </c>
      <c r="H3999" s="45">
        <v>0.72</v>
      </c>
      <c r="I3999" s="45">
        <v>65.8</v>
      </c>
      <c r="J3999" s="45">
        <v>52.4</v>
      </c>
    </row>
    <row r="4000" spans="4:10">
      <c r="D4000" s="28">
        <v>41806</v>
      </c>
      <c r="E4000" s="35" t="s">
        <v>373</v>
      </c>
      <c r="F4000" s="45">
        <v>28.5</v>
      </c>
      <c r="G4000" s="45">
        <v>2.57</v>
      </c>
      <c r="H4000" s="45">
        <v>0.65</v>
      </c>
      <c r="I4000" s="45">
        <v>55.6</v>
      </c>
      <c r="J4000" s="45">
        <v>71.7</v>
      </c>
    </row>
    <row r="4001" spans="4:10">
      <c r="D4001" s="28">
        <v>41806</v>
      </c>
      <c r="E4001" s="35" t="s">
        <v>374</v>
      </c>
      <c r="F4001" s="45">
        <v>29.4</v>
      </c>
      <c r="G4001" s="45">
        <v>2.1800000000000002</v>
      </c>
      <c r="H4001" s="45">
        <v>0.66</v>
      </c>
      <c r="I4001" s="45">
        <v>44.4</v>
      </c>
      <c r="J4001" s="45">
        <v>84.2</v>
      </c>
    </row>
    <row r="4002" spans="4:10">
      <c r="D4002" s="28">
        <v>41806</v>
      </c>
      <c r="E4002" s="35" t="s">
        <v>375</v>
      </c>
      <c r="F4002" s="45">
        <v>25.7</v>
      </c>
      <c r="G4002" s="45">
        <v>2.41</v>
      </c>
      <c r="H4002" s="45">
        <v>0.42</v>
      </c>
      <c r="I4002" s="45">
        <v>33</v>
      </c>
      <c r="J4002" s="45">
        <v>94.1</v>
      </c>
    </row>
    <row r="4003" spans="4:10">
      <c r="D4003" s="28">
        <v>41806</v>
      </c>
      <c r="E4003" s="35" t="s">
        <v>376</v>
      </c>
      <c r="F4003" s="45">
        <v>23.8</v>
      </c>
      <c r="G4003" s="45">
        <v>0.41</v>
      </c>
      <c r="H4003" s="45">
        <v>0.44</v>
      </c>
      <c r="I4003" s="45">
        <v>21.6</v>
      </c>
      <c r="J4003" s="45">
        <v>102.9</v>
      </c>
    </row>
    <row r="4004" spans="4:10">
      <c r="D4004" s="28">
        <v>41806</v>
      </c>
      <c r="E4004" s="35" t="s">
        <v>377</v>
      </c>
      <c r="F4004" s="45">
        <v>22.6</v>
      </c>
      <c r="G4004" s="45">
        <v>0.32</v>
      </c>
      <c r="H4004" s="45">
        <v>0.19</v>
      </c>
      <c r="I4004" s="45">
        <v>10.7</v>
      </c>
      <c r="J4004" s="45">
        <v>111.6</v>
      </c>
    </row>
    <row r="4005" spans="4:10">
      <c r="D4005" s="28">
        <v>41806</v>
      </c>
      <c r="E4005" s="35" t="s">
        <v>378</v>
      </c>
      <c r="F4005" s="45">
        <v>20.9</v>
      </c>
      <c r="G4005" s="45">
        <v>0.05</v>
      </c>
      <c r="H4005" s="45">
        <v>0.03</v>
      </c>
      <c r="I4005" s="45">
        <v>0.4</v>
      </c>
      <c r="J4005" s="45">
        <v>120.8</v>
      </c>
    </row>
    <row r="4006" spans="4:10">
      <c r="D4006" s="28">
        <v>41806</v>
      </c>
      <c r="E4006" s="35" t="s">
        <v>379</v>
      </c>
      <c r="F4006" s="45">
        <v>19.100000000000001</v>
      </c>
      <c r="G4006" s="45">
        <v>0</v>
      </c>
      <c r="H4006" s="45">
        <v>0</v>
      </c>
      <c r="I4006" s="45">
        <v>0</v>
      </c>
      <c r="J4006" s="45">
        <v>0</v>
      </c>
    </row>
    <row r="4007" spans="4:10">
      <c r="D4007" s="28">
        <v>41806</v>
      </c>
      <c r="E4007" s="35" t="s">
        <v>380</v>
      </c>
      <c r="F4007" s="45">
        <v>18.2</v>
      </c>
      <c r="G4007" s="45">
        <v>0</v>
      </c>
      <c r="H4007" s="45">
        <v>0</v>
      </c>
      <c r="I4007" s="45">
        <v>0</v>
      </c>
      <c r="J4007" s="45">
        <v>0</v>
      </c>
    </row>
    <row r="4008" spans="4:10">
      <c r="D4008" s="28">
        <v>41806</v>
      </c>
      <c r="E4008" s="35" t="s">
        <v>381</v>
      </c>
      <c r="F4008" s="45">
        <v>17.600000000000001</v>
      </c>
      <c r="G4008" s="45">
        <v>0</v>
      </c>
      <c r="H4008" s="45">
        <v>0</v>
      </c>
      <c r="I4008" s="45">
        <v>0</v>
      </c>
      <c r="J4008" s="45">
        <v>0</v>
      </c>
    </row>
    <row r="4009" spans="4:10">
      <c r="D4009" s="28">
        <v>41806</v>
      </c>
      <c r="E4009" s="35" t="s">
        <v>382</v>
      </c>
      <c r="F4009" s="45">
        <v>17.600000000000001</v>
      </c>
      <c r="G4009" s="45">
        <v>0</v>
      </c>
      <c r="H4009" s="45">
        <v>0</v>
      </c>
      <c r="I4009" s="45">
        <v>0</v>
      </c>
      <c r="J4009" s="45">
        <v>0</v>
      </c>
    </row>
    <row r="4010" spans="4:10">
      <c r="D4010" s="28">
        <v>41806</v>
      </c>
      <c r="E4010" s="35" t="s">
        <v>383</v>
      </c>
      <c r="F4010" s="45">
        <v>17</v>
      </c>
      <c r="G4010" s="45">
        <v>0</v>
      </c>
      <c r="H4010" s="45">
        <v>0</v>
      </c>
      <c r="I4010" s="45">
        <v>0</v>
      </c>
      <c r="J4010" s="45">
        <v>0</v>
      </c>
    </row>
    <row r="4011" spans="4:10">
      <c r="D4011" s="28">
        <v>41807</v>
      </c>
      <c r="E4011" s="35" t="s">
        <v>360</v>
      </c>
      <c r="F4011" s="45">
        <v>16.600000000000001</v>
      </c>
      <c r="G4011" s="45">
        <v>0</v>
      </c>
      <c r="H4011" s="45">
        <v>0</v>
      </c>
      <c r="I4011" s="45">
        <v>0</v>
      </c>
      <c r="J4011" s="45">
        <v>0</v>
      </c>
    </row>
    <row r="4012" spans="4:10">
      <c r="D4012" s="28">
        <v>41807</v>
      </c>
      <c r="E4012" s="35" t="s">
        <v>361</v>
      </c>
      <c r="F4012" s="45">
        <v>16.2</v>
      </c>
      <c r="G4012" s="45">
        <v>0</v>
      </c>
      <c r="H4012" s="45">
        <v>0</v>
      </c>
      <c r="I4012" s="45">
        <v>0</v>
      </c>
      <c r="J4012" s="45">
        <v>0</v>
      </c>
    </row>
    <row r="4013" spans="4:10">
      <c r="D4013" s="28">
        <v>41807</v>
      </c>
      <c r="E4013" s="35" t="s">
        <v>362</v>
      </c>
      <c r="F4013" s="45">
        <v>15.8</v>
      </c>
      <c r="G4013" s="45">
        <v>0</v>
      </c>
      <c r="H4013" s="45">
        <v>0</v>
      </c>
      <c r="I4013" s="45">
        <v>0</v>
      </c>
      <c r="J4013" s="45">
        <v>0</v>
      </c>
    </row>
    <row r="4014" spans="4:10">
      <c r="D4014" s="28">
        <v>41807</v>
      </c>
      <c r="E4014" s="35" t="s">
        <v>363</v>
      </c>
      <c r="F4014" s="45">
        <v>15.3</v>
      </c>
      <c r="G4014" s="45">
        <v>0</v>
      </c>
      <c r="H4014" s="45">
        <v>0.01</v>
      </c>
      <c r="I4014" s="45">
        <v>0</v>
      </c>
      <c r="J4014" s="45">
        <v>0</v>
      </c>
    </row>
    <row r="4015" spans="4:10">
      <c r="D4015" s="28">
        <v>41807</v>
      </c>
      <c r="E4015" s="35" t="s">
        <v>364</v>
      </c>
      <c r="F4015" s="45">
        <v>15</v>
      </c>
      <c r="G4015" s="45">
        <v>0.43</v>
      </c>
      <c r="H4015" s="45">
        <v>0.15</v>
      </c>
      <c r="I4015" s="45">
        <v>8.1</v>
      </c>
      <c r="J4015" s="45">
        <v>-113.8</v>
      </c>
    </row>
    <row r="4016" spans="4:10">
      <c r="D4016" s="28">
        <v>41807</v>
      </c>
      <c r="E4016" s="35" t="s">
        <v>365</v>
      </c>
      <c r="F4016" s="45">
        <v>15.8</v>
      </c>
      <c r="G4016" s="45">
        <v>1.62</v>
      </c>
      <c r="H4016" s="45">
        <v>0.33</v>
      </c>
      <c r="I4016" s="45">
        <v>19</v>
      </c>
      <c r="J4016" s="45">
        <v>-105</v>
      </c>
    </row>
    <row r="4017" spans="4:10">
      <c r="D4017" s="28">
        <v>41807</v>
      </c>
      <c r="E4017" s="35" t="s">
        <v>366</v>
      </c>
      <c r="F4017" s="45">
        <v>18.100000000000001</v>
      </c>
      <c r="G4017" s="45">
        <v>2.44</v>
      </c>
      <c r="H4017" s="45">
        <v>0.37</v>
      </c>
      <c r="I4017" s="45">
        <v>30.2</v>
      </c>
      <c r="J4017" s="45">
        <v>-96.3</v>
      </c>
    </row>
    <row r="4018" spans="4:10">
      <c r="D4018" s="28">
        <v>41807</v>
      </c>
      <c r="E4018" s="35" t="s">
        <v>367</v>
      </c>
      <c r="F4018" s="45">
        <v>21.5</v>
      </c>
      <c r="G4018" s="45">
        <v>2.59</v>
      </c>
      <c r="H4018" s="45">
        <v>0.48</v>
      </c>
      <c r="I4018" s="45">
        <v>41.7</v>
      </c>
      <c r="J4018" s="45">
        <v>-86.8</v>
      </c>
    </row>
    <row r="4019" spans="4:10">
      <c r="D4019" s="28">
        <v>41807</v>
      </c>
      <c r="E4019" s="35" t="s">
        <v>368</v>
      </c>
      <c r="F4019" s="45">
        <v>24.6</v>
      </c>
      <c r="G4019" s="45">
        <v>2.65</v>
      </c>
      <c r="H4019" s="45">
        <v>0.57999999999999996</v>
      </c>
      <c r="I4019" s="45">
        <v>53</v>
      </c>
      <c r="J4019" s="45">
        <v>-75.2</v>
      </c>
    </row>
    <row r="4020" spans="4:10">
      <c r="D4020" s="28">
        <v>41807</v>
      </c>
      <c r="E4020" s="35" t="s">
        <v>369</v>
      </c>
      <c r="F4020" s="45">
        <v>25.9</v>
      </c>
      <c r="G4020" s="45">
        <v>2.67</v>
      </c>
      <c r="H4020" s="45">
        <v>0.67</v>
      </c>
      <c r="I4020" s="45">
        <v>63.5</v>
      </c>
      <c r="J4020" s="45">
        <v>-58.1</v>
      </c>
    </row>
    <row r="4021" spans="4:10">
      <c r="D4021" s="28">
        <v>41807</v>
      </c>
      <c r="E4021" s="35" t="s">
        <v>370</v>
      </c>
      <c r="F4021" s="45">
        <v>27.2</v>
      </c>
      <c r="G4021" s="45">
        <v>2.68</v>
      </c>
      <c r="H4021" s="45">
        <v>0.72</v>
      </c>
      <c r="I4021" s="45">
        <v>71.5</v>
      </c>
      <c r="J4021" s="45">
        <v>-28</v>
      </c>
    </row>
    <row r="4022" spans="4:10">
      <c r="D4022" s="28">
        <v>41807</v>
      </c>
      <c r="E4022" s="35" t="s">
        <v>371</v>
      </c>
      <c r="F4022" s="45">
        <v>28.4</v>
      </c>
      <c r="G4022" s="45">
        <v>2.67</v>
      </c>
      <c r="H4022" s="45">
        <v>0.73</v>
      </c>
      <c r="I4022" s="45">
        <v>72.599999999999994</v>
      </c>
      <c r="J4022" s="45">
        <v>17.600000000000001</v>
      </c>
    </row>
    <row r="4023" spans="4:10">
      <c r="D4023" s="28">
        <v>41807</v>
      </c>
      <c r="E4023" s="35" t="s">
        <v>372</v>
      </c>
      <c r="F4023" s="45">
        <v>28.3</v>
      </c>
      <c r="G4023" s="45">
        <v>2.2999999999999998</v>
      </c>
      <c r="H4023" s="45">
        <v>0.88</v>
      </c>
      <c r="I4023" s="45">
        <v>65.8</v>
      </c>
      <c r="J4023" s="45">
        <v>52.3</v>
      </c>
    </row>
    <row r="4024" spans="4:10">
      <c r="D4024" s="28">
        <v>41807</v>
      </c>
      <c r="E4024" s="35" t="s">
        <v>373</v>
      </c>
      <c r="F4024" s="45">
        <v>29.8</v>
      </c>
      <c r="G4024" s="45">
        <v>1.61</v>
      </c>
      <c r="H4024" s="45">
        <v>1.06</v>
      </c>
      <c r="I4024" s="45">
        <v>55.7</v>
      </c>
      <c r="J4024" s="45">
        <v>71.7</v>
      </c>
    </row>
    <row r="4025" spans="4:10">
      <c r="D4025" s="28">
        <v>41807</v>
      </c>
      <c r="E4025" s="35" t="s">
        <v>374</v>
      </c>
      <c r="F4025" s="45">
        <v>28.2</v>
      </c>
      <c r="G4025" s="45">
        <v>2.2200000000000002</v>
      </c>
      <c r="H4025" s="45">
        <v>0.65</v>
      </c>
      <c r="I4025" s="45">
        <v>44.5</v>
      </c>
      <c r="J4025" s="45">
        <v>84.2</v>
      </c>
    </row>
    <row r="4026" spans="4:10">
      <c r="D4026" s="28">
        <v>41807</v>
      </c>
      <c r="E4026" s="35" t="s">
        <v>375</v>
      </c>
      <c r="F4026" s="45">
        <v>28.5</v>
      </c>
      <c r="G4026" s="45">
        <v>2.48</v>
      </c>
      <c r="H4026" s="45">
        <v>0.4</v>
      </c>
      <c r="I4026" s="45">
        <v>33</v>
      </c>
      <c r="J4026" s="45">
        <v>94.1</v>
      </c>
    </row>
    <row r="4027" spans="4:10">
      <c r="D4027" s="28">
        <v>41807</v>
      </c>
      <c r="E4027" s="35" t="s">
        <v>376</v>
      </c>
      <c r="F4027" s="45">
        <v>26.5</v>
      </c>
      <c r="G4027" s="45">
        <v>2.15</v>
      </c>
      <c r="H4027" s="45">
        <v>0.3</v>
      </c>
      <c r="I4027" s="45">
        <v>21.7</v>
      </c>
      <c r="J4027" s="45">
        <v>102.9</v>
      </c>
    </row>
    <row r="4028" spans="4:10">
      <c r="D4028" s="28">
        <v>41807</v>
      </c>
      <c r="E4028" s="35" t="s">
        <v>377</v>
      </c>
      <c r="F4028" s="45">
        <v>23.6</v>
      </c>
      <c r="G4028" s="45">
        <v>0.59</v>
      </c>
      <c r="H4028" s="45">
        <v>0.21</v>
      </c>
      <c r="I4028" s="45">
        <v>10.7</v>
      </c>
      <c r="J4028" s="45">
        <v>111.6</v>
      </c>
    </row>
    <row r="4029" spans="4:10">
      <c r="D4029" s="28">
        <v>41807</v>
      </c>
      <c r="E4029" s="35" t="s">
        <v>378</v>
      </c>
      <c r="F4029" s="45">
        <v>19.399999999999999</v>
      </c>
      <c r="G4029" s="45">
        <v>0.1</v>
      </c>
      <c r="H4029" s="45">
        <v>0.03</v>
      </c>
      <c r="I4029" s="45">
        <v>0.5</v>
      </c>
      <c r="J4029" s="45">
        <v>120.8</v>
      </c>
    </row>
    <row r="4030" spans="4:10">
      <c r="D4030" s="28">
        <v>41807</v>
      </c>
      <c r="E4030" s="35" t="s">
        <v>379</v>
      </c>
      <c r="F4030" s="45">
        <v>17</v>
      </c>
      <c r="G4030" s="45">
        <v>0</v>
      </c>
      <c r="H4030" s="45">
        <v>0</v>
      </c>
      <c r="I4030" s="45">
        <v>0</v>
      </c>
      <c r="J4030" s="45">
        <v>0</v>
      </c>
    </row>
    <row r="4031" spans="4:10">
      <c r="D4031" s="28">
        <v>41807</v>
      </c>
      <c r="E4031" s="35" t="s">
        <v>380</v>
      </c>
      <c r="F4031" s="45">
        <v>15</v>
      </c>
      <c r="G4031" s="45">
        <v>0</v>
      </c>
      <c r="H4031" s="45">
        <v>0</v>
      </c>
      <c r="I4031" s="45">
        <v>0</v>
      </c>
      <c r="J4031" s="45">
        <v>0</v>
      </c>
    </row>
    <row r="4032" spans="4:10">
      <c r="D4032" s="28">
        <v>41807</v>
      </c>
      <c r="E4032" s="35" t="s">
        <v>381</v>
      </c>
      <c r="F4032" s="45">
        <v>13.6</v>
      </c>
      <c r="G4032" s="45">
        <v>0</v>
      </c>
      <c r="H4032" s="45">
        <v>0</v>
      </c>
      <c r="I4032" s="45">
        <v>0</v>
      </c>
      <c r="J4032" s="45">
        <v>0</v>
      </c>
    </row>
    <row r="4033" spans="4:10">
      <c r="D4033" s="28">
        <v>41807</v>
      </c>
      <c r="E4033" s="35" t="s">
        <v>382</v>
      </c>
      <c r="F4033" s="45">
        <v>13</v>
      </c>
      <c r="G4033" s="45">
        <v>0</v>
      </c>
      <c r="H4033" s="45">
        <v>0</v>
      </c>
      <c r="I4033" s="45">
        <v>0</v>
      </c>
      <c r="J4033" s="45">
        <v>0</v>
      </c>
    </row>
    <row r="4034" spans="4:10">
      <c r="D4034" s="28">
        <v>41807</v>
      </c>
      <c r="E4034" s="35" t="s">
        <v>383</v>
      </c>
      <c r="F4034" s="45">
        <v>12.8</v>
      </c>
      <c r="G4034" s="45">
        <v>0</v>
      </c>
      <c r="H4034" s="45">
        <v>0</v>
      </c>
      <c r="I4034" s="45">
        <v>0</v>
      </c>
      <c r="J4034" s="45">
        <v>0</v>
      </c>
    </row>
    <row r="4035" spans="4:10">
      <c r="D4035" s="28">
        <v>41808</v>
      </c>
      <c r="E4035" s="35" t="s">
        <v>360</v>
      </c>
      <c r="F4035" s="45">
        <v>13.3</v>
      </c>
      <c r="G4035" s="45">
        <v>0</v>
      </c>
      <c r="H4035" s="45">
        <v>0</v>
      </c>
      <c r="I4035" s="45">
        <v>0</v>
      </c>
      <c r="J4035" s="45">
        <v>0</v>
      </c>
    </row>
    <row r="4036" spans="4:10">
      <c r="D4036" s="28">
        <v>41808</v>
      </c>
      <c r="E4036" s="35" t="s">
        <v>361</v>
      </c>
      <c r="F4036" s="45">
        <v>14.9</v>
      </c>
      <c r="G4036" s="45">
        <v>0</v>
      </c>
      <c r="H4036" s="45">
        <v>0</v>
      </c>
      <c r="I4036" s="45">
        <v>0</v>
      </c>
      <c r="J4036" s="45">
        <v>0</v>
      </c>
    </row>
    <row r="4037" spans="4:10">
      <c r="D4037" s="28">
        <v>41808</v>
      </c>
      <c r="E4037" s="35" t="s">
        <v>362</v>
      </c>
      <c r="F4037" s="45">
        <v>14.9</v>
      </c>
      <c r="G4037" s="45">
        <v>0</v>
      </c>
      <c r="H4037" s="45">
        <v>0</v>
      </c>
      <c r="I4037" s="45">
        <v>0</v>
      </c>
      <c r="J4037" s="45">
        <v>0</v>
      </c>
    </row>
    <row r="4038" spans="4:10">
      <c r="D4038" s="28">
        <v>41808</v>
      </c>
      <c r="E4038" s="35" t="s">
        <v>363</v>
      </c>
      <c r="F4038" s="45">
        <v>14.8</v>
      </c>
      <c r="G4038" s="45">
        <v>0</v>
      </c>
      <c r="H4038" s="45">
        <v>0.01</v>
      </c>
      <c r="I4038" s="45">
        <v>0</v>
      </c>
      <c r="J4038" s="45">
        <v>0</v>
      </c>
    </row>
    <row r="4039" spans="4:10">
      <c r="D4039" s="28">
        <v>41808</v>
      </c>
      <c r="E4039" s="35" t="s">
        <v>364</v>
      </c>
      <c r="F4039" s="45">
        <v>14.8</v>
      </c>
      <c r="G4039" s="45">
        <v>7.0000000000000007E-2</v>
      </c>
      <c r="H4039" s="45">
        <v>0.09</v>
      </c>
      <c r="I4039" s="45">
        <v>8.1</v>
      </c>
      <c r="J4039" s="45">
        <v>-113.8</v>
      </c>
    </row>
    <row r="4040" spans="4:10">
      <c r="D4040" s="28">
        <v>41808</v>
      </c>
      <c r="E4040" s="35" t="s">
        <v>365</v>
      </c>
      <c r="F4040" s="45">
        <v>14.6</v>
      </c>
      <c r="G4040" s="45">
        <v>7.0000000000000007E-2</v>
      </c>
      <c r="H4040" s="45">
        <v>0.23</v>
      </c>
      <c r="I4040" s="45">
        <v>18.899999999999999</v>
      </c>
      <c r="J4040" s="45">
        <v>-105.1</v>
      </c>
    </row>
    <row r="4041" spans="4:10">
      <c r="D4041" s="28">
        <v>41808</v>
      </c>
      <c r="E4041" s="35" t="s">
        <v>366</v>
      </c>
      <c r="F4041" s="45">
        <v>14.8</v>
      </c>
      <c r="G4041" s="45">
        <v>7.0000000000000007E-2</v>
      </c>
      <c r="H4041" s="45">
        <v>0.39</v>
      </c>
      <c r="I4041" s="45">
        <v>30.2</v>
      </c>
      <c r="J4041" s="45">
        <v>-96.4</v>
      </c>
    </row>
    <row r="4042" spans="4:10">
      <c r="D4042" s="28">
        <v>41808</v>
      </c>
      <c r="E4042" s="35" t="s">
        <v>367</v>
      </c>
      <c r="F4042" s="45">
        <v>16.100000000000001</v>
      </c>
      <c r="G4042" s="45">
        <v>0.13</v>
      </c>
      <c r="H4042" s="45">
        <v>0.67</v>
      </c>
      <c r="I4042" s="45">
        <v>41.6</v>
      </c>
      <c r="J4042" s="45">
        <v>-86.9</v>
      </c>
    </row>
    <row r="4043" spans="4:10">
      <c r="D4043" s="28">
        <v>41808</v>
      </c>
      <c r="E4043" s="35" t="s">
        <v>368</v>
      </c>
      <c r="F4043" s="45">
        <v>17</v>
      </c>
      <c r="G4043" s="45">
        <v>0.09</v>
      </c>
      <c r="H4043" s="45">
        <v>0.7</v>
      </c>
      <c r="I4043" s="45">
        <v>53</v>
      </c>
      <c r="J4043" s="45">
        <v>-75.3</v>
      </c>
    </row>
    <row r="4044" spans="4:10">
      <c r="D4044" s="28">
        <v>41808</v>
      </c>
      <c r="E4044" s="35" t="s">
        <v>369</v>
      </c>
      <c r="F4044" s="45">
        <v>16.7</v>
      </c>
      <c r="G4044" s="45">
        <v>0.08</v>
      </c>
      <c r="H4044" s="45">
        <v>0.82</v>
      </c>
      <c r="I4044" s="45">
        <v>63.5</v>
      </c>
      <c r="J4044" s="45">
        <v>-58.2</v>
      </c>
    </row>
    <row r="4045" spans="4:10">
      <c r="D4045" s="28">
        <v>41808</v>
      </c>
      <c r="E4045" s="35" t="s">
        <v>370</v>
      </c>
      <c r="F4045" s="45">
        <v>17.5</v>
      </c>
      <c r="G4045" s="45">
        <v>0.11</v>
      </c>
      <c r="H4045" s="45">
        <v>0.87</v>
      </c>
      <c r="I4045" s="45">
        <v>71.5</v>
      </c>
      <c r="J4045" s="45">
        <v>-28.2</v>
      </c>
    </row>
    <row r="4046" spans="4:10">
      <c r="D4046" s="28">
        <v>41808</v>
      </c>
      <c r="E4046" s="35" t="s">
        <v>371</v>
      </c>
      <c r="F4046" s="45">
        <v>17.7</v>
      </c>
      <c r="G4046" s="45">
        <v>0.1</v>
      </c>
      <c r="H4046" s="45">
        <v>0.88</v>
      </c>
      <c r="I4046" s="45">
        <v>72.599999999999994</v>
      </c>
      <c r="J4046" s="45">
        <v>17.5</v>
      </c>
    </row>
    <row r="4047" spans="4:10">
      <c r="D4047" s="28">
        <v>41808</v>
      </c>
      <c r="E4047" s="35" t="s">
        <v>372</v>
      </c>
      <c r="F4047" s="45">
        <v>17.2</v>
      </c>
      <c r="G4047" s="45">
        <v>0.06</v>
      </c>
      <c r="H4047" s="45">
        <v>0.86</v>
      </c>
      <c r="I4047" s="45">
        <v>65.900000000000006</v>
      </c>
      <c r="J4047" s="45">
        <v>52.3</v>
      </c>
    </row>
    <row r="4048" spans="4:10">
      <c r="D4048" s="28">
        <v>41808</v>
      </c>
      <c r="E4048" s="35" t="s">
        <v>373</v>
      </c>
      <c r="F4048" s="45">
        <v>17.3</v>
      </c>
      <c r="G4048" s="45">
        <v>0.04</v>
      </c>
      <c r="H4048" s="45">
        <v>0.77</v>
      </c>
      <c r="I4048" s="45">
        <v>55.7</v>
      </c>
      <c r="J4048" s="45">
        <v>71.7</v>
      </c>
    </row>
    <row r="4049" spans="4:10">
      <c r="D4049" s="28">
        <v>41808</v>
      </c>
      <c r="E4049" s="35" t="s">
        <v>374</v>
      </c>
      <c r="F4049" s="45">
        <v>16.899999999999999</v>
      </c>
      <c r="G4049" s="45">
        <v>0.06</v>
      </c>
      <c r="H4049" s="45">
        <v>0.61</v>
      </c>
      <c r="I4049" s="45">
        <v>44.5</v>
      </c>
      <c r="J4049" s="45">
        <v>84.2</v>
      </c>
    </row>
    <row r="4050" spans="4:10">
      <c r="D4050" s="28">
        <v>41808</v>
      </c>
      <c r="E4050" s="35" t="s">
        <v>375</v>
      </c>
      <c r="F4050" s="45">
        <v>17.100000000000001</v>
      </c>
      <c r="G4050" s="45">
        <v>0.06</v>
      </c>
      <c r="H4050" s="45">
        <v>0.44</v>
      </c>
      <c r="I4050" s="45">
        <v>33.1</v>
      </c>
      <c r="J4050" s="45">
        <v>94.1</v>
      </c>
    </row>
    <row r="4051" spans="4:10">
      <c r="D4051" s="28">
        <v>41808</v>
      </c>
      <c r="E4051" s="35" t="s">
        <v>376</v>
      </c>
      <c r="F4051" s="45">
        <v>16.7</v>
      </c>
      <c r="G4051" s="45">
        <v>7.0000000000000007E-2</v>
      </c>
      <c r="H4051" s="45">
        <v>0.27</v>
      </c>
      <c r="I4051" s="45">
        <v>21.7</v>
      </c>
      <c r="J4051" s="45">
        <v>102.9</v>
      </c>
    </row>
    <row r="4052" spans="4:10">
      <c r="D4052" s="28">
        <v>41808</v>
      </c>
      <c r="E4052" s="35" t="s">
        <v>377</v>
      </c>
      <c r="F4052" s="45">
        <v>15.2</v>
      </c>
      <c r="G4052" s="45">
        <v>7.0000000000000007E-2</v>
      </c>
      <c r="H4052" s="45">
        <v>0.13</v>
      </c>
      <c r="I4052" s="45">
        <v>10.8</v>
      </c>
      <c r="J4052" s="45">
        <v>111.6</v>
      </c>
    </row>
    <row r="4053" spans="4:10">
      <c r="D4053" s="28">
        <v>41808</v>
      </c>
      <c r="E4053" s="35" t="s">
        <v>378</v>
      </c>
      <c r="F4053" s="45">
        <v>14.6</v>
      </c>
      <c r="G4053" s="45">
        <v>0.02</v>
      </c>
      <c r="H4053" s="45">
        <v>0.02</v>
      </c>
      <c r="I4053" s="45">
        <v>0.5</v>
      </c>
      <c r="J4053" s="45">
        <v>120.8</v>
      </c>
    </row>
    <row r="4054" spans="4:10">
      <c r="D4054" s="28">
        <v>41808</v>
      </c>
      <c r="E4054" s="35" t="s">
        <v>379</v>
      </c>
      <c r="F4054" s="45">
        <v>13.8</v>
      </c>
      <c r="G4054" s="45">
        <v>0</v>
      </c>
      <c r="H4054" s="45">
        <v>0</v>
      </c>
      <c r="I4054" s="45">
        <v>0</v>
      </c>
      <c r="J4054" s="45">
        <v>0</v>
      </c>
    </row>
    <row r="4055" spans="4:10">
      <c r="D4055" s="28">
        <v>41808</v>
      </c>
      <c r="E4055" s="35" t="s">
        <v>380</v>
      </c>
      <c r="F4055" s="45">
        <v>13.4</v>
      </c>
      <c r="G4055" s="45">
        <v>0</v>
      </c>
      <c r="H4055" s="45">
        <v>0</v>
      </c>
      <c r="I4055" s="45">
        <v>0</v>
      </c>
      <c r="J4055" s="45">
        <v>0</v>
      </c>
    </row>
    <row r="4056" spans="4:10">
      <c r="D4056" s="28">
        <v>41808</v>
      </c>
      <c r="E4056" s="35" t="s">
        <v>381</v>
      </c>
      <c r="F4056" s="45">
        <v>12.4</v>
      </c>
      <c r="G4056" s="45">
        <v>0</v>
      </c>
      <c r="H4056" s="45">
        <v>0</v>
      </c>
      <c r="I4056" s="45">
        <v>0</v>
      </c>
      <c r="J4056" s="45">
        <v>0</v>
      </c>
    </row>
    <row r="4057" spans="4:10">
      <c r="D4057" s="28">
        <v>41808</v>
      </c>
      <c r="E4057" s="35" t="s">
        <v>382</v>
      </c>
      <c r="F4057" s="45">
        <v>12.2</v>
      </c>
      <c r="G4057" s="45">
        <v>0</v>
      </c>
      <c r="H4057" s="45">
        <v>0</v>
      </c>
      <c r="I4057" s="45">
        <v>0</v>
      </c>
      <c r="J4057" s="45">
        <v>0</v>
      </c>
    </row>
    <row r="4058" spans="4:10">
      <c r="D4058" s="28">
        <v>41808</v>
      </c>
      <c r="E4058" s="35" t="s">
        <v>383</v>
      </c>
      <c r="F4058" s="45">
        <v>11.9</v>
      </c>
      <c r="G4058" s="45">
        <v>0</v>
      </c>
      <c r="H4058" s="45">
        <v>0</v>
      </c>
      <c r="I4058" s="45">
        <v>0</v>
      </c>
      <c r="J4058" s="45">
        <v>0</v>
      </c>
    </row>
    <row r="4059" spans="4:10">
      <c r="D4059" s="28">
        <v>41809</v>
      </c>
      <c r="E4059" s="35" t="s">
        <v>360</v>
      </c>
      <c r="F4059" s="45">
        <v>11.7</v>
      </c>
      <c r="G4059" s="45">
        <v>0</v>
      </c>
      <c r="H4059" s="45">
        <v>0</v>
      </c>
      <c r="I4059" s="45">
        <v>0</v>
      </c>
      <c r="J4059" s="45">
        <v>0</v>
      </c>
    </row>
    <row r="4060" spans="4:10">
      <c r="D4060" s="28">
        <v>41809</v>
      </c>
      <c r="E4060" s="35" t="s">
        <v>361</v>
      </c>
      <c r="F4060" s="45">
        <v>11.4</v>
      </c>
      <c r="G4060" s="45">
        <v>0</v>
      </c>
      <c r="H4060" s="45">
        <v>0</v>
      </c>
      <c r="I4060" s="45">
        <v>0</v>
      </c>
      <c r="J4060" s="45">
        <v>0</v>
      </c>
    </row>
    <row r="4061" spans="4:10">
      <c r="D4061" s="28">
        <v>41809</v>
      </c>
      <c r="E4061" s="35" t="s">
        <v>362</v>
      </c>
      <c r="F4061" s="45">
        <v>11.4</v>
      </c>
      <c r="G4061" s="45">
        <v>0</v>
      </c>
      <c r="H4061" s="45">
        <v>0</v>
      </c>
      <c r="I4061" s="45">
        <v>0</v>
      </c>
      <c r="J4061" s="45">
        <v>0</v>
      </c>
    </row>
    <row r="4062" spans="4:10">
      <c r="D4062" s="28">
        <v>41809</v>
      </c>
      <c r="E4062" s="35" t="s">
        <v>363</v>
      </c>
      <c r="F4062" s="45">
        <v>11.2</v>
      </c>
      <c r="G4062" s="45">
        <v>0</v>
      </c>
      <c r="H4062" s="45">
        <v>0.01</v>
      </c>
      <c r="I4062" s="45">
        <v>0</v>
      </c>
      <c r="J4062" s="45">
        <v>0</v>
      </c>
    </row>
    <row r="4063" spans="4:10">
      <c r="D4063" s="28">
        <v>41809</v>
      </c>
      <c r="E4063" s="35" t="s">
        <v>364</v>
      </c>
      <c r="F4063" s="45">
        <v>11.3</v>
      </c>
      <c r="G4063" s="45">
        <v>0.06</v>
      </c>
      <c r="H4063" s="45">
        <v>0.09</v>
      </c>
      <c r="I4063" s="45">
        <v>8.1</v>
      </c>
      <c r="J4063" s="45">
        <v>-113.9</v>
      </c>
    </row>
    <row r="4064" spans="4:10">
      <c r="D4064" s="28">
        <v>41809</v>
      </c>
      <c r="E4064" s="35" t="s">
        <v>365</v>
      </c>
      <c r="F4064" s="45">
        <v>11.2</v>
      </c>
      <c r="G4064" s="45">
        <v>7.0000000000000007E-2</v>
      </c>
      <c r="H4064" s="45">
        <v>0.23</v>
      </c>
      <c r="I4064" s="45">
        <v>18.899999999999999</v>
      </c>
      <c r="J4064" s="45">
        <v>-105.1</v>
      </c>
    </row>
    <row r="4065" spans="4:10">
      <c r="D4065" s="28">
        <v>41809</v>
      </c>
      <c r="E4065" s="35" t="s">
        <v>366</v>
      </c>
      <c r="F4065" s="45">
        <v>11.1</v>
      </c>
      <c r="G4065" s="45">
        <v>0.05</v>
      </c>
      <c r="H4065" s="45">
        <v>0.39</v>
      </c>
      <c r="I4065" s="45">
        <v>30.2</v>
      </c>
      <c r="J4065" s="45">
        <v>-96.4</v>
      </c>
    </row>
    <row r="4066" spans="4:10">
      <c r="D4066" s="28">
        <v>41809</v>
      </c>
      <c r="E4066" s="35" t="s">
        <v>367</v>
      </c>
      <c r="F4066" s="45">
        <v>11</v>
      </c>
      <c r="G4066" s="45">
        <v>7.0000000000000007E-2</v>
      </c>
      <c r="H4066" s="45">
        <v>0.55000000000000004</v>
      </c>
      <c r="I4066" s="45">
        <v>41.6</v>
      </c>
      <c r="J4066" s="45">
        <v>-86.9</v>
      </c>
    </row>
    <row r="4067" spans="4:10">
      <c r="D4067" s="28">
        <v>41809</v>
      </c>
      <c r="E4067" s="35" t="s">
        <v>368</v>
      </c>
      <c r="F4067" s="45">
        <v>10.6</v>
      </c>
      <c r="G4067" s="45">
        <v>0.08</v>
      </c>
      <c r="H4067" s="45">
        <v>0.7</v>
      </c>
      <c r="I4067" s="45">
        <v>52.9</v>
      </c>
      <c r="J4067" s="45">
        <v>-75.3</v>
      </c>
    </row>
    <row r="4068" spans="4:10">
      <c r="D4068" s="28">
        <v>41809</v>
      </c>
      <c r="E4068" s="35" t="s">
        <v>369</v>
      </c>
      <c r="F4068" s="45">
        <v>11</v>
      </c>
      <c r="G4068" s="45">
        <v>0.08</v>
      </c>
      <c r="H4068" s="45">
        <v>0.82</v>
      </c>
      <c r="I4068" s="45">
        <v>63.5</v>
      </c>
      <c r="J4068" s="45">
        <v>-58.3</v>
      </c>
    </row>
    <row r="4069" spans="4:10">
      <c r="D4069" s="28">
        <v>41809</v>
      </c>
      <c r="E4069" s="35" t="s">
        <v>370</v>
      </c>
      <c r="F4069" s="45">
        <v>12.3</v>
      </c>
      <c r="G4069" s="45">
        <v>0.1</v>
      </c>
      <c r="H4069" s="45">
        <v>0.87</v>
      </c>
      <c r="I4069" s="45">
        <v>71.5</v>
      </c>
      <c r="J4069" s="45">
        <v>-28.4</v>
      </c>
    </row>
    <row r="4070" spans="4:10">
      <c r="D4070" s="28">
        <v>41809</v>
      </c>
      <c r="E4070" s="35" t="s">
        <v>371</v>
      </c>
      <c r="F4070" s="45">
        <v>12.5</v>
      </c>
      <c r="G4070" s="45">
        <v>0.09</v>
      </c>
      <c r="H4070" s="45">
        <v>0.88</v>
      </c>
      <c r="I4070" s="45">
        <v>72.7</v>
      </c>
      <c r="J4070" s="45">
        <v>17.3</v>
      </c>
    </row>
    <row r="4071" spans="4:10">
      <c r="D4071" s="28">
        <v>41809</v>
      </c>
      <c r="E4071" s="35" t="s">
        <v>372</v>
      </c>
      <c r="F4071" s="45">
        <v>12.9</v>
      </c>
      <c r="G4071" s="45">
        <v>0.05</v>
      </c>
      <c r="H4071" s="45">
        <v>0.86</v>
      </c>
      <c r="I4071" s="45">
        <v>66</v>
      </c>
      <c r="J4071" s="45">
        <v>52.2</v>
      </c>
    </row>
    <row r="4072" spans="4:10">
      <c r="D4072" s="28">
        <v>41809</v>
      </c>
      <c r="E4072" s="35" t="s">
        <v>373</v>
      </c>
      <c r="F4072" s="45">
        <v>13</v>
      </c>
      <c r="G4072" s="45">
        <v>0.04</v>
      </c>
      <c r="H4072" s="45">
        <v>0.77</v>
      </c>
      <c r="I4072" s="45">
        <v>55.8</v>
      </c>
      <c r="J4072" s="45">
        <v>71.599999999999994</v>
      </c>
    </row>
    <row r="4073" spans="4:10">
      <c r="D4073" s="28">
        <v>41809</v>
      </c>
      <c r="E4073" s="35" t="s">
        <v>374</v>
      </c>
      <c r="F4073" s="45">
        <v>12.9</v>
      </c>
      <c r="G4073" s="45">
        <v>0.08</v>
      </c>
      <c r="H4073" s="45">
        <v>0.57999999999999996</v>
      </c>
      <c r="I4073" s="45">
        <v>44.6</v>
      </c>
      <c r="J4073" s="45">
        <v>84.2</v>
      </c>
    </row>
    <row r="4074" spans="4:10">
      <c r="D4074" s="28">
        <v>41809</v>
      </c>
      <c r="E4074" s="35" t="s">
        <v>375</v>
      </c>
      <c r="F4074" s="45">
        <v>12.2</v>
      </c>
      <c r="G4074" s="45">
        <v>0.06</v>
      </c>
      <c r="H4074" s="45">
        <v>0.44</v>
      </c>
      <c r="I4074" s="45">
        <v>33.1</v>
      </c>
      <c r="J4074" s="45">
        <v>94.1</v>
      </c>
    </row>
    <row r="4075" spans="4:10">
      <c r="D4075" s="28">
        <v>41809</v>
      </c>
      <c r="E4075" s="35" t="s">
        <v>376</v>
      </c>
      <c r="F4075" s="45">
        <v>11.5</v>
      </c>
      <c r="G4075" s="45">
        <v>0.06</v>
      </c>
      <c r="H4075" s="45">
        <v>0.27</v>
      </c>
      <c r="I4075" s="45">
        <v>21.8</v>
      </c>
      <c r="J4075" s="45">
        <v>102.9</v>
      </c>
    </row>
    <row r="4076" spans="4:10">
      <c r="D4076" s="28">
        <v>41809</v>
      </c>
      <c r="E4076" s="35" t="s">
        <v>377</v>
      </c>
      <c r="F4076" s="45">
        <v>11</v>
      </c>
      <c r="G4076" s="45">
        <v>7.0000000000000007E-2</v>
      </c>
      <c r="H4076" s="45">
        <v>0.13</v>
      </c>
      <c r="I4076" s="45">
        <v>10.9</v>
      </c>
      <c r="J4076" s="45">
        <v>111.6</v>
      </c>
    </row>
    <row r="4077" spans="4:10">
      <c r="D4077" s="28">
        <v>41809</v>
      </c>
      <c r="E4077" s="35" t="s">
        <v>378</v>
      </c>
      <c r="F4077" s="45">
        <v>10.6</v>
      </c>
      <c r="G4077" s="45">
        <v>0.02</v>
      </c>
      <c r="H4077" s="45">
        <v>0.02</v>
      </c>
      <c r="I4077" s="45">
        <v>0.6</v>
      </c>
      <c r="J4077" s="45">
        <v>120.8</v>
      </c>
    </row>
    <row r="4078" spans="4:10">
      <c r="D4078" s="28">
        <v>41809</v>
      </c>
      <c r="E4078" s="35" t="s">
        <v>379</v>
      </c>
      <c r="F4078" s="45">
        <v>10.6</v>
      </c>
      <c r="G4078" s="45">
        <v>0</v>
      </c>
      <c r="H4078" s="45">
        <v>0</v>
      </c>
      <c r="I4078" s="45">
        <v>0</v>
      </c>
      <c r="J4078" s="45">
        <v>0</v>
      </c>
    </row>
    <row r="4079" spans="4:10">
      <c r="D4079" s="28">
        <v>41809</v>
      </c>
      <c r="E4079" s="35" t="s">
        <v>380</v>
      </c>
      <c r="F4079" s="45">
        <v>10.7</v>
      </c>
      <c r="G4079" s="45">
        <v>0</v>
      </c>
      <c r="H4079" s="45">
        <v>0</v>
      </c>
      <c r="I4079" s="45">
        <v>0</v>
      </c>
      <c r="J4079" s="45">
        <v>0</v>
      </c>
    </row>
    <row r="4080" spans="4:10">
      <c r="D4080" s="28">
        <v>41809</v>
      </c>
      <c r="E4080" s="35" t="s">
        <v>381</v>
      </c>
      <c r="F4080" s="45">
        <v>10.6</v>
      </c>
      <c r="G4080" s="45">
        <v>0</v>
      </c>
      <c r="H4080" s="45">
        <v>0</v>
      </c>
      <c r="I4080" s="45">
        <v>0</v>
      </c>
      <c r="J4080" s="45">
        <v>0</v>
      </c>
    </row>
    <row r="4081" spans="4:10">
      <c r="D4081" s="28">
        <v>41809</v>
      </c>
      <c r="E4081" s="35" t="s">
        <v>382</v>
      </c>
      <c r="F4081" s="45">
        <v>10.8</v>
      </c>
      <c r="G4081" s="45">
        <v>0</v>
      </c>
      <c r="H4081" s="45">
        <v>0</v>
      </c>
      <c r="I4081" s="45">
        <v>0</v>
      </c>
      <c r="J4081" s="45">
        <v>0</v>
      </c>
    </row>
    <row r="4082" spans="4:10">
      <c r="D4082" s="28">
        <v>41809</v>
      </c>
      <c r="E4082" s="35" t="s">
        <v>383</v>
      </c>
      <c r="F4082" s="45">
        <v>10.3</v>
      </c>
      <c r="G4082" s="45">
        <v>0</v>
      </c>
      <c r="H4082" s="45">
        <v>0</v>
      </c>
      <c r="I4082" s="45">
        <v>0</v>
      </c>
      <c r="J4082" s="45">
        <v>0</v>
      </c>
    </row>
    <row r="4083" spans="4:10">
      <c r="D4083" s="28">
        <v>41810</v>
      </c>
      <c r="E4083" s="35" t="s">
        <v>360</v>
      </c>
      <c r="F4083" s="45">
        <v>10.6</v>
      </c>
      <c r="G4083" s="45">
        <v>0</v>
      </c>
      <c r="H4083" s="45">
        <v>0</v>
      </c>
      <c r="I4083" s="45">
        <v>0</v>
      </c>
      <c r="J4083" s="45">
        <v>0</v>
      </c>
    </row>
    <row r="4084" spans="4:10">
      <c r="D4084" s="28">
        <v>41810</v>
      </c>
      <c r="E4084" s="35" t="s">
        <v>361</v>
      </c>
      <c r="F4084" s="45">
        <v>10.6</v>
      </c>
      <c r="G4084" s="45">
        <v>0</v>
      </c>
      <c r="H4084" s="45">
        <v>0</v>
      </c>
      <c r="I4084" s="45">
        <v>0</v>
      </c>
      <c r="J4084" s="45">
        <v>0</v>
      </c>
    </row>
    <row r="4085" spans="4:10">
      <c r="D4085" s="28">
        <v>41810</v>
      </c>
      <c r="E4085" s="35" t="s">
        <v>362</v>
      </c>
      <c r="F4085" s="45">
        <v>10.8</v>
      </c>
      <c r="G4085" s="45">
        <v>0</v>
      </c>
      <c r="H4085" s="45">
        <v>0</v>
      </c>
      <c r="I4085" s="45">
        <v>0</v>
      </c>
      <c r="J4085" s="45">
        <v>0</v>
      </c>
    </row>
    <row r="4086" spans="4:10">
      <c r="D4086" s="28">
        <v>41810</v>
      </c>
      <c r="E4086" s="35" t="s">
        <v>363</v>
      </c>
      <c r="F4086" s="45">
        <v>10.3</v>
      </c>
      <c r="G4086" s="45">
        <v>0</v>
      </c>
      <c r="H4086" s="45">
        <v>0</v>
      </c>
      <c r="I4086" s="45">
        <v>0</v>
      </c>
      <c r="J4086" s="45">
        <v>0</v>
      </c>
    </row>
    <row r="4087" spans="4:10">
      <c r="D4087" s="28">
        <v>41810</v>
      </c>
      <c r="E4087" s="35" t="s">
        <v>364</v>
      </c>
      <c r="F4087" s="45">
        <v>10.5</v>
      </c>
      <c r="G4087" s="45">
        <v>0.03</v>
      </c>
      <c r="H4087" s="45">
        <v>0.08</v>
      </c>
      <c r="I4087" s="45">
        <v>8.1</v>
      </c>
      <c r="J4087" s="45">
        <v>-113.9</v>
      </c>
    </row>
    <row r="4088" spans="4:10">
      <c r="D4088" s="28">
        <v>41810</v>
      </c>
      <c r="E4088" s="35" t="s">
        <v>365</v>
      </c>
      <c r="F4088" s="45">
        <v>10.7</v>
      </c>
      <c r="G4088" s="45">
        <v>0.06</v>
      </c>
      <c r="H4088" s="45">
        <v>0.23</v>
      </c>
      <c r="I4088" s="45">
        <v>18.899999999999999</v>
      </c>
      <c r="J4088" s="45">
        <v>-105.2</v>
      </c>
    </row>
    <row r="4089" spans="4:10">
      <c r="D4089" s="28">
        <v>41810</v>
      </c>
      <c r="E4089" s="35" t="s">
        <v>366</v>
      </c>
      <c r="F4089" s="45">
        <v>11</v>
      </c>
      <c r="G4089" s="45">
        <v>0.05</v>
      </c>
      <c r="H4089" s="45">
        <v>0.39</v>
      </c>
      <c r="I4089" s="45">
        <v>30.1</v>
      </c>
      <c r="J4089" s="45">
        <v>-96.4</v>
      </c>
    </row>
    <row r="4090" spans="4:10">
      <c r="D4090" s="28">
        <v>41810</v>
      </c>
      <c r="E4090" s="35" t="s">
        <v>367</v>
      </c>
      <c r="F4090" s="45">
        <v>11.6</v>
      </c>
      <c r="G4090" s="45">
        <v>0.08</v>
      </c>
      <c r="H4090" s="45">
        <v>0.55000000000000004</v>
      </c>
      <c r="I4090" s="45">
        <v>41.6</v>
      </c>
      <c r="J4090" s="45">
        <v>-87</v>
      </c>
    </row>
    <row r="4091" spans="4:10">
      <c r="D4091" s="28">
        <v>41810</v>
      </c>
      <c r="E4091" s="35" t="s">
        <v>368</v>
      </c>
      <c r="F4091" s="45">
        <v>11.8</v>
      </c>
      <c r="G4091" s="45">
        <v>0.08</v>
      </c>
      <c r="H4091" s="45">
        <v>0.69</v>
      </c>
      <c r="I4091" s="45">
        <v>52.9</v>
      </c>
      <c r="J4091" s="45">
        <v>-75.400000000000006</v>
      </c>
    </row>
    <row r="4092" spans="4:10">
      <c r="D4092" s="28">
        <v>41810</v>
      </c>
      <c r="E4092" s="35" t="s">
        <v>369</v>
      </c>
      <c r="F4092" s="45">
        <v>12.6</v>
      </c>
      <c r="G4092" s="45">
        <v>0.08</v>
      </c>
      <c r="H4092" s="45">
        <v>0.82</v>
      </c>
      <c r="I4092" s="45">
        <v>63.5</v>
      </c>
      <c r="J4092" s="45">
        <v>-58.4</v>
      </c>
    </row>
    <row r="4093" spans="4:10">
      <c r="D4093" s="28">
        <v>41810</v>
      </c>
      <c r="E4093" s="35" t="s">
        <v>370</v>
      </c>
      <c r="F4093" s="45">
        <v>13.1</v>
      </c>
      <c r="G4093" s="45">
        <v>0.1</v>
      </c>
      <c r="H4093" s="45">
        <v>0.87</v>
      </c>
      <c r="I4093" s="45">
        <v>71.5</v>
      </c>
      <c r="J4093" s="45">
        <v>-28.5</v>
      </c>
    </row>
    <row r="4094" spans="4:10">
      <c r="D4094" s="28">
        <v>41810</v>
      </c>
      <c r="E4094" s="35" t="s">
        <v>371</v>
      </c>
      <c r="F4094" s="45">
        <v>13.3</v>
      </c>
      <c r="G4094" s="45">
        <v>0.09</v>
      </c>
      <c r="H4094" s="45">
        <v>0.88</v>
      </c>
      <c r="I4094" s="45">
        <v>72.7</v>
      </c>
      <c r="J4094" s="45">
        <v>17.2</v>
      </c>
    </row>
    <row r="4095" spans="4:10">
      <c r="D4095" s="28">
        <v>41810</v>
      </c>
      <c r="E4095" s="35" t="s">
        <v>372</v>
      </c>
      <c r="F4095" s="45">
        <v>14.2</v>
      </c>
      <c r="G4095" s="45">
        <v>0.05</v>
      </c>
      <c r="H4095" s="45">
        <v>0.86</v>
      </c>
      <c r="I4095" s="45">
        <v>66</v>
      </c>
      <c r="J4095" s="45">
        <v>52.1</v>
      </c>
    </row>
    <row r="4096" spans="4:10">
      <c r="D4096" s="28">
        <v>41810</v>
      </c>
      <c r="E4096" s="35" t="s">
        <v>373</v>
      </c>
      <c r="F4096" s="45">
        <v>12.8</v>
      </c>
      <c r="G4096" s="45">
        <v>0.04</v>
      </c>
      <c r="H4096" s="45">
        <v>0.77</v>
      </c>
      <c r="I4096" s="45">
        <v>55.8</v>
      </c>
      <c r="J4096" s="45">
        <v>71.599999999999994</v>
      </c>
    </row>
    <row r="4097" spans="4:10">
      <c r="D4097" s="28">
        <v>41810</v>
      </c>
      <c r="E4097" s="35" t="s">
        <v>374</v>
      </c>
      <c r="F4097" s="45">
        <v>12.2</v>
      </c>
      <c r="G4097" s="45">
        <v>0.08</v>
      </c>
      <c r="H4097" s="45">
        <v>0.57999999999999996</v>
      </c>
      <c r="I4097" s="45">
        <v>44.6</v>
      </c>
      <c r="J4097" s="45">
        <v>84.2</v>
      </c>
    </row>
    <row r="4098" spans="4:10">
      <c r="D4098" s="28">
        <v>41810</v>
      </c>
      <c r="E4098" s="35" t="s">
        <v>375</v>
      </c>
      <c r="F4098" s="45">
        <v>12.9</v>
      </c>
      <c r="G4098" s="45">
        <v>0.06</v>
      </c>
      <c r="H4098" s="45">
        <v>0.44</v>
      </c>
      <c r="I4098" s="45">
        <v>33.200000000000003</v>
      </c>
      <c r="J4098" s="45">
        <v>94</v>
      </c>
    </row>
    <row r="4099" spans="4:10">
      <c r="D4099" s="28">
        <v>41810</v>
      </c>
      <c r="E4099" s="35" t="s">
        <v>376</v>
      </c>
      <c r="F4099" s="45">
        <v>13</v>
      </c>
      <c r="G4099" s="45">
        <v>0.04</v>
      </c>
      <c r="H4099" s="45">
        <v>0.23</v>
      </c>
      <c r="I4099" s="45">
        <v>21.8</v>
      </c>
      <c r="J4099" s="45">
        <v>102.9</v>
      </c>
    </row>
    <row r="4100" spans="4:10">
      <c r="D4100" s="28">
        <v>41810</v>
      </c>
      <c r="E4100" s="35" t="s">
        <v>377</v>
      </c>
      <c r="F4100" s="45">
        <v>12.1</v>
      </c>
      <c r="G4100" s="45">
        <v>0.04</v>
      </c>
      <c r="H4100" s="45">
        <v>0.09</v>
      </c>
      <c r="I4100" s="45">
        <v>10.9</v>
      </c>
      <c r="J4100" s="45">
        <v>111.5</v>
      </c>
    </row>
    <row r="4101" spans="4:10">
      <c r="D4101" s="28">
        <v>41810</v>
      </c>
      <c r="E4101" s="35" t="s">
        <v>378</v>
      </c>
      <c r="F4101" s="45">
        <v>12.1</v>
      </c>
      <c r="G4101" s="45">
        <v>0.02</v>
      </c>
      <c r="H4101" s="45">
        <v>0.02</v>
      </c>
      <c r="I4101" s="45">
        <v>0.6</v>
      </c>
      <c r="J4101" s="45">
        <v>120.7</v>
      </c>
    </row>
    <row r="4102" spans="4:10">
      <c r="D4102" s="28">
        <v>41810</v>
      </c>
      <c r="E4102" s="35" t="s">
        <v>379</v>
      </c>
      <c r="F4102" s="45">
        <v>11.9</v>
      </c>
      <c r="G4102" s="45">
        <v>0</v>
      </c>
      <c r="H4102" s="45">
        <v>0</v>
      </c>
      <c r="I4102" s="45">
        <v>0</v>
      </c>
      <c r="J4102" s="45">
        <v>0</v>
      </c>
    </row>
    <row r="4103" spans="4:10">
      <c r="D4103" s="28">
        <v>41810</v>
      </c>
      <c r="E4103" s="35" t="s">
        <v>380</v>
      </c>
      <c r="F4103" s="45">
        <v>11.7</v>
      </c>
      <c r="G4103" s="45">
        <v>0</v>
      </c>
      <c r="H4103" s="45">
        <v>0</v>
      </c>
      <c r="I4103" s="45">
        <v>0</v>
      </c>
      <c r="J4103" s="45">
        <v>0</v>
      </c>
    </row>
    <row r="4104" spans="4:10">
      <c r="D4104" s="28">
        <v>41810</v>
      </c>
      <c r="E4104" s="35" t="s">
        <v>381</v>
      </c>
      <c r="F4104" s="45">
        <v>11.3</v>
      </c>
      <c r="G4104" s="45">
        <v>0</v>
      </c>
      <c r="H4104" s="45">
        <v>0</v>
      </c>
      <c r="I4104" s="45">
        <v>0</v>
      </c>
      <c r="J4104" s="45">
        <v>0</v>
      </c>
    </row>
    <row r="4105" spans="4:10">
      <c r="D4105" s="28">
        <v>41810</v>
      </c>
      <c r="E4105" s="35" t="s">
        <v>382</v>
      </c>
      <c r="F4105" s="45">
        <v>11.1</v>
      </c>
      <c r="G4105" s="45">
        <v>0</v>
      </c>
      <c r="H4105" s="45">
        <v>0</v>
      </c>
      <c r="I4105" s="45">
        <v>0</v>
      </c>
      <c r="J4105" s="45">
        <v>0</v>
      </c>
    </row>
    <row r="4106" spans="4:10">
      <c r="D4106" s="28">
        <v>41810</v>
      </c>
      <c r="E4106" s="35" t="s">
        <v>383</v>
      </c>
      <c r="F4106" s="45">
        <v>11.1</v>
      </c>
      <c r="G4106" s="45">
        <v>0</v>
      </c>
      <c r="H4106" s="45">
        <v>0</v>
      </c>
      <c r="I4106" s="45">
        <v>0</v>
      </c>
      <c r="J4106" s="45">
        <v>0</v>
      </c>
    </row>
    <row r="4107" spans="4:10">
      <c r="D4107" s="28">
        <v>41811</v>
      </c>
      <c r="E4107" s="35" t="s">
        <v>360</v>
      </c>
      <c r="F4107" s="45">
        <v>10.7</v>
      </c>
      <c r="G4107" s="45">
        <v>0</v>
      </c>
      <c r="H4107" s="45">
        <v>0</v>
      </c>
      <c r="I4107" s="45">
        <v>0</v>
      </c>
      <c r="J4107" s="45">
        <v>0</v>
      </c>
    </row>
    <row r="4108" spans="4:10">
      <c r="D4108" s="28">
        <v>41811</v>
      </c>
      <c r="E4108" s="35" t="s">
        <v>361</v>
      </c>
      <c r="F4108" s="45">
        <v>10.3</v>
      </c>
      <c r="G4108" s="45">
        <v>0</v>
      </c>
      <c r="H4108" s="45">
        <v>0</v>
      </c>
      <c r="I4108" s="45">
        <v>0</v>
      </c>
      <c r="J4108" s="45">
        <v>0</v>
      </c>
    </row>
    <row r="4109" spans="4:10">
      <c r="D4109" s="28">
        <v>41811</v>
      </c>
      <c r="E4109" s="35" t="s">
        <v>362</v>
      </c>
      <c r="F4109" s="45">
        <v>10.1</v>
      </c>
      <c r="G4109" s="45">
        <v>0</v>
      </c>
      <c r="H4109" s="45">
        <v>0</v>
      </c>
      <c r="I4109" s="45">
        <v>0</v>
      </c>
      <c r="J4109" s="45">
        <v>0</v>
      </c>
    </row>
    <row r="4110" spans="4:10">
      <c r="D4110" s="28">
        <v>41811</v>
      </c>
      <c r="E4110" s="35" t="s">
        <v>363</v>
      </c>
      <c r="F4110" s="45">
        <v>10.199999999999999</v>
      </c>
      <c r="G4110" s="45">
        <v>0</v>
      </c>
      <c r="H4110" s="45">
        <v>0</v>
      </c>
      <c r="I4110" s="45">
        <v>0</v>
      </c>
      <c r="J4110" s="45">
        <v>0</v>
      </c>
    </row>
    <row r="4111" spans="4:10">
      <c r="D4111" s="28">
        <v>41811</v>
      </c>
      <c r="E4111" s="35" t="s">
        <v>364</v>
      </c>
      <c r="F4111" s="45">
        <v>9.9</v>
      </c>
      <c r="G4111" s="45">
        <v>0.04</v>
      </c>
      <c r="H4111" s="45">
        <v>7.0000000000000007E-2</v>
      </c>
      <c r="I4111" s="45">
        <v>8</v>
      </c>
      <c r="J4111" s="45">
        <v>-114</v>
      </c>
    </row>
    <row r="4112" spans="4:10">
      <c r="D4112" s="28">
        <v>41811</v>
      </c>
      <c r="E4112" s="35" t="s">
        <v>365</v>
      </c>
      <c r="F4112" s="45">
        <v>9.9</v>
      </c>
      <c r="G4112" s="45">
        <v>0.06</v>
      </c>
      <c r="H4112" s="45">
        <v>0.23</v>
      </c>
      <c r="I4112" s="45">
        <v>18.8</v>
      </c>
      <c r="J4112" s="45">
        <v>-105.2</v>
      </c>
    </row>
    <row r="4113" spans="4:10">
      <c r="D4113" s="28">
        <v>41811</v>
      </c>
      <c r="E4113" s="35" t="s">
        <v>366</v>
      </c>
      <c r="F4113" s="45">
        <v>9.9</v>
      </c>
      <c r="G4113" s="45">
        <v>0.04</v>
      </c>
      <c r="H4113" s="45">
        <v>0.28999999999999998</v>
      </c>
      <c r="I4113" s="45">
        <v>30.1</v>
      </c>
      <c r="J4113" s="45">
        <v>-96.5</v>
      </c>
    </row>
    <row r="4114" spans="4:10">
      <c r="D4114" s="28">
        <v>41811</v>
      </c>
      <c r="E4114" s="35" t="s">
        <v>367</v>
      </c>
      <c r="F4114" s="45">
        <v>9.6999999999999993</v>
      </c>
      <c r="G4114" s="45">
        <v>0.04</v>
      </c>
      <c r="H4114" s="45">
        <v>0.27</v>
      </c>
      <c r="I4114" s="45">
        <v>41.5</v>
      </c>
      <c r="J4114" s="45">
        <v>-87</v>
      </c>
    </row>
    <row r="4115" spans="4:10">
      <c r="D4115" s="28">
        <v>41811</v>
      </c>
      <c r="E4115" s="35" t="s">
        <v>368</v>
      </c>
      <c r="F4115" s="45">
        <v>9.8000000000000007</v>
      </c>
      <c r="G4115" s="45">
        <v>7.0000000000000007E-2</v>
      </c>
      <c r="H4115" s="45">
        <v>0.31</v>
      </c>
      <c r="I4115" s="45">
        <v>52.9</v>
      </c>
      <c r="J4115" s="45">
        <v>-75.5</v>
      </c>
    </row>
    <row r="4116" spans="4:10">
      <c r="D4116" s="28">
        <v>41811</v>
      </c>
      <c r="E4116" s="35" t="s">
        <v>369</v>
      </c>
      <c r="F4116" s="45">
        <v>10.1</v>
      </c>
      <c r="G4116" s="45">
        <v>0</v>
      </c>
      <c r="H4116" s="45">
        <v>0.42</v>
      </c>
      <c r="I4116" s="45">
        <v>63.4</v>
      </c>
      <c r="J4116" s="45">
        <v>-58.5</v>
      </c>
    </row>
    <row r="4117" spans="4:10">
      <c r="D4117" s="28">
        <v>41811</v>
      </c>
      <c r="E4117" s="35" t="s">
        <v>370</v>
      </c>
      <c r="F4117" s="45">
        <v>9.9</v>
      </c>
      <c r="G4117" s="45">
        <v>0</v>
      </c>
      <c r="H4117" s="45">
        <v>0.44</v>
      </c>
      <c r="I4117" s="45">
        <v>71.5</v>
      </c>
      <c r="J4117" s="45">
        <v>-28.7</v>
      </c>
    </row>
    <row r="4118" spans="4:10">
      <c r="D4118" s="28">
        <v>41811</v>
      </c>
      <c r="E4118" s="35" t="s">
        <v>371</v>
      </c>
      <c r="F4118" s="45">
        <v>10.199999999999999</v>
      </c>
      <c r="G4118" s="45">
        <v>0</v>
      </c>
      <c r="H4118" s="45">
        <v>0.45</v>
      </c>
      <c r="I4118" s="45">
        <v>72.7</v>
      </c>
      <c r="J4118" s="45">
        <v>17</v>
      </c>
    </row>
    <row r="4119" spans="4:10">
      <c r="D4119" s="28">
        <v>41811</v>
      </c>
      <c r="E4119" s="35" t="s">
        <v>372</v>
      </c>
      <c r="F4119" s="45">
        <v>10.4</v>
      </c>
      <c r="G4119" s="45">
        <v>0</v>
      </c>
      <c r="H4119" s="45">
        <v>0.43</v>
      </c>
      <c r="I4119" s="45">
        <v>66</v>
      </c>
      <c r="J4119" s="45">
        <v>52.1</v>
      </c>
    </row>
    <row r="4120" spans="4:10">
      <c r="D4120" s="28">
        <v>41811</v>
      </c>
      <c r="E4120" s="35" t="s">
        <v>373</v>
      </c>
      <c r="F4120" s="45">
        <v>11.1</v>
      </c>
      <c r="G4120" s="45">
        <v>0.02</v>
      </c>
      <c r="H4120" s="45">
        <v>0.36</v>
      </c>
      <c r="I4120" s="45">
        <v>55.9</v>
      </c>
      <c r="J4120" s="45">
        <v>71.5</v>
      </c>
    </row>
    <row r="4121" spans="4:10">
      <c r="D4121" s="28">
        <v>41811</v>
      </c>
      <c r="E4121" s="35" t="s">
        <v>374</v>
      </c>
      <c r="F4121" s="45">
        <v>11.4</v>
      </c>
      <c r="G4121" s="45">
        <v>0.04</v>
      </c>
      <c r="H4121" s="45">
        <v>0.44</v>
      </c>
      <c r="I4121" s="45">
        <v>44.7</v>
      </c>
      <c r="J4121" s="45">
        <v>84.2</v>
      </c>
    </row>
    <row r="4122" spans="4:10">
      <c r="D4122" s="28">
        <v>41811</v>
      </c>
      <c r="E4122" s="35" t="s">
        <v>375</v>
      </c>
      <c r="F4122" s="45">
        <v>12.3</v>
      </c>
      <c r="G4122" s="45">
        <v>0.05</v>
      </c>
      <c r="H4122" s="45">
        <v>0.44</v>
      </c>
      <c r="I4122" s="45">
        <v>33.200000000000003</v>
      </c>
      <c r="J4122" s="45">
        <v>94</v>
      </c>
    </row>
    <row r="4123" spans="4:10">
      <c r="D4123" s="28">
        <v>41811</v>
      </c>
      <c r="E4123" s="35" t="s">
        <v>376</v>
      </c>
      <c r="F4123" s="45">
        <v>12.7</v>
      </c>
      <c r="G4123" s="45">
        <v>0.06</v>
      </c>
      <c r="H4123" s="45">
        <v>0.28000000000000003</v>
      </c>
      <c r="I4123" s="45">
        <v>21.9</v>
      </c>
      <c r="J4123" s="45">
        <v>102.8</v>
      </c>
    </row>
    <row r="4124" spans="4:10">
      <c r="D4124" s="28">
        <v>41811</v>
      </c>
      <c r="E4124" s="35" t="s">
        <v>377</v>
      </c>
      <c r="F4124" s="45">
        <v>12.5</v>
      </c>
      <c r="G4124" s="45">
        <v>7.0000000000000007E-2</v>
      </c>
      <c r="H4124" s="45">
        <v>0.13</v>
      </c>
      <c r="I4124" s="45">
        <v>10.9</v>
      </c>
      <c r="J4124" s="45">
        <v>111.5</v>
      </c>
    </row>
    <row r="4125" spans="4:10">
      <c r="D4125" s="28">
        <v>41811</v>
      </c>
      <c r="E4125" s="35" t="s">
        <v>378</v>
      </c>
      <c r="F4125" s="45">
        <v>11.5</v>
      </c>
      <c r="G4125" s="45">
        <v>0.02</v>
      </c>
      <c r="H4125" s="45">
        <v>0.02</v>
      </c>
      <c r="I4125" s="45">
        <v>0.6</v>
      </c>
      <c r="J4125" s="45">
        <v>120.7</v>
      </c>
    </row>
    <row r="4126" spans="4:10">
      <c r="D4126" s="28">
        <v>41811</v>
      </c>
      <c r="E4126" s="35" t="s">
        <v>379</v>
      </c>
      <c r="F4126" s="45">
        <v>11.2</v>
      </c>
      <c r="G4126" s="45">
        <v>0</v>
      </c>
      <c r="H4126" s="45">
        <v>0</v>
      </c>
      <c r="I4126" s="45">
        <v>0</v>
      </c>
      <c r="J4126" s="45">
        <v>0</v>
      </c>
    </row>
    <row r="4127" spans="4:10">
      <c r="D4127" s="28">
        <v>41811</v>
      </c>
      <c r="E4127" s="35" t="s">
        <v>380</v>
      </c>
      <c r="F4127" s="45">
        <v>11.1</v>
      </c>
      <c r="G4127" s="45">
        <v>0</v>
      </c>
      <c r="H4127" s="45">
        <v>0</v>
      </c>
      <c r="I4127" s="45">
        <v>0</v>
      </c>
      <c r="J4127" s="45">
        <v>0</v>
      </c>
    </row>
    <row r="4128" spans="4:10">
      <c r="D4128" s="28">
        <v>41811</v>
      </c>
      <c r="E4128" s="35" t="s">
        <v>381</v>
      </c>
      <c r="F4128" s="45">
        <v>10.9</v>
      </c>
      <c r="G4128" s="45">
        <v>0</v>
      </c>
      <c r="H4128" s="45">
        <v>0</v>
      </c>
      <c r="I4128" s="45">
        <v>0</v>
      </c>
      <c r="J4128" s="45">
        <v>0</v>
      </c>
    </row>
    <row r="4129" spans="4:10">
      <c r="D4129" s="28">
        <v>41811</v>
      </c>
      <c r="E4129" s="35" t="s">
        <v>382</v>
      </c>
      <c r="F4129" s="45">
        <v>10.8</v>
      </c>
      <c r="G4129" s="45">
        <v>0</v>
      </c>
      <c r="H4129" s="45">
        <v>0</v>
      </c>
      <c r="I4129" s="45">
        <v>0</v>
      </c>
      <c r="J4129" s="45">
        <v>0</v>
      </c>
    </row>
    <row r="4130" spans="4:10">
      <c r="D4130" s="28">
        <v>41811</v>
      </c>
      <c r="E4130" s="35" t="s">
        <v>383</v>
      </c>
      <c r="F4130" s="45">
        <v>10.8</v>
      </c>
      <c r="G4130" s="45">
        <v>0</v>
      </c>
      <c r="H4130" s="45">
        <v>0</v>
      </c>
      <c r="I4130" s="45">
        <v>0</v>
      </c>
      <c r="J4130" s="45">
        <v>0</v>
      </c>
    </row>
    <row r="4131" spans="4:10">
      <c r="D4131" s="28">
        <v>41812</v>
      </c>
      <c r="E4131" s="35" t="s">
        <v>360</v>
      </c>
      <c r="F4131" s="45">
        <v>10.7</v>
      </c>
      <c r="G4131" s="45">
        <v>0</v>
      </c>
      <c r="H4131" s="45">
        <v>0</v>
      </c>
      <c r="I4131" s="45">
        <v>0</v>
      </c>
      <c r="J4131" s="45">
        <v>0</v>
      </c>
    </row>
    <row r="4132" spans="4:10">
      <c r="D4132" s="28">
        <v>41812</v>
      </c>
      <c r="E4132" s="35" t="s">
        <v>361</v>
      </c>
      <c r="F4132" s="45">
        <v>11</v>
      </c>
      <c r="G4132" s="45">
        <v>0</v>
      </c>
      <c r="H4132" s="45">
        <v>0</v>
      </c>
      <c r="I4132" s="45">
        <v>0</v>
      </c>
      <c r="J4132" s="45">
        <v>0</v>
      </c>
    </row>
    <row r="4133" spans="4:10">
      <c r="D4133" s="28">
        <v>41812</v>
      </c>
      <c r="E4133" s="35" t="s">
        <v>362</v>
      </c>
      <c r="F4133" s="45">
        <v>11.3</v>
      </c>
      <c r="G4133" s="45">
        <v>0</v>
      </c>
      <c r="H4133" s="45">
        <v>0</v>
      </c>
      <c r="I4133" s="45">
        <v>0</v>
      </c>
      <c r="J4133" s="45">
        <v>0</v>
      </c>
    </row>
    <row r="4134" spans="4:10">
      <c r="D4134" s="28">
        <v>41812</v>
      </c>
      <c r="E4134" s="35" t="s">
        <v>363</v>
      </c>
      <c r="F4134" s="45">
        <v>11.3</v>
      </c>
      <c r="G4134" s="45">
        <v>0</v>
      </c>
      <c r="H4134" s="45">
        <v>0</v>
      </c>
      <c r="I4134" s="45">
        <v>0</v>
      </c>
      <c r="J4134" s="45">
        <v>0</v>
      </c>
    </row>
    <row r="4135" spans="4:10">
      <c r="D4135" s="28">
        <v>41812</v>
      </c>
      <c r="E4135" s="35" t="s">
        <v>364</v>
      </c>
      <c r="F4135" s="45">
        <v>11.5</v>
      </c>
      <c r="G4135" s="45">
        <v>7.0000000000000007E-2</v>
      </c>
      <c r="H4135" s="45">
        <v>0.09</v>
      </c>
      <c r="I4135" s="45">
        <v>8</v>
      </c>
      <c r="J4135" s="45">
        <v>-114</v>
      </c>
    </row>
    <row r="4136" spans="4:10">
      <c r="D4136" s="28">
        <v>41812</v>
      </c>
      <c r="E4136" s="35" t="s">
        <v>365</v>
      </c>
      <c r="F4136" s="45">
        <v>11.8</v>
      </c>
      <c r="G4136" s="45">
        <v>0.11</v>
      </c>
      <c r="H4136" s="45">
        <v>0.27</v>
      </c>
      <c r="I4136" s="45">
        <v>18.8</v>
      </c>
      <c r="J4136" s="45">
        <v>-105.2</v>
      </c>
    </row>
    <row r="4137" spans="4:10">
      <c r="D4137" s="28">
        <v>41812</v>
      </c>
      <c r="E4137" s="35" t="s">
        <v>366</v>
      </c>
      <c r="F4137" s="45">
        <v>12.2</v>
      </c>
      <c r="G4137" s="45">
        <v>0.1</v>
      </c>
      <c r="H4137" s="45">
        <v>0.45</v>
      </c>
      <c r="I4137" s="45">
        <v>30</v>
      </c>
      <c r="J4137" s="45">
        <v>-96.5</v>
      </c>
    </row>
    <row r="4138" spans="4:10">
      <c r="D4138" s="28">
        <v>41812</v>
      </c>
      <c r="E4138" s="35" t="s">
        <v>367</v>
      </c>
      <c r="F4138" s="45">
        <v>13.1</v>
      </c>
      <c r="G4138" s="45">
        <v>0.1</v>
      </c>
      <c r="H4138" s="45">
        <v>0.63</v>
      </c>
      <c r="I4138" s="45">
        <v>41.5</v>
      </c>
      <c r="J4138" s="45">
        <v>-87.1</v>
      </c>
    </row>
    <row r="4139" spans="4:10">
      <c r="D4139" s="28">
        <v>41812</v>
      </c>
      <c r="E4139" s="35" t="s">
        <v>368</v>
      </c>
      <c r="F4139" s="45">
        <v>13.1</v>
      </c>
      <c r="G4139" s="45">
        <v>0.1</v>
      </c>
      <c r="H4139" s="45">
        <v>0.81</v>
      </c>
      <c r="I4139" s="45">
        <v>52.8</v>
      </c>
      <c r="J4139" s="45">
        <v>-75.5</v>
      </c>
    </row>
    <row r="4140" spans="4:10">
      <c r="D4140" s="28">
        <v>41812</v>
      </c>
      <c r="E4140" s="35" t="s">
        <v>369</v>
      </c>
      <c r="F4140" s="45">
        <v>14.6</v>
      </c>
      <c r="G4140" s="45">
        <v>0.1</v>
      </c>
      <c r="H4140" s="45">
        <v>0.94</v>
      </c>
      <c r="I4140" s="45">
        <v>63.4</v>
      </c>
      <c r="J4140" s="45">
        <v>-58.6</v>
      </c>
    </row>
    <row r="4141" spans="4:10">
      <c r="D4141" s="28">
        <v>41812</v>
      </c>
      <c r="E4141" s="35" t="s">
        <v>370</v>
      </c>
      <c r="F4141" s="45">
        <v>15.6</v>
      </c>
      <c r="G4141" s="45">
        <v>0.15</v>
      </c>
      <c r="H4141" s="45">
        <v>1.17</v>
      </c>
      <c r="I4141" s="45">
        <v>71.5</v>
      </c>
      <c r="J4141" s="45">
        <v>-28.8</v>
      </c>
    </row>
    <row r="4142" spans="4:10">
      <c r="D4142" s="28">
        <v>41812</v>
      </c>
      <c r="E4142" s="35" t="s">
        <v>371</v>
      </c>
      <c r="F4142" s="45">
        <v>16.7</v>
      </c>
      <c r="G4142" s="45">
        <v>0.35</v>
      </c>
      <c r="H4142" s="45">
        <v>1.39</v>
      </c>
      <c r="I4142" s="45">
        <v>72.7</v>
      </c>
      <c r="J4142" s="45">
        <v>16.8</v>
      </c>
    </row>
    <row r="4143" spans="4:10">
      <c r="D4143" s="28">
        <v>41812</v>
      </c>
      <c r="E4143" s="35" t="s">
        <v>372</v>
      </c>
      <c r="F4143" s="45">
        <v>19.2</v>
      </c>
      <c r="G4143" s="45">
        <v>0.16</v>
      </c>
      <c r="H4143" s="45">
        <v>1.1200000000000001</v>
      </c>
      <c r="I4143" s="45">
        <v>66.099999999999994</v>
      </c>
      <c r="J4143" s="45">
        <v>52</v>
      </c>
    </row>
    <row r="4144" spans="4:10">
      <c r="D4144" s="28">
        <v>41812</v>
      </c>
      <c r="E4144" s="35" t="s">
        <v>373</v>
      </c>
      <c r="F4144" s="45">
        <v>19</v>
      </c>
      <c r="G4144" s="45">
        <v>0.34</v>
      </c>
      <c r="H4144" s="45">
        <v>1.1599999999999999</v>
      </c>
      <c r="I4144" s="45">
        <v>55.9</v>
      </c>
      <c r="J4144" s="45">
        <v>71.5</v>
      </c>
    </row>
    <row r="4145" spans="4:10">
      <c r="D4145" s="28">
        <v>41812</v>
      </c>
      <c r="E4145" s="35" t="s">
        <v>374</v>
      </c>
      <c r="F4145" s="45">
        <v>20.3</v>
      </c>
      <c r="G4145" s="45">
        <v>1.18</v>
      </c>
      <c r="H4145" s="45">
        <v>0.97</v>
      </c>
      <c r="I4145" s="45">
        <v>44.7</v>
      </c>
      <c r="J4145" s="45">
        <v>84.1</v>
      </c>
    </row>
    <row r="4146" spans="4:10">
      <c r="D4146" s="28">
        <v>41812</v>
      </c>
      <c r="E4146" s="35" t="s">
        <v>375</v>
      </c>
      <c r="F4146" s="45">
        <v>18.899999999999999</v>
      </c>
      <c r="G4146" s="45">
        <v>0.78</v>
      </c>
      <c r="H4146" s="45">
        <v>0.74</v>
      </c>
      <c r="I4146" s="45">
        <v>33.299999999999997</v>
      </c>
      <c r="J4146" s="45">
        <v>94</v>
      </c>
    </row>
    <row r="4147" spans="4:10">
      <c r="D4147" s="28">
        <v>41812</v>
      </c>
      <c r="E4147" s="35" t="s">
        <v>376</v>
      </c>
      <c r="F4147" s="45">
        <v>17.2</v>
      </c>
      <c r="G4147" s="45">
        <v>0.21</v>
      </c>
      <c r="H4147" s="45">
        <v>0.39</v>
      </c>
      <c r="I4147" s="45">
        <v>21.9</v>
      </c>
      <c r="J4147" s="45">
        <v>102.8</v>
      </c>
    </row>
    <row r="4148" spans="4:10">
      <c r="D4148" s="28">
        <v>41812</v>
      </c>
      <c r="E4148" s="35" t="s">
        <v>377</v>
      </c>
      <c r="F4148" s="45">
        <v>16</v>
      </c>
      <c r="G4148" s="45">
        <v>0.36</v>
      </c>
      <c r="H4148" s="45">
        <v>0.2</v>
      </c>
      <c r="I4148" s="45">
        <v>11</v>
      </c>
      <c r="J4148" s="45">
        <v>111.5</v>
      </c>
    </row>
    <row r="4149" spans="4:10">
      <c r="D4149" s="28">
        <v>41812</v>
      </c>
      <c r="E4149" s="35" t="s">
        <v>378</v>
      </c>
      <c r="F4149" s="45">
        <v>13.4</v>
      </c>
      <c r="G4149" s="45">
        <v>0.02</v>
      </c>
      <c r="H4149" s="45">
        <v>0.02</v>
      </c>
      <c r="I4149" s="45">
        <v>0.7</v>
      </c>
      <c r="J4149" s="45">
        <v>120.7</v>
      </c>
    </row>
    <row r="4150" spans="4:10">
      <c r="D4150" s="28">
        <v>41812</v>
      </c>
      <c r="E4150" s="35" t="s">
        <v>379</v>
      </c>
      <c r="F4150" s="45">
        <v>11.2</v>
      </c>
      <c r="G4150" s="45">
        <v>0</v>
      </c>
      <c r="H4150" s="45">
        <v>0</v>
      </c>
      <c r="I4150" s="45">
        <v>0</v>
      </c>
      <c r="J4150" s="45">
        <v>0</v>
      </c>
    </row>
    <row r="4151" spans="4:10">
      <c r="D4151" s="28">
        <v>41812</v>
      </c>
      <c r="E4151" s="35" t="s">
        <v>380</v>
      </c>
      <c r="F4151" s="45">
        <v>10</v>
      </c>
      <c r="G4151" s="45">
        <v>0</v>
      </c>
      <c r="H4151" s="45">
        <v>0</v>
      </c>
      <c r="I4151" s="45">
        <v>0</v>
      </c>
      <c r="J4151" s="45">
        <v>0</v>
      </c>
    </row>
    <row r="4152" spans="4:10">
      <c r="D4152" s="28">
        <v>41812</v>
      </c>
      <c r="E4152" s="35" t="s">
        <v>381</v>
      </c>
      <c r="F4152" s="45">
        <v>9.1999999999999993</v>
      </c>
      <c r="G4152" s="45">
        <v>0</v>
      </c>
      <c r="H4152" s="45">
        <v>0</v>
      </c>
      <c r="I4152" s="45">
        <v>0</v>
      </c>
      <c r="J4152" s="45">
        <v>0</v>
      </c>
    </row>
    <row r="4153" spans="4:10">
      <c r="D4153" s="28">
        <v>41812</v>
      </c>
      <c r="E4153" s="35" t="s">
        <v>382</v>
      </c>
      <c r="F4153" s="45">
        <v>8.1999999999999993</v>
      </c>
      <c r="G4153" s="45">
        <v>0</v>
      </c>
      <c r="H4153" s="45">
        <v>0</v>
      </c>
      <c r="I4153" s="45">
        <v>0</v>
      </c>
      <c r="J4153" s="45">
        <v>0</v>
      </c>
    </row>
    <row r="4154" spans="4:10">
      <c r="D4154" s="28">
        <v>41812</v>
      </c>
      <c r="E4154" s="35" t="s">
        <v>383</v>
      </c>
      <c r="F4154" s="45">
        <v>7.5</v>
      </c>
      <c r="G4154" s="45">
        <v>0</v>
      </c>
      <c r="H4154" s="45">
        <v>0</v>
      </c>
      <c r="I4154" s="45">
        <v>0</v>
      </c>
      <c r="J4154" s="45">
        <v>0</v>
      </c>
    </row>
    <row r="4155" spans="4:10">
      <c r="D4155" s="28">
        <v>41813</v>
      </c>
      <c r="E4155" s="35" t="s">
        <v>360</v>
      </c>
      <c r="F4155" s="45">
        <v>6.8</v>
      </c>
      <c r="G4155" s="45">
        <v>0</v>
      </c>
      <c r="H4155" s="45">
        <v>0</v>
      </c>
      <c r="I4155" s="45">
        <v>0</v>
      </c>
      <c r="J4155" s="45">
        <v>0</v>
      </c>
    </row>
    <row r="4156" spans="4:10">
      <c r="D4156" s="28">
        <v>41813</v>
      </c>
      <c r="E4156" s="35" t="s">
        <v>361</v>
      </c>
      <c r="F4156" s="45">
        <v>6.6</v>
      </c>
      <c r="G4156" s="45">
        <v>0</v>
      </c>
      <c r="H4156" s="45">
        <v>0</v>
      </c>
      <c r="I4156" s="45">
        <v>0</v>
      </c>
      <c r="J4156" s="45">
        <v>0</v>
      </c>
    </row>
    <row r="4157" spans="4:10">
      <c r="D4157" s="28">
        <v>41813</v>
      </c>
      <c r="E4157" s="35" t="s">
        <v>362</v>
      </c>
      <c r="F4157" s="45">
        <v>6</v>
      </c>
      <c r="G4157" s="45">
        <v>0</v>
      </c>
      <c r="H4157" s="45">
        <v>0</v>
      </c>
      <c r="I4157" s="45">
        <v>0</v>
      </c>
      <c r="J4157" s="45">
        <v>0</v>
      </c>
    </row>
    <row r="4158" spans="4:10">
      <c r="D4158" s="28">
        <v>41813</v>
      </c>
      <c r="E4158" s="35" t="s">
        <v>363</v>
      </c>
      <c r="F4158" s="45">
        <v>5.7</v>
      </c>
      <c r="G4158" s="45">
        <v>0</v>
      </c>
      <c r="H4158" s="45">
        <v>0.01</v>
      </c>
      <c r="I4158" s="45">
        <v>0</v>
      </c>
      <c r="J4158" s="45">
        <v>0</v>
      </c>
    </row>
    <row r="4159" spans="4:10">
      <c r="D4159" s="28">
        <v>41813</v>
      </c>
      <c r="E4159" s="35" t="s">
        <v>364</v>
      </c>
      <c r="F4159" s="45">
        <v>5.6</v>
      </c>
      <c r="G4159" s="45">
        <v>0.4</v>
      </c>
      <c r="H4159" s="45">
        <v>0.14000000000000001</v>
      </c>
      <c r="I4159" s="45">
        <v>8</v>
      </c>
      <c r="J4159" s="45">
        <v>-114</v>
      </c>
    </row>
    <row r="4160" spans="4:10">
      <c r="D4160" s="28">
        <v>41813</v>
      </c>
      <c r="E4160" s="35" t="s">
        <v>365</v>
      </c>
      <c r="F4160" s="45">
        <v>7.3</v>
      </c>
      <c r="G4160" s="45">
        <v>1.88</v>
      </c>
      <c r="H4160" s="45">
        <v>0.3</v>
      </c>
      <c r="I4160" s="45">
        <v>18.7</v>
      </c>
      <c r="J4160" s="45">
        <v>-105.3</v>
      </c>
    </row>
    <row r="4161" spans="4:10">
      <c r="D4161" s="28">
        <v>41813</v>
      </c>
      <c r="E4161" s="35" t="s">
        <v>366</v>
      </c>
      <c r="F4161" s="45">
        <v>10.7</v>
      </c>
      <c r="G4161" s="45">
        <v>2.5299999999999998</v>
      </c>
      <c r="H4161" s="45">
        <v>0.34</v>
      </c>
      <c r="I4161" s="45">
        <v>30</v>
      </c>
      <c r="J4161" s="45">
        <v>-96.5</v>
      </c>
    </row>
    <row r="4162" spans="4:10">
      <c r="D4162" s="28">
        <v>41813</v>
      </c>
      <c r="E4162" s="35" t="s">
        <v>367</v>
      </c>
      <c r="F4162" s="45">
        <v>14.9</v>
      </c>
      <c r="G4162" s="45">
        <v>2.69</v>
      </c>
      <c r="H4162" s="45">
        <v>0.44</v>
      </c>
      <c r="I4162" s="45">
        <v>41.5</v>
      </c>
      <c r="J4162" s="45">
        <v>-87.1</v>
      </c>
    </row>
    <row r="4163" spans="4:10">
      <c r="D4163" s="28">
        <v>41813</v>
      </c>
      <c r="E4163" s="35" t="s">
        <v>368</v>
      </c>
      <c r="F4163" s="45">
        <v>18.8</v>
      </c>
      <c r="G4163" s="45">
        <v>2.77</v>
      </c>
      <c r="H4163" s="45">
        <v>0.52</v>
      </c>
      <c r="I4163" s="45">
        <v>52.8</v>
      </c>
      <c r="J4163" s="45">
        <v>-75.5</v>
      </c>
    </row>
    <row r="4164" spans="4:10">
      <c r="D4164" s="28">
        <v>41813</v>
      </c>
      <c r="E4164" s="35" t="s">
        <v>369</v>
      </c>
      <c r="F4164" s="45">
        <v>21.7</v>
      </c>
      <c r="G4164" s="45">
        <v>2.79</v>
      </c>
      <c r="H4164" s="45">
        <v>0.6</v>
      </c>
      <c r="I4164" s="45">
        <v>63.4</v>
      </c>
      <c r="J4164" s="45">
        <v>-58.7</v>
      </c>
    </row>
    <row r="4165" spans="4:10">
      <c r="D4165" s="28">
        <v>41813</v>
      </c>
      <c r="E4165" s="35" t="s">
        <v>370</v>
      </c>
      <c r="F4165" s="45">
        <v>25</v>
      </c>
      <c r="G4165" s="45">
        <v>2.8</v>
      </c>
      <c r="H4165" s="45">
        <v>0.65</v>
      </c>
      <c r="I4165" s="45">
        <v>71.400000000000006</v>
      </c>
      <c r="J4165" s="45">
        <v>-28.9</v>
      </c>
    </row>
    <row r="4166" spans="4:10">
      <c r="D4166" s="28">
        <v>41813</v>
      </c>
      <c r="E4166" s="35" t="s">
        <v>371</v>
      </c>
      <c r="F4166" s="45">
        <v>27</v>
      </c>
      <c r="G4166" s="45">
        <v>2.81</v>
      </c>
      <c r="H4166" s="45">
        <v>0.65</v>
      </c>
      <c r="I4166" s="45">
        <v>72.7</v>
      </c>
      <c r="J4166" s="45">
        <v>16.7</v>
      </c>
    </row>
    <row r="4167" spans="4:10">
      <c r="D4167" s="28">
        <v>41813</v>
      </c>
      <c r="E4167" s="35" t="s">
        <v>372</v>
      </c>
      <c r="F4167" s="45">
        <v>27.2</v>
      </c>
      <c r="G4167" s="45">
        <v>2.82</v>
      </c>
      <c r="H4167" s="45">
        <v>0.6</v>
      </c>
      <c r="I4167" s="45">
        <v>66.099999999999994</v>
      </c>
      <c r="J4167" s="45">
        <v>51.9</v>
      </c>
    </row>
    <row r="4168" spans="4:10">
      <c r="D4168" s="28">
        <v>41813</v>
      </c>
      <c r="E4168" s="35" t="s">
        <v>373</v>
      </c>
      <c r="F4168" s="45">
        <v>27.6</v>
      </c>
      <c r="G4168" s="45">
        <v>2.78</v>
      </c>
      <c r="H4168" s="45">
        <v>0.55000000000000004</v>
      </c>
      <c r="I4168" s="45">
        <v>56</v>
      </c>
      <c r="J4168" s="45">
        <v>71.400000000000006</v>
      </c>
    </row>
    <row r="4169" spans="4:10">
      <c r="D4169" s="28">
        <v>41813</v>
      </c>
      <c r="E4169" s="35" t="s">
        <v>374</v>
      </c>
      <c r="F4169" s="45">
        <v>28.3</v>
      </c>
      <c r="G4169" s="45">
        <v>2.72</v>
      </c>
      <c r="H4169" s="45">
        <v>0.46</v>
      </c>
      <c r="I4169" s="45">
        <v>44.8</v>
      </c>
      <c r="J4169" s="45">
        <v>84.1</v>
      </c>
    </row>
    <row r="4170" spans="4:10">
      <c r="D4170" s="28">
        <v>41813</v>
      </c>
      <c r="E4170" s="35" t="s">
        <v>375</v>
      </c>
      <c r="F4170" s="45">
        <v>27</v>
      </c>
      <c r="G4170" s="45">
        <v>2.58</v>
      </c>
      <c r="H4170" s="45">
        <v>0.37</v>
      </c>
      <c r="I4170" s="45">
        <v>33.299999999999997</v>
      </c>
      <c r="J4170" s="45">
        <v>93.9</v>
      </c>
    </row>
    <row r="4171" spans="4:10">
      <c r="D4171" s="28">
        <v>41813</v>
      </c>
      <c r="E4171" s="35" t="s">
        <v>376</v>
      </c>
      <c r="F4171" s="45">
        <v>23.5</v>
      </c>
      <c r="G4171" s="45">
        <v>2.0499999999999998</v>
      </c>
      <c r="H4171" s="45">
        <v>0.32</v>
      </c>
      <c r="I4171" s="45">
        <v>22</v>
      </c>
      <c r="J4171" s="45">
        <v>102.8</v>
      </c>
    </row>
    <row r="4172" spans="4:10">
      <c r="D4172" s="28">
        <v>41813</v>
      </c>
      <c r="E4172" s="35" t="s">
        <v>377</v>
      </c>
      <c r="F4172" s="45">
        <v>21.2</v>
      </c>
      <c r="G4172" s="45">
        <v>0.43</v>
      </c>
      <c r="H4172" s="45">
        <v>0.21</v>
      </c>
      <c r="I4172" s="45">
        <v>11</v>
      </c>
      <c r="J4172" s="45">
        <v>111.5</v>
      </c>
    </row>
    <row r="4173" spans="4:10">
      <c r="D4173" s="28">
        <v>41813</v>
      </c>
      <c r="E4173" s="35" t="s">
        <v>378</v>
      </c>
      <c r="F4173" s="45">
        <v>19</v>
      </c>
      <c r="G4173" s="45">
        <v>0.1</v>
      </c>
      <c r="H4173" s="45">
        <v>0.03</v>
      </c>
      <c r="I4173" s="45">
        <v>0.7</v>
      </c>
      <c r="J4173" s="45">
        <v>120.6</v>
      </c>
    </row>
    <row r="4174" spans="4:10">
      <c r="D4174" s="28">
        <v>41813</v>
      </c>
      <c r="E4174" s="35" t="s">
        <v>379</v>
      </c>
      <c r="F4174" s="45">
        <v>17</v>
      </c>
      <c r="G4174" s="45">
        <v>0</v>
      </c>
      <c r="H4174" s="45">
        <v>0</v>
      </c>
      <c r="I4174" s="45">
        <v>0</v>
      </c>
      <c r="J4174" s="45">
        <v>0</v>
      </c>
    </row>
    <row r="4175" spans="4:10">
      <c r="D4175" s="28">
        <v>41813</v>
      </c>
      <c r="E4175" s="35" t="s">
        <v>380</v>
      </c>
      <c r="F4175" s="45">
        <v>15.7</v>
      </c>
      <c r="G4175" s="45">
        <v>0</v>
      </c>
      <c r="H4175" s="45">
        <v>0</v>
      </c>
      <c r="I4175" s="45">
        <v>0</v>
      </c>
      <c r="J4175" s="45">
        <v>0</v>
      </c>
    </row>
    <row r="4176" spans="4:10">
      <c r="D4176" s="28">
        <v>41813</v>
      </c>
      <c r="E4176" s="35" t="s">
        <v>381</v>
      </c>
      <c r="F4176" s="45">
        <v>14.8</v>
      </c>
      <c r="G4176" s="45">
        <v>0</v>
      </c>
      <c r="H4176" s="45">
        <v>0</v>
      </c>
      <c r="I4176" s="45">
        <v>0</v>
      </c>
      <c r="J4176" s="45">
        <v>0</v>
      </c>
    </row>
    <row r="4177" spans="4:10">
      <c r="D4177" s="28">
        <v>41813</v>
      </c>
      <c r="E4177" s="35" t="s">
        <v>382</v>
      </c>
      <c r="F4177" s="45">
        <v>14.1</v>
      </c>
      <c r="G4177" s="45">
        <v>0</v>
      </c>
      <c r="H4177" s="45">
        <v>0</v>
      </c>
      <c r="I4177" s="45">
        <v>0</v>
      </c>
      <c r="J4177" s="45">
        <v>0</v>
      </c>
    </row>
    <row r="4178" spans="4:10">
      <c r="D4178" s="28">
        <v>41813</v>
      </c>
      <c r="E4178" s="35" t="s">
        <v>383</v>
      </c>
      <c r="F4178" s="45">
        <v>13.8</v>
      </c>
      <c r="G4178" s="45">
        <v>0</v>
      </c>
      <c r="H4178" s="45">
        <v>0</v>
      </c>
      <c r="I4178" s="45">
        <v>0</v>
      </c>
      <c r="J4178" s="45">
        <v>0</v>
      </c>
    </row>
    <row r="4179" spans="4:10">
      <c r="D4179" s="28">
        <v>41814</v>
      </c>
      <c r="E4179" s="35" t="s">
        <v>360</v>
      </c>
      <c r="F4179" s="45">
        <v>13.4</v>
      </c>
      <c r="G4179" s="45">
        <v>0</v>
      </c>
      <c r="H4179" s="45">
        <v>0</v>
      </c>
      <c r="I4179" s="45">
        <v>0</v>
      </c>
      <c r="J4179" s="45">
        <v>0</v>
      </c>
    </row>
    <row r="4180" spans="4:10">
      <c r="D4180" s="28">
        <v>41814</v>
      </c>
      <c r="E4180" s="35" t="s">
        <v>361</v>
      </c>
      <c r="F4180" s="45">
        <v>12.9</v>
      </c>
      <c r="G4180" s="45">
        <v>0</v>
      </c>
      <c r="H4180" s="45">
        <v>0</v>
      </c>
      <c r="I4180" s="45">
        <v>0</v>
      </c>
      <c r="J4180" s="45">
        <v>0</v>
      </c>
    </row>
    <row r="4181" spans="4:10">
      <c r="D4181" s="28">
        <v>41814</v>
      </c>
      <c r="E4181" s="35" t="s">
        <v>362</v>
      </c>
      <c r="F4181" s="45">
        <v>12.3</v>
      </c>
      <c r="G4181" s="45">
        <v>0</v>
      </c>
      <c r="H4181" s="45">
        <v>0</v>
      </c>
      <c r="I4181" s="45">
        <v>0</v>
      </c>
      <c r="J4181" s="45">
        <v>0</v>
      </c>
    </row>
    <row r="4182" spans="4:10">
      <c r="D4182" s="28">
        <v>41814</v>
      </c>
      <c r="E4182" s="35" t="s">
        <v>363</v>
      </c>
      <c r="F4182" s="45">
        <v>12.2</v>
      </c>
      <c r="G4182" s="45">
        <v>0</v>
      </c>
      <c r="H4182" s="45">
        <v>0.01</v>
      </c>
      <c r="I4182" s="45">
        <v>0</v>
      </c>
      <c r="J4182" s="45">
        <v>0</v>
      </c>
    </row>
    <row r="4183" spans="4:10">
      <c r="D4183" s="28">
        <v>41814</v>
      </c>
      <c r="E4183" s="35" t="s">
        <v>364</v>
      </c>
      <c r="F4183" s="45">
        <v>12.5</v>
      </c>
      <c r="G4183" s="45">
        <v>0.14000000000000001</v>
      </c>
      <c r="H4183" s="45">
        <v>0.11</v>
      </c>
      <c r="I4183" s="45">
        <v>7.9</v>
      </c>
      <c r="J4183" s="45">
        <v>-114.1</v>
      </c>
    </row>
    <row r="4184" spans="4:10">
      <c r="D4184" s="28">
        <v>41814</v>
      </c>
      <c r="E4184" s="35" t="s">
        <v>365</v>
      </c>
      <c r="F4184" s="45">
        <v>13.1</v>
      </c>
      <c r="G4184" s="45">
        <v>0.11</v>
      </c>
      <c r="H4184" s="45">
        <v>0.28000000000000003</v>
      </c>
      <c r="I4184" s="45">
        <v>18.7</v>
      </c>
      <c r="J4184" s="45">
        <v>-105.3</v>
      </c>
    </row>
    <row r="4185" spans="4:10">
      <c r="D4185" s="28">
        <v>41814</v>
      </c>
      <c r="E4185" s="35" t="s">
        <v>366</v>
      </c>
      <c r="F4185" s="45">
        <v>14.8</v>
      </c>
      <c r="G4185" s="45">
        <v>0.78</v>
      </c>
      <c r="H4185" s="45">
        <v>0.66</v>
      </c>
      <c r="I4185" s="45">
        <v>30</v>
      </c>
      <c r="J4185" s="45">
        <v>-96.6</v>
      </c>
    </row>
    <row r="4186" spans="4:10">
      <c r="D4186" s="28">
        <v>41814</v>
      </c>
      <c r="E4186" s="35" t="s">
        <v>367</v>
      </c>
      <c r="F4186" s="45">
        <v>19.3</v>
      </c>
      <c r="G4186" s="45">
        <v>2.15</v>
      </c>
      <c r="H4186" s="45">
        <v>0.63</v>
      </c>
      <c r="I4186" s="45">
        <v>41.4</v>
      </c>
      <c r="J4186" s="45">
        <v>-87.1</v>
      </c>
    </row>
    <row r="4187" spans="4:10">
      <c r="D4187" s="28">
        <v>41814</v>
      </c>
      <c r="E4187" s="35" t="s">
        <v>368</v>
      </c>
      <c r="F4187" s="45">
        <v>22.6</v>
      </c>
      <c r="G4187" s="45">
        <v>1.77</v>
      </c>
      <c r="H4187" s="45">
        <v>0.95</v>
      </c>
      <c r="I4187" s="45">
        <v>52.7</v>
      </c>
      <c r="J4187" s="45">
        <v>-75.599999999999994</v>
      </c>
    </row>
    <row r="4188" spans="4:10">
      <c r="D4188" s="28">
        <v>41814</v>
      </c>
      <c r="E4188" s="35" t="s">
        <v>369</v>
      </c>
      <c r="F4188" s="45">
        <v>24</v>
      </c>
      <c r="G4188" s="45">
        <v>0.87</v>
      </c>
      <c r="H4188" s="45">
        <v>1.37</v>
      </c>
      <c r="I4188" s="45">
        <v>63.3</v>
      </c>
      <c r="J4188" s="45">
        <v>-58.7</v>
      </c>
    </row>
    <row r="4189" spans="4:10">
      <c r="D4189" s="28">
        <v>41814</v>
      </c>
      <c r="E4189" s="35" t="s">
        <v>370</v>
      </c>
      <c r="F4189" s="45">
        <v>25.4</v>
      </c>
      <c r="G4189" s="45">
        <v>0.26</v>
      </c>
      <c r="H4189" s="45">
        <v>1.29</v>
      </c>
      <c r="I4189" s="45">
        <v>71.400000000000006</v>
      </c>
      <c r="J4189" s="45">
        <v>-29.1</v>
      </c>
    </row>
    <row r="4190" spans="4:10">
      <c r="D4190" s="28">
        <v>41814</v>
      </c>
      <c r="E4190" s="35" t="s">
        <v>371</v>
      </c>
      <c r="F4190" s="45">
        <v>24.7</v>
      </c>
      <c r="G4190" s="45">
        <v>0.14000000000000001</v>
      </c>
      <c r="H4190" s="45">
        <v>1.04</v>
      </c>
      <c r="I4190" s="45">
        <v>72.7</v>
      </c>
      <c r="J4190" s="45">
        <v>16.5</v>
      </c>
    </row>
    <row r="4191" spans="4:10">
      <c r="D4191" s="28">
        <v>41814</v>
      </c>
      <c r="E4191" s="35" t="s">
        <v>372</v>
      </c>
      <c r="F4191" s="45">
        <v>23.6</v>
      </c>
      <c r="G4191" s="45">
        <v>0.12</v>
      </c>
      <c r="H4191" s="45">
        <v>0.99</v>
      </c>
      <c r="I4191" s="45">
        <v>66.099999999999994</v>
      </c>
      <c r="J4191" s="45">
        <v>51.7</v>
      </c>
    </row>
    <row r="4192" spans="4:10">
      <c r="D4192" s="28">
        <v>41814</v>
      </c>
      <c r="E4192" s="35" t="s">
        <v>373</v>
      </c>
      <c r="F4192" s="45">
        <v>21.8</v>
      </c>
      <c r="G4192" s="45">
        <v>0.09</v>
      </c>
      <c r="H4192" s="45">
        <v>0.89</v>
      </c>
      <c r="I4192" s="45">
        <v>56</v>
      </c>
      <c r="J4192" s="45">
        <v>71.400000000000006</v>
      </c>
    </row>
    <row r="4193" spans="4:10">
      <c r="D4193" s="28">
        <v>41814</v>
      </c>
      <c r="E4193" s="35" t="s">
        <v>374</v>
      </c>
      <c r="F4193" s="45">
        <v>23.5</v>
      </c>
      <c r="G4193" s="45">
        <v>0.11</v>
      </c>
      <c r="H4193" s="45">
        <v>0.71</v>
      </c>
      <c r="I4193" s="45">
        <v>44.8</v>
      </c>
      <c r="J4193" s="45">
        <v>84</v>
      </c>
    </row>
    <row r="4194" spans="4:10">
      <c r="D4194" s="28">
        <v>41814</v>
      </c>
      <c r="E4194" s="35" t="s">
        <v>375</v>
      </c>
      <c r="F4194" s="45">
        <v>24.6</v>
      </c>
      <c r="G4194" s="45">
        <v>0.11</v>
      </c>
      <c r="H4194" s="45">
        <v>0.52</v>
      </c>
      <c r="I4194" s="45">
        <v>33.299999999999997</v>
      </c>
      <c r="J4194" s="45">
        <v>93.9</v>
      </c>
    </row>
    <row r="4195" spans="4:10">
      <c r="D4195" s="28">
        <v>41814</v>
      </c>
      <c r="E4195" s="35" t="s">
        <v>376</v>
      </c>
      <c r="F4195" s="45">
        <v>23.5</v>
      </c>
      <c r="G4195" s="45">
        <v>0.12</v>
      </c>
      <c r="H4195" s="45">
        <v>0.33</v>
      </c>
      <c r="I4195" s="45">
        <v>22</v>
      </c>
      <c r="J4195" s="45">
        <v>102.7</v>
      </c>
    </row>
    <row r="4196" spans="4:10">
      <c r="D4196" s="28">
        <v>41814</v>
      </c>
      <c r="E4196" s="35" t="s">
        <v>377</v>
      </c>
      <c r="F4196" s="45">
        <v>21.4</v>
      </c>
      <c r="G4196" s="45">
        <v>0.12</v>
      </c>
      <c r="H4196" s="45">
        <v>0.16</v>
      </c>
      <c r="I4196" s="45">
        <v>11</v>
      </c>
      <c r="J4196" s="45">
        <v>111.4</v>
      </c>
    </row>
    <row r="4197" spans="4:10">
      <c r="D4197" s="28">
        <v>41814</v>
      </c>
      <c r="E4197" s="35" t="s">
        <v>378</v>
      </c>
      <c r="F4197" s="45">
        <v>20.399999999999999</v>
      </c>
      <c r="G4197" s="45">
        <v>0.05</v>
      </c>
      <c r="H4197" s="45">
        <v>0.03</v>
      </c>
      <c r="I4197" s="45">
        <v>0.7</v>
      </c>
      <c r="J4197" s="45">
        <v>120.6</v>
      </c>
    </row>
    <row r="4198" spans="4:10">
      <c r="D4198" s="28">
        <v>41814</v>
      </c>
      <c r="E4198" s="35" t="s">
        <v>379</v>
      </c>
      <c r="F4198" s="45">
        <v>19.399999999999999</v>
      </c>
      <c r="G4198" s="45">
        <v>0</v>
      </c>
      <c r="H4198" s="45">
        <v>0</v>
      </c>
      <c r="I4198" s="45">
        <v>0</v>
      </c>
      <c r="J4198" s="45">
        <v>0</v>
      </c>
    </row>
    <row r="4199" spans="4:10">
      <c r="D4199" s="28">
        <v>41814</v>
      </c>
      <c r="E4199" s="35" t="s">
        <v>380</v>
      </c>
      <c r="F4199" s="45">
        <v>19.100000000000001</v>
      </c>
      <c r="G4199" s="45">
        <v>0</v>
      </c>
      <c r="H4199" s="45">
        <v>0</v>
      </c>
      <c r="I4199" s="45">
        <v>0</v>
      </c>
      <c r="J4199" s="45">
        <v>0</v>
      </c>
    </row>
    <row r="4200" spans="4:10">
      <c r="D4200" s="28">
        <v>41814</v>
      </c>
      <c r="E4200" s="35" t="s">
        <v>381</v>
      </c>
      <c r="F4200" s="45">
        <v>18</v>
      </c>
      <c r="G4200" s="45">
        <v>0</v>
      </c>
      <c r="H4200" s="45">
        <v>0</v>
      </c>
      <c r="I4200" s="45">
        <v>0</v>
      </c>
      <c r="J4200" s="45">
        <v>0</v>
      </c>
    </row>
    <row r="4201" spans="4:10">
      <c r="D4201" s="28">
        <v>41814</v>
      </c>
      <c r="E4201" s="35" t="s">
        <v>382</v>
      </c>
      <c r="F4201" s="45">
        <v>17.8</v>
      </c>
      <c r="G4201" s="45">
        <v>0</v>
      </c>
      <c r="H4201" s="45">
        <v>0</v>
      </c>
      <c r="I4201" s="45">
        <v>0</v>
      </c>
      <c r="J4201" s="45">
        <v>0</v>
      </c>
    </row>
    <row r="4202" spans="4:10">
      <c r="D4202" s="28">
        <v>41814</v>
      </c>
      <c r="E4202" s="35" t="s">
        <v>383</v>
      </c>
      <c r="F4202" s="45">
        <v>17.7</v>
      </c>
      <c r="G4202" s="45">
        <v>0</v>
      </c>
      <c r="H4202" s="45">
        <v>0</v>
      </c>
      <c r="I4202" s="45">
        <v>0</v>
      </c>
      <c r="J4202" s="45">
        <v>0</v>
      </c>
    </row>
    <row r="4203" spans="4:10">
      <c r="D4203" s="28">
        <v>41815</v>
      </c>
      <c r="E4203" s="35" t="s">
        <v>360</v>
      </c>
      <c r="F4203" s="45">
        <v>17.3</v>
      </c>
      <c r="G4203" s="45">
        <v>0</v>
      </c>
      <c r="H4203" s="45">
        <v>0</v>
      </c>
      <c r="I4203" s="45">
        <v>0</v>
      </c>
      <c r="J4203" s="45">
        <v>0</v>
      </c>
    </row>
    <row r="4204" spans="4:10">
      <c r="D4204" s="28">
        <v>41815</v>
      </c>
      <c r="E4204" s="35" t="s">
        <v>361</v>
      </c>
      <c r="F4204" s="45">
        <v>17.399999999999999</v>
      </c>
      <c r="G4204" s="45">
        <v>0</v>
      </c>
      <c r="H4204" s="45">
        <v>0</v>
      </c>
      <c r="I4204" s="45">
        <v>0</v>
      </c>
      <c r="J4204" s="45">
        <v>0</v>
      </c>
    </row>
    <row r="4205" spans="4:10">
      <c r="D4205" s="28">
        <v>41815</v>
      </c>
      <c r="E4205" s="35" t="s">
        <v>362</v>
      </c>
      <c r="F4205" s="45">
        <v>17.399999999999999</v>
      </c>
      <c r="G4205" s="45">
        <v>0</v>
      </c>
      <c r="H4205" s="45">
        <v>0</v>
      </c>
      <c r="I4205" s="45">
        <v>0</v>
      </c>
      <c r="J4205" s="45">
        <v>0</v>
      </c>
    </row>
    <row r="4206" spans="4:10">
      <c r="D4206" s="28">
        <v>41815</v>
      </c>
      <c r="E4206" s="35" t="s">
        <v>363</v>
      </c>
      <c r="F4206" s="45">
        <v>17.399999999999999</v>
      </c>
      <c r="G4206" s="45">
        <v>0</v>
      </c>
      <c r="H4206" s="45">
        <v>0</v>
      </c>
      <c r="I4206" s="45">
        <v>0</v>
      </c>
      <c r="J4206" s="45">
        <v>0</v>
      </c>
    </row>
    <row r="4207" spans="4:10">
      <c r="D4207" s="28">
        <v>41815</v>
      </c>
      <c r="E4207" s="35" t="s">
        <v>364</v>
      </c>
      <c r="F4207" s="45">
        <v>17.2</v>
      </c>
      <c r="G4207" s="45">
        <v>7.0000000000000007E-2</v>
      </c>
      <c r="H4207" s="45">
        <v>0.09</v>
      </c>
      <c r="I4207" s="45">
        <v>7.9</v>
      </c>
      <c r="J4207" s="45">
        <v>-114.1</v>
      </c>
    </row>
    <row r="4208" spans="4:10">
      <c r="D4208" s="28">
        <v>41815</v>
      </c>
      <c r="E4208" s="35" t="s">
        <v>365</v>
      </c>
      <c r="F4208" s="45">
        <v>17.100000000000001</v>
      </c>
      <c r="G4208" s="45">
        <v>0.06</v>
      </c>
      <c r="H4208" s="45">
        <v>0.23</v>
      </c>
      <c r="I4208" s="45">
        <v>18.600000000000001</v>
      </c>
      <c r="J4208" s="45">
        <v>-105.3</v>
      </c>
    </row>
    <row r="4209" spans="4:10">
      <c r="D4209" s="28">
        <v>41815</v>
      </c>
      <c r="E4209" s="35" t="s">
        <v>366</v>
      </c>
      <c r="F4209" s="45">
        <v>17.399999999999999</v>
      </c>
      <c r="G4209" s="45">
        <v>7.0000000000000007E-2</v>
      </c>
      <c r="H4209" s="45">
        <v>0.39</v>
      </c>
      <c r="I4209" s="45">
        <v>29.9</v>
      </c>
      <c r="J4209" s="45">
        <v>-96.6</v>
      </c>
    </row>
    <row r="4210" spans="4:10">
      <c r="D4210" s="28">
        <v>41815</v>
      </c>
      <c r="E4210" s="35" t="s">
        <v>367</v>
      </c>
      <c r="F4210" s="45">
        <v>18.2</v>
      </c>
      <c r="G4210" s="45">
        <v>0.05</v>
      </c>
      <c r="H4210" s="45">
        <v>0.56999999999999995</v>
      </c>
      <c r="I4210" s="45">
        <v>41.3</v>
      </c>
      <c r="J4210" s="45">
        <v>-87.1</v>
      </c>
    </row>
    <row r="4211" spans="4:10">
      <c r="D4211" s="28">
        <v>41815</v>
      </c>
      <c r="E4211" s="35" t="s">
        <v>368</v>
      </c>
      <c r="F4211" s="45">
        <v>19.399999999999999</v>
      </c>
      <c r="G4211" s="45">
        <v>0.09</v>
      </c>
      <c r="H4211" s="45">
        <v>0.69</v>
      </c>
      <c r="I4211" s="45">
        <v>52.7</v>
      </c>
      <c r="J4211" s="45">
        <v>-75.599999999999994</v>
      </c>
    </row>
    <row r="4212" spans="4:10">
      <c r="D4212" s="28">
        <v>41815</v>
      </c>
      <c r="E4212" s="35" t="s">
        <v>369</v>
      </c>
      <c r="F4212" s="45">
        <v>20.2</v>
      </c>
      <c r="G4212" s="45">
        <v>0.09</v>
      </c>
      <c r="H4212" s="45">
        <v>0.81</v>
      </c>
      <c r="I4212" s="45">
        <v>63.3</v>
      </c>
      <c r="J4212" s="45">
        <v>-58.8</v>
      </c>
    </row>
    <row r="4213" spans="4:10">
      <c r="D4213" s="28">
        <v>41815</v>
      </c>
      <c r="E4213" s="35" t="s">
        <v>370</v>
      </c>
      <c r="F4213" s="45">
        <v>20.3</v>
      </c>
      <c r="G4213" s="45">
        <v>0.1</v>
      </c>
      <c r="H4213" s="45">
        <v>0.87</v>
      </c>
      <c r="I4213" s="45">
        <v>71.400000000000006</v>
      </c>
      <c r="J4213" s="45">
        <v>-29.2</v>
      </c>
    </row>
    <row r="4214" spans="4:10">
      <c r="D4214" s="28">
        <v>41815</v>
      </c>
      <c r="E4214" s="35" t="s">
        <v>371</v>
      </c>
      <c r="F4214" s="45">
        <v>20.5</v>
      </c>
      <c r="G4214" s="45">
        <v>0.09</v>
      </c>
      <c r="H4214" s="45">
        <v>0.88</v>
      </c>
      <c r="I4214" s="45">
        <v>72.7</v>
      </c>
      <c r="J4214" s="45">
        <v>16.3</v>
      </c>
    </row>
    <row r="4215" spans="4:10">
      <c r="D4215" s="28">
        <v>41815</v>
      </c>
      <c r="E4215" s="35" t="s">
        <v>372</v>
      </c>
      <c r="F4215" s="45">
        <v>19.600000000000001</v>
      </c>
      <c r="G4215" s="45">
        <v>0.05</v>
      </c>
      <c r="H4215" s="45">
        <v>0.87</v>
      </c>
      <c r="I4215" s="45">
        <v>66.099999999999994</v>
      </c>
      <c r="J4215" s="45">
        <v>51.6</v>
      </c>
    </row>
    <row r="4216" spans="4:10">
      <c r="D4216" s="28">
        <v>41815</v>
      </c>
      <c r="E4216" s="35" t="s">
        <v>373</v>
      </c>
      <c r="F4216" s="45">
        <v>19.100000000000001</v>
      </c>
      <c r="G4216" s="45">
        <v>0.03</v>
      </c>
      <c r="H4216" s="45">
        <v>0.77</v>
      </c>
      <c r="I4216" s="45">
        <v>56</v>
      </c>
      <c r="J4216" s="45">
        <v>71.3</v>
      </c>
    </row>
    <row r="4217" spans="4:10">
      <c r="D4217" s="28">
        <v>41815</v>
      </c>
      <c r="E4217" s="35" t="s">
        <v>374</v>
      </c>
      <c r="F4217" s="45">
        <v>19</v>
      </c>
      <c r="G4217" s="45">
        <v>0.05</v>
      </c>
      <c r="H4217" s="45">
        <v>0.62</v>
      </c>
      <c r="I4217" s="45">
        <v>44.8</v>
      </c>
      <c r="J4217" s="45">
        <v>84</v>
      </c>
    </row>
    <row r="4218" spans="4:10">
      <c r="D4218" s="28">
        <v>41815</v>
      </c>
      <c r="E4218" s="35" t="s">
        <v>375</v>
      </c>
      <c r="F4218" s="45">
        <v>18.8</v>
      </c>
      <c r="G4218" s="45">
        <v>7.0000000000000007E-2</v>
      </c>
      <c r="H4218" s="45">
        <v>0.43</v>
      </c>
      <c r="I4218" s="45">
        <v>33.4</v>
      </c>
      <c r="J4218" s="45">
        <v>93.8</v>
      </c>
    </row>
    <row r="4219" spans="4:10">
      <c r="D4219" s="28">
        <v>41815</v>
      </c>
      <c r="E4219" s="35" t="s">
        <v>376</v>
      </c>
      <c r="F4219" s="45">
        <v>18.3</v>
      </c>
      <c r="G4219" s="45">
        <v>0.04</v>
      </c>
      <c r="H4219" s="45">
        <v>0.23</v>
      </c>
      <c r="I4219" s="45">
        <v>22</v>
      </c>
      <c r="J4219" s="45">
        <v>102.7</v>
      </c>
    </row>
    <row r="4220" spans="4:10">
      <c r="D4220" s="28">
        <v>41815</v>
      </c>
      <c r="E4220" s="35" t="s">
        <v>377</v>
      </c>
      <c r="F4220" s="45">
        <v>17.7</v>
      </c>
      <c r="G4220" s="45">
        <v>0.03</v>
      </c>
      <c r="H4220" s="45">
        <v>0.1</v>
      </c>
      <c r="I4220" s="45">
        <v>11.1</v>
      </c>
      <c r="J4220" s="45">
        <v>111.4</v>
      </c>
    </row>
    <row r="4221" spans="4:10">
      <c r="D4221" s="28">
        <v>41815</v>
      </c>
      <c r="E4221" s="35" t="s">
        <v>378</v>
      </c>
      <c r="F4221" s="45">
        <v>17.7</v>
      </c>
      <c r="G4221" s="45">
        <v>0.02</v>
      </c>
      <c r="H4221" s="45">
        <v>0.02</v>
      </c>
      <c r="I4221" s="45">
        <v>0.8</v>
      </c>
      <c r="J4221" s="45">
        <v>120.5</v>
      </c>
    </row>
    <row r="4222" spans="4:10">
      <c r="D4222" s="28">
        <v>41815</v>
      </c>
      <c r="E4222" s="35" t="s">
        <v>379</v>
      </c>
      <c r="F4222" s="45">
        <v>17.399999999999999</v>
      </c>
      <c r="G4222" s="45">
        <v>0</v>
      </c>
      <c r="H4222" s="45">
        <v>0</v>
      </c>
      <c r="I4222" s="45">
        <v>0</v>
      </c>
      <c r="J4222" s="45">
        <v>0</v>
      </c>
    </row>
    <row r="4223" spans="4:10">
      <c r="D4223" s="28">
        <v>41815</v>
      </c>
      <c r="E4223" s="35" t="s">
        <v>380</v>
      </c>
      <c r="F4223" s="45">
        <v>17.3</v>
      </c>
      <c r="G4223" s="45">
        <v>0</v>
      </c>
      <c r="H4223" s="45">
        <v>0</v>
      </c>
      <c r="I4223" s="45">
        <v>0</v>
      </c>
      <c r="J4223" s="45">
        <v>0</v>
      </c>
    </row>
    <row r="4224" spans="4:10">
      <c r="D4224" s="28">
        <v>41815</v>
      </c>
      <c r="E4224" s="35" t="s">
        <v>381</v>
      </c>
      <c r="F4224" s="45">
        <v>17.2</v>
      </c>
      <c r="G4224" s="45">
        <v>0</v>
      </c>
      <c r="H4224" s="45">
        <v>0</v>
      </c>
      <c r="I4224" s="45">
        <v>0</v>
      </c>
      <c r="J4224" s="45">
        <v>0</v>
      </c>
    </row>
    <row r="4225" spans="4:10">
      <c r="D4225" s="28">
        <v>41815</v>
      </c>
      <c r="E4225" s="35" t="s">
        <v>382</v>
      </c>
      <c r="F4225" s="45">
        <v>17.100000000000001</v>
      </c>
      <c r="G4225" s="45">
        <v>0</v>
      </c>
      <c r="H4225" s="45">
        <v>0</v>
      </c>
      <c r="I4225" s="45">
        <v>0</v>
      </c>
      <c r="J4225" s="45">
        <v>0</v>
      </c>
    </row>
    <row r="4226" spans="4:10">
      <c r="D4226" s="28">
        <v>41815</v>
      </c>
      <c r="E4226" s="35" t="s">
        <v>383</v>
      </c>
      <c r="F4226" s="45">
        <v>16.7</v>
      </c>
      <c r="G4226" s="45">
        <v>0</v>
      </c>
      <c r="H4226" s="45">
        <v>0</v>
      </c>
      <c r="I4226" s="45">
        <v>0</v>
      </c>
      <c r="J4226" s="45">
        <v>0</v>
      </c>
    </row>
    <row r="4227" spans="4:10">
      <c r="D4227" s="28">
        <v>41816</v>
      </c>
      <c r="E4227" s="35" t="s">
        <v>360</v>
      </c>
      <c r="F4227" s="45">
        <v>16.5</v>
      </c>
      <c r="G4227" s="45">
        <v>0</v>
      </c>
      <c r="H4227" s="45">
        <v>0</v>
      </c>
      <c r="I4227" s="45">
        <v>0</v>
      </c>
      <c r="J4227" s="45">
        <v>0</v>
      </c>
    </row>
    <row r="4228" spans="4:10">
      <c r="D4228" s="28">
        <v>41816</v>
      </c>
      <c r="E4228" s="35" t="s">
        <v>361</v>
      </c>
      <c r="F4228" s="45">
        <v>16.3</v>
      </c>
      <c r="G4228" s="45">
        <v>0</v>
      </c>
      <c r="H4228" s="45">
        <v>0</v>
      </c>
      <c r="I4228" s="45">
        <v>0</v>
      </c>
      <c r="J4228" s="45">
        <v>0</v>
      </c>
    </row>
    <row r="4229" spans="4:10">
      <c r="D4229" s="28">
        <v>41816</v>
      </c>
      <c r="E4229" s="35" t="s">
        <v>362</v>
      </c>
      <c r="F4229" s="45">
        <v>16.399999999999999</v>
      </c>
      <c r="G4229" s="45">
        <v>0</v>
      </c>
      <c r="H4229" s="45">
        <v>0</v>
      </c>
      <c r="I4229" s="45">
        <v>0</v>
      </c>
      <c r="J4229" s="45">
        <v>0</v>
      </c>
    </row>
    <row r="4230" spans="4:10">
      <c r="D4230" s="28">
        <v>41816</v>
      </c>
      <c r="E4230" s="35" t="s">
        <v>363</v>
      </c>
      <c r="F4230" s="45">
        <v>16.100000000000001</v>
      </c>
      <c r="G4230" s="45">
        <v>0</v>
      </c>
      <c r="H4230" s="45">
        <v>0</v>
      </c>
      <c r="I4230" s="45">
        <v>0</v>
      </c>
      <c r="J4230" s="45">
        <v>0</v>
      </c>
    </row>
    <row r="4231" spans="4:10">
      <c r="D4231" s="28">
        <v>41816</v>
      </c>
      <c r="E4231" s="35" t="s">
        <v>364</v>
      </c>
      <c r="F4231" s="45">
        <v>16.3</v>
      </c>
      <c r="G4231" s="45">
        <v>7.0000000000000007E-2</v>
      </c>
      <c r="H4231" s="45">
        <v>0.09</v>
      </c>
      <c r="I4231" s="45">
        <v>7.8</v>
      </c>
      <c r="J4231" s="45">
        <v>-114.1</v>
      </c>
    </row>
    <row r="4232" spans="4:10">
      <c r="D4232" s="28">
        <v>41816</v>
      </c>
      <c r="E4232" s="35" t="s">
        <v>365</v>
      </c>
      <c r="F4232" s="45">
        <v>16.8</v>
      </c>
      <c r="G4232" s="45">
        <v>7.0000000000000007E-2</v>
      </c>
      <c r="H4232" s="45">
        <v>0.23</v>
      </c>
      <c r="I4232" s="45">
        <v>18.600000000000001</v>
      </c>
      <c r="J4232" s="45">
        <v>-105.3</v>
      </c>
    </row>
    <row r="4233" spans="4:10">
      <c r="D4233" s="28">
        <v>41816</v>
      </c>
      <c r="E4233" s="35" t="s">
        <v>366</v>
      </c>
      <c r="F4233" s="45">
        <v>17.7</v>
      </c>
      <c r="G4233" s="45">
        <v>7.0000000000000007E-2</v>
      </c>
      <c r="H4233" s="45">
        <v>0.38</v>
      </c>
      <c r="I4233" s="45">
        <v>29.8</v>
      </c>
      <c r="J4233" s="45">
        <v>-96.6</v>
      </c>
    </row>
    <row r="4234" spans="4:10">
      <c r="D4234" s="28">
        <v>41816</v>
      </c>
      <c r="E4234" s="35" t="s">
        <v>367</v>
      </c>
      <c r="F4234" s="45">
        <v>19.3</v>
      </c>
      <c r="G4234" s="45">
        <v>0.05</v>
      </c>
      <c r="H4234" s="45">
        <v>0.56000000000000005</v>
      </c>
      <c r="I4234" s="45">
        <v>41.3</v>
      </c>
      <c r="J4234" s="45">
        <v>-87.1</v>
      </c>
    </row>
    <row r="4235" spans="4:10">
      <c r="D4235" s="28">
        <v>41816</v>
      </c>
      <c r="E4235" s="35" t="s">
        <v>368</v>
      </c>
      <c r="F4235" s="45">
        <v>21.1</v>
      </c>
      <c r="G4235" s="45">
        <v>0.12</v>
      </c>
      <c r="H4235" s="45">
        <v>0.84</v>
      </c>
      <c r="I4235" s="45">
        <v>52.6</v>
      </c>
      <c r="J4235" s="45">
        <v>-75.599999999999994</v>
      </c>
    </row>
    <row r="4236" spans="4:10">
      <c r="D4236" s="28">
        <v>41816</v>
      </c>
      <c r="E4236" s="35" t="s">
        <v>369</v>
      </c>
      <c r="F4236" s="45">
        <v>21.3</v>
      </c>
      <c r="G4236" s="45">
        <v>0.09</v>
      </c>
      <c r="H4236" s="45">
        <v>0.81</v>
      </c>
      <c r="I4236" s="45">
        <v>63.2</v>
      </c>
      <c r="J4236" s="45">
        <v>-58.8</v>
      </c>
    </row>
    <row r="4237" spans="4:10">
      <c r="D4237" s="28">
        <v>41816</v>
      </c>
      <c r="E4237" s="35" t="s">
        <v>370</v>
      </c>
      <c r="F4237" s="45">
        <v>22.1</v>
      </c>
      <c r="G4237" s="45">
        <v>0.11</v>
      </c>
      <c r="H4237" s="45">
        <v>0.87</v>
      </c>
      <c r="I4237" s="45">
        <v>71.3</v>
      </c>
      <c r="J4237" s="45">
        <v>-29.3</v>
      </c>
    </row>
    <row r="4238" spans="4:10">
      <c r="D4238" s="28">
        <v>41816</v>
      </c>
      <c r="E4238" s="35" t="s">
        <v>371</v>
      </c>
      <c r="F4238" s="45">
        <v>22.6</v>
      </c>
      <c r="G4238" s="45">
        <v>0.1</v>
      </c>
      <c r="H4238" s="45">
        <v>0.88</v>
      </c>
      <c r="I4238" s="45">
        <v>72.7</v>
      </c>
      <c r="J4238" s="45">
        <v>16.100000000000001</v>
      </c>
    </row>
    <row r="4239" spans="4:10">
      <c r="D4239" s="28">
        <v>41816</v>
      </c>
      <c r="E4239" s="35" t="s">
        <v>372</v>
      </c>
      <c r="F4239" s="45">
        <v>21.9</v>
      </c>
      <c r="G4239" s="45">
        <v>0</v>
      </c>
      <c r="H4239" s="45">
        <v>0.68</v>
      </c>
      <c r="I4239" s="45">
        <v>66.099999999999994</v>
      </c>
      <c r="J4239" s="45">
        <v>51.5</v>
      </c>
    </row>
    <row r="4240" spans="4:10">
      <c r="D4240" s="28">
        <v>41816</v>
      </c>
      <c r="E4240" s="35" t="s">
        <v>373</v>
      </c>
      <c r="F4240" s="45">
        <v>21.4</v>
      </c>
      <c r="G4240" s="45">
        <v>0.01</v>
      </c>
      <c r="H4240" s="45">
        <v>0.59</v>
      </c>
      <c r="I4240" s="45">
        <v>56</v>
      </c>
      <c r="J4240" s="45">
        <v>71.2</v>
      </c>
    </row>
    <row r="4241" spans="4:10">
      <c r="D4241" s="28">
        <v>41816</v>
      </c>
      <c r="E4241" s="35" t="s">
        <v>374</v>
      </c>
      <c r="F4241" s="45">
        <v>22.7</v>
      </c>
      <c r="G4241" s="45">
        <v>0.02</v>
      </c>
      <c r="H4241" s="45">
        <v>0.49</v>
      </c>
      <c r="I4241" s="45">
        <v>44.8</v>
      </c>
      <c r="J4241" s="45">
        <v>83.9</v>
      </c>
    </row>
    <row r="4242" spans="4:10">
      <c r="D4242" s="28">
        <v>41816</v>
      </c>
      <c r="E4242" s="35" t="s">
        <v>375</v>
      </c>
      <c r="F4242" s="45">
        <v>19.8</v>
      </c>
      <c r="G4242" s="45">
        <v>0.03</v>
      </c>
      <c r="H4242" s="45">
        <v>0.34</v>
      </c>
      <c r="I4242" s="45">
        <v>33.4</v>
      </c>
      <c r="J4242" s="45">
        <v>93.8</v>
      </c>
    </row>
    <row r="4243" spans="4:10">
      <c r="D4243" s="28">
        <v>41816</v>
      </c>
      <c r="E4243" s="35" t="s">
        <v>376</v>
      </c>
      <c r="F4243" s="45">
        <v>19.600000000000001</v>
      </c>
      <c r="G4243" s="45">
        <v>0.06</v>
      </c>
      <c r="H4243" s="45">
        <v>0.28000000000000003</v>
      </c>
      <c r="I4243" s="45">
        <v>22.1</v>
      </c>
      <c r="J4243" s="45">
        <v>102.6</v>
      </c>
    </row>
    <row r="4244" spans="4:10">
      <c r="D4244" s="28">
        <v>41816</v>
      </c>
      <c r="E4244" s="35" t="s">
        <v>377</v>
      </c>
      <c r="F4244" s="45">
        <v>19.3</v>
      </c>
      <c r="G4244" s="45">
        <v>0.06</v>
      </c>
      <c r="H4244" s="45">
        <v>0.13</v>
      </c>
      <c r="I4244" s="45">
        <v>11.1</v>
      </c>
      <c r="J4244" s="45">
        <v>111.3</v>
      </c>
    </row>
    <row r="4245" spans="4:10">
      <c r="D4245" s="28">
        <v>41816</v>
      </c>
      <c r="E4245" s="35" t="s">
        <v>378</v>
      </c>
      <c r="F4245" s="45">
        <v>18.7</v>
      </c>
      <c r="G4245" s="45">
        <v>0.02</v>
      </c>
      <c r="H4245" s="45">
        <v>0.02</v>
      </c>
      <c r="I4245" s="45">
        <v>0.8</v>
      </c>
      <c r="J4245" s="45">
        <v>120.5</v>
      </c>
    </row>
    <row r="4246" spans="4:10">
      <c r="D4246" s="28">
        <v>41816</v>
      </c>
      <c r="E4246" s="35" t="s">
        <v>379</v>
      </c>
      <c r="F4246" s="45">
        <v>18.100000000000001</v>
      </c>
      <c r="G4246" s="45">
        <v>0</v>
      </c>
      <c r="H4246" s="45">
        <v>0</v>
      </c>
      <c r="I4246" s="45">
        <v>0</v>
      </c>
      <c r="J4246" s="45">
        <v>0</v>
      </c>
    </row>
    <row r="4247" spans="4:10">
      <c r="D4247" s="28">
        <v>41816</v>
      </c>
      <c r="E4247" s="35" t="s">
        <v>380</v>
      </c>
      <c r="F4247" s="45">
        <v>18.100000000000001</v>
      </c>
      <c r="G4247" s="45">
        <v>0</v>
      </c>
      <c r="H4247" s="45">
        <v>0</v>
      </c>
      <c r="I4247" s="45">
        <v>0</v>
      </c>
      <c r="J4247" s="45">
        <v>0</v>
      </c>
    </row>
    <row r="4248" spans="4:10">
      <c r="D4248" s="28">
        <v>41816</v>
      </c>
      <c r="E4248" s="35" t="s">
        <v>381</v>
      </c>
      <c r="F4248" s="45">
        <v>17.8</v>
      </c>
      <c r="G4248" s="45">
        <v>0</v>
      </c>
      <c r="H4248" s="45">
        <v>0</v>
      </c>
      <c r="I4248" s="45">
        <v>0</v>
      </c>
      <c r="J4248" s="45">
        <v>0</v>
      </c>
    </row>
    <row r="4249" spans="4:10">
      <c r="D4249" s="28">
        <v>41816</v>
      </c>
      <c r="E4249" s="35" t="s">
        <v>382</v>
      </c>
      <c r="F4249" s="45">
        <v>17.5</v>
      </c>
      <c r="G4249" s="45">
        <v>0</v>
      </c>
      <c r="H4249" s="45">
        <v>0</v>
      </c>
      <c r="I4249" s="45">
        <v>0</v>
      </c>
      <c r="J4249" s="45">
        <v>0</v>
      </c>
    </row>
    <row r="4250" spans="4:10">
      <c r="D4250" s="28">
        <v>41816</v>
      </c>
      <c r="E4250" s="35" t="s">
        <v>383</v>
      </c>
      <c r="F4250" s="45">
        <v>17.5</v>
      </c>
      <c r="G4250" s="45">
        <v>0</v>
      </c>
      <c r="H4250" s="45">
        <v>0</v>
      </c>
      <c r="I4250" s="45">
        <v>0</v>
      </c>
      <c r="J4250" s="45">
        <v>0</v>
      </c>
    </row>
    <row r="4251" spans="4:10">
      <c r="D4251" s="28">
        <v>41817</v>
      </c>
      <c r="E4251" s="35" t="s">
        <v>360</v>
      </c>
      <c r="F4251" s="45">
        <v>17.5</v>
      </c>
      <c r="G4251" s="45">
        <v>0</v>
      </c>
      <c r="H4251" s="45">
        <v>0</v>
      </c>
      <c r="I4251" s="45">
        <v>0</v>
      </c>
      <c r="J4251" s="45">
        <v>0</v>
      </c>
    </row>
    <row r="4252" spans="4:10">
      <c r="D4252" s="28">
        <v>41817</v>
      </c>
      <c r="E4252" s="35" t="s">
        <v>361</v>
      </c>
      <c r="F4252" s="45">
        <v>17.600000000000001</v>
      </c>
      <c r="G4252" s="45">
        <v>0</v>
      </c>
      <c r="H4252" s="45">
        <v>0</v>
      </c>
      <c r="I4252" s="45">
        <v>0</v>
      </c>
      <c r="J4252" s="45">
        <v>0</v>
      </c>
    </row>
    <row r="4253" spans="4:10">
      <c r="D4253" s="28">
        <v>41817</v>
      </c>
      <c r="E4253" s="35" t="s">
        <v>362</v>
      </c>
      <c r="F4253" s="45">
        <v>17.5</v>
      </c>
      <c r="G4253" s="45">
        <v>0</v>
      </c>
      <c r="H4253" s="45">
        <v>0</v>
      </c>
      <c r="I4253" s="45">
        <v>0</v>
      </c>
      <c r="J4253" s="45">
        <v>0</v>
      </c>
    </row>
    <row r="4254" spans="4:10">
      <c r="D4254" s="28">
        <v>41817</v>
      </c>
      <c r="E4254" s="35" t="s">
        <v>363</v>
      </c>
      <c r="F4254" s="45">
        <v>17.600000000000001</v>
      </c>
      <c r="G4254" s="45">
        <v>0</v>
      </c>
      <c r="H4254" s="45">
        <v>0</v>
      </c>
      <c r="I4254" s="45">
        <v>0</v>
      </c>
      <c r="J4254" s="45">
        <v>0</v>
      </c>
    </row>
    <row r="4255" spans="4:10">
      <c r="D4255" s="28">
        <v>41817</v>
      </c>
      <c r="E4255" s="35" t="s">
        <v>364</v>
      </c>
      <c r="F4255" s="45">
        <v>17.7</v>
      </c>
      <c r="G4255" s="45">
        <v>0.08</v>
      </c>
      <c r="H4255" s="45">
        <v>0.09</v>
      </c>
      <c r="I4255" s="45">
        <v>7.7</v>
      </c>
      <c r="J4255" s="45">
        <v>-114.1</v>
      </c>
    </row>
    <row r="4256" spans="4:10">
      <c r="D4256" s="28">
        <v>41817</v>
      </c>
      <c r="E4256" s="35" t="s">
        <v>365</v>
      </c>
      <c r="F4256" s="45">
        <v>18.100000000000001</v>
      </c>
      <c r="G4256" s="45">
        <v>0.06</v>
      </c>
      <c r="H4256" s="45">
        <v>0.23</v>
      </c>
      <c r="I4256" s="45">
        <v>18.5</v>
      </c>
      <c r="J4256" s="45">
        <v>-105.3</v>
      </c>
    </row>
    <row r="4257" spans="4:10">
      <c r="D4257" s="28">
        <v>41817</v>
      </c>
      <c r="E4257" s="35" t="s">
        <v>366</v>
      </c>
      <c r="F4257" s="45">
        <v>18.100000000000001</v>
      </c>
      <c r="G4257" s="45">
        <v>0.06</v>
      </c>
      <c r="H4257" s="45">
        <v>0.39</v>
      </c>
      <c r="I4257" s="45">
        <v>29.8</v>
      </c>
      <c r="J4257" s="45">
        <v>-96.6</v>
      </c>
    </row>
    <row r="4258" spans="4:10">
      <c r="D4258" s="28">
        <v>41817</v>
      </c>
      <c r="E4258" s="35" t="s">
        <v>367</v>
      </c>
      <c r="F4258" s="45">
        <v>18.2</v>
      </c>
      <c r="G4258" s="45">
        <v>0.08</v>
      </c>
      <c r="H4258" s="45">
        <v>0.54</v>
      </c>
      <c r="I4258" s="45">
        <v>41.2</v>
      </c>
      <c r="J4258" s="45">
        <v>-87.1</v>
      </c>
    </row>
    <row r="4259" spans="4:10">
      <c r="D4259" s="28">
        <v>41817</v>
      </c>
      <c r="E4259" s="35" t="s">
        <v>368</v>
      </c>
      <c r="F4259" s="45">
        <v>19.399999999999999</v>
      </c>
      <c r="G4259" s="45">
        <v>0.04</v>
      </c>
      <c r="H4259" s="45">
        <v>0.73</v>
      </c>
      <c r="I4259" s="45">
        <v>52.6</v>
      </c>
      <c r="J4259" s="45">
        <v>-75.599999999999994</v>
      </c>
    </row>
    <row r="4260" spans="4:10">
      <c r="D4260" s="28">
        <v>41817</v>
      </c>
      <c r="E4260" s="35" t="s">
        <v>369</v>
      </c>
      <c r="F4260" s="45">
        <v>20.7</v>
      </c>
      <c r="G4260" s="45">
        <v>0.08</v>
      </c>
      <c r="H4260" s="45">
        <v>0.81</v>
      </c>
      <c r="I4260" s="45">
        <v>63.2</v>
      </c>
      <c r="J4260" s="45">
        <v>-58.8</v>
      </c>
    </row>
    <row r="4261" spans="4:10">
      <c r="D4261" s="28">
        <v>41817</v>
      </c>
      <c r="E4261" s="35" t="s">
        <v>370</v>
      </c>
      <c r="F4261" s="45">
        <v>21</v>
      </c>
      <c r="G4261" s="45">
        <v>0.1</v>
      </c>
      <c r="H4261" s="45">
        <v>0.86</v>
      </c>
      <c r="I4261" s="45">
        <v>71.3</v>
      </c>
      <c r="J4261" s="45">
        <v>-29.4</v>
      </c>
    </row>
    <row r="4262" spans="4:10">
      <c r="D4262" s="28">
        <v>41817</v>
      </c>
      <c r="E4262" s="35" t="s">
        <v>371</v>
      </c>
      <c r="F4262" s="45">
        <v>21.1</v>
      </c>
      <c r="G4262" s="45">
        <v>0.09</v>
      </c>
      <c r="H4262" s="45">
        <v>0.88</v>
      </c>
      <c r="I4262" s="45">
        <v>72.7</v>
      </c>
      <c r="J4262" s="45">
        <v>16</v>
      </c>
    </row>
    <row r="4263" spans="4:10">
      <c r="D4263" s="28">
        <v>41817</v>
      </c>
      <c r="E4263" s="35" t="s">
        <v>372</v>
      </c>
      <c r="F4263" s="45">
        <v>21.2</v>
      </c>
      <c r="G4263" s="45">
        <v>0.05</v>
      </c>
      <c r="H4263" s="45">
        <v>0.87</v>
      </c>
      <c r="I4263" s="45">
        <v>66.099999999999994</v>
      </c>
      <c r="J4263" s="45">
        <v>51.3</v>
      </c>
    </row>
    <row r="4264" spans="4:10">
      <c r="D4264" s="28">
        <v>41817</v>
      </c>
      <c r="E4264" s="35" t="s">
        <v>373</v>
      </c>
      <c r="F4264" s="45">
        <v>21.4</v>
      </c>
      <c r="G4264" s="45">
        <v>0.03</v>
      </c>
      <c r="H4264" s="45">
        <v>0.77</v>
      </c>
      <c r="I4264" s="45">
        <v>56.1</v>
      </c>
      <c r="J4264" s="45">
        <v>71.099999999999994</v>
      </c>
    </row>
    <row r="4265" spans="4:10">
      <c r="D4265" s="28">
        <v>41817</v>
      </c>
      <c r="E4265" s="35" t="s">
        <v>374</v>
      </c>
      <c r="F4265" s="45">
        <v>21</v>
      </c>
      <c r="G4265" s="45">
        <v>0.04</v>
      </c>
      <c r="H4265" s="45">
        <v>0.62</v>
      </c>
      <c r="I4265" s="45">
        <v>44.9</v>
      </c>
      <c r="J4265" s="45">
        <v>83.8</v>
      </c>
    </row>
    <row r="4266" spans="4:10">
      <c r="D4266" s="28">
        <v>41817</v>
      </c>
      <c r="E4266" s="35" t="s">
        <v>375</v>
      </c>
      <c r="F4266" s="45">
        <v>21.4</v>
      </c>
      <c r="G4266" s="45">
        <v>7.0000000000000007E-2</v>
      </c>
      <c r="H4266" s="45">
        <v>0.43</v>
      </c>
      <c r="I4266" s="45">
        <v>33.4</v>
      </c>
      <c r="J4266" s="45">
        <v>93.7</v>
      </c>
    </row>
    <row r="4267" spans="4:10">
      <c r="D4267" s="28">
        <v>41817</v>
      </c>
      <c r="E4267" s="35" t="s">
        <v>376</v>
      </c>
      <c r="F4267" s="45">
        <v>21.6</v>
      </c>
      <c r="G4267" s="45">
        <v>0.06</v>
      </c>
      <c r="H4267" s="45">
        <v>0.28000000000000003</v>
      </c>
      <c r="I4267" s="45">
        <v>22.1</v>
      </c>
      <c r="J4267" s="45">
        <v>102.5</v>
      </c>
    </row>
    <row r="4268" spans="4:10">
      <c r="D4268" s="28">
        <v>41817</v>
      </c>
      <c r="E4268" s="35" t="s">
        <v>377</v>
      </c>
      <c r="F4268" s="45">
        <v>20.9</v>
      </c>
      <c r="G4268" s="45">
        <v>0.06</v>
      </c>
      <c r="H4268" s="45">
        <v>0.13</v>
      </c>
      <c r="I4268" s="45">
        <v>11.1</v>
      </c>
      <c r="J4268" s="45">
        <v>111.2</v>
      </c>
    </row>
    <row r="4269" spans="4:10">
      <c r="D4269" s="28">
        <v>41817</v>
      </c>
      <c r="E4269" s="35" t="s">
        <v>378</v>
      </c>
      <c r="F4269" s="45">
        <v>20.2</v>
      </c>
      <c r="G4269" s="45">
        <v>0.02</v>
      </c>
      <c r="H4269" s="45">
        <v>0.02</v>
      </c>
      <c r="I4269" s="45">
        <v>0.8</v>
      </c>
      <c r="J4269" s="45">
        <v>120.4</v>
      </c>
    </row>
    <row r="4270" spans="4:10">
      <c r="D4270" s="28">
        <v>41817</v>
      </c>
      <c r="E4270" s="35" t="s">
        <v>379</v>
      </c>
      <c r="F4270" s="45">
        <v>19.3</v>
      </c>
      <c r="G4270" s="45">
        <v>0</v>
      </c>
      <c r="H4270" s="45">
        <v>0</v>
      </c>
      <c r="I4270" s="45">
        <v>0</v>
      </c>
      <c r="J4270" s="45">
        <v>0</v>
      </c>
    </row>
    <row r="4271" spans="4:10">
      <c r="D4271" s="28">
        <v>41817</v>
      </c>
      <c r="E4271" s="35" t="s">
        <v>380</v>
      </c>
      <c r="F4271" s="45">
        <v>18.8</v>
      </c>
      <c r="G4271" s="45">
        <v>0</v>
      </c>
      <c r="H4271" s="45">
        <v>0</v>
      </c>
      <c r="I4271" s="45">
        <v>0</v>
      </c>
      <c r="J4271" s="45">
        <v>0</v>
      </c>
    </row>
    <row r="4272" spans="4:10">
      <c r="D4272" s="28">
        <v>41817</v>
      </c>
      <c r="E4272" s="35" t="s">
        <v>381</v>
      </c>
      <c r="F4272" s="45">
        <v>18.600000000000001</v>
      </c>
      <c r="G4272" s="45">
        <v>0</v>
      </c>
      <c r="H4272" s="45">
        <v>0</v>
      </c>
      <c r="I4272" s="45">
        <v>0</v>
      </c>
      <c r="J4272" s="45">
        <v>0</v>
      </c>
    </row>
    <row r="4273" spans="4:10">
      <c r="D4273" s="28">
        <v>41817</v>
      </c>
      <c r="E4273" s="35" t="s">
        <v>382</v>
      </c>
      <c r="F4273" s="45">
        <v>18.2</v>
      </c>
      <c r="G4273" s="45">
        <v>0</v>
      </c>
      <c r="H4273" s="45">
        <v>0</v>
      </c>
      <c r="I4273" s="45">
        <v>0</v>
      </c>
      <c r="J4273" s="45">
        <v>0</v>
      </c>
    </row>
    <row r="4274" spans="4:10">
      <c r="D4274" s="28">
        <v>41817</v>
      </c>
      <c r="E4274" s="35" t="s">
        <v>383</v>
      </c>
      <c r="F4274" s="45">
        <v>16.2</v>
      </c>
      <c r="G4274" s="45">
        <v>0</v>
      </c>
      <c r="H4274" s="45">
        <v>0</v>
      </c>
      <c r="I4274" s="45">
        <v>0</v>
      </c>
      <c r="J4274" s="45">
        <v>0</v>
      </c>
    </row>
    <row r="4275" spans="4:10">
      <c r="D4275" s="28">
        <v>41818</v>
      </c>
      <c r="E4275" s="35" t="s">
        <v>360</v>
      </c>
      <c r="F4275" s="45">
        <v>14.6</v>
      </c>
      <c r="G4275" s="45">
        <v>0</v>
      </c>
      <c r="H4275" s="45">
        <v>0</v>
      </c>
      <c r="I4275" s="45">
        <v>0</v>
      </c>
      <c r="J4275" s="45">
        <v>0</v>
      </c>
    </row>
    <row r="4276" spans="4:10">
      <c r="D4276" s="28">
        <v>41818</v>
      </c>
      <c r="E4276" s="35" t="s">
        <v>361</v>
      </c>
      <c r="F4276" s="45">
        <v>14.2</v>
      </c>
      <c r="G4276" s="45">
        <v>0</v>
      </c>
      <c r="H4276" s="45">
        <v>0</v>
      </c>
      <c r="I4276" s="45">
        <v>0</v>
      </c>
      <c r="J4276" s="45">
        <v>0</v>
      </c>
    </row>
    <row r="4277" spans="4:10">
      <c r="D4277" s="28">
        <v>41818</v>
      </c>
      <c r="E4277" s="35" t="s">
        <v>362</v>
      </c>
      <c r="F4277" s="45">
        <v>13.7</v>
      </c>
      <c r="G4277" s="45">
        <v>0</v>
      </c>
      <c r="H4277" s="45">
        <v>0</v>
      </c>
      <c r="I4277" s="45">
        <v>0</v>
      </c>
      <c r="J4277" s="45">
        <v>0</v>
      </c>
    </row>
    <row r="4278" spans="4:10">
      <c r="D4278" s="28">
        <v>41818</v>
      </c>
      <c r="E4278" s="35" t="s">
        <v>363</v>
      </c>
      <c r="F4278" s="45">
        <v>13.5</v>
      </c>
      <c r="G4278" s="45">
        <v>0</v>
      </c>
      <c r="H4278" s="45">
        <v>0</v>
      </c>
      <c r="I4278" s="45">
        <v>0</v>
      </c>
      <c r="J4278" s="45">
        <v>0</v>
      </c>
    </row>
    <row r="4279" spans="4:10">
      <c r="D4279" s="28">
        <v>41818</v>
      </c>
      <c r="E4279" s="35" t="s">
        <v>364</v>
      </c>
      <c r="F4279" s="45">
        <v>13.3</v>
      </c>
      <c r="G4279" s="45">
        <v>0.08</v>
      </c>
      <c r="H4279" s="45">
        <v>0.09</v>
      </c>
      <c r="I4279" s="45">
        <v>7.7</v>
      </c>
      <c r="J4279" s="45">
        <v>-114.1</v>
      </c>
    </row>
    <row r="4280" spans="4:10">
      <c r="D4280" s="28">
        <v>41818</v>
      </c>
      <c r="E4280" s="35" t="s">
        <v>365</v>
      </c>
      <c r="F4280" s="45">
        <v>13.5</v>
      </c>
      <c r="G4280" s="45">
        <v>7.0000000000000007E-2</v>
      </c>
      <c r="H4280" s="45">
        <v>0.23</v>
      </c>
      <c r="I4280" s="45">
        <v>18.5</v>
      </c>
      <c r="J4280" s="45">
        <v>-105.3</v>
      </c>
    </row>
    <row r="4281" spans="4:10">
      <c r="D4281" s="28">
        <v>41818</v>
      </c>
      <c r="E4281" s="35" t="s">
        <v>366</v>
      </c>
      <c r="F4281" s="45">
        <v>13.6</v>
      </c>
      <c r="G4281" s="45">
        <v>0.06</v>
      </c>
      <c r="H4281" s="45">
        <v>0.39</v>
      </c>
      <c r="I4281" s="45">
        <v>29.7</v>
      </c>
      <c r="J4281" s="45">
        <v>-96.6</v>
      </c>
    </row>
    <row r="4282" spans="4:10">
      <c r="D4282" s="28">
        <v>41818</v>
      </c>
      <c r="E4282" s="35" t="s">
        <v>367</v>
      </c>
      <c r="F4282" s="45">
        <v>13.7</v>
      </c>
      <c r="G4282" s="45">
        <v>0.08</v>
      </c>
      <c r="H4282" s="45">
        <v>0.54</v>
      </c>
      <c r="I4282" s="45">
        <v>41.2</v>
      </c>
      <c r="J4282" s="45">
        <v>-87.1</v>
      </c>
    </row>
    <row r="4283" spans="4:10">
      <c r="D4283" s="28">
        <v>41818</v>
      </c>
      <c r="E4283" s="35" t="s">
        <v>368</v>
      </c>
      <c r="F4283" s="45">
        <v>14.3</v>
      </c>
      <c r="G4283" s="45">
        <v>0.04</v>
      </c>
      <c r="H4283" s="45">
        <v>0.73</v>
      </c>
      <c r="I4283" s="45">
        <v>52.5</v>
      </c>
      <c r="J4283" s="45">
        <v>-75.599999999999994</v>
      </c>
    </row>
    <row r="4284" spans="4:10">
      <c r="D4284" s="28">
        <v>41818</v>
      </c>
      <c r="E4284" s="35" t="s">
        <v>369</v>
      </c>
      <c r="F4284" s="45">
        <v>15.2</v>
      </c>
      <c r="G4284" s="45">
        <v>0.08</v>
      </c>
      <c r="H4284" s="45">
        <v>0.81</v>
      </c>
      <c r="I4284" s="45">
        <v>63.1</v>
      </c>
      <c r="J4284" s="45">
        <v>-58.8</v>
      </c>
    </row>
    <row r="4285" spans="4:10">
      <c r="D4285" s="28">
        <v>41818</v>
      </c>
      <c r="E4285" s="35" t="s">
        <v>370</v>
      </c>
      <c r="F4285" s="45">
        <v>15.9</v>
      </c>
      <c r="G4285" s="45">
        <v>0.1</v>
      </c>
      <c r="H4285" s="45">
        <v>0.86</v>
      </c>
      <c r="I4285" s="45">
        <v>71.2</v>
      </c>
      <c r="J4285" s="45">
        <v>-29.5</v>
      </c>
    </row>
    <row r="4286" spans="4:10">
      <c r="D4286" s="28">
        <v>41818</v>
      </c>
      <c r="E4286" s="35" t="s">
        <v>371</v>
      </c>
      <c r="F4286" s="45">
        <v>15.6</v>
      </c>
      <c r="G4286" s="45">
        <v>0.09</v>
      </c>
      <c r="H4286" s="45">
        <v>0.88</v>
      </c>
      <c r="I4286" s="45">
        <v>72.599999999999994</v>
      </c>
      <c r="J4286" s="45">
        <v>15.8</v>
      </c>
    </row>
    <row r="4287" spans="4:10">
      <c r="D4287" s="28">
        <v>41818</v>
      </c>
      <c r="E4287" s="35" t="s">
        <v>372</v>
      </c>
      <c r="F4287" s="45">
        <v>15.6</v>
      </c>
      <c r="G4287" s="45">
        <v>0.05</v>
      </c>
      <c r="H4287" s="45">
        <v>0.87</v>
      </c>
      <c r="I4287" s="45">
        <v>66.099999999999994</v>
      </c>
      <c r="J4287" s="45">
        <v>51.2</v>
      </c>
    </row>
    <row r="4288" spans="4:10">
      <c r="D4288" s="28">
        <v>41818</v>
      </c>
      <c r="E4288" s="35" t="s">
        <v>373</v>
      </c>
      <c r="F4288" s="45">
        <v>16.600000000000001</v>
      </c>
      <c r="G4288" s="45">
        <v>0.03</v>
      </c>
      <c r="H4288" s="45">
        <v>0.77</v>
      </c>
      <c r="I4288" s="45">
        <v>56.1</v>
      </c>
      <c r="J4288" s="45">
        <v>71</v>
      </c>
    </row>
    <row r="4289" spans="4:10">
      <c r="D4289" s="28">
        <v>41818</v>
      </c>
      <c r="E4289" s="35" t="s">
        <v>374</v>
      </c>
      <c r="F4289" s="45">
        <v>16.3</v>
      </c>
      <c r="G4289" s="45">
        <v>0.08</v>
      </c>
      <c r="H4289" s="45">
        <v>0.59</v>
      </c>
      <c r="I4289" s="45">
        <v>44.9</v>
      </c>
      <c r="J4289" s="45">
        <v>83.7</v>
      </c>
    </row>
    <row r="4290" spans="4:10">
      <c r="D4290" s="28">
        <v>41818</v>
      </c>
      <c r="E4290" s="35" t="s">
        <v>375</v>
      </c>
      <c r="F4290" s="45">
        <v>16</v>
      </c>
      <c r="G4290" s="45">
        <v>7.0000000000000007E-2</v>
      </c>
      <c r="H4290" s="45">
        <v>0.43</v>
      </c>
      <c r="I4290" s="45">
        <v>33.4</v>
      </c>
      <c r="J4290" s="45">
        <v>93.6</v>
      </c>
    </row>
    <row r="4291" spans="4:10">
      <c r="D4291" s="28">
        <v>41818</v>
      </c>
      <c r="E4291" s="35" t="s">
        <v>376</v>
      </c>
      <c r="F4291" s="45">
        <v>15.8</v>
      </c>
      <c r="G4291" s="45">
        <v>0.06</v>
      </c>
      <c r="H4291" s="45">
        <v>0.28000000000000003</v>
      </c>
      <c r="I4291" s="45">
        <v>22.1</v>
      </c>
      <c r="J4291" s="45">
        <v>102.5</v>
      </c>
    </row>
    <row r="4292" spans="4:10">
      <c r="D4292" s="28">
        <v>41818</v>
      </c>
      <c r="E4292" s="35" t="s">
        <v>377</v>
      </c>
      <c r="F4292" s="45">
        <v>15.5</v>
      </c>
      <c r="G4292" s="45">
        <v>0.06</v>
      </c>
      <c r="H4292" s="45">
        <v>0.13</v>
      </c>
      <c r="I4292" s="45">
        <v>11.1</v>
      </c>
      <c r="J4292" s="45">
        <v>111.2</v>
      </c>
    </row>
    <row r="4293" spans="4:10">
      <c r="D4293" s="28">
        <v>41818</v>
      </c>
      <c r="E4293" s="35" t="s">
        <v>378</v>
      </c>
      <c r="F4293" s="45">
        <v>15.3</v>
      </c>
      <c r="G4293" s="45">
        <v>0.02</v>
      </c>
      <c r="H4293" s="45">
        <v>0.02</v>
      </c>
      <c r="I4293" s="45">
        <v>0.8</v>
      </c>
      <c r="J4293" s="45">
        <v>120.4</v>
      </c>
    </row>
    <row r="4294" spans="4:10">
      <c r="D4294" s="28">
        <v>41818</v>
      </c>
      <c r="E4294" s="35" t="s">
        <v>379</v>
      </c>
      <c r="F4294" s="45">
        <v>14.6</v>
      </c>
      <c r="G4294" s="45">
        <v>0</v>
      </c>
      <c r="H4294" s="45">
        <v>0</v>
      </c>
      <c r="I4294" s="45">
        <v>0</v>
      </c>
      <c r="J4294" s="45">
        <v>0</v>
      </c>
    </row>
    <row r="4295" spans="4:10">
      <c r="D4295" s="28">
        <v>41818</v>
      </c>
      <c r="E4295" s="35" t="s">
        <v>380</v>
      </c>
      <c r="F4295" s="45">
        <v>14.4</v>
      </c>
      <c r="G4295" s="45">
        <v>0</v>
      </c>
      <c r="H4295" s="45">
        <v>0</v>
      </c>
      <c r="I4295" s="45">
        <v>0</v>
      </c>
      <c r="J4295" s="45">
        <v>0</v>
      </c>
    </row>
    <row r="4296" spans="4:10">
      <c r="D4296" s="28">
        <v>41818</v>
      </c>
      <c r="E4296" s="35" t="s">
        <v>381</v>
      </c>
      <c r="F4296" s="45">
        <v>14.3</v>
      </c>
      <c r="G4296" s="45">
        <v>0</v>
      </c>
      <c r="H4296" s="45">
        <v>0</v>
      </c>
      <c r="I4296" s="45">
        <v>0</v>
      </c>
      <c r="J4296" s="45">
        <v>0</v>
      </c>
    </row>
    <row r="4297" spans="4:10">
      <c r="D4297" s="28">
        <v>41818</v>
      </c>
      <c r="E4297" s="35" t="s">
        <v>382</v>
      </c>
      <c r="F4297" s="45">
        <v>14.2</v>
      </c>
      <c r="G4297" s="45">
        <v>0</v>
      </c>
      <c r="H4297" s="45">
        <v>0</v>
      </c>
      <c r="I4297" s="45">
        <v>0</v>
      </c>
      <c r="J4297" s="45">
        <v>0</v>
      </c>
    </row>
    <row r="4298" spans="4:10">
      <c r="D4298" s="28">
        <v>41818</v>
      </c>
      <c r="E4298" s="35" t="s">
        <v>383</v>
      </c>
      <c r="F4298" s="45">
        <v>14.3</v>
      </c>
      <c r="G4298" s="45">
        <v>0</v>
      </c>
      <c r="H4298" s="45">
        <v>0</v>
      </c>
      <c r="I4298" s="45">
        <v>0</v>
      </c>
      <c r="J4298" s="45">
        <v>0</v>
      </c>
    </row>
    <row r="4299" spans="4:10">
      <c r="D4299" s="28">
        <v>41819</v>
      </c>
      <c r="E4299" s="35" t="s">
        <v>360</v>
      </c>
      <c r="F4299" s="45">
        <v>14.4</v>
      </c>
      <c r="G4299" s="45">
        <v>0</v>
      </c>
      <c r="H4299" s="45">
        <v>0</v>
      </c>
      <c r="I4299" s="45">
        <v>0</v>
      </c>
      <c r="J4299" s="45">
        <v>0</v>
      </c>
    </row>
    <row r="4300" spans="4:10">
      <c r="D4300" s="28">
        <v>41819</v>
      </c>
      <c r="E4300" s="35" t="s">
        <v>361</v>
      </c>
      <c r="F4300" s="45">
        <v>14.5</v>
      </c>
      <c r="G4300" s="45">
        <v>0</v>
      </c>
      <c r="H4300" s="45">
        <v>0</v>
      </c>
      <c r="I4300" s="45">
        <v>0</v>
      </c>
      <c r="J4300" s="45">
        <v>0</v>
      </c>
    </row>
    <row r="4301" spans="4:10">
      <c r="D4301" s="28">
        <v>41819</v>
      </c>
      <c r="E4301" s="35" t="s">
        <v>362</v>
      </c>
      <c r="F4301" s="45">
        <v>14.6</v>
      </c>
      <c r="G4301" s="45">
        <v>0</v>
      </c>
      <c r="H4301" s="45">
        <v>0</v>
      </c>
      <c r="I4301" s="45">
        <v>0</v>
      </c>
      <c r="J4301" s="45">
        <v>0</v>
      </c>
    </row>
    <row r="4302" spans="4:10">
      <c r="D4302" s="28">
        <v>41819</v>
      </c>
      <c r="E4302" s="35" t="s">
        <v>363</v>
      </c>
      <c r="F4302" s="45">
        <v>14.6</v>
      </c>
      <c r="G4302" s="45">
        <v>0</v>
      </c>
      <c r="H4302" s="45">
        <v>0</v>
      </c>
      <c r="I4302" s="45">
        <v>0</v>
      </c>
      <c r="J4302" s="45">
        <v>0</v>
      </c>
    </row>
    <row r="4303" spans="4:10">
      <c r="D4303" s="28">
        <v>41819</v>
      </c>
      <c r="E4303" s="35" t="s">
        <v>364</v>
      </c>
      <c r="F4303" s="45">
        <v>14.6</v>
      </c>
      <c r="G4303" s="45">
        <v>0.08</v>
      </c>
      <c r="H4303" s="45">
        <v>0.09</v>
      </c>
      <c r="I4303" s="45">
        <v>7.6</v>
      </c>
      <c r="J4303" s="45">
        <v>-114.1</v>
      </c>
    </row>
    <row r="4304" spans="4:10">
      <c r="D4304" s="28">
        <v>41819</v>
      </c>
      <c r="E4304" s="35" t="s">
        <v>365</v>
      </c>
      <c r="F4304" s="45">
        <v>14.8</v>
      </c>
      <c r="G4304" s="45">
        <v>7.0000000000000007E-2</v>
      </c>
      <c r="H4304" s="45">
        <v>0.23</v>
      </c>
      <c r="I4304" s="45">
        <v>18.399999999999999</v>
      </c>
      <c r="J4304" s="45">
        <v>-105.3</v>
      </c>
    </row>
    <row r="4305" spans="4:10">
      <c r="D4305" s="28">
        <v>41819</v>
      </c>
      <c r="E4305" s="35" t="s">
        <v>366</v>
      </c>
      <c r="F4305" s="45">
        <v>15.4</v>
      </c>
      <c r="G4305" s="45">
        <v>0.06</v>
      </c>
      <c r="H4305" s="45">
        <v>0.4</v>
      </c>
      <c r="I4305" s="45">
        <v>29.7</v>
      </c>
      <c r="J4305" s="45">
        <v>-96.5</v>
      </c>
    </row>
    <row r="4306" spans="4:10">
      <c r="D4306" s="28">
        <v>41819</v>
      </c>
      <c r="E4306" s="35" t="s">
        <v>367</v>
      </c>
      <c r="F4306" s="45">
        <v>16.7</v>
      </c>
      <c r="G4306" s="45">
        <v>0.08</v>
      </c>
      <c r="H4306" s="45">
        <v>0.56000000000000005</v>
      </c>
      <c r="I4306" s="45">
        <v>41.1</v>
      </c>
      <c r="J4306" s="45">
        <v>-87.1</v>
      </c>
    </row>
    <row r="4307" spans="4:10">
      <c r="D4307" s="28">
        <v>41819</v>
      </c>
      <c r="E4307" s="35" t="s">
        <v>368</v>
      </c>
      <c r="F4307" s="45">
        <v>17.8</v>
      </c>
      <c r="G4307" s="45">
        <v>7.0000000000000007E-2</v>
      </c>
      <c r="H4307" s="45">
        <v>0.73</v>
      </c>
      <c r="I4307" s="45">
        <v>52.4</v>
      </c>
      <c r="J4307" s="45">
        <v>-75.599999999999994</v>
      </c>
    </row>
    <row r="4308" spans="4:10">
      <c r="D4308" s="28">
        <v>41819</v>
      </c>
      <c r="E4308" s="35" t="s">
        <v>369</v>
      </c>
      <c r="F4308" s="45">
        <v>19.100000000000001</v>
      </c>
      <c r="G4308" s="45">
        <v>0.04</v>
      </c>
      <c r="H4308" s="45">
        <v>0.87</v>
      </c>
      <c r="I4308" s="45">
        <v>63</v>
      </c>
      <c r="J4308" s="45">
        <v>-58.8</v>
      </c>
    </row>
    <row r="4309" spans="4:10">
      <c r="D4309" s="28">
        <v>41819</v>
      </c>
      <c r="E4309" s="35" t="s">
        <v>370</v>
      </c>
      <c r="F4309" s="45">
        <v>20.7</v>
      </c>
      <c r="G4309" s="45">
        <v>0.56000000000000005</v>
      </c>
      <c r="H4309" s="45">
        <v>1.46</v>
      </c>
      <c r="I4309" s="45">
        <v>71.099999999999994</v>
      </c>
      <c r="J4309" s="45">
        <v>-29.5</v>
      </c>
    </row>
    <row r="4310" spans="4:10">
      <c r="D4310" s="28">
        <v>41819</v>
      </c>
      <c r="E4310" s="35" t="s">
        <v>371</v>
      </c>
      <c r="F4310" s="45">
        <v>21.6</v>
      </c>
      <c r="G4310" s="45">
        <v>0.03</v>
      </c>
      <c r="H4310" s="45">
        <v>0.97</v>
      </c>
      <c r="I4310" s="45">
        <v>72.599999999999994</v>
      </c>
      <c r="J4310" s="45">
        <v>15.6</v>
      </c>
    </row>
    <row r="4311" spans="4:10">
      <c r="D4311" s="28">
        <v>41819</v>
      </c>
      <c r="E4311" s="35" t="s">
        <v>372</v>
      </c>
      <c r="F4311" s="45">
        <v>20.7</v>
      </c>
      <c r="G4311" s="45">
        <v>0.08</v>
      </c>
      <c r="H4311" s="45">
        <v>0.87</v>
      </c>
      <c r="I4311" s="45">
        <v>66.099999999999994</v>
      </c>
      <c r="J4311" s="45">
        <v>51</v>
      </c>
    </row>
    <row r="4312" spans="4:10">
      <c r="D4312" s="28">
        <v>41819</v>
      </c>
      <c r="E4312" s="35" t="s">
        <v>373</v>
      </c>
      <c r="F4312" s="45">
        <v>20.3</v>
      </c>
      <c r="G4312" s="45">
        <v>7.0000000000000007E-2</v>
      </c>
      <c r="H4312" s="45">
        <v>0.77</v>
      </c>
      <c r="I4312" s="45">
        <v>56.1</v>
      </c>
      <c r="J4312" s="45">
        <v>70.8</v>
      </c>
    </row>
    <row r="4313" spans="4:10">
      <c r="D4313" s="28">
        <v>41819</v>
      </c>
      <c r="E4313" s="35" t="s">
        <v>374</v>
      </c>
      <c r="F4313" s="45">
        <v>20.6</v>
      </c>
      <c r="G4313" s="45">
        <v>7.0000000000000007E-2</v>
      </c>
      <c r="H4313" s="45">
        <v>0.62</v>
      </c>
      <c r="I4313" s="45">
        <v>44.9</v>
      </c>
      <c r="J4313" s="45">
        <v>83.6</v>
      </c>
    </row>
    <row r="4314" spans="4:10">
      <c r="D4314" s="28">
        <v>41819</v>
      </c>
      <c r="E4314" s="35" t="s">
        <v>375</v>
      </c>
      <c r="F4314" s="45">
        <v>19.899999999999999</v>
      </c>
      <c r="G4314" s="45">
        <v>0.08</v>
      </c>
      <c r="H4314" s="45">
        <v>0.45</v>
      </c>
      <c r="I4314" s="45">
        <v>33.4</v>
      </c>
      <c r="J4314" s="45">
        <v>93.5</v>
      </c>
    </row>
    <row r="4315" spans="4:10">
      <c r="D4315" s="28">
        <v>41819</v>
      </c>
      <c r="E4315" s="35" t="s">
        <v>376</v>
      </c>
      <c r="F4315" s="45">
        <v>20.100000000000001</v>
      </c>
      <c r="G4315" s="45">
        <v>7.0000000000000007E-2</v>
      </c>
      <c r="H4315" s="45">
        <v>0.28000000000000003</v>
      </c>
      <c r="I4315" s="45">
        <v>22.1</v>
      </c>
      <c r="J4315" s="45">
        <v>102.4</v>
      </c>
    </row>
    <row r="4316" spans="4:10">
      <c r="D4316" s="28">
        <v>41819</v>
      </c>
      <c r="E4316" s="35" t="s">
        <v>377</v>
      </c>
      <c r="F4316" s="45">
        <v>19.600000000000001</v>
      </c>
      <c r="G4316" s="45">
        <v>0.08</v>
      </c>
      <c r="H4316" s="45">
        <v>0.13</v>
      </c>
      <c r="I4316" s="45">
        <v>11.1</v>
      </c>
      <c r="J4316" s="45">
        <v>111.1</v>
      </c>
    </row>
    <row r="4317" spans="4:10">
      <c r="D4317" s="28">
        <v>41819</v>
      </c>
      <c r="E4317" s="35" t="s">
        <v>378</v>
      </c>
      <c r="F4317" s="45">
        <v>18.100000000000001</v>
      </c>
      <c r="G4317" s="45">
        <v>0.02</v>
      </c>
      <c r="H4317" s="45">
        <v>0.02</v>
      </c>
      <c r="I4317" s="45">
        <v>0.8</v>
      </c>
      <c r="J4317" s="45">
        <v>120.3</v>
      </c>
    </row>
    <row r="4318" spans="4:10">
      <c r="D4318" s="28">
        <v>41819</v>
      </c>
      <c r="E4318" s="35" t="s">
        <v>379</v>
      </c>
      <c r="F4318" s="45">
        <v>17.5</v>
      </c>
      <c r="G4318" s="45">
        <v>0</v>
      </c>
      <c r="H4318" s="45">
        <v>0</v>
      </c>
      <c r="I4318" s="45">
        <v>0</v>
      </c>
      <c r="J4318" s="45">
        <v>0</v>
      </c>
    </row>
    <row r="4319" spans="4:10">
      <c r="D4319" s="28">
        <v>41819</v>
      </c>
      <c r="E4319" s="35" t="s">
        <v>380</v>
      </c>
      <c r="F4319" s="45">
        <v>16.600000000000001</v>
      </c>
      <c r="G4319" s="45">
        <v>0</v>
      </c>
      <c r="H4319" s="45">
        <v>0</v>
      </c>
      <c r="I4319" s="45">
        <v>0</v>
      </c>
      <c r="J4319" s="45">
        <v>0</v>
      </c>
    </row>
    <row r="4320" spans="4:10">
      <c r="D4320" s="28">
        <v>41819</v>
      </c>
      <c r="E4320" s="35" t="s">
        <v>381</v>
      </c>
      <c r="F4320" s="45">
        <v>16.3</v>
      </c>
      <c r="G4320" s="45">
        <v>0</v>
      </c>
      <c r="H4320" s="45">
        <v>0</v>
      </c>
      <c r="I4320" s="45">
        <v>0</v>
      </c>
      <c r="J4320" s="45">
        <v>0</v>
      </c>
    </row>
    <row r="4321" spans="4:10">
      <c r="D4321" s="28">
        <v>41819</v>
      </c>
      <c r="E4321" s="35" t="s">
        <v>382</v>
      </c>
      <c r="F4321" s="45">
        <v>16.100000000000001</v>
      </c>
      <c r="G4321" s="45">
        <v>0</v>
      </c>
      <c r="H4321" s="45">
        <v>0</v>
      </c>
      <c r="I4321" s="45">
        <v>0</v>
      </c>
      <c r="J4321" s="45">
        <v>0</v>
      </c>
    </row>
    <row r="4322" spans="4:10">
      <c r="D4322" s="28">
        <v>41819</v>
      </c>
      <c r="E4322" s="35" t="s">
        <v>383</v>
      </c>
      <c r="F4322" s="45">
        <v>16</v>
      </c>
      <c r="G4322" s="45">
        <v>0</v>
      </c>
      <c r="H4322" s="45">
        <v>0</v>
      </c>
      <c r="I4322" s="45">
        <v>0</v>
      </c>
      <c r="J4322" s="45">
        <v>0</v>
      </c>
    </row>
    <row r="4323" spans="4:10">
      <c r="D4323" s="28">
        <v>41820</v>
      </c>
      <c r="E4323" s="35" t="s">
        <v>360</v>
      </c>
      <c r="F4323" s="45">
        <v>16</v>
      </c>
      <c r="G4323" s="45">
        <v>0</v>
      </c>
      <c r="H4323" s="45">
        <v>0</v>
      </c>
      <c r="I4323" s="45">
        <v>0</v>
      </c>
      <c r="J4323" s="45">
        <v>0</v>
      </c>
    </row>
    <row r="4324" spans="4:10">
      <c r="D4324" s="28">
        <v>41820</v>
      </c>
      <c r="E4324" s="35" t="s">
        <v>361</v>
      </c>
      <c r="F4324" s="45">
        <v>16</v>
      </c>
      <c r="G4324" s="45">
        <v>0</v>
      </c>
      <c r="H4324" s="45">
        <v>0</v>
      </c>
      <c r="I4324" s="45">
        <v>0</v>
      </c>
      <c r="J4324" s="45">
        <v>0</v>
      </c>
    </row>
    <row r="4325" spans="4:10">
      <c r="D4325" s="28">
        <v>41820</v>
      </c>
      <c r="E4325" s="35" t="s">
        <v>362</v>
      </c>
      <c r="F4325" s="45">
        <v>16.100000000000001</v>
      </c>
      <c r="G4325" s="45">
        <v>0</v>
      </c>
      <c r="H4325" s="45">
        <v>0</v>
      </c>
      <c r="I4325" s="45">
        <v>0</v>
      </c>
      <c r="J4325" s="45">
        <v>0</v>
      </c>
    </row>
    <row r="4326" spans="4:10">
      <c r="D4326" s="28">
        <v>41820</v>
      </c>
      <c r="E4326" s="35" t="s">
        <v>363</v>
      </c>
      <c r="F4326" s="45">
        <v>16.3</v>
      </c>
      <c r="G4326" s="45">
        <v>0</v>
      </c>
      <c r="H4326" s="45">
        <v>0</v>
      </c>
      <c r="I4326" s="45">
        <v>0</v>
      </c>
      <c r="J4326" s="45">
        <v>0</v>
      </c>
    </row>
    <row r="4327" spans="4:10">
      <c r="D4327" s="28">
        <v>41820</v>
      </c>
      <c r="E4327" s="35" t="s">
        <v>364</v>
      </c>
      <c r="F4327" s="45">
        <v>16.7</v>
      </c>
      <c r="G4327" s="45">
        <v>0.15</v>
      </c>
      <c r="H4327" s="45">
        <v>0.11</v>
      </c>
      <c r="I4327" s="45">
        <v>7.5</v>
      </c>
      <c r="J4327" s="45">
        <v>-114.1</v>
      </c>
    </row>
    <row r="4328" spans="4:10">
      <c r="D4328" s="28">
        <v>41820</v>
      </c>
      <c r="E4328" s="35" t="s">
        <v>365</v>
      </c>
      <c r="F4328" s="45">
        <v>17.5</v>
      </c>
      <c r="G4328" s="45">
        <v>0.16</v>
      </c>
      <c r="H4328" s="45">
        <v>0.28999999999999998</v>
      </c>
      <c r="I4328" s="45">
        <v>18.3</v>
      </c>
      <c r="J4328" s="45">
        <v>-105.3</v>
      </c>
    </row>
    <row r="4329" spans="4:10">
      <c r="D4329" s="28">
        <v>41820</v>
      </c>
      <c r="E4329" s="35" t="s">
        <v>366</v>
      </c>
      <c r="F4329" s="45">
        <v>18.600000000000001</v>
      </c>
      <c r="G4329" s="45">
        <v>0.63</v>
      </c>
      <c r="H4329" s="45">
        <v>0.65</v>
      </c>
      <c r="I4329" s="45">
        <v>29.6</v>
      </c>
      <c r="J4329" s="45">
        <v>-96.5</v>
      </c>
    </row>
    <row r="4330" spans="4:10">
      <c r="D4330" s="28">
        <v>41820</v>
      </c>
      <c r="E4330" s="35" t="s">
        <v>367</v>
      </c>
      <c r="F4330" s="45">
        <v>20.399999999999999</v>
      </c>
      <c r="G4330" s="45">
        <v>1.22</v>
      </c>
      <c r="H4330" s="45">
        <v>0.88</v>
      </c>
      <c r="I4330" s="45">
        <v>41</v>
      </c>
      <c r="J4330" s="45">
        <v>-87.1</v>
      </c>
    </row>
    <row r="4331" spans="4:10">
      <c r="D4331" s="28">
        <v>41820</v>
      </c>
      <c r="E4331" s="35" t="s">
        <v>368</v>
      </c>
      <c r="F4331" s="45">
        <v>22.9</v>
      </c>
      <c r="G4331" s="45">
        <v>1.51</v>
      </c>
      <c r="H4331" s="45">
        <v>1.03</v>
      </c>
      <c r="I4331" s="45">
        <v>52.4</v>
      </c>
      <c r="J4331" s="45">
        <v>-75.5</v>
      </c>
    </row>
    <row r="4332" spans="4:10">
      <c r="D4332" s="28">
        <v>41820</v>
      </c>
      <c r="E4332" s="35" t="s">
        <v>369</v>
      </c>
      <c r="F4332" s="45">
        <v>24.7</v>
      </c>
      <c r="G4332" s="45">
        <v>1.46</v>
      </c>
      <c r="H4332" s="45">
        <v>1.22</v>
      </c>
      <c r="I4332" s="45">
        <v>62.9</v>
      </c>
      <c r="J4332" s="45">
        <v>-58.8</v>
      </c>
    </row>
    <row r="4333" spans="4:10">
      <c r="D4333" s="28">
        <v>41820</v>
      </c>
      <c r="E4333" s="35" t="s">
        <v>370</v>
      </c>
      <c r="F4333" s="45">
        <v>23.9</v>
      </c>
      <c r="G4333" s="45">
        <v>1.81</v>
      </c>
      <c r="H4333" s="45">
        <v>1.18</v>
      </c>
      <c r="I4333" s="45">
        <v>71.099999999999994</v>
      </c>
      <c r="J4333" s="45">
        <v>-29.6</v>
      </c>
    </row>
    <row r="4334" spans="4:10">
      <c r="D4334" s="28">
        <v>41820</v>
      </c>
      <c r="E4334" s="35" t="s">
        <v>371</v>
      </c>
      <c r="F4334" s="45">
        <v>26.2</v>
      </c>
      <c r="G4334" s="45">
        <v>0.92</v>
      </c>
      <c r="H4334" s="45">
        <v>1.48</v>
      </c>
      <c r="I4334" s="45">
        <v>72.599999999999994</v>
      </c>
      <c r="J4334" s="45">
        <v>15.4</v>
      </c>
    </row>
    <row r="4335" spans="4:10">
      <c r="D4335" s="28">
        <v>41820</v>
      </c>
      <c r="E4335" s="35" t="s">
        <v>372</v>
      </c>
      <c r="F4335" s="45">
        <v>25.7</v>
      </c>
      <c r="G4335" s="45">
        <v>0.54</v>
      </c>
      <c r="H4335" s="45">
        <v>1.39</v>
      </c>
      <c r="I4335" s="45">
        <v>66.099999999999994</v>
      </c>
      <c r="J4335" s="45">
        <v>50.8</v>
      </c>
    </row>
    <row r="4336" spans="4:10">
      <c r="D4336" s="28">
        <v>41820</v>
      </c>
      <c r="E4336" s="35" t="s">
        <v>373</v>
      </c>
      <c r="F4336" s="45">
        <v>26.7</v>
      </c>
      <c r="G4336" s="45">
        <v>0.15</v>
      </c>
      <c r="H4336" s="45">
        <v>0.93</v>
      </c>
      <c r="I4336" s="45">
        <v>56.1</v>
      </c>
      <c r="J4336" s="45">
        <v>70.7</v>
      </c>
    </row>
    <row r="4337" spans="4:10">
      <c r="D4337" s="28">
        <v>41820</v>
      </c>
      <c r="E4337" s="35" t="s">
        <v>374</v>
      </c>
      <c r="F4337" s="45">
        <v>24.8</v>
      </c>
      <c r="G4337" s="45">
        <v>0.15</v>
      </c>
      <c r="H4337" s="45">
        <v>0.76</v>
      </c>
      <c r="I4337" s="45">
        <v>44.9</v>
      </c>
      <c r="J4337" s="45">
        <v>83.5</v>
      </c>
    </row>
    <row r="4338" spans="4:10">
      <c r="D4338" s="28">
        <v>41820</v>
      </c>
      <c r="E4338" s="35" t="s">
        <v>375</v>
      </c>
      <c r="F4338" s="45">
        <v>23.7</v>
      </c>
      <c r="G4338" s="45">
        <v>0.14000000000000001</v>
      </c>
      <c r="H4338" s="45">
        <v>0.56000000000000005</v>
      </c>
      <c r="I4338" s="45">
        <v>33.4</v>
      </c>
      <c r="J4338" s="45">
        <v>93.5</v>
      </c>
    </row>
    <row r="4339" spans="4:10">
      <c r="D4339" s="28">
        <v>41820</v>
      </c>
      <c r="E4339" s="35" t="s">
        <v>376</v>
      </c>
      <c r="F4339" s="45">
        <v>23.3</v>
      </c>
      <c r="G4339" s="45">
        <v>0.08</v>
      </c>
      <c r="H4339" s="45">
        <v>0.3</v>
      </c>
      <c r="I4339" s="45">
        <v>22.1</v>
      </c>
      <c r="J4339" s="45">
        <v>102.3</v>
      </c>
    </row>
    <row r="4340" spans="4:10">
      <c r="D4340" s="28">
        <v>41820</v>
      </c>
      <c r="E4340" s="35" t="s">
        <v>377</v>
      </c>
      <c r="F4340" s="45">
        <v>20.399999999999999</v>
      </c>
      <c r="G4340" s="45">
        <v>0.03</v>
      </c>
      <c r="H4340" s="45">
        <v>0.09</v>
      </c>
      <c r="I4340" s="45">
        <v>11.1</v>
      </c>
      <c r="J4340" s="45">
        <v>111</v>
      </c>
    </row>
    <row r="4341" spans="4:10">
      <c r="D4341" s="28">
        <v>41820</v>
      </c>
      <c r="E4341" s="35" t="s">
        <v>378</v>
      </c>
      <c r="F4341" s="45">
        <v>19.7</v>
      </c>
      <c r="G4341" s="45">
        <v>0.02</v>
      </c>
      <c r="H4341" s="45">
        <v>0.02</v>
      </c>
      <c r="I4341" s="45">
        <v>0.8</v>
      </c>
      <c r="J4341" s="45">
        <v>120.2</v>
      </c>
    </row>
    <row r="4342" spans="4:10">
      <c r="D4342" s="28">
        <v>41820</v>
      </c>
      <c r="E4342" s="35" t="s">
        <v>379</v>
      </c>
      <c r="F4342" s="45">
        <v>19.2</v>
      </c>
      <c r="G4342" s="45">
        <v>0</v>
      </c>
      <c r="H4342" s="45">
        <v>0</v>
      </c>
      <c r="I4342" s="45">
        <v>0</v>
      </c>
      <c r="J4342" s="45">
        <v>0</v>
      </c>
    </row>
    <row r="4343" spans="4:10">
      <c r="D4343" s="28">
        <v>41820</v>
      </c>
      <c r="E4343" s="35" t="s">
        <v>380</v>
      </c>
      <c r="F4343" s="45">
        <v>18.899999999999999</v>
      </c>
      <c r="G4343" s="45">
        <v>0</v>
      </c>
      <c r="H4343" s="45">
        <v>0</v>
      </c>
      <c r="I4343" s="45">
        <v>0</v>
      </c>
      <c r="J4343" s="45">
        <v>0</v>
      </c>
    </row>
    <row r="4344" spans="4:10">
      <c r="D4344" s="28">
        <v>41820</v>
      </c>
      <c r="E4344" s="35" t="s">
        <v>381</v>
      </c>
      <c r="F4344" s="45">
        <v>18.5</v>
      </c>
      <c r="G4344" s="45">
        <v>0</v>
      </c>
      <c r="H4344" s="45">
        <v>0</v>
      </c>
      <c r="I4344" s="45">
        <v>0</v>
      </c>
      <c r="J4344" s="45">
        <v>0</v>
      </c>
    </row>
    <row r="4345" spans="4:10">
      <c r="D4345" s="28">
        <v>41820</v>
      </c>
      <c r="E4345" s="35" t="s">
        <v>382</v>
      </c>
      <c r="F4345" s="45">
        <v>18.600000000000001</v>
      </c>
      <c r="G4345" s="45">
        <v>0</v>
      </c>
      <c r="H4345" s="45">
        <v>0</v>
      </c>
      <c r="I4345" s="45">
        <v>0</v>
      </c>
      <c r="J4345" s="45">
        <v>0</v>
      </c>
    </row>
    <row r="4346" spans="4:10">
      <c r="D4346" s="28">
        <v>41820</v>
      </c>
      <c r="E4346" s="35" t="s">
        <v>383</v>
      </c>
      <c r="F4346" s="45">
        <v>18.7</v>
      </c>
      <c r="G4346" s="45">
        <v>0</v>
      </c>
      <c r="H4346" s="45">
        <v>0</v>
      </c>
      <c r="I4346" s="45">
        <v>0</v>
      </c>
      <c r="J4346" s="45">
        <v>0</v>
      </c>
    </row>
    <row r="4347" spans="4:10">
      <c r="D4347" s="28">
        <v>41821</v>
      </c>
      <c r="E4347" s="35" t="s">
        <v>360</v>
      </c>
      <c r="F4347" s="45">
        <v>18.600000000000001</v>
      </c>
      <c r="G4347" s="45">
        <v>0</v>
      </c>
      <c r="H4347" s="45">
        <v>0</v>
      </c>
      <c r="I4347" s="45">
        <v>0</v>
      </c>
      <c r="J4347" s="45">
        <v>0</v>
      </c>
    </row>
    <row r="4348" spans="4:10">
      <c r="D4348" s="28">
        <v>41821</v>
      </c>
      <c r="E4348" s="35" t="s">
        <v>361</v>
      </c>
      <c r="F4348" s="45">
        <v>18.399999999999999</v>
      </c>
      <c r="G4348" s="45">
        <v>0</v>
      </c>
      <c r="H4348" s="45">
        <v>0</v>
      </c>
      <c r="I4348" s="45">
        <v>0</v>
      </c>
      <c r="J4348" s="45">
        <v>0</v>
      </c>
    </row>
    <row r="4349" spans="4:10">
      <c r="D4349" s="28">
        <v>41821</v>
      </c>
      <c r="E4349" s="35" t="s">
        <v>362</v>
      </c>
      <c r="F4349" s="45">
        <v>18.2</v>
      </c>
      <c r="G4349" s="45">
        <v>0</v>
      </c>
      <c r="H4349" s="45">
        <v>0</v>
      </c>
      <c r="I4349" s="45">
        <v>0</v>
      </c>
      <c r="J4349" s="45">
        <v>0</v>
      </c>
    </row>
    <row r="4350" spans="4:10">
      <c r="D4350" s="28">
        <v>41821</v>
      </c>
      <c r="E4350" s="35" t="s">
        <v>363</v>
      </c>
      <c r="F4350" s="45">
        <v>17.899999999999999</v>
      </c>
      <c r="G4350" s="45">
        <v>0</v>
      </c>
      <c r="H4350" s="45">
        <v>0</v>
      </c>
      <c r="I4350" s="45">
        <v>0</v>
      </c>
      <c r="J4350" s="45">
        <v>0</v>
      </c>
    </row>
    <row r="4351" spans="4:10">
      <c r="D4351" s="28">
        <v>41821</v>
      </c>
      <c r="E4351" s="35" t="s">
        <v>364</v>
      </c>
      <c r="F4351" s="45">
        <v>17.8</v>
      </c>
      <c r="G4351" s="45">
        <v>0.02</v>
      </c>
      <c r="H4351" s="45">
        <v>0.05</v>
      </c>
      <c r="I4351" s="45">
        <v>7.5</v>
      </c>
      <c r="J4351" s="45">
        <v>-114.1</v>
      </c>
    </row>
    <row r="4352" spans="4:10">
      <c r="D4352" s="28">
        <v>41821</v>
      </c>
      <c r="E4352" s="35" t="s">
        <v>365</v>
      </c>
      <c r="F4352" s="45">
        <v>17.8</v>
      </c>
      <c r="G4352" s="45">
        <v>0.01</v>
      </c>
      <c r="H4352" s="45">
        <v>0.12</v>
      </c>
      <c r="I4352" s="45">
        <v>18.3</v>
      </c>
      <c r="J4352" s="45">
        <v>-105.2</v>
      </c>
    </row>
    <row r="4353" spans="4:10">
      <c r="D4353" s="28">
        <v>41821</v>
      </c>
      <c r="E4353" s="35" t="s">
        <v>366</v>
      </c>
      <c r="F4353" s="45">
        <v>17.600000000000001</v>
      </c>
      <c r="G4353" s="45">
        <v>0.03</v>
      </c>
      <c r="H4353" s="45">
        <v>0.19</v>
      </c>
      <c r="I4353" s="45">
        <v>29.5</v>
      </c>
      <c r="J4353" s="45">
        <v>-96.5</v>
      </c>
    </row>
    <row r="4354" spans="4:10">
      <c r="D4354" s="28">
        <v>41821</v>
      </c>
      <c r="E4354" s="35" t="s">
        <v>367</v>
      </c>
      <c r="F4354" s="45">
        <v>17.3</v>
      </c>
      <c r="G4354" s="45">
        <v>0.01</v>
      </c>
      <c r="H4354" s="45">
        <v>0.26</v>
      </c>
      <c r="I4354" s="45">
        <v>41</v>
      </c>
      <c r="J4354" s="45">
        <v>-87</v>
      </c>
    </row>
    <row r="4355" spans="4:10">
      <c r="D4355" s="28">
        <v>41821</v>
      </c>
      <c r="E4355" s="35" t="s">
        <v>368</v>
      </c>
      <c r="F4355" s="45">
        <v>16.5</v>
      </c>
      <c r="G4355" s="45">
        <v>0.04</v>
      </c>
      <c r="H4355" s="45">
        <v>0.3</v>
      </c>
      <c r="I4355" s="45">
        <v>52.3</v>
      </c>
      <c r="J4355" s="45">
        <v>-75.5</v>
      </c>
    </row>
    <row r="4356" spans="4:10">
      <c r="D4356" s="28">
        <v>41821</v>
      </c>
      <c r="E4356" s="35" t="s">
        <v>369</v>
      </c>
      <c r="F4356" s="45">
        <v>15.8</v>
      </c>
      <c r="G4356" s="45">
        <v>0</v>
      </c>
      <c r="H4356" s="45">
        <v>0.38</v>
      </c>
      <c r="I4356" s="45">
        <v>62.9</v>
      </c>
      <c r="J4356" s="45">
        <v>-58.8</v>
      </c>
    </row>
    <row r="4357" spans="4:10">
      <c r="D4357" s="28">
        <v>41821</v>
      </c>
      <c r="E4357" s="35" t="s">
        <v>370</v>
      </c>
      <c r="F4357" s="45">
        <v>16.100000000000001</v>
      </c>
      <c r="G4357" s="45">
        <v>0</v>
      </c>
      <c r="H4357" s="45">
        <v>0.4</v>
      </c>
      <c r="I4357" s="45">
        <v>71</v>
      </c>
      <c r="J4357" s="45">
        <v>-29.6</v>
      </c>
    </row>
    <row r="4358" spans="4:10">
      <c r="D4358" s="28">
        <v>41821</v>
      </c>
      <c r="E4358" s="35" t="s">
        <v>371</v>
      </c>
      <c r="F4358" s="45">
        <v>16.2</v>
      </c>
      <c r="G4358" s="45">
        <v>0</v>
      </c>
      <c r="H4358" s="45">
        <v>0.41</v>
      </c>
      <c r="I4358" s="45">
        <v>72.5</v>
      </c>
      <c r="J4358" s="45">
        <v>15.2</v>
      </c>
    </row>
    <row r="4359" spans="4:10">
      <c r="D4359" s="28">
        <v>41821</v>
      </c>
      <c r="E4359" s="35" t="s">
        <v>372</v>
      </c>
      <c r="F4359" s="45">
        <v>16</v>
      </c>
      <c r="G4359" s="45">
        <v>0</v>
      </c>
      <c r="H4359" s="45">
        <v>0.49</v>
      </c>
      <c r="I4359" s="45">
        <v>66.099999999999994</v>
      </c>
      <c r="J4359" s="45">
        <v>50.7</v>
      </c>
    </row>
    <row r="4360" spans="4:10">
      <c r="D4360" s="28">
        <v>41821</v>
      </c>
      <c r="E4360" s="35" t="s">
        <v>373</v>
      </c>
      <c r="F4360" s="45">
        <v>16.5</v>
      </c>
      <c r="G4360" s="45">
        <v>0.06</v>
      </c>
      <c r="H4360" s="45">
        <v>0.49</v>
      </c>
      <c r="I4360" s="45">
        <v>56.1</v>
      </c>
      <c r="J4360" s="45">
        <v>70.599999999999994</v>
      </c>
    </row>
    <row r="4361" spans="4:10">
      <c r="D4361" s="28">
        <v>41821</v>
      </c>
      <c r="E4361" s="35" t="s">
        <v>374</v>
      </c>
      <c r="F4361" s="45">
        <v>17.399999999999999</v>
      </c>
      <c r="G4361" s="45">
        <v>0.05</v>
      </c>
      <c r="H4361" s="45">
        <v>0.34</v>
      </c>
      <c r="I4361" s="45">
        <v>44.9</v>
      </c>
      <c r="J4361" s="45">
        <v>83.4</v>
      </c>
    </row>
    <row r="4362" spans="4:10">
      <c r="D4362" s="28">
        <v>41821</v>
      </c>
      <c r="E4362" s="35" t="s">
        <v>375</v>
      </c>
      <c r="F4362" s="45">
        <v>18.100000000000001</v>
      </c>
      <c r="G4362" s="45">
        <v>0.02</v>
      </c>
      <c r="H4362" s="45">
        <v>0.28000000000000003</v>
      </c>
      <c r="I4362" s="45">
        <v>33.5</v>
      </c>
      <c r="J4362" s="45">
        <v>93.4</v>
      </c>
    </row>
    <row r="4363" spans="4:10">
      <c r="D4363" s="28">
        <v>41821</v>
      </c>
      <c r="E4363" s="35" t="s">
        <v>376</v>
      </c>
      <c r="F4363" s="45">
        <v>17.899999999999999</v>
      </c>
      <c r="G4363" s="45">
        <v>0.04</v>
      </c>
      <c r="H4363" s="45">
        <v>0.23</v>
      </c>
      <c r="I4363" s="45">
        <v>22.1</v>
      </c>
      <c r="J4363" s="45">
        <v>102.2</v>
      </c>
    </row>
    <row r="4364" spans="4:10">
      <c r="D4364" s="28">
        <v>41821</v>
      </c>
      <c r="E4364" s="35" t="s">
        <v>377</v>
      </c>
      <c r="F4364" s="45">
        <v>17.8</v>
      </c>
      <c r="G4364" s="45">
        <v>0.06</v>
      </c>
      <c r="H4364" s="45">
        <v>0.12</v>
      </c>
      <c r="I4364" s="45">
        <v>11.1</v>
      </c>
      <c r="J4364" s="45">
        <v>111</v>
      </c>
    </row>
    <row r="4365" spans="4:10">
      <c r="D4365" s="28">
        <v>41821</v>
      </c>
      <c r="E4365" s="35" t="s">
        <v>378</v>
      </c>
      <c r="F4365" s="45">
        <v>17.2</v>
      </c>
      <c r="G4365" s="45">
        <v>0.02</v>
      </c>
      <c r="H4365" s="45">
        <v>0.02</v>
      </c>
      <c r="I4365" s="45">
        <v>0.8</v>
      </c>
      <c r="J4365" s="45">
        <v>120.1</v>
      </c>
    </row>
    <row r="4366" spans="4:10">
      <c r="D4366" s="28">
        <v>41821</v>
      </c>
      <c r="E4366" s="35" t="s">
        <v>379</v>
      </c>
      <c r="F4366" s="45">
        <v>16.899999999999999</v>
      </c>
      <c r="G4366" s="45">
        <v>0</v>
      </c>
      <c r="H4366" s="45">
        <v>0</v>
      </c>
      <c r="I4366" s="45">
        <v>0</v>
      </c>
      <c r="J4366" s="45">
        <v>0</v>
      </c>
    </row>
    <row r="4367" spans="4:10">
      <c r="D4367" s="28">
        <v>41821</v>
      </c>
      <c r="E4367" s="35" t="s">
        <v>380</v>
      </c>
      <c r="F4367" s="45">
        <v>16.7</v>
      </c>
      <c r="G4367" s="45">
        <v>0</v>
      </c>
      <c r="H4367" s="45">
        <v>0</v>
      </c>
      <c r="I4367" s="45">
        <v>0</v>
      </c>
      <c r="J4367" s="45">
        <v>0</v>
      </c>
    </row>
    <row r="4368" spans="4:10">
      <c r="D4368" s="28">
        <v>41821</v>
      </c>
      <c r="E4368" s="35" t="s">
        <v>381</v>
      </c>
      <c r="F4368" s="45">
        <v>16.8</v>
      </c>
      <c r="G4368" s="45">
        <v>0</v>
      </c>
      <c r="H4368" s="45">
        <v>0</v>
      </c>
      <c r="I4368" s="45">
        <v>0</v>
      </c>
      <c r="J4368" s="45">
        <v>0</v>
      </c>
    </row>
    <row r="4369" spans="4:10">
      <c r="D4369" s="28">
        <v>41821</v>
      </c>
      <c r="E4369" s="35" t="s">
        <v>382</v>
      </c>
      <c r="F4369" s="45">
        <v>17</v>
      </c>
      <c r="G4369" s="45">
        <v>0</v>
      </c>
      <c r="H4369" s="45">
        <v>0</v>
      </c>
      <c r="I4369" s="45">
        <v>0</v>
      </c>
      <c r="J4369" s="45">
        <v>0</v>
      </c>
    </row>
    <row r="4370" spans="4:10">
      <c r="D4370" s="28">
        <v>41821</v>
      </c>
      <c r="E4370" s="35" t="s">
        <v>383</v>
      </c>
      <c r="F4370" s="45">
        <v>16.899999999999999</v>
      </c>
      <c r="G4370" s="45">
        <v>0</v>
      </c>
      <c r="H4370" s="45">
        <v>0</v>
      </c>
      <c r="I4370" s="45">
        <v>0</v>
      </c>
      <c r="J4370" s="45">
        <v>0</v>
      </c>
    </row>
    <row r="4371" spans="4:10">
      <c r="D4371" s="28">
        <v>41822</v>
      </c>
      <c r="E4371" s="35" t="s">
        <v>360</v>
      </c>
      <c r="F4371" s="45">
        <v>17</v>
      </c>
      <c r="G4371" s="45">
        <v>0</v>
      </c>
      <c r="H4371" s="45">
        <v>0</v>
      </c>
      <c r="I4371" s="45">
        <v>0</v>
      </c>
      <c r="J4371" s="45">
        <v>0</v>
      </c>
    </row>
    <row r="4372" spans="4:10">
      <c r="D4372" s="28">
        <v>41822</v>
      </c>
      <c r="E4372" s="35" t="s">
        <v>361</v>
      </c>
      <c r="F4372" s="45">
        <v>16.399999999999999</v>
      </c>
      <c r="G4372" s="45">
        <v>0</v>
      </c>
      <c r="H4372" s="45">
        <v>0</v>
      </c>
      <c r="I4372" s="45">
        <v>0</v>
      </c>
      <c r="J4372" s="45">
        <v>0</v>
      </c>
    </row>
    <row r="4373" spans="4:10">
      <c r="D4373" s="28">
        <v>41822</v>
      </c>
      <c r="E4373" s="35" t="s">
        <v>362</v>
      </c>
      <c r="F4373" s="45">
        <v>16.2</v>
      </c>
      <c r="G4373" s="45">
        <v>0</v>
      </c>
      <c r="H4373" s="45">
        <v>0</v>
      </c>
      <c r="I4373" s="45">
        <v>0</v>
      </c>
      <c r="J4373" s="45">
        <v>0</v>
      </c>
    </row>
    <row r="4374" spans="4:10">
      <c r="D4374" s="28">
        <v>41822</v>
      </c>
      <c r="E4374" s="35" t="s">
        <v>363</v>
      </c>
      <c r="F4374" s="45">
        <v>15.9</v>
      </c>
      <c r="G4374" s="45">
        <v>0</v>
      </c>
      <c r="H4374" s="45">
        <v>0</v>
      </c>
      <c r="I4374" s="45">
        <v>0</v>
      </c>
      <c r="J4374" s="45">
        <v>0</v>
      </c>
    </row>
    <row r="4375" spans="4:10">
      <c r="D4375" s="28">
        <v>41822</v>
      </c>
      <c r="E4375" s="35" t="s">
        <v>364</v>
      </c>
      <c r="F4375" s="45">
        <v>15.8</v>
      </c>
      <c r="G4375" s="45">
        <v>0.16</v>
      </c>
      <c r="H4375" s="45">
        <v>0.11</v>
      </c>
      <c r="I4375" s="45">
        <v>7.4</v>
      </c>
      <c r="J4375" s="45">
        <v>-114</v>
      </c>
    </row>
    <row r="4376" spans="4:10">
      <c r="D4376" s="28">
        <v>41822</v>
      </c>
      <c r="E4376" s="35" t="s">
        <v>365</v>
      </c>
      <c r="F4376" s="45">
        <v>16.399999999999999</v>
      </c>
      <c r="G4376" s="45">
        <v>0.13</v>
      </c>
      <c r="H4376" s="45">
        <v>0.27</v>
      </c>
      <c r="I4376" s="45">
        <v>18.2</v>
      </c>
      <c r="J4376" s="45">
        <v>-105.2</v>
      </c>
    </row>
    <row r="4377" spans="4:10">
      <c r="D4377" s="28">
        <v>41822</v>
      </c>
      <c r="E4377" s="35" t="s">
        <v>366</v>
      </c>
      <c r="F4377" s="45">
        <v>17.600000000000001</v>
      </c>
      <c r="G4377" s="45">
        <v>0.43</v>
      </c>
      <c r="H4377" s="45">
        <v>0.62</v>
      </c>
      <c r="I4377" s="45">
        <v>29.4</v>
      </c>
      <c r="J4377" s="45">
        <v>-96.5</v>
      </c>
    </row>
    <row r="4378" spans="4:10">
      <c r="D4378" s="28">
        <v>41822</v>
      </c>
      <c r="E4378" s="35" t="s">
        <v>367</v>
      </c>
      <c r="F4378" s="45">
        <v>19.2</v>
      </c>
      <c r="G4378" s="45">
        <v>0.48</v>
      </c>
      <c r="H4378" s="45">
        <v>0.9</v>
      </c>
      <c r="I4378" s="45">
        <v>40.9</v>
      </c>
      <c r="J4378" s="45">
        <v>-87</v>
      </c>
    </row>
    <row r="4379" spans="4:10">
      <c r="D4379" s="28">
        <v>41822</v>
      </c>
      <c r="E4379" s="35" t="s">
        <v>368</v>
      </c>
      <c r="F4379" s="45">
        <v>19.399999999999999</v>
      </c>
      <c r="G4379" s="45">
        <v>0.81</v>
      </c>
      <c r="H4379" s="45">
        <v>1.17</v>
      </c>
      <c r="I4379" s="45">
        <v>52.2</v>
      </c>
      <c r="J4379" s="45">
        <v>-75.5</v>
      </c>
    </row>
    <row r="4380" spans="4:10">
      <c r="D4380" s="28">
        <v>41822</v>
      </c>
      <c r="E4380" s="35" t="s">
        <v>369</v>
      </c>
      <c r="F4380" s="45">
        <v>20.7</v>
      </c>
      <c r="G4380" s="45">
        <v>1.01</v>
      </c>
      <c r="H4380" s="45">
        <v>1.34</v>
      </c>
      <c r="I4380" s="45">
        <v>62.8</v>
      </c>
      <c r="J4380" s="45">
        <v>-58.7</v>
      </c>
    </row>
    <row r="4381" spans="4:10">
      <c r="D4381" s="28">
        <v>41822</v>
      </c>
      <c r="E4381" s="35" t="s">
        <v>370</v>
      </c>
      <c r="F4381" s="45">
        <v>21.2</v>
      </c>
      <c r="G4381" s="45">
        <v>0.23</v>
      </c>
      <c r="H4381" s="45">
        <v>1.26</v>
      </c>
      <c r="I4381" s="45">
        <v>70.900000000000006</v>
      </c>
      <c r="J4381" s="45">
        <v>-29.7</v>
      </c>
    </row>
    <row r="4382" spans="4:10">
      <c r="D4382" s="28">
        <v>41822</v>
      </c>
      <c r="E4382" s="35" t="s">
        <v>371</v>
      </c>
      <c r="F4382" s="45">
        <v>23.2</v>
      </c>
      <c r="G4382" s="45">
        <v>0.22</v>
      </c>
      <c r="H4382" s="45">
        <v>1.28</v>
      </c>
      <c r="I4382" s="45">
        <v>72.400000000000006</v>
      </c>
      <c r="J4382" s="45">
        <v>15</v>
      </c>
    </row>
    <row r="4383" spans="4:10">
      <c r="D4383" s="28">
        <v>41822</v>
      </c>
      <c r="E4383" s="35" t="s">
        <v>372</v>
      </c>
      <c r="F4383" s="45">
        <v>24.3</v>
      </c>
      <c r="G4383" s="45">
        <v>1.02</v>
      </c>
      <c r="H4383" s="45">
        <v>1.39</v>
      </c>
      <c r="I4383" s="45">
        <v>66.099999999999994</v>
      </c>
      <c r="J4383" s="45">
        <v>50.5</v>
      </c>
    </row>
    <row r="4384" spans="4:10">
      <c r="D4384" s="28">
        <v>41822</v>
      </c>
      <c r="E4384" s="35" t="s">
        <v>373</v>
      </c>
      <c r="F4384" s="45">
        <v>23.1</v>
      </c>
      <c r="G4384" s="45">
        <v>1.02</v>
      </c>
      <c r="H4384" s="45">
        <v>1.22</v>
      </c>
      <c r="I4384" s="45">
        <v>56.1</v>
      </c>
      <c r="J4384" s="45">
        <v>70.400000000000006</v>
      </c>
    </row>
    <row r="4385" spans="4:10">
      <c r="D4385" s="28">
        <v>41822</v>
      </c>
      <c r="E4385" s="35" t="s">
        <v>374</v>
      </c>
      <c r="F4385" s="45">
        <v>23.3</v>
      </c>
      <c r="G4385" s="45">
        <v>1.32</v>
      </c>
      <c r="H4385" s="45">
        <v>0.94</v>
      </c>
      <c r="I4385" s="45">
        <v>44.9</v>
      </c>
      <c r="J4385" s="45">
        <v>83.3</v>
      </c>
    </row>
    <row r="4386" spans="4:10">
      <c r="D4386" s="28">
        <v>41822</v>
      </c>
      <c r="E4386" s="35" t="s">
        <v>375</v>
      </c>
      <c r="F4386" s="45">
        <v>24.1</v>
      </c>
      <c r="G4386" s="45">
        <v>1.25</v>
      </c>
      <c r="H4386" s="45">
        <v>0.7</v>
      </c>
      <c r="I4386" s="45">
        <v>33.4</v>
      </c>
      <c r="J4386" s="45">
        <v>93.3</v>
      </c>
    </row>
    <row r="4387" spans="4:10">
      <c r="D4387" s="28">
        <v>41822</v>
      </c>
      <c r="E4387" s="35" t="s">
        <v>376</v>
      </c>
      <c r="F4387" s="45">
        <v>22.8</v>
      </c>
      <c r="G4387" s="45">
        <v>1.32</v>
      </c>
      <c r="H4387" s="45">
        <v>0.44</v>
      </c>
      <c r="I4387" s="45">
        <v>22.1</v>
      </c>
      <c r="J4387" s="45">
        <v>102.2</v>
      </c>
    </row>
    <row r="4388" spans="4:10">
      <c r="D4388" s="28">
        <v>41822</v>
      </c>
      <c r="E4388" s="35" t="s">
        <v>377</v>
      </c>
      <c r="F4388" s="45">
        <v>21</v>
      </c>
      <c r="G4388" s="45">
        <v>0.63</v>
      </c>
      <c r="H4388" s="45">
        <v>0.22</v>
      </c>
      <c r="I4388" s="45">
        <v>11.1</v>
      </c>
      <c r="J4388" s="45">
        <v>110.9</v>
      </c>
    </row>
    <row r="4389" spans="4:10">
      <c r="D4389" s="28">
        <v>41822</v>
      </c>
      <c r="E4389" s="35" t="s">
        <v>378</v>
      </c>
      <c r="F4389" s="45">
        <v>19.3</v>
      </c>
      <c r="G4389" s="45">
        <v>0.05</v>
      </c>
      <c r="H4389" s="45">
        <v>0.03</v>
      </c>
      <c r="I4389" s="45">
        <v>0.8</v>
      </c>
      <c r="J4389" s="45">
        <v>120.1</v>
      </c>
    </row>
    <row r="4390" spans="4:10">
      <c r="D4390" s="28">
        <v>41822</v>
      </c>
      <c r="E4390" s="35" t="s">
        <v>379</v>
      </c>
      <c r="F4390" s="45">
        <v>17.100000000000001</v>
      </c>
      <c r="G4390" s="45">
        <v>0</v>
      </c>
      <c r="H4390" s="45">
        <v>0</v>
      </c>
      <c r="I4390" s="45">
        <v>0</v>
      </c>
      <c r="J4390" s="45">
        <v>0</v>
      </c>
    </row>
    <row r="4391" spans="4:10">
      <c r="D4391" s="28">
        <v>41822</v>
      </c>
      <c r="E4391" s="35" t="s">
        <v>380</v>
      </c>
      <c r="F4391" s="45">
        <v>15.7</v>
      </c>
      <c r="G4391" s="45">
        <v>0</v>
      </c>
      <c r="H4391" s="45">
        <v>0</v>
      </c>
      <c r="I4391" s="45">
        <v>0</v>
      </c>
      <c r="J4391" s="45">
        <v>0</v>
      </c>
    </row>
    <row r="4392" spans="4:10">
      <c r="D4392" s="28">
        <v>41822</v>
      </c>
      <c r="E4392" s="35" t="s">
        <v>381</v>
      </c>
      <c r="F4392" s="45">
        <v>15</v>
      </c>
      <c r="G4392" s="45">
        <v>0</v>
      </c>
      <c r="H4392" s="45">
        <v>0</v>
      </c>
      <c r="I4392" s="45">
        <v>0</v>
      </c>
      <c r="J4392" s="45">
        <v>0</v>
      </c>
    </row>
    <row r="4393" spans="4:10">
      <c r="D4393" s="28">
        <v>41822</v>
      </c>
      <c r="E4393" s="35" t="s">
        <v>382</v>
      </c>
      <c r="F4393" s="45">
        <v>14.2</v>
      </c>
      <c r="G4393" s="45">
        <v>0</v>
      </c>
      <c r="H4393" s="45">
        <v>0</v>
      </c>
      <c r="I4393" s="45">
        <v>0</v>
      </c>
      <c r="J4393" s="45">
        <v>0</v>
      </c>
    </row>
    <row r="4394" spans="4:10">
      <c r="D4394" s="28">
        <v>41822</v>
      </c>
      <c r="E4394" s="35" t="s">
        <v>383</v>
      </c>
      <c r="F4394" s="45">
        <v>13.9</v>
      </c>
      <c r="G4394" s="45">
        <v>0</v>
      </c>
      <c r="H4394" s="45">
        <v>0</v>
      </c>
      <c r="I4394" s="45">
        <v>0</v>
      </c>
      <c r="J4394" s="45">
        <v>0</v>
      </c>
    </row>
    <row r="4395" spans="4:10">
      <c r="D4395" s="28">
        <v>41823</v>
      </c>
      <c r="E4395" s="35" t="s">
        <v>360</v>
      </c>
      <c r="F4395" s="45">
        <v>14.3</v>
      </c>
      <c r="G4395" s="45">
        <v>0</v>
      </c>
      <c r="H4395" s="45">
        <v>0</v>
      </c>
      <c r="I4395" s="45">
        <v>0</v>
      </c>
      <c r="J4395" s="45">
        <v>0</v>
      </c>
    </row>
    <row r="4396" spans="4:10">
      <c r="D4396" s="28">
        <v>41823</v>
      </c>
      <c r="E4396" s="35" t="s">
        <v>361</v>
      </c>
      <c r="F4396" s="45">
        <v>14.4</v>
      </c>
      <c r="G4396" s="45">
        <v>0</v>
      </c>
      <c r="H4396" s="45">
        <v>0</v>
      </c>
      <c r="I4396" s="45">
        <v>0</v>
      </c>
      <c r="J4396" s="45">
        <v>0</v>
      </c>
    </row>
    <row r="4397" spans="4:10">
      <c r="D4397" s="28">
        <v>41823</v>
      </c>
      <c r="E4397" s="35" t="s">
        <v>362</v>
      </c>
      <c r="F4397" s="45">
        <v>14.3</v>
      </c>
      <c r="G4397" s="45">
        <v>0</v>
      </c>
      <c r="H4397" s="45">
        <v>0</v>
      </c>
      <c r="I4397" s="45">
        <v>0</v>
      </c>
      <c r="J4397" s="45">
        <v>0</v>
      </c>
    </row>
    <row r="4398" spans="4:10">
      <c r="D4398" s="28">
        <v>41823</v>
      </c>
      <c r="E4398" s="35" t="s">
        <v>363</v>
      </c>
      <c r="F4398" s="45">
        <v>14.1</v>
      </c>
      <c r="G4398" s="45">
        <v>0</v>
      </c>
      <c r="H4398" s="45">
        <v>0</v>
      </c>
      <c r="I4398" s="45">
        <v>0</v>
      </c>
      <c r="J4398" s="45">
        <v>0</v>
      </c>
    </row>
    <row r="4399" spans="4:10">
      <c r="D4399" s="28">
        <v>41823</v>
      </c>
      <c r="E4399" s="35" t="s">
        <v>364</v>
      </c>
      <c r="F4399" s="45">
        <v>14.2</v>
      </c>
      <c r="G4399" s="45">
        <v>0.17</v>
      </c>
      <c r="H4399" s="45">
        <v>0.11</v>
      </c>
      <c r="I4399" s="45">
        <v>7.3</v>
      </c>
      <c r="J4399" s="45">
        <v>-114</v>
      </c>
    </row>
    <row r="4400" spans="4:10">
      <c r="D4400" s="28">
        <v>41823</v>
      </c>
      <c r="E4400" s="35" t="s">
        <v>365</v>
      </c>
      <c r="F4400" s="45">
        <v>14.5</v>
      </c>
      <c r="G4400" s="45">
        <v>0.12</v>
      </c>
      <c r="H4400" s="45">
        <v>0.27</v>
      </c>
      <c r="I4400" s="45">
        <v>18.100000000000001</v>
      </c>
      <c r="J4400" s="45">
        <v>-105.2</v>
      </c>
    </row>
    <row r="4401" spans="4:10">
      <c r="D4401" s="28">
        <v>41823</v>
      </c>
      <c r="E4401" s="35" t="s">
        <v>366</v>
      </c>
      <c r="F4401" s="45">
        <v>15.6</v>
      </c>
      <c r="G4401" s="45">
        <v>0.61</v>
      </c>
      <c r="H4401" s="45">
        <v>0.64</v>
      </c>
      <c r="I4401" s="45">
        <v>29.4</v>
      </c>
      <c r="J4401" s="45">
        <v>-96.4</v>
      </c>
    </row>
    <row r="4402" spans="4:10">
      <c r="D4402" s="28">
        <v>41823</v>
      </c>
      <c r="E4402" s="35" t="s">
        <v>367</v>
      </c>
      <c r="F4402" s="45">
        <v>16.899999999999999</v>
      </c>
      <c r="G4402" s="45">
        <v>1.57</v>
      </c>
      <c r="H4402" s="45">
        <v>0.79</v>
      </c>
      <c r="I4402" s="45">
        <v>40.799999999999997</v>
      </c>
      <c r="J4402" s="45">
        <v>-87</v>
      </c>
    </row>
    <row r="4403" spans="4:10">
      <c r="D4403" s="28">
        <v>41823</v>
      </c>
      <c r="E4403" s="35" t="s">
        <v>368</v>
      </c>
      <c r="F4403" s="45">
        <v>19.600000000000001</v>
      </c>
      <c r="G4403" s="45">
        <v>1.57</v>
      </c>
      <c r="H4403" s="45">
        <v>1.01</v>
      </c>
      <c r="I4403" s="45">
        <v>52.1</v>
      </c>
      <c r="J4403" s="45">
        <v>-75.400000000000006</v>
      </c>
    </row>
    <row r="4404" spans="4:10">
      <c r="D4404" s="28">
        <v>41823</v>
      </c>
      <c r="E4404" s="35" t="s">
        <v>369</v>
      </c>
      <c r="F4404" s="45">
        <v>22.3</v>
      </c>
      <c r="G4404" s="45">
        <v>1.56</v>
      </c>
      <c r="H4404" s="45">
        <v>1.18</v>
      </c>
      <c r="I4404" s="45">
        <v>62.7</v>
      </c>
      <c r="J4404" s="45">
        <v>-58.7</v>
      </c>
    </row>
    <row r="4405" spans="4:10">
      <c r="D4405" s="28">
        <v>41823</v>
      </c>
      <c r="E4405" s="35" t="s">
        <v>370</v>
      </c>
      <c r="F4405" s="45">
        <v>22.8</v>
      </c>
      <c r="G4405" s="45">
        <v>1.55</v>
      </c>
      <c r="H4405" s="45">
        <v>1.29</v>
      </c>
      <c r="I4405" s="45">
        <v>70.8</v>
      </c>
      <c r="J4405" s="45">
        <v>-29.7</v>
      </c>
    </row>
    <row r="4406" spans="4:10">
      <c r="D4406" s="28">
        <v>41823</v>
      </c>
      <c r="E4406" s="35" t="s">
        <v>371</v>
      </c>
      <c r="F4406" s="45">
        <v>23.1</v>
      </c>
      <c r="G4406" s="45">
        <v>0.17</v>
      </c>
      <c r="H4406" s="45">
        <v>1.1399999999999999</v>
      </c>
      <c r="I4406" s="45">
        <v>72.400000000000006</v>
      </c>
      <c r="J4406" s="45">
        <v>14.8</v>
      </c>
    </row>
    <row r="4407" spans="4:10">
      <c r="D4407" s="28">
        <v>41823</v>
      </c>
      <c r="E4407" s="35" t="s">
        <v>372</v>
      </c>
      <c r="F4407" s="45">
        <v>23.4</v>
      </c>
      <c r="G4407" s="45">
        <v>0.43</v>
      </c>
      <c r="H4407" s="45">
        <v>1.36</v>
      </c>
      <c r="I4407" s="45">
        <v>66</v>
      </c>
      <c r="J4407" s="45">
        <v>50.3</v>
      </c>
    </row>
    <row r="4408" spans="4:10">
      <c r="D4408" s="28">
        <v>41823</v>
      </c>
      <c r="E4408" s="35" t="s">
        <v>373</v>
      </c>
      <c r="F4408" s="45">
        <v>24.8</v>
      </c>
      <c r="G4408" s="45">
        <v>1.57</v>
      </c>
      <c r="H4408" s="45">
        <v>1.08</v>
      </c>
      <c r="I4408" s="45">
        <v>56.1</v>
      </c>
      <c r="J4408" s="45">
        <v>70.3</v>
      </c>
    </row>
    <row r="4409" spans="4:10">
      <c r="D4409" s="28">
        <v>41823</v>
      </c>
      <c r="E4409" s="35" t="s">
        <v>374</v>
      </c>
      <c r="F4409" s="45">
        <v>25</v>
      </c>
      <c r="G4409" s="45">
        <v>1.06</v>
      </c>
      <c r="H4409" s="45">
        <v>0.99</v>
      </c>
      <c r="I4409" s="45">
        <v>44.9</v>
      </c>
      <c r="J4409" s="45">
        <v>83.2</v>
      </c>
    </row>
    <row r="4410" spans="4:10">
      <c r="D4410" s="28">
        <v>41823</v>
      </c>
      <c r="E4410" s="35" t="s">
        <v>375</v>
      </c>
      <c r="F4410" s="45">
        <v>24.4</v>
      </c>
      <c r="G4410" s="45">
        <v>0.99</v>
      </c>
      <c r="H4410" s="45">
        <v>0.73</v>
      </c>
      <c r="I4410" s="45">
        <v>33.4</v>
      </c>
      <c r="J4410" s="45">
        <v>93.2</v>
      </c>
    </row>
    <row r="4411" spans="4:10">
      <c r="D4411" s="28">
        <v>41823</v>
      </c>
      <c r="E4411" s="35" t="s">
        <v>376</v>
      </c>
      <c r="F4411" s="45">
        <v>23.1</v>
      </c>
      <c r="G4411" s="45">
        <v>0.36</v>
      </c>
      <c r="H4411" s="45">
        <v>0.44</v>
      </c>
      <c r="I4411" s="45">
        <v>22.1</v>
      </c>
      <c r="J4411" s="45">
        <v>102.1</v>
      </c>
    </row>
    <row r="4412" spans="4:10">
      <c r="D4412" s="28">
        <v>41823</v>
      </c>
      <c r="E4412" s="35" t="s">
        <v>377</v>
      </c>
      <c r="F4412" s="45">
        <v>22.2</v>
      </c>
      <c r="G4412" s="45">
        <v>0.14000000000000001</v>
      </c>
      <c r="H4412" s="45">
        <v>0.16</v>
      </c>
      <c r="I4412" s="45">
        <v>11.1</v>
      </c>
      <c r="J4412" s="45">
        <v>110.8</v>
      </c>
    </row>
    <row r="4413" spans="4:10">
      <c r="D4413" s="28">
        <v>41823</v>
      </c>
      <c r="E4413" s="35" t="s">
        <v>378</v>
      </c>
      <c r="F4413" s="45">
        <v>20</v>
      </c>
      <c r="G4413" s="45">
        <v>0.05</v>
      </c>
      <c r="H4413" s="45">
        <v>0.03</v>
      </c>
      <c r="I4413" s="45">
        <v>0.7</v>
      </c>
      <c r="J4413" s="45">
        <v>120</v>
      </c>
    </row>
    <row r="4414" spans="4:10">
      <c r="D4414" s="28">
        <v>41823</v>
      </c>
      <c r="E4414" s="35" t="s">
        <v>379</v>
      </c>
      <c r="F4414" s="45">
        <v>18.899999999999999</v>
      </c>
      <c r="G4414" s="45">
        <v>0</v>
      </c>
      <c r="H4414" s="45">
        <v>0</v>
      </c>
      <c r="I4414" s="45">
        <v>0</v>
      </c>
      <c r="J4414" s="45">
        <v>0</v>
      </c>
    </row>
    <row r="4415" spans="4:10">
      <c r="D4415" s="28">
        <v>41823</v>
      </c>
      <c r="E4415" s="35" t="s">
        <v>380</v>
      </c>
      <c r="F4415" s="45">
        <v>18</v>
      </c>
      <c r="G4415" s="45">
        <v>0</v>
      </c>
      <c r="H4415" s="45">
        <v>0</v>
      </c>
      <c r="I4415" s="45">
        <v>0</v>
      </c>
      <c r="J4415" s="45">
        <v>0</v>
      </c>
    </row>
    <row r="4416" spans="4:10">
      <c r="D4416" s="28">
        <v>41823</v>
      </c>
      <c r="E4416" s="35" t="s">
        <v>381</v>
      </c>
      <c r="F4416" s="45">
        <v>17.399999999999999</v>
      </c>
      <c r="G4416" s="45">
        <v>0</v>
      </c>
      <c r="H4416" s="45">
        <v>0</v>
      </c>
      <c r="I4416" s="45">
        <v>0</v>
      </c>
      <c r="J4416" s="45">
        <v>0</v>
      </c>
    </row>
    <row r="4417" spans="4:10">
      <c r="D4417" s="28">
        <v>41823</v>
      </c>
      <c r="E4417" s="35" t="s">
        <v>382</v>
      </c>
      <c r="F4417" s="45">
        <v>17.399999999999999</v>
      </c>
      <c r="G4417" s="45">
        <v>0</v>
      </c>
      <c r="H4417" s="45">
        <v>0</v>
      </c>
      <c r="I4417" s="45">
        <v>0</v>
      </c>
      <c r="J4417" s="45">
        <v>0</v>
      </c>
    </row>
    <row r="4418" spans="4:10">
      <c r="D4418" s="28">
        <v>41823</v>
      </c>
      <c r="E4418" s="35" t="s">
        <v>383</v>
      </c>
      <c r="F4418" s="45">
        <v>17.3</v>
      </c>
      <c r="G4418" s="45">
        <v>0</v>
      </c>
      <c r="H4418" s="45">
        <v>0</v>
      </c>
      <c r="I4418" s="45">
        <v>0</v>
      </c>
      <c r="J4418" s="45">
        <v>0</v>
      </c>
    </row>
    <row r="4419" spans="4:10">
      <c r="D4419" s="28">
        <v>41824</v>
      </c>
      <c r="E4419" s="35" t="s">
        <v>360</v>
      </c>
      <c r="F4419" s="45">
        <v>17.2</v>
      </c>
      <c r="G4419" s="45">
        <v>0</v>
      </c>
      <c r="H4419" s="45">
        <v>0</v>
      </c>
      <c r="I4419" s="45">
        <v>0</v>
      </c>
      <c r="J4419" s="45">
        <v>0</v>
      </c>
    </row>
    <row r="4420" spans="4:10">
      <c r="D4420" s="28">
        <v>41824</v>
      </c>
      <c r="E4420" s="35" t="s">
        <v>361</v>
      </c>
      <c r="F4420" s="45">
        <v>16.899999999999999</v>
      </c>
      <c r="G4420" s="45">
        <v>0</v>
      </c>
      <c r="H4420" s="45">
        <v>0</v>
      </c>
      <c r="I4420" s="45">
        <v>0</v>
      </c>
      <c r="J4420" s="45">
        <v>0</v>
      </c>
    </row>
    <row r="4421" spans="4:10">
      <c r="D4421" s="28">
        <v>41824</v>
      </c>
      <c r="E4421" s="35" t="s">
        <v>362</v>
      </c>
      <c r="F4421" s="45">
        <v>16.899999999999999</v>
      </c>
      <c r="G4421" s="45">
        <v>0</v>
      </c>
      <c r="H4421" s="45">
        <v>0</v>
      </c>
      <c r="I4421" s="45">
        <v>0</v>
      </c>
      <c r="J4421" s="45">
        <v>0</v>
      </c>
    </row>
    <row r="4422" spans="4:10">
      <c r="D4422" s="28">
        <v>41824</v>
      </c>
      <c r="E4422" s="35" t="s">
        <v>363</v>
      </c>
      <c r="F4422" s="45">
        <v>16.899999999999999</v>
      </c>
      <c r="G4422" s="45">
        <v>0</v>
      </c>
      <c r="H4422" s="45">
        <v>0</v>
      </c>
      <c r="I4422" s="45">
        <v>0</v>
      </c>
      <c r="J4422" s="45">
        <v>0</v>
      </c>
    </row>
    <row r="4423" spans="4:10">
      <c r="D4423" s="28">
        <v>41824</v>
      </c>
      <c r="E4423" s="35" t="s">
        <v>364</v>
      </c>
      <c r="F4423" s="45">
        <v>17.100000000000001</v>
      </c>
      <c r="G4423" s="45">
        <v>7.0000000000000007E-2</v>
      </c>
      <c r="H4423" s="45">
        <v>0.08</v>
      </c>
      <c r="I4423" s="45">
        <v>7.2</v>
      </c>
      <c r="J4423" s="45">
        <v>-114</v>
      </c>
    </row>
    <row r="4424" spans="4:10">
      <c r="D4424" s="28">
        <v>41824</v>
      </c>
      <c r="E4424" s="35" t="s">
        <v>365</v>
      </c>
      <c r="F4424" s="45">
        <v>17.2</v>
      </c>
      <c r="G4424" s="45">
        <v>0.04</v>
      </c>
      <c r="H4424" s="45">
        <v>0.2</v>
      </c>
      <c r="I4424" s="45">
        <v>18</v>
      </c>
      <c r="J4424" s="45">
        <v>-105.1</v>
      </c>
    </row>
    <row r="4425" spans="4:10">
      <c r="D4425" s="28">
        <v>41824</v>
      </c>
      <c r="E4425" s="35" t="s">
        <v>366</v>
      </c>
      <c r="F4425" s="45">
        <v>17.899999999999999</v>
      </c>
      <c r="G4425" s="45">
        <v>0.02</v>
      </c>
      <c r="H4425" s="45">
        <v>0.31</v>
      </c>
      <c r="I4425" s="45">
        <v>29.3</v>
      </c>
      <c r="J4425" s="45">
        <v>-96.4</v>
      </c>
    </row>
    <row r="4426" spans="4:10">
      <c r="D4426" s="28">
        <v>41824</v>
      </c>
      <c r="E4426" s="35" t="s">
        <v>367</v>
      </c>
      <c r="F4426" s="45">
        <v>18.7</v>
      </c>
      <c r="G4426" s="45">
        <v>0.02</v>
      </c>
      <c r="H4426" s="45">
        <v>0.41</v>
      </c>
      <c r="I4426" s="45">
        <v>40.700000000000003</v>
      </c>
      <c r="J4426" s="45">
        <v>-86.9</v>
      </c>
    </row>
    <row r="4427" spans="4:10">
      <c r="D4427" s="28">
        <v>41824</v>
      </c>
      <c r="E4427" s="35" t="s">
        <v>368</v>
      </c>
      <c r="F4427" s="45">
        <v>18.7</v>
      </c>
      <c r="G4427" s="45">
        <v>0.01</v>
      </c>
      <c r="H4427" s="45">
        <v>0.5</v>
      </c>
      <c r="I4427" s="45">
        <v>52.1</v>
      </c>
      <c r="J4427" s="45">
        <v>-75.3</v>
      </c>
    </row>
    <row r="4428" spans="4:10">
      <c r="D4428" s="28">
        <v>41824</v>
      </c>
      <c r="E4428" s="35" t="s">
        <v>369</v>
      </c>
      <c r="F4428" s="45">
        <v>19.399999999999999</v>
      </c>
      <c r="G4428" s="45">
        <v>0</v>
      </c>
      <c r="H4428" s="45">
        <v>0.57999999999999996</v>
      </c>
      <c r="I4428" s="45">
        <v>62.6</v>
      </c>
      <c r="J4428" s="45">
        <v>-58.6</v>
      </c>
    </row>
    <row r="4429" spans="4:10">
      <c r="D4429" s="28">
        <v>41824</v>
      </c>
      <c r="E4429" s="35" t="s">
        <v>370</v>
      </c>
      <c r="F4429" s="45">
        <v>20.8</v>
      </c>
      <c r="G4429" s="45">
        <v>0.04</v>
      </c>
      <c r="H4429" s="45">
        <v>0.57999999999999996</v>
      </c>
      <c r="I4429" s="45">
        <v>70.7</v>
      </c>
      <c r="J4429" s="45">
        <v>-29.7</v>
      </c>
    </row>
    <row r="4430" spans="4:10">
      <c r="D4430" s="28">
        <v>41824</v>
      </c>
      <c r="E4430" s="35" t="s">
        <v>371</v>
      </c>
      <c r="F4430" s="45">
        <v>21.5</v>
      </c>
      <c r="G4430" s="45">
        <v>0.03</v>
      </c>
      <c r="H4430" s="45">
        <v>0.59</v>
      </c>
      <c r="I4430" s="45">
        <v>72.3</v>
      </c>
      <c r="J4430" s="45">
        <v>14.6</v>
      </c>
    </row>
    <row r="4431" spans="4:10">
      <c r="D4431" s="28">
        <v>41824</v>
      </c>
      <c r="E4431" s="35" t="s">
        <v>372</v>
      </c>
      <c r="F4431" s="45">
        <v>22.5</v>
      </c>
      <c r="G4431" s="45">
        <v>7.0000000000000007E-2</v>
      </c>
      <c r="H4431" s="45">
        <v>0.67</v>
      </c>
      <c r="I4431" s="45">
        <v>66</v>
      </c>
      <c r="J4431" s="45">
        <v>50</v>
      </c>
    </row>
    <row r="4432" spans="4:10">
      <c r="D4432" s="28">
        <v>41824</v>
      </c>
      <c r="E4432" s="35" t="s">
        <v>373</v>
      </c>
      <c r="F4432" s="45">
        <v>22.9</v>
      </c>
      <c r="G4432" s="45">
        <v>0.06</v>
      </c>
      <c r="H4432" s="45">
        <v>0.49</v>
      </c>
      <c r="I4432" s="45">
        <v>56</v>
      </c>
      <c r="J4432" s="45">
        <v>70.099999999999994</v>
      </c>
    </row>
    <row r="4433" spans="4:10">
      <c r="D4433" s="28">
        <v>41824</v>
      </c>
      <c r="E4433" s="35" t="s">
        <v>374</v>
      </c>
      <c r="F4433" s="45">
        <v>21.9</v>
      </c>
      <c r="G4433" s="45">
        <v>0.02</v>
      </c>
      <c r="H4433" s="45">
        <v>0.44</v>
      </c>
      <c r="I4433" s="45">
        <v>44.9</v>
      </c>
      <c r="J4433" s="45">
        <v>83</v>
      </c>
    </row>
    <row r="4434" spans="4:10">
      <c r="D4434" s="28">
        <v>41824</v>
      </c>
      <c r="E4434" s="35" t="s">
        <v>375</v>
      </c>
      <c r="F4434" s="45">
        <v>21.1</v>
      </c>
      <c r="G4434" s="45">
        <v>0.04</v>
      </c>
      <c r="H4434" s="45">
        <v>0.34</v>
      </c>
      <c r="I4434" s="45">
        <v>33.4</v>
      </c>
      <c r="J4434" s="45">
        <v>93.1</v>
      </c>
    </row>
    <row r="4435" spans="4:10">
      <c r="D4435" s="28">
        <v>41824</v>
      </c>
      <c r="E4435" s="35" t="s">
        <v>376</v>
      </c>
      <c r="F4435" s="45">
        <v>20.8</v>
      </c>
      <c r="G4435" s="45">
        <v>0.05</v>
      </c>
      <c r="H4435" s="45">
        <v>0.23</v>
      </c>
      <c r="I4435" s="45">
        <v>22.1</v>
      </c>
      <c r="J4435" s="45">
        <v>102</v>
      </c>
    </row>
    <row r="4436" spans="4:10">
      <c r="D4436" s="28">
        <v>41824</v>
      </c>
      <c r="E4436" s="35" t="s">
        <v>377</v>
      </c>
      <c r="F4436" s="45">
        <v>20.3</v>
      </c>
      <c r="G4436" s="45">
        <v>0.05</v>
      </c>
      <c r="H4436" s="45">
        <v>0.12</v>
      </c>
      <c r="I4436" s="45">
        <v>11.1</v>
      </c>
      <c r="J4436" s="45">
        <v>110.7</v>
      </c>
    </row>
    <row r="4437" spans="4:10">
      <c r="D4437" s="28">
        <v>41824</v>
      </c>
      <c r="E4437" s="35" t="s">
        <v>378</v>
      </c>
      <c r="F4437" s="45">
        <v>19.5</v>
      </c>
      <c r="G4437" s="45">
        <v>0.02</v>
      </c>
      <c r="H4437" s="45">
        <v>0.02</v>
      </c>
      <c r="I4437" s="45">
        <v>0.7</v>
      </c>
      <c r="J4437" s="45">
        <v>119.9</v>
      </c>
    </row>
    <row r="4438" spans="4:10">
      <c r="D4438" s="28">
        <v>41824</v>
      </c>
      <c r="E4438" s="35" t="s">
        <v>379</v>
      </c>
      <c r="F4438" s="45">
        <v>18.899999999999999</v>
      </c>
      <c r="G4438" s="45">
        <v>0</v>
      </c>
      <c r="H4438" s="45">
        <v>0</v>
      </c>
      <c r="I4438" s="45">
        <v>0</v>
      </c>
      <c r="J4438" s="45">
        <v>0</v>
      </c>
    </row>
    <row r="4439" spans="4:10">
      <c r="D4439" s="28">
        <v>41824</v>
      </c>
      <c r="E4439" s="35" t="s">
        <v>380</v>
      </c>
      <c r="F4439" s="45">
        <v>18.8</v>
      </c>
      <c r="G4439" s="45">
        <v>0</v>
      </c>
      <c r="H4439" s="45">
        <v>0</v>
      </c>
      <c r="I4439" s="45">
        <v>0</v>
      </c>
      <c r="J4439" s="45">
        <v>0</v>
      </c>
    </row>
    <row r="4440" spans="4:10">
      <c r="D4440" s="28">
        <v>41824</v>
      </c>
      <c r="E4440" s="35" t="s">
        <v>381</v>
      </c>
      <c r="F4440" s="45">
        <v>17.8</v>
      </c>
      <c r="G4440" s="45">
        <v>0</v>
      </c>
      <c r="H4440" s="45">
        <v>0</v>
      </c>
      <c r="I4440" s="45">
        <v>0</v>
      </c>
      <c r="J4440" s="45">
        <v>0</v>
      </c>
    </row>
    <row r="4441" spans="4:10">
      <c r="D4441" s="28">
        <v>41824</v>
      </c>
      <c r="E4441" s="35" t="s">
        <v>382</v>
      </c>
      <c r="F4441" s="45">
        <v>16.8</v>
      </c>
      <c r="G4441" s="45">
        <v>0</v>
      </c>
      <c r="H4441" s="45">
        <v>0</v>
      </c>
      <c r="I4441" s="45">
        <v>0</v>
      </c>
      <c r="J4441" s="45">
        <v>0</v>
      </c>
    </row>
    <row r="4442" spans="4:10">
      <c r="D4442" s="28">
        <v>41824</v>
      </c>
      <c r="E4442" s="35" t="s">
        <v>383</v>
      </c>
      <c r="F4442" s="45">
        <v>16.8</v>
      </c>
      <c r="G4442" s="45">
        <v>0</v>
      </c>
      <c r="H4442" s="45">
        <v>0</v>
      </c>
      <c r="I4442" s="45">
        <v>0</v>
      </c>
      <c r="J4442" s="45">
        <v>0</v>
      </c>
    </row>
    <row r="4443" spans="4:10">
      <c r="D4443" s="28">
        <v>41825</v>
      </c>
      <c r="E4443" s="35" t="s">
        <v>360</v>
      </c>
      <c r="F4443" s="45">
        <v>15.8</v>
      </c>
      <c r="G4443" s="45">
        <v>0</v>
      </c>
      <c r="H4443" s="45">
        <v>0</v>
      </c>
      <c r="I4443" s="45">
        <v>0</v>
      </c>
      <c r="J4443" s="45">
        <v>0</v>
      </c>
    </row>
    <row r="4444" spans="4:10">
      <c r="D4444" s="28">
        <v>41825</v>
      </c>
      <c r="E4444" s="35" t="s">
        <v>361</v>
      </c>
      <c r="F4444" s="45">
        <v>15.3</v>
      </c>
      <c r="G4444" s="45">
        <v>0</v>
      </c>
      <c r="H4444" s="45">
        <v>0</v>
      </c>
      <c r="I4444" s="45">
        <v>0</v>
      </c>
      <c r="J4444" s="45">
        <v>0</v>
      </c>
    </row>
    <row r="4445" spans="4:10">
      <c r="D4445" s="28">
        <v>41825</v>
      </c>
      <c r="E4445" s="35" t="s">
        <v>362</v>
      </c>
      <c r="F4445" s="45">
        <v>14.4</v>
      </c>
      <c r="G4445" s="45">
        <v>0</v>
      </c>
      <c r="H4445" s="45">
        <v>0</v>
      </c>
      <c r="I4445" s="45">
        <v>0</v>
      </c>
      <c r="J4445" s="45">
        <v>0</v>
      </c>
    </row>
    <row r="4446" spans="4:10">
      <c r="D4446" s="28">
        <v>41825</v>
      </c>
      <c r="E4446" s="35" t="s">
        <v>363</v>
      </c>
      <c r="F4446" s="45">
        <v>14.6</v>
      </c>
      <c r="G4446" s="45">
        <v>0</v>
      </c>
      <c r="H4446" s="45">
        <v>0</v>
      </c>
      <c r="I4446" s="45">
        <v>0</v>
      </c>
      <c r="J4446" s="45">
        <v>0</v>
      </c>
    </row>
    <row r="4447" spans="4:10">
      <c r="D4447" s="28">
        <v>41825</v>
      </c>
      <c r="E4447" s="35" t="s">
        <v>364</v>
      </c>
      <c r="F4447" s="45">
        <v>14.1</v>
      </c>
      <c r="G4447" s="45">
        <v>0.19</v>
      </c>
      <c r="H4447" s="45">
        <v>0.11</v>
      </c>
      <c r="I4447" s="45">
        <v>7.1</v>
      </c>
      <c r="J4447" s="45">
        <v>-113.9</v>
      </c>
    </row>
    <row r="4448" spans="4:10">
      <c r="D4448" s="28">
        <v>41825</v>
      </c>
      <c r="E4448" s="35" t="s">
        <v>365</v>
      </c>
      <c r="F4448" s="45">
        <v>14.9</v>
      </c>
      <c r="G4448" s="45">
        <v>0.77</v>
      </c>
      <c r="H4448" s="45">
        <v>0.37</v>
      </c>
      <c r="I4448" s="45">
        <v>17.899999999999999</v>
      </c>
      <c r="J4448" s="45">
        <v>-105.1</v>
      </c>
    </row>
    <row r="4449" spans="4:10">
      <c r="D4449" s="28">
        <v>41825</v>
      </c>
      <c r="E4449" s="35" t="s">
        <v>366</v>
      </c>
      <c r="F4449" s="45">
        <v>17.899999999999999</v>
      </c>
      <c r="G4449" s="45">
        <v>1.1000000000000001</v>
      </c>
      <c r="H4449" s="45">
        <v>0.62</v>
      </c>
      <c r="I4449" s="45">
        <v>29.2</v>
      </c>
      <c r="J4449" s="45">
        <v>-96.3</v>
      </c>
    </row>
    <row r="4450" spans="4:10">
      <c r="D4450" s="28">
        <v>41825</v>
      </c>
      <c r="E4450" s="35" t="s">
        <v>367</v>
      </c>
      <c r="F4450" s="45">
        <v>20.399999999999999</v>
      </c>
      <c r="G4450" s="45">
        <v>1.37</v>
      </c>
      <c r="H4450" s="45">
        <v>0.84</v>
      </c>
      <c r="I4450" s="45">
        <v>40.6</v>
      </c>
      <c r="J4450" s="45">
        <v>-86.8</v>
      </c>
    </row>
    <row r="4451" spans="4:10">
      <c r="D4451" s="28">
        <v>41825</v>
      </c>
      <c r="E4451" s="35" t="s">
        <v>368</v>
      </c>
      <c r="F4451" s="45">
        <v>21.6</v>
      </c>
      <c r="G4451" s="45">
        <v>1.1000000000000001</v>
      </c>
      <c r="H4451" s="45">
        <v>1.1299999999999999</v>
      </c>
      <c r="I4451" s="45">
        <v>52</v>
      </c>
      <c r="J4451" s="45">
        <v>-75.3</v>
      </c>
    </row>
    <row r="4452" spans="4:10">
      <c r="D4452" s="28">
        <v>41825</v>
      </c>
      <c r="E4452" s="35" t="s">
        <v>369</v>
      </c>
      <c r="F4452" s="45">
        <v>22.3</v>
      </c>
      <c r="G4452" s="45">
        <v>0.21</v>
      </c>
      <c r="H4452" s="45">
        <v>1.1299999999999999</v>
      </c>
      <c r="I4452" s="45">
        <v>62.5</v>
      </c>
      <c r="J4452" s="45">
        <v>-58.5</v>
      </c>
    </row>
    <row r="4453" spans="4:10">
      <c r="D4453" s="28">
        <v>41825</v>
      </c>
      <c r="E4453" s="35" t="s">
        <v>370</v>
      </c>
      <c r="F4453" s="45">
        <v>24.1</v>
      </c>
      <c r="G4453" s="45">
        <v>1.0900000000000001</v>
      </c>
      <c r="H4453" s="45">
        <v>1.43</v>
      </c>
      <c r="I4453" s="45">
        <v>70.599999999999994</v>
      </c>
      <c r="J4453" s="45">
        <v>-29.7</v>
      </c>
    </row>
    <row r="4454" spans="4:10">
      <c r="D4454" s="28">
        <v>41825</v>
      </c>
      <c r="E4454" s="35" t="s">
        <v>371</v>
      </c>
      <c r="F4454" s="45">
        <v>25.8</v>
      </c>
      <c r="G4454" s="45">
        <v>1.35</v>
      </c>
      <c r="H4454" s="45">
        <v>1.38</v>
      </c>
      <c r="I4454" s="45">
        <v>72.2</v>
      </c>
      <c r="J4454" s="45">
        <v>14.4</v>
      </c>
    </row>
    <row r="4455" spans="4:10">
      <c r="D4455" s="28">
        <v>41825</v>
      </c>
      <c r="E4455" s="35" t="s">
        <v>372</v>
      </c>
      <c r="F4455" s="45">
        <v>26.3</v>
      </c>
      <c r="G4455" s="45">
        <v>0.4</v>
      </c>
      <c r="H4455" s="45">
        <v>1.34</v>
      </c>
      <c r="I4455" s="45">
        <v>66</v>
      </c>
      <c r="J4455" s="45">
        <v>49.8</v>
      </c>
    </row>
    <row r="4456" spans="4:10">
      <c r="D4456" s="28">
        <v>41825</v>
      </c>
      <c r="E4456" s="35" t="s">
        <v>373</v>
      </c>
      <c r="F4456" s="45">
        <v>25.6</v>
      </c>
      <c r="G4456" s="45">
        <v>0.28999999999999998</v>
      </c>
      <c r="H4456" s="45">
        <v>1.1299999999999999</v>
      </c>
      <c r="I4456" s="45">
        <v>56</v>
      </c>
      <c r="J4456" s="45">
        <v>69.900000000000006</v>
      </c>
    </row>
    <row r="4457" spans="4:10">
      <c r="D4457" s="28">
        <v>41825</v>
      </c>
      <c r="E4457" s="35" t="s">
        <v>374</v>
      </c>
      <c r="F4457" s="45">
        <v>26.5</v>
      </c>
      <c r="G4457" s="45">
        <v>0.16</v>
      </c>
      <c r="H4457" s="45">
        <v>0.81</v>
      </c>
      <c r="I4457" s="45">
        <v>44.9</v>
      </c>
      <c r="J4457" s="45">
        <v>82.9</v>
      </c>
    </row>
    <row r="4458" spans="4:10">
      <c r="D4458" s="28">
        <v>41825</v>
      </c>
      <c r="E4458" s="35" t="s">
        <v>375</v>
      </c>
      <c r="F4458" s="45">
        <v>25.2</v>
      </c>
      <c r="G4458" s="45">
        <v>7.0000000000000007E-2</v>
      </c>
      <c r="H4458" s="45">
        <v>0.47</v>
      </c>
      <c r="I4458" s="45">
        <v>33.4</v>
      </c>
      <c r="J4458" s="45">
        <v>92.9</v>
      </c>
    </row>
    <row r="4459" spans="4:10">
      <c r="D4459" s="28">
        <v>41825</v>
      </c>
      <c r="E4459" s="35" t="s">
        <v>376</v>
      </c>
      <c r="F4459" s="45">
        <v>24</v>
      </c>
      <c r="G4459" s="45">
        <v>0.1</v>
      </c>
      <c r="H4459" s="45">
        <v>0.31</v>
      </c>
      <c r="I4459" s="45">
        <v>22.1</v>
      </c>
      <c r="J4459" s="45">
        <v>101.9</v>
      </c>
    </row>
    <row r="4460" spans="4:10">
      <c r="D4460" s="28">
        <v>41825</v>
      </c>
      <c r="E4460" s="35" t="s">
        <v>377</v>
      </c>
      <c r="F4460" s="45">
        <v>21</v>
      </c>
      <c r="G4460" s="45">
        <v>0.12</v>
      </c>
      <c r="H4460" s="45">
        <v>0.16</v>
      </c>
      <c r="I4460" s="45">
        <v>11</v>
      </c>
      <c r="J4460" s="45">
        <v>110.6</v>
      </c>
    </row>
    <row r="4461" spans="4:10">
      <c r="D4461" s="28">
        <v>41825</v>
      </c>
      <c r="E4461" s="35" t="s">
        <v>378</v>
      </c>
      <c r="F4461" s="45">
        <v>20.100000000000001</v>
      </c>
      <c r="G4461" s="45">
        <v>0.05</v>
      </c>
      <c r="H4461" s="45">
        <v>0.03</v>
      </c>
      <c r="I4461" s="45">
        <v>0.7</v>
      </c>
      <c r="J4461" s="45">
        <v>119.8</v>
      </c>
    </row>
    <row r="4462" spans="4:10">
      <c r="D4462" s="28">
        <v>41825</v>
      </c>
      <c r="E4462" s="35" t="s">
        <v>379</v>
      </c>
      <c r="F4462" s="45">
        <v>19.899999999999999</v>
      </c>
      <c r="G4462" s="45">
        <v>0</v>
      </c>
      <c r="H4462" s="45">
        <v>0</v>
      </c>
      <c r="I4462" s="45">
        <v>0</v>
      </c>
      <c r="J4462" s="45">
        <v>0</v>
      </c>
    </row>
    <row r="4463" spans="4:10">
      <c r="D4463" s="28">
        <v>41825</v>
      </c>
      <c r="E4463" s="35" t="s">
        <v>380</v>
      </c>
      <c r="F4463" s="45">
        <v>19.2</v>
      </c>
      <c r="G4463" s="45">
        <v>0</v>
      </c>
      <c r="H4463" s="45">
        <v>0</v>
      </c>
      <c r="I4463" s="45">
        <v>0</v>
      </c>
      <c r="J4463" s="45">
        <v>0</v>
      </c>
    </row>
    <row r="4464" spans="4:10">
      <c r="D4464" s="28">
        <v>41825</v>
      </c>
      <c r="E4464" s="35" t="s">
        <v>381</v>
      </c>
      <c r="F4464" s="45">
        <v>19.2</v>
      </c>
      <c r="G4464" s="45">
        <v>0</v>
      </c>
      <c r="H4464" s="45">
        <v>0</v>
      </c>
      <c r="I4464" s="45">
        <v>0</v>
      </c>
      <c r="J4464" s="45">
        <v>0</v>
      </c>
    </row>
    <row r="4465" spans="4:10">
      <c r="D4465" s="28">
        <v>41825</v>
      </c>
      <c r="E4465" s="35" t="s">
        <v>382</v>
      </c>
      <c r="F4465" s="45">
        <v>18.5</v>
      </c>
      <c r="G4465" s="45">
        <v>0</v>
      </c>
      <c r="H4465" s="45">
        <v>0</v>
      </c>
      <c r="I4465" s="45">
        <v>0</v>
      </c>
      <c r="J4465" s="45">
        <v>0</v>
      </c>
    </row>
    <row r="4466" spans="4:10">
      <c r="D4466" s="28">
        <v>41825</v>
      </c>
      <c r="E4466" s="35" t="s">
        <v>383</v>
      </c>
      <c r="F4466" s="45">
        <v>18.100000000000001</v>
      </c>
      <c r="G4466" s="45">
        <v>0</v>
      </c>
      <c r="H4466" s="45">
        <v>0</v>
      </c>
      <c r="I4466" s="45">
        <v>0</v>
      </c>
      <c r="J4466" s="45">
        <v>0</v>
      </c>
    </row>
    <row r="4467" spans="4:10">
      <c r="D4467" s="28">
        <v>41826</v>
      </c>
      <c r="E4467" s="35" t="s">
        <v>360</v>
      </c>
      <c r="F4467" s="45">
        <v>17.899999999999999</v>
      </c>
      <c r="G4467" s="45">
        <v>0</v>
      </c>
      <c r="H4467" s="45">
        <v>0</v>
      </c>
      <c r="I4467" s="45">
        <v>0</v>
      </c>
      <c r="J4467" s="45">
        <v>0</v>
      </c>
    </row>
    <row r="4468" spans="4:10">
      <c r="D4468" s="28">
        <v>41826</v>
      </c>
      <c r="E4468" s="35" t="s">
        <v>361</v>
      </c>
      <c r="F4468" s="45">
        <v>18</v>
      </c>
      <c r="G4468" s="45">
        <v>0</v>
      </c>
      <c r="H4468" s="45">
        <v>0</v>
      </c>
      <c r="I4468" s="45">
        <v>0</v>
      </c>
      <c r="J4468" s="45">
        <v>0</v>
      </c>
    </row>
    <row r="4469" spans="4:10">
      <c r="D4469" s="28">
        <v>41826</v>
      </c>
      <c r="E4469" s="35" t="s">
        <v>362</v>
      </c>
      <c r="F4469" s="45">
        <v>17.8</v>
      </c>
      <c r="G4469" s="45">
        <v>0</v>
      </c>
      <c r="H4469" s="45">
        <v>0</v>
      </c>
      <c r="I4469" s="45">
        <v>0</v>
      </c>
      <c r="J4469" s="45">
        <v>0</v>
      </c>
    </row>
    <row r="4470" spans="4:10">
      <c r="D4470" s="28">
        <v>41826</v>
      </c>
      <c r="E4470" s="35" t="s">
        <v>363</v>
      </c>
      <c r="F4470" s="45">
        <v>17.7</v>
      </c>
      <c r="G4470" s="45">
        <v>0</v>
      </c>
      <c r="H4470" s="45">
        <v>0</v>
      </c>
      <c r="I4470" s="45">
        <v>0</v>
      </c>
      <c r="J4470" s="45">
        <v>0</v>
      </c>
    </row>
    <row r="4471" spans="4:10">
      <c r="D4471" s="28">
        <v>41826</v>
      </c>
      <c r="E4471" s="35" t="s">
        <v>364</v>
      </c>
      <c r="F4471" s="45">
        <v>17.7</v>
      </c>
      <c r="G4471" s="45">
        <v>0.01</v>
      </c>
      <c r="H4471" s="45">
        <v>0.05</v>
      </c>
      <c r="I4471" s="45">
        <v>7</v>
      </c>
      <c r="J4471" s="45">
        <v>-113.9</v>
      </c>
    </row>
    <row r="4472" spans="4:10">
      <c r="D4472" s="28">
        <v>41826</v>
      </c>
      <c r="E4472" s="35" t="s">
        <v>365</v>
      </c>
      <c r="F4472" s="45">
        <v>18</v>
      </c>
      <c r="G4472" s="45">
        <v>0.01</v>
      </c>
      <c r="H4472" s="45">
        <v>0.12</v>
      </c>
      <c r="I4472" s="45">
        <v>17.8</v>
      </c>
      <c r="J4472" s="45">
        <v>-105</v>
      </c>
    </row>
    <row r="4473" spans="4:10">
      <c r="D4473" s="28">
        <v>41826</v>
      </c>
      <c r="E4473" s="35" t="s">
        <v>366</v>
      </c>
      <c r="F4473" s="45">
        <v>18.2</v>
      </c>
      <c r="G4473" s="45">
        <v>0.01</v>
      </c>
      <c r="H4473" s="45">
        <v>0.19</v>
      </c>
      <c r="I4473" s="45">
        <v>29.1</v>
      </c>
      <c r="J4473" s="45">
        <v>-96.2</v>
      </c>
    </row>
    <row r="4474" spans="4:10">
      <c r="D4474" s="28">
        <v>41826</v>
      </c>
      <c r="E4474" s="35" t="s">
        <v>367</v>
      </c>
      <c r="F4474" s="45">
        <v>18.600000000000001</v>
      </c>
      <c r="G4474" s="45">
        <v>0.03</v>
      </c>
      <c r="H4474" s="45">
        <v>0.25</v>
      </c>
      <c r="I4474" s="45">
        <v>40.6</v>
      </c>
      <c r="J4474" s="45">
        <v>-86.8</v>
      </c>
    </row>
    <row r="4475" spans="4:10">
      <c r="D4475" s="28">
        <v>41826</v>
      </c>
      <c r="E4475" s="35" t="s">
        <v>368</v>
      </c>
      <c r="F4475" s="45">
        <v>19.100000000000001</v>
      </c>
      <c r="G4475" s="45">
        <v>0.05</v>
      </c>
      <c r="H4475" s="45">
        <v>0.28999999999999998</v>
      </c>
      <c r="I4475" s="45">
        <v>51.9</v>
      </c>
      <c r="J4475" s="45">
        <v>-75.2</v>
      </c>
    </row>
    <row r="4476" spans="4:10">
      <c r="D4476" s="28">
        <v>41826</v>
      </c>
      <c r="E4476" s="35" t="s">
        <v>369</v>
      </c>
      <c r="F4476" s="45">
        <v>18.899999999999999</v>
      </c>
      <c r="G4476" s="45">
        <v>0.03</v>
      </c>
      <c r="H4476" s="45">
        <v>0.46</v>
      </c>
      <c r="I4476" s="45">
        <v>62.4</v>
      </c>
      <c r="J4476" s="45">
        <v>-58.5</v>
      </c>
    </row>
    <row r="4477" spans="4:10">
      <c r="D4477" s="28">
        <v>41826</v>
      </c>
      <c r="E4477" s="35" t="s">
        <v>370</v>
      </c>
      <c r="F4477" s="45">
        <v>19.5</v>
      </c>
      <c r="G4477" s="45">
        <v>0.08</v>
      </c>
      <c r="H4477" s="45">
        <v>0.85</v>
      </c>
      <c r="I4477" s="45">
        <v>70.5</v>
      </c>
      <c r="J4477" s="45">
        <v>-29.7</v>
      </c>
    </row>
    <row r="4478" spans="4:10">
      <c r="D4478" s="28">
        <v>41826</v>
      </c>
      <c r="E4478" s="35" t="s">
        <v>371</v>
      </c>
      <c r="F4478" s="45">
        <v>21.2</v>
      </c>
      <c r="G4478" s="45">
        <v>0.06</v>
      </c>
      <c r="H4478" s="45">
        <v>0.59</v>
      </c>
      <c r="I4478" s="45">
        <v>72.099999999999994</v>
      </c>
      <c r="J4478" s="45">
        <v>14.2</v>
      </c>
    </row>
    <row r="4479" spans="4:10">
      <c r="D4479" s="28">
        <v>41826</v>
      </c>
      <c r="E4479" s="35" t="s">
        <v>372</v>
      </c>
      <c r="F4479" s="45">
        <v>20.7</v>
      </c>
      <c r="G4479" s="45">
        <v>0.1</v>
      </c>
      <c r="H4479" s="45">
        <v>0.67</v>
      </c>
      <c r="I4479" s="45">
        <v>65.900000000000006</v>
      </c>
      <c r="J4479" s="45">
        <v>49.6</v>
      </c>
    </row>
    <row r="4480" spans="4:10">
      <c r="D4480" s="28">
        <v>41826</v>
      </c>
      <c r="E4480" s="35" t="s">
        <v>373</v>
      </c>
      <c r="F4480" s="45">
        <v>22.1</v>
      </c>
      <c r="G4480" s="45">
        <v>0</v>
      </c>
      <c r="H4480" s="45">
        <v>0.56000000000000005</v>
      </c>
      <c r="I4480" s="45">
        <v>56</v>
      </c>
      <c r="J4480" s="45">
        <v>69.8</v>
      </c>
    </row>
    <row r="4481" spans="4:10">
      <c r="D4481" s="28">
        <v>41826</v>
      </c>
      <c r="E4481" s="35" t="s">
        <v>374</v>
      </c>
      <c r="F4481" s="45">
        <v>22.4</v>
      </c>
      <c r="G4481" s="45">
        <v>0.21</v>
      </c>
      <c r="H4481" s="45">
        <v>0.83</v>
      </c>
      <c r="I4481" s="45">
        <v>44.8</v>
      </c>
      <c r="J4481" s="45">
        <v>82.8</v>
      </c>
    </row>
    <row r="4482" spans="4:10">
      <c r="D4482" s="28">
        <v>41826</v>
      </c>
      <c r="E4482" s="35" t="s">
        <v>375</v>
      </c>
      <c r="F4482" s="45">
        <v>21.9</v>
      </c>
      <c r="G4482" s="45">
        <v>0.05</v>
      </c>
      <c r="H4482" s="45">
        <v>0.35</v>
      </c>
      <c r="I4482" s="45">
        <v>33.4</v>
      </c>
      <c r="J4482" s="45">
        <v>92.8</v>
      </c>
    </row>
    <row r="4483" spans="4:10">
      <c r="D4483" s="28">
        <v>41826</v>
      </c>
      <c r="E4483" s="35" t="s">
        <v>376</v>
      </c>
      <c r="F4483" s="45">
        <v>20.9</v>
      </c>
      <c r="G4483" s="45">
        <v>0.04</v>
      </c>
      <c r="H4483" s="45">
        <v>0.24</v>
      </c>
      <c r="I4483" s="45">
        <v>22</v>
      </c>
      <c r="J4483" s="45">
        <v>101.8</v>
      </c>
    </row>
    <row r="4484" spans="4:10">
      <c r="D4484" s="28">
        <v>41826</v>
      </c>
      <c r="E4484" s="35" t="s">
        <v>377</v>
      </c>
      <c r="F4484" s="45">
        <v>20.3</v>
      </c>
      <c r="G4484" s="45">
        <v>0.06</v>
      </c>
      <c r="H4484" s="45">
        <v>0.13</v>
      </c>
      <c r="I4484" s="45">
        <v>11</v>
      </c>
      <c r="J4484" s="45">
        <v>110.5</v>
      </c>
    </row>
    <row r="4485" spans="4:10">
      <c r="D4485" s="28">
        <v>41826</v>
      </c>
      <c r="E4485" s="35" t="s">
        <v>378</v>
      </c>
      <c r="F4485" s="45">
        <v>19.600000000000001</v>
      </c>
      <c r="G4485" s="45">
        <v>0.02</v>
      </c>
      <c r="H4485" s="45">
        <v>0.02</v>
      </c>
      <c r="I4485" s="45">
        <v>0.6</v>
      </c>
      <c r="J4485" s="45">
        <v>119.7</v>
      </c>
    </row>
    <row r="4486" spans="4:10">
      <c r="D4486" s="28">
        <v>41826</v>
      </c>
      <c r="E4486" s="35" t="s">
        <v>379</v>
      </c>
      <c r="F4486" s="45">
        <v>19.2</v>
      </c>
      <c r="G4486" s="45">
        <v>0</v>
      </c>
      <c r="H4486" s="45">
        <v>0</v>
      </c>
      <c r="I4486" s="45">
        <v>0</v>
      </c>
      <c r="J4486" s="45">
        <v>0</v>
      </c>
    </row>
    <row r="4487" spans="4:10">
      <c r="D4487" s="28">
        <v>41826</v>
      </c>
      <c r="E4487" s="35" t="s">
        <v>380</v>
      </c>
      <c r="F4487" s="45">
        <v>19</v>
      </c>
      <c r="G4487" s="45">
        <v>0</v>
      </c>
      <c r="H4487" s="45">
        <v>0</v>
      </c>
      <c r="I4487" s="45">
        <v>0</v>
      </c>
      <c r="J4487" s="45">
        <v>0</v>
      </c>
    </row>
    <row r="4488" spans="4:10">
      <c r="D4488" s="28">
        <v>41826</v>
      </c>
      <c r="E4488" s="35" t="s">
        <v>381</v>
      </c>
      <c r="F4488" s="45">
        <v>19</v>
      </c>
      <c r="G4488" s="45">
        <v>0</v>
      </c>
      <c r="H4488" s="45">
        <v>0</v>
      </c>
      <c r="I4488" s="45">
        <v>0</v>
      </c>
      <c r="J4488" s="45">
        <v>0</v>
      </c>
    </row>
    <row r="4489" spans="4:10">
      <c r="D4489" s="28">
        <v>41826</v>
      </c>
      <c r="E4489" s="35" t="s">
        <v>382</v>
      </c>
      <c r="F4489" s="45">
        <v>18.8</v>
      </c>
      <c r="G4489" s="45">
        <v>0</v>
      </c>
      <c r="H4489" s="45">
        <v>0</v>
      </c>
      <c r="I4489" s="45">
        <v>0</v>
      </c>
      <c r="J4489" s="45">
        <v>0</v>
      </c>
    </row>
    <row r="4490" spans="4:10">
      <c r="D4490" s="28">
        <v>41826</v>
      </c>
      <c r="E4490" s="35" t="s">
        <v>383</v>
      </c>
      <c r="F4490" s="45">
        <v>18.5</v>
      </c>
      <c r="G4490" s="45">
        <v>0</v>
      </c>
      <c r="H4490" s="45">
        <v>0</v>
      </c>
      <c r="I4490" s="45">
        <v>0</v>
      </c>
      <c r="J4490" s="45">
        <v>0</v>
      </c>
    </row>
    <row r="4491" spans="4:10">
      <c r="D4491" s="28">
        <v>41827</v>
      </c>
      <c r="E4491" s="35" t="s">
        <v>360</v>
      </c>
      <c r="F4491" s="45">
        <v>18.5</v>
      </c>
      <c r="G4491" s="45">
        <v>0</v>
      </c>
      <c r="H4491" s="45">
        <v>0</v>
      </c>
      <c r="I4491" s="45">
        <v>0</v>
      </c>
      <c r="J4491" s="45">
        <v>0</v>
      </c>
    </row>
    <row r="4492" spans="4:10">
      <c r="D4492" s="28">
        <v>41827</v>
      </c>
      <c r="E4492" s="35" t="s">
        <v>361</v>
      </c>
      <c r="F4492" s="45">
        <v>17.600000000000001</v>
      </c>
      <c r="G4492" s="45">
        <v>0</v>
      </c>
      <c r="H4492" s="45">
        <v>0</v>
      </c>
      <c r="I4492" s="45">
        <v>0</v>
      </c>
      <c r="J4492" s="45">
        <v>0</v>
      </c>
    </row>
    <row r="4493" spans="4:10">
      <c r="D4493" s="28">
        <v>41827</v>
      </c>
      <c r="E4493" s="35" t="s">
        <v>362</v>
      </c>
      <c r="F4493" s="45">
        <v>17.600000000000001</v>
      </c>
      <c r="G4493" s="45">
        <v>0</v>
      </c>
      <c r="H4493" s="45">
        <v>0</v>
      </c>
      <c r="I4493" s="45">
        <v>0</v>
      </c>
      <c r="J4493" s="45">
        <v>0</v>
      </c>
    </row>
    <row r="4494" spans="4:10">
      <c r="D4494" s="28">
        <v>41827</v>
      </c>
      <c r="E4494" s="35" t="s">
        <v>363</v>
      </c>
      <c r="F4494" s="45">
        <v>17.399999999999999</v>
      </c>
      <c r="G4494" s="45">
        <v>0</v>
      </c>
      <c r="H4494" s="45">
        <v>0</v>
      </c>
      <c r="I4494" s="45">
        <v>0</v>
      </c>
      <c r="J4494" s="45">
        <v>0</v>
      </c>
    </row>
    <row r="4495" spans="4:10">
      <c r="D4495" s="28">
        <v>41827</v>
      </c>
      <c r="E4495" s="35" t="s">
        <v>364</v>
      </c>
      <c r="F4495" s="45">
        <v>17.399999999999999</v>
      </c>
      <c r="G4495" s="45">
        <v>7.0000000000000007E-2</v>
      </c>
      <c r="H4495" s="45">
        <v>0.08</v>
      </c>
      <c r="I4495" s="45">
        <v>6.9</v>
      </c>
      <c r="J4495" s="45">
        <v>-113.8</v>
      </c>
    </row>
    <row r="4496" spans="4:10">
      <c r="D4496" s="28">
        <v>41827</v>
      </c>
      <c r="E4496" s="35" t="s">
        <v>365</v>
      </c>
      <c r="F4496" s="45">
        <v>17.899999999999999</v>
      </c>
      <c r="G4496" s="45">
        <v>0.06</v>
      </c>
      <c r="H4496" s="45">
        <v>0.21</v>
      </c>
      <c r="I4496" s="45">
        <v>17.8</v>
      </c>
      <c r="J4496" s="45">
        <v>-105</v>
      </c>
    </row>
    <row r="4497" spans="4:10">
      <c r="D4497" s="28">
        <v>41827</v>
      </c>
      <c r="E4497" s="35" t="s">
        <v>366</v>
      </c>
      <c r="F4497" s="45">
        <v>18.7</v>
      </c>
      <c r="G4497" s="45">
        <v>0.01</v>
      </c>
      <c r="H4497" s="45">
        <v>0.26</v>
      </c>
      <c r="I4497" s="45">
        <v>29</v>
      </c>
      <c r="J4497" s="45">
        <v>-96.2</v>
      </c>
    </row>
    <row r="4498" spans="4:10">
      <c r="D4498" s="28">
        <v>41827</v>
      </c>
      <c r="E4498" s="35" t="s">
        <v>367</v>
      </c>
      <c r="F4498" s="45">
        <v>20.399999999999999</v>
      </c>
      <c r="G4498" s="45">
        <v>0.2</v>
      </c>
      <c r="H4498" s="45">
        <v>0.75</v>
      </c>
      <c r="I4498" s="45">
        <v>40.5</v>
      </c>
      <c r="J4498" s="45">
        <v>-86.7</v>
      </c>
    </row>
    <row r="4499" spans="4:10">
      <c r="D4499" s="28">
        <v>41827</v>
      </c>
      <c r="E4499" s="35" t="s">
        <v>368</v>
      </c>
      <c r="F4499" s="45">
        <v>21.7</v>
      </c>
      <c r="G4499" s="45">
        <v>0.22</v>
      </c>
      <c r="H4499" s="45">
        <v>1</v>
      </c>
      <c r="I4499" s="45">
        <v>51.8</v>
      </c>
      <c r="J4499" s="45">
        <v>-75.099999999999994</v>
      </c>
    </row>
    <row r="4500" spans="4:10">
      <c r="D4500" s="28">
        <v>41827</v>
      </c>
      <c r="E4500" s="35" t="s">
        <v>369</v>
      </c>
      <c r="F4500" s="45">
        <v>22</v>
      </c>
      <c r="G4500" s="45">
        <v>7.0000000000000007E-2</v>
      </c>
      <c r="H4500" s="45">
        <v>0.71</v>
      </c>
      <c r="I4500" s="45">
        <v>62.3</v>
      </c>
      <c r="J4500" s="45">
        <v>-58.4</v>
      </c>
    </row>
    <row r="4501" spans="4:10">
      <c r="D4501" s="28">
        <v>41827</v>
      </c>
      <c r="E4501" s="35" t="s">
        <v>370</v>
      </c>
      <c r="F4501" s="45">
        <v>22.4</v>
      </c>
      <c r="G4501" s="45">
        <v>0.12</v>
      </c>
      <c r="H4501" s="45">
        <v>1.01</v>
      </c>
      <c r="I4501" s="45">
        <v>70.400000000000006</v>
      </c>
      <c r="J4501" s="45">
        <v>-29.7</v>
      </c>
    </row>
    <row r="4502" spans="4:10">
      <c r="D4502" s="28">
        <v>41827</v>
      </c>
      <c r="E4502" s="35" t="s">
        <v>371</v>
      </c>
      <c r="F4502" s="45">
        <v>22.4</v>
      </c>
      <c r="G4502" s="45">
        <v>0.12</v>
      </c>
      <c r="H4502" s="45">
        <v>1.03</v>
      </c>
      <c r="I4502" s="45">
        <v>72.099999999999994</v>
      </c>
      <c r="J4502" s="45">
        <v>14</v>
      </c>
    </row>
    <row r="4503" spans="4:10">
      <c r="D4503" s="28">
        <v>41827</v>
      </c>
      <c r="E4503" s="35" t="s">
        <v>372</v>
      </c>
      <c r="F4503" s="45">
        <v>23.3</v>
      </c>
      <c r="G4503" s="45">
        <v>0</v>
      </c>
      <c r="H4503" s="45">
        <v>0.66</v>
      </c>
      <c r="I4503" s="45">
        <v>65.900000000000006</v>
      </c>
      <c r="J4503" s="45">
        <v>49.4</v>
      </c>
    </row>
    <row r="4504" spans="4:10">
      <c r="D4504" s="28">
        <v>41827</v>
      </c>
      <c r="E4504" s="35" t="s">
        <v>373</v>
      </c>
      <c r="F4504" s="45">
        <v>22.5</v>
      </c>
      <c r="G4504" s="45">
        <v>0.08</v>
      </c>
      <c r="H4504" s="45">
        <v>0.66</v>
      </c>
      <c r="I4504" s="45">
        <v>55.9</v>
      </c>
      <c r="J4504" s="45">
        <v>69.599999999999994</v>
      </c>
    </row>
    <row r="4505" spans="4:10">
      <c r="D4505" s="28">
        <v>41827</v>
      </c>
      <c r="E4505" s="35" t="s">
        <v>374</v>
      </c>
      <c r="F4505" s="45">
        <v>22.9</v>
      </c>
      <c r="G4505" s="45">
        <v>0.03</v>
      </c>
      <c r="H4505" s="45">
        <v>0.49</v>
      </c>
      <c r="I4505" s="45">
        <v>44.8</v>
      </c>
      <c r="J4505" s="45">
        <v>82.6</v>
      </c>
    </row>
    <row r="4506" spans="4:10">
      <c r="D4506" s="28">
        <v>41827</v>
      </c>
      <c r="E4506" s="35" t="s">
        <v>375</v>
      </c>
      <c r="F4506" s="45">
        <v>22.4</v>
      </c>
      <c r="G4506" s="45">
        <v>0.03</v>
      </c>
      <c r="H4506" s="45">
        <v>0.39</v>
      </c>
      <c r="I4506" s="45">
        <v>33.4</v>
      </c>
      <c r="J4506" s="45">
        <v>92.7</v>
      </c>
    </row>
    <row r="4507" spans="4:10">
      <c r="D4507" s="28">
        <v>41827</v>
      </c>
      <c r="E4507" s="35" t="s">
        <v>376</v>
      </c>
      <c r="F4507" s="45">
        <v>22.3</v>
      </c>
      <c r="G4507" s="45">
        <v>0.06</v>
      </c>
      <c r="H4507" s="45">
        <v>0.26</v>
      </c>
      <c r="I4507" s="45">
        <v>22</v>
      </c>
      <c r="J4507" s="45">
        <v>101.6</v>
      </c>
    </row>
    <row r="4508" spans="4:10">
      <c r="D4508" s="28">
        <v>41827</v>
      </c>
      <c r="E4508" s="35" t="s">
        <v>377</v>
      </c>
      <c r="F4508" s="45">
        <v>22.2</v>
      </c>
      <c r="G4508" s="45">
        <v>7.0000000000000007E-2</v>
      </c>
      <c r="H4508" s="45">
        <v>0.13</v>
      </c>
      <c r="I4508" s="45">
        <v>11</v>
      </c>
      <c r="J4508" s="45">
        <v>110.4</v>
      </c>
    </row>
    <row r="4509" spans="4:10">
      <c r="D4509" s="28">
        <v>41827</v>
      </c>
      <c r="E4509" s="35" t="s">
        <v>378</v>
      </c>
      <c r="F4509" s="45">
        <v>21.8</v>
      </c>
      <c r="G4509" s="45">
        <v>0.02</v>
      </c>
      <c r="H4509" s="45">
        <v>0.02</v>
      </c>
      <c r="I4509" s="45">
        <v>0.6</v>
      </c>
      <c r="J4509" s="45">
        <v>119.6</v>
      </c>
    </row>
    <row r="4510" spans="4:10">
      <c r="D4510" s="28">
        <v>41827</v>
      </c>
      <c r="E4510" s="35" t="s">
        <v>379</v>
      </c>
      <c r="F4510" s="45">
        <v>21</v>
      </c>
      <c r="G4510" s="45">
        <v>0</v>
      </c>
      <c r="H4510" s="45">
        <v>0</v>
      </c>
      <c r="I4510" s="45">
        <v>0</v>
      </c>
      <c r="J4510" s="45">
        <v>0</v>
      </c>
    </row>
    <row r="4511" spans="4:10">
      <c r="D4511" s="28">
        <v>41827</v>
      </c>
      <c r="E4511" s="35" t="s">
        <v>380</v>
      </c>
      <c r="F4511" s="45">
        <v>20.7</v>
      </c>
      <c r="G4511" s="45">
        <v>0</v>
      </c>
      <c r="H4511" s="45">
        <v>0</v>
      </c>
      <c r="I4511" s="45">
        <v>0</v>
      </c>
      <c r="J4511" s="45">
        <v>0</v>
      </c>
    </row>
    <row r="4512" spans="4:10">
      <c r="D4512" s="28">
        <v>41827</v>
      </c>
      <c r="E4512" s="35" t="s">
        <v>381</v>
      </c>
      <c r="F4512" s="45">
        <v>20.100000000000001</v>
      </c>
      <c r="G4512" s="45">
        <v>0</v>
      </c>
      <c r="H4512" s="45">
        <v>0</v>
      </c>
      <c r="I4512" s="45">
        <v>0</v>
      </c>
      <c r="J4512" s="45">
        <v>0</v>
      </c>
    </row>
    <row r="4513" spans="4:10">
      <c r="D4513" s="28">
        <v>41827</v>
      </c>
      <c r="E4513" s="35" t="s">
        <v>382</v>
      </c>
      <c r="F4513" s="45">
        <v>21</v>
      </c>
      <c r="G4513" s="45">
        <v>0</v>
      </c>
      <c r="H4513" s="45">
        <v>0</v>
      </c>
      <c r="I4513" s="45">
        <v>0</v>
      </c>
      <c r="J4513" s="45">
        <v>0</v>
      </c>
    </row>
    <row r="4514" spans="4:10">
      <c r="D4514" s="28">
        <v>41827</v>
      </c>
      <c r="E4514" s="35" t="s">
        <v>383</v>
      </c>
      <c r="F4514" s="45">
        <v>20.8</v>
      </c>
      <c r="G4514" s="45">
        <v>0</v>
      </c>
      <c r="H4514" s="45">
        <v>0</v>
      </c>
      <c r="I4514" s="45">
        <v>0</v>
      </c>
      <c r="J4514" s="45">
        <v>0</v>
      </c>
    </row>
    <row r="4515" spans="4:10">
      <c r="D4515" s="28">
        <v>41828</v>
      </c>
      <c r="E4515" s="35" t="s">
        <v>360</v>
      </c>
      <c r="F4515" s="45">
        <v>19.7</v>
      </c>
      <c r="G4515" s="45">
        <v>0</v>
      </c>
      <c r="H4515" s="45">
        <v>0</v>
      </c>
      <c r="I4515" s="45">
        <v>0</v>
      </c>
      <c r="J4515" s="45">
        <v>0</v>
      </c>
    </row>
    <row r="4516" spans="4:10">
      <c r="D4516" s="28">
        <v>41828</v>
      </c>
      <c r="E4516" s="35" t="s">
        <v>361</v>
      </c>
      <c r="F4516" s="45">
        <v>18.7</v>
      </c>
      <c r="G4516" s="45">
        <v>0</v>
      </c>
      <c r="H4516" s="45">
        <v>0</v>
      </c>
      <c r="I4516" s="45">
        <v>0</v>
      </c>
      <c r="J4516" s="45">
        <v>0</v>
      </c>
    </row>
    <row r="4517" spans="4:10">
      <c r="D4517" s="28">
        <v>41828</v>
      </c>
      <c r="E4517" s="35" t="s">
        <v>362</v>
      </c>
      <c r="F4517" s="45">
        <v>18.2</v>
      </c>
      <c r="G4517" s="45">
        <v>0</v>
      </c>
      <c r="H4517" s="45">
        <v>0</v>
      </c>
      <c r="I4517" s="45">
        <v>0</v>
      </c>
      <c r="J4517" s="45">
        <v>0</v>
      </c>
    </row>
    <row r="4518" spans="4:10">
      <c r="D4518" s="28">
        <v>41828</v>
      </c>
      <c r="E4518" s="35" t="s">
        <v>363</v>
      </c>
      <c r="F4518" s="45">
        <v>18.3</v>
      </c>
      <c r="G4518" s="45">
        <v>0</v>
      </c>
      <c r="H4518" s="45">
        <v>0</v>
      </c>
      <c r="I4518" s="45">
        <v>0</v>
      </c>
      <c r="J4518" s="45">
        <v>0</v>
      </c>
    </row>
    <row r="4519" spans="4:10">
      <c r="D4519" s="28">
        <v>41828</v>
      </c>
      <c r="E4519" s="35" t="s">
        <v>364</v>
      </c>
      <c r="F4519" s="45">
        <v>18.2</v>
      </c>
      <c r="G4519" s="45">
        <v>0.08</v>
      </c>
      <c r="H4519" s="45">
        <v>0.08</v>
      </c>
      <c r="I4519" s="45">
        <v>6.8</v>
      </c>
      <c r="J4519" s="45">
        <v>-113.8</v>
      </c>
    </row>
    <row r="4520" spans="4:10">
      <c r="D4520" s="28">
        <v>41828</v>
      </c>
      <c r="E4520" s="35" t="s">
        <v>365</v>
      </c>
      <c r="F4520" s="45">
        <v>18.8</v>
      </c>
      <c r="G4520" s="45">
        <v>0.06</v>
      </c>
      <c r="H4520" s="45">
        <v>0.21</v>
      </c>
      <c r="I4520" s="45">
        <v>17.7</v>
      </c>
      <c r="J4520" s="45">
        <v>-104.9</v>
      </c>
    </row>
    <row r="4521" spans="4:10">
      <c r="D4521" s="28">
        <v>41828</v>
      </c>
      <c r="E4521" s="35" t="s">
        <v>366</v>
      </c>
      <c r="F4521" s="45">
        <v>20.2</v>
      </c>
      <c r="G4521" s="45">
        <v>0.06</v>
      </c>
      <c r="H4521" s="45">
        <v>0.33</v>
      </c>
      <c r="I4521" s="45">
        <v>28.9</v>
      </c>
      <c r="J4521" s="45">
        <v>-96.1</v>
      </c>
    </row>
    <row r="4522" spans="4:10">
      <c r="D4522" s="28">
        <v>41828</v>
      </c>
      <c r="E4522" s="35" t="s">
        <v>367</v>
      </c>
      <c r="F4522" s="45">
        <v>20.8</v>
      </c>
      <c r="G4522" s="45">
        <v>0.05</v>
      </c>
      <c r="H4522" s="45">
        <v>0.54</v>
      </c>
      <c r="I4522" s="45">
        <v>40.4</v>
      </c>
      <c r="J4522" s="45">
        <v>-86.6</v>
      </c>
    </row>
    <row r="4523" spans="4:10">
      <c r="D4523" s="28">
        <v>41828</v>
      </c>
      <c r="E4523" s="35" t="s">
        <v>368</v>
      </c>
      <c r="F4523" s="45">
        <v>22.4</v>
      </c>
      <c r="G4523" s="45">
        <v>0.17</v>
      </c>
      <c r="H4523" s="45">
        <v>0.93</v>
      </c>
      <c r="I4523" s="45">
        <v>51.7</v>
      </c>
      <c r="J4523" s="45">
        <v>-75</v>
      </c>
    </row>
    <row r="4524" spans="4:10">
      <c r="D4524" s="28">
        <v>41828</v>
      </c>
      <c r="E4524" s="35" t="s">
        <v>369</v>
      </c>
      <c r="F4524" s="45">
        <v>22.4</v>
      </c>
      <c r="G4524" s="45">
        <v>0.31</v>
      </c>
      <c r="H4524" s="45">
        <v>1.24</v>
      </c>
      <c r="I4524" s="45">
        <v>62.2</v>
      </c>
      <c r="J4524" s="45">
        <v>-58.3</v>
      </c>
    </row>
    <row r="4525" spans="4:10">
      <c r="D4525" s="28">
        <v>41828</v>
      </c>
      <c r="E4525" s="35" t="s">
        <v>370</v>
      </c>
      <c r="F4525" s="45">
        <v>23.4</v>
      </c>
      <c r="G4525" s="45">
        <v>0.51</v>
      </c>
      <c r="H4525" s="45">
        <v>1.44</v>
      </c>
      <c r="I4525" s="45">
        <v>70.3</v>
      </c>
      <c r="J4525" s="45">
        <v>-29.6</v>
      </c>
    </row>
    <row r="4526" spans="4:10">
      <c r="D4526" s="28">
        <v>41828</v>
      </c>
      <c r="E4526" s="35" t="s">
        <v>371</v>
      </c>
      <c r="F4526" s="45">
        <v>24.3</v>
      </c>
      <c r="G4526" s="45">
        <v>0.22</v>
      </c>
      <c r="H4526" s="45">
        <v>1.27</v>
      </c>
      <c r="I4526" s="45">
        <v>72</v>
      </c>
      <c r="J4526" s="45">
        <v>13.9</v>
      </c>
    </row>
    <row r="4527" spans="4:10">
      <c r="D4527" s="28">
        <v>41828</v>
      </c>
      <c r="E4527" s="35" t="s">
        <v>372</v>
      </c>
      <c r="F4527" s="45">
        <v>23.5</v>
      </c>
      <c r="G4527" s="45">
        <v>0.01</v>
      </c>
      <c r="H4527" s="45">
        <v>0.67</v>
      </c>
      <c r="I4527" s="45">
        <v>65.8</v>
      </c>
      <c r="J4527" s="45">
        <v>49.1</v>
      </c>
    </row>
    <row r="4528" spans="4:10">
      <c r="D4528" s="28">
        <v>41828</v>
      </c>
      <c r="E4528" s="35" t="s">
        <v>373</v>
      </c>
      <c r="F4528" s="45">
        <v>23.3</v>
      </c>
      <c r="G4528" s="45">
        <v>0.05</v>
      </c>
      <c r="H4528" s="45">
        <v>0.57999999999999996</v>
      </c>
      <c r="I4528" s="45">
        <v>55.9</v>
      </c>
      <c r="J4528" s="45">
        <v>69.400000000000006</v>
      </c>
    </row>
    <row r="4529" spans="4:10">
      <c r="D4529" s="28">
        <v>41828</v>
      </c>
      <c r="E4529" s="35" t="s">
        <v>374</v>
      </c>
      <c r="F4529" s="45">
        <v>22.6</v>
      </c>
      <c r="G4529" s="45">
        <v>0.01</v>
      </c>
      <c r="H4529" s="45">
        <v>0.52</v>
      </c>
      <c r="I4529" s="45">
        <v>44.8</v>
      </c>
      <c r="J4529" s="45">
        <v>82.5</v>
      </c>
    </row>
    <row r="4530" spans="4:10">
      <c r="D4530" s="28">
        <v>41828</v>
      </c>
      <c r="E4530" s="35" t="s">
        <v>375</v>
      </c>
      <c r="F4530" s="45">
        <v>21.2</v>
      </c>
      <c r="G4530" s="45">
        <v>0.05</v>
      </c>
      <c r="H4530" s="45">
        <v>0.38</v>
      </c>
      <c r="I4530" s="45">
        <v>33.299999999999997</v>
      </c>
      <c r="J4530" s="45">
        <v>92.6</v>
      </c>
    </row>
    <row r="4531" spans="4:10">
      <c r="D4531" s="28">
        <v>41828</v>
      </c>
      <c r="E4531" s="35" t="s">
        <v>376</v>
      </c>
      <c r="F4531" s="45">
        <v>20.5</v>
      </c>
      <c r="G4531" s="45">
        <v>0.05</v>
      </c>
      <c r="H4531" s="45">
        <v>0.26</v>
      </c>
      <c r="I4531" s="45">
        <v>22</v>
      </c>
      <c r="J4531" s="45">
        <v>101.5</v>
      </c>
    </row>
    <row r="4532" spans="4:10">
      <c r="D4532" s="28">
        <v>41828</v>
      </c>
      <c r="E4532" s="35" t="s">
        <v>377</v>
      </c>
      <c r="F4532" s="45">
        <v>20.5</v>
      </c>
      <c r="G4532" s="45">
        <v>0.09</v>
      </c>
      <c r="H4532" s="45">
        <v>0.13</v>
      </c>
      <c r="I4532" s="45">
        <v>10.9</v>
      </c>
      <c r="J4532" s="45">
        <v>110.3</v>
      </c>
    </row>
    <row r="4533" spans="4:10">
      <c r="D4533" s="28">
        <v>41828</v>
      </c>
      <c r="E4533" s="35" t="s">
        <v>378</v>
      </c>
      <c r="F4533" s="45">
        <v>20.2</v>
      </c>
      <c r="G4533" s="45">
        <v>0.02</v>
      </c>
      <c r="H4533" s="45">
        <v>0.02</v>
      </c>
      <c r="I4533" s="45">
        <v>0.5</v>
      </c>
      <c r="J4533" s="45">
        <v>119.5</v>
      </c>
    </row>
    <row r="4534" spans="4:10">
      <c r="D4534" s="28">
        <v>41828</v>
      </c>
      <c r="E4534" s="35" t="s">
        <v>379</v>
      </c>
      <c r="F4534" s="45">
        <v>19.8</v>
      </c>
      <c r="G4534" s="45">
        <v>0</v>
      </c>
      <c r="H4534" s="45">
        <v>0</v>
      </c>
      <c r="I4534" s="45">
        <v>0</v>
      </c>
      <c r="J4534" s="45">
        <v>0</v>
      </c>
    </row>
    <row r="4535" spans="4:10">
      <c r="D4535" s="28">
        <v>41828</v>
      </c>
      <c r="E4535" s="35" t="s">
        <v>380</v>
      </c>
      <c r="F4535" s="45">
        <v>19.7</v>
      </c>
      <c r="G4535" s="45">
        <v>0</v>
      </c>
      <c r="H4535" s="45">
        <v>0</v>
      </c>
      <c r="I4535" s="45">
        <v>0</v>
      </c>
      <c r="J4535" s="45">
        <v>0</v>
      </c>
    </row>
    <row r="4536" spans="4:10">
      <c r="D4536" s="28">
        <v>41828</v>
      </c>
      <c r="E4536" s="35" t="s">
        <v>381</v>
      </c>
      <c r="F4536" s="45">
        <v>19.100000000000001</v>
      </c>
      <c r="G4536" s="45">
        <v>0</v>
      </c>
      <c r="H4536" s="45">
        <v>0</v>
      </c>
      <c r="I4536" s="45">
        <v>0</v>
      </c>
      <c r="J4536" s="45">
        <v>0</v>
      </c>
    </row>
    <row r="4537" spans="4:10">
      <c r="D4537" s="28">
        <v>41828</v>
      </c>
      <c r="E4537" s="35" t="s">
        <v>382</v>
      </c>
      <c r="F4537" s="45">
        <v>18</v>
      </c>
      <c r="G4537" s="45">
        <v>0</v>
      </c>
      <c r="H4537" s="45">
        <v>0</v>
      </c>
      <c r="I4537" s="45">
        <v>0</v>
      </c>
      <c r="J4537" s="45">
        <v>0</v>
      </c>
    </row>
    <row r="4538" spans="4:10">
      <c r="D4538" s="28">
        <v>41828</v>
      </c>
      <c r="E4538" s="35" t="s">
        <v>383</v>
      </c>
      <c r="F4538" s="45">
        <v>17.100000000000001</v>
      </c>
      <c r="G4538" s="45">
        <v>0</v>
      </c>
      <c r="H4538" s="45">
        <v>0</v>
      </c>
      <c r="I4538" s="45">
        <v>0</v>
      </c>
      <c r="J4538" s="45">
        <v>0</v>
      </c>
    </row>
    <row r="4539" spans="4:10">
      <c r="D4539" s="28">
        <v>41829</v>
      </c>
      <c r="E4539" s="35" t="s">
        <v>360</v>
      </c>
      <c r="F4539" s="45">
        <v>17.3</v>
      </c>
      <c r="G4539" s="45">
        <v>0</v>
      </c>
      <c r="H4539" s="45">
        <v>0</v>
      </c>
      <c r="I4539" s="45">
        <v>0</v>
      </c>
      <c r="J4539" s="45">
        <v>0</v>
      </c>
    </row>
    <row r="4540" spans="4:10">
      <c r="D4540" s="28">
        <v>41829</v>
      </c>
      <c r="E4540" s="35" t="s">
        <v>361</v>
      </c>
      <c r="F4540" s="45">
        <v>17.399999999999999</v>
      </c>
      <c r="G4540" s="45">
        <v>0</v>
      </c>
      <c r="H4540" s="45">
        <v>0</v>
      </c>
      <c r="I4540" s="45">
        <v>0</v>
      </c>
      <c r="J4540" s="45">
        <v>0</v>
      </c>
    </row>
    <row r="4541" spans="4:10">
      <c r="D4541" s="28">
        <v>41829</v>
      </c>
      <c r="E4541" s="35" t="s">
        <v>362</v>
      </c>
      <c r="F4541" s="45">
        <v>17.399999999999999</v>
      </c>
      <c r="G4541" s="45">
        <v>0</v>
      </c>
      <c r="H4541" s="45">
        <v>0</v>
      </c>
      <c r="I4541" s="45">
        <v>0</v>
      </c>
      <c r="J4541" s="45">
        <v>0</v>
      </c>
    </row>
    <row r="4542" spans="4:10">
      <c r="D4542" s="28">
        <v>41829</v>
      </c>
      <c r="E4542" s="35" t="s">
        <v>363</v>
      </c>
      <c r="F4542" s="45">
        <v>17.7</v>
      </c>
      <c r="G4542" s="45">
        <v>0</v>
      </c>
      <c r="H4542" s="45">
        <v>0</v>
      </c>
      <c r="I4542" s="45">
        <v>0</v>
      </c>
      <c r="J4542" s="45">
        <v>0</v>
      </c>
    </row>
    <row r="4543" spans="4:10">
      <c r="D4543" s="28">
        <v>41829</v>
      </c>
      <c r="E4543" s="35" t="s">
        <v>364</v>
      </c>
      <c r="F4543" s="45">
        <v>18.399999999999999</v>
      </c>
      <c r="G4543" s="45">
        <v>0.02</v>
      </c>
      <c r="H4543" s="45">
        <v>0.05</v>
      </c>
      <c r="I4543" s="45">
        <v>6.7</v>
      </c>
      <c r="J4543" s="45">
        <v>-113.7</v>
      </c>
    </row>
    <row r="4544" spans="4:10">
      <c r="D4544" s="28">
        <v>41829</v>
      </c>
      <c r="E4544" s="35" t="s">
        <v>365</v>
      </c>
      <c r="F4544" s="45">
        <v>18.399999999999999</v>
      </c>
      <c r="G4544" s="45">
        <v>0.01</v>
      </c>
      <c r="H4544" s="45">
        <v>0.12</v>
      </c>
      <c r="I4544" s="45">
        <v>17.600000000000001</v>
      </c>
      <c r="J4544" s="45">
        <v>-104.8</v>
      </c>
    </row>
    <row r="4545" spans="4:10">
      <c r="D4545" s="28">
        <v>41829</v>
      </c>
      <c r="E4545" s="35" t="s">
        <v>366</v>
      </c>
      <c r="F4545" s="45">
        <v>18.600000000000001</v>
      </c>
      <c r="G4545" s="45">
        <v>0.02</v>
      </c>
      <c r="H4545" s="45">
        <v>0.19</v>
      </c>
      <c r="I4545" s="45">
        <v>28.8</v>
      </c>
      <c r="J4545" s="45">
        <v>-96</v>
      </c>
    </row>
    <row r="4546" spans="4:10">
      <c r="D4546" s="28">
        <v>41829</v>
      </c>
      <c r="E4546" s="35" t="s">
        <v>367</v>
      </c>
      <c r="F4546" s="45">
        <v>19.2</v>
      </c>
      <c r="G4546" s="45">
        <v>0.03</v>
      </c>
      <c r="H4546" s="45">
        <v>0.33</v>
      </c>
      <c r="I4546" s="45">
        <v>40.299999999999997</v>
      </c>
      <c r="J4546" s="45">
        <v>-86.5</v>
      </c>
    </row>
    <row r="4547" spans="4:10">
      <c r="D4547" s="28">
        <v>41829</v>
      </c>
      <c r="E4547" s="35" t="s">
        <v>368</v>
      </c>
      <c r="F4547" s="45">
        <v>19.7</v>
      </c>
      <c r="G4547" s="45">
        <v>0.03</v>
      </c>
      <c r="H4547" s="45">
        <v>0.49</v>
      </c>
      <c r="I4547" s="45">
        <v>51.6</v>
      </c>
      <c r="J4547" s="45">
        <v>-74.900000000000006</v>
      </c>
    </row>
    <row r="4548" spans="4:10">
      <c r="D4548" s="28">
        <v>41829</v>
      </c>
      <c r="E4548" s="35" t="s">
        <v>369</v>
      </c>
      <c r="F4548" s="45">
        <v>19.5</v>
      </c>
      <c r="G4548" s="45">
        <v>0.01</v>
      </c>
      <c r="H4548" s="45">
        <v>0.46</v>
      </c>
      <c r="I4548" s="45">
        <v>62.1</v>
      </c>
      <c r="J4548" s="45">
        <v>-58.1</v>
      </c>
    </row>
    <row r="4549" spans="4:10">
      <c r="D4549" s="28">
        <v>41829</v>
      </c>
      <c r="E4549" s="35" t="s">
        <v>370</v>
      </c>
      <c r="F4549" s="45">
        <v>19.100000000000001</v>
      </c>
      <c r="G4549" s="45">
        <v>0</v>
      </c>
      <c r="H4549" s="45">
        <v>0.4</v>
      </c>
      <c r="I4549" s="45">
        <v>70.2</v>
      </c>
      <c r="J4549" s="45">
        <v>-29.6</v>
      </c>
    </row>
    <row r="4550" spans="4:10">
      <c r="D4550" s="28">
        <v>41829</v>
      </c>
      <c r="E4550" s="35" t="s">
        <v>371</v>
      </c>
      <c r="F4550" s="45">
        <v>18.899999999999999</v>
      </c>
      <c r="G4550" s="45">
        <v>0</v>
      </c>
      <c r="H4550" s="45">
        <v>0.51</v>
      </c>
      <c r="I4550" s="45">
        <v>71.8</v>
      </c>
      <c r="J4550" s="45">
        <v>13.7</v>
      </c>
    </row>
    <row r="4551" spans="4:10">
      <c r="D4551" s="28">
        <v>41829</v>
      </c>
      <c r="E4551" s="35" t="s">
        <v>372</v>
      </c>
      <c r="F4551" s="45">
        <v>19.899999999999999</v>
      </c>
      <c r="G4551" s="45">
        <v>0.09</v>
      </c>
      <c r="H4551" s="45">
        <v>0.51</v>
      </c>
      <c r="I4551" s="45">
        <v>65.7</v>
      </c>
      <c r="J4551" s="45">
        <v>48.9</v>
      </c>
    </row>
    <row r="4552" spans="4:10">
      <c r="D4552" s="28">
        <v>41829</v>
      </c>
      <c r="E4552" s="35" t="s">
        <v>373</v>
      </c>
      <c r="F4552" s="45">
        <v>19.8</v>
      </c>
      <c r="G4552" s="45">
        <v>0.06</v>
      </c>
      <c r="H4552" s="45">
        <v>0.49</v>
      </c>
      <c r="I4552" s="45">
        <v>55.9</v>
      </c>
      <c r="J4552" s="45">
        <v>69.2</v>
      </c>
    </row>
    <row r="4553" spans="4:10">
      <c r="D4553" s="28">
        <v>41829</v>
      </c>
      <c r="E4553" s="35" t="s">
        <v>374</v>
      </c>
      <c r="F4553" s="45">
        <v>19.7</v>
      </c>
      <c r="G4553" s="45">
        <v>0.03</v>
      </c>
      <c r="H4553" s="45">
        <v>0.44</v>
      </c>
      <c r="I4553" s="45">
        <v>44.7</v>
      </c>
      <c r="J4553" s="45">
        <v>82.3</v>
      </c>
    </row>
    <row r="4554" spans="4:10">
      <c r="D4554" s="28">
        <v>41829</v>
      </c>
      <c r="E4554" s="35" t="s">
        <v>375</v>
      </c>
      <c r="F4554" s="45">
        <v>19.5</v>
      </c>
      <c r="G4554" s="45">
        <v>0.02</v>
      </c>
      <c r="H4554" s="45">
        <v>0.35</v>
      </c>
      <c r="I4554" s="45">
        <v>33.299999999999997</v>
      </c>
      <c r="J4554" s="45">
        <v>92.4</v>
      </c>
    </row>
    <row r="4555" spans="4:10">
      <c r="D4555" s="28">
        <v>41829</v>
      </c>
      <c r="E4555" s="35" t="s">
        <v>376</v>
      </c>
      <c r="F4555" s="45">
        <v>19.5</v>
      </c>
      <c r="G4555" s="45">
        <v>0.04</v>
      </c>
      <c r="H4555" s="45">
        <v>0.24</v>
      </c>
      <c r="I4555" s="45">
        <v>21.9</v>
      </c>
      <c r="J4555" s="45">
        <v>101.4</v>
      </c>
    </row>
    <row r="4556" spans="4:10">
      <c r="D4556" s="28">
        <v>41829</v>
      </c>
      <c r="E4556" s="35" t="s">
        <v>377</v>
      </c>
      <c r="F4556" s="45">
        <v>19</v>
      </c>
      <c r="G4556" s="45">
        <v>0.05</v>
      </c>
      <c r="H4556" s="45">
        <v>0.12</v>
      </c>
      <c r="I4556" s="45">
        <v>10.9</v>
      </c>
      <c r="J4556" s="45">
        <v>110.2</v>
      </c>
    </row>
    <row r="4557" spans="4:10">
      <c r="D4557" s="28">
        <v>41829</v>
      </c>
      <c r="E4557" s="35" t="s">
        <v>378</v>
      </c>
      <c r="F4557" s="45">
        <v>18.8</v>
      </c>
      <c r="G4557" s="45">
        <v>0.02</v>
      </c>
      <c r="H4557" s="45">
        <v>0.02</v>
      </c>
      <c r="I4557" s="45">
        <v>0.5</v>
      </c>
      <c r="J4557" s="45">
        <v>119.4</v>
      </c>
    </row>
    <row r="4558" spans="4:10">
      <c r="D4558" s="28">
        <v>41829</v>
      </c>
      <c r="E4558" s="35" t="s">
        <v>379</v>
      </c>
      <c r="F4558" s="45">
        <v>17.899999999999999</v>
      </c>
      <c r="G4558" s="45">
        <v>0</v>
      </c>
      <c r="H4558" s="45">
        <v>0</v>
      </c>
      <c r="I4558" s="45">
        <v>0</v>
      </c>
      <c r="J4558" s="45">
        <v>0</v>
      </c>
    </row>
    <row r="4559" spans="4:10">
      <c r="D4559" s="28">
        <v>41829</v>
      </c>
      <c r="E4559" s="35" t="s">
        <v>380</v>
      </c>
      <c r="F4559" s="45">
        <v>17.399999999999999</v>
      </c>
      <c r="G4559" s="45">
        <v>0</v>
      </c>
      <c r="H4559" s="45">
        <v>0</v>
      </c>
      <c r="I4559" s="45">
        <v>0</v>
      </c>
      <c r="J4559" s="45">
        <v>0</v>
      </c>
    </row>
    <row r="4560" spans="4:10">
      <c r="D4560" s="28">
        <v>41829</v>
      </c>
      <c r="E4560" s="35" t="s">
        <v>381</v>
      </c>
      <c r="F4560" s="45">
        <v>17</v>
      </c>
      <c r="G4560" s="45">
        <v>0</v>
      </c>
      <c r="H4560" s="45">
        <v>0</v>
      </c>
      <c r="I4560" s="45">
        <v>0</v>
      </c>
      <c r="J4560" s="45">
        <v>0</v>
      </c>
    </row>
    <row r="4561" spans="4:10">
      <c r="D4561" s="28">
        <v>41829</v>
      </c>
      <c r="E4561" s="35" t="s">
        <v>382</v>
      </c>
      <c r="F4561" s="45">
        <v>16.899999999999999</v>
      </c>
      <c r="G4561" s="45">
        <v>0</v>
      </c>
      <c r="H4561" s="45">
        <v>0</v>
      </c>
      <c r="I4561" s="45">
        <v>0</v>
      </c>
      <c r="J4561" s="45">
        <v>0</v>
      </c>
    </row>
    <row r="4562" spans="4:10">
      <c r="D4562" s="28">
        <v>41829</v>
      </c>
      <c r="E4562" s="35" t="s">
        <v>383</v>
      </c>
      <c r="F4562" s="45">
        <v>16.899999999999999</v>
      </c>
      <c r="G4562" s="45">
        <v>0</v>
      </c>
      <c r="H4562" s="45">
        <v>0</v>
      </c>
      <c r="I4562" s="45">
        <v>0</v>
      </c>
      <c r="J4562" s="45">
        <v>0</v>
      </c>
    </row>
    <row r="4563" spans="4:10">
      <c r="D4563" s="28">
        <v>41830</v>
      </c>
      <c r="E4563" s="35" t="s">
        <v>360</v>
      </c>
      <c r="F4563" s="45">
        <v>16.7</v>
      </c>
      <c r="G4563" s="45">
        <v>0</v>
      </c>
      <c r="H4563" s="45">
        <v>0</v>
      </c>
      <c r="I4563" s="45">
        <v>0</v>
      </c>
      <c r="J4563" s="45">
        <v>0</v>
      </c>
    </row>
    <row r="4564" spans="4:10">
      <c r="D4564" s="28">
        <v>41830</v>
      </c>
      <c r="E4564" s="35" t="s">
        <v>361</v>
      </c>
      <c r="F4564" s="45">
        <v>16.600000000000001</v>
      </c>
      <c r="G4564" s="45">
        <v>0</v>
      </c>
      <c r="H4564" s="45">
        <v>0</v>
      </c>
      <c r="I4564" s="45">
        <v>0</v>
      </c>
      <c r="J4564" s="45">
        <v>0</v>
      </c>
    </row>
    <row r="4565" spans="4:10">
      <c r="D4565" s="28">
        <v>41830</v>
      </c>
      <c r="E4565" s="35" t="s">
        <v>362</v>
      </c>
      <c r="F4565" s="45">
        <v>16.600000000000001</v>
      </c>
      <c r="G4565" s="45">
        <v>0</v>
      </c>
      <c r="H4565" s="45">
        <v>0</v>
      </c>
      <c r="I4565" s="45">
        <v>0</v>
      </c>
      <c r="J4565" s="45">
        <v>0</v>
      </c>
    </row>
    <row r="4566" spans="4:10">
      <c r="D4566" s="28">
        <v>41830</v>
      </c>
      <c r="E4566" s="35" t="s">
        <v>363</v>
      </c>
      <c r="F4566" s="45">
        <v>16.5</v>
      </c>
      <c r="G4566" s="45">
        <v>0</v>
      </c>
      <c r="H4566" s="45">
        <v>0</v>
      </c>
      <c r="I4566" s="45">
        <v>0</v>
      </c>
      <c r="J4566" s="45">
        <v>0</v>
      </c>
    </row>
    <row r="4567" spans="4:10">
      <c r="D4567" s="28">
        <v>41830</v>
      </c>
      <c r="E4567" s="35" t="s">
        <v>364</v>
      </c>
      <c r="F4567" s="45">
        <v>16.600000000000001</v>
      </c>
      <c r="G4567" s="45">
        <v>0.14000000000000001</v>
      </c>
      <c r="H4567" s="45">
        <v>0.09</v>
      </c>
      <c r="I4567" s="45">
        <v>6.6</v>
      </c>
      <c r="J4567" s="45">
        <v>-113.6</v>
      </c>
    </row>
    <row r="4568" spans="4:10">
      <c r="D4568" s="28">
        <v>41830</v>
      </c>
      <c r="E4568" s="35" t="s">
        <v>365</v>
      </c>
      <c r="F4568" s="45">
        <v>17</v>
      </c>
      <c r="G4568" s="45">
        <v>0.11</v>
      </c>
      <c r="H4568" s="45">
        <v>0.25</v>
      </c>
      <c r="I4568" s="45">
        <v>17.5</v>
      </c>
      <c r="J4568" s="45">
        <v>-104.7</v>
      </c>
    </row>
    <row r="4569" spans="4:10">
      <c r="D4569" s="28">
        <v>41830</v>
      </c>
      <c r="E4569" s="35" t="s">
        <v>366</v>
      </c>
      <c r="F4569" s="45">
        <v>18.100000000000001</v>
      </c>
      <c r="G4569" s="45">
        <v>0.21</v>
      </c>
      <c r="H4569" s="45">
        <v>0.52</v>
      </c>
      <c r="I4569" s="45">
        <v>28.7</v>
      </c>
      <c r="J4569" s="45">
        <v>-95.9</v>
      </c>
    </row>
    <row r="4570" spans="4:10">
      <c r="D4570" s="28">
        <v>41830</v>
      </c>
      <c r="E4570" s="35" t="s">
        <v>367</v>
      </c>
      <c r="F4570" s="45">
        <v>20</v>
      </c>
      <c r="G4570" s="45">
        <v>0.93</v>
      </c>
      <c r="H4570" s="45">
        <v>0.9</v>
      </c>
      <c r="I4570" s="45">
        <v>40.200000000000003</v>
      </c>
      <c r="J4570" s="45">
        <v>-86.4</v>
      </c>
    </row>
    <row r="4571" spans="4:10">
      <c r="D4571" s="28">
        <v>41830</v>
      </c>
      <c r="E4571" s="35" t="s">
        <v>368</v>
      </c>
      <c r="F4571" s="45">
        <v>21.6</v>
      </c>
      <c r="G4571" s="45">
        <v>1.35</v>
      </c>
      <c r="H4571" s="45">
        <v>1.06</v>
      </c>
      <c r="I4571" s="45">
        <v>51.5</v>
      </c>
      <c r="J4571" s="45">
        <v>-74.7</v>
      </c>
    </row>
    <row r="4572" spans="4:10">
      <c r="D4572" s="28">
        <v>41830</v>
      </c>
      <c r="E4572" s="35" t="s">
        <v>369</v>
      </c>
      <c r="F4572" s="45">
        <v>21.6</v>
      </c>
      <c r="G4572" s="45">
        <v>1.34</v>
      </c>
      <c r="H4572" s="45">
        <v>1.25</v>
      </c>
      <c r="I4572" s="45">
        <v>62</v>
      </c>
      <c r="J4572" s="45">
        <v>-58</v>
      </c>
    </row>
    <row r="4573" spans="4:10">
      <c r="D4573" s="28">
        <v>41830</v>
      </c>
      <c r="E4573" s="35" t="s">
        <v>370</v>
      </c>
      <c r="F4573" s="45">
        <v>21.9</v>
      </c>
      <c r="G4573" s="45">
        <v>0.11</v>
      </c>
      <c r="H4573" s="45">
        <v>0.93</v>
      </c>
      <c r="I4573" s="45">
        <v>70.099999999999994</v>
      </c>
      <c r="J4573" s="45">
        <v>-29.5</v>
      </c>
    </row>
    <row r="4574" spans="4:10">
      <c r="D4574" s="28">
        <v>41830</v>
      </c>
      <c r="E4574" s="35" t="s">
        <v>371</v>
      </c>
      <c r="F4574" s="45">
        <v>22</v>
      </c>
      <c r="G4574" s="45">
        <v>0.1</v>
      </c>
      <c r="H4574" s="45">
        <v>1.1299999999999999</v>
      </c>
      <c r="I4574" s="45">
        <v>71.7</v>
      </c>
      <c r="J4574" s="45">
        <v>13.5</v>
      </c>
    </row>
    <row r="4575" spans="4:10">
      <c r="D4575" s="28">
        <v>41830</v>
      </c>
      <c r="E4575" s="35" t="s">
        <v>372</v>
      </c>
      <c r="F4575" s="45">
        <v>22.2</v>
      </c>
      <c r="G4575" s="45">
        <v>0.27</v>
      </c>
      <c r="H4575" s="45">
        <v>1.26</v>
      </c>
      <c r="I4575" s="45">
        <v>65.7</v>
      </c>
      <c r="J4575" s="45">
        <v>48.6</v>
      </c>
    </row>
    <row r="4576" spans="4:10">
      <c r="D4576" s="28">
        <v>41830</v>
      </c>
      <c r="E4576" s="35" t="s">
        <v>373</v>
      </c>
      <c r="F4576" s="45">
        <v>23.6</v>
      </c>
      <c r="G4576" s="45">
        <v>1.1100000000000001</v>
      </c>
      <c r="H4576" s="45">
        <v>1.2</v>
      </c>
      <c r="I4576" s="45">
        <v>55.8</v>
      </c>
      <c r="J4576" s="45">
        <v>69</v>
      </c>
    </row>
    <row r="4577" spans="4:10">
      <c r="D4577" s="28">
        <v>41830</v>
      </c>
      <c r="E4577" s="35" t="s">
        <v>374</v>
      </c>
      <c r="F4577" s="45">
        <v>23.7</v>
      </c>
      <c r="G4577" s="45">
        <v>1.0900000000000001</v>
      </c>
      <c r="H4577" s="45">
        <v>0.98</v>
      </c>
      <c r="I4577" s="45">
        <v>44.7</v>
      </c>
      <c r="J4577" s="45">
        <v>82.1</v>
      </c>
    </row>
    <row r="4578" spans="4:10">
      <c r="D4578" s="28">
        <v>41830</v>
      </c>
      <c r="E4578" s="35" t="s">
        <v>375</v>
      </c>
      <c r="F4578" s="45">
        <v>25</v>
      </c>
      <c r="G4578" s="45">
        <v>0.92</v>
      </c>
      <c r="H4578" s="45">
        <v>0.74</v>
      </c>
      <c r="I4578" s="45">
        <v>33.299999999999997</v>
      </c>
      <c r="J4578" s="45">
        <v>92.3</v>
      </c>
    </row>
    <row r="4579" spans="4:10">
      <c r="D4579" s="28">
        <v>41830</v>
      </c>
      <c r="E4579" s="35" t="s">
        <v>376</v>
      </c>
      <c r="F4579" s="45">
        <v>24</v>
      </c>
      <c r="G4579" s="45">
        <v>0.28000000000000003</v>
      </c>
      <c r="H4579" s="45">
        <v>0.41</v>
      </c>
      <c r="I4579" s="45">
        <v>21.9</v>
      </c>
      <c r="J4579" s="45">
        <v>101.3</v>
      </c>
    </row>
    <row r="4580" spans="4:10">
      <c r="D4580" s="28">
        <v>41830</v>
      </c>
      <c r="E4580" s="35" t="s">
        <v>377</v>
      </c>
      <c r="F4580" s="45">
        <v>22.8</v>
      </c>
      <c r="G4580" s="45">
        <v>0.18</v>
      </c>
      <c r="H4580" s="45">
        <v>0.17</v>
      </c>
      <c r="I4580" s="45">
        <v>10.8</v>
      </c>
      <c r="J4580" s="45">
        <v>110.1</v>
      </c>
    </row>
    <row r="4581" spans="4:10">
      <c r="D4581" s="28">
        <v>41830</v>
      </c>
      <c r="E4581" s="35" t="s">
        <v>378</v>
      </c>
      <c r="F4581" s="45">
        <v>21.6</v>
      </c>
      <c r="G4581" s="45">
        <v>0.02</v>
      </c>
      <c r="H4581" s="45">
        <v>0.02</v>
      </c>
      <c r="I4581" s="45">
        <v>0.4</v>
      </c>
      <c r="J4581" s="45">
        <v>119.3</v>
      </c>
    </row>
    <row r="4582" spans="4:10">
      <c r="D4582" s="28">
        <v>41830</v>
      </c>
      <c r="E4582" s="35" t="s">
        <v>379</v>
      </c>
      <c r="F4582" s="45">
        <v>21.1</v>
      </c>
      <c r="G4582" s="45">
        <v>0</v>
      </c>
      <c r="H4582" s="45">
        <v>0</v>
      </c>
      <c r="I4582" s="45">
        <v>0</v>
      </c>
      <c r="J4582" s="45">
        <v>0</v>
      </c>
    </row>
    <row r="4583" spans="4:10">
      <c r="D4583" s="28">
        <v>41830</v>
      </c>
      <c r="E4583" s="35" t="s">
        <v>380</v>
      </c>
      <c r="F4583" s="45">
        <v>20.399999999999999</v>
      </c>
      <c r="G4583" s="45">
        <v>0</v>
      </c>
      <c r="H4583" s="45">
        <v>0</v>
      </c>
      <c r="I4583" s="45">
        <v>0</v>
      </c>
      <c r="J4583" s="45">
        <v>0</v>
      </c>
    </row>
    <row r="4584" spans="4:10">
      <c r="D4584" s="28">
        <v>41830</v>
      </c>
      <c r="E4584" s="35" t="s">
        <v>381</v>
      </c>
      <c r="F4584" s="45">
        <v>20</v>
      </c>
      <c r="G4584" s="45">
        <v>0</v>
      </c>
      <c r="H4584" s="45">
        <v>0</v>
      </c>
      <c r="I4584" s="45">
        <v>0</v>
      </c>
      <c r="J4584" s="45">
        <v>0</v>
      </c>
    </row>
    <row r="4585" spans="4:10">
      <c r="D4585" s="28">
        <v>41830</v>
      </c>
      <c r="E4585" s="35" t="s">
        <v>382</v>
      </c>
      <c r="F4585" s="45">
        <v>19.899999999999999</v>
      </c>
      <c r="G4585" s="45">
        <v>0</v>
      </c>
      <c r="H4585" s="45">
        <v>0</v>
      </c>
      <c r="I4585" s="45">
        <v>0</v>
      </c>
      <c r="J4585" s="45">
        <v>0</v>
      </c>
    </row>
    <row r="4586" spans="4:10">
      <c r="D4586" s="28">
        <v>41830</v>
      </c>
      <c r="E4586" s="35" t="s">
        <v>383</v>
      </c>
      <c r="F4586" s="45">
        <v>19.8</v>
      </c>
      <c r="G4586" s="45">
        <v>0</v>
      </c>
      <c r="H4586" s="45">
        <v>0</v>
      </c>
      <c r="I4586" s="45">
        <v>0</v>
      </c>
      <c r="J4586" s="45">
        <v>0</v>
      </c>
    </row>
    <row r="4587" spans="4:10">
      <c r="D4587" s="28">
        <v>41831</v>
      </c>
      <c r="E4587" s="35" t="s">
        <v>360</v>
      </c>
      <c r="F4587" s="45">
        <v>19.899999999999999</v>
      </c>
      <c r="G4587" s="45">
        <v>0</v>
      </c>
      <c r="H4587" s="45">
        <v>0</v>
      </c>
      <c r="I4587" s="45">
        <v>0</v>
      </c>
      <c r="J4587" s="45">
        <v>0</v>
      </c>
    </row>
    <row r="4588" spans="4:10">
      <c r="D4588" s="28">
        <v>41831</v>
      </c>
      <c r="E4588" s="35" t="s">
        <v>361</v>
      </c>
      <c r="F4588" s="45">
        <v>19.5</v>
      </c>
      <c r="G4588" s="45">
        <v>0</v>
      </c>
      <c r="H4588" s="45">
        <v>0</v>
      </c>
      <c r="I4588" s="45">
        <v>0</v>
      </c>
      <c r="J4588" s="45">
        <v>0</v>
      </c>
    </row>
    <row r="4589" spans="4:10">
      <c r="D4589" s="28">
        <v>41831</v>
      </c>
      <c r="E4589" s="35" t="s">
        <v>362</v>
      </c>
      <c r="F4589" s="45">
        <v>20</v>
      </c>
      <c r="G4589" s="45">
        <v>0</v>
      </c>
      <c r="H4589" s="45">
        <v>0</v>
      </c>
      <c r="I4589" s="45">
        <v>0</v>
      </c>
      <c r="J4589" s="45">
        <v>0</v>
      </c>
    </row>
    <row r="4590" spans="4:10">
      <c r="D4590" s="28">
        <v>41831</v>
      </c>
      <c r="E4590" s="35" t="s">
        <v>363</v>
      </c>
      <c r="F4590" s="45">
        <v>19.5</v>
      </c>
      <c r="G4590" s="45">
        <v>0</v>
      </c>
      <c r="H4590" s="45">
        <v>0</v>
      </c>
      <c r="I4590" s="45">
        <v>0</v>
      </c>
      <c r="J4590" s="45">
        <v>0</v>
      </c>
    </row>
    <row r="4591" spans="4:10">
      <c r="D4591" s="28">
        <v>41831</v>
      </c>
      <c r="E4591" s="35" t="s">
        <v>364</v>
      </c>
      <c r="F4591" s="45">
        <v>20.100000000000001</v>
      </c>
      <c r="G4591" s="45">
        <v>7.0000000000000007E-2</v>
      </c>
      <c r="H4591" s="45">
        <v>7.0000000000000007E-2</v>
      </c>
      <c r="I4591" s="45">
        <v>6.5</v>
      </c>
      <c r="J4591" s="45">
        <v>-113.6</v>
      </c>
    </row>
    <row r="4592" spans="4:10">
      <c r="D4592" s="28">
        <v>41831</v>
      </c>
      <c r="E4592" s="35" t="s">
        <v>365</v>
      </c>
      <c r="F4592" s="45">
        <v>19.7</v>
      </c>
      <c r="G4592" s="45">
        <v>0.03</v>
      </c>
      <c r="H4592" s="45">
        <v>0.14000000000000001</v>
      </c>
      <c r="I4592" s="45">
        <v>17.399999999999999</v>
      </c>
      <c r="J4592" s="45">
        <v>-104.6</v>
      </c>
    </row>
    <row r="4593" spans="4:10">
      <c r="D4593" s="28">
        <v>41831</v>
      </c>
      <c r="E4593" s="35" t="s">
        <v>366</v>
      </c>
      <c r="F4593" s="45">
        <v>20</v>
      </c>
      <c r="G4593" s="45">
        <v>0.01</v>
      </c>
      <c r="H4593" s="45">
        <v>0.25</v>
      </c>
      <c r="I4593" s="45">
        <v>28.6</v>
      </c>
      <c r="J4593" s="45">
        <v>-95.8</v>
      </c>
    </row>
    <row r="4594" spans="4:10">
      <c r="D4594" s="28">
        <v>41831</v>
      </c>
      <c r="E4594" s="35" t="s">
        <v>367</v>
      </c>
      <c r="F4594" s="45">
        <v>21.4</v>
      </c>
      <c r="G4594" s="45">
        <v>0.03</v>
      </c>
      <c r="H4594" s="45">
        <v>0.4</v>
      </c>
      <c r="I4594" s="45">
        <v>40.1</v>
      </c>
      <c r="J4594" s="45">
        <v>-86.3</v>
      </c>
    </row>
    <row r="4595" spans="4:10">
      <c r="D4595" s="28">
        <v>41831</v>
      </c>
      <c r="E4595" s="35" t="s">
        <v>368</v>
      </c>
      <c r="F4595" s="45">
        <v>21.6</v>
      </c>
      <c r="G4595" s="45">
        <v>0.03</v>
      </c>
      <c r="H4595" s="45">
        <v>0.48</v>
      </c>
      <c r="I4595" s="45">
        <v>51.4</v>
      </c>
      <c r="J4595" s="45">
        <v>-74.599999999999994</v>
      </c>
    </row>
    <row r="4596" spans="4:10">
      <c r="D4596" s="28">
        <v>41831</v>
      </c>
      <c r="E4596" s="35" t="s">
        <v>369</v>
      </c>
      <c r="F4596" s="45">
        <v>22.7</v>
      </c>
      <c r="G4596" s="45">
        <v>0</v>
      </c>
      <c r="H4596" s="45">
        <v>0.56999999999999995</v>
      </c>
      <c r="I4596" s="45">
        <v>61.9</v>
      </c>
      <c r="J4596" s="45">
        <v>-57.9</v>
      </c>
    </row>
    <row r="4597" spans="4:10">
      <c r="D4597" s="28">
        <v>41831</v>
      </c>
      <c r="E4597" s="35" t="s">
        <v>370</v>
      </c>
      <c r="F4597" s="45">
        <v>22.2</v>
      </c>
      <c r="G4597" s="45">
        <v>0.05</v>
      </c>
      <c r="H4597" s="45">
        <v>0.56999999999999995</v>
      </c>
      <c r="I4597" s="45">
        <v>69.900000000000006</v>
      </c>
      <c r="J4597" s="45">
        <v>-29.5</v>
      </c>
    </row>
    <row r="4598" spans="4:10">
      <c r="D4598" s="28">
        <v>41831</v>
      </c>
      <c r="E4598" s="35" t="s">
        <v>371</v>
      </c>
      <c r="F4598" s="45">
        <v>23.8</v>
      </c>
      <c r="G4598" s="45">
        <v>0</v>
      </c>
      <c r="H4598" s="45">
        <v>0.51</v>
      </c>
      <c r="I4598" s="45">
        <v>71.599999999999994</v>
      </c>
      <c r="J4598" s="45">
        <v>13.3</v>
      </c>
    </row>
    <row r="4599" spans="4:10">
      <c r="D4599" s="28">
        <v>41831</v>
      </c>
      <c r="E4599" s="35" t="s">
        <v>372</v>
      </c>
      <c r="F4599" s="45">
        <v>21.7</v>
      </c>
      <c r="G4599" s="45">
        <v>0</v>
      </c>
      <c r="H4599" s="45">
        <v>0.39</v>
      </c>
      <c r="I4599" s="45">
        <v>65.599999999999994</v>
      </c>
      <c r="J4599" s="45">
        <v>48.4</v>
      </c>
    </row>
    <row r="4600" spans="4:10">
      <c r="D4600" s="28">
        <v>41831</v>
      </c>
      <c r="E4600" s="35" t="s">
        <v>373</v>
      </c>
      <c r="F4600" s="45">
        <v>21.7</v>
      </c>
      <c r="G4600" s="45">
        <v>0</v>
      </c>
      <c r="H4600" s="45">
        <v>0.35</v>
      </c>
      <c r="I4600" s="45">
        <v>55.8</v>
      </c>
      <c r="J4600" s="45">
        <v>68.8</v>
      </c>
    </row>
    <row r="4601" spans="4:10">
      <c r="D4601" s="28">
        <v>41831</v>
      </c>
      <c r="E4601" s="35" t="s">
        <v>374</v>
      </c>
      <c r="F4601" s="45">
        <v>21</v>
      </c>
      <c r="G4601" s="45">
        <v>0.03</v>
      </c>
      <c r="H4601" s="45">
        <v>0.27</v>
      </c>
      <c r="I4601" s="45">
        <v>44.7</v>
      </c>
      <c r="J4601" s="45">
        <v>82</v>
      </c>
    </row>
    <row r="4602" spans="4:10">
      <c r="D4602" s="28">
        <v>41831</v>
      </c>
      <c r="E4602" s="35" t="s">
        <v>375</v>
      </c>
      <c r="F4602" s="45">
        <v>20.5</v>
      </c>
      <c r="G4602" s="45">
        <v>0</v>
      </c>
      <c r="H4602" s="45">
        <v>0.23</v>
      </c>
      <c r="I4602" s="45">
        <v>33.200000000000003</v>
      </c>
      <c r="J4602" s="45">
        <v>92.1</v>
      </c>
    </row>
    <row r="4603" spans="4:10">
      <c r="D4603" s="28">
        <v>41831</v>
      </c>
      <c r="E4603" s="35" t="s">
        <v>376</v>
      </c>
      <c r="F4603" s="45">
        <v>20.3</v>
      </c>
      <c r="G4603" s="45">
        <v>0.01</v>
      </c>
      <c r="H4603" s="45">
        <v>0.14000000000000001</v>
      </c>
      <c r="I4603" s="45">
        <v>21.8</v>
      </c>
      <c r="J4603" s="45">
        <v>101.1</v>
      </c>
    </row>
    <row r="4604" spans="4:10">
      <c r="D4604" s="28">
        <v>41831</v>
      </c>
      <c r="E4604" s="35" t="s">
        <v>377</v>
      </c>
      <c r="F4604" s="45">
        <v>20.2</v>
      </c>
      <c r="G4604" s="45">
        <v>0.02</v>
      </c>
      <c r="H4604" s="45">
        <v>0.09</v>
      </c>
      <c r="I4604" s="45">
        <v>10.8</v>
      </c>
      <c r="J4604" s="45">
        <v>109.9</v>
      </c>
    </row>
    <row r="4605" spans="4:10">
      <c r="D4605" s="28">
        <v>41831</v>
      </c>
      <c r="E4605" s="35" t="s">
        <v>378</v>
      </c>
      <c r="F4605" s="45">
        <v>19.8</v>
      </c>
      <c r="G4605" s="45">
        <v>0.02</v>
      </c>
      <c r="H4605" s="45">
        <v>0.02</v>
      </c>
      <c r="I4605" s="45">
        <v>0.4</v>
      </c>
      <c r="J4605" s="45">
        <v>119.2</v>
      </c>
    </row>
    <row r="4606" spans="4:10">
      <c r="D4606" s="28">
        <v>41831</v>
      </c>
      <c r="E4606" s="35" t="s">
        <v>379</v>
      </c>
      <c r="F4606" s="45">
        <v>19.3</v>
      </c>
      <c r="G4606" s="45">
        <v>0</v>
      </c>
      <c r="H4606" s="45">
        <v>0</v>
      </c>
      <c r="I4606" s="45">
        <v>0</v>
      </c>
      <c r="J4606" s="45">
        <v>0</v>
      </c>
    </row>
    <row r="4607" spans="4:10">
      <c r="D4607" s="28">
        <v>41831</v>
      </c>
      <c r="E4607" s="35" t="s">
        <v>380</v>
      </c>
      <c r="F4607" s="45">
        <v>19.2</v>
      </c>
      <c r="G4607" s="45">
        <v>0</v>
      </c>
      <c r="H4607" s="45">
        <v>0</v>
      </c>
      <c r="I4607" s="45">
        <v>0</v>
      </c>
      <c r="J4607" s="45">
        <v>0</v>
      </c>
    </row>
    <row r="4608" spans="4:10">
      <c r="D4608" s="28">
        <v>41831</v>
      </c>
      <c r="E4608" s="35" t="s">
        <v>381</v>
      </c>
      <c r="F4608" s="45">
        <v>19.100000000000001</v>
      </c>
      <c r="G4608" s="45">
        <v>0</v>
      </c>
      <c r="H4608" s="45">
        <v>0</v>
      </c>
      <c r="I4608" s="45">
        <v>0</v>
      </c>
      <c r="J4608" s="45">
        <v>0</v>
      </c>
    </row>
    <row r="4609" spans="4:10">
      <c r="D4609" s="28">
        <v>41831</v>
      </c>
      <c r="E4609" s="35" t="s">
        <v>382</v>
      </c>
      <c r="F4609" s="45">
        <v>19.100000000000001</v>
      </c>
      <c r="G4609" s="45">
        <v>0</v>
      </c>
      <c r="H4609" s="45">
        <v>0</v>
      </c>
      <c r="I4609" s="45">
        <v>0</v>
      </c>
      <c r="J4609" s="45">
        <v>0</v>
      </c>
    </row>
    <row r="4610" spans="4:10">
      <c r="D4610" s="28">
        <v>41831</v>
      </c>
      <c r="E4610" s="35" t="s">
        <v>383</v>
      </c>
      <c r="F4610" s="45">
        <v>18.899999999999999</v>
      </c>
      <c r="G4610" s="45">
        <v>0</v>
      </c>
      <c r="H4610" s="45">
        <v>0</v>
      </c>
      <c r="I4610" s="45">
        <v>0</v>
      </c>
      <c r="J4610" s="45">
        <v>0</v>
      </c>
    </row>
    <row r="4611" spans="4:10">
      <c r="D4611" s="28">
        <v>41832</v>
      </c>
      <c r="E4611" s="35" t="s">
        <v>360</v>
      </c>
      <c r="F4611" s="45">
        <v>18.899999999999999</v>
      </c>
      <c r="G4611" s="45">
        <v>0</v>
      </c>
      <c r="H4611" s="45">
        <v>0</v>
      </c>
      <c r="I4611" s="45">
        <v>0</v>
      </c>
      <c r="J4611" s="45">
        <v>0</v>
      </c>
    </row>
    <row r="4612" spans="4:10">
      <c r="D4612" s="28">
        <v>41832</v>
      </c>
      <c r="E4612" s="35" t="s">
        <v>361</v>
      </c>
      <c r="F4612" s="45">
        <v>19</v>
      </c>
      <c r="G4612" s="45">
        <v>0</v>
      </c>
      <c r="H4612" s="45">
        <v>0</v>
      </c>
      <c r="I4612" s="45">
        <v>0</v>
      </c>
      <c r="J4612" s="45">
        <v>0</v>
      </c>
    </row>
    <row r="4613" spans="4:10">
      <c r="D4613" s="28">
        <v>41832</v>
      </c>
      <c r="E4613" s="35" t="s">
        <v>362</v>
      </c>
      <c r="F4613" s="45">
        <v>19</v>
      </c>
      <c r="G4613" s="45">
        <v>0</v>
      </c>
      <c r="H4613" s="45">
        <v>0</v>
      </c>
      <c r="I4613" s="45">
        <v>0</v>
      </c>
      <c r="J4613" s="45">
        <v>0</v>
      </c>
    </row>
    <row r="4614" spans="4:10">
      <c r="D4614" s="28">
        <v>41832</v>
      </c>
      <c r="E4614" s="35" t="s">
        <v>363</v>
      </c>
      <c r="F4614" s="45">
        <v>19.100000000000001</v>
      </c>
      <c r="G4614" s="45">
        <v>0</v>
      </c>
      <c r="H4614" s="45">
        <v>0</v>
      </c>
      <c r="I4614" s="45">
        <v>0</v>
      </c>
      <c r="J4614" s="45">
        <v>0</v>
      </c>
    </row>
    <row r="4615" spans="4:10">
      <c r="D4615" s="28">
        <v>41832</v>
      </c>
      <c r="E4615" s="35" t="s">
        <v>364</v>
      </c>
      <c r="F4615" s="45">
        <v>18.899999999999999</v>
      </c>
      <c r="G4615" s="45">
        <v>7.0000000000000007E-2</v>
      </c>
      <c r="H4615" s="45">
        <v>7.0000000000000007E-2</v>
      </c>
      <c r="I4615" s="45">
        <v>6.4</v>
      </c>
      <c r="J4615" s="45">
        <v>-113.5</v>
      </c>
    </row>
    <row r="4616" spans="4:10">
      <c r="D4616" s="28">
        <v>41832</v>
      </c>
      <c r="E4616" s="35" t="s">
        <v>365</v>
      </c>
      <c r="F4616" s="45">
        <v>18.899999999999999</v>
      </c>
      <c r="G4616" s="45">
        <v>0.05</v>
      </c>
      <c r="H4616" s="45">
        <v>0.2</v>
      </c>
      <c r="I4616" s="45">
        <v>17.3</v>
      </c>
      <c r="J4616" s="45">
        <v>-104.6</v>
      </c>
    </row>
    <row r="4617" spans="4:10">
      <c r="D4617" s="28">
        <v>41832</v>
      </c>
      <c r="E4617" s="35" t="s">
        <v>366</v>
      </c>
      <c r="F4617" s="45">
        <v>18.7</v>
      </c>
      <c r="G4617" s="45">
        <v>0.04</v>
      </c>
      <c r="H4617" s="45">
        <v>0.32</v>
      </c>
      <c r="I4617" s="45">
        <v>28.5</v>
      </c>
      <c r="J4617" s="45">
        <v>-95.7</v>
      </c>
    </row>
    <row r="4618" spans="4:10">
      <c r="D4618" s="28">
        <v>41832</v>
      </c>
      <c r="E4618" s="35" t="s">
        <v>367</v>
      </c>
      <c r="F4618" s="45">
        <v>19.399999999999999</v>
      </c>
      <c r="G4618" s="45">
        <v>0.06</v>
      </c>
      <c r="H4618" s="45">
        <v>0.5</v>
      </c>
      <c r="I4618" s="45">
        <v>40</v>
      </c>
      <c r="J4618" s="45">
        <v>-86.1</v>
      </c>
    </row>
    <row r="4619" spans="4:10">
      <c r="D4619" s="28">
        <v>41832</v>
      </c>
      <c r="E4619" s="35" t="s">
        <v>368</v>
      </c>
      <c r="F4619" s="45">
        <v>20.9</v>
      </c>
      <c r="G4619" s="45">
        <v>0</v>
      </c>
      <c r="H4619" s="45">
        <v>0.55000000000000004</v>
      </c>
      <c r="I4619" s="45">
        <v>51.3</v>
      </c>
      <c r="J4619" s="45">
        <v>-74.5</v>
      </c>
    </row>
    <row r="4620" spans="4:10">
      <c r="D4620" s="28">
        <v>41832</v>
      </c>
      <c r="E4620" s="35" t="s">
        <v>369</v>
      </c>
      <c r="F4620" s="45">
        <v>21.1</v>
      </c>
      <c r="G4620" s="45">
        <v>0.06</v>
      </c>
      <c r="H4620" s="45">
        <v>0.7</v>
      </c>
      <c r="I4620" s="45">
        <v>61.8</v>
      </c>
      <c r="J4620" s="45">
        <v>-57.7</v>
      </c>
    </row>
    <row r="4621" spans="4:10">
      <c r="D4621" s="28">
        <v>41832</v>
      </c>
      <c r="E4621" s="35" t="s">
        <v>370</v>
      </c>
      <c r="F4621" s="45">
        <v>22.9</v>
      </c>
      <c r="G4621" s="45">
        <v>0.27</v>
      </c>
      <c r="H4621" s="45">
        <v>1.29</v>
      </c>
      <c r="I4621" s="45">
        <v>69.8</v>
      </c>
      <c r="J4621" s="45">
        <v>-29.4</v>
      </c>
    </row>
    <row r="4622" spans="4:10">
      <c r="D4622" s="28">
        <v>41832</v>
      </c>
      <c r="E4622" s="35" t="s">
        <v>371</v>
      </c>
      <c r="F4622" s="45">
        <v>23.2</v>
      </c>
      <c r="G4622" s="45">
        <v>0.09</v>
      </c>
      <c r="H4622" s="45">
        <v>1.02</v>
      </c>
      <c r="I4622" s="45">
        <v>71.5</v>
      </c>
      <c r="J4622" s="45">
        <v>13.1</v>
      </c>
    </row>
    <row r="4623" spans="4:10">
      <c r="D4623" s="28">
        <v>41832</v>
      </c>
      <c r="E4623" s="35" t="s">
        <v>372</v>
      </c>
      <c r="F4623" s="45">
        <v>23.5</v>
      </c>
      <c r="G4623" s="45">
        <v>0</v>
      </c>
      <c r="H4623" s="45">
        <v>0.64</v>
      </c>
      <c r="I4623" s="45">
        <v>65.5</v>
      </c>
      <c r="J4623" s="45">
        <v>48.1</v>
      </c>
    </row>
    <row r="4624" spans="4:10">
      <c r="D4624" s="28">
        <v>41832</v>
      </c>
      <c r="E4624" s="35" t="s">
        <v>373</v>
      </c>
      <c r="F4624" s="45">
        <v>22.1</v>
      </c>
      <c r="G4624" s="45">
        <v>0</v>
      </c>
      <c r="H4624" s="45">
        <v>0.57999999999999996</v>
      </c>
      <c r="I4624" s="45">
        <v>55.7</v>
      </c>
      <c r="J4624" s="45">
        <v>68.599999999999994</v>
      </c>
    </row>
    <row r="4625" spans="4:10">
      <c r="D4625" s="28">
        <v>41832</v>
      </c>
      <c r="E4625" s="35" t="s">
        <v>374</v>
      </c>
      <c r="F4625" s="45">
        <v>22.5</v>
      </c>
      <c r="G4625" s="45">
        <v>0.03</v>
      </c>
      <c r="H4625" s="45">
        <v>0.48</v>
      </c>
      <c r="I4625" s="45">
        <v>44.6</v>
      </c>
      <c r="J4625" s="45">
        <v>81.8</v>
      </c>
    </row>
    <row r="4626" spans="4:10">
      <c r="D4626" s="28">
        <v>41832</v>
      </c>
      <c r="E4626" s="35" t="s">
        <v>375</v>
      </c>
      <c r="F4626" s="45">
        <v>22.3</v>
      </c>
      <c r="G4626" s="45">
        <v>0.05</v>
      </c>
      <c r="H4626" s="45">
        <v>0.36</v>
      </c>
      <c r="I4626" s="45">
        <v>33.200000000000003</v>
      </c>
      <c r="J4626" s="45">
        <v>92</v>
      </c>
    </row>
    <row r="4627" spans="4:10">
      <c r="D4627" s="28">
        <v>41832</v>
      </c>
      <c r="E4627" s="35" t="s">
        <v>376</v>
      </c>
      <c r="F4627" s="45">
        <v>22.5</v>
      </c>
      <c r="G4627" s="45">
        <v>0.11</v>
      </c>
      <c r="H4627" s="45">
        <v>0.32</v>
      </c>
      <c r="I4627" s="45">
        <v>21.8</v>
      </c>
      <c r="J4627" s="45">
        <v>101</v>
      </c>
    </row>
    <row r="4628" spans="4:10">
      <c r="D4628" s="28">
        <v>41832</v>
      </c>
      <c r="E4628" s="35" t="s">
        <v>377</v>
      </c>
      <c r="F4628" s="45">
        <v>21.9</v>
      </c>
      <c r="G4628" s="45">
        <v>0.08</v>
      </c>
      <c r="H4628" s="45">
        <v>0.13</v>
      </c>
      <c r="I4628" s="45">
        <v>10.7</v>
      </c>
      <c r="J4628" s="45">
        <v>109.8</v>
      </c>
    </row>
    <row r="4629" spans="4:10">
      <c r="D4629" s="28">
        <v>41832</v>
      </c>
      <c r="E4629" s="35" t="s">
        <v>378</v>
      </c>
      <c r="F4629" s="45">
        <v>20.9</v>
      </c>
      <c r="G4629" s="45">
        <v>0.02</v>
      </c>
      <c r="H4629" s="45">
        <v>0.02</v>
      </c>
      <c r="I4629" s="45">
        <v>0.3</v>
      </c>
      <c r="J4629" s="45">
        <v>119</v>
      </c>
    </row>
    <row r="4630" spans="4:10">
      <c r="D4630" s="28">
        <v>41832</v>
      </c>
      <c r="E4630" s="35" t="s">
        <v>379</v>
      </c>
      <c r="F4630" s="45">
        <v>19.8</v>
      </c>
      <c r="G4630" s="45">
        <v>0</v>
      </c>
      <c r="H4630" s="45">
        <v>0</v>
      </c>
      <c r="I4630" s="45">
        <v>0</v>
      </c>
      <c r="J4630" s="45">
        <v>0</v>
      </c>
    </row>
    <row r="4631" spans="4:10">
      <c r="D4631" s="28">
        <v>41832</v>
      </c>
      <c r="E4631" s="35" t="s">
        <v>380</v>
      </c>
      <c r="F4631" s="45">
        <v>18</v>
      </c>
      <c r="G4631" s="45">
        <v>0</v>
      </c>
      <c r="H4631" s="45">
        <v>0</v>
      </c>
      <c r="I4631" s="45">
        <v>0</v>
      </c>
      <c r="J4631" s="45">
        <v>0</v>
      </c>
    </row>
    <row r="4632" spans="4:10">
      <c r="D4632" s="28">
        <v>41832</v>
      </c>
      <c r="E4632" s="35" t="s">
        <v>381</v>
      </c>
      <c r="F4632" s="45">
        <v>17.3</v>
      </c>
      <c r="G4632" s="45">
        <v>0</v>
      </c>
      <c r="H4632" s="45">
        <v>0</v>
      </c>
      <c r="I4632" s="45">
        <v>0</v>
      </c>
      <c r="J4632" s="45">
        <v>0</v>
      </c>
    </row>
    <row r="4633" spans="4:10">
      <c r="D4633" s="28">
        <v>41832</v>
      </c>
      <c r="E4633" s="35" t="s">
        <v>382</v>
      </c>
      <c r="F4633" s="45">
        <v>17</v>
      </c>
      <c r="G4633" s="45">
        <v>0</v>
      </c>
      <c r="H4633" s="45">
        <v>0</v>
      </c>
      <c r="I4633" s="45">
        <v>0</v>
      </c>
      <c r="J4633" s="45">
        <v>0</v>
      </c>
    </row>
    <row r="4634" spans="4:10">
      <c r="D4634" s="28">
        <v>41832</v>
      </c>
      <c r="E4634" s="35" t="s">
        <v>383</v>
      </c>
      <c r="F4634" s="45">
        <v>17</v>
      </c>
      <c r="G4634" s="45">
        <v>0</v>
      </c>
      <c r="H4634" s="45">
        <v>0</v>
      </c>
      <c r="I4634" s="45">
        <v>0</v>
      </c>
      <c r="J4634" s="45">
        <v>0</v>
      </c>
    </row>
    <row r="4635" spans="4:10">
      <c r="D4635" s="28">
        <v>41833</v>
      </c>
      <c r="E4635" s="35" t="s">
        <v>360</v>
      </c>
      <c r="F4635" s="45">
        <v>16.899999999999999</v>
      </c>
      <c r="G4635" s="45">
        <v>0</v>
      </c>
      <c r="H4635" s="45">
        <v>0</v>
      </c>
      <c r="I4635" s="45">
        <v>0</v>
      </c>
      <c r="J4635" s="45">
        <v>0</v>
      </c>
    </row>
    <row r="4636" spans="4:10">
      <c r="D4636" s="28">
        <v>41833</v>
      </c>
      <c r="E4636" s="35" t="s">
        <v>361</v>
      </c>
      <c r="F4636" s="45">
        <v>16.5</v>
      </c>
      <c r="G4636" s="45">
        <v>0</v>
      </c>
      <c r="H4636" s="45">
        <v>0</v>
      </c>
      <c r="I4636" s="45">
        <v>0</v>
      </c>
      <c r="J4636" s="45">
        <v>0</v>
      </c>
    </row>
    <row r="4637" spans="4:10">
      <c r="D4637" s="28">
        <v>41833</v>
      </c>
      <c r="E4637" s="35" t="s">
        <v>362</v>
      </c>
      <c r="F4637" s="45">
        <v>16.3</v>
      </c>
      <c r="G4637" s="45">
        <v>0</v>
      </c>
      <c r="H4637" s="45">
        <v>0</v>
      </c>
      <c r="I4637" s="45">
        <v>0</v>
      </c>
      <c r="J4637" s="45">
        <v>0</v>
      </c>
    </row>
    <row r="4638" spans="4:10">
      <c r="D4638" s="28">
        <v>41833</v>
      </c>
      <c r="E4638" s="35" t="s">
        <v>363</v>
      </c>
      <c r="F4638" s="45">
        <v>16.600000000000001</v>
      </c>
      <c r="G4638" s="45">
        <v>0</v>
      </c>
      <c r="H4638" s="45">
        <v>0</v>
      </c>
      <c r="I4638" s="45">
        <v>0</v>
      </c>
      <c r="J4638" s="45">
        <v>0</v>
      </c>
    </row>
    <row r="4639" spans="4:10">
      <c r="D4639" s="28">
        <v>41833</v>
      </c>
      <c r="E4639" s="35" t="s">
        <v>364</v>
      </c>
      <c r="F4639" s="45">
        <v>16.8</v>
      </c>
      <c r="G4639" s="45">
        <v>7.0000000000000007E-2</v>
      </c>
      <c r="H4639" s="45">
        <v>7.0000000000000007E-2</v>
      </c>
      <c r="I4639" s="45">
        <v>6.3</v>
      </c>
      <c r="J4639" s="45">
        <v>-113.4</v>
      </c>
    </row>
    <row r="4640" spans="4:10">
      <c r="D4640" s="28">
        <v>41833</v>
      </c>
      <c r="E4640" s="35" t="s">
        <v>365</v>
      </c>
      <c r="F4640" s="45">
        <v>17.3</v>
      </c>
      <c r="G4640" s="45">
        <v>0.06</v>
      </c>
      <c r="H4640" s="45">
        <v>0.2</v>
      </c>
      <c r="I4640" s="45">
        <v>17.100000000000001</v>
      </c>
      <c r="J4640" s="45">
        <v>-104.5</v>
      </c>
    </row>
    <row r="4641" spans="4:10">
      <c r="D4641" s="28">
        <v>41833</v>
      </c>
      <c r="E4641" s="35" t="s">
        <v>366</v>
      </c>
      <c r="F4641" s="45">
        <v>18.3</v>
      </c>
      <c r="G4641" s="45">
        <v>0.04</v>
      </c>
      <c r="H4641" s="45">
        <v>0.33</v>
      </c>
      <c r="I4641" s="45">
        <v>28.4</v>
      </c>
      <c r="J4641" s="45">
        <v>-95.6</v>
      </c>
    </row>
    <row r="4642" spans="4:10">
      <c r="D4642" s="28">
        <v>41833</v>
      </c>
      <c r="E4642" s="35" t="s">
        <v>367</v>
      </c>
      <c r="F4642" s="45">
        <v>20.7</v>
      </c>
      <c r="G4642" s="45">
        <v>0.12</v>
      </c>
      <c r="H4642" s="45">
        <v>0.67</v>
      </c>
      <c r="I4642" s="45">
        <v>39.9</v>
      </c>
      <c r="J4642" s="45">
        <v>-86</v>
      </c>
    </row>
    <row r="4643" spans="4:10">
      <c r="D4643" s="28">
        <v>41833</v>
      </c>
      <c r="E4643" s="35" t="s">
        <v>368</v>
      </c>
      <c r="F4643" s="45">
        <v>22.5</v>
      </c>
      <c r="G4643" s="45">
        <v>0.13</v>
      </c>
      <c r="H4643" s="45">
        <v>0.83</v>
      </c>
      <c r="I4643" s="45">
        <v>51.2</v>
      </c>
      <c r="J4643" s="45">
        <v>-74.3</v>
      </c>
    </row>
    <row r="4644" spans="4:10">
      <c r="D4644" s="28">
        <v>41833</v>
      </c>
      <c r="E4644" s="35" t="s">
        <v>369</v>
      </c>
      <c r="F4644" s="45">
        <v>24.5</v>
      </c>
      <c r="G4644" s="45">
        <v>0.39</v>
      </c>
      <c r="H4644" s="45">
        <v>1.28</v>
      </c>
      <c r="I4644" s="45">
        <v>61.7</v>
      </c>
      <c r="J4644" s="45">
        <v>-57.5</v>
      </c>
    </row>
    <row r="4645" spans="4:10">
      <c r="D4645" s="28">
        <v>41833</v>
      </c>
      <c r="E4645" s="35" t="s">
        <v>370</v>
      </c>
      <c r="F4645" s="45">
        <v>25.5</v>
      </c>
      <c r="G4645" s="45">
        <v>0.38</v>
      </c>
      <c r="H4645" s="45">
        <v>1.37</v>
      </c>
      <c r="I4645" s="45">
        <v>69.7</v>
      </c>
      <c r="J4645" s="45">
        <v>-29.3</v>
      </c>
    </row>
    <row r="4646" spans="4:10">
      <c r="D4646" s="28">
        <v>41833</v>
      </c>
      <c r="E4646" s="35" t="s">
        <v>371</v>
      </c>
      <c r="F4646" s="45">
        <v>25.4</v>
      </c>
      <c r="G4646" s="45">
        <v>0.11</v>
      </c>
      <c r="H4646" s="45">
        <v>0.57999999999999996</v>
      </c>
      <c r="I4646" s="45">
        <v>71.400000000000006</v>
      </c>
      <c r="J4646" s="45">
        <v>13</v>
      </c>
    </row>
    <row r="4647" spans="4:10">
      <c r="D4647" s="28">
        <v>41833</v>
      </c>
      <c r="E4647" s="35" t="s">
        <v>372</v>
      </c>
      <c r="F4647" s="45">
        <v>24.8</v>
      </c>
      <c r="G4647" s="45">
        <v>0</v>
      </c>
      <c r="H4647" s="45">
        <v>0.66</v>
      </c>
      <c r="I4647" s="45">
        <v>65.400000000000006</v>
      </c>
      <c r="J4647" s="45">
        <v>47.9</v>
      </c>
    </row>
    <row r="4648" spans="4:10">
      <c r="D4648" s="28">
        <v>41833</v>
      </c>
      <c r="E4648" s="35" t="s">
        <v>373</v>
      </c>
      <c r="F4648" s="45">
        <v>24.5</v>
      </c>
      <c r="G4648" s="45">
        <v>0.03</v>
      </c>
      <c r="H4648" s="45">
        <v>0.57999999999999996</v>
      </c>
      <c r="I4648" s="45">
        <v>55.6</v>
      </c>
      <c r="J4648" s="45">
        <v>68.3</v>
      </c>
    </row>
    <row r="4649" spans="4:10">
      <c r="D4649" s="28">
        <v>41833</v>
      </c>
      <c r="E4649" s="35" t="s">
        <v>374</v>
      </c>
      <c r="F4649" s="45">
        <v>23.8</v>
      </c>
      <c r="G4649" s="45">
        <v>0.04</v>
      </c>
      <c r="H4649" s="45">
        <v>0.48</v>
      </c>
      <c r="I4649" s="45">
        <v>44.5</v>
      </c>
      <c r="J4649" s="45">
        <v>81.599999999999994</v>
      </c>
    </row>
    <row r="4650" spans="4:10">
      <c r="D4650" s="28">
        <v>41833</v>
      </c>
      <c r="E4650" s="35" t="s">
        <v>375</v>
      </c>
      <c r="F4650" s="45">
        <v>22.6</v>
      </c>
      <c r="G4650" s="45">
        <v>0.04</v>
      </c>
      <c r="H4650" s="45">
        <v>0.38</v>
      </c>
      <c r="I4650" s="45">
        <v>33.1</v>
      </c>
      <c r="J4650" s="45">
        <v>91.8</v>
      </c>
    </row>
    <row r="4651" spans="4:10">
      <c r="D4651" s="28">
        <v>41833</v>
      </c>
      <c r="E4651" s="35" t="s">
        <v>376</v>
      </c>
      <c r="F4651" s="45">
        <v>21.2</v>
      </c>
      <c r="G4651" s="45">
        <v>0.03</v>
      </c>
      <c r="H4651" s="45">
        <v>0.21</v>
      </c>
      <c r="I4651" s="45">
        <v>21.7</v>
      </c>
      <c r="J4651" s="45">
        <v>100.9</v>
      </c>
    </row>
    <row r="4652" spans="4:10">
      <c r="D4652" s="28">
        <v>41833</v>
      </c>
      <c r="E4652" s="35" t="s">
        <v>377</v>
      </c>
      <c r="F4652" s="45">
        <v>21.6</v>
      </c>
      <c r="G4652" s="45">
        <v>0.03</v>
      </c>
      <c r="H4652" s="45">
        <v>0.09</v>
      </c>
      <c r="I4652" s="45">
        <v>10.7</v>
      </c>
      <c r="J4652" s="45">
        <v>109.7</v>
      </c>
    </row>
    <row r="4653" spans="4:10">
      <c r="D4653" s="28">
        <v>41833</v>
      </c>
      <c r="E4653" s="35" t="s">
        <v>378</v>
      </c>
      <c r="F4653" s="45">
        <v>21.2</v>
      </c>
      <c r="G4653" s="45">
        <v>0.02</v>
      </c>
      <c r="H4653" s="45">
        <v>0.02</v>
      </c>
      <c r="I4653" s="45">
        <v>0.2</v>
      </c>
      <c r="J4653" s="45">
        <v>118.9</v>
      </c>
    </row>
    <row r="4654" spans="4:10">
      <c r="D4654" s="28">
        <v>41833</v>
      </c>
      <c r="E4654" s="35" t="s">
        <v>379</v>
      </c>
      <c r="F4654" s="45">
        <v>21.1</v>
      </c>
      <c r="G4654" s="45">
        <v>0</v>
      </c>
      <c r="H4654" s="45">
        <v>0</v>
      </c>
      <c r="I4654" s="45">
        <v>0</v>
      </c>
      <c r="J4654" s="45">
        <v>0</v>
      </c>
    </row>
    <row r="4655" spans="4:10">
      <c r="D4655" s="28">
        <v>41833</v>
      </c>
      <c r="E4655" s="35" t="s">
        <v>380</v>
      </c>
      <c r="F4655" s="45">
        <v>20.399999999999999</v>
      </c>
      <c r="G4655" s="45">
        <v>0</v>
      </c>
      <c r="H4655" s="45">
        <v>0</v>
      </c>
      <c r="I4655" s="45">
        <v>0</v>
      </c>
      <c r="J4655" s="45">
        <v>0</v>
      </c>
    </row>
    <row r="4656" spans="4:10">
      <c r="D4656" s="28">
        <v>41833</v>
      </c>
      <c r="E4656" s="35" t="s">
        <v>381</v>
      </c>
      <c r="F4656" s="45">
        <v>20.2</v>
      </c>
      <c r="G4656" s="45">
        <v>0</v>
      </c>
      <c r="H4656" s="45">
        <v>0</v>
      </c>
      <c r="I4656" s="45">
        <v>0</v>
      </c>
      <c r="J4656" s="45">
        <v>0</v>
      </c>
    </row>
    <row r="4657" spans="4:10">
      <c r="D4657" s="28">
        <v>41833</v>
      </c>
      <c r="E4657" s="35" t="s">
        <v>382</v>
      </c>
      <c r="F4657" s="45">
        <v>19.3</v>
      </c>
      <c r="G4657" s="45">
        <v>0</v>
      </c>
      <c r="H4657" s="45">
        <v>0</v>
      </c>
      <c r="I4657" s="45">
        <v>0</v>
      </c>
      <c r="J4657" s="45">
        <v>0</v>
      </c>
    </row>
    <row r="4658" spans="4:10">
      <c r="D4658" s="28">
        <v>41833</v>
      </c>
      <c r="E4658" s="35" t="s">
        <v>383</v>
      </c>
      <c r="F4658" s="45">
        <v>19</v>
      </c>
      <c r="G4658" s="45">
        <v>0</v>
      </c>
      <c r="H4658" s="45">
        <v>0</v>
      </c>
      <c r="I4658" s="45">
        <v>0</v>
      </c>
      <c r="J4658" s="45">
        <v>0</v>
      </c>
    </row>
    <row r="4659" spans="4:10">
      <c r="D4659" s="28">
        <v>41834</v>
      </c>
      <c r="E4659" s="35" t="s">
        <v>360</v>
      </c>
      <c r="F4659" s="45">
        <v>19.100000000000001</v>
      </c>
      <c r="G4659" s="45">
        <v>0</v>
      </c>
      <c r="H4659" s="45">
        <v>0</v>
      </c>
      <c r="I4659" s="45">
        <v>0</v>
      </c>
      <c r="J4659" s="45">
        <v>0</v>
      </c>
    </row>
    <row r="4660" spans="4:10">
      <c r="D4660" s="28">
        <v>41834</v>
      </c>
      <c r="E4660" s="35" t="s">
        <v>361</v>
      </c>
      <c r="F4660" s="45">
        <v>19.2</v>
      </c>
      <c r="G4660" s="45">
        <v>0</v>
      </c>
      <c r="H4660" s="45">
        <v>0</v>
      </c>
      <c r="I4660" s="45">
        <v>0</v>
      </c>
      <c r="J4660" s="45">
        <v>0</v>
      </c>
    </row>
    <row r="4661" spans="4:10">
      <c r="D4661" s="28">
        <v>41834</v>
      </c>
      <c r="E4661" s="35" t="s">
        <v>362</v>
      </c>
      <c r="F4661" s="45">
        <v>19</v>
      </c>
      <c r="G4661" s="45">
        <v>0</v>
      </c>
      <c r="H4661" s="45">
        <v>0</v>
      </c>
      <c r="I4661" s="45">
        <v>0</v>
      </c>
      <c r="J4661" s="45">
        <v>0</v>
      </c>
    </row>
    <row r="4662" spans="4:10">
      <c r="D4662" s="28">
        <v>41834</v>
      </c>
      <c r="E4662" s="35" t="s">
        <v>363</v>
      </c>
      <c r="F4662" s="45">
        <v>18.899999999999999</v>
      </c>
      <c r="G4662" s="45">
        <v>0</v>
      </c>
      <c r="H4662" s="45">
        <v>0</v>
      </c>
      <c r="I4662" s="45">
        <v>0</v>
      </c>
      <c r="J4662" s="45">
        <v>0</v>
      </c>
    </row>
    <row r="4663" spans="4:10">
      <c r="D4663" s="28">
        <v>41834</v>
      </c>
      <c r="E4663" s="35" t="s">
        <v>364</v>
      </c>
      <c r="F4663" s="45">
        <v>19.3</v>
      </c>
      <c r="G4663" s="45">
        <v>0.1</v>
      </c>
      <c r="H4663" s="45">
        <v>0.08</v>
      </c>
      <c r="I4663" s="45">
        <v>6.2</v>
      </c>
      <c r="J4663" s="45">
        <v>-113.3</v>
      </c>
    </row>
    <row r="4664" spans="4:10">
      <c r="D4664" s="28">
        <v>41834</v>
      </c>
      <c r="E4664" s="35" t="s">
        <v>365</v>
      </c>
      <c r="F4664" s="45">
        <v>21.7</v>
      </c>
      <c r="G4664" s="45">
        <v>7.0000000000000007E-2</v>
      </c>
      <c r="H4664" s="45">
        <v>0.22</v>
      </c>
      <c r="I4664" s="45">
        <v>17</v>
      </c>
      <c r="J4664" s="45">
        <v>-104.4</v>
      </c>
    </row>
    <row r="4665" spans="4:10">
      <c r="D4665" s="28">
        <v>41834</v>
      </c>
      <c r="E4665" s="35" t="s">
        <v>366</v>
      </c>
      <c r="F4665" s="45">
        <v>23.8</v>
      </c>
      <c r="G4665" s="45">
        <v>0.26</v>
      </c>
      <c r="H4665" s="45">
        <v>0.55000000000000004</v>
      </c>
      <c r="I4665" s="45">
        <v>28.3</v>
      </c>
      <c r="J4665" s="45">
        <v>-95.5</v>
      </c>
    </row>
    <row r="4666" spans="4:10">
      <c r="D4666" s="28">
        <v>41834</v>
      </c>
      <c r="E4666" s="35" t="s">
        <v>367</v>
      </c>
      <c r="F4666" s="45">
        <v>25.4</v>
      </c>
      <c r="G4666" s="45">
        <v>0.98</v>
      </c>
      <c r="H4666" s="45">
        <v>0.88</v>
      </c>
      <c r="I4666" s="45">
        <v>39.799999999999997</v>
      </c>
      <c r="J4666" s="45">
        <v>-85.9</v>
      </c>
    </row>
    <row r="4667" spans="4:10">
      <c r="D4667" s="28">
        <v>41834</v>
      </c>
      <c r="E4667" s="35" t="s">
        <v>368</v>
      </c>
      <c r="F4667" s="45">
        <v>25.8</v>
      </c>
      <c r="G4667" s="45">
        <v>0.97</v>
      </c>
      <c r="H4667" s="45">
        <v>1.1399999999999999</v>
      </c>
      <c r="I4667" s="45">
        <v>51.1</v>
      </c>
      <c r="J4667" s="45">
        <v>-74.2</v>
      </c>
    </row>
    <row r="4668" spans="4:10">
      <c r="D4668" s="28">
        <v>41834</v>
      </c>
      <c r="E4668" s="35" t="s">
        <v>369</v>
      </c>
      <c r="F4668" s="45">
        <v>25.7</v>
      </c>
      <c r="G4668" s="45">
        <v>0.48</v>
      </c>
      <c r="H4668" s="45">
        <v>1.31</v>
      </c>
      <c r="I4668" s="45">
        <v>61.5</v>
      </c>
      <c r="J4668" s="45">
        <v>-57.4</v>
      </c>
    </row>
    <row r="4669" spans="4:10">
      <c r="D4669" s="28">
        <v>41834</v>
      </c>
      <c r="E4669" s="35" t="s">
        <v>370</v>
      </c>
      <c r="F4669" s="45">
        <v>24.7</v>
      </c>
      <c r="G4669" s="45">
        <v>0.26</v>
      </c>
      <c r="H4669" s="45">
        <v>1.31</v>
      </c>
      <c r="I4669" s="45">
        <v>69.5</v>
      </c>
      <c r="J4669" s="45">
        <v>-29.2</v>
      </c>
    </row>
    <row r="4670" spans="4:10">
      <c r="D4670" s="28">
        <v>41834</v>
      </c>
      <c r="E4670" s="35" t="s">
        <v>371</v>
      </c>
      <c r="F4670" s="45">
        <v>24.4</v>
      </c>
      <c r="G4670" s="45">
        <v>0.12</v>
      </c>
      <c r="H4670" s="45">
        <v>1.1200000000000001</v>
      </c>
      <c r="I4670" s="45">
        <v>71.2</v>
      </c>
      <c r="J4670" s="45">
        <v>12.8</v>
      </c>
    </row>
    <row r="4671" spans="4:10">
      <c r="D4671" s="28">
        <v>41834</v>
      </c>
      <c r="E4671" s="35" t="s">
        <v>372</v>
      </c>
      <c r="F4671" s="45">
        <v>23.2</v>
      </c>
      <c r="G4671" s="45">
        <v>7.0000000000000007E-2</v>
      </c>
      <c r="H4671" s="45">
        <v>0.66</v>
      </c>
      <c r="I4671" s="45">
        <v>65.3</v>
      </c>
      <c r="J4671" s="45">
        <v>47.6</v>
      </c>
    </row>
    <row r="4672" spans="4:10">
      <c r="D4672" s="28">
        <v>41834</v>
      </c>
      <c r="E4672" s="35" t="s">
        <v>373</v>
      </c>
      <c r="F4672" s="45">
        <v>22.3</v>
      </c>
      <c r="G4672" s="45">
        <v>0.03</v>
      </c>
      <c r="H4672" s="45">
        <v>0.65</v>
      </c>
      <c r="I4672" s="45">
        <v>55.5</v>
      </c>
      <c r="J4672" s="45">
        <v>68.099999999999994</v>
      </c>
    </row>
    <row r="4673" spans="4:10">
      <c r="D4673" s="28">
        <v>41834</v>
      </c>
      <c r="E4673" s="35" t="s">
        <v>374</v>
      </c>
      <c r="F4673" s="45">
        <v>21.6</v>
      </c>
      <c r="G4673" s="45">
        <v>0.03</v>
      </c>
      <c r="H4673" s="45">
        <v>0.55000000000000004</v>
      </c>
      <c r="I4673" s="45">
        <v>44.5</v>
      </c>
      <c r="J4673" s="45">
        <v>81.400000000000006</v>
      </c>
    </row>
    <row r="4674" spans="4:10">
      <c r="D4674" s="28">
        <v>41834</v>
      </c>
      <c r="E4674" s="35" t="s">
        <v>375</v>
      </c>
      <c r="F4674" s="45">
        <v>20.8</v>
      </c>
      <c r="G4674" s="45">
        <v>0.06</v>
      </c>
      <c r="H4674" s="45">
        <v>0.41</v>
      </c>
      <c r="I4674" s="45">
        <v>33</v>
      </c>
      <c r="J4674" s="45">
        <v>91.7</v>
      </c>
    </row>
    <row r="4675" spans="4:10">
      <c r="D4675" s="28">
        <v>41834</v>
      </c>
      <c r="E4675" s="35" t="s">
        <v>376</v>
      </c>
      <c r="F4675" s="45">
        <v>20.399999999999999</v>
      </c>
      <c r="G4675" s="45">
        <v>0.06</v>
      </c>
      <c r="H4675" s="45">
        <v>0.28000000000000003</v>
      </c>
      <c r="I4675" s="45">
        <v>21.7</v>
      </c>
      <c r="J4675" s="45">
        <v>100.7</v>
      </c>
    </row>
    <row r="4676" spans="4:10">
      <c r="D4676" s="28">
        <v>41834</v>
      </c>
      <c r="E4676" s="35" t="s">
        <v>377</v>
      </c>
      <c r="F4676" s="45">
        <v>19.8</v>
      </c>
      <c r="G4676" s="45">
        <v>0.09</v>
      </c>
      <c r="H4676" s="45">
        <v>0.13</v>
      </c>
      <c r="I4676" s="45">
        <v>10.6</v>
      </c>
      <c r="J4676" s="45">
        <v>109.5</v>
      </c>
    </row>
    <row r="4677" spans="4:10">
      <c r="D4677" s="28">
        <v>41834</v>
      </c>
      <c r="E4677" s="35" t="s">
        <v>378</v>
      </c>
      <c r="F4677" s="45">
        <v>19.399999999999999</v>
      </c>
      <c r="G4677" s="45">
        <v>0.02</v>
      </c>
      <c r="H4677" s="45">
        <v>0.02</v>
      </c>
      <c r="I4677" s="45">
        <v>0.1</v>
      </c>
      <c r="J4677" s="45">
        <v>118.8</v>
      </c>
    </row>
    <row r="4678" spans="4:10">
      <c r="D4678" s="28">
        <v>41834</v>
      </c>
      <c r="E4678" s="35" t="s">
        <v>379</v>
      </c>
      <c r="F4678" s="45">
        <v>19.2</v>
      </c>
      <c r="G4678" s="45">
        <v>0</v>
      </c>
      <c r="H4678" s="45">
        <v>0</v>
      </c>
      <c r="I4678" s="45">
        <v>0</v>
      </c>
      <c r="J4678" s="45">
        <v>0</v>
      </c>
    </row>
    <row r="4679" spans="4:10">
      <c r="D4679" s="28">
        <v>41834</v>
      </c>
      <c r="E4679" s="35" t="s">
        <v>380</v>
      </c>
      <c r="F4679" s="45">
        <v>18.600000000000001</v>
      </c>
      <c r="G4679" s="45">
        <v>0</v>
      </c>
      <c r="H4679" s="45">
        <v>0</v>
      </c>
      <c r="I4679" s="45">
        <v>0</v>
      </c>
      <c r="J4679" s="45">
        <v>0</v>
      </c>
    </row>
    <row r="4680" spans="4:10">
      <c r="D4680" s="28">
        <v>41834</v>
      </c>
      <c r="E4680" s="35" t="s">
        <v>381</v>
      </c>
      <c r="F4680" s="45">
        <v>17.899999999999999</v>
      </c>
      <c r="G4680" s="45">
        <v>0</v>
      </c>
      <c r="H4680" s="45">
        <v>0</v>
      </c>
      <c r="I4680" s="45">
        <v>0</v>
      </c>
      <c r="J4680" s="45">
        <v>0</v>
      </c>
    </row>
    <row r="4681" spans="4:10">
      <c r="D4681" s="28">
        <v>41834</v>
      </c>
      <c r="E4681" s="35" t="s">
        <v>382</v>
      </c>
      <c r="F4681" s="45">
        <v>18</v>
      </c>
      <c r="G4681" s="45">
        <v>0</v>
      </c>
      <c r="H4681" s="45">
        <v>0</v>
      </c>
      <c r="I4681" s="45">
        <v>0</v>
      </c>
      <c r="J4681" s="45">
        <v>0</v>
      </c>
    </row>
    <row r="4682" spans="4:10">
      <c r="D4682" s="28">
        <v>41834</v>
      </c>
      <c r="E4682" s="35" t="s">
        <v>383</v>
      </c>
      <c r="F4682" s="45">
        <v>18.399999999999999</v>
      </c>
      <c r="G4682" s="45">
        <v>0</v>
      </c>
      <c r="H4682" s="45">
        <v>0</v>
      </c>
      <c r="I4682" s="45">
        <v>0</v>
      </c>
      <c r="J4682" s="45">
        <v>0</v>
      </c>
    </row>
    <row r="4683" spans="4:10">
      <c r="D4683" s="28">
        <v>41835</v>
      </c>
      <c r="E4683" s="35" t="s">
        <v>360</v>
      </c>
      <c r="F4683" s="45">
        <v>17.7</v>
      </c>
      <c r="G4683" s="45">
        <v>0</v>
      </c>
      <c r="H4683" s="45">
        <v>0</v>
      </c>
      <c r="I4683" s="45">
        <v>0</v>
      </c>
      <c r="J4683" s="45">
        <v>0</v>
      </c>
    </row>
    <row r="4684" spans="4:10">
      <c r="D4684" s="28">
        <v>41835</v>
      </c>
      <c r="E4684" s="35" t="s">
        <v>361</v>
      </c>
      <c r="F4684" s="45">
        <v>17.600000000000001</v>
      </c>
      <c r="G4684" s="45">
        <v>0</v>
      </c>
      <c r="H4684" s="45">
        <v>0</v>
      </c>
      <c r="I4684" s="45">
        <v>0</v>
      </c>
      <c r="J4684" s="45">
        <v>0</v>
      </c>
    </row>
    <row r="4685" spans="4:10">
      <c r="D4685" s="28">
        <v>41835</v>
      </c>
      <c r="E4685" s="35" t="s">
        <v>362</v>
      </c>
      <c r="F4685" s="45">
        <v>18</v>
      </c>
      <c r="G4685" s="45">
        <v>0</v>
      </c>
      <c r="H4685" s="45">
        <v>0</v>
      </c>
      <c r="I4685" s="45">
        <v>0</v>
      </c>
      <c r="J4685" s="45">
        <v>0</v>
      </c>
    </row>
    <row r="4686" spans="4:10">
      <c r="D4686" s="28">
        <v>41835</v>
      </c>
      <c r="E4686" s="35" t="s">
        <v>363</v>
      </c>
      <c r="F4686" s="45">
        <v>17.399999999999999</v>
      </c>
      <c r="G4686" s="45">
        <v>0</v>
      </c>
      <c r="H4686" s="45">
        <v>0</v>
      </c>
      <c r="I4686" s="45">
        <v>0</v>
      </c>
      <c r="J4686" s="45">
        <v>0</v>
      </c>
    </row>
    <row r="4687" spans="4:10">
      <c r="D4687" s="28">
        <v>41835</v>
      </c>
      <c r="E4687" s="35" t="s">
        <v>364</v>
      </c>
      <c r="F4687" s="45">
        <v>17.5</v>
      </c>
      <c r="G4687" s="45">
        <v>0.06</v>
      </c>
      <c r="H4687" s="45">
        <v>0.06</v>
      </c>
      <c r="I4687" s="45">
        <v>6.1</v>
      </c>
      <c r="J4687" s="45">
        <v>-113.2</v>
      </c>
    </row>
    <row r="4688" spans="4:10">
      <c r="D4688" s="28">
        <v>41835</v>
      </c>
      <c r="E4688" s="35" t="s">
        <v>365</v>
      </c>
      <c r="F4688" s="45">
        <v>17</v>
      </c>
      <c r="G4688" s="45">
        <v>0.02</v>
      </c>
      <c r="H4688" s="45">
        <v>0.14000000000000001</v>
      </c>
      <c r="I4688" s="45">
        <v>16.899999999999999</v>
      </c>
      <c r="J4688" s="45">
        <v>-104.2</v>
      </c>
    </row>
    <row r="4689" spans="4:10">
      <c r="D4689" s="28">
        <v>41835</v>
      </c>
      <c r="E4689" s="35" t="s">
        <v>366</v>
      </c>
      <c r="F4689" s="45">
        <v>16.7</v>
      </c>
      <c r="G4689" s="45">
        <v>0.01</v>
      </c>
      <c r="H4689" s="45">
        <v>0.25</v>
      </c>
      <c r="I4689" s="45">
        <v>28.2</v>
      </c>
      <c r="J4689" s="45">
        <v>-95.4</v>
      </c>
    </row>
    <row r="4690" spans="4:10">
      <c r="D4690" s="28">
        <v>41835</v>
      </c>
      <c r="E4690" s="35" t="s">
        <v>367</v>
      </c>
      <c r="F4690" s="45">
        <v>17</v>
      </c>
      <c r="G4690" s="45">
        <v>0.03</v>
      </c>
      <c r="H4690" s="45">
        <v>0.32</v>
      </c>
      <c r="I4690" s="45">
        <v>39.700000000000003</v>
      </c>
      <c r="J4690" s="45">
        <v>-85.7</v>
      </c>
    </row>
    <row r="4691" spans="4:10">
      <c r="D4691" s="28">
        <v>41835</v>
      </c>
      <c r="E4691" s="35" t="s">
        <v>368</v>
      </c>
      <c r="F4691" s="45">
        <v>17.399999999999999</v>
      </c>
      <c r="G4691" s="45">
        <v>0.04</v>
      </c>
      <c r="H4691" s="45">
        <v>0.39</v>
      </c>
      <c r="I4691" s="45">
        <v>50.9</v>
      </c>
      <c r="J4691" s="45">
        <v>-74</v>
      </c>
    </row>
    <row r="4692" spans="4:10">
      <c r="D4692" s="28">
        <v>41835</v>
      </c>
      <c r="E4692" s="35" t="s">
        <v>369</v>
      </c>
      <c r="F4692" s="45">
        <v>17.5</v>
      </c>
      <c r="G4692" s="45">
        <v>0</v>
      </c>
      <c r="H4692" s="45">
        <v>0.57999999999999996</v>
      </c>
      <c r="I4692" s="45">
        <v>61.4</v>
      </c>
      <c r="J4692" s="45">
        <v>-57.2</v>
      </c>
    </row>
    <row r="4693" spans="4:10">
      <c r="D4693" s="28">
        <v>41835</v>
      </c>
      <c r="E4693" s="35" t="s">
        <v>370</v>
      </c>
      <c r="F4693" s="45">
        <v>17.600000000000001</v>
      </c>
      <c r="G4693" s="45">
        <v>0.05</v>
      </c>
      <c r="H4693" s="45">
        <v>0.56000000000000005</v>
      </c>
      <c r="I4693" s="45">
        <v>69.400000000000006</v>
      </c>
      <c r="J4693" s="45">
        <v>-29.1</v>
      </c>
    </row>
    <row r="4694" spans="4:10">
      <c r="D4694" s="28">
        <v>41835</v>
      </c>
      <c r="E4694" s="35" t="s">
        <v>371</v>
      </c>
      <c r="F4694" s="45">
        <v>17.399999999999999</v>
      </c>
      <c r="G4694" s="45">
        <v>0.04</v>
      </c>
      <c r="H4694" s="45">
        <v>0.57999999999999996</v>
      </c>
      <c r="I4694" s="45">
        <v>71.099999999999994</v>
      </c>
      <c r="J4694" s="45">
        <v>12.6</v>
      </c>
    </row>
    <row r="4695" spans="4:10">
      <c r="D4695" s="28">
        <v>41835</v>
      </c>
      <c r="E4695" s="35" t="s">
        <v>372</v>
      </c>
      <c r="F4695" s="45">
        <v>17.7</v>
      </c>
      <c r="G4695" s="45">
        <v>0</v>
      </c>
      <c r="H4695" s="45">
        <v>0.49</v>
      </c>
      <c r="I4695" s="45">
        <v>65.2</v>
      </c>
      <c r="J4695" s="45">
        <v>47.3</v>
      </c>
    </row>
    <row r="4696" spans="4:10">
      <c r="D4696" s="28">
        <v>41835</v>
      </c>
      <c r="E4696" s="35" t="s">
        <v>373</v>
      </c>
      <c r="F4696" s="45">
        <v>18.7</v>
      </c>
      <c r="G4696" s="45">
        <v>0.08</v>
      </c>
      <c r="H4696" s="45">
        <v>0.65</v>
      </c>
      <c r="I4696" s="45">
        <v>55.5</v>
      </c>
      <c r="J4696" s="45">
        <v>67.900000000000006</v>
      </c>
    </row>
    <row r="4697" spans="4:10">
      <c r="D4697" s="28">
        <v>41835</v>
      </c>
      <c r="E4697" s="35" t="s">
        <v>374</v>
      </c>
      <c r="F4697" s="45">
        <v>19.100000000000001</v>
      </c>
      <c r="G4697" s="45">
        <v>0.04</v>
      </c>
      <c r="H4697" s="45">
        <v>0.43</v>
      </c>
      <c r="I4697" s="45">
        <v>44.4</v>
      </c>
      <c r="J4697" s="45">
        <v>81.2</v>
      </c>
    </row>
    <row r="4698" spans="4:10">
      <c r="D4698" s="28">
        <v>41835</v>
      </c>
      <c r="E4698" s="35" t="s">
        <v>375</v>
      </c>
      <c r="F4698" s="45">
        <v>18</v>
      </c>
      <c r="G4698" s="45">
        <v>0.03</v>
      </c>
      <c r="H4698" s="45">
        <v>0.34</v>
      </c>
      <c r="I4698" s="45">
        <v>33</v>
      </c>
      <c r="J4698" s="45">
        <v>91.5</v>
      </c>
    </row>
    <row r="4699" spans="4:10">
      <c r="D4699" s="28">
        <v>41835</v>
      </c>
      <c r="E4699" s="35" t="s">
        <v>376</v>
      </c>
      <c r="F4699" s="45">
        <v>17.5</v>
      </c>
      <c r="G4699" s="45">
        <v>0.05</v>
      </c>
      <c r="H4699" s="45">
        <v>0.23</v>
      </c>
      <c r="I4699" s="45">
        <v>21.6</v>
      </c>
      <c r="J4699" s="45">
        <v>100.6</v>
      </c>
    </row>
    <row r="4700" spans="4:10">
      <c r="D4700" s="28">
        <v>41835</v>
      </c>
      <c r="E4700" s="35" t="s">
        <v>377</v>
      </c>
      <c r="F4700" s="45">
        <v>17.3</v>
      </c>
      <c r="G4700" s="45">
        <v>0.06</v>
      </c>
      <c r="H4700" s="45">
        <v>0.12</v>
      </c>
      <c r="I4700" s="45">
        <v>10.5</v>
      </c>
      <c r="J4700" s="45">
        <v>109.4</v>
      </c>
    </row>
    <row r="4701" spans="4:10">
      <c r="D4701" s="28">
        <v>41835</v>
      </c>
      <c r="E4701" s="35" t="s">
        <v>378</v>
      </c>
      <c r="F4701" s="45">
        <v>17.100000000000001</v>
      </c>
      <c r="G4701" s="45">
        <v>0.02</v>
      </c>
      <c r="H4701" s="45">
        <v>0.02</v>
      </c>
      <c r="I4701" s="45">
        <v>0</v>
      </c>
      <c r="J4701" s="45">
        <v>118.7</v>
      </c>
    </row>
    <row r="4702" spans="4:10">
      <c r="D4702" s="28">
        <v>41835</v>
      </c>
      <c r="E4702" s="35" t="s">
        <v>379</v>
      </c>
      <c r="F4702" s="45">
        <v>16.899999999999999</v>
      </c>
      <c r="G4702" s="45">
        <v>0</v>
      </c>
      <c r="H4702" s="45">
        <v>0</v>
      </c>
      <c r="I4702" s="45">
        <v>0</v>
      </c>
      <c r="J4702" s="45">
        <v>0</v>
      </c>
    </row>
    <row r="4703" spans="4:10">
      <c r="D4703" s="28">
        <v>41835</v>
      </c>
      <c r="E4703" s="35" t="s">
        <v>380</v>
      </c>
      <c r="F4703" s="45">
        <v>16.8</v>
      </c>
      <c r="G4703" s="45">
        <v>0</v>
      </c>
      <c r="H4703" s="45">
        <v>0</v>
      </c>
      <c r="I4703" s="45">
        <v>0</v>
      </c>
      <c r="J4703" s="45">
        <v>0</v>
      </c>
    </row>
    <row r="4704" spans="4:10">
      <c r="D4704" s="28">
        <v>41835</v>
      </c>
      <c r="E4704" s="35" t="s">
        <v>381</v>
      </c>
      <c r="F4704" s="45">
        <v>17.3</v>
      </c>
      <c r="G4704" s="45">
        <v>0</v>
      </c>
      <c r="H4704" s="45">
        <v>0</v>
      </c>
      <c r="I4704" s="45">
        <v>0</v>
      </c>
      <c r="J4704" s="45">
        <v>0</v>
      </c>
    </row>
    <row r="4705" spans="4:10">
      <c r="D4705" s="28">
        <v>41835</v>
      </c>
      <c r="E4705" s="35" t="s">
        <v>382</v>
      </c>
      <c r="F4705" s="45">
        <v>17.100000000000001</v>
      </c>
      <c r="G4705" s="45">
        <v>0</v>
      </c>
      <c r="H4705" s="45">
        <v>0</v>
      </c>
      <c r="I4705" s="45">
        <v>0</v>
      </c>
      <c r="J4705" s="45">
        <v>0</v>
      </c>
    </row>
    <row r="4706" spans="4:10">
      <c r="D4706" s="28">
        <v>41835</v>
      </c>
      <c r="E4706" s="35" t="s">
        <v>383</v>
      </c>
      <c r="F4706" s="45">
        <v>16.2</v>
      </c>
      <c r="G4706" s="45">
        <v>0</v>
      </c>
      <c r="H4706" s="45">
        <v>0</v>
      </c>
      <c r="I4706" s="45">
        <v>0</v>
      </c>
      <c r="J4706" s="45">
        <v>0</v>
      </c>
    </row>
    <row r="4707" spans="4:10">
      <c r="D4707" s="28">
        <v>41836</v>
      </c>
      <c r="E4707" s="35" t="s">
        <v>360</v>
      </c>
      <c r="F4707" s="45">
        <v>16.100000000000001</v>
      </c>
      <c r="G4707" s="45">
        <v>0</v>
      </c>
      <c r="H4707" s="45">
        <v>0</v>
      </c>
      <c r="I4707" s="45">
        <v>0</v>
      </c>
      <c r="J4707" s="45">
        <v>0</v>
      </c>
    </row>
    <row r="4708" spans="4:10">
      <c r="D4708" s="28">
        <v>41836</v>
      </c>
      <c r="E4708" s="35" t="s">
        <v>361</v>
      </c>
      <c r="F4708" s="45">
        <v>16.100000000000001</v>
      </c>
      <c r="G4708" s="45">
        <v>0</v>
      </c>
      <c r="H4708" s="45">
        <v>0</v>
      </c>
      <c r="I4708" s="45">
        <v>0</v>
      </c>
      <c r="J4708" s="45">
        <v>0</v>
      </c>
    </row>
    <row r="4709" spans="4:10">
      <c r="D4709" s="28">
        <v>41836</v>
      </c>
      <c r="E4709" s="35" t="s">
        <v>362</v>
      </c>
      <c r="F4709" s="45">
        <v>16</v>
      </c>
      <c r="G4709" s="45">
        <v>0</v>
      </c>
      <c r="H4709" s="45">
        <v>0</v>
      </c>
      <c r="I4709" s="45">
        <v>0</v>
      </c>
      <c r="J4709" s="45">
        <v>0</v>
      </c>
    </row>
    <row r="4710" spans="4:10">
      <c r="D4710" s="28">
        <v>41836</v>
      </c>
      <c r="E4710" s="35" t="s">
        <v>363</v>
      </c>
      <c r="F4710" s="45">
        <v>16</v>
      </c>
      <c r="G4710" s="45">
        <v>0</v>
      </c>
      <c r="H4710" s="45">
        <v>0</v>
      </c>
      <c r="I4710" s="45">
        <v>0</v>
      </c>
      <c r="J4710" s="45">
        <v>0</v>
      </c>
    </row>
    <row r="4711" spans="4:10">
      <c r="D4711" s="28">
        <v>41836</v>
      </c>
      <c r="E4711" s="35" t="s">
        <v>364</v>
      </c>
      <c r="F4711" s="45">
        <v>16</v>
      </c>
      <c r="G4711" s="45">
        <v>0.09</v>
      </c>
      <c r="H4711" s="45">
        <v>7.0000000000000007E-2</v>
      </c>
      <c r="I4711" s="45">
        <v>5.9</v>
      </c>
      <c r="J4711" s="45">
        <v>-113.1</v>
      </c>
    </row>
    <row r="4712" spans="4:10">
      <c r="D4712" s="28">
        <v>41836</v>
      </c>
      <c r="E4712" s="35" t="s">
        <v>365</v>
      </c>
      <c r="F4712" s="45">
        <v>16.2</v>
      </c>
      <c r="G4712" s="45">
        <v>0.06</v>
      </c>
      <c r="H4712" s="45">
        <v>0.2</v>
      </c>
      <c r="I4712" s="45">
        <v>16.8</v>
      </c>
      <c r="J4712" s="45">
        <v>-104.1</v>
      </c>
    </row>
    <row r="4713" spans="4:10">
      <c r="D4713" s="28">
        <v>41836</v>
      </c>
      <c r="E4713" s="35" t="s">
        <v>366</v>
      </c>
      <c r="F4713" s="45">
        <v>16.399999999999999</v>
      </c>
      <c r="G4713" s="45">
        <v>0.04</v>
      </c>
      <c r="H4713" s="45">
        <v>0.34</v>
      </c>
      <c r="I4713" s="45">
        <v>28.1</v>
      </c>
      <c r="J4713" s="45">
        <v>-95.2</v>
      </c>
    </row>
    <row r="4714" spans="4:10">
      <c r="D4714" s="28">
        <v>41836</v>
      </c>
      <c r="E4714" s="35" t="s">
        <v>367</v>
      </c>
      <c r="F4714" s="45">
        <v>16.600000000000001</v>
      </c>
      <c r="G4714" s="45">
        <v>0.02</v>
      </c>
      <c r="H4714" s="45">
        <v>0.47</v>
      </c>
      <c r="I4714" s="45">
        <v>39.6</v>
      </c>
      <c r="J4714" s="45">
        <v>-85.6</v>
      </c>
    </row>
    <row r="4715" spans="4:10">
      <c r="D4715" s="28">
        <v>41836</v>
      </c>
      <c r="E4715" s="35" t="s">
        <v>368</v>
      </c>
      <c r="F4715" s="45">
        <v>17.100000000000001</v>
      </c>
      <c r="G4715" s="45">
        <v>7.0000000000000007E-2</v>
      </c>
      <c r="H4715" s="45">
        <v>0.54</v>
      </c>
      <c r="I4715" s="45">
        <v>50.8</v>
      </c>
      <c r="J4715" s="45">
        <v>-73.8</v>
      </c>
    </row>
    <row r="4716" spans="4:10">
      <c r="D4716" s="28">
        <v>41836</v>
      </c>
      <c r="E4716" s="35" t="s">
        <v>369</v>
      </c>
      <c r="F4716" s="45">
        <v>17.899999999999999</v>
      </c>
      <c r="G4716" s="45">
        <v>0.08</v>
      </c>
      <c r="H4716" s="45">
        <v>0.59</v>
      </c>
      <c r="I4716" s="45">
        <v>61.3</v>
      </c>
      <c r="J4716" s="45">
        <v>-57</v>
      </c>
    </row>
    <row r="4717" spans="4:10">
      <c r="D4717" s="28">
        <v>41836</v>
      </c>
      <c r="E4717" s="35" t="s">
        <v>370</v>
      </c>
      <c r="F4717" s="45">
        <v>19.2</v>
      </c>
      <c r="G4717" s="45">
        <v>0</v>
      </c>
      <c r="H4717" s="45">
        <v>0.7</v>
      </c>
      <c r="I4717" s="45">
        <v>69.2</v>
      </c>
      <c r="J4717" s="45">
        <v>-29</v>
      </c>
    </row>
    <row r="4718" spans="4:10">
      <c r="D4718" s="28">
        <v>41836</v>
      </c>
      <c r="E4718" s="35" t="s">
        <v>371</v>
      </c>
      <c r="F4718" s="45">
        <v>21.3</v>
      </c>
      <c r="G4718" s="45">
        <v>0.31</v>
      </c>
      <c r="H4718" s="45">
        <v>1.36</v>
      </c>
      <c r="I4718" s="45">
        <v>70.900000000000006</v>
      </c>
      <c r="J4718" s="45">
        <v>12.5</v>
      </c>
    </row>
    <row r="4719" spans="4:10">
      <c r="D4719" s="28">
        <v>41836</v>
      </c>
      <c r="E4719" s="35" t="s">
        <v>372</v>
      </c>
      <c r="F4719" s="45">
        <v>23.1</v>
      </c>
      <c r="G4719" s="45">
        <v>0.43</v>
      </c>
      <c r="H4719" s="45">
        <v>1.35</v>
      </c>
      <c r="I4719" s="45">
        <v>65.099999999999994</v>
      </c>
      <c r="J4719" s="45">
        <v>47.1</v>
      </c>
    </row>
    <row r="4720" spans="4:10">
      <c r="D4720" s="28">
        <v>41836</v>
      </c>
      <c r="E4720" s="35" t="s">
        <v>373</v>
      </c>
      <c r="F4720" s="45">
        <v>22</v>
      </c>
      <c r="G4720" s="45">
        <v>0.25</v>
      </c>
      <c r="H4720" s="45">
        <v>1.08</v>
      </c>
      <c r="I4720" s="45">
        <v>55.4</v>
      </c>
      <c r="J4720" s="45">
        <v>67.599999999999994</v>
      </c>
    </row>
    <row r="4721" spans="4:10">
      <c r="D4721" s="28">
        <v>41836</v>
      </c>
      <c r="E4721" s="35" t="s">
        <v>374</v>
      </c>
      <c r="F4721" s="45">
        <v>21.5</v>
      </c>
      <c r="G4721" s="45">
        <v>0.2</v>
      </c>
      <c r="H4721" s="45">
        <v>0.83</v>
      </c>
      <c r="I4721" s="45">
        <v>44.3</v>
      </c>
      <c r="J4721" s="45">
        <v>81</v>
      </c>
    </row>
    <row r="4722" spans="4:10">
      <c r="D4722" s="28">
        <v>41836</v>
      </c>
      <c r="E4722" s="35" t="s">
        <v>375</v>
      </c>
      <c r="F4722" s="45">
        <v>21.3</v>
      </c>
      <c r="G4722" s="45">
        <v>0.24</v>
      </c>
      <c r="H4722" s="45">
        <v>0.63</v>
      </c>
      <c r="I4722" s="45">
        <v>32.9</v>
      </c>
      <c r="J4722" s="45">
        <v>91.3</v>
      </c>
    </row>
    <row r="4723" spans="4:10">
      <c r="D4723" s="28">
        <v>41836</v>
      </c>
      <c r="E4723" s="35" t="s">
        <v>376</v>
      </c>
      <c r="F4723" s="45">
        <v>19.399999999999999</v>
      </c>
      <c r="G4723" s="45">
        <v>0.05</v>
      </c>
      <c r="H4723" s="45">
        <v>0.26</v>
      </c>
      <c r="I4723" s="45">
        <v>21.5</v>
      </c>
      <c r="J4723" s="45">
        <v>100.4</v>
      </c>
    </row>
    <row r="4724" spans="4:10">
      <c r="D4724" s="28">
        <v>41836</v>
      </c>
      <c r="E4724" s="35" t="s">
        <v>377</v>
      </c>
      <c r="F4724" s="45">
        <v>18.8</v>
      </c>
      <c r="G4724" s="45">
        <v>0.08</v>
      </c>
      <c r="H4724" s="45">
        <v>0.13</v>
      </c>
      <c r="I4724" s="45">
        <v>10.4</v>
      </c>
      <c r="J4724" s="45">
        <v>109.3</v>
      </c>
    </row>
    <row r="4725" spans="4:10">
      <c r="D4725" s="28">
        <v>41836</v>
      </c>
      <c r="E4725" s="35" t="s">
        <v>378</v>
      </c>
      <c r="F4725" s="45">
        <v>18.2</v>
      </c>
      <c r="G4725" s="45">
        <v>0.02</v>
      </c>
      <c r="H4725" s="45">
        <v>0.02</v>
      </c>
      <c r="I4725" s="45">
        <v>0</v>
      </c>
      <c r="J4725" s="45">
        <v>0</v>
      </c>
    </row>
    <row r="4726" spans="4:10">
      <c r="D4726" s="28">
        <v>41836</v>
      </c>
      <c r="E4726" s="35" t="s">
        <v>379</v>
      </c>
      <c r="F4726" s="45">
        <v>17.8</v>
      </c>
      <c r="G4726" s="45">
        <v>0</v>
      </c>
      <c r="H4726" s="45">
        <v>0</v>
      </c>
      <c r="I4726" s="45">
        <v>0</v>
      </c>
      <c r="J4726" s="45">
        <v>0</v>
      </c>
    </row>
    <row r="4727" spans="4:10">
      <c r="D4727" s="28">
        <v>41836</v>
      </c>
      <c r="E4727" s="35" t="s">
        <v>380</v>
      </c>
      <c r="F4727" s="45">
        <v>17.2</v>
      </c>
      <c r="G4727" s="45">
        <v>0</v>
      </c>
      <c r="H4727" s="45">
        <v>0</v>
      </c>
      <c r="I4727" s="45">
        <v>0</v>
      </c>
      <c r="J4727" s="45">
        <v>0</v>
      </c>
    </row>
    <row r="4728" spans="4:10">
      <c r="D4728" s="28">
        <v>41836</v>
      </c>
      <c r="E4728" s="35" t="s">
        <v>381</v>
      </c>
      <c r="F4728" s="45">
        <v>15.4</v>
      </c>
      <c r="G4728" s="45">
        <v>0</v>
      </c>
      <c r="H4728" s="45">
        <v>0</v>
      </c>
      <c r="I4728" s="45">
        <v>0</v>
      </c>
      <c r="J4728" s="45">
        <v>0</v>
      </c>
    </row>
    <row r="4729" spans="4:10">
      <c r="D4729" s="28">
        <v>41836</v>
      </c>
      <c r="E4729" s="35" t="s">
        <v>382</v>
      </c>
      <c r="F4729" s="45">
        <v>14.3</v>
      </c>
      <c r="G4729" s="45">
        <v>0</v>
      </c>
      <c r="H4729" s="45">
        <v>0</v>
      </c>
      <c r="I4729" s="45">
        <v>0</v>
      </c>
      <c r="J4729" s="45">
        <v>0</v>
      </c>
    </row>
    <row r="4730" spans="4:10">
      <c r="D4730" s="28">
        <v>41836</v>
      </c>
      <c r="E4730" s="35" t="s">
        <v>383</v>
      </c>
      <c r="F4730" s="45">
        <v>14.4</v>
      </c>
      <c r="G4730" s="45">
        <v>0</v>
      </c>
      <c r="H4730" s="45">
        <v>0</v>
      </c>
      <c r="I4730" s="45">
        <v>0</v>
      </c>
      <c r="J4730" s="45">
        <v>0</v>
      </c>
    </row>
    <row r="4731" spans="4:10">
      <c r="D4731" s="28">
        <v>41837</v>
      </c>
      <c r="E4731" s="35" t="s">
        <v>360</v>
      </c>
      <c r="F4731" s="45">
        <v>14.7</v>
      </c>
      <c r="G4731" s="45">
        <v>0</v>
      </c>
      <c r="H4731" s="45">
        <v>0</v>
      </c>
      <c r="I4731" s="45">
        <v>0</v>
      </c>
      <c r="J4731" s="45">
        <v>0</v>
      </c>
    </row>
    <row r="4732" spans="4:10">
      <c r="D4732" s="28">
        <v>41837</v>
      </c>
      <c r="E4732" s="35" t="s">
        <v>361</v>
      </c>
      <c r="F4732" s="45">
        <v>14.5</v>
      </c>
      <c r="G4732" s="45">
        <v>0</v>
      </c>
      <c r="H4732" s="45">
        <v>0</v>
      </c>
      <c r="I4732" s="45">
        <v>0</v>
      </c>
      <c r="J4732" s="45">
        <v>0</v>
      </c>
    </row>
    <row r="4733" spans="4:10">
      <c r="D4733" s="28">
        <v>41837</v>
      </c>
      <c r="E4733" s="35" t="s">
        <v>362</v>
      </c>
      <c r="F4733" s="45">
        <v>14.5</v>
      </c>
      <c r="G4733" s="45">
        <v>0</v>
      </c>
      <c r="H4733" s="45">
        <v>0</v>
      </c>
      <c r="I4733" s="45">
        <v>0</v>
      </c>
      <c r="J4733" s="45">
        <v>0</v>
      </c>
    </row>
    <row r="4734" spans="4:10">
      <c r="D4734" s="28">
        <v>41837</v>
      </c>
      <c r="E4734" s="35" t="s">
        <v>363</v>
      </c>
      <c r="F4734" s="45">
        <v>14.8</v>
      </c>
      <c r="G4734" s="45">
        <v>0</v>
      </c>
      <c r="H4734" s="45">
        <v>0</v>
      </c>
      <c r="I4734" s="45">
        <v>0</v>
      </c>
      <c r="J4734" s="45">
        <v>0</v>
      </c>
    </row>
    <row r="4735" spans="4:10">
      <c r="D4735" s="28">
        <v>41837</v>
      </c>
      <c r="E4735" s="35" t="s">
        <v>364</v>
      </c>
      <c r="F4735" s="45">
        <v>14.9</v>
      </c>
      <c r="G4735" s="45">
        <v>0.06</v>
      </c>
      <c r="H4735" s="45">
        <v>0.06</v>
      </c>
      <c r="I4735" s="45">
        <v>5.8</v>
      </c>
      <c r="J4735" s="45">
        <v>-113</v>
      </c>
    </row>
    <row r="4736" spans="4:10">
      <c r="D4736" s="28">
        <v>41837</v>
      </c>
      <c r="E4736" s="35" t="s">
        <v>365</v>
      </c>
      <c r="F4736" s="45">
        <v>15.6</v>
      </c>
      <c r="G4736" s="45">
        <v>0.05</v>
      </c>
      <c r="H4736" s="45">
        <v>0.18</v>
      </c>
      <c r="I4736" s="45">
        <v>16.7</v>
      </c>
      <c r="J4736" s="45">
        <v>-104</v>
      </c>
    </row>
    <row r="4737" spans="4:10">
      <c r="D4737" s="28">
        <v>41837</v>
      </c>
      <c r="E4737" s="35" t="s">
        <v>366</v>
      </c>
      <c r="F4737" s="45">
        <v>16.100000000000001</v>
      </c>
      <c r="G4737" s="45">
        <v>0.03</v>
      </c>
      <c r="H4737" s="45">
        <v>0.28999999999999998</v>
      </c>
      <c r="I4737" s="45">
        <v>28</v>
      </c>
      <c r="J4737" s="45">
        <v>-95.1</v>
      </c>
    </row>
    <row r="4738" spans="4:10">
      <c r="D4738" s="28">
        <v>41837</v>
      </c>
      <c r="E4738" s="35" t="s">
        <v>367</v>
      </c>
      <c r="F4738" s="45">
        <v>16.8</v>
      </c>
      <c r="G4738" s="45">
        <v>0.05</v>
      </c>
      <c r="H4738" s="45">
        <v>0.38</v>
      </c>
      <c r="I4738" s="45">
        <v>39.4</v>
      </c>
      <c r="J4738" s="45">
        <v>-85.4</v>
      </c>
    </row>
    <row r="4739" spans="4:10">
      <c r="D4739" s="28">
        <v>41837</v>
      </c>
      <c r="E4739" s="35" t="s">
        <v>368</v>
      </c>
      <c r="F4739" s="45">
        <v>18.100000000000001</v>
      </c>
      <c r="G4739" s="45">
        <v>0.04</v>
      </c>
      <c r="H4739" s="45">
        <v>0.47</v>
      </c>
      <c r="I4739" s="45">
        <v>50.7</v>
      </c>
      <c r="J4739" s="45">
        <v>-73.599999999999994</v>
      </c>
    </row>
    <row r="4740" spans="4:10">
      <c r="D4740" s="28">
        <v>41837</v>
      </c>
      <c r="E4740" s="35" t="s">
        <v>369</v>
      </c>
      <c r="F4740" s="45">
        <v>19.600000000000001</v>
      </c>
      <c r="G4740" s="45">
        <v>0</v>
      </c>
      <c r="H4740" s="45">
        <v>0.56999999999999995</v>
      </c>
      <c r="I4740" s="45">
        <v>61.1</v>
      </c>
      <c r="J4740" s="45">
        <v>-56.8</v>
      </c>
    </row>
    <row r="4741" spans="4:10">
      <c r="D4741" s="28">
        <v>41837</v>
      </c>
      <c r="E4741" s="35" t="s">
        <v>370</v>
      </c>
      <c r="F4741" s="45">
        <v>20.6</v>
      </c>
      <c r="G4741" s="45">
        <v>0.05</v>
      </c>
      <c r="H4741" s="45">
        <v>0.56000000000000005</v>
      </c>
      <c r="I4741" s="45">
        <v>69</v>
      </c>
      <c r="J4741" s="45">
        <v>-28.9</v>
      </c>
    </row>
    <row r="4742" spans="4:10">
      <c r="D4742" s="28">
        <v>41837</v>
      </c>
      <c r="E4742" s="35" t="s">
        <v>371</v>
      </c>
      <c r="F4742" s="45">
        <v>20.3</v>
      </c>
      <c r="G4742" s="45">
        <v>0.04</v>
      </c>
      <c r="H4742" s="45">
        <v>0.57999999999999996</v>
      </c>
      <c r="I4742" s="45">
        <v>70.8</v>
      </c>
      <c r="J4742" s="45">
        <v>12.3</v>
      </c>
    </row>
    <row r="4743" spans="4:10">
      <c r="D4743" s="28">
        <v>41837</v>
      </c>
      <c r="E4743" s="35" t="s">
        <v>372</v>
      </c>
      <c r="F4743" s="45">
        <v>20.5</v>
      </c>
      <c r="G4743" s="45">
        <v>0.1</v>
      </c>
      <c r="H4743" s="45">
        <v>0.5</v>
      </c>
      <c r="I4743" s="45">
        <v>65</v>
      </c>
      <c r="J4743" s="45">
        <v>46.8</v>
      </c>
    </row>
    <row r="4744" spans="4:10">
      <c r="D4744" s="28">
        <v>41837</v>
      </c>
      <c r="E4744" s="35" t="s">
        <v>373</v>
      </c>
      <c r="F4744" s="45">
        <v>20.6</v>
      </c>
      <c r="G4744" s="45">
        <v>0.06</v>
      </c>
      <c r="H4744" s="45">
        <v>0.48</v>
      </c>
      <c r="I4744" s="45">
        <v>55.3</v>
      </c>
      <c r="J4744" s="45">
        <v>67.400000000000006</v>
      </c>
    </row>
    <row r="4745" spans="4:10">
      <c r="D4745" s="28">
        <v>41837</v>
      </c>
      <c r="E4745" s="35" t="s">
        <v>374</v>
      </c>
      <c r="F4745" s="45">
        <v>20.5</v>
      </c>
      <c r="G4745" s="45">
        <v>0.03</v>
      </c>
      <c r="H4745" s="45">
        <v>0.43</v>
      </c>
      <c r="I4745" s="45">
        <v>44.3</v>
      </c>
      <c r="J4745" s="45">
        <v>80.8</v>
      </c>
    </row>
    <row r="4746" spans="4:10">
      <c r="D4746" s="28">
        <v>41837</v>
      </c>
      <c r="E4746" s="35" t="s">
        <v>375</v>
      </c>
      <c r="F4746" s="45">
        <v>19.2</v>
      </c>
      <c r="G4746" s="45">
        <v>0.01</v>
      </c>
      <c r="H4746" s="45">
        <v>0.28000000000000003</v>
      </c>
      <c r="I4746" s="45">
        <v>32.799999999999997</v>
      </c>
      <c r="J4746" s="45">
        <v>91.1</v>
      </c>
    </row>
    <row r="4747" spans="4:10">
      <c r="D4747" s="28">
        <v>41837</v>
      </c>
      <c r="E4747" s="35" t="s">
        <v>376</v>
      </c>
      <c r="F4747" s="45">
        <v>18.399999999999999</v>
      </c>
      <c r="G4747" s="45">
        <v>0.02</v>
      </c>
      <c r="H4747" s="45">
        <v>0.18</v>
      </c>
      <c r="I4747" s="45">
        <v>21.4</v>
      </c>
      <c r="J4747" s="45">
        <v>100.3</v>
      </c>
    </row>
    <row r="4748" spans="4:10">
      <c r="D4748" s="28">
        <v>41837</v>
      </c>
      <c r="E4748" s="35" t="s">
        <v>377</v>
      </c>
      <c r="F4748" s="45">
        <v>18.399999999999999</v>
      </c>
      <c r="G4748" s="45">
        <v>0.06</v>
      </c>
      <c r="H4748" s="45">
        <v>0.11</v>
      </c>
      <c r="I4748" s="45">
        <v>10.3</v>
      </c>
      <c r="J4748" s="45">
        <v>109.1</v>
      </c>
    </row>
    <row r="4749" spans="4:10">
      <c r="D4749" s="28">
        <v>41837</v>
      </c>
      <c r="E4749" s="35" t="s">
        <v>378</v>
      </c>
      <c r="F4749" s="45">
        <v>17.899999999999999</v>
      </c>
      <c r="G4749" s="45">
        <v>0</v>
      </c>
      <c r="H4749" s="45">
        <v>0.01</v>
      </c>
      <c r="I4749" s="45">
        <v>0</v>
      </c>
      <c r="J4749" s="45">
        <v>0</v>
      </c>
    </row>
    <row r="4750" spans="4:10">
      <c r="D4750" s="28">
        <v>41837</v>
      </c>
      <c r="E4750" s="35" t="s">
        <v>379</v>
      </c>
      <c r="F4750" s="45">
        <v>17.600000000000001</v>
      </c>
      <c r="G4750" s="45">
        <v>0</v>
      </c>
      <c r="H4750" s="45">
        <v>0</v>
      </c>
      <c r="I4750" s="45">
        <v>0</v>
      </c>
      <c r="J4750" s="45">
        <v>0</v>
      </c>
    </row>
    <row r="4751" spans="4:10">
      <c r="D4751" s="28">
        <v>41837</v>
      </c>
      <c r="E4751" s="35" t="s">
        <v>380</v>
      </c>
      <c r="F4751" s="45">
        <v>17.600000000000001</v>
      </c>
      <c r="G4751" s="45">
        <v>0</v>
      </c>
      <c r="H4751" s="45">
        <v>0</v>
      </c>
      <c r="I4751" s="45">
        <v>0</v>
      </c>
      <c r="J4751" s="45">
        <v>0</v>
      </c>
    </row>
    <row r="4752" spans="4:10">
      <c r="D4752" s="28">
        <v>41837</v>
      </c>
      <c r="E4752" s="35" t="s">
        <v>381</v>
      </c>
      <c r="F4752" s="45">
        <v>17.8</v>
      </c>
      <c r="G4752" s="45">
        <v>0</v>
      </c>
      <c r="H4752" s="45">
        <v>0</v>
      </c>
      <c r="I4752" s="45">
        <v>0</v>
      </c>
      <c r="J4752" s="45">
        <v>0</v>
      </c>
    </row>
    <row r="4753" spans="4:10">
      <c r="D4753" s="28">
        <v>41837</v>
      </c>
      <c r="E4753" s="35" t="s">
        <v>382</v>
      </c>
      <c r="F4753" s="45">
        <v>18.2</v>
      </c>
      <c r="G4753" s="45">
        <v>0</v>
      </c>
      <c r="H4753" s="45">
        <v>0</v>
      </c>
      <c r="I4753" s="45">
        <v>0</v>
      </c>
      <c r="J4753" s="45">
        <v>0</v>
      </c>
    </row>
    <row r="4754" spans="4:10">
      <c r="D4754" s="28">
        <v>41837</v>
      </c>
      <c r="E4754" s="35" t="s">
        <v>383</v>
      </c>
      <c r="F4754" s="45">
        <v>18.399999999999999</v>
      </c>
      <c r="G4754" s="45">
        <v>0</v>
      </c>
      <c r="H4754" s="45">
        <v>0</v>
      </c>
      <c r="I4754" s="45">
        <v>0</v>
      </c>
      <c r="J4754" s="45">
        <v>0</v>
      </c>
    </row>
    <row r="4755" spans="4:10">
      <c r="D4755" s="28">
        <v>41838</v>
      </c>
      <c r="E4755" s="35" t="s">
        <v>360</v>
      </c>
      <c r="F4755" s="45">
        <v>18.8</v>
      </c>
      <c r="G4755" s="45">
        <v>0</v>
      </c>
      <c r="H4755" s="45">
        <v>0</v>
      </c>
      <c r="I4755" s="45">
        <v>0</v>
      </c>
      <c r="J4755" s="45">
        <v>0</v>
      </c>
    </row>
    <row r="4756" spans="4:10">
      <c r="D4756" s="28">
        <v>41838</v>
      </c>
      <c r="E4756" s="35" t="s">
        <v>361</v>
      </c>
      <c r="F4756" s="45">
        <v>19.899999999999999</v>
      </c>
      <c r="G4756" s="45">
        <v>0</v>
      </c>
      <c r="H4756" s="45">
        <v>0</v>
      </c>
      <c r="I4756" s="45">
        <v>0</v>
      </c>
      <c r="J4756" s="45">
        <v>0</v>
      </c>
    </row>
    <row r="4757" spans="4:10">
      <c r="D4757" s="28">
        <v>41838</v>
      </c>
      <c r="E4757" s="35" t="s">
        <v>362</v>
      </c>
      <c r="F4757" s="45">
        <v>20</v>
      </c>
      <c r="G4757" s="45">
        <v>0</v>
      </c>
      <c r="H4757" s="45">
        <v>0</v>
      </c>
      <c r="I4757" s="45">
        <v>0</v>
      </c>
      <c r="J4757" s="45">
        <v>0</v>
      </c>
    </row>
    <row r="4758" spans="4:10">
      <c r="D4758" s="28">
        <v>41838</v>
      </c>
      <c r="E4758" s="35" t="s">
        <v>363</v>
      </c>
      <c r="F4758" s="45">
        <v>20.3</v>
      </c>
      <c r="G4758" s="45">
        <v>0</v>
      </c>
      <c r="H4758" s="45">
        <v>0</v>
      </c>
      <c r="I4758" s="45">
        <v>0</v>
      </c>
      <c r="J4758" s="45">
        <v>0</v>
      </c>
    </row>
    <row r="4759" spans="4:10">
      <c r="D4759" s="28">
        <v>41838</v>
      </c>
      <c r="E4759" s="35" t="s">
        <v>364</v>
      </c>
      <c r="F4759" s="45">
        <v>21.5</v>
      </c>
      <c r="G4759" s="45">
        <v>0.01</v>
      </c>
      <c r="H4759" s="45">
        <v>0.04</v>
      </c>
      <c r="I4759" s="45">
        <v>5.7</v>
      </c>
      <c r="J4759" s="45">
        <v>-112.9</v>
      </c>
    </row>
    <row r="4760" spans="4:10">
      <c r="D4760" s="28">
        <v>41838</v>
      </c>
      <c r="E4760" s="35" t="s">
        <v>365</v>
      </c>
      <c r="F4760" s="45">
        <v>21.1</v>
      </c>
      <c r="G4760" s="45">
        <v>0.01</v>
      </c>
      <c r="H4760" s="45">
        <v>0.11</v>
      </c>
      <c r="I4760" s="45">
        <v>16.600000000000001</v>
      </c>
      <c r="J4760" s="45">
        <v>-103.9</v>
      </c>
    </row>
    <row r="4761" spans="4:10">
      <c r="D4761" s="28">
        <v>41838</v>
      </c>
      <c r="E4761" s="35" t="s">
        <v>366</v>
      </c>
      <c r="F4761" s="45">
        <v>22.3</v>
      </c>
      <c r="G4761" s="45">
        <v>0.02</v>
      </c>
      <c r="H4761" s="45">
        <v>0.18</v>
      </c>
      <c r="I4761" s="45">
        <v>27.9</v>
      </c>
      <c r="J4761" s="45">
        <v>-94.9</v>
      </c>
    </row>
    <row r="4762" spans="4:10">
      <c r="D4762" s="28">
        <v>41838</v>
      </c>
      <c r="E4762" s="35" t="s">
        <v>367</v>
      </c>
      <c r="F4762" s="45">
        <v>21.7</v>
      </c>
      <c r="G4762" s="45">
        <v>0</v>
      </c>
      <c r="H4762" s="45">
        <v>0.26</v>
      </c>
      <c r="I4762" s="45">
        <v>39.299999999999997</v>
      </c>
      <c r="J4762" s="45">
        <v>-85.3</v>
      </c>
    </row>
    <row r="4763" spans="4:10">
      <c r="D4763" s="28">
        <v>41838</v>
      </c>
      <c r="E4763" s="35" t="s">
        <v>368</v>
      </c>
      <c r="F4763" s="45">
        <v>21.4</v>
      </c>
      <c r="G4763" s="45">
        <v>7.0000000000000007E-2</v>
      </c>
      <c r="H4763" s="45">
        <v>0.27</v>
      </c>
      <c r="I4763" s="45">
        <v>50.6</v>
      </c>
      <c r="J4763" s="45">
        <v>-73.400000000000006</v>
      </c>
    </row>
    <row r="4764" spans="4:10">
      <c r="D4764" s="28">
        <v>41838</v>
      </c>
      <c r="E4764" s="35" t="s">
        <v>369</v>
      </c>
      <c r="F4764" s="45">
        <v>21.4</v>
      </c>
      <c r="G4764" s="45">
        <v>0</v>
      </c>
      <c r="H4764" s="45">
        <v>0.37</v>
      </c>
      <c r="I4764" s="45">
        <v>61</v>
      </c>
      <c r="J4764" s="45">
        <v>-56.6</v>
      </c>
    </row>
    <row r="4765" spans="4:10">
      <c r="D4765" s="28">
        <v>41838</v>
      </c>
      <c r="E4765" s="35" t="s">
        <v>370</v>
      </c>
      <c r="F4765" s="45">
        <v>21.3</v>
      </c>
      <c r="G4765" s="45">
        <v>0</v>
      </c>
      <c r="H4765" s="45">
        <v>0.4</v>
      </c>
      <c r="I4765" s="45">
        <v>68.900000000000006</v>
      </c>
      <c r="J4765" s="45">
        <v>-28.7</v>
      </c>
    </row>
    <row r="4766" spans="4:10">
      <c r="D4766" s="28">
        <v>41838</v>
      </c>
      <c r="E4766" s="35" t="s">
        <v>371</v>
      </c>
      <c r="F4766" s="45">
        <v>21.9</v>
      </c>
      <c r="G4766" s="45">
        <v>0</v>
      </c>
      <c r="H4766" s="45">
        <v>0.52</v>
      </c>
      <c r="I4766" s="45">
        <v>70.599999999999994</v>
      </c>
      <c r="J4766" s="45">
        <v>12.2</v>
      </c>
    </row>
    <row r="4767" spans="4:10">
      <c r="D4767" s="28">
        <v>41838</v>
      </c>
      <c r="E4767" s="35" t="s">
        <v>372</v>
      </c>
      <c r="F4767" s="45">
        <v>21.7</v>
      </c>
      <c r="G4767" s="45">
        <v>0</v>
      </c>
      <c r="H4767" s="45">
        <v>0.5</v>
      </c>
      <c r="I4767" s="45">
        <v>64.8</v>
      </c>
      <c r="J4767" s="45">
        <v>46.5</v>
      </c>
    </row>
    <row r="4768" spans="4:10">
      <c r="D4768" s="28">
        <v>41838</v>
      </c>
      <c r="E4768" s="35" t="s">
        <v>373</v>
      </c>
      <c r="F4768" s="45">
        <v>21.7</v>
      </c>
      <c r="G4768" s="45">
        <v>0</v>
      </c>
      <c r="H4768" s="45">
        <v>0.35</v>
      </c>
      <c r="I4768" s="45">
        <v>55.2</v>
      </c>
      <c r="J4768" s="45">
        <v>67.099999999999994</v>
      </c>
    </row>
    <row r="4769" spans="4:10">
      <c r="D4769" s="28">
        <v>41838</v>
      </c>
      <c r="E4769" s="35" t="s">
        <v>374</v>
      </c>
      <c r="F4769" s="45">
        <v>22.5</v>
      </c>
      <c r="G4769" s="45">
        <v>7.0000000000000007E-2</v>
      </c>
      <c r="H4769" s="45">
        <v>0.6</v>
      </c>
      <c r="I4769" s="45">
        <v>44.2</v>
      </c>
      <c r="J4769" s="45">
        <v>80.599999999999994</v>
      </c>
    </row>
    <row r="4770" spans="4:10">
      <c r="D4770" s="28">
        <v>41838</v>
      </c>
      <c r="E4770" s="35" t="s">
        <v>375</v>
      </c>
      <c r="F4770" s="45">
        <v>25</v>
      </c>
      <c r="G4770" s="45">
        <v>0.11</v>
      </c>
      <c r="H4770" s="45">
        <v>0.5</v>
      </c>
      <c r="I4770" s="45">
        <v>32.799999999999997</v>
      </c>
      <c r="J4770" s="45">
        <v>91</v>
      </c>
    </row>
    <row r="4771" spans="4:10">
      <c r="D4771" s="28">
        <v>41838</v>
      </c>
      <c r="E4771" s="35" t="s">
        <v>376</v>
      </c>
      <c r="F4771" s="45">
        <v>24.6</v>
      </c>
      <c r="G4771" s="45">
        <v>0.05</v>
      </c>
      <c r="H4771" s="45">
        <v>0.26</v>
      </c>
      <c r="I4771" s="45">
        <v>21.3</v>
      </c>
      <c r="J4771" s="45">
        <v>100.1</v>
      </c>
    </row>
    <row r="4772" spans="4:10">
      <c r="D4772" s="28">
        <v>41838</v>
      </c>
      <c r="E4772" s="35" t="s">
        <v>377</v>
      </c>
      <c r="F4772" s="45">
        <v>23.6</v>
      </c>
      <c r="G4772" s="45">
        <v>0.08</v>
      </c>
      <c r="H4772" s="45">
        <v>0.13</v>
      </c>
      <c r="I4772" s="45">
        <v>10.3</v>
      </c>
      <c r="J4772" s="45">
        <v>109</v>
      </c>
    </row>
    <row r="4773" spans="4:10">
      <c r="D4773" s="28">
        <v>41838</v>
      </c>
      <c r="E4773" s="35" t="s">
        <v>378</v>
      </c>
      <c r="F4773" s="45">
        <v>22.7</v>
      </c>
      <c r="G4773" s="45">
        <v>0</v>
      </c>
      <c r="H4773" s="45">
        <v>0.01</v>
      </c>
      <c r="I4773" s="45">
        <v>0</v>
      </c>
      <c r="J4773" s="45">
        <v>0</v>
      </c>
    </row>
    <row r="4774" spans="4:10">
      <c r="D4774" s="28">
        <v>41838</v>
      </c>
      <c r="E4774" s="35" t="s">
        <v>379</v>
      </c>
      <c r="F4774" s="45">
        <v>21.4</v>
      </c>
      <c r="G4774" s="45">
        <v>0</v>
      </c>
      <c r="H4774" s="45">
        <v>0</v>
      </c>
      <c r="I4774" s="45">
        <v>0</v>
      </c>
      <c r="J4774" s="45">
        <v>0</v>
      </c>
    </row>
    <row r="4775" spans="4:10">
      <c r="D4775" s="28">
        <v>41838</v>
      </c>
      <c r="E4775" s="35" t="s">
        <v>380</v>
      </c>
      <c r="F4775" s="45">
        <v>20.7</v>
      </c>
      <c r="G4775" s="45">
        <v>0</v>
      </c>
      <c r="H4775" s="45">
        <v>0</v>
      </c>
      <c r="I4775" s="45">
        <v>0</v>
      </c>
      <c r="J4775" s="45">
        <v>0</v>
      </c>
    </row>
    <row r="4776" spans="4:10">
      <c r="D4776" s="28">
        <v>41838</v>
      </c>
      <c r="E4776" s="35" t="s">
        <v>381</v>
      </c>
      <c r="F4776" s="45">
        <v>20.399999999999999</v>
      </c>
      <c r="G4776" s="45">
        <v>0</v>
      </c>
      <c r="H4776" s="45">
        <v>0</v>
      </c>
      <c r="I4776" s="45">
        <v>0</v>
      </c>
      <c r="J4776" s="45">
        <v>0</v>
      </c>
    </row>
    <row r="4777" spans="4:10">
      <c r="D4777" s="28">
        <v>41838</v>
      </c>
      <c r="E4777" s="35" t="s">
        <v>382</v>
      </c>
      <c r="F4777" s="45">
        <v>21.2</v>
      </c>
      <c r="G4777" s="45">
        <v>0</v>
      </c>
      <c r="H4777" s="45">
        <v>0</v>
      </c>
      <c r="I4777" s="45">
        <v>0</v>
      </c>
      <c r="J4777" s="45">
        <v>0</v>
      </c>
    </row>
    <row r="4778" spans="4:10">
      <c r="D4778" s="28">
        <v>41838</v>
      </c>
      <c r="E4778" s="35" t="s">
        <v>383</v>
      </c>
      <c r="F4778" s="45">
        <v>21</v>
      </c>
      <c r="G4778" s="45">
        <v>0</v>
      </c>
      <c r="H4778" s="45">
        <v>0</v>
      </c>
      <c r="I4778" s="45">
        <v>0</v>
      </c>
      <c r="J4778" s="45">
        <v>0</v>
      </c>
    </row>
    <row r="4779" spans="4:10">
      <c r="D4779" s="28">
        <v>41839</v>
      </c>
      <c r="E4779" s="35" t="s">
        <v>360</v>
      </c>
      <c r="F4779" s="45">
        <v>21</v>
      </c>
      <c r="G4779" s="45">
        <v>0</v>
      </c>
      <c r="H4779" s="45">
        <v>0</v>
      </c>
      <c r="I4779" s="45">
        <v>0</v>
      </c>
      <c r="J4779" s="45">
        <v>0</v>
      </c>
    </row>
    <row r="4780" spans="4:10">
      <c r="D4780" s="28">
        <v>41839</v>
      </c>
      <c r="E4780" s="35" t="s">
        <v>361</v>
      </c>
      <c r="F4780" s="45">
        <v>19.899999999999999</v>
      </c>
      <c r="G4780" s="45">
        <v>0</v>
      </c>
      <c r="H4780" s="45">
        <v>0</v>
      </c>
      <c r="I4780" s="45">
        <v>0</v>
      </c>
      <c r="J4780" s="45">
        <v>0</v>
      </c>
    </row>
    <row r="4781" spans="4:10">
      <c r="D4781" s="28">
        <v>41839</v>
      </c>
      <c r="E4781" s="35" t="s">
        <v>362</v>
      </c>
      <c r="F4781" s="45">
        <v>20.5</v>
      </c>
      <c r="G4781" s="45">
        <v>0</v>
      </c>
      <c r="H4781" s="45">
        <v>0</v>
      </c>
      <c r="I4781" s="45">
        <v>0</v>
      </c>
      <c r="J4781" s="45">
        <v>0</v>
      </c>
    </row>
    <row r="4782" spans="4:10">
      <c r="D4782" s="28">
        <v>41839</v>
      </c>
      <c r="E4782" s="35" t="s">
        <v>363</v>
      </c>
      <c r="F4782" s="45">
        <v>20.3</v>
      </c>
      <c r="G4782" s="45">
        <v>0</v>
      </c>
      <c r="H4782" s="45">
        <v>0</v>
      </c>
      <c r="I4782" s="45">
        <v>0</v>
      </c>
      <c r="J4782" s="45">
        <v>0</v>
      </c>
    </row>
    <row r="4783" spans="4:10">
      <c r="D4783" s="28">
        <v>41839</v>
      </c>
      <c r="E4783" s="35" t="s">
        <v>364</v>
      </c>
      <c r="F4783" s="45">
        <v>20.3</v>
      </c>
      <c r="G4783" s="45">
        <v>0.14000000000000001</v>
      </c>
      <c r="H4783" s="45">
        <v>0.08</v>
      </c>
      <c r="I4783" s="45">
        <v>5.6</v>
      </c>
      <c r="J4783" s="45">
        <v>-112.7</v>
      </c>
    </row>
    <row r="4784" spans="4:10">
      <c r="D4784" s="28">
        <v>41839</v>
      </c>
      <c r="E4784" s="35" t="s">
        <v>365</v>
      </c>
      <c r="F4784" s="45">
        <v>20.9</v>
      </c>
      <c r="G4784" s="45">
        <v>0.13</v>
      </c>
      <c r="H4784" s="45">
        <v>0.25</v>
      </c>
      <c r="I4784" s="45">
        <v>16.399999999999999</v>
      </c>
      <c r="J4784" s="45">
        <v>-103.7</v>
      </c>
    </row>
    <row r="4785" spans="4:10">
      <c r="D4785" s="28">
        <v>41839</v>
      </c>
      <c r="E4785" s="35" t="s">
        <v>366</v>
      </c>
      <c r="F4785" s="45">
        <v>21.6</v>
      </c>
      <c r="G4785" s="45">
        <v>0.3</v>
      </c>
      <c r="H4785" s="45">
        <v>0.54</v>
      </c>
      <c r="I4785" s="45">
        <v>27.8</v>
      </c>
      <c r="J4785" s="45">
        <v>-94.8</v>
      </c>
    </row>
    <row r="4786" spans="4:10">
      <c r="D4786" s="28">
        <v>41839</v>
      </c>
      <c r="E4786" s="35" t="s">
        <v>367</v>
      </c>
      <c r="F4786" s="45">
        <v>22.8</v>
      </c>
      <c r="G4786" s="45">
        <v>0.5</v>
      </c>
      <c r="H4786" s="45">
        <v>0.87</v>
      </c>
      <c r="I4786" s="45">
        <v>39.200000000000003</v>
      </c>
      <c r="J4786" s="45">
        <v>-85.1</v>
      </c>
    </row>
    <row r="4787" spans="4:10">
      <c r="D4787" s="28">
        <v>41839</v>
      </c>
      <c r="E4787" s="35" t="s">
        <v>368</v>
      </c>
      <c r="F4787" s="45">
        <v>24.1</v>
      </c>
      <c r="G4787" s="45">
        <v>0.6</v>
      </c>
      <c r="H4787" s="45">
        <v>1.1299999999999999</v>
      </c>
      <c r="I4787" s="45">
        <v>50.5</v>
      </c>
      <c r="J4787" s="45">
        <v>-73.2</v>
      </c>
    </row>
    <row r="4788" spans="4:10">
      <c r="D4788" s="28">
        <v>41839</v>
      </c>
      <c r="E4788" s="35" t="s">
        <v>369</v>
      </c>
      <c r="F4788" s="45">
        <v>25.2</v>
      </c>
      <c r="G4788" s="45">
        <v>0.74</v>
      </c>
      <c r="H4788" s="45">
        <v>1.34</v>
      </c>
      <c r="I4788" s="45">
        <v>60.9</v>
      </c>
      <c r="J4788" s="45">
        <v>-56.4</v>
      </c>
    </row>
    <row r="4789" spans="4:10">
      <c r="D4789" s="28">
        <v>41839</v>
      </c>
      <c r="E4789" s="35" t="s">
        <v>370</v>
      </c>
      <c r="F4789" s="45">
        <v>25.8</v>
      </c>
      <c r="G4789" s="45">
        <v>0.9</v>
      </c>
      <c r="H4789" s="45">
        <v>1.44</v>
      </c>
      <c r="I4789" s="45">
        <v>68.7</v>
      </c>
      <c r="J4789" s="45">
        <v>-28.6</v>
      </c>
    </row>
    <row r="4790" spans="4:10">
      <c r="D4790" s="28">
        <v>41839</v>
      </c>
      <c r="E4790" s="35" t="s">
        <v>371</v>
      </c>
      <c r="F4790" s="45">
        <v>26</v>
      </c>
      <c r="G4790" s="45">
        <v>0.55000000000000004</v>
      </c>
      <c r="H4790" s="45">
        <v>1.45</v>
      </c>
      <c r="I4790" s="45">
        <v>70.400000000000006</v>
      </c>
      <c r="J4790" s="45">
        <v>12</v>
      </c>
    </row>
    <row r="4791" spans="4:10">
      <c r="D4791" s="28">
        <v>41839</v>
      </c>
      <c r="E4791" s="35" t="s">
        <v>372</v>
      </c>
      <c r="F4791" s="45">
        <v>25.9</v>
      </c>
      <c r="G4791" s="45">
        <v>0.23</v>
      </c>
      <c r="H4791" s="45">
        <v>1.22</v>
      </c>
      <c r="I4791" s="45">
        <v>64.7</v>
      </c>
      <c r="J4791" s="45">
        <v>46.2</v>
      </c>
    </row>
    <row r="4792" spans="4:10">
      <c r="D4792" s="28">
        <v>41839</v>
      </c>
      <c r="E4792" s="35" t="s">
        <v>373</v>
      </c>
      <c r="F4792" s="45">
        <v>25.7</v>
      </c>
      <c r="G4792" s="45">
        <v>0.24</v>
      </c>
      <c r="H4792" s="45">
        <v>1.08</v>
      </c>
      <c r="I4792" s="45">
        <v>55.1</v>
      </c>
      <c r="J4792" s="45">
        <v>66.900000000000006</v>
      </c>
    </row>
    <row r="4793" spans="4:10">
      <c r="D4793" s="28">
        <v>41839</v>
      </c>
      <c r="E4793" s="35" t="s">
        <v>374</v>
      </c>
      <c r="F4793" s="45">
        <v>26.3</v>
      </c>
      <c r="G4793" s="45">
        <v>0.27</v>
      </c>
      <c r="H4793" s="45">
        <v>0.89</v>
      </c>
      <c r="I4793" s="45">
        <v>44.1</v>
      </c>
      <c r="J4793" s="45">
        <v>80.400000000000006</v>
      </c>
    </row>
    <row r="4794" spans="4:10">
      <c r="D4794" s="28">
        <v>41839</v>
      </c>
      <c r="E4794" s="35" t="s">
        <v>375</v>
      </c>
      <c r="F4794" s="45">
        <v>25.4</v>
      </c>
      <c r="G4794" s="45">
        <v>0.06</v>
      </c>
      <c r="H4794" s="45">
        <v>0.44</v>
      </c>
      <c r="I4794" s="45">
        <v>32.700000000000003</v>
      </c>
      <c r="J4794" s="45">
        <v>90.8</v>
      </c>
    </row>
    <row r="4795" spans="4:10">
      <c r="D4795" s="28">
        <v>41839</v>
      </c>
      <c r="E4795" s="35" t="s">
        <v>376</v>
      </c>
      <c r="F4795" s="45">
        <v>24.7</v>
      </c>
      <c r="G4795" s="45">
        <v>0.08</v>
      </c>
      <c r="H4795" s="45">
        <v>0.28999999999999998</v>
      </c>
      <c r="I4795" s="45">
        <v>21.3</v>
      </c>
      <c r="J4795" s="45">
        <v>99.9</v>
      </c>
    </row>
    <row r="4796" spans="4:10">
      <c r="D4796" s="28">
        <v>41839</v>
      </c>
      <c r="E4796" s="35" t="s">
        <v>377</v>
      </c>
      <c r="F4796" s="45">
        <v>23.8</v>
      </c>
      <c r="G4796" s="45">
        <v>0.12</v>
      </c>
      <c r="H4796" s="45">
        <v>0.14000000000000001</v>
      </c>
      <c r="I4796" s="45">
        <v>10.199999999999999</v>
      </c>
      <c r="J4796" s="45">
        <v>108.8</v>
      </c>
    </row>
    <row r="4797" spans="4:10">
      <c r="D4797" s="28">
        <v>41839</v>
      </c>
      <c r="E4797" s="35" t="s">
        <v>378</v>
      </c>
      <c r="F4797" s="45">
        <v>21.6</v>
      </c>
      <c r="G4797" s="45">
        <v>0.02</v>
      </c>
      <c r="H4797" s="45">
        <v>0.02</v>
      </c>
      <c r="I4797" s="45">
        <v>0</v>
      </c>
      <c r="J4797" s="45">
        <v>0</v>
      </c>
    </row>
    <row r="4798" spans="4:10">
      <c r="D4798" s="28">
        <v>41839</v>
      </c>
      <c r="E4798" s="35" t="s">
        <v>379</v>
      </c>
      <c r="F4798" s="45">
        <v>19.899999999999999</v>
      </c>
      <c r="G4798" s="45">
        <v>0</v>
      </c>
      <c r="H4798" s="45">
        <v>0</v>
      </c>
      <c r="I4798" s="45">
        <v>0</v>
      </c>
      <c r="J4798" s="45">
        <v>0</v>
      </c>
    </row>
    <row r="4799" spans="4:10">
      <c r="D4799" s="28">
        <v>41839</v>
      </c>
      <c r="E4799" s="35" t="s">
        <v>380</v>
      </c>
      <c r="F4799" s="45">
        <v>19.100000000000001</v>
      </c>
      <c r="G4799" s="45">
        <v>0</v>
      </c>
      <c r="H4799" s="45">
        <v>0</v>
      </c>
      <c r="I4799" s="45">
        <v>0</v>
      </c>
      <c r="J4799" s="45">
        <v>0</v>
      </c>
    </row>
    <row r="4800" spans="4:10">
      <c r="D4800" s="28">
        <v>41839</v>
      </c>
      <c r="E4800" s="35" t="s">
        <v>381</v>
      </c>
      <c r="F4800" s="45">
        <v>18.2</v>
      </c>
      <c r="G4800" s="45">
        <v>0</v>
      </c>
      <c r="H4800" s="45">
        <v>0</v>
      </c>
      <c r="I4800" s="45">
        <v>0</v>
      </c>
      <c r="J4800" s="45">
        <v>0</v>
      </c>
    </row>
    <row r="4801" spans="4:10">
      <c r="D4801" s="28">
        <v>41839</v>
      </c>
      <c r="E4801" s="35" t="s">
        <v>382</v>
      </c>
      <c r="F4801" s="45">
        <v>17.399999999999999</v>
      </c>
      <c r="G4801" s="45">
        <v>0</v>
      </c>
      <c r="H4801" s="45">
        <v>0</v>
      </c>
      <c r="I4801" s="45">
        <v>0</v>
      </c>
      <c r="J4801" s="45">
        <v>0</v>
      </c>
    </row>
    <row r="4802" spans="4:10">
      <c r="D4802" s="28">
        <v>41839</v>
      </c>
      <c r="E4802" s="35" t="s">
        <v>383</v>
      </c>
      <c r="F4802" s="45">
        <v>17.100000000000001</v>
      </c>
      <c r="G4802" s="45">
        <v>0</v>
      </c>
      <c r="H4802" s="45">
        <v>0</v>
      </c>
      <c r="I4802" s="45">
        <v>0</v>
      </c>
      <c r="J4802" s="45">
        <v>0</v>
      </c>
    </row>
    <row r="4803" spans="4:10">
      <c r="D4803" s="28">
        <v>41840</v>
      </c>
      <c r="E4803" s="35" t="s">
        <v>360</v>
      </c>
      <c r="F4803" s="45">
        <v>17.3</v>
      </c>
      <c r="G4803" s="45">
        <v>0</v>
      </c>
      <c r="H4803" s="45">
        <v>0</v>
      </c>
      <c r="I4803" s="45">
        <v>0</v>
      </c>
      <c r="J4803" s="45">
        <v>0</v>
      </c>
    </row>
    <row r="4804" spans="4:10">
      <c r="D4804" s="28">
        <v>41840</v>
      </c>
      <c r="E4804" s="35" t="s">
        <v>361</v>
      </c>
      <c r="F4804" s="45">
        <v>17.100000000000001</v>
      </c>
      <c r="G4804" s="45">
        <v>0</v>
      </c>
      <c r="H4804" s="45">
        <v>0</v>
      </c>
      <c r="I4804" s="45">
        <v>0</v>
      </c>
      <c r="J4804" s="45">
        <v>0</v>
      </c>
    </row>
    <row r="4805" spans="4:10">
      <c r="D4805" s="28">
        <v>41840</v>
      </c>
      <c r="E4805" s="35" t="s">
        <v>362</v>
      </c>
      <c r="F4805" s="45">
        <v>17.3</v>
      </c>
      <c r="G4805" s="45">
        <v>0</v>
      </c>
      <c r="H4805" s="45">
        <v>0</v>
      </c>
      <c r="I4805" s="45">
        <v>0</v>
      </c>
      <c r="J4805" s="45">
        <v>0</v>
      </c>
    </row>
    <row r="4806" spans="4:10">
      <c r="D4806" s="28">
        <v>41840</v>
      </c>
      <c r="E4806" s="35" t="s">
        <v>363</v>
      </c>
      <c r="F4806" s="45">
        <v>16.899999999999999</v>
      </c>
      <c r="G4806" s="45">
        <v>0</v>
      </c>
      <c r="H4806" s="45">
        <v>0</v>
      </c>
      <c r="I4806" s="45">
        <v>0</v>
      </c>
      <c r="J4806" s="45">
        <v>0</v>
      </c>
    </row>
    <row r="4807" spans="4:10">
      <c r="D4807" s="28">
        <v>41840</v>
      </c>
      <c r="E4807" s="35" t="s">
        <v>364</v>
      </c>
      <c r="F4807" s="45">
        <v>17.2</v>
      </c>
      <c r="G4807" s="45">
        <v>0.19</v>
      </c>
      <c r="H4807" s="45">
        <v>0.08</v>
      </c>
      <c r="I4807" s="45">
        <v>5.4</v>
      </c>
      <c r="J4807" s="45">
        <v>-112.6</v>
      </c>
    </row>
    <row r="4808" spans="4:10">
      <c r="D4808" s="28">
        <v>41840</v>
      </c>
      <c r="E4808" s="35" t="s">
        <v>365</v>
      </c>
      <c r="F4808" s="45">
        <v>17.3</v>
      </c>
      <c r="G4808" s="45">
        <v>0.43</v>
      </c>
      <c r="H4808" s="45">
        <v>0.32</v>
      </c>
      <c r="I4808" s="45">
        <v>16.3</v>
      </c>
      <c r="J4808" s="45">
        <v>-103.6</v>
      </c>
    </row>
    <row r="4809" spans="4:10">
      <c r="D4809" s="28">
        <v>41840</v>
      </c>
      <c r="E4809" s="35" t="s">
        <v>366</v>
      </c>
      <c r="F4809" s="45">
        <v>18.899999999999999</v>
      </c>
      <c r="G4809" s="45">
        <v>1.69</v>
      </c>
      <c r="H4809" s="45">
        <v>0.49</v>
      </c>
      <c r="I4809" s="45">
        <v>27.6</v>
      </c>
      <c r="J4809" s="45">
        <v>-94.6</v>
      </c>
    </row>
    <row r="4810" spans="4:10">
      <c r="D4810" s="28">
        <v>41840</v>
      </c>
      <c r="E4810" s="35" t="s">
        <v>367</v>
      </c>
      <c r="F4810" s="45">
        <v>22.2</v>
      </c>
      <c r="G4810" s="45">
        <v>1.82</v>
      </c>
      <c r="H4810" s="45">
        <v>0.69</v>
      </c>
      <c r="I4810" s="45">
        <v>39.1</v>
      </c>
      <c r="J4810" s="45">
        <v>-84.9</v>
      </c>
    </row>
    <row r="4811" spans="4:10">
      <c r="D4811" s="28">
        <v>41840</v>
      </c>
      <c r="E4811" s="35" t="s">
        <v>368</v>
      </c>
      <c r="F4811" s="45">
        <v>25.3</v>
      </c>
      <c r="G4811" s="45">
        <v>1.83</v>
      </c>
      <c r="H4811" s="45">
        <v>0.89</v>
      </c>
      <c r="I4811" s="45">
        <v>50.3</v>
      </c>
      <c r="J4811" s="45">
        <v>-73</v>
      </c>
    </row>
    <row r="4812" spans="4:10">
      <c r="D4812" s="28">
        <v>41840</v>
      </c>
      <c r="E4812" s="35" t="s">
        <v>369</v>
      </c>
      <c r="F4812" s="45">
        <v>27.2</v>
      </c>
      <c r="G4812" s="45">
        <v>1.84</v>
      </c>
      <c r="H4812" s="45">
        <v>1.05</v>
      </c>
      <c r="I4812" s="45">
        <v>60.7</v>
      </c>
      <c r="J4812" s="45">
        <v>-56.1</v>
      </c>
    </row>
    <row r="4813" spans="4:10">
      <c r="D4813" s="28">
        <v>41840</v>
      </c>
      <c r="E4813" s="35" t="s">
        <v>370</v>
      </c>
      <c r="F4813" s="45">
        <v>28.4</v>
      </c>
      <c r="G4813" s="45">
        <v>1.82</v>
      </c>
      <c r="H4813" s="45">
        <v>1.1399999999999999</v>
      </c>
      <c r="I4813" s="45">
        <v>68.5</v>
      </c>
      <c r="J4813" s="45">
        <v>-28.4</v>
      </c>
    </row>
    <row r="4814" spans="4:10">
      <c r="D4814" s="28">
        <v>41840</v>
      </c>
      <c r="E4814" s="35" t="s">
        <v>371</v>
      </c>
      <c r="F4814" s="45">
        <v>29.5</v>
      </c>
      <c r="G4814" s="45">
        <v>1.82</v>
      </c>
      <c r="H4814" s="45">
        <v>1.1599999999999999</v>
      </c>
      <c r="I4814" s="45">
        <v>70.2</v>
      </c>
      <c r="J4814" s="45">
        <v>11.9</v>
      </c>
    </row>
    <row r="4815" spans="4:10">
      <c r="D4815" s="28">
        <v>41840</v>
      </c>
      <c r="E4815" s="35" t="s">
        <v>372</v>
      </c>
      <c r="F4815" s="45">
        <v>29.6</v>
      </c>
      <c r="G4815" s="45">
        <v>1.83</v>
      </c>
      <c r="H4815" s="45">
        <v>1.1000000000000001</v>
      </c>
      <c r="I4815" s="45">
        <v>64.599999999999994</v>
      </c>
      <c r="J4815" s="45">
        <v>46</v>
      </c>
    </row>
    <row r="4816" spans="4:10">
      <c r="D4816" s="28">
        <v>41840</v>
      </c>
      <c r="E4816" s="35" t="s">
        <v>373</v>
      </c>
      <c r="F4816" s="45">
        <v>30.1</v>
      </c>
      <c r="G4816" s="45">
        <v>0.94</v>
      </c>
      <c r="H4816" s="45">
        <v>1.22</v>
      </c>
      <c r="I4816" s="45">
        <v>55</v>
      </c>
      <c r="J4816" s="45">
        <v>66.599999999999994</v>
      </c>
    </row>
    <row r="4817" spans="4:10">
      <c r="D4817" s="28">
        <v>41840</v>
      </c>
      <c r="E4817" s="35" t="s">
        <v>374</v>
      </c>
      <c r="F4817" s="45">
        <v>29.3</v>
      </c>
      <c r="G4817" s="45">
        <v>1.18</v>
      </c>
      <c r="H4817" s="45">
        <v>0.95</v>
      </c>
      <c r="I4817" s="45">
        <v>44</v>
      </c>
      <c r="J4817" s="45">
        <v>80.2</v>
      </c>
    </row>
    <row r="4818" spans="4:10">
      <c r="D4818" s="28">
        <v>41840</v>
      </c>
      <c r="E4818" s="35" t="s">
        <v>375</v>
      </c>
      <c r="F4818" s="45">
        <v>29.5</v>
      </c>
      <c r="G4818" s="45">
        <v>1.24</v>
      </c>
      <c r="H4818" s="45">
        <v>0.68</v>
      </c>
      <c r="I4818" s="45">
        <v>32.6</v>
      </c>
      <c r="J4818" s="45">
        <v>90.6</v>
      </c>
    </row>
    <row r="4819" spans="4:10">
      <c r="D4819" s="28">
        <v>41840</v>
      </c>
      <c r="E4819" s="35" t="s">
        <v>376</v>
      </c>
      <c r="F4819" s="45">
        <v>28</v>
      </c>
      <c r="G4819" s="45">
        <v>0.26</v>
      </c>
      <c r="H4819" s="45">
        <v>0.39</v>
      </c>
      <c r="I4819" s="45">
        <v>21.2</v>
      </c>
      <c r="J4819" s="45">
        <v>99.8</v>
      </c>
    </row>
    <row r="4820" spans="4:10">
      <c r="D4820" s="28">
        <v>41840</v>
      </c>
      <c r="E4820" s="35" t="s">
        <v>377</v>
      </c>
      <c r="F4820" s="45">
        <v>25.6</v>
      </c>
      <c r="G4820" s="45">
        <v>0.42</v>
      </c>
      <c r="H4820" s="45">
        <v>0.19</v>
      </c>
      <c r="I4820" s="45">
        <v>10.1</v>
      </c>
      <c r="J4820" s="45">
        <v>108.7</v>
      </c>
    </row>
    <row r="4821" spans="4:10">
      <c r="D4821" s="28">
        <v>41840</v>
      </c>
      <c r="E4821" s="35" t="s">
        <v>378</v>
      </c>
      <c r="F4821" s="45">
        <v>24.6</v>
      </c>
      <c r="G4821" s="45">
        <v>0.02</v>
      </c>
      <c r="H4821" s="45">
        <v>0.02</v>
      </c>
      <c r="I4821" s="45">
        <v>0</v>
      </c>
      <c r="J4821" s="45">
        <v>0</v>
      </c>
    </row>
    <row r="4822" spans="4:10">
      <c r="D4822" s="28">
        <v>41840</v>
      </c>
      <c r="E4822" s="35" t="s">
        <v>379</v>
      </c>
      <c r="F4822" s="45">
        <v>23.2</v>
      </c>
      <c r="G4822" s="45">
        <v>0</v>
      </c>
      <c r="H4822" s="45">
        <v>0</v>
      </c>
      <c r="I4822" s="45">
        <v>0</v>
      </c>
      <c r="J4822" s="45">
        <v>0</v>
      </c>
    </row>
    <row r="4823" spans="4:10">
      <c r="D4823" s="28">
        <v>41840</v>
      </c>
      <c r="E4823" s="35" t="s">
        <v>380</v>
      </c>
      <c r="F4823" s="45">
        <v>22.3</v>
      </c>
      <c r="G4823" s="45">
        <v>0</v>
      </c>
      <c r="H4823" s="45">
        <v>0</v>
      </c>
      <c r="I4823" s="45">
        <v>0</v>
      </c>
      <c r="J4823" s="45">
        <v>0</v>
      </c>
    </row>
    <row r="4824" spans="4:10">
      <c r="D4824" s="28">
        <v>41840</v>
      </c>
      <c r="E4824" s="35" t="s">
        <v>381</v>
      </c>
      <c r="F4824" s="45">
        <v>21.5</v>
      </c>
      <c r="G4824" s="45">
        <v>0</v>
      </c>
      <c r="H4824" s="45">
        <v>0</v>
      </c>
      <c r="I4824" s="45">
        <v>0</v>
      </c>
      <c r="J4824" s="45">
        <v>0</v>
      </c>
    </row>
    <row r="4825" spans="4:10">
      <c r="D4825" s="28">
        <v>41840</v>
      </c>
      <c r="E4825" s="35" t="s">
        <v>382</v>
      </c>
      <c r="F4825" s="45">
        <v>20.8</v>
      </c>
      <c r="G4825" s="45">
        <v>0</v>
      </c>
      <c r="H4825" s="45">
        <v>0</v>
      </c>
      <c r="I4825" s="45">
        <v>0</v>
      </c>
      <c r="J4825" s="45">
        <v>0</v>
      </c>
    </row>
    <row r="4826" spans="4:10">
      <c r="D4826" s="28">
        <v>41840</v>
      </c>
      <c r="E4826" s="35" t="s">
        <v>383</v>
      </c>
      <c r="F4826" s="45">
        <v>20.7</v>
      </c>
      <c r="G4826" s="45">
        <v>0</v>
      </c>
      <c r="H4826" s="45">
        <v>0</v>
      </c>
      <c r="I4826" s="45">
        <v>0</v>
      </c>
      <c r="J4826" s="45">
        <v>0</v>
      </c>
    </row>
    <row r="4827" spans="4:10">
      <c r="D4827" s="28">
        <v>41841</v>
      </c>
      <c r="E4827" s="35" t="s">
        <v>360</v>
      </c>
      <c r="F4827" s="45">
        <v>20.399999999999999</v>
      </c>
      <c r="G4827" s="45">
        <v>0</v>
      </c>
      <c r="H4827" s="45">
        <v>0</v>
      </c>
      <c r="I4827" s="45">
        <v>0</v>
      </c>
      <c r="J4827" s="45">
        <v>0</v>
      </c>
    </row>
    <row r="4828" spans="4:10">
      <c r="D4828" s="28">
        <v>41841</v>
      </c>
      <c r="E4828" s="35" t="s">
        <v>361</v>
      </c>
      <c r="F4828" s="45">
        <v>20.2</v>
      </c>
      <c r="G4828" s="45">
        <v>0</v>
      </c>
      <c r="H4828" s="45">
        <v>0</v>
      </c>
      <c r="I4828" s="45">
        <v>0</v>
      </c>
      <c r="J4828" s="45">
        <v>0</v>
      </c>
    </row>
    <row r="4829" spans="4:10">
      <c r="D4829" s="28">
        <v>41841</v>
      </c>
      <c r="E4829" s="35" t="s">
        <v>362</v>
      </c>
      <c r="F4829" s="45">
        <v>20</v>
      </c>
      <c r="G4829" s="45">
        <v>0</v>
      </c>
      <c r="H4829" s="45">
        <v>0</v>
      </c>
      <c r="I4829" s="45">
        <v>0</v>
      </c>
      <c r="J4829" s="45">
        <v>0</v>
      </c>
    </row>
    <row r="4830" spans="4:10">
      <c r="D4830" s="28">
        <v>41841</v>
      </c>
      <c r="E4830" s="35" t="s">
        <v>363</v>
      </c>
      <c r="F4830" s="45">
        <v>19.899999999999999</v>
      </c>
      <c r="G4830" s="45">
        <v>0</v>
      </c>
      <c r="H4830" s="45">
        <v>0</v>
      </c>
      <c r="I4830" s="45">
        <v>0</v>
      </c>
      <c r="J4830" s="45">
        <v>0</v>
      </c>
    </row>
    <row r="4831" spans="4:10">
      <c r="D4831" s="28">
        <v>41841</v>
      </c>
      <c r="E4831" s="35" t="s">
        <v>364</v>
      </c>
      <c r="F4831" s="45">
        <v>19.600000000000001</v>
      </c>
      <c r="G4831" s="45">
        <v>0.16</v>
      </c>
      <c r="H4831" s="45">
        <v>0.08</v>
      </c>
      <c r="I4831" s="45">
        <v>5.3</v>
      </c>
      <c r="J4831" s="45">
        <v>-112.5</v>
      </c>
    </row>
    <row r="4832" spans="4:10">
      <c r="D4832" s="28">
        <v>41841</v>
      </c>
      <c r="E4832" s="35" t="s">
        <v>365</v>
      </c>
      <c r="F4832" s="45">
        <v>20.6</v>
      </c>
      <c r="G4832" s="45">
        <v>0.19</v>
      </c>
      <c r="H4832" s="45">
        <v>0.27</v>
      </c>
      <c r="I4832" s="45">
        <v>16.2</v>
      </c>
      <c r="J4832" s="45">
        <v>-103.4</v>
      </c>
    </row>
    <row r="4833" spans="4:10">
      <c r="D4833" s="28">
        <v>41841</v>
      </c>
      <c r="E4833" s="35" t="s">
        <v>366</v>
      </c>
      <c r="F4833" s="45">
        <v>22.2</v>
      </c>
      <c r="G4833" s="45">
        <v>1.3</v>
      </c>
      <c r="H4833" s="45">
        <v>0.56000000000000005</v>
      </c>
      <c r="I4833" s="45">
        <v>27.5</v>
      </c>
      <c r="J4833" s="45">
        <v>-94.5</v>
      </c>
    </row>
    <row r="4834" spans="4:10">
      <c r="D4834" s="28">
        <v>41841</v>
      </c>
      <c r="E4834" s="35" t="s">
        <v>367</v>
      </c>
      <c r="F4834" s="45">
        <v>24.3</v>
      </c>
      <c r="G4834" s="45">
        <v>1.41</v>
      </c>
      <c r="H4834" s="45">
        <v>0.79</v>
      </c>
      <c r="I4834" s="45">
        <v>39</v>
      </c>
      <c r="J4834" s="45">
        <v>-84.7</v>
      </c>
    </row>
    <row r="4835" spans="4:10">
      <c r="D4835" s="28">
        <v>41841</v>
      </c>
      <c r="E4835" s="35" t="s">
        <v>368</v>
      </c>
      <c r="F4835" s="45">
        <v>26.2</v>
      </c>
      <c r="G4835" s="45">
        <v>1.43</v>
      </c>
      <c r="H4835" s="45">
        <v>1.02</v>
      </c>
      <c r="I4835" s="45">
        <v>50.2</v>
      </c>
      <c r="J4835" s="45">
        <v>-72.8</v>
      </c>
    </row>
    <row r="4836" spans="4:10">
      <c r="D4836" s="28">
        <v>41841</v>
      </c>
      <c r="E4836" s="35" t="s">
        <v>369</v>
      </c>
      <c r="F4836" s="45">
        <v>27.2</v>
      </c>
      <c r="G4836" s="45">
        <v>1.1299999999999999</v>
      </c>
      <c r="H4836" s="45">
        <v>1.28</v>
      </c>
      <c r="I4836" s="45">
        <v>60.6</v>
      </c>
      <c r="J4836" s="45">
        <v>-55.9</v>
      </c>
    </row>
    <row r="4837" spans="4:10">
      <c r="D4837" s="28">
        <v>41841</v>
      </c>
      <c r="E4837" s="35" t="s">
        <v>370</v>
      </c>
      <c r="F4837" s="45">
        <v>27.4</v>
      </c>
      <c r="G4837" s="45">
        <v>0.53</v>
      </c>
      <c r="H4837" s="45">
        <v>1.43</v>
      </c>
      <c r="I4837" s="45">
        <v>68.400000000000006</v>
      </c>
      <c r="J4837" s="45">
        <v>-28.2</v>
      </c>
    </row>
    <row r="4838" spans="4:10">
      <c r="D4838" s="28">
        <v>41841</v>
      </c>
      <c r="E4838" s="35" t="s">
        <v>371</v>
      </c>
      <c r="F4838" s="45">
        <v>26.1</v>
      </c>
      <c r="G4838" s="45">
        <v>0.19</v>
      </c>
      <c r="H4838" s="45">
        <v>1.22</v>
      </c>
      <c r="I4838" s="45">
        <v>70.099999999999994</v>
      </c>
      <c r="J4838" s="45">
        <v>11.8</v>
      </c>
    </row>
    <row r="4839" spans="4:10">
      <c r="D4839" s="28">
        <v>41841</v>
      </c>
      <c r="E4839" s="35" t="s">
        <v>372</v>
      </c>
      <c r="F4839" s="45">
        <v>26.7</v>
      </c>
      <c r="G4839" s="45">
        <v>0.92</v>
      </c>
      <c r="H4839" s="45">
        <v>1.38</v>
      </c>
      <c r="I4839" s="45">
        <v>64.400000000000006</v>
      </c>
      <c r="J4839" s="45">
        <v>45.7</v>
      </c>
    </row>
    <row r="4840" spans="4:10">
      <c r="D4840" s="28">
        <v>41841</v>
      </c>
      <c r="E4840" s="35" t="s">
        <v>373</v>
      </c>
      <c r="F4840" s="45">
        <v>27.4</v>
      </c>
      <c r="G4840" s="45">
        <v>1.42</v>
      </c>
      <c r="H4840" s="45">
        <v>1.1100000000000001</v>
      </c>
      <c r="I4840" s="45">
        <v>54.9</v>
      </c>
      <c r="J4840" s="45">
        <v>66.400000000000006</v>
      </c>
    </row>
    <row r="4841" spans="4:10">
      <c r="D4841" s="28">
        <v>41841</v>
      </c>
      <c r="E4841" s="35" t="s">
        <v>374</v>
      </c>
      <c r="F4841" s="45">
        <v>28.1</v>
      </c>
      <c r="G4841" s="45">
        <v>0.61</v>
      </c>
      <c r="H4841" s="45">
        <v>0.99</v>
      </c>
      <c r="I4841" s="45">
        <v>43.9</v>
      </c>
      <c r="J4841" s="45">
        <v>79.900000000000006</v>
      </c>
    </row>
    <row r="4842" spans="4:10">
      <c r="D4842" s="28">
        <v>41841</v>
      </c>
      <c r="E4842" s="35" t="s">
        <v>375</v>
      </c>
      <c r="F4842" s="45">
        <v>27.4</v>
      </c>
      <c r="G4842" s="45">
        <v>0.2</v>
      </c>
      <c r="H4842" s="45">
        <v>0.57999999999999996</v>
      </c>
      <c r="I4842" s="45">
        <v>32.5</v>
      </c>
      <c r="J4842" s="45">
        <v>90.4</v>
      </c>
    </row>
    <row r="4843" spans="4:10">
      <c r="D4843" s="28">
        <v>41841</v>
      </c>
      <c r="E4843" s="35" t="s">
        <v>376</v>
      </c>
      <c r="F4843" s="45">
        <v>27.4</v>
      </c>
      <c r="G4843" s="45">
        <v>0.11</v>
      </c>
      <c r="H4843" s="45">
        <v>0.31</v>
      </c>
      <c r="I4843" s="45">
        <v>21.1</v>
      </c>
      <c r="J4843" s="45">
        <v>99.6</v>
      </c>
    </row>
    <row r="4844" spans="4:10">
      <c r="D4844" s="28">
        <v>41841</v>
      </c>
      <c r="E4844" s="35" t="s">
        <v>377</v>
      </c>
      <c r="F4844" s="45">
        <v>23.8</v>
      </c>
      <c r="G4844" s="45">
        <v>0.15</v>
      </c>
      <c r="H4844" s="45">
        <v>0.14000000000000001</v>
      </c>
      <c r="I4844" s="45">
        <v>9.9</v>
      </c>
      <c r="J4844" s="45">
        <v>108.5</v>
      </c>
    </row>
    <row r="4845" spans="4:10">
      <c r="D4845" s="28">
        <v>41841</v>
      </c>
      <c r="E4845" s="35" t="s">
        <v>378</v>
      </c>
      <c r="F4845" s="45">
        <v>22.1</v>
      </c>
      <c r="G4845" s="45">
        <v>0.02</v>
      </c>
      <c r="H4845" s="45">
        <v>0.02</v>
      </c>
      <c r="I4845" s="45">
        <v>0</v>
      </c>
      <c r="J4845" s="45">
        <v>0</v>
      </c>
    </row>
    <row r="4846" spans="4:10">
      <c r="D4846" s="28">
        <v>41841</v>
      </c>
      <c r="E4846" s="35" t="s">
        <v>379</v>
      </c>
      <c r="F4846" s="45">
        <v>20.9</v>
      </c>
      <c r="G4846" s="45">
        <v>0</v>
      </c>
      <c r="H4846" s="45">
        <v>0</v>
      </c>
      <c r="I4846" s="45">
        <v>0</v>
      </c>
      <c r="J4846" s="45">
        <v>0</v>
      </c>
    </row>
    <row r="4847" spans="4:10">
      <c r="D4847" s="28">
        <v>41841</v>
      </c>
      <c r="E4847" s="35" t="s">
        <v>380</v>
      </c>
      <c r="F4847" s="45">
        <v>20.2</v>
      </c>
      <c r="G4847" s="45">
        <v>0</v>
      </c>
      <c r="H4847" s="45">
        <v>0</v>
      </c>
      <c r="I4847" s="45">
        <v>0</v>
      </c>
      <c r="J4847" s="45">
        <v>0</v>
      </c>
    </row>
    <row r="4848" spans="4:10">
      <c r="D4848" s="28">
        <v>41841</v>
      </c>
      <c r="E4848" s="35" t="s">
        <v>381</v>
      </c>
      <c r="F4848" s="45">
        <v>19.8</v>
      </c>
      <c r="G4848" s="45">
        <v>0</v>
      </c>
      <c r="H4848" s="45">
        <v>0</v>
      </c>
      <c r="I4848" s="45">
        <v>0</v>
      </c>
      <c r="J4848" s="45">
        <v>0</v>
      </c>
    </row>
    <row r="4849" spans="4:10">
      <c r="D4849" s="28">
        <v>41841</v>
      </c>
      <c r="E4849" s="35" t="s">
        <v>382</v>
      </c>
      <c r="F4849" s="45">
        <v>19.5</v>
      </c>
      <c r="G4849" s="45">
        <v>0</v>
      </c>
      <c r="H4849" s="45">
        <v>0</v>
      </c>
      <c r="I4849" s="45">
        <v>0</v>
      </c>
      <c r="J4849" s="45">
        <v>0</v>
      </c>
    </row>
    <row r="4850" spans="4:10">
      <c r="D4850" s="28">
        <v>41841</v>
      </c>
      <c r="E4850" s="35" t="s">
        <v>383</v>
      </c>
      <c r="F4850" s="45">
        <v>19.399999999999999</v>
      </c>
      <c r="G4850" s="45">
        <v>0</v>
      </c>
      <c r="H4850" s="45">
        <v>0</v>
      </c>
      <c r="I4850" s="45">
        <v>0</v>
      </c>
      <c r="J4850" s="45">
        <v>0</v>
      </c>
    </row>
    <row r="4851" spans="4:10">
      <c r="D4851" s="28">
        <v>41842</v>
      </c>
      <c r="E4851" s="35" t="s">
        <v>360</v>
      </c>
      <c r="F4851" s="45">
        <v>19.3</v>
      </c>
      <c r="G4851" s="45">
        <v>0</v>
      </c>
      <c r="H4851" s="45">
        <v>0</v>
      </c>
      <c r="I4851" s="45">
        <v>0</v>
      </c>
      <c r="J4851" s="45">
        <v>0</v>
      </c>
    </row>
    <row r="4852" spans="4:10">
      <c r="D4852" s="28">
        <v>41842</v>
      </c>
      <c r="E4852" s="35" t="s">
        <v>361</v>
      </c>
      <c r="F4852" s="45">
        <v>19.2</v>
      </c>
      <c r="G4852" s="45">
        <v>0</v>
      </c>
      <c r="H4852" s="45">
        <v>0</v>
      </c>
      <c r="I4852" s="45">
        <v>0</v>
      </c>
      <c r="J4852" s="45">
        <v>0</v>
      </c>
    </row>
    <row r="4853" spans="4:10">
      <c r="D4853" s="28">
        <v>41842</v>
      </c>
      <c r="E4853" s="35" t="s">
        <v>362</v>
      </c>
      <c r="F4853" s="45">
        <v>19.100000000000001</v>
      </c>
      <c r="G4853" s="45">
        <v>0</v>
      </c>
      <c r="H4853" s="45">
        <v>0</v>
      </c>
      <c r="I4853" s="45">
        <v>0</v>
      </c>
      <c r="J4853" s="45">
        <v>0</v>
      </c>
    </row>
    <row r="4854" spans="4:10">
      <c r="D4854" s="28">
        <v>41842</v>
      </c>
      <c r="E4854" s="35" t="s">
        <v>363</v>
      </c>
      <c r="F4854" s="45">
        <v>18.8</v>
      </c>
      <c r="G4854" s="45">
        <v>0</v>
      </c>
      <c r="H4854" s="45">
        <v>0</v>
      </c>
      <c r="I4854" s="45">
        <v>0</v>
      </c>
      <c r="J4854" s="45">
        <v>0</v>
      </c>
    </row>
    <row r="4855" spans="4:10">
      <c r="D4855" s="28">
        <v>41842</v>
      </c>
      <c r="E4855" s="35" t="s">
        <v>364</v>
      </c>
      <c r="F4855" s="45">
        <v>18.7</v>
      </c>
      <c r="G4855" s="45">
        <v>0.02</v>
      </c>
      <c r="H4855" s="45">
        <v>0.04</v>
      </c>
      <c r="I4855" s="45">
        <v>5.2</v>
      </c>
      <c r="J4855" s="45">
        <v>-112.3</v>
      </c>
    </row>
    <row r="4856" spans="4:10">
      <c r="D4856" s="28">
        <v>41842</v>
      </c>
      <c r="E4856" s="35" t="s">
        <v>365</v>
      </c>
      <c r="F4856" s="45">
        <v>19.3</v>
      </c>
      <c r="G4856" s="45">
        <v>0.03</v>
      </c>
      <c r="H4856" s="45">
        <v>0.14000000000000001</v>
      </c>
      <c r="I4856" s="45">
        <v>16.100000000000001</v>
      </c>
      <c r="J4856" s="45">
        <v>-103.3</v>
      </c>
    </row>
    <row r="4857" spans="4:10">
      <c r="D4857" s="28">
        <v>41842</v>
      </c>
      <c r="E4857" s="35" t="s">
        <v>366</v>
      </c>
      <c r="F4857" s="45">
        <v>19.5</v>
      </c>
      <c r="G4857" s="45">
        <v>0.05</v>
      </c>
      <c r="H4857" s="45">
        <v>0.28999999999999998</v>
      </c>
      <c r="I4857" s="45">
        <v>27.4</v>
      </c>
      <c r="J4857" s="45">
        <v>-94.3</v>
      </c>
    </row>
    <row r="4858" spans="4:10">
      <c r="D4858" s="28">
        <v>41842</v>
      </c>
      <c r="E4858" s="35" t="s">
        <v>367</v>
      </c>
      <c r="F4858" s="45">
        <v>20.399999999999999</v>
      </c>
      <c r="G4858" s="45">
        <v>0.04</v>
      </c>
      <c r="H4858" s="45">
        <v>0.39</v>
      </c>
      <c r="I4858" s="45">
        <v>38.9</v>
      </c>
      <c r="J4858" s="45">
        <v>-84.5</v>
      </c>
    </row>
    <row r="4859" spans="4:10">
      <c r="D4859" s="28">
        <v>41842</v>
      </c>
      <c r="E4859" s="35" t="s">
        <v>368</v>
      </c>
      <c r="F4859" s="45">
        <v>21.4</v>
      </c>
      <c r="G4859" s="45">
        <v>0</v>
      </c>
      <c r="H4859" s="45">
        <v>0.51</v>
      </c>
      <c r="I4859" s="45">
        <v>50.1</v>
      </c>
      <c r="J4859" s="45">
        <v>-72.599999999999994</v>
      </c>
    </row>
    <row r="4860" spans="4:10">
      <c r="D4860" s="28">
        <v>41842</v>
      </c>
      <c r="E4860" s="35" t="s">
        <v>369</v>
      </c>
      <c r="F4860" s="45">
        <v>22.8</v>
      </c>
      <c r="G4860" s="45">
        <v>0.04</v>
      </c>
      <c r="H4860" s="45">
        <v>0.68</v>
      </c>
      <c r="I4860" s="45">
        <v>60.4</v>
      </c>
      <c r="J4860" s="45">
        <v>-55.6</v>
      </c>
    </row>
    <row r="4861" spans="4:10">
      <c r="D4861" s="28">
        <v>41842</v>
      </c>
      <c r="E4861" s="35" t="s">
        <v>370</v>
      </c>
      <c r="F4861" s="45">
        <v>24.1</v>
      </c>
      <c r="G4861" s="45">
        <v>0.08</v>
      </c>
      <c r="H4861" s="45">
        <v>0.82</v>
      </c>
      <c r="I4861" s="45">
        <v>68.2</v>
      </c>
      <c r="J4861" s="45">
        <v>-28.1</v>
      </c>
    </row>
    <row r="4862" spans="4:10">
      <c r="D4862" s="28">
        <v>41842</v>
      </c>
      <c r="E4862" s="35" t="s">
        <v>371</v>
      </c>
      <c r="F4862" s="45">
        <v>22.6</v>
      </c>
      <c r="G4862" s="45">
        <v>0</v>
      </c>
      <c r="H4862" s="45">
        <v>0.51</v>
      </c>
      <c r="I4862" s="45">
        <v>69.900000000000006</v>
      </c>
      <c r="J4862" s="45">
        <v>11.6</v>
      </c>
    </row>
    <row r="4863" spans="4:10">
      <c r="D4863" s="28">
        <v>41842</v>
      </c>
      <c r="E4863" s="35" t="s">
        <v>372</v>
      </c>
      <c r="F4863" s="45">
        <v>19.3</v>
      </c>
      <c r="G4863" s="45">
        <v>0</v>
      </c>
      <c r="H4863" s="45">
        <v>0.38</v>
      </c>
      <c r="I4863" s="45">
        <v>64.3</v>
      </c>
      <c r="J4863" s="45">
        <v>45.4</v>
      </c>
    </row>
    <row r="4864" spans="4:10">
      <c r="D4864" s="28">
        <v>41842</v>
      </c>
      <c r="E4864" s="35" t="s">
        <v>373</v>
      </c>
      <c r="F4864" s="45">
        <v>19</v>
      </c>
      <c r="G4864" s="45">
        <v>0</v>
      </c>
      <c r="H4864" s="45">
        <v>0.34</v>
      </c>
      <c r="I4864" s="45">
        <v>54.7</v>
      </c>
      <c r="J4864" s="45">
        <v>66.099999999999994</v>
      </c>
    </row>
    <row r="4865" spans="4:10">
      <c r="D4865" s="28">
        <v>41842</v>
      </c>
      <c r="E4865" s="35" t="s">
        <v>374</v>
      </c>
      <c r="F4865" s="45">
        <v>19.2</v>
      </c>
      <c r="G4865" s="45">
        <v>0.05</v>
      </c>
      <c r="H4865" s="45">
        <v>0.26</v>
      </c>
      <c r="I4865" s="45">
        <v>43.8</v>
      </c>
      <c r="J4865" s="45">
        <v>79.7</v>
      </c>
    </row>
    <row r="4866" spans="4:10">
      <c r="D4866" s="28">
        <v>41842</v>
      </c>
      <c r="E4866" s="35" t="s">
        <v>375</v>
      </c>
      <c r="F4866" s="45">
        <v>19</v>
      </c>
      <c r="G4866" s="45">
        <v>0.02</v>
      </c>
      <c r="H4866" s="45">
        <v>0.21</v>
      </c>
      <c r="I4866" s="45">
        <v>32.4</v>
      </c>
      <c r="J4866" s="45">
        <v>90.2</v>
      </c>
    </row>
    <row r="4867" spans="4:10">
      <c r="D4867" s="28">
        <v>41842</v>
      </c>
      <c r="E4867" s="35" t="s">
        <v>376</v>
      </c>
      <c r="F4867" s="45">
        <v>19.100000000000001</v>
      </c>
      <c r="G4867" s="45">
        <v>0.02</v>
      </c>
      <c r="H4867" s="45">
        <v>0.18</v>
      </c>
      <c r="I4867" s="45">
        <v>21</v>
      </c>
      <c r="J4867" s="45">
        <v>99.4</v>
      </c>
    </row>
    <row r="4868" spans="4:10">
      <c r="D4868" s="28">
        <v>41842</v>
      </c>
      <c r="E4868" s="35" t="s">
        <v>377</v>
      </c>
      <c r="F4868" s="45">
        <v>19.2</v>
      </c>
      <c r="G4868" s="45">
        <v>7.0000000000000007E-2</v>
      </c>
      <c r="H4868" s="45">
        <v>0.11</v>
      </c>
      <c r="I4868" s="45">
        <v>9.8000000000000007</v>
      </c>
      <c r="J4868" s="45">
        <v>108.4</v>
      </c>
    </row>
    <row r="4869" spans="4:10">
      <c r="D4869" s="28">
        <v>41842</v>
      </c>
      <c r="E4869" s="35" t="s">
        <v>378</v>
      </c>
      <c r="F4869" s="45">
        <v>19</v>
      </c>
      <c r="G4869" s="45">
        <v>0</v>
      </c>
      <c r="H4869" s="45">
        <v>0.01</v>
      </c>
      <c r="I4869" s="45">
        <v>0</v>
      </c>
      <c r="J4869" s="45">
        <v>0</v>
      </c>
    </row>
    <row r="4870" spans="4:10">
      <c r="D4870" s="28">
        <v>41842</v>
      </c>
      <c r="E4870" s="35" t="s">
        <v>379</v>
      </c>
      <c r="F4870" s="45">
        <v>18.2</v>
      </c>
      <c r="G4870" s="45">
        <v>0</v>
      </c>
      <c r="H4870" s="45">
        <v>0</v>
      </c>
      <c r="I4870" s="45">
        <v>0</v>
      </c>
      <c r="J4870" s="45">
        <v>0</v>
      </c>
    </row>
    <row r="4871" spans="4:10">
      <c r="D4871" s="28">
        <v>41842</v>
      </c>
      <c r="E4871" s="35" t="s">
        <v>380</v>
      </c>
      <c r="F4871" s="45">
        <v>17.8</v>
      </c>
      <c r="G4871" s="45">
        <v>0</v>
      </c>
      <c r="H4871" s="45">
        <v>0</v>
      </c>
      <c r="I4871" s="45">
        <v>0</v>
      </c>
      <c r="J4871" s="45">
        <v>0</v>
      </c>
    </row>
    <row r="4872" spans="4:10">
      <c r="D4872" s="28">
        <v>41842</v>
      </c>
      <c r="E4872" s="35" t="s">
        <v>381</v>
      </c>
      <c r="F4872" s="45">
        <v>17.100000000000001</v>
      </c>
      <c r="G4872" s="45">
        <v>0</v>
      </c>
      <c r="H4872" s="45">
        <v>0</v>
      </c>
      <c r="I4872" s="45">
        <v>0</v>
      </c>
      <c r="J4872" s="45">
        <v>0</v>
      </c>
    </row>
    <row r="4873" spans="4:10">
      <c r="D4873" s="28">
        <v>41842</v>
      </c>
      <c r="E4873" s="35" t="s">
        <v>382</v>
      </c>
      <c r="F4873" s="45">
        <v>17.100000000000001</v>
      </c>
      <c r="G4873" s="45">
        <v>0</v>
      </c>
      <c r="H4873" s="45">
        <v>0</v>
      </c>
      <c r="I4873" s="45">
        <v>0</v>
      </c>
      <c r="J4873" s="45">
        <v>0</v>
      </c>
    </row>
    <row r="4874" spans="4:10">
      <c r="D4874" s="28">
        <v>41842</v>
      </c>
      <c r="E4874" s="35" t="s">
        <v>383</v>
      </c>
      <c r="F4874" s="45">
        <v>17.3</v>
      </c>
      <c r="G4874" s="45">
        <v>0</v>
      </c>
      <c r="H4874" s="45">
        <v>0</v>
      </c>
      <c r="I4874" s="45">
        <v>0</v>
      </c>
      <c r="J4874" s="45">
        <v>0</v>
      </c>
    </row>
    <row r="4875" spans="4:10">
      <c r="D4875" s="28">
        <v>41843</v>
      </c>
      <c r="E4875" s="35" t="s">
        <v>360</v>
      </c>
      <c r="F4875" s="45">
        <v>17.2</v>
      </c>
      <c r="G4875" s="45">
        <v>0</v>
      </c>
      <c r="H4875" s="45">
        <v>0</v>
      </c>
      <c r="I4875" s="45">
        <v>0</v>
      </c>
      <c r="J4875" s="45">
        <v>0</v>
      </c>
    </row>
    <row r="4876" spans="4:10">
      <c r="D4876" s="28">
        <v>41843</v>
      </c>
      <c r="E4876" s="35" t="s">
        <v>361</v>
      </c>
      <c r="F4876" s="45">
        <v>17.399999999999999</v>
      </c>
      <c r="G4876" s="45">
        <v>0</v>
      </c>
      <c r="H4876" s="45">
        <v>0</v>
      </c>
      <c r="I4876" s="45">
        <v>0</v>
      </c>
      <c r="J4876" s="45">
        <v>0</v>
      </c>
    </row>
    <row r="4877" spans="4:10">
      <c r="D4877" s="28">
        <v>41843</v>
      </c>
      <c r="E4877" s="35" t="s">
        <v>362</v>
      </c>
      <c r="F4877" s="45">
        <v>17.3</v>
      </c>
      <c r="G4877" s="45">
        <v>0</v>
      </c>
      <c r="H4877" s="45">
        <v>0</v>
      </c>
      <c r="I4877" s="45">
        <v>0</v>
      </c>
      <c r="J4877" s="45">
        <v>0</v>
      </c>
    </row>
    <row r="4878" spans="4:10">
      <c r="D4878" s="28">
        <v>41843</v>
      </c>
      <c r="E4878" s="35" t="s">
        <v>363</v>
      </c>
      <c r="F4878" s="45">
        <v>17.3</v>
      </c>
      <c r="G4878" s="45">
        <v>0</v>
      </c>
      <c r="H4878" s="45">
        <v>0</v>
      </c>
      <c r="I4878" s="45">
        <v>0</v>
      </c>
      <c r="J4878" s="45">
        <v>0</v>
      </c>
    </row>
    <row r="4879" spans="4:10">
      <c r="D4879" s="28">
        <v>41843</v>
      </c>
      <c r="E4879" s="35" t="s">
        <v>364</v>
      </c>
      <c r="F4879" s="45">
        <v>17.3</v>
      </c>
      <c r="G4879" s="45">
        <v>0.1</v>
      </c>
      <c r="H4879" s="45">
        <v>0.06</v>
      </c>
      <c r="I4879" s="45">
        <v>5</v>
      </c>
      <c r="J4879" s="45">
        <v>-112.2</v>
      </c>
    </row>
    <row r="4880" spans="4:10">
      <c r="D4880" s="28">
        <v>41843</v>
      </c>
      <c r="E4880" s="35" t="s">
        <v>365</v>
      </c>
      <c r="F4880" s="45">
        <v>17.600000000000001</v>
      </c>
      <c r="G4880" s="45">
        <v>0.08</v>
      </c>
      <c r="H4880" s="45">
        <v>0.21</v>
      </c>
      <c r="I4880" s="45">
        <v>15.9</v>
      </c>
      <c r="J4880" s="45">
        <v>-103.1</v>
      </c>
    </row>
    <row r="4881" spans="4:10">
      <c r="D4881" s="28">
        <v>41843</v>
      </c>
      <c r="E4881" s="35" t="s">
        <v>366</v>
      </c>
      <c r="F4881" s="45">
        <v>18.7</v>
      </c>
      <c r="G4881" s="45">
        <v>0.06</v>
      </c>
      <c r="H4881" s="45">
        <v>0.34</v>
      </c>
      <c r="I4881" s="45">
        <v>27.3</v>
      </c>
      <c r="J4881" s="45">
        <v>-94.1</v>
      </c>
    </row>
    <row r="4882" spans="4:10">
      <c r="D4882" s="28">
        <v>41843</v>
      </c>
      <c r="E4882" s="35" t="s">
        <v>367</v>
      </c>
      <c r="F4882" s="45">
        <v>19.899999999999999</v>
      </c>
      <c r="G4882" s="45">
        <v>0.41</v>
      </c>
      <c r="H4882" s="45">
        <v>0.83</v>
      </c>
      <c r="I4882" s="45">
        <v>38.700000000000003</v>
      </c>
      <c r="J4882" s="45">
        <v>-84.3</v>
      </c>
    </row>
    <row r="4883" spans="4:10">
      <c r="D4883" s="28">
        <v>41843</v>
      </c>
      <c r="E4883" s="35" t="s">
        <v>368</v>
      </c>
      <c r="F4883" s="45">
        <v>22.2</v>
      </c>
      <c r="G4883" s="45">
        <v>0.48</v>
      </c>
      <c r="H4883" s="45">
        <v>1.1000000000000001</v>
      </c>
      <c r="I4883" s="45">
        <v>50</v>
      </c>
      <c r="J4883" s="45">
        <v>-72.3</v>
      </c>
    </row>
    <row r="4884" spans="4:10">
      <c r="D4884" s="28">
        <v>41843</v>
      </c>
      <c r="E4884" s="35" t="s">
        <v>369</v>
      </c>
      <c r="F4884" s="45">
        <v>23.1</v>
      </c>
      <c r="G4884" s="45">
        <v>0.47</v>
      </c>
      <c r="H4884" s="45">
        <v>1.28</v>
      </c>
      <c r="I4884" s="45">
        <v>60.3</v>
      </c>
      <c r="J4884" s="45">
        <v>-55.4</v>
      </c>
    </row>
    <row r="4885" spans="4:10">
      <c r="D4885" s="28">
        <v>41843</v>
      </c>
      <c r="E4885" s="35" t="s">
        <v>370</v>
      </c>
      <c r="F4885" s="45">
        <v>24.9</v>
      </c>
      <c r="G4885" s="45">
        <v>0.08</v>
      </c>
      <c r="H4885" s="45">
        <v>0.82</v>
      </c>
      <c r="I4885" s="45">
        <v>68</v>
      </c>
      <c r="J4885" s="45">
        <v>-27.9</v>
      </c>
    </row>
    <row r="4886" spans="4:10">
      <c r="D4886" s="28">
        <v>41843</v>
      </c>
      <c r="E4886" s="35" t="s">
        <v>371</v>
      </c>
      <c r="F4886" s="45">
        <v>25.5</v>
      </c>
      <c r="G4886" s="45">
        <v>0.02</v>
      </c>
      <c r="H4886" s="45">
        <v>0.73</v>
      </c>
      <c r="I4886" s="45">
        <v>69.7</v>
      </c>
      <c r="J4886" s="45">
        <v>11.5</v>
      </c>
    </row>
    <row r="4887" spans="4:10">
      <c r="D4887" s="28">
        <v>41843</v>
      </c>
      <c r="E4887" s="35" t="s">
        <v>372</v>
      </c>
      <c r="F4887" s="45">
        <v>25.1</v>
      </c>
      <c r="G4887" s="45">
        <v>0.09</v>
      </c>
      <c r="H4887" s="45">
        <v>0.64</v>
      </c>
      <c r="I4887" s="45">
        <v>64.099999999999994</v>
      </c>
      <c r="J4887" s="45">
        <v>45.1</v>
      </c>
    </row>
    <row r="4888" spans="4:10">
      <c r="D4888" s="28">
        <v>41843</v>
      </c>
      <c r="E4888" s="35" t="s">
        <v>373</v>
      </c>
      <c r="F4888" s="45">
        <v>26.8</v>
      </c>
      <c r="G4888" s="45">
        <v>0.47</v>
      </c>
      <c r="H4888" s="45">
        <v>1.19</v>
      </c>
      <c r="I4888" s="45">
        <v>54.6</v>
      </c>
      <c r="J4888" s="45">
        <v>65.8</v>
      </c>
    </row>
    <row r="4889" spans="4:10">
      <c r="D4889" s="28">
        <v>41843</v>
      </c>
      <c r="E4889" s="35" t="s">
        <v>374</v>
      </c>
      <c r="F4889" s="45">
        <v>27.2</v>
      </c>
      <c r="G4889" s="45">
        <v>0.14000000000000001</v>
      </c>
      <c r="H4889" s="45">
        <v>0.77</v>
      </c>
      <c r="I4889" s="45">
        <v>43.7</v>
      </c>
      <c r="J4889" s="45">
        <v>79.5</v>
      </c>
    </row>
    <row r="4890" spans="4:10">
      <c r="D4890" s="28">
        <v>41843</v>
      </c>
      <c r="E4890" s="35" t="s">
        <v>375</v>
      </c>
      <c r="F4890" s="45">
        <v>25.6</v>
      </c>
      <c r="G4890" s="45">
        <v>0.06</v>
      </c>
      <c r="H4890" s="45">
        <v>0.4</v>
      </c>
      <c r="I4890" s="45">
        <v>32.299999999999997</v>
      </c>
      <c r="J4890" s="45">
        <v>90</v>
      </c>
    </row>
    <row r="4891" spans="4:10">
      <c r="D4891" s="28">
        <v>41843</v>
      </c>
      <c r="E4891" s="35" t="s">
        <v>376</v>
      </c>
      <c r="F4891" s="45">
        <v>25.8</v>
      </c>
      <c r="G4891" s="45">
        <v>0.13</v>
      </c>
      <c r="H4891" s="45">
        <v>0.32</v>
      </c>
      <c r="I4891" s="45">
        <v>20.8</v>
      </c>
      <c r="J4891" s="45">
        <v>99.2</v>
      </c>
    </row>
    <row r="4892" spans="4:10">
      <c r="D4892" s="28">
        <v>41843</v>
      </c>
      <c r="E4892" s="35" t="s">
        <v>377</v>
      </c>
      <c r="F4892" s="45">
        <v>25.3</v>
      </c>
      <c r="G4892" s="45">
        <v>0.2</v>
      </c>
      <c r="H4892" s="45">
        <v>0.16</v>
      </c>
      <c r="I4892" s="45">
        <v>9.6999999999999993</v>
      </c>
      <c r="J4892" s="45">
        <v>108.2</v>
      </c>
    </row>
    <row r="4893" spans="4:10">
      <c r="D4893" s="28">
        <v>41843</v>
      </c>
      <c r="E4893" s="35" t="s">
        <v>378</v>
      </c>
      <c r="F4893" s="45">
        <v>23.3</v>
      </c>
      <c r="G4893" s="45">
        <v>0</v>
      </c>
      <c r="H4893" s="45">
        <v>0.01</v>
      </c>
      <c r="I4893" s="45">
        <v>0</v>
      </c>
      <c r="J4893" s="45">
        <v>0</v>
      </c>
    </row>
    <row r="4894" spans="4:10">
      <c r="D4894" s="28">
        <v>41843</v>
      </c>
      <c r="E4894" s="35" t="s">
        <v>379</v>
      </c>
      <c r="F4894" s="45">
        <v>20.9</v>
      </c>
      <c r="G4894" s="45">
        <v>0</v>
      </c>
      <c r="H4894" s="45">
        <v>0</v>
      </c>
      <c r="I4894" s="45">
        <v>0</v>
      </c>
      <c r="J4894" s="45">
        <v>0</v>
      </c>
    </row>
    <row r="4895" spans="4:10">
      <c r="D4895" s="28">
        <v>41843</v>
      </c>
      <c r="E4895" s="35" t="s">
        <v>380</v>
      </c>
      <c r="F4895" s="45">
        <v>20</v>
      </c>
      <c r="G4895" s="45">
        <v>0</v>
      </c>
      <c r="H4895" s="45">
        <v>0</v>
      </c>
      <c r="I4895" s="45">
        <v>0</v>
      </c>
      <c r="J4895" s="45">
        <v>0</v>
      </c>
    </row>
    <row r="4896" spans="4:10">
      <c r="D4896" s="28">
        <v>41843</v>
      </c>
      <c r="E4896" s="35" t="s">
        <v>381</v>
      </c>
      <c r="F4896" s="45">
        <v>19</v>
      </c>
      <c r="G4896" s="45">
        <v>0</v>
      </c>
      <c r="H4896" s="45">
        <v>0</v>
      </c>
      <c r="I4896" s="45">
        <v>0</v>
      </c>
      <c r="J4896" s="45">
        <v>0</v>
      </c>
    </row>
    <row r="4897" spans="4:10">
      <c r="D4897" s="28">
        <v>41843</v>
      </c>
      <c r="E4897" s="35" t="s">
        <v>382</v>
      </c>
      <c r="F4897" s="45">
        <v>18.899999999999999</v>
      </c>
      <c r="G4897" s="45">
        <v>0</v>
      </c>
      <c r="H4897" s="45">
        <v>0</v>
      </c>
      <c r="I4897" s="45">
        <v>0</v>
      </c>
      <c r="J4897" s="45">
        <v>0</v>
      </c>
    </row>
    <row r="4898" spans="4:10">
      <c r="D4898" s="28">
        <v>41843</v>
      </c>
      <c r="E4898" s="35" t="s">
        <v>383</v>
      </c>
      <c r="F4898" s="45">
        <v>19</v>
      </c>
      <c r="G4898" s="45">
        <v>0</v>
      </c>
      <c r="H4898" s="45">
        <v>0</v>
      </c>
      <c r="I4898" s="45">
        <v>0</v>
      </c>
      <c r="J4898" s="45">
        <v>0</v>
      </c>
    </row>
    <row r="4899" spans="4:10">
      <c r="D4899" s="28">
        <v>41844</v>
      </c>
      <c r="E4899" s="35" t="s">
        <v>360</v>
      </c>
      <c r="F4899" s="45">
        <v>18.8</v>
      </c>
      <c r="G4899" s="45">
        <v>0</v>
      </c>
      <c r="H4899" s="45">
        <v>0</v>
      </c>
      <c r="I4899" s="45">
        <v>0</v>
      </c>
      <c r="J4899" s="45">
        <v>0</v>
      </c>
    </row>
    <row r="4900" spans="4:10">
      <c r="D4900" s="28">
        <v>41844</v>
      </c>
      <c r="E4900" s="35" t="s">
        <v>361</v>
      </c>
      <c r="F4900" s="45">
        <v>18.8</v>
      </c>
      <c r="G4900" s="45">
        <v>0</v>
      </c>
      <c r="H4900" s="45">
        <v>0</v>
      </c>
      <c r="I4900" s="45">
        <v>0</v>
      </c>
      <c r="J4900" s="45">
        <v>0</v>
      </c>
    </row>
    <row r="4901" spans="4:10">
      <c r="D4901" s="28">
        <v>41844</v>
      </c>
      <c r="E4901" s="35" t="s">
        <v>362</v>
      </c>
      <c r="F4901" s="45">
        <v>18.399999999999999</v>
      </c>
      <c r="G4901" s="45">
        <v>0</v>
      </c>
      <c r="H4901" s="45">
        <v>0</v>
      </c>
      <c r="I4901" s="45">
        <v>0</v>
      </c>
      <c r="J4901" s="45">
        <v>0</v>
      </c>
    </row>
    <row r="4902" spans="4:10">
      <c r="D4902" s="28">
        <v>41844</v>
      </c>
      <c r="E4902" s="35" t="s">
        <v>363</v>
      </c>
      <c r="F4902" s="45">
        <v>18.600000000000001</v>
      </c>
      <c r="G4902" s="45">
        <v>0</v>
      </c>
      <c r="H4902" s="45">
        <v>0</v>
      </c>
      <c r="I4902" s="45">
        <v>0</v>
      </c>
      <c r="J4902" s="45">
        <v>0</v>
      </c>
    </row>
    <row r="4903" spans="4:10">
      <c r="D4903" s="28">
        <v>41844</v>
      </c>
      <c r="E4903" s="35" t="s">
        <v>364</v>
      </c>
      <c r="F4903" s="45">
        <v>18.7</v>
      </c>
      <c r="G4903" s="45">
        <v>0.11</v>
      </c>
      <c r="H4903" s="45">
        <v>0.06</v>
      </c>
      <c r="I4903" s="45">
        <v>4.9000000000000004</v>
      </c>
      <c r="J4903" s="45">
        <v>-112</v>
      </c>
    </row>
    <row r="4904" spans="4:10">
      <c r="D4904" s="28">
        <v>41844</v>
      </c>
      <c r="E4904" s="35" t="s">
        <v>365</v>
      </c>
      <c r="F4904" s="45">
        <v>19.100000000000001</v>
      </c>
      <c r="G4904" s="45">
        <v>0.06</v>
      </c>
      <c r="H4904" s="45">
        <v>0.19</v>
      </c>
      <c r="I4904" s="45">
        <v>15.8</v>
      </c>
      <c r="J4904" s="45">
        <v>-103</v>
      </c>
    </row>
    <row r="4905" spans="4:10">
      <c r="D4905" s="28">
        <v>41844</v>
      </c>
      <c r="E4905" s="35" t="s">
        <v>366</v>
      </c>
      <c r="F4905" s="45">
        <v>20.5</v>
      </c>
      <c r="G4905" s="45">
        <v>0.04</v>
      </c>
      <c r="H4905" s="45">
        <v>0.33</v>
      </c>
      <c r="I4905" s="45">
        <v>27.1</v>
      </c>
      <c r="J4905" s="45">
        <v>-93.9</v>
      </c>
    </row>
    <row r="4906" spans="4:10">
      <c r="D4906" s="28">
        <v>41844</v>
      </c>
      <c r="E4906" s="35" t="s">
        <v>367</v>
      </c>
      <c r="F4906" s="45">
        <v>22.3</v>
      </c>
      <c r="G4906" s="45">
        <v>0.05</v>
      </c>
      <c r="H4906" s="45">
        <v>0.44</v>
      </c>
      <c r="I4906" s="45">
        <v>38.6</v>
      </c>
      <c r="J4906" s="45">
        <v>-84.1</v>
      </c>
    </row>
    <row r="4907" spans="4:10">
      <c r="D4907" s="28">
        <v>41844</v>
      </c>
      <c r="E4907" s="35" t="s">
        <v>368</v>
      </c>
      <c r="F4907" s="45">
        <v>24.4</v>
      </c>
      <c r="G4907" s="45">
        <v>0.01</v>
      </c>
      <c r="H4907" s="45">
        <v>0.56999999999999995</v>
      </c>
      <c r="I4907" s="45">
        <v>49.8</v>
      </c>
      <c r="J4907" s="45">
        <v>-72.099999999999994</v>
      </c>
    </row>
    <row r="4908" spans="4:10">
      <c r="D4908" s="28">
        <v>41844</v>
      </c>
      <c r="E4908" s="35" t="s">
        <v>369</v>
      </c>
      <c r="F4908" s="45">
        <v>25.3</v>
      </c>
      <c r="G4908" s="45">
        <v>0.13</v>
      </c>
      <c r="H4908" s="45">
        <v>0.96</v>
      </c>
      <c r="I4908" s="45">
        <v>60.1</v>
      </c>
      <c r="J4908" s="45">
        <v>-55.1</v>
      </c>
    </row>
    <row r="4909" spans="4:10">
      <c r="D4909" s="28">
        <v>41844</v>
      </c>
      <c r="E4909" s="35" t="s">
        <v>370</v>
      </c>
      <c r="F4909" s="45">
        <v>27.4</v>
      </c>
      <c r="G4909" s="45">
        <v>0.39</v>
      </c>
      <c r="H4909" s="45">
        <v>1.37</v>
      </c>
      <c r="I4909" s="45">
        <v>67.8</v>
      </c>
      <c r="J4909" s="45">
        <v>-27.7</v>
      </c>
    </row>
    <row r="4910" spans="4:10">
      <c r="D4910" s="28">
        <v>41844</v>
      </c>
      <c r="E4910" s="35" t="s">
        <v>371</v>
      </c>
      <c r="F4910" s="45">
        <v>28</v>
      </c>
      <c r="G4910" s="45">
        <v>0.63</v>
      </c>
      <c r="H4910" s="45">
        <v>1.46</v>
      </c>
      <c r="I4910" s="45">
        <v>69.5</v>
      </c>
      <c r="J4910" s="45">
        <v>11.4</v>
      </c>
    </row>
    <row r="4911" spans="4:10">
      <c r="D4911" s="28">
        <v>41844</v>
      </c>
      <c r="E4911" s="35" t="s">
        <v>372</v>
      </c>
      <c r="F4911" s="45">
        <v>28</v>
      </c>
      <c r="G4911" s="45">
        <v>0.4</v>
      </c>
      <c r="H4911" s="45">
        <v>1.31</v>
      </c>
      <c r="I4911" s="45">
        <v>63.9</v>
      </c>
      <c r="J4911" s="45">
        <v>44.8</v>
      </c>
    </row>
    <row r="4912" spans="4:10">
      <c r="D4912" s="28">
        <v>41844</v>
      </c>
      <c r="E4912" s="35" t="s">
        <v>373</v>
      </c>
      <c r="F4912" s="45">
        <v>26.8</v>
      </c>
      <c r="G4912" s="45">
        <v>0</v>
      </c>
      <c r="H4912" s="45">
        <v>0.62</v>
      </c>
      <c r="I4912" s="45">
        <v>54.5</v>
      </c>
      <c r="J4912" s="45">
        <v>65.599999999999994</v>
      </c>
    </row>
    <row r="4913" spans="4:10">
      <c r="D4913" s="28">
        <v>41844</v>
      </c>
      <c r="E4913" s="35" t="s">
        <v>374</v>
      </c>
      <c r="F4913" s="45">
        <v>26.2</v>
      </c>
      <c r="G4913" s="45">
        <v>0.04</v>
      </c>
      <c r="H4913" s="45">
        <v>0.49</v>
      </c>
      <c r="I4913" s="45">
        <v>43.6</v>
      </c>
      <c r="J4913" s="45">
        <v>79.3</v>
      </c>
    </row>
    <row r="4914" spans="4:10">
      <c r="D4914" s="28">
        <v>41844</v>
      </c>
      <c r="E4914" s="35" t="s">
        <v>375</v>
      </c>
      <c r="F4914" s="45">
        <v>25.9</v>
      </c>
      <c r="G4914" s="45">
        <v>0.06</v>
      </c>
      <c r="H4914" s="45">
        <v>0.38</v>
      </c>
      <c r="I4914" s="45">
        <v>32.1</v>
      </c>
      <c r="J4914" s="45">
        <v>89.8</v>
      </c>
    </row>
    <row r="4915" spans="4:10">
      <c r="D4915" s="28">
        <v>41844</v>
      </c>
      <c r="E4915" s="35" t="s">
        <v>376</v>
      </c>
      <c r="F4915" s="45">
        <v>25.3</v>
      </c>
      <c r="G4915" s="45">
        <v>0.06</v>
      </c>
      <c r="H4915" s="45">
        <v>0.25</v>
      </c>
      <c r="I4915" s="45">
        <v>20.7</v>
      </c>
      <c r="J4915" s="45">
        <v>99.1</v>
      </c>
    </row>
    <row r="4916" spans="4:10">
      <c r="D4916" s="28">
        <v>41844</v>
      </c>
      <c r="E4916" s="35" t="s">
        <v>377</v>
      </c>
      <c r="F4916" s="45">
        <v>24.5</v>
      </c>
      <c r="G4916" s="45">
        <v>0.08</v>
      </c>
      <c r="H4916" s="45">
        <v>0.12</v>
      </c>
      <c r="I4916" s="45">
        <v>9.6</v>
      </c>
      <c r="J4916" s="45">
        <v>108</v>
      </c>
    </row>
    <row r="4917" spans="4:10">
      <c r="D4917" s="28">
        <v>41844</v>
      </c>
      <c r="E4917" s="35" t="s">
        <v>378</v>
      </c>
      <c r="F4917" s="45">
        <v>22.4</v>
      </c>
      <c r="G4917" s="45">
        <v>0</v>
      </c>
      <c r="H4917" s="45">
        <v>0.01</v>
      </c>
      <c r="I4917" s="45">
        <v>0</v>
      </c>
      <c r="J4917" s="45">
        <v>0</v>
      </c>
    </row>
    <row r="4918" spans="4:10">
      <c r="D4918" s="28">
        <v>41844</v>
      </c>
      <c r="E4918" s="35" t="s">
        <v>379</v>
      </c>
      <c r="F4918" s="45">
        <v>21.2</v>
      </c>
      <c r="G4918" s="45">
        <v>0</v>
      </c>
      <c r="H4918" s="45">
        <v>0</v>
      </c>
      <c r="I4918" s="45">
        <v>0</v>
      </c>
      <c r="J4918" s="45">
        <v>0</v>
      </c>
    </row>
    <row r="4919" spans="4:10">
      <c r="D4919" s="28">
        <v>41844</v>
      </c>
      <c r="E4919" s="35" t="s">
        <v>380</v>
      </c>
      <c r="F4919" s="45">
        <v>20.399999999999999</v>
      </c>
      <c r="G4919" s="45">
        <v>0</v>
      </c>
      <c r="H4919" s="45">
        <v>0</v>
      </c>
      <c r="I4919" s="45">
        <v>0</v>
      </c>
      <c r="J4919" s="45">
        <v>0</v>
      </c>
    </row>
    <row r="4920" spans="4:10">
      <c r="D4920" s="28">
        <v>41844</v>
      </c>
      <c r="E4920" s="35" t="s">
        <v>381</v>
      </c>
      <c r="F4920" s="45">
        <v>20.100000000000001</v>
      </c>
      <c r="G4920" s="45">
        <v>0</v>
      </c>
      <c r="H4920" s="45">
        <v>0</v>
      </c>
      <c r="I4920" s="45">
        <v>0</v>
      </c>
      <c r="J4920" s="45">
        <v>0</v>
      </c>
    </row>
    <row r="4921" spans="4:10">
      <c r="D4921" s="28">
        <v>41844</v>
      </c>
      <c r="E4921" s="35" t="s">
        <v>382</v>
      </c>
      <c r="F4921" s="45">
        <v>19.100000000000001</v>
      </c>
      <c r="G4921" s="45">
        <v>0</v>
      </c>
      <c r="H4921" s="45">
        <v>0</v>
      </c>
      <c r="I4921" s="45">
        <v>0</v>
      </c>
      <c r="J4921" s="45">
        <v>0</v>
      </c>
    </row>
    <row r="4922" spans="4:10">
      <c r="D4922" s="28">
        <v>41844</v>
      </c>
      <c r="E4922" s="35" t="s">
        <v>383</v>
      </c>
      <c r="F4922" s="45">
        <v>18.7</v>
      </c>
      <c r="G4922" s="45">
        <v>0</v>
      </c>
      <c r="H4922" s="45">
        <v>0</v>
      </c>
      <c r="I4922" s="45">
        <v>0</v>
      </c>
      <c r="J4922" s="45">
        <v>0</v>
      </c>
    </row>
    <row r="4923" spans="4:10">
      <c r="D4923" s="28">
        <v>41845</v>
      </c>
      <c r="E4923" s="35" t="s">
        <v>360</v>
      </c>
      <c r="F4923" s="45">
        <v>18.399999999999999</v>
      </c>
      <c r="G4923" s="45">
        <v>0</v>
      </c>
      <c r="H4923" s="45">
        <v>0</v>
      </c>
      <c r="I4923" s="45">
        <v>0</v>
      </c>
      <c r="J4923" s="45">
        <v>0</v>
      </c>
    </row>
    <row r="4924" spans="4:10">
      <c r="D4924" s="28">
        <v>41845</v>
      </c>
      <c r="E4924" s="35" t="s">
        <v>361</v>
      </c>
      <c r="F4924" s="45">
        <v>18.2</v>
      </c>
      <c r="G4924" s="45">
        <v>0</v>
      </c>
      <c r="H4924" s="45">
        <v>0</v>
      </c>
      <c r="I4924" s="45">
        <v>0</v>
      </c>
      <c r="J4924" s="45">
        <v>0</v>
      </c>
    </row>
    <row r="4925" spans="4:10">
      <c r="D4925" s="28">
        <v>41845</v>
      </c>
      <c r="E4925" s="35" t="s">
        <v>362</v>
      </c>
      <c r="F4925" s="45">
        <v>17.7</v>
      </c>
      <c r="G4925" s="45">
        <v>0</v>
      </c>
      <c r="H4925" s="45">
        <v>0</v>
      </c>
      <c r="I4925" s="45">
        <v>0</v>
      </c>
      <c r="J4925" s="45">
        <v>0</v>
      </c>
    </row>
    <row r="4926" spans="4:10">
      <c r="D4926" s="28">
        <v>41845</v>
      </c>
      <c r="E4926" s="35" t="s">
        <v>363</v>
      </c>
      <c r="F4926" s="45">
        <v>17.899999999999999</v>
      </c>
      <c r="G4926" s="45">
        <v>0</v>
      </c>
      <c r="H4926" s="45">
        <v>0</v>
      </c>
      <c r="I4926" s="45">
        <v>0</v>
      </c>
      <c r="J4926" s="45">
        <v>0</v>
      </c>
    </row>
    <row r="4927" spans="4:10">
      <c r="D4927" s="28">
        <v>41845</v>
      </c>
      <c r="E4927" s="35" t="s">
        <v>364</v>
      </c>
      <c r="F4927" s="45">
        <v>17.8</v>
      </c>
      <c r="G4927" s="45">
        <v>0.2</v>
      </c>
      <c r="H4927" s="45">
        <v>7.0000000000000007E-2</v>
      </c>
      <c r="I4927" s="45">
        <v>4.7</v>
      </c>
      <c r="J4927" s="45">
        <v>-111.9</v>
      </c>
    </row>
    <row r="4928" spans="4:10">
      <c r="D4928" s="28">
        <v>41845</v>
      </c>
      <c r="E4928" s="35" t="s">
        <v>365</v>
      </c>
      <c r="F4928" s="45">
        <v>18.5</v>
      </c>
      <c r="G4928" s="45">
        <v>0.35</v>
      </c>
      <c r="H4928" s="45">
        <v>0.3</v>
      </c>
      <c r="I4928" s="45">
        <v>15.7</v>
      </c>
      <c r="J4928" s="45">
        <v>-102.8</v>
      </c>
    </row>
    <row r="4929" spans="4:10">
      <c r="D4929" s="28">
        <v>41845</v>
      </c>
      <c r="E4929" s="35" t="s">
        <v>366</v>
      </c>
      <c r="F4929" s="45">
        <v>20.3</v>
      </c>
      <c r="G4929" s="45">
        <v>1.76</v>
      </c>
      <c r="H4929" s="45">
        <v>0.47</v>
      </c>
      <c r="I4929" s="45">
        <v>27</v>
      </c>
      <c r="J4929" s="45">
        <v>-93.7</v>
      </c>
    </row>
    <row r="4930" spans="4:10">
      <c r="D4930" s="28">
        <v>41845</v>
      </c>
      <c r="E4930" s="35" t="s">
        <v>367</v>
      </c>
      <c r="F4930" s="45">
        <v>22.8</v>
      </c>
      <c r="G4930" s="45">
        <v>1.9</v>
      </c>
      <c r="H4930" s="45">
        <v>0.66</v>
      </c>
      <c r="I4930" s="45">
        <v>38.5</v>
      </c>
      <c r="J4930" s="45">
        <v>-83.9</v>
      </c>
    </row>
    <row r="4931" spans="4:10">
      <c r="D4931" s="28">
        <v>41845</v>
      </c>
      <c r="E4931" s="35" t="s">
        <v>368</v>
      </c>
      <c r="F4931" s="45">
        <v>25.5</v>
      </c>
      <c r="G4931" s="45">
        <v>1.95</v>
      </c>
      <c r="H4931" s="45">
        <v>0.84</v>
      </c>
      <c r="I4931" s="45">
        <v>49.7</v>
      </c>
      <c r="J4931" s="45">
        <v>-71.8</v>
      </c>
    </row>
    <row r="4932" spans="4:10">
      <c r="D4932" s="28">
        <v>41845</v>
      </c>
      <c r="E4932" s="35" t="s">
        <v>369</v>
      </c>
      <c r="F4932" s="45">
        <v>27.1</v>
      </c>
      <c r="G4932" s="45">
        <v>1.94</v>
      </c>
      <c r="H4932" s="45">
        <v>0.99</v>
      </c>
      <c r="I4932" s="45">
        <v>59.9</v>
      </c>
      <c r="J4932" s="45">
        <v>-54.8</v>
      </c>
    </row>
    <row r="4933" spans="4:10">
      <c r="D4933" s="28">
        <v>41845</v>
      </c>
      <c r="E4933" s="35" t="s">
        <v>370</v>
      </c>
      <c r="F4933" s="45">
        <v>28.7</v>
      </c>
      <c r="G4933" s="45">
        <v>1.93</v>
      </c>
      <c r="H4933" s="45">
        <v>1.08</v>
      </c>
      <c r="I4933" s="45">
        <v>67.599999999999994</v>
      </c>
      <c r="J4933" s="45">
        <v>-27.5</v>
      </c>
    </row>
    <row r="4934" spans="4:10">
      <c r="D4934" s="28">
        <v>41845</v>
      </c>
      <c r="E4934" s="35" t="s">
        <v>371</v>
      </c>
      <c r="F4934" s="45">
        <v>30</v>
      </c>
      <c r="G4934" s="45">
        <v>1.93</v>
      </c>
      <c r="H4934" s="45">
        <v>1.1000000000000001</v>
      </c>
      <c r="I4934" s="45">
        <v>69.3</v>
      </c>
      <c r="J4934" s="45">
        <v>11.3</v>
      </c>
    </row>
    <row r="4935" spans="4:10">
      <c r="D4935" s="28">
        <v>41845</v>
      </c>
      <c r="E4935" s="35" t="s">
        <v>372</v>
      </c>
      <c r="F4935" s="45">
        <v>30.5</v>
      </c>
      <c r="G4935" s="45">
        <v>1.94</v>
      </c>
      <c r="H4935" s="45">
        <v>1.04</v>
      </c>
      <c r="I4935" s="45">
        <v>63.8</v>
      </c>
      <c r="J4935" s="45">
        <v>44.5</v>
      </c>
    </row>
    <row r="4936" spans="4:10">
      <c r="D4936" s="28">
        <v>41845</v>
      </c>
      <c r="E4936" s="35" t="s">
        <v>373</v>
      </c>
      <c r="F4936" s="45">
        <v>29.9</v>
      </c>
      <c r="G4936" s="45">
        <v>1.94</v>
      </c>
      <c r="H4936" s="45">
        <v>0.92</v>
      </c>
      <c r="I4936" s="45">
        <v>54.3</v>
      </c>
      <c r="J4936" s="45">
        <v>65.3</v>
      </c>
    </row>
    <row r="4937" spans="4:10">
      <c r="D4937" s="28">
        <v>41845</v>
      </c>
      <c r="E4937" s="35" t="s">
        <v>374</v>
      </c>
      <c r="F4937" s="45">
        <v>30.2</v>
      </c>
      <c r="G4937" s="45">
        <v>1.6</v>
      </c>
      <c r="H4937" s="45">
        <v>0.84</v>
      </c>
      <c r="I4937" s="45">
        <v>43.4</v>
      </c>
      <c r="J4937" s="45">
        <v>79</v>
      </c>
    </row>
    <row r="4938" spans="4:10">
      <c r="D4938" s="28">
        <v>41845</v>
      </c>
      <c r="E4938" s="35" t="s">
        <v>375</v>
      </c>
      <c r="F4938" s="45">
        <v>29.3</v>
      </c>
      <c r="G4938" s="45">
        <v>1.32</v>
      </c>
      <c r="H4938" s="45">
        <v>0.66</v>
      </c>
      <c r="I4938" s="45">
        <v>32</v>
      </c>
      <c r="J4938" s="45">
        <v>89.6</v>
      </c>
    </row>
    <row r="4939" spans="4:10">
      <c r="D4939" s="28">
        <v>41845</v>
      </c>
      <c r="E4939" s="35" t="s">
        <v>376</v>
      </c>
      <c r="F4939" s="45">
        <v>27.9</v>
      </c>
      <c r="G4939" s="45">
        <v>1.18</v>
      </c>
      <c r="H4939" s="45">
        <v>0.42</v>
      </c>
      <c r="I4939" s="45">
        <v>20.6</v>
      </c>
      <c r="J4939" s="45">
        <v>98.9</v>
      </c>
    </row>
    <row r="4940" spans="4:10">
      <c r="D4940" s="28">
        <v>41845</v>
      </c>
      <c r="E4940" s="35" t="s">
        <v>377</v>
      </c>
      <c r="F4940" s="45">
        <v>26.5</v>
      </c>
      <c r="G4940" s="45">
        <v>0.19</v>
      </c>
      <c r="H4940" s="45">
        <v>0.15</v>
      </c>
      <c r="I4940" s="45">
        <v>9.5</v>
      </c>
      <c r="J4940" s="45">
        <v>107.9</v>
      </c>
    </row>
    <row r="4941" spans="4:10">
      <c r="D4941" s="28">
        <v>41845</v>
      </c>
      <c r="E4941" s="35" t="s">
        <v>378</v>
      </c>
      <c r="F4941" s="45">
        <v>24</v>
      </c>
      <c r="G4941" s="45">
        <v>0.02</v>
      </c>
      <c r="H4941" s="45">
        <v>0.02</v>
      </c>
      <c r="I4941" s="45">
        <v>0</v>
      </c>
      <c r="J4941" s="45">
        <v>0</v>
      </c>
    </row>
    <row r="4942" spans="4:10">
      <c r="D4942" s="28">
        <v>41845</v>
      </c>
      <c r="E4942" s="35" t="s">
        <v>379</v>
      </c>
      <c r="F4942" s="45">
        <v>22.4</v>
      </c>
      <c r="G4942" s="45">
        <v>0</v>
      </c>
      <c r="H4942" s="45">
        <v>0</v>
      </c>
      <c r="I4942" s="45">
        <v>0</v>
      </c>
      <c r="J4942" s="45">
        <v>0</v>
      </c>
    </row>
    <row r="4943" spans="4:10">
      <c r="D4943" s="28">
        <v>41845</v>
      </c>
      <c r="E4943" s="35" t="s">
        <v>380</v>
      </c>
      <c r="F4943" s="45">
        <v>21.4</v>
      </c>
      <c r="G4943" s="45">
        <v>0</v>
      </c>
      <c r="H4943" s="45">
        <v>0</v>
      </c>
      <c r="I4943" s="45">
        <v>0</v>
      </c>
      <c r="J4943" s="45">
        <v>0</v>
      </c>
    </row>
    <row r="4944" spans="4:10">
      <c r="D4944" s="28">
        <v>41845</v>
      </c>
      <c r="E4944" s="35" t="s">
        <v>381</v>
      </c>
      <c r="F4944" s="45">
        <v>20.7</v>
      </c>
      <c r="G4944" s="45">
        <v>0</v>
      </c>
      <c r="H4944" s="45">
        <v>0</v>
      </c>
      <c r="I4944" s="45">
        <v>0</v>
      </c>
      <c r="J4944" s="45">
        <v>0</v>
      </c>
    </row>
    <row r="4945" spans="4:10">
      <c r="D4945" s="28">
        <v>41845</v>
      </c>
      <c r="E4945" s="35" t="s">
        <v>382</v>
      </c>
      <c r="F4945" s="45">
        <v>20.5</v>
      </c>
      <c r="G4945" s="45">
        <v>0</v>
      </c>
      <c r="H4945" s="45">
        <v>0</v>
      </c>
      <c r="I4945" s="45">
        <v>0</v>
      </c>
      <c r="J4945" s="45">
        <v>0</v>
      </c>
    </row>
    <row r="4946" spans="4:10">
      <c r="D4946" s="28">
        <v>41845</v>
      </c>
      <c r="E4946" s="35" t="s">
        <v>383</v>
      </c>
      <c r="F4946" s="45">
        <v>20.399999999999999</v>
      </c>
      <c r="G4946" s="45">
        <v>0</v>
      </c>
      <c r="H4946" s="45">
        <v>0</v>
      </c>
      <c r="I4946" s="45">
        <v>0</v>
      </c>
      <c r="J4946" s="45">
        <v>0</v>
      </c>
    </row>
    <row r="4947" spans="4:10">
      <c r="D4947" s="28">
        <v>41846</v>
      </c>
      <c r="E4947" s="35" t="s">
        <v>360</v>
      </c>
      <c r="F4947" s="45">
        <v>20.3</v>
      </c>
      <c r="G4947" s="45">
        <v>0</v>
      </c>
      <c r="H4947" s="45">
        <v>0</v>
      </c>
      <c r="I4947" s="45">
        <v>0</v>
      </c>
      <c r="J4947" s="45">
        <v>0</v>
      </c>
    </row>
    <row r="4948" spans="4:10">
      <c r="D4948" s="28">
        <v>41846</v>
      </c>
      <c r="E4948" s="35" t="s">
        <v>361</v>
      </c>
      <c r="F4948" s="45">
        <v>20.100000000000001</v>
      </c>
      <c r="G4948" s="45">
        <v>0</v>
      </c>
      <c r="H4948" s="45">
        <v>0</v>
      </c>
      <c r="I4948" s="45">
        <v>0</v>
      </c>
      <c r="J4948" s="45">
        <v>0</v>
      </c>
    </row>
    <row r="4949" spans="4:10">
      <c r="D4949" s="28">
        <v>41846</v>
      </c>
      <c r="E4949" s="35" t="s">
        <v>362</v>
      </c>
      <c r="F4949" s="45">
        <v>20.100000000000001</v>
      </c>
      <c r="G4949" s="45">
        <v>0</v>
      </c>
      <c r="H4949" s="45">
        <v>0</v>
      </c>
      <c r="I4949" s="45">
        <v>0</v>
      </c>
      <c r="J4949" s="45">
        <v>0</v>
      </c>
    </row>
    <row r="4950" spans="4:10">
      <c r="D4950" s="28">
        <v>41846</v>
      </c>
      <c r="E4950" s="35" t="s">
        <v>363</v>
      </c>
      <c r="F4950" s="45">
        <v>20</v>
      </c>
      <c r="G4950" s="45">
        <v>0</v>
      </c>
      <c r="H4950" s="45">
        <v>0</v>
      </c>
      <c r="I4950" s="45">
        <v>0</v>
      </c>
      <c r="J4950" s="45">
        <v>0</v>
      </c>
    </row>
    <row r="4951" spans="4:10">
      <c r="D4951" s="28">
        <v>41846</v>
      </c>
      <c r="E4951" s="35" t="s">
        <v>364</v>
      </c>
      <c r="F4951" s="45">
        <v>20.3</v>
      </c>
      <c r="G4951" s="45">
        <v>0.22</v>
      </c>
      <c r="H4951" s="45">
        <v>7.0000000000000007E-2</v>
      </c>
      <c r="I4951" s="45">
        <v>4.5999999999999996</v>
      </c>
      <c r="J4951" s="45">
        <v>-111.7</v>
      </c>
    </row>
    <row r="4952" spans="4:10">
      <c r="D4952" s="28">
        <v>41846</v>
      </c>
      <c r="E4952" s="35" t="s">
        <v>365</v>
      </c>
      <c r="F4952" s="45">
        <v>21.3</v>
      </c>
      <c r="G4952" s="45">
        <v>0.18</v>
      </c>
      <c r="H4952" s="45">
        <v>0.25</v>
      </c>
      <c r="I4952" s="45">
        <v>15.5</v>
      </c>
      <c r="J4952" s="45">
        <v>-102.6</v>
      </c>
    </row>
    <row r="4953" spans="4:10">
      <c r="D4953" s="28">
        <v>41846</v>
      </c>
      <c r="E4953" s="35" t="s">
        <v>366</v>
      </c>
      <c r="F4953" s="45">
        <v>22.7</v>
      </c>
      <c r="G4953" s="45">
        <v>1.26</v>
      </c>
      <c r="H4953" s="45">
        <v>0.55000000000000004</v>
      </c>
      <c r="I4953" s="45">
        <v>26.9</v>
      </c>
      <c r="J4953" s="45">
        <v>-93.5</v>
      </c>
    </row>
    <row r="4954" spans="4:10">
      <c r="D4954" s="28">
        <v>41846</v>
      </c>
      <c r="E4954" s="35" t="s">
        <v>367</v>
      </c>
      <c r="F4954" s="45">
        <v>25.3</v>
      </c>
      <c r="G4954" s="45">
        <v>1.82</v>
      </c>
      <c r="H4954" s="45">
        <v>0.68</v>
      </c>
      <c r="I4954" s="45">
        <v>38.299999999999997</v>
      </c>
      <c r="J4954" s="45">
        <v>-83.7</v>
      </c>
    </row>
    <row r="4955" spans="4:10">
      <c r="D4955" s="28">
        <v>41846</v>
      </c>
      <c r="E4955" s="35" t="s">
        <v>368</v>
      </c>
      <c r="F4955" s="45">
        <v>27.5</v>
      </c>
      <c r="G4955" s="45">
        <v>1.89</v>
      </c>
      <c r="H4955" s="45">
        <v>0.85</v>
      </c>
      <c r="I4955" s="45">
        <v>49.5</v>
      </c>
      <c r="J4955" s="45">
        <v>-71.599999999999994</v>
      </c>
    </row>
    <row r="4956" spans="4:10">
      <c r="D4956" s="28">
        <v>41846</v>
      </c>
      <c r="E4956" s="35" t="s">
        <v>369</v>
      </c>
      <c r="F4956" s="45">
        <v>28.7</v>
      </c>
      <c r="G4956" s="45">
        <v>1.87</v>
      </c>
      <c r="H4956" s="45">
        <v>1.02</v>
      </c>
      <c r="I4956" s="45">
        <v>59.8</v>
      </c>
      <c r="J4956" s="45">
        <v>-54.5</v>
      </c>
    </row>
    <row r="4957" spans="4:10">
      <c r="D4957" s="28">
        <v>41846</v>
      </c>
      <c r="E4957" s="35" t="s">
        <v>370</v>
      </c>
      <c r="F4957" s="45">
        <v>30.1</v>
      </c>
      <c r="G4957" s="45">
        <v>1.87</v>
      </c>
      <c r="H4957" s="45">
        <v>1.1200000000000001</v>
      </c>
      <c r="I4957" s="45">
        <v>67.400000000000006</v>
      </c>
      <c r="J4957" s="45">
        <v>-27.3</v>
      </c>
    </row>
    <row r="4958" spans="4:10">
      <c r="D4958" s="28">
        <v>41846</v>
      </c>
      <c r="E4958" s="35" t="s">
        <v>371</v>
      </c>
      <c r="F4958" s="45">
        <v>31.2</v>
      </c>
      <c r="G4958" s="45">
        <v>1.86</v>
      </c>
      <c r="H4958" s="45">
        <v>1.1399999999999999</v>
      </c>
      <c r="I4958" s="45">
        <v>69.099999999999994</v>
      </c>
      <c r="J4958" s="45">
        <v>11.2</v>
      </c>
    </row>
    <row r="4959" spans="4:10">
      <c r="D4959" s="28">
        <v>41846</v>
      </c>
      <c r="E4959" s="35" t="s">
        <v>372</v>
      </c>
      <c r="F4959" s="45">
        <v>32.1</v>
      </c>
      <c r="G4959" s="45">
        <v>1.86</v>
      </c>
      <c r="H4959" s="45">
        <v>1.07</v>
      </c>
      <c r="I4959" s="45">
        <v>63.6</v>
      </c>
      <c r="J4959" s="45">
        <v>44.3</v>
      </c>
    </row>
    <row r="4960" spans="4:10">
      <c r="D4960" s="28">
        <v>41846</v>
      </c>
      <c r="E4960" s="35" t="s">
        <v>373</v>
      </c>
      <c r="F4960" s="45">
        <v>31.9</v>
      </c>
      <c r="G4960" s="45">
        <v>1.88</v>
      </c>
      <c r="H4960" s="45">
        <v>0.93</v>
      </c>
      <c r="I4960" s="45">
        <v>54.2</v>
      </c>
      <c r="J4960" s="45">
        <v>65</v>
      </c>
    </row>
    <row r="4961" spans="4:10">
      <c r="D4961" s="28">
        <v>41846</v>
      </c>
      <c r="E4961" s="35" t="s">
        <v>374</v>
      </c>
      <c r="F4961" s="45">
        <v>31.9</v>
      </c>
      <c r="G4961" s="45">
        <v>1.84</v>
      </c>
      <c r="H4961" s="45">
        <v>0.77</v>
      </c>
      <c r="I4961" s="45">
        <v>43.3</v>
      </c>
      <c r="J4961" s="45">
        <v>78.8</v>
      </c>
    </row>
    <row r="4962" spans="4:10">
      <c r="D4962" s="28">
        <v>41846</v>
      </c>
      <c r="E4962" s="35" t="s">
        <v>375</v>
      </c>
      <c r="F4962" s="45">
        <v>30.5</v>
      </c>
      <c r="G4962" s="45">
        <v>1.76</v>
      </c>
      <c r="H4962" s="45">
        <v>0.56999999999999995</v>
      </c>
      <c r="I4962" s="45">
        <v>31.9</v>
      </c>
      <c r="J4962" s="45">
        <v>89.4</v>
      </c>
    </row>
    <row r="4963" spans="4:10">
      <c r="D4963" s="28">
        <v>41846</v>
      </c>
      <c r="E4963" s="35" t="s">
        <v>376</v>
      </c>
      <c r="F4963" s="45">
        <v>29.3</v>
      </c>
      <c r="G4963" s="45">
        <v>1.1599999999999999</v>
      </c>
      <c r="H4963" s="45">
        <v>0.41</v>
      </c>
      <c r="I4963" s="45">
        <v>20.5</v>
      </c>
      <c r="J4963" s="45">
        <v>98.7</v>
      </c>
    </row>
    <row r="4964" spans="4:10">
      <c r="D4964" s="28">
        <v>41846</v>
      </c>
      <c r="E4964" s="35" t="s">
        <v>377</v>
      </c>
      <c r="F4964" s="45">
        <v>27.2</v>
      </c>
      <c r="G4964" s="45">
        <v>0.2</v>
      </c>
      <c r="H4964" s="45">
        <v>0.15</v>
      </c>
      <c r="I4964" s="45">
        <v>9.3000000000000007</v>
      </c>
      <c r="J4964" s="45">
        <v>107.7</v>
      </c>
    </row>
    <row r="4965" spans="4:10">
      <c r="D4965" s="28">
        <v>41846</v>
      </c>
      <c r="E4965" s="35" t="s">
        <v>378</v>
      </c>
      <c r="F4965" s="45">
        <v>25</v>
      </c>
      <c r="G4965" s="45">
        <v>0</v>
      </c>
      <c r="H4965" s="45">
        <v>0.01</v>
      </c>
      <c r="I4965" s="45">
        <v>0</v>
      </c>
      <c r="J4965" s="45">
        <v>0</v>
      </c>
    </row>
    <row r="4966" spans="4:10">
      <c r="D4966" s="28">
        <v>41846</v>
      </c>
      <c r="E4966" s="35" t="s">
        <v>379</v>
      </c>
      <c r="F4966" s="45">
        <v>23.9</v>
      </c>
      <c r="G4966" s="45">
        <v>0</v>
      </c>
      <c r="H4966" s="45">
        <v>0</v>
      </c>
      <c r="I4966" s="45">
        <v>0</v>
      </c>
      <c r="J4966" s="45">
        <v>0</v>
      </c>
    </row>
    <row r="4967" spans="4:10">
      <c r="D4967" s="28">
        <v>41846</v>
      </c>
      <c r="E4967" s="35" t="s">
        <v>380</v>
      </c>
      <c r="F4967" s="45">
        <v>23.2</v>
      </c>
      <c r="G4967" s="45">
        <v>0</v>
      </c>
      <c r="H4967" s="45">
        <v>0</v>
      </c>
      <c r="I4967" s="45">
        <v>0</v>
      </c>
      <c r="J4967" s="45">
        <v>0</v>
      </c>
    </row>
    <row r="4968" spans="4:10">
      <c r="D4968" s="28">
        <v>41846</v>
      </c>
      <c r="E4968" s="35" t="s">
        <v>381</v>
      </c>
      <c r="F4968" s="45">
        <v>22.7</v>
      </c>
      <c r="G4968" s="45">
        <v>0</v>
      </c>
      <c r="H4968" s="45">
        <v>0</v>
      </c>
      <c r="I4968" s="45">
        <v>0</v>
      </c>
      <c r="J4968" s="45">
        <v>0</v>
      </c>
    </row>
    <row r="4969" spans="4:10">
      <c r="D4969" s="28">
        <v>41846</v>
      </c>
      <c r="E4969" s="35" t="s">
        <v>382</v>
      </c>
      <c r="F4969" s="45">
        <v>22.4</v>
      </c>
      <c r="G4969" s="45">
        <v>0</v>
      </c>
      <c r="H4969" s="45">
        <v>0</v>
      </c>
      <c r="I4969" s="45">
        <v>0</v>
      </c>
      <c r="J4969" s="45">
        <v>0</v>
      </c>
    </row>
    <row r="4970" spans="4:10">
      <c r="D4970" s="28">
        <v>41846</v>
      </c>
      <c r="E4970" s="35" t="s">
        <v>383</v>
      </c>
      <c r="F4970" s="45">
        <v>22.1</v>
      </c>
      <c r="G4970" s="45">
        <v>0</v>
      </c>
      <c r="H4970" s="45">
        <v>0</v>
      </c>
      <c r="I4970" s="45">
        <v>0</v>
      </c>
      <c r="J4970" s="45">
        <v>0</v>
      </c>
    </row>
    <row r="4971" spans="4:10">
      <c r="D4971" s="28">
        <v>41847</v>
      </c>
      <c r="E4971" s="35" t="s">
        <v>360</v>
      </c>
      <c r="F4971" s="45">
        <v>22.3</v>
      </c>
      <c r="G4971" s="45">
        <v>0</v>
      </c>
      <c r="H4971" s="45">
        <v>0</v>
      </c>
      <c r="I4971" s="45">
        <v>0</v>
      </c>
      <c r="J4971" s="45">
        <v>0</v>
      </c>
    </row>
    <row r="4972" spans="4:10">
      <c r="D4972" s="28">
        <v>41847</v>
      </c>
      <c r="E4972" s="35" t="s">
        <v>361</v>
      </c>
      <c r="F4972" s="45">
        <v>22.4</v>
      </c>
      <c r="G4972" s="45">
        <v>0</v>
      </c>
      <c r="H4972" s="45">
        <v>0</v>
      </c>
      <c r="I4972" s="45">
        <v>0</v>
      </c>
      <c r="J4972" s="45">
        <v>0</v>
      </c>
    </row>
    <row r="4973" spans="4:10">
      <c r="D4973" s="28">
        <v>41847</v>
      </c>
      <c r="E4973" s="35" t="s">
        <v>362</v>
      </c>
      <c r="F4973" s="45">
        <v>22.6</v>
      </c>
      <c r="G4973" s="45">
        <v>0</v>
      </c>
      <c r="H4973" s="45">
        <v>0</v>
      </c>
      <c r="I4973" s="45">
        <v>0</v>
      </c>
      <c r="J4973" s="45">
        <v>0</v>
      </c>
    </row>
    <row r="4974" spans="4:10">
      <c r="D4974" s="28">
        <v>41847</v>
      </c>
      <c r="E4974" s="35" t="s">
        <v>363</v>
      </c>
      <c r="F4974" s="45">
        <v>22.9</v>
      </c>
      <c r="G4974" s="45">
        <v>0</v>
      </c>
      <c r="H4974" s="45">
        <v>0</v>
      </c>
      <c r="I4974" s="45">
        <v>0</v>
      </c>
      <c r="J4974" s="45">
        <v>0</v>
      </c>
    </row>
    <row r="4975" spans="4:10">
      <c r="D4975" s="28">
        <v>41847</v>
      </c>
      <c r="E4975" s="35" t="s">
        <v>364</v>
      </c>
      <c r="F4975" s="45">
        <v>22.8</v>
      </c>
      <c r="G4975" s="45">
        <v>0.25</v>
      </c>
      <c r="H4975" s="45">
        <v>7.0000000000000007E-2</v>
      </c>
      <c r="I4975" s="45">
        <v>4.5</v>
      </c>
      <c r="J4975" s="45">
        <v>-111.5</v>
      </c>
    </row>
    <row r="4976" spans="4:10">
      <c r="D4976" s="28">
        <v>41847</v>
      </c>
      <c r="E4976" s="35" t="s">
        <v>365</v>
      </c>
      <c r="F4976" s="45">
        <v>22.9</v>
      </c>
      <c r="G4976" s="45">
        <v>0.23</v>
      </c>
      <c r="H4976" s="45">
        <v>0.27</v>
      </c>
      <c r="I4976" s="45">
        <v>15.4</v>
      </c>
      <c r="J4976" s="45">
        <v>-102.4</v>
      </c>
    </row>
    <row r="4977" spans="4:10">
      <c r="D4977" s="28">
        <v>41847</v>
      </c>
      <c r="E4977" s="35" t="s">
        <v>366</v>
      </c>
      <c r="F4977" s="45">
        <v>23.8</v>
      </c>
      <c r="G4977" s="45">
        <v>0.79</v>
      </c>
      <c r="H4977" s="45">
        <v>0.57999999999999996</v>
      </c>
      <c r="I4977" s="45">
        <v>26.8</v>
      </c>
      <c r="J4977" s="45">
        <v>-93.3</v>
      </c>
    </row>
    <row r="4978" spans="4:10">
      <c r="D4978" s="28">
        <v>41847</v>
      </c>
      <c r="E4978" s="35" t="s">
        <v>367</v>
      </c>
      <c r="F4978" s="45">
        <v>25.8</v>
      </c>
      <c r="G4978" s="45">
        <v>1.64</v>
      </c>
      <c r="H4978" s="45">
        <v>0.73</v>
      </c>
      <c r="I4978" s="45">
        <v>38.200000000000003</v>
      </c>
      <c r="J4978" s="45">
        <v>-83.4</v>
      </c>
    </row>
    <row r="4979" spans="4:10">
      <c r="D4979" s="28">
        <v>41847</v>
      </c>
      <c r="E4979" s="35" t="s">
        <v>368</v>
      </c>
      <c r="F4979" s="45">
        <v>28.9</v>
      </c>
      <c r="G4979" s="45">
        <v>1.67</v>
      </c>
      <c r="H4979" s="45">
        <v>0.93</v>
      </c>
      <c r="I4979" s="45">
        <v>49.4</v>
      </c>
      <c r="J4979" s="45">
        <v>-71.3</v>
      </c>
    </row>
    <row r="4980" spans="4:10">
      <c r="D4980" s="28">
        <v>41847</v>
      </c>
      <c r="E4980" s="35" t="s">
        <v>369</v>
      </c>
      <c r="F4980" s="45">
        <v>31.1</v>
      </c>
      <c r="G4980" s="45">
        <v>1.67</v>
      </c>
      <c r="H4980" s="45">
        <v>1.1000000000000001</v>
      </c>
      <c r="I4980" s="45">
        <v>59.6</v>
      </c>
      <c r="J4980" s="45">
        <v>-54.3</v>
      </c>
    </row>
    <row r="4981" spans="4:10">
      <c r="D4981" s="28">
        <v>41847</v>
      </c>
      <c r="E4981" s="35" t="s">
        <v>370</v>
      </c>
      <c r="F4981" s="45">
        <v>32.1</v>
      </c>
      <c r="G4981" s="45">
        <v>1.65</v>
      </c>
      <c r="H4981" s="45">
        <v>1.21</v>
      </c>
      <c r="I4981" s="45">
        <v>67.2</v>
      </c>
      <c r="J4981" s="45">
        <v>-27.1</v>
      </c>
    </row>
    <row r="4982" spans="4:10">
      <c r="D4982" s="28">
        <v>41847</v>
      </c>
      <c r="E4982" s="35" t="s">
        <v>371</v>
      </c>
      <c r="F4982" s="45">
        <v>33.1</v>
      </c>
      <c r="G4982" s="45">
        <v>1.66</v>
      </c>
      <c r="H4982" s="45">
        <v>1.22</v>
      </c>
      <c r="I4982" s="45">
        <v>68.8</v>
      </c>
      <c r="J4982" s="45">
        <v>11.1</v>
      </c>
    </row>
    <row r="4983" spans="4:10">
      <c r="D4983" s="28">
        <v>41847</v>
      </c>
      <c r="E4983" s="35" t="s">
        <v>372</v>
      </c>
      <c r="F4983" s="45">
        <v>33.799999999999997</v>
      </c>
      <c r="G4983" s="45">
        <v>1.66</v>
      </c>
      <c r="H4983" s="45">
        <v>1.1599999999999999</v>
      </c>
      <c r="I4983" s="45">
        <v>63.4</v>
      </c>
      <c r="J4983" s="45">
        <v>44</v>
      </c>
    </row>
    <row r="4984" spans="4:10">
      <c r="D4984" s="28">
        <v>41847</v>
      </c>
      <c r="E4984" s="35" t="s">
        <v>373</v>
      </c>
      <c r="F4984" s="45">
        <v>33.6</v>
      </c>
      <c r="G4984" s="45">
        <v>1.66</v>
      </c>
      <c r="H4984" s="45">
        <v>1.02</v>
      </c>
      <c r="I4984" s="45">
        <v>54</v>
      </c>
      <c r="J4984" s="45">
        <v>64.7</v>
      </c>
    </row>
    <row r="4985" spans="4:10">
      <c r="D4985" s="28">
        <v>41847</v>
      </c>
      <c r="E4985" s="35" t="s">
        <v>374</v>
      </c>
      <c r="F4985" s="45">
        <v>33.299999999999997</v>
      </c>
      <c r="G4985" s="45">
        <v>1.65</v>
      </c>
      <c r="H4985" s="45">
        <v>0.82</v>
      </c>
      <c r="I4985" s="45">
        <v>43.2</v>
      </c>
      <c r="J4985" s="45">
        <v>78.5</v>
      </c>
    </row>
    <row r="4986" spans="4:10">
      <c r="D4986" s="28">
        <v>41847</v>
      </c>
      <c r="E4986" s="35" t="s">
        <v>375</v>
      </c>
      <c r="F4986" s="45">
        <v>31.7</v>
      </c>
      <c r="G4986" s="45">
        <v>1.59</v>
      </c>
      <c r="H4986" s="45">
        <v>0.6</v>
      </c>
      <c r="I4986" s="45">
        <v>31.8</v>
      </c>
      <c r="J4986" s="45">
        <v>89.2</v>
      </c>
    </row>
    <row r="4987" spans="4:10">
      <c r="D4987" s="28">
        <v>41847</v>
      </c>
      <c r="E4987" s="35" t="s">
        <v>376</v>
      </c>
      <c r="F4987" s="45">
        <v>29.2</v>
      </c>
      <c r="G4987" s="45">
        <v>0.14000000000000001</v>
      </c>
      <c r="H4987" s="45">
        <v>0.32</v>
      </c>
      <c r="I4987" s="45">
        <v>20.3</v>
      </c>
      <c r="J4987" s="45">
        <v>98.5</v>
      </c>
    </row>
    <row r="4988" spans="4:10">
      <c r="D4988" s="28">
        <v>41847</v>
      </c>
      <c r="E4988" s="35" t="s">
        <v>377</v>
      </c>
      <c r="F4988" s="45">
        <v>28.7</v>
      </c>
      <c r="G4988" s="45">
        <v>0.18</v>
      </c>
      <c r="H4988" s="45">
        <v>0.14000000000000001</v>
      </c>
      <c r="I4988" s="45">
        <v>9.1999999999999993</v>
      </c>
      <c r="J4988" s="45">
        <v>107.5</v>
      </c>
    </row>
    <row r="4989" spans="4:10">
      <c r="D4989" s="28">
        <v>41847</v>
      </c>
      <c r="E4989" s="35" t="s">
        <v>378</v>
      </c>
      <c r="F4989" s="45">
        <v>26.6</v>
      </c>
      <c r="G4989" s="45">
        <v>0</v>
      </c>
      <c r="H4989" s="45">
        <v>0.01</v>
      </c>
      <c r="I4989" s="45">
        <v>0</v>
      </c>
      <c r="J4989" s="45">
        <v>0</v>
      </c>
    </row>
    <row r="4990" spans="4:10">
      <c r="D4990" s="28">
        <v>41847</v>
      </c>
      <c r="E4990" s="35" t="s">
        <v>379</v>
      </c>
      <c r="F4990" s="45">
        <v>25.1</v>
      </c>
      <c r="G4990" s="45">
        <v>0</v>
      </c>
      <c r="H4990" s="45">
        <v>0</v>
      </c>
      <c r="I4990" s="45">
        <v>0</v>
      </c>
      <c r="J4990" s="45">
        <v>0</v>
      </c>
    </row>
    <row r="4991" spans="4:10">
      <c r="D4991" s="28">
        <v>41847</v>
      </c>
      <c r="E4991" s="35" t="s">
        <v>380</v>
      </c>
      <c r="F4991" s="45">
        <v>24</v>
      </c>
      <c r="G4991" s="45">
        <v>0</v>
      </c>
      <c r="H4991" s="45">
        <v>0</v>
      </c>
      <c r="I4991" s="45">
        <v>0</v>
      </c>
      <c r="J4991" s="45">
        <v>0</v>
      </c>
    </row>
    <row r="4992" spans="4:10">
      <c r="D4992" s="28">
        <v>41847</v>
      </c>
      <c r="E4992" s="35" t="s">
        <v>381</v>
      </c>
      <c r="F4992" s="45">
        <v>23.5</v>
      </c>
      <c r="G4992" s="45">
        <v>0</v>
      </c>
      <c r="H4992" s="45">
        <v>0</v>
      </c>
      <c r="I4992" s="45">
        <v>0</v>
      </c>
      <c r="J4992" s="45">
        <v>0</v>
      </c>
    </row>
    <row r="4993" spans="4:10">
      <c r="D4993" s="28">
        <v>41847</v>
      </c>
      <c r="E4993" s="35" t="s">
        <v>382</v>
      </c>
      <c r="F4993" s="45">
        <v>23</v>
      </c>
      <c r="G4993" s="45">
        <v>0</v>
      </c>
      <c r="H4993" s="45">
        <v>0</v>
      </c>
      <c r="I4993" s="45">
        <v>0</v>
      </c>
      <c r="J4993" s="45">
        <v>0</v>
      </c>
    </row>
    <row r="4994" spans="4:10">
      <c r="D4994" s="28">
        <v>41847</v>
      </c>
      <c r="E4994" s="35" t="s">
        <v>383</v>
      </c>
      <c r="F4994" s="45">
        <v>22.5</v>
      </c>
      <c r="G4994" s="45">
        <v>0</v>
      </c>
      <c r="H4994" s="45">
        <v>0</v>
      </c>
      <c r="I4994" s="45">
        <v>0</v>
      </c>
      <c r="J4994" s="45">
        <v>0</v>
      </c>
    </row>
    <row r="4995" spans="4:10">
      <c r="D4995" s="28">
        <v>41848</v>
      </c>
      <c r="E4995" s="35" t="s">
        <v>360</v>
      </c>
      <c r="F4995" s="45">
        <v>22</v>
      </c>
      <c r="G4995" s="45">
        <v>0</v>
      </c>
      <c r="H4995" s="45">
        <v>0</v>
      </c>
      <c r="I4995" s="45">
        <v>0</v>
      </c>
      <c r="J4995" s="45">
        <v>0</v>
      </c>
    </row>
    <row r="4996" spans="4:10">
      <c r="D4996" s="28">
        <v>41848</v>
      </c>
      <c r="E4996" s="35" t="s">
        <v>361</v>
      </c>
      <c r="F4996" s="45">
        <v>21.6</v>
      </c>
      <c r="G4996" s="45">
        <v>0</v>
      </c>
      <c r="H4996" s="45">
        <v>0</v>
      </c>
      <c r="I4996" s="45">
        <v>0</v>
      </c>
      <c r="J4996" s="45">
        <v>0</v>
      </c>
    </row>
    <row r="4997" spans="4:10">
      <c r="D4997" s="28">
        <v>41848</v>
      </c>
      <c r="E4997" s="35" t="s">
        <v>362</v>
      </c>
      <c r="F4997" s="45">
        <v>21.2</v>
      </c>
      <c r="G4997" s="45">
        <v>0</v>
      </c>
      <c r="H4997" s="45">
        <v>0</v>
      </c>
      <c r="I4997" s="45">
        <v>0</v>
      </c>
      <c r="J4997" s="45">
        <v>0</v>
      </c>
    </row>
    <row r="4998" spans="4:10">
      <c r="D4998" s="28">
        <v>41848</v>
      </c>
      <c r="E4998" s="35" t="s">
        <v>363</v>
      </c>
      <c r="F4998" s="45">
        <v>21</v>
      </c>
      <c r="G4998" s="45">
        <v>0</v>
      </c>
      <c r="H4998" s="45">
        <v>0</v>
      </c>
      <c r="I4998" s="45">
        <v>0</v>
      </c>
      <c r="J4998" s="45">
        <v>0</v>
      </c>
    </row>
    <row r="4999" spans="4:10">
      <c r="D4999" s="28">
        <v>41848</v>
      </c>
      <c r="E4999" s="35" t="s">
        <v>364</v>
      </c>
      <c r="F4999" s="45">
        <v>21.4</v>
      </c>
      <c r="G4999" s="45">
        <v>0.28000000000000003</v>
      </c>
      <c r="H4999" s="45">
        <v>7.0000000000000007E-2</v>
      </c>
      <c r="I4999" s="45">
        <v>4.3</v>
      </c>
      <c r="J4999" s="45">
        <v>-111.4</v>
      </c>
    </row>
    <row r="5000" spans="4:10">
      <c r="D5000" s="28">
        <v>41848</v>
      </c>
      <c r="E5000" s="35" t="s">
        <v>365</v>
      </c>
      <c r="F5000" s="45">
        <v>22.2</v>
      </c>
      <c r="G5000" s="45">
        <v>0.19</v>
      </c>
      <c r="H5000" s="45">
        <v>0.25</v>
      </c>
      <c r="I5000" s="45">
        <v>15.3</v>
      </c>
      <c r="J5000" s="45">
        <v>-102.2</v>
      </c>
    </row>
    <row r="5001" spans="4:10">
      <c r="D5001" s="28">
        <v>41848</v>
      </c>
      <c r="E5001" s="35" t="s">
        <v>366</v>
      </c>
      <c r="F5001" s="45">
        <v>23.9</v>
      </c>
      <c r="G5001" s="45">
        <v>1.49</v>
      </c>
      <c r="H5001" s="45">
        <v>0.51</v>
      </c>
      <c r="I5001" s="45">
        <v>26.6</v>
      </c>
      <c r="J5001" s="45">
        <v>-93.1</v>
      </c>
    </row>
    <row r="5002" spans="4:10">
      <c r="D5002" s="28">
        <v>41848</v>
      </c>
      <c r="E5002" s="35" t="s">
        <v>367</v>
      </c>
      <c r="F5002" s="45">
        <v>25.8</v>
      </c>
      <c r="G5002" s="45">
        <v>1.89</v>
      </c>
      <c r="H5002" s="45">
        <v>0.65</v>
      </c>
      <c r="I5002" s="45">
        <v>38.1</v>
      </c>
      <c r="J5002" s="45">
        <v>-83.2</v>
      </c>
    </row>
    <row r="5003" spans="4:10">
      <c r="D5003" s="28">
        <v>41848</v>
      </c>
      <c r="E5003" s="35" t="s">
        <v>368</v>
      </c>
      <c r="F5003" s="45">
        <v>28.4</v>
      </c>
      <c r="G5003" s="45">
        <v>1.96</v>
      </c>
      <c r="H5003" s="45">
        <v>0.82</v>
      </c>
      <c r="I5003" s="45">
        <v>49.3</v>
      </c>
      <c r="J5003" s="45">
        <v>-71.099999999999994</v>
      </c>
    </row>
    <row r="5004" spans="4:10">
      <c r="D5004" s="28">
        <v>41848</v>
      </c>
      <c r="E5004" s="35" t="s">
        <v>369</v>
      </c>
      <c r="F5004" s="45">
        <v>30.7</v>
      </c>
      <c r="G5004" s="45">
        <v>1.94</v>
      </c>
      <c r="H5004" s="45">
        <v>0.99</v>
      </c>
      <c r="I5004" s="45">
        <v>59.4</v>
      </c>
      <c r="J5004" s="45">
        <v>-54</v>
      </c>
    </row>
    <row r="5005" spans="4:10">
      <c r="D5005" s="28">
        <v>41848</v>
      </c>
      <c r="E5005" s="35" t="s">
        <v>370</v>
      </c>
      <c r="F5005" s="45">
        <v>31.5</v>
      </c>
      <c r="G5005" s="45">
        <v>1.93</v>
      </c>
      <c r="H5005" s="45">
        <v>1.08</v>
      </c>
      <c r="I5005" s="45">
        <v>67</v>
      </c>
      <c r="J5005" s="45">
        <v>-26.9</v>
      </c>
    </row>
    <row r="5006" spans="4:10">
      <c r="D5006" s="28">
        <v>41848</v>
      </c>
      <c r="E5006" s="35" t="s">
        <v>371</v>
      </c>
      <c r="F5006" s="45">
        <v>32.799999999999997</v>
      </c>
      <c r="G5006" s="45">
        <v>1.95</v>
      </c>
      <c r="H5006" s="45">
        <v>1.0900000000000001</v>
      </c>
      <c r="I5006" s="45">
        <v>68.599999999999994</v>
      </c>
      <c r="J5006" s="45">
        <v>11</v>
      </c>
    </row>
    <row r="5007" spans="4:10">
      <c r="D5007" s="28">
        <v>41848</v>
      </c>
      <c r="E5007" s="35" t="s">
        <v>372</v>
      </c>
      <c r="F5007" s="45">
        <v>33.6</v>
      </c>
      <c r="G5007" s="45">
        <v>1.95</v>
      </c>
      <c r="H5007" s="45">
        <v>1.03</v>
      </c>
      <c r="I5007" s="45">
        <v>63.2</v>
      </c>
      <c r="J5007" s="45">
        <v>43.7</v>
      </c>
    </row>
    <row r="5008" spans="4:10">
      <c r="D5008" s="28">
        <v>41848</v>
      </c>
      <c r="E5008" s="35" t="s">
        <v>373</v>
      </c>
      <c r="F5008" s="45">
        <v>33.4</v>
      </c>
      <c r="G5008" s="45">
        <v>1.95</v>
      </c>
      <c r="H5008" s="45">
        <v>0.9</v>
      </c>
      <c r="I5008" s="45">
        <v>53.9</v>
      </c>
      <c r="J5008" s="45">
        <v>64.400000000000006</v>
      </c>
    </row>
    <row r="5009" spans="4:10">
      <c r="D5009" s="28">
        <v>41848</v>
      </c>
      <c r="E5009" s="35" t="s">
        <v>374</v>
      </c>
      <c r="F5009" s="45">
        <v>32.299999999999997</v>
      </c>
      <c r="G5009" s="45">
        <v>1</v>
      </c>
      <c r="H5009" s="45">
        <v>0.96</v>
      </c>
      <c r="I5009" s="45">
        <v>43</v>
      </c>
      <c r="J5009" s="45">
        <v>78.3</v>
      </c>
    </row>
    <row r="5010" spans="4:10">
      <c r="D5010" s="28">
        <v>41848</v>
      </c>
      <c r="E5010" s="35" t="s">
        <v>375</v>
      </c>
      <c r="F5010" s="45">
        <v>31.2</v>
      </c>
      <c r="G5010" s="45">
        <v>1.58</v>
      </c>
      <c r="H5010" s="45">
        <v>0.6</v>
      </c>
      <c r="I5010" s="45">
        <v>31.6</v>
      </c>
      <c r="J5010" s="45">
        <v>89</v>
      </c>
    </row>
    <row r="5011" spans="4:10">
      <c r="D5011" s="28">
        <v>41848</v>
      </c>
      <c r="E5011" s="35" t="s">
        <v>376</v>
      </c>
      <c r="F5011" s="45">
        <v>30</v>
      </c>
      <c r="G5011" s="45">
        <v>1.54</v>
      </c>
      <c r="H5011" s="45">
        <v>0.37</v>
      </c>
      <c r="I5011" s="45">
        <v>20.2</v>
      </c>
      <c r="J5011" s="45">
        <v>98.3</v>
      </c>
    </row>
    <row r="5012" spans="4:10">
      <c r="D5012" s="28">
        <v>41848</v>
      </c>
      <c r="E5012" s="35" t="s">
        <v>377</v>
      </c>
      <c r="F5012" s="45">
        <v>27.3</v>
      </c>
      <c r="G5012" s="45">
        <v>0.5</v>
      </c>
      <c r="H5012" s="45">
        <v>0.17</v>
      </c>
      <c r="I5012" s="45">
        <v>9</v>
      </c>
      <c r="J5012" s="45">
        <v>107.3</v>
      </c>
    </row>
    <row r="5013" spans="4:10">
      <c r="D5013" s="28">
        <v>41848</v>
      </c>
      <c r="E5013" s="35" t="s">
        <v>378</v>
      </c>
      <c r="F5013" s="45">
        <v>24.7</v>
      </c>
      <c r="G5013" s="45">
        <v>0</v>
      </c>
      <c r="H5013" s="45">
        <v>0.01</v>
      </c>
      <c r="I5013" s="45">
        <v>0</v>
      </c>
      <c r="J5013" s="45">
        <v>0</v>
      </c>
    </row>
    <row r="5014" spans="4:10">
      <c r="D5014" s="28">
        <v>41848</v>
      </c>
      <c r="E5014" s="35" t="s">
        <v>379</v>
      </c>
      <c r="F5014" s="45">
        <v>23</v>
      </c>
      <c r="G5014" s="45">
        <v>0</v>
      </c>
      <c r="H5014" s="45">
        <v>0</v>
      </c>
      <c r="I5014" s="45">
        <v>0</v>
      </c>
      <c r="J5014" s="45">
        <v>0</v>
      </c>
    </row>
    <row r="5015" spans="4:10">
      <c r="D5015" s="28">
        <v>41848</v>
      </c>
      <c r="E5015" s="35" t="s">
        <v>380</v>
      </c>
      <c r="F5015" s="45">
        <v>21.5</v>
      </c>
      <c r="G5015" s="45">
        <v>0</v>
      </c>
      <c r="H5015" s="45">
        <v>0</v>
      </c>
      <c r="I5015" s="45">
        <v>0</v>
      </c>
      <c r="J5015" s="45">
        <v>0</v>
      </c>
    </row>
    <row r="5016" spans="4:10">
      <c r="D5016" s="28">
        <v>41848</v>
      </c>
      <c r="E5016" s="35" t="s">
        <v>381</v>
      </c>
      <c r="F5016" s="45">
        <v>21</v>
      </c>
      <c r="G5016" s="45">
        <v>0</v>
      </c>
      <c r="H5016" s="45">
        <v>0</v>
      </c>
      <c r="I5016" s="45">
        <v>0</v>
      </c>
      <c r="J5016" s="45">
        <v>0</v>
      </c>
    </row>
    <row r="5017" spans="4:10">
      <c r="D5017" s="28">
        <v>41848</v>
      </c>
      <c r="E5017" s="35" t="s">
        <v>382</v>
      </c>
      <c r="F5017" s="45">
        <v>20.3</v>
      </c>
      <c r="G5017" s="45">
        <v>0</v>
      </c>
      <c r="H5017" s="45">
        <v>0</v>
      </c>
      <c r="I5017" s="45">
        <v>0</v>
      </c>
      <c r="J5017" s="45">
        <v>0</v>
      </c>
    </row>
    <row r="5018" spans="4:10">
      <c r="D5018" s="28">
        <v>41848</v>
      </c>
      <c r="E5018" s="35" t="s">
        <v>383</v>
      </c>
      <c r="F5018" s="45">
        <v>19.8</v>
      </c>
      <c r="G5018" s="45">
        <v>0</v>
      </c>
      <c r="H5018" s="45">
        <v>0</v>
      </c>
      <c r="I5018" s="45">
        <v>0</v>
      </c>
      <c r="J5018" s="45">
        <v>0</v>
      </c>
    </row>
    <row r="5019" spans="4:10">
      <c r="D5019" s="28">
        <v>41849</v>
      </c>
      <c r="E5019" s="35" t="s">
        <v>360</v>
      </c>
      <c r="F5019" s="45">
        <v>19.600000000000001</v>
      </c>
      <c r="G5019" s="45">
        <v>0</v>
      </c>
      <c r="H5019" s="45">
        <v>0</v>
      </c>
      <c r="I5019" s="45">
        <v>0</v>
      </c>
      <c r="J5019" s="45">
        <v>0</v>
      </c>
    </row>
    <row r="5020" spans="4:10">
      <c r="D5020" s="28">
        <v>41849</v>
      </c>
      <c r="E5020" s="35" t="s">
        <v>361</v>
      </c>
      <c r="F5020" s="45">
        <v>19.7</v>
      </c>
      <c r="G5020" s="45">
        <v>0</v>
      </c>
      <c r="H5020" s="45">
        <v>0</v>
      </c>
      <c r="I5020" s="45">
        <v>0</v>
      </c>
      <c r="J5020" s="45">
        <v>0</v>
      </c>
    </row>
    <row r="5021" spans="4:10">
      <c r="D5021" s="28">
        <v>41849</v>
      </c>
      <c r="E5021" s="35" t="s">
        <v>362</v>
      </c>
      <c r="F5021" s="45">
        <v>19</v>
      </c>
      <c r="G5021" s="45">
        <v>0</v>
      </c>
      <c r="H5021" s="45">
        <v>0</v>
      </c>
      <c r="I5021" s="45">
        <v>0</v>
      </c>
      <c r="J5021" s="45">
        <v>0</v>
      </c>
    </row>
    <row r="5022" spans="4:10">
      <c r="D5022" s="28">
        <v>41849</v>
      </c>
      <c r="E5022" s="35" t="s">
        <v>363</v>
      </c>
      <c r="F5022" s="45">
        <v>18.600000000000001</v>
      </c>
      <c r="G5022" s="45">
        <v>0</v>
      </c>
      <c r="H5022" s="45">
        <v>0</v>
      </c>
      <c r="I5022" s="45">
        <v>0</v>
      </c>
      <c r="J5022" s="45">
        <v>0</v>
      </c>
    </row>
    <row r="5023" spans="4:10">
      <c r="D5023" s="28">
        <v>41849</v>
      </c>
      <c r="E5023" s="35" t="s">
        <v>364</v>
      </c>
      <c r="F5023" s="45">
        <v>18.399999999999999</v>
      </c>
      <c r="G5023" s="45">
        <v>0.28999999999999998</v>
      </c>
      <c r="H5023" s="45">
        <v>7.0000000000000007E-2</v>
      </c>
      <c r="I5023" s="45">
        <v>4.2</v>
      </c>
      <c r="J5023" s="45">
        <v>-111.2</v>
      </c>
    </row>
    <row r="5024" spans="4:10">
      <c r="D5024" s="28">
        <v>41849</v>
      </c>
      <c r="E5024" s="35" t="s">
        <v>365</v>
      </c>
      <c r="F5024" s="45">
        <v>19.5</v>
      </c>
      <c r="G5024" s="45">
        <v>0.81</v>
      </c>
      <c r="H5024" s="45">
        <v>0.31</v>
      </c>
      <c r="I5024" s="45">
        <v>15.1</v>
      </c>
      <c r="J5024" s="45">
        <v>-102</v>
      </c>
    </row>
    <row r="5025" spans="4:10">
      <c r="D5025" s="28">
        <v>41849</v>
      </c>
      <c r="E5025" s="35" t="s">
        <v>366</v>
      </c>
      <c r="F5025" s="45">
        <v>21.9</v>
      </c>
      <c r="G5025" s="45">
        <v>1.51</v>
      </c>
      <c r="H5025" s="45">
        <v>0.5</v>
      </c>
      <c r="I5025" s="45">
        <v>26.5</v>
      </c>
      <c r="J5025" s="45">
        <v>-92.9</v>
      </c>
    </row>
    <row r="5026" spans="4:10">
      <c r="D5026" s="28">
        <v>41849</v>
      </c>
      <c r="E5026" s="35" t="s">
        <v>367</v>
      </c>
      <c r="F5026" s="45">
        <v>24.9</v>
      </c>
      <c r="G5026" s="45">
        <v>1.65</v>
      </c>
      <c r="H5026" s="45">
        <v>0.72</v>
      </c>
      <c r="I5026" s="45">
        <v>37.9</v>
      </c>
      <c r="J5026" s="45">
        <v>-83</v>
      </c>
    </row>
    <row r="5027" spans="4:10">
      <c r="D5027" s="28">
        <v>41849</v>
      </c>
      <c r="E5027" s="35" t="s">
        <v>368</v>
      </c>
      <c r="F5027" s="45">
        <v>27</v>
      </c>
      <c r="G5027" s="45">
        <v>1.68</v>
      </c>
      <c r="H5027" s="45">
        <v>0.92</v>
      </c>
      <c r="I5027" s="45">
        <v>49.1</v>
      </c>
      <c r="J5027" s="45">
        <v>-70.8</v>
      </c>
    </row>
    <row r="5028" spans="4:10">
      <c r="D5028" s="28">
        <v>41849</v>
      </c>
      <c r="E5028" s="35" t="s">
        <v>369</v>
      </c>
      <c r="F5028" s="45">
        <v>27.7</v>
      </c>
      <c r="G5028" s="45">
        <v>1.67</v>
      </c>
      <c r="H5028" s="45">
        <v>1.1000000000000001</v>
      </c>
      <c r="I5028" s="45">
        <v>59.3</v>
      </c>
      <c r="J5028" s="45">
        <v>-53.7</v>
      </c>
    </row>
    <row r="5029" spans="4:10">
      <c r="D5029" s="28">
        <v>41849</v>
      </c>
      <c r="E5029" s="35" t="s">
        <v>370</v>
      </c>
      <c r="F5029" s="45">
        <v>26.8</v>
      </c>
      <c r="G5029" s="45">
        <v>0.48</v>
      </c>
      <c r="H5029" s="45">
        <v>1.4</v>
      </c>
      <c r="I5029" s="45">
        <v>66.8</v>
      </c>
      <c r="J5029" s="45">
        <v>-26.6</v>
      </c>
    </row>
    <row r="5030" spans="4:10">
      <c r="D5030" s="28">
        <v>41849</v>
      </c>
      <c r="E5030" s="35" t="s">
        <v>371</v>
      </c>
      <c r="F5030" s="45">
        <v>27.3</v>
      </c>
      <c r="G5030" s="45">
        <v>0.83</v>
      </c>
      <c r="H5030" s="45">
        <v>1.45</v>
      </c>
      <c r="I5030" s="45">
        <v>68.400000000000006</v>
      </c>
      <c r="J5030" s="45">
        <v>10.9</v>
      </c>
    </row>
    <row r="5031" spans="4:10">
      <c r="D5031" s="28">
        <v>41849</v>
      </c>
      <c r="E5031" s="35" t="s">
        <v>372</v>
      </c>
      <c r="F5031" s="45">
        <v>29.5</v>
      </c>
      <c r="G5031" s="45">
        <v>0.36</v>
      </c>
      <c r="H5031" s="45">
        <v>1.28</v>
      </c>
      <c r="I5031" s="45">
        <v>63</v>
      </c>
      <c r="J5031" s="45">
        <v>43.4</v>
      </c>
    </row>
    <row r="5032" spans="4:10">
      <c r="D5032" s="28">
        <v>41849</v>
      </c>
      <c r="E5032" s="35" t="s">
        <v>373</v>
      </c>
      <c r="F5032" s="45">
        <v>28.6</v>
      </c>
      <c r="G5032" s="45">
        <v>0.5</v>
      </c>
      <c r="H5032" s="45">
        <v>1.18</v>
      </c>
      <c r="I5032" s="45">
        <v>53.7</v>
      </c>
      <c r="J5032" s="45">
        <v>64.2</v>
      </c>
    </row>
    <row r="5033" spans="4:10">
      <c r="D5033" s="28">
        <v>41849</v>
      </c>
      <c r="E5033" s="35" t="s">
        <v>374</v>
      </c>
      <c r="F5033" s="45">
        <v>28.9</v>
      </c>
      <c r="G5033" s="45">
        <v>1.1100000000000001</v>
      </c>
      <c r="H5033" s="45">
        <v>0.94</v>
      </c>
      <c r="I5033" s="45">
        <v>42.9</v>
      </c>
      <c r="J5033" s="45">
        <v>78</v>
      </c>
    </row>
    <row r="5034" spans="4:10">
      <c r="D5034" s="28">
        <v>41849</v>
      </c>
      <c r="E5034" s="35" t="s">
        <v>375</v>
      </c>
      <c r="F5034" s="45">
        <v>28.6</v>
      </c>
      <c r="G5034" s="45">
        <v>0.57999999999999996</v>
      </c>
      <c r="H5034" s="45">
        <v>0.7</v>
      </c>
      <c r="I5034" s="45">
        <v>31.5</v>
      </c>
      <c r="J5034" s="45">
        <v>88.7</v>
      </c>
    </row>
    <row r="5035" spans="4:10">
      <c r="D5035" s="28">
        <v>41849</v>
      </c>
      <c r="E5035" s="35" t="s">
        <v>376</v>
      </c>
      <c r="F5035" s="45">
        <v>27.5</v>
      </c>
      <c r="G5035" s="45">
        <v>0.78</v>
      </c>
      <c r="H5035" s="45">
        <v>0.42</v>
      </c>
      <c r="I5035" s="45">
        <v>20.100000000000001</v>
      </c>
      <c r="J5035" s="45">
        <v>98.1</v>
      </c>
    </row>
    <row r="5036" spans="4:10">
      <c r="D5036" s="28">
        <v>41849</v>
      </c>
      <c r="E5036" s="35" t="s">
        <v>377</v>
      </c>
      <c r="F5036" s="45">
        <v>26.2</v>
      </c>
      <c r="G5036" s="45">
        <v>0.3</v>
      </c>
      <c r="H5036" s="45">
        <v>0.15</v>
      </c>
      <c r="I5036" s="45">
        <v>8.9</v>
      </c>
      <c r="J5036" s="45">
        <v>107.2</v>
      </c>
    </row>
    <row r="5037" spans="4:10">
      <c r="D5037" s="28">
        <v>41849</v>
      </c>
      <c r="E5037" s="35" t="s">
        <v>378</v>
      </c>
      <c r="F5037" s="45">
        <v>25</v>
      </c>
      <c r="G5037" s="45">
        <v>0</v>
      </c>
      <c r="H5037" s="45">
        <v>0.01</v>
      </c>
      <c r="I5037" s="45">
        <v>0</v>
      </c>
      <c r="J5037" s="45">
        <v>0</v>
      </c>
    </row>
    <row r="5038" spans="4:10">
      <c r="D5038" s="28">
        <v>41849</v>
      </c>
      <c r="E5038" s="35" t="s">
        <v>379</v>
      </c>
      <c r="F5038" s="45">
        <v>24.3</v>
      </c>
      <c r="G5038" s="45">
        <v>0</v>
      </c>
      <c r="H5038" s="45">
        <v>0</v>
      </c>
      <c r="I5038" s="45">
        <v>0</v>
      </c>
      <c r="J5038" s="45">
        <v>0</v>
      </c>
    </row>
    <row r="5039" spans="4:10">
      <c r="D5039" s="28">
        <v>41849</v>
      </c>
      <c r="E5039" s="35" t="s">
        <v>380</v>
      </c>
      <c r="F5039" s="45">
        <v>23.5</v>
      </c>
      <c r="G5039" s="45">
        <v>0</v>
      </c>
      <c r="H5039" s="45">
        <v>0</v>
      </c>
      <c r="I5039" s="45">
        <v>0</v>
      </c>
      <c r="J5039" s="45">
        <v>0</v>
      </c>
    </row>
    <row r="5040" spans="4:10">
      <c r="D5040" s="28">
        <v>41849</v>
      </c>
      <c r="E5040" s="35" t="s">
        <v>381</v>
      </c>
      <c r="F5040" s="45">
        <v>23.2</v>
      </c>
      <c r="G5040" s="45">
        <v>0</v>
      </c>
      <c r="H5040" s="45">
        <v>0</v>
      </c>
      <c r="I5040" s="45">
        <v>0</v>
      </c>
      <c r="J5040" s="45">
        <v>0</v>
      </c>
    </row>
    <row r="5041" spans="4:10">
      <c r="D5041" s="28">
        <v>41849</v>
      </c>
      <c r="E5041" s="35" t="s">
        <v>382</v>
      </c>
      <c r="F5041" s="45">
        <v>23.3</v>
      </c>
      <c r="G5041" s="45">
        <v>0</v>
      </c>
      <c r="H5041" s="45">
        <v>0</v>
      </c>
      <c r="I5041" s="45">
        <v>0</v>
      </c>
      <c r="J5041" s="45">
        <v>0</v>
      </c>
    </row>
    <row r="5042" spans="4:10">
      <c r="D5042" s="28">
        <v>41849</v>
      </c>
      <c r="E5042" s="35" t="s">
        <v>383</v>
      </c>
      <c r="F5042" s="45">
        <v>22.8</v>
      </c>
      <c r="G5042" s="45">
        <v>0</v>
      </c>
      <c r="H5042" s="45">
        <v>0</v>
      </c>
      <c r="I5042" s="45">
        <v>0</v>
      </c>
      <c r="J5042" s="45">
        <v>0</v>
      </c>
    </row>
    <row r="5043" spans="4:10">
      <c r="D5043" s="28">
        <v>41850</v>
      </c>
      <c r="E5043" s="35" t="s">
        <v>360</v>
      </c>
      <c r="F5043" s="45">
        <v>21.8</v>
      </c>
      <c r="G5043" s="45">
        <v>0</v>
      </c>
      <c r="H5043" s="45">
        <v>0</v>
      </c>
      <c r="I5043" s="45">
        <v>0</v>
      </c>
      <c r="J5043" s="45">
        <v>0</v>
      </c>
    </row>
    <row r="5044" spans="4:10">
      <c r="D5044" s="28">
        <v>41850</v>
      </c>
      <c r="E5044" s="35" t="s">
        <v>361</v>
      </c>
      <c r="F5044" s="45">
        <v>22</v>
      </c>
      <c r="G5044" s="45">
        <v>0</v>
      </c>
      <c r="H5044" s="45">
        <v>0</v>
      </c>
      <c r="I5044" s="45">
        <v>0</v>
      </c>
      <c r="J5044" s="45">
        <v>0</v>
      </c>
    </row>
    <row r="5045" spans="4:10">
      <c r="D5045" s="28">
        <v>41850</v>
      </c>
      <c r="E5045" s="35" t="s">
        <v>362</v>
      </c>
      <c r="F5045" s="45">
        <v>22.1</v>
      </c>
      <c r="G5045" s="45">
        <v>0</v>
      </c>
      <c r="H5045" s="45">
        <v>0</v>
      </c>
      <c r="I5045" s="45">
        <v>0</v>
      </c>
      <c r="J5045" s="45">
        <v>0</v>
      </c>
    </row>
    <row r="5046" spans="4:10">
      <c r="D5046" s="28">
        <v>41850</v>
      </c>
      <c r="E5046" s="35" t="s">
        <v>363</v>
      </c>
      <c r="F5046" s="45">
        <v>20.6</v>
      </c>
      <c r="G5046" s="45">
        <v>0</v>
      </c>
      <c r="H5046" s="45">
        <v>0</v>
      </c>
      <c r="I5046" s="45">
        <v>0</v>
      </c>
      <c r="J5046" s="45">
        <v>0</v>
      </c>
    </row>
    <row r="5047" spans="4:10">
      <c r="D5047" s="28">
        <v>41850</v>
      </c>
      <c r="E5047" s="35" t="s">
        <v>364</v>
      </c>
      <c r="F5047" s="45">
        <v>20.6</v>
      </c>
      <c r="G5047" s="45">
        <v>0.17</v>
      </c>
      <c r="H5047" s="45">
        <v>0.06</v>
      </c>
      <c r="I5047" s="45">
        <v>4</v>
      </c>
      <c r="J5047" s="45">
        <v>-111</v>
      </c>
    </row>
    <row r="5048" spans="4:10">
      <c r="D5048" s="28">
        <v>41850</v>
      </c>
      <c r="E5048" s="35" t="s">
        <v>365</v>
      </c>
      <c r="F5048" s="45">
        <v>21.2</v>
      </c>
      <c r="G5048" s="45">
        <v>0.32</v>
      </c>
      <c r="H5048" s="45">
        <v>0.28000000000000003</v>
      </c>
      <c r="I5048" s="45">
        <v>15</v>
      </c>
      <c r="J5048" s="45">
        <v>-101.8</v>
      </c>
    </row>
    <row r="5049" spans="4:10">
      <c r="D5049" s="28">
        <v>41850</v>
      </c>
      <c r="E5049" s="35" t="s">
        <v>366</v>
      </c>
      <c r="F5049" s="45">
        <v>22.5</v>
      </c>
      <c r="G5049" s="45">
        <v>0.85</v>
      </c>
      <c r="H5049" s="45">
        <v>0.56999999999999995</v>
      </c>
      <c r="I5049" s="45">
        <v>26.4</v>
      </c>
      <c r="J5049" s="45">
        <v>-92.7</v>
      </c>
    </row>
    <row r="5050" spans="4:10">
      <c r="D5050" s="28">
        <v>41850</v>
      </c>
      <c r="E5050" s="35" t="s">
        <v>367</v>
      </c>
      <c r="F5050" s="45">
        <v>24.3</v>
      </c>
      <c r="G5050" s="45">
        <v>1.5</v>
      </c>
      <c r="H5050" s="45">
        <v>0.75</v>
      </c>
      <c r="I5050" s="45">
        <v>37.799999999999997</v>
      </c>
      <c r="J5050" s="45">
        <v>-82.7</v>
      </c>
    </row>
    <row r="5051" spans="4:10">
      <c r="D5051" s="28">
        <v>41850</v>
      </c>
      <c r="E5051" s="35" t="s">
        <v>368</v>
      </c>
      <c r="F5051" s="45">
        <v>25.5</v>
      </c>
      <c r="G5051" s="45">
        <v>1.53</v>
      </c>
      <c r="H5051" s="45">
        <v>0.97</v>
      </c>
      <c r="I5051" s="45">
        <v>49</v>
      </c>
      <c r="J5051" s="45">
        <v>-70.5</v>
      </c>
    </row>
    <row r="5052" spans="4:10">
      <c r="D5052" s="28">
        <v>41850</v>
      </c>
      <c r="E5052" s="35" t="s">
        <v>369</v>
      </c>
      <c r="F5052" s="45">
        <v>26.9</v>
      </c>
      <c r="G5052" s="45">
        <v>1.21</v>
      </c>
      <c r="H5052" s="45">
        <v>1.24</v>
      </c>
      <c r="I5052" s="45">
        <v>59.1</v>
      </c>
      <c r="J5052" s="45">
        <v>-53.3</v>
      </c>
    </row>
    <row r="5053" spans="4:10">
      <c r="D5053" s="28">
        <v>41850</v>
      </c>
      <c r="E5053" s="35" t="s">
        <v>370</v>
      </c>
      <c r="F5053" s="45">
        <v>26.9</v>
      </c>
      <c r="G5053" s="45">
        <v>1.49</v>
      </c>
      <c r="H5053" s="45">
        <v>1.26</v>
      </c>
      <c r="I5053" s="45">
        <v>66.5</v>
      </c>
      <c r="J5053" s="45">
        <v>-26.4</v>
      </c>
    </row>
    <row r="5054" spans="4:10">
      <c r="D5054" s="28">
        <v>41850</v>
      </c>
      <c r="E5054" s="35" t="s">
        <v>371</v>
      </c>
      <c r="F5054" s="45">
        <v>28.8</v>
      </c>
      <c r="G5054" s="45">
        <v>0.74</v>
      </c>
      <c r="H5054" s="45">
        <v>1.45</v>
      </c>
      <c r="I5054" s="45">
        <v>68.099999999999994</v>
      </c>
      <c r="J5054" s="45">
        <v>10.9</v>
      </c>
    </row>
    <row r="5055" spans="4:10">
      <c r="D5055" s="28">
        <v>41850</v>
      </c>
      <c r="E5055" s="35" t="s">
        <v>372</v>
      </c>
      <c r="F5055" s="45">
        <v>29.3</v>
      </c>
      <c r="G5055" s="45">
        <v>1.21</v>
      </c>
      <c r="H5055" s="45">
        <v>1.3</v>
      </c>
      <c r="I5055" s="45">
        <v>62.8</v>
      </c>
      <c r="J5055" s="45">
        <v>43.2</v>
      </c>
    </row>
    <row r="5056" spans="4:10">
      <c r="D5056" s="28">
        <v>41850</v>
      </c>
      <c r="E5056" s="35" t="s">
        <v>373</v>
      </c>
      <c r="F5056" s="45">
        <v>28.2</v>
      </c>
      <c r="G5056" s="45">
        <v>0.75</v>
      </c>
      <c r="H5056" s="45">
        <v>1.2</v>
      </c>
      <c r="I5056" s="45">
        <v>53.6</v>
      </c>
      <c r="J5056" s="45">
        <v>63.9</v>
      </c>
    </row>
    <row r="5057" spans="4:10">
      <c r="D5057" s="28">
        <v>41850</v>
      </c>
      <c r="E5057" s="35" t="s">
        <v>374</v>
      </c>
      <c r="F5057" s="45">
        <v>28.7</v>
      </c>
      <c r="G5057" s="45">
        <v>1</v>
      </c>
      <c r="H5057" s="45">
        <v>0.95</v>
      </c>
      <c r="I5057" s="45">
        <v>42.7</v>
      </c>
      <c r="J5057" s="45">
        <v>77.8</v>
      </c>
    </row>
    <row r="5058" spans="4:10">
      <c r="D5058" s="28">
        <v>41850</v>
      </c>
      <c r="E5058" s="35" t="s">
        <v>375</v>
      </c>
      <c r="F5058" s="45">
        <v>26.9</v>
      </c>
      <c r="G5058" s="45">
        <v>0.15</v>
      </c>
      <c r="H5058" s="45">
        <v>0.52</v>
      </c>
      <c r="I5058" s="45">
        <v>31.3</v>
      </c>
      <c r="J5058" s="45">
        <v>88.5</v>
      </c>
    </row>
    <row r="5059" spans="4:10">
      <c r="D5059" s="28">
        <v>41850</v>
      </c>
      <c r="E5059" s="35" t="s">
        <v>376</v>
      </c>
      <c r="F5059" s="45">
        <v>26.2</v>
      </c>
      <c r="G5059" s="45">
        <v>0.12</v>
      </c>
      <c r="H5059" s="45">
        <v>0.3</v>
      </c>
      <c r="I5059" s="45">
        <v>19.899999999999999</v>
      </c>
      <c r="J5059" s="45">
        <v>97.9</v>
      </c>
    </row>
    <row r="5060" spans="4:10">
      <c r="D5060" s="28">
        <v>41850</v>
      </c>
      <c r="E5060" s="35" t="s">
        <v>377</v>
      </c>
      <c r="F5060" s="45">
        <v>25.1</v>
      </c>
      <c r="G5060" s="45">
        <v>0.18</v>
      </c>
      <c r="H5060" s="45">
        <v>0.13</v>
      </c>
      <c r="I5060" s="45">
        <v>8.6999999999999993</v>
      </c>
      <c r="J5060" s="45">
        <v>107</v>
      </c>
    </row>
    <row r="5061" spans="4:10">
      <c r="D5061" s="28">
        <v>41850</v>
      </c>
      <c r="E5061" s="35" t="s">
        <v>378</v>
      </c>
      <c r="F5061" s="45">
        <v>23.6</v>
      </c>
      <c r="G5061" s="45">
        <v>0</v>
      </c>
      <c r="H5061" s="45">
        <v>0.01</v>
      </c>
      <c r="I5061" s="45">
        <v>0</v>
      </c>
      <c r="J5061" s="45">
        <v>0</v>
      </c>
    </row>
    <row r="5062" spans="4:10">
      <c r="D5062" s="28">
        <v>41850</v>
      </c>
      <c r="E5062" s="35" t="s">
        <v>379</v>
      </c>
      <c r="F5062" s="45">
        <v>21.7</v>
      </c>
      <c r="G5062" s="45">
        <v>0</v>
      </c>
      <c r="H5062" s="45">
        <v>0</v>
      </c>
      <c r="I5062" s="45">
        <v>0</v>
      </c>
      <c r="J5062" s="45">
        <v>0</v>
      </c>
    </row>
    <row r="5063" spans="4:10">
      <c r="D5063" s="28">
        <v>41850</v>
      </c>
      <c r="E5063" s="35" t="s">
        <v>380</v>
      </c>
      <c r="F5063" s="45">
        <v>21.3</v>
      </c>
      <c r="G5063" s="45">
        <v>0</v>
      </c>
      <c r="H5063" s="45">
        <v>0</v>
      </c>
      <c r="I5063" s="45">
        <v>0</v>
      </c>
      <c r="J5063" s="45">
        <v>0</v>
      </c>
    </row>
    <row r="5064" spans="4:10">
      <c r="D5064" s="28">
        <v>41850</v>
      </c>
      <c r="E5064" s="35" t="s">
        <v>381</v>
      </c>
      <c r="F5064" s="45">
        <v>21.1</v>
      </c>
      <c r="G5064" s="45">
        <v>0</v>
      </c>
      <c r="H5064" s="45">
        <v>0</v>
      </c>
      <c r="I5064" s="45">
        <v>0</v>
      </c>
      <c r="J5064" s="45">
        <v>0</v>
      </c>
    </row>
    <row r="5065" spans="4:10">
      <c r="D5065" s="28">
        <v>41850</v>
      </c>
      <c r="E5065" s="35" t="s">
        <v>382</v>
      </c>
      <c r="F5065" s="45">
        <v>21</v>
      </c>
      <c r="G5065" s="45">
        <v>0</v>
      </c>
      <c r="H5065" s="45">
        <v>0</v>
      </c>
      <c r="I5065" s="45">
        <v>0</v>
      </c>
      <c r="J5065" s="45">
        <v>0</v>
      </c>
    </row>
    <row r="5066" spans="4:10">
      <c r="D5066" s="28">
        <v>41850</v>
      </c>
      <c r="E5066" s="35" t="s">
        <v>383</v>
      </c>
      <c r="F5066" s="45">
        <v>20.9</v>
      </c>
      <c r="G5066" s="45">
        <v>0</v>
      </c>
      <c r="H5066" s="45">
        <v>0</v>
      </c>
      <c r="I5066" s="45">
        <v>0</v>
      </c>
      <c r="J5066" s="45">
        <v>0</v>
      </c>
    </row>
    <row r="5067" spans="4:10">
      <c r="D5067" s="28">
        <v>41851</v>
      </c>
      <c r="E5067" s="35" t="s">
        <v>360</v>
      </c>
      <c r="F5067" s="45">
        <v>21.2</v>
      </c>
      <c r="G5067" s="45">
        <v>0</v>
      </c>
      <c r="H5067" s="45">
        <v>0</v>
      </c>
      <c r="I5067" s="45">
        <v>0</v>
      </c>
      <c r="J5067" s="45">
        <v>0</v>
      </c>
    </row>
    <row r="5068" spans="4:10">
      <c r="D5068" s="28">
        <v>41851</v>
      </c>
      <c r="E5068" s="35" t="s">
        <v>361</v>
      </c>
      <c r="F5068" s="45">
        <v>21.1</v>
      </c>
      <c r="G5068" s="45">
        <v>0</v>
      </c>
      <c r="H5068" s="45">
        <v>0</v>
      </c>
      <c r="I5068" s="45">
        <v>0</v>
      </c>
      <c r="J5068" s="45">
        <v>0</v>
      </c>
    </row>
    <row r="5069" spans="4:10">
      <c r="D5069" s="28">
        <v>41851</v>
      </c>
      <c r="E5069" s="35" t="s">
        <v>362</v>
      </c>
      <c r="F5069" s="45">
        <v>21.1</v>
      </c>
      <c r="G5069" s="45">
        <v>0</v>
      </c>
      <c r="H5069" s="45">
        <v>0</v>
      </c>
      <c r="I5069" s="45">
        <v>0</v>
      </c>
      <c r="J5069" s="45">
        <v>0</v>
      </c>
    </row>
    <row r="5070" spans="4:10">
      <c r="D5070" s="28">
        <v>41851</v>
      </c>
      <c r="E5070" s="35" t="s">
        <v>363</v>
      </c>
      <c r="F5070" s="45">
        <v>21.1</v>
      </c>
      <c r="G5070" s="45">
        <v>0</v>
      </c>
      <c r="H5070" s="45">
        <v>0</v>
      </c>
      <c r="I5070" s="45">
        <v>0</v>
      </c>
      <c r="J5070" s="45">
        <v>0</v>
      </c>
    </row>
    <row r="5071" spans="4:10">
      <c r="D5071" s="28">
        <v>41851</v>
      </c>
      <c r="E5071" s="35" t="s">
        <v>364</v>
      </c>
      <c r="F5071" s="45">
        <v>20</v>
      </c>
      <c r="G5071" s="45">
        <v>0.02</v>
      </c>
      <c r="H5071" s="45">
        <v>0.03</v>
      </c>
      <c r="I5071" s="45">
        <v>3.9</v>
      </c>
      <c r="J5071" s="45">
        <v>-110.8</v>
      </c>
    </row>
    <row r="5072" spans="4:10">
      <c r="D5072" s="28">
        <v>41851</v>
      </c>
      <c r="E5072" s="35" t="s">
        <v>365</v>
      </c>
      <c r="F5072" s="45">
        <v>19.899999999999999</v>
      </c>
      <c r="G5072" s="45">
        <v>0.02</v>
      </c>
      <c r="H5072" s="45">
        <v>0.1</v>
      </c>
      <c r="I5072" s="45">
        <v>14.9</v>
      </c>
      <c r="J5072" s="45">
        <v>-101.6</v>
      </c>
    </row>
    <row r="5073" spans="4:10">
      <c r="D5073" s="28">
        <v>41851</v>
      </c>
      <c r="E5073" s="35" t="s">
        <v>366</v>
      </c>
      <c r="F5073" s="45">
        <v>20</v>
      </c>
      <c r="G5073" s="45">
        <v>0.03</v>
      </c>
      <c r="H5073" s="45">
        <v>0.24</v>
      </c>
      <c r="I5073" s="45">
        <v>26.2</v>
      </c>
      <c r="J5073" s="45">
        <v>-92.5</v>
      </c>
    </row>
    <row r="5074" spans="4:10">
      <c r="D5074" s="28">
        <v>41851</v>
      </c>
      <c r="E5074" s="35" t="s">
        <v>367</v>
      </c>
      <c r="F5074" s="45">
        <v>20.6</v>
      </c>
      <c r="G5074" s="45">
        <v>0.03</v>
      </c>
      <c r="H5074" s="45">
        <v>0.41</v>
      </c>
      <c r="I5074" s="45">
        <v>37.700000000000003</v>
      </c>
      <c r="J5074" s="45">
        <v>-82.5</v>
      </c>
    </row>
    <row r="5075" spans="4:10">
      <c r="D5075" s="28">
        <v>41851</v>
      </c>
      <c r="E5075" s="35" t="s">
        <v>368</v>
      </c>
      <c r="F5075" s="45">
        <v>21.2</v>
      </c>
      <c r="G5075" s="45">
        <v>0.04</v>
      </c>
      <c r="H5075" s="45">
        <v>0.49</v>
      </c>
      <c r="I5075" s="45">
        <v>48.8</v>
      </c>
      <c r="J5075" s="45">
        <v>-70.2</v>
      </c>
    </row>
    <row r="5076" spans="4:10">
      <c r="D5076" s="28">
        <v>41851</v>
      </c>
      <c r="E5076" s="35" t="s">
        <v>369</v>
      </c>
      <c r="F5076" s="45">
        <v>22</v>
      </c>
      <c r="G5076" s="45">
        <v>0.08</v>
      </c>
      <c r="H5076" s="45">
        <v>0.41</v>
      </c>
      <c r="I5076" s="45">
        <v>58.9</v>
      </c>
      <c r="J5076" s="45">
        <v>-53</v>
      </c>
    </row>
    <row r="5077" spans="4:10">
      <c r="D5077" s="28">
        <v>41851</v>
      </c>
      <c r="E5077" s="35" t="s">
        <v>370</v>
      </c>
      <c r="F5077" s="45">
        <v>21.5</v>
      </c>
      <c r="G5077" s="45">
        <v>0</v>
      </c>
      <c r="H5077" s="45">
        <v>0.39</v>
      </c>
      <c r="I5077" s="45">
        <v>66.3</v>
      </c>
      <c r="J5077" s="45">
        <v>-26.2</v>
      </c>
    </row>
    <row r="5078" spans="4:10">
      <c r="D5078" s="28">
        <v>41851</v>
      </c>
      <c r="E5078" s="35" t="s">
        <v>371</v>
      </c>
      <c r="F5078" s="45">
        <v>21.7</v>
      </c>
      <c r="G5078" s="45">
        <v>0</v>
      </c>
      <c r="H5078" s="45">
        <v>0.52</v>
      </c>
      <c r="I5078" s="45">
        <v>67.900000000000006</v>
      </c>
      <c r="J5078" s="45">
        <v>10.8</v>
      </c>
    </row>
    <row r="5079" spans="4:10">
      <c r="D5079" s="28">
        <v>41851</v>
      </c>
      <c r="E5079" s="35" t="s">
        <v>372</v>
      </c>
      <c r="F5079" s="45">
        <v>22.9</v>
      </c>
      <c r="G5079" s="45">
        <v>0</v>
      </c>
      <c r="H5079" s="45">
        <v>0.61</v>
      </c>
      <c r="I5079" s="45">
        <v>62.6</v>
      </c>
      <c r="J5079" s="45">
        <v>42.9</v>
      </c>
    </row>
    <row r="5080" spans="4:10">
      <c r="D5080" s="28">
        <v>41851</v>
      </c>
      <c r="E5080" s="35" t="s">
        <v>373</v>
      </c>
      <c r="F5080" s="45">
        <v>24.2</v>
      </c>
      <c r="G5080" s="45">
        <v>0.14000000000000001</v>
      </c>
      <c r="H5080" s="45">
        <v>0.91</v>
      </c>
      <c r="I5080" s="45">
        <v>53.4</v>
      </c>
      <c r="J5080" s="45">
        <v>63.6</v>
      </c>
    </row>
    <row r="5081" spans="4:10">
      <c r="D5081" s="28">
        <v>41851</v>
      </c>
      <c r="E5081" s="35" t="s">
        <v>374</v>
      </c>
      <c r="F5081" s="45">
        <v>24.9</v>
      </c>
      <c r="G5081" s="45">
        <v>7.0000000000000007E-2</v>
      </c>
      <c r="H5081" s="45">
        <v>0.6</v>
      </c>
      <c r="I5081" s="45">
        <v>42.6</v>
      </c>
      <c r="J5081" s="45">
        <v>77.5</v>
      </c>
    </row>
    <row r="5082" spans="4:10">
      <c r="D5082" s="28">
        <v>41851</v>
      </c>
      <c r="E5082" s="35" t="s">
        <v>375</v>
      </c>
      <c r="F5082" s="45">
        <v>25.5</v>
      </c>
      <c r="G5082" s="45">
        <v>0.12</v>
      </c>
      <c r="H5082" s="45">
        <v>0.49</v>
      </c>
      <c r="I5082" s="45">
        <v>31.2</v>
      </c>
      <c r="J5082" s="45">
        <v>88.3</v>
      </c>
    </row>
    <row r="5083" spans="4:10">
      <c r="D5083" s="28">
        <v>41851</v>
      </c>
      <c r="E5083" s="35" t="s">
        <v>376</v>
      </c>
      <c r="F5083" s="45">
        <v>24.3</v>
      </c>
      <c r="G5083" s="45">
        <v>0.06</v>
      </c>
      <c r="H5083" s="45">
        <v>0.24</v>
      </c>
      <c r="I5083" s="45">
        <v>19.8</v>
      </c>
      <c r="J5083" s="45">
        <v>97.7</v>
      </c>
    </row>
    <row r="5084" spans="4:10">
      <c r="D5084" s="28">
        <v>41851</v>
      </c>
      <c r="E5084" s="35" t="s">
        <v>377</v>
      </c>
      <c r="F5084" s="45">
        <v>23</v>
      </c>
      <c r="G5084" s="45">
        <v>0.08</v>
      </c>
      <c r="H5084" s="45">
        <v>0.1</v>
      </c>
      <c r="I5084" s="45">
        <v>8.6</v>
      </c>
      <c r="J5084" s="45">
        <v>106.8</v>
      </c>
    </row>
    <row r="5085" spans="4:10">
      <c r="D5085" s="28">
        <v>41851</v>
      </c>
      <c r="E5085" s="35" t="s">
        <v>378</v>
      </c>
      <c r="F5085" s="45">
        <v>22.4</v>
      </c>
      <c r="G5085" s="45">
        <v>0</v>
      </c>
      <c r="H5085" s="45">
        <v>0.01</v>
      </c>
      <c r="I5085" s="45">
        <v>0</v>
      </c>
      <c r="J5085" s="45">
        <v>0</v>
      </c>
    </row>
    <row r="5086" spans="4:10">
      <c r="D5086" s="28">
        <v>41851</v>
      </c>
      <c r="E5086" s="35" t="s">
        <v>379</v>
      </c>
      <c r="F5086" s="45">
        <v>22</v>
      </c>
      <c r="G5086" s="45">
        <v>0</v>
      </c>
      <c r="H5086" s="45">
        <v>0</v>
      </c>
      <c r="I5086" s="45">
        <v>0</v>
      </c>
      <c r="J5086" s="45">
        <v>0</v>
      </c>
    </row>
    <row r="5087" spans="4:10">
      <c r="D5087" s="28">
        <v>41851</v>
      </c>
      <c r="E5087" s="35" t="s">
        <v>380</v>
      </c>
      <c r="F5087" s="45">
        <v>21.7</v>
      </c>
      <c r="G5087" s="45">
        <v>0</v>
      </c>
      <c r="H5087" s="45">
        <v>0</v>
      </c>
      <c r="I5087" s="45">
        <v>0</v>
      </c>
      <c r="J5087" s="45">
        <v>0</v>
      </c>
    </row>
    <row r="5088" spans="4:10">
      <c r="D5088" s="28">
        <v>41851</v>
      </c>
      <c r="E5088" s="35" t="s">
        <v>381</v>
      </c>
      <c r="F5088" s="45">
        <v>21.5</v>
      </c>
      <c r="G5088" s="45">
        <v>0</v>
      </c>
      <c r="H5088" s="45">
        <v>0</v>
      </c>
      <c r="I5088" s="45">
        <v>0</v>
      </c>
      <c r="J5088" s="45">
        <v>0</v>
      </c>
    </row>
    <row r="5089" spans="4:10">
      <c r="D5089" s="28">
        <v>41851</v>
      </c>
      <c r="E5089" s="35" t="s">
        <v>382</v>
      </c>
      <c r="F5089" s="45">
        <v>21.3</v>
      </c>
      <c r="G5089" s="45">
        <v>0</v>
      </c>
      <c r="H5089" s="45">
        <v>0</v>
      </c>
      <c r="I5089" s="45">
        <v>0</v>
      </c>
      <c r="J5089" s="45">
        <v>0</v>
      </c>
    </row>
    <row r="5090" spans="4:10">
      <c r="D5090" s="28">
        <v>41851</v>
      </c>
      <c r="E5090" s="35" t="s">
        <v>383</v>
      </c>
      <c r="F5090" s="45">
        <v>21.2</v>
      </c>
      <c r="G5090" s="45">
        <v>0</v>
      </c>
      <c r="H5090" s="45">
        <v>0</v>
      </c>
      <c r="I5090" s="45">
        <v>0</v>
      </c>
      <c r="J5090" s="45">
        <v>0</v>
      </c>
    </row>
    <row r="5091" spans="4:10">
      <c r="D5091" s="28">
        <v>41852</v>
      </c>
      <c r="E5091" s="35" t="s">
        <v>360</v>
      </c>
      <c r="F5091" s="45">
        <v>21</v>
      </c>
      <c r="G5091" s="45">
        <v>0</v>
      </c>
      <c r="H5091" s="45">
        <v>0</v>
      </c>
      <c r="I5091" s="45">
        <v>0</v>
      </c>
      <c r="J5091" s="45">
        <v>0</v>
      </c>
    </row>
    <row r="5092" spans="4:10">
      <c r="D5092" s="28">
        <v>41852</v>
      </c>
      <c r="E5092" s="35" t="s">
        <v>361</v>
      </c>
      <c r="F5092" s="45">
        <v>20.6</v>
      </c>
      <c r="G5092" s="45">
        <v>0</v>
      </c>
      <c r="H5092" s="45">
        <v>0</v>
      </c>
      <c r="I5092" s="45">
        <v>0</v>
      </c>
      <c r="J5092" s="45">
        <v>0</v>
      </c>
    </row>
    <row r="5093" spans="4:10">
      <c r="D5093" s="28">
        <v>41852</v>
      </c>
      <c r="E5093" s="35" t="s">
        <v>362</v>
      </c>
      <c r="F5093" s="45">
        <v>20.6</v>
      </c>
      <c r="G5093" s="45">
        <v>0</v>
      </c>
      <c r="H5093" s="45">
        <v>0</v>
      </c>
      <c r="I5093" s="45">
        <v>0</v>
      </c>
      <c r="J5093" s="45">
        <v>0</v>
      </c>
    </row>
    <row r="5094" spans="4:10">
      <c r="D5094" s="28">
        <v>41852</v>
      </c>
      <c r="E5094" s="35" t="s">
        <v>363</v>
      </c>
      <c r="F5094" s="45">
        <v>20.5</v>
      </c>
      <c r="G5094" s="45">
        <v>0</v>
      </c>
      <c r="H5094" s="45">
        <v>0</v>
      </c>
      <c r="I5094" s="45">
        <v>0</v>
      </c>
      <c r="J5094" s="45">
        <v>0</v>
      </c>
    </row>
    <row r="5095" spans="4:10">
      <c r="D5095" s="28">
        <v>41852</v>
      </c>
      <c r="E5095" s="35" t="s">
        <v>364</v>
      </c>
      <c r="F5095" s="45">
        <v>19.600000000000001</v>
      </c>
      <c r="G5095" s="45">
        <v>0.1</v>
      </c>
      <c r="H5095" s="45">
        <v>0.04</v>
      </c>
      <c r="I5095" s="45">
        <v>3.7</v>
      </c>
      <c r="J5095" s="45">
        <v>-110.6</v>
      </c>
    </row>
    <row r="5096" spans="4:10">
      <c r="D5096" s="28">
        <v>41852</v>
      </c>
      <c r="E5096" s="35" t="s">
        <v>365</v>
      </c>
      <c r="F5096" s="45">
        <v>19.899999999999999</v>
      </c>
      <c r="G5096" s="45">
        <v>0.08</v>
      </c>
      <c r="H5096" s="45">
        <v>0.18</v>
      </c>
      <c r="I5096" s="45">
        <v>14.7</v>
      </c>
      <c r="J5096" s="45">
        <v>-101.4</v>
      </c>
    </row>
    <row r="5097" spans="4:10">
      <c r="D5097" s="28">
        <v>41852</v>
      </c>
      <c r="E5097" s="35" t="s">
        <v>366</v>
      </c>
      <c r="F5097" s="45">
        <v>21.5</v>
      </c>
      <c r="G5097" s="45">
        <v>0.05</v>
      </c>
      <c r="H5097" s="45">
        <v>0.32</v>
      </c>
      <c r="I5097" s="45">
        <v>26.1</v>
      </c>
      <c r="J5097" s="45">
        <v>-92.2</v>
      </c>
    </row>
    <row r="5098" spans="4:10">
      <c r="D5098" s="28">
        <v>41852</v>
      </c>
      <c r="E5098" s="35" t="s">
        <v>367</v>
      </c>
      <c r="F5098" s="45">
        <v>23.7</v>
      </c>
      <c r="G5098" s="45">
        <v>0.69</v>
      </c>
      <c r="H5098" s="45">
        <v>0.85</v>
      </c>
      <c r="I5098" s="45">
        <v>37.5</v>
      </c>
      <c r="J5098" s="45">
        <v>-82.2</v>
      </c>
    </row>
    <row r="5099" spans="4:10">
      <c r="D5099" s="28">
        <v>41852</v>
      </c>
      <c r="E5099" s="35" t="s">
        <v>368</v>
      </c>
      <c r="F5099" s="45">
        <v>25.4</v>
      </c>
      <c r="G5099" s="45">
        <v>0.82</v>
      </c>
      <c r="H5099" s="45">
        <v>1.1000000000000001</v>
      </c>
      <c r="I5099" s="45">
        <v>48.7</v>
      </c>
      <c r="J5099" s="45">
        <v>-69.900000000000006</v>
      </c>
    </row>
    <row r="5100" spans="4:10">
      <c r="D5100" s="28">
        <v>41852</v>
      </c>
      <c r="E5100" s="35" t="s">
        <v>369</v>
      </c>
      <c r="F5100" s="45">
        <v>25.8</v>
      </c>
      <c r="G5100" s="45">
        <v>0.65</v>
      </c>
      <c r="H5100" s="45">
        <v>1.3</v>
      </c>
      <c r="I5100" s="45">
        <v>58.7</v>
      </c>
      <c r="J5100" s="45">
        <v>-52.7</v>
      </c>
    </row>
    <row r="5101" spans="4:10">
      <c r="D5101" s="28">
        <v>41852</v>
      </c>
      <c r="E5101" s="35" t="s">
        <v>370</v>
      </c>
      <c r="F5101" s="45">
        <v>26.2</v>
      </c>
      <c r="G5101" s="45">
        <v>0.03</v>
      </c>
      <c r="H5101" s="45">
        <v>0.68</v>
      </c>
      <c r="I5101" s="45">
        <v>66.099999999999994</v>
      </c>
      <c r="J5101" s="45">
        <v>-25.9</v>
      </c>
    </row>
    <row r="5102" spans="4:10">
      <c r="D5102" s="28">
        <v>41852</v>
      </c>
      <c r="E5102" s="35" t="s">
        <v>371</v>
      </c>
      <c r="F5102" s="45">
        <v>26.6</v>
      </c>
      <c r="G5102" s="45">
        <v>0.01</v>
      </c>
      <c r="H5102" s="45">
        <v>0.7</v>
      </c>
      <c r="I5102" s="45">
        <v>67.7</v>
      </c>
      <c r="J5102" s="45">
        <v>10.7</v>
      </c>
    </row>
    <row r="5103" spans="4:10">
      <c r="D5103" s="28">
        <v>41852</v>
      </c>
      <c r="E5103" s="35" t="s">
        <v>372</v>
      </c>
      <c r="F5103" s="45">
        <v>25.7</v>
      </c>
      <c r="G5103" s="45">
        <v>7.0000000000000007E-2</v>
      </c>
      <c r="H5103" s="45">
        <v>0.61</v>
      </c>
      <c r="I5103" s="45">
        <v>62.4</v>
      </c>
      <c r="J5103" s="45">
        <v>42.6</v>
      </c>
    </row>
    <row r="5104" spans="4:10">
      <c r="D5104" s="28">
        <v>41852</v>
      </c>
      <c r="E5104" s="35" t="s">
        <v>373</v>
      </c>
      <c r="F5104" s="45">
        <v>26</v>
      </c>
      <c r="G5104" s="45">
        <v>0.03</v>
      </c>
      <c r="H5104" s="45">
        <v>0.6</v>
      </c>
      <c r="I5104" s="45">
        <v>53.2</v>
      </c>
      <c r="J5104" s="45">
        <v>63.3</v>
      </c>
    </row>
    <row r="5105" spans="4:10">
      <c r="D5105" s="28">
        <v>41852</v>
      </c>
      <c r="E5105" s="35" t="s">
        <v>374</v>
      </c>
      <c r="F5105" s="45">
        <v>25.9</v>
      </c>
      <c r="G5105" s="45">
        <v>0.04</v>
      </c>
      <c r="H5105" s="45">
        <v>0.49</v>
      </c>
      <c r="I5105" s="45">
        <v>42.4</v>
      </c>
      <c r="J5105" s="45">
        <v>77.3</v>
      </c>
    </row>
    <row r="5106" spans="4:10">
      <c r="D5106" s="28">
        <v>41852</v>
      </c>
      <c r="E5106" s="35" t="s">
        <v>375</v>
      </c>
      <c r="F5106" s="45">
        <v>25.7</v>
      </c>
      <c r="G5106" s="45">
        <v>0.05</v>
      </c>
      <c r="H5106" s="45">
        <v>0.37</v>
      </c>
      <c r="I5106" s="45">
        <v>31</v>
      </c>
      <c r="J5106" s="45">
        <v>88.1</v>
      </c>
    </row>
    <row r="5107" spans="4:10">
      <c r="D5107" s="28">
        <v>41852</v>
      </c>
      <c r="E5107" s="35" t="s">
        <v>376</v>
      </c>
      <c r="F5107" s="45">
        <v>25.2</v>
      </c>
      <c r="G5107" s="45">
        <v>0.06</v>
      </c>
      <c r="H5107" s="45">
        <v>0.24</v>
      </c>
      <c r="I5107" s="45">
        <v>19.600000000000001</v>
      </c>
      <c r="J5107" s="45">
        <v>97.5</v>
      </c>
    </row>
    <row r="5108" spans="4:10">
      <c r="D5108" s="28">
        <v>41852</v>
      </c>
      <c r="E5108" s="35" t="s">
        <v>377</v>
      </c>
      <c r="F5108" s="45">
        <v>25.2</v>
      </c>
      <c r="G5108" s="45">
        <v>0.1</v>
      </c>
      <c r="H5108" s="45">
        <v>0.11</v>
      </c>
      <c r="I5108" s="45">
        <v>8.4</v>
      </c>
      <c r="J5108" s="45">
        <v>106.6</v>
      </c>
    </row>
    <row r="5109" spans="4:10">
      <c r="D5109" s="28">
        <v>41852</v>
      </c>
      <c r="E5109" s="35" t="s">
        <v>378</v>
      </c>
      <c r="F5109" s="45">
        <v>24.6</v>
      </c>
      <c r="G5109" s="45">
        <v>0.01</v>
      </c>
      <c r="H5109" s="45">
        <v>0.01</v>
      </c>
      <c r="I5109" s="45">
        <v>0</v>
      </c>
      <c r="J5109" s="45">
        <v>0</v>
      </c>
    </row>
    <row r="5110" spans="4:10">
      <c r="D5110" s="28">
        <v>41852</v>
      </c>
      <c r="E5110" s="35" t="s">
        <v>379</v>
      </c>
      <c r="F5110" s="45">
        <v>25.7</v>
      </c>
      <c r="G5110" s="45">
        <v>0</v>
      </c>
      <c r="H5110" s="45">
        <v>0</v>
      </c>
      <c r="I5110" s="45">
        <v>0</v>
      </c>
      <c r="J5110" s="45">
        <v>0</v>
      </c>
    </row>
    <row r="5111" spans="4:10">
      <c r="D5111" s="28">
        <v>41852</v>
      </c>
      <c r="E5111" s="35" t="s">
        <v>380</v>
      </c>
      <c r="F5111" s="45">
        <v>24.3</v>
      </c>
      <c r="G5111" s="45">
        <v>0</v>
      </c>
      <c r="H5111" s="45">
        <v>0</v>
      </c>
      <c r="I5111" s="45">
        <v>0</v>
      </c>
      <c r="J5111" s="45">
        <v>0</v>
      </c>
    </row>
    <row r="5112" spans="4:10">
      <c r="D5112" s="28">
        <v>41852</v>
      </c>
      <c r="E5112" s="35" t="s">
        <v>381</v>
      </c>
      <c r="F5112" s="45">
        <v>23.7</v>
      </c>
      <c r="G5112" s="45">
        <v>0</v>
      </c>
      <c r="H5112" s="45">
        <v>0</v>
      </c>
      <c r="I5112" s="45">
        <v>0</v>
      </c>
      <c r="J5112" s="45">
        <v>0</v>
      </c>
    </row>
    <row r="5113" spans="4:10">
      <c r="D5113" s="28">
        <v>41852</v>
      </c>
      <c r="E5113" s="35" t="s">
        <v>382</v>
      </c>
      <c r="F5113" s="45">
        <v>23.7</v>
      </c>
      <c r="G5113" s="45">
        <v>0</v>
      </c>
      <c r="H5113" s="45">
        <v>0</v>
      </c>
      <c r="I5113" s="45">
        <v>0</v>
      </c>
      <c r="J5113" s="45">
        <v>0</v>
      </c>
    </row>
    <row r="5114" spans="4:10">
      <c r="D5114" s="28">
        <v>41852</v>
      </c>
      <c r="E5114" s="35" t="s">
        <v>383</v>
      </c>
      <c r="F5114" s="45">
        <v>23</v>
      </c>
      <c r="G5114" s="45">
        <v>0</v>
      </c>
      <c r="H5114" s="45">
        <v>0</v>
      </c>
      <c r="I5114" s="45">
        <v>0</v>
      </c>
      <c r="J5114" s="45">
        <v>0</v>
      </c>
    </row>
    <row r="5115" spans="4:10">
      <c r="D5115" s="28">
        <v>41853</v>
      </c>
      <c r="E5115" s="35" t="s">
        <v>360</v>
      </c>
      <c r="F5115" s="45">
        <v>23.3</v>
      </c>
      <c r="G5115" s="45">
        <v>0</v>
      </c>
      <c r="H5115" s="45">
        <v>0</v>
      </c>
      <c r="I5115" s="45">
        <v>0</v>
      </c>
      <c r="J5115" s="45">
        <v>0</v>
      </c>
    </row>
    <row r="5116" spans="4:10">
      <c r="D5116" s="28">
        <v>41853</v>
      </c>
      <c r="E5116" s="35" t="s">
        <v>361</v>
      </c>
      <c r="F5116" s="45">
        <v>23.6</v>
      </c>
      <c r="G5116" s="45">
        <v>0</v>
      </c>
      <c r="H5116" s="45">
        <v>0</v>
      </c>
      <c r="I5116" s="45">
        <v>0</v>
      </c>
      <c r="J5116" s="45">
        <v>0</v>
      </c>
    </row>
    <row r="5117" spans="4:10">
      <c r="D5117" s="28">
        <v>41853</v>
      </c>
      <c r="E5117" s="35" t="s">
        <v>362</v>
      </c>
      <c r="F5117" s="45">
        <v>23.8</v>
      </c>
      <c r="G5117" s="45">
        <v>0</v>
      </c>
      <c r="H5117" s="45">
        <v>0</v>
      </c>
      <c r="I5117" s="45">
        <v>0</v>
      </c>
      <c r="J5117" s="45">
        <v>0</v>
      </c>
    </row>
    <row r="5118" spans="4:10">
      <c r="D5118" s="28">
        <v>41853</v>
      </c>
      <c r="E5118" s="35" t="s">
        <v>363</v>
      </c>
      <c r="F5118" s="45">
        <v>24.8</v>
      </c>
      <c r="G5118" s="45">
        <v>0</v>
      </c>
      <c r="H5118" s="45">
        <v>0</v>
      </c>
      <c r="I5118" s="45">
        <v>0</v>
      </c>
      <c r="J5118" s="45">
        <v>0</v>
      </c>
    </row>
    <row r="5119" spans="4:10">
      <c r="D5119" s="28">
        <v>41853</v>
      </c>
      <c r="E5119" s="35" t="s">
        <v>364</v>
      </c>
      <c r="F5119" s="45">
        <v>24.7</v>
      </c>
      <c r="G5119" s="45">
        <v>0.17</v>
      </c>
      <c r="H5119" s="45">
        <v>0.05</v>
      </c>
      <c r="I5119" s="45">
        <v>3.5</v>
      </c>
      <c r="J5119" s="45">
        <v>-110.4</v>
      </c>
    </row>
    <row r="5120" spans="4:10">
      <c r="D5120" s="28">
        <v>41853</v>
      </c>
      <c r="E5120" s="35" t="s">
        <v>365</v>
      </c>
      <c r="F5120" s="45">
        <v>25.7</v>
      </c>
      <c r="G5120" s="45">
        <v>0.12</v>
      </c>
      <c r="H5120" s="45">
        <v>0.21</v>
      </c>
      <c r="I5120" s="45">
        <v>14.6</v>
      </c>
      <c r="J5120" s="45">
        <v>-101.2</v>
      </c>
    </row>
    <row r="5121" spans="4:10">
      <c r="D5121" s="28">
        <v>41853</v>
      </c>
      <c r="E5121" s="35" t="s">
        <v>366</v>
      </c>
      <c r="F5121" s="45">
        <v>24.8</v>
      </c>
      <c r="G5121" s="45">
        <v>0.03</v>
      </c>
      <c r="H5121" s="45">
        <v>0.28000000000000003</v>
      </c>
      <c r="I5121" s="45">
        <v>26</v>
      </c>
      <c r="J5121" s="45">
        <v>-92</v>
      </c>
    </row>
    <row r="5122" spans="4:10">
      <c r="D5122" s="28">
        <v>41853</v>
      </c>
      <c r="E5122" s="35" t="s">
        <v>367</v>
      </c>
      <c r="F5122" s="45">
        <v>23.5</v>
      </c>
      <c r="G5122" s="45">
        <v>0.03</v>
      </c>
      <c r="H5122" s="45">
        <v>0.23</v>
      </c>
      <c r="I5122" s="45">
        <v>37.4</v>
      </c>
      <c r="J5122" s="45">
        <v>-81.900000000000006</v>
      </c>
    </row>
    <row r="5123" spans="4:10">
      <c r="D5123" s="28">
        <v>41853</v>
      </c>
      <c r="E5123" s="35" t="s">
        <v>368</v>
      </c>
      <c r="F5123" s="45">
        <v>24.2</v>
      </c>
      <c r="G5123" s="45">
        <v>0.05</v>
      </c>
      <c r="H5123" s="45">
        <v>0.48</v>
      </c>
      <c r="I5123" s="45">
        <v>48.5</v>
      </c>
      <c r="J5123" s="45">
        <v>-69.599999999999994</v>
      </c>
    </row>
    <row r="5124" spans="4:10">
      <c r="D5124" s="28">
        <v>41853</v>
      </c>
      <c r="E5124" s="35" t="s">
        <v>369</v>
      </c>
      <c r="F5124" s="45">
        <v>26.6</v>
      </c>
      <c r="G5124" s="45">
        <v>0.3</v>
      </c>
      <c r="H5124" s="45">
        <v>1.18</v>
      </c>
      <c r="I5124" s="45">
        <v>58.6</v>
      </c>
      <c r="J5124" s="45">
        <v>-52.4</v>
      </c>
    </row>
    <row r="5125" spans="4:10">
      <c r="D5125" s="28">
        <v>41853</v>
      </c>
      <c r="E5125" s="35" t="s">
        <v>370</v>
      </c>
      <c r="F5125" s="45">
        <v>30.1</v>
      </c>
      <c r="G5125" s="45">
        <v>1.03</v>
      </c>
      <c r="H5125" s="45">
        <v>1.39</v>
      </c>
      <c r="I5125" s="45">
        <v>65.900000000000006</v>
      </c>
      <c r="J5125" s="45">
        <v>-25.7</v>
      </c>
    </row>
    <row r="5126" spans="4:10">
      <c r="D5126" s="28">
        <v>41853</v>
      </c>
      <c r="E5126" s="35" t="s">
        <v>371</v>
      </c>
      <c r="F5126" s="45">
        <v>28.4</v>
      </c>
      <c r="G5126" s="45">
        <v>0.83</v>
      </c>
      <c r="H5126" s="45">
        <v>1.44</v>
      </c>
      <c r="I5126" s="45">
        <v>67.400000000000006</v>
      </c>
      <c r="J5126" s="45">
        <v>10.7</v>
      </c>
    </row>
    <row r="5127" spans="4:10">
      <c r="D5127" s="28">
        <v>41853</v>
      </c>
      <c r="E5127" s="35" t="s">
        <v>372</v>
      </c>
      <c r="F5127" s="45">
        <v>28.6</v>
      </c>
      <c r="G5127" s="45">
        <v>1.29</v>
      </c>
      <c r="H5127" s="45">
        <v>1.27</v>
      </c>
      <c r="I5127" s="45">
        <v>62.2</v>
      </c>
      <c r="J5127" s="45">
        <v>42.3</v>
      </c>
    </row>
    <row r="5128" spans="4:10">
      <c r="D5128" s="28">
        <v>41853</v>
      </c>
      <c r="E5128" s="35" t="s">
        <v>373</v>
      </c>
      <c r="F5128" s="45">
        <v>30.3</v>
      </c>
      <c r="G5128" s="45">
        <v>1.3</v>
      </c>
      <c r="H5128" s="45">
        <v>1.1100000000000001</v>
      </c>
      <c r="I5128" s="45">
        <v>53</v>
      </c>
      <c r="J5128" s="45">
        <v>63</v>
      </c>
    </row>
    <row r="5129" spans="4:10">
      <c r="D5129" s="28">
        <v>41853</v>
      </c>
      <c r="E5129" s="35" t="s">
        <v>374</v>
      </c>
      <c r="F5129" s="45">
        <v>31</v>
      </c>
      <c r="G5129" s="45">
        <v>1.31</v>
      </c>
      <c r="H5129" s="45">
        <v>0.89</v>
      </c>
      <c r="I5129" s="45">
        <v>42.2</v>
      </c>
      <c r="J5129" s="45">
        <v>77</v>
      </c>
    </row>
    <row r="5130" spans="4:10">
      <c r="D5130" s="28">
        <v>41853</v>
      </c>
      <c r="E5130" s="35" t="s">
        <v>375</v>
      </c>
      <c r="F5130" s="45">
        <v>28.9</v>
      </c>
      <c r="G5130" s="45">
        <v>1.23</v>
      </c>
      <c r="H5130" s="45">
        <v>0.65</v>
      </c>
      <c r="I5130" s="45">
        <v>30.9</v>
      </c>
      <c r="J5130" s="45">
        <v>87.9</v>
      </c>
    </row>
    <row r="5131" spans="4:10">
      <c r="D5131" s="28">
        <v>41853</v>
      </c>
      <c r="E5131" s="35" t="s">
        <v>376</v>
      </c>
      <c r="F5131" s="45">
        <v>26.8</v>
      </c>
      <c r="G5131" s="45">
        <v>0.69</v>
      </c>
      <c r="H5131" s="45">
        <v>0.41</v>
      </c>
      <c r="I5131" s="45">
        <v>19.399999999999999</v>
      </c>
      <c r="J5131" s="45">
        <v>97.3</v>
      </c>
    </row>
    <row r="5132" spans="4:10">
      <c r="D5132" s="28">
        <v>41853</v>
      </c>
      <c r="E5132" s="35" t="s">
        <v>377</v>
      </c>
      <c r="F5132" s="45">
        <v>24.9</v>
      </c>
      <c r="G5132" s="45">
        <v>0.15</v>
      </c>
      <c r="H5132" s="45">
        <v>0.12</v>
      </c>
      <c r="I5132" s="45">
        <v>8.1999999999999993</v>
      </c>
      <c r="J5132" s="45">
        <v>106.4</v>
      </c>
    </row>
    <row r="5133" spans="4:10">
      <c r="D5133" s="28">
        <v>41853</v>
      </c>
      <c r="E5133" s="35" t="s">
        <v>378</v>
      </c>
      <c r="F5133" s="45">
        <v>23.7</v>
      </c>
      <c r="G5133" s="45">
        <v>0.01</v>
      </c>
      <c r="H5133" s="45">
        <v>0.01</v>
      </c>
      <c r="I5133" s="45">
        <v>0</v>
      </c>
      <c r="J5133" s="45">
        <v>0</v>
      </c>
    </row>
    <row r="5134" spans="4:10">
      <c r="D5134" s="28">
        <v>41853</v>
      </c>
      <c r="E5134" s="35" t="s">
        <v>379</v>
      </c>
      <c r="F5134" s="45">
        <v>24</v>
      </c>
      <c r="G5134" s="45">
        <v>0</v>
      </c>
      <c r="H5134" s="45">
        <v>0</v>
      </c>
      <c r="I5134" s="45">
        <v>0</v>
      </c>
      <c r="J5134" s="45">
        <v>0</v>
      </c>
    </row>
    <row r="5135" spans="4:10">
      <c r="D5135" s="28">
        <v>41853</v>
      </c>
      <c r="E5135" s="35" t="s">
        <v>380</v>
      </c>
      <c r="F5135" s="45">
        <v>21.4</v>
      </c>
      <c r="G5135" s="45">
        <v>0</v>
      </c>
      <c r="H5135" s="45">
        <v>0</v>
      </c>
      <c r="I5135" s="45">
        <v>0</v>
      </c>
      <c r="J5135" s="45">
        <v>0</v>
      </c>
    </row>
    <row r="5136" spans="4:10">
      <c r="D5136" s="28">
        <v>41853</v>
      </c>
      <c r="E5136" s="35" t="s">
        <v>381</v>
      </c>
      <c r="F5136" s="45">
        <v>21.2</v>
      </c>
      <c r="G5136" s="45">
        <v>0</v>
      </c>
      <c r="H5136" s="45">
        <v>0</v>
      </c>
      <c r="I5136" s="45">
        <v>0</v>
      </c>
      <c r="J5136" s="45">
        <v>0</v>
      </c>
    </row>
    <row r="5137" spans="4:10">
      <c r="D5137" s="28">
        <v>41853</v>
      </c>
      <c r="E5137" s="35" t="s">
        <v>382</v>
      </c>
      <c r="F5137" s="45">
        <v>20.9</v>
      </c>
      <c r="G5137" s="45">
        <v>0</v>
      </c>
      <c r="H5137" s="45">
        <v>0</v>
      </c>
      <c r="I5137" s="45">
        <v>0</v>
      </c>
      <c r="J5137" s="45">
        <v>0</v>
      </c>
    </row>
    <row r="5138" spans="4:10">
      <c r="D5138" s="28">
        <v>41853</v>
      </c>
      <c r="E5138" s="35" t="s">
        <v>383</v>
      </c>
      <c r="F5138" s="45">
        <v>20.3</v>
      </c>
      <c r="G5138" s="45">
        <v>0</v>
      </c>
      <c r="H5138" s="45">
        <v>0</v>
      </c>
      <c r="I5138" s="45">
        <v>0</v>
      </c>
      <c r="J5138" s="45">
        <v>0</v>
      </c>
    </row>
    <row r="5139" spans="4:10">
      <c r="D5139" s="28">
        <v>41854</v>
      </c>
      <c r="E5139" s="35" t="s">
        <v>360</v>
      </c>
      <c r="F5139" s="45">
        <v>20.5</v>
      </c>
      <c r="G5139" s="45">
        <v>0</v>
      </c>
      <c r="H5139" s="45">
        <v>0</v>
      </c>
      <c r="I5139" s="45">
        <v>0</v>
      </c>
      <c r="J5139" s="45">
        <v>0</v>
      </c>
    </row>
    <row r="5140" spans="4:10">
      <c r="D5140" s="28">
        <v>41854</v>
      </c>
      <c r="E5140" s="35" t="s">
        <v>361</v>
      </c>
      <c r="F5140" s="45">
        <v>20.9</v>
      </c>
      <c r="G5140" s="45">
        <v>0</v>
      </c>
      <c r="H5140" s="45">
        <v>0</v>
      </c>
      <c r="I5140" s="45">
        <v>0</v>
      </c>
      <c r="J5140" s="45">
        <v>0</v>
      </c>
    </row>
    <row r="5141" spans="4:10">
      <c r="D5141" s="28">
        <v>41854</v>
      </c>
      <c r="E5141" s="35" t="s">
        <v>362</v>
      </c>
      <c r="F5141" s="45">
        <v>21.8</v>
      </c>
      <c r="G5141" s="45">
        <v>0</v>
      </c>
      <c r="H5141" s="45">
        <v>0</v>
      </c>
      <c r="I5141" s="45">
        <v>0</v>
      </c>
      <c r="J5141" s="45">
        <v>0</v>
      </c>
    </row>
    <row r="5142" spans="4:10">
      <c r="D5142" s="28">
        <v>41854</v>
      </c>
      <c r="E5142" s="35" t="s">
        <v>363</v>
      </c>
      <c r="F5142" s="45">
        <v>21.5</v>
      </c>
      <c r="G5142" s="45">
        <v>0</v>
      </c>
      <c r="H5142" s="45">
        <v>0</v>
      </c>
      <c r="I5142" s="45">
        <v>0</v>
      </c>
      <c r="J5142" s="45">
        <v>0</v>
      </c>
    </row>
    <row r="5143" spans="4:10">
      <c r="D5143" s="28">
        <v>41854</v>
      </c>
      <c r="E5143" s="35" t="s">
        <v>364</v>
      </c>
      <c r="F5143" s="45">
        <v>21.2</v>
      </c>
      <c r="G5143" s="45">
        <v>0.11</v>
      </c>
      <c r="H5143" s="45">
        <v>0.04</v>
      </c>
      <c r="I5143" s="45">
        <v>3.4</v>
      </c>
      <c r="J5143" s="45">
        <v>-110.2</v>
      </c>
    </row>
    <row r="5144" spans="4:10">
      <c r="D5144" s="28">
        <v>41854</v>
      </c>
      <c r="E5144" s="35" t="s">
        <v>365</v>
      </c>
      <c r="F5144" s="45">
        <v>21.5</v>
      </c>
      <c r="G5144" s="45">
        <v>0.06</v>
      </c>
      <c r="H5144" s="45">
        <v>0.17</v>
      </c>
      <c r="I5144" s="45">
        <v>14.4</v>
      </c>
      <c r="J5144" s="45">
        <v>-101</v>
      </c>
    </row>
    <row r="5145" spans="4:10">
      <c r="D5145" s="28">
        <v>41854</v>
      </c>
      <c r="E5145" s="35" t="s">
        <v>366</v>
      </c>
      <c r="F5145" s="45">
        <v>22.5</v>
      </c>
      <c r="G5145" s="45">
        <v>0.2</v>
      </c>
      <c r="H5145" s="45">
        <v>0.45</v>
      </c>
      <c r="I5145" s="45">
        <v>25.8</v>
      </c>
      <c r="J5145" s="45">
        <v>-91.8</v>
      </c>
    </row>
    <row r="5146" spans="4:10">
      <c r="D5146" s="28">
        <v>41854</v>
      </c>
      <c r="E5146" s="35" t="s">
        <v>367</v>
      </c>
      <c r="F5146" s="45">
        <v>25.5</v>
      </c>
      <c r="G5146" s="45">
        <v>0.14000000000000001</v>
      </c>
      <c r="H5146" s="45">
        <v>0.64</v>
      </c>
      <c r="I5146" s="45">
        <v>37.200000000000003</v>
      </c>
      <c r="J5146" s="45">
        <v>-81.7</v>
      </c>
    </row>
    <row r="5147" spans="4:10">
      <c r="D5147" s="28">
        <v>41854</v>
      </c>
      <c r="E5147" s="35" t="s">
        <v>368</v>
      </c>
      <c r="F5147" s="45">
        <v>24</v>
      </c>
      <c r="G5147" s="45">
        <v>0</v>
      </c>
      <c r="H5147" s="45">
        <v>0.41</v>
      </c>
      <c r="I5147" s="45">
        <v>48.3</v>
      </c>
      <c r="J5147" s="45">
        <v>-69.3</v>
      </c>
    </row>
    <row r="5148" spans="4:10">
      <c r="D5148" s="28">
        <v>41854</v>
      </c>
      <c r="E5148" s="35" t="s">
        <v>369</v>
      </c>
      <c r="F5148" s="45">
        <v>22.1</v>
      </c>
      <c r="G5148" s="45">
        <v>0</v>
      </c>
      <c r="H5148" s="45">
        <v>0.36</v>
      </c>
      <c r="I5148" s="45">
        <v>58.4</v>
      </c>
      <c r="J5148" s="45">
        <v>-52</v>
      </c>
    </row>
    <row r="5149" spans="4:10">
      <c r="D5149" s="28">
        <v>41854</v>
      </c>
      <c r="E5149" s="35" t="s">
        <v>370</v>
      </c>
      <c r="F5149" s="45">
        <v>22.5</v>
      </c>
      <c r="G5149" s="45">
        <v>0</v>
      </c>
      <c r="H5149" s="45">
        <v>0.51</v>
      </c>
      <c r="I5149" s="45">
        <v>65.599999999999994</v>
      </c>
      <c r="J5149" s="45">
        <v>-25.4</v>
      </c>
    </row>
    <row r="5150" spans="4:10">
      <c r="D5150" s="28">
        <v>41854</v>
      </c>
      <c r="E5150" s="35" t="s">
        <v>371</v>
      </c>
      <c r="F5150" s="45">
        <v>22.5</v>
      </c>
      <c r="G5150" s="45">
        <v>0.11</v>
      </c>
      <c r="H5150" s="45">
        <v>0.53</v>
      </c>
      <c r="I5150" s="45">
        <v>67.099999999999994</v>
      </c>
      <c r="J5150" s="45">
        <v>10.6</v>
      </c>
    </row>
    <row r="5151" spans="4:10">
      <c r="D5151" s="28">
        <v>41854</v>
      </c>
      <c r="E5151" s="35" t="s">
        <v>372</v>
      </c>
      <c r="F5151" s="45">
        <v>21.7</v>
      </c>
      <c r="G5151" s="45">
        <v>0.04</v>
      </c>
      <c r="H5151" s="45">
        <v>0.46</v>
      </c>
      <c r="I5151" s="45">
        <v>62</v>
      </c>
      <c r="J5151" s="45">
        <v>42.1</v>
      </c>
    </row>
    <row r="5152" spans="4:10">
      <c r="D5152" s="28">
        <v>41854</v>
      </c>
      <c r="E5152" s="35" t="s">
        <v>373</v>
      </c>
      <c r="F5152" s="45">
        <v>22.1</v>
      </c>
      <c r="G5152" s="45">
        <v>0.04</v>
      </c>
      <c r="H5152" s="45">
        <v>0.31</v>
      </c>
      <c r="I5152" s="45">
        <v>52.8</v>
      </c>
      <c r="J5152" s="45">
        <v>62.7</v>
      </c>
    </row>
    <row r="5153" spans="4:10">
      <c r="D5153" s="28">
        <v>41854</v>
      </c>
      <c r="E5153" s="35" t="s">
        <v>374</v>
      </c>
      <c r="F5153" s="45">
        <v>22</v>
      </c>
      <c r="G5153" s="45">
        <v>0</v>
      </c>
      <c r="H5153" s="45">
        <v>0.37</v>
      </c>
      <c r="I5153" s="45">
        <v>42.1</v>
      </c>
      <c r="J5153" s="45">
        <v>76.8</v>
      </c>
    </row>
    <row r="5154" spans="4:10">
      <c r="D5154" s="28">
        <v>41854</v>
      </c>
      <c r="E5154" s="35" t="s">
        <v>375</v>
      </c>
      <c r="F5154" s="45">
        <v>22.1</v>
      </c>
      <c r="G5154" s="45">
        <v>0.02</v>
      </c>
      <c r="H5154" s="45">
        <v>0.34</v>
      </c>
      <c r="I5154" s="45">
        <v>30.7</v>
      </c>
      <c r="J5154" s="45">
        <v>87.6</v>
      </c>
    </row>
    <row r="5155" spans="4:10">
      <c r="D5155" s="28">
        <v>41854</v>
      </c>
      <c r="E5155" s="35" t="s">
        <v>376</v>
      </c>
      <c r="F5155" s="45">
        <v>21.4</v>
      </c>
      <c r="G5155" s="45">
        <v>0.04</v>
      </c>
      <c r="H5155" s="45">
        <v>0.18</v>
      </c>
      <c r="I5155" s="45">
        <v>19.3</v>
      </c>
      <c r="J5155" s="45">
        <v>97.1</v>
      </c>
    </row>
    <row r="5156" spans="4:10">
      <c r="D5156" s="28">
        <v>41854</v>
      </c>
      <c r="E5156" s="35" t="s">
        <v>377</v>
      </c>
      <c r="F5156" s="45">
        <v>20.6</v>
      </c>
      <c r="G5156" s="45">
        <v>0.03</v>
      </c>
      <c r="H5156" s="45">
        <v>7.0000000000000007E-2</v>
      </c>
      <c r="I5156" s="45">
        <v>8</v>
      </c>
      <c r="J5156" s="45">
        <v>106.2</v>
      </c>
    </row>
    <row r="5157" spans="4:10">
      <c r="D5157" s="28">
        <v>41854</v>
      </c>
      <c r="E5157" s="35" t="s">
        <v>378</v>
      </c>
      <c r="F5157" s="45">
        <v>20.100000000000001</v>
      </c>
      <c r="G5157" s="45">
        <v>0</v>
      </c>
      <c r="H5157" s="45">
        <v>0</v>
      </c>
      <c r="I5157" s="45">
        <v>0</v>
      </c>
      <c r="J5157" s="45">
        <v>0</v>
      </c>
    </row>
    <row r="5158" spans="4:10">
      <c r="D5158" s="28">
        <v>41854</v>
      </c>
      <c r="E5158" s="35" t="s">
        <v>379</v>
      </c>
      <c r="F5158" s="45">
        <v>20.2</v>
      </c>
      <c r="G5158" s="45">
        <v>0</v>
      </c>
      <c r="H5158" s="45">
        <v>0</v>
      </c>
      <c r="I5158" s="45">
        <v>0</v>
      </c>
      <c r="J5158" s="45">
        <v>0</v>
      </c>
    </row>
    <row r="5159" spans="4:10">
      <c r="D5159" s="28">
        <v>41854</v>
      </c>
      <c r="E5159" s="35" t="s">
        <v>380</v>
      </c>
      <c r="F5159" s="45">
        <v>20</v>
      </c>
      <c r="G5159" s="45">
        <v>0</v>
      </c>
      <c r="H5159" s="45">
        <v>0</v>
      </c>
      <c r="I5159" s="45">
        <v>0</v>
      </c>
      <c r="J5159" s="45">
        <v>0</v>
      </c>
    </row>
    <row r="5160" spans="4:10">
      <c r="D5160" s="28">
        <v>41854</v>
      </c>
      <c r="E5160" s="35" t="s">
        <v>381</v>
      </c>
      <c r="F5160" s="45">
        <v>19.899999999999999</v>
      </c>
      <c r="G5160" s="45">
        <v>0</v>
      </c>
      <c r="H5160" s="45">
        <v>0</v>
      </c>
      <c r="I5160" s="45">
        <v>0</v>
      </c>
      <c r="J5160" s="45">
        <v>0</v>
      </c>
    </row>
    <row r="5161" spans="4:10">
      <c r="D5161" s="28">
        <v>41854</v>
      </c>
      <c r="E5161" s="35" t="s">
        <v>382</v>
      </c>
      <c r="F5161" s="45">
        <v>19.8</v>
      </c>
      <c r="G5161" s="45">
        <v>0</v>
      </c>
      <c r="H5161" s="45">
        <v>0</v>
      </c>
      <c r="I5161" s="45">
        <v>0</v>
      </c>
      <c r="J5161" s="45">
        <v>0</v>
      </c>
    </row>
    <row r="5162" spans="4:10">
      <c r="D5162" s="28">
        <v>41854</v>
      </c>
      <c r="E5162" s="35" t="s">
        <v>383</v>
      </c>
      <c r="F5162" s="45">
        <v>20</v>
      </c>
      <c r="G5162" s="45">
        <v>0</v>
      </c>
      <c r="H5162" s="45">
        <v>0</v>
      </c>
      <c r="I5162" s="45">
        <v>0</v>
      </c>
      <c r="J5162" s="45">
        <v>0</v>
      </c>
    </row>
    <row r="5163" spans="4:10">
      <c r="D5163" s="28">
        <v>41855</v>
      </c>
      <c r="E5163" s="35" t="s">
        <v>360</v>
      </c>
      <c r="F5163" s="45">
        <v>19.600000000000001</v>
      </c>
      <c r="G5163" s="45">
        <v>0</v>
      </c>
      <c r="H5163" s="45">
        <v>0</v>
      </c>
      <c r="I5163" s="45">
        <v>0</v>
      </c>
      <c r="J5163" s="45">
        <v>0</v>
      </c>
    </row>
    <row r="5164" spans="4:10">
      <c r="D5164" s="28">
        <v>41855</v>
      </c>
      <c r="E5164" s="35" t="s">
        <v>361</v>
      </c>
      <c r="F5164" s="45">
        <v>19.5</v>
      </c>
      <c r="G5164" s="45">
        <v>0</v>
      </c>
      <c r="H5164" s="45">
        <v>0</v>
      </c>
      <c r="I5164" s="45">
        <v>0</v>
      </c>
      <c r="J5164" s="45">
        <v>0</v>
      </c>
    </row>
    <row r="5165" spans="4:10">
      <c r="D5165" s="28">
        <v>41855</v>
      </c>
      <c r="E5165" s="35" t="s">
        <v>362</v>
      </c>
      <c r="F5165" s="45">
        <v>19.600000000000001</v>
      </c>
      <c r="G5165" s="45">
        <v>0</v>
      </c>
      <c r="H5165" s="45">
        <v>0</v>
      </c>
      <c r="I5165" s="45">
        <v>0</v>
      </c>
      <c r="J5165" s="45">
        <v>0</v>
      </c>
    </row>
    <row r="5166" spans="4:10">
      <c r="D5166" s="28">
        <v>41855</v>
      </c>
      <c r="E5166" s="35" t="s">
        <v>363</v>
      </c>
      <c r="F5166" s="45">
        <v>19.7</v>
      </c>
      <c r="G5166" s="45">
        <v>0</v>
      </c>
      <c r="H5166" s="45">
        <v>0</v>
      </c>
      <c r="I5166" s="45">
        <v>0</v>
      </c>
      <c r="J5166" s="45">
        <v>0</v>
      </c>
    </row>
    <row r="5167" spans="4:10">
      <c r="D5167" s="28">
        <v>41855</v>
      </c>
      <c r="E5167" s="35" t="s">
        <v>364</v>
      </c>
      <c r="F5167" s="45">
        <v>19.600000000000001</v>
      </c>
      <c r="G5167" s="45">
        <v>0.08</v>
      </c>
      <c r="H5167" s="45">
        <v>0.04</v>
      </c>
      <c r="I5167" s="45">
        <v>3.2</v>
      </c>
      <c r="J5167" s="45">
        <v>-110</v>
      </c>
    </row>
    <row r="5168" spans="4:10">
      <c r="D5168" s="28">
        <v>41855</v>
      </c>
      <c r="E5168" s="35" t="s">
        <v>365</v>
      </c>
      <c r="F5168" s="45">
        <v>19.8</v>
      </c>
      <c r="G5168" s="45">
        <v>0.06</v>
      </c>
      <c r="H5168" s="45">
        <v>0.16</v>
      </c>
      <c r="I5168" s="45">
        <v>14.3</v>
      </c>
      <c r="J5168" s="45">
        <v>-100.8</v>
      </c>
    </row>
    <row r="5169" spans="4:10">
      <c r="D5169" s="28">
        <v>41855</v>
      </c>
      <c r="E5169" s="35" t="s">
        <v>366</v>
      </c>
      <c r="F5169" s="45">
        <v>20.100000000000001</v>
      </c>
      <c r="G5169" s="45">
        <v>0.05</v>
      </c>
      <c r="H5169" s="45">
        <v>0.28999999999999998</v>
      </c>
      <c r="I5169" s="45">
        <v>25.7</v>
      </c>
      <c r="J5169" s="45">
        <v>-91.5</v>
      </c>
    </row>
    <row r="5170" spans="4:10">
      <c r="D5170" s="28">
        <v>41855</v>
      </c>
      <c r="E5170" s="35" t="s">
        <v>367</v>
      </c>
      <c r="F5170" s="45">
        <v>20.5</v>
      </c>
      <c r="G5170" s="45">
        <v>0.05</v>
      </c>
      <c r="H5170" s="45">
        <v>0.4</v>
      </c>
      <c r="I5170" s="45">
        <v>37.1</v>
      </c>
      <c r="J5170" s="45">
        <v>-81.400000000000006</v>
      </c>
    </row>
    <row r="5171" spans="4:10">
      <c r="D5171" s="28">
        <v>41855</v>
      </c>
      <c r="E5171" s="35" t="s">
        <v>368</v>
      </c>
      <c r="F5171" s="45">
        <v>21.5</v>
      </c>
      <c r="G5171" s="45">
        <v>0.1</v>
      </c>
      <c r="H5171" s="45">
        <v>0.79</v>
      </c>
      <c r="I5171" s="45">
        <v>48.2</v>
      </c>
      <c r="J5171" s="45">
        <v>-69</v>
      </c>
    </row>
    <row r="5172" spans="4:10">
      <c r="D5172" s="28">
        <v>41855</v>
      </c>
      <c r="E5172" s="35" t="s">
        <v>369</v>
      </c>
      <c r="F5172" s="45">
        <v>22.7</v>
      </c>
      <c r="G5172" s="45">
        <v>0.15</v>
      </c>
      <c r="H5172" s="45">
        <v>0.98</v>
      </c>
      <c r="I5172" s="45">
        <v>58.2</v>
      </c>
      <c r="J5172" s="45">
        <v>-51.7</v>
      </c>
    </row>
    <row r="5173" spans="4:10">
      <c r="D5173" s="28">
        <v>41855</v>
      </c>
      <c r="E5173" s="35" t="s">
        <v>370</v>
      </c>
      <c r="F5173" s="45">
        <v>24.5</v>
      </c>
      <c r="G5173" s="45">
        <v>0</v>
      </c>
      <c r="H5173" s="45">
        <v>0.64</v>
      </c>
      <c r="I5173" s="45">
        <v>65.400000000000006</v>
      </c>
      <c r="J5173" s="45">
        <v>-25.1</v>
      </c>
    </row>
    <row r="5174" spans="4:10">
      <c r="D5174" s="28">
        <v>41855</v>
      </c>
      <c r="E5174" s="35" t="s">
        <v>371</v>
      </c>
      <c r="F5174" s="45">
        <v>24.3</v>
      </c>
      <c r="G5174" s="45">
        <v>0.05</v>
      </c>
      <c r="H5174" s="45">
        <v>0.88</v>
      </c>
      <c r="I5174" s="45">
        <v>66.900000000000006</v>
      </c>
      <c r="J5174" s="45">
        <v>10.6</v>
      </c>
    </row>
    <row r="5175" spans="4:10">
      <c r="D5175" s="28">
        <v>41855</v>
      </c>
      <c r="E5175" s="35" t="s">
        <v>372</v>
      </c>
      <c r="F5175" s="45">
        <v>24.4</v>
      </c>
      <c r="G5175" s="45">
        <v>0.05</v>
      </c>
      <c r="H5175" s="45">
        <v>0.6</v>
      </c>
      <c r="I5175" s="45">
        <v>61.7</v>
      </c>
      <c r="J5175" s="45">
        <v>41.8</v>
      </c>
    </row>
    <row r="5176" spans="4:10">
      <c r="D5176" s="28">
        <v>41855</v>
      </c>
      <c r="E5176" s="35" t="s">
        <v>373</v>
      </c>
      <c r="F5176" s="45">
        <v>23.9</v>
      </c>
      <c r="G5176" s="45">
        <v>0.02</v>
      </c>
      <c r="H5176" s="45">
        <v>0.69</v>
      </c>
      <c r="I5176" s="45">
        <v>52.6</v>
      </c>
      <c r="J5176" s="45">
        <v>62.5</v>
      </c>
    </row>
    <row r="5177" spans="4:10">
      <c r="D5177" s="28">
        <v>41855</v>
      </c>
      <c r="E5177" s="35" t="s">
        <v>374</v>
      </c>
      <c r="F5177" s="45">
        <v>21.8</v>
      </c>
      <c r="G5177" s="45">
        <v>0.04</v>
      </c>
      <c r="H5177" s="45">
        <v>0.45</v>
      </c>
      <c r="I5177" s="45">
        <v>41.9</v>
      </c>
      <c r="J5177" s="45">
        <v>76.5</v>
      </c>
    </row>
    <row r="5178" spans="4:10">
      <c r="D5178" s="28">
        <v>41855</v>
      </c>
      <c r="E5178" s="35" t="s">
        <v>375</v>
      </c>
      <c r="F5178" s="45">
        <v>21</v>
      </c>
      <c r="G5178" s="45">
        <v>0.03</v>
      </c>
      <c r="H5178" s="45">
        <v>0.35</v>
      </c>
      <c r="I5178" s="45">
        <v>30.5</v>
      </c>
      <c r="J5178" s="45">
        <v>87.4</v>
      </c>
    </row>
    <row r="5179" spans="4:10">
      <c r="D5179" s="28">
        <v>41855</v>
      </c>
      <c r="E5179" s="35" t="s">
        <v>376</v>
      </c>
      <c r="F5179" s="45">
        <v>20.8</v>
      </c>
      <c r="G5179" s="45">
        <v>0.06</v>
      </c>
      <c r="H5179" s="45">
        <v>0.22</v>
      </c>
      <c r="I5179" s="45">
        <v>19.100000000000001</v>
      </c>
      <c r="J5179" s="45">
        <v>96.9</v>
      </c>
    </row>
    <row r="5180" spans="4:10">
      <c r="D5180" s="28">
        <v>41855</v>
      </c>
      <c r="E5180" s="35" t="s">
        <v>377</v>
      </c>
      <c r="F5180" s="45">
        <v>20.6</v>
      </c>
      <c r="G5180" s="45">
        <v>7.0000000000000007E-2</v>
      </c>
      <c r="H5180" s="45">
        <v>0.09</v>
      </c>
      <c r="I5180" s="45">
        <v>7.9</v>
      </c>
      <c r="J5180" s="45">
        <v>106</v>
      </c>
    </row>
    <row r="5181" spans="4:10">
      <c r="D5181" s="28">
        <v>41855</v>
      </c>
      <c r="E5181" s="35" t="s">
        <v>378</v>
      </c>
      <c r="F5181" s="45">
        <v>20.399999999999999</v>
      </c>
      <c r="G5181" s="45">
        <v>0</v>
      </c>
      <c r="H5181" s="45">
        <v>0</v>
      </c>
      <c r="I5181" s="45">
        <v>0</v>
      </c>
      <c r="J5181" s="45">
        <v>0</v>
      </c>
    </row>
    <row r="5182" spans="4:10">
      <c r="D5182" s="28">
        <v>41855</v>
      </c>
      <c r="E5182" s="35" t="s">
        <v>379</v>
      </c>
      <c r="F5182" s="45">
        <v>20.2</v>
      </c>
      <c r="G5182" s="45">
        <v>0</v>
      </c>
      <c r="H5182" s="45">
        <v>0</v>
      </c>
      <c r="I5182" s="45">
        <v>0</v>
      </c>
      <c r="J5182" s="45">
        <v>0</v>
      </c>
    </row>
    <row r="5183" spans="4:10">
      <c r="D5183" s="28">
        <v>41855</v>
      </c>
      <c r="E5183" s="35" t="s">
        <v>380</v>
      </c>
      <c r="F5183" s="45">
        <v>20.3</v>
      </c>
      <c r="G5183" s="45">
        <v>0</v>
      </c>
      <c r="H5183" s="45">
        <v>0</v>
      </c>
      <c r="I5183" s="45">
        <v>0</v>
      </c>
      <c r="J5183" s="45">
        <v>0</v>
      </c>
    </row>
    <row r="5184" spans="4:10">
      <c r="D5184" s="28">
        <v>41855</v>
      </c>
      <c r="E5184" s="35" t="s">
        <v>381</v>
      </c>
      <c r="F5184" s="45">
        <v>20.2</v>
      </c>
      <c r="G5184" s="45">
        <v>0</v>
      </c>
      <c r="H5184" s="45">
        <v>0</v>
      </c>
      <c r="I5184" s="45">
        <v>0</v>
      </c>
      <c r="J5184" s="45">
        <v>0</v>
      </c>
    </row>
    <row r="5185" spans="4:10">
      <c r="D5185" s="28">
        <v>41855</v>
      </c>
      <c r="E5185" s="35" t="s">
        <v>382</v>
      </c>
      <c r="F5185" s="45">
        <v>20.2</v>
      </c>
      <c r="G5185" s="45">
        <v>0</v>
      </c>
      <c r="H5185" s="45">
        <v>0</v>
      </c>
      <c r="I5185" s="45">
        <v>0</v>
      </c>
      <c r="J5185" s="45">
        <v>0</v>
      </c>
    </row>
    <row r="5186" spans="4:10">
      <c r="D5186" s="28">
        <v>41855</v>
      </c>
      <c r="E5186" s="35" t="s">
        <v>383</v>
      </c>
      <c r="F5186" s="45">
        <v>20.2</v>
      </c>
      <c r="G5186" s="45">
        <v>0</v>
      </c>
      <c r="H5186" s="45">
        <v>0</v>
      </c>
      <c r="I5186" s="45">
        <v>0</v>
      </c>
      <c r="J5186" s="45">
        <v>0</v>
      </c>
    </row>
    <row r="5187" spans="4:10">
      <c r="D5187" s="28">
        <v>41856</v>
      </c>
      <c r="E5187" s="35" t="s">
        <v>360</v>
      </c>
      <c r="F5187" s="45">
        <v>20.2</v>
      </c>
      <c r="G5187" s="45">
        <v>0</v>
      </c>
      <c r="H5187" s="45">
        <v>0</v>
      </c>
      <c r="I5187" s="45">
        <v>0</v>
      </c>
      <c r="J5187" s="45">
        <v>0</v>
      </c>
    </row>
    <row r="5188" spans="4:10">
      <c r="D5188" s="28">
        <v>41856</v>
      </c>
      <c r="E5188" s="35" t="s">
        <v>361</v>
      </c>
      <c r="F5188" s="45">
        <v>20</v>
      </c>
      <c r="G5188" s="45">
        <v>0</v>
      </c>
      <c r="H5188" s="45">
        <v>0</v>
      </c>
      <c r="I5188" s="45">
        <v>0</v>
      </c>
      <c r="J5188" s="45">
        <v>0</v>
      </c>
    </row>
    <row r="5189" spans="4:10">
      <c r="D5189" s="28">
        <v>41856</v>
      </c>
      <c r="E5189" s="35" t="s">
        <v>362</v>
      </c>
      <c r="F5189" s="45">
        <v>20</v>
      </c>
      <c r="G5189" s="45">
        <v>0</v>
      </c>
      <c r="H5189" s="45">
        <v>0</v>
      </c>
      <c r="I5189" s="45">
        <v>0</v>
      </c>
      <c r="J5189" s="45">
        <v>0</v>
      </c>
    </row>
    <row r="5190" spans="4:10">
      <c r="D5190" s="28">
        <v>41856</v>
      </c>
      <c r="E5190" s="35" t="s">
        <v>363</v>
      </c>
      <c r="F5190" s="45">
        <v>20</v>
      </c>
      <c r="G5190" s="45">
        <v>0</v>
      </c>
      <c r="H5190" s="45">
        <v>0</v>
      </c>
      <c r="I5190" s="45">
        <v>0</v>
      </c>
      <c r="J5190" s="45">
        <v>0</v>
      </c>
    </row>
    <row r="5191" spans="4:10">
      <c r="D5191" s="28">
        <v>41856</v>
      </c>
      <c r="E5191" s="35" t="s">
        <v>364</v>
      </c>
      <c r="F5191" s="45">
        <v>20</v>
      </c>
      <c r="G5191" s="45">
        <v>0.16</v>
      </c>
      <c r="H5191" s="45">
        <v>0.04</v>
      </c>
      <c r="I5191" s="45">
        <v>3.1</v>
      </c>
      <c r="J5191" s="45">
        <v>-109.8</v>
      </c>
    </row>
    <row r="5192" spans="4:10">
      <c r="D5192" s="28">
        <v>41856</v>
      </c>
      <c r="E5192" s="35" t="s">
        <v>365</v>
      </c>
      <c r="F5192" s="45">
        <v>20.399999999999999</v>
      </c>
      <c r="G5192" s="45">
        <v>0.1</v>
      </c>
      <c r="H5192" s="45">
        <v>0.19</v>
      </c>
      <c r="I5192" s="45">
        <v>14.1</v>
      </c>
      <c r="J5192" s="45">
        <v>-100.5</v>
      </c>
    </row>
    <row r="5193" spans="4:10">
      <c r="D5193" s="28">
        <v>41856</v>
      </c>
      <c r="E5193" s="35" t="s">
        <v>366</v>
      </c>
      <c r="F5193" s="45">
        <v>20.9</v>
      </c>
      <c r="G5193" s="45">
        <v>0.06</v>
      </c>
      <c r="H5193" s="45">
        <v>0.33</v>
      </c>
      <c r="I5193" s="45">
        <v>25.5</v>
      </c>
      <c r="J5193" s="45">
        <v>-91.3</v>
      </c>
    </row>
    <row r="5194" spans="4:10">
      <c r="D5194" s="28">
        <v>41856</v>
      </c>
      <c r="E5194" s="35" t="s">
        <v>367</v>
      </c>
      <c r="F5194" s="45">
        <v>22</v>
      </c>
      <c r="G5194" s="45">
        <v>0.2</v>
      </c>
      <c r="H5194" s="45">
        <v>0.68</v>
      </c>
      <c r="I5194" s="45">
        <v>37</v>
      </c>
      <c r="J5194" s="45">
        <v>-81.099999999999994</v>
      </c>
    </row>
    <row r="5195" spans="4:10">
      <c r="D5195" s="28">
        <v>41856</v>
      </c>
      <c r="E5195" s="35" t="s">
        <v>368</v>
      </c>
      <c r="F5195" s="45">
        <v>22.9</v>
      </c>
      <c r="G5195" s="45">
        <v>0.43</v>
      </c>
      <c r="H5195" s="45">
        <v>1.04</v>
      </c>
      <c r="I5195" s="45">
        <v>48</v>
      </c>
      <c r="J5195" s="45">
        <v>-68.7</v>
      </c>
    </row>
    <row r="5196" spans="4:10">
      <c r="D5196" s="28">
        <v>41856</v>
      </c>
      <c r="E5196" s="35" t="s">
        <v>369</v>
      </c>
      <c r="F5196" s="45">
        <v>24.1</v>
      </c>
      <c r="G5196" s="45">
        <v>0.64</v>
      </c>
      <c r="H5196" s="45">
        <v>1.29</v>
      </c>
      <c r="I5196" s="45">
        <v>58</v>
      </c>
      <c r="J5196" s="45">
        <v>-51.3</v>
      </c>
    </row>
    <row r="5197" spans="4:10">
      <c r="D5197" s="28">
        <v>41856</v>
      </c>
      <c r="E5197" s="35" t="s">
        <v>370</v>
      </c>
      <c r="F5197" s="45">
        <v>25.1</v>
      </c>
      <c r="G5197" s="45">
        <v>0.38</v>
      </c>
      <c r="H5197" s="45">
        <v>1.33</v>
      </c>
      <c r="I5197" s="45">
        <v>65.099999999999994</v>
      </c>
      <c r="J5197" s="45">
        <v>-24.9</v>
      </c>
    </row>
    <row r="5198" spans="4:10">
      <c r="D5198" s="28">
        <v>41856</v>
      </c>
      <c r="E5198" s="35" t="s">
        <v>371</v>
      </c>
      <c r="F5198" s="45">
        <v>24.9</v>
      </c>
      <c r="G5198" s="45">
        <v>0.22</v>
      </c>
      <c r="H5198" s="45">
        <v>1.19</v>
      </c>
      <c r="I5198" s="45">
        <v>66.599999999999994</v>
      </c>
      <c r="J5198" s="45">
        <v>10.5</v>
      </c>
    </row>
    <row r="5199" spans="4:10">
      <c r="D5199" s="28">
        <v>41856</v>
      </c>
      <c r="E5199" s="35" t="s">
        <v>372</v>
      </c>
      <c r="F5199" s="45">
        <v>25.4</v>
      </c>
      <c r="G5199" s="45">
        <v>0.28999999999999998</v>
      </c>
      <c r="H5199" s="45">
        <v>1.21</v>
      </c>
      <c r="I5199" s="45">
        <v>61.5</v>
      </c>
      <c r="J5199" s="45">
        <v>41.6</v>
      </c>
    </row>
    <row r="5200" spans="4:10">
      <c r="D5200" s="28">
        <v>41856</v>
      </c>
      <c r="E5200" s="35" t="s">
        <v>373</v>
      </c>
      <c r="F5200" s="45">
        <v>25.2</v>
      </c>
      <c r="G5200" s="45">
        <v>0.31</v>
      </c>
      <c r="H5200" s="45">
        <v>1.07</v>
      </c>
      <c r="I5200" s="45">
        <v>52.4</v>
      </c>
      <c r="J5200" s="45">
        <v>62.2</v>
      </c>
    </row>
    <row r="5201" spans="4:10">
      <c r="D5201" s="28">
        <v>41856</v>
      </c>
      <c r="E5201" s="35" t="s">
        <v>374</v>
      </c>
      <c r="F5201" s="45">
        <v>24.9</v>
      </c>
      <c r="G5201" s="45">
        <v>0.17</v>
      </c>
      <c r="H5201" s="45">
        <v>0.74</v>
      </c>
      <c r="I5201" s="45">
        <v>41.7</v>
      </c>
      <c r="J5201" s="45">
        <v>76.3</v>
      </c>
    </row>
    <row r="5202" spans="4:10">
      <c r="D5202" s="28">
        <v>41856</v>
      </c>
      <c r="E5202" s="35" t="s">
        <v>375</v>
      </c>
      <c r="F5202" s="45">
        <v>24.3</v>
      </c>
      <c r="G5202" s="45">
        <v>0.09</v>
      </c>
      <c r="H5202" s="45">
        <v>0.46</v>
      </c>
      <c r="I5202" s="45">
        <v>30.4</v>
      </c>
      <c r="J5202" s="45">
        <v>87.2</v>
      </c>
    </row>
    <row r="5203" spans="4:10">
      <c r="D5203" s="28">
        <v>41856</v>
      </c>
      <c r="E5203" s="35" t="s">
        <v>376</v>
      </c>
      <c r="F5203" s="45">
        <v>23.6</v>
      </c>
      <c r="G5203" s="45">
        <v>0.09</v>
      </c>
      <c r="H5203" s="45">
        <v>0.25</v>
      </c>
      <c r="I5203" s="45">
        <v>18.899999999999999</v>
      </c>
      <c r="J5203" s="45">
        <v>96.7</v>
      </c>
    </row>
    <row r="5204" spans="4:10">
      <c r="D5204" s="28">
        <v>41856</v>
      </c>
      <c r="E5204" s="35" t="s">
        <v>377</v>
      </c>
      <c r="F5204" s="45">
        <v>22.8</v>
      </c>
      <c r="G5204" s="45">
        <v>0.11</v>
      </c>
      <c r="H5204" s="45">
        <v>0.1</v>
      </c>
      <c r="I5204" s="45">
        <v>7.7</v>
      </c>
      <c r="J5204" s="45">
        <v>105.8</v>
      </c>
    </row>
    <row r="5205" spans="4:10">
      <c r="D5205" s="28">
        <v>41856</v>
      </c>
      <c r="E5205" s="35" t="s">
        <v>378</v>
      </c>
      <c r="F5205" s="45">
        <v>22.3</v>
      </c>
      <c r="G5205" s="45">
        <v>0</v>
      </c>
      <c r="H5205" s="45">
        <v>0</v>
      </c>
      <c r="I5205" s="45">
        <v>0</v>
      </c>
      <c r="J5205" s="45">
        <v>0</v>
      </c>
    </row>
    <row r="5206" spans="4:10">
      <c r="D5206" s="28">
        <v>41856</v>
      </c>
      <c r="E5206" s="35" t="s">
        <v>379</v>
      </c>
      <c r="F5206" s="45">
        <v>21.8</v>
      </c>
      <c r="G5206" s="45">
        <v>0</v>
      </c>
      <c r="H5206" s="45">
        <v>0</v>
      </c>
      <c r="I5206" s="45">
        <v>0</v>
      </c>
      <c r="J5206" s="45">
        <v>0</v>
      </c>
    </row>
    <row r="5207" spans="4:10">
      <c r="D5207" s="28">
        <v>41856</v>
      </c>
      <c r="E5207" s="35" t="s">
        <v>380</v>
      </c>
      <c r="F5207" s="45">
        <v>21.3</v>
      </c>
      <c r="G5207" s="45">
        <v>0</v>
      </c>
      <c r="H5207" s="45">
        <v>0</v>
      </c>
      <c r="I5207" s="45">
        <v>0</v>
      </c>
      <c r="J5207" s="45">
        <v>0</v>
      </c>
    </row>
    <row r="5208" spans="4:10">
      <c r="D5208" s="28">
        <v>41856</v>
      </c>
      <c r="E5208" s="35" t="s">
        <v>381</v>
      </c>
      <c r="F5208" s="45">
        <v>21.1</v>
      </c>
      <c r="G5208" s="45">
        <v>0</v>
      </c>
      <c r="H5208" s="45">
        <v>0</v>
      </c>
      <c r="I5208" s="45">
        <v>0</v>
      </c>
      <c r="J5208" s="45">
        <v>0</v>
      </c>
    </row>
    <row r="5209" spans="4:10">
      <c r="D5209" s="28">
        <v>41856</v>
      </c>
      <c r="E5209" s="35" t="s">
        <v>382</v>
      </c>
      <c r="F5209" s="45">
        <v>20.8</v>
      </c>
      <c r="G5209" s="45">
        <v>0</v>
      </c>
      <c r="H5209" s="45">
        <v>0</v>
      </c>
      <c r="I5209" s="45">
        <v>0</v>
      </c>
      <c r="J5209" s="45">
        <v>0</v>
      </c>
    </row>
    <row r="5210" spans="4:10">
      <c r="D5210" s="28">
        <v>41856</v>
      </c>
      <c r="E5210" s="35" t="s">
        <v>383</v>
      </c>
      <c r="F5210" s="45">
        <v>20.6</v>
      </c>
      <c r="G5210" s="45">
        <v>0</v>
      </c>
      <c r="H5210" s="45">
        <v>0</v>
      </c>
      <c r="I5210" s="45">
        <v>0</v>
      </c>
      <c r="J5210" s="45">
        <v>0</v>
      </c>
    </row>
    <row r="5211" spans="4:10">
      <c r="D5211" s="28">
        <v>41857</v>
      </c>
      <c r="E5211" s="35" t="s">
        <v>360</v>
      </c>
      <c r="F5211" s="45">
        <v>20.399999999999999</v>
      </c>
      <c r="G5211" s="45">
        <v>0</v>
      </c>
      <c r="H5211" s="45">
        <v>0</v>
      </c>
      <c r="I5211" s="45">
        <v>0</v>
      </c>
      <c r="J5211" s="45">
        <v>0</v>
      </c>
    </row>
    <row r="5212" spans="4:10">
      <c r="D5212" s="28">
        <v>41857</v>
      </c>
      <c r="E5212" s="35" t="s">
        <v>361</v>
      </c>
      <c r="F5212" s="45">
        <v>20.100000000000001</v>
      </c>
      <c r="G5212" s="45">
        <v>0</v>
      </c>
      <c r="H5212" s="45">
        <v>0</v>
      </c>
      <c r="I5212" s="45">
        <v>0</v>
      </c>
      <c r="J5212" s="45">
        <v>0</v>
      </c>
    </row>
    <row r="5213" spans="4:10">
      <c r="D5213" s="28">
        <v>41857</v>
      </c>
      <c r="E5213" s="35" t="s">
        <v>362</v>
      </c>
      <c r="F5213" s="45">
        <v>19.7</v>
      </c>
      <c r="G5213" s="45">
        <v>0</v>
      </c>
      <c r="H5213" s="45">
        <v>0</v>
      </c>
      <c r="I5213" s="45">
        <v>0</v>
      </c>
      <c r="J5213" s="45">
        <v>0</v>
      </c>
    </row>
    <row r="5214" spans="4:10">
      <c r="D5214" s="28">
        <v>41857</v>
      </c>
      <c r="E5214" s="35" t="s">
        <v>363</v>
      </c>
      <c r="F5214" s="45">
        <v>19.600000000000001</v>
      </c>
      <c r="G5214" s="45">
        <v>0</v>
      </c>
      <c r="H5214" s="45">
        <v>0</v>
      </c>
      <c r="I5214" s="45">
        <v>0</v>
      </c>
      <c r="J5214" s="45">
        <v>0</v>
      </c>
    </row>
    <row r="5215" spans="4:10">
      <c r="D5215" s="28">
        <v>41857</v>
      </c>
      <c r="E5215" s="35" t="s">
        <v>364</v>
      </c>
      <c r="F5215" s="45">
        <v>19.399999999999999</v>
      </c>
      <c r="G5215" s="45">
        <v>0.24</v>
      </c>
      <c r="H5215" s="45">
        <v>0.05</v>
      </c>
      <c r="I5215" s="45">
        <v>2.9</v>
      </c>
      <c r="J5215" s="45">
        <v>-109.6</v>
      </c>
    </row>
    <row r="5216" spans="4:10">
      <c r="D5216" s="28">
        <v>41857</v>
      </c>
      <c r="E5216" s="35" t="s">
        <v>365</v>
      </c>
      <c r="F5216" s="45">
        <v>19.5</v>
      </c>
      <c r="G5216" s="45">
        <v>0.14000000000000001</v>
      </c>
      <c r="H5216" s="45">
        <v>0.21</v>
      </c>
      <c r="I5216" s="45">
        <v>14</v>
      </c>
      <c r="J5216" s="45">
        <v>-100.3</v>
      </c>
    </row>
    <row r="5217" spans="4:10">
      <c r="D5217" s="28">
        <v>41857</v>
      </c>
      <c r="E5217" s="35" t="s">
        <v>366</v>
      </c>
      <c r="F5217" s="45">
        <v>19.8</v>
      </c>
      <c r="G5217" s="45">
        <v>0.09</v>
      </c>
      <c r="H5217" s="45">
        <v>0.37</v>
      </c>
      <c r="I5217" s="45">
        <v>25.4</v>
      </c>
      <c r="J5217" s="45">
        <v>-91</v>
      </c>
    </row>
    <row r="5218" spans="4:10">
      <c r="D5218" s="28">
        <v>41857</v>
      </c>
      <c r="E5218" s="35" t="s">
        <v>367</v>
      </c>
      <c r="F5218" s="45">
        <v>20.9</v>
      </c>
      <c r="G5218" s="45">
        <v>0.12</v>
      </c>
      <c r="H5218" s="45">
        <v>0.61</v>
      </c>
      <c r="I5218" s="45">
        <v>36.799999999999997</v>
      </c>
      <c r="J5218" s="45">
        <v>-80.8</v>
      </c>
    </row>
    <row r="5219" spans="4:10">
      <c r="D5219" s="28">
        <v>41857</v>
      </c>
      <c r="E5219" s="35" t="s">
        <v>368</v>
      </c>
      <c r="F5219" s="45">
        <v>22.7</v>
      </c>
      <c r="G5219" s="45">
        <v>1.41</v>
      </c>
      <c r="H5219" s="45">
        <v>0.98</v>
      </c>
      <c r="I5219" s="45">
        <v>47.9</v>
      </c>
      <c r="J5219" s="45">
        <v>-68.3</v>
      </c>
    </row>
    <row r="5220" spans="4:10">
      <c r="D5220" s="28">
        <v>41857</v>
      </c>
      <c r="E5220" s="35" t="s">
        <v>369</v>
      </c>
      <c r="F5220" s="45">
        <v>24.2</v>
      </c>
      <c r="G5220" s="45">
        <v>1.41</v>
      </c>
      <c r="H5220" s="45">
        <v>1.17</v>
      </c>
      <c r="I5220" s="45">
        <v>57.8</v>
      </c>
      <c r="J5220" s="45">
        <v>-51</v>
      </c>
    </row>
    <row r="5221" spans="4:10">
      <c r="D5221" s="28">
        <v>41857</v>
      </c>
      <c r="E5221" s="35" t="s">
        <v>370</v>
      </c>
      <c r="F5221" s="45">
        <v>23.6</v>
      </c>
      <c r="G5221" s="45">
        <v>1.39</v>
      </c>
      <c r="H5221" s="45">
        <v>1.28</v>
      </c>
      <c r="I5221" s="45">
        <v>64.900000000000006</v>
      </c>
      <c r="J5221" s="45">
        <v>-24.6</v>
      </c>
    </row>
    <row r="5222" spans="4:10">
      <c r="D5222" s="28">
        <v>41857</v>
      </c>
      <c r="E5222" s="35" t="s">
        <v>371</v>
      </c>
      <c r="F5222" s="45">
        <v>24.7</v>
      </c>
      <c r="G5222" s="45">
        <v>1.4</v>
      </c>
      <c r="H5222" s="45">
        <v>1.3</v>
      </c>
      <c r="I5222" s="45">
        <v>66.3</v>
      </c>
      <c r="J5222" s="45">
        <v>10.5</v>
      </c>
    </row>
    <row r="5223" spans="4:10">
      <c r="D5223" s="28">
        <v>41857</v>
      </c>
      <c r="E5223" s="35" t="s">
        <v>372</v>
      </c>
      <c r="F5223" s="45">
        <v>25.1</v>
      </c>
      <c r="G5223" s="45">
        <v>1.4</v>
      </c>
      <c r="H5223" s="45">
        <v>1.23</v>
      </c>
      <c r="I5223" s="45">
        <v>61.2</v>
      </c>
      <c r="J5223" s="45">
        <v>41.3</v>
      </c>
    </row>
    <row r="5224" spans="4:10">
      <c r="D5224" s="28">
        <v>41857</v>
      </c>
      <c r="E5224" s="35" t="s">
        <v>373</v>
      </c>
      <c r="F5224" s="45">
        <v>24.8</v>
      </c>
      <c r="G5224" s="45">
        <v>1.43</v>
      </c>
      <c r="H5224" s="45">
        <v>1.06</v>
      </c>
      <c r="I5224" s="45">
        <v>52.2</v>
      </c>
      <c r="J5224" s="45">
        <v>61.9</v>
      </c>
    </row>
    <row r="5225" spans="4:10">
      <c r="D5225" s="28">
        <v>41857</v>
      </c>
      <c r="E5225" s="35" t="s">
        <v>374</v>
      </c>
      <c r="F5225" s="45">
        <v>24.7</v>
      </c>
      <c r="G5225" s="45">
        <v>0.37</v>
      </c>
      <c r="H5225" s="45">
        <v>0.89</v>
      </c>
      <c r="I5225" s="45">
        <v>41.5</v>
      </c>
      <c r="J5225" s="45">
        <v>76</v>
      </c>
    </row>
    <row r="5226" spans="4:10">
      <c r="D5226" s="28">
        <v>41857</v>
      </c>
      <c r="E5226" s="35" t="s">
        <v>375</v>
      </c>
      <c r="F5226" s="45">
        <v>23.9</v>
      </c>
      <c r="G5226" s="45">
        <v>0.27</v>
      </c>
      <c r="H5226" s="45">
        <v>0.59</v>
      </c>
      <c r="I5226" s="45">
        <v>30.2</v>
      </c>
      <c r="J5226" s="45">
        <v>86.9</v>
      </c>
    </row>
    <row r="5227" spans="4:10">
      <c r="D5227" s="28">
        <v>41857</v>
      </c>
      <c r="E5227" s="35" t="s">
        <v>376</v>
      </c>
      <c r="F5227" s="45">
        <v>23.5</v>
      </c>
      <c r="G5227" s="45">
        <v>0.12</v>
      </c>
      <c r="H5227" s="45">
        <v>0.27</v>
      </c>
      <c r="I5227" s="45">
        <v>18.7</v>
      </c>
      <c r="J5227" s="45">
        <v>96.5</v>
      </c>
    </row>
    <row r="5228" spans="4:10">
      <c r="D5228" s="28">
        <v>41857</v>
      </c>
      <c r="E5228" s="35" t="s">
        <v>377</v>
      </c>
      <c r="F5228" s="45">
        <v>22.4</v>
      </c>
      <c r="G5228" s="45">
        <v>0.17</v>
      </c>
      <c r="H5228" s="45">
        <v>0.11</v>
      </c>
      <c r="I5228" s="45">
        <v>7.5</v>
      </c>
      <c r="J5228" s="45">
        <v>105.7</v>
      </c>
    </row>
    <row r="5229" spans="4:10">
      <c r="D5229" s="28">
        <v>41857</v>
      </c>
      <c r="E5229" s="35" t="s">
        <v>378</v>
      </c>
      <c r="F5229" s="45">
        <v>21.1</v>
      </c>
      <c r="G5229" s="45">
        <v>0</v>
      </c>
      <c r="H5229" s="45">
        <v>0</v>
      </c>
      <c r="I5229" s="45">
        <v>0</v>
      </c>
      <c r="J5229" s="45">
        <v>0</v>
      </c>
    </row>
    <row r="5230" spans="4:10">
      <c r="D5230" s="28">
        <v>41857</v>
      </c>
      <c r="E5230" s="35" t="s">
        <v>379</v>
      </c>
      <c r="F5230" s="45">
        <v>20.5</v>
      </c>
      <c r="G5230" s="45">
        <v>0</v>
      </c>
      <c r="H5230" s="45">
        <v>0</v>
      </c>
      <c r="I5230" s="45">
        <v>0</v>
      </c>
      <c r="J5230" s="45">
        <v>0</v>
      </c>
    </row>
    <row r="5231" spans="4:10">
      <c r="D5231" s="28">
        <v>41857</v>
      </c>
      <c r="E5231" s="35" t="s">
        <v>380</v>
      </c>
      <c r="F5231" s="45">
        <v>20.6</v>
      </c>
      <c r="G5231" s="45">
        <v>0</v>
      </c>
      <c r="H5231" s="45">
        <v>0</v>
      </c>
      <c r="I5231" s="45">
        <v>0</v>
      </c>
      <c r="J5231" s="45">
        <v>0</v>
      </c>
    </row>
    <row r="5232" spans="4:10">
      <c r="D5232" s="28">
        <v>41857</v>
      </c>
      <c r="E5232" s="35" t="s">
        <v>381</v>
      </c>
      <c r="F5232" s="45">
        <v>20.399999999999999</v>
      </c>
      <c r="G5232" s="45">
        <v>0</v>
      </c>
      <c r="H5232" s="45">
        <v>0</v>
      </c>
      <c r="I5232" s="45">
        <v>0</v>
      </c>
      <c r="J5232" s="45">
        <v>0</v>
      </c>
    </row>
    <row r="5233" spans="4:10">
      <c r="D5233" s="28">
        <v>41857</v>
      </c>
      <c r="E5233" s="35" t="s">
        <v>382</v>
      </c>
      <c r="F5233" s="45">
        <v>20.399999999999999</v>
      </c>
      <c r="G5233" s="45">
        <v>0</v>
      </c>
      <c r="H5233" s="45">
        <v>0</v>
      </c>
      <c r="I5233" s="45">
        <v>0</v>
      </c>
      <c r="J5233" s="45">
        <v>0</v>
      </c>
    </row>
    <row r="5234" spans="4:10">
      <c r="D5234" s="28">
        <v>41857</v>
      </c>
      <c r="E5234" s="35" t="s">
        <v>383</v>
      </c>
      <c r="F5234" s="45">
        <v>20.100000000000001</v>
      </c>
      <c r="G5234" s="45">
        <v>0</v>
      </c>
      <c r="H5234" s="45">
        <v>0</v>
      </c>
      <c r="I5234" s="45">
        <v>0</v>
      </c>
      <c r="J5234" s="45">
        <v>0</v>
      </c>
    </row>
    <row r="5235" spans="4:10">
      <c r="D5235" s="28">
        <v>41858</v>
      </c>
      <c r="E5235" s="35" t="s">
        <v>360</v>
      </c>
      <c r="F5235" s="45">
        <v>20.6</v>
      </c>
      <c r="G5235" s="45">
        <v>0</v>
      </c>
      <c r="H5235" s="45">
        <v>0</v>
      </c>
      <c r="I5235" s="45">
        <v>0</v>
      </c>
      <c r="J5235" s="45">
        <v>0</v>
      </c>
    </row>
    <row r="5236" spans="4:10">
      <c r="D5236" s="28">
        <v>41858</v>
      </c>
      <c r="E5236" s="35" t="s">
        <v>361</v>
      </c>
      <c r="F5236" s="45">
        <v>20.100000000000001</v>
      </c>
      <c r="G5236" s="45">
        <v>0</v>
      </c>
      <c r="H5236" s="45">
        <v>0</v>
      </c>
      <c r="I5236" s="45">
        <v>0</v>
      </c>
      <c r="J5236" s="45">
        <v>0</v>
      </c>
    </row>
    <row r="5237" spans="4:10">
      <c r="D5237" s="28">
        <v>41858</v>
      </c>
      <c r="E5237" s="35" t="s">
        <v>362</v>
      </c>
      <c r="F5237" s="45">
        <v>19.8</v>
      </c>
      <c r="G5237" s="45">
        <v>0</v>
      </c>
      <c r="H5237" s="45">
        <v>0</v>
      </c>
      <c r="I5237" s="45">
        <v>0</v>
      </c>
      <c r="J5237" s="45">
        <v>0</v>
      </c>
    </row>
    <row r="5238" spans="4:10">
      <c r="D5238" s="28">
        <v>41858</v>
      </c>
      <c r="E5238" s="35" t="s">
        <v>363</v>
      </c>
      <c r="F5238" s="45">
        <v>19.5</v>
      </c>
      <c r="G5238" s="45">
        <v>0</v>
      </c>
      <c r="H5238" s="45">
        <v>0</v>
      </c>
      <c r="I5238" s="45">
        <v>0</v>
      </c>
      <c r="J5238" s="45">
        <v>0</v>
      </c>
    </row>
    <row r="5239" spans="4:10">
      <c r="D5239" s="28">
        <v>41858</v>
      </c>
      <c r="E5239" s="35" t="s">
        <v>364</v>
      </c>
      <c r="F5239" s="45">
        <v>19.7</v>
      </c>
      <c r="G5239" s="45">
        <v>0.1</v>
      </c>
      <c r="H5239" s="45">
        <v>0.03</v>
      </c>
      <c r="I5239" s="45">
        <v>2.7</v>
      </c>
      <c r="J5239" s="45">
        <v>-109.3</v>
      </c>
    </row>
    <row r="5240" spans="4:10">
      <c r="D5240" s="28">
        <v>41858</v>
      </c>
      <c r="E5240" s="35" t="s">
        <v>365</v>
      </c>
      <c r="F5240" s="45">
        <v>19.7</v>
      </c>
      <c r="G5240" s="45">
        <v>0.08</v>
      </c>
      <c r="H5240" s="45">
        <v>0.17</v>
      </c>
      <c r="I5240" s="45">
        <v>13.8</v>
      </c>
      <c r="J5240" s="45">
        <v>-100.1</v>
      </c>
    </row>
    <row r="5241" spans="4:10">
      <c r="D5241" s="28">
        <v>41858</v>
      </c>
      <c r="E5241" s="35" t="s">
        <v>366</v>
      </c>
      <c r="F5241" s="45">
        <v>21</v>
      </c>
      <c r="G5241" s="45">
        <v>0.13</v>
      </c>
      <c r="H5241" s="45">
        <v>0.39</v>
      </c>
      <c r="I5241" s="45">
        <v>25.2</v>
      </c>
      <c r="J5241" s="45">
        <v>-90.7</v>
      </c>
    </row>
    <row r="5242" spans="4:10">
      <c r="D5242" s="28">
        <v>41858</v>
      </c>
      <c r="E5242" s="35" t="s">
        <v>367</v>
      </c>
      <c r="F5242" s="45">
        <v>22.8</v>
      </c>
      <c r="G5242" s="45">
        <v>0.56000000000000005</v>
      </c>
      <c r="H5242" s="45">
        <v>0.82</v>
      </c>
      <c r="I5242" s="45">
        <v>36.700000000000003</v>
      </c>
      <c r="J5242" s="45">
        <v>-80.5</v>
      </c>
    </row>
    <row r="5243" spans="4:10">
      <c r="D5243" s="28">
        <v>41858</v>
      </c>
      <c r="E5243" s="35" t="s">
        <v>368</v>
      </c>
      <c r="F5243" s="45">
        <v>24.1</v>
      </c>
      <c r="G5243" s="45">
        <v>0.12</v>
      </c>
      <c r="H5243" s="45">
        <v>0.8</v>
      </c>
      <c r="I5243" s="45">
        <v>47.7</v>
      </c>
      <c r="J5243" s="45">
        <v>-68</v>
      </c>
    </row>
    <row r="5244" spans="4:10">
      <c r="D5244" s="28">
        <v>41858</v>
      </c>
      <c r="E5244" s="35" t="s">
        <v>369</v>
      </c>
      <c r="F5244" s="45">
        <v>23.5</v>
      </c>
      <c r="G5244" s="45">
        <v>0.02</v>
      </c>
      <c r="H5244" s="45">
        <v>0.62</v>
      </c>
      <c r="I5244" s="45">
        <v>57.6</v>
      </c>
      <c r="J5244" s="45">
        <v>-50.6</v>
      </c>
    </row>
    <row r="5245" spans="4:10">
      <c r="D5245" s="28">
        <v>41858</v>
      </c>
      <c r="E5245" s="35" t="s">
        <v>370</v>
      </c>
      <c r="F5245" s="45">
        <v>24.2</v>
      </c>
      <c r="G5245" s="45">
        <v>0.12</v>
      </c>
      <c r="H5245" s="45">
        <v>1.01</v>
      </c>
      <c r="I5245" s="45">
        <v>64.599999999999994</v>
      </c>
      <c r="J5245" s="45">
        <v>-24.3</v>
      </c>
    </row>
    <row r="5246" spans="4:10">
      <c r="D5246" s="28">
        <v>41858</v>
      </c>
      <c r="E5246" s="35" t="s">
        <v>371</v>
      </c>
      <c r="F5246" s="45">
        <v>23.9</v>
      </c>
      <c r="G5246" s="45">
        <v>0.1</v>
      </c>
      <c r="H5246" s="45">
        <v>1.04</v>
      </c>
      <c r="I5246" s="45">
        <v>66.099999999999994</v>
      </c>
      <c r="J5246" s="45">
        <v>10.4</v>
      </c>
    </row>
    <row r="5247" spans="4:10">
      <c r="D5247" s="28">
        <v>41858</v>
      </c>
      <c r="E5247" s="35" t="s">
        <v>372</v>
      </c>
      <c r="F5247" s="45">
        <v>24.5</v>
      </c>
      <c r="G5247" s="45">
        <v>0.1</v>
      </c>
      <c r="H5247" s="45">
        <v>0.98</v>
      </c>
      <c r="I5247" s="45">
        <v>61</v>
      </c>
      <c r="J5247" s="45">
        <v>41</v>
      </c>
    </row>
    <row r="5248" spans="4:10">
      <c r="D5248" s="28">
        <v>41858</v>
      </c>
      <c r="E5248" s="35" t="s">
        <v>373</v>
      </c>
      <c r="F5248" s="45">
        <v>24.6</v>
      </c>
      <c r="G5248" s="45">
        <v>0.06</v>
      </c>
      <c r="H5248" s="45">
        <v>0.67</v>
      </c>
      <c r="I5248" s="45">
        <v>52</v>
      </c>
      <c r="J5248" s="45">
        <v>61.6</v>
      </c>
    </row>
    <row r="5249" spans="4:10">
      <c r="D5249" s="28">
        <v>41858</v>
      </c>
      <c r="E5249" s="35" t="s">
        <v>374</v>
      </c>
      <c r="F5249" s="45">
        <v>23.4</v>
      </c>
      <c r="G5249" s="45">
        <v>0.06</v>
      </c>
      <c r="H5249" s="45">
        <v>0.46</v>
      </c>
      <c r="I5249" s="45">
        <v>41.3</v>
      </c>
      <c r="J5249" s="45">
        <v>75.7</v>
      </c>
    </row>
    <row r="5250" spans="4:10">
      <c r="D5250" s="28">
        <v>41858</v>
      </c>
      <c r="E5250" s="35" t="s">
        <v>375</v>
      </c>
      <c r="F5250" s="45">
        <v>23.7</v>
      </c>
      <c r="G5250" s="45">
        <v>0.05</v>
      </c>
      <c r="H5250" s="45">
        <v>0.36</v>
      </c>
      <c r="I5250" s="45">
        <v>30</v>
      </c>
      <c r="J5250" s="45">
        <v>86.7</v>
      </c>
    </row>
    <row r="5251" spans="4:10">
      <c r="D5251" s="28">
        <v>41858</v>
      </c>
      <c r="E5251" s="35" t="s">
        <v>376</v>
      </c>
      <c r="F5251" s="45">
        <v>22.9</v>
      </c>
      <c r="G5251" s="45">
        <v>7.0000000000000007E-2</v>
      </c>
      <c r="H5251" s="45">
        <v>0.23</v>
      </c>
      <c r="I5251" s="45">
        <v>18.5</v>
      </c>
      <c r="J5251" s="45">
        <v>96.3</v>
      </c>
    </row>
    <row r="5252" spans="4:10">
      <c r="D5252" s="28">
        <v>41858</v>
      </c>
      <c r="E5252" s="35" t="s">
        <v>377</v>
      </c>
      <c r="F5252" s="45">
        <v>22.3</v>
      </c>
      <c r="G5252" s="45">
        <v>0.08</v>
      </c>
      <c r="H5252" s="45">
        <v>0.09</v>
      </c>
      <c r="I5252" s="45">
        <v>7.3</v>
      </c>
      <c r="J5252" s="45">
        <v>105.5</v>
      </c>
    </row>
    <row r="5253" spans="4:10">
      <c r="D5253" s="28">
        <v>41858</v>
      </c>
      <c r="E5253" s="35" t="s">
        <v>378</v>
      </c>
      <c r="F5253" s="45">
        <v>21.6</v>
      </c>
      <c r="G5253" s="45">
        <v>0</v>
      </c>
      <c r="H5253" s="45">
        <v>0</v>
      </c>
      <c r="I5253" s="45">
        <v>0</v>
      </c>
      <c r="J5253" s="45">
        <v>0</v>
      </c>
    </row>
    <row r="5254" spans="4:10">
      <c r="D5254" s="28">
        <v>41858</v>
      </c>
      <c r="E5254" s="35" t="s">
        <v>379</v>
      </c>
      <c r="F5254" s="45">
        <v>21.1</v>
      </c>
      <c r="G5254" s="45">
        <v>0</v>
      </c>
      <c r="H5254" s="45">
        <v>0</v>
      </c>
      <c r="I5254" s="45">
        <v>0</v>
      </c>
      <c r="J5254" s="45">
        <v>0</v>
      </c>
    </row>
    <row r="5255" spans="4:10">
      <c r="D5255" s="28">
        <v>41858</v>
      </c>
      <c r="E5255" s="35" t="s">
        <v>380</v>
      </c>
      <c r="F5255" s="45">
        <v>20.6</v>
      </c>
      <c r="G5255" s="45">
        <v>0</v>
      </c>
      <c r="H5255" s="45">
        <v>0</v>
      </c>
      <c r="I5255" s="45">
        <v>0</v>
      </c>
      <c r="J5255" s="45">
        <v>0</v>
      </c>
    </row>
    <row r="5256" spans="4:10">
      <c r="D5256" s="28">
        <v>41858</v>
      </c>
      <c r="E5256" s="35" t="s">
        <v>381</v>
      </c>
      <c r="F5256" s="45">
        <v>20.3</v>
      </c>
      <c r="G5256" s="45">
        <v>0</v>
      </c>
      <c r="H5256" s="45">
        <v>0</v>
      </c>
      <c r="I5256" s="45">
        <v>0</v>
      </c>
      <c r="J5256" s="45">
        <v>0</v>
      </c>
    </row>
    <row r="5257" spans="4:10">
      <c r="D5257" s="28">
        <v>41858</v>
      </c>
      <c r="E5257" s="35" t="s">
        <v>382</v>
      </c>
      <c r="F5257" s="45">
        <v>20.3</v>
      </c>
      <c r="G5257" s="45">
        <v>0</v>
      </c>
      <c r="H5257" s="45">
        <v>0</v>
      </c>
      <c r="I5257" s="45">
        <v>0</v>
      </c>
      <c r="J5257" s="45">
        <v>0</v>
      </c>
    </row>
    <row r="5258" spans="4:10">
      <c r="D5258" s="28">
        <v>41858</v>
      </c>
      <c r="E5258" s="35" t="s">
        <v>383</v>
      </c>
      <c r="F5258" s="45">
        <v>19.899999999999999</v>
      </c>
      <c r="G5258" s="45">
        <v>0</v>
      </c>
      <c r="H5258" s="45">
        <v>0</v>
      </c>
      <c r="I5258" s="45">
        <v>0</v>
      </c>
      <c r="J5258" s="45">
        <v>0</v>
      </c>
    </row>
    <row r="5259" spans="4:10">
      <c r="D5259" s="28">
        <v>41859</v>
      </c>
      <c r="E5259" s="35" t="s">
        <v>360</v>
      </c>
      <c r="F5259" s="45">
        <v>19.7</v>
      </c>
      <c r="G5259" s="45">
        <v>0</v>
      </c>
      <c r="H5259" s="45">
        <v>0</v>
      </c>
      <c r="I5259" s="45">
        <v>0</v>
      </c>
      <c r="J5259" s="45">
        <v>0</v>
      </c>
    </row>
    <row r="5260" spans="4:10">
      <c r="D5260" s="28">
        <v>41859</v>
      </c>
      <c r="E5260" s="35" t="s">
        <v>361</v>
      </c>
      <c r="F5260" s="45">
        <v>19.600000000000001</v>
      </c>
      <c r="G5260" s="45">
        <v>0</v>
      </c>
      <c r="H5260" s="45">
        <v>0</v>
      </c>
      <c r="I5260" s="45">
        <v>0</v>
      </c>
      <c r="J5260" s="45">
        <v>0</v>
      </c>
    </row>
    <row r="5261" spans="4:10">
      <c r="D5261" s="28">
        <v>41859</v>
      </c>
      <c r="E5261" s="35" t="s">
        <v>362</v>
      </c>
      <c r="F5261" s="45">
        <v>19.399999999999999</v>
      </c>
      <c r="G5261" s="45">
        <v>0</v>
      </c>
      <c r="H5261" s="45">
        <v>0</v>
      </c>
      <c r="I5261" s="45">
        <v>0</v>
      </c>
      <c r="J5261" s="45">
        <v>0</v>
      </c>
    </row>
    <row r="5262" spans="4:10">
      <c r="D5262" s="28">
        <v>41859</v>
      </c>
      <c r="E5262" s="35" t="s">
        <v>363</v>
      </c>
      <c r="F5262" s="45">
        <v>19.399999999999999</v>
      </c>
      <c r="G5262" s="45">
        <v>0</v>
      </c>
      <c r="H5262" s="45">
        <v>0</v>
      </c>
      <c r="I5262" s="45">
        <v>0</v>
      </c>
      <c r="J5262" s="45">
        <v>0</v>
      </c>
    </row>
    <row r="5263" spans="4:10">
      <c r="D5263" s="28">
        <v>41859</v>
      </c>
      <c r="E5263" s="35" t="s">
        <v>364</v>
      </c>
      <c r="F5263" s="45">
        <v>19.399999999999999</v>
      </c>
      <c r="G5263" s="45">
        <v>0.16</v>
      </c>
      <c r="H5263" s="45">
        <v>0.04</v>
      </c>
      <c r="I5263" s="45">
        <v>2.6</v>
      </c>
      <c r="J5263" s="45">
        <v>-109.1</v>
      </c>
    </row>
    <row r="5264" spans="4:10">
      <c r="D5264" s="28">
        <v>41859</v>
      </c>
      <c r="E5264" s="35" t="s">
        <v>365</v>
      </c>
      <c r="F5264" s="45">
        <v>19.7</v>
      </c>
      <c r="G5264" s="45">
        <v>0.11</v>
      </c>
      <c r="H5264" s="45">
        <v>0.19</v>
      </c>
      <c r="I5264" s="45">
        <v>13.7</v>
      </c>
      <c r="J5264" s="45">
        <v>-99.8</v>
      </c>
    </row>
    <row r="5265" spans="4:10">
      <c r="D5265" s="28">
        <v>41859</v>
      </c>
      <c r="E5265" s="35" t="s">
        <v>366</v>
      </c>
      <c r="F5265" s="45">
        <v>20.5</v>
      </c>
      <c r="G5265" s="45">
        <v>0.08</v>
      </c>
      <c r="H5265" s="45">
        <v>0.36</v>
      </c>
      <c r="I5265" s="45">
        <v>25.1</v>
      </c>
      <c r="J5265" s="45">
        <v>-90.5</v>
      </c>
    </row>
    <row r="5266" spans="4:10">
      <c r="D5266" s="28">
        <v>41859</v>
      </c>
      <c r="E5266" s="35" t="s">
        <v>367</v>
      </c>
      <c r="F5266" s="45">
        <v>21.2</v>
      </c>
      <c r="G5266" s="45">
        <v>7.0000000000000007E-2</v>
      </c>
      <c r="H5266" s="45">
        <v>0.5</v>
      </c>
      <c r="I5266" s="45">
        <v>36.5</v>
      </c>
      <c r="J5266" s="45">
        <v>-80.2</v>
      </c>
    </row>
    <row r="5267" spans="4:10">
      <c r="D5267" s="28">
        <v>41859</v>
      </c>
      <c r="E5267" s="35" t="s">
        <v>368</v>
      </c>
      <c r="F5267" s="45">
        <v>22.6</v>
      </c>
      <c r="G5267" s="45">
        <v>0.28000000000000003</v>
      </c>
      <c r="H5267" s="45">
        <v>0.97</v>
      </c>
      <c r="I5267" s="45">
        <v>47.5</v>
      </c>
      <c r="J5267" s="45">
        <v>-67.7</v>
      </c>
    </row>
    <row r="5268" spans="4:10">
      <c r="D5268" s="28">
        <v>41859</v>
      </c>
      <c r="E5268" s="35" t="s">
        <v>369</v>
      </c>
      <c r="F5268" s="45">
        <v>24.1</v>
      </c>
      <c r="G5268" s="45">
        <v>0.98</v>
      </c>
      <c r="H5268" s="45">
        <v>1.26</v>
      </c>
      <c r="I5268" s="45">
        <v>57.4</v>
      </c>
      <c r="J5268" s="45">
        <v>-50.3</v>
      </c>
    </row>
    <row r="5269" spans="4:10">
      <c r="D5269" s="28">
        <v>41859</v>
      </c>
      <c r="E5269" s="35" t="s">
        <v>370</v>
      </c>
      <c r="F5269" s="45">
        <v>24.6</v>
      </c>
      <c r="G5269" s="45">
        <v>1.21</v>
      </c>
      <c r="H5269" s="45">
        <v>1.33</v>
      </c>
      <c r="I5269" s="45">
        <v>64.400000000000006</v>
      </c>
      <c r="J5269" s="45">
        <v>-24</v>
      </c>
    </row>
    <row r="5270" spans="4:10">
      <c r="D5270" s="28">
        <v>41859</v>
      </c>
      <c r="E5270" s="35" t="s">
        <v>371</v>
      </c>
      <c r="F5270" s="45">
        <v>26.2</v>
      </c>
      <c r="G5270" s="45">
        <v>1.21</v>
      </c>
      <c r="H5270" s="45">
        <v>1.35</v>
      </c>
      <c r="I5270" s="45">
        <v>65.8</v>
      </c>
      <c r="J5270" s="45">
        <v>10.4</v>
      </c>
    </row>
    <row r="5271" spans="4:10">
      <c r="D5271" s="28">
        <v>41859</v>
      </c>
      <c r="E5271" s="35" t="s">
        <v>372</v>
      </c>
      <c r="F5271" s="45">
        <v>26.1</v>
      </c>
      <c r="G5271" s="45">
        <v>0.62</v>
      </c>
      <c r="H5271" s="45">
        <v>1.33</v>
      </c>
      <c r="I5271" s="45">
        <v>60.7</v>
      </c>
      <c r="J5271" s="45">
        <v>40.799999999999997</v>
      </c>
    </row>
    <row r="5272" spans="4:10">
      <c r="D5272" s="28">
        <v>41859</v>
      </c>
      <c r="E5272" s="35" t="s">
        <v>373</v>
      </c>
      <c r="F5272" s="45">
        <v>25.6</v>
      </c>
      <c r="G5272" s="45">
        <v>0.62</v>
      </c>
      <c r="H5272" s="45">
        <v>1.1599999999999999</v>
      </c>
      <c r="I5272" s="45">
        <v>51.8</v>
      </c>
      <c r="J5272" s="45">
        <v>61.3</v>
      </c>
    </row>
    <row r="5273" spans="4:10">
      <c r="D5273" s="28">
        <v>41859</v>
      </c>
      <c r="E5273" s="35" t="s">
        <v>374</v>
      </c>
      <c r="F5273" s="45">
        <v>25.7</v>
      </c>
      <c r="G5273" s="45">
        <v>0.38</v>
      </c>
      <c r="H5273" s="45">
        <v>0.88</v>
      </c>
      <c r="I5273" s="45">
        <v>41.1</v>
      </c>
      <c r="J5273" s="45">
        <v>75.5</v>
      </c>
    </row>
    <row r="5274" spans="4:10">
      <c r="D5274" s="28">
        <v>41859</v>
      </c>
      <c r="E5274" s="35" t="s">
        <v>375</v>
      </c>
      <c r="F5274" s="45">
        <v>25.8</v>
      </c>
      <c r="G5274" s="45">
        <v>0.15</v>
      </c>
      <c r="H5274" s="45">
        <v>0.5</v>
      </c>
      <c r="I5274" s="45">
        <v>29.8</v>
      </c>
      <c r="J5274" s="45">
        <v>86.5</v>
      </c>
    </row>
    <row r="5275" spans="4:10">
      <c r="D5275" s="28">
        <v>41859</v>
      </c>
      <c r="E5275" s="35" t="s">
        <v>376</v>
      </c>
      <c r="F5275" s="45">
        <v>24.1</v>
      </c>
      <c r="G5275" s="45">
        <v>0.11</v>
      </c>
      <c r="H5275" s="45">
        <v>0.26</v>
      </c>
      <c r="I5275" s="45">
        <v>18.3</v>
      </c>
      <c r="J5275" s="45">
        <v>96</v>
      </c>
    </row>
    <row r="5276" spans="4:10">
      <c r="D5276" s="28">
        <v>41859</v>
      </c>
      <c r="E5276" s="35" t="s">
        <v>377</v>
      </c>
      <c r="F5276" s="45">
        <v>23.3</v>
      </c>
      <c r="G5276" s="45">
        <v>0.15</v>
      </c>
      <c r="H5276" s="45">
        <v>0.1</v>
      </c>
      <c r="I5276" s="45">
        <v>7.1</v>
      </c>
      <c r="J5276" s="45">
        <v>105.3</v>
      </c>
    </row>
    <row r="5277" spans="4:10">
      <c r="D5277" s="28">
        <v>41859</v>
      </c>
      <c r="E5277" s="35" t="s">
        <v>378</v>
      </c>
      <c r="F5277" s="45">
        <v>22.4</v>
      </c>
      <c r="G5277" s="45">
        <v>0</v>
      </c>
      <c r="H5277" s="45">
        <v>0</v>
      </c>
      <c r="I5277" s="45">
        <v>0</v>
      </c>
      <c r="J5277" s="45">
        <v>0</v>
      </c>
    </row>
    <row r="5278" spans="4:10">
      <c r="D5278" s="28">
        <v>41859</v>
      </c>
      <c r="E5278" s="35" t="s">
        <v>379</v>
      </c>
      <c r="F5278" s="45">
        <v>22</v>
      </c>
      <c r="G5278" s="45">
        <v>0</v>
      </c>
      <c r="H5278" s="45">
        <v>0</v>
      </c>
      <c r="I5278" s="45">
        <v>0</v>
      </c>
      <c r="J5278" s="45">
        <v>0</v>
      </c>
    </row>
    <row r="5279" spans="4:10">
      <c r="D5279" s="28">
        <v>41859</v>
      </c>
      <c r="E5279" s="35" t="s">
        <v>380</v>
      </c>
      <c r="F5279" s="45">
        <v>22.4</v>
      </c>
      <c r="G5279" s="45">
        <v>0</v>
      </c>
      <c r="H5279" s="45">
        <v>0</v>
      </c>
      <c r="I5279" s="45">
        <v>0</v>
      </c>
      <c r="J5279" s="45">
        <v>0</v>
      </c>
    </row>
    <row r="5280" spans="4:10">
      <c r="D5280" s="28">
        <v>41859</v>
      </c>
      <c r="E5280" s="35" t="s">
        <v>381</v>
      </c>
      <c r="F5280" s="45">
        <v>21.2</v>
      </c>
      <c r="G5280" s="45">
        <v>0</v>
      </c>
      <c r="H5280" s="45">
        <v>0</v>
      </c>
      <c r="I5280" s="45">
        <v>0</v>
      </c>
      <c r="J5280" s="45">
        <v>0</v>
      </c>
    </row>
    <row r="5281" spans="4:10">
      <c r="D5281" s="28">
        <v>41859</v>
      </c>
      <c r="E5281" s="35" t="s">
        <v>382</v>
      </c>
      <c r="F5281" s="45">
        <v>20.8</v>
      </c>
      <c r="G5281" s="45">
        <v>0</v>
      </c>
      <c r="H5281" s="45">
        <v>0</v>
      </c>
      <c r="I5281" s="45">
        <v>0</v>
      </c>
      <c r="J5281" s="45">
        <v>0</v>
      </c>
    </row>
    <row r="5282" spans="4:10">
      <c r="D5282" s="28">
        <v>41859</v>
      </c>
      <c r="E5282" s="35" t="s">
        <v>383</v>
      </c>
      <c r="F5282" s="45">
        <v>20.3</v>
      </c>
      <c r="G5282" s="45">
        <v>0</v>
      </c>
      <c r="H5282" s="45">
        <v>0</v>
      </c>
      <c r="I5282" s="45">
        <v>0</v>
      </c>
      <c r="J5282" s="45">
        <v>0</v>
      </c>
    </row>
    <row r="5283" spans="4:10">
      <c r="D5283" s="28">
        <v>41860</v>
      </c>
      <c r="E5283" s="35" t="s">
        <v>360</v>
      </c>
      <c r="F5283" s="45">
        <v>20.399999999999999</v>
      </c>
      <c r="G5283" s="45">
        <v>0</v>
      </c>
      <c r="H5283" s="45">
        <v>0</v>
      </c>
      <c r="I5283" s="45">
        <v>0</v>
      </c>
      <c r="J5283" s="45">
        <v>0</v>
      </c>
    </row>
    <row r="5284" spans="4:10">
      <c r="D5284" s="28">
        <v>41860</v>
      </c>
      <c r="E5284" s="35" t="s">
        <v>361</v>
      </c>
      <c r="F5284" s="45">
        <v>20.3</v>
      </c>
      <c r="G5284" s="45">
        <v>0</v>
      </c>
      <c r="H5284" s="45">
        <v>0</v>
      </c>
      <c r="I5284" s="45">
        <v>0</v>
      </c>
      <c r="J5284" s="45">
        <v>0</v>
      </c>
    </row>
    <row r="5285" spans="4:10">
      <c r="D5285" s="28">
        <v>41860</v>
      </c>
      <c r="E5285" s="35" t="s">
        <v>362</v>
      </c>
      <c r="F5285" s="45">
        <v>19.899999999999999</v>
      </c>
      <c r="G5285" s="45">
        <v>0</v>
      </c>
      <c r="H5285" s="45">
        <v>0</v>
      </c>
      <c r="I5285" s="45">
        <v>0</v>
      </c>
      <c r="J5285" s="45">
        <v>0</v>
      </c>
    </row>
    <row r="5286" spans="4:10">
      <c r="D5286" s="28">
        <v>41860</v>
      </c>
      <c r="E5286" s="35" t="s">
        <v>363</v>
      </c>
      <c r="F5286" s="45">
        <v>19.399999999999999</v>
      </c>
      <c r="G5286" s="45">
        <v>0</v>
      </c>
      <c r="H5286" s="45">
        <v>0</v>
      </c>
      <c r="I5286" s="45">
        <v>0</v>
      </c>
      <c r="J5286" s="45">
        <v>0</v>
      </c>
    </row>
    <row r="5287" spans="4:10">
      <c r="D5287" s="28">
        <v>41860</v>
      </c>
      <c r="E5287" s="35" t="s">
        <v>364</v>
      </c>
      <c r="F5287" s="45">
        <v>18.899999999999999</v>
      </c>
      <c r="G5287" s="45">
        <v>0.16</v>
      </c>
      <c r="H5287" s="45">
        <v>0.04</v>
      </c>
      <c r="I5287" s="45">
        <v>2.4</v>
      </c>
      <c r="J5287" s="45">
        <v>-108.9</v>
      </c>
    </row>
    <row r="5288" spans="4:10">
      <c r="D5288" s="28">
        <v>41860</v>
      </c>
      <c r="E5288" s="35" t="s">
        <v>365</v>
      </c>
      <c r="F5288" s="45">
        <v>19.8</v>
      </c>
      <c r="G5288" s="45">
        <v>0.14000000000000001</v>
      </c>
      <c r="H5288" s="45">
        <v>0.2</v>
      </c>
      <c r="I5288" s="45">
        <v>13.5</v>
      </c>
      <c r="J5288" s="45">
        <v>-99.6</v>
      </c>
    </row>
    <row r="5289" spans="4:10">
      <c r="D5289" s="28">
        <v>41860</v>
      </c>
      <c r="E5289" s="35" t="s">
        <v>366</v>
      </c>
      <c r="F5289" s="45">
        <v>20.7</v>
      </c>
      <c r="G5289" s="45">
        <v>0.23</v>
      </c>
      <c r="H5289" s="45">
        <v>0.46</v>
      </c>
      <c r="I5289" s="45">
        <v>24.9</v>
      </c>
      <c r="J5289" s="45">
        <v>-90.2</v>
      </c>
    </row>
    <row r="5290" spans="4:10">
      <c r="D5290" s="28">
        <v>41860</v>
      </c>
      <c r="E5290" s="35" t="s">
        <v>367</v>
      </c>
      <c r="F5290" s="45">
        <v>23.4</v>
      </c>
      <c r="G5290" s="45">
        <v>1.41</v>
      </c>
      <c r="H5290" s="45">
        <v>0.74</v>
      </c>
      <c r="I5290" s="45">
        <v>36.4</v>
      </c>
      <c r="J5290" s="45">
        <v>-79.900000000000006</v>
      </c>
    </row>
    <row r="5291" spans="4:10">
      <c r="D5291" s="28">
        <v>41860</v>
      </c>
      <c r="E5291" s="35" t="s">
        <v>368</v>
      </c>
      <c r="F5291" s="45">
        <v>25.3</v>
      </c>
      <c r="G5291" s="45">
        <v>1.45</v>
      </c>
      <c r="H5291" s="45">
        <v>0.97</v>
      </c>
      <c r="I5291" s="45">
        <v>47.4</v>
      </c>
      <c r="J5291" s="45">
        <v>-67.3</v>
      </c>
    </row>
    <row r="5292" spans="4:10">
      <c r="D5292" s="28">
        <v>41860</v>
      </c>
      <c r="E5292" s="35" t="s">
        <v>369</v>
      </c>
      <c r="F5292" s="45">
        <v>26.3</v>
      </c>
      <c r="G5292" s="45">
        <v>1.44</v>
      </c>
      <c r="H5292" s="45">
        <v>1.1499999999999999</v>
      </c>
      <c r="I5292" s="45">
        <v>57.2</v>
      </c>
      <c r="J5292" s="45">
        <v>-49.9</v>
      </c>
    </row>
    <row r="5293" spans="4:10">
      <c r="D5293" s="28">
        <v>41860</v>
      </c>
      <c r="E5293" s="35" t="s">
        <v>370</v>
      </c>
      <c r="F5293" s="45">
        <v>27.5</v>
      </c>
      <c r="G5293" s="45">
        <v>1.44</v>
      </c>
      <c r="H5293" s="45">
        <v>1.25</v>
      </c>
      <c r="I5293" s="45">
        <v>64.099999999999994</v>
      </c>
      <c r="J5293" s="45">
        <v>-23.8</v>
      </c>
    </row>
    <row r="5294" spans="4:10">
      <c r="D5294" s="28">
        <v>41860</v>
      </c>
      <c r="E5294" s="35" t="s">
        <v>371</v>
      </c>
      <c r="F5294" s="45">
        <v>26.7</v>
      </c>
      <c r="G5294" s="45">
        <v>0.55000000000000004</v>
      </c>
      <c r="H5294" s="45">
        <v>1.4</v>
      </c>
      <c r="I5294" s="45">
        <v>65.5</v>
      </c>
      <c r="J5294" s="45">
        <v>10.4</v>
      </c>
    </row>
    <row r="5295" spans="4:10">
      <c r="D5295" s="28">
        <v>41860</v>
      </c>
      <c r="E5295" s="35" t="s">
        <v>372</v>
      </c>
      <c r="F5295" s="45">
        <v>28.1</v>
      </c>
      <c r="G5295" s="45">
        <v>1.17</v>
      </c>
      <c r="H5295" s="45">
        <v>1.28</v>
      </c>
      <c r="I5295" s="45">
        <v>60.5</v>
      </c>
      <c r="J5295" s="45">
        <v>40.5</v>
      </c>
    </row>
    <row r="5296" spans="4:10">
      <c r="D5296" s="28">
        <v>41860</v>
      </c>
      <c r="E5296" s="35" t="s">
        <v>373</v>
      </c>
      <c r="F5296" s="45">
        <v>28.2</v>
      </c>
      <c r="G5296" s="45">
        <v>1.18</v>
      </c>
      <c r="H5296" s="45">
        <v>1.1100000000000001</v>
      </c>
      <c r="I5296" s="45">
        <v>51.5</v>
      </c>
      <c r="J5296" s="45">
        <v>61</v>
      </c>
    </row>
    <row r="5297" spans="4:10">
      <c r="D5297" s="28">
        <v>41860</v>
      </c>
      <c r="E5297" s="35" t="s">
        <v>374</v>
      </c>
      <c r="F5297" s="45">
        <v>26.9</v>
      </c>
      <c r="G5297" s="45">
        <v>0.14000000000000001</v>
      </c>
      <c r="H5297" s="45">
        <v>0.67</v>
      </c>
      <c r="I5297" s="45">
        <v>40.9</v>
      </c>
      <c r="J5297" s="45">
        <v>75.2</v>
      </c>
    </row>
    <row r="5298" spans="4:10">
      <c r="D5298" s="28">
        <v>41860</v>
      </c>
      <c r="E5298" s="35" t="s">
        <v>375</v>
      </c>
      <c r="F5298" s="45">
        <v>25.9</v>
      </c>
      <c r="G5298" s="45">
        <v>0.14000000000000001</v>
      </c>
      <c r="H5298" s="45">
        <v>0.48</v>
      </c>
      <c r="I5298" s="45">
        <v>29.6</v>
      </c>
      <c r="J5298" s="45">
        <v>86.2</v>
      </c>
    </row>
    <row r="5299" spans="4:10">
      <c r="D5299" s="28">
        <v>41860</v>
      </c>
      <c r="E5299" s="35" t="s">
        <v>376</v>
      </c>
      <c r="F5299" s="45">
        <v>25.2</v>
      </c>
      <c r="G5299" s="45">
        <v>0.19</v>
      </c>
      <c r="H5299" s="45">
        <v>0.3</v>
      </c>
      <c r="I5299" s="45">
        <v>18.100000000000001</v>
      </c>
      <c r="J5299" s="45">
        <v>95.8</v>
      </c>
    </row>
    <row r="5300" spans="4:10">
      <c r="D5300" s="28">
        <v>41860</v>
      </c>
      <c r="E5300" s="35" t="s">
        <v>377</v>
      </c>
      <c r="F5300" s="45">
        <v>24.4</v>
      </c>
      <c r="G5300" s="45">
        <v>0.16</v>
      </c>
      <c r="H5300" s="45">
        <v>0.1</v>
      </c>
      <c r="I5300" s="45">
        <v>6.9</v>
      </c>
      <c r="J5300" s="45">
        <v>105.1</v>
      </c>
    </row>
    <row r="5301" spans="4:10">
      <c r="D5301" s="28">
        <v>41860</v>
      </c>
      <c r="E5301" s="35" t="s">
        <v>378</v>
      </c>
      <c r="F5301" s="45">
        <v>22.6</v>
      </c>
      <c r="G5301" s="45">
        <v>0</v>
      </c>
      <c r="H5301" s="45">
        <v>0</v>
      </c>
      <c r="I5301" s="45">
        <v>0</v>
      </c>
      <c r="J5301" s="45">
        <v>0</v>
      </c>
    </row>
    <row r="5302" spans="4:10">
      <c r="D5302" s="28">
        <v>41860</v>
      </c>
      <c r="E5302" s="35" t="s">
        <v>379</v>
      </c>
      <c r="F5302" s="45">
        <v>22.4</v>
      </c>
      <c r="G5302" s="45">
        <v>0</v>
      </c>
      <c r="H5302" s="45">
        <v>0</v>
      </c>
      <c r="I5302" s="45">
        <v>0</v>
      </c>
      <c r="J5302" s="45">
        <v>0</v>
      </c>
    </row>
    <row r="5303" spans="4:10">
      <c r="D5303" s="28">
        <v>41860</v>
      </c>
      <c r="E5303" s="35" t="s">
        <v>380</v>
      </c>
      <c r="F5303" s="45">
        <v>21</v>
      </c>
      <c r="G5303" s="45">
        <v>0</v>
      </c>
      <c r="H5303" s="45">
        <v>0</v>
      </c>
      <c r="I5303" s="45">
        <v>0</v>
      </c>
      <c r="J5303" s="45">
        <v>0</v>
      </c>
    </row>
    <row r="5304" spans="4:10">
      <c r="D5304" s="28">
        <v>41860</v>
      </c>
      <c r="E5304" s="35" t="s">
        <v>381</v>
      </c>
      <c r="F5304" s="45">
        <v>20.100000000000001</v>
      </c>
      <c r="G5304" s="45">
        <v>0</v>
      </c>
      <c r="H5304" s="45">
        <v>0</v>
      </c>
      <c r="I5304" s="45">
        <v>0</v>
      </c>
      <c r="J5304" s="45">
        <v>0</v>
      </c>
    </row>
    <row r="5305" spans="4:10">
      <c r="D5305" s="28">
        <v>41860</v>
      </c>
      <c r="E5305" s="35" t="s">
        <v>382</v>
      </c>
      <c r="F5305" s="45">
        <v>19.5</v>
      </c>
      <c r="G5305" s="45">
        <v>0</v>
      </c>
      <c r="H5305" s="45">
        <v>0</v>
      </c>
      <c r="I5305" s="45">
        <v>0</v>
      </c>
      <c r="J5305" s="45">
        <v>0</v>
      </c>
    </row>
    <row r="5306" spans="4:10">
      <c r="D5306" s="28">
        <v>41860</v>
      </c>
      <c r="E5306" s="35" t="s">
        <v>383</v>
      </c>
      <c r="F5306" s="45">
        <v>19.399999999999999</v>
      </c>
      <c r="G5306" s="45">
        <v>0</v>
      </c>
      <c r="H5306" s="45">
        <v>0</v>
      </c>
      <c r="I5306" s="45">
        <v>0</v>
      </c>
      <c r="J5306" s="45">
        <v>0</v>
      </c>
    </row>
    <row r="5307" spans="4:10">
      <c r="D5307" s="28">
        <v>41861</v>
      </c>
      <c r="E5307" s="35" t="s">
        <v>360</v>
      </c>
      <c r="F5307" s="45">
        <v>19.899999999999999</v>
      </c>
      <c r="G5307" s="45">
        <v>0</v>
      </c>
      <c r="H5307" s="45">
        <v>0</v>
      </c>
      <c r="I5307" s="45">
        <v>0</v>
      </c>
      <c r="J5307" s="45">
        <v>0</v>
      </c>
    </row>
    <row r="5308" spans="4:10">
      <c r="D5308" s="28">
        <v>41861</v>
      </c>
      <c r="E5308" s="35" t="s">
        <v>361</v>
      </c>
      <c r="F5308" s="45">
        <v>19.600000000000001</v>
      </c>
      <c r="G5308" s="45">
        <v>0</v>
      </c>
      <c r="H5308" s="45">
        <v>0</v>
      </c>
      <c r="I5308" s="45">
        <v>0</v>
      </c>
      <c r="J5308" s="45">
        <v>0</v>
      </c>
    </row>
    <row r="5309" spans="4:10">
      <c r="D5309" s="28">
        <v>41861</v>
      </c>
      <c r="E5309" s="35" t="s">
        <v>362</v>
      </c>
      <c r="F5309" s="45">
        <v>18.899999999999999</v>
      </c>
      <c r="G5309" s="45">
        <v>0</v>
      </c>
      <c r="H5309" s="45">
        <v>0</v>
      </c>
      <c r="I5309" s="45">
        <v>0</v>
      </c>
      <c r="J5309" s="45">
        <v>0</v>
      </c>
    </row>
    <row r="5310" spans="4:10">
      <c r="D5310" s="28">
        <v>41861</v>
      </c>
      <c r="E5310" s="35" t="s">
        <v>363</v>
      </c>
      <c r="F5310" s="45">
        <v>18.899999999999999</v>
      </c>
      <c r="G5310" s="45">
        <v>0</v>
      </c>
      <c r="H5310" s="45">
        <v>0</v>
      </c>
      <c r="I5310" s="45">
        <v>0</v>
      </c>
      <c r="J5310" s="45">
        <v>0</v>
      </c>
    </row>
    <row r="5311" spans="4:10">
      <c r="D5311" s="28">
        <v>41861</v>
      </c>
      <c r="E5311" s="35" t="s">
        <v>364</v>
      </c>
      <c r="F5311" s="45">
        <v>20.3</v>
      </c>
      <c r="G5311" s="45">
        <v>0.1</v>
      </c>
      <c r="H5311" s="45">
        <v>0.03</v>
      </c>
      <c r="I5311" s="45">
        <v>2.2999999999999998</v>
      </c>
      <c r="J5311" s="45">
        <v>-108.6</v>
      </c>
    </row>
    <row r="5312" spans="4:10">
      <c r="D5312" s="28">
        <v>41861</v>
      </c>
      <c r="E5312" s="35" t="s">
        <v>365</v>
      </c>
      <c r="F5312" s="45">
        <v>20.9</v>
      </c>
      <c r="G5312" s="45">
        <v>0.09</v>
      </c>
      <c r="H5312" s="45">
        <v>0.18</v>
      </c>
      <c r="I5312" s="45">
        <v>13.4</v>
      </c>
      <c r="J5312" s="45">
        <v>-99.3</v>
      </c>
    </row>
    <row r="5313" spans="4:10">
      <c r="D5313" s="28">
        <v>41861</v>
      </c>
      <c r="E5313" s="35" t="s">
        <v>366</v>
      </c>
      <c r="F5313" s="45">
        <v>21.5</v>
      </c>
      <c r="G5313" s="45">
        <v>0.06</v>
      </c>
      <c r="H5313" s="45">
        <v>0.32</v>
      </c>
      <c r="I5313" s="45">
        <v>24.8</v>
      </c>
      <c r="J5313" s="45">
        <v>-89.9</v>
      </c>
    </row>
    <row r="5314" spans="4:10">
      <c r="D5314" s="28">
        <v>41861</v>
      </c>
      <c r="E5314" s="35" t="s">
        <v>367</v>
      </c>
      <c r="F5314" s="45">
        <v>22.8</v>
      </c>
      <c r="G5314" s="45">
        <v>0.09</v>
      </c>
      <c r="H5314" s="45">
        <v>0.54</v>
      </c>
      <c r="I5314" s="45">
        <v>36.200000000000003</v>
      </c>
      <c r="J5314" s="45">
        <v>-79.599999999999994</v>
      </c>
    </row>
    <row r="5315" spans="4:10">
      <c r="D5315" s="28">
        <v>41861</v>
      </c>
      <c r="E5315" s="35" t="s">
        <v>368</v>
      </c>
      <c r="F5315" s="45">
        <v>24.5</v>
      </c>
      <c r="G5315" s="45">
        <v>0.38</v>
      </c>
      <c r="H5315" s="45">
        <v>1.01</v>
      </c>
      <c r="I5315" s="45">
        <v>47.2</v>
      </c>
      <c r="J5315" s="45">
        <v>-67</v>
      </c>
    </row>
    <row r="5316" spans="4:10">
      <c r="D5316" s="28">
        <v>41861</v>
      </c>
      <c r="E5316" s="35" t="s">
        <v>369</v>
      </c>
      <c r="F5316" s="45">
        <v>24.4</v>
      </c>
      <c r="G5316" s="45">
        <v>0.98</v>
      </c>
      <c r="H5316" s="45">
        <v>1.26</v>
      </c>
      <c r="I5316" s="45">
        <v>57</v>
      </c>
      <c r="J5316" s="45">
        <v>-49.5</v>
      </c>
    </row>
    <row r="5317" spans="4:10">
      <c r="D5317" s="28">
        <v>41861</v>
      </c>
      <c r="E5317" s="35" t="s">
        <v>370</v>
      </c>
      <c r="F5317" s="45">
        <v>26.1</v>
      </c>
      <c r="G5317" s="45">
        <v>0.49</v>
      </c>
      <c r="H5317" s="45">
        <v>1.36</v>
      </c>
      <c r="I5317" s="45">
        <v>63.9</v>
      </c>
      <c r="J5317" s="45">
        <v>-23.5</v>
      </c>
    </row>
    <row r="5318" spans="4:10">
      <c r="D5318" s="28">
        <v>41861</v>
      </c>
      <c r="E5318" s="35" t="s">
        <v>371</v>
      </c>
      <c r="F5318" s="45">
        <v>26.4</v>
      </c>
      <c r="G5318" s="45">
        <v>0.21</v>
      </c>
      <c r="H5318" s="45">
        <v>1.17</v>
      </c>
      <c r="I5318" s="45">
        <v>65.2</v>
      </c>
      <c r="J5318" s="45">
        <v>10.4</v>
      </c>
    </row>
    <row r="5319" spans="4:10">
      <c r="D5319" s="28">
        <v>41861</v>
      </c>
      <c r="E5319" s="35" t="s">
        <v>372</v>
      </c>
      <c r="F5319" s="45">
        <v>26</v>
      </c>
      <c r="G5319" s="45">
        <v>0.49</v>
      </c>
      <c r="H5319" s="45">
        <v>1.29</v>
      </c>
      <c r="I5319" s="45">
        <v>60.2</v>
      </c>
      <c r="J5319" s="45">
        <v>40.299999999999997</v>
      </c>
    </row>
    <row r="5320" spans="4:10">
      <c r="D5320" s="28">
        <v>41861</v>
      </c>
      <c r="E5320" s="35" t="s">
        <v>373</v>
      </c>
      <c r="F5320" s="45">
        <v>27.4</v>
      </c>
      <c r="G5320" s="45">
        <v>0.12</v>
      </c>
      <c r="H5320" s="45">
        <v>0.81</v>
      </c>
      <c r="I5320" s="45">
        <v>51.3</v>
      </c>
      <c r="J5320" s="45">
        <v>60.8</v>
      </c>
    </row>
    <row r="5321" spans="4:10">
      <c r="D5321" s="28">
        <v>41861</v>
      </c>
      <c r="E5321" s="35" t="s">
        <v>374</v>
      </c>
      <c r="F5321" s="45">
        <v>26.5</v>
      </c>
      <c r="G5321" s="45">
        <v>0.09</v>
      </c>
      <c r="H5321" s="45">
        <v>0.59</v>
      </c>
      <c r="I5321" s="45">
        <v>40.700000000000003</v>
      </c>
      <c r="J5321" s="45">
        <v>74.900000000000006</v>
      </c>
    </row>
    <row r="5322" spans="4:10">
      <c r="D5322" s="28">
        <v>41861</v>
      </c>
      <c r="E5322" s="35" t="s">
        <v>375</v>
      </c>
      <c r="F5322" s="45">
        <v>25.6</v>
      </c>
      <c r="G5322" s="45">
        <v>0.06</v>
      </c>
      <c r="H5322" s="45">
        <v>0.38</v>
      </c>
      <c r="I5322" s="45">
        <v>29.4</v>
      </c>
      <c r="J5322" s="45">
        <v>86</v>
      </c>
    </row>
    <row r="5323" spans="4:10">
      <c r="D5323" s="28">
        <v>41861</v>
      </c>
      <c r="E5323" s="35" t="s">
        <v>376</v>
      </c>
      <c r="F5323" s="45">
        <v>25.3</v>
      </c>
      <c r="G5323" s="45">
        <v>0.08</v>
      </c>
      <c r="H5323" s="45">
        <v>0.24</v>
      </c>
      <c r="I5323" s="45">
        <v>17.899999999999999</v>
      </c>
      <c r="J5323" s="45">
        <v>95.6</v>
      </c>
    </row>
    <row r="5324" spans="4:10">
      <c r="D5324" s="28">
        <v>41861</v>
      </c>
      <c r="E5324" s="35" t="s">
        <v>377</v>
      </c>
      <c r="F5324" s="45">
        <v>24.2</v>
      </c>
      <c r="G5324" s="45">
        <v>0.12</v>
      </c>
      <c r="H5324" s="45">
        <v>0.09</v>
      </c>
      <c r="I5324" s="45">
        <v>6.7</v>
      </c>
      <c r="J5324" s="45">
        <v>104.9</v>
      </c>
    </row>
    <row r="5325" spans="4:10">
      <c r="D5325" s="28">
        <v>41861</v>
      </c>
      <c r="E5325" s="35" t="s">
        <v>378</v>
      </c>
      <c r="F5325" s="45">
        <v>23.4</v>
      </c>
      <c r="G5325" s="45">
        <v>0</v>
      </c>
      <c r="H5325" s="45">
        <v>0</v>
      </c>
      <c r="I5325" s="45">
        <v>0</v>
      </c>
      <c r="J5325" s="45">
        <v>0</v>
      </c>
    </row>
    <row r="5326" spans="4:10">
      <c r="D5326" s="28">
        <v>41861</v>
      </c>
      <c r="E5326" s="35" t="s">
        <v>379</v>
      </c>
      <c r="F5326" s="45">
        <v>21.7</v>
      </c>
      <c r="G5326" s="45">
        <v>0</v>
      </c>
      <c r="H5326" s="45">
        <v>0</v>
      </c>
      <c r="I5326" s="45">
        <v>0</v>
      </c>
      <c r="J5326" s="45">
        <v>0</v>
      </c>
    </row>
    <row r="5327" spans="4:10">
      <c r="D5327" s="28">
        <v>41861</v>
      </c>
      <c r="E5327" s="35" t="s">
        <v>380</v>
      </c>
      <c r="F5327" s="45">
        <v>21.4</v>
      </c>
      <c r="G5327" s="45">
        <v>0</v>
      </c>
      <c r="H5327" s="45">
        <v>0</v>
      </c>
      <c r="I5327" s="45">
        <v>0</v>
      </c>
      <c r="J5327" s="45">
        <v>0</v>
      </c>
    </row>
    <row r="5328" spans="4:10">
      <c r="D5328" s="28">
        <v>41861</v>
      </c>
      <c r="E5328" s="35" t="s">
        <v>381</v>
      </c>
      <c r="F5328" s="45">
        <v>20.7</v>
      </c>
      <c r="G5328" s="45">
        <v>0</v>
      </c>
      <c r="H5328" s="45">
        <v>0</v>
      </c>
      <c r="I5328" s="45">
        <v>0</v>
      </c>
      <c r="J5328" s="45">
        <v>0</v>
      </c>
    </row>
    <row r="5329" spans="4:10">
      <c r="D5329" s="28">
        <v>41861</v>
      </c>
      <c r="E5329" s="35" t="s">
        <v>382</v>
      </c>
      <c r="F5329" s="45">
        <v>19.399999999999999</v>
      </c>
      <c r="G5329" s="45">
        <v>0</v>
      </c>
      <c r="H5329" s="45">
        <v>0</v>
      </c>
      <c r="I5329" s="45">
        <v>0</v>
      </c>
      <c r="J5329" s="45">
        <v>0</v>
      </c>
    </row>
    <row r="5330" spans="4:10">
      <c r="D5330" s="28">
        <v>41861</v>
      </c>
      <c r="E5330" s="35" t="s">
        <v>383</v>
      </c>
      <c r="F5330" s="45">
        <v>19.2</v>
      </c>
      <c r="G5330" s="45">
        <v>0</v>
      </c>
      <c r="H5330" s="45">
        <v>0</v>
      </c>
      <c r="I5330" s="45">
        <v>0</v>
      </c>
      <c r="J5330" s="45">
        <v>0</v>
      </c>
    </row>
    <row r="5331" spans="4:10">
      <c r="D5331" s="28">
        <v>41862</v>
      </c>
      <c r="E5331" s="35" t="s">
        <v>360</v>
      </c>
      <c r="F5331" s="45">
        <v>19.7</v>
      </c>
      <c r="G5331" s="45">
        <v>0</v>
      </c>
      <c r="H5331" s="45">
        <v>0</v>
      </c>
      <c r="I5331" s="45">
        <v>0</v>
      </c>
      <c r="J5331" s="45">
        <v>0</v>
      </c>
    </row>
    <row r="5332" spans="4:10">
      <c r="D5332" s="28">
        <v>41862</v>
      </c>
      <c r="E5332" s="35" t="s">
        <v>361</v>
      </c>
      <c r="F5332" s="45">
        <v>19.600000000000001</v>
      </c>
      <c r="G5332" s="45">
        <v>0</v>
      </c>
      <c r="H5332" s="45">
        <v>0</v>
      </c>
      <c r="I5332" s="45">
        <v>0</v>
      </c>
      <c r="J5332" s="45">
        <v>0</v>
      </c>
    </row>
    <row r="5333" spans="4:10">
      <c r="D5333" s="28">
        <v>41862</v>
      </c>
      <c r="E5333" s="35" t="s">
        <v>362</v>
      </c>
      <c r="F5333" s="45">
        <v>19.600000000000001</v>
      </c>
      <c r="G5333" s="45">
        <v>0</v>
      </c>
      <c r="H5333" s="45">
        <v>0</v>
      </c>
      <c r="I5333" s="45">
        <v>0</v>
      </c>
      <c r="J5333" s="45">
        <v>0</v>
      </c>
    </row>
    <row r="5334" spans="4:10">
      <c r="D5334" s="28">
        <v>41862</v>
      </c>
      <c r="E5334" s="35" t="s">
        <v>363</v>
      </c>
      <c r="F5334" s="45">
        <v>20.399999999999999</v>
      </c>
      <c r="G5334" s="45">
        <v>0</v>
      </c>
      <c r="H5334" s="45">
        <v>0</v>
      </c>
      <c r="I5334" s="45">
        <v>0</v>
      </c>
      <c r="J5334" s="45">
        <v>0</v>
      </c>
    </row>
    <row r="5335" spans="4:10">
      <c r="D5335" s="28">
        <v>41862</v>
      </c>
      <c r="E5335" s="35" t="s">
        <v>364</v>
      </c>
      <c r="F5335" s="45">
        <v>19.8</v>
      </c>
      <c r="G5335" s="45">
        <v>0.1</v>
      </c>
      <c r="H5335" s="45">
        <v>0.03</v>
      </c>
      <c r="I5335" s="45">
        <v>2.1</v>
      </c>
      <c r="J5335" s="45">
        <v>-108.4</v>
      </c>
    </row>
    <row r="5336" spans="4:10">
      <c r="D5336" s="28">
        <v>41862</v>
      </c>
      <c r="E5336" s="35" t="s">
        <v>365</v>
      </c>
      <c r="F5336" s="45">
        <v>19.899999999999999</v>
      </c>
      <c r="G5336" s="45">
        <v>0.19</v>
      </c>
      <c r="H5336" s="45">
        <v>0.22</v>
      </c>
      <c r="I5336" s="45">
        <v>13.2</v>
      </c>
      <c r="J5336" s="45">
        <v>-99.1</v>
      </c>
    </row>
    <row r="5337" spans="4:10">
      <c r="D5337" s="28">
        <v>41862</v>
      </c>
      <c r="E5337" s="35" t="s">
        <v>366</v>
      </c>
      <c r="F5337" s="45">
        <v>22.1</v>
      </c>
      <c r="G5337" s="45">
        <v>0.66</v>
      </c>
      <c r="H5337" s="45">
        <v>0.53</v>
      </c>
      <c r="I5337" s="45">
        <v>24.6</v>
      </c>
      <c r="J5337" s="45">
        <v>-89.7</v>
      </c>
    </row>
    <row r="5338" spans="4:10">
      <c r="D5338" s="28">
        <v>41862</v>
      </c>
      <c r="E5338" s="35" t="s">
        <v>367</v>
      </c>
      <c r="F5338" s="45">
        <v>23.5</v>
      </c>
      <c r="G5338" s="45">
        <v>0.15</v>
      </c>
      <c r="H5338" s="45">
        <v>0.62</v>
      </c>
      <c r="I5338" s="45">
        <v>36.1</v>
      </c>
      <c r="J5338" s="45">
        <v>-79.3</v>
      </c>
    </row>
    <row r="5339" spans="4:10">
      <c r="D5339" s="28">
        <v>41862</v>
      </c>
      <c r="E5339" s="35" t="s">
        <v>368</v>
      </c>
      <c r="F5339" s="45">
        <v>23.8</v>
      </c>
      <c r="G5339" s="45">
        <v>0.38</v>
      </c>
      <c r="H5339" s="45">
        <v>1.01</v>
      </c>
      <c r="I5339" s="45">
        <v>47</v>
      </c>
      <c r="J5339" s="45">
        <v>-66.599999999999994</v>
      </c>
    </row>
    <row r="5340" spans="4:10">
      <c r="D5340" s="28">
        <v>41862</v>
      </c>
      <c r="E5340" s="35" t="s">
        <v>369</v>
      </c>
      <c r="F5340" s="45">
        <v>24.4</v>
      </c>
      <c r="G5340" s="45">
        <v>0.28000000000000003</v>
      </c>
      <c r="H5340" s="45">
        <v>1.1200000000000001</v>
      </c>
      <c r="I5340" s="45">
        <v>56.7</v>
      </c>
      <c r="J5340" s="45">
        <v>-49.1</v>
      </c>
    </row>
    <row r="5341" spans="4:10">
      <c r="D5341" s="28">
        <v>41862</v>
      </c>
      <c r="E5341" s="35" t="s">
        <v>370</v>
      </c>
      <c r="F5341" s="45">
        <v>25.3</v>
      </c>
      <c r="G5341" s="45">
        <v>0.13</v>
      </c>
      <c r="H5341" s="45">
        <v>1.04</v>
      </c>
      <c r="I5341" s="45">
        <v>63.6</v>
      </c>
      <c r="J5341" s="45">
        <v>-23.2</v>
      </c>
    </row>
    <row r="5342" spans="4:10">
      <c r="D5342" s="28">
        <v>41862</v>
      </c>
      <c r="E5342" s="35" t="s">
        <v>371</v>
      </c>
      <c r="F5342" s="45">
        <v>24.4</v>
      </c>
      <c r="G5342" s="45">
        <v>7.0000000000000007E-2</v>
      </c>
      <c r="H5342" s="45">
        <v>0.66</v>
      </c>
      <c r="I5342" s="45">
        <v>64.900000000000006</v>
      </c>
      <c r="J5342" s="45">
        <v>10.4</v>
      </c>
    </row>
    <row r="5343" spans="4:10">
      <c r="D5343" s="28">
        <v>41862</v>
      </c>
      <c r="E5343" s="35" t="s">
        <v>372</v>
      </c>
      <c r="F5343" s="45">
        <v>23.9</v>
      </c>
      <c r="G5343" s="45">
        <v>0</v>
      </c>
      <c r="H5343" s="45">
        <v>0.53</v>
      </c>
      <c r="I5343" s="45">
        <v>59.9</v>
      </c>
      <c r="J5343" s="45">
        <v>40.1</v>
      </c>
    </row>
    <row r="5344" spans="4:10">
      <c r="D5344" s="28">
        <v>41862</v>
      </c>
      <c r="E5344" s="35" t="s">
        <v>373</v>
      </c>
      <c r="F5344" s="45">
        <v>22.8</v>
      </c>
      <c r="G5344" s="45">
        <v>0</v>
      </c>
      <c r="H5344" s="45">
        <v>0.47</v>
      </c>
      <c r="I5344" s="45">
        <v>51.1</v>
      </c>
      <c r="J5344" s="45">
        <v>60.5</v>
      </c>
    </row>
    <row r="5345" spans="4:10">
      <c r="D5345" s="28">
        <v>41862</v>
      </c>
      <c r="E5345" s="35" t="s">
        <v>374</v>
      </c>
      <c r="F5345" s="45">
        <v>21.3</v>
      </c>
      <c r="G5345" s="45">
        <v>0.04</v>
      </c>
      <c r="H5345" s="45">
        <v>0.5</v>
      </c>
      <c r="I5345" s="45">
        <v>40.5</v>
      </c>
      <c r="J5345" s="45">
        <v>74.7</v>
      </c>
    </row>
    <row r="5346" spans="4:10">
      <c r="D5346" s="28">
        <v>41862</v>
      </c>
      <c r="E5346" s="35" t="s">
        <v>375</v>
      </c>
      <c r="F5346" s="45">
        <v>20</v>
      </c>
      <c r="G5346" s="45">
        <v>0.04</v>
      </c>
      <c r="H5346" s="45">
        <v>0.28000000000000003</v>
      </c>
      <c r="I5346" s="45">
        <v>29.2</v>
      </c>
      <c r="J5346" s="45">
        <v>85.7</v>
      </c>
    </row>
    <row r="5347" spans="4:10">
      <c r="D5347" s="28">
        <v>41862</v>
      </c>
      <c r="E5347" s="35" t="s">
        <v>376</v>
      </c>
      <c r="F5347" s="45">
        <v>19.2</v>
      </c>
      <c r="G5347" s="45">
        <v>0.03</v>
      </c>
      <c r="H5347" s="45">
        <v>0.17</v>
      </c>
      <c r="I5347" s="45">
        <v>17.7</v>
      </c>
      <c r="J5347" s="45">
        <v>95.4</v>
      </c>
    </row>
    <row r="5348" spans="4:10">
      <c r="D5348" s="28">
        <v>41862</v>
      </c>
      <c r="E5348" s="35" t="s">
        <v>377</v>
      </c>
      <c r="F5348" s="45">
        <v>18.7</v>
      </c>
      <c r="G5348" s="45">
        <v>0.09</v>
      </c>
      <c r="H5348" s="45">
        <v>0.08</v>
      </c>
      <c r="I5348" s="45">
        <v>6.4</v>
      </c>
      <c r="J5348" s="45">
        <v>104.7</v>
      </c>
    </row>
    <row r="5349" spans="4:10">
      <c r="D5349" s="28">
        <v>41862</v>
      </c>
      <c r="E5349" s="35" t="s">
        <v>378</v>
      </c>
      <c r="F5349" s="45">
        <v>18.3</v>
      </c>
      <c r="G5349" s="45">
        <v>0</v>
      </c>
      <c r="H5349" s="45">
        <v>0</v>
      </c>
      <c r="I5349" s="45">
        <v>0</v>
      </c>
      <c r="J5349" s="45">
        <v>0</v>
      </c>
    </row>
    <row r="5350" spans="4:10">
      <c r="D5350" s="28">
        <v>41862</v>
      </c>
      <c r="E5350" s="35" t="s">
        <v>379</v>
      </c>
      <c r="F5350" s="45">
        <v>18</v>
      </c>
      <c r="G5350" s="45">
        <v>0</v>
      </c>
      <c r="H5350" s="45">
        <v>0</v>
      </c>
      <c r="I5350" s="45">
        <v>0</v>
      </c>
      <c r="J5350" s="45">
        <v>0</v>
      </c>
    </row>
    <row r="5351" spans="4:10">
      <c r="D5351" s="28">
        <v>41862</v>
      </c>
      <c r="E5351" s="35" t="s">
        <v>380</v>
      </c>
      <c r="F5351" s="45">
        <v>17.600000000000001</v>
      </c>
      <c r="G5351" s="45">
        <v>0</v>
      </c>
      <c r="H5351" s="45">
        <v>0</v>
      </c>
      <c r="I5351" s="45">
        <v>0</v>
      </c>
      <c r="J5351" s="45">
        <v>0</v>
      </c>
    </row>
    <row r="5352" spans="4:10">
      <c r="D5352" s="28">
        <v>41862</v>
      </c>
      <c r="E5352" s="35" t="s">
        <v>381</v>
      </c>
      <c r="F5352" s="45">
        <v>17</v>
      </c>
      <c r="G5352" s="45">
        <v>0</v>
      </c>
      <c r="H5352" s="45">
        <v>0</v>
      </c>
      <c r="I5352" s="45">
        <v>0</v>
      </c>
      <c r="J5352" s="45">
        <v>0</v>
      </c>
    </row>
    <row r="5353" spans="4:10">
      <c r="D5353" s="28">
        <v>41862</v>
      </c>
      <c r="E5353" s="35" t="s">
        <v>382</v>
      </c>
      <c r="F5353" s="45">
        <v>17.100000000000001</v>
      </c>
      <c r="G5353" s="45">
        <v>0</v>
      </c>
      <c r="H5353" s="45">
        <v>0</v>
      </c>
      <c r="I5353" s="45">
        <v>0</v>
      </c>
      <c r="J5353" s="45">
        <v>0</v>
      </c>
    </row>
    <row r="5354" spans="4:10">
      <c r="D5354" s="28">
        <v>41862</v>
      </c>
      <c r="E5354" s="35" t="s">
        <v>383</v>
      </c>
      <c r="F5354" s="45">
        <v>17.3</v>
      </c>
      <c r="G5354" s="45">
        <v>0</v>
      </c>
      <c r="H5354" s="45">
        <v>0</v>
      </c>
      <c r="I5354" s="45">
        <v>0</v>
      </c>
      <c r="J5354" s="45">
        <v>0</v>
      </c>
    </row>
    <row r="5355" spans="4:10">
      <c r="D5355" s="28">
        <v>41863</v>
      </c>
      <c r="E5355" s="35" t="s">
        <v>360</v>
      </c>
      <c r="F5355" s="45">
        <v>17.100000000000001</v>
      </c>
      <c r="G5355" s="45">
        <v>0</v>
      </c>
      <c r="H5355" s="45">
        <v>0</v>
      </c>
      <c r="I5355" s="45">
        <v>0</v>
      </c>
      <c r="J5355" s="45">
        <v>0</v>
      </c>
    </row>
    <row r="5356" spans="4:10">
      <c r="D5356" s="28">
        <v>41863</v>
      </c>
      <c r="E5356" s="35" t="s">
        <v>361</v>
      </c>
      <c r="F5356" s="45">
        <v>17</v>
      </c>
      <c r="G5356" s="45">
        <v>0</v>
      </c>
      <c r="H5356" s="45">
        <v>0</v>
      </c>
      <c r="I5356" s="45">
        <v>0</v>
      </c>
      <c r="J5356" s="45">
        <v>0</v>
      </c>
    </row>
    <row r="5357" spans="4:10">
      <c r="D5357" s="28">
        <v>41863</v>
      </c>
      <c r="E5357" s="35" t="s">
        <v>362</v>
      </c>
      <c r="F5357" s="45">
        <v>17.100000000000001</v>
      </c>
      <c r="G5357" s="45">
        <v>0</v>
      </c>
      <c r="H5357" s="45">
        <v>0</v>
      </c>
      <c r="I5357" s="45">
        <v>0</v>
      </c>
      <c r="J5357" s="45">
        <v>0</v>
      </c>
    </row>
    <row r="5358" spans="4:10">
      <c r="D5358" s="28">
        <v>41863</v>
      </c>
      <c r="E5358" s="35" t="s">
        <v>363</v>
      </c>
      <c r="F5358" s="45">
        <v>17.3</v>
      </c>
      <c r="G5358" s="45">
        <v>0</v>
      </c>
      <c r="H5358" s="45">
        <v>0</v>
      </c>
      <c r="I5358" s="45">
        <v>0</v>
      </c>
      <c r="J5358" s="45">
        <v>0</v>
      </c>
    </row>
    <row r="5359" spans="4:10">
      <c r="D5359" s="28">
        <v>41863</v>
      </c>
      <c r="E5359" s="35" t="s">
        <v>364</v>
      </c>
      <c r="F5359" s="45">
        <v>17.399999999999999</v>
      </c>
      <c r="G5359" s="45">
        <v>0.05</v>
      </c>
      <c r="H5359" s="45">
        <v>0.03</v>
      </c>
      <c r="I5359" s="45">
        <v>1.9</v>
      </c>
      <c r="J5359" s="45">
        <v>-108.1</v>
      </c>
    </row>
    <row r="5360" spans="4:10">
      <c r="D5360" s="28">
        <v>41863</v>
      </c>
      <c r="E5360" s="35" t="s">
        <v>365</v>
      </c>
      <c r="F5360" s="45">
        <v>17.3</v>
      </c>
      <c r="G5360" s="45">
        <v>0.05</v>
      </c>
      <c r="H5360" s="45">
        <v>0.14000000000000001</v>
      </c>
      <c r="I5360" s="45">
        <v>13.1</v>
      </c>
      <c r="J5360" s="45">
        <v>-98.8</v>
      </c>
    </row>
    <row r="5361" spans="4:10">
      <c r="D5361" s="28">
        <v>41863</v>
      </c>
      <c r="E5361" s="35" t="s">
        <v>366</v>
      </c>
      <c r="F5361" s="45">
        <v>17.5</v>
      </c>
      <c r="G5361" s="45">
        <v>0.05</v>
      </c>
      <c r="H5361" s="45">
        <v>0.26</v>
      </c>
      <c r="I5361" s="45">
        <v>24.5</v>
      </c>
      <c r="J5361" s="45">
        <v>-89.4</v>
      </c>
    </row>
    <row r="5362" spans="4:10">
      <c r="D5362" s="28">
        <v>41863</v>
      </c>
      <c r="E5362" s="35" t="s">
        <v>367</v>
      </c>
      <c r="F5362" s="45">
        <v>18</v>
      </c>
      <c r="G5362" s="45">
        <v>0.04</v>
      </c>
      <c r="H5362" s="45">
        <v>0.37</v>
      </c>
      <c r="I5362" s="45">
        <v>35.9</v>
      </c>
      <c r="J5362" s="45">
        <v>-79</v>
      </c>
    </row>
    <row r="5363" spans="4:10">
      <c r="D5363" s="28">
        <v>41863</v>
      </c>
      <c r="E5363" s="35" t="s">
        <v>368</v>
      </c>
      <c r="F5363" s="45">
        <v>18.7</v>
      </c>
      <c r="G5363" s="45">
        <v>0.05</v>
      </c>
      <c r="H5363" s="45">
        <v>0.45</v>
      </c>
      <c r="I5363" s="45">
        <v>46.8</v>
      </c>
      <c r="J5363" s="45">
        <v>-66.3</v>
      </c>
    </row>
    <row r="5364" spans="4:10">
      <c r="D5364" s="28">
        <v>41863</v>
      </c>
      <c r="E5364" s="35" t="s">
        <v>369</v>
      </c>
      <c r="F5364" s="45">
        <v>18.899999999999999</v>
      </c>
      <c r="G5364" s="45">
        <v>0.04</v>
      </c>
      <c r="H5364" s="45">
        <v>0.51</v>
      </c>
      <c r="I5364" s="45">
        <v>56.5</v>
      </c>
      <c r="J5364" s="45">
        <v>-48.8</v>
      </c>
    </row>
    <row r="5365" spans="4:10">
      <c r="D5365" s="28">
        <v>41863</v>
      </c>
      <c r="E5365" s="35" t="s">
        <v>370</v>
      </c>
      <c r="F5365" s="45">
        <v>19.399999999999999</v>
      </c>
      <c r="G5365" s="45">
        <v>0</v>
      </c>
      <c r="H5365" s="45">
        <v>0.57999999999999996</v>
      </c>
      <c r="I5365" s="45">
        <v>63.3</v>
      </c>
      <c r="J5365" s="45">
        <v>-22.9</v>
      </c>
    </row>
    <row r="5366" spans="4:10">
      <c r="D5366" s="28">
        <v>41863</v>
      </c>
      <c r="E5366" s="35" t="s">
        <v>371</v>
      </c>
      <c r="F5366" s="45">
        <v>20.100000000000001</v>
      </c>
      <c r="G5366" s="45">
        <v>0.1</v>
      </c>
      <c r="H5366" s="45">
        <v>0.5</v>
      </c>
      <c r="I5366" s="45">
        <v>64.599999999999994</v>
      </c>
      <c r="J5366" s="45">
        <v>10.3</v>
      </c>
    </row>
    <row r="5367" spans="4:10">
      <c r="D5367" s="28">
        <v>41863</v>
      </c>
      <c r="E5367" s="35" t="s">
        <v>372</v>
      </c>
      <c r="F5367" s="45">
        <v>21.6</v>
      </c>
      <c r="G5367" s="45">
        <v>0</v>
      </c>
      <c r="H5367" s="45">
        <v>0.56000000000000005</v>
      </c>
      <c r="I5367" s="45">
        <v>59.7</v>
      </c>
      <c r="J5367" s="45">
        <v>39.799999999999997</v>
      </c>
    </row>
    <row r="5368" spans="4:10">
      <c r="D5368" s="28">
        <v>41863</v>
      </c>
      <c r="E5368" s="35" t="s">
        <v>373</v>
      </c>
      <c r="F5368" s="45">
        <v>21.8</v>
      </c>
      <c r="G5368" s="45">
        <v>0.05</v>
      </c>
      <c r="H5368" s="45">
        <v>0.48</v>
      </c>
      <c r="I5368" s="45">
        <v>50.8</v>
      </c>
      <c r="J5368" s="45">
        <v>60.2</v>
      </c>
    </row>
    <row r="5369" spans="4:10">
      <c r="D5369" s="28">
        <v>41863</v>
      </c>
      <c r="E5369" s="35" t="s">
        <v>374</v>
      </c>
      <c r="F5369" s="45">
        <v>21.2</v>
      </c>
      <c r="G5369" s="45">
        <v>0.02</v>
      </c>
      <c r="H5369" s="45">
        <v>0.4</v>
      </c>
      <c r="I5369" s="45">
        <v>40.200000000000003</v>
      </c>
      <c r="J5369" s="45">
        <v>74.400000000000006</v>
      </c>
    </row>
    <row r="5370" spans="4:10">
      <c r="D5370" s="28">
        <v>41863</v>
      </c>
      <c r="E5370" s="35" t="s">
        <v>375</v>
      </c>
      <c r="F5370" s="45">
        <v>20.8</v>
      </c>
      <c r="G5370" s="45">
        <v>0.04</v>
      </c>
      <c r="H5370" s="45">
        <v>0.3</v>
      </c>
      <c r="I5370" s="45">
        <v>29</v>
      </c>
      <c r="J5370" s="45">
        <v>85.5</v>
      </c>
    </row>
    <row r="5371" spans="4:10">
      <c r="D5371" s="28">
        <v>41863</v>
      </c>
      <c r="E5371" s="35" t="s">
        <v>376</v>
      </c>
      <c r="F5371" s="45">
        <v>20.100000000000001</v>
      </c>
      <c r="G5371" s="45">
        <v>0.04</v>
      </c>
      <c r="H5371" s="45">
        <v>0.19</v>
      </c>
      <c r="I5371" s="45">
        <v>17.5</v>
      </c>
      <c r="J5371" s="45">
        <v>95.2</v>
      </c>
    </row>
    <row r="5372" spans="4:10">
      <c r="D5372" s="28">
        <v>41863</v>
      </c>
      <c r="E5372" s="35" t="s">
        <v>377</v>
      </c>
      <c r="F5372" s="45">
        <v>19.2</v>
      </c>
      <c r="G5372" s="45">
        <v>7.0000000000000007E-2</v>
      </c>
      <c r="H5372" s="45">
        <v>7.0000000000000007E-2</v>
      </c>
      <c r="I5372" s="45">
        <v>6.2</v>
      </c>
      <c r="J5372" s="45">
        <v>104.5</v>
      </c>
    </row>
    <row r="5373" spans="4:10">
      <c r="D5373" s="28">
        <v>41863</v>
      </c>
      <c r="E5373" s="35" t="s">
        <v>378</v>
      </c>
      <c r="F5373" s="45">
        <v>19.2</v>
      </c>
      <c r="G5373" s="45">
        <v>0</v>
      </c>
      <c r="H5373" s="45">
        <v>0</v>
      </c>
      <c r="I5373" s="45">
        <v>0</v>
      </c>
      <c r="J5373" s="45">
        <v>0</v>
      </c>
    </row>
    <row r="5374" spans="4:10">
      <c r="D5374" s="28">
        <v>41863</v>
      </c>
      <c r="E5374" s="35" t="s">
        <v>379</v>
      </c>
      <c r="F5374" s="45">
        <v>19.2</v>
      </c>
      <c r="G5374" s="45">
        <v>0</v>
      </c>
      <c r="H5374" s="45">
        <v>0</v>
      </c>
      <c r="I5374" s="45">
        <v>0</v>
      </c>
      <c r="J5374" s="45">
        <v>0</v>
      </c>
    </row>
    <row r="5375" spans="4:10">
      <c r="D5375" s="28">
        <v>41863</v>
      </c>
      <c r="E5375" s="35" t="s">
        <v>380</v>
      </c>
      <c r="F5375" s="45">
        <v>19</v>
      </c>
      <c r="G5375" s="45">
        <v>0</v>
      </c>
      <c r="H5375" s="45">
        <v>0</v>
      </c>
      <c r="I5375" s="45">
        <v>0</v>
      </c>
      <c r="J5375" s="45">
        <v>0</v>
      </c>
    </row>
    <row r="5376" spans="4:10">
      <c r="D5376" s="28">
        <v>41863</v>
      </c>
      <c r="E5376" s="35" t="s">
        <v>381</v>
      </c>
      <c r="F5376" s="45">
        <v>18.8</v>
      </c>
      <c r="G5376" s="45">
        <v>0</v>
      </c>
      <c r="H5376" s="45">
        <v>0</v>
      </c>
      <c r="I5376" s="45">
        <v>0</v>
      </c>
      <c r="J5376" s="45">
        <v>0</v>
      </c>
    </row>
    <row r="5377" spans="4:10">
      <c r="D5377" s="28">
        <v>41863</v>
      </c>
      <c r="E5377" s="35" t="s">
        <v>382</v>
      </c>
      <c r="F5377" s="45">
        <v>18.5</v>
      </c>
      <c r="G5377" s="45">
        <v>0</v>
      </c>
      <c r="H5377" s="45">
        <v>0</v>
      </c>
      <c r="I5377" s="45">
        <v>0</v>
      </c>
      <c r="J5377" s="45">
        <v>0</v>
      </c>
    </row>
    <row r="5378" spans="4:10">
      <c r="D5378" s="28">
        <v>41863</v>
      </c>
      <c r="E5378" s="35" t="s">
        <v>383</v>
      </c>
      <c r="F5378" s="45">
        <v>18.2</v>
      </c>
      <c r="G5378" s="45">
        <v>0</v>
      </c>
      <c r="H5378" s="45">
        <v>0</v>
      </c>
      <c r="I5378" s="45">
        <v>0</v>
      </c>
      <c r="J5378" s="45">
        <v>0</v>
      </c>
    </row>
    <row r="5379" spans="4:10">
      <c r="D5379" s="28">
        <v>41864</v>
      </c>
      <c r="E5379" s="35" t="s">
        <v>360</v>
      </c>
      <c r="F5379" s="45">
        <v>18</v>
      </c>
      <c r="G5379" s="45">
        <v>0</v>
      </c>
      <c r="H5379" s="45">
        <v>0</v>
      </c>
      <c r="I5379" s="45">
        <v>0</v>
      </c>
      <c r="J5379" s="45">
        <v>0</v>
      </c>
    </row>
    <row r="5380" spans="4:10">
      <c r="D5380" s="28">
        <v>41864</v>
      </c>
      <c r="E5380" s="35" t="s">
        <v>361</v>
      </c>
      <c r="F5380" s="45">
        <v>17.899999999999999</v>
      </c>
      <c r="G5380" s="45">
        <v>0</v>
      </c>
      <c r="H5380" s="45">
        <v>0</v>
      </c>
      <c r="I5380" s="45">
        <v>0</v>
      </c>
      <c r="J5380" s="45">
        <v>0</v>
      </c>
    </row>
    <row r="5381" spans="4:10">
      <c r="D5381" s="28">
        <v>41864</v>
      </c>
      <c r="E5381" s="35" t="s">
        <v>362</v>
      </c>
      <c r="F5381" s="45">
        <v>17.8</v>
      </c>
      <c r="G5381" s="45">
        <v>0</v>
      </c>
      <c r="H5381" s="45">
        <v>0</v>
      </c>
      <c r="I5381" s="45">
        <v>0</v>
      </c>
      <c r="J5381" s="45">
        <v>0</v>
      </c>
    </row>
    <row r="5382" spans="4:10">
      <c r="D5382" s="28">
        <v>41864</v>
      </c>
      <c r="E5382" s="35" t="s">
        <v>363</v>
      </c>
      <c r="F5382" s="45">
        <v>17.5</v>
      </c>
      <c r="G5382" s="45">
        <v>0</v>
      </c>
      <c r="H5382" s="45">
        <v>0</v>
      </c>
      <c r="I5382" s="45">
        <v>0</v>
      </c>
      <c r="J5382" s="45">
        <v>0</v>
      </c>
    </row>
    <row r="5383" spans="4:10">
      <c r="D5383" s="28">
        <v>41864</v>
      </c>
      <c r="E5383" s="35" t="s">
        <v>364</v>
      </c>
      <c r="F5383" s="45">
        <v>17.5</v>
      </c>
      <c r="G5383" s="45">
        <v>0.1</v>
      </c>
      <c r="H5383" s="45">
        <v>0.04</v>
      </c>
      <c r="I5383" s="45">
        <v>1.8</v>
      </c>
      <c r="J5383" s="45">
        <v>-107.9</v>
      </c>
    </row>
    <row r="5384" spans="4:10">
      <c r="D5384" s="28">
        <v>41864</v>
      </c>
      <c r="E5384" s="35" t="s">
        <v>365</v>
      </c>
      <c r="F5384" s="45">
        <v>17.5</v>
      </c>
      <c r="G5384" s="45">
        <v>0.12</v>
      </c>
      <c r="H5384" s="45">
        <v>0.18</v>
      </c>
      <c r="I5384" s="45">
        <v>12.9</v>
      </c>
      <c r="J5384" s="45">
        <v>-98.5</v>
      </c>
    </row>
    <row r="5385" spans="4:10">
      <c r="D5385" s="28">
        <v>41864</v>
      </c>
      <c r="E5385" s="35" t="s">
        <v>366</v>
      </c>
      <c r="F5385" s="45">
        <v>17.8</v>
      </c>
      <c r="G5385" s="45">
        <v>0.08</v>
      </c>
      <c r="H5385" s="45">
        <v>0.35</v>
      </c>
      <c r="I5385" s="45">
        <v>24.3</v>
      </c>
      <c r="J5385" s="45">
        <v>-89.1</v>
      </c>
    </row>
    <row r="5386" spans="4:10">
      <c r="D5386" s="28">
        <v>41864</v>
      </c>
      <c r="E5386" s="35" t="s">
        <v>367</v>
      </c>
      <c r="F5386" s="45">
        <v>18.600000000000001</v>
      </c>
      <c r="G5386" s="45">
        <v>0.17</v>
      </c>
      <c r="H5386" s="45">
        <v>0.64</v>
      </c>
      <c r="I5386" s="45">
        <v>35.700000000000003</v>
      </c>
      <c r="J5386" s="45">
        <v>-78.7</v>
      </c>
    </row>
    <row r="5387" spans="4:10">
      <c r="D5387" s="28">
        <v>41864</v>
      </c>
      <c r="E5387" s="35" t="s">
        <v>368</v>
      </c>
      <c r="F5387" s="45">
        <v>19.8</v>
      </c>
      <c r="G5387" s="45">
        <v>0.54</v>
      </c>
      <c r="H5387" s="45">
        <v>1.05</v>
      </c>
      <c r="I5387" s="45">
        <v>46.7</v>
      </c>
      <c r="J5387" s="45">
        <v>-65.900000000000006</v>
      </c>
    </row>
    <row r="5388" spans="4:10">
      <c r="D5388" s="28">
        <v>41864</v>
      </c>
      <c r="E5388" s="35" t="s">
        <v>369</v>
      </c>
      <c r="F5388" s="45">
        <v>22.4</v>
      </c>
      <c r="G5388" s="45">
        <v>1.27</v>
      </c>
      <c r="H5388" s="45">
        <v>1.19</v>
      </c>
      <c r="I5388" s="45">
        <v>56.3</v>
      </c>
      <c r="J5388" s="45">
        <v>-48.4</v>
      </c>
    </row>
    <row r="5389" spans="4:10">
      <c r="D5389" s="28">
        <v>41864</v>
      </c>
      <c r="E5389" s="35" t="s">
        <v>370</v>
      </c>
      <c r="F5389" s="45">
        <v>23.6</v>
      </c>
      <c r="G5389" s="45">
        <v>1.26</v>
      </c>
      <c r="H5389" s="45">
        <v>1.3</v>
      </c>
      <c r="I5389" s="45">
        <v>63</v>
      </c>
      <c r="J5389" s="45">
        <v>-22.6</v>
      </c>
    </row>
    <row r="5390" spans="4:10">
      <c r="D5390" s="28">
        <v>41864</v>
      </c>
      <c r="E5390" s="35" t="s">
        <v>371</v>
      </c>
      <c r="F5390" s="45">
        <v>24</v>
      </c>
      <c r="G5390" s="45">
        <v>1.01</v>
      </c>
      <c r="H5390" s="45">
        <v>1.38</v>
      </c>
      <c r="I5390" s="45">
        <v>64.3</v>
      </c>
      <c r="J5390" s="45">
        <v>10.3</v>
      </c>
    </row>
    <row r="5391" spans="4:10">
      <c r="D5391" s="28">
        <v>41864</v>
      </c>
      <c r="E5391" s="35" t="s">
        <v>372</v>
      </c>
      <c r="F5391" s="45">
        <v>25.6</v>
      </c>
      <c r="G5391" s="45">
        <v>0.8</v>
      </c>
      <c r="H5391" s="45">
        <v>1.32</v>
      </c>
      <c r="I5391" s="45">
        <v>59.4</v>
      </c>
      <c r="J5391" s="45">
        <v>39.6</v>
      </c>
    </row>
    <row r="5392" spans="4:10">
      <c r="D5392" s="28">
        <v>41864</v>
      </c>
      <c r="E5392" s="35" t="s">
        <v>373</v>
      </c>
      <c r="F5392" s="45">
        <v>25.9</v>
      </c>
      <c r="G5392" s="45">
        <v>0.39</v>
      </c>
      <c r="H5392" s="45">
        <v>1.0900000000000001</v>
      </c>
      <c r="I5392" s="45">
        <v>50.6</v>
      </c>
      <c r="J5392" s="45">
        <v>59.9</v>
      </c>
    </row>
    <row r="5393" spans="4:10">
      <c r="D5393" s="28">
        <v>41864</v>
      </c>
      <c r="E5393" s="35" t="s">
        <v>374</v>
      </c>
      <c r="F5393" s="45">
        <v>25.4</v>
      </c>
      <c r="G5393" s="45">
        <v>0.22</v>
      </c>
      <c r="H5393" s="45">
        <v>0.76</v>
      </c>
      <c r="I5393" s="45">
        <v>40</v>
      </c>
      <c r="J5393" s="45">
        <v>74.099999999999994</v>
      </c>
    </row>
    <row r="5394" spans="4:10">
      <c r="D5394" s="28">
        <v>41864</v>
      </c>
      <c r="E5394" s="35" t="s">
        <v>375</v>
      </c>
      <c r="F5394" s="45">
        <v>25.2</v>
      </c>
      <c r="G5394" s="45">
        <v>0.11</v>
      </c>
      <c r="H5394" s="45">
        <v>0.45</v>
      </c>
      <c r="I5394" s="45">
        <v>28.7</v>
      </c>
      <c r="J5394" s="45">
        <v>85.3</v>
      </c>
    </row>
    <row r="5395" spans="4:10">
      <c r="D5395" s="28">
        <v>41864</v>
      </c>
      <c r="E5395" s="35" t="s">
        <v>376</v>
      </c>
      <c r="F5395" s="45">
        <v>23.6</v>
      </c>
      <c r="G5395" s="45">
        <v>0.11</v>
      </c>
      <c r="H5395" s="45">
        <v>0.25</v>
      </c>
      <c r="I5395" s="45">
        <v>17.3</v>
      </c>
      <c r="J5395" s="45">
        <v>94.9</v>
      </c>
    </row>
    <row r="5396" spans="4:10">
      <c r="D5396" s="28">
        <v>41864</v>
      </c>
      <c r="E5396" s="35" t="s">
        <v>377</v>
      </c>
      <c r="F5396" s="45">
        <v>22.6</v>
      </c>
      <c r="G5396" s="45">
        <v>0.15</v>
      </c>
      <c r="H5396" s="45">
        <v>0.08</v>
      </c>
      <c r="I5396" s="45">
        <v>6</v>
      </c>
      <c r="J5396" s="45">
        <v>104.2</v>
      </c>
    </row>
    <row r="5397" spans="4:10">
      <c r="D5397" s="28">
        <v>41864</v>
      </c>
      <c r="E5397" s="35" t="s">
        <v>378</v>
      </c>
      <c r="F5397" s="45">
        <v>21.8</v>
      </c>
      <c r="G5397" s="45">
        <v>0</v>
      </c>
      <c r="H5397" s="45">
        <v>0</v>
      </c>
      <c r="I5397" s="45">
        <v>0</v>
      </c>
      <c r="J5397" s="45">
        <v>0</v>
      </c>
    </row>
    <row r="5398" spans="4:10">
      <c r="D5398" s="28">
        <v>41864</v>
      </c>
      <c r="E5398" s="35" t="s">
        <v>379</v>
      </c>
      <c r="F5398" s="45">
        <v>21.4</v>
      </c>
      <c r="G5398" s="45">
        <v>0</v>
      </c>
      <c r="H5398" s="45">
        <v>0</v>
      </c>
      <c r="I5398" s="45">
        <v>0</v>
      </c>
      <c r="J5398" s="45">
        <v>0</v>
      </c>
    </row>
    <row r="5399" spans="4:10">
      <c r="D5399" s="28">
        <v>41864</v>
      </c>
      <c r="E5399" s="35" t="s">
        <v>380</v>
      </c>
      <c r="F5399" s="45">
        <v>21.1</v>
      </c>
      <c r="G5399" s="45">
        <v>0</v>
      </c>
      <c r="H5399" s="45">
        <v>0</v>
      </c>
      <c r="I5399" s="45">
        <v>0</v>
      </c>
      <c r="J5399" s="45">
        <v>0</v>
      </c>
    </row>
    <row r="5400" spans="4:10">
      <c r="D5400" s="28">
        <v>41864</v>
      </c>
      <c r="E5400" s="35" t="s">
        <v>381</v>
      </c>
      <c r="F5400" s="45">
        <v>20.7</v>
      </c>
      <c r="G5400" s="45">
        <v>0</v>
      </c>
      <c r="H5400" s="45">
        <v>0</v>
      </c>
      <c r="I5400" s="45">
        <v>0</v>
      </c>
      <c r="J5400" s="45">
        <v>0</v>
      </c>
    </row>
    <row r="5401" spans="4:10">
      <c r="D5401" s="28">
        <v>41864</v>
      </c>
      <c r="E5401" s="35" t="s">
        <v>382</v>
      </c>
      <c r="F5401" s="45">
        <v>20.2</v>
      </c>
      <c r="G5401" s="45">
        <v>0</v>
      </c>
      <c r="H5401" s="45">
        <v>0</v>
      </c>
      <c r="I5401" s="45">
        <v>0</v>
      </c>
      <c r="J5401" s="45">
        <v>0</v>
      </c>
    </row>
    <row r="5402" spans="4:10">
      <c r="D5402" s="28">
        <v>41864</v>
      </c>
      <c r="E5402" s="35" t="s">
        <v>383</v>
      </c>
      <c r="F5402" s="45">
        <v>19.7</v>
      </c>
      <c r="G5402" s="45">
        <v>0</v>
      </c>
      <c r="H5402" s="45">
        <v>0</v>
      </c>
      <c r="I5402" s="45">
        <v>0</v>
      </c>
      <c r="J5402" s="45">
        <v>0</v>
      </c>
    </row>
    <row r="5403" spans="4:10">
      <c r="D5403" s="28">
        <v>41865</v>
      </c>
      <c r="E5403" s="35" t="s">
        <v>360</v>
      </c>
      <c r="F5403" s="45">
        <v>19.2</v>
      </c>
      <c r="G5403" s="45">
        <v>0</v>
      </c>
      <c r="H5403" s="45">
        <v>0</v>
      </c>
      <c r="I5403" s="45">
        <v>0</v>
      </c>
      <c r="J5403" s="45">
        <v>0</v>
      </c>
    </row>
    <row r="5404" spans="4:10">
      <c r="D5404" s="28">
        <v>41865</v>
      </c>
      <c r="E5404" s="35" t="s">
        <v>361</v>
      </c>
      <c r="F5404" s="45">
        <v>18.8</v>
      </c>
      <c r="G5404" s="45">
        <v>0</v>
      </c>
      <c r="H5404" s="45">
        <v>0</v>
      </c>
      <c r="I5404" s="45">
        <v>0</v>
      </c>
      <c r="J5404" s="45">
        <v>0</v>
      </c>
    </row>
    <row r="5405" spans="4:10">
      <c r="D5405" s="28">
        <v>41865</v>
      </c>
      <c r="E5405" s="35" t="s">
        <v>362</v>
      </c>
      <c r="F5405" s="45">
        <v>18.7</v>
      </c>
      <c r="G5405" s="45">
        <v>0</v>
      </c>
      <c r="H5405" s="45">
        <v>0</v>
      </c>
      <c r="I5405" s="45">
        <v>0</v>
      </c>
      <c r="J5405" s="45">
        <v>0</v>
      </c>
    </row>
    <row r="5406" spans="4:10">
      <c r="D5406" s="28">
        <v>41865</v>
      </c>
      <c r="E5406" s="35" t="s">
        <v>363</v>
      </c>
      <c r="F5406" s="45">
        <v>18.899999999999999</v>
      </c>
      <c r="G5406" s="45">
        <v>0</v>
      </c>
      <c r="H5406" s="45">
        <v>0</v>
      </c>
      <c r="I5406" s="45">
        <v>0</v>
      </c>
      <c r="J5406" s="45">
        <v>0</v>
      </c>
    </row>
    <row r="5407" spans="4:10">
      <c r="D5407" s="28">
        <v>41865</v>
      </c>
      <c r="E5407" s="35" t="s">
        <v>364</v>
      </c>
      <c r="F5407" s="45">
        <v>19.3</v>
      </c>
      <c r="G5407" s="45">
        <v>0.05</v>
      </c>
      <c r="H5407" s="45">
        <v>0.03</v>
      </c>
      <c r="I5407" s="45">
        <v>1.6</v>
      </c>
      <c r="J5407" s="45">
        <v>-107.6</v>
      </c>
    </row>
    <row r="5408" spans="4:10">
      <c r="D5408" s="28">
        <v>41865</v>
      </c>
      <c r="E5408" s="35" t="s">
        <v>365</v>
      </c>
      <c r="F5408" s="45">
        <v>20.6</v>
      </c>
      <c r="G5408" s="45">
        <v>0.05</v>
      </c>
      <c r="H5408" s="45">
        <v>0.14000000000000001</v>
      </c>
      <c r="I5408" s="45">
        <v>12.8</v>
      </c>
      <c r="J5408" s="45">
        <v>-98.2</v>
      </c>
    </row>
    <row r="5409" spans="4:10">
      <c r="D5409" s="28">
        <v>41865</v>
      </c>
      <c r="E5409" s="35" t="s">
        <v>366</v>
      </c>
      <c r="F5409" s="45">
        <v>23.5</v>
      </c>
      <c r="G5409" s="45">
        <v>0.05</v>
      </c>
      <c r="H5409" s="45">
        <v>0.28999999999999998</v>
      </c>
      <c r="I5409" s="45">
        <v>24.2</v>
      </c>
      <c r="J5409" s="45">
        <v>-88.8</v>
      </c>
    </row>
    <row r="5410" spans="4:10">
      <c r="D5410" s="28">
        <v>41865</v>
      </c>
      <c r="E5410" s="35" t="s">
        <v>367</v>
      </c>
      <c r="F5410" s="45">
        <v>23.8</v>
      </c>
      <c r="G5410" s="45">
        <v>0.02</v>
      </c>
      <c r="H5410" s="45">
        <v>0.38</v>
      </c>
      <c r="I5410" s="45">
        <v>35.6</v>
      </c>
      <c r="J5410" s="45">
        <v>-78.3</v>
      </c>
    </row>
    <row r="5411" spans="4:10">
      <c r="D5411" s="28">
        <v>41865</v>
      </c>
      <c r="E5411" s="35" t="s">
        <v>368</v>
      </c>
      <c r="F5411" s="45">
        <v>24.4</v>
      </c>
      <c r="G5411" s="45">
        <v>0</v>
      </c>
      <c r="H5411" s="45">
        <v>0.49</v>
      </c>
      <c r="I5411" s="45">
        <v>46.5</v>
      </c>
      <c r="J5411" s="45">
        <v>-65.5</v>
      </c>
    </row>
    <row r="5412" spans="4:10">
      <c r="D5412" s="28">
        <v>41865</v>
      </c>
      <c r="E5412" s="35" t="s">
        <v>369</v>
      </c>
      <c r="F5412" s="45">
        <v>24.6</v>
      </c>
      <c r="G5412" s="45">
        <v>0.01</v>
      </c>
      <c r="H5412" s="45">
        <v>0.66</v>
      </c>
      <c r="I5412" s="45">
        <v>56.1</v>
      </c>
      <c r="J5412" s="45">
        <v>-48</v>
      </c>
    </row>
    <row r="5413" spans="4:10">
      <c r="D5413" s="28">
        <v>41865</v>
      </c>
      <c r="E5413" s="35" t="s">
        <v>370</v>
      </c>
      <c r="F5413" s="45">
        <v>24.5</v>
      </c>
      <c r="G5413" s="45">
        <v>0</v>
      </c>
      <c r="H5413" s="45">
        <v>0.72</v>
      </c>
      <c r="I5413" s="45">
        <v>62.8</v>
      </c>
      <c r="J5413" s="45">
        <v>-22.3</v>
      </c>
    </row>
    <row r="5414" spans="4:10">
      <c r="D5414" s="28">
        <v>41865</v>
      </c>
      <c r="E5414" s="35" t="s">
        <v>371</v>
      </c>
      <c r="F5414" s="45">
        <v>24.9</v>
      </c>
      <c r="G5414" s="45">
        <v>0</v>
      </c>
      <c r="H5414" s="45">
        <v>0.6</v>
      </c>
      <c r="I5414" s="45">
        <v>64</v>
      </c>
      <c r="J5414" s="45">
        <v>10.3</v>
      </c>
    </row>
    <row r="5415" spans="4:10">
      <c r="D5415" s="28">
        <v>41865</v>
      </c>
      <c r="E5415" s="35" t="s">
        <v>372</v>
      </c>
      <c r="F5415" s="45">
        <v>25.5</v>
      </c>
      <c r="G5415" s="45">
        <v>0.02</v>
      </c>
      <c r="H5415" s="45">
        <v>0.56000000000000005</v>
      </c>
      <c r="I5415" s="45">
        <v>59.1</v>
      </c>
      <c r="J5415" s="45">
        <v>39.4</v>
      </c>
    </row>
    <row r="5416" spans="4:10">
      <c r="D5416" s="28">
        <v>41865</v>
      </c>
      <c r="E5416" s="35" t="s">
        <v>373</v>
      </c>
      <c r="F5416" s="45">
        <v>25.1</v>
      </c>
      <c r="G5416" s="45">
        <v>0.06</v>
      </c>
      <c r="H5416" s="45">
        <v>0.46</v>
      </c>
      <c r="I5416" s="45">
        <v>50.3</v>
      </c>
      <c r="J5416" s="45">
        <v>59.6</v>
      </c>
    </row>
    <row r="5417" spans="4:10">
      <c r="D5417" s="28">
        <v>41865</v>
      </c>
      <c r="E5417" s="35" t="s">
        <v>374</v>
      </c>
      <c r="F5417" s="45">
        <v>25.4</v>
      </c>
      <c r="G5417" s="45">
        <v>0.01</v>
      </c>
      <c r="H5417" s="45">
        <v>0.42</v>
      </c>
      <c r="I5417" s="45">
        <v>39.799999999999997</v>
      </c>
      <c r="J5417" s="45">
        <v>73.900000000000006</v>
      </c>
    </row>
    <row r="5418" spans="4:10">
      <c r="D5418" s="28">
        <v>41865</v>
      </c>
      <c r="E5418" s="35" t="s">
        <v>375</v>
      </c>
      <c r="F5418" s="45">
        <v>24.8</v>
      </c>
      <c r="G5418" s="45">
        <v>0.04</v>
      </c>
      <c r="H5418" s="45">
        <v>0.3</v>
      </c>
      <c r="I5418" s="45">
        <v>28.5</v>
      </c>
      <c r="J5418" s="45">
        <v>85</v>
      </c>
    </row>
    <row r="5419" spans="4:10">
      <c r="D5419" s="28">
        <v>41865</v>
      </c>
      <c r="E5419" s="35" t="s">
        <v>376</v>
      </c>
      <c r="F5419" s="45">
        <v>24.4</v>
      </c>
      <c r="G5419" s="45">
        <v>0.04</v>
      </c>
      <c r="H5419" s="45">
        <v>0.19</v>
      </c>
      <c r="I5419" s="45">
        <v>17.100000000000001</v>
      </c>
      <c r="J5419" s="45">
        <v>94.7</v>
      </c>
    </row>
    <row r="5420" spans="4:10">
      <c r="D5420" s="28">
        <v>41865</v>
      </c>
      <c r="E5420" s="35" t="s">
        <v>377</v>
      </c>
      <c r="F5420" s="45">
        <v>23.8</v>
      </c>
      <c r="G5420" s="45">
        <v>7.0000000000000007E-2</v>
      </c>
      <c r="H5420" s="45">
        <v>0.06</v>
      </c>
      <c r="I5420" s="45">
        <v>5.8</v>
      </c>
      <c r="J5420" s="45">
        <v>104</v>
      </c>
    </row>
    <row r="5421" spans="4:10">
      <c r="D5421" s="28">
        <v>41865</v>
      </c>
      <c r="E5421" s="35" t="s">
        <v>378</v>
      </c>
      <c r="F5421" s="45">
        <v>22.8</v>
      </c>
      <c r="G5421" s="45">
        <v>0</v>
      </c>
      <c r="H5421" s="45">
        <v>0</v>
      </c>
      <c r="I5421" s="45">
        <v>0</v>
      </c>
      <c r="J5421" s="45">
        <v>0</v>
      </c>
    </row>
    <row r="5422" spans="4:10">
      <c r="D5422" s="28">
        <v>41865</v>
      </c>
      <c r="E5422" s="35" t="s">
        <v>379</v>
      </c>
      <c r="F5422" s="45">
        <v>23</v>
      </c>
      <c r="G5422" s="45">
        <v>0</v>
      </c>
      <c r="H5422" s="45">
        <v>0</v>
      </c>
      <c r="I5422" s="45">
        <v>0</v>
      </c>
      <c r="J5422" s="45">
        <v>0</v>
      </c>
    </row>
    <row r="5423" spans="4:10">
      <c r="D5423" s="28">
        <v>41865</v>
      </c>
      <c r="E5423" s="35" t="s">
        <v>380</v>
      </c>
      <c r="F5423" s="45">
        <v>22</v>
      </c>
      <c r="G5423" s="45">
        <v>0</v>
      </c>
      <c r="H5423" s="45">
        <v>0</v>
      </c>
      <c r="I5423" s="45">
        <v>0</v>
      </c>
      <c r="J5423" s="45">
        <v>0</v>
      </c>
    </row>
    <row r="5424" spans="4:10">
      <c r="D5424" s="28">
        <v>41865</v>
      </c>
      <c r="E5424" s="35" t="s">
        <v>381</v>
      </c>
      <c r="F5424" s="45">
        <v>22.6</v>
      </c>
      <c r="G5424" s="45">
        <v>0</v>
      </c>
      <c r="H5424" s="45">
        <v>0</v>
      </c>
      <c r="I5424" s="45">
        <v>0</v>
      </c>
      <c r="J5424" s="45">
        <v>0</v>
      </c>
    </row>
    <row r="5425" spans="4:10">
      <c r="D5425" s="28">
        <v>41865</v>
      </c>
      <c r="E5425" s="35" t="s">
        <v>382</v>
      </c>
      <c r="F5425" s="45">
        <v>22.6</v>
      </c>
      <c r="G5425" s="45">
        <v>0</v>
      </c>
      <c r="H5425" s="45">
        <v>0</v>
      </c>
      <c r="I5425" s="45">
        <v>0</v>
      </c>
      <c r="J5425" s="45">
        <v>0</v>
      </c>
    </row>
    <row r="5426" spans="4:10">
      <c r="D5426" s="28">
        <v>41865</v>
      </c>
      <c r="E5426" s="35" t="s">
        <v>383</v>
      </c>
      <c r="F5426" s="45">
        <v>22.4</v>
      </c>
      <c r="G5426" s="45">
        <v>0</v>
      </c>
      <c r="H5426" s="45">
        <v>0</v>
      </c>
      <c r="I5426" s="45">
        <v>0</v>
      </c>
      <c r="J5426" s="45">
        <v>0</v>
      </c>
    </row>
    <row r="5427" spans="4:10">
      <c r="D5427" s="28">
        <v>41866</v>
      </c>
      <c r="E5427" s="35" t="s">
        <v>360</v>
      </c>
      <c r="F5427" s="45">
        <v>21.8</v>
      </c>
      <c r="G5427" s="45">
        <v>0</v>
      </c>
      <c r="H5427" s="45">
        <v>0</v>
      </c>
      <c r="I5427" s="45">
        <v>0</v>
      </c>
      <c r="J5427" s="45">
        <v>0</v>
      </c>
    </row>
    <row r="5428" spans="4:10">
      <c r="D5428" s="28">
        <v>41866</v>
      </c>
      <c r="E5428" s="35" t="s">
        <v>361</v>
      </c>
      <c r="F5428" s="45">
        <v>21.7</v>
      </c>
      <c r="G5428" s="45">
        <v>0</v>
      </c>
      <c r="H5428" s="45">
        <v>0</v>
      </c>
      <c r="I5428" s="45">
        <v>0</v>
      </c>
      <c r="J5428" s="45">
        <v>0</v>
      </c>
    </row>
    <row r="5429" spans="4:10">
      <c r="D5429" s="28">
        <v>41866</v>
      </c>
      <c r="E5429" s="35" t="s">
        <v>362</v>
      </c>
      <c r="F5429" s="45">
        <v>21.5</v>
      </c>
      <c r="G5429" s="45">
        <v>0</v>
      </c>
      <c r="H5429" s="45">
        <v>0</v>
      </c>
      <c r="I5429" s="45">
        <v>0</v>
      </c>
      <c r="J5429" s="45">
        <v>0</v>
      </c>
    </row>
    <row r="5430" spans="4:10">
      <c r="D5430" s="28">
        <v>41866</v>
      </c>
      <c r="E5430" s="35" t="s">
        <v>363</v>
      </c>
      <c r="F5430" s="45">
        <v>21.5</v>
      </c>
      <c r="G5430" s="45">
        <v>0</v>
      </c>
      <c r="H5430" s="45">
        <v>0</v>
      </c>
      <c r="I5430" s="45">
        <v>0</v>
      </c>
      <c r="J5430" s="45">
        <v>0</v>
      </c>
    </row>
    <row r="5431" spans="4:10">
      <c r="D5431" s="28">
        <v>41866</v>
      </c>
      <c r="E5431" s="35" t="s">
        <v>364</v>
      </c>
      <c r="F5431" s="45">
        <v>21.7</v>
      </c>
      <c r="G5431" s="45">
        <v>0.05</v>
      </c>
      <c r="H5431" s="45">
        <v>0.03</v>
      </c>
      <c r="I5431" s="45">
        <v>1.4</v>
      </c>
      <c r="J5431" s="45">
        <v>-107.4</v>
      </c>
    </row>
    <row r="5432" spans="4:10">
      <c r="D5432" s="28">
        <v>41866</v>
      </c>
      <c r="E5432" s="35" t="s">
        <v>365</v>
      </c>
      <c r="F5432" s="45">
        <v>21.8</v>
      </c>
      <c r="G5432" s="45">
        <v>0.03</v>
      </c>
      <c r="H5432" s="45">
        <v>0.12</v>
      </c>
      <c r="I5432" s="45">
        <v>12.6</v>
      </c>
      <c r="J5432" s="45">
        <v>-98</v>
      </c>
    </row>
    <row r="5433" spans="4:10">
      <c r="D5433" s="28">
        <v>41866</v>
      </c>
      <c r="E5433" s="35" t="s">
        <v>366</v>
      </c>
      <c r="F5433" s="45">
        <v>22.2</v>
      </c>
      <c r="G5433" s="45">
        <v>7.0000000000000007E-2</v>
      </c>
      <c r="H5433" s="45">
        <v>0.3</v>
      </c>
      <c r="I5433" s="45">
        <v>24</v>
      </c>
      <c r="J5433" s="45">
        <v>-88.5</v>
      </c>
    </row>
    <row r="5434" spans="4:10">
      <c r="D5434" s="28">
        <v>41866</v>
      </c>
      <c r="E5434" s="35" t="s">
        <v>367</v>
      </c>
      <c r="F5434" s="45">
        <v>23.7</v>
      </c>
      <c r="G5434" s="45">
        <v>0.1</v>
      </c>
      <c r="H5434" s="45">
        <v>0.54</v>
      </c>
      <c r="I5434" s="45">
        <v>35.4</v>
      </c>
      <c r="J5434" s="45">
        <v>-78</v>
      </c>
    </row>
    <row r="5435" spans="4:10">
      <c r="D5435" s="28">
        <v>41866</v>
      </c>
      <c r="E5435" s="35" t="s">
        <v>368</v>
      </c>
      <c r="F5435" s="45">
        <v>25.3</v>
      </c>
      <c r="G5435" s="45">
        <v>0.87</v>
      </c>
      <c r="H5435" s="45">
        <v>1.05</v>
      </c>
      <c r="I5435" s="45">
        <v>46.3</v>
      </c>
      <c r="J5435" s="45">
        <v>-65.2</v>
      </c>
    </row>
    <row r="5436" spans="4:10">
      <c r="D5436" s="28">
        <v>41866</v>
      </c>
      <c r="E5436" s="35" t="s">
        <v>369</v>
      </c>
      <c r="F5436" s="45">
        <v>25.9</v>
      </c>
      <c r="G5436" s="45">
        <v>0.24</v>
      </c>
      <c r="H5436" s="45">
        <v>1.0900000000000001</v>
      </c>
      <c r="I5436" s="45">
        <v>55.9</v>
      </c>
      <c r="J5436" s="45">
        <v>-47.6</v>
      </c>
    </row>
    <row r="5437" spans="4:10">
      <c r="D5437" s="28">
        <v>41866</v>
      </c>
      <c r="E5437" s="35" t="s">
        <v>370</v>
      </c>
      <c r="F5437" s="45">
        <v>28</v>
      </c>
      <c r="G5437" s="45">
        <v>0.4</v>
      </c>
      <c r="H5437" s="45">
        <v>1.31</v>
      </c>
      <c r="I5437" s="45">
        <v>62.5</v>
      </c>
      <c r="J5437" s="45">
        <v>-22</v>
      </c>
    </row>
    <row r="5438" spans="4:10">
      <c r="D5438" s="28">
        <v>41866</v>
      </c>
      <c r="E5438" s="35" t="s">
        <v>371</v>
      </c>
      <c r="F5438" s="45">
        <v>28.9</v>
      </c>
      <c r="G5438" s="45">
        <v>0.67</v>
      </c>
      <c r="H5438" s="45">
        <v>1.39</v>
      </c>
      <c r="I5438" s="45">
        <v>63.7</v>
      </c>
      <c r="J5438" s="45">
        <v>10.3</v>
      </c>
    </row>
    <row r="5439" spans="4:10">
      <c r="D5439" s="28">
        <v>41866</v>
      </c>
      <c r="E5439" s="35" t="s">
        <v>372</v>
      </c>
      <c r="F5439" s="45">
        <v>29.2</v>
      </c>
      <c r="G5439" s="45">
        <v>0.42</v>
      </c>
      <c r="H5439" s="45">
        <v>1.24</v>
      </c>
      <c r="I5439" s="45">
        <v>58.8</v>
      </c>
      <c r="J5439" s="45">
        <v>39.200000000000003</v>
      </c>
    </row>
    <row r="5440" spans="4:10">
      <c r="D5440" s="28">
        <v>41866</v>
      </c>
      <c r="E5440" s="35" t="s">
        <v>373</v>
      </c>
      <c r="F5440" s="45">
        <v>26.3</v>
      </c>
      <c r="G5440" s="45">
        <v>0.13</v>
      </c>
      <c r="H5440" s="45">
        <v>0.8</v>
      </c>
      <c r="I5440" s="45">
        <v>50.1</v>
      </c>
      <c r="J5440" s="45">
        <v>59.4</v>
      </c>
    </row>
    <row r="5441" spans="4:10">
      <c r="D5441" s="28">
        <v>41866</v>
      </c>
      <c r="E5441" s="35" t="s">
        <v>374</v>
      </c>
      <c r="F5441" s="45">
        <v>26.6</v>
      </c>
      <c r="G5441" s="45">
        <v>0.45</v>
      </c>
      <c r="H5441" s="45">
        <v>0.87</v>
      </c>
      <c r="I5441" s="45">
        <v>39.6</v>
      </c>
      <c r="J5441" s="45">
        <v>73.599999999999994</v>
      </c>
    </row>
    <row r="5442" spans="4:10">
      <c r="D5442" s="28">
        <v>41866</v>
      </c>
      <c r="E5442" s="35" t="s">
        <v>375</v>
      </c>
      <c r="F5442" s="45">
        <v>26.2</v>
      </c>
      <c r="G5442" s="45">
        <v>0.1</v>
      </c>
      <c r="H5442" s="45">
        <v>0.42</v>
      </c>
      <c r="I5442" s="45">
        <v>28.3</v>
      </c>
      <c r="J5442" s="45">
        <v>84.8</v>
      </c>
    </row>
    <row r="5443" spans="4:10">
      <c r="D5443" s="28">
        <v>41866</v>
      </c>
      <c r="E5443" s="35" t="s">
        <v>376</v>
      </c>
      <c r="F5443" s="45">
        <v>25.2</v>
      </c>
      <c r="G5443" s="45">
        <v>0.09</v>
      </c>
      <c r="H5443" s="45">
        <v>0.23</v>
      </c>
      <c r="I5443" s="45">
        <v>16.8</v>
      </c>
      <c r="J5443" s="45">
        <v>94.5</v>
      </c>
    </row>
    <row r="5444" spans="4:10">
      <c r="D5444" s="28">
        <v>41866</v>
      </c>
      <c r="E5444" s="35" t="s">
        <v>377</v>
      </c>
      <c r="F5444" s="45">
        <v>24.6</v>
      </c>
      <c r="G5444" s="45">
        <v>0.14000000000000001</v>
      </c>
      <c r="H5444" s="45">
        <v>0.08</v>
      </c>
      <c r="I5444" s="45">
        <v>5.5</v>
      </c>
      <c r="J5444" s="45">
        <v>103.8</v>
      </c>
    </row>
    <row r="5445" spans="4:10">
      <c r="D5445" s="28">
        <v>41866</v>
      </c>
      <c r="E5445" s="35" t="s">
        <v>378</v>
      </c>
      <c r="F5445" s="45">
        <v>23.5</v>
      </c>
      <c r="G5445" s="45">
        <v>0</v>
      </c>
      <c r="H5445" s="45">
        <v>0</v>
      </c>
      <c r="I5445" s="45">
        <v>0</v>
      </c>
      <c r="J5445" s="45">
        <v>0</v>
      </c>
    </row>
    <row r="5446" spans="4:10">
      <c r="D5446" s="28">
        <v>41866</v>
      </c>
      <c r="E5446" s="35" t="s">
        <v>379</v>
      </c>
      <c r="F5446" s="45">
        <v>22.7</v>
      </c>
      <c r="G5446" s="45">
        <v>0</v>
      </c>
      <c r="H5446" s="45">
        <v>0</v>
      </c>
      <c r="I5446" s="45">
        <v>0</v>
      </c>
      <c r="J5446" s="45">
        <v>0</v>
      </c>
    </row>
    <row r="5447" spans="4:10">
      <c r="D5447" s="28">
        <v>41866</v>
      </c>
      <c r="E5447" s="35" t="s">
        <v>380</v>
      </c>
      <c r="F5447" s="45">
        <v>21.4</v>
      </c>
      <c r="G5447" s="45">
        <v>0</v>
      </c>
      <c r="H5447" s="45">
        <v>0</v>
      </c>
      <c r="I5447" s="45">
        <v>0</v>
      </c>
      <c r="J5447" s="45">
        <v>0</v>
      </c>
    </row>
    <row r="5448" spans="4:10">
      <c r="D5448" s="28">
        <v>41866</v>
      </c>
      <c r="E5448" s="35" t="s">
        <v>381</v>
      </c>
      <c r="F5448" s="45">
        <v>21.3</v>
      </c>
      <c r="G5448" s="45">
        <v>0</v>
      </c>
      <c r="H5448" s="45">
        <v>0</v>
      </c>
      <c r="I5448" s="45">
        <v>0</v>
      </c>
      <c r="J5448" s="45">
        <v>0</v>
      </c>
    </row>
    <row r="5449" spans="4:10">
      <c r="D5449" s="28">
        <v>41866</v>
      </c>
      <c r="E5449" s="35" t="s">
        <v>382</v>
      </c>
      <c r="F5449" s="45">
        <v>20.9</v>
      </c>
      <c r="G5449" s="45">
        <v>0</v>
      </c>
      <c r="H5449" s="45">
        <v>0</v>
      </c>
      <c r="I5449" s="45">
        <v>0</v>
      </c>
      <c r="J5449" s="45">
        <v>0</v>
      </c>
    </row>
    <row r="5450" spans="4:10">
      <c r="D5450" s="28">
        <v>41866</v>
      </c>
      <c r="E5450" s="35" t="s">
        <v>383</v>
      </c>
      <c r="F5450" s="45">
        <v>20.8</v>
      </c>
      <c r="G5450" s="45">
        <v>0</v>
      </c>
      <c r="H5450" s="45">
        <v>0</v>
      </c>
      <c r="I5450" s="45">
        <v>0</v>
      </c>
      <c r="J5450" s="45">
        <v>0</v>
      </c>
    </row>
    <row r="5451" spans="4:10">
      <c r="D5451" s="28">
        <v>41867</v>
      </c>
      <c r="E5451" s="35" t="s">
        <v>360</v>
      </c>
      <c r="F5451" s="45">
        <v>20.8</v>
      </c>
      <c r="G5451" s="45">
        <v>0</v>
      </c>
      <c r="H5451" s="45">
        <v>0</v>
      </c>
      <c r="I5451" s="45">
        <v>0</v>
      </c>
      <c r="J5451" s="45">
        <v>0</v>
      </c>
    </row>
    <row r="5452" spans="4:10">
      <c r="D5452" s="28">
        <v>41867</v>
      </c>
      <c r="E5452" s="35" t="s">
        <v>361</v>
      </c>
      <c r="F5452" s="45">
        <v>20.8</v>
      </c>
      <c r="G5452" s="45">
        <v>0</v>
      </c>
      <c r="H5452" s="45">
        <v>0</v>
      </c>
      <c r="I5452" s="45">
        <v>0</v>
      </c>
      <c r="J5452" s="45">
        <v>0</v>
      </c>
    </row>
    <row r="5453" spans="4:10">
      <c r="D5453" s="28">
        <v>41867</v>
      </c>
      <c r="E5453" s="35" t="s">
        <v>362</v>
      </c>
      <c r="F5453" s="45">
        <v>20.8</v>
      </c>
      <c r="G5453" s="45">
        <v>0</v>
      </c>
      <c r="H5453" s="45">
        <v>0</v>
      </c>
      <c r="I5453" s="45">
        <v>0</v>
      </c>
      <c r="J5453" s="45">
        <v>0</v>
      </c>
    </row>
    <row r="5454" spans="4:10">
      <c r="D5454" s="28">
        <v>41867</v>
      </c>
      <c r="E5454" s="35" t="s">
        <v>363</v>
      </c>
      <c r="F5454" s="45">
        <v>20.8</v>
      </c>
      <c r="G5454" s="45">
        <v>0</v>
      </c>
      <c r="H5454" s="45">
        <v>0</v>
      </c>
      <c r="I5454" s="45">
        <v>0</v>
      </c>
      <c r="J5454" s="45">
        <v>0</v>
      </c>
    </row>
    <row r="5455" spans="4:10">
      <c r="D5455" s="28">
        <v>41867</v>
      </c>
      <c r="E5455" s="35" t="s">
        <v>364</v>
      </c>
      <c r="F5455" s="45">
        <v>21</v>
      </c>
      <c r="G5455" s="45">
        <v>0.09</v>
      </c>
      <c r="H5455" s="45">
        <v>0.04</v>
      </c>
      <c r="I5455" s="45">
        <v>1.2</v>
      </c>
      <c r="J5455" s="45">
        <v>-107.1</v>
      </c>
    </row>
    <row r="5456" spans="4:10">
      <c r="D5456" s="28">
        <v>41867</v>
      </c>
      <c r="E5456" s="35" t="s">
        <v>365</v>
      </c>
      <c r="F5456" s="45">
        <v>21.6</v>
      </c>
      <c r="G5456" s="45">
        <v>0.94</v>
      </c>
      <c r="H5456" s="45">
        <v>0.25</v>
      </c>
      <c r="I5456" s="45">
        <v>12.4</v>
      </c>
      <c r="J5456" s="45">
        <v>-97.7</v>
      </c>
    </row>
    <row r="5457" spans="4:10">
      <c r="D5457" s="28">
        <v>41867</v>
      </c>
      <c r="E5457" s="35" t="s">
        <v>366</v>
      </c>
      <c r="F5457" s="45">
        <v>23.7</v>
      </c>
      <c r="G5457" s="45">
        <v>1.73</v>
      </c>
      <c r="H5457" s="45">
        <v>0.42</v>
      </c>
      <c r="I5457" s="45">
        <v>23.9</v>
      </c>
      <c r="J5457" s="45">
        <v>-88.2</v>
      </c>
    </row>
    <row r="5458" spans="4:10">
      <c r="D5458" s="28">
        <v>41867</v>
      </c>
      <c r="E5458" s="35" t="s">
        <v>367</v>
      </c>
      <c r="F5458" s="45">
        <v>25.4</v>
      </c>
      <c r="G5458" s="45">
        <v>1.96</v>
      </c>
      <c r="H5458" s="45">
        <v>0.59</v>
      </c>
      <c r="I5458" s="45">
        <v>35.299999999999997</v>
      </c>
      <c r="J5458" s="45">
        <v>-77.7</v>
      </c>
    </row>
    <row r="5459" spans="4:10">
      <c r="D5459" s="28">
        <v>41867</v>
      </c>
      <c r="E5459" s="35" t="s">
        <v>368</v>
      </c>
      <c r="F5459" s="45">
        <v>27.1</v>
      </c>
      <c r="G5459" s="45">
        <v>2.0099999999999998</v>
      </c>
      <c r="H5459" s="45">
        <v>0.76</v>
      </c>
      <c r="I5459" s="45">
        <v>46.1</v>
      </c>
      <c r="J5459" s="45">
        <v>-64.8</v>
      </c>
    </row>
    <row r="5460" spans="4:10">
      <c r="D5460" s="28">
        <v>41867</v>
      </c>
      <c r="E5460" s="35" t="s">
        <v>369</v>
      </c>
      <c r="F5460" s="45">
        <v>27.9</v>
      </c>
      <c r="G5460" s="45">
        <v>2.0299999999999998</v>
      </c>
      <c r="H5460" s="45">
        <v>0.91</v>
      </c>
      <c r="I5460" s="45">
        <v>55.6</v>
      </c>
      <c r="J5460" s="45">
        <v>-47.2</v>
      </c>
    </row>
    <row r="5461" spans="4:10">
      <c r="D5461" s="28">
        <v>41867</v>
      </c>
      <c r="E5461" s="35" t="s">
        <v>370</v>
      </c>
      <c r="F5461" s="45">
        <v>27.6</v>
      </c>
      <c r="G5461" s="45">
        <v>0.78</v>
      </c>
      <c r="H5461" s="45">
        <v>1.37</v>
      </c>
      <c r="I5461" s="45">
        <v>62.2</v>
      </c>
      <c r="J5461" s="45">
        <v>-21.7</v>
      </c>
    </row>
    <row r="5462" spans="4:10">
      <c r="D5462" s="28">
        <v>41867</v>
      </c>
      <c r="E5462" s="35" t="s">
        <v>371</v>
      </c>
      <c r="F5462" s="45">
        <v>28.8</v>
      </c>
      <c r="G5462" s="45">
        <v>1.02</v>
      </c>
      <c r="H5462" s="45">
        <v>1.36</v>
      </c>
      <c r="I5462" s="45">
        <v>63.4</v>
      </c>
      <c r="J5462" s="45">
        <v>10.4</v>
      </c>
    </row>
    <row r="5463" spans="4:10">
      <c r="D5463" s="28">
        <v>41867</v>
      </c>
      <c r="E5463" s="35" t="s">
        <v>372</v>
      </c>
      <c r="F5463" s="45">
        <v>29.8</v>
      </c>
      <c r="G5463" s="45">
        <v>1.29</v>
      </c>
      <c r="H5463" s="45">
        <v>1.22</v>
      </c>
      <c r="I5463" s="45">
        <v>58.5</v>
      </c>
      <c r="J5463" s="45">
        <v>38.9</v>
      </c>
    </row>
    <row r="5464" spans="4:10">
      <c r="D5464" s="28">
        <v>41867</v>
      </c>
      <c r="E5464" s="35" t="s">
        <v>373</v>
      </c>
      <c r="F5464" s="45">
        <v>30.4</v>
      </c>
      <c r="G5464" s="45">
        <v>2.0099999999999998</v>
      </c>
      <c r="H5464" s="45">
        <v>0.82</v>
      </c>
      <c r="I5464" s="45">
        <v>49.8</v>
      </c>
      <c r="J5464" s="45">
        <v>59.1</v>
      </c>
    </row>
    <row r="5465" spans="4:10">
      <c r="D5465" s="28">
        <v>41867</v>
      </c>
      <c r="E5465" s="35" t="s">
        <v>374</v>
      </c>
      <c r="F5465" s="45">
        <v>29.9</v>
      </c>
      <c r="G5465" s="45">
        <v>1.98</v>
      </c>
      <c r="H5465" s="45">
        <v>0.66</v>
      </c>
      <c r="I5465" s="45">
        <v>39.299999999999997</v>
      </c>
      <c r="J5465" s="45">
        <v>73.3</v>
      </c>
    </row>
    <row r="5466" spans="4:10">
      <c r="D5466" s="28">
        <v>41867</v>
      </c>
      <c r="E5466" s="35" t="s">
        <v>375</v>
      </c>
      <c r="F5466" s="45">
        <v>29.9</v>
      </c>
      <c r="G5466" s="45">
        <v>1.37</v>
      </c>
      <c r="H5466" s="45">
        <v>0.56999999999999995</v>
      </c>
      <c r="I5466" s="45">
        <v>28.1</v>
      </c>
      <c r="J5466" s="45">
        <v>84.5</v>
      </c>
    </row>
    <row r="5467" spans="4:10">
      <c r="D5467" s="28">
        <v>41867</v>
      </c>
      <c r="E5467" s="35" t="s">
        <v>376</v>
      </c>
      <c r="F5467" s="45">
        <v>28.2</v>
      </c>
      <c r="G5467" s="45">
        <v>0.37</v>
      </c>
      <c r="H5467" s="45">
        <v>0.32</v>
      </c>
      <c r="I5467" s="45">
        <v>16.600000000000001</v>
      </c>
      <c r="J5467" s="45">
        <v>94.3</v>
      </c>
    </row>
    <row r="5468" spans="4:10">
      <c r="D5468" s="28">
        <v>41867</v>
      </c>
      <c r="E5468" s="35" t="s">
        <v>377</v>
      </c>
      <c r="F5468" s="45">
        <v>26.7</v>
      </c>
      <c r="G5468" s="45">
        <v>0.26</v>
      </c>
      <c r="H5468" s="45">
        <v>0.09</v>
      </c>
      <c r="I5468" s="45">
        <v>5.3</v>
      </c>
      <c r="J5468" s="45">
        <v>103.6</v>
      </c>
    </row>
    <row r="5469" spans="4:10">
      <c r="D5469" s="28">
        <v>41867</v>
      </c>
      <c r="E5469" s="35" t="s">
        <v>378</v>
      </c>
      <c r="F5469" s="45">
        <v>25.4</v>
      </c>
      <c r="G5469" s="45">
        <v>0</v>
      </c>
      <c r="H5469" s="45">
        <v>0</v>
      </c>
      <c r="I5469" s="45">
        <v>0</v>
      </c>
      <c r="J5469" s="45">
        <v>0</v>
      </c>
    </row>
    <row r="5470" spans="4:10">
      <c r="D5470" s="28">
        <v>41867</v>
      </c>
      <c r="E5470" s="35" t="s">
        <v>379</v>
      </c>
      <c r="F5470" s="45">
        <v>23.9</v>
      </c>
      <c r="G5470" s="45">
        <v>0</v>
      </c>
      <c r="H5470" s="45">
        <v>0</v>
      </c>
      <c r="I5470" s="45">
        <v>0</v>
      </c>
      <c r="J5470" s="45">
        <v>0</v>
      </c>
    </row>
    <row r="5471" spans="4:10">
      <c r="D5471" s="28">
        <v>41867</v>
      </c>
      <c r="E5471" s="35" t="s">
        <v>380</v>
      </c>
      <c r="F5471" s="45">
        <v>23.2</v>
      </c>
      <c r="G5471" s="45">
        <v>0</v>
      </c>
      <c r="H5471" s="45">
        <v>0</v>
      </c>
      <c r="I5471" s="45">
        <v>0</v>
      </c>
      <c r="J5471" s="45">
        <v>0</v>
      </c>
    </row>
    <row r="5472" spans="4:10">
      <c r="D5472" s="28">
        <v>41867</v>
      </c>
      <c r="E5472" s="35" t="s">
        <v>381</v>
      </c>
      <c r="F5472" s="45">
        <v>23.7</v>
      </c>
      <c r="G5472" s="45">
        <v>0</v>
      </c>
      <c r="H5472" s="45">
        <v>0</v>
      </c>
      <c r="I5472" s="45">
        <v>0</v>
      </c>
      <c r="J5472" s="45">
        <v>0</v>
      </c>
    </row>
    <row r="5473" spans="4:10">
      <c r="D5473" s="28">
        <v>41867</v>
      </c>
      <c r="E5473" s="35" t="s">
        <v>382</v>
      </c>
      <c r="F5473" s="45">
        <v>22.8</v>
      </c>
      <c r="G5473" s="45">
        <v>0</v>
      </c>
      <c r="H5473" s="45">
        <v>0</v>
      </c>
      <c r="I5473" s="45">
        <v>0</v>
      </c>
      <c r="J5473" s="45">
        <v>0</v>
      </c>
    </row>
    <row r="5474" spans="4:10">
      <c r="D5474" s="28">
        <v>41867</v>
      </c>
      <c r="E5474" s="35" t="s">
        <v>383</v>
      </c>
      <c r="F5474" s="45">
        <v>22.3</v>
      </c>
      <c r="G5474" s="45">
        <v>0</v>
      </c>
      <c r="H5474" s="45">
        <v>0</v>
      </c>
      <c r="I5474" s="45">
        <v>0</v>
      </c>
      <c r="J5474" s="45">
        <v>0</v>
      </c>
    </row>
    <row r="5475" spans="4:10">
      <c r="D5475" s="28">
        <v>41868</v>
      </c>
      <c r="E5475" s="35" t="s">
        <v>360</v>
      </c>
      <c r="F5475" s="45">
        <v>22.2</v>
      </c>
      <c r="G5475" s="45">
        <v>0</v>
      </c>
      <c r="H5475" s="45">
        <v>0</v>
      </c>
      <c r="I5475" s="45">
        <v>0</v>
      </c>
      <c r="J5475" s="45">
        <v>0</v>
      </c>
    </row>
    <row r="5476" spans="4:10">
      <c r="D5476" s="28">
        <v>41868</v>
      </c>
      <c r="E5476" s="35" t="s">
        <v>361</v>
      </c>
      <c r="F5476" s="45">
        <v>21.7</v>
      </c>
      <c r="G5476" s="45">
        <v>0</v>
      </c>
      <c r="H5476" s="45">
        <v>0</v>
      </c>
      <c r="I5476" s="45">
        <v>0</v>
      </c>
      <c r="J5476" s="45">
        <v>0</v>
      </c>
    </row>
    <row r="5477" spans="4:10">
      <c r="D5477" s="28">
        <v>41868</v>
      </c>
      <c r="E5477" s="35" t="s">
        <v>362</v>
      </c>
      <c r="F5477" s="45">
        <v>20.9</v>
      </c>
      <c r="G5477" s="45">
        <v>0</v>
      </c>
      <c r="H5477" s="45">
        <v>0</v>
      </c>
      <c r="I5477" s="45">
        <v>0</v>
      </c>
      <c r="J5477" s="45">
        <v>0</v>
      </c>
    </row>
    <row r="5478" spans="4:10">
      <c r="D5478" s="28">
        <v>41868</v>
      </c>
      <c r="E5478" s="35" t="s">
        <v>363</v>
      </c>
      <c r="F5478" s="45">
        <v>19.899999999999999</v>
      </c>
      <c r="G5478" s="45">
        <v>0</v>
      </c>
      <c r="H5478" s="45">
        <v>0</v>
      </c>
      <c r="I5478" s="45">
        <v>0</v>
      </c>
      <c r="J5478" s="45">
        <v>0</v>
      </c>
    </row>
    <row r="5479" spans="4:10">
      <c r="D5479" s="28">
        <v>41868</v>
      </c>
      <c r="E5479" s="35" t="s">
        <v>364</v>
      </c>
      <c r="F5479" s="45">
        <v>22.4</v>
      </c>
      <c r="G5479" s="45">
        <v>0.09</v>
      </c>
      <c r="H5479" s="45">
        <v>0.04</v>
      </c>
      <c r="I5479" s="45">
        <v>1.1000000000000001</v>
      </c>
      <c r="J5479" s="45">
        <v>-106.8</v>
      </c>
    </row>
    <row r="5480" spans="4:10">
      <c r="D5480" s="28">
        <v>41868</v>
      </c>
      <c r="E5480" s="35" t="s">
        <v>365</v>
      </c>
      <c r="F5480" s="45">
        <v>22.5</v>
      </c>
      <c r="G5480" s="45">
        <v>0.16</v>
      </c>
      <c r="H5480" s="45">
        <v>0.19</v>
      </c>
      <c r="I5480" s="45">
        <v>12.3</v>
      </c>
      <c r="J5480" s="45">
        <v>-97.4</v>
      </c>
    </row>
    <row r="5481" spans="4:10">
      <c r="D5481" s="28">
        <v>41868</v>
      </c>
      <c r="E5481" s="35" t="s">
        <v>366</v>
      </c>
      <c r="F5481" s="45">
        <v>22.8</v>
      </c>
      <c r="G5481" s="45">
        <v>0.36</v>
      </c>
      <c r="H5481" s="45">
        <v>0.48</v>
      </c>
      <c r="I5481" s="45">
        <v>23.7</v>
      </c>
      <c r="J5481" s="45">
        <v>-87.9</v>
      </c>
    </row>
    <row r="5482" spans="4:10">
      <c r="D5482" s="28">
        <v>41868</v>
      </c>
      <c r="E5482" s="35" t="s">
        <v>367</v>
      </c>
      <c r="F5482" s="45">
        <v>25.2</v>
      </c>
      <c r="G5482" s="45">
        <v>1.52</v>
      </c>
      <c r="H5482" s="45">
        <v>0.7</v>
      </c>
      <c r="I5482" s="45">
        <v>35.1</v>
      </c>
      <c r="J5482" s="45">
        <v>-77.3</v>
      </c>
    </row>
    <row r="5483" spans="4:10">
      <c r="D5483" s="28">
        <v>41868</v>
      </c>
      <c r="E5483" s="35" t="s">
        <v>368</v>
      </c>
      <c r="F5483" s="45">
        <v>27</v>
      </c>
      <c r="G5483" s="45">
        <v>1.56</v>
      </c>
      <c r="H5483" s="45">
        <v>0.91</v>
      </c>
      <c r="I5483" s="45">
        <v>45.9</v>
      </c>
      <c r="J5483" s="45">
        <v>-64.400000000000006</v>
      </c>
    </row>
    <row r="5484" spans="4:10">
      <c r="D5484" s="28">
        <v>41868</v>
      </c>
      <c r="E5484" s="35" t="s">
        <v>369</v>
      </c>
      <c r="F5484" s="45">
        <v>28.8</v>
      </c>
      <c r="G5484" s="45">
        <v>1.56</v>
      </c>
      <c r="H5484" s="45">
        <v>1.0900000000000001</v>
      </c>
      <c r="I5484" s="45">
        <v>55.4</v>
      </c>
      <c r="J5484" s="45">
        <v>-46.8</v>
      </c>
    </row>
    <row r="5485" spans="4:10">
      <c r="D5485" s="28">
        <v>41868</v>
      </c>
      <c r="E5485" s="35" t="s">
        <v>370</v>
      </c>
      <c r="F5485" s="45">
        <v>29.2</v>
      </c>
      <c r="G5485" s="45">
        <v>1.55</v>
      </c>
      <c r="H5485" s="45">
        <v>1.19</v>
      </c>
      <c r="I5485" s="45">
        <v>61.9</v>
      </c>
      <c r="J5485" s="45">
        <v>-21.4</v>
      </c>
    </row>
    <row r="5486" spans="4:10">
      <c r="D5486" s="28">
        <v>41868</v>
      </c>
      <c r="E5486" s="35" t="s">
        <v>371</v>
      </c>
      <c r="F5486" s="45">
        <v>30.1</v>
      </c>
      <c r="G5486" s="45">
        <v>1</v>
      </c>
      <c r="H5486" s="45">
        <v>1.36</v>
      </c>
      <c r="I5486" s="45">
        <v>63</v>
      </c>
      <c r="J5486" s="45">
        <v>10.4</v>
      </c>
    </row>
    <row r="5487" spans="4:10">
      <c r="D5487" s="28">
        <v>41868</v>
      </c>
      <c r="E5487" s="35" t="s">
        <v>372</v>
      </c>
      <c r="F5487" s="45">
        <v>30.1</v>
      </c>
      <c r="G5487" s="45">
        <v>1.54</v>
      </c>
      <c r="H5487" s="45">
        <v>1.1399999999999999</v>
      </c>
      <c r="I5487" s="45">
        <v>58.2</v>
      </c>
      <c r="J5487" s="45">
        <v>38.700000000000003</v>
      </c>
    </row>
    <row r="5488" spans="4:10">
      <c r="D5488" s="28">
        <v>41868</v>
      </c>
      <c r="E5488" s="35" t="s">
        <v>373</v>
      </c>
      <c r="F5488" s="45">
        <v>29.1</v>
      </c>
      <c r="G5488" s="45">
        <v>0.85</v>
      </c>
      <c r="H5488" s="45">
        <v>1.1299999999999999</v>
      </c>
      <c r="I5488" s="45">
        <v>49.5</v>
      </c>
      <c r="J5488" s="45">
        <v>58.8</v>
      </c>
    </row>
    <row r="5489" spans="4:10">
      <c r="D5489" s="28">
        <v>41868</v>
      </c>
      <c r="E5489" s="35" t="s">
        <v>374</v>
      </c>
      <c r="F5489" s="45">
        <v>28.5</v>
      </c>
      <c r="G5489" s="45">
        <v>0.41</v>
      </c>
      <c r="H5489" s="45">
        <v>0.84</v>
      </c>
      <c r="I5489" s="45">
        <v>39.1</v>
      </c>
      <c r="J5489" s="45">
        <v>73.099999999999994</v>
      </c>
    </row>
    <row r="5490" spans="4:10">
      <c r="D5490" s="28">
        <v>41868</v>
      </c>
      <c r="E5490" s="35" t="s">
        <v>375</v>
      </c>
      <c r="F5490" s="45">
        <v>28.1</v>
      </c>
      <c r="G5490" s="45">
        <v>0.32</v>
      </c>
      <c r="H5490" s="45">
        <v>0.56000000000000005</v>
      </c>
      <c r="I5490" s="45">
        <v>27.8</v>
      </c>
      <c r="J5490" s="45">
        <v>84.3</v>
      </c>
    </row>
    <row r="5491" spans="4:10">
      <c r="D5491" s="28">
        <v>41868</v>
      </c>
      <c r="E5491" s="35" t="s">
        <v>376</v>
      </c>
      <c r="F5491" s="45">
        <v>26.7</v>
      </c>
      <c r="G5491" s="45">
        <v>0.14000000000000001</v>
      </c>
      <c r="H5491" s="45">
        <v>0.25</v>
      </c>
      <c r="I5491" s="45">
        <v>16.399999999999999</v>
      </c>
      <c r="J5491" s="45">
        <v>94</v>
      </c>
    </row>
    <row r="5492" spans="4:10">
      <c r="D5492" s="28">
        <v>41868</v>
      </c>
      <c r="E5492" s="35" t="s">
        <v>377</v>
      </c>
      <c r="F5492" s="45">
        <v>24.6</v>
      </c>
      <c r="G5492" s="45">
        <v>0.17</v>
      </c>
      <c r="H5492" s="45">
        <v>7.0000000000000007E-2</v>
      </c>
      <c r="I5492" s="45">
        <v>5</v>
      </c>
      <c r="J5492" s="45">
        <v>103.4</v>
      </c>
    </row>
    <row r="5493" spans="4:10">
      <c r="D5493" s="28">
        <v>41868</v>
      </c>
      <c r="E5493" s="35" t="s">
        <v>378</v>
      </c>
      <c r="F5493" s="45">
        <v>23.6</v>
      </c>
      <c r="G5493" s="45">
        <v>0</v>
      </c>
      <c r="H5493" s="45">
        <v>0</v>
      </c>
      <c r="I5493" s="45">
        <v>0</v>
      </c>
      <c r="J5493" s="45">
        <v>0</v>
      </c>
    </row>
    <row r="5494" spans="4:10">
      <c r="D5494" s="28">
        <v>41868</v>
      </c>
      <c r="E5494" s="35" t="s">
        <v>379</v>
      </c>
      <c r="F5494" s="45">
        <v>22.2</v>
      </c>
      <c r="G5494" s="45">
        <v>0</v>
      </c>
      <c r="H5494" s="45">
        <v>0</v>
      </c>
      <c r="I5494" s="45">
        <v>0</v>
      </c>
      <c r="J5494" s="45">
        <v>0</v>
      </c>
    </row>
    <row r="5495" spans="4:10">
      <c r="D5495" s="28">
        <v>41868</v>
      </c>
      <c r="E5495" s="35" t="s">
        <v>380</v>
      </c>
      <c r="F5495" s="45">
        <v>21.9</v>
      </c>
      <c r="G5495" s="45">
        <v>0</v>
      </c>
      <c r="H5495" s="45">
        <v>0</v>
      </c>
      <c r="I5495" s="45">
        <v>0</v>
      </c>
      <c r="J5495" s="45">
        <v>0</v>
      </c>
    </row>
    <row r="5496" spans="4:10">
      <c r="D5496" s="28">
        <v>41868</v>
      </c>
      <c r="E5496" s="35" t="s">
        <v>381</v>
      </c>
      <c r="F5496" s="45">
        <v>21.5</v>
      </c>
      <c r="G5496" s="45">
        <v>0</v>
      </c>
      <c r="H5496" s="45">
        <v>0</v>
      </c>
      <c r="I5496" s="45">
        <v>0</v>
      </c>
      <c r="J5496" s="45">
        <v>0</v>
      </c>
    </row>
    <row r="5497" spans="4:10">
      <c r="D5497" s="28">
        <v>41868</v>
      </c>
      <c r="E5497" s="35" t="s">
        <v>382</v>
      </c>
      <c r="F5497" s="45">
        <v>21</v>
      </c>
      <c r="G5497" s="45">
        <v>0</v>
      </c>
      <c r="H5497" s="45">
        <v>0</v>
      </c>
      <c r="I5497" s="45">
        <v>0</v>
      </c>
      <c r="J5497" s="45">
        <v>0</v>
      </c>
    </row>
    <row r="5498" spans="4:10">
      <c r="D5498" s="28">
        <v>41868</v>
      </c>
      <c r="E5498" s="35" t="s">
        <v>383</v>
      </c>
      <c r="F5498" s="45">
        <v>20.3</v>
      </c>
      <c r="G5498" s="45">
        <v>0</v>
      </c>
      <c r="H5498" s="45">
        <v>0</v>
      </c>
      <c r="I5498" s="45">
        <v>0</v>
      </c>
      <c r="J5498" s="45">
        <v>0</v>
      </c>
    </row>
    <row r="5499" spans="4:10">
      <c r="D5499" s="28">
        <v>41869</v>
      </c>
      <c r="E5499" s="35" t="s">
        <v>360</v>
      </c>
      <c r="F5499" s="45">
        <v>20.100000000000001</v>
      </c>
      <c r="G5499" s="45">
        <v>0</v>
      </c>
      <c r="H5499" s="45">
        <v>0</v>
      </c>
      <c r="I5499" s="45">
        <v>0</v>
      </c>
      <c r="J5499" s="45">
        <v>0</v>
      </c>
    </row>
    <row r="5500" spans="4:10">
      <c r="D5500" s="28">
        <v>41869</v>
      </c>
      <c r="E5500" s="35" t="s">
        <v>361</v>
      </c>
      <c r="F5500" s="45">
        <v>19.600000000000001</v>
      </c>
      <c r="G5500" s="45">
        <v>0</v>
      </c>
      <c r="H5500" s="45">
        <v>0</v>
      </c>
      <c r="I5500" s="45">
        <v>0</v>
      </c>
      <c r="J5500" s="45">
        <v>0</v>
      </c>
    </row>
    <row r="5501" spans="4:10">
      <c r="D5501" s="28">
        <v>41869</v>
      </c>
      <c r="E5501" s="35" t="s">
        <v>362</v>
      </c>
      <c r="F5501" s="45">
        <v>19.899999999999999</v>
      </c>
      <c r="G5501" s="45">
        <v>0</v>
      </c>
      <c r="H5501" s="45">
        <v>0</v>
      </c>
      <c r="I5501" s="45">
        <v>0</v>
      </c>
      <c r="J5501" s="45">
        <v>0</v>
      </c>
    </row>
    <row r="5502" spans="4:10">
      <c r="D5502" s="28">
        <v>41869</v>
      </c>
      <c r="E5502" s="35" t="s">
        <v>363</v>
      </c>
      <c r="F5502" s="45">
        <v>19.600000000000001</v>
      </c>
      <c r="G5502" s="45">
        <v>0</v>
      </c>
      <c r="H5502" s="45">
        <v>0</v>
      </c>
      <c r="I5502" s="45">
        <v>0</v>
      </c>
      <c r="J5502" s="45">
        <v>0</v>
      </c>
    </row>
    <row r="5503" spans="4:10">
      <c r="D5503" s="28">
        <v>41869</v>
      </c>
      <c r="E5503" s="35" t="s">
        <v>364</v>
      </c>
      <c r="F5503" s="45">
        <v>19.3</v>
      </c>
      <c r="G5503" s="45">
        <v>0.09</v>
      </c>
      <c r="H5503" s="45">
        <v>0.04</v>
      </c>
      <c r="I5503" s="45">
        <v>0.9</v>
      </c>
      <c r="J5503" s="45">
        <v>-106.5</v>
      </c>
    </row>
    <row r="5504" spans="4:10">
      <c r="D5504" s="28">
        <v>41869</v>
      </c>
      <c r="E5504" s="35" t="s">
        <v>365</v>
      </c>
      <c r="F5504" s="45">
        <v>19.899999999999999</v>
      </c>
      <c r="G5504" s="45">
        <v>0.9</v>
      </c>
      <c r="H5504" s="45">
        <v>0.24</v>
      </c>
      <c r="I5504" s="45">
        <v>12.1</v>
      </c>
      <c r="J5504" s="45">
        <v>-97.1</v>
      </c>
    </row>
    <row r="5505" spans="4:10">
      <c r="D5505" s="28">
        <v>41869</v>
      </c>
      <c r="E5505" s="35" t="s">
        <v>366</v>
      </c>
      <c r="F5505" s="45">
        <v>22.4</v>
      </c>
      <c r="G5505" s="45">
        <v>1.58</v>
      </c>
      <c r="H5505" s="45">
        <v>0.44</v>
      </c>
      <c r="I5505" s="45">
        <v>23.6</v>
      </c>
      <c r="J5505" s="45">
        <v>-87.6</v>
      </c>
    </row>
    <row r="5506" spans="4:10">
      <c r="D5506" s="28">
        <v>41869</v>
      </c>
      <c r="E5506" s="35" t="s">
        <v>367</v>
      </c>
      <c r="F5506" s="45">
        <v>26.3</v>
      </c>
      <c r="G5506" s="45">
        <v>1.78</v>
      </c>
      <c r="H5506" s="45">
        <v>0.63</v>
      </c>
      <c r="I5506" s="45">
        <v>34.9</v>
      </c>
      <c r="J5506" s="45">
        <v>-77</v>
      </c>
    </row>
    <row r="5507" spans="4:10">
      <c r="D5507" s="28">
        <v>41869</v>
      </c>
      <c r="E5507" s="35" t="s">
        <v>368</v>
      </c>
      <c r="F5507" s="45">
        <v>28.6</v>
      </c>
      <c r="G5507" s="45">
        <v>1.82</v>
      </c>
      <c r="H5507" s="45">
        <v>0.82</v>
      </c>
      <c r="I5507" s="45">
        <v>45.7</v>
      </c>
      <c r="J5507" s="45">
        <v>-64.099999999999994</v>
      </c>
    </row>
    <row r="5508" spans="4:10">
      <c r="D5508" s="28">
        <v>41869</v>
      </c>
      <c r="E5508" s="35" t="s">
        <v>369</v>
      </c>
      <c r="F5508" s="45">
        <v>30.1</v>
      </c>
      <c r="G5508" s="45">
        <v>1.48</v>
      </c>
      <c r="H5508" s="45">
        <v>1.1100000000000001</v>
      </c>
      <c r="I5508" s="45">
        <v>55.2</v>
      </c>
      <c r="J5508" s="45">
        <v>-46.4</v>
      </c>
    </row>
    <row r="5509" spans="4:10">
      <c r="D5509" s="28">
        <v>41869</v>
      </c>
      <c r="E5509" s="35" t="s">
        <v>370</v>
      </c>
      <c r="F5509" s="45">
        <v>29.4</v>
      </c>
      <c r="G5509" s="45">
        <v>1.18</v>
      </c>
      <c r="H5509" s="45">
        <v>1.3</v>
      </c>
      <c r="I5509" s="45">
        <v>61.6</v>
      </c>
      <c r="J5509" s="45">
        <v>-21.1</v>
      </c>
    </row>
    <row r="5510" spans="4:10">
      <c r="D5510" s="28">
        <v>41869</v>
      </c>
      <c r="E5510" s="35" t="s">
        <v>371</v>
      </c>
      <c r="F5510" s="45">
        <v>30.8</v>
      </c>
      <c r="G5510" s="45">
        <v>1.81</v>
      </c>
      <c r="H5510" s="45">
        <v>1.1000000000000001</v>
      </c>
      <c r="I5510" s="45">
        <v>62.7</v>
      </c>
      <c r="J5510" s="45">
        <v>10.4</v>
      </c>
    </row>
    <row r="5511" spans="4:10">
      <c r="D5511" s="28">
        <v>41869</v>
      </c>
      <c r="E5511" s="35" t="s">
        <v>372</v>
      </c>
      <c r="F5511" s="45">
        <v>30.8</v>
      </c>
      <c r="G5511" s="45">
        <v>0.2</v>
      </c>
      <c r="H5511" s="45">
        <v>1.08</v>
      </c>
      <c r="I5511" s="45">
        <v>57.9</v>
      </c>
      <c r="J5511" s="45">
        <v>38.5</v>
      </c>
    </row>
    <row r="5512" spans="4:10">
      <c r="D5512" s="28">
        <v>41869</v>
      </c>
      <c r="E5512" s="35" t="s">
        <v>373</v>
      </c>
      <c r="F5512" s="45">
        <v>29.6</v>
      </c>
      <c r="G5512" s="45">
        <v>0.71</v>
      </c>
      <c r="H5512" s="45">
        <v>1.1200000000000001</v>
      </c>
      <c r="I5512" s="45">
        <v>49.3</v>
      </c>
      <c r="J5512" s="45">
        <v>58.5</v>
      </c>
    </row>
    <row r="5513" spans="4:10">
      <c r="D5513" s="28">
        <v>41869</v>
      </c>
      <c r="E5513" s="35" t="s">
        <v>374</v>
      </c>
      <c r="F5513" s="45">
        <v>30.8</v>
      </c>
      <c r="G5513" s="45">
        <v>1.48</v>
      </c>
      <c r="H5513" s="45">
        <v>0.78</v>
      </c>
      <c r="I5513" s="45">
        <v>38.799999999999997</v>
      </c>
      <c r="J5513" s="45">
        <v>72.8</v>
      </c>
    </row>
    <row r="5514" spans="4:10">
      <c r="D5514" s="28">
        <v>41869</v>
      </c>
      <c r="E5514" s="35" t="s">
        <v>375</v>
      </c>
      <c r="F5514" s="45">
        <v>29.9</v>
      </c>
      <c r="G5514" s="45">
        <v>0.82</v>
      </c>
      <c r="H5514" s="45">
        <v>0.61</v>
      </c>
      <c r="I5514" s="45">
        <v>27.6</v>
      </c>
      <c r="J5514" s="45">
        <v>84</v>
      </c>
    </row>
    <row r="5515" spans="4:10">
      <c r="D5515" s="28">
        <v>41869</v>
      </c>
      <c r="E5515" s="35" t="s">
        <v>376</v>
      </c>
      <c r="F5515" s="45">
        <v>28.5</v>
      </c>
      <c r="G5515" s="45">
        <v>0.18</v>
      </c>
      <c r="H5515" s="45">
        <v>0.26</v>
      </c>
      <c r="I5515" s="45">
        <v>16.100000000000001</v>
      </c>
      <c r="J5515" s="45">
        <v>93.8</v>
      </c>
    </row>
    <row r="5516" spans="4:10">
      <c r="D5516" s="28">
        <v>41869</v>
      </c>
      <c r="E5516" s="35" t="s">
        <v>377</v>
      </c>
      <c r="F5516" s="45">
        <v>26.1</v>
      </c>
      <c r="G5516" s="45">
        <v>0.21</v>
      </c>
      <c r="H5516" s="45">
        <v>7.0000000000000007E-2</v>
      </c>
      <c r="I5516" s="45">
        <v>4.8</v>
      </c>
      <c r="J5516" s="45">
        <v>103.2</v>
      </c>
    </row>
    <row r="5517" spans="4:10">
      <c r="D5517" s="28">
        <v>41869</v>
      </c>
      <c r="E5517" s="35" t="s">
        <v>378</v>
      </c>
      <c r="F5517" s="45">
        <v>24.4</v>
      </c>
      <c r="G5517" s="45">
        <v>0</v>
      </c>
      <c r="H5517" s="45">
        <v>0</v>
      </c>
      <c r="I5517" s="45">
        <v>0</v>
      </c>
      <c r="J5517" s="45">
        <v>0</v>
      </c>
    </row>
    <row r="5518" spans="4:10">
      <c r="D5518" s="28">
        <v>41869</v>
      </c>
      <c r="E5518" s="35" t="s">
        <v>379</v>
      </c>
      <c r="F5518" s="45">
        <v>23.1</v>
      </c>
      <c r="G5518" s="45">
        <v>0</v>
      </c>
      <c r="H5518" s="45">
        <v>0</v>
      </c>
      <c r="I5518" s="45">
        <v>0</v>
      </c>
      <c r="J5518" s="45">
        <v>0</v>
      </c>
    </row>
    <row r="5519" spans="4:10">
      <c r="D5519" s="28">
        <v>41869</v>
      </c>
      <c r="E5519" s="35" t="s">
        <v>380</v>
      </c>
      <c r="F5519" s="45">
        <v>22.5</v>
      </c>
      <c r="G5519" s="45">
        <v>0</v>
      </c>
      <c r="H5519" s="45">
        <v>0</v>
      </c>
      <c r="I5519" s="45">
        <v>0</v>
      </c>
      <c r="J5519" s="45">
        <v>0</v>
      </c>
    </row>
    <row r="5520" spans="4:10">
      <c r="D5520" s="28">
        <v>41869</v>
      </c>
      <c r="E5520" s="35" t="s">
        <v>381</v>
      </c>
      <c r="F5520" s="45">
        <v>21.6</v>
      </c>
      <c r="G5520" s="45">
        <v>0</v>
      </c>
      <c r="H5520" s="45">
        <v>0</v>
      </c>
      <c r="I5520" s="45">
        <v>0</v>
      </c>
      <c r="J5520" s="45">
        <v>0</v>
      </c>
    </row>
    <row r="5521" spans="4:10">
      <c r="D5521" s="28">
        <v>41869</v>
      </c>
      <c r="E5521" s="35" t="s">
        <v>382</v>
      </c>
      <c r="F5521" s="45">
        <v>20.8</v>
      </c>
      <c r="G5521" s="45">
        <v>0</v>
      </c>
      <c r="H5521" s="45">
        <v>0</v>
      </c>
      <c r="I5521" s="45">
        <v>0</v>
      </c>
      <c r="J5521" s="45">
        <v>0</v>
      </c>
    </row>
    <row r="5522" spans="4:10">
      <c r="D5522" s="28">
        <v>41869</v>
      </c>
      <c r="E5522" s="35" t="s">
        <v>383</v>
      </c>
      <c r="F5522" s="45">
        <v>20.399999999999999</v>
      </c>
      <c r="G5522" s="45">
        <v>0</v>
      </c>
      <c r="H5522" s="45">
        <v>0</v>
      </c>
      <c r="I5522" s="45">
        <v>0</v>
      </c>
      <c r="J5522" s="45">
        <v>0</v>
      </c>
    </row>
    <row r="5523" spans="4:10">
      <c r="D5523" s="28">
        <v>41870</v>
      </c>
      <c r="E5523" s="35" t="s">
        <v>360</v>
      </c>
      <c r="F5523" s="45">
        <v>20</v>
      </c>
      <c r="G5523" s="45">
        <v>0</v>
      </c>
      <c r="H5523" s="45">
        <v>0</v>
      </c>
      <c r="I5523" s="45">
        <v>0</v>
      </c>
      <c r="J5523" s="45">
        <v>0</v>
      </c>
    </row>
    <row r="5524" spans="4:10">
      <c r="D5524" s="28">
        <v>41870</v>
      </c>
      <c r="E5524" s="35" t="s">
        <v>361</v>
      </c>
      <c r="F5524" s="45">
        <v>19.7</v>
      </c>
      <c r="G5524" s="45">
        <v>0</v>
      </c>
      <c r="H5524" s="45">
        <v>0</v>
      </c>
      <c r="I5524" s="45">
        <v>0</v>
      </c>
      <c r="J5524" s="45">
        <v>0</v>
      </c>
    </row>
    <row r="5525" spans="4:10">
      <c r="D5525" s="28">
        <v>41870</v>
      </c>
      <c r="E5525" s="35" t="s">
        <v>362</v>
      </c>
      <c r="F5525" s="45">
        <v>19.2</v>
      </c>
      <c r="G5525" s="45">
        <v>0</v>
      </c>
      <c r="H5525" s="45">
        <v>0</v>
      </c>
      <c r="I5525" s="45">
        <v>0</v>
      </c>
      <c r="J5525" s="45">
        <v>0</v>
      </c>
    </row>
    <row r="5526" spans="4:10">
      <c r="D5526" s="28">
        <v>41870</v>
      </c>
      <c r="E5526" s="35" t="s">
        <v>363</v>
      </c>
      <c r="F5526" s="45">
        <v>18.899999999999999</v>
      </c>
      <c r="G5526" s="45">
        <v>0</v>
      </c>
      <c r="H5526" s="45">
        <v>0</v>
      </c>
      <c r="I5526" s="45">
        <v>0</v>
      </c>
      <c r="J5526" s="45">
        <v>0</v>
      </c>
    </row>
    <row r="5527" spans="4:10">
      <c r="D5527" s="28">
        <v>41870</v>
      </c>
      <c r="E5527" s="35" t="s">
        <v>364</v>
      </c>
      <c r="F5527" s="45">
        <v>18.8</v>
      </c>
      <c r="G5527" s="45">
        <v>0.05</v>
      </c>
      <c r="H5527" s="45">
        <v>0.03</v>
      </c>
      <c r="I5527" s="45">
        <v>0.7</v>
      </c>
      <c r="J5527" s="45">
        <v>-106.3</v>
      </c>
    </row>
    <row r="5528" spans="4:10">
      <c r="D5528" s="28">
        <v>41870</v>
      </c>
      <c r="E5528" s="35" t="s">
        <v>365</v>
      </c>
      <c r="F5528" s="45">
        <v>19.2</v>
      </c>
      <c r="G5528" s="45">
        <v>0.4</v>
      </c>
      <c r="H5528" s="45">
        <v>0.23</v>
      </c>
      <c r="I5528" s="45">
        <v>12</v>
      </c>
      <c r="J5528" s="45">
        <v>-96.8</v>
      </c>
    </row>
    <row r="5529" spans="4:10">
      <c r="D5529" s="28">
        <v>41870</v>
      </c>
      <c r="E5529" s="35" t="s">
        <v>366</v>
      </c>
      <c r="F5529" s="45">
        <v>20.6</v>
      </c>
      <c r="G5529" s="45">
        <v>0.76</v>
      </c>
      <c r="H5529" s="45">
        <v>0.51</v>
      </c>
      <c r="I5529" s="45">
        <v>23.4</v>
      </c>
      <c r="J5529" s="45">
        <v>-87.3</v>
      </c>
    </row>
    <row r="5530" spans="4:10">
      <c r="D5530" s="28">
        <v>41870</v>
      </c>
      <c r="E5530" s="35" t="s">
        <v>367</v>
      </c>
      <c r="F5530" s="45">
        <v>24.7</v>
      </c>
      <c r="G5530" s="45">
        <v>1.68</v>
      </c>
      <c r="H5530" s="45">
        <v>0.65</v>
      </c>
      <c r="I5530" s="45">
        <v>34.799999999999997</v>
      </c>
      <c r="J5530" s="45">
        <v>-76.7</v>
      </c>
    </row>
    <row r="5531" spans="4:10">
      <c r="D5531" s="28">
        <v>41870</v>
      </c>
      <c r="E5531" s="35" t="s">
        <v>368</v>
      </c>
      <c r="F5531" s="45">
        <v>26.3</v>
      </c>
      <c r="G5531" s="45">
        <v>1.72</v>
      </c>
      <c r="H5531" s="45">
        <v>0.85</v>
      </c>
      <c r="I5531" s="45">
        <v>45.5</v>
      </c>
      <c r="J5531" s="45">
        <v>-63.7</v>
      </c>
    </row>
    <row r="5532" spans="4:10">
      <c r="D5532" s="28">
        <v>41870</v>
      </c>
      <c r="E5532" s="35" t="s">
        <v>369</v>
      </c>
      <c r="F5532" s="45">
        <v>28.6</v>
      </c>
      <c r="G5532" s="45">
        <v>1.72</v>
      </c>
      <c r="H5532" s="45">
        <v>1.02</v>
      </c>
      <c r="I5532" s="45">
        <v>54.9</v>
      </c>
      <c r="J5532" s="45">
        <v>-46</v>
      </c>
    </row>
    <row r="5533" spans="4:10">
      <c r="D5533" s="28">
        <v>41870</v>
      </c>
      <c r="E5533" s="35" t="s">
        <v>370</v>
      </c>
      <c r="F5533" s="45">
        <v>29.5</v>
      </c>
      <c r="G5533" s="45">
        <v>1.71</v>
      </c>
      <c r="H5533" s="45">
        <v>1.1200000000000001</v>
      </c>
      <c r="I5533" s="45">
        <v>61.3</v>
      </c>
      <c r="J5533" s="45">
        <v>-20.8</v>
      </c>
    </row>
    <row r="5534" spans="4:10">
      <c r="D5534" s="28">
        <v>41870</v>
      </c>
      <c r="E5534" s="35" t="s">
        <v>371</v>
      </c>
      <c r="F5534" s="45">
        <v>30.3</v>
      </c>
      <c r="G5534" s="45">
        <v>0.68</v>
      </c>
      <c r="H5534" s="45">
        <v>1.37</v>
      </c>
      <c r="I5534" s="45">
        <v>62.4</v>
      </c>
      <c r="J5534" s="45">
        <v>10.4</v>
      </c>
    </row>
    <row r="5535" spans="4:10">
      <c r="D5535" s="28">
        <v>41870</v>
      </c>
      <c r="E5535" s="35" t="s">
        <v>372</v>
      </c>
      <c r="F5535" s="45">
        <v>29.2</v>
      </c>
      <c r="G5535" s="45">
        <v>1.1000000000000001</v>
      </c>
      <c r="H5535" s="45">
        <v>1.25</v>
      </c>
      <c r="I5535" s="45">
        <v>57.6</v>
      </c>
      <c r="J5535" s="45">
        <v>38.299999999999997</v>
      </c>
    </row>
    <row r="5536" spans="4:10">
      <c r="D5536" s="28">
        <v>41870</v>
      </c>
      <c r="E5536" s="35" t="s">
        <v>373</v>
      </c>
      <c r="F5536" s="45">
        <v>30.7</v>
      </c>
      <c r="G5536" s="45">
        <v>1.17</v>
      </c>
      <c r="H5536" s="45">
        <v>1.07</v>
      </c>
      <c r="I5536" s="45">
        <v>49</v>
      </c>
      <c r="J5536" s="45">
        <v>58.3</v>
      </c>
    </row>
    <row r="5537" spans="4:10">
      <c r="D5537" s="28">
        <v>41870</v>
      </c>
      <c r="E5537" s="35" t="s">
        <v>374</v>
      </c>
      <c r="F5537" s="45">
        <v>27.7</v>
      </c>
      <c r="G5537" s="45">
        <v>0.73</v>
      </c>
      <c r="H5537" s="45">
        <v>0.88</v>
      </c>
      <c r="I5537" s="45">
        <v>38.6</v>
      </c>
      <c r="J5537" s="45">
        <v>72.599999999999994</v>
      </c>
    </row>
    <row r="5538" spans="4:10">
      <c r="D5538" s="28">
        <v>41870</v>
      </c>
      <c r="E5538" s="35" t="s">
        <v>375</v>
      </c>
      <c r="F5538" s="45">
        <v>27.6</v>
      </c>
      <c r="G5538" s="45">
        <v>0.45</v>
      </c>
      <c r="H5538" s="45">
        <v>0.57999999999999996</v>
      </c>
      <c r="I5538" s="45">
        <v>27.3</v>
      </c>
      <c r="J5538" s="45">
        <v>83.8</v>
      </c>
    </row>
    <row r="5539" spans="4:10">
      <c r="D5539" s="28">
        <v>41870</v>
      </c>
      <c r="E5539" s="35" t="s">
        <v>376</v>
      </c>
      <c r="F5539" s="45">
        <v>26.4</v>
      </c>
      <c r="G5539" s="45">
        <v>0.15</v>
      </c>
      <c r="H5539" s="45">
        <v>0.25</v>
      </c>
      <c r="I5539" s="45">
        <v>15.9</v>
      </c>
      <c r="J5539" s="45">
        <v>93.6</v>
      </c>
    </row>
    <row r="5540" spans="4:10">
      <c r="D5540" s="28">
        <v>41870</v>
      </c>
      <c r="E5540" s="35" t="s">
        <v>377</v>
      </c>
      <c r="F5540" s="45">
        <v>24.6</v>
      </c>
      <c r="G5540" s="45">
        <v>0.24</v>
      </c>
      <c r="H5540" s="45">
        <v>7.0000000000000007E-2</v>
      </c>
      <c r="I5540" s="45">
        <v>4.5999999999999996</v>
      </c>
      <c r="J5540" s="45">
        <v>103</v>
      </c>
    </row>
    <row r="5541" spans="4:10">
      <c r="D5541" s="28">
        <v>41870</v>
      </c>
      <c r="E5541" s="35" t="s">
        <v>378</v>
      </c>
      <c r="F5541" s="45">
        <v>23.8</v>
      </c>
      <c r="G5541" s="45">
        <v>0</v>
      </c>
      <c r="H5541" s="45">
        <v>0</v>
      </c>
      <c r="I5541" s="45">
        <v>0</v>
      </c>
      <c r="J5541" s="45">
        <v>0</v>
      </c>
    </row>
    <row r="5542" spans="4:10">
      <c r="D5542" s="28">
        <v>41870</v>
      </c>
      <c r="E5542" s="35" t="s">
        <v>379</v>
      </c>
      <c r="F5542" s="45">
        <v>22.4</v>
      </c>
      <c r="G5542" s="45">
        <v>0</v>
      </c>
      <c r="H5542" s="45">
        <v>0</v>
      </c>
      <c r="I5542" s="45">
        <v>0</v>
      </c>
      <c r="J5542" s="45">
        <v>0</v>
      </c>
    </row>
    <row r="5543" spans="4:10">
      <c r="D5543" s="28">
        <v>41870</v>
      </c>
      <c r="E5543" s="35" t="s">
        <v>380</v>
      </c>
      <c r="F5543" s="45">
        <v>21.6</v>
      </c>
      <c r="G5543" s="45">
        <v>0</v>
      </c>
      <c r="H5543" s="45">
        <v>0</v>
      </c>
      <c r="I5543" s="45">
        <v>0</v>
      </c>
      <c r="J5543" s="45">
        <v>0</v>
      </c>
    </row>
    <row r="5544" spans="4:10">
      <c r="D5544" s="28">
        <v>41870</v>
      </c>
      <c r="E5544" s="35" t="s">
        <v>381</v>
      </c>
      <c r="F5544" s="45">
        <v>21.5</v>
      </c>
      <c r="G5544" s="45">
        <v>0</v>
      </c>
      <c r="H5544" s="45">
        <v>0</v>
      </c>
      <c r="I5544" s="45">
        <v>0</v>
      </c>
      <c r="J5544" s="45">
        <v>0</v>
      </c>
    </row>
    <row r="5545" spans="4:10">
      <c r="D5545" s="28">
        <v>41870</v>
      </c>
      <c r="E5545" s="35" t="s">
        <v>382</v>
      </c>
      <c r="F5545" s="45">
        <v>22.2</v>
      </c>
      <c r="G5545" s="45">
        <v>0</v>
      </c>
      <c r="H5545" s="45">
        <v>0</v>
      </c>
      <c r="I5545" s="45">
        <v>0</v>
      </c>
      <c r="J5545" s="45">
        <v>0</v>
      </c>
    </row>
    <row r="5546" spans="4:10">
      <c r="D5546" s="28">
        <v>41870</v>
      </c>
      <c r="E5546" s="35" t="s">
        <v>383</v>
      </c>
      <c r="F5546" s="45">
        <v>22</v>
      </c>
      <c r="G5546" s="45">
        <v>0</v>
      </c>
      <c r="H5546" s="45">
        <v>0</v>
      </c>
      <c r="I5546" s="45">
        <v>0</v>
      </c>
      <c r="J5546" s="45">
        <v>0</v>
      </c>
    </row>
    <row r="5547" spans="4:10">
      <c r="D5547" s="28">
        <v>41871</v>
      </c>
      <c r="E5547" s="35" t="s">
        <v>360</v>
      </c>
      <c r="F5547" s="45">
        <v>20.9</v>
      </c>
      <c r="G5547" s="45">
        <v>0</v>
      </c>
      <c r="H5547" s="45">
        <v>0</v>
      </c>
      <c r="I5547" s="45">
        <v>0</v>
      </c>
      <c r="J5547" s="45">
        <v>0</v>
      </c>
    </row>
    <row r="5548" spans="4:10">
      <c r="D5548" s="28">
        <v>41871</v>
      </c>
      <c r="E5548" s="35" t="s">
        <v>361</v>
      </c>
      <c r="F5548" s="45">
        <v>20.5</v>
      </c>
      <c r="G5548" s="45">
        <v>0</v>
      </c>
      <c r="H5548" s="45">
        <v>0</v>
      </c>
      <c r="I5548" s="45">
        <v>0</v>
      </c>
      <c r="J5548" s="45">
        <v>0</v>
      </c>
    </row>
    <row r="5549" spans="4:10">
      <c r="D5549" s="28">
        <v>41871</v>
      </c>
      <c r="E5549" s="35" t="s">
        <v>362</v>
      </c>
      <c r="F5549" s="45">
        <v>20.100000000000001</v>
      </c>
      <c r="G5549" s="45">
        <v>0</v>
      </c>
      <c r="H5549" s="45">
        <v>0</v>
      </c>
      <c r="I5549" s="45">
        <v>0</v>
      </c>
      <c r="J5549" s="45">
        <v>0</v>
      </c>
    </row>
    <row r="5550" spans="4:10">
      <c r="D5550" s="28">
        <v>41871</v>
      </c>
      <c r="E5550" s="35" t="s">
        <v>363</v>
      </c>
      <c r="F5550" s="45">
        <v>19.7</v>
      </c>
      <c r="G5550" s="45">
        <v>0</v>
      </c>
      <c r="H5550" s="45">
        <v>0</v>
      </c>
      <c r="I5550" s="45">
        <v>0</v>
      </c>
      <c r="J5550" s="45">
        <v>0</v>
      </c>
    </row>
    <row r="5551" spans="4:10">
      <c r="D5551" s="28">
        <v>41871</v>
      </c>
      <c r="E5551" s="35" t="s">
        <v>364</v>
      </c>
      <c r="F5551" s="45">
        <v>19.7</v>
      </c>
      <c r="G5551" s="45">
        <v>0.05</v>
      </c>
      <c r="H5551" s="45">
        <v>0.03</v>
      </c>
      <c r="I5551" s="45">
        <v>0.6</v>
      </c>
      <c r="J5551" s="45">
        <v>-106</v>
      </c>
    </row>
    <row r="5552" spans="4:10">
      <c r="D5552" s="28">
        <v>41871</v>
      </c>
      <c r="E5552" s="35" t="s">
        <v>365</v>
      </c>
      <c r="F5552" s="45">
        <v>20.399999999999999</v>
      </c>
      <c r="G5552" s="45">
        <v>0.18</v>
      </c>
      <c r="H5552" s="45">
        <v>0.18</v>
      </c>
      <c r="I5552" s="45">
        <v>11.8</v>
      </c>
      <c r="J5552" s="45">
        <v>-96.5</v>
      </c>
    </row>
    <row r="5553" spans="4:10">
      <c r="D5553" s="28">
        <v>41871</v>
      </c>
      <c r="E5553" s="35" t="s">
        <v>366</v>
      </c>
      <c r="F5553" s="45">
        <v>21.9</v>
      </c>
      <c r="G5553" s="45">
        <v>1</v>
      </c>
      <c r="H5553" s="45">
        <v>0.49</v>
      </c>
      <c r="I5553" s="45">
        <v>23.3</v>
      </c>
      <c r="J5553" s="45">
        <v>-86.9</v>
      </c>
    </row>
    <row r="5554" spans="4:10">
      <c r="D5554" s="28">
        <v>41871</v>
      </c>
      <c r="E5554" s="35" t="s">
        <v>367</v>
      </c>
      <c r="F5554" s="45">
        <v>23.8</v>
      </c>
      <c r="G5554" s="45">
        <v>1.44</v>
      </c>
      <c r="H5554" s="45">
        <v>0.7</v>
      </c>
      <c r="I5554" s="45">
        <v>34.6</v>
      </c>
      <c r="J5554" s="45">
        <v>-76.3</v>
      </c>
    </row>
    <row r="5555" spans="4:10">
      <c r="D5555" s="28">
        <v>41871</v>
      </c>
      <c r="E5555" s="35" t="s">
        <v>368</v>
      </c>
      <c r="F5555" s="45">
        <v>27</v>
      </c>
      <c r="G5555" s="45">
        <v>1.76</v>
      </c>
      <c r="H5555" s="45">
        <v>0.84</v>
      </c>
      <c r="I5555" s="45">
        <v>45.3</v>
      </c>
      <c r="J5555" s="45">
        <v>-63.3</v>
      </c>
    </row>
    <row r="5556" spans="4:10">
      <c r="D5556" s="28">
        <v>41871</v>
      </c>
      <c r="E5556" s="35" t="s">
        <v>369</v>
      </c>
      <c r="F5556" s="45">
        <v>28.4</v>
      </c>
      <c r="G5556" s="45">
        <v>1.76</v>
      </c>
      <c r="H5556" s="45">
        <v>1</v>
      </c>
      <c r="I5556" s="45">
        <v>54.7</v>
      </c>
      <c r="J5556" s="45">
        <v>-45.6</v>
      </c>
    </row>
    <row r="5557" spans="4:10">
      <c r="D5557" s="28">
        <v>41871</v>
      </c>
      <c r="E5557" s="35" t="s">
        <v>370</v>
      </c>
      <c r="F5557" s="45">
        <v>30.9</v>
      </c>
      <c r="G5557" s="45">
        <v>1.74</v>
      </c>
      <c r="H5557" s="45">
        <v>1.1100000000000001</v>
      </c>
      <c r="I5557" s="45">
        <v>61</v>
      </c>
      <c r="J5557" s="45">
        <v>-20.5</v>
      </c>
    </row>
    <row r="5558" spans="4:10">
      <c r="D5558" s="28">
        <v>41871</v>
      </c>
      <c r="E5558" s="35" t="s">
        <v>371</v>
      </c>
      <c r="F5558" s="45">
        <v>32</v>
      </c>
      <c r="G5558" s="45">
        <v>1.41</v>
      </c>
      <c r="H5558" s="45">
        <v>1.24</v>
      </c>
      <c r="I5558" s="45">
        <v>62.1</v>
      </c>
      <c r="J5558" s="45">
        <v>10.4</v>
      </c>
    </row>
    <row r="5559" spans="4:10">
      <c r="D5559" s="28">
        <v>41871</v>
      </c>
      <c r="E5559" s="35" t="s">
        <v>372</v>
      </c>
      <c r="F5559" s="45">
        <v>32.200000000000003</v>
      </c>
      <c r="G5559" s="45">
        <v>1.4</v>
      </c>
      <c r="H5559" s="45">
        <v>1.17</v>
      </c>
      <c r="I5559" s="45">
        <v>57.3</v>
      </c>
      <c r="J5559" s="45">
        <v>38.1</v>
      </c>
    </row>
    <row r="5560" spans="4:10">
      <c r="D5560" s="28">
        <v>41871</v>
      </c>
      <c r="E5560" s="35" t="s">
        <v>373</v>
      </c>
      <c r="F5560" s="45">
        <v>32.700000000000003</v>
      </c>
      <c r="G5560" s="45">
        <v>1.46</v>
      </c>
      <c r="H5560" s="45">
        <v>0.99</v>
      </c>
      <c r="I5560" s="45">
        <v>48.7</v>
      </c>
      <c r="J5560" s="45">
        <v>58</v>
      </c>
    </row>
    <row r="5561" spans="4:10">
      <c r="D5561" s="28">
        <v>41871</v>
      </c>
      <c r="E5561" s="35" t="s">
        <v>374</v>
      </c>
      <c r="F5561" s="45">
        <v>31.2</v>
      </c>
      <c r="G5561" s="45">
        <v>0.93</v>
      </c>
      <c r="H5561" s="45">
        <v>0.86</v>
      </c>
      <c r="I5561" s="45">
        <v>38.299999999999997</v>
      </c>
      <c r="J5561" s="45">
        <v>72.3</v>
      </c>
    </row>
    <row r="5562" spans="4:10">
      <c r="D5562" s="28">
        <v>41871</v>
      </c>
      <c r="E5562" s="35" t="s">
        <v>375</v>
      </c>
      <c r="F5562" s="45">
        <v>29.1</v>
      </c>
      <c r="G5562" s="45">
        <v>0.34</v>
      </c>
      <c r="H5562" s="45">
        <v>0.55000000000000004</v>
      </c>
      <c r="I5562" s="45">
        <v>27.1</v>
      </c>
      <c r="J5562" s="45">
        <v>83.5</v>
      </c>
    </row>
    <row r="5563" spans="4:10">
      <c r="D5563" s="28">
        <v>41871</v>
      </c>
      <c r="E5563" s="35" t="s">
        <v>376</v>
      </c>
      <c r="F5563" s="45">
        <v>27.1</v>
      </c>
      <c r="G5563" s="45">
        <v>0.16</v>
      </c>
      <c r="H5563" s="45">
        <v>0.25</v>
      </c>
      <c r="I5563" s="45">
        <v>15.6</v>
      </c>
      <c r="J5563" s="45">
        <v>93.4</v>
      </c>
    </row>
    <row r="5564" spans="4:10">
      <c r="D5564" s="28">
        <v>41871</v>
      </c>
      <c r="E5564" s="35" t="s">
        <v>377</v>
      </c>
      <c r="F5564" s="45">
        <v>25.7</v>
      </c>
      <c r="G5564" s="45">
        <v>0.19</v>
      </c>
      <c r="H5564" s="45">
        <v>7.0000000000000007E-2</v>
      </c>
      <c r="I5564" s="45">
        <v>4.3</v>
      </c>
      <c r="J5564" s="45">
        <v>102.8</v>
      </c>
    </row>
    <row r="5565" spans="4:10">
      <c r="D5565" s="28">
        <v>41871</v>
      </c>
      <c r="E5565" s="35" t="s">
        <v>378</v>
      </c>
      <c r="F5565" s="45">
        <v>24.9</v>
      </c>
      <c r="G5565" s="45">
        <v>0</v>
      </c>
      <c r="H5565" s="45">
        <v>0</v>
      </c>
      <c r="I5565" s="45">
        <v>0</v>
      </c>
      <c r="J5565" s="45">
        <v>0</v>
      </c>
    </row>
    <row r="5566" spans="4:10">
      <c r="D5566" s="28">
        <v>41871</v>
      </c>
      <c r="E5566" s="35" t="s">
        <v>379</v>
      </c>
      <c r="F5566" s="45">
        <v>24.1</v>
      </c>
      <c r="G5566" s="45">
        <v>0</v>
      </c>
      <c r="H5566" s="45">
        <v>0</v>
      </c>
      <c r="I5566" s="45">
        <v>0</v>
      </c>
      <c r="J5566" s="45">
        <v>0</v>
      </c>
    </row>
    <row r="5567" spans="4:10">
      <c r="D5567" s="28">
        <v>41871</v>
      </c>
      <c r="E5567" s="35" t="s">
        <v>380</v>
      </c>
      <c r="F5567" s="45">
        <v>22.8</v>
      </c>
      <c r="G5567" s="45">
        <v>0</v>
      </c>
      <c r="H5567" s="45">
        <v>0</v>
      </c>
      <c r="I5567" s="45">
        <v>0</v>
      </c>
      <c r="J5567" s="45">
        <v>0</v>
      </c>
    </row>
    <row r="5568" spans="4:10">
      <c r="D5568" s="28">
        <v>41871</v>
      </c>
      <c r="E5568" s="35" t="s">
        <v>381</v>
      </c>
      <c r="F5568" s="45">
        <v>23</v>
      </c>
      <c r="G5568" s="45">
        <v>0</v>
      </c>
      <c r="H5568" s="45">
        <v>0</v>
      </c>
      <c r="I5568" s="45">
        <v>0</v>
      </c>
      <c r="J5568" s="45">
        <v>0</v>
      </c>
    </row>
    <row r="5569" spans="4:10">
      <c r="D5569" s="28">
        <v>41871</v>
      </c>
      <c r="E5569" s="35" t="s">
        <v>382</v>
      </c>
      <c r="F5569" s="45">
        <v>22.4</v>
      </c>
      <c r="G5569" s="45">
        <v>0</v>
      </c>
      <c r="H5569" s="45">
        <v>0</v>
      </c>
      <c r="I5569" s="45">
        <v>0</v>
      </c>
      <c r="J5569" s="45">
        <v>0</v>
      </c>
    </row>
    <row r="5570" spans="4:10">
      <c r="D5570" s="28">
        <v>41871</v>
      </c>
      <c r="E5570" s="35" t="s">
        <v>383</v>
      </c>
      <c r="F5570" s="45">
        <v>22.1</v>
      </c>
      <c r="G5570" s="45">
        <v>0</v>
      </c>
      <c r="H5570" s="45">
        <v>0</v>
      </c>
      <c r="I5570" s="45">
        <v>0</v>
      </c>
      <c r="J5570" s="45">
        <v>0</v>
      </c>
    </row>
    <row r="5571" spans="4:10">
      <c r="D5571" s="28">
        <v>41872</v>
      </c>
      <c r="E5571" s="35" t="s">
        <v>360</v>
      </c>
      <c r="F5571" s="45">
        <v>21.8</v>
      </c>
      <c r="G5571" s="45">
        <v>0</v>
      </c>
      <c r="H5571" s="45">
        <v>0</v>
      </c>
      <c r="I5571" s="45">
        <v>0</v>
      </c>
      <c r="J5571" s="45">
        <v>0</v>
      </c>
    </row>
    <row r="5572" spans="4:10">
      <c r="D5572" s="28">
        <v>41872</v>
      </c>
      <c r="E5572" s="35" t="s">
        <v>361</v>
      </c>
      <c r="F5572" s="45">
        <v>21.8</v>
      </c>
      <c r="G5572" s="45">
        <v>0</v>
      </c>
      <c r="H5572" s="45">
        <v>0</v>
      </c>
      <c r="I5572" s="45">
        <v>0</v>
      </c>
      <c r="J5572" s="45">
        <v>0</v>
      </c>
    </row>
    <row r="5573" spans="4:10">
      <c r="D5573" s="28">
        <v>41872</v>
      </c>
      <c r="E5573" s="35" t="s">
        <v>362</v>
      </c>
      <c r="F5573" s="45">
        <v>22</v>
      </c>
      <c r="G5573" s="45">
        <v>0</v>
      </c>
      <c r="H5573" s="45">
        <v>0</v>
      </c>
      <c r="I5573" s="45">
        <v>0</v>
      </c>
      <c r="J5573" s="45">
        <v>0</v>
      </c>
    </row>
    <row r="5574" spans="4:10">
      <c r="D5574" s="28">
        <v>41872</v>
      </c>
      <c r="E5574" s="35" t="s">
        <v>363</v>
      </c>
      <c r="F5574" s="45">
        <v>22</v>
      </c>
      <c r="G5574" s="45">
        <v>0</v>
      </c>
      <c r="H5574" s="45">
        <v>0</v>
      </c>
      <c r="I5574" s="45">
        <v>0</v>
      </c>
      <c r="J5574" s="45">
        <v>0</v>
      </c>
    </row>
    <row r="5575" spans="4:10">
      <c r="D5575" s="28">
        <v>41872</v>
      </c>
      <c r="E5575" s="35" t="s">
        <v>364</v>
      </c>
      <c r="F5575" s="45">
        <v>21.6</v>
      </c>
      <c r="G5575" s="45">
        <v>0.01</v>
      </c>
      <c r="H5575" s="45">
        <v>0.02</v>
      </c>
      <c r="I5575" s="45">
        <v>0.4</v>
      </c>
      <c r="J5575" s="45">
        <v>-105.7</v>
      </c>
    </row>
    <row r="5576" spans="4:10">
      <c r="D5576" s="28">
        <v>41872</v>
      </c>
      <c r="E5576" s="35" t="s">
        <v>365</v>
      </c>
      <c r="F5576" s="45">
        <v>22.1</v>
      </c>
      <c r="G5576" s="45">
        <v>0.06</v>
      </c>
      <c r="H5576" s="45">
        <v>0.14000000000000001</v>
      </c>
      <c r="I5576" s="45">
        <v>11.6</v>
      </c>
      <c r="J5576" s="45">
        <v>-96.2</v>
      </c>
    </row>
    <row r="5577" spans="4:10">
      <c r="D5577" s="28">
        <v>41872</v>
      </c>
      <c r="E5577" s="35" t="s">
        <v>366</v>
      </c>
      <c r="F5577" s="45">
        <v>22.5</v>
      </c>
      <c r="G5577" s="45">
        <v>0.05</v>
      </c>
      <c r="H5577" s="45">
        <v>0.26</v>
      </c>
      <c r="I5577" s="45">
        <v>23.1</v>
      </c>
      <c r="J5577" s="45">
        <v>-86.6</v>
      </c>
    </row>
    <row r="5578" spans="4:10">
      <c r="D5578" s="28">
        <v>41872</v>
      </c>
      <c r="E5578" s="35" t="s">
        <v>367</v>
      </c>
      <c r="F5578" s="45">
        <v>23.1</v>
      </c>
      <c r="G5578" s="45">
        <v>0.05</v>
      </c>
      <c r="H5578" s="45">
        <v>0.45</v>
      </c>
      <c r="I5578" s="45">
        <v>34.4</v>
      </c>
      <c r="J5578" s="45">
        <v>-76</v>
      </c>
    </row>
    <row r="5579" spans="4:10">
      <c r="D5579" s="28">
        <v>41872</v>
      </c>
      <c r="E5579" s="35" t="s">
        <v>368</v>
      </c>
      <c r="F5579" s="45">
        <v>24.4</v>
      </c>
      <c r="G5579" s="45">
        <v>0</v>
      </c>
      <c r="H5579" s="45">
        <v>0.5</v>
      </c>
      <c r="I5579" s="45">
        <v>45.2</v>
      </c>
      <c r="J5579" s="45">
        <v>-62.9</v>
      </c>
    </row>
    <row r="5580" spans="4:10">
      <c r="D5580" s="28">
        <v>41872</v>
      </c>
      <c r="E5580" s="35" t="s">
        <v>369</v>
      </c>
      <c r="F5580" s="45">
        <v>24.8</v>
      </c>
      <c r="G5580" s="45">
        <v>0.02</v>
      </c>
      <c r="H5580" s="45">
        <v>0.56000000000000005</v>
      </c>
      <c r="I5580" s="45">
        <v>54.5</v>
      </c>
      <c r="J5580" s="45">
        <v>-45.2</v>
      </c>
    </row>
    <row r="5581" spans="4:10">
      <c r="D5581" s="28">
        <v>41872</v>
      </c>
      <c r="E5581" s="35" t="s">
        <v>370</v>
      </c>
      <c r="F5581" s="45">
        <v>26.1</v>
      </c>
      <c r="G5581" s="45">
        <v>0.03</v>
      </c>
      <c r="H5581" s="45">
        <v>0.59</v>
      </c>
      <c r="I5581" s="45">
        <v>60.7</v>
      </c>
      <c r="J5581" s="45">
        <v>-20.2</v>
      </c>
    </row>
    <row r="5582" spans="4:10">
      <c r="D5582" s="28">
        <v>41872</v>
      </c>
      <c r="E5582" s="35" t="s">
        <v>371</v>
      </c>
      <c r="F5582" s="45">
        <v>26.1</v>
      </c>
      <c r="G5582" s="45">
        <v>0.05</v>
      </c>
      <c r="H5582" s="45">
        <v>0.71</v>
      </c>
      <c r="I5582" s="45">
        <v>61.7</v>
      </c>
      <c r="J5582" s="45">
        <v>10.4</v>
      </c>
    </row>
    <row r="5583" spans="4:10">
      <c r="D5583" s="28">
        <v>41872</v>
      </c>
      <c r="E5583" s="35" t="s">
        <v>372</v>
      </c>
      <c r="F5583" s="45">
        <v>26.7</v>
      </c>
      <c r="G5583" s="45">
        <v>0.03</v>
      </c>
      <c r="H5583" s="45">
        <v>0.69</v>
      </c>
      <c r="I5583" s="45">
        <v>57</v>
      </c>
      <c r="J5583" s="45">
        <v>37.9</v>
      </c>
    </row>
    <row r="5584" spans="4:10">
      <c r="D5584" s="28">
        <v>41872</v>
      </c>
      <c r="E5584" s="35" t="s">
        <v>373</v>
      </c>
      <c r="F5584" s="45">
        <v>24.8</v>
      </c>
      <c r="G5584" s="45">
        <v>0.1</v>
      </c>
      <c r="H5584" s="45">
        <v>0.76</v>
      </c>
      <c r="I5584" s="45">
        <v>48.4</v>
      </c>
      <c r="J5584" s="45">
        <v>57.7</v>
      </c>
    </row>
    <row r="5585" spans="4:10">
      <c r="D5585" s="28">
        <v>41872</v>
      </c>
      <c r="E5585" s="35" t="s">
        <v>374</v>
      </c>
      <c r="F5585" s="45">
        <v>26.8</v>
      </c>
      <c r="G5585" s="45">
        <v>0.12</v>
      </c>
      <c r="H5585" s="45">
        <v>0.63</v>
      </c>
      <c r="I5585" s="45">
        <v>38</v>
      </c>
      <c r="J5585" s="45">
        <v>72</v>
      </c>
    </row>
    <row r="5586" spans="4:10">
      <c r="D5586" s="28">
        <v>41872</v>
      </c>
      <c r="E5586" s="35" t="s">
        <v>375</v>
      </c>
      <c r="F5586" s="45">
        <v>26.2</v>
      </c>
      <c r="G5586" s="45">
        <v>0.03</v>
      </c>
      <c r="H5586" s="45">
        <v>0.31</v>
      </c>
      <c r="I5586" s="45">
        <v>26.8</v>
      </c>
      <c r="J5586" s="45">
        <v>83.3</v>
      </c>
    </row>
    <row r="5587" spans="4:10">
      <c r="D5587" s="28">
        <v>41872</v>
      </c>
      <c r="E5587" s="35" t="s">
        <v>376</v>
      </c>
      <c r="F5587" s="45">
        <v>25.5</v>
      </c>
      <c r="G5587" s="45">
        <v>0.06</v>
      </c>
      <c r="H5587" s="45">
        <v>0.17</v>
      </c>
      <c r="I5587" s="45">
        <v>15.4</v>
      </c>
      <c r="J5587" s="45">
        <v>93.1</v>
      </c>
    </row>
    <row r="5588" spans="4:10">
      <c r="D5588" s="28">
        <v>41872</v>
      </c>
      <c r="E5588" s="35" t="s">
        <v>377</v>
      </c>
      <c r="F5588" s="45">
        <v>25.1</v>
      </c>
      <c r="G5588" s="45">
        <v>7.0000000000000007E-2</v>
      </c>
      <c r="H5588" s="45">
        <v>0.04</v>
      </c>
      <c r="I5588" s="45">
        <v>4</v>
      </c>
      <c r="J5588" s="45">
        <v>102.6</v>
      </c>
    </row>
    <row r="5589" spans="4:10">
      <c r="D5589" s="28">
        <v>41872</v>
      </c>
      <c r="E5589" s="35" t="s">
        <v>378</v>
      </c>
      <c r="F5589" s="45">
        <v>23.3</v>
      </c>
      <c r="G5589" s="45">
        <v>0</v>
      </c>
      <c r="H5589" s="45">
        <v>0</v>
      </c>
      <c r="I5589" s="45">
        <v>0</v>
      </c>
      <c r="J5589" s="45">
        <v>0</v>
      </c>
    </row>
    <row r="5590" spans="4:10">
      <c r="D5590" s="28">
        <v>41872</v>
      </c>
      <c r="E5590" s="35" t="s">
        <v>379</v>
      </c>
      <c r="F5590" s="45">
        <v>22.2</v>
      </c>
      <c r="G5590" s="45">
        <v>0</v>
      </c>
      <c r="H5590" s="45">
        <v>0</v>
      </c>
      <c r="I5590" s="45">
        <v>0</v>
      </c>
      <c r="J5590" s="45">
        <v>0</v>
      </c>
    </row>
    <row r="5591" spans="4:10">
      <c r="D5591" s="28">
        <v>41872</v>
      </c>
      <c r="E5591" s="35" t="s">
        <v>380</v>
      </c>
      <c r="F5591" s="45">
        <v>21.4</v>
      </c>
      <c r="G5591" s="45">
        <v>0</v>
      </c>
      <c r="H5591" s="45">
        <v>0</v>
      </c>
      <c r="I5591" s="45">
        <v>0</v>
      </c>
      <c r="J5591" s="45">
        <v>0</v>
      </c>
    </row>
    <row r="5592" spans="4:10">
      <c r="D5592" s="28">
        <v>41872</v>
      </c>
      <c r="E5592" s="35" t="s">
        <v>381</v>
      </c>
      <c r="F5592" s="45">
        <v>20.7</v>
      </c>
      <c r="G5592" s="45">
        <v>0</v>
      </c>
      <c r="H5592" s="45">
        <v>0</v>
      </c>
      <c r="I5592" s="45">
        <v>0</v>
      </c>
      <c r="J5592" s="45">
        <v>0</v>
      </c>
    </row>
    <row r="5593" spans="4:10">
      <c r="D5593" s="28">
        <v>41872</v>
      </c>
      <c r="E5593" s="35" t="s">
        <v>382</v>
      </c>
      <c r="F5593" s="45">
        <v>20.7</v>
      </c>
      <c r="G5593" s="45">
        <v>0</v>
      </c>
      <c r="H5593" s="45">
        <v>0</v>
      </c>
      <c r="I5593" s="45">
        <v>0</v>
      </c>
      <c r="J5593" s="45">
        <v>0</v>
      </c>
    </row>
    <row r="5594" spans="4:10">
      <c r="D5594" s="28">
        <v>41872</v>
      </c>
      <c r="E5594" s="35" t="s">
        <v>383</v>
      </c>
      <c r="F5594" s="45">
        <v>20.5</v>
      </c>
      <c r="G5594" s="45">
        <v>0</v>
      </c>
      <c r="H5594" s="45">
        <v>0</v>
      </c>
      <c r="I5594" s="45">
        <v>0</v>
      </c>
      <c r="J5594" s="45">
        <v>0</v>
      </c>
    </row>
    <row r="5595" spans="4:10">
      <c r="D5595" s="28">
        <v>41873</v>
      </c>
      <c r="E5595" s="35" t="s">
        <v>360</v>
      </c>
      <c r="F5595" s="45">
        <v>21.1</v>
      </c>
      <c r="G5595" s="45">
        <v>0</v>
      </c>
      <c r="H5595" s="45">
        <v>0</v>
      </c>
      <c r="I5595" s="45">
        <v>0</v>
      </c>
      <c r="J5595" s="45">
        <v>0</v>
      </c>
    </row>
    <row r="5596" spans="4:10">
      <c r="D5596" s="28">
        <v>41873</v>
      </c>
      <c r="E5596" s="35" t="s">
        <v>361</v>
      </c>
      <c r="F5596" s="45">
        <v>20.7</v>
      </c>
      <c r="G5596" s="45">
        <v>0</v>
      </c>
      <c r="H5596" s="45">
        <v>0</v>
      </c>
      <c r="I5596" s="45">
        <v>0</v>
      </c>
      <c r="J5596" s="45">
        <v>0</v>
      </c>
    </row>
    <row r="5597" spans="4:10">
      <c r="D5597" s="28">
        <v>41873</v>
      </c>
      <c r="E5597" s="35" t="s">
        <v>362</v>
      </c>
      <c r="F5597" s="45">
        <v>20.5</v>
      </c>
      <c r="G5597" s="45">
        <v>0</v>
      </c>
      <c r="H5597" s="45">
        <v>0</v>
      </c>
      <c r="I5597" s="45">
        <v>0</v>
      </c>
      <c r="J5597" s="45">
        <v>0</v>
      </c>
    </row>
    <row r="5598" spans="4:10">
      <c r="D5598" s="28">
        <v>41873</v>
      </c>
      <c r="E5598" s="35" t="s">
        <v>363</v>
      </c>
      <c r="F5598" s="45">
        <v>19.899999999999999</v>
      </c>
      <c r="G5598" s="45">
        <v>0</v>
      </c>
      <c r="H5598" s="45">
        <v>0</v>
      </c>
      <c r="I5598" s="45">
        <v>0</v>
      </c>
      <c r="J5598" s="45">
        <v>0</v>
      </c>
    </row>
    <row r="5599" spans="4:10">
      <c r="D5599" s="28">
        <v>41873</v>
      </c>
      <c r="E5599" s="35" t="s">
        <v>364</v>
      </c>
      <c r="F5599" s="45">
        <v>20.3</v>
      </c>
      <c r="G5599" s="45">
        <v>0.01</v>
      </c>
      <c r="H5599" s="45">
        <v>0.02</v>
      </c>
      <c r="I5599" s="45">
        <v>0.2</v>
      </c>
      <c r="J5599" s="45">
        <v>-105.4</v>
      </c>
    </row>
    <row r="5600" spans="4:10">
      <c r="D5600" s="28">
        <v>41873</v>
      </c>
      <c r="E5600" s="35" t="s">
        <v>365</v>
      </c>
      <c r="F5600" s="45">
        <v>21.1</v>
      </c>
      <c r="G5600" s="45">
        <v>0.06</v>
      </c>
      <c r="H5600" s="45">
        <v>0.13</v>
      </c>
      <c r="I5600" s="45">
        <v>11.5</v>
      </c>
      <c r="J5600" s="45">
        <v>-95.9</v>
      </c>
    </row>
    <row r="5601" spans="4:10">
      <c r="D5601" s="28">
        <v>41873</v>
      </c>
      <c r="E5601" s="35" t="s">
        <v>366</v>
      </c>
      <c r="F5601" s="45">
        <v>22.3</v>
      </c>
      <c r="G5601" s="45">
        <v>0.03</v>
      </c>
      <c r="H5601" s="45">
        <v>0.25</v>
      </c>
      <c r="I5601" s="45">
        <v>22.9</v>
      </c>
      <c r="J5601" s="45">
        <v>-86.3</v>
      </c>
    </row>
    <row r="5602" spans="4:10">
      <c r="D5602" s="28">
        <v>41873</v>
      </c>
      <c r="E5602" s="35" t="s">
        <v>367</v>
      </c>
      <c r="F5602" s="45">
        <v>24.3</v>
      </c>
      <c r="G5602" s="45">
        <v>0.01</v>
      </c>
      <c r="H5602" s="45">
        <v>0.36</v>
      </c>
      <c r="I5602" s="45">
        <v>34.200000000000003</v>
      </c>
      <c r="J5602" s="45">
        <v>-75.599999999999994</v>
      </c>
    </row>
    <row r="5603" spans="4:10">
      <c r="D5603" s="28">
        <v>41873</v>
      </c>
      <c r="E5603" s="35" t="s">
        <v>368</v>
      </c>
      <c r="F5603" s="45">
        <v>25.4</v>
      </c>
      <c r="G5603" s="45">
        <v>0.01</v>
      </c>
      <c r="H5603" s="45">
        <v>0.45</v>
      </c>
      <c r="I5603" s="45">
        <v>45</v>
      </c>
      <c r="J5603" s="45">
        <v>-62.5</v>
      </c>
    </row>
    <row r="5604" spans="4:10">
      <c r="D5604" s="28">
        <v>41873</v>
      </c>
      <c r="E5604" s="35" t="s">
        <v>369</v>
      </c>
      <c r="F5604" s="45">
        <v>24.5</v>
      </c>
      <c r="G5604" s="45">
        <v>0</v>
      </c>
      <c r="H5604" s="45">
        <v>0.53</v>
      </c>
      <c r="I5604" s="45">
        <v>54.2</v>
      </c>
      <c r="J5604" s="45">
        <v>-44.8</v>
      </c>
    </row>
    <row r="5605" spans="4:10">
      <c r="D5605" s="28">
        <v>41873</v>
      </c>
      <c r="E5605" s="35" t="s">
        <v>370</v>
      </c>
      <c r="F5605" s="45">
        <v>25</v>
      </c>
      <c r="G5605" s="45">
        <v>0.04</v>
      </c>
      <c r="H5605" s="45">
        <v>0.44</v>
      </c>
      <c r="I5605" s="45">
        <v>60.4</v>
      </c>
      <c r="J5605" s="45">
        <v>-19.899999999999999</v>
      </c>
    </row>
    <row r="5606" spans="4:10">
      <c r="D5606" s="28">
        <v>41873</v>
      </c>
      <c r="E5606" s="35" t="s">
        <v>371</v>
      </c>
      <c r="F5606" s="45">
        <v>22.6</v>
      </c>
      <c r="G5606" s="45">
        <v>0</v>
      </c>
      <c r="H5606" s="45">
        <v>0.38</v>
      </c>
      <c r="I5606" s="45">
        <v>61.4</v>
      </c>
      <c r="J5606" s="45">
        <v>10.5</v>
      </c>
    </row>
    <row r="5607" spans="4:10">
      <c r="D5607" s="28">
        <v>41873</v>
      </c>
      <c r="E5607" s="35" t="s">
        <v>372</v>
      </c>
      <c r="F5607" s="45">
        <v>22.8</v>
      </c>
      <c r="G5607" s="45">
        <v>0.09</v>
      </c>
      <c r="H5607" s="45">
        <v>0.38</v>
      </c>
      <c r="I5607" s="45">
        <v>56.6</v>
      </c>
      <c r="J5607" s="45">
        <v>37.700000000000003</v>
      </c>
    </row>
    <row r="5608" spans="4:10">
      <c r="D5608" s="28">
        <v>41873</v>
      </c>
      <c r="E5608" s="35" t="s">
        <v>373</v>
      </c>
      <c r="F5608" s="45">
        <v>24</v>
      </c>
      <c r="G5608" s="45">
        <v>0.01</v>
      </c>
      <c r="H5608" s="45">
        <v>0.48</v>
      </c>
      <c r="I5608" s="45">
        <v>48.1</v>
      </c>
      <c r="J5608" s="45">
        <v>57.5</v>
      </c>
    </row>
    <row r="5609" spans="4:10">
      <c r="D5609" s="28">
        <v>41873</v>
      </c>
      <c r="E5609" s="35" t="s">
        <v>374</v>
      </c>
      <c r="F5609" s="45">
        <v>24.6</v>
      </c>
      <c r="G5609" s="45">
        <v>0.01</v>
      </c>
      <c r="H5609" s="45">
        <v>0.4</v>
      </c>
      <c r="I5609" s="45">
        <v>37.799999999999997</v>
      </c>
      <c r="J5609" s="45">
        <v>71.8</v>
      </c>
    </row>
    <row r="5610" spans="4:10">
      <c r="D5610" s="28">
        <v>41873</v>
      </c>
      <c r="E5610" s="35" t="s">
        <v>375</v>
      </c>
      <c r="F5610" s="45">
        <v>23.7</v>
      </c>
      <c r="G5610" s="45">
        <v>0.03</v>
      </c>
      <c r="H5610" s="45">
        <v>0.28999999999999998</v>
      </c>
      <c r="I5610" s="45">
        <v>26.6</v>
      </c>
      <c r="J5610" s="45">
        <v>83</v>
      </c>
    </row>
    <row r="5611" spans="4:10">
      <c r="D5611" s="28">
        <v>41873</v>
      </c>
      <c r="E5611" s="35" t="s">
        <v>376</v>
      </c>
      <c r="F5611" s="45">
        <v>23.1</v>
      </c>
      <c r="G5611" s="45">
        <v>0.05</v>
      </c>
      <c r="H5611" s="45">
        <v>0.17</v>
      </c>
      <c r="I5611" s="45">
        <v>15.1</v>
      </c>
      <c r="J5611" s="45">
        <v>92.9</v>
      </c>
    </row>
    <row r="5612" spans="4:10">
      <c r="D5612" s="28">
        <v>41873</v>
      </c>
      <c r="E5612" s="35" t="s">
        <v>377</v>
      </c>
      <c r="F5612" s="45">
        <v>22.3</v>
      </c>
      <c r="G5612" s="45">
        <v>0.08</v>
      </c>
      <c r="H5612" s="45">
        <v>0.04</v>
      </c>
      <c r="I5612" s="45">
        <v>3.8</v>
      </c>
      <c r="J5612" s="45">
        <v>102.3</v>
      </c>
    </row>
    <row r="5613" spans="4:10">
      <c r="D5613" s="28">
        <v>41873</v>
      </c>
      <c r="E5613" s="35" t="s">
        <v>378</v>
      </c>
      <c r="F5613" s="45">
        <v>22</v>
      </c>
      <c r="G5613" s="45">
        <v>0</v>
      </c>
      <c r="H5613" s="45">
        <v>0</v>
      </c>
      <c r="I5613" s="45">
        <v>0</v>
      </c>
      <c r="J5613" s="45">
        <v>0</v>
      </c>
    </row>
    <row r="5614" spans="4:10">
      <c r="D5614" s="28">
        <v>41873</v>
      </c>
      <c r="E5614" s="35" t="s">
        <v>379</v>
      </c>
      <c r="F5614" s="45">
        <v>21.7</v>
      </c>
      <c r="G5614" s="45">
        <v>0</v>
      </c>
      <c r="H5614" s="45">
        <v>0</v>
      </c>
      <c r="I5614" s="45">
        <v>0</v>
      </c>
      <c r="J5614" s="45">
        <v>0</v>
      </c>
    </row>
    <row r="5615" spans="4:10">
      <c r="D5615" s="28">
        <v>41873</v>
      </c>
      <c r="E5615" s="35" t="s">
        <v>380</v>
      </c>
      <c r="F5615" s="45">
        <v>21.3</v>
      </c>
      <c r="G5615" s="45">
        <v>0</v>
      </c>
      <c r="H5615" s="45">
        <v>0</v>
      </c>
      <c r="I5615" s="45">
        <v>0</v>
      </c>
      <c r="J5615" s="45">
        <v>0</v>
      </c>
    </row>
    <row r="5616" spans="4:10">
      <c r="D5616" s="28">
        <v>41873</v>
      </c>
      <c r="E5616" s="35" t="s">
        <v>381</v>
      </c>
      <c r="F5616" s="45">
        <v>21.1</v>
      </c>
      <c r="G5616" s="45">
        <v>0</v>
      </c>
      <c r="H5616" s="45">
        <v>0</v>
      </c>
      <c r="I5616" s="45">
        <v>0</v>
      </c>
      <c r="J5616" s="45">
        <v>0</v>
      </c>
    </row>
    <row r="5617" spans="4:10">
      <c r="D5617" s="28">
        <v>41873</v>
      </c>
      <c r="E5617" s="35" t="s">
        <v>382</v>
      </c>
      <c r="F5617" s="45">
        <v>21</v>
      </c>
      <c r="G5617" s="45">
        <v>0</v>
      </c>
      <c r="H5617" s="45">
        <v>0</v>
      </c>
      <c r="I5617" s="45">
        <v>0</v>
      </c>
      <c r="J5617" s="45">
        <v>0</v>
      </c>
    </row>
    <row r="5618" spans="4:10">
      <c r="D5618" s="28">
        <v>41873</v>
      </c>
      <c r="E5618" s="35" t="s">
        <v>383</v>
      </c>
      <c r="F5618" s="45">
        <v>20.5</v>
      </c>
      <c r="G5618" s="45">
        <v>0</v>
      </c>
      <c r="H5618" s="45">
        <v>0</v>
      </c>
      <c r="I5618" s="45">
        <v>0</v>
      </c>
      <c r="J5618" s="45">
        <v>0</v>
      </c>
    </row>
    <row r="5619" spans="4:10">
      <c r="D5619" s="28">
        <v>41874</v>
      </c>
      <c r="E5619" s="35" t="s">
        <v>360</v>
      </c>
      <c r="F5619" s="45">
        <v>20</v>
      </c>
      <c r="G5619" s="45">
        <v>0</v>
      </c>
      <c r="H5619" s="45">
        <v>0</v>
      </c>
      <c r="I5619" s="45">
        <v>0</v>
      </c>
      <c r="J5619" s="45">
        <v>0</v>
      </c>
    </row>
    <row r="5620" spans="4:10">
      <c r="D5620" s="28">
        <v>41874</v>
      </c>
      <c r="E5620" s="35" t="s">
        <v>361</v>
      </c>
      <c r="F5620" s="45">
        <v>20</v>
      </c>
      <c r="G5620" s="45">
        <v>0</v>
      </c>
      <c r="H5620" s="45">
        <v>0</v>
      </c>
      <c r="I5620" s="45">
        <v>0</v>
      </c>
      <c r="J5620" s="45">
        <v>0</v>
      </c>
    </row>
    <row r="5621" spans="4:10">
      <c r="D5621" s="28">
        <v>41874</v>
      </c>
      <c r="E5621" s="35" t="s">
        <v>362</v>
      </c>
      <c r="F5621" s="45">
        <v>20.100000000000001</v>
      </c>
      <c r="G5621" s="45">
        <v>0</v>
      </c>
      <c r="H5621" s="45">
        <v>0</v>
      </c>
      <c r="I5621" s="45">
        <v>0</v>
      </c>
      <c r="J5621" s="45">
        <v>0</v>
      </c>
    </row>
    <row r="5622" spans="4:10">
      <c r="D5622" s="28">
        <v>41874</v>
      </c>
      <c r="E5622" s="35" t="s">
        <v>363</v>
      </c>
      <c r="F5622" s="45">
        <v>19.8</v>
      </c>
      <c r="G5622" s="45">
        <v>0</v>
      </c>
      <c r="H5622" s="45">
        <v>0</v>
      </c>
      <c r="I5622" s="45">
        <v>0</v>
      </c>
      <c r="J5622" s="45">
        <v>0</v>
      </c>
    </row>
    <row r="5623" spans="4:10">
      <c r="D5623" s="28">
        <v>41874</v>
      </c>
      <c r="E5623" s="35" t="s">
        <v>364</v>
      </c>
      <c r="F5623" s="45">
        <v>19.600000000000001</v>
      </c>
      <c r="G5623" s="45">
        <v>0.01</v>
      </c>
      <c r="H5623" s="45">
        <v>0.02</v>
      </c>
      <c r="I5623" s="45">
        <v>0</v>
      </c>
      <c r="J5623" s="45">
        <v>-105.1</v>
      </c>
    </row>
    <row r="5624" spans="4:10">
      <c r="D5624" s="28">
        <v>41874</v>
      </c>
      <c r="E5624" s="35" t="s">
        <v>365</v>
      </c>
      <c r="F5624" s="45">
        <v>19.7</v>
      </c>
      <c r="G5624" s="45">
        <v>0.13</v>
      </c>
      <c r="H5624" s="45">
        <v>0.16</v>
      </c>
      <c r="I5624" s="45">
        <v>11.3</v>
      </c>
      <c r="J5624" s="45">
        <v>-95.6</v>
      </c>
    </row>
    <row r="5625" spans="4:10">
      <c r="D5625" s="28">
        <v>41874</v>
      </c>
      <c r="E5625" s="35" t="s">
        <v>366</v>
      </c>
      <c r="F5625" s="45">
        <v>20.7</v>
      </c>
      <c r="G5625" s="45">
        <v>0.1</v>
      </c>
      <c r="H5625" s="45">
        <v>0.33</v>
      </c>
      <c r="I5625" s="45">
        <v>22.8</v>
      </c>
      <c r="J5625" s="45">
        <v>-86</v>
      </c>
    </row>
    <row r="5626" spans="4:10">
      <c r="D5626" s="28">
        <v>41874</v>
      </c>
      <c r="E5626" s="35" t="s">
        <v>367</v>
      </c>
      <c r="F5626" s="45">
        <v>21.7</v>
      </c>
      <c r="G5626" s="45">
        <v>0.08</v>
      </c>
      <c r="H5626" s="45">
        <v>0.49</v>
      </c>
      <c r="I5626" s="45">
        <v>34.1</v>
      </c>
      <c r="J5626" s="45">
        <v>-75.3</v>
      </c>
    </row>
    <row r="5627" spans="4:10">
      <c r="D5627" s="28">
        <v>41874</v>
      </c>
      <c r="E5627" s="35" t="s">
        <v>368</v>
      </c>
      <c r="F5627" s="45">
        <v>22.5</v>
      </c>
      <c r="G5627" s="45">
        <v>0.55000000000000004</v>
      </c>
      <c r="H5627" s="45">
        <v>1.01</v>
      </c>
      <c r="I5627" s="45">
        <v>44.8</v>
      </c>
      <c r="J5627" s="45">
        <v>-62.1</v>
      </c>
    </row>
    <row r="5628" spans="4:10">
      <c r="D5628" s="28">
        <v>41874</v>
      </c>
      <c r="E5628" s="35" t="s">
        <v>369</v>
      </c>
      <c r="F5628" s="45">
        <v>24.1</v>
      </c>
      <c r="G5628" s="45">
        <v>1.35</v>
      </c>
      <c r="H5628" s="45">
        <v>1.1200000000000001</v>
      </c>
      <c r="I5628" s="45">
        <v>54</v>
      </c>
      <c r="J5628" s="45">
        <v>-44.4</v>
      </c>
    </row>
    <row r="5629" spans="4:10">
      <c r="D5629" s="28">
        <v>41874</v>
      </c>
      <c r="E5629" s="35" t="s">
        <v>370</v>
      </c>
      <c r="F5629" s="45">
        <v>26</v>
      </c>
      <c r="G5629" s="45">
        <v>1.34</v>
      </c>
      <c r="H5629" s="45">
        <v>1.24</v>
      </c>
      <c r="I5629" s="45">
        <v>60.1</v>
      </c>
      <c r="J5629" s="45">
        <v>-19.600000000000001</v>
      </c>
    </row>
    <row r="5630" spans="4:10">
      <c r="D5630" s="28">
        <v>41874</v>
      </c>
      <c r="E5630" s="35" t="s">
        <v>371</v>
      </c>
      <c r="F5630" s="45">
        <v>25.7</v>
      </c>
      <c r="G5630" s="45">
        <v>1.08</v>
      </c>
      <c r="H5630" s="45">
        <v>1.32</v>
      </c>
      <c r="I5630" s="45">
        <v>61</v>
      </c>
      <c r="J5630" s="45">
        <v>10.5</v>
      </c>
    </row>
    <row r="5631" spans="4:10">
      <c r="D5631" s="28">
        <v>41874</v>
      </c>
      <c r="E5631" s="35" t="s">
        <v>372</v>
      </c>
      <c r="F5631" s="45">
        <v>26.1</v>
      </c>
      <c r="G5631" s="45">
        <v>0.3</v>
      </c>
      <c r="H5631" s="45">
        <v>1.1499999999999999</v>
      </c>
      <c r="I5631" s="45">
        <v>56.3</v>
      </c>
      <c r="J5631" s="45">
        <v>37.5</v>
      </c>
    </row>
    <row r="5632" spans="4:10">
      <c r="D5632" s="28">
        <v>41874</v>
      </c>
      <c r="E5632" s="35" t="s">
        <v>373</v>
      </c>
      <c r="F5632" s="45">
        <v>26.9</v>
      </c>
      <c r="G5632" s="45">
        <v>0.43</v>
      </c>
      <c r="H5632" s="45">
        <v>1.05</v>
      </c>
      <c r="I5632" s="45">
        <v>47.8</v>
      </c>
      <c r="J5632" s="45">
        <v>57.2</v>
      </c>
    </row>
    <row r="5633" spans="4:10">
      <c r="D5633" s="28">
        <v>41874</v>
      </c>
      <c r="E5633" s="35" t="s">
        <v>374</v>
      </c>
      <c r="F5633" s="45">
        <v>26.5</v>
      </c>
      <c r="G5633" s="45">
        <v>1.0900000000000001</v>
      </c>
      <c r="H5633" s="45">
        <v>0.83</v>
      </c>
      <c r="I5633" s="45">
        <v>37.5</v>
      </c>
      <c r="J5633" s="45">
        <v>71.5</v>
      </c>
    </row>
    <row r="5634" spans="4:10">
      <c r="D5634" s="28">
        <v>41874</v>
      </c>
      <c r="E5634" s="35" t="s">
        <v>375</v>
      </c>
      <c r="F5634" s="45">
        <v>25.6</v>
      </c>
      <c r="G5634" s="45">
        <v>0.52</v>
      </c>
      <c r="H5634" s="45">
        <v>0.56999999999999995</v>
      </c>
      <c r="I5634" s="45">
        <v>26.3</v>
      </c>
      <c r="J5634" s="45">
        <v>82.8</v>
      </c>
    </row>
    <row r="5635" spans="4:10">
      <c r="D5635" s="28">
        <v>41874</v>
      </c>
      <c r="E5635" s="35" t="s">
        <v>376</v>
      </c>
      <c r="F5635" s="45">
        <v>24.6</v>
      </c>
      <c r="G5635" s="45">
        <v>0.13</v>
      </c>
      <c r="H5635" s="45">
        <v>0.22</v>
      </c>
      <c r="I5635" s="45">
        <v>14.9</v>
      </c>
      <c r="J5635" s="45">
        <v>92.7</v>
      </c>
    </row>
    <row r="5636" spans="4:10">
      <c r="D5636" s="28">
        <v>41874</v>
      </c>
      <c r="E5636" s="35" t="s">
        <v>377</v>
      </c>
      <c r="F5636" s="45">
        <v>23.5</v>
      </c>
      <c r="G5636" s="45">
        <v>0.17</v>
      </c>
      <c r="H5636" s="45">
        <v>0.05</v>
      </c>
      <c r="I5636" s="45">
        <v>3.5</v>
      </c>
      <c r="J5636" s="45">
        <v>102.1</v>
      </c>
    </row>
    <row r="5637" spans="4:10">
      <c r="D5637" s="28">
        <v>41874</v>
      </c>
      <c r="E5637" s="35" t="s">
        <v>378</v>
      </c>
      <c r="F5637" s="45">
        <v>22.3</v>
      </c>
      <c r="G5637" s="45">
        <v>0</v>
      </c>
      <c r="H5637" s="45">
        <v>0</v>
      </c>
      <c r="I5637" s="45">
        <v>0</v>
      </c>
      <c r="J5637" s="45">
        <v>0</v>
      </c>
    </row>
    <row r="5638" spans="4:10">
      <c r="D5638" s="28">
        <v>41874</v>
      </c>
      <c r="E5638" s="35" t="s">
        <v>379</v>
      </c>
      <c r="F5638" s="45">
        <v>21.8</v>
      </c>
      <c r="G5638" s="45">
        <v>0</v>
      </c>
      <c r="H5638" s="45">
        <v>0</v>
      </c>
      <c r="I5638" s="45">
        <v>0</v>
      </c>
      <c r="J5638" s="45">
        <v>0</v>
      </c>
    </row>
    <row r="5639" spans="4:10">
      <c r="D5639" s="28">
        <v>41874</v>
      </c>
      <c r="E5639" s="35" t="s">
        <v>380</v>
      </c>
      <c r="F5639" s="45">
        <v>21.6</v>
      </c>
      <c r="G5639" s="45">
        <v>0</v>
      </c>
      <c r="H5639" s="45">
        <v>0</v>
      </c>
      <c r="I5639" s="45">
        <v>0</v>
      </c>
      <c r="J5639" s="45">
        <v>0</v>
      </c>
    </row>
    <row r="5640" spans="4:10">
      <c r="D5640" s="28">
        <v>41874</v>
      </c>
      <c r="E5640" s="35" t="s">
        <v>381</v>
      </c>
      <c r="F5640" s="45">
        <v>21.9</v>
      </c>
      <c r="G5640" s="45">
        <v>0</v>
      </c>
      <c r="H5640" s="45">
        <v>0</v>
      </c>
      <c r="I5640" s="45">
        <v>0</v>
      </c>
      <c r="J5640" s="45">
        <v>0</v>
      </c>
    </row>
    <row r="5641" spans="4:10">
      <c r="D5641" s="28">
        <v>41874</v>
      </c>
      <c r="E5641" s="35" t="s">
        <v>382</v>
      </c>
      <c r="F5641" s="45">
        <v>21.6</v>
      </c>
      <c r="G5641" s="45">
        <v>0</v>
      </c>
      <c r="H5641" s="45">
        <v>0</v>
      </c>
      <c r="I5641" s="45">
        <v>0</v>
      </c>
      <c r="J5641" s="45">
        <v>0</v>
      </c>
    </row>
    <row r="5642" spans="4:10">
      <c r="D5642" s="28">
        <v>41874</v>
      </c>
      <c r="E5642" s="35" t="s">
        <v>383</v>
      </c>
      <c r="F5642" s="45">
        <v>21.6</v>
      </c>
      <c r="G5642" s="45">
        <v>0</v>
      </c>
      <c r="H5642" s="45">
        <v>0</v>
      </c>
      <c r="I5642" s="45">
        <v>0</v>
      </c>
      <c r="J5642" s="45">
        <v>0</v>
      </c>
    </row>
    <row r="5643" spans="4:10">
      <c r="D5643" s="28">
        <v>41875</v>
      </c>
      <c r="E5643" s="35" t="s">
        <v>360</v>
      </c>
      <c r="F5643" s="45">
        <v>21.8</v>
      </c>
      <c r="G5643" s="45">
        <v>0</v>
      </c>
      <c r="H5643" s="45">
        <v>0</v>
      </c>
      <c r="I5643" s="45">
        <v>0</v>
      </c>
      <c r="J5643" s="45">
        <v>0</v>
      </c>
    </row>
    <row r="5644" spans="4:10">
      <c r="D5644" s="28">
        <v>41875</v>
      </c>
      <c r="E5644" s="35" t="s">
        <v>361</v>
      </c>
      <c r="F5644" s="45">
        <v>21.1</v>
      </c>
      <c r="G5644" s="45">
        <v>0</v>
      </c>
      <c r="H5644" s="45">
        <v>0</v>
      </c>
      <c r="I5644" s="45">
        <v>0</v>
      </c>
      <c r="J5644" s="45">
        <v>0</v>
      </c>
    </row>
    <row r="5645" spans="4:10">
      <c r="D5645" s="28">
        <v>41875</v>
      </c>
      <c r="E5645" s="35" t="s">
        <v>362</v>
      </c>
      <c r="F5645" s="45">
        <v>20.9</v>
      </c>
      <c r="G5645" s="45">
        <v>0</v>
      </c>
      <c r="H5645" s="45">
        <v>0</v>
      </c>
      <c r="I5645" s="45">
        <v>0</v>
      </c>
      <c r="J5645" s="45">
        <v>0</v>
      </c>
    </row>
    <row r="5646" spans="4:10">
      <c r="D5646" s="28">
        <v>41875</v>
      </c>
      <c r="E5646" s="35" t="s">
        <v>363</v>
      </c>
      <c r="F5646" s="45">
        <v>19.7</v>
      </c>
      <c r="G5646" s="45">
        <v>0</v>
      </c>
      <c r="H5646" s="45">
        <v>0</v>
      </c>
      <c r="I5646" s="45">
        <v>0</v>
      </c>
      <c r="J5646" s="45">
        <v>0</v>
      </c>
    </row>
    <row r="5647" spans="4:10">
      <c r="D5647" s="28">
        <v>41875</v>
      </c>
      <c r="E5647" s="35" t="s">
        <v>364</v>
      </c>
      <c r="F5647" s="45">
        <v>19.8</v>
      </c>
      <c r="G5647" s="45">
        <v>0.01</v>
      </c>
      <c r="H5647" s="45">
        <v>0.01</v>
      </c>
      <c r="I5647" s="45">
        <v>0</v>
      </c>
      <c r="J5647" s="45">
        <v>0</v>
      </c>
    </row>
    <row r="5648" spans="4:10">
      <c r="D5648" s="28">
        <v>41875</v>
      </c>
      <c r="E5648" s="35" t="s">
        <v>365</v>
      </c>
      <c r="F5648" s="45">
        <v>19.8</v>
      </c>
      <c r="G5648" s="45">
        <v>0.01</v>
      </c>
      <c r="H5648" s="45">
        <v>7.0000000000000007E-2</v>
      </c>
      <c r="I5648" s="45">
        <v>11.1</v>
      </c>
      <c r="J5648" s="45">
        <v>-95.3</v>
      </c>
    </row>
    <row r="5649" spans="4:10">
      <c r="D5649" s="28">
        <v>41875</v>
      </c>
      <c r="E5649" s="35" t="s">
        <v>366</v>
      </c>
      <c r="F5649" s="45">
        <v>19.8</v>
      </c>
      <c r="G5649" s="45">
        <v>0.01</v>
      </c>
      <c r="H5649" s="45">
        <v>0.16</v>
      </c>
      <c r="I5649" s="45">
        <v>22.6</v>
      </c>
      <c r="J5649" s="45">
        <v>-85.6</v>
      </c>
    </row>
    <row r="5650" spans="4:10">
      <c r="D5650" s="28">
        <v>41875</v>
      </c>
      <c r="E5650" s="35" t="s">
        <v>367</v>
      </c>
      <c r="F5650" s="45">
        <v>20.100000000000001</v>
      </c>
      <c r="G5650" s="45">
        <v>0.03</v>
      </c>
      <c r="H5650" s="45">
        <v>0.28999999999999998</v>
      </c>
      <c r="I5650" s="45">
        <v>33.9</v>
      </c>
      <c r="J5650" s="45">
        <v>-74.900000000000006</v>
      </c>
    </row>
    <row r="5651" spans="4:10">
      <c r="D5651" s="28">
        <v>41875</v>
      </c>
      <c r="E5651" s="35" t="s">
        <v>368</v>
      </c>
      <c r="F5651" s="45">
        <v>21.1</v>
      </c>
      <c r="G5651" s="45">
        <v>7.0000000000000007E-2</v>
      </c>
      <c r="H5651" s="45">
        <v>0.52</v>
      </c>
      <c r="I5651" s="45">
        <v>44.6</v>
      </c>
      <c r="J5651" s="45">
        <v>-61.7</v>
      </c>
    </row>
    <row r="5652" spans="4:10">
      <c r="D5652" s="28">
        <v>41875</v>
      </c>
      <c r="E5652" s="35" t="s">
        <v>369</v>
      </c>
      <c r="F5652" s="45">
        <v>22.8</v>
      </c>
      <c r="G5652" s="45">
        <v>0</v>
      </c>
      <c r="H5652" s="45">
        <v>0.53</v>
      </c>
      <c r="I5652" s="45">
        <v>53.7</v>
      </c>
      <c r="J5652" s="45">
        <v>-44</v>
      </c>
    </row>
    <row r="5653" spans="4:10">
      <c r="D5653" s="28">
        <v>41875</v>
      </c>
      <c r="E5653" s="35" t="s">
        <v>370</v>
      </c>
      <c r="F5653" s="45">
        <v>23.5</v>
      </c>
      <c r="G5653" s="45">
        <v>0</v>
      </c>
      <c r="H5653" s="45">
        <v>0.56999999999999995</v>
      </c>
      <c r="I5653" s="45">
        <v>59.8</v>
      </c>
      <c r="J5653" s="45">
        <v>-19.3</v>
      </c>
    </row>
    <row r="5654" spans="4:10">
      <c r="D5654" s="28">
        <v>41875</v>
      </c>
      <c r="E5654" s="35" t="s">
        <v>371</v>
      </c>
      <c r="F5654" s="45">
        <v>23.5</v>
      </c>
      <c r="G5654" s="45">
        <v>0</v>
      </c>
      <c r="H5654" s="45">
        <v>0.57999999999999996</v>
      </c>
      <c r="I5654" s="45">
        <v>60.7</v>
      </c>
      <c r="J5654" s="45">
        <v>10.5</v>
      </c>
    </row>
    <row r="5655" spans="4:10">
      <c r="D5655" s="28">
        <v>41875</v>
      </c>
      <c r="E5655" s="35" t="s">
        <v>372</v>
      </c>
      <c r="F5655" s="45">
        <v>22.4</v>
      </c>
      <c r="G5655" s="45">
        <v>0.06</v>
      </c>
      <c r="H5655" s="45">
        <v>0.5</v>
      </c>
      <c r="I5655" s="45">
        <v>56</v>
      </c>
      <c r="J5655" s="45">
        <v>37.299999999999997</v>
      </c>
    </row>
    <row r="5656" spans="4:10">
      <c r="D5656" s="28">
        <v>41875</v>
      </c>
      <c r="E5656" s="35" t="s">
        <v>373</v>
      </c>
      <c r="F5656" s="45">
        <v>22</v>
      </c>
      <c r="G5656" s="45">
        <v>0.03</v>
      </c>
      <c r="H5656" s="45">
        <v>0.47</v>
      </c>
      <c r="I5656" s="45">
        <v>47.5</v>
      </c>
      <c r="J5656" s="45">
        <v>57</v>
      </c>
    </row>
    <row r="5657" spans="4:10">
      <c r="D5657" s="28">
        <v>41875</v>
      </c>
      <c r="E5657" s="35" t="s">
        <v>374</v>
      </c>
      <c r="F5657" s="45">
        <v>21.7</v>
      </c>
      <c r="G5657" s="45">
        <v>0.03</v>
      </c>
      <c r="H5657" s="45">
        <v>0.38</v>
      </c>
      <c r="I5657" s="45">
        <v>37.200000000000003</v>
      </c>
      <c r="J5657" s="45">
        <v>71.2</v>
      </c>
    </row>
    <row r="5658" spans="4:10">
      <c r="D5658" s="28">
        <v>41875</v>
      </c>
      <c r="E5658" s="35" t="s">
        <v>375</v>
      </c>
      <c r="F5658" s="45">
        <v>21.2</v>
      </c>
      <c r="G5658" s="45">
        <v>0.04</v>
      </c>
      <c r="H5658" s="45">
        <v>0.28000000000000003</v>
      </c>
      <c r="I5658" s="45">
        <v>26.1</v>
      </c>
      <c r="J5658" s="45">
        <v>82.5</v>
      </c>
    </row>
    <row r="5659" spans="4:10">
      <c r="D5659" s="28">
        <v>41875</v>
      </c>
      <c r="E5659" s="35" t="s">
        <v>376</v>
      </c>
      <c r="F5659" s="45">
        <v>20.7</v>
      </c>
      <c r="G5659" s="45">
        <v>0.05</v>
      </c>
      <c r="H5659" s="45">
        <v>0.16</v>
      </c>
      <c r="I5659" s="45">
        <v>14.6</v>
      </c>
      <c r="J5659" s="45">
        <v>92.4</v>
      </c>
    </row>
    <row r="5660" spans="4:10">
      <c r="D5660" s="28">
        <v>41875</v>
      </c>
      <c r="E5660" s="35" t="s">
        <v>377</v>
      </c>
      <c r="F5660" s="45">
        <v>20.399999999999999</v>
      </c>
      <c r="G5660" s="45">
        <v>0.08</v>
      </c>
      <c r="H5660" s="45">
        <v>0.04</v>
      </c>
      <c r="I5660" s="45">
        <v>3.2</v>
      </c>
      <c r="J5660" s="45">
        <v>101.9</v>
      </c>
    </row>
    <row r="5661" spans="4:10">
      <c r="D5661" s="28">
        <v>41875</v>
      </c>
      <c r="E5661" s="35" t="s">
        <v>378</v>
      </c>
      <c r="F5661" s="45">
        <v>20.100000000000001</v>
      </c>
      <c r="G5661" s="45">
        <v>0</v>
      </c>
      <c r="H5661" s="45">
        <v>0</v>
      </c>
      <c r="I5661" s="45">
        <v>0</v>
      </c>
      <c r="J5661" s="45">
        <v>0</v>
      </c>
    </row>
    <row r="5662" spans="4:10">
      <c r="D5662" s="28">
        <v>41875</v>
      </c>
      <c r="E5662" s="35" t="s">
        <v>379</v>
      </c>
      <c r="F5662" s="45">
        <v>20.100000000000001</v>
      </c>
      <c r="G5662" s="45">
        <v>0</v>
      </c>
      <c r="H5662" s="45">
        <v>0</v>
      </c>
      <c r="I5662" s="45">
        <v>0</v>
      </c>
      <c r="J5662" s="45">
        <v>0</v>
      </c>
    </row>
    <row r="5663" spans="4:10">
      <c r="D5663" s="28">
        <v>41875</v>
      </c>
      <c r="E5663" s="35" t="s">
        <v>380</v>
      </c>
      <c r="F5663" s="45">
        <v>19.8</v>
      </c>
      <c r="G5663" s="45">
        <v>0</v>
      </c>
      <c r="H5663" s="45">
        <v>0</v>
      </c>
      <c r="I5663" s="45">
        <v>0</v>
      </c>
      <c r="J5663" s="45">
        <v>0</v>
      </c>
    </row>
    <row r="5664" spans="4:10">
      <c r="D5664" s="28">
        <v>41875</v>
      </c>
      <c r="E5664" s="35" t="s">
        <v>381</v>
      </c>
      <c r="F5664" s="45">
        <v>19.399999999999999</v>
      </c>
      <c r="G5664" s="45">
        <v>0</v>
      </c>
      <c r="H5664" s="45">
        <v>0</v>
      </c>
      <c r="I5664" s="45">
        <v>0</v>
      </c>
      <c r="J5664" s="45">
        <v>0</v>
      </c>
    </row>
    <row r="5665" spans="4:10">
      <c r="D5665" s="28">
        <v>41875</v>
      </c>
      <c r="E5665" s="35" t="s">
        <v>382</v>
      </c>
      <c r="F5665" s="45">
        <v>18.8</v>
      </c>
      <c r="G5665" s="45">
        <v>0</v>
      </c>
      <c r="H5665" s="45">
        <v>0</v>
      </c>
      <c r="I5665" s="45">
        <v>0</v>
      </c>
      <c r="J5665" s="45">
        <v>0</v>
      </c>
    </row>
    <row r="5666" spans="4:10">
      <c r="D5666" s="28">
        <v>41875</v>
      </c>
      <c r="E5666" s="35" t="s">
        <v>383</v>
      </c>
      <c r="F5666" s="45">
        <v>18.7</v>
      </c>
      <c r="G5666" s="45">
        <v>0</v>
      </c>
      <c r="H5666" s="45">
        <v>0</v>
      </c>
      <c r="I5666" s="45">
        <v>0</v>
      </c>
      <c r="J5666" s="45">
        <v>0</v>
      </c>
    </row>
    <row r="5667" spans="4:10">
      <c r="D5667" s="28">
        <v>41876</v>
      </c>
      <c r="E5667" s="35" t="s">
        <v>360</v>
      </c>
      <c r="F5667" s="45">
        <v>19.2</v>
      </c>
      <c r="G5667" s="45">
        <v>0</v>
      </c>
      <c r="H5667" s="45">
        <v>0</v>
      </c>
      <c r="I5667" s="45">
        <v>0</v>
      </c>
      <c r="J5667" s="45">
        <v>0</v>
      </c>
    </row>
    <row r="5668" spans="4:10">
      <c r="D5668" s="28">
        <v>41876</v>
      </c>
      <c r="E5668" s="35" t="s">
        <v>361</v>
      </c>
      <c r="F5668" s="45">
        <v>19</v>
      </c>
      <c r="G5668" s="45">
        <v>0</v>
      </c>
      <c r="H5668" s="45">
        <v>0</v>
      </c>
      <c r="I5668" s="45">
        <v>0</v>
      </c>
      <c r="J5668" s="45">
        <v>0</v>
      </c>
    </row>
    <row r="5669" spans="4:10">
      <c r="D5669" s="28">
        <v>41876</v>
      </c>
      <c r="E5669" s="35" t="s">
        <v>362</v>
      </c>
      <c r="F5669" s="45">
        <v>17.8</v>
      </c>
      <c r="G5669" s="45">
        <v>0</v>
      </c>
      <c r="H5669" s="45">
        <v>0</v>
      </c>
      <c r="I5669" s="45">
        <v>0</v>
      </c>
      <c r="J5669" s="45">
        <v>0</v>
      </c>
    </row>
    <row r="5670" spans="4:10">
      <c r="D5670" s="28">
        <v>41876</v>
      </c>
      <c r="E5670" s="35" t="s">
        <v>363</v>
      </c>
      <c r="F5670" s="45">
        <v>17.600000000000001</v>
      </c>
      <c r="G5670" s="45">
        <v>0</v>
      </c>
      <c r="H5670" s="45">
        <v>0</v>
      </c>
      <c r="I5670" s="45">
        <v>0</v>
      </c>
      <c r="J5670" s="45">
        <v>0</v>
      </c>
    </row>
    <row r="5671" spans="4:10">
      <c r="D5671" s="28">
        <v>41876</v>
      </c>
      <c r="E5671" s="35" t="s">
        <v>364</v>
      </c>
      <c r="F5671" s="45">
        <v>16.3</v>
      </c>
      <c r="G5671" s="45">
        <v>0.05</v>
      </c>
      <c r="H5671" s="45">
        <v>0.03</v>
      </c>
      <c r="I5671" s="45">
        <v>0</v>
      </c>
      <c r="J5671" s="45">
        <v>0</v>
      </c>
    </row>
    <row r="5672" spans="4:10">
      <c r="D5672" s="28">
        <v>41876</v>
      </c>
      <c r="E5672" s="35" t="s">
        <v>365</v>
      </c>
      <c r="F5672" s="45">
        <v>16.7</v>
      </c>
      <c r="G5672" s="45">
        <v>0.21</v>
      </c>
      <c r="H5672" s="45">
        <v>0.18</v>
      </c>
      <c r="I5672" s="45">
        <v>11</v>
      </c>
      <c r="J5672" s="45">
        <v>-95</v>
      </c>
    </row>
    <row r="5673" spans="4:10">
      <c r="D5673" s="28">
        <v>41876</v>
      </c>
      <c r="E5673" s="35" t="s">
        <v>366</v>
      </c>
      <c r="F5673" s="45">
        <v>19.100000000000001</v>
      </c>
      <c r="G5673" s="45">
        <v>0.91</v>
      </c>
      <c r="H5673" s="45">
        <v>0.48</v>
      </c>
      <c r="I5673" s="45">
        <v>22.4</v>
      </c>
      <c r="J5673" s="45">
        <v>-85.3</v>
      </c>
    </row>
    <row r="5674" spans="4:10">
      <c r="D5674" s="28">
        <v>41876</v>
      </c>
      <c r="E5674" s="35" t="s">
        <v>367</v>
      </c>
      <c r="F5674" s="45">
        <v>20.6</v>
      </c>
      <c r="G5674" s="45">
        <v>1.98</v>
      </c>
      <c r="H5674" s="45">
        <v>0.56000000000000005</v>
      </c>
      <c r="I5674" s="45">
        <v>33.700000000000003</v>
      </c>
      <c r="J5674" s="45">
        <v>-74.5</v>
      </c>
    </row>
    <row r="5675" spans="4:10">
      <c r="D5675" s="28">
        <v>41876</v>
      </c>
      <c r="E5675" s="35" t="s">
        <v>368</v>
      </c>
      <c r="F5675" s="45">
        <v>21.6</v>
      </c>
      <c r="G5675" s="45">
        <v>1.71</v>
      </c>
      <c r="H5675" s="45">
        <v>0.84</v>
      </c>
      <c r="I5675" s="45">
        <v>44.3</v>
      </c>
      <c r="J5675" s="45">
        <v>-61.3</v>
      </c>
    </row>
    <row r="5676" spans="4:10">
      <c r="D5676" s="28">
        <v>41876</v>
      </c>
      <c r="E5676" s="35" t="s">
        <v>369</v>
      </c>
      <c r="F5676" s="45">
        <v>23.7</v>
      </c>
      <c r="G5676" s="45">
        <v>2.08</v>
      </c>
      <c r="H5676" s="45">
        <v>0.86</v>
      </c>
      <c r="I5676" s="45">
        <v>53.5</v>
      </c>
      <c r="J5676" s="45">
        <v>-43.6</v>
      </c>
    </row>
    <row r="5677" spans="4:10">
      <c r="D5677" s="28">
        <v>41876</v>
      </c>
      <c r="E5677" s="35" t="s">
        <v>370</v>
      </c>
      <c r="F5677" s="45">
        <v>24.9</v>
      </c>
      <c r="G5677" s="45">
        <v>2.1</v>
      </c>
      <c r="H5677" s="45">
        <v>0.93</v>
      </c>
      <c r="I5677" s="45">
        <v>59.5</v>
      </c>
      <c r="J5677" s="45">
        <v>-19</v>
      </c>
    </row>
    <row r="5678" spans="4:10">
      <c r="D5678" s="28">
        <v>41876</v>
      </c>
      <c r="E5678" s="35" t="s">
        <v>371</v>
      </c>
      <c r="F5678" s="45">
        <v>24.3</v>
      </c>
      <c r="G5678" s="45">
        <v>2.09</v>
      </c>
      <c r="H5678" s="45">
        <v>0.95</v>
      </c>
      <c r="I5678" s="45">
        <v>60.3</v>
      </c>
      <c r="J5678" s="45">
        <v>10.6</v>
      </c>
    </row>
    <row r="5679" spans="4:10">
      <c r="D5679" s="28">
        <v>41876</v>
      </c>
      <c r="E5679" s="35" t="s">
        <v>372</v>
      </c>
      <c r="F5679" s="45">
        <v>25.2</v>
      </c>
      <c r="G5679" s="45">
        <v>2.08</v>
      </c>
      <c r="H5679" s="45">
        <v>0.89</v>
      </c>
      <c r="I5679" s="45">
        <v>55.7</v>
      </c>
      <c r="J5679" s="45">
        <v>37.1</v>
      </c>
    </row>
    <row r="5680" spans="4:10">
      <c r="D5680" s="28">
        <v>41876</v>
      </c>
      <c r="E5680" s="35" t="s">
        <v>373</v>
      </c>
      <c r="F5680" s="45">
        <v>26.7</v>
      </c>
      <c r="G5680" s="45">
        <v>2.08</v>
      </c>
      <c r="H5680" s="45">
        <v>0.76</v>
      </c>
      <c r="I5680" s="45">
        <v>47.2</v>
      </c>
      <c r="J5680" s="45">
        <v>56.7</v>
      </c>
    </row>
    <row r="5681" spans="4:10">
      <c r="D5681" s="28">
        <v>41876</v>
      </c>
      <c r="E5681" s="35" t="s">
        <v>374</v>
      </c>
      <c r="F5681" s="45">
        <v>25.6</v>
      </c>
      <c r="G5681" s="45">
        <v>1.65</v>
      </c>
      <c r="H5681" s="45">
        <v>0.71</v>
      </c>
      <c r="I5681" s="45">
        <v>36.9</v>
      </c>
      <c r="J5681" s="45">
        <v>71</v>
      </c>
    </row>
    <row r="5682" spans="4:10">
      <c r="D5682" s="28">
        <v>41876</v>
      </c>
      <c r="E5682" s="35" t="s">
        <v>375</v>
      </c>
      <c r="F5682" s="45">
        <v>23.6</v>
      </c>
      <c r="G5682" s="45">
        <v>0.96</v>
      </c>
      <c r="H5682" s="45">
        <v>0.56000000000000005</v>
      </c>
      <c r="I5682" s="45">
        <v>25.8</v>
      </c>
      <c r="J5682" s="45">
        <v>82.3</v>
      </c>
    </row>
    <row r="5683" spans="4:10">
      <c r="D5683" s="28">
        <v>41876</v>
      </c>
      <c r="E5683" s="35" t="s">
        <v>376</v>
      </c>
      <c r="F5683" s="45">
        <v>21.8</v>
      </c>
      <c r="G5683" s="45">
        <v>0.19</v>
      </c>
      <c r="H5683" s="45">
        <v>0.23</v>
      </c>
      <c r="I5683" s="45">
        <v>14.3</v>
      </c>
      <c r="J5683" s="45">
        <v>92.2</v>
      </c>
    </row>
    <row r="5684" spans="4:10">
      <c r="D5684" s="28">
        <v>41876</v>
      </c>
      <c r="E5684" s="35" t="s">
        <v>377</v>
      </c>
      <c r="F5684" s="45">
        <v>19.7</v>
      </c>
      <c r="G5684" s="45">
        <v>0.36</v>
      </c>
      <c r="H5684" s="45">
        <v>0.05</v>
      </c>
      <c r="I5684" s="45">
        <v>3</v>
      </c>
      <c r="J5684" s="45">
        <v>101.7</v>
      </c>
    </row>
    <row r="5685" spans="4:10">
      <c r="D5685" s="28">
        <v>41876</v>
      </c>
      <c r="E5685" s="35" t="s">
        <v>378</v>
      </c>
      <c r="F5685" s="45">
        <v>18.5</v>
      </c>
      <c r="G5685" s="45">
        <v>0</v>
      </c>
      <c r="H5685" s="45">
        <v>0</v>
      </c>
      <c r="I5685" s="45">
        <v>0</v>
      </c>
      <c r="J5685" s="45">
        <v>0</v>
      </c>
    </row>
    <row r="5686" spans="4:10">
      <c r="D5686" s="28">
        <v>41876</v>
      </c>
      <c r="E5686" s="35" t="s">
        <v>379</v>
      </c>
      <c r="F5686" s="45">
        <v>17.2</v>
      </c>
      <c r="G5686" s="45">
        <v>0</v>
      </c>
      <c r="H5686" s="45">
        <v>0</v>
      </c>
      <c r="I5686" s="45">
        <v>0</v>
      </c>
      <c r="J5686" s="45">
        <v>0</v>
      </c>
    </row>
    <row r="5687" spans="4:10">
      <c r="D5687" s="28">
        <v>41876</v>
      </c>
      <c r="E5687" s="35" t="s">
        <v>380</v>
      </c>
      <c r="F5687" s="45">
        <v>16.600000000000001</v>
      </c>
      <c r="G5687" s="45">
        <v>0</v>
      </c>
      <c r="H5687" s="45">
        <v>0</v>
      </c>
      <c r="I5687" s="45">
        <v>0</v>
      </c>
      <c r="J5687" s="45">
        <v>0</v>
      </c>
    </row>
    <row r="5688" spans="4:10">
      <c r="D5688" s="28">
        <v>41876</v>
      </c>
      <c r="E5688" s="35" t="s">
        <v>381</v>
      </c>
      <c r="F5688" s="45">
        <v>16.3</v>
      </c>
      <c r="G5688" s="45">
        <v>0</v>
      </c>
      <c r="H5688" s="45">
        <v>0</v>
      </c>
      <c r="I5688" s="45">
        <v>0</v>
      </c>
      <c r="J5688" s="45">
        <v>0</v>
      </c>
    </row>
    <row r="5689" spans="4:10">
      <c r="D5689" s="28">
        <v>41876</v>
      </c>
      <c r="E5689" s="35" t="s">
        <v>382</v>
      </c>
      <c r="F5689" s="45">
        <v>16</v>
      </c>
      <c r="G5689" s="45">
        <v>0</v>
      </c>
      <c r="H5689" s="45">
        <v>0</v>
      </c>
      <c r="I5689" s="45">
        <v>0</v>
      </c>
      <c r="J5689" s="45">
        <v>0</v>
      </c>
    </row>
    <row r="5690" spans="4:10">
      <c r="D5690" s="28">
        <v>41876</v>
      </c>
      <c r="E5690" s="35" t="s">
        <v>383</v>
      </c>
      <c r="F5690" s="45">
        <v>15.3</v>
      </c>
      <c r="G5690" s="45">
        <v>0</v>
      </c>
      <c r="H5690" s="45">
        <v>0</v>
      </c>
      <c r="I5690" s="45">
        <v>0</v>
      </c>
      <c r="J5690" s="45">
        <v>0</v>
      </c>
    </row>
    <row r="5691" spans="4:10">
      <c r="D5691" s="28">
        <v>41877</v>
      </c>
      <c r="E5691" s="35" t="s">
        <v>360</v>
      </c>
      <c r="F5691" s="45">
        <v>15.2</v>
      </c>
      <c r="G5691" s="45">
        <v>0</v>
      </c>
      <c r="H5691" s="45">
        <v>0</v>
      </c>
      <c r="I5691" s="45">
        <v>0</v>
      </c>
      <c r="J5691" s="45">
        <v>0</v>
      </c>
    </row>
    <row r="5692" spans="4:10">
      <c r="D5692" s="28">
        <v>41877</v>
      </c>
      <c r="E5692" s="35" t="s">
        <v>361</v>
      </c>
      <c r="F5692" s="45">
        <v>14.6</v>
      </c>
      <c r="G5692" s="45">
        <v>0</v>
      </c>
      <c r="H5692" s="45">
        <v>0</v>
      </c>
      <c r="I5692" s="45">
        <v>0</v>
      </c>
      <c r="J5692" s="45">
        <v>0</v>
      </c>
    </row>
    <row r="5693" spans="4:10">
      <c r="D5693" s="28">
        <v>41877</v>
      </c>
      <c r="E5693" s="35" t="s">
        <v>362</v>
      </c>
      <c r="F5693" s="45">
        <v>14.1</v>
      </c>
      <c r="G5693" s="45">
        <v>0</v>
      </c>
      <c r="H5693" s="45">
        <v>0</v>
      </c>
      <c r="I5693" s="45">
        <v>0</v>
      </c>
      <c r="J5693" s="45">
        <v>0</v>
      </c>
    </row>
    <row r="5694" spans="4:10">
      <c r="D5694" s="28">
        <v>41877</v>
      </c>
      <c r="E5694" s="35" t="s">
        <v>363</v>
      </c>
      <c r="F5694" s="45">
        <v>13.5</v>
      </c>
      <c r="G5694" s="45">
        <v>0</v>
      </c>
      <c r="H5694" s="45">
        <v>0</v>
      </c>
      <c r="I5694" s="45">
        <v>0</v>
      </c>
      <c r="J5694" s="45">
        <v>0</v>
      </c>
    </row>
    <row r="5695" spans="4:10">
      <c r="D5695" s="28">
        <v>41877</v>
      </c>
      <c r="E5695" s="35" t="s">
        <v>364</v>
      </c>
      <c r="F5695" s="45">
        <v>13.1</v>
      </c>
      <c r="G5695" s="45">
        <v>0.01</v>
      </c>
      <c r="H5695" s="45">
        <v>0.02</v>
      </c>
      <c r="I5695" s="45">
        <v>0</v>
      </c>
      <c r="J5695" s="45">
        <v>0</v>
      </c>
    </row>
    <row r="5696" spans="4:10">
      <c r="D5696" s="28">
        <v>41877</v>
      </c>
      <c r="E5696" s="35" t="s">
        <v>365</v>
      </c>
      <c r="F5696" s="45">
        <v>13.3</v>
      </c>
      <c r="G5696" s="45">
        <v>0.82</v>
      </c>
      <c r="H5696" s="45">
        <v>0.22</v>
      </c>
      <c r="I5696" s="45">
        <v>10.8</v>
      </c>
      <c r="J5696" s="45">
        <v>-94.7</v>
      </c>
    </row>
    <row r="5697" spans="4:10">
      <c r="D5697" s="28">
        <v>41877</v>
      </c>
      <c r="E5697" s="35" t="s">
        <v>366</v>
      </c>
      <c r="F5697" s="45">
        <v>15.4</v>
      </c>
      <c r="G5697" s="45">
        <v>1.62</v>
      </c>
      <c r="H5697" s="45">
        <v>0.41</v>
      </c>
      <c r="I5697" s="45">
        <v>22.3</v>
      </c>
      <c r="J5697" s="45">
        <v>-85</v>
      </c>
    </row>
    <row r="5698" spans="4:10">
      <c r="D5698" s="28">
        <v>41877</v>
      </c>
      <c r="E5698" s="35" t="s">
        <v>367</v>
      </c>
      <c r="F5698" s="45">
        <v>20.100000000000001</v>
      </c>
      <c r="G5698" s="45">
        <v>1.88</v>
      </c>
      <c r="H5698" s="45">
        <v>0.57999999999999996</v>
      </c>
      <c r="I5698" s="45">
        <v>33.5</v>
      </c>
      <c r="J5698" s="45">
        <v>-74.2</v>
      </c>
    </row>
    <row r="5699" spans="4:10">
      <c r="D5699" s="28">
        <v>41877</v>
      </c>
      <c r="E5699" s="35" t="s">
        <v>368</v>
      </c>
      <c r="F5699" s="45">
        <v>21.9</v>
      </c>
      <c r="G5699" s="45">
        <v>1.96</v>
      </c>
      <c r="H5699" s="45">
        <v>0.75</v>
      </c>
      <c r="I5699" s="45">
        <v>44.1</v>
      </c>
      <c r="J5699" s="45">
        <v>-60.9</v>
      </c>
    </row>
    <row r="5700" spans="4:10">
      <c r="D5700" s="28">
        <v>41877</v>
      </c>
      <c r="E5700" s="35" t="s">
        <v>369</v>
      </c>
      <c r="F5700" s="45">
        <v>24.5</v>
      </c>
      <c r="G5700" s="45">
        <v>1.98</v>
      </c>
      <c r="H5700" s="45">
        <v>0.9</v>
      </c>
      <c r="I5700" s="45">
        <v>53.2</v>
      </c>
      <c r="J5700" s="45">
        <v>-43.2</v>
      </c>
    </row>
    <row r="5701" spans="4:10">
      <c r="D5701" s="28">
        <v>41877</v>
      </c>
      <c r="E5701" s="35" t="s">
        <v>370</v>
      </c>
      <c r="F5701" s="45">
        <v>25.9</v>
      </c>
      <c r="G5701" s="45">
        <v>1.97</v>
      </c>
      <c r="H5701" s="45">
        <v>0.98</v>
      </c>
      <c r="I5701" s="45">
        <v>59.2</v>
      </c>
      <c r="J5701" s="45">
        <v>-18.7</v>
      </c>
    </row>
    <row r="5702" spans="4:10">
      <c r="D5702" s="28">
        <v>41877</v>
      </c>
      <c r="E5702" s="35" t="s">
        <v>371</v>
      </c>
      <c r="F5702" s="45">
        <v>25.7</v>
      </c>
      <c r="G5702" s="45">
        <v>1.96</v>
      </c>
      <c r="H5702" s="45">
        <v>1</v>
      </c>
      <c r="I5702" s="45">
        <v>60</v>
      </c>
      <c r="J5702" s="45">
        <v>10.6</v>
      </c>
    </row>
    <row r="5703" spans="4:10">
      <c r="D5703" s="28">
        <v>41877</v>
      </c>
      <c r="E5703" s="35" t="s">
        <v>372</v>
      </c>
      <c r="F5703" s="45">
        <v>25.9</v>
      </c>
      <c r="G5703" s="45">
        <v>1.97</v>
      </c>
      <c r="H5703" s="45">
        <v>0.93</v>
      </c>
      <c r="I5703" s="45">
        <v>55.3</v>
      </c>
      <c r="J5703" s="45">
        <v>37</v>
      </c>
    </row>
    <row r="5704" spans="4:10">
      <c r="D5704" s="28">
        <v>41877</v>
      </c>
      <c r="E5704" s="35" t="s">
        <v>373</v>
      </c>
      <c r="F5704" s="45">
        <v>25.9</v>
      </c>
      <c r="G5704" s="45">
        <v>1.05</v>
      </c>
      <c r="H5704" s="45">
        <v>1.05</v>
      </c>
      <c r="I5704" s="45">
        <v>46.9</v>
      </c>
      <c r="J5704" s="45">
        <v>56.4</v>
      </c>
    </row>
    <row r="5705" spans="4:10">
      <c r="D5705" s="28">
        <v>41877</v>
      </c>
      <c r="E5705" s="35" t="s">
        <v>374</v>
      </c>
      <c r="F5705" s="45">
        <v>23.6</v>
      </c>
      <c r="G5705" s="45">
        <v>0.11</v>
      </c>
      <c r="H5705" s="45">
        <v>0.57999999999999996</v>
      </c>
      <c r="I5705" s="45">
        <v>36.700000000000003</v>
      </c>
      <c r="J5705" s="45">
        <v>70.7</v>
      </c>
    </row>
    <row r="5706" spans="4:10">
      <c r="D5706" s="28">
        <v>41877</v>
      </c>
      <c r="E5706" s="35" t="s">
        <v>375</v>
      </c>
      <c r="F5706" s="45">
        <v>23.2</v>
      </c>
      <c r="G5706" s="45">
        <v>0.13</v>
      </c>
      <c r="H5706" s="45">
        <v>0.41</v>
      </c>
      <c r="I5706" s="45">
        <v>25.5</v>
      </c>
      <c r="J5706" s="45">
        <v>82</v>
      </c>
    </row>
    <row r="5707" spans="4:10">
      <c r="D5707" s="28">
        <v>41877</v>
      </c>
      <c r="E5707" s="35" t="s">
        <v>376</v>
      </c>
      <c r="F5707" s="45">
        <v>22.3</v>
      </c>
      <c r="G5707" s="45">
        <v>0.17</v>
      </c>
      <c r="H5707" s="45">
        <v>0.23</v>
      </c>
      <c r="I5707" s="45">
        <v>14.1</v>
      </c>
      <c r="J5707" s="45">
        <v>92</v>
      </c>
    </row>
    <row r="5708" spans="4:10">
      <c r="D5708" s="28">
        <v>41877</v>
      </c>
      <c r="E5708" s="35" t="s">
        <v>377</v>
      </c>
      <c r="F5708" s="45">
        <v>21.5</v>
      </c>
      <c r="G5708" s="45">
        <v>0.24</v>
      </c>
      <c r="H5708" s="45">
        <v>0.05</v>
      </c>
      <c r="I5708" s="45">
        <v>2.7</v>
      </c>
      <c r="J5708" s="45">
        <v>101.5</v>
      </c>
    </row>
    <row r="5709" spans="4:10">
      <c r="D5709" s="28">
        <v>41877</v>
      </c>
      <c r="E5709" s="35" t="s">
        <v>378</v>
      </c>
      <c r="F5709" s="45">
        <v>21</v>
      </c>
      <c r="G5709" s="45">
        <v>0</v>
      </c>
      <c r="H5709" s="45">
        <v>0</v>
      </c>
      <c r="I5709" s="45">
        <v>0</v>
      </c>
      <c r="J5709" s="45">
        <v>0</v>
      </c>
    </row>
    <row r="5710" spans="4:10">
      <c r="D5710" s="28">
        <v>41877</v>
      </c>
      <c r="E5710" s="35" t="s">
        <v>379</v>
      </c>
      <c r="F5710" s="45">
        <v>20.9</v>
      </c>
      <c r="G5710" s="45">
        <v>0</v>
      </c>
      <c r="H5710" s="45">
        <v>0</v>
      </c>
      <c r="I5710" s="45">
        <v>0</v>
      </c>
      <c r="J5710" s="45">
        <v>0</v>
      </c>
    </row>
    <row r="5711" spans="4:10">
      <c r="D5711" s="28">
        <v>41877</v>
      </c>
      <c r="E5711" s="35" t="s">
        <v>380</v>
      </c>
      <c r="F5711" s="45">
        <v>20.399999999999999</v>
      </c>
      <c r="G5711" s="45">
        <v>0</v>
      </c>
      <c r="H5711" s="45">
        <v>0</v>
      </c>
      <c r="I5711" s="45">
        <v>0</v>
      </c>
      <c r="J5711" s="45">
        <v>0</v>
      </c>
    </row>
    <row r="5712" spans="4:10">
      <c r="D5712" s="28">
        <v>41877</v>
      </c>
      <c r="E5712" s="35" t="s">
        <v>381</v>
      </c>
      <c r="F5712" s="45">
        <v>20.5</v>
      </c>
      <c r="G5712" s="45">
        <v>0</v>
      </c>
      <c r="H5712" s="45">
        <v>0</v>
      </c>
      <c r="I5712" s="45">
        <v>0</v>
      </c>
      <c r="J5712" s="45">
        <v>0</v>
      </c>
    </row>
    <row r="5713" spans="4:10">
      <c r="D5713" s="28">
        <v>41877</v>
      </c>
      <c r="E5713" s="35" t="s">
        <v>382</v>
      </c>
      <c r="F5713" s="45">
        <v>20.5</v>
      </c>
      <c r="G5713" s="45">
        <v>0</v>
      </c>
      <c r="H5713" s="45">
        <v>0</v>
      </c>
      <c r="I5713" s="45">
        <v>0</v>
      </c>
      <c r="J5713" s="45">
        <v>0</v>
      </c>
    </row>
    <row r="5714" spans="4:10">
      <c r="D5714" s="28">
        <v>41877</v>
      </c>
      <c r="E5714" s="35" t="s">
        <v>383</v>
      </c>
      <c r="F5714" s="45">
        <v>20.399999999999999</v>
      </c>
      <c r="G5714" s="45">
        <v>0</v>
      </c>
      <c r="H5714" s="45">
        <v>0</v>
      </c>
      <c r="I5714" s="45">
        <v>0</v>
      </c>
      <c r="J5714" s="45">
        <v>0</v>
      </c>
    </row>
    <row r="5715" spans="4:10">
      <c r="D5715" s="28">
        <v>41878</v>
      </c>
      <c r="E5715" s="35" t="s">
        <v>360</v>
      </c>
      <c r="F5715" s="45">
        <v>20.3</v>
      </c>
      <c r="G5715" s="45">
        <v>0</v>
      </c>
      <c r="H5715" s="45">
        <v>0</v>
      </c>
      <c r="I5715" s="45">
        <v>0</v>
      </c>
      <c r="J5715" s="45">
        <v>0</v>
      </c>
    </row>
    <row r="5716" spans="4:10">
      <c r="D5716" s="28">
        <v>41878</v>
      </c>
      <c r="E5716" s="35" t="s">
        <v>361</v>
      </c>
      <c r="F5716" s="45">
        <v>20.3</v>
      </c>
      <c r="G5716" s="45">
        <v>0</v>
      </c>
      <c r="H5716" s="45">
        <v>0</v>
      </c>
      <c r="I5716" s="45">
        <v>0</v>
      </c>
      <c r="J5716" s="45">
        <v>0</v>
      </c>
    </row>
    <row r="5717" spans="4:10">
      <c r="D5717" s="28">
        <v>41878</v>
      </c>
      <c r="E5717" s="35" t="s">
        <v>362</v>
      </c>
      <c r="F5717" s="45">
        <v>20.2</v>
      </c>
      <c r="G5717" s="45">
        <v>0</v>
      </c>
      <c r="H5717" s="45">
        <v>0</v>
      </c>
      <c r="I5717" s="45">
        <v>0</v>
      </c>
      <c r="J5717" s="45">
        <v>0</v>
      </c>
    </row>
    <row r="5718" spans="4:10">
      <c r="D5718" s="28">
        <v>41878</v>
      </c>
      <c r="E5718" s="35" t="s">
        <v>363</v>
      </c>
      <c r="F5718" s="45">
        <v>20.2</v>
      </c>
      <c r="G5718" s="45">
        <v>0</v>
      </c>
      <c r="H5718" s="45">
        <v>0</v>
      </c>
      <c r="I5718" s="45">
        <v>0</v>
      </c>
      <c r="J5718" s="45">
        <v>0</v>
      </c>
    </row>
    <row r="5719" spans="4:10">
      <c r="D5719" s="28">
        <v>41878</v>
      </c>
      <c r="E5719" s="35" t="s">
        <v>364</v>
      </c>
      <c r="F5719" s="45">
        <v>20.399999999999999</v>
      </c>
      <c r="G5719" s="45">
        <v>0.01</v>
      </c>
      <c r="H5719" s="45">
        <v>0.02</v>
      </c>
      <c r="I5719" s="45">
        <v>0</v>
      </c>
      <c r="J5719" s="45">
        <v>0</v>
      </c>
    </row>
    <row r="5720" spans="4:10">
      <c r="D5720" s="28">
        <v>41878</v>
      </c>
      <c r="E5720" s="35" t="s">
        <v>365</v>
      </c>
      <c r="F5720" s="45">
        <v>20.399999999999999</v>
      </c>
      <c r="G5720" s="45">
        <v>0.26</v>
      </c>
      <c r="H5720" s="45">
        <v>0.18</v>
      </c>
      <c r="I5720" s="45">
        <v>10.6</v>
      </c>
      <c r="J5720" s="45">
        <v>-94.4</v>
      </c>
    </row>
    <row r="5721" spans="4:10">
      <c r="D5721" s="28">
        <v>41878</v>
      </c>
      <c r="E5721" s="35" t="s">
        <v>366</v>
      </c>
      <c r="F5721" s="45">
        <v>21.2</v>
      </c>
      <c r="G5721" s="45">
        <v>0.38</v>
      </c>
      <c r="H5721" s="45">
        <v>0.45</v>
      </c>
      <c r="I5721" s="45">
        <v>22.1</v>
      </c>
      <c r="J5721" s="45">
        <v>-84.6</v>
      </c>
    </row>
    <row r="5722" spans="4:10">
      <c r="D5722" s="28">
        <v>41878</v>
      </c>
      <c r="E5722" s="35" t="s">
        <v>367</v>
      </c>
      <c r="F5722" s="45">
        <v>22.3</v>
      </c>
      <c r="G5722" s="45">
        <v>1.42</v>
      </c>
      <c r="H5722" s="45">
        <v>0.68</v>
      </c>
      <c r="I5722" s="45">
        <v>33.4</v>
      </c>
      <c r="J5722" s="45">
        <v>-73.8</v>
      </c>
    </row>
    <row r="5723" spans="4:10">
      <c r="D5723" s="28">
        <v>41878</v>
      </c>
      <c r="E5723" s="35" t="s">
        <v>368</v>
      </c>
      <c r="F5723" s="45">
        <v>24.1</v>
      </c>
      <c r="G5723" s="45">
        <v>1.8</v>
      </c>
      <c r="H5723" s="45">
        <v>0.8</v>
      </c>
      <c r="I5723" s="45">
        <v>43.9</v>
      </c>
      <c r="J5723" s="45">
        <v>-60.5</v>
      </c>
    </row>
    <row r="5724" spans="4:10">
      <c r="D5724" s="28">
        <v>41878</v>
      </c>
      <c r="E5724" s="35" t="s">
        <v>369</v>
      </c>
      <c r="F5724" s="45">
        <v>24.9</v>
      </c>
      <c r="G5724" s="45">
        <v>1.8</v>
      </c>
      <c r="H5724" s="45">
        <v>0.96</v>
      </c>
      <c r="I5724" s="45">
        <v>53</v>
      </c>
      <c r="J5724" s="45">
        <v>-42.8</v>
      </c>
    </row>
    <row r="5725" spans="4:10">
      <c r="D5725" s="28">
        <v>41878</v>
      </c>
      <c r="E5725" s="35" t="s">
        <v>370</v>
      </c>
      <c r="F5725" s="45">
        <v>26.3</v>
      </c>
      <c r="G5725" s="45">
        <v>1.82</v>
      </c>
      <c r="H5725" s="45">
        <v>1.05</v>
      </c>
      <c r="I5725" s="45">
        <v>58.8</v>
      </c>
      <c r="J5725" s="45">
        <v>-18.399999999999999</v>
      </c>
    </row>
    <row r="5726" spans="4:10">
      <c r="D5726" s="28">
        <v>41878</v>
      </c>
      <c r="E5726" s="35" t="s">
        <v>371</v>
      </c>
      <c r="F5726" s="45">
        <v>26.5</v>
      </c>
      <c r="G5726" s="45">
        <v>1.81</v>
      </c>
      <c r="H5726" s="45">
        <v>1.06</v>
      </c>
      <c r="I5726" s="45">
        <v>59.6</v>
      </c>
      <c r="J5726" s="45">
        <v>10.6</v>
      </c>
    </row>
    <row r="5727" spans="4:10">
      <c r="D5727" s="28">
        <v>41878</v>
      </c>
      <c r="E5727" s="35" t="s">
        <v>372</v>
      </c>
      <c r="F5727" s="45">
        <v>25.8</v>
      </c>
      <c r="G5727" s="45">
        <v>0.91</v>
      </c>
      <c r="H5727" s="45">
        <v>1.24</v>
      </c>
      <c r="I5727" s="45">
        <v>55</v>
      </c>
      <c r="J5727" s="45">
        <v>36.799999999999997</v>
      </c>
    </row>
    <row r="5728" spans="4:10">
      <c r="D5728" s="28">
        <v>41878</v>
      </c>
      <c r="E5728" s="35" t="s">
        <v>373</v>
      </c>
      <c r="F5728" s="45">
        <v>26.9</v>
      </c>
      <c r="G5728" s="45">
        <v>0.95</v>
      </c>
      <c r="H5728" s="45">
        <v>1.06</v>
      </c>
      <c r="I5728" s="45">
        <v>46.6</v>
      </c>
      <c r="J5728" s="45">
        <v>56.2</v>
      </c>
    </row>
    <row r="5729" spans="4:10">
      <c r="D5729" s="28">
        <v>41878</v>
      </c>
      <c r="E5729" s="35" t="s">
        <v>374</v>
      </c>
      <c r="F5729" s="45">
        <v>27.1</v>
      </c>
      <c r="G5729" s="45">
        <v>1.76</v>
      </c>
      <c r="H5729" s="45">
        <v>0.67</v>
      </c>
      <c r="I5729" s="45">
        <v>36.4</v>
      </c>
      <c r="J5729" s="45">
        <v>70.5</v>
      </c>
    </row>
    <row r="5730" spans="4:10">
      <c r="D5730" s="28">
        <v>41878</v>
      </c>
      <c r="E5730" s="35" t="s">
        <v>375</v>
      </c>
      <c r="F5730" s="45">
        <v>27</v>
      </c>
      <c r="G5730" s="45">
        <v>0.72</v>
      </c>
      <c r="H5730" s="45">
        <v>0.55000000000000004</v>
      </c>
      <c r="I5730" s="45">
        <v>25.2</v>
      </c>
      <c r="J5730" s="45">
        <v>81.8</v>
      </c>
    </row>
    <row r="5731" spans="4:10">
      <c r="D5731" s="28">
        <v>41878</v>
      </c>
      <c r="E5731" s="35" t="s">
        <v>376</v>
      </c>
      <c r="F5731" s="45">
        <v>25.9</v>
      </c>
      <c r="G5731" s="45">
        <v>0.17</v>
      </c>
      <c r="H5731" s="45">
        <v>0.22</v>
      </c>
      <c r="I5731" s="45">
        <v>13.8</v>
      </c>
      <c r="J5731" s="45">
        <v>91.7</v>
      </c>
    </row>
    <row r="5732" spans="4:10">
      <c r="D5732" s="28">
        <v>41878</v>
      </c>
      <c r="E5732" s="35" t="s">
        <v>377</v>
      </c>
      <c r="F5732" s="45">
        <v>25.2</v>
      </c>
      <c r="G5732" s="45">
        <v>0.24</v>
      </c>
      <c r="H5732" s="45">
        <v>0.05</v>
      </c>
      <c r="I5732" s="45">
        <v>2.4</v>
      </c>
      <c r="J5732" s="45">
        <v>101.2</v>
      </c>
    </row>
    <row r="5733" spans="4:10">
      <c r="D5733" s="28">
        <v>41878</v>
      </c>
      <c r="E5733" s="35" t="s">
        <v>378</v>
      </c>
      <c r="F5733" s="45">
        <v>25.2</v>
      </c>
      <c r="G5733" s="45">
        <v>0</v>
      </c>
      <c r="H5733" s="45">
        <v>0</v>
      </c>
      <c r="I5733" s="45">
        <v>0</v>
      </c>
      <c r="J5733" s="45">
        <v>0</v>
      </c>
    </row>
    <row r="5734" spans="4:10">
      <c r="D5734" s="28">
        <v>41878</v>
      </c>
      <c r="E5734" s="35" t="s">
        <v>379</v>
      </c>
      <c r="F5734" s="45">
        <v>24.9</v>
      </c>
      <c r="G5734" s="45">
        <v>0</v>
      </c>
      <c r="H5734" s="45">
        <v>0</v>
      </c>
      <c r="I5734" s="45">
        <v>0</v>
      </c>
      <c r="J5734" s="45">
        <v>0</v>
      </c>
    </row>
    <row r="5735" spans="4:10">
      <c r="D5735" s="28">
        <v>41878</v>
      </c>
      <c r="E5735" s="35" t="s">
        <v>380</v>
      </c>
      <c r="F5735" s="45">
        <v>24.7</v>
      </c>
      <c r="G5735" s="45">
        <v>0</v>
      </c>
      <c r="H5735" s="45">
        <v>0</v>
      </c>
      <c r="I5735" s="45">
        <v>0</v>
      </c>
      <c r="J5735" s="45">
        <v>0</v>
      </c>
    </row>
    <row r="5736" spans="4:10">
      <c r="D5736" s="28">
        <v>41878</v>
      </c>
      <c r="E5736" s="35" t="s">
        <v>381</v>
      </c>
      <c r="F5736" s="45">
        <v>24.7</v>
      </c>
      <c r="G5736" s="45">
        <v>0</v>
      </c>
      <c r="H5736" s="45">
        <v>0</v>
      </c>
      <c r="I5736" s="45">
        <v>0</v>
      </c>
      <c r="J5736" s="45">
        <v>0</v>
      </c>
    </row>
    <row r="5737" spans="4:10">
      <c r="D5737" s="28">
        <v>41878</v>
      </c>
      <c r="E5737" s="35" t="s">
        <v>382</v>
      </c>
      <c r="F5737" s="45">
        <v>24.8</v>
      </c>
      <c r="G5737" s="45">
        <v>0</v>
      </c>
      <c r="H5737" s="45">
        <v>0</v>
      </c>
      <c r="I5737" s="45">
        <v>0</v>
      </c>
      <c r="J5737" s="45">
        <v>0</v>
      </c>
    </row>
    <row r="5738" spans="4:10">
      <c r="D5738" s="28">
        <v>41878</v>
      </c>
      <c r="E5738" s="35" t="s">
        <v>383</v>
      </c>
      <c r="F5738" s="45">
        <v>24.9</v>
      </c>
      <c r="G5738" s="45">
        <v>0</v>
      </c>
      <c r="H5738" s="45">
        <v>0</v>
      </c>
      <c r="I5738" s="45">
        <v>0</v>
      </c>
      <c r="J5738" s="45">
        <v>0</v>
      </c>
    </row>
    <row r="5739" spans="4:10">
      <c r="D5739" s="28">
        <v>41879</v>
      </c>
      <c r="E5739" s="35" t="s">
        <v>360</v>
      </c>
      <c r="F5739" s="45">
        <v>24.7</v>
      </c>
      <c r="G5739" s="45">
        <v>0</v>
      </c>
      <c r="H5739" s="45">
        <v>0</v>
      </c>
      <c r="I5739" s="45">
        <v>0</v>
      </c>
      <c r="J5739" s="45">
        <v>0</v>
      </c>
    </row>
    <row r="5740" spans="4:10">
      <c r="D5740" s="28">
        <v>41879</v>
      </c>
      <c r="E5740" s="35" t="s">
        <v>361</v>
      </c>
      <c r="F5740" s="45">
        <v>24.5</v>
      </c>
      <c r="G5740" s="45">
        <v>0</v>
      </c>
      <c r="H5740" s="45">
        <v>0</v>
      </c>
      <c r="I5740" s="45">
        <v>0</v>
      </c>
      <c r="J5740" s="45">
        <v>0</v>
      </c>
    </row>
    <row r="5741" spans="4:10">
      <c r="D5741" s="28">
        <v>41879</v>
      </c>
      <c r="E5741" s="35" t="s">
        <v>362</v>
      </c>
      <c r="F5741" s="45">
        <v>24.4</v>
      </c>
      <c r="G5741" s="45">
        <v>0</v>
      </c>
      <c r="H5741" s="45">
        <v>0</v>
      </c>
      <c r="I5741" s="45">
        <v>0</v>
      </c>
      <c r="J5741" s="45">
        <v>0</v>
      </c>
    </row>
    <row r="5742" spans="4:10">
      <c r="D5742" s="28">
        <v>41879</v>
      </c>
      <c r="E5742" s="35" t="s">
        <v>363</v>
      </c>
      <c r="F5742" s="45">
        <v>24.8</v>
      </c>
      <c r="G5742" s="45">
        <v>0</v>
      </c>
      <c r="H5742" s="45">
        <v>0</v>
      </c>
      <c r="I5742" s="45">
        <v>0</v>
      </c>
      <c r="J5742" s="45">
        <v>0</v>
      </c>
    </row>
    <row r="5743" spans="4:10">
      <c r="D5743" s="28">
        <v>41879</v>
      </c>
      <c r="E5743" s="35" t="s">
        <v>364</v>
      </c>
      <c r="F5743" s="45">
        <v>24.4</v>
      </c>
      <c r="G5743" s="45">
        <v>0.01</v>
      </c>
      <c r="H5743" s="45">
        <v>0.02</v>
      </c>
      <c r="I5743" s="45">
        <v>0</v>
      </c>
      <c r="J5743" s="45">
        <v>0</v>
      </c>
    </row>
    <row r="5744" spans="4:10">
      <c r="D5744" s="28">
        <v>41879</v>
      </c>
      <c r="E5744" s="35" t="s">
        <v>365</v>
      </c>
      <c r="F5744" s="45">
        <v>23.2</v>
      </c>
      <c r="G5744" s="45">
        <v>0.15</v>
      </c>
      <c r="H5744" s="45">
        <v>0.15</v>
      </c>
      <c r="I5744" s="45">
        <v>10.5</v>
      </c>
      <c r="J5744" s="45">
        <v>-94</v>
      </c>
    </row>
    <row r="5745" spans="4:10">
      <c r="D5745" s="28">
        <v>41879</v>
      </c>
      <c r="E5745" s="35" t="s">
        <v>366</v>
      </c>
      <c r="F5745" s="45">
        <v>24.4</v>
      </c>
      <c r="G5745" s="45">
        <v>0.1</v>
      </c>
      <c r="H5745" s="45">
        <v>0.32</v>
      </c>
      <c r="I5745" s="45">
        <v>21.9</v>
      </c>
      <c r="J5745" s="45">
        <v>-84.3</v>
      </c>
    </row>
    <row r="5746" spans="4:10">
      <c r="D5746" s="28">
        <v>41879</v>
      </c>
      <c r="E5746" s="35" t="s">
        <v>367</v>
      </c>
      <c r="F5746" s="45">
        <v>25.2</v>
      </c>
      <c r="G5746" s="45">
        <v>0.27</v>
      </c>
      <c r="H5746" s="45">
        <v>0.66</v>
      </c>
      <c r="I5746" s="45">
        <v>33.200000000000003</v>
      </c>
      <c r="J5746" s="45">
        <v>-73.400000000000006</v>
      </c>
    </row>
    <row r="5747" spans="4:10">
      <c r="D5747" s="28">
        <v>41879</v>
      </c>
      <c r="E5747" s="35" t="s">
        <v>368</v>
      </c>
      <c r="F5747" s="45">
        <v>26.8</v>
      </c>
      <c r="G5747" s="45">
        <v>0.14000000000000001</v>
      </c>
      <c r="H5747" s="45">
        <v>0.78</v>
      </c>
      <c r="I5747" s="45">
        <v>43.7</v>
      </c>
      <c r="J5747" s="45">
        <v>-60.1</v>
      </c>
    </row>
    <row r="5748" spans="4:10">
      <c r="D5748" s="28">
        <v>41879</v>
      </c>
      <c r="E5748" s="35" t="s">
        <v>369</v>
      </c>
      <c r="F5748" s="45">
        <v>27</v>
      </c>
      <c r="G5748" s="45">
        <v>0.86</v>
      </c>
      <c r="H5748" s="45">
        <v>1.2</v>
      </c>
      <c r="I5748" s="45">
        <v>52.7</v>
      </c>
      <c r="J5748" s="45">
        <v>-42.4</v>
      </c>
    </row>
    <row r="5749" spans="4:10">
      <c r="D5749" s="28">
        <v>41879</v>
      </c>
      <c r="E5749" s="35" t="s">
        <v>370</v>
      </c>
      <c r="F5749" s="45">
        <v>28.7</v>
      </c>
      <c r="G5749" s="45">
        <v>0.28000000000000003</v>
      </c>
      <c r="H5749" s="45">
        <v>1.17</v>
      </c>
      <c r="I5749" s="45">
        <v>58.5</v>
      </c>
      <c r="J5749" s="45">
        <v>-18.100000000000001</v>
      </c>
    </row>
    <row r="5750" spans="4:10">
      <c r="D5750" s="28">
        <v>41879</v>
      </c>
      <c r="E5750" s="35" t="s">
        <v>371</v>
      </c>
      <c r="F5750" s="45">
        <v>26.8</v>
      </c>
      <c r="G5750" s="45">
        <v>0.66</v>
      </c>
      <c r="H5750" s="45">
        <v>1.32</v>
      </c>
      <c r="I5750" s="45">
        <v>59.3</v>
      </c>
      <c r="J5750" s="45">
        <v>10.7</v>
      </c>
    </row>
    <row r="5751" spans="4:10">
      <c r="D5751" s="28">
        <v>41879</v>
      </c>
      <c r="E5751" s="35" t="s">
        <v>372</v>
      </c>
      <c r="F5751" s="45">
        <v>28.6</v>
      </c>
      <c r="G5751" s="45">
        <v>1.29</v>
      </c>
      <c r="H5751" s="45">
        <v>1.1599999999999999</v>
      </c>
      <c r="I5751" s="45">
        <v>54.6</v>
      </c>
      <c r="J5751" s="45">
        <v>36.6</v>
      </c>
    </row>
    <row r="5752" spans="4:10">
      <c r="D5752" s="28">
        <v>41879</v>
      </c>
      <c r="E5752" s="35" t="s">
        <v>373</v>
      </c>
      <c r="F5752" s="45">
        <v>29.5</v>
      </c>
      <c r="G5752" s="45">
        <v>1.3</v>
      </c>
      <c r="H5752" s="45">
        <v>0.99</v>
      </c>
      <c r="I5752" s="45">
        <v>46.3</v>
      </c>
      <c r="J5752" s="45">
        <v>55.9</v>
      </c>
    </row>
    <row r="5753" spans="4:10">
      <c r="D5753" s="28">
        <v>41879</v>
      </c>
      <c r="E5753" s="35" t="s">
        <v>374</v>
      </c>
      <c r="F5753" s="45">
        <v>28.7</v>
      </c>
      <c r="G5753" s="45">
        <v>1.27</v>
      </c>
      <c r="H5753" s="45">
        <v>0.77</v>
      </c>
      <c r="I5753" s="45">
        <v>36.1</v>
      </c>
      <c r="J5753" s="45">
        <v>70.2</v>
      </c>
    </row>
    <row r="5754" spans="4:10">
      <c r="D5754" s="28">
        <v>41879</v>
      </c>
      <c r="E5754" s="35" t="s">
        <v>375</v>
      </c>
      <c r="F5754" s="45">
        <v>27.4</v>
      </c>
      <c r="G5754" s="45">
        <v>0.41</v>
      </c>
      <c r="H5754" s="45">
        <v>0.52</v>
      </c>
      <c r="I5754" s="45">
        <v>25</v>
      </c>
      <c r="J5754" s="45">
        <v>81.599999999999994</v>
      </c>
    </row>
    <row r="5755" spans="4:10">
      <c r="D5755" s="28">
        <v>41879</v>
      </c>
      <c r="E5755" s="35" t="s">
        <v>376</v>
      </c>
      <c r="F5755" s="45">
        <v>26.3</v>
      </c>
      <c r="G5755" s="45">
        <v>0.13</v>
      </c>
      <c r="H5755" s="45">
        <v>0.2</v>
      </c>
      <c r="I5755" s="45">
        <v>13.5</v>
      </c>
      <c r="J5755" s="45">
        <v>91.5</v>
      </c>
    </row>
    <row r="5756" spans="4:10">
      <c r="D5756" s="28">
        <v>41879</v>
      </c>
      <c r="E5756" s="35" t="s">
        <v>377</v>
      </c>
      <c r="F5756" s="45">
        <v>25.6</v>
      </c>
      <c r="G5756" s="45">
        <v>0.15</v>
      </c>
      <c r="H5756" s="45">
        <v>0.04</v>
      </c>
      <c r="I5756" s="45">
        <v>2.1</v>
      </c>
      <c r="J5756" s="45">
        <v>101</v>
      </c>
    </row>
    <row r="5757" spans="4:10">
      <c r="D5757" s="28">
        <v>41879</v>
      </c>
      <c r="E5757" s="35" t="s">
        <v>378</v>
      </c>
      <c r="F5757" s="45">
        <v>25.5</v>
      </c>
      <c r="G5757" s="45">
        <v>0</v>
      </c>
      <c r="H5757" s="45">
        <v>0</v>
      </c>
      <c r="I5757" s="45">
        <v>0</v>
      </c>
      <c r="J5757" s="45">
        <v>0</v>
      </c>
    </row>
    <row r="5758" spans="4:10">
      <c r="D5758" s="28">
        <v>41879</v>
      </c>
      <c r="E5758" s="35" t="s">
        <v>379</v>
      </c>
      <c r="F5758" s="45">
        <v>25.6</v>
      </c>
      <c r="G5758" s="45">
        <v>0</v>
      </c>
      <c r="H5758" s="45">
        <v>0</v>
      </c>
      <c r="I5758" s="45">
        <v>0</v>
      </c>
      <c r="J5758" s="45">
        <v>0</v>
      </c>
    </row>
    <row r="5759" spans="4:10">
      <c r="D5759" s="28">
        <v>41879</v>
      </c>
      <c r="E5759" s="35" t="s">
        <v>380</v>
      </c>
      <c r="F5759" s="45">
        <v>25.7</v>
      </c>
      <c r="G5759" s="45">
        <v>0</v>
      </c>
      <c r="H5759" s="45">
        <v>0</v>
      </c>
      <c r="I5759" s="45">
        <v>0</v>
      </c>
      <c r="J5759" s="45">
        <v>0</v>
      </c>
    </row>
    <row r="5760" spans="4:10">
      <c r="D5760" s="28">
        <v>41879</v>
      </c>
      <c r="E5760" s="35" t="s">
        <v>381</v>
      </c>
      <c r="F5760" s="45">
        <v>25.5</v>
      </c>
      <c r="G5760" s="45">
        <v>0</v>
      </c>
      <c r="H5760" s="45">
        <v>0</v>
      </c>
      <c r="I5760" s="45">
        <v>0</v>
      </c>
      <c r="J5760" s="45">
        <v>0</v>
      </c>
    </row>
    <row r="5761" spans="4:10">
      <c r="D5761" s="28">
        <v>41879</v>
      </c>
      <c r="E5761" s="35" t="s">
        <v>382</v>
      </c>
      <c r="F5761" s="45">
        <v>25.1</v>
      </c>
      <c r="G5761" s="45">
        <v>0</v>
      </c>
      <c r="H5761" s="45">
        <v>0</v>
      </c>
      <c r="I5761" s="45">
        <v>0</v>
      </c>
      <c r="J5761" s="45">
        <v>0</v>
      </c>
    </row>
    <row r="5762" spans="4:10">
      <c r="D5762" s="28">
        <v>41879</v>
      </c>
      <c r="E5762" s="35" t="s">
        <v>383</v>
      </c>
      <c r="F5762" s="45">
        <v>25.2</v>
      </c>
      <c r="G5762" s="45">
        <v>0</v>
      </c>
      <c r="H5762" s="45">
        <v>0</v>
      </c>
      <c r="I5762" s="45">
        <v>0</v>
      </c>
      <c r="J5762" s="45">
        <v>0</v>
      </c>
    </row>
    <row r="5763" spans="4:10">
      <c r="D5763" s="28">
        <v>41880</v>
      </c>
      <c r="E5763" s="35" t="s">
        <v>360</v>
      </c>
      <c r="F5763" s="45">
        <v>24.6</v>
      </c>
      <c r="G5763" s="45">
        <v>0</v>
      </c>
      <c r="H5763" s="45">
        <v>0</v>
      </c>
      <c r="I5763" s="45">
        <v>0</v>
      </c>
      <c r="J5763" s="45">
        <v>0</v>
      </c>
    </row>
    <row r="5764" spans="4:10">
      <c r="D5764" s="28">
        <v>41880</v>
      </c>
      <c r="E5764" s="35" t="s">
        <v>361</v>
      </c>
      <c r="F5764" s="45">
        <v>24.7</v>
      </c>
      <c r="G5764" s="45">
        <v>0</v>
      </c>
      <c r="H5764" s="45">
        <v>0</v>
      </c>
      <c r="I5764" s="45">
        <v>0</v>
      </c>
      <c r="J5764" s="45">
        <v>0</v>
      </c>
    </row>
    <row r="5765" spans="4:10">
      <c r="D5765" s="28">
        <v>41880</v>
      </c>
      <c r="E5765" s="35" t="s">
        <v>362</v>
      </c>
      <c r="F5765" s="45">
        <v>24.2</v>
      </c>
      <c r="G5765" s="45">
        <v>0</v>
      </c>
      <c r="H5765" s="45">
        <v>0</v>
      </c>
      <c r="I5765" s="45">
        <v>0</v>
      </c>
      <c r="J5765" s="45">
        <v>0</v>
      </c>
    </row>
    <row r="5766" spans="4:10">
      <c r="D5766" s="28">
        <v>41880</v>
      </c>
      <c r="E5766" s="35" t="s">
        <v>363</v>
      </c>
      <c r="F5766" s="45">
        <v>23.1</v>
      </c>
      <c r="G5766" s="45">
        <v>0</v>
      </c>
      <c r="H5766" s="45">
        <v>0</v>
      </c>
      <c r="I5766" s="45">
        <v>0</v>
      </c>
      <c r="J5766" s="45">
        <v>0</v>
      </c>
    </row>
    <row r="5767" spans="4:10">
      <c r="D5767" s="28">
        <v>41880</v>
      </c>
      <c r="E5767" s="35" t="s">
        <v>364</v>
      </c>
      <c r="F5767" s="45">
        <v>22.1</v>
      </c>
      <c r="G5767" s="45">
        <v>0.01</v>
      </c>
      <c r="H5767" s="45">
        <v>0.02</v>
      </c>
      <c r="I5767" s="45">
        <v>0</v>
      </c>
      <c r="J5767" s="45">
        <v>0</v>
      </c>
    </row>
    <row r="5768" spans="4:10">
      <c r="D5768" s="28">
        <v>41880</v>
      </c>
      <c r="E5768" s="35" t="s">
        <v>365</v>
      </c>
      <c r="F5768" s="45">
        <v>23.7</v>
      </c>
      <c r="G5768" s="45">
        <v>0.15</v>
      </c>
      <c r="H5768" s="45">
        <v>0.15</v>
      </c>
      <c r="I5768" s="45">
        <v>10.3</v>
      </c>
      <c r="J5768" s="45">
        <v>-93.7</v>
      </c>
    </row>
    <row r="5769" spans="4:10">
      <c r="D5769" s="28">
        <v>41880</v>
      </c>
      <c r="E5769" s="35" t="s">
        <v>366</v>
      </c>
      <c r="F5769" s="45">
        <v>25.8</v>
      </c>
      <c r="G5769" s="45">
        <v>0.81</v>
      </c>
      <c r="H5769" s="45">
        <v>0.47</v>
      </c>
      <c r="I5769" s="45">
        <v>21.8</v>
      </c>
      <c r="J5769" s="45">
        <v>-83.9</v>
      </c>
    </row>
    <row r="5770" spans="4:10">
      <c r="D5770" s="28">
        <v>41880</v>
      </c>
      <c r="E5770" s="35" t="s">
        <v>367</v>
      </c>
      <c r="F5770" s="45">
        <v>28.1</v>
      </c>
      <c r="G5770" s="45">
        <v>1.25</v>
      </c>
      <c r="H5770" s="45">
        <v>0.7</v>
      </c>
      <c r="I5770" s="45">
        <v>33</v>
      </c>
      <c r="J5770" s="45">
        <v>-73.099999999999994</v>
      </c>
    </row>
    <row r="5771" spans="4:10">
      <c r="D5771" s="28">
        <v>41880</v>
      </c>
      <c r="E5771" s="35" t="s">
        <v>368</v>
      </c>
      <c r="F5771" s="45">
        <v>30.2</v>
      </c>
      <c r="G5771" s="45">
        <v>0.66</v>
      </c>
      <c r="H5771" s="45">
        <v>1</v>
      </c>
      <c r="I5771" s="45">
        <v>43.5</v>
      </c>
      <c r="J5771" s="45">
        <v>-59.7</v>
      </c>
    </row>
    <row r="5772" spans="4:10">
      <c r="D5772" s="28">
        <v>41880</v>
      </c>
      <c r="E5772" s="35" t="s">
        <v>369</v>
      </c>
      <c r="F5772" s="45">
        <v>30.4</v>
      </c>
      <c r="G5772" s="45">
        <v>1.05</v>
      </c>
      <c r="H5772" s="45">
        <v>1.17</v>
      </c>
      <c r="I5772" s="45">
        <v>52.4</v>
      </c>
      <c r="J5772" s="45">
        <v>-42</v>
      </c>
    </row>
    <row r="5773" spans="4:10">
      <c r="D5773" s="28">
        <v>41880</v>
      </c>
      <c r="E5773" s="35" t="s">
        <v>370</v>
      </c>
      <c r="F5773" s="45">
        <v>31.9</v>
      </c>
      <c r="G5773" s="45">
        <v>1.28</v>
      </c>
      <c r="H5773" s="45">
        <v>1.22</v>
      </c>
      <c r="I5773" s="45">
        <v>58.2</v>
      </c>
      <c r="J5773" s="45">
        <v>-17.8</v>
      </c>
    </row>
    <row r="5774" spans="4:10">
      <c r="D5774" s="28">
        <v>41880</v>
      </c>
      <c r="E5774" s="35" t="s">
        <v>371</v>
      </c>
      <c r="F5774" s="45">
        <v>31.6</v>
      </c>
      <c r="G5774" s="45">
        <v>0.38</v>
      </c>
      <c r="H5774" s="45">
        <v>1.24</v>
      </c>
      <c r="I5774" s="45">
        <v>58.9</v>
      </c>
      <c r="J5774" s="45">
        <v>10.7</v>
      </c>
    </row>
    <row r="5775" spans="4:10">
      <c r="D5775" s="28">
        <v>41880</v>
      </c>
      <c r="E5775" s="35" t="s">
        <v>372</v>
      </c>
      <c r="F5775" s="45">
        <v>27.5</v>
      </c>
      <c r="G5775" s="45">
        <v>0.27</v>
      </c>
      <c r="H5775" s="45">
        <v>1.1000000000000001</v>
      </c>
      <c r="I5775" s="45">
        <v>54.3</v>
      </c>
      <c r="J5775" s="45">
        <v>36.4</v>
      </c>
    </row>
    <row r="5776" spans="4:10">
      <c r="D5776" s="28">
        <v>41880</v>
      </c>
      <c r="E5776" s="35" t="s">
        <v>373</v>
      </c>
      <c r="F5776" s="45">
        <v>29.7</v>
      </c>
      <c r="G5776" s="45">
        <v>0.16</v>
      </c>
      <c r="H5776" s="45">
        <v>0.82</v>
      </c>
      <c r="I5776" s="45">
        <v>46</v>
      </c>
      <c r="J5776" s="45">
        <v>55.7</v>
      </c>
    </row>
    <row r="5777" spans="4:10">
      <c r="D5777" s="28">
        <v>41880</v>
      </c>
      <c r="E5777" s="35" t="s">
        <v>374</v>
      </c>
      <c r="F5777" s="45">
        <v>26.4</v>
      </c>
      <c r="G5777" s="45">
        <v>0.13</v>
      </c>
      <c r="H5777" s="45">
        <v>0.57999999999999996</v>
      </c>
      <c r="I5777" s="45">
        <v>35.799999999999997</v>
      </c>
      <c r="J5777" s="45">
        <v>69.900000000000006</v>
      </c>
    </row>
    <row r="5778" spans="4:10">
      <c r="D5778" s="28">
        <v>41880</v>
      </c>
      <c r="E5778" s="35" t="s">
        <v>375</v>
      </c>
      <c r="F5778" s="45">
        <v>27.1</v>
      </c>
      <c r="G5778" s="45">
        <v>0.15</v>
      </c>
      <c r="H5778" s="45">
        <v>0.41</v>
      </c>
      <c r="I5778" s="45">
        <v>24.7</v>
      </c>
      <c r="J5778" s="45">
        <v>81.3</v>
      </c>
    </row>
    <row r="5779" spans="4:10">
      <c r="D5779" s="28">
        <v>41880</v>
      </c>
      <c r="E5779" s="35" t="s">
        <v>376</v>
      </c>
      <c r="F5779" s="45">
        <v>26.3</v>
      </c>
      <c r="G5779" s="45">
        <v>0.13</v>
      </c>
      <c r="H5779" s="45">
        <v>0.19</v>
      </c>
      <c r="I5779" s="45">
        <v>13.2</v>
      </c>
      <c r="J5779" s="45">
        <v>91.3</v>
      </c>
    </row>
    <row r="5780" spans="4:10">
      <c r="D5780" s="28">
        <v>41880</v>
      </c>
      <c r="E5780" s="35" t="s">
        <v>377</v>
      </c>
      <c r="F5780" s="45">
        <v>25.1</v>
      </c>
      <c r="G5780" s="45">
        <v>0.09</v>
      </c>
      <c r="H5780" s="45">
        <v>0.04</v>
      </c>
      <c r="I5780" s="45">
        <v>1.9</v>
      </c>
      <c r="J5780" s="45">
        <v>100.8</v>
      </c>
    </row>
    <row r="5781" spans="4:10">
      <c r="D5781" s="28">
        <v>41880</v>
      </c>
      <c r="E5781" s="35" t="s">
        <v>378</v>
      </c>
      <c r="F5781" s="45">
        <v>23.9</v>
      </c>
      <c r="G5781" s="45">
        <v>0</v>
      </c>
      <c r="H5781" s="45">
        <v>0</v>
      </c>
      <c r="I5781" s="45">
        <v>0</v>
      </c>
      <c r="J5781" s="45">
        <v>0</v>
      </c>
    </row>
    <row r="5782" spans="4:10">
      <c r="D5782" s="28">
        <v>41880</v>
      </c>
      <c r="E5782" s="35" t="s">
        <v>379</v>
      </c>
      <c r="F5782" s="45">
        <v>23.6</v>
      </c>
      <c r="G5782" s="45">
        <v>0</v>
      </c>
      <c r="H5782" s="45">
        <v>0</v>
      </c>
      <c r="I5782" s="45">
        <v>0</v>
      </c>
      <c r="J5782" s="45">
        <v>0</v>
      </c>
    </row>
    <row r="5783" spans="4:10">
      <c r="D5783" s="28">
        <v>41880</v>
      </c>
      <c r="E5783" s="35" t="s">
        <v>380</v>
      </c>
      <c r="F5783" s="45">
        <v>23.9</v>
      </c>
      <c r="G5783" s="45">
        <v>0</v>
      </c>
      <c r="H5783" s="45">
        <v>0</v>
      </c>
      <c r="I5783" s="45">
        <v>0</v>
      </c>
      <c r="J5783" s="45">
        <v>0</v>
      </c>
    </row>
    <row r="5784" spans="4:10">
      <c r="D5784" s="28">
        <v>41880</v>
      </c>
      <c r="E5784" s="35" t="s">
        <v>381</v>
      </c>
      <c r="F5784" s="45">
        <v>23.6</v>
      </c>
      <c r="G5784" s="45">
        <v>0</v>
      </c>
      <c r="H5784" s="45">
        <v>0</v>
      </c>
      <c r="I5784" s="45">
        <v>0</v>
      </c>
      <c r="J5784" s="45">
        <v>0</v>
      </c>
    </row>
    <row r="5785" spans="4:10">
      <c r="D5785" s="28">
        <v>41880</v>
      </c>
      <c r="E5785" s="35" t="s">
        <v>382</v>
      </c>
      <c r="F5785" s="45">
        <v>23.4</v>
      </c>
      <c r="G5785" s="45">
        <v>0</v>
      </c>
      <c r="H5785" s="45">
        <v>0</v>
      </c>
      <c r="I5785" s="45">
        <v>0</v>
      </c>
      <c r="J5785" s="45">
        <v>0</v>
      </c>
    </row>
    <row r="5786" spans="4:10">
      <c r="D5786" s="28">
        <v>41880</v>
      </c>
      <c r="E5786" s="35" t="s">
        <v>383</v>
      </c>
      <c r="F5786" s="45">
        <v>22.6</v>
      </c>
      <c r="G5786" s="45">
        <v>0</v>
      </c>
      <c r="H5786" s="45">
        <v>0</v>
      </c>
      <c r="I5786" s="45">
        <v>0</v>
      </c>
      <c r="J5786" s="45">
        <v>0</v>
      </c>
    </row>
    <row r="5787" spans="4:10">
      <c r="D5787" s="28">
        <v>41881</v>
      </c>
      <c r="E5787" s="35" t="s">
        <v>360</v>
      </c>
      <c r="F5787" s="45">
        <v>21.9</v>
      </c>
      <c r="G5787" s="45">
        <v>0</v>
      </c>
      <c r="H5787" s="45">
        <v>0</v>
      </c>
      <c r="I5787" s="45">
        <v>0</v>
      </c>
      <c r="J5787" s="45">
        <v>0</v>
      </c>
    </row>
    <row r="5788" spans="4:10">
      <c r="D5788" s="28">
        <v>41881</v>
      </c>
      <c r="E5788" s="35" t="s">
        <v>361</v>
      </c>
      <c r="F5788" s="45">
        <v>22.6</v>
      </c>
      <c r="G5788" s="45">
        <v>0</v>
      </c>
      <c r="H5788" s="45">
        <v>0</v>
      </c>
      <c r="I5788" s="45">
        <v>0</v>
      </c>
      <c r="J5788" s="45">
        <v>0</v>
      </c>
    </row>
    <row r="5789" spans="4:10">
      <c r="D5789" s="28">
        <v>41881</v>
      </c>
      <c r="E5789" s="35" t="s">
        <v>362</v>
      </c>
      <c r="F5789" s="45">
        <v>22.3</v>
      </c>
      <c r="G5789" s="45">
        <v>0</v>
      </c>
      <c r="H5789" s="45">
        <v>0</v>
      </c>
      <c r="I5789" s="45">
        <v>0</v>
      </c>
      <c r="J5789" s="45">
        <v>0</v>
      </c>
    </row>
    <row r="5790" spans="4:10">
      <c r="D5790" s="28">
        <v>41881</v>
      </c>
      <c r="E5790" s="35" t="s">
        <v>363</v>
      </c>
      <c r="F5790" s="45">
        <v>21.9</v>
      </c>
      <c r="G5790" s="45">
        <v>0</v>
      </c>
      <c r="H5790" s="45">
        <v>0</v>
      </c>
      <c r="I5790" s="45">
        <v>0</v>
      </c>
      <c r="J5790" s="45">
        <v>0</v>
      </c>
    </row>
    <row r="5791" spans="4:10">
      <c r="D5791" s="28">
        <v>41881</v>
      </c>
      <c r="E5791" s="35" t="s">
        <v>364</v>
      </c>
      <c r="F5791" s="45">
        <v>22.1</v>
      </c>
      <c r="G5791" s="45">
        <v>0.01</v>
      </c>
      <c r="H5791" s="45">
        <v>0.01</v>
      </c>
      <c r="I5791" s="45">
        <v>0</v>
      </c>
      <c r="J5791" s="45">
        <v>0</v>
      </c>
    </row>
    <row r="5792" spans="4:10">
      <c r="D5792" s="28">
        <v>41881</v>
      </c>
      <c r="E5792" s="35" t="s">
        <v>365</v>
      </c>
      <c r="F5792" s="45">
        <v>21.6</v>
      </c>
      <c r="G5792" s="45">
        <v>7.0000000000000007E-2</v>
      </c>
      <c r="H5792" s="45">
        <v>0.12</v>
      </c>
      <c r="I5792" s="45">
        <v>10.1</v>
      </c>
      <c r="J5792" s="45">
        <v>-93.4</v>
      </c>
    </row>
    <row r="5793" spans="4:10">
      <c r="D5793" s="28">
        <v>41881</v>
      </c>
      <c r="E5793" s="35" t="s">
        <v>366</v>
      </c>
      <c r="F5793" s="45">
        <v>21.8</v>
      </c>
      <c r="G5793" s="45">
        <v>0.04</v>
      </c>
      <c r="H5793" s="45">
        <v>0.25</v>
      </c>
      <c r="I5793" s="45">
        <v>21.6</v>
      </c>
      <c r="J5793" s="45">
        <v>-83.6</v>
      </c>
    </row>
    <row r="5794" spans="4:10">
      <c r="D5794" s="28">
        <v>41881</v>
      </c>
      <c r="E5794" s="35" t="s">
        <v>367</v>
      </c>
      <c r="F5794" s="45">
        <v>23.2</v>
      </c>
      <c r="G5794" s="45">
        <v>0.03</v>
      </c>
      <c r="H5794" s="45">
        <v>0.37</v>
      </c>
      <c r="I5794" s="45">
        <v>32.799999999999997</v>
      </c>
      <c r="J5794" s="45">
        <v>-72.7</v>
      </c>
    </row>
    <row r="5795" spans="4:10">
      <c r="D5795" s="28">
        <v>41881</v>
      </c>
      <c r="E5795" s="35" t="s">
        <v>368</v>
      </c>
      <c r="F5795" s="45">
        <v>23.2</v>
      </c>
      <c r="G5795" s="45">
        <v>0.16</v>
      </c>
      <c r="H5795" s="45">
        <v>0.8</v>
      </c>
      <c r="I5795" s="45">
        <v>43.3</v>
      </c>
      <c r="J5795" s="45">
        <v>-59.3</v>
      </c>
    </row>
    <row r="5796" spans="4:10">
      <c r="D5796" s="28">
        <v>41881</v>
      </c>
      <c r="E5796" s="35" t="s">
        <v>369</v>
      </c>
      <c r="F5796" s="45">
        <v>24.6</v>
      </c>
      <c r="G5796" s="45">
        <v>0.46</v>
      </c>
      <c r="H5796" s="45">
        <v>1.1499999999999999</v>
      </c>
      <c r="I5796" s="45">
        <v>52.2</v>
      </c>
      <c r="J5796" s="45">
        <v>-41.6</v>
      </c>
    </row>
    <row r="5797" spans="4:10">
      <c r="D5797" s="28">
        <v>41881</v>
      </c>
      <c r="E5797" s="35" t="s">
        <v>370</v>
      </c>
      <c r="F5797" s="45">
        <v>23.8</v>
      </c>
      <c r="G5797" s="45">
        <v>0</v>
      </c>
      <c r="H5797" s="45">
        <v>0.61</v>
      </c>
      <c r="I5797" s="45">
        <v>57.9</v>
      </c>
      <c r="J5797" s="45">
        <v>-17.5</v>
      </c>
    </row>
    <row r="5798" spans="4:10">
      <c r="D5798" s="28">
        <v>41881</v>
      </c>
      <c r="E5798" s="35" t="s">
        <v>371</v>
      </c>
      <c r="F5798" s="45">
        <v>22.8</v>
      </c>
      <c r="G5798" s="45">
        <v>7.0000000000000007E-2</v>
      </c>
      <c r="H5798" s="45">
        <v>0.55000000000000004</v>
      </c>
      <c r="I5798" s="45">
        <v>58.6</v>
      </c>
      <c r="J5798" s="45">
        <v>10.8</v>
      </c>
    </row>
    <row r="5799" spans="4:10">
      <c r="D5799" s="28">
        <v>41881</v>
      </c>
      <c r="E5799" s="35" t="s">
        <v>372</v>
      </c>
      <c r="F5799" s="45">
        <v>22.5</v>
      </c>
      <c r="G5799" s="45">
        <v>0.02</v>
      </c>
      <c r="H5799" s="45">
        <v>0.46</v>
      </c>
      <c r="I5799" s="45">
        <v>53.9</v>
      </c>
      <c r="J5799" s="45">
        <v>36.299999999999997</v>
      </c>
    </row>
    <row r="5800" spans="4:10">
      <c r="D5800" s="28">
        <v>41881</v>
      </c>
      <c r="E5800" s="35" t="s">
        <v>373</v>
      </c>
      <c r="F5800" s="45">
        <v>21.9</v>
      </c>
      <c r="G5800" s="45">
        <v>0</v>
      </c>
      <c r="H5800" s="45">
        <v>0.41</v>
      </c>
      <c r="I5800" s="45">
        <v>45.7</v>
      </c>
      <c r="J5800" s="45">
        <v>55.5</v>
      </c>
    </row>
    <row r="5801" spans="4:10">
      <c r="D5801" s="28">
        <v>41881</v>
      </c>
      <c r="E5801" s="35" t="s">
        <v>374</v>
      </c>
      <c r="F5801" s="45">
        <v>21.9</v>
      </c>
      <c r="G5801" s="45">
        <v>0.04</v>
      </c>
      <c r="H5801" s="45">
        <v>0.4</v>
      </c>
      <c r="I5801" s="45">
        <v>35.5</v>
      </c>
      <c r="J5801" s="45">
        <v>69.7</v>
      </c>
    </row>
    <row r="5802" spans="4:10">
      <c r="D5802" s="28">
        <v>41881</v>
      </c>
      <c r="E5802" s="35" t="s">
        <v>375</v>
      </c>
      <c r="F5802" s="45">
        <v>21.7</v>
      </c>
      <c r="G5802" s="45">
        <v>0.04</v>
      </c>
      <c r="H5802" s="45">
        <v>0.28000000000000003</v>
      </c>
      <c r="I5802" s="45">
        <v>24.4</v>
      </c>
      <c r="J5802" s="45">
        <v>81.099999999999994</v>
      </c>
    </row>
    <row r="5803" spans="4:10">
      <c r="D5803" s="28">
        <v>41881</v>
      </c>
      <c r="E5803" s="35" t="s">
        <v>376</v>
      </c>
      <c r="F5803" s="45">
        <v>21.2</v>
      </c>
      <c r="G5803" s="45">
        <v>7.0000000000000007E-2</v>
      </c>
      <c r="H5803" s="45">
        <v>0.16</v>
      </c>
      <c r="I5803" s="45">
        <v>13</v>
      </c>
      <c r="J5803" s="45">
        <v>91</v>
      </c>
    </row>
    <row r="5804" spans="4:10">
      <c r="D5804" s="28">
        <v>41881</v>
      </c>
      <c r="E5804" s="35" t="s">
        <v>377</v>
      </c>
      <c r="F5804" s="45">
        <v>21</v>
      </c>
      <c r="G5804" s="45">
        <v>0.04</v>
      </c>
      <c r="H5804" s="45">
        <v>0.03</v>
      </c>
      <c r="I5804" s="45">
        <v>1.6</v>
      </c>
      <c r="J5804" s="45">
        <v>100.6</v>
      </c>
    </row>
    <row r="5805" spans="4:10">
      <c r="D5805" s="28">
        <v>41881</v>
      </c>
      <c r="E5805" s="35" t="s">
        <v>378</v>
      </c>
      <c r="F5805" s="45">
        <v>20.7</v>
      </c>
      <c r="G5805" s="45">
        <v>0</v>
      </c>
      <c r="H5805" s="45">
        <v>0</v>
      </c>
      <c r="I5805" s="45">
        <v>0</v>
      </c>
      <c r="J5805" s="45">
        <v>0</v>
      </c>
    </row>
    <row r="5806" spans="4:10">
      <c r="D5806" s="28">
        <v>41881</v>
      </c>
      <c r="E5806" s="35" t="s">
        <v>379</v>
      </c>
      <c r="F5806" s="45">
        <v>20.6</v>
      </c>
      <c r="G5806" s="45">
        <v>0</v>
      </c>
      <c r="H5806" s="45">
        <v>0</v>
      </c>
      <c r="I5806" s="45">
        <v>0</v>
      </c>
      <c r="J5806" s="45">
        <v>0</v>
      </c>
    </row>
    <row r="5807" spans="4:10">
      <c r="D5807" s="28">
        <v>41881</v>
      </c>
      <c r="E5807" s="35" t="s">
        <v>380</v>
      </c>
      <c r="F5807" s="45">
        <v>20.6</v>
      </c>
      <c r="G5807" s="45">
        <v>0</v>
      </c>
      <c r="H5807" s="45">
        <v>0</v>
      </c>
      <c r="I5807" s="45">
        <v>0</v>
      </c>
      <c r="J5807" s="45">
        <v>0</v>
      </c>
    </row>
    <row r="5808" spans="4:10">
      <c r="D5808" s="28">
        <v>41881</v>
      </c>
      <c r="E5808" s="35" t="s">
        <v>381</v>
      </c>
      <c r="F5808" s="45">
        <v>20.5</v>
      </c>
      <c r="G5808" s="45">
        <v>0</v>
      </c>
      <c r="H5808" s="45">
        <v>0</v>
      </c>
      <c r="I5808" s="45">
        <v>0</v>
      </c>
      <c r="J5808" s="45">
        <v>0</v>
      </c>
    </row>
    <row r="5809" spans="4:10">
      <c r="D5809" s="28">
        <v>41881</v>
      </c>
      <c r="E5809" s="35" t="s">
        <v>382</v>
      </c>
      <c r="F5809" s="45">
        <v>20.5</v>
      </c>
      <c r="G5809" s="45">
        <v>0</v>
      </c>
      <c r="H5809" s="45">
        <v>0</v>
      </c>
      <c r="I5809" s="45">
        <v>0</v>
      </c>
      <c r="J5809" s="45">
        <v>0</v>
      </c>
    </row>
    <row r="5810" spans="4:10">
      <c r="D5810" s="28">
        <v>41881</v>
      </c>
      <c r="E5810" s="35" t="s">
        <v>383</v>
      </c>
      <c r="F5810" s="45">
        <v>20.399999999999999</v>
      </c>
      <c r="G5810" s="45">
        <v>0</v>
      </c>
      <c r="H5810" s="45">
        <v>0</v>
      </c>
      <c r="I5810" s="45">
        <v>0</v>
      </c>
      <c r="J5810" s="45">
        <v>0</v>
      </c>
    </row>
    <row r="5811" spans="4:10">
      <c r="D5811" s="28">
        <v>41882</v>
      </c>
      <c r="E5811" s="35" t="s">
        <v>360</v>
      </c>
      <c r="F5811" s="45">
        <v>20.399999999999999</v>
      </c>
      <c r="G5811" s="45">
        <v>0</v>
      </c>
      <c r="H5811" s="45">
        <v>0</v>
      </c>
      <c r="I5811" s="45">
        <v>0</v>
      </c>
      <c r="J5811" s="45">
        <v>0</v>
      </c>
    </row>
    <row r="5812" spans="4:10">
      <c r="D5812" s="28">
        <v>41882</v>
      </c>
      <c r="E5812" s="35" t="s">
        <v>361</v>
      </c>
      <c r="F5812" s="45">
        <v>20.399999999999999</v>
      </c>
      <c r="G5812" s="45">
        <v>0</v>
      </c>
      <c r="H5812" s="45">
        <v>0</v>
      </c>
      <c r="I5812" s="45">
        <v>0</v>
      </c>
      <c r="J5812" s="45">
        <v>0</v>
      </c>
    </row>
    <row r="5813" spans="4:10">
      <c r="D5813" s="28">
        <v>41882</v>
      </c>
      <c r="E5813" s="35" t="s">
        <v>362</v>
      </c>
      <c r="F5813" s="45">
        <v>20.5</v>
      </c>
      <c r="G5813" s="45">
        <v>0</v>
      </c>
      <c r="H5813" s="45">
        <v>0</v>
      </c>
      <c r="I5813" s="45">
        <v>0</v>
      </c>
      <c r="J5813" s="45">
        <v>0</v>
      </c>
    </row>
    <row r="5814" spans="4:10">
      <c r="D5814" s="28">
        <v>41882</v>
      </c>
      <c r="E5814" s="35" t="s">
        <v>363</v>
      </c>
      <c r="F5814" s="45">
        <v>20.6</v>
      </c>
      <c r="G5814" s="45">
        <v>0</v>
      </c>
      <c r="H5814" s="45">
        <v>0</v>
      </c>
      <c r="I5814" s="45">
        <v>0</v>
      </c>
      <c r="J5814" s="45">
        <v>0</v>
      </c>
    </row>
    <row r="5815" spans="4:10">
      <c r="D5815" s="28">
        <v>41882</v>
      </c>
      <c r="E5815" s="35" t="s">
        <v>364</v>
      </c>
      <c r="F5815" s="45">
        <v>20.2</v>
      </c>
      <c r="G5815" s="45">
        <v>0.01</v>
      </c>
      <c r="H5815" s="45">
        <v>0.01</v>
      </c>
      <c r="I5815" s="45">
        <v>0</v>
      </c>
      <c r="J5815" s="45">
        <v>0</v>
      </c>
    </row>
    <row r="5816" spans="4:10">
      <c r="D5816" s="28">
        <v>41882</v>
      </c>
      <c r="E5816" s="35" t="s">
        <v>365</v>
      </c>
      <c r="F5816" s="45">
        <v>20.2</v>
      </c>
      <c r="G5816" s="45">
        <v>0.17</v>
      </c>
      <c r="H5816" s="45">
        <v>0.15</v>
      </c>
      <c r="I5816" s="45">
        <v>10</v>
      </c>
      <c r="J5816" s="45">
        <v>-93</v>
      </c>
    </row>
    <row r="5817" spans="4:10">
      <c r="D5817" s="28">
        <v>41882</v>
      </c>
      <c r="E5817" s="35" t="s">
        <v>366</v>
      </c>
      <c r="F5817" s="45">
        <v>20.9</v>
      </c>
      <c r="G5817" s="45">
        <v>0.23</v>
      </c>
      <c r="H5817" s="45">
        <v>0.39</v>
      </c>
      <c r="I5817" s="45">
        <v>21.4</v>
      </c>
      <c r="J5817" s="45">
        <v>-83.2</v>
      </c>
    </row>
    <row r="5818" spans="4:10">
      <c r="D5818" s="28">
        <v>41882</v>
      </c>
      <c r="E5818" s="35" t="s">
        <v>367</v>
      </c>
      <c r="F5818" s="45">
        <v>22.8</v>
      </c>
      <c r="G5818" s="45">
        <v>0.78</v>
      </c>
      <c r="H5818" s="45">
        <v>0.74</v>
      </c>
      <c r="I5818" s="45">
        <v>32.6</v>
      </c>
      <c r="J5818" s="45">
        <v>-72.3</v>
      </c>
    </row>
    <row r="5819" spans="4:10">
      <c r="D5819" s="28">
        <v>41882</v>
      </c>
      <c r="E5819" s="35" t="s">
        <v>368</v>
      </c>
      <c r="F5819" s="45">
        <v>23.1</v>
      </c>
      <c r="G5819" s="45">
        <v>0.37</v>
      </c>
      <c r="H5819" s="45">
        <v>0.93</v>
      </c>
      <c r="I5819" s="45">
        <v>43.1</v>
      </c>
      <c r="J5819" s="45">
        <v>-58.9</v>
      </c>
    </row>
    <row r="5820" spans="4:10">
      <c r="D5820" s="28">
        <v>41882</v>
      </c>
      <c r="E5820" s="35" t="s">
        <v>369</v>
      </c>
      <c r="F5820" s="45">
        <v>24.1</v>
      </c>
      <c r="G5820" s="45">
        <v>0.62</v>
      </c>
      <c r="H5820" s="45">
        <v>1.18</v>
      </c>
      <c r="I5820" s="45">
        <v>51.9</v>
      </c>
      <c r="J5820" s="45">
        <v>-41.2</v>
      </c>
    </row>
    <row r="5821" spans="4:10">
      <c r="D5821" s="28">
        <v>41882</v>
      </c>
      <c r="E5821" s="35" t="s">
        <v>370</v>
      </c>
      <c r="F5821" s="45">
        <v>24.7</v>
      </c>
      <c r="G5821" s="45">
        <v>0.61</v>
      </c>
      <c r="H5821" s="45">
        <v>1.29</v>
      </c>
      <c r="I5821" s="45">
        <v>57.5</v>
      </c>
      <c r="J5821" s="45">
        <v>-17.2</v>
      </c>
    </row>
    <row r="5822" spans="4:10">
      <c r="D5822" s="28">
        <v>41882</v>
      </c>
      <c r="E5822" s="35" t="s">
        <v>371</v>
      </c>
      <c r="F5822" s="45">
        <v>26.9</v>
      </c>
      <c r="G5822" s="45">
        <v>0.79</v>
      </c>
      <c r="H5822" s="45">
        <v>1.31</v>
      </c>
      <c r="I5822" s="45">
        <v>58.2</v>
      </c>
      <c r="J5822" s="45">
        <v>10.8</v>
      </c>
    </row>
    <row r="5823" spans="4:10">
      <c r="D5823" s="28">
        <v>41882</v>
      </c>
      <c r="E5823" s="35" t="s">
        <v>372</v>
      </c>
      <c r="F5823" s="45">
        <v>26.9</v>
      </c>
      <c r="G5823" s="45">
        <v>1.57</v>
      </c>
      <c r="H5823" s="45">
        <v>1.06</v>
      </c>
      <c r="I5823" s="45">
        <v>53.6</v>
      </c>
      <c r="J5823" s="45">
        <v>36.1</v>
      </c>
    </row>
    <row r="5824" spans="4:10">
      <c r="D5824" s="28">
        <v>41882</v>
      </c>
      <c r="E5824" s="35" t="s">
        <v>373</v>
      </c>
      <c r="F5824" s="45">
        <v>27.4</v>
      </c>
      <c r="G5824" s="45">
        <v>1.57</v>
      </c>
      <c r="H5824" s="45">
        <v>0.9</v>
      </c>
      <c r="I5824" s="45">
        <v>45.3</v>
      </c>
      <c r="J5824" s="45">
        <v>55.2</v>
      </c>
    </row>
    <row r="5825" spans="4:10">
      <c r="D5825" s="28">
        <v>41882</v>
      </c>
      <c r="E5825" s="35" t="s">
        <v>374</v>
      </c>
      <c r="F5825" s="45">
        <v>27</v>
      </c>
      <c r="G5825" s="45">
        <v>1.53</v>
      </c>
      <c r="H5825" s="45">
        <v>0.7</v>
      </c>
      <c r="I5825" s="45">
        <v>35.200000000000003</v>
      </c>
      <c r="J5825" s="45">
        <v>69.400000000000006</v>
      </c>
    </row>
    <row r="5826" spans="4:10">
      <c r="D5826" s="28">
        <v>41882</v>
      </c>
      <c r="E5826" s="35" t="s">
        <v>375</v>
      </c>
      <c r="F5826" s="45">
        <v>24.2</v>
      </c>
      <c r="G5826" s="45">
        <v>0.47</v>
      </c>
      <c r="H5826" s="45">
        <v>0.51</v>
      </c>
      <c r="I5826" s="45">
        <v>24.1</v>
      </c>
      <c r="J5826" s="45">
        <v>80.8</v>
      </c>
    </row>
    <row r="5827" spans="4:10">
      <c r="D5827" s="28">
        <v>41882</v>
      </c>
      <c r="E5827" s="35" t="s">
        <v>376</v>
      </c>
      <c r="F5827" s="45">
        <v>23.2</v>
      </c>
      <c r="G5827" s="45">
        <v>0.16</v>
      </c>
      <c r="H5827" s="45">
        <v>0.19</v>
      </c>
      <c r="I5827" s="45">
        <v>12.7</v>
      </c>
      <c r="J5827" s="45">
        <v>90.8</v>
      </c>
    </row>
    <row r="5828" spans="4:10">
      <c r="D5828" s="28">
        <v>41882</v>
      </c>
      <c r="E5828" s="35" t="s">
        <v>377</v>
      </c>
      <c r="F5828" s="45">
        <v>21.6</v>
      </c>
      <c r="G5828" s="45">
        <v>0.09</v>
      </c>
      <c r="H5828" s="45">
        <v>0.04</v>
      </c>
      <c r="I5828" s="45">
        <v>1.3</v>
      </c>
      <c r="J5828" s="45">
        <v>100.4</v>
      </c>
    </row>
    <row r="5829" spans="4:10">
      <c r="D5829" s="28">
        <v>41882</v>
      </c>
      <c r="E5829" s="35" t="s">
        <v>378</v>
      </c>
      <c r="F5829" s="45">
        <v>20.2</v>
      </c>
      <c r="G5829" s="45">
        <v>0</v>
      </c>
      <c r="H5829" s="45">
        <v>0</v>
      </c>
      <c r="I5829" s="45">
        <v>0</v>
      </c>
      <c r="J5829" s="45">
        <v>0</v>
      </c>
    </row>
    <row r="5830" spans="4:10">
      <c r="D5830" s="28">
        <v>41882</v>
      </c>
      <c r="E5830" s="35" t="s">
        <v>379</v>
      </c>
      <c r="F5830" s="45">
        <v>19</v>
      </c>
      <c r="G5830" s="45">
        <v>0</v>
      </c>
      <c r="H5830" s="45">
        <v>0</v>
      </c>
      <c r="I5830" s="45">
        <v>0</v>
      </c>
      <c r="J5830" s="45">
        <v>0</v>
      </c>
    </row>
    <row r="5831" spans="4:10">
      <c r="D5831" s="28">
        <v>41882</v>
      </c>
      <c r="E5831" s="35" t="s">
        <v>380</v>
      </c>
      <c r="F5831" s="45">
        <v>18.600000000000001</v>
      </c>
      <c r="G5831" s="45">
        <v>0</v>
      </c>
      <c r="H5831" s="45">
        <v>0</v>
      </c>
      <c r="I5831" s="45">
        <v>0</v>
      </c>
      <c r="J5831" s="45">
        <v>0</v>
      </c>
    </row>
    <row r="5832" spans="4:10">
      <c r="D5832" s="28">
        <v>41882</v>
      </c>
      <c r="E5832" s="35" t="s">
        <v>381</v>
      </c>
      <c r="F5832" s="45">
        <v>18.8</v>
      </c>
      <c r="G5832" s="45">
        <v>0</v>
      </c>
      <c r="H5832" s="45">
        <v>0</v>
      </c>
      <c r="I5832" s="45">
        <v>0</v>
      </c>
      <c r="J5832" s="45">
        <v>0</v>
      </c>
    </row>
    <row r="5833" spans="4:10">
      <c r="D5833" s="28">
        <v>41882</v>
      </c>
      <c r="E5833" s="35" t="s">
        <v>382</v>
      </c>
      <c r="F5833" s="45">
        <v>19.100000000000001</v>
      </c>
      <c r="G5833" s="45">
        <v>0</v>
      </c>
      <c r="H5833" s="45">
        <v>0</v>
      </c>
      <c r="I5833" s="45">
        <v>0</v>
      </c>
      <c r="J5833" s="45">
        <v>0</v>
      </c>
    </row>
    <row r="5834" spans="4:10">
      <c r="D5834" s="28">
        <v>41882</v>
      </c>
      <c r="E5834" s="35" t="s">
        <v>383</v>
      </c>
      <c r="F5834" s="45">
        <v>18.600000000000001</v>
      </c>
      <c r="G5834" s="45">
        <v>0</v>
      </c>
      <c r="H5834" s="45">
        <v>0</v>
      </c>
      <c r="I5834" s="45">
        <v>0</v>
      </c>
      <c r="J5834" s="45">
        <v>0</v>
      </c>
    </row>
    <row r="5835" spans="4:10">
      <c r="D5835" s="28">
        <v>41883</v>
      </c>
      <c r="E5835" s="35" t="s">
        <v>360</v>
      </c>
      <c r="F5835" s="45">
        <v>18.7</v>
      </c>
      <c r="G5835" s="45">
        <v>0</v>
      </c>
      <c r="H5835" s="45">
        <v>0</v>
      </c>
      <c r="I5835" s="45">
        <v>0</v>
      </c>
      <c r="J5835" s="45">
        <v>0</v>
      </c>
    </row>
    <row r="5836" spans="4:10">
      <c r="D5836" s="28">
        <v>41883</v>
      </c>
      <c r="E5836" s="35" t="s">
        <v>361</v>
      </c>
      <c r="F5836" s="45">
        <v>18.899999999999999</v>
      </c>
      <c r="G5836" s="45">
        <v>0</v>
      </c>
      <c r="H5836" s="45">
        <v>0</v>
      </c>
      <c r="I5836" s="45">
        <v>0</v>
      </c>
      <c r="J5836" s="45">
        <v>0</v>
      </c>
    </row>
    <row r="5837" spans="4:10">
      <c r="D5837" s="28">
        <v>41883</v>
      </c>
      <c r="E5837" s="35" t="s">
        <v>362</v>
      </c>
      <c r="F5837" s="45">
        <v>18.7</v>
      </c>
      <c r="G5837" s="45">
        <v>0</v>
      </c>
      <c r="H5837" s="45">
        <v>0</v>
      </c>
      <c r="I5837" s="45">
        <v>0</v>
      </c>
      <c r="J5837" s="45">
        <v>0</v>
      </c>
    </row>
    <row r="5838" spans="4:10">
      <c r="D5838" s="28">
        <v>41883</v>
      </c>
      <c r="E5838" s="35" t="s">
        <v>363</v>
      </c>
      <c r="F5838" s="45">
        <v>18.600000000000001</v>
      </c>
      <c r="G5838" s="45">
        <v>0</v>
      </c>
      <c r="H5838" s="45">
        <v>0</v>
      </c>
      <c r="I5838" s="45">
        <v>0</v>
      </c>
      <c r="J5838" s="45">
        <v>0</v>
      </c>
    </row>
    <row r="5839" spans="4:10">
      <c r="D5839" s="28">
        <v>41883</v>
      </c>
      <c r="E5839" s="35" t="s">
        <v>364</v>
      </c>
      <c r="F5839" s="45">
        <v>18.899999999999999</v>
      </c>
      <c r="G5839" s="45">
        <v>0.01</v>
      </c>
      <c r="H5839" s="45">
        <v>0.02</v>
      </c>
      <c r="I5839" s="45">
        <v>0</v>
      </c>
      <c r="J5839" s="45">
        <v>0</v>
      </c>
    </row>
    <row r="5840" spans="4:10">
      <c r="D5840" s="28">
        <v>41883</v>
      </c>
      <c r="E5840" s="35" t="s">
        <v>365</v>
      </c>
      <c r="F5840" s="45">
        <v>19.100000000000001</v>
      </c>
      <c r="G5840" s="45">
        <v>0.92</v>
      </c>
      <c r="H5840" s="45">
        <v>0.19</v>
      </c>
      <c r="I5840" s="45">
        <v>9.8000000000000007</v>
      </c>
      <c r="J5840" s="45">
        <v>-92.7</v>
      </c>
    </row>
    <row r="5841" spans="4:10">
      <c r="D5841" s="28">
        <v>41883</v>
      </c>
      <c r="E5841" s="35" t="s">
        <v>366</v>
      </c>
      <c r="F5841" s="45">
        <v>19.7</v>
      </c>
      <c r="G5841" s="45">
        <v>1.6</v>
      </c>
      <c r="H5841" s="45">
        <v>0.39</v>
      </c>
      <c r="I5841" s="45">
        <v>21.3</v>
      </c>
      <c r="J5841" s="45">
        <v>-82.9</v>
      </c>
    </row>
    <row r="5842" spans="4:10">
      <c r="D5842" s="28">
        <v>41883</v>
      </c>
      <c r="E5842" s="35" t="s">
        <v>367</v>
      </c>
      <c r="F5842" s="45">
        <v>21.6</v>
      </c>
      <c r="G5842" s="45">
        <v>0.59</v>
      </c>
      <c r="H5842" s="45">
        <v>0.73</v>
      </c>
      <c r="I5842" s="45">
        <v>32.4</v>
      </c>
      <c r="J5842" s="45">
        <v>-71.900000000000006</v>
      </c>
    </row>
    <row r="5843" spans="4:10">
      <c r="D5843" s="28">
        <v>41883</v>
      </c>
      <c r="E5843" s="35" t="s">
        <v>368</v>
      </c>
      <c r="F5843" s="45">
        <v>21.4</v>
      </c>
      <c r="G5843" s="45">
        <v>0.46</v>
      </c>
      <c r="H5843" s="45">
        <v>0.95</v>
      </c>
      <c r="I5843" s="45">
        <v>42.9</v>
      </c>
      <c r="J5843" s="45">
        <v>-58.5</v>
      </c>
    </row>
    <row r="5844" spans="4:10">
      <c r="D5844" s="28">
        <v>41883</v>
      </c>
      <c r="E5844" s="35" t="s">
        <v>369</v>
      </c>
      <c r="F5844" s="45">
        <v>24.8</v>
      </c>
      <c r="G5844" s="45">
        <v>2.15</v>
      </c>
      <c r="H5844" s="45">
        <v>0.81</v>
      </c>
      <c r="I5844" s="45">
        <v>51.6</v>
      </c>
      <c r="J5844" s="45">
        <v>-40.799999999999997</v>
      </c>
    </row>
    <row r="5845" spans="4:10">
      <c r="D5845" s="28">
        <v>41883</v>
      </c>
      <c r="E5845" s="35" t="s">
        <v>370</v>
      </c>
      <c r="F5845" s="45">
        <v>26.3</v>
      </c>
      <c r="G5845" s="45">
        <v>2.14</v>
      </c>
      <c r="H5845" s="45">
        <v>0.89</v>
      </c>
      <c r="I5845" s="45">
        <v>57.2</v>
      </c>
      <c r="J5845" s="45">
        <v>-17</v>
      </c>
    </row>
    <row r="5846" spans="4:10">
      <c r="D5846" s="28">
        <v>41883</v>
      </c>
      <c r="E5846" s="35" t="s">
        <v>371</v>
      </c>
      <c r="F5846" s="45">
        <v>27</v>
      </c>
      <c r="G5846" s="45">
        <v>1.78</v>
      </c>
      <c r="H5846" s="45">
        <v>1.05</v>
      </c>
      <c r="I5846" s="45">
        <v>57.8</v>
      </c>
      <c r="J5846" s="45">
        <v>10.8</v>
      </c>
    </row>
    <row r="5847" spans="4:10">
      <c r="D5847" s="28">
        <v>41883</v>
      </c>
      <c r="E5847" s="35" t="s">
        <v>372</v>
      </c>
      <c r="F5847" s="45">
        <v>27.1</v>
      </c>
      <c r="G5847" s="45">
        <v>1.19</v>
      </c>
      <c r="H5847" s="45">
        <v>1.1599999999999999</v>
      </c>
      <c r="I5847" s="45">
        <v>53.2</v>
      </c>
      <c r="J5847" s="45">
        <v>36</v>
      </c>
    </row>
    <row r="5848" spans="4:10">
      <c r="D5848" s="28">
        <v>41883</v>
      </c>
      <c r="E5848" s="35" t="s">
        <v>373</v>
      </c>
      <c r="F5848" s="45">
        <v>27.4</v>
      </c>
      <c r="G5848" s="45">
        <v>2.54</v>
      </c>
      <c r="H5848" s="45">
        <v>0.56000000000000005</v>
      </c>
      <c r="I5848" s="45">
        <v>45</v>
      </c>
      <c r="J5848" s="45">
        <v>55</v>
      </c>
    </row>
    <row r="5849" spans="4:10">
      <c r="D5849" s="28">
        <v>41883</v>
      </c>
      <c r="E5849" s="35" t="s">
        <v>374</v>
      </c>
      <c r="F5849" s="45">
        <v>26.1</v>
      </c>
      <c r="G5849" s="45">
        <v>2.06</v>
      </c>
      <c r="H5849" s="45">
        <v>0.56000000000000005</v>
      </c>
      <c r="I5849" s="45">
        <v>34.9</v>
      </c>
      <c r="J5849" s="45">
        <v>69.2</v>
      </c>
    </row>
    <row r="5850" spans="4:10">
      <c r="D5850" s="28">
        <v>41883</v>
      </c>
      <c r="E5850" s="35" t="s">
        <v>375</v>
      </c>
      <c r="F5850" s="45">
        <v>23</v>
      </c>
      <c r="G5850" s="45">
        <v>0.52</v>
      </c>
      <c r="H5850" s="45">
        <v>0.51</v>
      </c>
      <c r="I5850" s="45">
        <v>23.8</v>
      </c>
      <c r="J5850" s="45">
        <v>80.599999999999994</v>
      </c>
    </row>
    <row r="5851" spans="4:10">
      <c r="D5851" s="28">
        <v>41883</v>
      </c>
      <c r="E5851" s="35" t="s">
        <v>376</v>
      </c>
      <c r="F5851" s="45">
        <v>21.4</v>
      </c>
      <c r="G5851" s="45">
        <v>0.3</v>
      </c>
      <c r="H5851" s="45">
        <v>0.23</v>
      </c>
      <c r="I5851" s="45">
        <v>12.4</v>
      </c>
      <c r="J5851" s="45">
        <v>90.6</v>
      </c>
    </row>
    <row r="5852" spans="4:10">
      <c r="D5852" s="28">
        <v>41883</v>
      </c>
      <c r="E5852" s="35" t="s">
        <v>377</v>
      </c>
      <c r="F5852" s="45">
        <v>21.4</v>
      </c>
      <c r="G5852" s="45">
        <v>0.15</v>
      </c>
      <c r="H5852" s="45">
        <v>0.04</v>
      </c>
      <c r="I5852" s="45">
        <v>1</v>
      </c>
      <c r="J5852" s="45">
        <v>100.1</v>
      </c>
    </row>
    <row r="5853" spans="4:10">
      <c r="D5853" s="28">
        <v>41883</v>
      </c>
      <c r="E5853" s="35" t="s">
        <v>378</v>
      </c>
      <c r="F5853" s="45">
        <v>19.399999999999999</v>
      </c>
      <c r="G5853" s="45">
        <v>0</v>
      </c>
      <c r="H5853" s="45">
        <v>0</v>
      </c>
      <c r="I5853" s="45">
        <v>0</v>
      </c>
      <c r="J5853" s="45">
        <v>0</v>
      </c>
    </row>
    <row r="5854" spans="4:10">
      <c r="D5854" s="28">
        <v>41883</v>
      </c>
      <c r="E5854" s="35" t="s">
        <v>379</v>
      </c>
      <c r="F5854" s="45">
        <v>17.8</v>
      </c>
      <c r="G5854" s="45">
        <v>0</v>
      </c>
      <c r="H5854" s="45">
        <v>0</v>
      </c>
      <c r="I5854" s="45">
        <v>0</v>
      </c>
      <c r="J5854" s="45">
        <v>0</v>
      </c>
    </row>
    <row r="5855" spans="4:10">
      <c r="D5855" s="28">
        <v>41883</v>
      </c>
      <c r="E5855" s="35" t="s">
        <v>380</v>
      </c>
      <c r="F5855" s="45">
        <v>17.399999999999999</v>
      </c>
      <c r="G5855" s="45">
        <v>0</v>
      </c>
      <c r="H5855" s="45">
        <v>0</v>
      </c>
      <c r="I5855" s="45">
        <v>0</v>
      </c>
      <c r="J5855" s="45">
        <v>0</v>
      </c>
    </row>
    <row r="5856" spans="4:10">
      <c r="D5856" s="28">
        <v>41883</v>
      </c>
      <c r="E5856" s="35" t="s">
        <v>381</v>
      </c>
      <c r="F5856" s="45">
        <v>16.7</v>
      </c>
      <c r="G5856" s="45">
        <v>0</v>
      </c>
      <c r="H5856" s="45">
        <v>0</v>
      </c>
      <c r="I5856" s="45">
        <v>0</v>
      </c>
      <c r="J5856" s="45">
        <v>0</v>
      </c>
    </row>
    <row r="5857" spans="4:10">
      <c r="D5857" s="28">
        <v>41883</v>
      </c>
      <c r="E5857" s="35" t="s">
        <v>382</v>
      </c>
      <c r="F5857" s="45">
        <v>15.8</v>
      </c>
      <c r="G5857" s="45">
        <v>0</v>
      </c>
      <c r="H5857" s="45">
        <v>0</v>
      </c>
      <c r="I5857" s="45">
        <v>0</v>
      </c>
      <c r="J5857" s="45">
        <v>0</v>
      </c>
    </row>
    <row r="5858" spans="4:10">
      <c r="D5858" s="28">
        <v>41883</v>
      </c>
      <c r="E5858" s="35" t="s">
        <v>383</v>
      </c>
      <c r="F5858" s="45">
        <v>15.7</v>
      </c>
      <c r="G5858" s="45">
        <v>0</v>
      </c>
      <c r="H5858" s="45">
        <v>0</v>
      </c>
      <c r="I5858" s="45">
        <v>0</v>
      </c>
      <c r="J5858" s="45">
        <v>0</v>
      </c>
    </row>
    <row r="5859" spans="4:10">
      <c r="D5859" s="28">
        <v>41884</v>
      </c>
      <c r="E5859" s="35" t="s">
        <v>360</v>
      </c>
      <c r="F5859" s="45">
        <v>15.9</v>
      </c>
      <c r="G5859" s="45">
        <v>0</v>
      </c>
      <c r="H5859" s="45">
        <v>0</v>
      </c>
      <c r="I5859" s="45">
        <v>0</v>
      </c>
      <c r="J5859" s="45">
        <v>0</v>
      </c>
    </row>
    <row r="5860" spans="4:10">
      <c r="D5860" s="28">
        <v>41884</v>
      </c>
      <c r="E5860" s="35" t="s">
        <v>361</v>
      </c>
      <c r="F5860" s="45">
        <v>15.8</v>
      </c>
      <c r="G5860" s="45">
        <v>0</v>
      </c>
      <c r="H5860" s="45">
        <v>0</v>
      </c>
      <c r="I5860" s="45">
        <v>0</v>
      </c>
      <c r="J5860" s="45">
        <v>0</v>
      </c>
    </row>
    <row r="5861" spans="4:10">
      <c r="D5861" s="28">
        <v>41884</v>
      </c>
      <c r="E5861" s="35" t="s">
        <v>362</v>
      </c>
      <c r="F5861" s="45">
        <v>15.8</v>
      </c>
      <c r="G5861" s="45">
        <v>0</v>
      </c>
      <c r="H5861" s="45">
        <v>0</v>
      </c>
      <c r="I5861" s="45">
        <v>0</v>
      </c>
      <c r="J5861" s="45">
        <v>0</v>
      </c>
    </row>
    <row r="5862" spans="4:10">
      <c r="D5862" s="28">
        <v>41884</v>
      </c>
      <c r="E5862" s="35" t="s">
        <v>363</v>
      </c>
      <c r="F5862" s="45">
        <v>15.2</v>
      </c>
      <c r="G5862" s="45">
        <v>0</v>
      </c>
      <c r="H5862" s="45">
        <v>0</v>
      </c>
      <c r="I5862" s="45">
        <v>0</v>
      </c>
      <c r="J5862" s="45">
        <v>0</v>
      </c>
    </row>
    <row r="5863" spans="4:10">
      <c r="D5863" s="28">
        <v>41884</v>
      </c>
      <c r="E5863" s="35" t="s">
        <v>364</v>
      </c>
      <c r="F5863" s="45">
        <v>15.8</v>
      </c>
      <c r="G5863" s="45">
        <v>0.01</v>
      </c>
      <c r="H5863" s="45">
        <v>0.02</v>
      </c>
      <c r="I5863" s="45">
        <v>0</v>
      </c>
      <c r="J5863" s="45">
        <v>0</v>
      </c>
    </row>
    <row r="5864" spans="4:10">
      <c r="D5864" s="28">
        <v>41884</v>
      </c>
      <c r="E5864" s="35" t="s">
        <v>365</v>
      </c>
      <c r="F5864" s="45">
        <v>15.6</v>
      </c>
      <c r="G5864" s="45">
        <v>0.6</v>
      </c>
      <c r="H5864" s="45">
        <v>0.19</v>
      </c>
      <c r="I5864" s="45">
        <v>9.6</v>
      </c>
      <c r="J5864" s="45">
        <v>-92.4</v>
      </c>
    </row>
    <row r="5865" spans="4:10">
      <c r="D5865" s="28">
        <v>41884</v>
      </c>
      <c r="E5865" s="35" t="s">
        <v>366</v>
      </c>
      <c r="F5865" s="45">
        <v>16.8</v>
      </c>
      <c r="G5865" s="45">
        <v>1.82</v>
      </c>
      <c r="H5865" s="45">
        <v>0.35</v>
      </c>
      <c r="I5865" s="45">
        <v>21.1</v>
      </c>
      <c r="J5865" s="45">
        <v>-82.5</v>
      </c>
    </row>
    <row r="5866" spans="4:10">
      <c r="D5866" s="28">
        <v>41884</v>
      </c>
      <c r="E5866" s="35" t="s">
        <v>367</v>
      </c>
      <c r="F5866" s="45">
        <v>19.8</v>
      </c>
      <c r="G5866" s="45">
        <v>2.41</v>
      </c>
      <c r="H5866" s="45">
        <v>0.42</v>
      </c>
      <c r="I5866" s="45">
        <v>32.299999999999997</v>
      </c>
      <c r="J5866" s="45">
        <v>-71.599999999999994</v>
      </c>
    </row>
    <row r="5867" spans="4:10">
      <c r="D5867" s="28">
        <v>41884</v>
      </c>
      <c r="E5867" s="35" t="s">
        <v>368</v>
      </c>
      <c r="F5867" s="45">
        <v>23.4</v>
      </c>
      <c r="G5867" s="45">
        <v>1.77</v>
      </c>
      <c r="H5867" s="45">
        <v>0.79</v>
      </c>
      <c r="I5867" s="45">
        <v>42.6</v>
      </c>
      <c r="J5867" s="45">
        <v>-58.1</v>
      </c>
    </row>
    <row r="5868" spans="4:10">
      <c r="D5868" s="28">
        <v>41884</v>
      </c>
      <c r="E5868" s="35" t="s">
        <v>369</v>
      </c>
      <c r="F5868" s="45">
        <v>25.3</v>
      </c>
      <c r="G5868" s="45">
        <v>1.81</v>
      </c>
      <c r="H5868" s="45">
        <v>0.94</v>
      </c>
      <c r="I5868" s="45">
        <v>51.3</v>
      </c>
      <c r="J5868" s="45">
        <v>-40.4</v>
      </c>
    </row>
    <row r="5869" spans="4:10">
      <c r="D5869" s="28">
        <v>41884</v>
      </c>
      <c r="E5869" s="35" t="s">
        <v>370</v>
      </c>
      <c r="F5869" s="45">
        <v>26.3</v>
      </c>
      <c r="G5869" s="45">
        <v>2.58</v>
      </c>
      <c r="H5869" s="45">
        <v>0.68</v>
      </c>
      <c r="I5869" s="45">
        <v>56.9</v>
      </c>
      <c r="J5869" s="45">
        <v>-16.7</v>
      </c>
    </row>
    <row r="5870" spans="4:10">
      <c r="D5870" s="28">
        <v>41884</v>
      </c>
      <c r="E5870" s="35" t="s">
        <v>371</v>
      </c>
      <c r="F5870" s="45">
        <v>26.8</v>
      </c>
      <c r="G5870" s="45">
        <v>2.17</v>
      </c>
      <c r="H5870" s="45">
        <v>0.88</v>
      </c>
      <c r="I5870" s="45">
        <v>57.5</v>
      </c>
      <c r="J5870" s="45">
        <v>10.9</v>
      </c>
    </row>
    <row r="5871" spans="4:10">
      <c r="D5871" s="28">
        <v>41884</v>
      </c>
      <c r="E5871" s="35" t="s">
        <v>372</v>
      </c>
      <c r="F5871" s="45">
        <v>25.4</v>
      </c>
      <c r="G5871" s="45">
        <v>1.2</v>
      </c>
      <c r="H5871" s="45">
        <v>1.1499999999999999</v>
      </c>
      <c r="I5871" s="45">
        <v>52.9</v>
      </c>
      <c r="J5871" s="45">
        <v>35.799999999999997</v>
      </c>
    </row>
    <row r="5872" spans="4:10">
      <c r="D5872" s="28">
        <v>41884</v>
      </c>
      <c r="E5872" s="35" t="s">
        <v>373</v>
      </c>
      <c r="F5872" s="45">
        <v>27.1</v>
      </c>
      <c r="G5872" s="45">
        <v>0.96</v>
      </c>
      <c r="H5872" s="45">
        <v>1.02</v>
      </c>
      <c r="I5872" s="45">
        <v>44.7</v>
      </c>
      <c r="J5872" s="45">
        <v>54.7</v>
      </c>
    </row>
    <row r="5873" spans="4:10">
      <c r="D5873" s="28">
        <v>41884</v>
      </c>
      <c r="E5873" s="35" t="s">
        <v>374</v>
      </c>
      <c r="F5873" s="45">
        <v>24.9</v>
      </c>
      <c r="G5873" s="45">
        <v>0.37</v>
      </c>
      <c r="H5873" s="45">
        <v>0.73</v>
      </c>
      <c r="I5873" s="45">
        <v>34.6</v>
      </c>
      <c r="J5873" s="45">
        <v>68.900000000000006</v>
      </c>
    </row>
    <row r="5874" spans="4:10">
      <c r="D5874" s="28">
        <v>41884</v>
      </c>
      <c r="E5874" s="35" t="s">
        <v>375</v>
      </c>
      <c r="F5874" s="45">
        <v>22.8</v>
      </c>
      <c r="G5874" s="45">
        <v>0.52</v>
      </c>
      <c r="H5874" s="45">
        <v>0.5</v>
      </c>
      <c r="I5874" s="45">
        <v>23.5</v>
      </c>
      <c r="J5874" s="45">
        <v>80.3</v>
      </c>
    </row>
    <row r="5875" spans="4:10">
      <c r="D5875" s="28">
        <v>41884</v>
      </c>
      <c r="E5875" s="35" t="s">
        <v>376</v>
      </c>
      <c r="F5875" s="45">
        <v>22.2</v>
      </c>
      <c r="G5875" s="45">
        <v>0.3</v>
      </c>
      <c r="H5875" s="45">
        <v>0.22</v>
      </c>
      <c r="I5875" s="45">
        <v>12.1</v>
      </c>
      <c r="J5875" s="45">
        <v>90.3</v>
      </c>
    </row>
    <row r="5876" spans="4:10">
      <c r="D5876" s="28">
        <v>41884</v>
      </c>
      <c r="E5876" s="35" t="s">
        <v>377</v>
      </c>
      <c r="F5876" s="45">
        <v>20.2</v>
      </c>
      <c r="G5876" s="45">
        <v>0.09</v>
      </c>
      <c r="H5876" s="45">
        <v>0.04</v>
      </c>
      <c r="I5876" s="45">
        <v>0.7</v>
      </c>
      <c r="J5876" s="45">
        <v>99.9</v>
      </c>
    </row>
    <row r="5877" spans="4:10">
      <c r="D5877" s="28">
        <v>41884</v>
      </c>
      <c r="E5877" s="35" t="s">
        <v>378</v>
      </c>
      <c r="F5877" s="45">
        <v>19.3</v>
      </c>
      <c r="G5877" s="45">
        <v>0</v>
      </c>
      <c r="H5877" s="45">
        <v>0</v>
      </c>
      <c r="I5877" s="45">
        <v>0</v>
      </c>
      <c r="J5877" s="45">
        <v>0</v>
      </c>
    </row>
    <row r="5878" spans="4:10">
      <c r="D5878" s="28">
        <v>41884</v>
      </c>
      <c r="E5878" s="35" t="s">
        <v>379</v>
      </c>
      <c r="F5878" s="45">
        <v>18.2</v>
      </c>
      <c r="G5878" s="45">
        <v>0</v>
      </c>
      <c r="H5878" s="45">
        <v>0</v>
      </c>
      <c r="I5878" s="45">
        <v>0</v>
      </c>
      <c r="J5878" s="45">
        <v>0</v>
      </c>
    </row>
    <row r="5879" spans="4:10">
      <c r="D5879" s="28">
        <v>41884</v>
      </c>
      <c r="E5879" s="35" t="s">
        <v>380</v>
      </c>
      <c r="F5879" s="45">
        <v>18.2</v>
      </c>
      <c r="G5879" s="45">
        <v>0</v>
      </c>
      <c r="H5879" s="45">
        <v>0</v>
      </c>
      <c r="I5879" s="45">
        <v>0</v>
      </c>
      <c r="J5879" s="45">
        <v>0</v>
      </c>
    </row>
    <row r="5880" spans="4:10">
      <c r="D5880" s="28">
        <v>41884</v>
      </c>
      <c r="E5880" s="35" t="s">
        <v>381</v>
      </c>
      <c r="F5880" s="45">
        <v>18.100000000000001</v>
      </c>
      <c r="G5880" s="45">
        <v>0</v>
      </c>
      <c r="H5880" s="45">
        <v>0</v>
      </c>
      <c r="I5880" s="45">
        <v>0</v>
      </c>
      <c r="J5880" s="45">
        <v>0</v>
      </c>
    </row>
    <row r="5881" spans="4:10">
      <c r="D5881" s="28">
        <v>41884</v>
      </c>
      <c r="E5881" s="35" t="s">
        <v>382</v>
      </c>
      <c r="F5881" s="45">
        <v>17.600000000000001</v>
      </c>
      <c r="G5881" s="45">
        <v>0</v>
      </c>
      <c r="H5881" s="45">
        <v>0</v>
      </c>
      <c r="I5881" s="45">
        <v>0</v>
      </c>
      <c r="J5881" s="45">
        <v>0</v>
      </c>
    </row>
    <row r="5882" spans="4:10">
      <c r="D5882" s="28">
        <v>41884</v>
      </c>
      <c r="E5882" s="35" t="s">
        <v>383</v>
      </c>
      <c r="F5882" s="45">
        <v>17.3</v>
      </c>
      <c r="G5882" s="45">
        <v>0</v>
      </c>
      <c r="H5882" s="45">
        <v>0</v>
      </c>
      <c r="I5882" s="45">
        <v>0</v>
      </c>
      <c r="J5882" s="45">
        <v>0</v>
      </c>
    </row>
    <row r="5883" spans="4:10">
      <c r="D5883" s="28">
        <v>41885</v>
      </c>
      <c r="E5883" s="35" t="s">
        <v>360</v>
      </c>
      <c r="F5883" s="45">
        <v>17.100000000000001</v>
      </c>
      <c r="G5883" s="45">
        <v>0</v>
      </c>
      <c r="H5883" s="45">
        <v>0</v>
      </c>
      <c r="I5883" s="45">
        <v>0</v>
      </c>
      <c r="J5883" s="45">
        <v>0</v>
      </c>
    </row>
    <row r="5884" spans="4:10">
      <c r="D5884" s="28">
        <v>41885</v>
      </c>
      <c r="E5884" s="35" t="s">
        <v>361</v>
      </c>
      <c r="F5884" s="45">
        <v>16.8</v>
      </c>
      <c r="G5884" s="45">
        <v>0</v>
      </c>
      <c r="H5884" s="45">
        <v>0</v>
      </c>
      <c r="I5884" s="45">
        <v>0</v>
      </c>
      <c r="J5884" s="45">
        <v>0</v>
      </c>
    </row>
    <row r="5885" spans="4:10">
      <c r="D5885" s="28">
        <v>41885</v>
      </c>
      <c r="E5885" s="35" t="s">
        <v>362</v>
      </c>
      <c r="F5885" s="45">
        <v>16.5</v>
      </c>
      <c r="G5885" s="45">
        <v>0</v>
      </c>
      <c r="H5885" s="45">
        <v>0</v>
      </c>
      <c r="I5885" s="45">
        <v>0</v>
      </c>
      <c r="J5885" s="45">
        <v>0</v>
      </c>
    </row>
    <row r="5886" spans="4:10">
      <c r="D5886" s="28">
        <v>41885</v>
      </c>
      <c r="E5886" s="35" t="s">
        <v>363</v>
      </c>
      <c r="F5886" s="45">
        <v>16.600000000000001</v>
      </c>
      <c r="G5886" s="45">
        <v>0</v>
      </c>
      <c r="H5886" s="45">
        <v>0</v>
      </c>
      <c r="I5886" s="45">
        <v>0</v>
      </c>
      <c r="J5886" s="45">
        <v>0</v>
      </c>
    </row>
    <row r="5887" spans="4:10">
      <c r="D5887" s="28">
        <v>41885</v>
      </c>
      <c r="E5887" s="35" t="s">
        <v>364</v>
      </c>
      <c r="F5887" s="45">
        <v>16.600000000000001</v>
      </c>
      <c r="G5887" s="45">
        <v>0.01</v>
      </c>
      <c r="H5887" s="45">
        <v>0.01</v>
      </c>
      <c r="I5887" s="45">
        <v>0</v>
      </c>
      <c r="J5887" s="45">
        <v>0</v>
      </c>
    </row>
    <row r="5888" spans="4:10">
      <c r="D5888" s="28">
        <v>41885</v>
      </c>
      <c r="E5888" s="35" t="s">
        <v>365</v>
      </c>
      <c r="F5888" s="45">
        <v>17.100000000000001</v>
      </c>
      <c r="G5888" s="45">
        <v>0.09</v>
      </c>
      <c r="H5888" s="45">
        <v>0.12</v>
      </c>
      <c r="I5888" s="45">
        <v>9.5</v>
      </c>
      <c r="J5888" s="45">
        <v>-92</v>
      </c>
    </row>
    <row r="5889" spans="4:10">
      <c r="D5889" s="28">
        <v>41885</v>
      </c>
      <c r="E5889" s="35" t="s">
        <v>366</v>
      </c>
      <c r="F5889" s="45">
        <v>18.2</v>
      </c>
      <c r="G5889" s="45">
        <v>7.0000000000000007E-2</v>
      </c>
      <c r="H5889" s="45">
        <v>0.27</v>
      </c>
      <c r="I5889" s="45">
        <v>20.9</v>
      </c>
      <c r="J5889" s="45">
        <v>-82.2</v>
      </c>
    </row>
    <row r="5890" spans="4:10">
      <c r="D5890" s="28">
        <v>41885</v>
      </c>
      <c r="E5890" s="35" t="s">
        <v>367</v>
      </c>
      <c r="F5890" s="45">
        <v>22.7</v>
      </c>
      <c r="G5890" s="45">
        <v>0.28999999999999998</v>
      </c>
      <c r="H5890" s="45">
        <v>0.65</v>
      </c>
      <c r="I5890" s="45">
        <v>32.1</v>
      </c>
      <c r="J5890" s="45">
        <v>-71.2</v>
      </c>
    </row>
    <row r="5891" spans="4:10">
      <c r="D5891" s="28">
        <v>41885</v>
      </c>
      <c r="E5891" s="35" t="s">
        <v>368</v>
      </c>
      <c r="F5891" s="45">
        <v>24.3</v>
      </c>
      <c r="G5891" s="45">
        <v>0.08</v>
      </c>
      <c r="H5891" s="45">
        <v>0.57999999999999996</v>
      </c>
      <c r="I5891" s="45">
        <v>42.4</v>
      </c>
      <c r="J5891" s="45">
        <v>-57.7</v>
      </c>
    </row>
    <row r="5892" spans="4:10">
      <c r="D5892" s="28">
        <v>41885</v>
      </c>
      <c r="E5892" s="35" t="s">
        <v>369</v>
      </c>
      <c r="F5892" s="45">
        <v>25.2</v>
      </c>
      <c r="G5892" s="45">
        <v>0.09</v>
      </c>
      <c r="H5892" s="45">
        <v>0.7</v>
      </c>
      <c r="I5892" s="45">
        <v>51.1</v>
      </c>
      <c r="J5892" s="45">
        <v>-40</v>
      </c>
    </row>
    <row r="5893" spans="4:10">
      <c r="D5893" s="28">
        <v>41885</v>
      </c>
      <c r="E5893" s="35" t="s">
        <v>370</v>
      </c>
      <c r="F5893" s="45">
        <v>25.5</v>
      </c>
      <c r="G5893" s="45">
        <v>0.06</v>
      </c>
      <c r="H5893" s="45">
        <v>0.8</v>
      </c>
      <c r="I5893" s="45">
        <v>56.5</v>
      </c>
      <c r="J5893" s="45">
        <v>-16.399999999999999</v>
      </c>
    </row>
    <row r="5894" spans="4:10">
      <c r="D5894" s="28">
        <v>41885</v>
      </c>
      <c r="E5894" s="35" t="s">
        <v>371</v>
      </c>
      <c r="F5894" s="45">
        <v>26.9</v>
      </c>
      <c r="G5894" s="45">
        <v>0.06</v>
      </c>
      <c r="H5894" s="45">
        <v>0.81</v>
      </c>
      <c r="I5894" s="45">
        <v>57.1</v>
      </c>
      <c r="J5894" s="45">
        <v>10.9</v>
      </c>
    </row>
    <row r="5895" spans="4:10">
      <c r="D5895" s="28">
        <v>41885</v>
      </c>
      <c r="E5895" s="35" t="s">
        <v>372</v>
      </c>
      <c r="F5895" s="45">
        <v>25.5</v>
      </c>
      <c r="G5895" s="45">
        <v>0.06</v>
      </c>
      <c r="H5895" s="45">
        <v>0.74</v>
      </c>
      <c r="I5895" s="45">
        <v>52.5</v>
      </c>
      <c r="J5895" s="45">
        <v>35.6</v>
      </c>
    </row>
    <row r="5896" spans="4:10">
      <c r="D5896" s="28">
        <v>41885</v>
      </c>
      <c r="E5896" s="35" t="s">
        <v>373</v>
      </c>
      <c r="F5896" s="45">
        <v>26.4</v>
      </c>
      <c r="G5896" s="45">
        <v>0.08</v>
      </c>
      <c r="H5896" s="45">
        <v>0.61</v>
      </c>
      <c r="I5896" s="45">
        <v>44.3</v>
      </c>
      <c r="J5896" s="45">
        <v>54.5</v>
      </c>
    </row>
    <row r="5897" spans="4:10">
      <c r="D5897" s="28">
        <v>41885</v>
      </c>
      <c r="E5897" s="35" t="s">
        <v>374</v>
      </c>
      <c r="F5897" s="45">
        <v>24.9</v>
      </c>
      <c r="G5897" s="45">
        <v>0.08</v>
      </c>
      <c r="H5897" s="45">
        <v>0.47</v>
      </c>
      <c r="I5897" s="45">
        <v>34.299999999999997</v>
      </c>
      <c r="J5897" s="45">
        <v>68.7</v>
      </c>
    </row>
    <row r="5898" spans="4:10">
      <c r="D5898" s="28">
        <v>41885</v>
      </c>
      <c r="E5898" s="35" t="s">
        <v>375</v>
      </c>
      <c r="F5898" s="45">
        <v>24.2</v>
      </c>
      <c r="G5898" s="45">
        <v>0.14000000000000001</v>
      </c>
      <c r="H5898" s="45">
        <v>0.37</v>
      </c>
      <c r="I5898" s="45">
        <v>23.2</v>
      </c>
      <c r="J5898" s="45">
        <v>80.099999999999994</v>
      </c>
    </row>
    <row r="5899" spans="4:10">
      <c r="D5899" s="28">
        <v>41885</v>
      </c>
      <c r="E5899" s="35" t="s">
        <v>376</v>
      </c>
      <c r="F5899" s="45">
        <v>22.9</v>
      </c>
      <c r="G5899" s="45">
        <v>0.08</v>
      </c>
      <c r="H5899" s="45">
        <v>0.14000000000000001</v>
      </c>
      <c r="I5899" s="45">
        <v>11.8</v>
      </c>
      <c r="J5899" s="45">
        <v>90.1</v>
      </c>
    </row>
    <row r="5900" spans="4:10">
      <c r="D5900" s="28">
        <v>41885</v>
      </c>
      <c r="E5900" s="35" t="s">
        <v>377</v>
      </c>
      <c r="F5900" s="45">
        <v>22.1</v>
      </c>
      <c r="G5900" s="45">
        <v>0.01</v>
      </c>
      <c r="H5900" s="45">
        <v>0.02</v>
      </c>
      <c r="I5900" s="45">
        <v>0.4</v>
      </c>
      <c r="J5900" s="45">
        <v>99.7</v>
      </c>
    </row>
    <row r="5901" spans="4:10">
      <c r="D5901" s="28">
        <v>41885</v>
      </c>
      <c r="E5901" s="35" t="s">
        <v>378</v>
      </c>
      <c r="F5901" s="45">
        <v>20.5</v>
      </c>
      <c r="G5901" s="45">
        <v>0</v>
      </c>
      <c r="H5901" s="45">
        <v>0</v>
      </c>
      <c r="I5901" s="45">
        <v>0</v>
      </c>
      <c r="J5901" s="45">
        <v>0</v>
      </c>
    </row>
    <row r="5902" spans="4:10">
      <c r="D5902" s="28">
        <v>41885</v>
      </c>
      <c r="E5902" s="35" t="s">
        <v>379</v>
      </c>
      <c r="F5902" s="45">
        <v>20.100000000000001</v>
      </c>
      <c r="G5902" s="45">
        <v>0</v>
      </c>
      <c r="H5902" s="45">
        <v>0</v>
      </c>
      <c r="I5902" s="45">
        <v>0</v>
      </c>
      <c r="J5902" s="45">
        <v>0</v>
      </c>
    </row>
    <row r="5903" spans="4:10">
      <c r="D5903" s="28">
        <v>41885</v>
      </c>
      <c r="E5903" s="35" t="s">
        <v>380</v>
      </c>
      <c r="F5903" s="45">
        <v>19.399999999999999</v>
      </c>
      <c r="G5903" s="45">
        <v>0</v>
      </c>
      <c r="H5903" s="45">
        <v>0</v>
      </c>
      <c r="I5903" s="45">
        <v>0</v>
      </c>
      <c r="J5903" s="45">
        <v>0</v>
      </c>
    </row>
    <row r="5904" spans="4:10">
      <c r="D5904" s="28">
        <v>41885</v>
      </c>
      <c r="E5904" s="35" t="s">
        <v>381</v>
      </c>
      <c r="F5904" s="45">
        <v>18.899999999999999</v>
      </c>
      <c r="G5904" s="45">
        <v>0</v>
      </c>
      <c r="H5904" s="45">
        <v>0</v>
      </c>
      <c r="I5904" s="45">
        <v>0</v>
      </c>
      <c r="J5904" s="45">
        <v>0</v>
      </c>
    </row>
    <row r="5905" spans="4:10">
      <c r="D5905" s="28">
        <v>41885</v>
      </c>
      <c r="E5905" s="35" t="s">
        <v>382</v>
      </c>
      <c r="F5905" s="45">
        <v>18.399999999999999</v>
      </c>
      <c r="G5905" s="45">
        <v>0</v>
      </c>
      <c r="H5905" s="45">
        <v>0</v>
      </c>
      <c r="I5905" s="45">
        <v>0</v>
      </c>
      <c r="J5905" s="45">
        <v>0</v>
      </c>
    </row>
    <row r="5906" spans="4:10">
      <c r="D5906" s="28">
        <v>41885</v>
      </c>
      <c r="E5906" s="35" t="s">
        <v>383</v>
      </c>
      <c r="F5906" s="45">
        <v>18.100000000000001</v>
      </c>
      <c r="G5906" s="45">
        <v>0</v>
      </c>
      <c r="H5906" s="45">
        <v>0</v>
      </c>
      <c r="I5906" s="45">
        <v>0</v>
      </c>
      <c r="J5906" s="45">
        <v>0</v>
      </c>
    </row>
    <row r="5907" spans="4:10">
      <c r="D5907" s="28">
        <v>41886</v>
      </c>
      <c r="E5907" s="35" t="s">
        <v>360</v>
      </c>
      <c r="F5907" s="45">
        <v>17.7</v>
      </c>
      <c r="G5907" s="45">
        <v>0</v>
      </c>
      <c r="H5907" s="45">
        <v>0</v>
      </c>
      <c r="I5907" s="45">
        <v>0</v>
      </c>
      <c r="J5907" s="45">
        <v>0</v>
      </c>
    </row>
    <row r="5908" spans="4:10">
      <c r="D5908" s="28">
        <v>41886</v>
      </c>
      <c r="E5908" s="35" t="s">
        <v>361</v>
      </c>
      <c r="F5908" s="45">
        <v>17.399999999999999</v>
      </c>
      <c r="G5908" s="45">
        <v>0</v>
      </c>
      <c r="H5908" s="45">
        <v>0</v>
      </c>
      <c r="I5908" s="45">
        <v>0</v>
      </c>
      <c r="J5908" s="45">
        <v>0</v>
      </c>
    </row>
    <row r="5909" spans="4:10">
      <c r="D5909" s="28">
        <v>41886</v>
      </c>
      <c r="E5909" s="35" t="s">
        <v>362</v>
      </c>
      <c r="F5909" s="45">
        <v>17.100000000000001</v>
      </c>
      <c r="G5909" s="45">
        <v>0</v>
      </c>
      <c r="H5909" s="45">
        <v>0</v>
      </c>
      <c r="I5909" s="45">
        <v>0</v>
      </c>
      <c r="J5909" s="45">
        <v>0</v>
      </c>
    </row>
    <row r="5910" spans="4:10">
      <c r="D5910" s="28">
        <v>41886</v>
      </c>
      <c r="E5910" s="35" t="s">
        <v>363</v>
      </c>
      <c r="F5910" s="45">
        <v>17.100000000000001</v>
      </c>
      <c r="G5910" s="45">
        <v>0</v>
      </c>
      <c r="H5910" s="45">
        <v>0</v>
      </c>
      <c r="I5910" s="45">
        <v>0</v>
      </c>
      <c r="J5910" s="45">
        <v>0</v>
      </c>
    </row>
    <row r="5911" spans="4:10">
      <c r="D5911" s="28">
        <v>41886</v>
      </c>
      <c r="E5911" s="35" t="s">
        <v>364</v>
      </c>
      <c r="F5911" s="45">
        <v>17</v>
      </c>
      <c r="G5911" s="45">
        <v>0.01</v>
      </c>
      <c r="H5911" s="45">
        <v>0.01</v>
      </c>
      <c r="I5911" s="45">
        <v>0</v>
      </c>
      <c r="J5911" s="45">
        <v>0</v>
      </c>
    </row>
    <row r="5912" spans="4:10">
      <c r="D5912" s="28">
        <v>41886</v>
      </c>
      <c r="E5912" s="35" t="s">
        <v>365</v>
      </c>
      <c r="F5912" s="45">
        <v>17.100000000000001</v>
      </c>
      <c r="G5912" s="45">
        <v>7.0000000000000007E-2</v>
      </c>
      <c r="H5912" s="45">
        <v>0.11</v>
      </c>
      <c r="I5912" s="45">
        <v>9.3000000000000007</v>
      </c>
      <c r="J5912" s="45">
        <v>-91.7</v>
      </c>
    </row>
    <row r="5913" spans="4:10">
      <c r="D5913" s="28">
        <v>41886</v>
      </c>
      <c r="E5913" s="35" t="s">
        <v>366</v>
      </c>
      <c r="F5913" s="45">
        <v>18</v>
      </c>
      <c r="G5913" s="45">
        <v>0.06</v>
      </c>
      <c r="H5913" s="45">
        <v>0.26</v>
      </c>
      <c r="I5913" s="45">
        <v>20.7</v>
      </c>
      <c r="J5913" s="45">
        <v>-81.8</v>
      </c>
    </row>
    <row r="5914" spans="4:10">
      <c r="D5914" s="28">
        <v>41886</v>
      </c>
      <c r="E5914" s="35" t="s">
        <v>367</v>
      </c>
      <c r="F5914" s="45">
        <v>18.7</v>
      </c>
      <c r="G5914" s="45">
        <v>0.06</v>
      </c>
      <c r="H5914" s="45">
        <v>0.43</v>
      </c>
      <c r="I5914" s="45">
        <v>31.9</v>
      </c>
      <c r="J5914" s="45">
        <v>-70.8</v>
      </c>
    </row>
    <row r="5915" spans="4:10">
      <c r="D5915" s="28">
        <v>41886</v>
      </c>
      <c r="E5915" s="35" t="s">
        <v>368</v>
      </c>
      <c r="F5915" s="45">
        <v>20.5</v>
      </c>
      <c r="G5915" s="45">
        <v>0.06</v>
      </c>
      <c r="H5915" s="45">
        <v>0.57999999999999996</v>
      </c>
      <c r="I5915" s="45">
        <v>42.2</v>
      </c>
      <c r="J5915" s="45">
        <v>-57.3</v>
      </c>
    </row>
    <row r="5916" spans="4:10">
      <c r="D5916" s="28">
        <v>41886</v>
      </c>
      <c r="E5916" s="35" t="s">
        <v>369</v>
      </c>
      <c r="F5916" s="45">
        <v>21.5</v>
      </c>
      <c r="G5916" s="45">
        <v>0.06</v>
      </c>
      <c r="H5916" s="45">
        <v>0.69</v>
      </c>
      <c r="I5916" s="45">
        <v>50.8</v>
      </c>
      <c r="J5916" s="45">
        <v>-39.6</v>
      </c>
    </row>
    <row r="5917" spans="4:10">
      <c r="D5917" s="28">
        <v>41886</v>
      </c>
      <c r="E5917" s="35" t="s">
        <v>370</v>
      </c>
      <c r="F5917" s="45">
        <v>21.7</v>
      </c>
      <c r="G5917" s="45">
        <v>0.04</v>
      </c>
      <c r="H5917" s="45">
        <v>0.79</v>
      </c>
      <c r="I5917" s="45">
        <v>56.2</v>
      </c>
      <c r="J5917" s="45">
        <v>-16.100000000000001</v>
      </c>
    </row>
    <row r="5918" spans="4:10">
      <c r="D5918" s="28">
        <v>41886</v>
      </c>
      <c r="E5918" s="35" t="s">
        <v>371</v>
      </c>
      <c r="F5918" s="45">
        <v>22.5</v>
      </c>
      <c r="G5918" s="45">
        <v>0.09</v>
      </c>
      <c r="H5918" s="45">
        <v>0.75</v>
      </c>
      <c r="I5918" s="45">
        <v>56.7</v>
      </c>
      <c r="J5918" s="45">
        <v>11</v>
      </c>
    </row>
    <row r="5919" spans="4:10">
      <c r="D5919" s="28">
        <v>41886</v>
      </c>
      <c r="E5919" s="35" t="s">
        <v>372</v>
      </c>
      <c r="F5919" s="45">
        <v>23.4</v>
      </c>
      <c r="G5919" s="45">
        <v>0.04</v>
      </c>
      <c r="H5919" s="45">
        <v>0.73</v>
      </c>
      <c r="I5919" s="45">
        <v>52.1</v>
      </c>
      <c r="J5919" s="45">
        <v>35.5</v>
      </c>
    </row>
    <row r="5920" spans="4:10">
      <c r="D5920" s="28">
        <v>41886</v>
      </c>
      <c r="E5920" s="35" t="s">
        <v>373</v>
      </c>
      <c r="F5920" s="45">
        <v>23.8</v>
      </c>
      <c r="G5920" s="45">
        <v>7.0000000000000007E-2</v>
      </c>
      <c r="H5920" s="45">
        <v>0.6</v>
      </c>
      <c r="I5920" s="45">
        <v>44</v>
      </c>
      <c r="J5920" s="45">
        <v>54.3</v>
      </c>
    </row>
    <row r="5921" spans="4:10">
      <c r="D5921" s="28">
        <v>41886</v>
      </c>
      <c r="E5921" s="35" t="s">
        <v>374</v>
      </c>
      <c r="F5921" s="45">
        <v>23.9</v>
      </c>
      <c r="G5921" s="45">
        <v>0.06</v>
      </c>
      <c r="H5921" s="45">
        <v>0.46</v>
      </c>
      <c r="I5921" s="45">
        <v>33.9</v>
      </c>
      <c r="J5921" s="45">
        <v>68.400000000000006</v>
      </c>
    </row>
    <row r="5922" spans="4:10">
      <c r="D5922" s="28">
        <v>41886</v>
      </c>
      <c r="E5922" s="35" t="s">
        <v>375</v>
      </c>
      <c r="F5922" s="45">
        <v>23.7</v>
      </c>
      <c r="G5922" s="45">
        <v>0.06</v>
      </c>
      <c r="H5922" s="45">
        <v>0.3</v>
      </c>
      <c r="I5922" s="45">
        <v>22.9</v>
      </c>
      <c r="J5922" s="45">
        <v>79.8</v>
      </c>
    </row>
    <row r="5923" spans="4:10">
      <c r="D5923" s="28">
        <v>41886</v>
      </c>
      <c r="E5923" s="35" t="s">
        <v>376</v>
      </c>
      <c r="F5923" s="45">
        <v>22.9</v>
      </c>
      <c r="G5923" s="45">
        <v>0.06</v>
      </c>
      <c r="H5923" s="45">
        <v>0.14000000000000001</v>
      </c>
      <c r="I5923" s="45">
        <v>11.5</v>
      </c>
      <c r="J5923" s="45">
        <v>89.8</v>
      </c>
    </row>
    <row r="5924" spans="4:10">
      <c r="D5924" s="28">
        <v>41886</v>
      </c>
      <c r="E5924" s="35" t="s">
        <v>377</v>
      </c>
      <c r="F5924" s="45">
        <v>21.6</v>
      </c>
      <c r="G5924" s="45">
        <v>0.01</v>
      </c>
      <c r="H5924" s="45">
        <v>0.02</v>
      </c>
      <c r="I5924" s="45">
        <v>0.1</v>
      </c>
      <c r="J5924" s="45">
        <v>99.4</v>
      </c>
    </row>
    <row r="5925" spans="4:10">
      <c r="D5925" s="28">
        <v>41886</v>
      </c>
      <c r="E5925" s="35" t="s">
        <v>378</v>
      </c>
      <c r="F5925" s="45">
        <v>20.399999999999999</v>
      </c>
      <c r="G5925" s="45">
        <v>0</v>
      </c>
      <c r="H5925" s="45">
        <v>0</v>
      </c>
      <c r="I5925" s="45">
        <v>0</v>
      </c>
      <c r="J5925" s="45">
        <v>0</v>
      </c>
    </row>
    <row r="5926" spans="4:10">
      <c r="D5926" s="28">
        <v>41886</v>
      </c>
      <c r="E5926" s="35" t="s">
        <v>379</v>
      </c>
      <c r="F5926" s="45">
        <v>19.3</v>
      </c>
      <c r="G5926" s="45">
        <v>0</v>
      </c>
      <c r="H5926" s="45">
        <v>0</v>
      </c>
      <c r="I5926" s="45">
        <v>0</v>
      </c>
      <c r="J5926" s="45">
        <v>0</v>
      </c>
    </row>
    <row r="5927" spans="4:10">
      <c r="D5927" s="28">
        <v>41886</v>
      </c>
      <c r="E5927" s="35" t="s">
        <v>380</v>
      </c>
      <c r="F5927" s="45">
        <v>19.100000000000001</v>
      </c>
      <c r="G5927" s="45">
        <v>0</v>
      </c>
      <c r="H5927" s="45">
        <v>0</v>
      </c>
      <c r="I5927" s="45">
        <v>0</v>
      </c>
      <c r="J5927" s="45">
        <v>0</v>
      </c>
    </row>
    <row r="5928" spans="4:10">
      <c r="D5928" s="28">
        <v>41886</v>
      </c>
      <c r="E5928" s="35" t="s">
        <v>381</v>
      </c>
      <c r="F5928" s="45">
        <v>19.100000000000001</v>
      </c>
      <c r="G5928" s="45">
        <v>0</v>
      </c>
      <c r="H5928" s="45">
        <v>0</v>
      </c>
      <c r="I5928" s="45">
        <v>0</v>
      </c>
      <c r="J5928" s="45">
        <v>0</v>
      </c>
    </row>
    <row r="5929" spans="4:10">
      <c r="D5929" s="28">
        <v>41886</v>
      </c>
      <c r="E5929" s="35" t="s">
        <v>382</v>
      </c>
      <c r="F5929" s="45">
        <v>18.5</v>
      </c>
      <c r="G5929" s="45">
        <v>0</v>
      </c>
      <c r="H5929" s="45">
        <v>0</v>
      </c>
      <c r="I5929" s="45">
        <v>0</v>
      </c>
      <c r="J5929" s="45">
        <v>0</v>
      </c>
    </row>
    <row r="5930" spans="4:10">
      <c r="D5930" s="28">
        <v>41886</v>
      </c>
      <c r="E5930" s="35" t="s">
        <v>383</v>
      </c>
      <c r="F5930" s="45">
        <v>18.399999999999999</v>
      </c>
      <c r="G5930" s="45">
        <v>0</v>
      </c>
      <c r="H5930" s="45">
        <v>0</v>
      </c>
      <c r="I5930" s="45">
        <v>0</v>
      </c>
      <c r="J5930" s="45">
        <v>0</v>
      </c>
    </row>
    <row r="5931" spans="4:10">
      <c r="D5931" s="28">
        <v>41887</v>
      </c>
      <c r="E5931" s="35" t="s">
        <v>360</v>
      </c>
      <c r="F5931" s="45">
        <v>18.7</v>
      </c>
      <c r="G5931" s="45">
        <v>0</v>
      </c>
      <c r="H5931" s="45">
        <v>0</v>
      </c>
      <c r="I5931" s="45">
        <v>0</v>
      </c>
      <c r="J5931" s="45">
        <v>0</v>
      </c>
    </row>
    <row r="5932" spans="4:10">
      <c r="D5932" s="28">
        <v>41887</v>
      </c>
      <c r="E5932" s="35" t="s">
        <v>361</v>
      </c>
      <c r="F5932" s="45">
        <v>18.7</v>
      </c>
      <c r="G5932" s="45">
        <v>0</v>
      </c>
      <c r="H5932" s="45">
        <v>0</v>
      </c>
      <c r="I5932" s="45">
        <v>0</v>
      </c>
      <c r="J5932" s="45">
        <v>0</v>
      </c>
    </row>
    <row r="5933" spans="4:10">
      <c r="D5933" s="28">
        <v>41887</v>
      </c>
      <c r="E5933" s="35" t="s">
        <v>362</v>
      </c>
      <c r="F5933" s="45">
        <v>18.8</v>
      </c>
      <c r="G5933" s="45">
        <v>0</v>
      </c>
      <c r="H5933" s="45">
        <v>0</v>
      </c>
      <c r="I5933" s="45">
        <v>0</v>
      </c>
      <c r="J5933" s="45">
        <v>0</v>
      </c>
    </row>
    <row r="5934" spans="4:10">
      <c r="D5934" s="28">
        <v>41887</v>
      </c>
      <c r="E5934" s="35" t="s">
        <v>363</v>
      </c>
      <c r="F5934" s="45">
        <v>18.8</v>
      </c>
      <c r="G5934" s="45">
        <v>0</v>
      </c>
      <c r="H5934" s="45">
        <v>0</v>
      </c>
      <c r="I5934" s="45">
        <v>0</v>
      </c>
      <c r="J5934" s="45">
        <v>0</v>
      </c>
    </row>
    <row r="5935" spans="4:10">
      <c r="D5935" s="28">
        <v>41887</v>
      </c>
      <c r="E5935" s="35" t="s">
        <v>364</v>
      </c>
      <c r="F5935" s="45">
        <v>18.899999999999999</v>
      </c>
      <c r="G5935" s="45">
        <v>0.01</v>
      </c>
      <c r="H5935" s="45">
        <v>0.01</v>
      </c>
      <c r="I5935" s="45">
        <v>0</v>
      </c>
      <c r="J5935" s="45">
        <v>0</v>
      </c>
    </row>
    <row r="5936" spans="4:10">
      <c r="D5936" s="28">
        <v>41887</v>
      </c>
      <c r="E5936" s="35" t="s">
        <v>365</v>
      </c>
      <c r="F5936" s="45">
        <v>19</v>
      </c>
      <c r="G5936" s="45">
        <v>0.15</v>
      </c>
      <c r="H5936" s="45">
        <v>0.14000000000000001</v>
      </c>
      <c r="I5936" s="45">
        <v>9.1</v>
      </c>
      <c r="J5936" s="45">
        <v>-91.4</v>
      </c>
    </row>
    <row r="5937" spans="4:10">
      <c r="D5937" s="28">
        <v>41887</v>
      </c>
      <c r="E5937" s="35" t="s">
        <v>366</v>
      </c>
      <c r="F5937" s="45">
        <v>20.2</v>
      </c>
      <c r="G5937" s="45">
        <v>0.23</v>
      </c>
      <c r="H5937" s="45">
        <v>0.37</v>
      </c>
      <c r="I5937" s="45">
        <v>20.6</v>
      </c>
      <c r="J5937" s="45">
        <v>-81.5</v>
      </c>
    </row>
    <row r="5938" spans="4:10">
      <c r="D5938" s="28">
        <v>41887</v>
      </c>
      <c r="E5938" s="35" t="s">
        <v>367</v>
      </c>
      <c r="F5938" s="45">
        <v>22.8</v>
      </c>
      <c r="G5938" s="45">
        <v>0.81</v>
      </c>
      <c r="H5938" s="45">
        <v>0.72</v>
      </c>
      <c r="I5938" s="45">
        <v>31.7</v>
      </c>
      <c r="J5938" s="45">
        <v>-70.400000000000006</v>
      </c>
    </row>
    <row r="5939" spans="4:10">
      <c r="D5939" s="28">
        <v>41887</v>
      </c>
      <c r="E5939" s="35" t="s">
        <v>368</v>
      </c>
      <c r="F5939" s="45">
        <v>24.3</v>
      </c>
      <c r="G5939" s="45">
        <v>2.2000000000000002</v>
      </c>
      <c r="H5939" s="45">
        <v>0.64</v>
      </c>
      <c r="I5939" s="45">
        <v>42</v>
      </c>
      <c r="J5939" s="45">
        <v>-56.9</v>
      </c>
    </row>
    <row r="5940" spans="4:10">
      <c r="D5940" s="28">
        <v>41887</v>
      </c>
      <c r="E5940" s="35" t="s">
        <v>369</v>
      </c>
      <c r="F5940" s="45">
        <v>25.9</v>
      </c>
      <c r="G5940" s="45">
        <v>2.23</v>
      </c>
      <c r="H5940" s="45">
        <v>0.76</v>
      </c>
      <c r="I5940" s="45">
        <v>50.5</v>
      </c>
      <c r="J5940" s="45">
        <v>-39.200000000000003</v>
      </c>
    </row>
    <row r="5941" spans="4:10">
      <c r="D5941" s="28">
        <v>41887</v>
      </c>
      <c r="E5941" s="35" t="s">
        <v>370</v>
      </c>
      <c r="F5941" s="45">
        <v>27.2</v>
      </c>
      <c r="G5941" s="45">
        <v>0.71</v>
      </c>
      <c r="H5941" s="45">
        <v>1.27</v>
      </c>
      <c r="I5941" s="45">
        <v>55.8</v>
      </c>
      <c r="J5941" s="45">
        <v>-15.8</v>
      </c>
    </row>
    <row r="5942" spans="4:10">
      <c r="D5942" s="28">
        <v>41887</v>
      </c>
      <c r="E5942" s="35" t="s">
        <v>371</v>
      </c>
      <c r="F5942" s="45">
        <v>25.4</v>
      </c>
      <c r="G5942" s="45">
        <v>0.19</v>
      </c>
      <c r="H5942" s="45">
        <v>1.05</v>
      </c>
      <c r="I5942" s="45">
        <v>56.3</v>
      </c>
      <c r="J5942" s="45">
        <v>11</v>
      </c>
    </row>
    <row r="5943" spans="4:10">
      <c r="D5943" s="28">
        <v>41887</v>
      </c>
      <c r="E5943" s="35" t="s">
        <v>372</v>
      </c>
      <c r="F5943" s="45">
        <v>25.8</v>
      </c>
      <c r="G5943" s="45">
        <v>0.11</v>
      </c>
      <c r="H5943" s="45">
        <v>0.88</v>
      </c>
      <c r="I5943" s="45">
        <v>51.8</v>
      </c>
      <c r="J5943" s="45">
        <v>35.299999999999997</v>
      </c>
    </row>
    <row r="5944" spans="4:10">
      <c r="D5944" s="28">
        <v>41887</v>
      </c>
      <c r="E5944" s="35" t="s">
        <v>373</v>
      </c>
      <c r="F5944" s="45">
        <v>27.3</v>
      </c>
      <c r="G5944" s="45">
        <v>0.12</v>
      </c>
      <c r="H5944" s="45">
        <v>0.75</v>
      </c>
      <c r="I5944" s="45">
        <v>43.7</v>
      </c>
      <c r="J5944" s="45">
        <v>54</v>
      </c>
    </row>
    <row r="5945" spans="4:10">
      <c r="D5945" s="28">
        <v>41887</v>
      </c>
      <c r="E5945" s="35" t="s">
        <v>374</v>
      </c>
      <c r="F5945" s="45">
        <v>27.5</v>
      </c>
      <c r="G5945" s="45">
        <v>0.13</v>
      </c>
      <c r="H5945" s="45">
        <v>0.56999999999999995</v>
      </c>
      <c r="I5945" s="45">
        <v>33.6</v>
      </c>
      <c r="J5945" s="45">
        <v>68.2</v>
      </c>
    </row>
    <row r="5946" spans="4:10">
      <c r="D5946" s="28">
        <v>41887</v>
      </c>
      <c r="E5946" s="35" t="s">
        <v>375</v>
      </c>
      <c r="F5946" s="45">
        <v>24.8</v>
      </c>
      <c r="G5946" s="45">
        <v>0.15</v>
      </c>
      <c r="H5946" s="45">
        <v>0.36</v>
      </c>
      <c r="I5946" s="45">
        <v>22.6</v>
      </c>
      <c r="J5946" s="45">
        <v>79.599999999999994</v>
      </c>
    </row>
    <row r="5947" spans="4:10">
      <c r="D5947" s="28">
        <v>41887</v>
      </c>
      <c r="E5947" s="35" t="s">
        <v>376</v>
      </c>
      <c r="F5947" s="45">
        <v>23.9</v>
      </c>
      <c r="G5947" s="45">
        <v>0.16</v>
      </c>
      <c r="H5947" s="45">
        <v>0.17</v>
      </c>
      <c r="I5947" s="45">
        <v>11.2</v>
      </c>
      <c r="J5947" s="45">
        <v>89.6</v>
      </c>
    </row>
    <row r="5948" spans="4:10">
      <c r="D5948" s="28">
        <v>41887</v>
      </c>
      <c r="E5948" s="35" t="s">
        <v>377</v>
      </c>
      <c r="F5948" s="45">
        <v>22.9</v>
      </c>
      <c r="G5948" s="45">
        <v>0.01</v>
      </c>
      <c r="H5948" s="45">
        <v>0.02</v>
      </c>
      <c r="I5948" s="45">
        <v>0</v>
      </c>
      <c r="J5948" s="45">
        <v>0</v>
      </c>
    </row>
    <row r="5949" spans="4:10">
      <c r="D5949" s="28">
        <v>41887</v>
      </c>
      <c r="E5949" s="35" t="s">
        <v>378</v>
      </c>
      <c r="F5949" s="45">
        <v>22</v>
      </c>
      <c r="G5949" s="45">
        <v>0</v>
      </c>
      <c r="H5949" s="45">
        <v>0</v>
      </c>
      <c r="I5949" s="45">
        <v>0</v>
      </c>
      <c r="J5949" s="45">
        <v>0</v>
      </c>
    </row>
    <row r="5950" spans="4:10">
      <c r="D5950" s="28">
        <v>41887</v>
      </c>
      <c r="E5950" s="35" t="s">
        <v>379</v>
      </c>
      <c r="F5950" s="45">
        <v>21.9</v>
      </c>
      <c r="G5950" s="45">
        <v>0</v>
      </c>
      <c r="H5950" s="45">
        <v>0</v>
      </c>
      <c r="I5950" s="45">
        <v>0</v>
      </c>
      <c r="J5950" s="45">
        <v>0</v>
      </c>
    </row>
    <row r="5951" spans="4:10">
      <c r="D5951" s="28">
        <v>41887</v>
      </c>
      <c r="E5951" s="35" t="s">
        <v>380</v>
      </c>
      <c r="F5951" s="45">
        <v>21</v>
      </c>
      <c r="G5951" s="45">
        <v>0</v>
      </c>
      <c r="H5951" s="45">
        <v>0</v>
      </c>
      <c r="I5951" s="45">
        <v>0</v>
      </c>
      <c r="J5951" s="45">
        <v>0</v>
      </c>
    </row>
    <row r="5952" spans="4:10">
      <c r="D5952" s="28">
        <v>41887</v>
      </c>
      <c r="E5952" s="35" t="s">
        <v>381</v>
      </c>
      <c r="F5952" s="45">
        <v>21.1</v>
      </c>
      <c r="G5952" s="45">
        <v>0</v>
      </c>
      <c r="H5952" s="45">
        <v>0</v>
      </c>
      <c r="I5952" s="45">
        <v>0</v>
      </c>
      <c r="J5952" s="45">
        <v>0</v>
      </c>
    </row>
    <row r="5953" spans="4:10">
      <c r="D5953" s="28">
        <v>41887</v>
      </c>
      <c r="E5953" s="35" t="s">
        <v>382</v>
      </c>
      <c r="F5953" s="45">
        <v>21.4</v>
      </c>
      <c r="G5953" s="45">
        <v>0</v>
      </c>
      <c r="H5953" s="45">
        <v>0</v>
      </c>
      <c r="I5953" s="45">
        <v>0</v>
      </c>
      <c r="J5953" s="45">
        <v>0</v>
      </c>
    </row>
    <row r="5954" spans="4:10">
      <c r="D5954" s="28">
        <v>41887</v>
      </c>
      <c r="E5954" s="35" t="s">
        <v>383</v>
      </c>
      <c r="F5954" s="45">
        <v>21.2</v>
      </c>
      <c r="G5954" s="45">
        <v>0</v>
      </c>
      <c r="H5954" s="45">
        <v>0</v>
      </c>
      <c r="I5954" s="45">
        <v>0</v>
      </c>
      <c r="J5954" s="45">
        <v>0</v>
      </c>
    </row>
    <row r="5955" spans="4:10">
      <c r="D5955" s="28">
        <v>41888</v>
      </c>
      <c r="E5955" s="35" t="s">
        <v>360</v>
      </c>
      <c r="F5955" s="45">
        <v>20.7</v>
      </c>
      <c r="G5955" s="45">
        <v>0</v>
      </c>
      <c r="H5955" s="45">
        <v>0</v>
      </c>
      <c r="I5955" s="45">
        <v>0</v>
      </c>
      <c r="J5955" s="45">
        <v>0</v>
      </c>
    </row>
    <row r="5956" spans="4:10">
      <c r="D5956" s="28">
        <v>41888</v>
      </c>
      <c r="E5956" s="35" t="s">
        <v>361</v>
      </c>
      <c r="F5956" s="45">
        <v>20.7</v>
      </c>
      <c r="G5956" s="45">
        <v>0</v>
      </c>
      <c r="H5956" s="45">
        <v>0</v>
      </c>
      <c r="I5956" s="45">
        <v>0</v>
      </c>
      <c r="J5956" s="45">
        <v>0</v>
      </c>
    </row>
    <row r="5957" spans="4:10">
      <c r="D5957" s="28">
        <v>41888</v>
      </c>
      <c r="E5957" s="35" t="s">
        <v>362</v>
      </c>
      <c r="F5957" s="45">
        <v>20.399999999999999</v>
      </c>
      <c r="G5957" s="45">
        <v>0</v>
      </c>
      <c r="H5957" s="45">
        <v>0</v>
      </c>
      <c r="I5957" s="45">
        <v>0</v>
      </c>
      <c r="J5957" s="45">
        <v>0</v>
      </c>
    </row>
    <row r="5958" spans="4:10">
      <c r="D5958" s="28">
        <v>41888</v>
      </c>
      <c r="E5958" s="35" t="s">
        <v>363</v>
      </c>
      <c r="F5958" s="45">
        <v>20</v>
      </c>
      <c r="G5958" s="45">
        <v>0</v>
      </c>
      <c r="H5958" s="45">
        <v>0</v>
      </c>
      <c r="I5958" s="45">
        <v>0</v>
      </c>
      <c r="J5958" s="45">
        <v>0</v>
      </c>
    </row>
    <row r="5959" spans="4:10">
      <c r="D5959" s="28">
        <v>41888</v>
      </c>
      <c r="E5959" s="35" t="s">
        <v>364</v>
      </c>
      <c r="F5959" s="45">
        <v>19.899999999999999</v>
      </c>
      <c r="G5959" s="45">
        <v>0.01</v>
      </c>
      <c r="H5959" s="45">
        <v>0.01</v>
      </c>
      <c r="I5959" s="45">
        <v>0</v>
      </c>
      <c r="J5959" s="45">
        <v>0</v>
      </c>
    </row>
    <row r="5960" spans="4:10">
      <c r="D5960" s="28">
        <v>41888</v>
      </c>
      <c r="E5960" s="35" t="s">
        <v>365</v>
      </c>
      <c r="F5960" s="45">
        <v>20.399999999999999</v>
      </c>
      <c r="G5960" s="45">
        <v>0.14000000000000001</v>
      </c>
      <c r="H5960" s="45">
        <v>0.13</v>
      </c>
      <c r="I5960" s="45">
        <v>8.9</v>
      </c>
      <c r="J5960" s="45">
        <v>-91</v>
      </c>
    </row>
    <row r="5961" spans="4:10">
      <c r="D5961" s="28">
        <v>41888</v>
      </c>
      <c r="E5961" s="35" t="s">
        <v>366</v>
      </c>
      <c r="F5961" s="45">
        <v>22</v>
      </c>
      <c r="G5961" s="45">
        <v>0.19</v>
      </c>
      <c r="H5961" s="45">
        <v>0.35</v>
      </c>
      <c r="I5961" s="45">
        <v>20.399999999999999</v>
      </c>
      <c r="J5961" s="45">
        <v>-81.099999999999994</v>
      </c>
    </row>
    <row r="5962" spans="4:10">
      <c r="D5962" s="28">
        <v>41888</v>
      </c>
      <c r="E5962" s="35" t="s">
        <v>367</v>
      </c>
      <c r="F5962" s="45">
        <v>25.8</v>
      </c>
      <c r="G5962" s="45">
        <v>2.0299999999999998</v>
      </c>
      <c r="H5962" s="45">
        <v>0.51</v>
      </c>
      <c r="I5962" s="45">
        <v>31.5</v>
      </c>
      <c r="J5962" s="45">
        <v>-70</v>
      </c>
    </row>
    <row r="5963" spans="4:10">
      <c r="D5963" s="28">
        <v>41888</v>
      </c>
      <c r="E5963" s="35" t="s">
        <v>368</v>
      </c>
      <c r="F5963" s="45">
        <v>28.5</v>
      </c>
      <c r="G5963" s="45">
        <v>1.71</v>
      </c>
      <c r="H5963" s="45">
        <v>0.79</v>
      </c>
      <c r="I5963" s="45">
        <v>41.7</v>
      </c>
      <c r="J5963" s="45">
        <v>-56.5</v>
      </c>
    </row>
    <row r="5964" spans="4:10">
      <c r="D5964" s="28">
        <v>41888</v>
      </c>
      <c r="E5964" s="35" t="s">
        <v>369</v>
      </c>
      <c r="F5964" s="45">
        <v>29.2</v>
      </c>
      <c r="G5964" s="45">
        <v>0.1</v>
      </c>
      <c r="H5964" s="45">
        <v>0.81</v>
      </c>
      <c r="I5964" s="45">
        <v>50.2</v>
      </c>
      <c r="J5964" s="45">
        <v>-38.799999999999997</v>
      </c>
    </row>
    <row r="5965" spans="4:10">
      <c r="D5965" s="28">
        <v>41888</v>
      </c>
      <c r="E5965" s="35" t="s">
        <v>370</v>
      </c>
      <c r="F5965" s="45">
        <v>27.4</v>
      </c>
      <c r="G5965" s="45">
        <v>0.16</v>
      </c>
      <c r="H5965" s="45">
        <v>1.01</v>
      </c>
      <c r="I5965" s="45">
        <v>55.5</v>
      </c>
      <c r="J5965" s="45">
        <v>-15.5</v>
      </c>
    </row>
    <row r="5966" spans="4:10">
      <c r="D5966" s="28">
        <v>41888</v>
      </c>
      <c r="E5966" s="35" t="s">
        <v>371</v>
      </c>
      <c r="F5966" s="45">
        <v>28</v>
      </c>
      <c r="G5966" s="45">
        <v>7.0000000000000007E-2</v>
      </c>
      <c r="H5966" s="45">
        <v>0.67</v>
      </c>
      <c r="I5966" s="45">
        <v>55.9</v>
      </c>
      <c r="J5966" s="45">
        <v>11.1</v>
      </c>
    </row>
    <row r="5967" spans="4:10">
      <c r="D5967" s="28">
        <v>41888</v>
      </c>
      <c r="E5967" s="35" t="s">
        <v>372</v>
      </c>
      <c r="F5967" s="45">
        <v>26.3</v>
      </c>
      <c r="G5967" s="45">
        <v>0.19</v>
      </c>
      <c r="H5967" s="45">
        <v>0.94</v>
      </c>
      <c r="I5967" s="45">
        <v>51.4</v>
      </c>
      <c r="J5967" s="45">
        <v>35.200000000000003</v>
      </c>
    </row>
    <row r="5968" spans="4:10">
      <c r="D5968" s="28">
        <v>41888</v>
      </c>
      <c r="E5968" s="35" t="s">
        <v>373</v>
      </c>
      <c r="F5968" s="45">
        <v>24.6</v>
      </c>
      <c r="G5968" s="45">
        <v>0.1</v>
      </c>
      <c r="H5968" s="45">
        <v>0.7</v>
      </c>
      <c r="I5968" s="45">
        <v>43.3</v>
      </c>
      <c r="J5968" s="45">
        <v>53.8</v>
      </c>
    </row>
    <row r="5969" spans="4:10">
      <c r="D5969" s="28">
        <v>41888</v>
      </c>
      <c r="E5969" s="35" t="s">
        <v>374</v>
      </c>
      <c r="F5969" s="45">
        <v>24.8</v>
      </c>
      <c r="G5969" s="45">
        <v>0.12</v>
      </c>
      <c r="H5969" s="45">
        <v>0.53</v>
      </c>
      <c r="I5969" s="45">
        <v>33.299999999999997</v>
      </c>
      <c r="J5969" s="45">
        <v>67.900000000000006</v>
      </c>
    </row>
    <row r="5970" spans="4:10">
      <c r="D5970" s="28">
        <v>41888</v>
      </c>
      <c r="E5970" s="35" t="s">
        <v>375</v>
      </c>
      <c r="F5970" s="45">
        <v>24.2</v>
      </c>
      <c r="G5970" s="45">
        <v>0.11</v>
      </c>
      <c r="H5970" s="45">
        <v>0.34</v>
      </c>
      <c r="I5970" s="45">
        <v>22.3</v>
      </c>
      <c r="J5970" s="45">
        <v>79.3</v>
      </c>
    </row>
    <row r="5971" spans="4:10">
      <c r="D5971" s="28">
        <v>41888</v>
      </c>
      <c r="E5971" s="35" t="s">
        <v>376</v>
      </c>
      <c r="F5971" s="45">
        <v>24.1</v>
      </c>
      <c r="G5971" s="45">
        <v>0.13</v>
      </c>
      <c r="H5971" s="45">
        <v>0.15</v>
      </c>
      <c r="I5971" s="45">
        <v>10.9</v>
      </c>
      <c r="J5971" s="45">
        <v>89.4</v>
      </c>
    </row>
    <row r="5972" spans="4:10">
      <c r="D5972" s="28">
        <v>41888</v>
      </c>
      <c r="E5972" s="35" t="s">
        <v>377</v>
      </c>
      <c r="F5972" s="45">
        <v>22.8</v>
      </c>
      <c r="G5972" s="45">
        <v>0.01</v>
      </c>
      <c r="H5972" s="45">
        <v>0.02</v>
      </c>
      <c r="I5972" s="45">
        <v>0</v>
      </c>
      <c r="J5972" s="45">
        <v>0</v>
      </c>
    </row>
    <row r="5973" spans="4:10">
      <c r="D5973" s="28">
        <v>41888</v>
      </c>
      <c r="E5973" s="35" t="s">
        <v>378</v>
      </c>
      <c r="F5973" s="45">
        <v>21.8</v>
      </c>
      <c r="G5973" s="45">
        <v>0</v>
      </c>
      <c r="H5973" s="45">
        <v>0</v>
      </c>
      <c r="I5973" s="45">
        <v>0</v>
      </c>
      <c r="J5973" s="45">
        <v>0</v>
      </c>
    </row>
    <row r="5974" spans="4:10">
      <c r="D5974" s="28">
        <v>41888</v>
      </c>
      <c r="E5974" s="35" t="s">
        <v>379</v>
      </c>
      <c r="F5974" s="45">
        <v>21</v>
      </c>
      <c r="G5974" s="45">
        <v>0</v>
      </c>
      <c r="H5974" s="45">
        <v>0</v>
      </c>
      <c r="I5974" s="45">
        <v>0</v>
      </c>
      <c r="J5974" s="45">
        <v>0</v>
      </c>
    </row>
    <row r="5975" spans="4:10">
      <c r="D5975" s="28">
        <v>41888</v>
      </c>
      <c r="E5975" s="35" t="s">
        <v>380</v>
      </c>
      <c r="F5975" s="45">
        <v>20.7</v>
      </c>
      <c r="G5975" s="45">
        <v>0</v>
      </c>
      <c r="H5975" s="45">
        <v>0</v>
      </c>
      <c r="I5975" s="45">
        <v>0</v>
      </c>
      <c r="J5975" s="45">
        <v>0</v>
      </c>
    </row>
    <row r="5976" spans="4:10">
      <c r="D5976" s="28">
        <v>41888</v>
      </c>
      <c r="E5976" s="35" t="s">
        <v>381</v>
      </c>
      <c r="F5976" s="45">
        <v>20.3</v>
      </c>
      <c r="G5976" s="45">
        <v>0</v>
      </c>
      <c r="H5976" s="45">
        <v>0</v>
      </c>
      <c r="I5976" s="45">
        <v>0</v>
      </c>
      <c r="J5976" s="45">
        <v>0</v>
      </c>
    </row>
    <row r="5977" spans="4:10">
      <c r="D5977" s="28">
        <v>41888</v>
      </c>
      <c r="E5977" s="35" t="s">
        <v>382</v>
      </c>
      <c r="F5977" s="45">
        <v>20.7</v>
      </c>
      <c r="G5977" s="45">
        <v>0</v>
      </c>
      <c r="H5977" s="45">
        <v>0</v>
      </c>
      <c r="I5977" s="45">
        <v>0</v>
      </c>
      <c r="J5977" s="45">
        <v>0</v>
      </c>
    </row>
    <row r="5978" spans="4:10">
      <c r="D5978" s="28">
        <v>41888</v>
      </c>
      <c r="E5978" s="35" t="s">
        <v>383</v>
      </c>
      <c r="F5978" s="45">
        <v>21.1</v>
      </c>
      <c r="G5978" s="45">
        <v>0</v>
      </c>
      <c r="H5978" s="45">
        <v>0</v>
      </c>
      <c r="I5978" s="45">
        <v>0</v>
      </c>
      <c r="J5978" s="45">
        <v>0</v>
      </c>
    </row>
    <row r="5979" spans="4:10">
      <c r="D5979" s="28">
        <v>41889</v>
      </c>
      <c r="E5979" s="35" t="s">
        <v>360</v>
      </c>
      <c r="F5979" s="45">
        <v>20.3</v>
      </c>
      <c r="G5979" s="45">
        <v>0</v>
      </c>
      <c r="H5979" s="45">
        <v>0</v>
      </c>
      <c r="I5979" s="45">
        <v>0</v>
      </c>
      <c r="J5979" s="45">
        <v>0</v>
      </c>
    </row>
    <row r="5980" spans="4:10">
      <c r="D5980" s="28">
        <v>41889</v>
      </c>
      <c r="E5980" s="35" t="s">
        <v>361</v>
      </c>
      <c r="F5980" s="45">
        <v>20.3</v>
      </c>
      <c r="G5980" s="45">
        <v>0</v>
      </c>
      <c r="H5980" s="45">
        <v>0</v>
      </c>
      <c r="I5980" s="45">
        <v>0</v>
      </c>
      <c r="J5980" s="45">
        <v>0</v>
      </c>
    </row>
    <row r="5981" spans="4:10">
      <c r="D5981" s="28">
        <v>41889</v>
      </c>
      <c r="E5981" s="35" t="s">
        <v>362</v>
      </c>
      <c r="F5981" s="45">
        <v>20.7</v>
      </c>
      <c r="G5981" s="45">
        <v>0</v>
      </c>
      <c r="H5981" s="45">
        <v>0</v>
      </c>
      <c r="I5981" s="45">
        <v>0</v>
      </c>
      <c r="J5981" s="45">
        <v>0</v>
      </c>
    </row>
    <row r="5982" spans="4:10">
      <c r="D5982" s="28">
        <v>41889</v>
      </c>
      <c r="E5982" s="35" t="s">
        <v>363</v>
      </c>
      <c r="F5982" s="45">
        <v>21</v>
      </c>
      <c r="G5982" s="45">
        <v>0</v>
      </c>
      <c r="H5982" s="45">
        <v>0</v>
      </c>
      <c r="I5982" s="45">
        <v>0</v>
      </c>
      <c r="J5982" s="45">
        <v>0</v>
      </c>
    </row>
    <row r="5983" spans="4:10">
      <c r="D5983" s="28">
        <v>41889</v>
      </c>
      <c r="E5983" s="35" t="s">
        <v>364</v>
      </c>
      <c r="F5983" s="45">
        <v>19.5</v>
      </c>
      <c r="G5983" s="45">
        <v>0</v>
      </c>
      <c r="H5983" s="45">
        <v>0</v>
      </c>
      <c r="I5983" s="45">
        <v>0</v>
      </c>
      <c r="J5983" s="45">
        <v>0</v>
      </c>
    </row>
    <row r="5984" spans="4:10">
      <c r="D5984" s="28">
        <v>41889</v>
      </c>
      <c r="E5984" s="35" t="s">
        <v>365</v>
      </c>
      <c r="F5984" s="45">
        <v>19.2</v>
      </c>
      <c r="G5984" s="45">
        <v>0.01</v>
      </c>
      <c r="H5984" s="45">
        <v>0.06</v>
      </c>
      <c r="I5984" s="45">
        <v>8.8000000000000007</v>
      </c>
      <c r="J5984" s="45">
        <v>-90.7</v>
      </c>
    </row>
    <row r="5985" spans="4:10">
      <c r="D5985" s="28">
        <v>41889</v>
      </c>
      <c r="E5985" s="35" t="s">
        <v>366</v>
      </c>
      <c r="F5985" s="45">
        <v>19.399999999999999</v>
      </c>
      <c r="G5985" s="45">
        <v>0.06</v>
      </c>
      <c r="H5985" s="45">
        <v>0.23</v>
      </c>
      <c r="I5985" s="45">
        <v>20.2</v>
      </c>
      <c r="J5985" s="45">
        <v>-80.8</v>
      </c>
    </row>
    <row r="5986" spans="4:10">
      <c r="D5986" s="28">
        <v>41889</v>
      </c>
      <c r="E5986" s="35" t="s">
        <v>367</v>
      </c>
      <c r="F5986" s="45">
        <v>20.2</v>
      </c>
      <c r="G5986" s="45">
        <v>0.08</v>
      </c>
      <c r="H5986" s="45">
        <v>0.46</v>
      </c>
      <c r="I5986" s="45">
        <v>31.3</v>
      </c>
      <c r="J5986" s="45">
        <v>-69.599999999999994</v>
      </c>
    </row>
    <row r="5987" spans="4:10">
      <c r="D5987" s="28">
        <v>41889</v>
      </c>
      <c r="E5987" s="35" t="s">
        <v>368</v>
      </c>
      <c r="F5987" s="45">
        <v>20.2</v>
      </c>
      <c r="G5987" s="45">
        <v>0.04</v>
      </c>
      <c r="H5987" s="45">
        <v>0.47</v>
      </c>
      <c r="I5987" s="45">
        <v>41.5</v>
      </c>
      <c r="J5987" s="45">
        <v>-56.1</v>
      </c>
    </row>
    <row r="5988" spans="4:10">
      <c r="D5988" s="28">
        <v>41889</v>
      </c>
      <c r="E5988" s="35" t="s">
        <v>369</v>
      </c>
      <c r="F5988" s="45">
        <v>20.399999999999999</v>
      </c>
      <c r="G5988" s="45">
        <v>0.03</v>
      </c>
      <c r="H5988" s="45">
        <v>0.38</v>
      </c>
      <c r="I5988" s="45">
        <v>49.9</v>
      </c>
      <c r="J5988" s="45">
        <v>-38.4</v>
      </c>
    </row>
    <row r="5989" spans="4:10">
      <c r="D5989" s="28">
        <v>41889</v>
      </c>
      <c r="E5989" s="35" t="s">
        <v>370</v>
      </c>
      <c r="F5989" s="45">
        <v>20.399999999999999</v>
      </c>
      <c r="G5989" s="45">
        <v>0.01</v>
      </c>
      <c r="H5989" s="45">
        <v>0.65</v>
      </c>
      <c r="I5989" s="45">
        <v>55.2</v>
      </c>
      <c r="J5989" s="45">
        <v>-15.3</v>
      </c>
    </row>
    <row r="5990" spans="4:10">
      <c r="D5990" s="28">
        <v>41889</v>
      </c>
      <c r="E5990" s="35" t="s">
        <v>371</v>
      </c>
      <c r="F5990" s="45">
        <v>21.7</v>
      </c>
      <c r="G5990" s="45">
        <v>0.09</v>
      </c>
      <c r="H5990" s="45">
        <v>0.82</v>
      </c>
      <c r="I5990" s="45">
        <v>55.6</v>
      </c>
      <c r="J5990" s="45">
        <v>11.1</v>
      </c>
    </row>
    <row r="5991" spans="4:10">
      <c r="D5991" s="28">
        <v>41889</v>
      </c>
      <c r="E5991" s="35" t="s">
        <v>372</v>
      </c>
      <c r="F5991" s="45">
        <v>23.8</v>
      </c>
      <c r="G5991" s="45">
        <v>0.6</v>
      </c>
      <c r="H5991" s="45">
        <v>1.1599999999999999</v>
      </c>
      <c r="I5991" s="45">
        <v>51</v>
      </c>
      <c r="J5991" s="45">
        <v>35.1</v>
      </c>
    </row>
    <row r="5992" spans="4:10">
      <c r="D5992" s="28">
        <v>41889</v>
      </c>
      <c r="E5992" s="35" t="s">
        <v>373</v>
      </c>
      <c r="F5992" s="45">
        <v>24.7</v>
      </c>
      <c r="G5992" s="45">
        <v>0.15</v>
      </c>
      <c r="H5992" s="45">
        <v>0.75</v>
      </c>
      <c r="I5992" s="45">
        <v>43</v>
      </c>
      <c r="J5992" s="45">
        <v>53.6</v>
      </c>
    </row>
    <row r="5993" spans="4:10">
      <c r="D5993" s="28">
        <v>41889</v>
      </c>
      <c r="E5993" s="35" t="s">
        <v>374</v>
      </c>
      <c r="F5993" s="45">
        <v>23.4</v>
      </c>
      <c r="G5993" s="45">
        <v>0.62</v>
      </c>
      <c r="H5993" s="45">
        <v>0.74</v>
      </c>
      <c r="I5993" s="45">
        <v>33</v>
      </c>
      <c r="J5993" s="45">
        <v>67.7</v>
      </c>
    </row>
    <row r="5994" spans="4:10">
      <c r="D5994" s="28">
        <v>41889</v>
      </c>
      <c r="E5994" s="35" t="s">
        <v>375</v>
      </c>
      <c r="F5994" s="45">
        <v>22</v>
      </c>
      <c r="G5994" s="45">
        <v>0.08</v>
      </c>
      <c r="H5994" s="45">
        <v>0.31</v>
      </c>
      <c r="I5994" s="45">
        <v>22</v>
      </c>
      <c r="J5994" s="45">
        <v>79.099999999999994</v>
      </c>
    </row>
    <row r="5995" spans="4:10">
      <c r="D5995" s="28">
        <v>41889</v>
      </c>
      <c r="E5995" s="35" t="s">
        <v>376</v>
      </c>
      <c r="F5995" s="45">
        <v>20.399999999999999</v>
      </c>
      <c r="G5995" s="45">
        <v>0.1</v>
      </c>
      <c r="H5995" s="45">
        <v>0.14000000000000001</v>
      </c>
      <c r="I5995" s="45">
        <v>10.6</v>
      </c>
      <c r="J5995" s="45">
        <v>89.1</v>
      </c>
    </row>
    <row r="5996" spans="4:10">
      <c r="D5996" s="28">
        <v>41889</v>
      </c>
      <c r="E5996" s="35" t="s">
        <v>377</v>
      </c>
      <c r="F5996" s="45">
        <v>19</v>
      </c>
      <c r="G5996" s="45">
        <v>0.01</v>
      </c>
      <c r="H5996" s="45">
        <v>0.01</v>
      </c>
      <c r="I5996" s="45">
        <v>0</v>
      </c>
      <c r="J5996" s="45">
        <v>0</v>
      </c>
    </row>
    <row r="5997" spans="4:10">
      <c r="D5997" s="28">
        <v>41889</v>
      </c>
      <c r="E5997" s="35" t="s">
        <v>378</v>
      </c>
      <c r="F5997" s="45">
        <v>17.899999999999999</v>
      </c>
      <c r="G5997" s="45">
        <v>0</v>
      </c>
      <c r="H5997" s="45">
        <v>0</v>
      </c>
      <c r="I5997" s="45">
        <v>0</v>
      </c>
      <c r="J5997" s="45">
        <v>0</v>
      </c>
    </row>
    <row r="5998" spans="4:10">
      <c r="D5998" s="28">
        <v>41889</v>
      </c>
      <c r="E5998" s="35" t="s">
        <v>379</v>
      </c>
      <c r="F5998" s="45">
        <v>17.7</v>
      </c>
      <c r="G5998" s="45">
        <v>0</v>
      </c>
      <c r="H5998" s="45">
        <v>0</v>
      </c>
      <c r="I5998" s="45">
        <v>0</v>
      </c>
      <c r="J5998" s="45">
        <v>0</v>
      </c>
    </row>
    <row r="5999" spans="4:10">
      <c r="D5999" s="28">
        <v>41889</v>
      </c>
      <c r="E5999" s="35" t="s">
        <v>380</v>
      </c>
      <c r="F5999" s="45">
        <v>16.8</v>
      </c>
      <c r="G5999" s="45">
        <v>0</v>
      </c>
      <c r="H5999" s="45">
        <v>0</v>
      </c>
      <c r="I5999" s="45">
        <v>0</v>
      </c>
      <c r="J5999" s="45">
        <v>0</v>
      </c>
    </row>
    <row r="6000" spans="4:10">
      <c r="D6000" s="28">
        <v>41889</v>
      </c>
      <c r="E6000" s="35" t="s">
        <v>381</v>
      </c>
      <c r="F6000" s="45">
        <v>16.600000000000001</v>
      </c>
      <c r="G6000" s="45">
        <v>0</v>
      </c>
      <c r="H6000" s="45">
        <v>0</v>
      </c>
      <c r="I6000" s="45">
        <v>0</v>
      </c>
      <c r="J6000" s="45">
        <v>0</v>
      </c>
    </row>
    <row r="6001" spans="4:10">
      <c r="D6001" s="28">
        <v>41889</v>
      </c>
      <c r="E6001" s="35" t="s">
        <v>382</v>
      </c>
      <c r="F6001" s="45">
        <v>15.9</v>
      </c>
      <c r="G6001" s="45">
        <v>0</v>
      </c>
      <c r="H6001" s="45">
        <v>0</v>
      </c>
      <c r="I6001" s="45">
        <v>0</v>
      </c>
      <c r="J6001" s="45">
        <v>0</v>
      </c>
    </row>
    <row r="6002" spans="4:10">
      <c r="D6002" s="28">
        <v>41889</v>
      </c>
      <c r="E6002" s="35" t="s">
        <v>383</v>
      </c>
      <c r="F6002" s="45">
        <v>15.6</v>
      </c>
      <c r="G6002" s="45">
        <v>0</v>
      </c>
      <c r="H6002" s="45">
        <v>0</v>
      </c>
      <c r="I6002" s="45">
        <v>0</v>
      </c>
      <c r="J6002" s="45">
        <v>0</v>
      </c>
    </row>
    <row r="6003" spans="4:10">
      <c r="D6003" s="28">
        <v>41890</v>
      </c>
      <c r="E6003" s="35" t="s">
        <v>360</v>
      </c>
      <c r="F6003" s="45">
        <v>15.5</v>
      </c>
      <c r="G6003" s="45">
        <v>0</v>
      </c>
      <c r="H6003" s="45">
        <v>0</v>
      </c>
      <c r="I6003" s="45">
        <v>0</v>
      </c>
      <c r="J6003" s="45">
        <v>0</v>
      </c>
    </row>
    <row r="6004" spans="4:10">
      <c r="D6004" s="28">
        <v>41890</v>
      </c>
      <c r="E6004" s="35" t="s">
        <v>361</v>
      </c>
      <c r="F6004" s="45">
        <v>15.6</v>
      </c>
      <c r="G6004" s="45">
        <v>0</v>
      </c>
      <c r="H6004" s="45">
        <v>0</v>
      </c>
      <c r="I6004" s="45">
        <v>0</v>
      </c>
      <c r="J6004" s="45">
        <v>0</v>
      </c>
    </row>
    <row r="6005" spans="4:10">
      <c r="D6005" s="28">
        <v>41890</v>
      </c>
      <c r="E6005" s="35" t="s">
        <v>362</v>
      </c>
      <c r="F6005" s="45">
        <v>15</v>
      </c>
      <c r="G6005" s="45">
        <v>0</v>
      </c>
      <c r="H6005" s="45">
        <v>0</v>
      </c>
      <c r="I6005" s="45">
        <v>0</v>
      </c>
      <c r="J6005" s="45">
        <v>0</v>
      </c>
    </row>
    <row r="6006" spans="4:10">
      <c r="D6006" s="28">
        <v>41890</v>
      </c>
      <c r="E6006" s="35" t="s">
        <v>363</v>
      </c>
      <c r="F6006" s="45">
        <v>14.8</v>
      </c>
      <c r="G6006" s="45">
        <v>0</v>
      </c>
      <c r="H6006" s="45">
        <v>0</v>
      </c>
      <c r="I6006" s="45">
        <v>0</v>
      </c>
      <c r="J6006" s="45">
        <v>0</v>
      </c>
    </row>
    <row r="6007" spans="4:10">
      <c r="D6007" s="28">
        <v>41890</v>
      </c>
      <c r="E6007" s="35" t="s">
        <v>364</v>
      </c>
      <c r="F6007" s="45">
        <v>14.8</v>
      </c>
      <c r="G6007" s="45">
        <v>0</v>
      </c>
      <c r="H6007" s="45">
        <v>0.01</v>
      </c>
      <c r="I6007" s="45">
        <v>0</v>
      </c>
      <c r="J6007" s="45">
        <v>0</v>
      </c>
    </row>
    <row r="6008" spans="4:10">
      <c r="D6008" s="28">
        <v>41890</v>
      </c>
      <c r="E6008" s="35" t="s">
        <v>365</v>
      </c>
      <c r="F6008" s="45">
        <v>14.8</v>
      </c>
      <c r="G6008" s="45">
        <v>0.13</v>
      </c>
      <c r="H6008" s="45">
        <v>0.12</v>
      </c>
      <c r="I6008" s="45">
        <v>8.6</v>
      </c>
      <c r="J6008" s="45">
        <v>-90.3</v>
      </c>
    </row>
    <row r="6009" spans="4:10">
      <c r="D6009" s="28">
        <v>41890</v>
      </c>
      <c r="E6009" s="35" t="s">
        <v>366</v>
      </c>
      <c r="F6009" s="45">
        <v>15.7</v>
      </c>
      <c r="G6009" s="45">
        <v>1.2</v>
      </c>
      <c r="H6009" s="45">
        <v>0.41</v>
      </c>
      <c r="I6009" s="45">
        <v>20</v>
      </c>
      <c r="J6009" s="45">
        <v>-80.400000000000006</v>
      </c>
    </row>
    <row r="6010" spans="4:10">
      <c r="D6010" s="28">
        <v>41890</v>
      </c>
      <c r="E6010" s="35" t="s">
        <v>367</v>
      </c>
      <c r="F6010" s="45">
        <v>19.5</v>
      </c>
      <c r="G6010" s="45">
        <v>2.0499999999999998</v>
      </c>
      <c r="H6010" s="45">
        <v>0.5</v>
      </c>
      <c r="I6010" s="45">
        <v>31.1</v>
      </c>
      <c r="J6010" s="45">
        <v>-69.3</v>
      </c>
    </row>
    <row r="6011" spans="4:10">
      <c r="D6011" s="28">
        <v>41890</v>
      </c>
      <c r="E6011" s="35" t="s">
        <v>368</v>
      </c>
      <c r="F6011" s="45">
        <v>20.6</v>
      </c>
      <c r="G6011" s="45">
        <v>0.16</v>
      </c>
      <c r="H6011" s="45">
        <v>0.74</v>
      </c>
      <c r="I6011" s="45">
        <v>41.3</v>
      </c>
      <c r="J6011" s="45">
        <v>-55.7</v>
      </c>
    </row>
    <row r="6012" spans="4:10">
      <c r="D6012" s="28">
        <v>41890</v>
      </c>
      <c r="E6012" s="35" t="s">
        <v>369</v>
      </c>
      <c r="F6012" s="45">
        <v>20</v>
      </c>
      <c r="G6012" s="45">
        <v>0.11</v>
      </c>
      <c r="H6012" s="45">
        <v>0.77</v>
      </c>
      <c r="I6012" s="45">
        <v>49.6</v>
      </c>
      <c r="J6012" s="45">
        <v>-38</v>
      </c>
    </row>
    <row r="6013" spans="4:10">
      <c r="D6013" s="28">
        <v>41890</v>
      </c>
      <c r="E6013" s="35" t="s">
        <v>370</v>
      </c>
      <c r="F6013" s="45">
        <v>20.2</v>
      </c>
      <c r="G6013" s="45">
        <v>0.11</v>
      </c>
      <c r="H6013" s="45">
        <v>0.84</v>
      </c>
      <c r="I6013" s="45">
        <v>54.8</v>
      </c>
      <c r="J6013" s="45">
        <v>-15</v>
      </c>
    </row>
    <row r="6014" spans="4:10">
      <c r="D6014" s="28">
        <v>41890</v>
      </c>
      <c r="E6014" s="35" t="s">
        <v>371</v>
      </c>
      <c r="F6014" s="45">
        <v>20.6</v>
      </c>
      <c r="G6014" s="45">
        <v>0.11</v>
      </c>
      <c r="H6014" s="45">
        <v>0.85</v>
      </c>
      <c r="I6014" s="45">
        <v>55.2</v>
      </c>
      <c r="J6014" s="45">
        <v>11.2</v>
      </c>
    </row>
    <row r="6015" spans="4:10">
      <c r="D6015" s="28">
        <v>41890</v>
      </c>
      <c r="E6015" s="35" t="s">
        <v>372</v>
      </c>
      <c r="F6015" s="45">
        <v>20.8</v>
      </c>
      <c r="G6015" s="45">
        <v>0.09</v>
      </c>
      <c r="H6015" s="45">
        <v>0.8</v>
      </c>
      <c r="I6015" s="45">
        <v>50.7</v>
      </c>
      <c r="J6015" s="45">
        <v>34.9</v>
      </c>
    </row>
    <row r="6016" spans="4:10">
      <c r="D6016" s="28">
        <v>41890</v>
      </c>
      <c r="E6016" s="35" t="s">
        <v>373</v>
      </c>
      <c r="F6016" s="45">
        <v>20.8</v>
      </c>
      <c r="G6016" s="45">
        <v>0.09</v>
      </c>
      <c r="H6016" s="45">
        <v>0.68</v>
      </c>
      <c r="I6016" s="45">
        <v>42.6</v>
      </c>
      <c r="J6016" s="45">
        <v>53.4</v>
      </c>
    </row>
    <row r="6017" spans="4:10">
      <c r="D6017" s="28">
        <v>41890</v>
      </c>
      <c r="E6017" s="35" t="s">
        <v>374</v>
      </c>
      <c r="F6017" s="45">
        <v>22</v>
      </c>
      <c r="G6017" s="45">
        <v>0.1</v>
      </c>
      <c r="H6017" s="45">
        <v>0.5</v>
      </c>
      <c r="I6017" s="45">
        <v>32.700000000000003</v>
      </c>
      <c r="J6017" s="45">
        <v>67.400000000000006</v>
      </c>
    </row>
    <row r="6018" spans="4:10">
      <c r="D6018" s="28">
        <v>41890</v>
      </c>
      <c r="E6018" s="35" t="s">
        <v>375</v>
      </c>
      <c r="F6018" s="45">
        <v>22</v>
      </c>
      <c r="G6018" s="45">
        <v>0.1</v>
      </c>
      <c r="H6018" s="45">
        <v>0.32</v>
      </c>
      <c r="I6018" s="45">
        <v>21.7</v>
      </c>
      <c r="J6018" s="45">
        <v>78.8</v>
      </c>
    </row>
    <row r="6019" spans="4:10">
      <c r="D6019" s="28">
        <v>41890</v>
      </c>
      <c r="E6019" s="35" t="s">
        <v>376</v>
      </c>
      <c r="F6019" s="45">
        <v>21.5</v>
      </c>
      <c r="G6019" s="45">
        <v>0.11</v>
      </c>
      <c r="H6019" s="45">
        <v>0.14000000000000001</v>
      </c>
      <c r="I6019" s="45">
        <v>10.3</v>
      </c>
      <c r="J6019" s="45">
        <v>88.9</v>
      </c>
    </row>
    <row r="6020" spans="4:10">
      <c r="D6020" s="28">
        <v>41890</v>
      </c>
      <c r="E6020" s="35" t="s">
        <v>377</v>
      </c>
      <c r="F6020" s="45">
        <v>21.1</v>
      </c>
      <c r="G6020" s="45">
        <v>0</v>
      </c>
      <c r="H6020" s="45">
        <v>0.01</v>
      </c>
      <c r="I6020" s="45">
        <v>0</v>
      </c>
      <c r="J6020" s="45">
        <v>0</v>
      </c>
    </row>
    <row r="6021" spans="4:10">
      <c r="D6021" s="28">
        <v>41890</v>
      </c>
      <c r="E6021" s="35" t="s">
        <v>378</v>
      </c>
      <c r="F6021" s="45">
        <v>20.9</v>
      </c>
      <c r="G6021" s="45">
        <v>0</v>
      </c>
      <c r="H6021" s="45">
        <v>0</v>
      </c>
      <c r="I6021" s="45">
        <v>0</v>
      </c>
      <c r="J6021" s="45">
        <v>0</v>
      </c>
    </row>
    <row r="6022" spans="4:10">
      <c r="D6022" s="28">
        <v>41890</v>
      </c>
      <c r="E6022" s="35" t="s">
        <v>379</v>
      </c>
      <c r="F6022" s="45">
        <v>20.9</v>
      </c>
      <c r="G6022" s="45">
        <v>0</v>
      </c>
      <c r="H6022" s="45">
        <v>0</v>
      </c>
      <c r="I6022" s="45">
        <v>0</v>
      </c>
      <c r="J6022" s="45">
        <v>0</v>
      </c>
    </row>
    <row r="6023" spans="4:10">
      <c r="D6023" s="28">
        <v>41890</v>
      </c>
      <c r="E6023" s="35" t="s">
        <v>380</v>
      </c>
      <c r="F6023" s="45">
        <v>20.7</v>
      </c>
      <c r="G6023" s="45">
        <v>0</v>
      </c>
      <c r="H6023" s="45">
        <v>0</v>
      </c>
      <c r="I6023" s="45">
        <v>0</v>
      </c>
      <c r="J6023" s="45">
        <v>0</v>
      </c>
    </row>
    <row r="6024" spans="4:10">
      <c r="D6024" s="28">
        <v>41890</v>
      </c>
      <c r="E6024" s="35" t="s">
        <v>381</v>
      </c>
      <c r="F6024" s="45">
        <v>20.7</v>
      </c>
      <c r="G6024" s="45">
        <v>0</v>
      </c>
      <c r="H6024" s="45">
        <v>0</v>
      </c>
      <c r="I6024" s="45">
        <v>0</v>
      </c>
      <c r="J6024" s="45">
        <v>0</v>
      </c>
    </row>
    <row r="6025" spans="4:10">
      <c r="D6025" s="28">
        <v>41890</v>
      </c>
      <c r="E6025" s="35" t="s">
        <v>382</v>
      </c>
      <c r="F6025" s="45">
        <v>20.5</v>
      </c>
      <c r="G6025" s="45">
        <v>0</v>
      </c>
      <c r="H6025" s="45">
        <v>0</v>
      </c>
      <c r="I6025" s="45">
        <v>0</v>
      </c>
      <c r="J6025" s="45">
        <v>0</v>
      </c>
    </row>
    <row r="6026" spans="4:10">
      <c r="D6026" s="28">
        <v>41890</v>
      </c>
      <c r="E6026" s="35" t="s">
        <v>383</v>
      </c>
      <c r="F6026" s="45">
        <v>19.899999999999999</v>
      </c>
      <c r="G6026" s="45">
        <v>0</v>
      </c>
      <c r="H6026" s="45">
        <v>0</v>
      </c>
      <c r="I6026" s="45">
        <v>0</v>
      </c>
      <c r="J6026" s="45">
        <v>0</v>
      </c>
    </row>
    <row r="6027" spans="4:10">
      <c r="D6027" s="28">
        <v>41891</v>
      </c>
      <c r="E6027" s="35" t="s">
        <v>360</v>
      </c>
      <c r="F6027" s="45">
        <v>19.8</v>
      </c>
      <c r="G6027" s="45">
        <v>0</v>
      </c>
      <c r="H6027" s="45">
        <v>0</v>
      </c>
      <c r="I6027" s="45">
        <v>0</v>
      </c>
      <c r="J6027" s="45">
        <v>0</v>
      </c>
    </row>
    <row r="6028" spans="4:10">
      <c r="D6028" s="28">
        <v>41891</v>
      </c>
      <c r="E6028" s="35" t="s">
        <v>361</v>
      </c>
      <c r="F6028" s="45">
        <v>19.7</v>
      </c>
      <c r="G6028" s="45">
        <v>0</v>
      </c>
      <c r="H6028" s="45">
        <v>0</v>
      </c>
      <c r="I6028" s="45">
        <v>0</v>
      </c>
      <c r="J6028" s="45">
        <v>0</v>
      </c>
    </row>
    <row r="6029" spans="4:10">
      <c r="D6029" s="28">
        <v>41891</v>
      </c>
      <c r="E6029" s="35" t="s">
        <v>362</v>
      </c>
      <c r="F6029" s="45">
        <v>19.7</v>
      </c>
      <c r="G6029" s="45">
        <v>0</v>
      </c>
      <c r="H6029" s="45">
        <v>0</v>
      </c>
      <c r="I6029" s="45">
        <v>0</v>
      </c>
      <c r="J6029" s="45">
        <v>0</v>
      </c>
    </row>
    <row r="6030" spans="4:10">
      <c r="D6030" s="28">
        <v>41891</v>
      </c>
      <c r="E6030" s="35" t="s">
        <v>363</v>
      </c>
      <c r="F6030" s="45">
        <v>19.5</v>
      </c>
      <c r="G6030" s="45">
        <v>0</v>
      </c>
      <c r="H6030" s="45">
        <v>0</v>
      </c>
      <c r="I6030" s="45">
        <v>0</v>
      </c>
      <c r="J6030" s="45">
        <v>0</v>
      </c>
    </row>
    <row r="6031" spans="4:10">
      <c r="D6031" s="28">
        <v>41891</v>
      </c>
      <c r="E6031" s="35" t="s">
        <v>364</v>
      </c>
      <c r="F6031" s="45">
        <v>19.5</v>
      </c>
      <c r="G6031" s="45">
        <v>0</v>
      </c>
      <c r="H6031" s="45">
        <v>0</v>
      </c>
      <c r="I6031" s="45">
        <v>0</v>
      </c>
      <c r="J6031" s="45">
        <v>0</v>
      </c>
    </row>
    <row r="6032" spans="4:10">
      <c r="D6032" s="28">
        <v>41891</v>
      </c>
      <c r="E6032" s="35" t="s">
        <v>365</v>
      </c>
      <c r="F6032" s="45">
        <v>19.7</v>
      </c>
      <c r="G6032" s="45">
        <v>0.08</v>
      </c>
      <c r="H6032" s="45">
        <v>0.1</v>
      </c>
      <c r="I6032" s="45">
        <v>8.4</v>
      </c>
      <c r="J6032" s="45">
        <v>-90</v>
      </c>
    </row>
    <row r="6033" spans="4:10">
      <c r="D6033" s="28">
        <v>41891</v>
      </c>
      <c r="E6033" s="35" t="s">
        <v>366</v>
      </c>
      <c r="F6033" s="45">
        <v>20.3</v>
      </c>
      <c r="G6033" s="45">
        <v>7.0000000000000007E-2</v>
      </c>
      <c r="H6033" s="45">
        <v>0.25</v>
      </c>
      <c r="I6033" s="45">
        <v>19.8</v>
      </c>
      <c r="J6033" s="45">
        <v>-80</v>
      </c>
    </row>
    <row r="6034" spans="4:10">
      <c r="D6034" s="28">
        <v>41891</v>
      </c>
      <c r="E6034" s="35" t="s">
        <v>367</v>
      </c>
      <c r="F6034" s="45">
        <v>21.6</v>
      </c>
      <c r="G6034" s="45">
        <v>0.05</v>
      </c>
      <c r="H6034" s="45">
        <v>0.41</v>
      </c>
      <c r="I6034" s="45">
        <v>30.9</v>
      </c>
      <c r="J6034" s="45">
        <v>-68.900000000000006</v>
      </c>
    </row>
    <row r="6035" spans="4:10">
      <c r="D6035" s="28">
        <v>41891</v>
      </c>
      <c r="E6035" s="35" t="s">
        <v>368</v>
      </c>
      <c r="F6035" s="45">
        <v>21.5</v>
      </c>
      <c r="G6035" s="45">
        <v>0.05</v>
      </c>
      <c r="H6035" s="45">
        <v>0.56999999999999995</v>
      </c>
      <c r="I6035" s="45">
        <v>41</v>
      </c>
      <c r="J6035" s="45">
        <v>-55.3</v>
      </c>
    </row>
    <row r="6036" spans="4:10">
      <c r="D6036" s="28">
        <v>41891</v>
      </c>
      <c r="E6036" s="35" t="s">
        <v>369</v>
      </c>
      <c r="F6036" s="45">
        <v>21.5</v>
      </c>
      <c r="G6036" s="45">
        <v>0.05</v>
      </c>
      <c r="H6036" s="45">
        <v>0.7</v>
      </c>
      <c r="I6036" s="45">
        <v>49.4</v>
      </c>
      <c r="J6036" s="45">
        <v>-37.6</v>
      </c>
    </row>
    <row r="6037" spans="4:10">
      <c r="D6037" s="28">
        <v>41891</v>
      </c>
      <c r="E6037" s="35" t="s">
        <v>370</v>
      </c>
      <c r="F6037" s="45">
        <v>20.5</v>
      </c>
      <c r="G6037" s="45">
        <v>7.0000000000000007E-2</v>
      </c>
      <c r="H6037" s="45">
        <v>0.75</v>
      </c>
      <c r="I6037" s="45">
        <v>54.4</v>
      </c>
      <c r="J6037" s="45">
        <v>-14.7</v>
      </c>
    </row>
    <row r="6038" spans="4:10">
      <c r="D6038" s="28">
        <v>41891</v>
      </c>
      <c r="E6038" s="35" t="s">
        <v>371</v>
      </c>
      <c r="F6038" s="45">
        <v>21.2</v>
      </c>
      <c r="G6038" s="45">
        <v>0.05</v>
      </c>
      <c r="H6038" s="45">
        <v>0.76</v>
      </c>
      <c r="I6038" s="45">
        <v>54.8</v>
      </c>
      <c r="J6038" s="45">
        <v>11.2</v>
      </c>
    </row>
    <row r="6039" spans="4:10">
      <c r="D6039" s="28">
        <v>41891</v>
      </c>
      <c r="E6039" s="35" t="s">
        <v>372</v>
      </c>
      <c r="F6039" s="45">
        <v>21.5</v>
      </c>
      <c r="G6039" s="45">
        <v>0.08</v>
      </c>
      <c r="H6039" s="45">
        <v>0.68</v>
      </c>
      <c r="I6039" s="45">
        <v>50.3</v>
      </c>
      <c r="J6039" s="45">
        <v>34.799999999999997</v>
      </c>
    </row>
    <row r="6040" spans="4:10">
      <c r="D6040" s="28">
        <v>41891</v>
      </c>
      <c r="E6040" s="35" t="s">
        <v>373</v>
      </c>
      <c r="F6040" s="45">
        <v>21.9</v>
      </c>
      <c r="G6040" s="45">
        <v>0.06</v>
      </c>
      <c r="H6040" s="45">
        <v>0.57999999999999996</v>
      </c>
      <c r="I6040" s="45">
        <v>42.3</v>
      </c>
      <c r="J6040" s="45">
        <v>53.1</v>
      </c>
    </row>
    <row r="6041" spans="4:10">
      <c r="D6041" s="28">
        <v>41891</v>
      </c>
      <c r="E6041" s="35" t="s">
        <v>374</v>
      </c>
      <c r="F6041" s="45">
        <v>21.6</v>
      </c>
      <c r="G6041" s="45">
        <v>7.0000000000000007E-2</v>
      </c>
      <c r="H6041" s="45">
        <v>0.43</v>
      </c>
      <c r="I6041" s="45">
        <v>32.299999999999997</v>
      </c>
      <c r="J6041" s="45">
        <v>67.2</v>
      </c>
    </row>
    <row r="6042" spans="4:10">
      <c r="D6042" s="28">
        <v>41891</v>
      </c>
      <c r="E6042" s="35" t="s">
        <v>375</v>
      </c>
      <c r="F6042" s="45">
        <v>20.5</v>
      </c>
      <c r="G6042" s="45">
        <v>0.08</v>
      </c>
      <c r="H6042" s="45">
        <v>0.27</v>
      </c>
      <c r="I6042" s="45">
        <v>21.4</v>
      </c>
      <c r="J6042" s="45">
        <v>78.599999999999994</v>
      </c>
    </row>
    <row r="6043" spans="4:10">
      <c r="D6043" s="28">
        <v>41891</v>
      </c>
      <c r="E6043" s="35" t="s">
        <v>376</v>
      </c>
      <c r="F6043" s="45">
        <v>19.600000000000001</v>
      </c>
      <c r="G6043" s="45">
        <v>7.0000000000000007E-2</v>
      </c>
      <c r="H6043" s="45">
        <v>0.12</v>
      </c>
      <c r="I6043" s="45">
        <v>10</v>
      </c>
      <c r="J6043" s="45">
        <v>88.7</v>
      </c>
    </row>
    <row r="6044" spans="4:10">
      <c r="D6044" s="28">
        <v>41891</v>
      </c>
      <c r="E6044" s="35" t="s">
        <v>377</v>
      </c>
      <c r="F6044" s="45">
        <v>18.7</v>
      </c>
      <c r="G6044" s="45">
        <v>0</v>
      </c>
      <c r="H6044" s="45">
        <v>0.01</v>
      </c>
      <c r="I6044" s="45">
        <v>0</v>
      </c>
      <c r="J6044" s="45">
        <v>0</v>
      </c>
    </row>
    <row r="6045" spans="4:10">
      <c r="D6045" s="28">
        <v>41891</v>
      </c>
      <c r="E6045" s="35" t="s">
        <v>378</v>
      </c>
      <c r="F6045" s="45">
        <v>18.3</v>
      </c>
      <c r="G6045" s="45">
        <v>0</v>
      </c>
      <c r="H6045" s="45">
        <v>0</v>
      </c>
      <c r="I6045" s="45">
        <v>0</v>
      </c>
      <c r="J6045" s="45">
        <v>0</v>
      </c>
    </row>
    <row r="6046" spans="4:10">
      <c r="D6046" s="28">
        <v>41891</v>
      </c>
      <c r="E6046" s="35" t="s">
        <v>379</v>
      </c>
      <c r="F6046" s="45">
        <v>17.899999999999999</v>
      </c>
      <c r="G6046" s="45">
        <v>0</v>
      </c>
      <c r="H6046" s="45">
        <v>0</v>
      </c>
      <c r="I6046" s="45">
        <v>0</v>
      </c>
      <c r="J6046" s="45">
        <v>0</v>
      </c>
    </row>
    <row r="6047" spans="4:10">
      <c r="D6047" s="28">
        <v>41891</v>
      </c>
      <c r="E6047" s="35" t="s">
        <v>380</v>
      </c>
      <c r="F6047" s="45">
        <v>17.8</v>
      </c>
      <c r="G6047" s="45">
        <v>0</v>
      </c>
      <c r="H6047" s="45">
        <v>0</v>
      </c>
      <c r="I6047" s="45">
        <v>0</v>
      </c>
      <c r="J6047" s="45">
        <v>0</v>
      </c>
    </row>
    <row r="6048" spans="4:10">
      <c r="D6048" s="28">
        <v>41891</v>
      </c>
      <c r="E6048" s="35" t="s">
        <v>381</v>
      </c>
      <c r="F6048" s="45">
        <v>17.7</v>
      </c>
      <c r="G6048" s="45">
        <v>0</v>
      </c>
      <c r="H6048" s="45">
        <v>0</v>
      </c>
      <c r="I6048" s="45">
        <v>0</v>
      </c>
      <c r="J6048" s="45">
        <v>0</v>
      </c>
    </row>
    <row r="6049" spans="4:10">
      <c r="D6049" s="28">
        <v>41891</v>
      </c>
      <c r="E6049" s="35" t="s">
        <v>382</v>
      </c>
      <c r="F6049" s="45">
        <v>17.600000000000001</v>
      </c>
      <c r="G6049" s="45">
        <v>0</v>
      </c>
      <c r="H6049" s="45">
        <v>0</v>
      </c>
      <c r="I6049" s="45">
        <v>0</v>
      </c>
      <c r="J6049" s="45">
        <v>0</v>
      </c>
    </row>
    <row r="6050" spans="4:10">
      <c r="D6050" s="28">
        <v>41891</v>
      </c>
      <c r="E6050" s="35" t="s">
        <v>383</v>
      </c>
      <c r="F6050" s="45">
        <v>17.5</v>
      </c>
      <c r="G6050" s="45">
        <v>0</v>
      </c>
      <c r="H6050" s="45">
        <v>0</v>
      </c>
      <c r="I6050" s="45">
        <v>0</v>
      </c>
      <c r="J6050" s="45">
        <v>0</v>
      </c>
    </row>
    <row r="6051" spans="4:10">
      <c r="D6051" s="28">
        <v>41892</v>
      </c>
      <c r="E6051" s="35" t="s">
        <v>360</v>
      </c>
      <c r="F6051" s="45">
        <v>17.2</v>
      </c>
      <c r="G6051" s="45">
        <v>0</v>
      </c>
      <c r="H6051" s="45">
        <v>0</v>
      </c>
      <c r="I6051" s="45">
        <v>0</v>
      </c>
      <c r="J6051" s="45">
        <v>0</v>
      </c>
    </row>
    <row r="6052" spans="4:10">
      <c r="D6052" s="28">
        <v>41892</v>
      </c>
      <c r="E6052" s="35" t="s">
        <v>361</v>
      </c>
      <c r="F6052" s="45">
        <v>17.3</v>
      </c>
      <c r="G6052" s="45">
        <v>0</v>
      </c>
      <c r="H6052" s="45">
        <v>0</v>
      </c>
      <c r="I6052" s="45">
        <v>0</v>
      </c>
      <c r="J6052" s="45">
        <v>0</v>
      </c>
    </row>
    <row r="6053" spans="4:10">
      <c r="D6053" s="28">
        <v>41892</v>
      </c>
      <c r="E6053" s="35" t="s">
        <v>362</v>
      </c>
      <c r="F6053" s="45">
        <v>17.100000000000001</v>
      </c>
      <c r="G6053" s="45">
        <v>0</v>
      </c>
      <c r="H6053" s="45">
        <v>0</v>
      </c>
      <c r="I6053" s="45">
        <v>0</v>
      </c>
      <c r="J6053" s="45">
        <v>0</v>
      </c>
    </row>
    <row r="6054" spans="4:10">
      <c r="D6054" s="28">
        <v>41892</v>
      </c>
      <c r="E6054" s="35" t="s">
        <v>363</v>
      </c>
      <c r="F6054" s="45">
        <v>16.600000000000001</v>
      </c>
      <c r="G6054" s="45">
        <v>0</v>
      </c>
      <c r="H6054" s="45">
        <v>0</v>
      </c>
      <c r="I6054" s="45">
        <v>0</v>
      </c>
      <c r="J6054" s="45">
        <v>0</v>
      </c>
    </row>
    <row r="6055" spans="4:10">
      <c r="D6055" s="28">
        <v>41892</v>
      </c>
      <c r="E6055" s="35" t="s">
        <v>364</v>
      </c>
      <c r="F6055" s="45">
        <v>16.5</v>
      </c>
      <c r="G6055" s="45">
        <v>0</v>
      </c>
      <c r="H6055" s="45">
        <v>0.01</v>
      </c>
      <c r="I6055" s="45">
        <v>0</v>
      </c>
      <c r="J6055" s="45">
        <v>0</v>
      </c>
    </row>
    <row r="6056" spans="4:10">
      <c r="D6056" s="28">
        <v>41892</v>
      </c>
      <c r="E6056" s="35" t="s">
        <v>365</v>
      </c>
      <c r="F6056" s="45">
        <v>16.5</v>
      </c>
      <c r="G6056" s="45">
        <v>0.17</v>
      </c>
      <c r="H6056" s="45">
        <v>0.13</v>
      </c>
      <c r="I6056" s="45">
        <v>8.3000000000000007</v>
      </c>
      <c r="J6056" s="45">
        <v>-89.6</v>
      </c>
    </row>
    <row r="6057" spans="4:10">
      <c r="D6057" s="28">
        <v>41892</v>
      </c>
      <c r="E6057" s="35" t="s">
        <v>366</v>
      </c>
      <c r="F6057" s="45">
        <v>17.2</v>
      </c>
      <c r="G6057" s="45">
        <v>0.16</v>
      </c>
      <c r="H6057" s="45">
        <v>0.32</v>
      </c>
      <c r="I6057" s="45">
        <v>19.7</v>
      </c>
      <c r="J6057" s="45">
        <v>-79.7</v>
      </c>
    </row>
    <row r="6058" spans="4:10">
      <c r="D6058" s="28">
        <v>41892</v>
      </c>
      <c r="E6058" s="35" t="s">
        <v>367</v>
      </c>
      <c r="F6058" s="45">
        <v>17.7</v>
      </c>
      <c r="G6058" s="45">
        <v>0.15</v>
      </c>
      <c r="H6058" s="45">
        <v>0.53</v>
      </c>
      <c r="I6058" s="45">
        <v>30.7</v>
      </c>
      <c r="J6058" s="45">
        <v>-68.5</v>
      </c>
    </row>
    <row r="6059" spans="4:10">
      <c r="D6059" s="28">
        <v>41892</v>
      </c>
      <c r="E6059" s="35" t="s">
        <v>368</v>
      </c>
      <c r="F6059" s="45">
        <v>20.100000000000001</v>
      </c>
      <c r="G6059" s="45">
        <v>0.59</v>
      </c>
      <c r="H6059" s="45">
        <v>0.93</v>
      </c>
      <c r="I6059" s="45">
        <v>40.799999999999997</v>
      </c>
      <c r="J6059" s="45">
        <v>-54.9</v>
      </c>
    </row>
    <row r="6060" spans="4:10">
      <c r="D6060" s="28">
        <v>41892</v>
      </c>
      <c r="E6060" s="35" t="s">
        <v>369</v>
      </c>
      <c r="F6060" s="45">
        <v>21.2</v>
      </c>
      <c r="G6060" s="45">
        <v>1</v>
      </c>
      <c r="H6060" s="45">
        <v>1.1100000000000001</v>
      </c>
      <c r="I6060" s="45">
        <v>49.1</v>
      </c>
      <c r="J6060" s="45">
        <v>-37.200000000000003</v>
      </c>
    </row>
    <row r="6061" spans="4:10">
      <c r="D6061" s="28">
        <v>41892</v>
      </c>
      <c r="E6061" s="35" t="s">
        <v>370</v>
      </c>
      <c r="F6061" s="45">
        <v>23.4</v>
      </c>
      <c r="G6061" s="45">
        <v>2.37</v>
      </c>
      <c r="H6061" s="45">
        <v>0.75</v>
      </c>
      <c r="I6061" s="45">
        <v>54.1</v>
      </c>
      <c r="J6061" s="45">
        <v>-14.4</v>
      </c>
    </row>
    <row r="6062" spans="4:10">
      <c r="D6062" s="28">
        <v>41892</v>
      </c>
      <c r="E6062" s="35" t="s">
        <v>371</v>
      </c>
      <c r="F6062" s="45">
        <v>25</v>
      </c>
      <c r="G6062" s="45">
        <v>2.35</v>
      </c>
      <c r="H6062" s="45">
        <v>0.77</v>
      </c>
      <c r="I6062" s="45">
        <v>54.4</v>
      </c>
      <c r="J6062" s="45">
        <v>11.3</v>
      </c>
    </row>
    <row r="6063" spans="4:10">
      <c r="D6063" s="28">
        <v>41892</v>
      </c>
      <c r="E6063" s="35" t="s">
        <v>372</v>
      </c>
      <c r="F6063" s="45">
        <v>24.7</v>
      </c>
      <c r="G6063" s="45">
        <v>0.6</v>
      </c>
      <c r="H6063" s="45">
        <v>1.1399999999999999</v>
      </c>
      <c r="I6063" s="45">
        <v>49.9</v>
      </c>
      <c r="J6063" s="45">
        <v>34.6</v>
      </c>
    </row>
    <row r="6064" spans="4:10">
      <c r="D6064" s="28">
        <v>41892</v>
      </c>
      <c r="E6064" s="35" t="s">
        <v>373</v>
      </c>
      <c r="F6064" s="45">
        <v>25.1</v>
      </c>
      <c r="G6064" s="45">
        <v>0.32</v>
      </c>
      <c r="H6064" s="45">
        <v>0.88</v>
      </c>
      <c r="I6064" s="45">
        <v>41.9</v>
      </c>
      <c r="J6064" s="45">
        <v>52.9</v>
      </c>
    </row>
    <row r="6065" spans="4:10">
      <c r="D6065" s="28">
        <v>41892</v>
      </c>
      <c r="E6065" s="35" t="s">
        <v>374</v>
      </c>
      <c r="F6065" s="45">
        <v>22.1</v>
      </c>
      <c r="G6065" s="45">
        <v>0.14000000000000001</v>
      </c>
      <c r="H6065" s="45">
        <v>0.55000000000000004</v>
      </c>
      <c r="I6065" s="45">
        <v>32</v>
      </c>
      <c r="J6065" s="45">
        <v>66.900000000000006</v>
      </c>
    </row>
    <row r="6066" spans="4:10">
      <c r="D6066" s="28">
        <v>41892</v>
      </c>
      <c r="E6066" s="35" t="s">
        <v>375</v>
      </c>
      <c r="F6066" s="45">
        <v>21.1</v>
      </c>
      <c r="G6066" s="45">
        <v>0.15</v>
      </c>
      <c r="H6066" s="45">
        <v>0.35</v>
      </c>
      <c r="I6066" s="45">
        <v>21.1</v>
      </c>
      <c r="J6066" s="45">
        <v>78.400000000000006</v>
      </c>
    </row>
    <row r="6067" spans="4:10">
      <c r="D6067" s="28">
        <v>41892</v>
      </c>
      <c r="E6067" s="35" t="s">
        <v>376</v>
      </c>
      <c r="F6067" s="45">
        <v>19.7</v>
      </c>
      <c r="G6067" s="45">
        <v>0.18</v>
      </c>
      <c r="H6067" s="45">
        <v>0.15</v>
      </c>
      <c r="I6067" s="45">
        <v>9.6999999999999993</v>
      </c>
      <c r="J6067" s="45">
        <v>88.4</v>
      </c>
    </row>
    <row r="6068" spans="4:10">
      <c r="D6068" s="28">
        <v>41892</v>
      </c>
      <c r="E6068" s="35" t="s">
        <v>377</v>
      </c>
      <c r="F6068" s="45">
        <v>18.7</v>
      </c>
      <c r="G6068" s="45">
        <v>0</v>
      </c>
      <c r="H6068" s="45">
        <v>0.01</v>
      </c>
      <c r="I6068" s="45">
        <v>0</v>
      </c>
      <c r="J6068" s="45">
        <v>0</v>
      </c>
    </row>
    <row r="6069" spans="4:10">
      <c r="D6069" s="28">
        <v>41892</v>
      </c>
      <c r="E6069" s="35" t="s">
        <v>378</v>
      </c>
      <c r="F6069" s="45">
        <v>17.399999999999999</v>
      </c>
      <c r="G6069" s="45">
        <v>0</v>
      </c>
      <c r="H6069" s="45">
        <v>0</v>
      </c>
      <c r="I6069" s="45">
        <v>0</v>
      </c>
      <c r="J6069" s="45">
        <v>0</v>
      </c>
    </row>
    <row r="6070" spans="4:10">
      <c r="D6070" s="28">
        <v>41892</v>
      </c>
      <c r="E6070" s="35" t="s">
        <v>379</v>
      </c>
      <c r="F6070" s="45">
        <v>16.2</v>
      </c>
      <c r="G6070" s="45">
        <v>0</v>
      </c>
      <c r="H6070" s="45">
        <v>0</v>
      </c>
      <c r="I6070" s="45">
        <v>0</v>
      </c>
      <c r="J6070" s="45">
        <v>0</v>
      </c>
    </row>
    <row r="6071" spans="4:10">
      <c r="D6071" s="28">
        <v>41892</v>
      </c>
      <c r="E6071" s="35" t="s">
        <v>380</v>
      </c>
      <c r="F6071" s="45">
        <v>15</v>
      </c>
      <c r="G6071" s="45">
        <v>0</v>
      </c>
      <c r="H6071" s="45">
        <v>0</v>
      </c>
      <c r="I6071" s="45">
        <v>0</v>
      </c>
      <c r="J6071" s="45">
        <v>0</v>
      </c>
    </row>
    <row r="6072" spans="4:10">
      <c r="D6072" s="28">
        <v>41892</v>
      </c>
      <c r="E6072" s="35" t="s">
        <v>381</v>
      </c>
      <c r="F6072" s="45">
        <v>14</v>
      </c>
      <c r="G6072" s="45">
        <v>0</v>
      </c>
      <c r="H6072" s="45">
        <v>0</v>
      </c>
      <c r="I6072" s="45">
        <v>0</v>
      </c>
      <c r="J6072" s="45">
        <v>0</v>
      </c>
    </row>
    <row r="6073" spans="4:10">
      <c r="D6073" s="28">
        <v>41892</v>
      </c>
      <c r="E6073" s="35" t="s">
        <v>382</v>
      </c>
      <c r="F6073" s="45">
        <v>13.4</v>
      </c>
      <c r="G6073" s="45">
        <v>0</v>
      </c>
      <c r="H6073" s="45">
        <v>0</v>
      </c>
      <c r="I6073" s="45">
        <v>0</v>
      </c>
      <c r="J6073" s="45">
        <v>0</v>
      </c>
    </row>
    <row r="6074" spans="4:10">
      <c r="D6074" s="28">
        <v>41892</v>
      </c>
      <c r="E6074" s="35" t="s">
        <v>383</v>
      </c>
      <c r="F6074" s="45">
        <v>13.1</v>
      </c>
      <c r="G6074" s="45">
        <v>0</v>
      </c>
      <c r="H6074" s="45">
        <v>0</v>
      </c>
      <c r="I6074" s="45">
        <v>0</v>
      </c>
      <c r="J6074" s="45">
        <v>0</v>
      </c>
    </row>
    <row r="6075" spans="4:10">
      <c r="D6075" s="28">
        <v>41893</v>
      </c>
      <c r="E6075" s="35" t="s">
        <v>360</v>
      </c>
      <c r="F6075" s="45">
        <v>13.3</v>
      </c>
      <c r="G6075" s="45">
        <v>0</v>
      </c>
      <c r="H6075" s="45">
        <v>0</v>
      </c>
      <c r="I6075" s="45">
        <v>0</v>
      </c>
      <c r="J6075" s="45">
        <v>0</v>
      </c>
    </row>
    <row r="6076" spans="4:10">
      <c r="D6076" s="28">
        <v>41893</v>
      </c>
      <c r="E6076" s="35" t="s">
        <v>361</v>
      </c>
      <c r="F6076" s="45">
        <v>13.3</v>
      </c>
      <c r="G6076" s="45">
        <v>0</v>
      </c>
      <c r="H6076" s="45">
        <v>0</v>
      </c>
      <c r="I6076" s="45">
        <v>0</v>
      </c>
      <c r="J6076" s="45">
        <v>0</v>
      </c>
    </row>
    <row r="6077" spans="4:10">
      <c r="D6077" s="28">
        <v>41893</v>
      </c>
      <c r="E6077" s="35" t="s">
        <v>362</v>
      </c>
      <c r="F6077" s="45">
        <v>13.1</v>
      </c>
      <c r="G6077" s="45">
        <v>0</v>
      </c>
      <c r="H6077" s="45">
        <v>0</v>
      </c>
      <c r="I6077" s="45">
        <v>0</v>
      </c>
      <c r="J6077" s="45">
        <v>0</v>
      </c>
    </row>
    <row r="6078" spans="4:10">
      <c r="D6078" s="28">
        <v>41893</v>
      </c>
      <c r="E6078" s="35" t="s">
        <v>363</v>
      </c>
      <c r="F6078" s="45">
        <v>13</v>
      </c>
      <c r="G6078" s="45">
        <v>0</v>
      </c>
      <c r="H6078" s="45">
        <v>0</v>
      </c>
      <c r="I6078" s="45">
        <v>0</v>
      </c>
      <c r="J6078" s="45">
        <v>0</v>
      </c>
    </row>
    <row r="6079" spans="4:10">
      <c r="D6079" s="28">
        <v>41893</v>
      </c>
      <c r="E6079" s="35" t="s">
        <v>364</v>
      </c>
      <c r="F6079" s="45">
        <v>12.9</v>
      </c>
      <c r="G6079" s="45">
        <v>0</v>
      </c>
      <c r="H6079" s="45">
        <v>0</v>
      </c>
      <c r="I6079" s="45">
        <v>0</v>
      </c>
      <c r="J6079" s="45">
        <v>0</v>
      </c>
    </row>
    <row r="6080" spans="4:10">
      <c r="D6080" s="28">
        <v>41893</v>
      </c>
      <c r="E6080" s="35" t="s">
        <v>365</v>
      </c>
      <c r="F6080" s="45">
        <v>13</v>
      </c>
      <c r="G6080" s="45">
        <v>0.11</v>
      </c>
      <c r="H6080" s="45">
        <v>0.1</v>
      </c>
      <c r="I6080" s="45">
        <v>8.1</v>
      </c>
      <c r="J6080" s="45">
        <v>-89.3</v>
      </c>
    </row>
    <row r="6081" spans="4:10">
      <c r="D6081" s="28">
        <v>41893</v>
      </c>
      <c r="E6081" s="35" t="s">
        <v>366</v>
      </c>
      <c r="F6081" s="45">
        <v>14.2</v>
      </c>
      <c r="G6081" s="45">
        <v>0.67</v>
      </c>
      <c r="H6081" s="45">
        <v>0.42</v>
      </c>
      <c r="I6081" s="45">
        <v>19.5</v>
      </c>
      <c r="J6081" s="45">
        <v>-79.3</v>
      </c>
    </row>
    <row r="6082" spans="4:10">
      <c r="D6082" s="28">
        <v>41893</v>
      </c>
      <c r="E6082" s="35" t="s">
        <v>367</v>
      </c>
      <c r="F6082" s="45">
        <v>18.399999999999999</v>
      </c>
      <c r="G6082" s="45">
        <v>0.79</v>
      </c>
      <c r="H6082" s="45">
        <v>0.69</v>
      </c>
      <c r="I6082" s="45">
        <v>30.5</v>
      </c>
      <c r="J6082" s="45">
        <v>-68.099999999999994</v>
      </c>
    </row>
    <row r="6083" spans="4:10">
      <c r="D6083" s="28">
        <v>41893</v>
      </c>
      <c r="E6083" s="35" t="s">
        <v>368</v>
      </c>
      <c r="F6083" s="45">
        <v>20.7</v>
      </c>
      <c r="G6083" s="45">
        <v>0.1</v>
      </c>
      <c r="H6083" s="45">
        <v>0.6</v>
      </c>
      <c r="I6083" s="45">
        <v>40.5</v>
      </c>
      <c r="J6083" s="45">
        <v>-54.5</v>
      </c>
    </row>
    <row r="6084" spans="4:10">
      <c r="D6084" s="28">
        <v>41893</v>
      </c>
      <c r="E6084" s="35" t="s">
        <v>369</v>
      </c>
      <c r="F6084" s="45">
        <v>22.4</v>
      </c>
      <c r="G6084" s="45">
        <v>7.0000000000000007E-2</v>
      </c>
      <c r="H6084" s="45">
        <v>0.74</v>
      </c>
      <c r="I6084" s="45">
        <v>48.8</v>
      </c>
      <c r="J6084" s="45">
        <v>-36.799999999999997</v>
      </c>
    </row>
    <row r="6085" spans="4:10">
      <c r="D6085" s="28">
        <v>41893</v>
      </c>
      <c r="E6085" s="35" t="s">
        <v>370</v>
      </c>
      <c r="F6085" s="45">
        <v>21.6</v>
      </c>
      <c r="G6085" s="45">
        <v>7.0000000000000007E-2</v>
      </c>
      <c r="H6085" s="45">
        <v>0.81</v>
      </c>
      <c r="I6085" s="45">
        <v>53.7</v>
      </c>
      <c r="J6085" s="45">
        <v>-14.2</v>
      </c>
    </row>
    <row r="6086" spans="4:10">
      <c r="D6086" s="28">
        <v>41893</v>
      </c>
      <c r="E6086" s="35" t="s">
        <v>371</v>
      </c>
      <c r="F6086" s="45">
        <v>21.9</v>
      </c>
      <c r="G6086" s="45">
        <v>0.13</v>
      </c>
      <c r="H6086" s="45">
        <v>0.95</v>
      </c>
      <c r="I6086" s="45">
        <v>54</v>
      </c>
      <c r="J6086" s="45">
        <v>11.3</v>
      </c>
    </row>
    <row r="6087" spans="4:10">
      <c r="D6087" s="28">
        <v>41893</v>
      </c>
      <c r="E6087" s="35" t="s">
        <v>372</v>
      </c>
      <c r="F6087" s="45">
        <v>23.4</v>
      </c>
      <c r="G6087" s="45">
        <v>0.1</v>
      </c>
      <c r="H6087" s="45">
        <v>0.74</v>
      </c>
      <c r="I6087" s="45">
        <v>49.5</v>
      </c>
      <c r="J6087" s="45">
        <v>34.5</v>
      </c>
    </row>
    <row r="6088" spans="4:10">
      <c r="D6088" s="28">
        <v>41893</v>
      </c>
      <c r="E6088" s="35" t="s">
        <v>373</v>
      </c>
      <c r="F6088" s="45">
        <v>20.7</v>
      </c>
      <c r="G6088" s="45">
        <v>0.08</v>
      </c>
      <c r="H6088" s="45">
        <v>0.63</v>
      </c>
      <c r="I6088" s="45">
        <v>41.6</v>
      </c>
      <c r="J6088" s="45">
        <v>52.7</v>
      </c>
    </row>
    <row r="6089" spans="4:10">
      <c r="D6089" s="28">
        <v>41893</v>
      </c>
      <c r="E6089" s="35" t="s">
        <v>374</v>
      </c>
      <c r="F6089" s="45">
        <v>20.7</v>
      </c>
      <c r="G6089" s="45">
        <v>0.09</v>
      </c>
      <c r="H6089" s="45">
        <v>0.46</v>
      </c>
      <c r="I6089" s="45">
        <v>31.7</v>
      </c>
      <c r="J6089" s="45">
        <v>66.7</v>
      </c>
    </row>
    <row r="6090" spans="4:10">
      <c r="D6090" s="28">
        <v>41893</v>
      </c>
      <c r="E6090" s="35" t="s">
        <v>375</v>
      </c>
      <c r="F6090" s="45">
        <v>20.5</v>
      </c>
      <c r="G6090" s="45">
        <v>0.1</v>
      </c>
      <c r="H6090" s="45">
        <v>0.28999999999999998</v>
      </c>
      <c r="I6090" s="45">
        <v>20.8</v>
      </c>
      <c r="J6090" s="45">
        <v>78.099999999999994</v>
      </c>
    </row>
    <row r="6091" spans="4:10">
      <c r="D6091" s="28">
        <v>41893</v>
      </c>
      <c r="E6091" s="35" t="s">
        <v>376</v>
      </c>
      <c r="F6091" s="45">
        <v>20</v>
      </c>
      <c r="G6091" s="45">
        <v>0.09</v>
      </c>
      <c r="H6091" s="45">
        <v>0.12</v>
      </c>
      <c r="I6091" s="45">
        <v>9.4</v>
      </c>
      <c r="J6091" s="45">
        <v>88.2</v>
      </c>
    </row>
    <row r="6092" spans="4:10">
      <c r="D6092" s="28">
        <v>41893</v>
      </c>
      <c r="E6092" s="35" t="s">
        <v>377</v>
      </c>
      <c r="F6092" s="45">
        <v>18.600000000000001</v>
      </c>
      <c r="G6092" s="45">
        <v>0</v>
      </c>
      <c r="H6092" s="45">
        <v>0.01</v>
      </c>
      <c r="I6092" s="45">
        <v>0</v>
      </c>
      <c r="J6092" s="45">
        <v>0</v>
      </c>
    </row>
    <row r="6093" spans="4:10">
      <c r="D6093" s="28">
        <v>41893</v>
      </c>
      <c r="E6093" s="35" t="s">
        <v>378</v>
      </c>
      <c r="F6093" s="45">
        <v>17.8</v>
      </c>
      <c r="G6093" s="45">
        <v>0</v>
      </c>
      <c r="H6093" s="45">
        <v>0</v>
      </c>
      <c r="I6093" s="45">
        <v>0</v>
      </c>
      <c r="J6093" s="45">
        <v>0</v>
      </c>
    </row>
    <row r="6094" spans="4:10">
      <c r="D6094" s="28">
        <v>41893</v>
      </c>
      <c r="E6094" s="35" t="s">
        <v>379</v>
      </c>
      <c r="F6094" s="45">
        <v>17</v>
      </c>
      <c r="G6094" s="45">
        <v>0</v>
      </c>
      <c r="H6094" s="45">
        <v>0</v>
      </c>
      <c r="I6094" s="45">
        <v>0</v>
      </c>
      <c r="J6094" s="45">
        <v>0</v>
      </c>
    </row>
    <row r="6095" spans="4:10">
      <c r="D6095" s="28">
        <v>41893</v>
      </c>
      <c r="E6095" s="35" t="s">
        <v>380</v>
      </c>
      <c r="F6095" s="45">
        <v>16.600000000000001</v>
      </c>
      <c r="G6095" s="45">
        <v>0</v>
      </c>
      <c r="H6095" s="45">
        <v>0</v>
      </c>
      <c r="I6095" s="45">
        <v>0</v>
      </c>
      <c r="J6095" s="45">
        <v>0</v>
      </c>
    </row>
    <row r="6096" spans="4:10">
      <c r="D6096" s="28">
        <v>41893</v>
      </c>
      <c r="E6096" s="35" t="s">
        <v>381</v>
      </c>
      <c r="F6096" s="45">
        <v>16.2</v>
      </c>
      <c r="G6096" s="45">
        <v>0</v>
      </c>
      <c r="H6096" s="45">
        <v>0</v>
      </c>
      <c r="I6096" s="45">
        <v>0</v>
      </c>
      <c r="J6096" s="45">
        <v>0</v>
      </c>
    </row>
    <row r="6097" spans="4:10">
      <c r="D6097" s="28">
        <v>41893</v>
      </c>
      <c r="E6097" s="35" t="s">
        <v>382</v>
      </c>
      <c r="F6097" s="45">
        <v>16</v>
      </c>
      <c r="G6097" s="45">
        <v>0</v>
      </c>
      <c r="H6097" s="45">
        <v>0</v>
      </c>
      <c r="I6097" s="45">
        <v>0</v>
      </c>
      <c r="J6097" s="45">
        <v>0</v>
      </c>
    </row>
    <row r="6098" spans="4:10">
      <c r="D6098" s="28">
        <v>41893</v>
      </c>
      <c r="E6098" s="35" t="s">
        <v>383</v>
      </c>
      <c r="F6098" s="45">
        <v>16</v>
      </c>
      <c r="G6098" s="45">
        <v>0</v>
      </c>
      <c r="H6098" s="45">
        <v>0</v>
      </c>
      <c r="I6098" s="45">
        <v>0</v>
      </c>
      <c r="J6098" s="45">
        <v>0</v>
      </c>
    </row>
    <row r="6099" spans="4:10">
      <c r="D6099" s="28">
        <v>41894</v>
      </c>
      <c r="E6099" s="35" t="s">
        <v>360</v>
      </c>
      <c r="F6099" s="45">
        <v>16</v>
      </c>
      <c r="G6099" s="45">
        <v>0</v>
      </c>
      <c r="H6099" s="45">
        <v>0</v>
      </c>
      <c r="I6099" s="45">
        <v>0</v>
      </c>
      <c r="J6099" s="45">
        <v>0</v>
      </c>
    </row>
    <row r="6100" spans="4:10">
      <c r="D6100" s="28">
        <v>41894</v>
      </c>
      <c r="E6100" s="35" t="s">
        <v>361</v>
      </c>
      <c r="F6100" s="45">
        <v>16.2</v>
      </c>
      <c r="G6100" s="45">
        <v>0</v>
      </c>
      <c r="H6100" s="45">
        <v>0</v>
      </c>
      <c r="I6100" s="45">
        <v>0</v>
      </c>
      <c r="J6100" s="45">
        <v>0</v>
      </c>
    </row>
    <row r="6101" spans="4:10">
      <c r="D6101" s="28">
        <v>41894</v>
      </c>
      <c r="E6101" s="35" t="s">
        <v>362</v>
      </c>
      <c r="F6101" s="45">
        <v>17</v>
      </c>
      <c r="G6101" s="45">
        <v>0</v>
      </c>
      <c r="H6101" s="45">
        <v>0</v>
      </c>
      <c r="I6101" s="45">
        <v>0</v>
      </c>
      <c r="J6101" s="45">
        <v>0</v>
      </c>
    </row>
    <row r="6102" spans="4:10">
      <c r="D6102" s="28">
        <v>41894</v>
      </c>
      <c r="E6102" s="35" t="s">
        <v>363</v>
      </c>
      <c r="F6102" s="45">
        <v>16.600000000000001</v>
      </c>
      <c r="G6102" s="45">
        <v>0</v>
      </c>
      <c r="H6102" s="45">
        <v>0</v>
      </c>
      <c r="I6102" s="45">
        <v>0</v>
      </c>
      <c r="J6102" s="45">
        <v>0</v>
      </c>
    </row>
    <row r="6103" spans="4:10">
      <c r="D6103" s="28">
        <v>41894</v>
      </c>
      <c r="E6103" s="35" t="s">
        <v>364</v>
      </c>
      <c r="F6103" s="45">
        <v>16.2</v>
      </c>
      <c r="G6103" s="45">
        <v>0</v>
      </c>
      <c r="H6103" s="45">
        <v>0</v>
      </c>
      <c r="I6103" s="45">
        <v>0</v>
      </c>
      <c r="J6103" s="45">
        <v>0</v>
      </c>
    </row>
    <row r="6104" spans="4:10">
      <c r="D6104" s="28">
        <v>41894</v>
      </c>
      <c r="E6104" s="35" t="s">
        <v>365</v>
      </c>
      <c r="F6104" s="45">
        <v>16.100000000000001</v>
      </c>
      <c r="G6104" s="45">
        <v>0.05</v>
      </c>
      <c r="H6104" s="45">
        <v>0.08</v>
      </c>
      <c r="I6104" s="45">
        <v>7.9</v>
      </c>
      <c r="J6104" s="45">
        <v>-88.9</v>
      </c>
    </row>
    <row r="6105" spans="4:10">
      <c r="D6105" s="28">
        <v>41894</v>
      </c>
      <c r="E6105" s="35" t="s">
        <v>366</v>
      </c>
      <c r="F6105" s="45">
        <v>16.3</v>
      </c>
      <c r="G6105" s="45">
        <v>0.06</v>
      </c>
      <c r="H6105" s="45">
        <v>0.24</v>
      </c>
      <c r="I6105" s="45">
        <v>19.3</v>
      </c>
      <c r="J6105" s="45">
        <v>-78.900000000000006</v>
      </c>
    </row>
    <row r="6106" spans="4:10">
      <c r="D6106" s="28">
        <v>41894</v>
      </c>
      <c r="E6106" s="35" t="s">
        <v>367</v>
      </c>
      <c r="F6106" s="45">
        <v>17.3</v>
      </c>
      <c r="G6106" s="45">
        <v>7.0000000000000007E-2</v>
      </c>
      <c r="H6106" s="45">
        <v>0.39</v>
      </c>
      <c r="I6106" s="45">
        <v>30.3</v>
      </c>
      <c r="J6106" s="45">
        <v>-67.7</v>
      </c>
    </row>
    <row r="6107" spans="4:10">
      <c r="D6107" s="28">
        <v>41894</v>
      </c>
      <c r="E6107" s="35" t="s">
        <v>368</v>
      </c>
      <c r="F6107" s="45">
        <v>16.8</v>
      </c>
      <c r="G6107" s="45">
        <v>7.0000000000000007E-2</v>
      </c>
      <c r="H6107" s="45">
        <v>0.55000000000000004</v>
      </c>
      <c r="I6107" s="45">
        <v>40.299999999999997</v>
      </c>
      <c r="J6107" s="45">
        <v>-54.1</v>
      </c>
    </row>
    <row r="6108" spans="4:10">
      <c r="D6108" s="28">
        <v>41894</v>
      </c>
      <c r="E6108" s="35" t="s">
        <v>369</v>
      </c>
      <c r="F6108" s="45">
        <v>20.6</v>
      </c>
      <c r="G6108" s="45">
        <v>0.05</v>
      </c>
      <c r="H6108" s="45">
        <v>0.67</v>
      </c>
      <c r="I6108" s="45">
        <v>48.5</v>
      </c>
      <c r="J6108" s="45">
        <v>-36.4</v>
      </c>
    </row>
    <row r="6109" spans="4:10">
      <c r="D6109" s="28">
        <v>41894</v>
      </c>
      <c r="E6109" s="35" t="s">
        <v>370</v>
      </c>
      <c r="F6109" s="45">
        <v>19.100000000000001</v>
      </c>
      <c r="G6109" s="45">
        <v>7.0000000000000007E-2</v>
      </c>
      <c r="H6109" s="45">
        <v>0.72</v>
      </c>
      <c r="I6109" s="45">
        <v>53.4</v>
      </c>
      <c r="J6109" s="45">
        <v>-13.9</v>
      </c>
    </row>
    <row r="6110" spans="4:10">
      <c r="D6110" s="28">
        <v>41894</v>
      </c>
      <c r="E6110" s="35" t="s">
        <v>371</v>
      </c>
      <c r="F6110" s="45">
        <v>19</v>
      </c>
      <c r="G6110" s="45">
        <v>0.08</v>
      </c>
      <c r="H6110" s="45">
        <v>0.73</v>
      </c>
      <c r="I6110" s="45">
        <v>53.6</v>
      </c>
      <c r="J6110" s="45">
        <v>11.4</v>
      </c>
    </row>
    <row r="6111" spans="4:10">
      <c r="D6111" s="28">
        <v>41894</v>
      </c>
      <c r="E6111" s="35" t="s">
        <v>372</v>
      </c>
      <c r="F6111" s="45">
        <v>19.100000000000001</v>
      </c>
      <c r="G6111" s="45">
        <v>0.04</v>
      </c>
      <c r="H6111" s="45">
        <v>0.69</v>
      </c>
      <c r="I6111" s="45">
        <v>49.1</v>
      </c>
      <c r="J6111" s="45">
        <v>34.4</v>
      </c>
    </row>
    <row r="6112" spans="4:10">
      <c r="D6112" s="28">
        <v>41894</v>
      </c>
      <c r="E6112" s="35" t="s">
        <v>373</v>
      </c>
      <c r="F6112" s="45">
        <v>19.5</v>
      </c>
      <c r="G6112" s="45">
        <v>0.05</v>
      </c>
      <c r="H6112" s="45">
        <v>0.56999999999999995</v>
      </c>
      <c r="I6112" s="45">
        <v>41.2</v>
      </c>
      <c r="J6112" s="45">
        <v>52.5</v>
      </c>
    </row>
    <row r="6113" spans="4:10">
      <c r="D6113" s="28">
        <v>41894</v>
      </c>
      <c r="E6113" s="35" t="s">
        <v>374</v>
      </c>
      <c r="F6113" s="45">
        <v>19.8</v>
      </c>
      <c r="G6113" s="45">
        <v>7.0000000000000007E-2</v>
      </c>
      <c r="H6113" s="45">
        <v>0.42</v>
      </c>
      <c r="I6113" s="45">
        <v>31.3</v>
      </c>
      <c r="J6113" s="45">
        <v>66.5</v>
      </c>
    </row>
    <row r="6114" spans="4:10">
      <c r="D6114" s="28">
        <v>41894</v>
      </c>
      <c r="E6114" s="35" t="s">
        <v>375</v>
      </c>
      <c r="F6114" s="45">
        <v>18.8</v>
      </c>
      <c r="G6114" s="45">
        <v>7.0000000000000007E-2</v>
      </c>
      <c r="H6114" s="45">
        <v>0.25</v>
      </c>
      <c r="I6114" s="45">
        <v>20.399999999999999</v>
      </c>
      <c r="J6114" s="45">
        <v>77.900000000000006</v>
      </c>
    </row>
    <row r="6115" spans="4:10">
      <c r="D6115" s="28">
        <v>41894</v>
      </c>
      <c r="E6115" s="35" t="s">
        <v>376</v>
      </c>
      <c r="F6115" s="45">
        <v>17.399999999999999</v>
      </c>
      <c r="G6115" s="45">
        <v>7.0000000000000007E-2</v>
      </c>
      <c r="H6115" s="45">
        <v>0.11</v>
      </c>
      <c r="I6115" s="45">
        <v>9.1</v>
      </c>
      <c r="J6115" s="45">
        <v>87.9</v>
      </c>
    </row>
    <row r="6116" spans="4:10">
      <c r="D6116" s="28">
        <v>41894</v>
      </c>
      <c r="E6116" s="35" t="s">
        <v>377</v>
      </c>
      <c r="F6116" s="45">
        <v>16.399999999999999</v>
      </c>
      <c r="G6116" s="45">
        <v>0</v>
      </c>
      <c r="H6116" s="45">
        <v>0.01</v>
      </c>
      <c r="I6116" s="45">
        <v>0</v>
      </c>
      <c r="J6116" s="45">
        <v>0</v>
      </c>
    </row>
    <row r="6117" spans="4:10">
      <c r="D6117" s="28">
        <v>41894</v>
      </c>
      <c r="E6117" s="35" t="s">
        <v>378</v>
      </c>
      <c r="F6117" s="45">
        <v>15.9</v>
      </c>
      <c r="G6117" s="45">
        <v>0</v>
      </c>
      <c r="H6117" s="45">
        <v>0</v>
      </c>
      <c r="I6117" s="45">
        <v>0</v>
      </c>
      <c r="J6117" s="45">
        <v>0</v>
      </c>
    </row>
    <row r="6118" spans="4:10">
      <c r="D6118" s="28">
        <v>41894</v>
      </c>
      <c r="E6118" s="35" t="s">
        <v>379</v>
      </c>
      <c r="F6118" s="45">
        <v>15.4</v>
      </c>
      <c r="G6118" s="45">
        <v>0</v>
      </c>
      <c r="H6118" s="45">
        <v>0</v>
      </c>
      <c r="I6118" s="45">
        <v>0</v>
      </c>
      <c r="J6118" s="45">
        <v>0</v>
      </c>
    </row>
    <row r="6119" spans="4:10">
      <c r="D6119" s="28">
        <v>41894</v>
      </c>
      <c r="E6119" s="35" t="s">
        <v>380</v>
      </c>
      <c r="F6119" s="45">
        <v>14.9</v>
      </c>
      <c r="G6119" s="45">
        <v>0</v>
      </c>
      <c r="H6119" s="45">
        <v>0</v>
      </c>
      <c r="I6119" s="45">
        <v>0</v>
      </c>
      <c r="J6119" s="45">
        <v>0</v>
      </c>
    </row>
    <row r="6120" spans="4:10">
      <c r="D6120" s="28">
        <v>41894</v>
      </c>
      <c r="E6120" s="35" t="s">
        <v>381</v>
      </c>
      <c r="F6120" s="45">
        <v>14.7</v>
      </c>
      <c r="G6120" s="45">
        <v>0</v>
      </c>
      <c r="H6120" s="45">
        <v>0</v>
      </c>
      <c r="I6120" s="45">
        <v>0</v>
      </c>
      <c r="J6120" s="45">
        <v>0</v>
      </c>
    </row>
    <row r="6121" spans="4:10">
      <c r="D6121" s="28">
        <v>41894</v>
      </c>
      <c r="E6121" s="35" t="s">
        <v>382</v>
      </c>
      <c r="F6121" s="45">
        <v>14.2</v>
      </c>
      <c r="G6121" s="45">
        <v>0</v>
      </c>
      <c r="H6121" s="45">
        <v>0</v>
      </c>
      <c r="I6121" s="45">
        <v>0</v>
      </c>
      <c r="J6121" s="45">
        <v>0</v>
      </c>
    </row>
    <row r="6122" spans="4:10">
      <c r="D6122" s="28">
        <v>41894</v>
      </c>
      <c r="E6122" s="35" t="s">
        <v>383</v>
      </c>
      <c r="F6122" s="45">
        <v>13.8</v>
      </c>
      <c r="G6122" s="45">
        <v>0</v>
      </c>
      <c r="H6122" s="45">
        <v>0</v>
      </c>
      <c r="I6122" s="45">
        <v>0</v>
      </c>
      <c r="J6122" s="45">
        <v>0</v>
      </c>
    </row>
    <row r="6123" spans="4:10">
      <c r="D6123" s="28">
        <v>41895</v>
      </c>
      <c r="E6123" s="35" t="s">
        <v>360</v>
      </c>
      <c r="F6123" s="45">
        <v>13.5</v>
      </c>
      <c r="G6123" s="45">
        <v>0</v>
      </c>
      <c r="H6123" s="45">
        <v>0</v>
      </c>
      <c r="I6123" s="45">
        <v>0</v>
      </c>
      <c r="J6123" s="45">
        <v>0</v>
      </c>
    </row>
    <row r="6124" spans="4:10">
      <c r="D6124" s="28">
        <v>41895</v>
      </c>
      <c r="E6124" s="35" t="s">
        <v>361</v>
      </c>
      <c r="F6124" s="45">
        <v>13.4</v>
      </c>
      <c r="G6124" s="45">
        <v>0</v>
      </c>
      <c r="H6124" s="45">
        <v>0</v>
      </c>
      <c r="I6124" s="45">
        <v>0</v>
      </c>
      <c r="J6124" s="45">
        <v>0</v>
      </c>
    </row>
    <row r="6125" spans="4:10">
      <c r="D6125" s="28">
        <v>41895</v>
      </c>
      <c r="E6125" s="35" t="s">
        <v>362</v>
      </c>
      <c r="F6125" s="45">
        <v>13.4</v>
      </c>
      <c r="G6125" s="45">
        <v>0</v>
      </c>
      <c r="H6125" s="45">
        <v>0</v>
      </c>
      <c r="I6125" s="45">
        <v>0</v>
      </c>
      <c r="J6125" s="45">
        <v>0</v>
      </c>
    </row>
    <row r="6126" spans="4:10">
      <c r="D6126" s="28">
        <v>41895</v>
      </c>
      <c r="E6126" s="35" t="s">
        <v>363</v>
      </c>
      <c r="F6126" s="45">
        <v>13.4</v>
      </c>
      <c r="G6126" s="45">
        <v>0</v>
      </c>
      <c r="H6126" s="45">
        <v>0</v>
      </c>
      <c r="I6126" s="45">
        <v>0</v>
      </c>
      <c r="J6126" s="45">
        <v>0</v>
      </c>
    </row>
    <row r="6127" spans="4:10">
      <c r="D6127" s="28">
        <v>41895</v>
      </c>
      <c r="E6127" s="35" t="s">
        <v>364</v>
      </c>
      <c r="F6127" s="45">
        <v>13.2</v>
      </c>
      <c r="G6127" s="45">
        <v>0</v>
      </c>
      <c r="H6127" s="45">
        <v>0</v>
      </c>
      <c r="I6127" s="45">
        <v>0</v>
      </c>
      <c r="J6127" s="45">
        <v>0</v>
      </c>
    </row>
    <row r="6128" spans="4:10">
      <c r="D6128" s="28">
        <v>41895</v>
      </c>
      <c r="E6128" s="35" t="s">
        <v>365</v>
      </c>
      <c r="F6128" s="45">
        <v>13.3</v>
      </c>
      <c r="G6128" s="45">
        <v>7.0000000000000007E-2</v>
      </c>
      <c r="H6128" s="45">
        <v>0.09</v>
      </c>
      <c r="I6128" s="45">
        <v>7.7</v>
      </c>
      <c r="J6128" s="45">
        <v>-88.6</v>
      </c>
    </row>
    <row r="6129" spans="4:10">
      <c r="D6129" s="28">
        <v>41895</v>
      </c>
      <c r="E6129" s="35" t="s">
        <v>366</v>
      </c>
      <c r="F6129" s="45">
        <v>13.9</v>
      </c>
      <c r="G6129" s="45">
        <v>0.06</v>
      </c>
      <c r="H6129" s="45">
        <v>0.24</v>
      </c>
      <c r="I6129" s="45">
        <v>19.100000000000001</v>
      </c>
      <c r="J6129" s="45">
        <v>-78.599999999999994</v>
      </c>
    </row>
    <row r="6130" spans="4:10">
      <c r="D6130" s="28">
        <v>41895</v>
      </c>
      <c r="E6130" s="35" t="s">
        <v>367</v>
      </c>
      <c r="F6130" s="45">
        <v>15</v>
      </c>
      <c r="G6130" s="45">
        <v>0.06</v>
      </c>
      <c r="H6130" s="45">
        <v>0.4</v>
      </c>
      <c r="I6130" s="45">
        <v>30.1</v>
      </c>
      <c r="J6130" s="45">
        <v>-67.3</v>
      </c>
    </row>
    <row r="6131" spans="4:10">
      <c r="D6131" s="28">
        <v>41895</v>
      </c>
      <c r="E6131" s="35" t="s">
        <v>368</v>
      </c>
      <c r="F6131" s="45">
        <v>16.399999999999999</v>
      </c>
      <c r="G6131" s="45">
        <v>0.08</v>
      </c>
      <c r="H6131" s="45">
        <v>0.54</v>
      </c>
      <c r="I6131" s="45">
        <v>40</v>
      </c>
      <c r="J6131" s="45">
        <v>-53.7</v>
      </c>
    </row>
    <row r="6132" spans="4:10">
      <c r="D6132" s="28">
        <v>41895</v>
      </c>
      <c r="E6132" s="35" t="s">
        <v>369</v>
      </c>
      <c r="F6132" s="45">
        <v>17.2</v>
      </c>
      <c r="G6132" s="45">
        <v>0.08</v>
      </c>
      <c r="H6132" s="45">
        <v>0.66</v>
      </c>
      <c r="I6132" s="45">
        <v>48.2</v>
      </c>
      <c r="J6132" s="45">
        <v>-36.1</v>
      </c>
    </row>
    <row r="6133" spans="4:10">
      <c r="D6133" s="28">
        <v>41895</v>
      </c>
      <c r="E6133" s="35" t="s">
        <v>370</v>
      </c>
      <c r="F6133" s="45">
        <v>18.100000000000001</v>
      </c>
      <c r="G6133" s="45">
        <v>0.04</v>
      </c>
      <c r="H6133" s="45">
        <v>0.76</v>
      </c>
      <c r="I6133" s="45">
        <v>53</v>
      </c>
      <c r="J6133" s="45">
        <v>-13.6</v>
      </c>
    </row>
    <row r="6134" spans="4:10">
      <c r="D6134" s="28">
        <v>41895</v>
      </c>
      <c r="E6134" s="35" t="s">
        <v>371</v>
      </c>
      <c r="F6134" s="45">
        <v>18.100000000000001</v>
      </c>
      <c r="G6134" s="45">
        <v>0.09</v>
      </c>
      <c r="H6134" s="45">
        <v>0.72</v>
      </c>
      <c r="I6134" s="45">
        <v>53.2</v>
      </c>
      <c r="J6134" s="45">
        <v>11.4</v>
      </c>
    </row>
    <row r="6135" spans="4:10">
      <c r="D6135" s="28">
        <v>41895</v>
      </c>
      <c r="E6135" s="35" t="s">
        <v>372</v>
      </c>
      <c r="F6135" s="45">
        <v>18.600000000000001</v>
      </c>
      <c r="G6135" s="45">
        <v>7.0000000000000007E-2</v>
      </c>
      <c r="H6135" s="45">
        <v>0.68</v>
      </c>
      <c r="I6135" s="45">
        <v>48.8</v>
      </c>
      <c r="J6135" s="45">
        <v>34.200000000000003</v>
      </c>
    </row>
    <row r="6136" spans="4:10">
      <c r="D6136" s="28">
        <v>41895</v>
      </c>
      <c r="E6136" s="35" t="s">
        <v>373</v>
      </c>
      <c r="F6136" s="45">
        <v>20.8</v>
      </c>
      <c r="G6136" s="45">
        <v>0.12</v>
      </c>
      <c r="H6136" s="45">
        <v>0.66</v>
      </c>
      <c r="I6136" s="45">
        <v>40.9</v>
      </c>
      <c r="J6136" s="45">
        <v>52.3</v>
      </c>
    </row>
    <row r="6137" spans="4:10">
      <c r="D6137" s="28">
        <v>41895</v>
      </c>
      <c r="E6137" s="35" t="s">
        <v>374</v>
      </c>
      <c r="F6137" s="45">
        <v>19.8</v>
      </c>
      <c r="G6137" s="45">
        <v>0.06</v>
      </c>
      <c r="H6137" s="45">
        <v>0.42</v>
      </c>
      <c r="I6137" s="45">
        <v>31</v>
      </c>
      <c r="J6137" s="45">
        <v>66.2</v>
      </c>
    </row>
    <row r="6138" spans="4:10">
      <c r="D6138" s="28">
        <v>41895</v>
      </c>
      <c r="E6138" s="35" t="s">
        <v>375</v>
      </c>
      <c r="F6138" s="45">
        <v>18</v>
      </c>
      <c r="G6138" s="45">
        <v>7.0000000000000007E-2</v>
      </c>
      <c r="H6138" s="45">
        <v>0.26</v>
      </c>
      <c r="I6138" s="45">
        <v>20.100000000000001</v>
      </c>
      <c r="J6138" s="45">
        <v>77.599999999999994</v>
      </c>
    </row>
    <row r="6139" spans="4:10">
      <c r="D6139" s="28">
        <v>41895</v>
      </c>
      <c r="E6139" s="35" t="s">
        <v>376</v>
      </c>
      <c r="F6139" s="45">
        <v>16.600000000000001</v>
      </c>
      <c r="G6139" s="45">
        <v>0.08</v>
      </c>
      <c r="H6139" s="45">
        <v>0.11</v>
      </c>
      <c r="I6139" s="45">
        <v>8.8000000000000007</v>
      </c>
      <c r="J6139" s="45">
        <v>87.7</v>
      </c>
    </row>
    <row r="6140" spans="4:10">
      <c r="D6140" s="28">
        <v>41895</v>
      </c>
      <c r="E6140" s="35" t="s">
        <v>377</v>
      </c>
      <c r="F6140" s="45">
        <v>15.4</v>
      </c>
      <c r="G6140" s="45">
        <v>0</v>
      </c>
      <c r="H6140" s="45">
        <v>0.01</v>
      </c>
      <c r="I6140" s="45">
        <v>0</v>
      </c>
      <c r="J6140" s="45">
        <v>0</v>
      </c>
    </row>
    <row r="6141" spans="4:10">
      <c r="D6141" s="28">
        <v>41895</v>
      </c>
      <c r="E6141" s="35" t="s">
        <v>378</v>
      </c>
      <c r="F6141" s="45">
        <v>15.1</v>
      </c>
      <c r="G6141" s="45">
        <v>0</v>
      </c>
      <c r="H6141" s="45">
        <v>0</v>
      </c>
      <c r="I6141" s="45">
        <v>0</v>
      </c>
      <c r="J6141" s="45">
        <v>0</v>
      </c>
    </row>
    <row r="6142" spans="4:10">
      <c r="D6142" s="28">
        <v>41895</v>
      </c>
      <c r="E6142" s="35" t="s">
        <v>379</v>
      </c>
      <c r="F6142" s="45">
        <v>14.9</v>
      </c>
      <c r="G6142" s="45">
        <v>0</v>
      </c>
      <c r="H6142" s="45">
        <v>0</v>
      </c>
      <c r="I6142" s="45">
        <v>0</v>
      </c>
      <c r="J6142" s="45">
        <v>0</v>
      </c>
    </row>
    <row r="6143" spans="4:10">
      <c r="D6143" s="28">
        <v>41895</v>
      </c>
      <c r="E6143" s="35" t="s">
        <v>380</v>
      </c>
      <c r="F6143" s="45">
        <v>14.8</v>
      </c>
      <c r="G6143" s="45">
        <v>0</v>
      </c>
      <c r="H6143" s="45">
        <v>0</v>
      </c>
      <c r="I6143" s="45">
        <v>0</v>
      </c>
      <c r="J6143" s="45">
        <v>0</v>
      </c>
    </row>
    <row r="6144" spans="4:10">
      <c r="D6144" s="28">
        <v>41895</v>
      </c>
      <c r="E6144" s="35" t="s">
        <v>381</v>
      </c>
      <c r="F6144" s="45">
        <v>14.7</v>
      </c>
      <c r="G6144" s="45">
        <v>0</v>
      </c>
      <c r="H6144" s="45">
        <v>0</v>
      </c>
      <c r="I6144" s="45">
        <v>0</v>
      </c>
      <c r="J6144" s="45">
        <v>0</v>
      </c>
    </row>
    <row r="6145" spans="4:10">
      <c r="D6145" s="28">
        <v>41895</v>
      </c>
      <c r="E6145" s="35" t="s">
        <v>382</v>
      </c>
      <c r="F6145" s="45">
        <v>14.8</v>
      </c>
      <c r="G6145" s="45">
        <v>0</v>
      </c>
      <c r="H6145" s="45">
        <v>0</v>
      </c>
      <c r="I6145" s="45">
        <v>0</v>
      </c>
      <c r="J6145" s="45">
        <v>0</v>
      </c>
    </row>
    <row r="6146" spans="4:10">
      <c r="D6146" s="28">
        <v>41895</v>
      </c>
      <c r="E6146" s="35" t="s">
        <v>383</v>
      </c>
      <c r="F6146" s="45">
        <v>15.1</v>
      </c>
      <c r="G6146" s="45">
        <v>0</v>
      </c>
      <c r="H6146" s="45">
        <v>0</v>
      </c>
      <c r="I6146" s="45">
        <v>0</v>
      </c>
      <c r="J6146" s="45">
        <v>0</v>
      </c>
    </row>
    <row r="6147" spans="4:10">
      <c r="D6147" s="28">
        <v>41896</v>
      </c>
      <c r="E6147" s="35" t="s">
        <v>360</v>
      </c>
      <c r="F6147" s="45">
        <v>15.2</v>
      </c>
      <c r="G6147" s="45">
        <v>0</v>
      </c>
      <c r="H6147" s="45">
        <v>0</v>
      </c>
      <c r="I6147" s="45">
        <v>0</v>
      </c>
      <c r="J6147" s="45">
        <v>0</v>
      </c>
    </row>
    <row r="6148" spans="4:10">
      <c r="D6148" s="28">
        <v>41896</v>
      </c>
      <c r="E6148" s="35" t="s">
        <v>361</v>
      </c>
      <c r="F6148" s="45">
        <v>15.4</v>
      </c>
      <c r="G6148" s="45">
        <v>0</v>
      </c>
      <c r="H6148" s="45">
        <v>0</v>
      </c>
      <c r="I6148" s="45">
        <v>0</v>
      </c>
      <c r="J6148" s="45">
        <v>0</v>
      </c>
    </row>
    <row r="6149" spans="4:10">
      <c r="D6149" s="28">
        <v>41896</v>
      </c>
      <c r="E6149" s="35" t="s">
        <v>362</v>
      </c>
      <c r="F6149" s="45">
        <v>15.6</v>
      </c>
      <c r="G6149" s="45">
        <v>0</v>
      </c>
      <c r="H6149" s="45">
        <v>0</v>
      </c>
      <c r="I6149" s="45">
        <v>0</v>
      </c>
      <c r="J6149" s="45">
        <v>0</v>
      </c>
    </row>
    <row r="6150" spans="4:10">
      <c r="D6150" s="28">
        <v>41896</v>
      </c>
      <c r="E6150" s="35" t="s">
        <v>363</v>
      </c>
      <c r="F6150" s="45">
        <v>15.8</v>
      </c>
      <c r="G6150" s="45">
        <v>0</v>
      </c>
      <c r="H6150" s="45">
        <v>0</v>
      </c>
      <c r="I6150" s="45">
        <v>0</v>
      </c>
      <c r="J6150" s="45">
        <v>0</v>
      </c>
    </row>
    <row r="6151" spans="4:10">
      <c r="D6151" s="28">
        <v>41896</v>
      </c>
      <c r="E6151" s="35" t="s">
        <v>364</v>
      </c>
      <c r="F6151" s="45">
        <v>16.2</v>
      </c>
      <c r="G6151" s="45">
        <v>0</v>
      </c>
      <c r="H6151" s="45">
        <v>0</v>
      </c>
      <c r="I6151" s="45">
        <v>0</v>
      </c>
      <c r="J6151" s="45">
        <v>0</v>
      </c>
    </row>
    <row r="6152" spans="4:10">
      <c r="D6152" s="28">
        <v>41896</v>
      </c>
      <c r="E6152" s="35" t="s">
        <v>365</v>
      </c>
      <c r="F6152" s="45">
        <v>16.8</v>
      </c>
      <c r="G6152" s="45">
        <v>0.08</v>
      </c>
      <c r="H6152" s="45">
        <v>0.09</v>
      </c>
      <c r="I6152" s="45">
        <v>7.5</v>
      </c>
      <c r="J6152" s="45">
        <v>-88.2</v>
      </c>
    </row>
    <row r="6153" spans="4:10">
      <c r="D6153" s="28">
        <v>41896</v>
      </c>
      <c r="E6153" s="35" t="s">
        <v>366</v>
      </c>
      <c r="F6153" s="45">
        <v>16.899999999999999</v>
      </c>
      <c r="G6153" s="45">
        <v>7.0000000000000007E-2</v>
      </c>
      <c r="H6153" s="45">
        <v>0.24</v>
      </c>
      <c r="I6153" s="45">
        <v>18.899999999999999</v>
      </c>
      <c r="J6153" s="45">
        <v>-78.2</v>
      </c>
    </row>
    <row r="6154" spans="4:10">
      <c r="D6154" s="28">
        <v>41896</v>
      </c>
      <c r="E6154" s="35" t="s">
        <v>367</v>
      </c>
      <c r="F6154" s="45">
        <v>17.3</v>
      </c>
      <c r="G6154" s="45">
        <v>0.08</v>
      </c>
      <c r="H6154" s="45">
        <v>0.39</v>
      </c>
      <c r="I6154" s="45">
        <v>29.9</v>
      </c>
      <c r="J6154" s="45">
        <v>-66.900000000000006</v>
      </c>
    </row>
    <row r="6155" spans="4:10">
      <c r="D6155" s="28">
        <v>41896</v>
      </c>
      <c r="E6155" s="35" t="s">
        <v>368</v>
      </c>
      <c r="F6155" s="45">
        <v>17.399999999999999</v>
      </c>
      <c r="G6155" s="45">
        <v>0.08</v>
      </c>
      <c r="H6155" s="45">
        <v>0.53</v>
      </c>
      <c r="I6155" s="45">
        <v>39.799999999999997</v>
      </c>
      <c r="J6155" s="45">
        <v>-53.3</v>
      </c>
    </row>
    <row r="6156" spans="4:10">
      <c r="D6156" s="28">
        <v>41896</v>
      </c>
      <c r="E6156" s="35" t="s">
        <v>369</v>
      </c>
      <c r="F6156" s="45">
        <v>17.8</v>
      </c>
      <c r="G6156" s="45">
        <v>7.0000000000000007E-2</v>
      </c>
      <c r="H6156" s="45">
        <v>0.66</v>
      </c>
      <c r="I6156" s="45">
        <v>47.9</v>
      </c>
      <c r="J6156" s="45">
        <v>-35.700000000000003</v>
      </c>
    </row>
    <row r="6157" spans="4:10">
      <c r="D6157" s="28">
        <v>41896</v>
      </c>
      <c r="E6157" s="35" t="s">
        <v>370</v>
      </c>
      <c r="F6157" s="45">
        <v>17.600000000000001</v>
      </c>
      <c r="G6157" s="45">
        <v>0.08</v>
      </c>
      <c r="H6157" s="45">
        <v>0.7</v>
      </c>
      <c r="I6157" s="45">
        <v>52.7</v>
      </c>
      <c r="J6157" s="45">
        <v>-13.4</v>
      </c>
    </row>
    <row r="6158" spans="4:10">
      <c r="D6158" s="28">
        <v>41896</v>
      </c>
      <c r="E6158" s="35" t="s">
        <v>371</v>
      </c>
      <c r="F6158" s="45">
        <v>17.7</v>
      </c>
      <c r="G6158" s="45">
        <v>7.0000000000000007E-2</v>
      </c>
      <c r="H6158" s="45">
        <v>0.53</v>
      </c>
      <c r="I6158" s="45">
        <v>52.9</v>
      </c>
      <c r="J6158" s="45">
        <v>11.5</v>
      </c>
    </row>
    <row r="6159" spans="4:10">
      <c r="D6159" s="28">
        <v>41896</v>
      </c>
      <c r="E6159" s="35" t="s">
        <v>372</v>
      </c>
      <c r="F6159" s="45">
        <v>17.3</v>
      </c>
      <c r="G6159" s="45">
        <v>0</v>
      </c>
      <c r="H6159" s="45">
        <v>0.35</v>
      </c>
      <c r="I6159" s="45">
        <v>48.4</v>
      </c>
      <c r="J6159" s="45">
        <v>34.1</v>
      </c>
    </row>
    <row r="6160" spans="4:10">
      <c r="D6160" s="28">
        <v>41896</v>
      </c>
      <c r="E6160" s="35" t="s">
        <v>373</v>
      </c>
      <c r="F6160" s="45">
        <v>17.600000000000001</v>
      </c>
      <c r="G6160" s="45">
        <v>0</v>
      </c>
      <c r="H6160" s="45">
        <v>0.3</v>
      </c>
      <c r="I6160" s="45">
        <v>40.5</v>
      </c>
      <c r="J6160" s="45">
        <v>52</v>
      </c>
    </row>
    <row r="6161" spans="4:10">
      <c r="D6161" s="28">
        <v>41896</v>
      </c>
      <c r="E6161" s="35" t="s">
        <v>374</v>
      </c>
      <c r="F6161" s="45">
        <v>17.600000000000001</v>
      </c>
      <c r="G6161" s="45">
        <v>0.03</v>
      </c>
      <c r="H6161" s="45">
        <v>0.31</v>
      </c>
      <c r="I6161" s="45">
        <v>30.7</v>
      </c>
      <c r="J6161" s="45">
        <v>66</v>
      </c>
    </row>
    <row r="6162" spans="4:10">
      <c r="D6162" s="28">
        <v>41896</v>
      </c>
      <c r="E6162" s="35" t="s">
        <v>375</v>
      </c>
      <c r="F6162" s="45">
        <v>17.3</v>
      </c>
      <c r="G6162" s="45">
        <v>0.04</v>
      </c>
      <c r="H6162" s="45">
        <v>0.21</v>
      </c>
      <c r="I6162" s="45">
        <v>19.8</v>
      </c>
      <c r="J6162" s="45">
        <v>77.400000000000006</v>
      </c>
    </row>
    <row r="6163" spans="4:10">
      <c r="D6163" s="28">
        <v>41896</v>
      </c>
      <c r="E6163" s="35" t="s">
        <v>376</v>
      </c>
      <c r="F6163" s="45">
        <v>17.2</v>
      </c>
      <c r="G6163" s="45">
        <v>0.01</v>
      </c>
      <c r="H6163" s="45">
        <v>0.05</v>
      </c>
      <c r="I6163" s="45">
        <v>8.4</v>
      </c>
      <c r="J6163" s="45">
        <v>87.5</v>
      </c>
    </row>
    <row r="6164" spans="4:10">
      <c r="D6164" s="28">
        <v>41896</v>
      </c>
      <c r="E6164" s="35" t="s">
        <v>377</v>
      </c>
      <c r="F6164" s="45">
        <v>17.3</v>
      </c>
      <c r="G6164" s="45">
        <v>0</v>
      </c>
      <c r="H6164" s="45">
        <v>0</v>
      </c>
      <c r="I6164" s="45">
        <v>0</v>
      </c>
      <c r="J6164" s="45">
        <v>0</v>
      </c>
    </row>
    <row r="6165" spans="4:10">
      <c r="D6165" s="28">
        <v>41896</v>
      </c>
      <c r="E6165" s="35" t="s">
        <v>378</v>
      </c>
      <c r="F6165" s="45">
        <v>16.7</v>
      </c>
      <c r="G6165" s="45">
        <v>0</v>
      </c>
      <c r="H6165" s="45">
        <v>0</v>
      </c>
      <c r="I6165" s="45">
        <v>0</v>
      </c>
      <c r="J6165" s="45">
        <v>0</v>
      </c>
    </row>
    <row r="6166" spans="4:10">
      <c r="D6166" s="28">
        <v>41896</v>
      </c>
      <c r="E6166" s="35" t="s">
        <v>379</v>
      </c>
      <c r="F6166" s="45">
        <v>16.600000000000001</v>
      </c>
      <c r="G6166" s="45">
        <v>0</v>
      </c>
      <c r="H6166" s="45">
        <v>0</v>
      </c>
      <c r="I6166" s="45">
        <v>0</v>
      </c>
      <c r="J6166" s="45">
        <v>0</v>
      </c>
    </row>
    <row r="6167" spans="4:10">
      <c r="D6167" s="28">
        <v>41896</v>
      </c>
      <c r="E6167" s="35" t="s">
        <v>380</v>
      </c>
      <c r="F6167" s="45">
        <v>15.5</v>
      </c>
      <c r="G6167" s="45">
        <v>0</v>
      </c>
      <c r="H6167" s="45">
        <v>0</v>
      </c>
      <c r="I6167" s="45">
        <v>0</v>
      </c>
      <c r="J6167" s="45">
        <v>0</v>
      </c>
    </row>
    <row r="6168" spans="4:10">
      <c r="D6168" s="28">
        <v>41896</v>
      </c>
      <c r="E6168" s="35" t="s">
        <v>381</v>
      </c>
      <c r="F6168" s="45">
        <v>15.5</v>
      </c>
      <c r="G6168" s="45">
        <v>0</v>
      </c>
      <c r="H6168" s="45">
        <v>0</v>
      </c>
      <c r="I6168" s="45">
        <v>0</v>
      </c>
      <c r="J6168" s="45">
        <v>0</v>
      </c>
    </row>
    <row r="6169" spans="4:10">
      <c r="D6169" s="28">
        <v>41896</v>
      </c>
      <c r="E6169" s="35" t="s">
        <v>382</v>
      </c>
      <c r="F6169" s="45">
        <v>15.2</v>
      </c>
      <c r="G6169" s="45">
        <v>0</v>
      </c>
      <c r="H6169" s="45">
        <v>0</v>
      </c>
      <c r="I6169" s="45">
        <v>0</v>
      </c>
      <c r="J6169" s="45">
        <v>0</v>
      </c>
    </row>
    <row r="6170" spans="4:10">
      <c r="D6170" s="28">
        <v>41896</v>
      </c>
      <c r="E6170" s="35" t="s">
        <v>383</v>
      </c>
      <c r="F6170" s="45">
        <v>14.7</v>
      </c>
      <c r="G6170" s="45">
        <v>0</v>
      </c>
      <c r="H6170" s="45">
        <v>0</v>
      </c>
      <c r="I6170" s="45">
        <v>0</v>
      </c>
      <c r="J6170" s="45">
        <v>0</v>
      </c>
    </row>
    <row r="6171" spans="4:10">
      <c r="D6171" s="28">
        <v>41897</v>
      </c>
      <c r="E6171" s="35" t="s">
        <v>360</v>
      </c>
      <c r="F6171" s="45">
        <v>14.7</v>
      </c>
      <c r="G6171" s="45">
        <v>0</v>
      </c>
      <c r="H6171" s="45">
        <v>0</v>
      </c>
      <c r="I6171" s="45">
        <v>0</v>
      </c>
      <c r="J6171" s="45">
        <v>0</v>
      </c>
    </row>
    <row r="6172" spans="4:10">
      <c r="D6172" s="28">
        <v>41897</v>
      </c>
      <c r="E6172" s="35" t="s">
        <v>361</v>
      </c>
      <c r="F6172" s="45">
        <v>14.7</v>
      </c>
      <c r="G6172" s="45">
        <v>0</v>
      </c>
      <c r="H6172" s="45">
        <v>0</v>
      </c>
      <c r="I6172" s="45">
        <v>0</v>
      </c>
      <c r="J6172" s="45">
        <v>0</v>
      </c>
    </row>
    <row r="6173" spans="4:10">
      <c r="D6173" s="28">
        <v>41897</v>
      </c>
      <c r="E6173" s="35" t="s">
        <v>362</v>
      </c>
      <c r="F6173" s="45">
        <v>14.6</v>
      </c>
      <c r="G6173" s="45">
        <v>0</v>
      </c>
      <c r="H6173" s="45">
        <v>0</v>
      </c>
      <c r="I6173" s="45">
        <v>0</v>
      </c>
      <c r="J6173" s="45">
        <v>0</v>
      </c>
    </row>
    <row r="6174" spans="4:10">
      <c r="D6174" s="28">
        <v>41897</v>
      </c>
      <c r="E6174" s="35" t="s">
        <v>363</v>
      </c>
      <c r="F6174" s="45">
        <v>14.6</v>
      </c>
      <c r="G6174" s="45">
        <v>0</v>
      </c>
      <c r="H6174" s="45">
        <v>0</v>
      </c>
      <c r="I6174" s="45">
        <v>0</v>
      </c>
      <c r="J6174" s="45">
        <v>0</v>
      </c>
    </row>
    <row r="6175" spans="4:10">
      <c r="D6175" s="28">
        <v>41897</v>
      </c>
      <c r="E6175" s="35" t="s">
        <v>364</v>
      </c>
      <c r="F6175" s="45">
        <v>14.6</v>
      </c>
      <c r="G6175" s="45">
        <v>0</v>
      </c>
      <c r="H6175" s="45">
        <v>0</v>
      </c>
      <c r="I6175" s="45">
        <v>0</v>
      </c>
      <c r="J6175" s="45">
        <v>0</v>
      </c>
    </row>
    <row r="6176" spans="4:10">
      <c r="D6176" s="28">
        <v>41897</v>
      </c>
      <c r="E6176" s="35" t="s">
        <v>365</v>
      </c>
      <c r="F6176" s="45">
        <v>14.7</v>
      </c>
      <c r="G6176" s="45">
        <v>0.28000000000000003</v>
      </c>
      <c r="H6176" s="45">
        <v>0.12</v>
      </c>
      <c r="I6176" s="45">
        <v>7.4</v>
      </c>
      <c r="J6176" s="45">
        <v>-87.9</v>
      </c>
    </row>
    <row r="6177" spans="4:10">
      <c r="D6177" s="28">
        <v>41897</v>
      </c>
      <c r="E6177" s="35" t="s">
        <v>366</v>
      </c>
      <c r="F6177" s="45">
        <v>15.3</v>
      </c>
      <c r="G6177" s="45">
        <v>0.23</v>
      </c>
      <c r="H6177" s="45">
        <v>0.34</v>
      </c>
      <c r="I6177" s="45">
        <v>18.7</v>
      </c>
      <c r="J6177" s="45">
        <v>-77.8</v>
      </c>
    </row>
    <row r="6178" spans="4:10">
      <c r="D6178" s="28">
        <v>41897</v>
      </c>
      <c r="E6178" s="35" t="s">
        <v>367</v>
      </c>
      <c r="F6178" s="45">
        <v>16.2</v>
      </c>
      <c r="G6178" s="45">
        <v>0.31</v>
      </c>
      <c r="H6178" s="45">
        <v>0.61</v>
      </c>
      <c r="I6178" s="45">
        <v>29.6</v>
      </c>
      <c r="J6178" s="45">
        <v>-66.599999999999994</v>
      </c>
    </row>
    <row r="6179" spans="4:10">
      <c r="D6179" s="28">
        <v>41897</v>
      </c>
      <c r="E6179" s="35" t="s">
        <v>368</v>
      </c>
      <c r="F6179" s="45">
        <v>17.600000000000001</v>
      </c>
      <c r="G6179" s="45">
        <v>0.21</v>
      </c>
      <c r="H6179" s="45">
        <v>0.76</v>
      </c>
      <c r="I6179" s="45">
        <v>39.6</v>
      </c>
      <c r="J6179" s="45">
        <v>-52.9</v>
      </c>
    </row>
    <row r="6180" spans="4:10">
      <c r="D6180" s="28">
        <v>41897</v>
      </c>
      <c r="E6180" s="35" t="s">
        <v>369</v>
      </c>
      <c r="F6180" s="45">
        <v>20.3</v>
      </c>
      <c r="G6180" s="45">
        <v>1.8</v>
      </c>
      <c r="H6180" s="45">
        <v>0.88</v>
      </c>
      <c r="I6180" s="45">
        <v>47.6</v>
      </c>
      <c r="J6180" s="45">
        <v>-35.299999999999997</v>
      </c>
    </row>
    <row r="6181" spans="4:10">
      <c r="D6181" s="28">
        <v>41897</v>
      </c>
      <c r="E6181" s="35" t="s">
        <v>370</v>
      </c>
      <c r="F6181" s="45">
        <v>22.1</v>
      </c>
      <c r="G6181" s="45">
        <v>2.57</v>
      </c>
      <c r="H6181" s="45">
        <v>0.64</v>
      </c>
      <c r="I6181" s="45">
        <v>52.3</v>
      </c>
      <c r="J6181" s="45">
        <v>-13.1</v>
      </c>
    </row>
    <row r="6182" spans="4:10">
      <c r="D6182" s="28">
        <v>41897</v>
      </c>
      <c r="E6182" s="35" t="s">
        <v>371</v>
      </c>
      <c r="F6182" s="45">
        <v>22.3</v>
      </c>
      <c r="G6182" s="45">
        <v>2.58</v>
      </c>
      <c r="H6182" s="45">
        <v>0.64</v>
      </c>
      <c r="I6182" s="45">
        <v>52.5</v>
      </c>
      <c r="J6182" s="45">
        <v>11.5</v>
      </c>
    </row>
    <row r="6183" spans="4:10">
      <c r="D6183" s="28">
        <v>41897</v>
      </c>
      <c r="E6183" s="35" t="s">
        <v>372</v>
      </c>
      <c r="F6183" s="45">
        <v>23.1</v>
      </c>
      <c r="G6183" s="45">
        <v>2.15</v>
      </c>
      <c r="H6183" s="45">
        <v>0.76</v>
      </c>
      <c r="I6183" s="45">
        <v>48</v>
      </c>
      <c r="J6183" s="45">
        <v>34</v>
      </c>
    </row>
    <row r="6184" spans="4:10">
      <c r="D6184" s="28">
        <v>41897</v>
      </c>
      <c r="E6184" s="35" t="s">
        <v>373</v>
      </c>
      <c r="F6184" s="45">
        <v>22.9</v>
      </c>
      <c r="G6184" s="45">
        <v>2.5299999999999998</v>
      </c>
      <c r="H6184" s="45">
        <v>0.51</v>
      </c>
      <c r="I6184" s="45">
        <v>40.200000000000003</v>
      </c>
      <c r="J6184" s="45">
        <v>51.8</v>
      </c>
    </row>
    <row r="6185" spans="4:10">
      <c r="D6185" s="28">
        <v>41897</v>
      </c>
      <c r="E6185" s="35" t="s">
        <v>374</v>
      </c>
      <c r="F6185" s="45">
        <v>20.8</v>
      </c>
      <c r="G6185" s="45">
        <v>1.25</v>
      </c>
      <c r="H6185" s="45">
        <v>0.65</v>
      </c>
      <c r="I6185" s="45">
        <v>30.3</v>
      </c>
      <c r="J6185" s="45">
        <v>65.7</v>
      </c>
    </row>
    <row r="6186" spans="4:10">
      <c r="D6186" s="28">
        <v>41897</v>
      </c>
      <c r="E6186" s="35" t="s">
        <v>375</v>
      </c>
      <c r="F6186" s="45">
        <v>17.7</v>
      </c>
      <c r="G6186" s="45">
        <v>0.23</v>
      </c>
      <c r="H6186" s="45">
        <v>0.35</v>
      </c>
      <c r="I6186" s="45">
        <v>19.5</v>
      </c>
      <c r="J6186" s="45">
        <v>77.099999999999994</v>
      </c>
    </row>
    <row r="6187" spans="4:10">
      <c r="D6187" s="28">
        <v>41897</v>
      </c>
      <c r="E6187" s="35" t="s">
        <v>376</v>
      </c>
      <c r="F6187" s="45">
        <v>15.9</v>
      </c>
      <c r="G6187" s="45">
        <v>0.28000000000000003</v>
      </c>
      <c r="H6187" s="45">
        <v>0.14000000000000001</v>
      </c>
      <c r="I6187" s="45">
        <v>8.1</v>
      </c>
      <c r="J6187" s="45">
        <v>87.2</v>
      </c>
    </row>
    <row r="6188" spans="4:10">
      <c r="D6188" s="28">
        <v>41897</v>
      </c>
      <c r="E6188" s="35" t="s">
        <v>377</v>
      </c>
      <c r="F6188" s="45">
        <v>15.6</v>
      </c>
      <c r="G6188" s="45">
        <v>0</v>
      </c>
      <c r="H6188" s="45">
        <v>0.01</v>
      </c>
      <c r="I6188" s="45">
        <v>0</v>
      </c>
      <c r="J6188" s="45">
        <v>0</v>
      </c>
    </row>
    <row r="6189" spans="4:10">
      <c r="D6189" s="28">
        <v>41897</v>
      </c>
      <c r="E6189" s="35" t="s">
        <v>378</v>
      </c>
      <c r="F6189" s="45">
        <v>14.6</v>
      </c>
      <c r="G6189" s="45">
        <v>0</v>
      </c>
      <c r="H6189" s="45">
        <v>0</v>
      </c>
      <c r="I6189" s="45">
        <v>0</v>
      </c>
      <c r="J6189" s="45">
        <v>0</v>
      </c>
    </row>
    <row r="6190" spans="4:10">
      <c r="D6190" s="28">
        <v>41897</v>
      </c>
      <c r="E6190" s="35" t="s">
        <v>379</v>
      </c>
      <c r="F6190" s="45">
        <v>14</v>
      </c>
      <c r="G6190" s="45">
        <v>0</v>
      </c>
      <c r="H6190" s="45">
        <v>0</v>
      </c>
      <c r="I6190" s="45">
        <v>0</v>
      </c>
      <c r="J6190" s="45">
        <v>0</v>
      </c>
    </row>
    <row r="6191" spans="4:10">
      <c r="D6191" s="28">
        <v>41897</v>
      </c>
      <c r="E6191" s="35" t="s">
        <v>380</v>
      </c>
      <c r="F6191" s="45">
        <v>14.6</v>
      </c>
      <c r="G6191" s="45">
        <v>0</v>
      </c>
      <c r="H6191" s="45">
        <v>0</v>
      </c>
      <c r="I6191" s="45">
        <v>0</v>
      </c>
      <c r="J6191" s="45">
        <v>0</v>
      </c>
    </row>
    <row r="6192" spans="4:10">
      <c r="D6192" s="28">
        <v>41897</v>
      </c>
      <c r="E6192" s="35" t="s">
        <v>381</v>
      </c>
      <c r="F6192" s="45">
        <v>14.2</v>
      </c>
      <c r="G6192" s="45">
        <v>0</v>
      </c>
      <c r="H6192" s="45">
        <v>0</v>
      </c>
      <c r="I6192" s="45">
        <v>0</v>
      </c>
      <c r="J6192" s="45">
        <v>0</v>
      </c>
    </row>
    <row r="6193" spans="4:10">
      <c r="D6193" s="28">
        <v>41897</v>
      </c>
      <c r="E6193" s="35" t="s">
        <v>382</v>
      </c>
      <c r="F6193" s="45">
        <v>13.8</v>
      </c>
      <c r="G6193" s="45">
        <v>0</v>
      </c>
      <c r="H6193" s="45">
        <v>0</v>
      </c>
      <c r="I6193" s="45">
        <v>0</v>
      </c>
      <c r="J6193" s="45">
        <v>0</v>
      </c>
    </row>
    <row r="6194" spans="4:10">
      <c r="D6194" s="28">
        <v>41897</v>
      </c>
      <c r="E6194" s="35" t="s">
        <v>383</v>
      </c>
      <c r="F6194" s="45">
        <v>13.7</v>
      </c>
      <c r="G6194" s="45">
        <v>0</v>
      </c>
      <c r="H6194" s="45">
        <v>0</v>
      </c>
      <c r="I6194" s="45">
        <v>0</v>
      </c>
      <c r="J6194" s="45">
        <v>0</v>
      </c>
    </row>
    <row r="6195" spans="4:10">
      <c r="D6195" s="28">
        <v>41898</v>
      </c>
      <c r="E6195" s="35" t="s">
        <v>360</v>
      </c>
      <c r="F6195" s="45">
        <v>13.6</v>
      </c>
      <c r="G6195" s="45">
        <v>0</v>
      </c>
      <c r="H6195" s="45">
        <v>0</v>
      </c>
      <c r="I6195" s="45">
        <v>0</v>
      </c>
      <c r="J6195" s="45">
        <v>0</v>
      </c>
    </row>
    <row r="6196" spans="4:10">
      <c r="D6196" s="28">
        <v>41898</v>
      </c>
      <c r="E6196" s="35" t="s">
        <v>361</v>
      </c>
      <c r="F6196" s="45">
        <v>13.9</v>
      </c>
      <c r="G6196" s="45">
        <v>0</v>
      </c>
      <c r="H6196" s="45">
        <v>0</v>
      </c>
      <c r="I6196" s="45">
        <v>0</v>
      </c>
      <c r="J6196" s="45">
        <v>0</v>
      </c>
    </row>
    <row r="6197" spans="4:10">
      <c r="D6197" s="28">
        <v>41898</v>
      </c>
      <c r="E6197" s="35" t="s">
        <v>362</v>
      </c>
      <c r="F6197" s="45">
        <v>13.4</v>
      </c>
      <c r="G6197" s="45">
        <v>0</v>
      </c>
      <c r="H6197" s="45">
        <v>0</v>
      </c>
      <c r="I6197" s="45">
        <v>0</v>
      </c>
      <c r="J6197" s="45">
        <v>0</v>
      </c>
    </row>
    <row r="6198" spans="4:10">
      <c r="D6198" s="28">
        <v>41898</v>
      </c>
      <c r="E6198" s="35" t="s">
        <v>363</v>
      </c>
      <c r="F6198" s="45">
        <v>12.9</v>
      </c>
      <c r="G6198" s="45">
        <v>0</v>
      </c>
      <c r="H6198" s="45">
        <v>0</v>
      </c>
      <c r="I6198" s="45">
        <v>0</v>
      </c>
      <c r="J6198" s="45">
        <v>0</v>
      </c>
    </row>
    <row r="6199" spans="4:10">
      <c r="D6199" s="28">
        <v>41898</v>
      </c>
      <c r="E6199" s="35" t="s">
        <v>364</v>
      </c>
      <c r="F6199" s="45">
        <v>13</v>
      </c>
      <c r="G6199" s="45">
        <v>0</v>
      </c>
      <c r="H6199" s="45">
        <v>0</v>
      </c>
      <c r="I6199" s="45">
        <v>0</v>
      </c>
      <c r="J6199" s="45">
        <v>0</v>
      </c>
    </row>
    <row r="6200" spans="4:10">
      <c r="D6200" s="28">
        <v>41898</v>
      </c>
      <c r="E6200" s="35" t="s">
        <v>365</v>
      </c>
      <c r="F6200" s="45">
        <v>13.6</v>
      </c>
      <c r="G6200" s="45">
        <v>0.21</v>
      </c>
      <c r="H6200" s="45">
        <v>0.11</v>
      </c>
      <c r="I6200" s="45">
        <v>7.2</v>
      </c>
      <c r="J6200" s="45">
        <v>-87.5</v>
      </c>
    </row>
    <row r="6201" spans="4:10">
      <c r="D6201" s="28">
        <v>41898</v>
      </c>
      <c r="E6201" s="35" t="s">
        <v>366</v>
      </c>
      <c r="F6201" s="45">
        <v>13.9</v>
      </c>
      <c r="G6201" s="45">
        <v>0.42</v>
      </c>
      <c r="H6201" s="45">
        <v>0.38</v>
      </c>
      <c r="I6201" s="45">
        <v>18.5</v>
      </c>
      <c r="J6201" s="45">
        <v>-77.5</v>
      </c>
    </row>
    <row r="6202" spans="4:10">
      <c r="D6202" s="28">
        <v>41898</v>
      </c>
      <c r="E6202" s="35" t="s">
        <v>367</v>
      </c>
      <c r="F6202" s="45">
        <v>15.9</v>
      </c>
      <c r="G6202" s="45">
        <v>2.3199999999999998</v>
      </c>
      <c r="H6202" s="45">
        <v>0.41</v>
      </c>
      <c r="I6202" s="45">
        <v>29.4</v>
      </c>
      <c r="J6202" s="45">
        <v>-66.2</v>
      </c>
    </row>
    <row r="6203" spans="4:10">
      <c r="D6203" s="28">
        <v>41898</v>
      </c>
      <c r="E6203" s="35" t="s">
        <v>368</v>
      </c>
      <c r="F6203" s="45">
        <v>19</v>
      </c>
      <c r="G6203" s="45">
        <v>2.4700000000000002</v>
      </c>
      <c r="H6203" s="45">
        <v>0.52</v>
      </c>
      <c r="I6203" s="45">
        <v>39.299999999999997</v>
      </c>
      <c r="J6203" s="45">
        <v>-52.5</v>
      </c>
    </row>
    <row r="6204" spans="4:10">
      <c r="D6204" s="28">
        <v>41898</v>
      </c>
      <c r="E6204" s="35" t="s">
        <v>369</v>
      </c>
      <c r="F6204" s="45">
        <v>20.7</v>
      </c>
      <c r="G6204" s="45">
        <v>0.84</v>
      </c>
      <c r="H6204" s="45">
        <v>1.0900000000000001</v>
      </c>
      <c r="I6204" s="45">
        <v>47.2</v>
      </c>
      <c r="J6204" s="45">
        <v>-34.9</v>
      </c>
    </row>
    <row r="6205" spans="4:10">
      <c r="D6205" s="28">
        <v>41898</v>
      </c>
      <c r="E6205" s="35" t="s">
        <v>370</v>
      </c>
      <c r="F6205" s="45">
        <v>22.3</v>
      </c>
      <c r="G6205" s="45">
        <v>1.39</v>
      </c>
      <c r="H6205" s="45">
        <v>1.0900000000000001</v>
      </c>
      <c r="I6205" s="45">
        <v>51.9</v>
      </c>
      <c r="J6205" s="45">
        <v>-12.9</v>
      </c>
    </row>
    <row r="6206" spans="4:10">
      <c r="D6206" s="28">
        <v>41898</v>
      </c>
      <c r="E6206" s="35" t="s">
        <v>371</v>
      </c>
      <c r="F6206" s="45">
        <v>21.1</v>
      </c>
      <c r="G6206" s="45">
        <v>1.4</v>
      </c>
      <c r="H6206" s="45">
        <v>1.0900000000000001</v>
      </c>
      <c r="I6206" s="45">
        <v>52.1</v>
      </c>
      <c r="J6206" s="45">
        <v>11.6</v>
      </c>
    </row>
    <row r="6207" spans="4:10">
      <c r="D6207" s="28">
        <v>41898</v>
      </c>
      <c r="E6207" s="35" t="s">
        <v>372</v>
      </c>
      <c r="F6207" s="45">
        <v>21.8</v>
      </c>
      <c r="G6207" s="45">
        <v>0.67</v>
      </c>
      <c r="H6207" s="45">
        <v>1.1000000000000001</v>
      </c>
      <c r="I6207" s="45">
        <v>47.6</v>
      </c>
      <c r="J6207" s="45">
        <v>33.9</v>
      </c>
    </row>
    <row r="6208" spans="4:10">
      <c r="D6208" s="28">
        <v>41898</v>
      </c>
      <c r="E6208" s="35" t="s">
        <v>373</v>
      </c>
      <c r="F6208" s="45">
        <v>21.5</v>
      </c>
      <c r="G6208" s="45">
        <v>0.26</v>
      </c>
      <c r="H6208" s="45">
        <v>0.8</v>
      </c>
      <c r="I6208" s="45">
        <v>39.799999999999997</v>
      </c>
      <c r="J6208" s="45">
        <v>51.6</v>
      </c>
    </row>
    <row r="6209" spans="4:10">
      <c r="D6209" s="28">
        <v>41898</v>
      </c>
      <c r="E6209" s="35" t="s">
        <v>374</v>
      </c>
      <c r="F6209" s="45">
        <v>19.899999999999999</v>
      </c>
      <c r="G6209" s="45">
        <v>0.19</v>
      </c>
      <c r="H6209" s="45">
        <v>0.54</v>
      </c>
      <c r="I6209" s="45">
        <v>30</v>
      </c>
      <c r="J6209" s="45">
        <v>65.5</v>
      </c>
    </row>
    <row r="6210" spans="4:10">
      <c r="D6210" s="28">
        <v>41898</v>
      </c>
      <c r="E6210" s="35" t="s">
        <v>375</v>
      </c>
      <c r="F6210" s="45">
        <v>18.5</v>
      </c>
      <c r="G6210" s="45">
        <v>0.21</v>
      </c>
      <c r="H6210" s="45">
        <v>0.33</v>
      </c>
      <c r="I6210" s="45">
        <v>19.2</v>
      </c>
      <c r="J6210" s="45">
        <v>76.900000000000006</v>
      </c>
    </row>
    <row r="6211" spans="4:10">
      <c r="D6211" s="28">
        <v>41898</v>
      </c>
      <c r="E6211" s="35" t="s">
        <v>376</v>
      </c>
      <c r="F6211" s="45">
        <v>18</v>
      </c>
      <c r="G6211" s="45">
        <v>0.24</v>
      </c>
      <c r="H6211" s="45">
        <v>0.13</v>
      </c>
      <c r="I6211" s="45">
        <v>7.8</v>
      </c>
      <c r="J6211" s="45">
        <v>87</v>
      </c>
    </row>
    <row r="6212" spans="4:10">
      <c r="D6212" s="28">
        <v>41898</v>
      </c>
      <c r="E6212" s="35" t="s">
        <v>377</v>
      </c>
      <c r="F6212" s="45">
        <v>16.600000000000001</v>
      </c>
      <c r="G6212" s="45">
        <v>0</v>
      </c>
      <c r="H6212" s="45">
        <v>0</v>
      </c>
      <c r="I6212" s="45">
        <v>0</v>
      </c>
      <c r="J6212" s="45">
        <v>0</v>
      </c>
    </row>
    <row r="6213" spans="4:10">
      <c r="D6213" s="28">
        <v>41898</v>
      </c>
      <c r="E6213" s="35" t="s">
        <v>378</v>
      </c>
      <c r="F6213" s="45">
        <v>15.2</v>
      </c>
      <c r="G6213" s="45">
        <v>0</v>
      </c>
      <c r="H6213" s="45">
        <v>0</v>
      </c>
      <c r="I6213" s="45">
        <v>0</v>
      </c>
      <c r="J6213" s="45">
        <v>0</v>
      </c>
    </row>
    <row r="6214" spans="4:10">
      <c r="D6214" s="28">
        <v>41898</v>
      </c>
      <c r="E6214" s="35" t="s">
        <v>379</v>
      </c>
      <c r="F6214" s="45">
        <v>14.4</v>
      </c>
      <c r="G6214" s="45">
        <v>0</v>
      </c>
      <c r="H6214" s="45">
        <v>0</v>
      </c>
      <c r="I6214" s="45">
        <v>0</v>
      </c>
      <c r="J6214" s="45">
        <v>0</v>
      </c>
    </row>
    <row r="6215" spans="4:10">
      <c r="D6215" s="28">
        <v>41898</v>
      </c>
      <c r="E6215" s="35" t="s">
        <v>380</v>
      </c>
      <c r="F6215" s="45">
        <v>12.8</v>
      </c>
      <c r="G6215" s="45">
        <v>0</v>
      </c>
      <c r="H6215" s="45">
        <v>0</v>
      </c>
      <c r="I6215" s="45">
        <v>0</v>
      </c>
      <c r="J6215" s="45">
        <v>0</v>
      </c>
    </row>
    <row r="6216" spans="4:10">
      <c r="D6216" s="28">
        <v>41898</v>
      </c>
      <c r="E6216" s="35" t="s">
        <v>381</v>
      </c>
      <c r="F6216" s="45">
        <v>12</v>
      </c>
      <c r="G6216" s="45">
        <v>0</v>
      </c>
      <c r="H6216" s="45">
        <v>0</v>
      </c>
      <c r="I6216" s="45">
        <v>0</v>
      </c>
      <c r="J6216" s="45">
        <v>0</v>
      </c>
    </row>
    <row r="6217" spans="4:10">
      <c r="D6217" s="28">
        <v>41898</v>
      </c>
      <c r="E6217" s="35" t="s">
        <v>382</v>
      </c>
      <c r="F6217" s="45">
        <v>10.9</v>
      </c>
      <c r="G6217" s="45">
        <v>0</v>
      </c>
      <c r="H6217" s="45">
        <v>0</v>
      </c>
      <c r="I6217" s="45">
        <v>0</v>
      </c>
      <c r="J6217" s="45">
        <v>0</v>
      </c>
    </row>
    <row r="6218" spans="4:10">
      <c r="D6218" s="28">
        <v>41898</v>
      </c>
      <c r="E6218" s="35" t="s">
        <v>383</v>
      </c>
      <c r="F6218" s="45">
        <v>10.5</v>
      </c>
      <c r="G6218" s="45">
        <v>0</v>
      </c>
      <c r="H6218" s="45">
        <v>0</v>
      </c>
      <c r="I6218" s="45">
        <v>0</v>
      </c>
      <c r="J6218" s="45">
        <v>0</v>
      </c>
    </row>
    <row r="6219" spans="4:10">
      <c r="D6219" s="28">
        <v>41899</v>
      </c>
      <c r="E6219" s="35" t="s">
        <v>360</v>
      </c>
      <c r="F6219" s="45">
        <v>10.6</v>
      </c>
      <c r="G6219" s="45">
        <v>0</v>
      </c>
      <c r="H6219" s="45">
        <v>0</v>
      </c>
      <c r="I6219" s="45">
        <v>0</v>
      </c>
      <c r="J6219" s="45">
        <v>0</v>
      </c>
    </row>
    <row r="6220" spans="4:10">
      <c r="D6220" s="28">
        <v>41899</v>
      </c>
      <c r="E6220" s="35" t="s">
        <v>361</v>
      </c>
      <c r="F6220" s="45">
        <v>10.8</v>
      </c>
      <c r="G6220" s="45">
        <v>0</v>
      </c>
      <c r="H6220" s="45">
        <v>0</v>
      </c>
      <c r="I6220" s="45">
        <v>0</v>
      </c>
      <c r="J6220" s="45">
        <v>0</v>
      </c>
    </row>
    <row r="6221" spans="4:10">
      <c r="D6221" s="28">
        <v>41899</v>
      </c>
      <c r="E6221" s="35" t="s">
        <v>362</v>
      </c>
      <c r="F6221" s="45">
        <v>10.6</v>
      </c>
      <c r="G6221" s="45">
        <v>0</v>
      </c>
      <c r="H6221" s="45">
        <v>0</v>
      </c>
      <c r="I6221" s="45">
        <v>0</v>
      </c>
      <c r="J6221" s="45">
        <v>0</v>
      </c>
    </row>
    <row r="6222" spans="4:10">
      <c r="D6222" s="28">
        <v>41899</v>
      </c>
      <c r="E6222" s="35" t="s">
        <v>363</v>
      </c>
      <c r="F6222" s="45">
        <v>10.3</v>
      </c>
      <c r="G6222" s="45">
        <v>0</v>
      </c>
      <c r="H6222" s="45">
        <v>0</v>
      </c>
      <c r="I6222" s="45">
        <v>0</v>
      </c>
      <c r="J6222" s="45">
        <v>0</v>
      </c>
    </row>
    <row r="6223" spans="4:10">
      <c r="D6223" s="28">
        <v>41899</v>
      </c>
      <c r="E6223" s="35" t="s">
        <v>364</v>
      </c>
      <c r="F6223" s="45">
        <v>9.6999999999999993</v>
      </c>
      <c r="G6223" s="45">
        <v>0</v>
      </c>
      <c r="H6223" s="45">
        <v>0</v>
      </c>
      <c r="I6223" s="45">
        <v>0</v>
      </c>
      <c r="J6223" s="45">
        <v>0</v>
      </c>
    </row>
    <row r="6224" spans="4:10">
      <c r="D6224" s="28">
        <v>41899</v>
      </c>
      <c r="E6224" s="35" t="s">
        <v>365</v>
      </c>
      <c r="F6224" s="45">
        <v>9.4</v>
      </c>
      <c r="G6224" s="45">
        <v>0.27</v>
      </c>
      <c r="H6224" s="45">
        <v>0.12</v>
      </c>
      <c r="I6224" s="45">
        <v>7</v>
      </c>
      <c r="J6224" s="45">
        <v>-87.2</v>
      </c>
    </row>
    <row r="6225" spans="4:10">
      <c r="D6225" s="28">
        <v>41899</v>
      </c>
      <c r="E6225" s="35" t="s">
        <v>366</v>
      </c>
      <c r="F6225" s="45">
        <v>10</v>
      </c>
      <c r="G6225" s="45">
        <v>1.56</v>
      </c>
      <c r="H6225" s="45">
        <v>0.34</v>
      </c>
      <c r="I6225" s="45">
        <v>18.399999999999999</v>
      </c>
      <c r="J6225" s="45">
        <v>-77.099999999999994</v>
      </c>
    </row>
    <row r="6226" spans="4:10">
      <c r="D6226" s="28">
        <v>41899</v>
      </c>
      <c r="E6226" s="35" t="s">
        <v>367</v>
      </c>
      <c r="F6226" s="45">
        <v>12.9</v>
      </c>
      <c r="G6226" s="45">
        <v>2.4500000000000002</v>
      </c>
      <c r="H6226" s="45">
        <v>0.38</v>
      </c>
      <c r="I6226" s="45">
        <v>29.2</v>
      </c>
      <c r="J6226" s="45">
        <v>-65.8</v>
      </c>
    </row>
    <row r="6227" spans="4:10">
      <c r="D6227" s="28">
        <v>41899</v>
      </c>
      <c r="E6227" s="35" t="s">
        <v>368</v>
      </c>
      <c r="F6227" s="45">
        <v>17</v>
      </c>
      <c r="G6227" s="45">
        <v>2.61</v>
      </c>
      <c r="H6227" s="45">
        <v>0.47</v>
      </c>
      <c r="I6227" s="45">
        <v>39</v>
      </c>
      <c r="J6227" s="45">
        <v>-52.1</v>
      </c>
    </row>
    <row r="6228" spans="4:10">
      <c r="D6228" s="28">
        <v>41899</v>
      </c>
      <c r="E6228" s="35" t="s">
        <v>369</v>
      </c>
      <c r="F6228" s="45">
        <v>19.899999999999999</v>
      </c>
      <c r="G6228" s="45">
        <v>2.67</v>
      </c>
      <c r="H6228" s="45">
        <v>0.54</v>
      </c>
      <c r="I6228" s="45">
        <v>46.9</v>
      </c>
      <c r="J6228" s="45">
        <v>-34.6</v>
      </c>
    </row>
    <row r="6229" spans="4:10">
      <c r="D6229" s="28">
        <v>41899</v>
      </c>
      <c r="E6229" s="35" t="s">
        <v>370</v>
      </c>
      <c r="F6229" s="45">
        <v>20.3</v>
      </c>
      <c r="G6229" s="45">
        <v>1.49</v>
      </c>
      <c r="H6229" s="45">
        <v>1.06</v>
      </c>
      <c r="I6229" s="45">
        <v>51.6</v>
      </c>
      <c r="J6229" s="45">
        <v>-12.6</v>
      </c>
    </row>
    <row r="6230" spans="4:10">
      <c r="D6230" s="28">
        <v>41899</v>
      </c>
      <c r="E6230" s="35" t="s">
        <v>371</v>
      </c>
      <c r="F6230" s="45">
        <v>20.2</v>
      </c>
      <c r="G6230" s="45">
        <v>0.42</v>
      </c>
      <c r="H6230" s="45">
        <v>1.1399999999999999</v>
      </c>
      <c r="I6230" s="45">
        <v>51.7</v>
      </c>
      <c r="J6230" s="45">
        <v>11.6</v>
      </c>
    </row>
    <row r="6231" spans="4:10">
      <c r="D6231" s="28">
        <v>41899</v>
      </c>
      <c r="E6231" s="35" t="s">
        <v>372</v>
      </c>
      <c r="F6231" s="45">
        <v>21.2</v>
      </c>
      <c r="G6231" s="45">
        <v>0.75</v>
      </c>
      <c r="H6231" s="45">
        <v>1.0900000000000001</v>
      </c>
      <c r="I6231" s="45">
        <v>47.2</v>
      </c>
      <c r="J6231" s="45">
        <v>33.700000000000003</v>
      </c>
    </row>
    <row r="6232" spans="4:10">
      <c r="D6232" s="28">
        <v>41899</v>
      </c>
      <c r="E6232" s="35" t="s">
        <v>373</v>
      </c>
      <c r="F6232" s="45">
        <v>21.5</v>
      </c>
      <c r="G6232" s="45">
        <v>0.94</v>
      </c>
      <c r="H6232" s="45">
        <v>0.9</v>
      </c>
      <c r="I6232" s="45">
        <v>39.4</v>
      </c>
      <c r="J6232" s="45">
        <v>51.4</v>
      </c>
    </row>
    <row r="6233" spans="4:10">
      <c r="D6233" s="28">
        <v>41899</v>
      </c>
      <c r="E6233" s="35" t="s">
        <v>374</v>
      </c>
      <c r="F6233" s="45">
        <v>19.3</v>
      </c>
      <c r="G6233" s="45">
        <v>0.23</v>
      </c>
      <c r="H6233" s="45">
        <v>0.56000000000000005</v>
      </c>
      <c r="I6233" s="45">
        <v>29.7</v>
      </c>
      <c r="J6233" s="45">
        <v>65.3</v>
      </c>
    </row>
    <row r="6234" spans="4:10">
      <c r="D6234" s="28">
        <v>41899</v>
      </c>
      <c r="E6234" s="35" t="s">
        <v>375</v>
      </c>
      <c r="F6234" s="45">
        <v>16.600000000000001</v>
      </c>
      <c r="G6234" s="45">
        <v>0.24</v>
      </c>
      <c r="H6234" s="45">
        <v>0.34</v>
      </c>
      <c r="I6234" s="45">
        <v>18.8</v>
      </c>
      <c r="J6234" s="45">
        <v>76.7</v>
      </c>
    </row>
    <row r="6235" spans="4:10">
      <c r="D6235" s="28">
        <v>41899</v>
      </c>
      <c r="E6235" s="35" t="s">
        <v>376</v>
      </c>
      <c r="F6235" s="45">
        <v>15.4</v>
      </c>
      <c r="G6235" s="45">
        <v>0.25</v>
      </c>
      <c r="H6235" s="45">
        <v>0.13</v>
      </c>
      <c r="I6235" s="45">
        <v>7.5</v>
      </c>
      <c r="J6235" s="45">
        <v>86.7</v>
      </c>
    </row>
    <row r="6236" spans="4:10">
      <c r="D6236" s="28">
        <v>41899</v>
      </c>
      <c r="E6236" s="35" t="s">
        <v>377</v>
      </c>
      <c r="F6236" s="45">
        <v>13.4</v>
      </c>
      <c r="G6236" s="45">
        <v>0</v>
      </c>
      <c r="H6236" s="45">
        <v>0</v>
      </c>
      <c r="I6236" s="45">
        <v>0</v>
      </c>
      <c r="J6236" s="45">
        <v>0</v>
      </c>
    </row>
    <row r="6237" spans="4:10">
      <c r="D6237" s="28">
        <v>41899</v>
      </c>
      <c r="E6237" s="35" t="s">
        <v>378</v>
      </c>
      <c r="F6237" s="45">
        <v>11.5</v>
      </c>
      <c r="G6237" s="45">
        <v>0</v>
      </c>
      <c r="H6237" s="45">
        <v>0</v>
      </c>
      <c r="I6237" s="45">
        <v>0</v>
      </c>
      <c r="J6237" s="45">
        <v>0</v>
      </c>
    </row>
    <row r="6238" spans="4:10">
      <c r="D6238" s="28">
        <v>41899</v>
      </c>
      <c r="E6238" s="35" t="s">
        <v>379</v>
      </c>
      <c r="F6238" s="45">
        <v>10.4</v>
      </c>
      <c r="G6238" s="45">
        <v>0</v>
      </c>
      <c r="H6238" s="45">
        <v>0</v>
      </c>
      <c r="I6238" s="45">
        <v>0</v>
      </c>
      <c r="J6238" s="45">
        <v>0</v>
      </c>
    </row>
    <row r="6239" spans="4:10">
      <c r="D6239" s="28">
        <v>41899</v>
      </c>
      <c r="E6239" s="35" t="s">
        <v>380</v>
      </c>
      <c r="F6239" s="45">
        <v>9.8000000000000007</v>
      </c>
      <c r="G6239" s="45">
        <v>0</v>
      </c>
      <c r="H6239" s="45">
        <v>0</v>
      </c>
      <c r="I6239" s="45">
        <v>0</v>
      </c>
      <c r="J6239" s="45">
        <v>0</v>
      </c>
    </row>
    <row r="6240" spans="4:10">
      <c r="D6240" s="28">
        <v>41899</v>
      </c>
      <c r="E6240" s="35" t="s">
        <v>381</v>
      </c>
      <c r="F6240" s="45">
        <v>9.3000000000000007</v>
      </c>
      <c r="G6240" s="45">
        <v>0</v>
      </c>
      <c r="H6240" s="45">
        <v>0</v>
      </c>
      <c r="I6240" s="45">
        <v>0</v>
      </c>
      <c r="J6240" s="45">
        <v>0</v>
      </c>
    </row>
    <row r="6241" spans="4:10">
      <c r="D6241" s="28">
        <v>41899</v>
      </c>
      <c r="E6241" s="35" t="s">
        <v>382</v>
      </c>
      <c r="F6241" s="45">
        <v>9</v>
      </c>
      <c r="G6241" s="45">
        <v>0</v>
      </c>
      <c r="H6241" s="45">
        <v>0</v>
      </c>
      <c r="I6241" s="45">
        <v>0</v>
      </c>
      <c r="J6241" s="45">
        <v>0</v>
      </c>
    </row>
    <row r="6242" spans="4:10">
      <c r="D6242" s="28">
        <v>41899</v>
      </c>
      <c r="E6242" s="35" t="s">
        <v>383</v>
      </c>
      <c r="F6242" s="45">
        <v>8.5</v>
      </c>
      <c r="G6242" s="45">
        <v>0</v>
      </c>
      <c r="H6242" s="45">
        <v>0</v>
      </c>
      <c r="I6242" s="45">
        <v>0</v>
      </c>
      <c r="J6242" s="45">
        <v>0</v>
      </c>
    </row>
    <row r="6243" spans="4:10">
      <c r="D6243" s="28">
        <v>41900</v>
      </c>
      <c r="E6243" s="35" t="s">
        <v>360</v>
      </c>
      <c r="F6243" s="45">
        <v>8.1</v>
      </c>
      <c r="G6243" s="45">
        <v>0</v>
      </c>
      <c r="H6243" s="45">
        <v>0</v>
      </c>
      <c r="I6243" s="45">
        <v>0</v>
      </c>
      <c r="J6243" s="45">
        <v>0</v>
      </c>
    </row>
    <row r="6244" spans="4:10">
      <c r="D6244" s="28">
        <v>41900</v>
      </c>
      <c r="E6244" s="35" t="s">
        <v>361</v>
      </c>
      <c r="F6244" s="45">
        <v>7.7</v>
      </c>
      <c r="G6244" s="45">
        <v>0</v>
      </c>
      <c r="H6244" s="45">
        <v>0</v>
      </c>
      <c r="I6244" s="45">
        <v>0</v>
      </c>
      <c r="J6244" s="45">
        <v>0</v>
      </c>
    </row>
    <row r="6245" spans="4:10">
      <c r="D6245" s="28">
        <v>41900</v>
      </c>
      <c r="E6245" s="35" t="s">
        <v>362</v>
      </c>
      <c r="F6245" s="45">
        <v>7.4</v>
      </c>
      <c r="G6245" s="45">
        <v>0</v>
      </c>
      <c r="H6245" s="45">
        <v>0</v>
      </c>
      <c r="I6245" s="45">
        <v>0</v>
      </c>
      <c r="J6245" s="45">
        <v>0</v>
      </c>
    </row>
    <row r="6246" spans="4:10">
      <c r="D6246" s="28">
        <v>41900</v>
      </c>
      <c r="E6246" s="35" t="s">
        <v>363</v>
      </c>
      <c r="F6246" s="45">
        <v>7.1</v>
      </c>
      <c r="G6246" s="45">
        <v>0</v>
      </c>
      <c r="H6246" s="45">
        <v>0</v>
      </c>
      <c r="I6246" s="45">
        <v>0</v>
      </c>
      <c r="J6246" s="45">
        <v>0</v>
      </c>
    </row>
    <row r="6247" spans="4:10">
      <c r="D6247" s="28">
        <v>41900</v>
      </c>
      <c r="E6247" s="35" t="s">
        <v>364</v>
      </c>
      <c r="F6247" s="45">
        <v>6.8</v>
      </c>
      <c r="G6247" s="45">
        <v>0</v>
      </c>
      <c r="H6247" s="45">
        <v>0</v>
      </c>
      <c r="I6247" s="45">
        <v>0</v>
      </c>
      <c r="J6247" s="45">
        <v>0</v>
      </c>
    </row>
    <row r="6248" spans="4:10">
      <c r="D6248" s="28">
        <v>41900</v>
      </c>
      <c r="E6248" s="35" t="s">
        <v>365</v>
      </c>
      <c r="F6248" s="45">
        <v>6.7</v>
      </c>
      <c r="G6248" s="45">
        <v>0.66</v>
      </c>
      <c r="H6248" s="45">
        <v>0.13</v>
      </c>
      <c r="I6248" s="45">
        <v>6.8</v>
      </c>
      <c r="J6248" s="45">
        <v>-86.8</v>
      </c>
    </row>
    <row r="6249" spans="4:10">
      <c r="D6249" s="28">
        <v>41900</v>
      </c>
      <c r="E6249" s="35" t="s">
        <v>366</v>
      </c>
      <c r="F6249" s="45">
        <v>7.9</v>
      </c>
      <c r="G6249" s="45">
        <v>1.98</v>
      </c>
      <c r="H6249" s="45">
        <v>0.28000000000000003</v>
      </c>
      <c r="I6249" s="45">
        <v>18.2</v>
      </c>
      <c r="J6249" s="45">
        <v>-76.7</v>
      </c>
    </row>
    <row r="6250" spans="4:10">
      <c r="D6250" s="28">
        <v>41900</v>
      </c>
      <c r="E6250" s="35" t="s">
        <v>367</v>
      </c>
      <c r="F6250" s="45">
        <v>12.3</v>
      </c>
      <c r="G6250" s="45">
        <v>2.0099999999999998</v>
      </c>
      <c r="H6250" s="45">
        <v>0.48</v>
      </c>
      <c r="I6250" s="45">
        <v>29</v>
      </c>
      <c r="J6250" s="45">
        <v>-65.400000000000006</v>
      </c>
    </row>
    <row r="6251" spans="4:10">
      <c r="D6251" s="28">
        <v>41900</v>
      </c>
      <c r="E6251" s="35" t="s">
        <v>368</v>
      </c>
      <c r="F6251" s="45">
        <v>14.7</v>
      </c>
      <c r="G6251" s="45">
        <v>0.93</v>
      </c>
      <c r="H6251" s="45">
        <v>0.89</v>
      </c>
      <c r="I6251" s="45">
        <v>38.799999999999997</v>
      </c>
      <c r="J6251" s="45">
        <v>-51.7</v>
      </c>
    </row>
    <row r="6252" spans="4:10">
      <c r="D6252" s="28">
        <v>41900</v>
      </c>
      <c r="E6252" s="35" t="s">
        <v>369</v>
      </c>
      <c r="F6252" s="45">
        <v>19</v>
      </c>
      <c r="G6252" s="45">
        <v>0.56999999999999995</v>
      </c>
      <c r="H6252" s="45">
        <v>1.07</v>
      </c>
      <c r="I6252" s="45">
        <v>46.6</v>
      </c>
      <c r="J6252" s="45">
        <v>-34.200000000000003</v>
      </c>
    </row>
    <row r="6253" spans="4:10">
      <c r="D6253" s="28">
        <v>41900</v>
      </c>
      <c r="E6253" s="35" t="s">
        <v>370</v>
      </c>
      <c r="F6253" s="45">
        <v>20.9</v>
      </c>
      <c r="G6253" s="45">
        <v>1.19</v>
      </c>
      <c r="H6253" s="45">
        <v>1.1299999999999999</v>
      </c>
      <c r="I6253" s="45">
        <v>51.2</v>
      </c>
      <c r="J6253" s="45">
        <v>-12.4</v>
      </c>
    </row>
    <row r="6254" spans="4:10">
      <c r="D6254" s="28">
        <v>41900</v>
      </c>
      <c r="E6254" s="35" t="s">
        <v>371</v>
      </c>
      <c r="F6254" s="45">
        <v>21.7</v>
      </c>
      <c r="G6254" s="45">
        <v>2.2200000000000002</v>
      </c>
      <c r="H6254" s="45">
        <v>0.79</v>
      </c>
      <c r="I6254" s="45">
        <v>51.3</v>
      </c>
      <c r="J6254" s="45">
        <v>11.7</v>
      </c>
    </row>
    <row r="6255" spans="4:10">
      <c r="D6255" s="28">
        <v>41900</v>
      </c>
      <c r="E6255" s="35" t="s">
        <v>372</v>
      </c>
      <c r="F6255" s="45">
        <v>22.9</v>
      </c>
      <c r="G6255" s="45">
        <v>1.24</v>
      </c>
      <c r="H6255" s="45">
        <v>1.03</v>
      </c>
      <c r="I6255" s="45">
        <v>46.8</v>
      </c>
      <c r="J6255" s="45">
        <v>33.6</v>
      </c>
    </row>
    <row r="6256" spans="4:10">
      <c r="D6256" s="28">
        <v>41900</v>
      </c>
      <c r="E6256" s="35" t="s">
        <v>373</v>
      </c>
      <c r="F6256" s="45">
        <v>21</v>
      </c>
      <c r="G6256" s="45">
        <v>0.56000000000000005</v>
      </c>
      <c r="H6256" s="45">
        <v>0.89</v>
      </c>
      <c r="I6256" s="45">
        <v>39.1</v>
      </c>
      <c r="J6256" s="45">
        <v>51.2</v>
      </c>
    </row>
    <row r="6257" spans="4:10">
      <c r="D6257" s="28">
        <v>41900</v>
      </c>
      <c r="E6257" s="35" t="s">
        <v>374</v>
      </c>
      <c r="F6257" s="45">
        <v>20.9</v>
      </c>
      <c r="G6257" s="45">
        <v>0.33</v>
      </c>
      <c r="H6257" s="45">
        <v>0.61</v>
      </c>
      <c r="I6257" s="45">
        <v>29.3</v>
      </c>
      <c r="J6257" s="45">
        <v>65</v>
      </c>
    </row>
    <row r="6258" spans="4:10">
      <c r="D6258" s="28">
        <v>41900</v>
      </c>
      <c r="E6258" s="35" t="s">
        <v>375</v>
      </c>
      <c r="F6258" s="45">
        <v>19.8</v>
      </c>
      <c r="G6258" s="45">
        <v>0.23</v>
      </c>
      <c r="H6258" s="45">
        <v>0.34</v>
      </c>
      <c r="I6258" s="45">
        <v>18.5</v>
      </c>
      <c r="J6258" s="45">
        <v>76.400000000000006</v>
      </c>
    </row>
    <row r="6259" spans="4:10">
      <c r="D6259" s="28">
        <v>41900</v>
      </c>
      <c r="E6259" s="35" t="s">
        <v>376</v>
      </c>
      <c r="F6259" s="45">
        <v>18.2</v>
      </c>
      <c r="G6259" s="45">
        <v>0.28999999999999998</v>
      </c>
      <c r="H6259" s="45">
        <v>0.12</v>
      </c>
      <c r="I6259" s="45">
        <v>7.2</v>
      </c>
      <c r="J6259" s="45">
        <v>86.5</v>
      </c>
    </row>
    <row r="6260" spans="4:10">
      <c r="D6260" s="28">
        <v>41900</v>
      </c>
      <c r="E6260" s="35" t="s">
        <v>377</v>
      </c>
      <c r="F6260" s="45">
        <v>16.3</v>
      </c>
      <c r="G6260" s="45">
        <v>0</v>
      </c>
      <c r="H6260" s="45">
        <v>0</v>
      </c>
      <c r="I6260" s="45">
        <v>0</v>
      </c>
      <c r="J6260" s="45">
        <v>0</v>
      </c>
    </row>
    <row r="6261" spans="4:10">
      <c r="D6261" s="28">
        <v>41900</v>
      </c>
      <c r="E6261" s="35" t="s">
        <v>378</v>
      </c>
      <c r="F6261" s="45">
        <v>15.3</v>
      </c>
      <c r="G6261" s="45">
        <v>0</v>
      </c>
      <c r="H6261" s="45">
        <v>0</v>
      </c>
      <c r="I6261" s="45">
        <v>0</v>
      </c>
      <c r="J6261" s="45">
        <v>0</v>
      </c>
    </row>
    <row r="6262" spans="4:10">
      <c r="D6262" s="28">
        <v>41900</v>
      </c>
      <c r="E6262" s="35" t="s">
        <v>379</v>
      </c>
      <c r="F6262" s="45">
        <v>14.9</v>
      </c>
      <c r="G6262" s="45">
        <v>0</v>
      </c>
      <c r="H6262" s="45">
        <v>0</v>
      </c>
      <c r="I6262" s="45">
        <v>0</v>
      </c>
      <c r="J6262" s="45">
        <v>0</v>
      </c>
    </row>
    <row r="6263" spans="4:10">
      <c r="D6263" s="28">
        <v>41900</v>
      </c>
      <c r="E6263" s="35" t="s">
        <v>380</v>
      </c>
      <c r="F6263" s="45">
        <v>14.6</v>
      </c>
      <c r="G6263" s="45">
        <v>0</v>
      </c>
      <c r="H6263" s="45">
        <v>0</v>
      </c>
      <c r="I6263" s="45">
        <v>0</v>
      </c>
      <c r="J6263" s="45">
        <v>0</v>
      </c>
    </row>
    <row r="6264" spans="4:10">
      <c r="D6264" s="28">
        <v>41900</v>
      </c>
      <c r="E6264" s="35" t="s">
        <v>381</v>
      </c>
      <c r="F6264" s="45">
        <v>14.6</v>
      </c>
      <c r="G6264" s="45">
        <v>0</v>
      </c>
      <c r="H6264" s="45">
        <v>0</v>
      </c>
      <c r="I6264" s="45">
        <v>0</v>
      </c>
      <c r="J6264" s="45">
        <v>0</v>
      </c>
    </row>
    <row r="6265" spans="4:10">
      <c r="D6265" s="28">
        <v>41900</v>
      </c>
      <c r="E6265" s="35" t="s">
        <v>382</v>
      </c>
      <c r="F6265" s="45">
        <v>15.2</v>
      </c>
      <c r="G6265" s="45">
        <v>0</v>
      </c>
      <c r="H6265" s="45">
        <v>0</v>
      </c>
      <c r="I6265" s="45">
        <v>0</v>
      </c>
      <c r="J6265" s="45">
        <v>0</v>
      </c>
    </row>
    <row r="6266" spans="4:10">
      <c r="D6266" s="28">
        <v>41900</v>
      </c>
      <c r="E6266" s="35" t="s">
        <v>383</v>
      </c>
      <c r="F6266" s="45">
        <v>18.2</v>
      </c>
      <c r="G6266" s="45">
        <v>0</v>
      </c>
      <c r="H6266" s="45">
        <v>0</v>
      </c>
      <c r="I6266" s="45">
        <v>0</v>
      </c>
      <c r="J6266" s="45">
        <v>0</v>
      </c>
    </row>
    <row r="6267" spans="4:10">
      <c r="D6267" s="28">
        <v>41901</v>
      </c>
      <c r="E6267" s="35" t="s">
        <v>360</v>
      </c>
      <c r="F6267" s="45">
        <v>17</v>
      </c>
      <c r="G6267" s="45">
        <v>0</v>
      </c>
      <c r="H6267" s="45">
        <v>0</v>
      </c>
      <c r="I6267" s="45">
        <v>0</v>
      </c>
      <c r="J6267" s="45">
        <v>0</v>
      </c>
    </row>
    <row r="6268" spans="4:10">
      <c r="D6268" s="28">
        <v>41901</v>
      </c>
      <c r="E6268" s="35" t="s">
        <v>361</v>
      </c>
      <c r="F6268" s="45">
        <v>15.9</v>
      </c>
      <c r="G6268" s="45">
        <v>0</v>
      </c>
      <c r="H6268" s="45">
        <v>0</v>
      </c>
      <c r="I6268" s="45">
        <v>0</v>
      </c>
      <c r="J6268" s="45">
        <v>0</v>
      </c>
    </row>
    <row r="6269" spans="4:10">
      <c r="D6269" s="28">
        <v>41901</v>
      </c>
      <c r="E6269" s="35" t="s">
        <v>362</v>
      </c>
      <c r="F6269" s="45">
        <v>16.100000000000001</v>
      </c>
      <c r="G6269" s="45">
        <v>0</v>
      </c>
      <c r="H6269" s="45">
        <v>0</v>
      </c>
      <c r="I6269" s="45">
        <v>0</v>
      </c>
      <c r="J6269" s="45">
        <v>0</v>
      </c>
    </row>
    <row r="6270" spans="4:10">
      <c r="D6270" s="28">
        <v>41901</v>
      </c>
      <c r="E6270" s="35" t="s">
        <v>363</v>
      </c>
      <c r="F6270" s="45">
        <v>16.100000000000001</v>
      </c>
      <c r="G6270" s="45">
        <v>0</v>
      </c>
      <c r="H6270" s="45">
        <v>0</v>
      </c>
      <c r="I6270" s="45">
        <v>0</v>
      </c>
      <c r="J6270" s="45">
        <v>0</v>
      </c>
    </row>
    <row r="6271" spans="4:10">
      <c r="D6271" s="28">
        <v>41901</v>
      </c>
      <c r="E6271" s="35" t="s">
        <v>364</v>
      </c>
      <c r="F6271" s="45">
        <v>17.2</v>
      </c>
      <c r="G6271" s="45">
        <v>0</v>
      </c>
      <c r="H6271" s="45">
        <v>0</v>
      </c>
      <c r="I6271" s="45">
        <v>0</v>
      </c>
      <c r="J6271" s="45">
        <v>0</v>
      </c>
    </row>
    <row r="6272" spans="4:10">
      <c r="D6272" s="28">
        <v>41901</v>
      </c>
      <c r="E6272" s="35" t="s">
        <v>365</v>
      </c>
      <c r="F6272" s="45">
        <v>16.600000000000001</v>
      </c>
      <c r="G6272" s="45">
        <v>0.01</v>
      </c>
      <c r="H6272" s="45">
        <v>0.04</v>
      </c>
      <c r="I6272" s="45">
        <v>6.6</v>
      </c>
      <c r="J6272" s="45">
        <v>-86.4</v>
      </c>
    </row>
    <row r="6273" spans="4:10">
      <c r="D6273" s="28">
        <v>41901</v>
      </c>
      <c r="E6273" s="35" t="s">
        <v>366</v>
      </c>
      <c r="F6273" s="45">
        <v>16.5</v>
      </c>
      <c r="G6273" s="45">
        <v>0.02</v>
      </c>
      <c r="H6273" s="45">
        <v>0.12</v>
      </c>
      <c r="I6273" s="45">
        <v>18</v>
      </c>
      <c r="J6273" s="45">
        <v>-76.400000000000006</v>
      </c>
    </row>
    <row r="6274" spans="4:10">
      <c r="D6274" s="28">
        <v>41901</v>
      </c>
      <c r="E6274" s="35" t="s">
        <v>367</v>
      </c>
      <c r="F6274" s="45">
        <v>16.8</v>
      </c>
      <c r="G6274" s="45">
        <v>0.03</v>
      </c>
      <c r="H6274" s="45">
        <v>0.21</v>
      </c>
      <c r="I6274" s="45">
        <v>28.8</v>
      </c>
      <c r="J6274" s="45">
        <v>-65</v>
      </c>
    </row>
    <row r="6275" spans="4:10">
      <c r="D6275" s="28">
        <v>41901</v>
      </c>
      <c r="E6275" s="35" t="s">
        <v>368</v>
      </c>
      <c r="F6275" s="45">
        <v>16.899999999999999</v>
      </c>
      <c r="G6275" s="45">
        <v>0</v>
      </c>
      <c r="H6275" s="45">
        <v>0.28999999999999998</v>
      </c>
      <c r="I6275" s="45">
        <v>38.5</v>
      </c>
      <c r="J6275" s="45">
        <v>-51.3</v>
      </c>
    </row>
    <row r="6276" spans="4:10">
      <c r="D6276" s="28">
        <v>41901</v>
      </c>
      <c r="E6276" s="35" t="s">
        <v>369</v>
      </c>
      <c r="F6276" s="45">
        <v>17.100000000000001</v>
      </c>
      <c r="G6276" s="45">
        <v>0.04</v>
      </c>
      <c r="H6276" s="45">
        <v>0.31</v>
      </c>
      <c r="I6276" s="45">
        <v>46.3</v>
      </c>
      <c r="J6276" s="45">
        <v>-33.9</v>
      </c>
    </row>
    <row r="6277" spans="4:10">
      <c r="D6277" s="28">
        <v>41901</v>
      </c>
      <c r="E6277" s="35" t="s">
        <v>370</v>
      </c>
      <c r="F6277" s="45">
        <v>16.600000000000001</v>
      </c>
      <c r="G6277" s="45">
        <v>0</v>
      </c>
      <c r="H6277" s="45">
        <v>0.37</v>
      </c>
      <c r="I6277" s="45">
        <v>50.8</v>
      </c>
      <c r="J6277" s="45">
        <v>-12.2</v>
      </c>
    </row>
    <row r="6278" spans="4:10">
      <c r="D6278" s="28">
        <v>41901</v>
      </c>
      <c r="E6278" s="35" t="s">
        <v>371</v>
      </c>
      <c r="F6278" s="45">
        <v>16.399999999999999</v>
      </c>
      <c r="G6278" s="45">
        <v>0</v>
      </c>
      <c r="H6278" s="45">
        <v>0.37</v>
      </c>
      <c r="I6278" s="45">
        <v>50.9</v>
      </c>
      <c r="J6278" s="45">
        <v>11.7</v>
      </c>
    </row>
    <row r="6279" spans="4:10">
      <c r="D6279" s="28">
        <v>41901</v>
      </c>
      <c r="E6279" s="35" t="s">
        <v>372</v>
      </c>
      <c r="F6279" s="45">
        <v>16.2</v>
      </c>
      <c r="G6279" s="45">
        <v>0.04</v>
      </c>
      <c r="H6279" s="45">
        <v>0.31</v>
      </c>
      <c r="I6279" s="45">
        <v>46.4</v>
      </c>
      <c r="J6279" s="45">
        <v>33.5</v>
      </c>
    </row>
    <row r="6280" spans="4:10">
      <c r="D6280" s="28">
        <v>41901</v>
      </c>
      <c r="E6280" s="35" t="s">
        <v>373</v>
      </c>
      <c r="F6280" s="45">
        <v>16.3</v>
      </c>
      <c r="G6280" s="45">
        <v>0.04</v>
      </c>
      <c r="H6280" s="45">
        <v>0.27</v>
      </c>
      <c r="I6280" s="45">
        <v>38.700000000000003</v>
      </c>
      <c r="J6280" s="45">
        <v>51</v>
      </c>
    </row>
    <row r="6281" spans="4:10">
      <c r="D6281" s="28">
        <v>41901</v>
      </c>
      <c r="E6281" s="35" t="s">
        <v>374</v>
      </c>
      <c r="F6281" s="45">
        <v>15.9</v>
      </c>
      <c r="G6281" s="45">
        <v>0.02</v>
      </c>
      <c r="H6281" s="45">
        <v>0.21</v>
      </c>
      <c r="I6281" s="45">
        <v>29</v>
      </c>
      <c r="J6281" s="45">
        <v>64.8</v>
      </c>
    </row>
    <row r="6282" spans="4:10">
      <c r="D6282" s="28">
        <v>41901</v>
      </c>
      <c r="E6282" s="35" t="s">
        <v>375</v>
      </c>
      <c r="F6282" s="45">
        <v>15.8</v>
      </c>
      <c r="G6282" s="45">
        <v>0.02</v>
      </c>
      <c r="H6282" s="45">
        <v>0.12</v>
      </c>
      <c r="I6282" s="45">
        <v>18.2</v>
      </c>
      <c r="J6282" s="45">
        <v>76.2</v>
      </c>
    </row>
    <row r="6283" spans="4:10">
      <c r="D6283" s="28">
        <v>41901</v>
      </c>
      <c r="E6283" s="35" t="s">
        <v>376</v>
      </c>
      <c r="F6283" s="45">
        <v>15.6</v>
      </c>
      <c r="G6283" s="45">
        <v>0.01</v>
      </c>
      <c r="H6283" s="45">
        <v>0.04</v>
      </c>
      <c r="I6283" s="45">
        <v>6.9</v>
      </c>
      <c r="J6283" s="45">
        <v>86.3</v>
      </c>
    </row>
    <row r="6284" spans="4:10">
      <c r="D6284" s="28">
        <v>41901</v>
      </c>
      <c r="E6284" s="35" t="s">
        <v>377</v>
      </c>
      <c r="F6284" s="45">
        <v>16</v>
      </c>
      <c r="G6284" s="45">
        <v>0</v>
      </c>
      <c r="H6284" s="45">
        <v>0</v>
      </c>
      <c r="I6284" s="45">
        <v>0</v>
      </c>
      <c r="J6284" s="45">
        <v>0</v>
      </c>
    </row>
    <row r="6285" spans="4:10">
      <c r="D6285" s="28">
        <v>41901</v>
      </c>
      <c r="E6285" s="35" t="s">
        <v>378</v>
      </c>
      <c r="F6285" s="45">
        <v>16.399999999999999</v>
      </c>
      <c r="G6285" s="45">
        <v>0</v>
      </c>
      <c r="H6285" s="45">
        <v>0</v>
      </c>
      <c r="I6285" s="45">
        <v>0</v>
      </c>
      <c r="J6285" s="45">
        <v>0</v>
      </c>
    </row>
    <row r="6286" spans="4:10">
      <c r="D6286" s="28">
        <v>41901</v>
      </c>
      <c r="E6286" s="35" t="s">
        <v>379</v>
      </c>
      <c r="F6286" s="45">
        <v>16.100000000000001</v>
      </c>
      <c r="G6286" s="45">
        <v>0</v>
      </c>
      <c r="H6286" s="45">
        <v>0</v>
      </c>
      <c r="I6286" s="45">
        <v>0</v>
      </c>
      <c r="J6286" s="45">
        <v>0</v>
      </c>
    </row>
    <row r="6287" spans="4:10">
      <c r="D6287" s="28">
        <v>41901</v>
      </c>
      <c r="E6287" s="35" t="s">
        <v>380</v>
      </c>
      <c r="F6287" s="45">
        <v>16.5</v>
      </c>
      <c r="G6287" s="45">
        <v>0</v>
      </c>
      <c r="H6287" s="45">
        <v>0</v>
      </c>
      <c r="I6287" s="45">
        <v>0</v>
      </c>
      <c r="J6287" s="45">
        <v>0</v>
      </c>
    </row>
    <row r="6288" spans="4:10">
      <c r="D6288" s="28">
        <v>41901</v>
      </c>
      <c r="E6288" s="35" t="s">
        <v>381</v>
      </c>
      <c r="F6288" s="45">
        <v>16.3</v>
      </c>
      <c r="G6288" s="45">
        <v>0</v>
      </c>
      <c r="H6288" s="45">
        <v>0</v>
      </c>
      <c r="I6288" s="45">
        <v>0</v>
      </c>
      <c r="J6288" s="45">
        <v>0</v>
      </c>
    </row>
    <row r="6289" spans="4:10">
      <c r="D6289" s="28">
        <v>41901</v>
      </c>
      <c r="E6289" s="35" t="s">
        <v>382</v>
      </c>
      <c r="F6289" s="45">
        <v>16.2</v>
      </c>
      <c r="G6289" s="45">
        <v>0</v>
      </c>
      <c r="H6289" s="45">
        <v>0</v>
      </c>
      <c r="I6289" s="45">
        <v>0</v>
      </c>
      <c r="J6289" s="45">
        <v>0</v>
      </c>
    </row>
    <row r="6290" spans="4:10">
      <c r="D6290" s="28">
        <v>41901</v>
      </c>
      <c r="E6290" s="35" t="s">
        <v>383</v>
      </c>
      <c r="F6290" s="45">
        <v>16</v>
      </c>
      <c r="G6290" s="45">
        <v>0</v>
      </c>
      <c r="H6290" s="45">
        <v>0</v>
      </c>
      <c r="I6290" s="45">
        <v>0</v>
      </c>
      <c r="J6290" s="45">
        <v>0</v>
      </c>
    </row>
    <row r="6291" spans="4:10">
      <c r="D6291" s="28">
        <v>41902</v>
      </c>
      <c r="E6291" s="35" t="s">
        <v>360</v>
      </c>
      <c r="F6291" s="45">
        <v>15.5</v>
      </c>
      <c r="G6291" s="45">
        <v>0</v>
      </c>
      <c r="H6291" s="45">
        <v>0</v>
      </c>
      <c r="I6291" s="45">
        <v>0</v>
      </c>
      <c r="J6291" s="45">
        <v>0</v>
      </c>
    </row>
    <row r="6292" spans="4:10">
      <c r="D6292" s="28">
        <v>41902</v>
      </c>
      <c r="E6292" s="35" t="s">
        <v>361</v>
      </c>
      <c r="F6292" s="45">
        <v>15</v>
      </c>
      <c r="G6292" s="45">
        <v>0</v>
      </c>
      <c r="H6292" s="45">
        <v>0</v>
      </c>
      <c r="I6292" s="45">
        <v>0</v>
      </c>
      <c r="J6292" s="45">
        <v>0</v>
      </c>
    </row>
    <row r="6293" spans="4:10">
      <c r="D6293" s="28">
        <v>41902</v>
      </c>
      <c r="E6293" s="35" t="s">
        <v>362</v>
      </c>
      <c r="F6293" s="45">
        <v>14.8</v>
      </c>
      <c r="G6293" s="45">
        <v>0</v>
      </c>
      <c r="H6293" s="45">
        <v>0</v>
      </c>
      <c r="I6293" s="45">
        <v>0</v>
      </c>
      <c r="J6293" s="45">
        <v>0</v>
      </c>
    </row>
    <row r="6294" spans="4:10">
      <c r="D6294" s="28">
        <v>41902</v>
      </c>
      <c r="E6294" s="35" t="s">
        <v>363</v>
      </c>
      <c r="F6294" s="45">
        <v>14.6</v>
      </c>
      <c r="G6294" s="45">
        <v>0</v>
      </c>
      <c r="H6294" s="45">
        <v>0</v>
      </c>
      <c r="I6294" s="45">
        <v>0</v>
      </c>
      <c r="J6294" s="45">
        <v>0</v>
      </c>
    </row>
    <row r="6295" spans="4:10">
      <c r="D6295" s="28">
        <v>41902</v>
      </c>
      <c r="E6295" s="35" t="s">
        <v>364</v>
      </c>
      <c r="F6295" s="45">
        <v>14.3</v>
      </c>
      <c r="G6295" s="45">
        <v>0</v>
      </c>
      <c r="H6295" s="45">
        <v>0</v>
      </c>
      <c r="I6295" s="45">
        <v>0</v>
      </c>
      <c r="J6295" s="45">
        <v>0</v>
      </c>
    </row>
    <row r="6296" spans="4:10">
      <c r="D6296" s="28">
        <v>41902</v>
      </c>
      <c r="E6296" s="35" t="s">
        <v>365</v>
      </c>
      <c r="F6296" s="45">
        <v>14.1</v>
      </c>
      <c r="G6296" s="45">
        <v>0.06</v>
      </c>
      <c r="H6296" s="45">
        <v>7.0000000000000007E-2</v>
      </c>
      <c r="I6296" s="45">
        <v>6.5</v>
      </c>
      <c r="J6296" s="45">
        <v>-86.1</v>
      </c>
    </row>
    <row r="6297" spans="4:10">
      <c r="D6297" s="28">
        <v>41902</v>
      </c>
      <c r="E6297" s="35" t="s">
        <v>366</v>
      </c>
      <c r="F6297" s="45">
        <v>14.2</v>
      </c>
      <c r="G6297" s="45">
        <v>0.06</v>
      </c>
      <c r="H6297" s="45">
        <v>0.22</v>
      </c>
      <c r="I6297" s="45">
        <v>17.8</v>
      </c>
      <c r="J6297" s="45">
        <v>-76</v>
      </c>
    </row>
    <row r="6298" spans="4:10">
      <c r="D6298" s="28">
        <v>41902</v>
      </c>
      <c r="E6298" s="35" t="s">
        <v>367</v>
      </c>
      <c r="F6298" s="45">
        <v>14.9</v>
      </c>
      <c r="G6298" s="45">
        <v>0.08</v>
      </c>
      <c r="H6298" s="45">
        <v>0.37</v>
      </c>
      <c r="I6298" s="45">
        <v>28.6</v>
      </c>
      <c r="J6298" s="45">
        <v>-64.7</v>
      </c>
    </row>
    <row r="6299" spans="4:10">
      <c r="D6299" s="28">
        <v>41902</v>
      </c>
      <c r="E6299" s="35" t="s">
        <v>368</v>
      </c>
      <c r="F6299" s="45">
        <v>16.100000000000001</v>
      </c>
      <c r="G6299" s="45">
        <v>0.05</v>
      </c>
      <c r="H6299" s="45">
        <v>0.53</v>
      </c>
      <c r="I6299" s="45">
        <v>38.299999999999997</v>
      </c>
      <c r="J6299" s="45">
        <v>-50.9</v>
      </c>
    </row>
    <row r="6300" spans="4:10">
      <c r="D6300" s="28">
        <v>41902</v>
      </c>
      <c r="E6300" s="35" t="s">
        <v>369</v>
      </c>
      <c r="F6300" s="45">
        <v>16.5</v>
      </c>
      <c r="G6300" s="45">
        <v>0.06</v>
      </c>
      <c r="H6300" s="45">
        <v>0.64</v>
      </c>
      <c r="I6300" s="45">
        <v>46</v>
      </c>
      <c r="J6300" s="45">
        <v>-33.5</v>
      </c>
    </row>
    <row r="6301" spans="4:10">
      <c r="D6301" s="28">
        <v>41902</v>
      </c>
      <c r="E6301" s="35" t="s">
        <v>370</v>
      </c>
      <c r="F6301" s="45">
        <v>16.899999999999999</v>
      </c>
      <c r="G6301" s="45">
        <v>0.08</v>
      </c>
      <c r="H6301" s="45">
        <v>0.69</v>
      </c>
      <c r="I6301" s="45">
        <v>50.5</v>
      </c>
      <c r="J6301" s="45">
        <v>-11.9</v>
      </c>
    </row>
    <row r="6302" spans="4:10">
      <c r="D6302" s="28">
        <v>41902</v>
      </c>
      <c r="E6302" s="35" t="s">
        <v>371</v>
      </c>
      <c r="F6302" s="45">
        <v>16.600000000000001</v>
      </c>
      <c r="G6302" s="45">
        <v>0.08</v>
      </c>
      <c r="H6302" s="45">
        <v>0.69</v>
      </c>
      <c r="I6302" s="45">
        <v>50.5</v>
      </c>
      <c r="J6302" s="45">
        <v>11.7</v>
      </c>
    </row>
    <row r="6303" spans="4:10">
      <c r="D6303" s="28">
        <v>41902</v>
      </c>
      <c r="E6303" s="35" t="s">
        <v>372</v>
      </c>
      <c r="F6303" s="45">
        <v>15.4</v>
      </c>
      <c r="G6303" s="45">
        <v>0.06</v>
      </c>
      <c r="H6303" s="45">
        <v>0.64</v>
      </c>
      <c r="I6303" s="45">
        <v>46</v>
      </c>
      <c r="J6303" s="45">
        <v>33.4</v>
      </c>
    </row>
    <row r="6304" spans="4:10">
      <c r="D6304" s="28">
        <v>41902</v>
      </c>
      <c r="E6304" s="35" t="s">
        <v>373</v>
      </c>
      <c r="F6304" s="45">
        <v>15</v>
      </c>
      <c r="G6304" s="45">
        <v>0.05</v>
      </c>
      <c r="H6304" s="45">
        <v>0.53</v>
      </c>
      <c r="I6304" s="45">
        <v>38.299999999999997</v>
      </c>
      <c r="J6304" s="45">
        <v>50.8</v>
      </c>
    </row>
    <row r="6305" spans="4:10">
      <c r="D6305" s="28">
        <v>41902</v>
      </c>
      <c r="E6305" s="35" t="s">
        <v>374</v>
      </c>
      <c r="F6305" s="45">
        <v>14.6</v>
      </c>
      <c r="G6305" s="45">
        <v>0.02</v>
      </c>
      <c r="H6305" s="45">
        <v>0.31</v>
      </c>
      <c r="I6305" s="45">
        <v>28.6</v>
      </c>
      <c r="J6305" s="45">
        <v>64.599999999999994</v>
      </c>
    </row>
    <row r="6306" spans="4:10">
      <c r="D6306" s="28">
        <v>41902</v>
      </c>
      <c r="E6306" s="35" t="s">
        <v>375</v>
      </c>
      <c r="F6306" s="45">
        <v>13.7</v>
      </c>
      <c r="G6306" s="45">
        <v>0.04</v>
      </c>
      <c r="H6306" s="45">
        <v>0.17</v>
      </c>
      <c r="I6306" s="45">
        <v>17.899999999999999</v>
      </c>
      <c r="J6306" s="45">
        <v>75.900000000000006</v>
      </c>
    </row>
    <row r="6307" spans="4:10">
      <c r="D6307" s="28">
        <v>41902</v>
      </c>
      <c r="E6307" s="35" t="s">
        <v>376</v>
      </c>
      <c r="F6307" s="45">
        <v>13.9</v>
      </c>
      <c r="G6307" s="45">
        <v>7.0000000000000007E-2</v>
      </c>
      <c r="H6307" s="45">
        <v>7.0000000000000007E-2</v>
      </c>
      <c r="I6307" s="45">
        <v>6.5</v>
      </c>
      <c r="J6307" s="45">
        <v>86</v>
      </c>
    </row>
    <row r="6308" spans="4:10">
      <c r="D6308" s="28">
        <v>41902</v>
      </c>
      <c r="E6308" s="35" t="s">
        <v>377</v>
      </c>
      <c r="F6308" s="45">
        <v>13.8</v>
      </c>
      <c r="G6308" s="45">
        <v>0</v>
      </c>
      <c r="H6308" s="45">
        <v>0</v>
      </c>
      <c r="I6308" s="45">
        <v>0</v>
      </c>
      <c r="J6308" s="45">
        <v>0</v>
      </c>
    </row>
    <row r="6309" spans="4:10">
      <c r="D6309" s="28">
        <v>41902</v>
      </c>
      <c r="E6309" s="35" t="s">
        <v>378</v>
      </c>
      <c r="F6309" s="45">
        <v>14.1</v>
      </c>
      <c r="G6309" s="45">
        <v>0</v>
      </c>
      <c r="H6309" s="45">
        <v>0</v>
      </c>
      <c r="I6309" s="45">
        <v>0</v>
      </c>
      <c r="J6309" s="45">
        <v>0</v>
      </c>
    </row>
    <row r="6310" spans="4:10">
      <c r="D6310" s="28">
        <v>41902</v>
      </c>
      <c r="E6310" s="35" t="s">
        <v>379</v>
      </c>
      <c r="F6310" s="45">
        <v>13.9</v>
      </c>
      <c r="G6310" s="45">
        <v>0</v>
      </c>
      <c r="H6310" s="45">
        <v>0</v>
      </c>
      <c r="I6310" s="45">
        <v>0</v>
      </c>
      <c r="J6310" s="45">
        <v>0</v>
      </c>
    </row>
    <row r="6311" spans="4:10">
      <c r="D6311" s="28">
        <v>41902</v>
      </c>
      <c r="E6311" s="35" t="s">
        <v>380</v>
      </c>
      <c r="F6311" s="45">
        <v>14.2</v>
      </c>
      <c r="G6311" s="45">
        <v>0</v>
      </c>
      <c r="H6311" s="45">
        <v>0</v>
      </c>
      <c r="I6311" s="45">
        <v>0</v>
      </c>
      <c r="J6311" s="45">
        <v>0</v>
      </c>
    </row>
    <row r="6312" spans="4:10">
      <c r="D6312" s="28">
        <v>41902</v>
      </c>
      <c r="E6312" s="35" t="s">
        <v>381</v>
      </c>
      <c r="F6312" s="45">
        <v>14.2</v>
      </c>
      <c r="G6312" s="45">
        <v>0</v>
      </c>
      <c r="H6312" s="45">
        <v>0</v>
      </c>
      <c r="I6312" s="45">
        <v>0</v>
      </c>
      <c r="J6312" s="45">
        <v>0</v>
      </c>
    </row>
    <row r="6313" spans="4:10">
      <c r="D6313" s="28">
        <v>41902</v>
      </c>
      <c r="E6313" s="35" t="s">
        <v>382</v>
      </c>
      <c r="F6313" s="45">
        <v>14.1</v>
      </c>
      <c r="G6313" s="45">
        <v>0</v>
      </c>
      <c r="H6313" s="45">
        <v>0</v>
      </c>
      <c r="I6313" s="45">
        <v>0</v>
      </c>
      <c r="J6313" s="45">
        <v>0</v>
      </c>
    </row>
    <row r="6314" spans="4:10">
      <c r="D6314" s="28">
        <v>41902</v>
      </c>
      <c r="E6314" s="35" t="s">
        <v>383</v>
      </c>
      <c r="F6314" s="45">
        <v>14.1</v>
      </c>
      <c r="G6314" s="45">
        <v>0</v>
      </c>
      <c r="H6314" s="45">
        <v>0</v>
      </c>
      <c r="I6314" s="45">
        <v>0</v>
      </c>
      <c r="J6314" s="45">
        <v>0</v>
      </c>
    </row>
    <row r="6315" spans="4:10">
      <c r="D6315" s="28">
        <v>41903</v>
      </c>
      <c r="E6315" s="35" t="s">
        <v>360</v>
      </c>
      <c r="F6315" s="45">
        <v>14.2</v>
      </c>
      <c r="G6315" s="45">
        <v>0</v>
      </c>
      <c r="H6315" s="45">
        <v>0</v>
      </c>
      <c r="I6315" s="45">
        <v>0</v>
      </c>
      <c r="J6315" s="45">
        <v>0</v>
      </c>
    </row>
    <row r="6316" spans="4:10">
      <c r="D6316" s="28">
        <v>41903</v>
      </c>
      <c r="E6316" s="35" t="s">
        <v>361</v>
      </c>
      <c r="F6316" s="45">
        <v>14.2</v>
      </c>
      <c r="G6316" s="45">
        <v>0</v>
      </c>
      <c r="H6316" s="45">
        <v>0</v>
      </c>
      <c r="I6316" s="45">
        <v>0</v>
      </c>
      <c r="J6316" s="45">
        <v>0</v>
      </c>
    </row>
    <row r="6317" spans="4:10">
      <c r="D6317" s="28">
        <v>41903</v>
      </c>
      <c r="E6317" s="35" t="s">
        <v>362</v>
      </c>
      <c r="F6317" s="45">
        <v>14.1</v>
      </c>
      <c r="G6317" s="45">
        <v>0</v>
      </c>
      <c r="H6317" s="45">
        <v>0</v>
      </c>
      <c r="I6317" s="45">
        <v>0</v>
      </c>
      <c r="J6317" s="45">
        <v>0</v>
      </c>
    </row>
    <row r="6318" spans="4:10">
      <c r="D6318" s="28">
        <v>41903</v>
      </c>
      <c r="E6318" s="35" t="s">
        <v>363</v>
      </c>
      <c r="F6318" s="45">
        <v>13.8</v>
      </c>
      <c r="G6318" s="45">
        <v>0</v>
      </c>
      <c r="H6318" s="45">
        <v>0</v>
      </c>
      <c r="I6318" s="45">
        <v>0</v>
      </c>
      <c r="J6318" s="45">
        <v>0</v>
      </c>
    </row>
    <row r="6319" spans="4:10">
      <c r="D6319" s="28">
        <v>41903</v>
      </c>
      <c r="E6319" s="35" t="s">
        <v>364</v>
      </c>
      <c r="F6319" s="45">
        <v>12.6</v>
      </c>
      <c r="G6319" s="45">
        <v>0</v>
      </c>
      <c r="H6319" s="45">
        <v>0</v>
      </c>
      <c r="I6319" s="45">
        <v>0</v>
      </c>
      <c r="J6319" s="45">
        <v>0</v>
      </c>
    </row>
    <row r="6320" spans="4:10">
      <c r="D6320" s="28">
        <v>41903</v>
      </c>
      <c r="E6320" s="35" t="s">
        <v>365</v>
      </c>
      <c r="F6320" s="45">
        <v>12.8</v>
      </c>
      <c r="G6320" s="45">
        <v>0.13</v>
      </c>
      <c r="H6320" s="45">
        <v>0.09</v>
      </c>
      <c r="I6320" s="45">
        <v>6.3</v>
      </c>
      <c r="J6320" s="45">
        <v>-85.7</v>
      </c>
    </row>
    <row r="6321" spans="4:10">
      <c r="D6321" s="28">
        <v>41903</v>
      </c>
      <c r="E6321" s="35" t="s">
        <v>366</v>
      </c>
      <c r="F6321" s="45">
        <v>14.8</v>
      </c>
      <c r="G6321" s="45">
        <v>0.11</v>
      </c>
      <c r="H6321" s="45">
        <v>0.26</v>
      </c>
      <c r="I6321" s="45">
        <v>17.600000000000001</v>
      </c>
      <c r="J6321" s="45">
        <v>-75.599999999999994</v>
      </c>
    </row>
    <row r="6322" spans="4:10">
      <c r="D6322" s="28">
        <v>41903</v>
      </c>
      <c r="E6322" s="35" t="s">
        <v>367</v>
      </c>
      <c r="F6322" s="45">
        <v>15.7</v>
      </c>
      <c r="G6322" s="45">
        <v>0.1</v>
      </c>
      <c r="H6322" s="45">
        <v>0.44</v>
      </c>
      <c r="I6322" s="45">
        <v>28.3</v>
      </c>
      <c r="J6322" s="45">
        <v>-64.3</v>
      </c>
    </row>
    <row r="6323" spans="4:10">
      <c r="D6323" s="28">
        <v>41903</v>
      </c>
      <c r="E6323" s="35" t="s">
        <v>368</v>
      </c>
      <c r="F6323" s="45">
        <v>17.3</v>
      </c>
      <c r="G6323" s="45">
        <v>0.16</v>
      </c>
      <c r="H6323" s="45">
        <v>0.7</v>
      </c>
      <c r="I6323" s="45">
        <v>38</v>
      </c>
      <c r="J6323" s="45">
        <v>-50.5</v>
      </c>
    </row>
    <row r="6324" spans="4:10">
      <c r="D6324" s="28">
        <v>41903</v>
      </c>
      <c r="E6324" s="35" t="s">
        <v>369</v>
      </c>
      <c r="F6324" s="45">
        <v>18.8</v>
      </c>
      <c r="G6324" s="45">
        <v>0.9</v>
      </c>
      <c r="H6324" s="45">
        <v>1.05</v>
      </c>
      <c r="I6324" s="45">
        <v>45.7</v>
      </c>
      <c r="J6324" s="45">
        <v>-33.200000000000003</v>
      </c>
    </row>
    <row r="6325" spans="4:10">
      <c r="D6325" s="28">
        <v>41903</v>
      </c>
      <c r="E6325" s="35" t="s">
        <v>370</v>
      </c>
      <c r="F6325" s="45">
        <v>19.100000000000001</v>
      </c>
      <c r="G6325" s="45">
        <v>0.17</v>
      </c>
      <c r="H6325" s="45">
        <v>0.91</v>
      </c>
      <c r="I6325" s="45">
        <v>50.1</v>
      </c>
      <c r="J6325" s="45">
        <v>-11.7</v>
      </c>
    </row>
    <row r="6326" spans="4:10">
      <c r="D6326" s="28">
        <v>41903</v>
      </c>
      <c r="E6326" s="35" t="s">
        <v>371</v>
      </c>
      <c r="F6326" s="45">
        <v>18.899999999999999</v>
      </c>
      <c r="G6326" s="45">
        <v>0.17</v>
      </c>
      <c r="H6326" s="45">
        <v>0.91</v>
      </c>
      <c r="I6326" s="45">
        <v>50.1</v>
      </c>
      <c r="J6326" s="45">
        <v>11.8</v>
      </c>
    </row>
    <row r="6327" spans="4:10">
      <c r="D6327" s="28">
        <v>41903</v>
      </c>
      <c r="E6327" s="35" t="s">
        <v>372</v>
      </c>
      <c r="F6327" s="45">
        <v>19.899999999999999</v>
      </c>
      <c r="G6327" s="45">
        <v>0.7</v>
      </c>
      <c r="H6327" s="45">
        <v>1.06</v>
      </c>
      <c r="I6327" s="45">
        <v>45.7</v>
      </c>
      <c r="J6327" s="45">
        <v>33.299999999999997</v>
      </c>
    </row>
    <row r="6328" spans="4:10">
      <c r="D6328" s="28">
        <v>41903</v>
      </c>
      <c r="E6328" s="35" t="s">
        <v>373</v>
      </c>
      <c r="F6328" s="45">
        <v>19.100000000000001</v>
      </c>
      <c r="G6328" s="45">
        <v>0.55000000000000004</v>
      </c>
      <c r="H6328" s="45">
        <v>0.86</v>
      </c>
      <c r="I6328" s="45">
        <v>38</v>
      </c>
      <c r="J6328" s="45">
        <v>50.6</v>
      </c>
    </row>
    <row r="6329" spans="4:10">
      <c r="D6329" s="28">
        <v>41903</v>
      </c>
      <c r="E6329" s="35" t="s">
        <v>374</v>
      </c>
      <c r="F6329" s="45">
        <v>18.899999999999999</v>
      </c>
      <c r="G6329" s="45">
        <v>0.18</v>
      </c>
      <c r="H6329" s="45">
        <v>0.51</v>
      </c>
      <c r="I6329" s="45">
        <v>28.3</v>
      </c>
      <c r="J6329" s="45">
        <v>64.3</v>
      </c>
    </row>
    <row r="6330" spans="4:10">
      <c r="D6330" s="28">
        <v>41903</v>
      </c>
      <c r="E6330" s="35" t="s">
        <v>375</v>
      </c>
      <c r="F6330" s="45">
        <v>18</v>
      </c>
      <c r="G6330" s="45">
        <v>0.11</v>
      </c>
      <c r="H6330" s="45">
        <v>0.26</v>
      </c>
      <c r="I6330" s="45">
        <v>17.5</v>
      </c>
      <c r="J6330" s="45">
        <v>75.7</v>
      </c>
    </row>
    <row r="6331" spans="4:10">
      <c r="D6331" s="28">
        <v>41903</v>
      </c>
      <c r="E6331" s="35" t="s">
        <v>376</v>
      </c>
      <c r="F6331" s="45">
        <v>16.7</v>
      </c>
      <c r="G6331" s="45">
        <v>0.13</v>
      </c>
      <c r="H6331" s="45">
        <v>0.09</v>
      </c>
      <c r="I6331" s="45">
        <v>6.2</v>
      </c>
      <c r="J6331" s="45">
        <v>85.8</v>
      </c>
    </row>
    <row r="6332" spans="4:10">
      <c r="D6332" s="28">
        <v>41903</v>
      </c>
      <c r="E6332" s="35" t="s">
        <v>377</v>
      </c>
      <c r="F6332" s="45">
        <v>16.2</v>
      </c>
      <c r="G6332" s="45">
        <v>0</v>
      </c>
      <c r="H6332" s="45">
        <v>0</v>
      </c>
      <c r="I6332" s="45">
        <v>0</v>
      </c>
      <c r="J6332" s="45">
        <v>0</v>
      </c>
    </row>
    <row r="6333" spans="4:10">
      <c r="D6333" s="28">
        <v>41903</v>
      </c>
      <c r="E6333" s="35" t="s">
        <v>378</v>
      </c>
      <c r="F6333" s="45">
        <v>15.9</v>
      </c>
      <c r="G6333" s="45">
        <v>0</v>
      </c>
      <c r="H6333" s="45">
        <v>0</v>
      </c>
      <c r="I6333" s="45">
        <v>0</v>
      </c>
      <c r="J6333" s="45">
        <v>0</v>
      </c>
    </row>
    <row r="6334" spans="4:10">
      <c r="D6334" s="28">
        <v>41903</v>
      </c>
      <c r="E6334" s="35" t="s">
        <v>379</v>
      </c>
      <c r="F6334" s="45">
        <v>15.9</v>
      </c>
      <c r="G6334" s="45">
        <v>0</v>
      </c>
      <c r="H6334" s="45">
        <v>0</v>
      </c>
      <c r="I6334" s="45">
        <v>0</v>
      </c>
      <c r="J6334" s="45">
        <v>0</v>
      </c>
    </row>
    <row r="6335" spans="4:10">
      <c r="D6335" s="28">
        <v>41903</v>
      </c>
      <c r="E6335" s="35" t="s">
        <v>380</v>
      </c>
      <c r="F6335" s="45">
        <v>15.2</v>
      </c>
      <c r="G6335" s="45">
        <v>0</v>
      </c>
      <c r="H6335" s="45">
        <v>0</v>
      </c>
      <c r="I6335" s="45">
        <v>0</v>
      </c>
      <c r="J6335" s="45">
        <v>0</v>
      </c>
    </row>
    <row r="6336" spans="4:10">
      <c r="D6336" s="28">
        <v>41903</v>
      </c>
      <c r="E6336" s="35" t="s">
        <v>381</v>
      </c>
      <c r="F6336" s="45">
        <v>14.7</v>
      </c>
      <c r="G6336" s="45">
        <v>0</v>
      </c>
      <c r="H6336" s="45">
        <v>0</v>
      </c>
      <c r="I6336" s="45">
        <v>0</v>
      </c>
      <c r="J6336" s="45">
        <v>0</v>
      </c>
    </row>
    <row r="6337" spans="4:10">
      <c r="D6337" s="28">
        <v>41903</v>
      </c>
      <c r="E6337" s="35" t="s">
        <v>382</v>
      </c>
      <c r="F6337" s="45">
        <v>14.6</v>
      </c>
      <c r="G6337" s="45">
        <v>0</v>
      </c>
      <c r="H6337" s="45">
        <v>0</v>
      </c>
      <c r="I6337" s="45">
        <v>0</v>
      </c>
      <c r="J6337" s="45">
        <v>0</v>
      </c>
    </row>
    <row r="6338" spans="4:10">
      <c r="D6338" s="28">
        <v>41903</v>
      </c>
      <c r="E6338" s="35" t="s">
        <v>383</v>
      </c>
      <c r="F6338" s="45">
        <v>14.7</v>
      </c>
      <c r="G6338" s="45">
        <v>0</v>
      </c>
      <c r="H6338" s="45">
        <v>0</v>
      </c>
      <c r="I6338" s="45">
        <v>0</v>
      </c>
      <c r="J6338" s="45">
        <v>0</v>
      </c>
    </row>
    <row r="6339" spans="4:10">
      <c r="D6339" s="28">
        <v>41904</v>
      </c>
      <c r="E6339" s="35" t="s">
        <v>360</v>
      </c>
      <c r="F6339" s="45">
        <v>14.7</v>
      </c>
      <c r="G6339" s="45">
        <v>0</v>
      </c>
      <c r="H6339" s="45">
        <v>0</v>
      </c>
      <c r="I6339" s="45">
        <v>0</v>
      </c>
      <c r="J6339" s="45">
        <v>0</v>
      </c>
    </row>
    <row r="6340" spans="4:10">
      <c r="D6340" s="28">
        <v>41904</v>
      </c>
      <c r="E6340" s="35" t="s">
        <v>361</v>
      </c>
      <c r="F6340" s="45">
        <v>14.6</v>
      </c>
      <c r="G6340" s="45">
        <v>0</v>
      </c>
      <c r="H6340" s="45">
        <v>0</v>
      </c>
      <c r="I6340" s="45">
        <v>0</v>
      </c>
      <c r="J6340" s="45">
        <v>0</v>
      </c>
    </row>
    <row r="6341" spans="4:10">
      <c r="D6341" s="28">
        <v>41904</v>
      </c>
      <c r="E6341" s="35" t="s">
        <v>362</v>
      </c>
      <c r="F6341" s="45">
        <v>14</v>
      </c>
      <c r="G6341" s="45">
        <v>0</v>
      </c>
      <c r="H6341" s="45">
        <v>0</v>
      </c>
      <c r="I6341" s="45">
        <v>0</v>
      </c>
      <c r="J6341" s="45">
        <v>0</v>
      </c>
    </row>
    <row r="6342" spans="4:10">
      <c r="D6342" s="28">
        <v>41904</v>
      </c>
      <c r="E6342" s="35" t="s">
        <v>363</v>
      </c>
      <c r="F6342" s="45">
        <v>13.4</v>
      </c>
      <c r="G6342" s="45">
        <v>0</v>
      </c>
      <c r="H6342" s="45">
        <v>0</v>
      </c>
      <c r="I6342" s="45">
        <v>0</v>
      </c>
      <c r="J6342" s="45">
        <v>0</v>
      </c>
    </row>
    <row r="6343" spans="4:10">
      <c r="D6343" s="28">
        <v>41904</v>
      </c>
      <c r="E6343" s="35" t="s">
        <v>364</v>
      </c>
      <c r="F6343" s="45">
        <v>13</v>
      </c>
      <c r="G6343" s="45">
        <v>0</v>
      </c>
      <c r="H6343" s="45">
        <v>0</v>
      </c>
      <c r="I6343" s="45">
        <v>0</v>
      </c>
      <c r="J6343" s="45">
        <v>0</v>
      </c>
    </row>
    <row r="6344" spans="4:10">
      <c r="D6344" s="28">
        <v>41904</v>
      </c>
      <c r="E6344" s="35" t="s">
        <v>365</v>
      </c>
      <c r="F6344" s="45">
        <v>13.1</v>
      </c>
      <c r="G6344" s="45">
        <v>0.14000000000000001</v>
      </c>
      <c r="H6344" s="45">
        <v>0.09</v>
      </c>
      <c r="I6344" s="45">
        <v>6.1</v>
      </c>
      <c r="J6344" s="45">
        <v>-85.4</v>
      </c>
    </row>
    <row r="6345" spans="4:10">
      <c r="D6345" s="28">
        <v>41904</v>
      </c>
      <c r="E6345" s="35" t="s">
        <v>366</v>
      </c>
      <c r="F6345" s="45">
        <v>14.2</v>
      </c>
      <c r="G6345" s="45">
        <v>0.12</v>
      </c>
      <c r="H6345" s="45">
        <v>0.26</v>
      </c>
      <c r="I6345" s="45">
        <v>17.399999999999999</v>
      </c>
      <c r="J6345" s="45">
        <v>-75.3</v>
      </c>
    </row>
    <row r="6346" spans="4:10">
      <c r="D6346" s="28">
        <v>41904</v>
      </c>
      <c r="E6346" s="35" t="s">
        <v>367</v>
      </c>
      <c r="F6346" s="45">
        <v>15.4</v>
      </c>
      <c r="G6346" s="45">
        <v>0.76</v>
      </c>
      <c r="H6346" s="45">
        <v>0.63</v>
      </c>
      <c r="I6346" s="45">
        <v>28.1</v>
      </c>
      <c r="J6346" s="45">
        <v>-63.9</v>
      </c>
    </row>
    <row r="6347" spans="4:10">
      <c r="D6347" s="28">
        <v>41904</v>
      </c>
      <c r="E6347" s="35" t="s">
        <v>368</v>
      </c>
      <c r="F6347" s="45">
        <v>18</v>
      </c>
      <c r="G6347" s="45">
        <v>0.5</v>
      </c>
      <c r="H6347" s="45">
        <v>0.85</v>
      </c>
      <c r="I6347" s="45">
        <v>37.799999999999997</v>
      </c>
      <c r="J6347" s="45">
        <v>-50.2</v>
      </c>
    </row>
    <row r="6348" spans="4:10">
      <c r="D6348" s="28">
        <v>41904</v>
      </c>
      <c r="E6348" s="35" t="s">
        <v>369</v>
      </c>
      <c r="F6348" s="45">
        <v>20.9</v>
      </c>
      <c r="G6348" s="45">
        <v>0.28000000000000003</v>
      </c>
      <c r="H6348" s="45">
        <v>0.93</v>
      </c>
      <c r="I6348" s="45">
        <v>45.4</v>
      </c>
      <c r="J6348" s="45">
        <v>-32.799999999999997</v>
      </c>
    </row>
    <row r="6349" spans="4:10">
      <c r="D6349" s="28">
        <v>41904</v>
      </c>
      <c r="E6349" s="35" t="s">
        <v>370</v>
      </c>
      <c r="F6349" s="45">
        <v>20.5</v>
      </c>
      <c r="G6349" s="45">
        <v>0.11</v>
      </c>
      <c r="H6349" s="45">
        <v>0.81</v>
      </c>
      <c r="I6349" s="45">
        <v>49.7</v>
      </c>
      <c r="J6349" s="45">
        <v>-11.5</v>
      </c>
    </row>
    <row r="6350" spans="4:10">
      <c r="D6350" s="28">
        <v>41904</v>
      </c>
      <c r="E6350" s="35" t="s">
        <v>371</v>
      </c>
      <c r="F6350" s="45">
        <v>21.1</v>
      </c>
      <c r="G6350" s="45">
        <v>0.72</v>
      </c>
      <c r="H6350" s="45">
        <v>1.1499999999999999</v>
      </c>
      <c r="I6350" s="45">
        <v>49.7</v>
      </c>
      <c r="J6350" s="45">
        <v>11.8</v>
      </c>
    </row>
    <row r="6351" spans="4:10">
      <c r="D6351" s="28">
        <v>41904</v>
      </c>
      <c r="E6351" s="35" t="s">
        <v>372</v>
      </c>
      <c r="F6351" s="45">
        <v>24.3</v>
      </c>
      <c r="G6351" s="45">
        <v>0.18</v>
      </c>
      <c r="H6351" s="45">
        <v>0.84</v>
      </c>
      <c r="I6351" s="45">
        <v>45.3</v>
      </c>
      <c r="J6351" s="45">
        <v>33.1</v>
      </c>
    </row>
    <row r="6352" spans="4:10">
      <c r="D6352" s="28">
        <v>41904</v>
      </c>
      <c r="E6352" s="35" t="s">
        <v>373</v>
      </c>
      <c r="F6352" s="45">
        <v>21.3</v>
      </c>
      <c r="G6352" s="45">
        <v>0.52</v>
      </c>
      <c r="H6352" s="45">
        <v>0.85</v>
      </c>
      <c r="I6352" s="45">
        <v>37.6</v>
      </c>
      <c r="J6352" s="45">
        <v>50.4</v>
      </c>
    </row>
    <row r="6353" spans="4:10">
      <c r="D6353" s="28">
        <v>41904</v>
      </c>
      <c r="E6353" s="35" t="s">
        <v>374</v>
      </c>
      <c r="F6353" s="45">
        <v>21.2</v>
      </c>
      <c r="G6353" s="45">
        <v>0.2</v>
      </c>
      <c r="H6353" s="45">
        <v>0.51</v>
      </c>
      <c r="I6353" s="45">
        <v>28</v>
      </c>
      <c r="J6353" s="45">
        <v>64.099999999999994</v>
      </c>
    </row>
    <row r="6354" spans="4:10">
      <c r="D6354" s="28">
        <v>41904</v>
      </c>
      <c r="E6354" s="35" t="s">
        <v>375</v>
      </c>
      <c r="F6354" s="45">
        <v>19.3</v>
      </c>
      <c r="G6354" s="45">
        <v>0.13</v>
      </c>
      <c r="H6354" s="45">
        <v>0.26</v>
      </c>
      <c r="I6354" s="45">
        <v>17.2</v>
      </c>
      <c r="J6354" s="45">
        <v>75.5</v>
      </c>
    </row>
    <row r="6355" spans="4:10">
      <c r="D6355" s="28">
        <v>41904</v>
      </c>
      <c r="E6355" s="35" t="s">
        <v>376</v>
      </c>
      <c r="F6355" s="45">
        <v>17.7</v>
      </c>
      <c r="G6355" s="45">
        <v>0.15</v>
      </c>
      <c r="H6355" s="45">
        <v>0.08</v>
      </c>
      <c r="I6355" s="45">
        <v>5.9</v>
      </c>
      <c r="J6355" s="45">
        <v>85.5</v>
      </c>
    </row>
    <row r="6356" spans="4:10">
      <c r="D6356" s="28">
        <v>41904</v>
      </c>
      <c r="E6356" s="35" t="s">
        <v>377</v>
      </c>
      <c r="F6356" s="45">
        <v>17.2</v>
      </c>
      <c r="G6356" s="45">
        <v>0</v>
      </c>
      <c r="H6356" s="45">
        <v>0</v>
      </c>
      <c r="I6356" s="45">
        <v>0</v>
      </c>
      <c r="J6356" s="45">
        <v>0</v>
      </c>
    </row>
    <row r="6357" spans="4:10">
      <c r="D6357" s="28">
        <v>41904</v>
      </c>
      <c r="E6357" s="35" t="s">
        <v>378</v>
      </c>
      <c r="F6357" s="45">
        <v>15.8</v>
      </c>
      <c r="G6357" s="45">
        <v>0</v>
      </c>
      <c r="H6357" s="45">
        <v>0</v>
      </c>
      <c r="I6357" s="45">
        <v>0</v>
      </c>
      <c r="J6357" s="45">
        <v>0</v>
      </c>
    </row>
    <row r="6358" spans="4:10">
      <c r="D6358" s="28">
        <v>41904</v>
      </c>
      <c r="E6358" s="35" t="s">
        <v>379</v>
      </c>
      <c r="F6358" s="45">
        <v>16.3</v>
      </c>
      <c r="G6358" s="45">
        <v>0</v>
      </c>
      <c r="H6358" s="45">
        <v>0</v>
      </c>
      <c r="I6358" s="45">
        <v>0</v>
      </c>
      <c r="J6358" s="45">
        <v>0</v>
      </c>
    </row>
    <row r="6359" spans="4:10">
      <c r="D6359" s="28">
        <v>41904</v>
      </c>
      <c r="E6359" s="35" t="s">
        <v>380</v>
      </c>
      <c r="F6359" s="45">
        <v>15.5</v>
      </c>
      <c r="G6359" s="45">
        <v>0</v>
      </c>
      <c r="H6359" s="45">
        <v>0</v>
      </c>
      <c r="I6359" s="45">
        <v>0</v>
      </c>
      <c r="J6359" s="45">
        <v>0</v>
      </c>
    </row>
    <row r="6360" spans="4:10">
      <c r="D6360" s="28">
        <v>41904</v>
      </c>
      <c r="E6360" s="35" t="s">
        <v>381</v>
      </c>
      <c r="F6360" s="45">
        <v>15.3</v>
      </c>
      <c r="G6360" s="45">
        <v>0</v>
      </c>
      <c r="H6360" s="45">
        <v>0</v>
      </c>
      <c r="I6360" s="45">
        <v>0</v>
      </c>
      <c r="J6360" s="45">
        <v>0</v>
      </c>
    </row>
    <row r="6361" spans="4:10">
      <c r="D6361" s="28">
        <v>41904</v>
      </c>
      <c r="E6361" s="35" t="s">
        <v>382</v>
      </c>
      <c r="F6361" s="45">
        <v>14.9</v>
      </c>
      <c r="G6361" s="45">
        <v>0</v>
      </c>
      <c r="H6361" s="45">
        <v>0</v>
      </c>
      <c r="I6361" s="45">
        <v>0</v>
      </c>
      <c r="J6361" s="45">
        <v>0</v>
      </c>
    </row>
    <row r="6362" spans="4:10">
      <c r="D6362" s="28">
        <v>41904</v>
      </c>
      <c r="E6362" s="35" t="s">
        <v>383</v>
      </c>
      <c r="F6362" s="45">
        <v>14.8</v>
      </c>
      <c r="G6362" s="45">
        <v>0</v>
      </c>
      <c r="H6362" s="45">
        <v>0</v>
      </c>
      <c r="I6362" s="45">
        <v>0</v>
      </c>
      <c r="J6362" s="45">
        <v>0</v>
      </c>
    </row>
    <row r="6363" spans="4:10">
      <c r="D6363" s="28">
        <v>41905</v>
      </c>
      <c r="E6363" s="35" t="s">
        <v>360</v>
      </c>
      <c r="F6363" s="45">
        <v>14.5</v>
      </c>
      <c r="G6363" s="45">
        <v>0</v>
      </c>
      <c r="H6363" s="45">
        <v>0</v>
      </c>
      <c r="I6363" s="45">
        <v>0</v>
      </c>
      <c r="J6363" s="45">
        <v>0</v>
      </c>
    </row>
    <row r="6364" spans="4:10">
      <c r="D6364" s="28">
        <v>41905</v>
      </c>
      <c r="E6364" s="35" t="s">
        <v>361</v>
      </c>
      <c r="F6364" s="45">
        <v>13.8</v>
      </c>
      <c r="G6364" s="45">
        <v>0</v>
      </c>
      <c r="H6364" s="45">
        <v>0</v>
      </c>
      <c r="I6364" s="45">
        <v>0</v>
      </c>
      <c r="J6364" s="45">
        <v>0</v>
      </c>
    </row>
    <row r="6365" spans="4:10">
      <c r="D6365" s="28">
        <v>41905</v>
      </c>
      <c r="E6365" s="35" t="s">
        <v>362</v>
      </c>
      <c r="F6365" s="45">
        <v>14.2</v>
      </c>
      <c r="G6365" s="45">
        <v>0</v>
      </c>
      <c r="H6365" s="45">
        <v>0</v>
      </c>
      <c r="I6365" s="45">
        <v>0</v>
      </c>
      <c r="J6365" s="45">
        <v>0</v>
      </c>
    </row>
    <row r="6366" spans="4:10">
      <c r="D6366" s="28">
        <v>41905</v>
      </c>
      <c r="E6366" s="35" t="s">
        <v>363</v>
      </c>
      <c r="F6366" s="45">
        <v>14.1</v>
      </c>
      <c r="G6366" s="45">
        <v>0</v>
      </c>
      <c r="H6366" s="45">
        <v>0</v>
      </c>
      <c r="I6366" s="45">
        <v>0</v>
      </c>
      <c r="J6366" s="45">
        <v>0</v>
      </c>
    </row>
    <row r="6367" spans="4:10">
      <c r="D6367" s="28">
        <v>41905</v>
      </c>
      <c r="E6367" s="35" t="s">
        <v>364</v>
      </c>
      <c r="F6367" s="45">
        <v>13.5</v>
      </c>
      <c r="G6367" s="45">
        <v>0</v>
      </c>
      <c r="H6367" s="45">
        <v>0</v>
      </c>
      <c r="I6367" s="45">
        <v>0</v>
      </c>
      <c r="J6367" s="45">
        <v>0</v>
      </c>
    </row>
    <row r="6368" spans="4:10">
      <c r="D6368" s="28">
        <v>41905</v>
      </c>
      <c r="E6368" s="35" t="s">
        <v>365</v>
      </c>
      <c r="F6368" s="45">
        <v>13.3</v>
      </c>
      <c r="G6368" s="45">
        <v>0.15</v>
      </c>
      <c r="H6368" s="45">
        <v>0.09</v>
      </c>
      <c r="I6368" s="45">
        <v>5.9</v>
      </c>
      <c r="J6368" s="45">
        <v>-85</v>
      </c>
    </row>
    <row r="6369" spans="4:10">
      <c r="D6369" s="28">
        <v>41905</v>
      </c>
      <c r="E6369" s="35" t="s">
        <v>366</v>
      </c>
      <c r="F6369" s="45">
        <v>14.1</v>
      </c>
      <c r="G6369" s="45">
        <v>0.87</v>
      </c>
      <c r="H6369" s="45">
        <v>0.36</v>
      </c>
      <c r="I6369" s="45">
        <v>17.2</v>
      </c>
      <c r="J6369" s="45">
        <v>-74.900000000000006</v>
      </c>
    </row>
    <row r="6370" spans="4:10">
      <c r="D6370" s="28">
        <v>41905</v>
      </c>
      <c r="E6370" s="35" t="s">
        <v>367</v>
      </c>
      <c r="F6370" s="45">
        <v>18</v>
      </c>
      <c r="G6370" s="45">
        <v>0.43</v>
      </c>
      <c r="H6370" s="45">
        <v>0.6</v>
      </c>
      <c r="I6370" s="45">
        <v>27.9</v>
      </c>
      <c r="J6370" s="45">
        <v>-63.5</v>
      </c>
    </row>
    <row r="6371" spans="4:10">
      <c r="D6371" s="28">
        <v>41905</v>
      </c>
      <c r="E6371" s="35" t="s">
        <v>368</v>
      </c>
      <c r="F6371" s="45">
        <v>18</v>
      </c>
      <c r="G6371" s="45">
        <v>0.3</v>
      </c>
      <c r="H6371" s="45">
        <v>0.78</v>
      </c>
      <c r="I6371" s="45">
        <v>37.5</v>
      </c>
      <c r="J6371" s="45">
        <v>-49.8</v>
      </c>
    </row>
    <row r="6372" spans="4:10">
      <c r="D6372" s="28">
        <v>41905</v>
      </c>
      <c r="E6372" s="35" t="s">
        <v>369</v>
      </c>
      <c r="F6372" s="45">
        <v>18.8</v>
      </c>
      <c r="G6372" s="45">
        <v>0.28000000000000003</v>
      </c>
      <c r="H6372" s="45">
        <v>0.92</v>
      </c>
      <c r="I6372" s="45">
        <v>45.1</v>
      </c>
      <c r="J6372" s="45">
        <v>-32.5</v>
      </c>
    </row>
    <row r="6373" spans="4:10">
      <c r="D6373" s="28">
        <v>41905</v>
      </c>
      <c r="E6373" s="35" t="s">
        <v>370</v>
      </c>
      <c r="F6373" s="45">
        <v>18.5</v>
      </c>
      <c r="G6373" s="45">
        <v>0.28000000000000003</v>
      </c>
      <c r="H6373" s="45">
        <v>1.02</v>
      </c>
      <c r="I6373" s="45">
        <v>49.4</v>
      </c>
      <c r="J6373" s="45">
        <v>-11.2</v>
      </c>
    </row>
    <row r="6374" spans="4:10">
      <c r="D6374" s="28">
        <v>41905</v>
      </c>
      <c r="E6374" s="35" t="s">
        <v>371</v>
      </c>
      <c r="F6374" s="45">
        <v>19.3</v>
      </c>
      <c r="G6374" s="45">
        <v>0.19</v>
      </c>
      <c r="H6374" s="45">
        <v>0.93</v>
      </c>
      <c r="I6374" s="45">
        <v>49.3</v>
      </c>
      <c r="J6374" s="45">
        <v>11.9</v>
      </c>
    </row>
    <row r="6375" spans="4:10">
      <c r="D6375" s="28">
        <v>41905</v>
      </c>
      <c r="E6375" s="35" t="s">
        <v>372</v>
      </c>
      <c r="F6375" s="45">
        <v>21.4</v>
      </c>
      <c r="G6375" s="45">
        <v>0.3</v>
      </c>
      <c r="H6375" s="45">
        <v>0.93</v>
      </c>
      <c r="I6375" s="45">
        <v>44.9</v>
      </c>
      <c r="J6375" s="45">
        <v>33</v>
      </c>
    </row>
    <row r="6376" spans="4:10">
      <c r="D6376" s="28">
        <v>41905</v>
      </c>
      <c r="E6376" s="35" t="s">
        <v>373</v>
      </c>
      <c r="F6376" s="45">
        <v>20.2</v>
      </c>
      <c r="G6376" s="45">
        <v>0.99</v>
      </c>
      <c r="H6376" s="45">
        <v>0.85</v>
      </c>
      <c r="I6376" s="45">
        <v>37.200000000000003</v>
      </c>
      <c r="J6376" s="45">
        <v>50.2</v>
      </c>
    </row>
    <row r="6377" spans="4:10">
      <c r="D6377" s="28">
        <v>41905</v>
      </c>
      <c r="E6377" s="35" t="s">
        <v>374</v>
      </c>
      <c r="F6377" s="45">
        <v>18.8</v>
      </c>
      <c r="G6377" s="45">
        <v>0.13</v>
      </c>
      <c r="H6377" s="45">
        <v>0.44</v>
      </c>
      <c r="I6377" s="45">
        <v>27.6</v>
      </c>
      <c r="J6377" s="45">
        <v>63.9</v>
      </c>
    </row>
    <row r="6378" spans="4:10">
      <c r="D6378" s="28">
        <v>41905</v>
      </c>
      <c r="E6378" s="35" t="s">
        <v>375</v>
      </c>
      <c r="F6378" s="45">
        <v>17.7</v>
      </c>
      <c r="G6378" s="45">
        <v>0.13</v>
      </c>
      <c r="H6378" s="45">
        <v>0.26</v>
      </c>
      <c r="I6378" s="45">
        <v>16.899999999999999</v>
      </c>
      <c r="J6378" s="45">
        <v>75.2</v>
      </c>
    </row>
    <row r="6379" spans="4:10">
      <c r="D6379" s="28">
        <v>41905</v>
      </c>
      <c r="E6379" s="35" t="s">
        <v>376</v>
      </c>
      <c r="F6379" s="45">
        <v>15.5</v>
      </c>
      <c r="G6379" s="45">
        <v>0.17</v>
      </c>
      <c r="H6379" s="45">
        <v>0.08</v>
      </c>
      <c r="I6379" s="45">
        <v>5.6</v>
      </c>
      <c r="J6379" s="45">
        <v>85.3</v>
      </c>
    </row>
    <row r="6380" spans="4:10">
      <c r="D6380" s="28">
        <v>41905</v>
      </c>
      <c r="E6380" s="35" t="s">
        <v>377</v>
      </c>
      <c r="F6380" s="45">
        <v>14.1</v>
      </c>
      <c r="G6380" s="45">
        <v>0</v>
      </c>
      <c r="H6380" s="45">
        <v>0</v>
      </c>
      <c r="I6380" s="45">
        <v>0</v>
      </c>
      <c r="J6380" s="45">
        <v>0</v>
      </c>
    </row>
    <row r="6381" spans="4:10">
      <c r="D6381" s="28">
        <v>41905</v>
      </c>
      <c r="E6381" s="35" t="s">
        <v>378</v>
      </c>
      <c r="F6381" s="45">
        <v>14</v>
      </c>
      <c r="G6381" s="45">
        <v>0</v>
      </c>
      <c r="H6381" s="45">
        <v>0</v>
      </c>
      <c r="I6381" s="45">
        <v>0</v>
      </c>
      <c r="J6381" s="45">
        <v>0</v>
      </c>
    </row>
    <row r="6382" spans="4:10">
      <c r="D6382" s="28">
        <v>41905</v>
      </c>
      <c r="E6382" s="35" t="s">
        <v>379</v>
      </c>
      <c r="F6382" s="45">
        <v>13.5</v>
      </c>
      <c r="G6382" s="45">
        <v>0</v>
      </c>
      <c r="H6382" s="45">
        <v>0</v>
      </c>
      <c r="I6382" s="45">
        <v>0</v>
      </c>
      <c r="J6382" s="45">
        <v>0</v>
      </c>
    </row>
    <row r="6383" spans="4:10">
      <c r="D6383" s="28">
        <v>41905</v>
      </c>
      <c r="E6383" s="35" t="s">
        <v>380</v>
      </c>
      <c r="F6383" s="45">
        <v>12.7</v>
      </c>
      <c r="G6383" s="45">
        <v>0</v>
      </c>
      <c r="H6383" s="45">
        <v>0</v>
      </c>
      <c r="I6383" s="45">
        <v>0</v>
      </c>
      <c r="J6383" s="45">
        <v>0</v>
      </c>
    </row>
    <row r="6384" spans="4:10">
      <c r="D6384" s="28">
        <v>41905</v>
      </c>
      <c r="E6384" s="35" t="s">
        <v>381</v>
      </c>
      <c r="F6384" s="45">
        <v>12.8</v>
      </c>
      <c r="G6384" s="45">
        <v>0</v>
      </c>
      <c r="H6384" s="45">
        <v>0</v>
      </c>
      <c r="I6384" s="45">
        <v>0</v>
      </c>
      <c r="J6384" s="45">
        <v>0</v>
      </c>
    </row>
    <row r="6385" spans="4:10">
      <c r="D6385" s="28">
        <v>41905</v>
      </c>
      <c r="E6385" s="35" t="s">
        <v>382</v>
      </c>
      <c r="F6385" s="45">
        <v>12</v>
      </c>
      <c r="G6385" s="45">
        <v>0</v>
      </c>
      <c r="H6385" s="45">
        <v>0</v>
      </c>
      <c r="I6385" s="45">
        <v>0</v>
      </c>
      <c r="J6385" s="45">
        <v>0</v>
      </c>
    </row>
    <row r="6386" spans="4:10">
      <c r="D6386" s="28">
        <v>41905</v>
      </c>
      <c r="E6386" s="35" t="s">
        <v>383</v>
      </c>
      <c r="F6386" s="45">
        <v>11.7</v>
      </c>
      <c r="G6386" s="45">
        <v>0</v>
      </c>
      <c r="H6386" s="45">
        <v>0</v>
      </c>
      <c r="I6386" s="45">
        <v>0</v>
      </c>
      <c r="J6386" s="45">
        <v>0</v>
      </c>
    </row>
    <row r="6387" spans="4:10">
      <c r="D6387" s="28">
        <v>41906</v>
      </c>
      <c r="E6387" s="35" t="s">
        <v>360</v>
      </c>
      <c r="F6387" s="45">
        <v>11.4</v>
      </c>
      <c r="G6387" s="45">
        <v>0</v>
      </c>
      <c r="H6387" s="45">
        <v>0</v>
      </c>
      <c r="I6387" s="45">
        <v>0</v>
      </c>
      <c r="J6387" s="45">
        <v>0</v>
      </c>
    </row>
    <row r="6388" spans="4:10">
      <c r="D6388" s="28">
        <v>41906</v>
      </c>
      <c r="E6388" s="35" t="s">
        <v>361</v>
      </c>
      <c r="F6388" s="45">
        <v>11.2</v>
      </c>
      <c r="G6388" s="45">
        <v>0</v>
      </c>
      <c r="H6388" s="45">
        <v>0</v>
      </c>
      <c r="I6388" s="45">
        <v>0</v>
      </c>
      <c r="J6388" s="45">
        <v>0</v>
      </c>
    </row>
    <row r="6389" spans="4:10">
      <c r="D6389" s="28">
        <v>41906</v>
      </c>
      <c r="E6389" s="35" t="s">
        <v>362</v>
      </c>
      <c r="F6389" s="45">
        <v>11.1</v>
      </c>
      <c r="G6389" s="45">
        <v>0</v>
      </c>
      <c r="H6389" s="45">
        <v>0</v>
      </c>
      <c r="I6389" s="45">
        <v>0</v>
      </c>
      <c r="J6389" s="45">
        <v>0</v>
      </c>
    </row>
    <row r="6390" spans="4:10">
      <c r="D6390" s="28">
        <v>41906</v>
      </c>
      <c r="E6390" s="35" t="s">
        <v>363</v>
      </c>
      <c r="F6390" s="45">
        <v>10.6</v>
      </c>
      <c r="G6390" s="45">
        <v>0</v>
      </c>
      <c r="H6390" s="45">
        <v>0</v>
      </c>
      <c r="I6390" s="45">
        <v>0</v>
      </c>
      <c r="J6390" s="45">
        <v>0</v>
      </c>
    </row>
    <row r="6391" spans="4:10">
      <c r="D6391" s="28">
        <v>41906</v>
      </c>
      <c r="E6391" s="35" t="s">
        <v>364</v>
      </c>
      <c r="F6391" s="45">
        <v>10.5</v>
      </c>
      <c r="G6391" s="45">
        <v>0</v>
      </c>
      <c r="H6391" s="45">
        <v>0</v>
      </c>
      <c r="I6391" s="45">
        <v>0</v>
      </c>
      <c r="J6391" s="45">
        <v>0</v>
      </c>
    </row>
    <row r="6392" spans="4:10">
      <c r="D6392" s="28">
        <v>41906</v>
      </c>
      <c r="E6392" s="35" t="s">
        <v>365</v>
      </c>
      <c r="F6392" s="45">
        <v>10.6</v>
      </c>
      <c r="G6392" s="45">
        <v>0.38</v>
      </c>
      <c r="H6392" s="45">
        <v>0.1</v>
      </c>
      <c r="I6392" s="45">
        <v>5.7</v>
      </c>
      <c r="J6392" s="45">
        <v>-84.7</v>
      </c>
    </row>
    <row r="6393" spans="4:10">
      <c r="D6393" s="28">
        <v>41906</v>
      </c>
      <c r="E6393" s="35" t="s">
        <v>366</v>
      </c>
      <c r="F6393" s="45">
        <v>11.2</v>
      </c>
      <c r="G6393" s="45">
        <v>1.05</v>
      </c>
      <c r="H6393" s="45">
        <v>0.35</v>
      </c>
      <c r="I6393" s="45">
        <v>17</v>
      </c>
      <c r="J6393" s="45">
        <v>-74.599999999999994</v>
      </c>
    </row>
    <row r="6394" spans="4:10">
      <c r="D6394" s="28">
        <v>41906</v>
      </c>
      <c r="E6394" s="35" t="s">
        <v>367</v>
      </c>
      <c r="F6394" s="45">
        <v>14.5</v>
      </c>
      <c r="G6394" s="45">
        <v>0.88</v>
      </c>
      <c r="H6394" s="45">
        <v>0.62</v>
      </c>
      <c r="I6394" s="45">
        <v>27.7</v>
      </c>
      <c r="J6394" s="45">
        <v>-63.2</v>
      </c>
    </row>
    <row r="6395" spans="4:10">
      <c r="D6395" s="28">
        <v>41906</v>
      </c>
      <c r="E6395" s="35" t="s">
        <v>368</v>
      </c>
      <c r="F6395" s="45">
        <v>16.8</v>
      </c>
      <c r="G6395" s="45">
        <v>1.83</v>
      </c>
      <c r="H6395" s="45">
        <v>0.69</v>
      </c>
      <c r="I6395" s="45">
        <v>37.200000000000003</v>
      </c>
      <c r="J6395" s="45">
        <v>-49.4</v>
      </c>
    </row>
    <row r="6396" spans="4:10">
      <c r="D6396" s="28">
        <v>41906</v>
      </c>
      <c r="E6396" s="35" t="s">
        <v>369</v>
      </c>
      <c r="F6396" s="45">
        <v>20.2</v>
      </c>
      <c r="G6396" s="45">
        <v>1.54</v>
      </c>
      <c r="H6396" s="45">
        <v>0.91</v>
      </c>
      <c r="I6396" s="45">
        <v>44.7</v>
      </c>
      <c r="J6396" s="45">
        <v>-32.1</v>
      </c>
    </row>
    <row r="6397" spans="4:10">
      <c r="D6397" s="28">
        <v>41906</v>
      </c>
      <c r="E6397" s="35" t="s">
        <v>370</v>
      </c>
      <c r="F6397" s="45">
        <v>20.399999999999999</v>
      </c>
      <c r="G6397" s="45">
        <v>1.87</v>
      </c>
      <c r="H6397" s="45">
        <v>0.89</v>
      </c>
      <c r="I6397" s="45">
        <v>49</v>
      </c>
      <c r="J6397" s="45">
        <v>-11</v>
      </c>
    </row>
    <row r="6398" spans="4:10">
      <c r="D6398" s="28">
        <v>41906</v>
      </c>
      <c r="E6398" s="35" t="s">
        <v>371</v>
      </c>
      <c r="F6398" s="45">
        <v>21.4</v>
      </c>
      <c r="G6398" s="45">
        <v>0.97</v>
      </c>
      <c r="H6398" s="45">
        <v>1.1200000000000001</v>
      </c>
      <c r="I6398" s="45">
        <v>48.9</v>
      </c>
      <c r="J6398" s="45">
        <v>11.9</v>
      </c>
    </row>
    <row r="6399" spans="4:10">
      <c r="D6399" s="28">
        <v>41906</v>
      </c>
      <c r="E6399" s="35" t="s">
        <v>372</v>
      </c>
      <c r="F6399" s="45">
        <v>21.1</v>
      </c>
      <c r="G6399" s="45">
        <v>1.49</v>
      </c>
      <c r="H6399" s="45">
        <v>0.92</v>
      </c>
      <c r="I6399" s="45">
        <v>44.5</v>
      </c>
      <c r="J6399" s="45">
        <v>32.9</v>
      </c>
    </row>
    <row r="6400" spans="4:10">
      <c r="D6400" s="28">
        <v>41906</v>
      </c>
      <c r="E6400" s="35" t="s">
        <v>373</v>
      </c>
      <c r="F6400" s="45">
        <v>20.6</v>
      </c>
      <c r="G6400" s="45">
        <v>1.48</v>
      </c>
      <c r="H6400" s="45">
        <v>0.76</v>
      </c>
      <c r="I6400" s="45">
        <v>36.9</v>
      </c>
      <c r="J6400" s="45">
        <v>50</v>
      </c>
    </row>
    <row r="6401" spans="4:10">
      <c r="D6401" s="28">
        <v>41906</v>
      </c>
      <c r="E6401" s="35" t="s">
        <v>374</v>
      </c>
      <c r="F6401" s="45">
        <v>18.8</v>
      </c>
      <c r="G6401" s="45">
        <v>0.65</v>
      </c>
      <c r="H6401" s="45">
        <v>0.61</v>
      </c>
      <c r="I6401" s="45">
        <v>27.3</v>
      </c>
      <c r="J6401" s="45">
        <v>63.6</v>
      </c>
    </row>
    <row r="6402" spans="4:10">
      <c r="D6402" s="28">
        <v>41906</v>
      </c>
      <c r="E6402" s="35" t="s">
        <v>375</v>
      </c>
      <c r="F6402" s="45">
        <v>17.3</v>
      </c>
      <c r="G6402" s="45">
        <v>0.24</v>
      </c>
      <c r="H6402" s="45">
        <v>0.3</v>
      </c>
      <c r="I6402" s="45">
        <v>16.5</v>
      </c>
      <c r="J6402" s="45">
        <v>75</v>
      </c>
    </row>
    <row r="6403" spans="4:10">
      <c r="D6403" s="28">
        <v>41906</v>
      </c>
      <c r="E6403" s="35" t="s">
        <v>376</v>
      </c>
      <c r="F6403" s="45">
        <v>15.3</v>
      </c>
      <c r="G6403" s="45">
        <v>0.31</v>
      </c>
      <c r="H6403" s="45">
        <v>0.09</v>
      </c>
      <c r="I6403" s="45">
        <v>5.3</v>
      </c>
      <c r="J6403" s="45">
        <v>85.1</v>
      </c>
    </row>
    <row r="6404" spans="4:10">
      <c r="D6404" s="28">
        <v>41906</v>
      </c>
      <c r="E6404" s="35" t="s">
        <v>377</v>
      </c>
      <c r="F6404" s="45">
        <v>14.2</v>
      </c>
      <c r="G6404" s="45">
        <v>0</v>
      </c>
      <c r="H6404" s="45">
        <v>0</v>
      </c>
      <c r="I6404" s="45">
        <v>0</v>
      </c>
      <c r="J6404" s="45">
        <v>0</v>
      </c>
    </row>
    <row r="6405" spans="4:10">
      <c r="D6405" s="28">
        <v>41906</v>
      </c>
      <c r="E6405" s="35" t="s">
        <v>378</v>
      </c>
      <c r="F6405" s="45">
        <v>13.1</v>
      </c>
      <c r="G6405" s="45">
        <v>0</v>
      </c>
      <c r="H6405" s="45">
        <v>0</v>
      </c>
      <c r="I6405" s="45">
        <v>0</v>
      </c>
      <c r="J6405" s="45">
        <v>0</v>
      </c>
    </row>
    <row r="6406" spans="4:10">
      <c r="D6406" s="28">
        <v>41906</v>
      </c>
      <c r="E6406" s="35" t="s">
        <v>379</v>
      </c>
      <c r="F6406" s="45">
        <v>12.6</v>
      </c>
      <c r="G6406" s="45">
        <v>0</v>
      </c>
      <c r="H6406" s="45">
        <v>0</v>
      </c>
      <c r="I6406" s="45">
        <v>0</v>
      </c>
      <c r="J6406" s="45">
        <v>0</v>
      </c>
    </row>
    <row r="6407" spans="4:10">
      <c r="D6407" s="28">
        <v>41906</v>
      </c>
      <c r="E6407" s="35" t="s">
        <v>380</v>
      </c>
      <c r="F6407" s="45">
        <v>12.5</v>
      </c>
      <c r="G6407" s="45">
        <v>0</v>
      </c>
      <c r="H6407" s="45">
        <v>0</v>
      </c>
      <c r="I6407" s="45">
        <v>0</v>
      </c>
      <c r="J6407" s="45">
        <v>0</v>
      </c>
    </row>
    <row r="6408" spans="4:10">
      <c r="D6408" s="28">
        <v>41906</v>
      </c>
      <c r="E6408" s="35" t="s">
        <v>381</v>
      </c>
      <c r="F6408" s="45">
        <v>11.9</v>
      </c>
      <c r="G6408" s="45">
        <v>0</v>
      </c>
      <c r="H6408" s="45">
        <v>0</v>
      </c>
      <c r="I6408" s="45">
        <v>0</v>
      </c>
      <c r="J6408" s="45">
        <v>0</v>
      </c>
    </row>
    <row r="6409" spans="4:10">
      <c r="D6409" s="28">
        <v>41906</v>
      </c>
      <c r="E6409" s="35" t="s">
        <v>382</v>
      </c>
      <c r="F6409" s="45">
        <v>11.7</v>
      </c>
      <c r="G6409" s="45">
        <v>0</v>
      </c>
      <c r="H6409" s="45">
        <v>0</v>
      </c>
      <c r="I6409" s="45">
        <v>0</v>
      </c>
      <c r="J6409" s="45">
        <v>0</v>
      </c>
    </row>
    <row r="6410" spans="4:10">
      <c r="D6410" s="28">
        <v>41906</v>
      </c>
      <c r="E6410" s="35" t="s">
        <v>383</v>
      </c>
      <c r="F6410" s="45">
        <v>11.1</v>
      </c>
      <c r="G6410" s="45">
        <v>0</v>
      </c>
      <c r="H6410" s="45">
        <v>0</v>
      </c>
      <c r="I6410" s="45">
        <v>0</v>
      </c>
      <c r="J6410" s="45">
        <v>0</v>
      </c>
    </row>
    <row r="6411" spans="4:10">
      <c r="D6411" s="28">
        <v>41907</v>
      </c>
      <c r="E6411" s="35" t="s">
        <v>360</v>
      </c>
      <c r="F6411" s="45">
        <v>10.9</v>
      </c>
      <c r="G6411" s="45">
        <v>0</v>
      </c>
      <c r="H6411" s="45">
        <v>0</v>
      </c>
      <c r="I6411" s="45">
        <v>0</v>
      </c>
      <c r="J6411" s="45">
        <v>0</v>
      </c>
    </row>
    <row r="6412" spans="4:10">
      <c r="D6412" s="28">
        <v>41907</v>
      </c>
      <c r="E6412" s="35" t="s">
        <v>361</v>
      </c>
      <c r="F6412" s="45">
        <v>11.2</v>
      </c>
      <c r="G6412" s="45">
        <v>0</v>
      </c>
      <c r="H6412" s="45">
        <v>0</v>
      </c>
      <c r="I6412" s="45">
        <v>0</v>
      </c>
      <c r="J6412" s="45">
        <v>0</v>
      </c>
    </row>
    <row r="6413" spans="4:10">
      <c r="D6413" s="28">
        <v>41907</v>
      </c>
      <c r="E6413" s="35" t="s">
        <v>362</v>
      </c>
      <c r="F6413" s="45">
        <v>10.9</v>
      </c>
      <c r="G6413" s="45">
        <v>0</v>
      </c>
      <c r="H6413" s="45">
        <v>0</v>
      </c>
      <c r="I6413" s="45">
        <v>0</v>
      </c>
      <c r="J6413" s="45">
        <v>0</v>
      </c>
    </row>
    <row r="6414" spans="4:10">
      <c r="D6414" s="28">
        <v>41907</v>
      </c>
      <c r="E6414" s="35" t="s">
        <v>363</v>
      </c>
      <c r="F6414" s="45">
        <v>10.8</v>
      </c>
      <c r="G6414" s="45">
        <v>0</v>
      </c>
      <c r="H6414" s="45">
        <v>0</v>
      </c>
      <c r="I6414" s="45">
        <v>0</v>
      </c>
      <c r="J6414" s="45">
        <v>0</v>
      </c>
    </row>
    <row r="6415" spans="4:10">
      <c r="D6415" s="28">
        <v>41907</v>
      </c>
      <c r="E6415" s="35" t="s">
        <v>364</v>
      </c>
      <c r="F6415" s="45">
        <v>10.7</v>
      </c>
      <c r="G6415" s="45">
        <v>0</v>
      </c>
      <c r="H6415" s="45">
        <v>0</v>
      </c>
      <c r="I6415" s="45">
        <v>0</v>
      </c>
      <c r="J6415" s="45">
        <v>0</v>
      </c>
    </row>
    <row r="6416" spans="4:10">
      <c r="D6416" s="28">
        <v>41907</v>
      </c>
      <c r="E6416" s="35" t="s">
        <v>365</v>
      </c>
      <c r="F6416" s="45">
        <v>10.4</v>
      </c>
      <c r="G6416" s="45">
        <v>0.34</v>
      </c>
      <c r="H6416" s="45">
        <v>0.1</v>
      </c>
      <c r="I6416" s="45">
        <v>5.5</v>
      </c>
      <c r="J6416" s="45">
        <v>-84.3</v>
      </c>
    </row>
    <row r="6417" spans="4:10">
      <c r="D6417" s="28">
        <v>41907</v>
      </c>
      <c r="E6417" s="35" t="s">
        <v>366</v>
      </c>
      <c r="F6417" s="45">
        <v>10.6</v>
      </c>
      <c r="G6417" s="45">
        <v>0.4</v>
      </c>
      <c r="H6417" s="45">
        <v>0.34</v>
      </c>
      <c r="I6417" s="45">
        <v>16.8</v>
      </c>
      <c r="J6417" s="45">
        <v>-74.2</v>
      </c>
    </row>
    <row r="6418" spans="4:10">
      <c r="D6418" s="28">
        <v>41907</v>
      </c>
      <c r="E6418" s="35" t="s">
        <v>367</v>
      </c>
      <c r="F6418" s="45">
        <v>15.6</v>
      </c>
      <c r="G6418" s="45">
        <v>0.76</v>
      </c>
      <c r="H6418" s="45">
        <v>0.62</v>
      </c>
      <c r="I6418" s="45">
        <v>27.5</v>
      </c>
      <c r="J6418" s="45">
        <v>-62.8</v>
      </c>
    </row>
    <row r="6419" spans="4:10">
      <c r="D6419" s="28">
        <v>41907</v>
      </c>
      <c r="E6419" s="35" t="s">
        <v>368</v>
      </c>
      <c r="F6419" s="45">
        <v>18.8</v>
      </c>
      <c r="G6419" s="45">
        <v>1.57</v>
      </c>
      <c r="H6419" s="45">
        <v>0.74</v>
      </c>
      <c r="I6419" s="45">
        <v>37</v>
      </c>
      <c r="J6419" s="45">
        <v>-49</v>
      </c>
    </row>
    <row r="6420" spans="4:10">
      <c r="D6420" s="28">
        <v>41907</v>
      </c>
      <c r="E6420" s="35" t="s">
        <v>369</v>
      </c>
      <c r="F6420" s="45">
        <v>20.9</v>
      </c>
      <c r="G6420" s="45">
        <v>1.87</v>
      </c>
      <c r="H6420" s="45">
        <v>0.81</v>
      </c>
      <c r="I6420" s="45">
        <v>44.4</v>
      </c>
      <c r="J6420" s="45">
        <v>-31.8</v>
      </c>
    </row>
    <row r="6421" spans="4:10">
      <c r="D6421" s="28">
        <v>41907</v>
      </c>
      <c r="E6421" s="35" t="s">
        <v>370</v>
      </c>
      <c r="F6421" s="45">
        <v>22.5</v>
      </c>
      <c r="G6421" s="45">
        <v>2.72</v>
      </c>
      <c r="H6421" s="45">
        <v>0.55000000000000004</v>
      </c>
      <c r="I6421" s="45">
        <v>48.6</v>
      </c>
      <c r="J6421" s="45">
        <v>-10.8</v>
      </c>
    </row>
    <row r="6422" spans="4:10">
      <c r="D6422" s="28">
        <v>41907</v>
      </c>
      <c r="E6422" s="35" t="s">
        <v>371</v>
      </c>
      <c r="F6422" s="45">
        <v>22</v>
      </c>
      <c r="G6422" s="45">
        <v>1.55</v>
      </c>
      <c r="H6422" s="45">
        <v>0.99</v>
      </c>
      <c r="I6422" s="45">
        <v>48.5</v>
      </c>
      <c r="J6422" s="45">
        <v>11.9</v>
      </c>
    </row>
    <row r="6423" spans="4:10">
      <c r="D6423" s="28">
        <v>41907</v>
      </c>
      <c r="E6423" s="35" t="s">
        <v>372</v>
      </c>
      <c r="F6423" s="45">
        <v>22.6</v>
      </c>
      <c r="G6423" s="45">
        <v>2.69</v>
      </c>
      <c r="H6423" s="45">
        <v>0.51</v>
      </c>
      <c r="I6423" s="45">
        <v>44.1</v>
      </c>
      <c r="J6423" s="45">
        <v>32.799999999999997</v>
      </c>
    </row>
    <row r="6424" spans="4:10">
      <c r="D6424" s="28">
        <v>41907</v>
      </c>
      <c r="E6424" s="35" t="s">
        <v>373</v>
      </c>
      <c r="F6424" s="45">
        <v>21.1</v>
      </c>
      <c r="G6424" s="45">
        <v>2.65</v>
      </c>
      <c r="H6424" s="45">
        <v>0.43</v>
      </c>
      <c r="I6424" s="45">
        <v>36.5</v>
      </c>
      <c r="J6424" s="45">
        <v>49.8</v>
      </c>
    </row>
    <row r="6425" spans="4:10">
      <c r="D6425" s="28">
        <v>41907</v>
      </c>
      <c r="E6425" s="35" t="s">
        <v>374</v>
      </c>
      <c r="F6425" s="45">
        <v>18.600000000000001</v>
      </c>
      <c r="G6425" s="45">
        <v>0.88</v>
      </c>
      <c r="H6425" s="45">
        <v>0.6</v>
      </c>
      <c r="I6425" s="45">
        <v>26.9</v>
      </c>
      <c r="J6425" s="45">
        <v>63.4</v>
      </c>
    </row>
    <row r="6426" spans="4:10">
      <c r="D6426" s="28">
        <v>41907</v>
      </c>
      <c r="E6426" s="35" t="s">
        <v>375</v>
      </c>
      <c r="F6426" s="45">
        <v>16.100000000000001</v>
      </c>
      <c r="G6426" s="45">
        <v>0.28000000000000003</v>
      </c>
      <c r="H6426" s="45">
        <v>0.3</v>
      </c>
      <c r="I6426" s="45">
        <v>16.2</v>
      </c>
      <c r="J6426" s="45">
        <v>74.7</v>
      </c>
    </row>
    <row r="6427" spans="4:10">
      <c r="D6427" s="28">
        <v>41907</v>
      </c>
      <c r="E6427" s="35" t="s">
        <v>376</v>
      </c>
      <c r="F6427" s="45">
        <v>15.4</v>
      </c>
      <c r="G6427" s="45">
        <v>0.31</v>
      </c>
      <c r="H6427" s="45">
        <v>0.08</v>
      </c>
      <c r="I6427" s="45">
        <v>4.9000000000000004</v>
      </c>
      <c r="J6427" s="45">
        <v>84.8</v>
      </c>
    </row>
    <row r="6428" spans="4:10">
      <c r="D6428" s="28">
        <v>41907</v>
      </c>
      <c r="E6428" s="35" t="s">
        <v>377</v>
      </c>
      <c r="F6428" s="45">
        <v>12.9</v>
      </c>
      <c r="G6428" s="45">
        <v>0</v>
      </c>
      <c r="H6428" s="45">
        <v>0</v>
      </c>
      <c r="I6428" s="45">
        <v>0</v>
      </c>
      <c r="J6428" s="45">
        <v>0</v>
      </c>
    </row>
    <row r="6429" spans="4:10">
      <c r="D6429" s="28">
        <v>41907</v>
      </c>
      <c r="E6429" s="35" t="s">
        <v>378</v>
      </c>
      <c r="F6429" s="45">
        <v>11.9</v>
      </c>
      <c r="G6429" s="45">
        <v>0</v>
      </c>
      <c r="H6429" s="45">
        <v>0</v>
      </c>
      <c r="I6429" s="45">
        <v>0</v>
      </c>
      <c r="J6429" s="45">
        <v>0</v>
      </c>
    </row>
    <row r="6430" spans="4:10">
      <c r="D6430" s="28">
        <v>41907</v>
      </c>
      <c r="E6430" s="35" t="s">
        <v>379</v>
      </c>
      <c r="F6430" s="45">
        <v>10.9</v>
      </c>
      <c r="G6430" s="45">
        <v>0</v>
      </c>
      <c r="H6430" s="45">
        <v>0</v>
      </c>
      <c r="I6430" s="45">
        <v>0</v>
      </c>
      <c r="J6430" s="45">
        <v>0</v>
      </c>
    </row>
    <row r="6431" spans="4:10">
      <c r="D6431" s="28">
        <v>41907</v>
      </c>
      <c r="E6431" s="35" t="s">
        <v>380</v>
      </c>
      <c r="F6431" s="45">
        <v>10.5</v>
      </c>
      <c r="G6431" s="45">
        <v>0</v>
      </c>
      <c r="H6431" s="45">
        <v>0</v>
      </c>
      <c r="I6431" s="45">
        <v>0</v>
      </c>
      <c r="J6431" s="45">
        <v>0</v>
      </c>
    </row>
    <row r="6432" spans="4:10">
      <c r="D6432" s="28">
        <v>41907</v>
      </c>
      <c r="E6432" s="35" t="s">
        <v>381</v>
      </c>
      <c r="F6432" s="45">
        <v>10.199999999999999</v>
      </c>
      <c r="G6432" s="45">
        <v>0</v>
      </c>
      <c r="H6432" s="45">
        <v>0</v>
      </c>
      <c r="I6432" s="45">
        <v>0</v>
      </c>
      <c r="J6432" s="45">
        <v>0</v>
      </c>
    </row>
    <row r="6433" spans="4:10">
      <c r="D6433" s="28">
        <v>41907</v>
      </c>
      <c r="E6433" s="35" t="s">
        <v>382</v>
      </c>
      <c r="F6433" s="45">
        <v>9.8000000000000007</v>
      </c>
      <c r="G6433" s="45">
        <v>0</v>
      </c>
      <c r="H6433" s="45">
        <v>0</v>
      </c>
      <c r="I6433" s="45">
        <v>0</v>
      </c>
      <c r="J6433" s="45">
        <v>0</v>
      </c>
    </row>
    <row r="6434" spans="4:10">
      <c r="D6434" s="28">
        <v>41907</v>
      </c>
      <c r="E6434" s="35" t="s">
        <v>383</v>
      </c>
      <c r="F6434" s="45">
        <v>9.6</v>
      </c>
      <c r="G6434" s="45">
        <v>0</v>
      </c>
      <c r="H6434" s="45">
        <v>0</v>
      </c>
      <c r="I6434" s="45">
        <v>0</v>
      </c>
      <c r="J6434" s="45">
        <v>0</v>
      </c>
    </row>
    <row r="6435" spans="4:10">
      <c r="D6435" s="28">
        <v>41908</v>
      </c>
      <c r="E6435" s="35" t="s">
        <v>360</v>
      </c>
      <c r="F6435" s="45">
        <v>9.4</v>
      </c>
      <c r="G6435" s="45">
        <v>0</v>
      </c>
      <c r="H6435" s="45">
        <v>0</v>
      </c>
      <c r="I6435" s="45">
        <v>0</v>
      </c>
      <c r="J6435" s="45">
        <v>0</v>
      </c>
    </row>
    <row r="6436" spans="4:10">
      <c r="D6436" s="28">
        <v>41908</v>
      </c>
      <c r="E6436" s="35" t="s">
        <v>361</v>
      </c>
      <c r="F6436" s="45">
        <v>9.1999999999999993</v>
      </c>
      <c r="G6436" s="45">
        <v>0</v>
      </c>
      <c r="H6436" s="45">
        <v>0</v>
      </c>
      <c r="I6436" s="45">
        <v>0</v>
      </c>
      <c r="J6436" s="45">
        <v>0</v>
      </c>
    </row>
    <row r="6437" spans="4:10">
      <c r="D6437" s="28">
        <v>41908</v>
      </c>
      <c r="E6437" s="35" t="s">
        <v>362</v>
      </c>
      <c r="F6437" s="45">
        <v>9.1</v>
      </c>
      <c r="G6437" s="45">
        <v>0</v>
      </c>
      <c r="H6437" s="45">
        <v>0</v>
      </c>
      <c r="I6437" s="45">
        <v>0</v>
      </c>
      <c r="J6437" s="45">
        <v>0</v>
      </c>
    </row>
    <row r="6438" spans="4:10">
      <c r="D6438" s="28">
        <v>41908</v>
      </c>
      <c r="E6438" s="35" t="s">
        <v>363</v>
      </c>
      <c r="F6438" s="45">
        <v>8.8000000000000007</v>
      </c>
      <c r="G6438" s="45">
        <v>0</v>
      </c>
      <c r="H6438" s="45">
        <v>0</v>
      </c>
      <c r="I6438" s="45">
        <v>0</v>
      </c>
      <c r="J6438" s="45">
        <v>0</v>
      </c>
    </row>
    <row r="6439" spans="4:10">
      <c r="D6439" s="28">
        <v>41908</v>
      </c>
      <c r="E6439" s="35" t="s">
        <v>364</v>
      </c>
      <c r="F6439" s="45">
        <v>8.3000000000000007</v>
      </c>
      <c r="G6439" s="45">
        <v>0</v>
      </c>
      <c r="H6439" s="45">
        <v>0</v>
      </c>
      <c r="I6439" s="45">
        <v>0</v>
      </c>
      <c r="J6439" s="45">
        <v>0</v>
      </c>
    </row>
    <row r="6440" spans="4:10">
      <c r="D6440" s="28">
        <v>41908</v>
      </c>
      <c r="E6440" s="35" t="s">
        <v>365</v>
      </c>
      <c r="F6440" s="45">
        <v>8.1999999999999993</v>
      </c>
      <c r="G6440" s="45">
        <v>0.38</v>
      </c>
      <c r="H6440" s="45">
        <v>0.09</v>
      </c>
      <c r="I6440" s="45">
        <v>5.3</v>
      </c>
      <c r="J6440" s="45">
        <v>-84</v>
      </c>
    </row>
    <row r="6441" spans="4:10">
      <c r="D6441" s="28">
        <v>41908</v>
      </c>
      <c r="E6441" s="35" t="s">
        <v>366</v>
      </c>
      <c r="F6441" s="45">
        <v>8.6999999999999993</v>
      </c>
      <c r="G6441" s="45">
        <v>0.54</v>
      </c>
      <c r="H6441" s="45">
        <v>0.35</v>
      </c>
      <c r="I6441" s="45">
        <v>16.600000000000001</v>
      </c>
      <c r="J6441" s="45">
        <v>-73.8</v>
      </c>
    </row>
    <row r="6442" spans="4:10">
      <c r="D6442" s="28">
        <v>41908</v>
      </c>
      <c r="E6442" s="35" t="s">
        <v>367</v>
      </c>
      <c r="F6442" s="45">
        <v>10.7</v>
      </c>
      <c r="G6442" s="45">
        <v>1.1000000000000001</v>
      </c>
      <c r="H6442" s="45">
        <v>0.59</v>
      </c>
      <c r="I6442" s="45">
        <v>27.2</v>
      </c>
      <c r="J6442" s="45">
        <v>-62.4</v>
      </c>
    </row>
    <row r="6443" spans="4:10">
      <c r="D6443" s="28">
        <v>41908</v>
      </c>
      <c r="E6443" s="35" t="s">
        <v>368</v>
      </c>
      <c r="F6443" s="45">
        <v>15.4</v>
      </c>
      <c r="G6443" s="45">
        <v>1.91</v>
      </c>
      <c r="H6443" s="45">
        <v>0.65</v>
      </c>
      <c r="I6443" s="45">
        <v>36.700000000000003</v>
      </c>
      <c r="J6443" s="45">
        <v>-48.7</v>
      </c>
    </row>
    <row r="6444" spans="4:10">
      <c r="D6444" s="28">
        <v>41908</v>
      </c>
      <c r="E6444" s="35" t="s">
        <v>369</v>
      </c>
      <c r="F6444" s="45">
        <v>16.7</v>
      </c>
      <c r="G6444" s="45">
        <v>2.75</v>
      </c>
      <c r="H6444" s="45">
        <v>0.48</v>
      </c>
      <c r="I6444" s="45">
        <v>44.1</v>
      </c>
      <c r="J6444" s="45">
        <v>-31.5</v>
      </c>
    </row>
    <row r="6445" spans="4:10">
      <c r="D6445" s="28">
        <v>41908</v>
      </c>
      <c r="E6445" s="35" t="s">
        <v>370</v>
      </c>
      <c r="F6445" s="45">
        <v>18.899999999999999</v>
      </c>
      <c r="G6445" s="45">
        <v>2.77</v>
      </c>
      <c r="H6445" s="45">
        <v>0.52</v>
      </c>
      <c r="I6445" s="45">
        <v>48.2</v>
      </c>
      <c r="J6445" s="45">
        <v>-10.6</v>
      </c>
    </row>
    <row r="6446" spans="4:10">
      <c r="D6446" s="28">
        <v>41908</v>
      </c>
      <c r="E6446" s="35" t="s">
        <v>371</v>
      </c>
      <c r="F6446" s="45">
        <v>20.3</v>
      </c>
      <c r="G6446" s="45">
        <v>2.75</v>
      </c>
      <c r="H6446" s="45">
        <v>0.53</v>
      </c>
      <c r="I6446" s="45">
        <v>48.1</v>
      </c>
      <c r="J6446" s="45">
        <v>12</v>
      </c>
    </row>
    <row r="6447" spans="4:10">
      <c r="D6447" s="28">
        <v>41908</v>
      </c>
      <c r="E6447" s="35" t="s">
        <v>372</v>
      </c>
      <c r="F6447" s="45">
        <v>21.2</v>
      </c>
      <c r="G6447" s="45">
        <v>2.34</v>
      </c>
      <c r="H6447" s="45">
        <v>0.64</v>
      </c>
      <c r="I6447" s="45">
        <v>43.7</v>
      </c>
      <c r="J6447" s="45">
        <v>32.700000000000003</v>
      </c>
    </row>
    <row r="6448" spans="4:10">
      <c r="D6448" s="28">
        <v>41908</v>
      </c>
      <c r="E6448" s="35" t="s">
        <v>373</v>
      </c>
      <c r="F6448" s="45">
        <v>20.9</v>
      </c>
      <c r="G6448" s="45">
        <v>1.54</v>
      </c>
      <c r="H6448" s="45">
        <v>0.73</v>
      </c>
      <c r="I6448" s="45">
        <v>36.1</v>
      </c>
      <c r="J6448" s="45">
        <v>49.6</v>
      </c>
    </row>
    <row r="6449" spans="4:10">
      <c r="D6449" s="28">
        <v>41908</v>
      </c>
      <c r="E6449" s="35" t="s">
        <v>374</v>
      </c>
      <c r="F6449" s="45">
        <v>19.399999999999999</v>
      </c>
      <c r="G6449" s="45">
        <v>0.91</v>
      </c>
      <c r="H6449" s="45">
        <v>0.59</v>
      </c>
      <c r="I6449" s="45">
        <v>26.6</v>
      </c>
      <c r="J6449" s="45">
        <v>63.2</v>
      </c>
    </row>
    <row r="6450" spans="4:10">
      <c r="D6450" s="28">
        <v>41908</v>
      </c>
      <c r="E6450" s="35" t="s">
        <v>375</v>
      </c>
      <c r="F6450" s="45">
        <v>17.899999999999999</v>
      </c>
      <c r="G6450" s="45">
        <v>0.3</v>
      </c>
      <c r="H6450" s="45">
        <v>0.3</v>
      </c>
      <c r="I6450" s="45">
        <v>15.9</v>
      </c>
      <c r="J6450" s="45">
        <v>74.5</v>
      </c>
    </row>
    <row r="6451" spans="4:10">
      <c r="D6451" s="28">
        <v>41908</v>
      </c>
      <c r="E6451" s="35" t="s">
        <v>376</v>
      </c>
      <c r="F6451" s="45">
        <v>16.5</v>
      </c>
      <c r="G6451" s="45">
        <v>0.36</v>
      </c>
      <c r="H6451" s="45">
        <v>0.08</v>
      </c>
      <c r="I6451" s="45">
        <v>4.5999999999999996</v>
      </c>
      <c r="J6451" s="45">
        <v>84.6</v>
      </c>
    </row>
    <row r="6452" spans="4:10">
      <c r="D6452" s="28">
        <v>41908</v>
      </c>
      <c r="E6452" s="35" t="s">
        <v>377</v>
      </c>
      <c r="F6452" s="45">
        <v>15.4</v>
      </c>
      <c r="G6452" s="45">
        <v>0</v>
      </c>
      <c r="H6452" s="45">
        <v>0</v>
      </c>
      <c r="I6452" s="45">
        <v>0</v>
      </c>
      <c r="J6452" s="45">
        <v>0</v>
      </c>
    </row>
    <row r="6453" spans="4:10">
      <c r="D6453" s="28">
        <v>41908</v>
      </c>
      <c r="E6453" s="35" t="s">
        <v>378</v>
      </c>
      <c r="F6453" s="45">
        <v>14.4</v>
      </c>
      <c r="G6453" s="45">
        <v>0</v>
      </c>
      <c r="H6453" s="45">
        <v>0</v>
      </c>
      <c r="I6453" s="45">
        <v>0</v>
      </c>
      <c r="J6453" s="45">
        <v>0</v>
      </c>
    </row>
    <row r="6454" spans="4:10">
      <c r="D6454" s="28">
        <v>41908</v>
      </c>
      <c r="E6454" s="35" t="s">
        <v>379</v>
      </c>
      <c r="F6454" s="45">
        <v>13.9</v>
      </c>
      <c r="G6454" s="45">
        <v>0</v>
      </c>
      <c r="H6454" s="45">
        <v>0</v>
      </c>
      <c r="I6454" s="45">
        <v>0</v>
      </c>
      <c r="J6454" s="45">
        <v>0</v>
      </c>
    </row>
    <row r="6455" spans="4:10">
      <c r="D6455" s="28">
        <v>41908</v>
      </c>
      <c r="E6455" s="35" t="s">
        <v>380</v>
      </c>
      <c r="F6455" s="45">
        <v>13.9</v>
      </c>
      <c r="G6455" s="45">
        <v>0</v>
      </c>
      <c r="H6455" s="45">
        <v>0</v>
      </c>
      <c r="I6455" s="45">
        <v>0</v>
      </c>
      <c r="J6455" s="45">
        <v>0</v>
      </c>
    </row>
    <row r="6456" spans="4:10">
      <c r="D6456" s="28">
        <v>41908</v>
      </c>
      <c r="E6456" s="35" t="s">
        <v>381</v>
      </c>
      <c r="F6456" s="45">
        <v>14</v>
      </c>
      <c r="G6456" s="45">
        <v>0</v>
      </c>
      <c r="H6456" s="45">
        <v>0</v>
      </c>
      <c r="I6456" s="45">
        <v>0</v>
      </c>
      <c r="J6456" s="45">
        <v>0</v>
      </c>
    </row>
    <row r="6457" spans="4:10">
      <c r="D6457" s="28">
        <v>41908</v>
      </c>
      <c r="E6457" s="35" t="s">
        <v>382</v>
      </c>
      <c r="F6457" s="45">
        <v>14.1</v>
      </c>
      <c r="G6457" s="45">
        <v>0</v>
      </c>
      <c r="H6457" s="45">
        <v>0</v>
      </c>
      <c r="I6457" s="45">
        <v>0</v>
      </c>
      <c r="J6457" s="45">
        <v>0</v>
      </c>
    </row>
    <row r="6458" spans="4:10">
      <c r="D6458" s="28">
        <v>41908</v>
      </c>
      <c r="E6458" s="35" t="s">
        <v>383</v>
      </c>
      <c r="F6458" s="45">
        <v>14.5</v>
      </c>
      <c r="G6458" s="45">
        <v>0</v>
      </c>
      <c r="H6458" s="45">
        <v>0</v>
      </c>
      <c r="I6458" s="45">
        <v>0</v>
      </c>
      <c r="J6458" s="45">
        <v>0</v>
      </c>
    </row>
    <row r="6459" spans="4:10">
      <c r="D6459" s="28">
        <v>41909</v>
      </c>
      <c r="E6459" s="35" t="s">
        <v>360</v>
      </c>
      <c r="F6459" s="45">
        <v>14.8</v>
      </c>
      <c r="G6459" s="45">
        <v>0</v>
      </c>
      <c r="H6459" s="45">
        <v>0</v>
      </c>
      <c r="I6459" s="45">
        <v>0</v>
      </c>
      <c r="J6459" s="45">
        <v>0</v>
      </c>
    </row>
    <row r="6460" spans="4:10">
      <c r="D6460" s="28">
        <v>41909</v>
      </c>
      <c r="E6460" s="35" t="s">
        <v>361</v>
      </c>
      <c r="F6460" s="45">
        <v>14.2</v>
      </c>
      <c r="G6460" s="45">
        <v>0</v>
      </c>
      <c r="H6460" s="45">
        <v>0</v>
      </c>
      <c r="I6460" s="45">
        <v>0</v>
      </c>
      <c r="J6460" s="45">
        <v>0</v>
      </c>
    </row>
    <row r="6461" spans="4:10">
      <c r="D6461" s="28">
        <v>41909</v>
      </c>
      <c r="E6461" s="35" t="s">
        <v>362</v>
      </c>
      <c r="F6461" s="45">
        <v>14.1</v>
      </c>
      <c r="G6461" s="45">
        <v>0</v>
      </c>
      <c r="H6461" s="45">
        <v>0</v>
      </c>
      <c r="I6461" s="45">
        <v>0</v>
      </c>
      <c r="J6461" s="45">
        <v>0</v>
      </c>
    </row>
    <row r="6462" spans="4:10">
      <c r="D6462" s="28">
        <v>41909</v>
      </c>
      <c r="E6462" s="35" t="s">
        <v>363</v>
      </c>
      <c r="F6462" s="45">
        <v>14.1</v>
      </c>
      <c r="G6462" s="45">
        <v>0</v>
      </c>
      <c r="H6462" s="45">
        <v>0</v>
      </c>
      <c r="I6462" s="45">
        <v>0</v>
      </c>
      <c r="J6462" s="45">
        <v>0</v>
      </c>
    </row>
    <row r="6463" spans="4:10">
      <c r="D6463" s="28">
        <v>41909</v>
      </c>
      <c r="E6463" s="35" t="s">
        <v>364</v>
      </c>
      <c r="F6463" s="45">
        <v>14.1</v>
      </c>
      <c r="G6463" s="45">
        <v>0</v>
      </c>
      <c r="H6463" s="45">
        <v>0</v>
      </c>
      <c r="I6463" s="45">
        <v>0</v>
      </c>
      <c r="J6463" s="45">
        <v>0</v>
      </c>
    </row>
    <row r="6464" spans="4:10">
      <c r="D6464" s="28">
        <v>41909</v>
      </c>
      <c r="E6464" s="35" t="s">
        <v>365</v>
      </c>
      <c r="F6464" s="45">
        <v>14.3</v>
      </c>
      <c r="G6464" s="45">
        <v>0.09</v>
      </c>
      <c r="H6464" s="45">
        <v>0.06</v>
      </c>
      <c r="I6464" s="45">
        <v>5.2</v>
      </c>
      <c r="J6464" s="45">
        <v>-83.6</v>
      </c>
    </row>
    <row r="6465" spans="4:10">
      <c r="D6465" s="28">
        <v>41909</v>
      </c>
      <c r="E6465" s="35" t="s">
        <v>366</v>
      </c>
      <c r="F6465" s="45">
        <v>14.7</v>
      </c>
      <c r="G6465" s="45">
        <v>0.03</v>
      </c>
      <c r="H6465" s="45">
        <v>0.15</v>
      </c>
      <c r="I6465" s="45">
        <v>16.399999999999999</v>
      </c>
      <c r="J6465" s="45">
        <v>-73.5</v>
      </c>
    </row>
    <row r="6466" spans="4:10">
      <c r="D6466" s="28">
        <v>41909</v>
      </c>
      <c r="E6466" s="35" t="s">
        <v>367</v>
      </c>
      <c r="F6466" s="45">
        <v>15.3</v>
      </c>
      <c r="G6466" s="45">
        <v>0.03</v>
      </c>
      <c r="H6466" s="45">
        <v>0.28000000000000003</v>
      </c>
      <c r="I6466" s="45">
        <v>27</v>
      </c>
      <c r="J6466" s="45">
        <v>-62.1</v>
      </c>
    </row>
    <row r="6467" spans="4:10">
      <c r="D6467" s="28">
        <v>41909</v>
      </c>
      <c r="E6467" s="35" t="s">
        <v>368</v>
      </c>
      <c r="F6467" s="45">
        <v>16.3</v>
      </c>
      <c r="G6467" s="45">
        <v>7.0000000000000007E-2</v>
      </c>
      <c r="H6467" s="45">
        <v>0.49</v>
      </c>
      <c r="I6467" s="45">
        <v>36.4</v>
      </c>
      <c r="J6467" s="45">
        <v>-48.3</v>
      </c>
    </row>
    <row r="6468" spans="4:10">
      <c r="D6468" s="28">
        <v>41909</v>
      </c>
      <c r="E6468" s="35" t="s">
        <v>369</v>
      </c>
      <c r="F6468" s="45">
        <v>17.899999999999999</v>
      </c>
      <c r="G6468" s="45">
        <v>7.0000000000000007E-2</v>
      </c>
      <c r="H6468" s="45">
        <v>0.6</v>
      </c>
      <c r="I6468" s="45">
        <v>43.8</v>
      </c>
      <c r="J6468" s="45">
        <v>-31.1</v>
      </c>
    </row>
    <row r="6469" spans="4:10">
      <c r="D6469" s="28">
        <v>41909</v>
      </c>
      <c r="E6469" s="35" t="s">
        <v>370</v>
      </c>
      <c r="F6469" s="45">
        <v>18.399999999999999</v>
      </c>
      <c r="G6469" s="45">
        <v>7.0000000000000007E-2</v>
      </c>
      <c r="H6469" s="45">
        <v>0.66</v>
      </c>
      <c r="I6469" s="45">
        <v>47.9</v>
      </c>
      <c r="J6469" s="45">
        <v>-10.4</v>
      </c>
    </row>
    <row r="6470" spans="4:10">
      <c r="D6470" s="28">
        <v>41909</v>
      </c>
      <c r="E6470" s="35" t="s">
        <v>371</v>
      </c>
      <c r="F6470" s="45">
        <v>19.600000000000001</v>
      </c>
      <c r="G6470" s="45">
        <v>7.0000000000000007E-2</v>
      </c>
      <c r="H6470" s="45">
        <v>0.66</v>
      </c>
      <c r="I6470" s="45">
        <v>47.7</v>
      </c>
      <c r="J6470" s="45">
        <v>12</v>
      </c>
    </row>
    <row r="6471" spans="4:10">
      <c r="D6471" s="28">
        <v>41909</v>
      </c>
      <c r="E6471" s="35" t="s">
        <v>372</v>
      </c>
      <c r="F6471" s="45">
        <v>21.2</v>
      </c>
      <c r="G6471" s="45">
        <v>7.0000000000000007E-2</v>
      </c>
      <c r="H6471" s="45">
        <v>0.59</v>
      </c>
      <c r="I6471" s="45">
        <v>43.3</v>
      </c>
      <c r="J6471" s="45">
        <v>32.6</v>
      </c>
    </row>
    <row r="6472" spans="4:10">
      <c r="D6472" s="28">
        <v>41909</v>
      </c>
      <c r="E6472" s="35" t="s">
        <v>373</v>
      </c>
      <c r="F6472" s="45">
        <v>21.1</v>
      </c>
      <c r="G6472" s="45">
        <v>7.0000000000000007E-2</v>
      </c>
      <c r="H6472" s="45">
        <v>0.49</v>
      </c>
      <c r="I6472" s="45">
        <v>35.799999999999997</v>
      </c>
      <c r="J6472" s="45">
        <v>49.4</v>
      </c>
    </row>
    <row r="6473" spans="4:10">
      <c r="D6473" s="28">
        <v>41909</v>
      </c>
      <c r="E6473" s="35" t="s">
        <v>374</v>
      </c>
      <c r="F6473" s="45">
        <v>21.1</v>
      </c>
      <c r="G6473" s="45">
        <v>7.0000000000000007E-2</v>
      </c>
      <c r="H6473" s="45">
        <v>0.34</v>
      </c>
      <c r="I6473" s="45">
        <v>26.2</v>
      </c>
      <c r="J6473" s="45">
        <v>63</v>
      </c>
    </row>
    <row r="6474" spans="4:10">
      <c r="D6474" s="28">
        <v>41909</v>
      </c>
      <c r="E6474" s="35" t="s">
        <v>375</v>
      </c>
      <c r="F6474" s="45">
        <v>21.4</v>
      </c>
      <c r="G6474" s="45">
        <v>7.0000000000000007E-2</v>
      </c>
      <c r="H6474" s="45">
        <v>0.19</v>
      </c>
      <c r="I6474" s="45">
        <v>15.6</v>
      </c>
      <c r="J6474" s="45">
        <v>74.3</v>
      </c>
    </row>
    <row r="6475" spans="4:10">
      <c r="D6475" s="28">
        <v>41909</v>
      </c>
      <c r="E6475" s="35" t="s">
        <v>376</v>
      </c>
      <c r="F6475" s="45">
        <v>19.8</v>
      </c>
      <c r="G6475" s="45">
        <v>0.09</v>
      </c>
      <c r="H6475" s="45">
        <v>0.05</v>
      </c>
      <c r="I6475" s="45">
        <v>4.3</v>
      </c>
      <c r="J6475" s="45">
        <v>84.3</v>
      </c>
    </row>
    <row r="6476" spans="4:10">
      <c r="D6476" s="28">
        <v>41909</v>
      </c>
      <c r="E6476" s="35" t="s">
        <v>377</v>
      </c>
      <c r="F6476" s="45">
        <v>19.100000000000001</v>
      </c>
      <c r="G6476" s="45">
        <v>0</v>
      </c>
      <c r="H6476" s="45">
        <v>0</v>
      </c>
      <c r="I6476" s="45">
        <v>0</v>
      </c>
      <c r="J6476" s="45">
        <v>0</v>
      </c>
    </row>
    <row r="6477" spans="4:10">
      <c r="D6477" s="28">
        <v>41909</v>
      </c>
      <c r="E6477" s="35" t="s">
        <v>378</v>
      </c>
      <c r="F6477" s="45">
        <v>19.100000000000001</v>
      </c>
      <c r="G6477" s="45">
        <v>0</v>
      </c>
      <c r="H6477" s="45">
        <v>0</v>
      </c>
      <c r="I6477" s="45">
        <v>0</v>
      </c>
      <c r="J6477" s="45">
        <v>0</v>
      </c>
    </row>
    <row r="6478" spans="4:10">
      <c r="D6478" s="28">
        <v>41909</v>
      </c>
      <c r="E6478" s="35" t="s">
        <v>379</v>
      </c>
      <c r="F6478" s="45">
        <v>18.600000000000001</v>
      </c>
      <c r="G6478" s="45">
        <v>0</v>
      </c>
      <c r="H6478" s="45">
        <v>0</v>
      </c>
      <c r="I6478" s="45">
        <v>0</v>
      </c>
      <c r="J6478" s="45">
        <v>0</v>
      </c>
    </row>
    <row r="6479" spans="4:10">
      <c r="D6479" s="28">
        <v>41909</v>
      </c>
      <c r="E6479" s="35" t="s">
        <v>380</v>
      </c>
      <c r="F6479" s="45">
        <v>17.899999999999999</v>
      </c>
      <c r="G6479" s="45">
        <v>0</v>
      </c>
      <c r="H6479" s="45">
        <v>0</v>
      </c>
      <c r="I6479" s="45">
        <v>0</v>
      </c>
      <c r="J6479" s="45">
        <v>0</v>
      </c>
    </row>
    <row r="6480" spans="4:10">
      <c r="D6480" s="28">
        <v>41909</v>
      </c>
      <c r="E6480" s="35" t="s">
        <v>381</v>
      </c>
      <c r="F6480" s="45">
        <v>18.100000000000001</v>
      </c>
      <c r="G6480" s="45">
        <v>0</v>
      </c>
      <c r="H6480" s="45">
        <v>0</v>
      </c>
      <c r="I6480" s="45">
        <v>0</v>
      </c>
      <c r="J6480" s="45">
        <v>0</v>
      </c>
    </row>
    <row r="6481" spans="4:10">
      <c r="D6481" s="28">
        <v>41909</v>
      </c>
      <c r="E6481" s="35" t="s">
        <v>382</v>
      </c>
      <c r="F6481" s="45">
        <v>17.8</v>
      </c>
      <c r="G6481" s="45">
        <v>0</v>
      </c>
      <c r="H6481" s="45">
        <v>0</v>
      </c>
      <c r="I6481" s="45">
        <v>0</v>
      </c>
      <c r="J6481" s="45">
        <v>0</v>
      </c>
    </row>
    <row r="6482" spans="4:10">
      <c r="D6482" s="28">
        <v>41909</v>
      </c>
      <c r="E6482" s="35" t="s">
        <v>383</v>
      </c>
      <c r="F6482" s="45">
        <v>21.3</v>
      </c>
      <c r="G6482" s="45">
        <v>0</v>
      </c>
      <c r="H6482" s="45">
        <v>0</v>
      </c>
      <c r="I6482" s="45">
        <v>0</v>
      </c>
      <c r="J6482" s="45">
        <v>0</v>
      </c>
    </row>
    <row r="6483" spans="4:10">
      <c r="D6483" s="28">
        <v>41910</v>
      </c>
      <c r="E6483" s="35" t="s">
        <v>360</v>
      </c>
      <c r="F6483" s="45">
        <v>23.1</v>
      </c>
      <c r="G6483" s="45">
        <v>0</v>
      </c>
      <c r="H6483" s="45">
        <v>0</v>
      </c>
      <c r="I6483" s="45">
        <v>0</v>
      </c>
      <c r="J6483" s="45">
        <v>0</v>
      </c>
    </row>
    <row r="6484" spans="4:10">
      <c r="D6484" s="28">
        <v>41910</v>
      </c>
      <c r="E6484" s="35" t="s">
        <v>361</v>
      </c>
      <c r="F6484" s="45">
        <v>23.6</v>
      </c>
      <c r="G6484" s="45">
        <v>0</v>
      </c>
      <c r="H6484" s="45">
        <v>0</v>
      </c>
      <c r="I6484" s="45">
        <v>0</v>
      </c>
      <c r="J6484" s="45">
        <v>0</v>
      </c>
    </row>
    <row r="6485" spans="4:10">
      <c r="D6485" s="28">
        <v>41910</v>
      </c>
      <c r="E6485" s="35" t="s">
        <v>362</v>
      </c>
      <c r="F6485" s="45">
        <v>24.6</v>
      </c>
      <c r="G6485" s="45">
        <v>0</v>
      </c>
      <c r="H6485" s="45">
        <v>0</v>
      </c>
      <c r="I6485" s="45">
        <v>0</v>
      </c>
      <c r="J6485" s="45">
        <v>0</v>
      </c>
    </row>
    <row r="6486" spans="4:10">
      <c r="D6486" s="28">
        <v>41910</v>
      </c>
      <c r="E6486" s="35" t="s">
        <v>363</v>
      </c>
      <c r="F6486" s="45">
        <v>25.2</v>
      </c>
      <c r="G6486" s="45">
        <v>0</v>
      </c>
      <c r="H6486" s="45">
        <v>0</v>
      </c>
      <c r="I6486" s="45">
        <v>0</v>
      </c>
      <c r="J6486" s="45">
        <v>0</v>
      </c>
    </row>
    <row r="6487" spans="4:10">
      <c r="D6487" s="28">
        <v>41910</v>
      </c>
      <c r="E6487" s="35" t="s">
        <v>364</v>
      </c>
      <c r="F6487" s="45">
        <v>26.1</v>
      </c>
      <c r="G6487" s="45">
        <v>0</v>
      </c>
      <c r="H6487" s="45">
        <v>0</v>
      </c>
      <c r="I6487" s="45">
        <v>0</v>
      </c>
      <c r="J6487" s="45">
        <v>0</v>
      </c>
    </row>
    <row r="6488" spans="4:10">
      <c r="D6488" s="28">
        <v>41910</v>
      </c>
      <c r="E6488" s="35" t="s">
        <v>365</v>
      </c>
      <c r="F6488" s="45">
        <v>29.3</v>
      </c>
      <c r="G6488" s="45">
        <v>0.06</v>
      </c>
      <c r="H6488" s="45">
        <v>0.05</v>
      </c>
      <c r="I6488" s="45">
        <v>5</v>
      </c>
      <c r="J6488" s="45">
        <v>-83.3</v>
      </c>
    </row>
    <row r="6489" spans="4:10">
      <c r="D6489" s="28">
        <v>41910</v>
      </c>
      <c r="E6489" s="35" t="s">
        <v>366</v>
      </c>
      <c r="F6489" s="45">
        <v>25</v>
      </c>
      <c r="G6489" s="45">
        <v>7.0000000000000007E-2</v>
      </c>
      <c r="H6489" s="45">
        <v>0.2</v>
      </c>
      <c r="I6489" s="45">
        <v>16.2</v>
      </c>
      <c r="J6489" s="45">
        <v>-73.099999999999994</v>
      </c>
    </row>
    <row r="6490" spans="4:10">
      <c r="D6490" s="28">
        <v>41910</v>
      </c>
      <c r="E6490" s="35" t="s">
        <v>367</v>
      </c>
      <c r="F6490" s="45">
        <v>22.9</v>
      </c>
      <c r="G6490" s="45">
        <v>7.0000000000000007E-2</v>
      </c>
      <c r="H6490" s="45">
        <v>0.35</v>
      </c>
      <c r="I6490" s="45">
        <v>26.8</v>
      </c>
      <c r="J6490" s="45">
        <v>-61.7</v>
      </c>
    </row>
    <row r="6491" spans="4:10">
      <c r="D6491" s="28">
        <v>41910</v>
      </c>
      <c r="E6491" s="35" t="s">
        <v>368</v>
      </c>
      <c r="F6491" s="45">
        <v>22.5</v>
      </c>
      <c r="G6491" s="45">
        <v>0.05</v>
      </c>
      <c r="H6491" s="45">
        <v>0.5</v>
      </c>
      <c r="I6491" s="45">
        <v>36.1</v>
      </c>
      <c r="J6491" s="45">
        <v>-47.9</v>
      </c>
    </row>
    <row r="6492" spans="4:10">
      <c r="D6492" s="28">
        <v>41910</v>
      </c>
      <c r="E6492" s="35" t="s">
        <v>369</v>
      </c>
      <c r="F6492" s="45">
        <v>21.4</v>
      </c>
      <c r="G6492" s="45">
        <v>0.08</v>
      </c>
      <c r="H6492" s="45">
        <v>0.6</v>
      </c>
      <c r="I6492" s="45">
        <v>43.4</v>
      </c>
      <c r="J6492" s="45">
        <v>-30.8</v>
      </c>
    </row>
    <row r="6493" spans="4:10">
      <c r="D6493" s="28">
        <v>41910</v>
      </c>
      <c r="E6493" s="35" t="s">
        <v>370</v>
      </c>
      <c r="F6493" s="45">
        <v>19.600000000000001</v>
      </c>
      <c r="G6493" s="45">
        <v>0.01</v>
      </c>
      <c r="H6493" s="45">
        <v>0.52</v>
      </c>
      <c r="I6493" s="45">
        <v>47.5</v>
      </c>
      <c r="J6493" s="45">
        <v>-10.199999999999999</v>
      </c>
    </row>
    <row r="6494" spans="4:10">
      <c r="D6494" s="28">
        <v>41910</v>
      </c>
      <c r="E6494" s="35" t="s">
        <v>371</v>
      </c>
      <c r="F6494" s="45">
        <v>19.600000000000001</v>
      </c>
      <c r="G6494" s="45">
        <v>0.03</v>
      </c>
      <c r="H6494" s="45">
        <v>0.33</v>
      </c>
      <c r="I6494" s="45">
        <v>47.3</v>
      </c>
      <c r="J6494" s="45">
        <v>12</v>
      </c>
    </row>
    <row r="6495" spans="4:10">
      <c r="D6495" s="28">
        <v>41910</v>
      </c>
      <c r="E6495" s="35" t="s">
        <v>372</v>
      </c>
      <c r="F6495" s="45">
        <v>19</v>
      </c>
      <c r="G6495" s="45">
        <v>0.02</v>
      </c>
      <c r="H6495" s="45">
        <v>0.31</v>
      </c>
      <c r="I6495" s="45">
        <v>42.9</v>
      </c>
      <c r="J6495" s="45">
        <v>32.4</v>
      </c>
    </row>
    <row r="6496" spans="4:10">
      <c r="D6496" s="28">
        <v>41910</v>
      </c>
      <c r="E6496" s="35" t="s">
        <v>373</v>
      </c>
      <c r="F6496" s="45">
        <v>19</v>
      </c>
      <c r="G6496" s="45">
        <v>0.02</v>
      </c>
      <c r="H6496" s="45">
        <v>0.26</v>
      </c>
      <c r="I6496" s="45">
        <v>35.4</v>
      </c>
      <c r="J6496" s="45">
        <v>49.2</v>
      </c>
    </row>
    <row r="6497" spans="4:10">
      <c r="D6497" s="28">
        <v>41910</v>
      </c>
      <c r="E6497" s="35" t="s">
        <v>374</v>
      </c>
      <c r="F6497" s="45">
        <v>17</v>
      </c>
      <c r="G6497" s="45">
        <v>0.02</v>
      </c>
      <c r="H6497" s="45">
        <v>0.19</v>
      </c>
      <c r="I6497" s="45">
        <v>25.9</v>
      </c>
      <c r="J6497" s="45">
        <v>62.7</v>
      </c>
    </row>
    <row r="6498" spans="4:10">
      <c r="D6498" s="28">
        <v>41910</v>
      </c>
      <c r="E6498" s="35" t="s">
        <v>375</v>
      </c>
      <c r="F6498" s="45">
        <v>15.3</v>
      </c>
      <c r="G6498" s="45">
        <v>0.01</v>
      </c>
      <c r="H6498" s="45">
        <v>0.11</v>
      </c>
      <c r="I6498" s="45">
        <v>15.2</v>
      </c>
      <c r="J6498" s="45">
        <v>74</v>
      </c>
    </row>
    <row r="6499" spans="4:10">
      <c r="D6499" s="28">
        <v>41910</v>
      </c>
      <c r="E6499" s="35" t="s">
        <v>376</v>
      </c>
      <c r="F6499" s="45">
        <v>14.8</v>
      </c>
      <c r="G6499" s="45">
        <v>0.02</v>
      </c>
      <c r="H6499" s="45">
        <v>0.03</v>
      </c>
      <c r="I6499" s="45">
        <v>4</v>
      </c>
      <c r="J6499" s="45">
        <v>84.1</v>
      </c>
    </row>
    <row r="6500" spans="4:10">
      <c r="D6500" s="28">
        <v>41910</v>
      </c>
      <c r="E6500" s="35" t="s">
        <v>377</v>
      </c>
      <c r="F6500" s="45">
        <v>14.2</v>
      </c>
      <c r="G6500" s="45">
        <v>0</v>
      </c>
      <c r="H6500" s="45">
        <v>0</v>
      </c>
      <c r="I6500" s="45">
        <v>0</v>
      </c>
      <c r="J6500" s="45">
        <v>0</v>
      </c>
    </row>
    <row r="6501" spans="4:10">
      <c r="D6501" s="28">
        <v>41910</v>
      </c>
      <c r="E6501" s="35" t="s">
        <v>378</v>
      </c>
      <c r="F6501" s="45">
        <v>14.2</v>
      </c>
      <c r="G6501" s="45">
        <v>0</v>
      </c>
      <c r="H6501" s="45">
        <v>0</v>
      </c>
      <c r="I6501" s="45">
        <v>0</v>
      </c>
      <c r="J6501" s="45">
        <v>0</v>
      </c>
    </row>
    <row r="6502" spans="4:10">
      <c r="D6502" s="28">
        <v>41910</v>
      </c>
      <c r="E6502" s="35" t="s">
        <v>379</v>
      </c>
      <c r="F6502" s="45">
        <v>13.1</v>
      </c>
      <c r="G6502" s="45">
        <v>0</v>
      </c>
      <c r="H6502" s="45">
        <v>0</v>
      </c>
      <c r="I6502" s="45">
        <v>0</v>
      </c>
      <c r="J6502" s="45">
        <v>0</v>
      </c>
    </row>
    <row r="6503" spans="4:10">
      <c r="D6503" s="28">
        <v>41910</v>
      </c>
      <c r="E6503" s="35" t="s">
        <v>380</v>
      </c>
      <c r="F6503" s="45">
        <v>13</v>
      </c>
      <c r="G6503" s="45">
        <v>0</v>
      </c>
      <c r="H6503" s="45">
        <v>0</v>
      </c>
      <c r="I6503" s="45">
        <v>0</v>
      </c>
      <c r="J6503" s="45">
        <v>0</v>
      </c>
    </row>
    <row r="6504" spans="4:10">
      <c r="D6504" s="28">
        <v>41910</v>
      </c>
      <c r="E6504" s="35" t="s">
        <v>381</v>
      </c>
      <c r="F6504" s="45">
        <v>12.7</v>
      </c>
      <c r="G6504" s="45">
        <v>0</v>
      </c>
      <c r="H6504" s="45">
        <v>0</v>
      </c>
      <c r="I6504" s="45">
        <v>0</v>
      </c>
      <c r="J6504" s="45">
        <v>0</v>
      </c>
    </row>
    <row r="6505" spans="4:10">
      <c r="D6505" s="28">
        <v>41910</v>
      </c>
      <c r="E6505" s="35" t="s">
        <v>382</v>
      </c>
      <c r="F6505" s="45">
        <v>13</v>
      </c>
      <c r="G6505" s="45">
        <v>0</v>
      </c>
      <c r="H6505" s="45">
        <v>0</v>
      </c>
      <c r="I6505" s="45">
        <v>0</v>
      </c>
      <c r="J6505" s="45">
        <v>0</v>
      </c>
    </row>
    <row r="6506" spans="4:10">
      <c r="D6506" s="28">
        <v>41910</v>
      </c>
      <c r="E6506" s="35" t="s">
        <v>383</v>
      </c>
      <c r="F6506" s="45">
        <v>12.9</v>
      </c>
      <c r="G6506" s="45">
        <v>0</v>
      </c>
      <c r="H6506" s="45">
        <v>0</v>
      </c>
      <c r="I6506" s="45">
        <v>0</v>
      </c>
      <c r="J6506" s="45">
        <v>0</v>
      </c>
    </row>
    <row r="6507" spans="4:10">
      <c r="D6507" s="28">
        <v>41911</v>
      </c>
      <c r="E6507" s="35" t="s">
        <v>360</v>
      </c>
      <c r="F6507" s="45">
        <v>12.3</v>
      </c>
      <c r="G6507" s="45">
        <v>0</v>
      </c>
      <c r="H6507" s="45">
        <v>0</v>
      </c>
      <c r="I6507" s="45">
        <v>0</v>
      </c>
      <c r="J6507" s="45">
        <v>0</v>
      </c>
    </row>
    <row r="6508" spans="4:10">
      <c r="D6508" s="28">
        <v>41911</v>
      </c>
      <c r="E6508" s="35" t="s">
        <v>361</v>
      </c>
      <c r="F6508" s="45">
        <v>12</v>
      </c>
      <c r="G6508" s="45">
        <v>0</v>
      </c>
      <c r="H6508" s="45">
        <v>0</v>
      </c>
      <c r="I6508" s="45">
        <v>0</v>
      </c>
      <c r="J6508" s="45">
        <v>0</v>
      </c>
    </row>
    <row r="6509" spans="4:10">
      <c r="D6509" s="28">
        <v>41911</v>
      </c>
      <c r="E6509" s="35" t="s">
        <v>362</v>
      </c>
      <c r="F6509" s="45">
        <v>10.7</v>
      </c>
      <c r="G6509" s="45">
        <v>0</v>
      </c>
      <c r="H6509" s="45">
        <v>0</v>
      </c>
      <c r="I6509" s="45">
        <v>0</v>
      </c>
      <c r="J6509" s="45">
        <v>0</v>
      </c>
    </row>
    <row r="6510" spans="4:10">
      <c r="D6510" s="28">
        <v>41911</v>
      </c>
      <c r="E6510" s="35" t="s">
        <v>363</v>
      </c>
      <c r="F6510" s="45">
        <v>12.1</v>
      </c>
      <c r="G6510" s="45">
        <v>0</v>
      </c>
      <c r="H6510" s="45">
        <v>0</v>
      </c>
      <c r="I6510" s="45">
        <v>0</v>
      </c>
      <c r="J6510" s="45">
        <v>0</v>
      </c>
    </row>
    <row r="6511" spans="4:10">
      <c r="D6511" s="28">
        <v>41911</v>
      </c>
      <c r="E6511" s="35" t="s">
        <v>364</v>
      </c>
      <c r="F6511" s="45">
        <v>11.7</v>
      </c>
      <c r="G6511" s="45">
        <v>0</v>
      </c>
      <c r="H6511" s="45">
        <v>0</v>
      </c>
      <c r="I6511" s="45">
        <v>0</v>
      </c>
      <c r="J6511" s="45">
        <v>0</v>
      </c>
    </row>
    <row r="6512" spans="4:10">
      <c r="D6512" s="28">
        <v>41911</v>
      </c>
      <c r="E6512" s="35" t="s">
        <v>365</v>
      </c>
      <c r="F6512" s="45">
        <v>12.2</v>
      </c>
      <c r="G6512" s="45">
        <v>0.25</v>
      </c>
      <c r="H6512" s="45">
        <v>0.08</v>
      </c>
      <c r="I6512" s="45">
        <v>4.8</v>
      </c>
      <c r="J6512" s="45">
        <v>-82.9</v>
      </c>
    </row>
    <row r="6513" spans="4:10">
      <c r="D6513" s="28">
        <v>41911</v>
      </c>
      <c r="E6513" s="35" t="s">
        <v>366</v>
      </c>
      <c r="F6513" s="45">
        <v>12.3</v>
      </c>
      <c r="G6513" s="45">
        <v>0.21</v>
      </c>
      <c r="H6513" s="45">
        <v>0.27</v>
      </c>
      <c r="I6513" s="45">
        <v>16</v>
      </c>
      <c r="J6513" s="45">
        <v>-72.8</v>
      </c>
    </row>
    <row r="6514" spans="4:10">
      <c r="D6514" s="28">
        <v>41911</v>
      </c>
      <c r="E6514" s="35" t="s">
        <v>367</v>
      </c>
      <c r="F6514" s="45">
        <v>12.5</v>
      </c>
      <c r="G6514" s="45">
        <v>0.42</v>
      </c>
      <c r="H6514" s="45">
        <v>0.56000000000000005</v>
      </c>
      <c r="I6514" s="45">
        <v>26.5</v>
      </c>
      <c r="J6514" s="45">
        <v>-61.3</v>
      </c>
    </row>
    <row r="6515" spans="4:10">
      <c r="D6515" s="28">
        <v>41911</v>
      </c>
      <c r="E6515" s="35" t="s">
        <v>368</v>
      </c>
      <c r="F6515" s="45">
        <v>15.9</v>
      </c>
      <c r="G6515" s="45">
        <v>2.5299999999999998</v>
      </c>
      <c r="H6515" s="45">
        <v>0.45</v>
      </c>
      <c r="I6515" s="45">
        <v>35.9</v>
      </c>
      <c r="J6515" s="45">
        <v>-47.6</v>
      </c>
    </row>
    <row r="6516" spans="4:10">
      <c r="D6516" s="28">
        <v>41911</v>
      </c>
      <c r="E6516" s="35" t="s">
        <v>369</v>
      </c>
      <c r="F6516" s="45">
        <v>16.899999999999999</v>
      </c>
      <c r="G6516" s="45">
        <v>1.17</v>
      </c>
      <c r="H6516" s="45">
        <v>0.97</v>
      </c>
      <c r="I6516" s="45">
        <v>43.1</v>
      </c>
      <c r="J6516" s="45">
        <v>-30.5</v>
      </c>
    </row>
    <row r="6517" spans="4:10">
      <c r="D6517" s="28">
        <v>41911</v>
      </c>
      <c r="E6517" s="35" t="s">
        <v>370</v>
      </c>
      <c r="F6517" s="45">
        <v>18.8</v>
      </c>
      <c r="G6517" s="45">
        <v>0.69</v>
      </c>
      <c r="H6517" s="45">
        <v>1.1000000000000001</v>
      </c>
      <c r="I6517" s="45">
        <v>47.1</v>
      </c>
      <c r="J6517" s="45">
        <v>-10</v>
      </c>
    </row>
    <row r="6518" spans="4:10">
      <c r="D6518" s="28">
        <v>41911</v>
      </c>
      <c r="E6518" s="35" t="s">
        <v>371</v>
      </c>
      <c r="F6518" s="45">
        <v>17.5</v>
      </c>
      <c r="G6518" s="45">
        <v>1.42</v>
      </c>
      <c r="H6518" s="45">
        <v>1</v>
      </c>
      <c r="I6518" s="45">
        <v>46.9</v>
      </c>
      <c r="J6518" s="45">
        <v>12.1</v>
      </c>
    </row>
    <row r="6519" spans="4:10">
      <c r="D6519" s="28">
        <v>41911</v>
      </c>
      <c r="E6519" s="35" t="s">
        <v>372</v>
      </c>
      <c r="F6519" s="45">
        <v>20.399999999999999</v>
      </c>
      <c r="G6519" s="45">
        <v>1.41</v>
      </c>
      <c r="H6519" s="45">
        <v>0.91</v>
      </c>
      <c r="I6519" s="45">
        <v>42.5</v>
      </c>
      <c r="J6519" s="45">
        <v>32.299999999999997</v>
      </c>
    </row>
    <row r="6520" spans="4:10">
      <c r="D6520" s="28">
        <v>41911</v>
      </c>
      <c r="E6520" s="35" t="s">
        <v>373</v>
      </c>
      <c r="F6520" s="45">
        <v>18.100000000000001</v>
      </c>
      <c r="G6520" s="45">
        <v>0.88</v>
      </c>
      <c r="H6520" s="45">
        <v>0.81</v>
      </c>
      <c r="I6520" s="45">
        <v>35</v>
      </c>
      <c r="J6520" s="45">
        <v>49</v>
      </c>
    </row>
    <row r="6521" spans="4:10">
      <c r="D6521" s="28">
        <v>41911</v>
      </c>
      <c r="E6521" s="35" t="s">
        <v>374</v>
      </c>
      <c r="F6521" s="45">
        <v>15.5</v>
      </c>
      <c r="G6521" s="45">
        <v>0.28999999999999998</v>
      </c>
      <c r="H6521" s="45">
        <v>0.51</v>
      </c>
      <c r="I6521" s="45">
        <v>25.6</v>
      </c>
      <c r="J6521" s="45">
        <v>62.5</v>
      </c>
    </row>
    <row r="6522" spans="4:10">
      <c r="D6522" s="28">
        <v>41911</v>
      </c>
      <c r="E6522" s="35" t="s">
        <v>375</v>
      </c>
      <c r="F6522" s="45">
        <v>14</v>
      </c>
      <c r="G6522" s="45">
        <v>0.21</v>
      </c>
      <c r="H6522" s="45">
        <v>0.26</v>
      </c>
      <c r="I6522" s="45">
        <v>14.9</v>
      </c>
      <c r="J6522" s="45">
        <v>73.8</v>
      </c>
    </row>
    <row r="6523" spans="4:10">
      <c r="D6523" s="28">
        <v>41911</v>
      </c>
      <c r="E6523" s="35" t="s">
        <v>376</v>
      </c>
      <c r="F6523" s="45">
        <v>13.1</v>
      </c>
      <c r="G6523" s="45">
        <v>0.3</v>
      </c>
      <c r="H6523" s="45">
        <v>0.06</v>
      </c>
      <c r="I6523" s="45">
        <v>3.7</v>
      </c>
      <c r="J6523" s="45">
        <v>83.9</v>
      </c>
    </row>
    <row r="6524" spans="4:10">
      <c r="D6524" s="28">
        <v>41911</v>
      </c>
      <c r="E6524" s="35" t="s">
        <v>377</v>
      </c>
      <c r="F6524" s="45">
        <v>10.9</v>
      </c>
      <c r="G6524" s="45">
        <v>0</v>
      </c>
      <c r="H6524" s="45">
        <v>0</v>
      </c>
      <c r="I6524" s="45">
        <v>0</v>
      </c>
      <c r="J6524" s="45">
        <v>0</v>
      </c>
    </row>
    <row r="6525" spans="4:10">
      <c r="D6525" s="28">
        <v>41911</v>
      </c>
      <c r="E6525" s="35" t="s">
        <v>378</v>
      </c>
      <c r="F6525" s="45">
        <v>9.6</v>
      </c>
      <c r="G6525" s="45">
        <v>0</v>
      </c>
      <c r="H6525" s="45">
        <v>0</v>
      </c>
      <c r="I6525" s="45">
        <v>0</v>
      </c>
      <c r="J6525" s="45">
        <v>0</v>
      </c>
    </row>
    <row r="6526" spans="4:10">
      <c r="D6526" s="28">
        <v>41911</v>
      </c>
      <c r="E6526" s="35" t="s">
        <v>379</v>
      </c>
      <c r="F6526" s="45">
        <v>8.8000000000000007</v>
      </c>
      <c r="G6526" s="45">
        <v>0</v>
      </c>
      <c r="H6526" s="45">
        <v>0</v>
      </c>
      <c r="I6526" s="45">
        <v>0</v>
      </c>
      <c r="J6526" s="45">
        <v>0</v>
      </c>
    </row>
    <row r="6527" spans="4:10">
      <c r="D6527" s="28">
        <v>41911</v>
      </c>
      <c r="E6527" s="35" t="s">
        <v>380</v>
      </c>
      <c r="F6527" s="45">
        <v>7.8</v>
      </c>
      <c r="G6527" s="45">
        <v>0</v>
      </c>
      <c r="H6527" s="45">
        <v>0</v>
      </c>
      <c r="I6527" s="45">
        <v>0</v>
      </c>
      <c r="J6527" s="45">
        <v>0</v>
      </c>
    </row>
    <row r="6528" spans="4:10">
      <c r="D6528" s="28">
        <v>41911</v>
      </c>
      <c r="E6528" s="35" t="s">
        <v>381</v>
      </c>
      <c r="F6528" s="45">
        <v>7.4</v>
      </c>
      <c r="G6528" s="45">
        <v>0</v>
      </c>
      <c r="H6528" s="45">
        <v>0</v>
      </c>
      <c r="I6528" s="45">
        <v>0</v>
      </c>
      <c r="J6528" s="45">
        <v>0</v>
      </c>
    </row>
    <row r="6529" spans="4:10">
      <c r="D6529" s="28">
        <v>41911</v>
      </c>
      <c r="E6529" s="35" t="s">
        <v>382</v>
      </c>
      <c r="F6529" s="45">
        <v>6.6</v>
      </c>
      <c r="G6529" s="45">
        <v>0</v>
      </c>
      <c r="H6529" s="45">
        <v>0</v>
      </c>
      <c r="I6529" s="45">
        <v>0</v>
      </c>
      <c r="J6529" s="45">
        <v>0</v>
      </c>
    </row>
    <row r="6530" spans="4:10">
      <c r="D6530" s="28">
        <v>41911</v>
      </c>
      <c r="E6530" s="35" t="s">
        <v>383</v>
      </c>
      <c r="F6530" s="45">
        <v>6.5</v>
      </c>
      <c r="G6530" s="45">
        <v>0</v>
      </c>
      <c r="H6530" s="45">
        <v>0</v>
      </c>
      <c r="I6530" s="45">
        <v>0</v>
      </c>
      <c r="J6530" s="45">
        <v>0</v>
      </c>
    </row>
    <row r="6531" spans="4:10">
      <c r="D6531" s="28">
        <v>41912</v>
      </c>
      <c r="E6531" s="35" t="s">
        <v>360</v>
      </c>
      <c r="F6531" s="45">
        <v>6.2</v>
      </c>
      <c r="G6531" s="45">
        <v>0</v>
      </c>
      <c r="H6531" s="45">
        <v>0</v>
      </c>
      <c r="I6531" s="45">
        <v>0</v>
      </c>
      <c r="J6531" s="45">
        <v>0</v>
      </c>
    </row>
    <row r="6532" spans="4:10">
      <c r="D6532" s="28">
        <v>41912</v>
      </c>
      <c r="E6532" s="35" t="s">
        <v>361</v>
      </c>
      <c r="F6532" s="45">
        <v>5.9</v>
      </c>
      <c r="G6532" s="45">
        <v>0</v>
      </c>
      <c r="H6532" s="45">
        <v>0</v>
      </c>
      <c r="I6532" s="45">
        <v>0</v>
      </c>
      <c r="J6532" s="45">
        <v>0</v>
      </c>
    </row>
    <row r="6533" spans="4:10">
      <c r="D6533" s="28">
        <v>41912</v>
      </c>
      <c r="E6533" s="35" t="s">
        <v>362</v>
      </c>
      <c r="F6533" s="45">
        <v>5.4</v>
      </c>
      <c r="G6533" s="45">
        <v>0</v>
      </c>
      <c r="H6533" s="45">
        <v>0</v>
      </c>
      <c r="I6533" s="45">
        <v>0</v>
      </c>
      <c r="J6533" s="45">
        <v>0</v>
      </c>
    </row>
    <row r="6534" spans="4:10">
      <c r="D6534" s="28">
        <v>41912</v>
      </c>
      <c r="E6534" s="35" t="s">
        <v>363</v>
      </c>
      <c r="F6534" s="45">
        <v>5.2</v>
      </c>
      <c r="G6534" s="45">
        <v>0</v>
      </c>
      <c r="H6534" s="45">
        <v>0</v>
      </c>
      <c r="I6534" s="45">
        <v>0</v>
      </c>
      <c r="J6534" s="45">
        <v>0</v>
      </c>
    </row>
    <row r="6535" spans="4:10">
      <c r="D6535" s="28">
        <v>41912</v>
      </c>
      <c r="E6535" s="35" t="s">
        <v>364</v>
      </c>
      <c r="F6535" s="45">
        <v>5.0999999999999996</v>
      </c>
      <c r="G6535" s="45">
        <v>0</v>
      </c>
      <c r="H6535" s="45">
        <v>0</v>
      </c>
      <c r="I6535" s="45">
        <v>0</v>
      </c>
      <c r="J6535" s="45">
        <v>0</v>
      </c>
    </row>
    <row r="6536" spans="4:10">
      <c r="D6536" s="28">
        <v>41912</v>
      </c>
      <c r="E6536" s="35" t="s">
        <v>365</v>
      </c>
      <c r="F6536" s="45">
        <v>4.8</v>
      </c>
      <c r="G6536" s="45">
        <v>0.37</v>
      </c>
      <c r="H6536" s="45">
        <v>0.08</v>
      </c>
      <c r="I6536" s="45">
        <v>4.5999999999999996</v>
      </c>
      <c r="J6536" s="45">
        <v>-82.6</v>
      </c>
    </row>
    <row r="6537" spans="4:10">
      <c r="D6537" s="28">
        <v>41912</v>
      </c>
      <c r="E6537" s="35" t="s">
        <v>366</v>
      </c>
      <c r="F6537" s="45">
        <v>6.5</v>
      </c>
      <c r="G6537" s="45">
        <v>1.1299999999999999</v>
      </c>
      <c r="H6537" s="45">
        <v>0.32</v>
      </c>
      <c r="I6537" s="45">
        <v>15.8</v>
      </c>
      <c r="J6537" s="45">
        <v>-72.400000000000006</v>
      </c>
    </row>
    <row r="6538" spans="4:10">
      <c r="D6538" s="28">
        <v>41912</v>
      </c>
      <c r="E6538" s="35" t="s">
        <v>367</v>
      </c>
      <c r="F6538" s="45">
        <v>9.9</v>
      </c>
      <c r="G6538" s="45">
        <v>2.48</v>
      </c>
      <c r="H6538" s="45">
        <v>0.33</v>
      </c>
      <c r="I6538" s="45">
        <v>26.3</v>
      </c>
      <c r="J6538" s="45">
        <v>-61</v>
      </c>
    </row>
    <row r="6539" spans="4:10">
      <c r="D6539" s="28">
        <v>41912</v>
      </c>
      <c r="E6539" s="35" t="s">
        <v>368</v>
      </c>
      <c r="F6539" s="45">
        <v>14.1</v>
      </c>
      <c r="G6539" s="45">
        <v>1.51</v>
      </c>
      <c r="H6539" s="45">
        <v>0.73</v>
      </c>
      <c r="I6539" s="45">
        <v>35.6</v>
      </c>
      <c r="J6539" s="45">
        <v>-47.2</v>
      </c>
    </row>
    <row r="6540" spans="4:10">
      <c r="D6540" s="28">
        <v>41912</v>
      </c>
      <c r="E6540" s="35" t="s">
        <v>369</v>
      </c>
      <c r="F6540" s="45">
        <v>17.2</v>
      </c>
      <c r="G6540" s="45">
        <v>2.37</v>
      </c>
      <c r="H6540" s="45">
        <v>0.61</v>
      </c>
      <c r="I6540" s="45">
        <v>42.8</v>
      </c>
      <c r="J6540" s="45">
        <v>-30.2</v>
      </c>
    </row>
    <row r="6541" spans="4:10">
      <c r="D6541" s="28">
        <v>41912</v>
      </c>
      <c r="E6541" s="35" t="s">
        <v>370</v>
      </c>
      <c r="F6541" s="45">
        <v>18.2</v>
      </c>
      <c r="G6541" s="45">
        <v>1.95</v>
      </c>
      <c r="H6541" s="45">
        <v>0.83</v>
      </c>
      <c r="I6541" s="45">
        <v>46.7</v>
      </c>
      <c r="J6541" s="45">
        <v>-9.8000000000000007</v>
      </c>
    </row>
    <row r="6542" spans="4:10">
      <c r="D6542" s="28">
        <v>41912</v>
      </c>
      <c r="E6542" s="35" t="s">
        <v>371</v>
      </c>
      <c r="F6542" s="45">
        <v>19.100000000000001</v>
      </c>
      <c r="G6542" s="45">
        <v>1.6</v>
      </c>
      <c r="H6542" s="45">
        <v>0.94</v>
      </c>
      <c r="I6542" s="45">
        <v>46.5</v>
      </c>
      <c r="J6542" s="45">
        <v>12.1</v>
      </c>
    </row>
    <row r="6543" spans="4:10">
      <c r="D6543" s="28">
        <v>41912</v>
      </c>
      <c r="E6543" s="35" t="s">
        <v>372</v>
      </c>
      <c r="F6543" s="45">
        <v>18.7</v>
      </c>
      <c r="G6543" s="45">
        <v>1.05</v>
      </c>
      <c r="H6543" s="45">
        <v>0.96</v>
      </c>
      <c r="I6543" s="45">
        <v>42.2</v>
      </c>
      <c r="J6543" s="45">
        <v>32.200000000000003</v>
      </c>
    </row>
    <row r="6544" spans="4:10">
      <c r="D6544" s="28">
        <v>41912</v>
      </c>
      <c r="E6544" s="35" t="s">
        <v>373</v>
      </c>
      <c r="F6544" s="45">
        <v>18.8</v>
      </c>
      <c r="G6544" s="45">
        <v>0.86</v>
      </c>
      <c r="H6544" s="45">
        <v>0.8</v>
      </c>
      <c r="I6544" s="45">
        <v>34.700000000000003</v>
      </c>
      <c r="J6544" s="45">
        <v>48.8</v>
      </c>
    </row>
    <row r="6545" spans="4:10">
      <c r="D6545" s="28">
        <v>41912</v>
      </c>
      <c r="E6545" s="35" t="s">
        <v>374</v>
      </c>
      <c r="F6545" s="45">
        <v>17.100000000000001</v>
      </c>
      <c r="G6545" s="45">
        <v>0.7</v>
      </c>
      <c r="H6545" s="45">
        <v>0.56000000000000005</v>
      </c>
      <c r="I6545" s="45">
        <v>25.2</v>
      </c>
      <c r="J6545" s="45">
        <v>62.3</v>
      </c>
    </row>
    <row r="6546" spans="4:10">
      <c r="D6546" s="28">
        <v>41912</v>
      </c>
      <c r="E6546" s="35" t="s">
        <v>375</v>
      </c>
      <c r="F6546" s="45">
        <v>15.7</v>
      </c>
      <c r="G6546" s="45">
        <v>0.28000000000000003</v>
      </c>
      <c r="H6546" s="45">
        <v>0.27</v>
      </c>
      <c r="I6546" s="45">
        <v>14.6</v>
      </c>
      <c r="J6546" s="45">
        <v>73.599999999999994</v>
      </c>
    </row>
    <row r="6547" spans="4:10">
      <c r="D6547" s="28">
        <v>41912</v>
      </c>
      <c r="E6547" s="35" t="s">
        <v>376</v>
      </c>
      <c r="F6547" s="45">
        <v>14.1</v>
      </c>
      <c r="G6547" s="45">
        <v>0.36</v>
      </c>
      <c r="H6547" s="45">
        <v>0.06</v>
      </c>
      <c r="I6547" s="45">
        <v>3.4</v>
      </c>
      <c r="J6547" s="45">
        <v>83.6</v>
      </c>
    </row>
    <row r="6548" spans="4:10">
      <c r="D6548" s="28">
        <v>41912</v>
      </c>
      <c r="E6548" s="35" t="s">
        <v>377</v>
      </c>
      <c r="F6548" s="45">
        <v>12.4</v>
      </c>
      <c r="G6548" s="45">
        <v>0</v>
      </c>
      <c r="H6548" s="45">
        <v>0</v>
      </c>
      <c r="I6548" s="45">
        <v>0</v>
      </c>
      <c r="J6548" s="45">
        <v>0</v>
      </c>
    </row>
    <row r="6549" spans="4:10">
      <c r="D6549" s="28">
        <v>41912</v>
      </c>
      <c r="E6549" s="35" t="s">
        <v>378</v>
      </c>
      <c r="F6549" s="45">
        <v>11.4</v>
      </c>
      <c r="G6549" s="45">
        <v>0</v>
      </c>
      <c r="H6549" s="45">
        <v>0</v>
      </c>
      <c r="I6549" s="45">
        <v>0</v>
      </c>
      <c r="J6549" s="45">
        <v>0</v>
      </c>
    </row>
    <row r="6550" spans="4:10">
      <c r="D6550" s="28">
        <v>41912</v>
      </c>
      <c r="E6550" s="35" t="s">
        <v>379</v>
      </c>
      <c r="F6550" s="45">
        <v>11.4</v>
      </c>
      <c r="G6550" s="45">
        <v>0</v>
      </c>
      <c r="H6550" s="45">
        <v>0</v>
      </c>
      <c r="I6550" s="45">
        <v>0</v>
      </c>
      <c r="J6550" s="45">
        <v>0</v>
      </c>
    </row>
    <row r="6551" spans="4:10">
      <c r="D6551" s="28">
        <v>41912</v>
      </c>
      <c r="E6551" s="35" t="s">
        <v>380</v>
      </c>
      <c r="F6551" s="45">
        <v>10.6</v>
      </c>
      <c r="G6551" s="45">
        <v>0</v>
      </c>
      <c r="H6551" s="45">
        <v>0</v>
      </c>
      <c r="I6551" s="45">
        <v>0</v>
      </c>
      <c r="J6551" s="45">
        <v>0</v>
      </c>
    </row>
    <row r="6552" spans="4:10">
      <c r="D6552" s="28">
        <v>41912</v>
      </c>
      <c r="E6552" s="35" t="s">
        <v>381</v>
      </c>
      <c r="F6552" s="45">
        <v>10.5</v>
      </c>
      <c r="G6552" s="45">
        <v>0</v>
      </c>
      <c r="H6552" s="45">
        <v>0</v>
      </c>
      <c r="I6552" s="45">
        <v>0</v>
      </c>
      <c r="J6552" s="45">
        <v>0</v>
      </c>
    </row>
    <row r="6553" spans="4:10">
      <c r="D6553" s="28">
        <v>41912</v>
      </c>
      <c r="E6553" s="35" t="s">
        <v>382</v>
      </c>
      <c r="F6553" s="45">
        <v>10.199999999999999</v>
      </c>
      <c r="G6553" s="45">
        <v>0</v>
      </c>
      <c r="H6553" s="45">
        <v>0</v>
      </c>
      <c r="I6553" s="45">
        <v>0</v>
      </c>
      <c r="J6553" s="45">
        <v>0</v>
      </c>
    </row>
    <row r="6554" spans="4:10">
      <c r="D6554" s="28">
        <v>41912</v>
      </c>
      <c r="E6554" s="35" t="s">
        <v>383</v>
      </c>
      <c r="F6554" s="45">
        <v>9.6999999999999993</v>
      </c>
      <c r="G6554" s="45">
        <v>0</v>
      </c>
      <c r="H6554" s="45">
        <v>0</v>
      </c>
      <c r="I6554" s="45">
        <v>0</v>
      </c>
      <c r="J6554" s="45">
        <v>0</v>
      </c>
    </row>
    <row r="6555" spans="4:10">
      <c r="D6555" s="28">
        <v>41913</v>
      </c>
      <c r="E6555" s="35" t="s">
        <v>360</v>
      </c>
      <c r="F6555" s="45">
        <v>9.4</v>
      </c>
      <c r="G6555" s="45">
        <v>0</v>
      </c>
      <c r="H6555" s="45">
        <v>0</v>
      </c>
      <c r="I6555" s="45">
        <v>0</v>
      </c>
      <c r="J6555" s="45">
        <v>0</v>
      </c>
    </row>
    <row r="6556" spans="4:10">
      <c r="D6556" s="28">
        <v>41913</v>
      </c>
      <c r="E6556" s="35" t="s">
        <v>361</v>
      </c>
      <c r="F6556" s="45">
        <v>9</v>
      </c>
      <c r="G6556" s="45">
        <v>0</v>
      </c>
      <c r="H6556" s="45">
        <v>0</v>
      </c>
      <c r="I6556" s="45">
        <v>0</v>
      </c>
      <c r="J6556" s="45">
        <v>0</v>
      </c>
    </row>
    <row r="6557" spans="4:10">
      <c r="D6557" s="28">
        <v>41913</v>
      </c>
      <c r="E6557" s="35" t="s">
        <v>362</v>
      </c>
      <c r="F6557" s="45">
        <v>8.6</v>
      </c>
      <c r="G6557" s="45">
        <v>0</v>
      </c>
      <c r="H6557" s="45">
        <v>0</v>
      </c>
      <c r="I6557" s="45">
        <v>0</v>
      </c>
      <c r="J6557" s="45">
        <v>0</v>
      </c>
    </row>
    <row r="6558" spans="4:10">
      <c r="D6558" s="28">
        <v>41913</v>
      </c>
      <c r="E6558" s="35" t="s">
        <v>363</v>
      </c>
      <c r="F6558" s="45">
        <v>8.4</v>
      </c>
      <c r="G6558" s="45">
        <v>0</v>
      </c>
      <c r="H6558" s="45">
        <v>0</v>
      </c>
      <c r="I6558" s="45">
        <v>0</v>
      </c>
      <c r="J6558" s="45">
        <v>0</v>
      </c>
    </row>
    <row r="6559" spans="4:10">
      <c r="D6559" s="28">
        <v>41913</v>
      </c>
      <c r="E6559" s="35" t="s">
        <v>364</v>
      </c>
      <c r="F6559" s="45">
        <v>7.6</v>
      </c>
      <c r="G6559" s="45">
        <v>0</v>
      </c>
      <c r="H6559" s="45">
        <v>0</v>
      </c>
      <c r="I6559" s="45">
        <v>0</v>
      </c>
      <c r="J6559" s="45">
        <v>0</v>
      </c>
    </row>
    <row r="6560" spans="4:10">
      <c r="D6560" s="28">
        <v>41913</v>
      </c>
      <c r="E6560" s="35" t="s">
        <v>365</v>
      </c>
      <c r="F6560" s="45">
        <v>7.1</v>
      </c>
      <c r="G6560" s="45">
        <v>0.32</v>
      </c>
      <c r="H6560" s="45">
        <v>0.08</v>
      </c>
      <c r="I6560" s="45">
        <v>4.4000000000000004</v>
      </c>
      <c r="J6560" s="45">
        <v>-82.2</v>
      </c>
    </row>
    <row r="6561" spans="4:10">
      <c r="D6561" s="28">
        <v>41913</v>
      </c>
      <c r="E6561" s="35" t="s">
        <v>366</v>
      </c>
      <c r="F6561" s="45">
        <v>7.8</v>
      </c>
      <c r="G6561" s="45">
        <v>1.55</v>
      </c>
      <c r="H6561" s="45">
        <v>0.28999999999999998</v>
      </c>
      <c r="I6561" s="45">
        <v>15.6</v>
      </c>
      <c r="J6561" s="45">
        <v>-72.099999999999994</v>
      </c>
    </row>
    <row r="6562" spans="4:10">
      <c r="D6562" s="28">
        <v>41913</v>
      </c>
      <c r="E6562" s="35" t="s">
        <v>367</v>
      </c>
      <c r="F6562" s="45">
        <v>10.8</v>
      </c>
      <c r="G6562" s="45">
        <v>2.48</v>
      </c>
      <c r="H6562" s="45">
        <v>0.33</v>
      </c>
      <c r="I6562" s="45">
        <v>26.1</v>
      </c>
      <c r="J6562" s="45">
        <v>-60.6</v>
      </c>
    </row>
    <row r="6563" spans="4:10">
      <c r="D6563" s="28">
        <v>41913</v>
      </c>
      <c r="E6563" s="35" t="s">
        <v>368</v>
      </c>
      <c r="F6563" s="45">
        <v>14.8</v>
      </c>
      <c r="G6563" s="45">
        <v>2.65</v>
      </c>
      <c r="H6563" s="45">
        <v>0.42</v>
      </c>
      <c r="I6563" s="45">
        <v>35.299999999999997</v>
      </c>
      <c r="J6563" s="45">
        <v>-46.9</v>
      </c>
    </row>
    <row r="6564" spans="4:10">
      <c r="D6564" s="28">
        <v>41913</v>
      </c>
      <c r="E6564" s="35" t="s">
        <v>369</v>
      </c>
      <c r="F6564" s="45">
        <v>18.2</v>
      </c>
      <c r="G6564" s="45">
        <v>1.92</v>
      </c>
      <c r="H6564" s="45">
        <v>0.76</v>
      </c>
      <c r="I6564" s="45">
        <v>42.5</v>
      </c>
      <c r="J6564" s="45">
        <v>-29.9</v>
      </c>
    </row>
    <row r="6565" spans="4:10">
      <c r="D6565" s="28">
        <v>41913</v>
      </c>
      <c r="E6565" s="35" t="s">
        <v>370</v>
      </c>
      <c r="F6565" s="45">
        <v>18.100000000000001</v>
      </c>
      <c r="G6565" s="45">
        <v>2.79</v>
      </c>
      <c r="H6565" s="45">
        <v>0.5</v>
      </c>
      <c r="I6565" s="45">
        <v>46.4</v>
      </c>
      <c r="J6565" s="45">
        <v>-9.6</v>
      </c>
    </row>
    <row r="6566" spans="4:10">
      <c r="D6566" s="28">
        <v>41913</v>
      </c>
      <c r="E6566" s="35" t="s">
        <v>371</v>
      </c>
      <c r="F6566" s="45">
        <v>20.100000000000001</v>
      </c>
      <c r="G6566" s="45">
        <v>2.79</v>
      </c>
      <c r="H6566" s="45">
        <v>0.5</v>
      </c>
      <c r="I6566" s="45">
        <v>46.1</v>
      </c>
      <c r="J6566" s="45">
        <v>12.1</v>
      </c>
    </row>
    <row r="6567" spans="4:10">
      <c r="D6567" s="28">
        <v>41913</v>
      </c>
      <c r="E6567" s="35" t="s">
        <v>372</v>
      </c>
      <c r="F6567" s="45">
        <v>18.5</v>
      </c>
      <c r="G6567" s="45">
        <v>1.06</v>
      </c>
      <c r="H6567" s="45">
        <v>0.95</v>
      </c>
      <c r="I6567" s="45">
        <v>41.8</v>
      </c>
      <c r="J6567" s="45">
        <v>32.1</v>
      </c>
    </row>
    <row r="6568" spans="4:10">
      <c r="D6568" s="28">
        <v>41913</v>
      </c>
      <c r="E6568" s="35" t="s">
        <v>373</v>
      </c>
      <c r="F6568" s="45">
        <v>16.600000000000001</v>
      </c>
      <c r="G6568" s="45">
        <v>0.25</v>
      </c>
      <c r="H6568" s="45">
        <v>0.69</v>
      </c>
      <c r="I6568" s="45">
        <v>34.299999999999997</v>
      </c>
      <c r="J6568" s="45">
        <v>48.7</v>
      </c>
    </row>
    <row r="6569" spans="4:10">
      <c r="D6569" s="28">
        <v>41913</v>
      </c>
      <c r="E6569" s="35" t="s">
        <v>374</v>
      </c>
      <c r="F6569" s="45">
        <v>15.3</v>
      </c>
      <c r="G6569" s="45">
        <v>0.28000000000000003</v>
      </c>
      <c r="H6569" s="45">
        <v>0.48</v>
      </c>
      <c r="I6569" s="45">
        <v>24.9</v>
      </c>
      <c r="J6569" s="45">
        <v>62.1</v>
      </c>
    </row>
    <row r="6570" spans="4:10">
      <c r="D6570" s="28">
        <v>41913</v>
      </c>
      <c r="E6570" s="35" t="s">
        <v>375</v>
      </c>
      <c r="F6570" s="45">
        <v>15</v>
      </c>
      <c r="G6570" s="45">
        <v>0.3</v>
      </c>
      <c r="H6570" s="45">
        <v>0.27</v>
      </c>
      <c r="I6570" s="45">
        <v>14.3</v>
      </c>
      <c r="J6570" s="45">
        <v>73.3</v>
      </c>
    </row>
    <row r="6571" spans="4:10">
      <c r="D6571" s="28">
        <v>41913</v>
      </c>
      <c r="E6571" s="35" t="s">
        <v>376</v>
      </c>
      <c r="F6571" s="45">
        <v>14.3</v>
      </c>
      <c r="G6571" s="45">
        <v>0.49</v>
      </c>
      <c r="H6571" s="45">
        <v>0.05</v>
      </c>
      <c r="I6571" s="45">
        <v>3</v>
      </c>
      <c r="J6571" s="45">
        <v>83.4</v>
      </c>
    </row>
    <row r="6572" spans="4:10">
      <c r="D6572" s="28">
        <v>41913</v>
      </c>
      <c r="E6572" s="35" t="s">
        <v>377</v>
      </c>
      <c r="F6572" s="45">
        <v>11.5</v>
      </c>
      <c r="G6572" s="45">
        <v>0</v>
      </c>
      <c r="H6572" s="45">
        <v>0</v>
      </c>
      <c r="I6572" s="45">
        <v>0</v>
      </c>
      <c r="J6572" s="45">
        <v>0</v>
      </c>
    </row>
    <row r="6573" spans="4:10">
      <c r="D6573" s="28">
        <v>41913</v>
      </c>
      <c r="E6573" s="35" t="s">
        <v>378</v>
      </c>
      <c r="F6573" s="45">
        <v>10.7</v>
      </c>
      <c r="G6573" s="45">
        <v>0</v>
      </c>
      <c r="H6573" s="45">
        <v>0</v>
      </c>
      <c r="I6573" s="45">
        <v>0</v>
      </c>
      <c r="J6573" s="45">
        <v>0</v>
      </c>
    </row>
    <row r="6574" spans="4:10">
      <c r="D6574" s="28">
        <v>41913</v>
      </c>
      <c r="E6574" s="35" t="s">
        <v>379</v>
      </c>
      <c r="F6574" s="45">
        <v>10.199999999999999</v>
      </c>
      <c r="G6574" s="45">
        <v>0</v>
      </c>
      <c r="H6574" s="45">
        <v>0</v>
      </c>
      <c r="I6574" s="45">
        <v>0</v>
      </c>
      <c r="J6574" s="45">
        <v>0</v>
      </c>
    </row>
    <row r="6575" spans="4:10">
      <c r="D6575" s="28">
        <v>41913</v>
      </c>
      <c r="E6575" s="35" t="s">
        <v>380</v>
      </c>
      <c r="F6575" s="45">
        <v>9.1</v>
      </c>
      <c r="G6575" s="45">
        <v>0</v>
      </c>
      <c r="H6575" s="45">
        <v>0</v>
      </c>
      <c r="I6575" s="45">
        <v>0</v>
      </c>
      <c r="J6575" s="45">
        <v>0</v>
      </c>
    </row>
    <row r="6576" spans="4:10">
      <c r="D6576" s="28">
        <v>41913</v>
      </c>
      <c r="E6576" s="35" t="s">
        <v>381</v>
      </c>
      <c r="F6576" s="45">
        <v>8.1999999999999993</v>
      </c>
      <c r="G6576" s="45">
        <v>0</v>
      </c>
      <c r="H6576" s="45">
        <v>0</v>
      </c>
      <c r="I6576" s="45">
        <v>0</v>
      </c>
      <c r="J6576" s="45">
        <v>0</v>
      </c>
    </row>
    <row r="6577" spans="4:10">
      <c r="D6577" s="28">
        <v>41913</v>
      </c>
      <c r="E6577" s="35" t="s">
        <v>382</v>
      </c>
      <c r="F6577" s="45">
        <v>7.8</v>
      </c>
      <c r="G6577" s="45">
        <v>0</v>
      </c>
      <c r="H6577" s="45">
        <v>0</v>
      </c>
      <c r="I6577" s="45">
        <v>0</v>
      </c>
      <c r="J6577" s="45">
        <v>0</v>
      </c>
    </row>
    <row r="6578" spans="4:10">
      <c r="D6578" s="28">
        <v>41913</v>
      </c>
      <c r="E6578" s="35" t="s">
        <v>383</v>
      </c>
      <c r="F6578" s="45">
        <v>8.4</v>
      </c>
      <c r="G6578" s="45">
        <v>0</v>
      </c>
      <c r="H6578" s="45">
        <v>0</v>
      </c>
      <c r="I6578" s="45">
        <v>0</v>
      </c>
      <c r="J6578" s="45">
        <v>0</v>
      </c>
    </row>
    <row r="6579" spans="4:10">
      <c r="D6579" s="28">
        <v>41914</v>
      </c>
      <c r="E6579" s="35" t="s">
        <v>360</v>
      </c>
      <c r="F6579" s="45">
        <v>8.1999999999999993</v>
      </c>
      <c r="G6579" s="45">
        <v>0</v>
      </c>
      <c r="H6579" s="45">
        <v>0</v>
      </c>
      <c r="I6579" s="45">
        <v>0</v>
      </c>
      <c r="J6579" s="45">
        <v>0</v>
      </c>
    </row>
    <row r="6580" spans="4:10">
      <c r="D6580" s="28">
        <v>41914</v>
      </c>
      <c r="E6580" s="35" t="s">
        <v>361</v>
      </c>
      <c r="F6580" s="45">
        <v>7.9</v>
      </c>
      <c r="G6580" s="45">
        <v>0</v>
      </c>
      <c r="H6580" s="45">
        <v>0</v>
      </c>
      <c r="I6580" s="45">
        <v>0</v>
      </c>
      <c r="J6580" s="45">
        <v>0</v>
      </c>
    </row>
    <row r="6581" spans="4:10">
      <c r="D6581" s="28">
        <v>41914</v>
      </c>
      <c r="E6581" s="35" t="s">
        <v>362</v>
      </c>
      <c r="F6581" s="45">
        <v>7.7</v>
      </c>
      <c r="G6581" s="45">
        <v>0</v>
      </c>
      <c r="H6581" s="45">
        <v>0</v>
      </c>
      <c r="I6581" s="45">
        <v>0</v>
      </c>
      <c r="J6581" s="45">
        <v>0</v>
      </c>
    </row>
    <row r="6582" spans="4:10">
      <c r="D6582" s="28">
        <v>41914</v>
      </c>
      <c r="E6582" s="35" t="s">
        <v>363</v>
      </c>
      <c r="F6582" s="45">
        <v>7.2</v>
      </c>
      <c r="G6582" s="45">
        <v>0</v>
      </c>
      <c r="H6582" s="45">
        <v>0</v>
      </c>
      <c r="I6582" s="45">
        <v>0</v>
      </c>
      <c r="J6582" s="45">
        <v>0</v>
      </c>
    </row>
    <row r="6583" spans="4:10">
      <c r="D6583" s="28">
        <v>41914</v>
      </c>
      <c r="E6583" s="35" t="s">
        <v>364</v>
      </c>
      <c r="F6583" s="45">
        <v>6.7</v>
      </c>
      <c r="G6583" s="45">
        <v>0</v>
      </c>
      <c r="H6583" s="45">
        <v>0</v>
      </c>
      <c r="I6583" s="45">
        <v>0</v>
      </c>
      <c r="J6583" s="45">
        <v>0</v>
      </c>
    </row>
    <row r="6584" spans="4:10">
      <c r="D6584" s="28">
        <v>41914</v>
      </c>
      <c r="E6584" s="35" t="s">
        <v>365</v>
      </c>
      <c r="F6584" s="45">
        <v>6.3</v>
      </c>
      <c r="G6584" s="45">
        <v>0.28000000000000003</v>
      </c>
      <c r="H6584" s="45">
        <v>7.0000000000000007E-2</v>
      </c>
      <c r="I6584" s="45">
        <v>4.2</v>
      </c>
      <c r="J6584" s="45">
        <v>-81.900000000000006</v>
      </c>
    </row>
    <row r="6585" spans="4:10">
      <c r="D6585" s="28">
        <v>41914</v>
      </c>
      <c r="E6585" s="35" t="s">
        <v>366</v>
      </c>
      <c r="F6585" s="45">
        <v>6.7</v>
      </c>
      <c r="G6585" s="45">
        <v>1.42</v>
      </c>
      <c r="H6585" s="45">
        <v>0.28999999999999998</v>
      </c>
      <c r="I6585" s="45">
        <v>15.4</v>
      </c>
      <c r="J6585" s="45">
        <v>-71.7</v>
      </c>
    </row>
    <row r="6586" spans="4:10">
      <c r="D6586" s="28">
        <v>41914</v>
      </c>
      <c r="E6586" s="35" t="s">
        <v>367</v>
      </c>
      <c r="F6586" s="45">
        <v>9.5</v>
      </c>
      <c r="G6586" s="45">
        <v>1.1200000000000001</v>
      </c>
      <c r="H6586" s="45">
        <v>0.56000000000000005</v>
      </c>
      <c r="I6586" s="45">
        <v>25.8</v>
      </c>
      <c r="J6586" s="45">
        <v>-60.3</v>
      </c>
    </row>
    <row r="6587" spans="4:10">
      <c r="D6587" s="28">
        <v>41914</v>
      </c>
      <c r="E6587" s="35" t="s">
        <v>368</v>
      </c>
      <c r="F6587" s="45">
        <v>12.3</v>
      </c>
      <c r="G6587" s="45">
        <v>0.99</v>
      </c>
      <c r="H6587" s="45">
        <v>0.8</v>
      </c>
      <c r="I6587" s="45">
        <v>35</v>
      </c>
      <c r="J6587" s="45">
        <v>-46.5</v>
      </c>
    </row>
    <row r="6588" spans="4:10">
      <c r="D6588" s="28">
        <v>41914</v>
      </c>
      <c r="E6588" s="35" t="s">
        <v>369</v>
      </c>
      <c r="F6588" s="45">
        <v>14.2</v>
      </c>
      <c r="G6588" s="45">
        <v>2.23</v>
      </c>
      <c r="H6588" s="45">
        <v>0.65</v>
      </c>
      <c r="I6588" s="45">
        <v>42.1</v>
      </c>
      <c r="J6588" s="45">
        <v>-29.6</v>
      </c>
    </row>
    <row r="6589" spans="4:10">
      <c r="D6589" s="28">
        <v>41914</v>
      </c>
      <c r="E6589" s="35" t="s">
        <v>370</v>
      </c>
      <c r="F6589" s="45">
        <v>15.4</v>
      </c>
      <c r="G6589" s="45">
        <v>2.72</v>
      </c>
      <c r="H6589" s="45">
        <v>0.52</v>
      </c>
      <c r="I6589" s="45">
        <v>46</v>
      </c>
      <c r="J6589" s="45">
        <v>-9.4</v>
      </c>
    </row>
    <row r="6590" spans="4:10">
      <c r="D6590" s="28">
        <v>41914</v>
      </c>
      <c r="E6590" s="35" t="s">
        <v>371</v>
      </c>
      <c r="F6590" s="45">
        <v>15.8</v>
      </c>
      <c r="G6590" s="45">
        <v>1.22</v>
      </c>
      <c r="H6590" s="45">
        <v>1.02</v>
      </c>
      <c r="I6590" s="45">
        <v>45.7</v>
      </c>
      <c r="J6590" s="45">
        <v>12.2</v>
      </c>
    </row>
    <row r="6591" spans="4:10">
      <c r="D6591" s="28">
        <v>41914</v>
      </c>
      <c r="E6591" s="35" t="s">
        <v>372</v>
      </c>
      <c r="F6591" s="45">
        <v>16.100000000000001</v>
      </c>
      <c r="G6591" s="45">
        <v>0.3</v>
      </c>
      <c r="H6591" s="45">
        <v>0.87</v>
      </c>
      <c r="I6591" s="45">
        <v>41.4</v>
      </c>
      <c r="J6591" s="45">
        <v>32</v>
      </c>
    </row>
    <row r="6592" spans="4:10">
      <c r="D6592" s="28">
        <v>41914</v>
      </c>
      <c r="E6592" s="35" t="s">
        <v>373</v>
      </c>
      <c r="F6592" s="45">
        <v>15.4</v>
      </c>
      <c r="G6592" s="45">
        <v>1.28</v>
      </c>
      <c r="H6592" s="45">
        <v>0.74</v>
      </c>
      <c r="I6592" s="45">
        <v>34</v>
      </c>
      <c r="J6592" s="45">
        <v>48.5</v>
      </c>
    </row>
    <row r="6593" spans="4:10">
      <c r="D6593" s="28">
        <v>41914</v>
      </c>
      <c r="E6593" s="35" t="s">
        <v>374</v>
      </c>
      <c r="F6593" s="45">
        <v>14.7</v>
      </c>
      <c r="G6593" s="45">
        <v>0.22</v>
      </c>
      <c r="H6593" s="45">
        <v>0.46</v>
      </c>
      <c r="I6593" s="45">
        <v>24.5</v>
      </c>
      <c r="J6593" s="45">
        <v>61.8</v>
      </c>
    </row>
    <row r="6594" spans="4:10">
      <c r="D6594" s="28">
        <v>41914</v>
      </c>
      <c r="E6594" s="35" t="s">
        <v>375</v>
      </c>
      <c r="F6594" s="45">
        <v>14</v>
      </c>
      <c r="G6594" s="45">
        <v>0.25</v>
      </c>
      <c r="H6594" s="45">
        <v>0.25</v>
      </c>
      <c r="I6594" s="45">
        <v>13.9</v>
      </c>
      <c r="J6594" s="45">
        <v>73.099999999999994</v>
      </c>
    </row>
    <row r="6595" spans="4:10">
      <c r="D6595" s="28">
        <v>41914</v>
      </c>
      <c r="E6595" s="35" t="s">
        <v>376</v>
      </c>
      <c r="F6595" s="45">
        <v>13.2</v>
      </c>
      <c r="G6595" s="45">
        <v>0.35</v>
      </c>
      <c r="H6595" s="45">
        <v>0.05</v>
      </c>
      <c r="I6595" s="45">
        <v>2.7</v>
      </c>
      <c r="J6595" s="45">
        <v>83.1</v>
      </c>
    </row>
    <row r="6596" spans="4:10">
      <c r="D6596" s="28">
        <v>41914</v>
      </c>
      <c r="E6596" s="35" t="s">
        <v>377</v>
      </c>
      <c r="F6596" s="45">
        <v>12.3</v>
      </c>
      <c r="G6596" s="45">
        <v>0</v>
      </c>
      <c r="H6596" s="45">
        <v>0</v>
      </c>
      <c r="I6596" s="45">
        <v>0</v>
      </c>
      <c r="J6596" s="45">
        <v>0</v>
      </c>
    </row>
    <row r="6597" spans="4:10">
      <c r="D6597" s="28">
        <v>41914</v>
      </c>
      <c r="E6597" s="35" t="s">
        <v>378</v>
      </c>
      <c r="F6597" s="45">
        <v>12.5</v>
      </c>
      <c r="G6597" s="45">
        <v>0</v>
      </c>
      <c r="H6597" s="45">
        <v>0</v>
      </c>
      <c r="I6597" s="45">
        <v>0</v>
      </c>
      <c r="J6597" s="45">
        <v>0</v>
      </c>
    </row>
    <row r="6598" spans="4:10">
      <c r="D6598" s="28">
        <v>41914</v>
      </c>
      <c r="E6598" s="35" t="s">
        <v>379</v>
      </c>
      <c r="F6598" s="45">
        <v>12.6</v>
      </c>
      <c r="G6598" s="45">
        <v>0</v>
      </c>
      <c r="H6598" s="45">
        <v>0</v>
      </c>
      <c r="I6598" s="45">
        <v>0</v>
      </c>
      <c r="J6598" s="45">
        <v>0</v>
      </c>
    </row>
    <row r="6599" spans="4:10">
      <c r="D6599" s="28">
        <v>41914</v>
      </c>
      <c r="E6599" s="35" t="s">
        <v>380</v>
      </c>
      <c r="F6599" s="45">
        <v>12.6</v>
      </c>
      <c r="G6599" s="45">
        <v>0</v>
      </c>
      <c r="H6599" s="45">
        <v>0</v>
      </c>
      <c r="I6599" s="45">
        <v>0</v>
      </c>
      <c r="J6599" s="45">
        <v>0</v>
      </c>
    </row>
    <row r="6600" spans="4:10">
      <c r="D6600" s="28">
        <v>41914</v>
      </c>
      <c r="E6600" s="35" t="s">
        <v>381</v>
      </c>
      <c r="F6600" s="45">
        <v>12.1</v>
      </c>
      <c r="G6600" s="45">
        <v>0</v>
      </c>
      <c r="H6600" s="45">
        <v>0</v>
      </c>
      <c r="I6600" s="45">
        <v>0</v>
      </c>
      <c r="J6600" s="45">
        <v>0</v>
      </c>
    </row>
    <row r="6601" spans="4:10">
      <c r="D6601" s="28">
        <v>41914</v>
      </c>
      <c r="E6601" s="35" t="s">
        <v>382</v>
      </c>
      <c r="F6601" s="45">
        <v>12</v>
      </c>
      <c r="G6601" s="45">
        <v>0</v>
      </c>
      <c r="H6601" s="45">
        <v>0</v>
      </c>
      <c r="I6601" s="45">
        <v>0</v>
      </c>
      <c r="J6601" s="45">
        <v>0</v>
      </c>
    </row>
    <row r="6602" spans="4:10">
      <c r="D6602" s="28">
        <v>41914</v>
      </c>
      <c r="E6602" s="35" t="s">
        <v>383</v>
      </c>
      <c r="F6602" s="45">
        <v>12.2</v>
      </c>
      <c r="G6602" s="45">
        <v>0</v>
      </c>
      <c r="H6602" s="45">
        <v>0</v>
      </c>
      <c r="I6602" s="45">
        <v>0</v>
      </c>
      <c r="J6602" s="45">
        <v>0</v>
      </c>
    </row>
    <row r="6603" spans="4:10">
      <c r="D6603" s="28">
        <v>41915</v>
      </c>
      <c r="E6603" s="35" t="s">
        <v>360</v>
      </c>
      <c r="F6603" s="45">
        <v>12.4</v>
      </c>
      <c r="G6603" s="45">
        <v>0</v>
      </c>
      <c r="H6603" s="45">
        <v>0</v>
      </c>
      <c r="I6603" s="45">
        <v>0</v>
      </c>
      <c r="J6603" s="45">
        <v>0</v>
      </c>
    </row>
    <row r="6604" spans="4:10">
      <c r="D6604" s="28">
        <v>41915</v>
      </c>
      <c r="E6604" s="35" t="s">
        <v>361</v>
      </c>
      <c r="F6604" s="45">
        <v>12.1</v>
      </c>
      <c r="G6604" s="45">
        <v>0</v>
      </c>
      <c r="H6604" s="45">
        <v>0</v>
      </c>
      <c r="I6604" s="45">
        <v>0</v>
      </c>
      <c r="J6604" s="45">
        <v>0</v>
      </c>
    </row>
    <row r="6605" spans="4:10">
      <c r="D6605" s="28">
        <v>41915</v>
      </c>
      <c r="E6605" s="35" t="s">
        <v>362</v>
      </c>
      <c r="F6605" s="45">
        <v>12.1</v>
      </c>
      <c r="G6605" s="45">
        <v>0</v>
      </c>
      <c r="H6605" s="45">
        <v>0</v>
      </c>
      <c r="I6605" s="45">
        <v>0</v>
      </c>
      <c r="J6605" s="45">
        <v>0</v>
      </c>
    </row>
    <row r="6606" spans="4:10">
      <c r="D6606" s="28">
        <v>41915</v>
      </c>
      <c r="E6606" s="35" t="s">
        <v>363</v>
      </c>
      <c r="F6606" s="45">
        <v>12.1</v>
      </c>
      <c r="G6606" s="45">
        <v>0</v>
      </c>
      <c r="H6606" s="45">
        <v>0</v>
      </c>
      <c r="I6606" s="45">
        <v>0</v>
      </c>
      <c r="J6606" s="45">
        <v>0</v>
      </c>
    </row>
    <row r="6607" spans="4:10">
      <c r="D6607" s="28">
        <v>41915</v>
      </c>
      <c r="E6607" s="35" t="s">
        <v>364</v>
      </c>
      <c r="F6607" s="45">
        <v>12</v>
      </c>
      <c r="G6607" s="45">
        <v>0</v>
      </c>
      <c r="H6607" s="45">
        <v>0</v>
      </c>
      <c r="I6607" s="45">
        <v>0</v>
      </c>
      <c r="J6607" s="45">
        <v>0</v>
      </c>
    </row>
    <row r="6608" spans="4:10">
      <c r="D6608" s="28">
        <v>41915</v>
      </c>
      <c r="E6608" s="35" t="s">
        <v>365</v>
      </c>
      <c r="F6608" s="45">
        <v>12.1</v>
      </c>
      <c r="G6608" s="45">
        <v>0.11</v>
      </c>
      <c r="H6608" s="45">
        <v>0.05</v>
      </c>
      <c r="I6608" s="45">
        <v>4</v>
      </c>
      <c r="J6608" s="45">
        <v>-81.5</v>
      </c>
    </row>
    <row r="6609" spans="4:10">
      <c r="D6609" s="28">
        <v>41915</v>
      </c>
      <c r="E6609" s="35" t="s">
        <v>366</v>
      </c>
      <c r="F6609" s="45">
        <v>12.5</v>
      </c>
      <c r="G6609" s="45">
        <v>0.09</v>
      </c>
      <c r="H6609" s="45">
        <v>0.21</v>
      </c>
      <c r="I6609" s="45">
        <v>15.1</v>
      </c>
      <c r="J6609" s="45">
        <v>-71.400000000000006</v>
      </c>
    </row>
    <row r="6610" spans="4:10">
      <c r="D6610" s="28">
        <v>41915</v>
      </c>
      <c r="E6610" s="35" t="s">
        <v>367</v>
      </c>
      <c r="F6610" s="45">
        <v>12.8</v>
      </c>
      <c r="G6610" s="45">
        <v>0.08</v>
      </c>
      <c r="H6610" s="45">
        <v>0.37</v>
      </c>
      <c r="I6610" s="45">
        <v>25.6</v>
      </c>
      <c r="J6610" s="45">
        <v>-59.9</v>
      </c>
    </row>
    <row r="6611" spans="4:10">
      <c r="D6611" s="28">
        <v>41915</v>
      </c>
      <c r="E6611" s="35" t="s">
        <v>368</v>
      </c>
      <c r="F6611" s="45">
        <v>13.8</v>
      </c>
      <c r="G6611" s="45">
        <v>0.09</v>
      </c>
      <c r="H6611" s="45">
        <v>0.52</v>
      </c>
      <c r="I6611" s="45">
        <v>34.799999999999997</v>
      </c>
      <c r="J6611" s="45">
        <v>-46.2</v>
      </c>
    </row>
    <row r="6612" spans="4:10">
      <c r="D6612" s="28">
        <v>41915</v>
      </c>
      <c r="E6612" s="35" t="s">
        <v>369</v>
      </c>
      <c r="F6612" s="45">
        <v>15.2</v>
      </c>
      <c r="G6612" s="45">
        <v>7.0000000000000007E-2</v>
      </c>
      <c r="H6612" s="45">
        <v>0.64</v>
      </c>
      <c r="I6612" s="45">
        <v>41.8</v>
      </c>
      <c r="J6612" s="45">
        <v>-29.3</v>
      </c>
    </row>
    <row r="6613" spans="4:10">
      <c r="D6613" s="28">
        <v>41915</v>
      </c>
      <c r="E6613" s="35" t="s">
        <v>370</v>
      </c>
      <c r="F6613" s="45">
        <v>15.5</v>
      </c>
      <c r="G6613" s="45">
        <v>0.08</v>
      </c>
      <c r="H6613" s="45">
        <v>0.69</v>
      </c>
      <c r="I6613" s="45">
        <v>45.6</v>
      </c>
      <c r="J6613" s="45">
        <v>-9.1999999999999993</v>
      </c>
    </row>
    <row r="6614" spans="4:10">
      <c r="D6614" s="28">
        <v>41915</v>
      </c>
      <c r="E6614" s="35" t="s">
        <v>371</v>
      </c>
      <c r="F6614" s="45">
        <v>15.8</v>
      </c>
      <c r="G6614" s="45">
        <v>0.1</v>
      </c>
      <c r="H6614" s="45">
        <v>0.68</v>
      </c>
      <c r="I6614" s="45">
        <v>45.3</v>
      </c>
      <c r="J6614" s="45">
        <v>12.2</v>
      </c>
    </row>
    <row r="6615" spans="4:10">
      <c r="D6615" s="28">
        <v>41915</v>
      </c>
      <c r="E6615" s="35" t="s">
        <v>372</v>
      </c>
      <c r="F6615" s="45">
        <v>16.600000000000001</v>
      </c>
      <c r="G6615" s="45">
        <v>1.17</v>
      </c>
      <c r="H6615" s="45">
        <v>0.92</v>
      </c>
      <c r="I6615" s="45">
        <v>41</v>
      </c>
      <c r="J6615" s="45">
        <v>31.9</v>
      </c>
    </row>
    <row r="6616" spans="4:10">
      <c r="D6616" s="28">
        <v>41915</v>
      </c>
      <c r="E6616" s="35" t="s">
        <v>373</v>
      </c>
      <c r="F6616" s="45">
        <v>17.3</v>
      </c>
      <c r="G6616" s="45">
        <v>0.48</v>
      </c>
      <c r="H6616" s="45">
        <v>0.75</v>
      </c>
      <c r="I6616" s="45">
        <v>33.6</v>
      </c>
      <c r="J6616" s="45">
        <v>48.3</v>
      </c>
    </row>
    <row r="6617" spans="4:10">
      <c r="D6617" s="28">
        <v>41915</v>
      </c>
      <c r="E6617" s="35" t="s">
        <v>374</v>
      </c>
      <c r="F6617" s="45">
        <v>15.5</v>
      </c>
      <c r="G6617" s="45">
        <v>0.09</v>
      </c>
      <c r="H6617" s="45">
        <v>0.34</v>
      </c>
      <c r="I6617" s="45">
        <v>24.2</v>
      </c>
      <c r="J6617" s="45">
        <v>61.6</v>
      </c>
    </row>
    <row r="6618" spans="4:10">
      <c r="D6618" s="28">
        <v>41915</v>
      </c>
      <c r="E6618" s="35" t="s">
        <v>375</v>
      </c>
      <c r="F6618" s="45">
        <v>14.8</v>
      </c>
      <c r="G6618" s="45">
        <v>0.09</v>
      </c>
      <c r="H6618" s="45">
        <v>0.19</v>
      </c>
      <c r="I6618" s="45">
        <v>13.6</v>
      </c>
      <c r="J6618" s="45">
        <v>72.8</v>
      </c>
    </row>
    <row r="6619" spans="4:10">
      <c r="D6619" s="28">
        <v>41915</v>
      </c>
      <c r="E6619" s="35" t="s">
        <v>376</v>
      </c>
      <c r="F6619" s="45">
        <v>14.1</v>
      </c>
      <c r="G6619" s="45">
        <v>0.08</v>
      </c>
      <c r="H6619" s="45">
        <v>0.04</v>
      </c>
      <c r="I6619" s="45">
        <v>2.4</v>
      </c>
      <c r="J6619" s="45">
        <v>82.9</v>
      </c>
    </row>
    <row r="6620" spans="4:10">
      <c r="D6620" s="28">
        <v>41915</v>
      </c>
      <c r="E6620" s="35" t="s">
        <v>377</v>
      </c>
      <c r="F6620" s="45">
        <v>13.5</v>
      </c>
      <c r="G6620" s="45">
        <v>0</v>
      </c>
      <c r="H6620" s="45">
        <v>0</v>
      </c>
      <c r="I6620" s="45">
        <v>0</v>
      </c>
      <c r="J6620" s="45">
        <v>0</v>
      </c>
    </row>
    <row r="6621" spans="4:10">
      <c r="D6621" s="28">
        <v>41915</v>
      </c>
      <c r="E6621" s="35" t="s">
        <v>378</v>
      </c>
      <c r="F6621" s="45">
        <v>13.1</v>
      </c>
      <c r="G6621" s="45">
        <v>0</v>
      </c>
      <c r="H6621" s="45">
        <v>0</v>
      </c>
      <c r="I6621" s="45">
        <v>0</v>
      </c>
      <c r="J6621" s="45">
        <v>0</v>
      </c>
    </row>
    <row r="6622" spans="4:10">
      <c r="D6622" s="28">
        <v>41915</v>
      </c>
      <c r="E6622" s="35" t="s">
        <v>379</v>
      </c>
      <c r="F6622" s="45">
        <v>12.7</v>
      </c>
      <c r="G6622" s="45">
        <v>0</v>
      </c>
      <c r="H6622" s="45">
        <v>0</v>
      </c>
      <c r="I6622" s="45">
        <v>0</v>
      </c>
      <c r="J6622" s="45">
        <v>0</v>
      </c>
    </row>
    <row r="6623" spans="4:10">
      <c r="D6623" s="28">
        <v>41915</v>
      </c>
      <c r="E6623" s="35" t="s">
        <v>380</v>
      </c>
      <c r="F6623" s="45">
        <v>12.6</v>
      </c>
      <c r="G6623" s="45">
        <v>0</v>
      </c>
      <c r="H6623" s="45">
        <v>0</v>
      </c>
      <c r="I6623" s="45">
        <v>0</v>
      </c>
      <c r="J6623" s="45">
        <v>0</v>
      </c>
    </row>
    <row r="6624" spans="4:10">
      <c r="D6624" s="28">
        <v>41915</v>
      </c>
      <c r="E6624" s="35" t="s">
        <v>381</v>
      </c>
      <c r="F6624" s="45">
        <v>12.4</v>
      </c>
      <c r="G6624" s="45">
        <v>0</v>
      </c>
      <c r="H6624" s="45">
        <v>0</v>
      </c>
      <c r="I6624" s="45">
        <v>0</v>
      </c>
      <c r="J6624" s="45">
        <v>0</v>
      </c>
    </row>
    <row r="6625" spans="4:10">
      <c r="D6625" s="28">
        <v>41915</v>
      </c>
      <c r="E6625" s="35" t="s">
        <v>382</v>
      </c>
      <c r="F6625" s="45">
        <v>11.7</v>
      </c>
      <c r="G6625" s="45">
        <v>0</v>
      </c>
      <c r="H6625" s="45">
        <v>0</v>
      </c>
      <c r="I6625" s="45">
        <v>0</v>
      </c>
      <c r="J6625" s="45">
        <v>0</v>
      </c>
    </row>
    <row r="6626" spans="4:10">
      <c r="D6626" s="28">
        <v>41915</v>
      </c>
      <c r="E6626" s="35" t="s">
        <v>383</v>
      </c>
      <c r="F6626" s="45">
        <v>11.7</v>
      </c>
      <c r="G6626" s="45">
        <v>0</v>
      </c>
      <c r="H6626" s="45">
        <v>0</v>
      </c>
      <c r="I6626" s="45">
        <v>0</v>
      </c>
      <c r="J6626" s="45">
        <v>0</v>
      </c>
    </row>
    <row r="6627" spans="4:10">
      <c r="D6627" s="28">
        <v>41916</v>
      </c>
      <c r="E6627" s="35" t="s">
        <v>360</v>
      </c>
      <c r="F6627" s="45">
        <v>12.1</v>
      </c>
      <c r="G6627" s="45">
        <v>0</v>
      </c>
      <c r="H6627" s="45">
        <v>0</v>
      </c>
      <c r="I6627" s="45">
        <v>0</v>
      </c>
      <c r="J6627" s="45">
        <v>0</v>
      </c>
    </row>
    <row r="6628" spans="4:10">
      <c r="D6628" s="28">
        <v>41916</v>
      </c>
      <c r="E6628" s="35" t="s">
        <v>361</v>
      </c>
      <c r="F6628" s="45">
        <v>11.9</v>
      </c>
      <c r="G6628" s="45">
        <v>0</v>
      </c>
      <c r="H6628" s="45">
        <v>0</v>
      </c>
      <c r="I6628" s="45">
        <v>0</v>
      </c>
      <c r="J6628" s="45">
        <v>0</v>
      </c>
    </row>
    <row r="6629" spans="4:10">
      <c r="D6629" s="28">
        <v>41916</v>
      </c>
      <c r="E6629" s="35" t="s">
        <v>362</v>
      </c>
      <c r="F6629" s="45">
        <v>12.1</v>
      </c>
      <c r="G6629" s="45">
        <v>0</v>
      </c>
      <c r="H6629" s="45">
        <v>0</v>
      </c>
      <c r="I6629" s="45">
        <v>0</v>
      </c>
      <c r="J6629" s="45">
        <v>0</v>
      </c>
    </row>
    <row r="6630" spans="4:10">
      <c r="D6630" s="28">
        <v>41916</v>
      </c>
      <c r="E6630" s="35" t="s">
        <v>363</v>
      </c>
      <c r="F6630" s="45">
        <v>12.1</v>
      </c>
      <c r="G6630" s="45">
        <v>0</v>
      </c>
      <c r="H6630" s="45">
        <v>0</v>
      </c>
      <c r="I6630" s="45">
        <v>0</v>
      </c>
      <c r="J6630" s="45">
        <v>0</v>
      </c>
    </row>
    <row r="6631" spans="4:10">
      <c r="D6631" s="28">
        <v>41916</v>
      </c>
      <c r="E6631" s="35" t="s">
        <v>364</v>
      </c>
      <c r="F6631" s="45">
        <v>11.8</v>
      </c>
      <c r="G6631" s="45">
        <v>0</v>
      </c>
      <c r="H6631" s="45">
        <v>0</v>
      </c>
      <c r="I6631" s="45">
        <v>0</v>
      </c>
      <c r="J6631" s="45">
        <v>0</v>
      </c>
    </row>
    <row r="6632" spans="4:10">
      <c r="D6632" s="28">
        <v>41916</v>
      </c>
      <c r="E6632" s="35" t="s">
        <v>365</v>
      </c>
      <c r="F6632" s="45">
        <v>11.8</v>
      </c>
      <c r="G6632" s="45">
        <v>0.09</v>
      </c>
      <c r="H6632" s="45">
        <v>0.04</v>
      </c>
      <c r="I6632" s="45">
        <v>3.8</v>
      </c>
      <c r="J6632" s="45">
        <v>-81.2</v>
      </c>
    </row>
    <row r="6633" spans="4:10">
      <c r="D6633" s="28">
        <v>41916</v>
      </c>
      <c r="E6633" s="35" t="s">
        <v>366</v>
      </c>
      <c r="F6633" s="45">
        <v>12</v>
      </c>
      <c r="G6633" s="45">
        <v>7.0000000000000007E-2</v>
      </c>
      <c r="H6633" s="45">
        <v>0.18</v>
      </c>
      <c r="I6633" s="45">
        <v>14.9</v>
      </c>
      <c r="J6633" s="45">
        <v>-71</v>
      </c>
    </row>
    <row r="6634" spans="4:10">
      <c r="D6634" s="28">
        <v>41916</v>
      </c>
      <c r="E6634" s="35" t="s">
        <v>367</v>
      </c>
      <c r="F6634" s="45">
        <v>12.3</v>
      </c>
      <c r="G6634" s="45">
        <v>7.0000000000000007E-2</v>
      </c>
      <c r="H6634" s="45">
        <v>0.33</v>
      </c>
      <c r="I6634" s="45">
        <v>25.4</v>
      </c>
      <c r="J6634" s="45">
        <v>-59.6</v>
      </c>
    </row>
    <row r="6635" spans="4:10">
      <c r="D6635" s="28">
        <v>41916</v>
      </c>
      <c r="E6635" s="35" t="s">
        <v>368</v>
      </c>
      <c r="F6635" s="45">
        <v>12.7</v>
      </c>
      <c r="G6635" s="45">
        <v>0.06</v>
      </c>
      <c r="H6635" s="45">
        <v>0.47</v>
      </c>
      <c r="I6635" s="45">
        <v>34.5</v>
      </c>
      <c r="J6635" s="45">
        <v>-45.8</v>
      </c>
    </row>
    <row r="6636" spans="4:10">
      <c r="D6636" s="28">
        <v>41916</v>
      </c>
      <c r="E6636" s="35" t="s">
        <v>369</v>
      </c>
      <c r="F6636" s="45">
        <v>13.6</v>
      </c>
      <c r="G6636" s="45">
        <v>7.0000000000000007E-2</v>
      </c>
      <c r="H6636" s="45">
        <v>0.56000000000000005</v>
      </c>
      <c r="I6636" s="45">
        <v>41.5</v>
      </c>
      <c r="J6636" s="45">
        <v>-29</v>
      </c>
    </row>
    <row r="6637" spans="4:10">
      <c r="D6637" s="28">
        <v>41916</v>
      </c>
      <c r="E6637" s="35" t="s">
        <v>370</v>
      </c>
      <c r="F6637" s="45">
        <v>13.8</v>
      </c>
      <c r="G6637" s="45">
        <v>7.0000000000000007E-2</v>
      </c>
      <c r="H6637" s="45">
        <v>0.62</v>
      </c>
      <c r="I6637" s="45">
        <v>45.2</v>
      </c>
      <c r="J6637" s="45">
        <v>-9</v>
      </c>
    </row>
    <row r="6638" spans="4:10">
      <c r="D6638" s="28">
        <v>41916</v>
      </c>
      <c r="E6638" s="35" t="s">
        <v>371</v>
      </c>
      <c r="F6638" s="45">
        <v>12.9</v>
      </c>
      <c r="G6638" s="45">
        <v>0.06</v>
      </c>
      <c r="H6638" s="45">
        <v>0.46</v>
      </c>
      <c r="I6638" s="45">
        <v>44.9</v>
      </c>
      <c r="J6638" s="45">
        <v>12.2</v>
      </c>
    </row>
    <row r="6639" spans="4:10">
      <c r="D6639" s="28">
        <v>41916</v>
      </c>
      <c r="E6639" s="35" t="s">
        <v>372</v>
      </c>
      <c r="F6639" s="45">
        <v>12.7</v>
      </c>
      <c r="G6639" s="45">
        <v>0</v>
      </c>
      <c r="H6639" s="45">
        <v>0.31</v>
      </c>
      <c r="I6639" s="45">
        <v>40.6</v>
      </c>
      <c r="J6639" s="45">
        <v>31.8</v>
      </c>
    </row>
    <row r="6640" spans="4:10">
      <c r="D6640" s="28">
        <v>41916</v>
      </c>
      <c r="E6640" s="35" t="s">
        <v>373</v>
      </c>
      <c r="F6640" s="45">
        <v>13</v>
      </c>
      <c r="G6640" s="45">
        <v>0.03</v>
      </c>
      <c r="H6640" s="45">
        <v>0.34</v>
      </c>
      <c r="I6640" s="45">
        <v>33.200000000000003</v>
      </c>
      <c r="J6640" s="45">
        <v>48.1</v>
      </c>
    </row>
    <row r="6641" spans="4:10">
      <c r="D6641" s="28">
        <v>41916</v>
      </c>
      <c r="E6641" s="35" t="s">
        <v>374</v>
      </c>
      <c r="F6641" s="45">
        <v>13.5</v>
      </c>
      <c r="G6641" s="45">
        <v>7.0000000000000007E-2</v>
      </c>
      <c r="H6641" s="45">
        <v>0.3</v>
      </c>
      <c r="I6641" s="45">
        <v>23.9</v>
      </c>
      <c r="J6641" s="45">
        <v>61.4</v>
      </c>
    </row>
    <row r="6642" spans="4:10">
      <c r="D6642" s="28">
        <v>41916</v>
      </c>
      <c r="E6642" s="35" t="s">
        <v>375</v>
      </c>
      <c r="F6642" s="45">
        <v>13.4</v>
      </c>
      <c r="G6642" s="45">
        <v>0.08</v>
      </c>
      <c r="H6642" s="45">
        <v>0.16</v>
      </c>
      <c r="I6642" s="45">
        <v>13.3</v>
      </c>
      <c r="J6642" s="45">
        <v>72.599999999999994</v>
      </c>
    </row>
    <row r="6643" spans="4:10">
      <c r="D6643" s="28">
        <v>41916</v>
      </c>
      <c r="E6643" s="35" t="s">
        <v>376</v>
      </c>
      <c r="F6643" s="45">
        <v>12.9</v>
      </c>
      <c r="G6643" s="45">
        <v>0.03</v>
      </c>
      <c r="H6643" s="45">
        <v>0.03</v>
      </c>
      <c r="I6643" s="45">
        <v>2.1</v>
      </c>
      <c r="J6643" s="45">
        <v>82.6</v>
      </c>
    </row>
    <row r="6644" spans="4:10">
      <c r="D6644" s="28">
        <v>41916</v>
      </c>
      <c r="E6644" s="35" t="s">
        <v>377</v>
      </c>
      <c r="F6644" s="45">
        <v>12.8</v>
      </c>
      <c r="G6644" s="45">
        <v>0</v>
      </c>
      <c r="H6644" s="45">
        <v>0</v>
      </c>
      <c r="I6644" s="45">
        <v>0</v>
      </c>
      <c r="J6644" s="45">
        <v>0</v>
      </c>
    </row>
    <row r="6645" spans="4:10">
      <c r="D6645" s="28">
        <v>41916</v>
      </c>
      <c r="E6645" s="35" t="s">
        <v>378</v>
      </c>
      <c r="F6645" s="45">
        <v>12.8</v>
      </c>
      <c r="G6645" s="45">
        <v>0</v>
      </c>
      <c r="H6645" s="45">
        <v>0</v>
      </c>
      <c r="I6645" s="45">
        <v>0</v>
      </c>
      <c r="J6645" s="45">
        <v>0</v>
      </c>
    </row>
    <row r="6646" spans="4:10">
      <c r="D6646" s="28">
        <v>41916</v>
      </c>
      <c r="E6646" s="35" t="s">
        <v>379</v>
      </c>
      <c r="F6646" s="45">
        <v>12.7</v>
      </c>
      <c r="G6646" s="45">
        <v>0</v>
      </c>
      <c r="H6646" s="45">
        <v>0</v>
      </c>
      <c r="I6646" s="45">
        <v>0</v>
      </c>
      <c r="J6646" s="45">
        <v>0</v>
      </c>
    </row>
    <row r="6647" spans="4:10">
      <c r="D6647" s="28">
        <v>41916</v>
      </c>
      <c r="E6647" s="35" t="s">
        <v>380</v>
      </c>
      <c r="F6647" s="45">
        <v>12.6</v>
      </c>
      <c r="G6647" s="45">
        <v>0</v>
      </c>
      <c r="H6647" s="45">
        <v>0</v>
      </c>
      <c r="I6647" s="45">
        <v>0</v>
      </c>
      <c r="J6647" s="45">
        <v>0</v>
      </c>
    </row>
    <row r="6648" spans="4:10">
      <c r="D6648" s="28">
        <v>41916</v>
      </c>
      <c r="E6648" s="35" t="s">
        <v>381</v>
      </c>
      <c r="F6648" s="45">
        <v>12.7</v>
      </c>
      <c r="G6648" s="45">
        <v>0</v>
      </c>
      <c r="H6648" s="45">
        <v>0</v>
      </c>
      <c r="I6648" s="45">
        <v>0</v>
      </c>
      <c r="J6648" s="45">
        <v>0</v>
      </c>
    </row>
    <row r="6649" spans="4:10">
      <c r="D6649" s="28">
        <v>41916</v>
      </c>
      <c r="E6649" s="35" t="s">
        <v>382</v>
      </c>
      <c r="F6649" s="45">
        <v>12.5</v>
      </c>
      <c r="G6649" s="45">
        <v>0</v>
      </c>
      <c r="H6649" s="45">
        <v>0</v>
      </c>
      <c r="I6649" s="45">
        <v>0</v>
      </c>
      <c r="J6649" s="45">
        <v>0</v>
      </c>
    </row>
    <row r="6650" spans="4:10">
      <c r="D6650" s="28">
        <v>41916</v>
      </c>
      <c r="E6650" s="35" t="s">
        <v>383</v>
      </c>
      <c r="F6650" s="45">
        <v>12.5</v>
      </c>
      <c r="G6650" s="45">
        <v>0</v>
      </c>
      <c r="H6650" s="45">
        <v>0</v>
      </c>
      <c r="I6650" s="45">
        <v>0</v>
      </c>
      <c r="J6650" s="45">
        <v>0</v>
      </c>
    </row>
    <row r="6651" spans="4:10">
      <c r="D6651" s="28">
        <v>41917</v>
      </c>
      <c r="E6651" s="35" t="s">
        <v>360</v>
      </c>
      <c r="F6651" s="45">
        <v>12.4</v>
      </c>
      <c r="G6651" s="45">
        <v>0</v>
      </c>
      <c r="H6651" s="45">
        <v>0</v>
      </c>
      <c r="I6651" s="45">
        <v>0</v>
      </c>
      <c r="J6651" s="45">
        <v>0</v>
      </c>
    </row>
    <row r="6652" spans="4:10">
      <c r="D6652" s="28">
        <v>41917</v>
      </c>
      <c r="E6652" s="35" t="s">
        <v>361</v>
      </c>
      <c r="F6652" s="45">
        <v>12.2</v>
      </c>
      <c r="G6652" s="45">
        <v>0</v>
      </c>
      <c r="H6652" s="45">
        <v>0</v>
      </c>
      <c r="I6652" s="45">
        <v>0</v>
      </c>
      <c r="J6652" s="45">
        <v>0</v>
      </c>
    </row>
    <row r="6653" spans="4:10">
      <c r="D6653" s="28">
        <v>41917</v>
      </c>
      <c r="E6653" s="35" t="s">
        <v>362</v>
      </c>
      <c r="F6653" s="45">
        <v>12</v>
      </c>
      <c r="G6653" s="45">
        <v>0</v>
      </c>
      <c r="H6653" s="45">
        <v>0</v>
      </c>
      <c r="I6653" s="45">
        <v>0</v>
      </c>
      <c r="J6653" s="45">
        <v>0</v>
      </c>
    </row>
    <row r="6654" spans="4:10">
      <c r="D6654" s="28">
        <v>41917</v>
      </c>
      <c r="E6654" s="35" t="s">
        <v>363</v>
      </c>
      <c r="F6654" s="45">
        <v>11.9</v>
      </c>
      <c r="G6654" s="45">
        <v>0</v>
      </c>
      <c r="H6654" s="45">
        <v>0</v>
      </c>
      <c r="I6654" s="45">
        <v>0</v>
      </c>
      <c r="J6654" s="45">
        <v>0</v>
      </c>
    </row>
    <row r="6655" spans="4:10">
      <c r="D6655" s="28">
        <v>41917</v>
      </c>
      <c r="E6655" s="35" t="s">
        <v>364</v>
      </c>
      <c r="F6655" s="45">
        <v>11.7</v>
      </c>
      <c r="G6655" s="45">
        <v>0</v>
      </c>
      <c r="H6655" s="45">
        <v>0</v>
      </c>
      <c r="I6655" s="45">
        <v>0</v>
      </c>
      <c r="J6655" s="45">
        <v>0</v>
      </c>
    </row>
    <row r="6656" spans="4:10">
      <c r="D6656" s="28">
        <v>41917</v>
      </c>
      <c r="E6656" s="35" t="s">
        <v>365</v>
      </c>
      <c r="F6656" s="45">
        <v>11.7</v>
      </c>
      <c r="G6656" s="45">
        <v>0.28999999999999998</v>
      </c>
      <c r="H6656" s="45">
        <v>0.06</v>
      </c>
      <c r="I6656" s="45">
        <v>3.6</v>
      </c>
      <c r="J6656" s="45">
        <v>-80.8</v>
      </c>
    </row>
    <row r="6657" spans="4:10">
      <c r="D6657" s="28">
        <v>41917</v>
      </c>
      <c r="E6657" s="35" t="s">
        <v>366</v>
      </c>
      <c r="F6657" s="45">
        <v>12.5</v>
      </c>
      <c r="G6657" s="45">
        <v>0.71</v>
      </c>
      <c r="H6657" s="45">
        <v>0.31</v>
      </c>
      <c r="I6657" s="45">
        <v>14.7</v>
      </c>
      <c r="J6657" s="45">
        <v>-70.7</v>
      </c>
    </row>
    <row r="6658" spans="4:10">
      <c r="D6658" s="28">
        <v>41917</v>
      </c>
      <c r="E6658" s="35" t="s">
        <v>367</v>
      </c>
      <c r="F6658" s="45">
        <v>14.5</v>
      </c>
      <c r="G6658" s="45">
        <v>2.2999999999999998</v>
      </c>
      <c r="H6658" s="45">
        <v>0.35</v>
      </c>
      <c r="I6658" s="45">
        <v>25.1</v>
      </c>
      <c r="J6658" s="45">
        <v>-59.2</v>
      </c>
    </row>
    <row r="6659" spans="4:10">
      <c r="D6659" s="28">
        <v>41917</v>
      </c>
      <c r="E6659" s="35" t="s">
        <v>368</v>
      </c>
      <c r="F6659" s="45">
        <v>17.399999999999999</v>
      </c>
      <c r="G6659" s="45">
        <v>2.5</v>
      </c>
      <c r="H6659" s="45">
        <v>0.44</v>
      </c>
      <c r="I6659" s="45">
        <v>34.200000000000003</v>
      </c>
      <c r="J6659" s="45">
        <v>-45.5</v>
      </c>
    </row>
    <row r="6660" spans="4:10">
      <c r="D6660" s="28">
        <v>41917</v>
      </c>
      <c r="E6660" s="35" t="s">
        <v>369</v>
      </c>
      <c r="F6660" s="45">
        <v>20.3</v>
      </c>
      <c r="G6660" s="45">
        <v>1.77</v>
      </c>
      <c r="H6660" s="45">
        <v>0.79</v>
      </c>
      <c r="I6660" s="45">
        <v>41.1</v>
      </c>
      <c r="J6660" s="45">
        <v>-28.7</v>
      </c>
    </row>
    <row r="6661" spans="4:10">
      <c r="D6661" s="28">
        <v>41917</v>
      </c>
      <c r="E6661" s="35" t="s">
        <v>370</v>
      </c>
      <c r="F6661" s="45">
        <v>19.5</v>
      </c>
      <c r="G6661" s="45">
        <v>1.18</v>
      </c>
      <c r="H6661" s="45">
        <v>1.01</v>
      </c>
      <c r="I6661" s="45">
        <v>44.9</v>
      </c>
      <c r="J6661" s="45">
        <v>-8.9</v>
      </c>
    </row>
    <row r="6662" spans="4:10">
      <c r="D6662" s="28">
        <v>41917</v>
      </c>
      <c r="E6662" s="35" t="s">
        <v>371</v>
      </c>
      <c r="F6662" s="45">
        <v>22.2</v>
      </c>
      <c r="G6662" s="45">
        <v>1.81</v>
      </c>
      <c r="H6662" s="45">
        <v>0.84</v>
      </c>
      <c r="I6662" s="45">
        <v>44.5</v>
      </c>
      <c r="J6662" s="45">
        <v>12.2</v>
      </c>
    </row>
    <row r="6663" spans="4:10">
      <c r="D6663" s="28">
        <v>41917</v>
      </c>
      <c r="E6663" s="35" t="s">
        <v>372</v>
      </c>
      <c r="F6663" s="45">
        <v>21.4</v>
      </c>
      <c r="G6663" s="45">
        <v>0.55000000000000004</v>
      </c>
      <c r="H6663" s="45">
        <v>0.93</v>
      </c>
      <c r="I6663" s="45">
        <v>40.200000000000003</v>
      </c>
      <c r="J6663" s="45">
        <v>31.7</v>
      </c>
    </row>
    <row r="6664" spans="4:10">
      <c r="D6664" s="28">
        <v>41917</v>
      </c>
      <c r="E6664" s="35" t="s">
        <v>373</v>
      </c>
      <c r="F6664" s="45">
        <v>20.8</v>
      </c>
      <c r="G6664" s="45">
        <v>0.21</v>
      </c>
      <c r="H6664" s="45">
        <v>0.62</v>
      </c>
      <c r="I6664" s="45">
        <v>32.9</v>
      </c>
      <c r="J6664" s="45">
        <v>47.9</v>
      </c>
    </row>
    <row r="6665" spans="4:10">
      <c r="D6665" s="28">
        <v>41917</v>
      </c>
      <c r="E6665" s="35" t="s">
        <v>374</v>
      </c>
      <c r="F6665" s="45">
        <v>17.600000000000001</v>
      </c>
      <c r="G6665" s="45">
        <v>0.21</v>
      </c>
      <c r="H6665" s="45">
        <v>0.43</v>
      </c>
      <c r="I6665" s="45">
        <v>23.5</v>
      </c>
      <c r="J6665" s="45">
        <v>61.2</v>
      </c>
    </row>
    <row r="6666" spans="4:10">
      <c r="D6666" s="28">
        <v>41917</v>
      </c>
      <c r="E6666" s="35" t="s">
        <v>375</v>
      </c>
      <c r="F6666" s="45">
        <v>16.899999999999999</v>
      </c>
      <c r="G6666" s="45">
        <v>0.24</v>
      </c>
      <c r="H6666" s="45">
        <v>0.23</v>
      </c>
      <c r="I6666" s="45">
        <v>13</v>
      </c>
      <c r="J6666" s="45">
        <v>72.400000000000006</v>
      </c>
    </row>
    <row r="6667" spans="4:10">
      <c r="D6667" s="28">
        <v>41917</v>
      </c>
      <c r="E6667" s="35" t="s">
        <v>376</v>
      </c>
      <c r="F6667" s="45">
        <v>15.8</v>
      </c>
      <c r="G6667" s="45">
        <v>0.16</v>
      </c>
      <c r="H6667" s="45">
        <v>0.04</v>
      </c>
      <c r="I6667" s="45">
        <v>1.8</v>
      </c>
      <c r="J6667" s="45">
        <v>82.4</v>
      </c>
    </row>
    <row r="6668" spans="4:10">
      <c r="D6668" s="28">
        <v>41917</v>
      </c>
      <c r="E6668" s="35" t="s">
        <v>377</v>
      </c>
      <c r="F6668" s="45">
        <v>14.8</v>
      </c>
      <c r="G6668" s="45">
        <v>0</v>
      </c>
      <c r="H6668" s="45">
        <v>0</v>
      </c>
      <c r="I6668" s="45">
        <v>0</v>
      </c>
      <c r="J6668" s="45">
        <v>0</v>
      </c>
    </row>
    <row r="6669" spans="4:10">
      <c r="D6669" s="28">
        <v>41917</v>
      </c>
      <c r="E6669" s="35" t="s">
        <v>378</v>
      </c>
      <c r="F6669" s="45">
        <v>14.1</v>
      </c>
      <c r="G6669" s="45">
        <v>0</v>
      </c>
      <c r="H6669" s="45">
        <v>0</v>
      </c>
      <c r="I6669" s="45">
        <v>0</v>
      </c>
      <c r="J6669" s="45">
        <v>0</v>
      </c>
    </row>
    <row r="6670" spans="4:10">
      <c r="D6670" s="28">
        <v>41917</v>
      </c>
      <c r="E6670" s="35" t="s">
        <v>379</v>
      </c>
      <c r="F6670" s="45">
        <v>13.6</v>
      </c>
      <c r="G6670" s="45">
        <v>0</v>
      </c>
      <c r="H6670" s="45">
        <v>0</v>
      </c>
      <c r="I6670" s="45">
        <v>0</v>
      </c>
      <c r="J6670" s="45">
        <v>0</v>
      </c>
    </row>
    <row r="6671" spans="4:10">
      <c r="D6671" s="28">
        <v>41917</v>
      </c>
      <c r="E6671" s="35" t="s">
        <v>380</v>
      </c>
      <c r="F6671" s="45">
        <v>12.8</v>
      </c>
      <c r="G6671" s="45">
        <v>0</v>
      </c>
      <c r="H6671" s="45">
        <v>0</v>
      </c>
      <c r="I6671" s="45">
        <v>0</v>
      </c>
      <c r="J6671" s="45">
        <v>0</v>
      </c>
    </row>
    <row r="6672" spans="4:10">
      <c r="D6672" s="28">
        <v>41917</v>
      </c>
      <c r="E6672" s="35" t="s">
        <v>381</v>
      </c>
      <c r="F6672" s="45">
        <v>12.7</v>
      </c>
      <c r="G6672" s="45">
        <v>0</v>
      </c>
      <c r="H6672" s="45">
        <v>0</v>
      </c>
      <c r="I6672" s="45">
        <v>0</v>
      </c>
      <c r="J6672" s="45">
        <v>0</v>
      </c>
    </row>
    <row r="6673" spans="4:10">
      <c r="D6673" s="28">
        <v>41917</v>
      </c>
      <c r="E6673" s="35" t="s">
        <v>382</v>
      </c>
      <c r="F6673" s="45">
        <v>12.6</v>
      </c>
      <c r="G6673" s="45">
        <v>0</v>
      </c>
      <c r="H6673" s="45">
        <v>0</v>
      </c>
      <c r="I6673" s="45">
        <v>0</v>
      </c>
      <c r="J6673" s="45">
        <v>0</v>
      </c>
    </row>
    <row r="6674" spans="4:10">
      <c r="D6674" s="28">
        <v>41917</v>
      </c>
      <c r="E6674" s="35" t="s">
        <v>383</v>
      </c>
      <c r="F6674" s="45">
        <v>12.1</v>
      </c>
      <c r="G6674" s="45">
        <v>0</v>
      </c>
      <c r="H6674" s="45">
        <v>0</v>
      </c>
      <c r="I6674" s="45">
        <v>0</v>
      </c>
      <c r="J6674" s="45">
        <v>0</v>
      </c>
    </row>
    <row r="6675" spans="4:10">
      <c r="D6675" s="28">
        <v>41918</v>
      </c>
      <c r="E6675" s="35" t="s">
        <v>360</v>
      </c>
      <c r="F6675" s="45">
        <v>12.1</v>
      </c>
      <c r="G6675" s="45">
        <v>0</v>
      </c>
      <c r="H6675" s="45">
        <v>0</v>
      </c>
      <c r="I6675" s="45">
        <v>0</v>
      </c>
      <c r="J6675" s="45">
        <v>0</v>
      </c>
    </row>
    <row r="6676" spans="4:10">
      <c r="D6676" s="28">
        <v>41918</v>
      </c>
      <c r="E6676" s="35" t="s">
        <v>361</v>
      </c>
      <c r="F6676" s="45">
        <v>11.9</v>
      </c>
      <c r="G6676" s="45">
        <v>0</v>
      </c>
      <c r="H6676" s="45">
        <v>0</v>
      </c>
      <c r="I6676" s="45">
        <v>0</v>
      </c>
      <c r="J6676" s="45">
        <v>0</v>
      </c>
    </row>
    <row r="6677" spans="4:10">
      <c r="D6677" s="28">
        <v>41918</v>
      </c>
      <c r="E6677" s="35" t="s">
        <v>362</v>
      </c>
      <c r="F6677" s="45">
        <v>11.5</v>
      </c>
      <c r="G6677" s="45">
        <v>0</v>
      </c>
      <c r="H6677" s="45">
        <v>0</v>
      </c>
      <c r="I6677" s="45">
        <v>0</v>
      </c>
      <c r="J6677" s="45">
        <v>0</v>
      </c>
    </row>
    <row r="6678" spans="4:10">
      <c r="D6678" s="28">
        <v>41918</v>
      </c>
      <c r="E6678" s="35" t="s">
        <v>363</v>
      </c>
      <c r="F6678" s="45">
        <v>11.3</v>
      </c>
      <c r="G6678" s="45">
        <v>0</v>
      </c>
      <c r="H6678" s="45">
        <v>0</v>
      </c>
      <c r="I6678" s="45">
        <v>0</v>
      </c>
      <c r="J6678" s="45">
        <v>0</v>
      </c>
    </row>
    <row r="6679" spans="4:10">
      <c r="D6679" s="28">
        <v>41918</v>
      </c>
      <c r="E6679" s="35" t="s">
        <v>364</v>
      </c>
      <c r="F6679" s="45">
        <v>11.8</v>
      </c>
      <c r="G6679" s="45">
        <v>0</v>
      </c>
      <c r="H6679" s="45">
        <v>0</v>
      </c>
      <c r="I6679" s="45">
        <v>0</v>
      </c>
      <c r="J6679" s="45">
        <v>0</v>
      </c>
    </row>
    <row r="6680" spans="4:10">
      <c r="D6680" s="28">
        <v>41918</v>
      </c>
      <c r="E6680" s="35" t="s">
        <v>365</v>
      </c>
      <c r="F6680" s="45">
        <v>11.9</v>
      </c>
      <c r="G6680" s="45">
        <v>0.1</v>
      </c>
      <c r="H6680" s="45">
        <v>0.04</v>
      </c>
      <c r="I6680" s="45">
        <v>3.4</v>
      </c>
      <c r="J6680" s="45">
        <v>-80.5</v>
      </c>
    </row>
    <row r="6681" spans="4:10">
      <c r="D6681" s="28">
        <v>41918</v>
      </c>
      <c r="E6681" s="35" t="s">
        <v>366</v>
      </c>
      <c r="F6681" s="45">
        <v>12.9</v>
      </c>
      <c r="G6681" s="45">
        <v>7.0000000000000007E-2</v>
      </c>
      <c r="H6681" s="45">
        <v>0.17</v>
      </c>
      <c r="I6681" s="45">
        <v>14.5</v>
      </c>
      <c r="J6681" s="45">
        <v>-70.3</v>
      </c>
    </row>
    <row r="6682" spans="4:10">
      <c r="D6682" s="28">
        <v>41918</v>
      </c>
      <c r="E6682" s="35" t="s">
        <v>367</v>
      </c>
      <c r="F6682" s="45">
        <v>14.7</v>
      </c>
      <c r="G6682" s="45">
        <v>7.0000000000000007E-2</v>
      </c>
      <c r="H6682" s="45">
        <v>0.32</v>
      </c>
      <c r="I6682" s="45">
        <v>24.9</v>
      </c>
      <c r="J6682" s="45">
        <v>-58.9</v>
      </c>
    </row>
    <row r="6683" spans="4:10">
      <c r="D6683" s="28">
        <v>41918</v>
      </c>
      <c r="E6683" s="35" t="s">
        <v>368</v>
      </c>
      <c r="F6683" s="45">
        <v>17.100000000000001</v>
      </c>
      <c r="G6683" s="45">
        <v>0.01</v>
      </c>
      <c r="H6683" s="45">
        <v>0.36</v>
      </c>
      <c r="I6683" s="45">
        <v>33.9</v>
      </c>
      <c r="J6683" s="45">
        <v>-45.2</v>
      </c>
    </row>
    <row r="6684" spans="4:10">
      <c r="D6684" s="28">
        <v>41918</v>
      </c>
      <c r="E6684" s="35" t="s">
        <v>369</v>
      </c>
      <c r="F6684" s="45">
        <v>16.5</v>
      </c>
      <c r="G6684" s="45">
        <v>0.04</v>
      </c>
      <c r="H6684" s="45">
        <v>0.43</v>
      </c>
      <c r="I6684" s="45">
        <v>40.799999999999997</v>
      </c>
      <c r="J6684" s="45">
        <v>-28.5</v>
      </c>
    </row>
    <row r="6685" spans="4:10">
      <c r="D6685" s="28">
        <v>41918</v>
      </c>
      <c r="E6685" s="35" t="s">
        <v>370</v>
      </c>
      <c r="F6685" s="45">
        <v>17</v>
      </c>
      <c r="G6685" s="45">
        <v>0.04</v>
      </c>
      <c r="H6685" s="45">
        <v>0.63</v>
      </c>
      <c r="I6685" s="45">
        <v>44.5</v>
      </c>
      <c r="J6685" s="45">
        <v>-8.6999999999999993</v>
      </c>
    </row>
    <row r="6686" spans="4:10">
      <c r="D6686" s="28">
        <v>41918</v>
      </c>
      <c r="E6686" s="35" t="s">
        <v>371</v>
      </c>
      <c r="F6686" s="45">
        <v>17.7</v>
      </c>
      <c r="G6686" s="45">
        <v>0.06</v>
      </c>
      <c r="H6686" s="45">
        <v>0.62</v>
      </c>
      <c r="I6686" s="45">
        <v>44.1</v>
      </c>
      <c r="J6686" s="45">
        <v>12.2</v>
      </c>
    </row>
    <row r="6687" spans="4:10">
      <c r="D6687" s="28">
        <v>41918</v>
      </c>
      <c r="E6687" s="35" t="s">
        <v>372</v>
      </c>
      <c r="F6687" s="45">
        <v>17</v>
      </c>
      <c r="G6687" s="45">
        <v>0.08</v>
      </c>
      <c r="H6687" s="45">
        <v>0.54</v>
      </c>
      <c r="I6687" s="45">
        <v>39.799999999999997</v>
      </c>
      <c r="J6687" s="45">
        <v>31.5</v>
      </c>
    </row>
    <row r="6688" spans="4:10">
      <c r="D6688" s="28">
        <v>41918</v>
      </c>
      <c r="E6688" s="35" t="s">
        <v>373</v>
      </c>
      <c r="F6688" s="45">
        <v>17.5</v>
      </c>
      <c r="G6688" s="45">
        <v>7.0000000000000007E-2</v>
      </c>
      <c r="H6688" s="45">
        <v>0.43</v>
      </c>
      <c r="I6688" s="45">
        <v>32.5</v>
      </c>
      <c r="J6688" s="45">
        <v>47.7</v>
      </c>
    </row>
    <row r="6689" spans="4:10">
      <c r="D6689" s="28">
        <v>41918</v>
      </c>
      <c r="E6689" s="35" t="s">
        <v>374</v>
      </c>
      <c r="F6689" s="45">
        <v>16.899999999999999</v>
      </c>
      <c r="G6689" s="45">
        <v>0.06</v>
      </c>
      <c r="H6689" s="45">
        <v>0.3</v>
      </c>
      <c r="I6689" s="45">
        <v>23.2</v>
      </c>
      <c r="J6689" s="45">
        <v>61</v>
      </c>
    </row>
    <row r="6690" spans="4:10">
      <c r="D6690" s="28">
        <v>41918</v>
      </c>
      <c r="E6690" s="35" t="s">
        <v>375</v>
      </c>
      <c r="F6690" s="45">
        <v>16.5</v>
      </c>
      <c r="G6690" s="45">
        <v>7.0000000000000007E-2</v>
      </c>
      <c r="H6690" s="45">
        <v>0.16</v>
      </c>
      <c r="I6690" s="45">
        <v>12.7</v>
      </c>
      <c r="J6690" s="45">
        <v>72.099999999999994</v>
      </c>
    </row>
    <row r="6691" spans="4:10">
      <c r="D6691" s="28">
        <v>41918</v>
      </c>
      <c r="E6691" s="35" t="s">
        <v>376</v>
      </c>
      <c r="F6691" s="45">
        <v>15.1</v>
      </c>
      <c r="G6691" s="45">
        <v>0.03</v>
      </c>
      <c r="H6691" s="45">
        <v>0.03</v>
      </c>
      <c r="I6691" s="45">
        <v>1.5</v>
      </c>
      <c r="J6691" s="45">
        <v>82.1</v>
      </c>
    </row>
    <row r="6692" spans="4:10">
      <c r="D6692" s="28">
        <v>41918</v>
      </c>
      <c r="E6692" s="35" t="s">
        <v>377</v>
      </c>
      <c r="F6692" s="45">
        <v>14.4</v>
      </c>
      <c r="G6692" s="45">
        <v>0</v>
      </c>
      <c r="H6692" s="45">
        <v>0</v>
      </c>
      <c r="I6692" s="45">
        <v>0</v>
      </c>
      <c r="J6692" s="45">
        <v>0</v>
      </c>
    </row>
    <row r="6693" spans="4:10">
      <c r="D6693" s="28">
        <v>41918</v>
      </c>
      <c r="E6693" s="35" t="s">
        <v>378</v>
      </c>
      <c r="F6693" s="45">
        <v>14</v>
      </c>
      <c r="G6693" s="45">
        <v>0</v>
      </c>
      <c r="H6693" s="45">
        <v>0</v>
      </c>
      <c r="I6693" s="45">
        <v>0</v>
      </c>
      <c r="J6693" s="45">
        <v>0</v>
      </c>
    </row>
    <row r="6694" spans="4:10">
      <c r="D6694" s="28">
        <v>41918</v>
      </c>
      <c r="E6694" s="35" t="s">
        <v>379</v>
      </c>
      <c r="F6694" s="45">
        <v>14.2</v>
      </c>
      <c r="G6694" s="45">
        <v>0</v>
      </c>
      <c r="H6694" s="45">
        <v>0</v>
      </c>
      <c r="I6694" s="45">
        <v>0</v>
      </c>
      <c r="J6694" s="45">
        <v>0</v>
      </c>
    </row>
    <row r="6695" spans="4:10">
      <c r="D6695" s="28">
        <v>41918</v>
      </c>
      <c r="E6695" s="35" t="s">
        <v>380</v>
      </c>
      <c r="F6695" s="45">
        <v>14.4</v>
      </c>
      <c r="G6695" s="45">
        <v>0</v>
      </c>
      <c r="H6695" s="45">
        <v>0</v>
      </c>
      <c r="I6695" s="45">
        <v>0</v>
      </c>
      <c r="J6695" s="45">
        <v>0</v>
      </c>
    </row>
    <row r="6696" spans="4:10">
      <c r="D6696" s="28">
        <v>41918</v>
      </c>
      <c r="E6696" s="35" t="s">
        <v>381</v>
      </c>
      <c r="F6696" s="45">
        <v>15.1</v>
      </c>
      <c r="G6696" s="45">
        <v>0</v>
      </c>
      <c r="H6696" s="45">
        <v>0</v>
      </c>
      <c r="I6696" s="45">
        <v>0</v>
      </c>
      <c r="J6696" s="45">
        <v>0</v>
      </c>
    </row>
    <row r="6697" spans="4:10">
      <c r="D6697" s="28">
        <v>41918</v>
      </c>
      <c r="E6697" s="35" t="s">
        <v>382</v>
      </c>
      <c r="F6697" s="45">
        <v>14.4</v>
      </c>
      <c r="G6697" s="45">
        <v>0</v>
      </c>
      <c r="H6697" s="45">
        <v>0</v>
      </c>
      <c r="I6697" s="45">
        <v>0</v>
      </c>
      <c r="J6697" s="45">
        <v>0</v>
      </c>
    </row>
    <row r="6698" spans="4:10">
      <c r="D6698" s="28">
        <v>41918</v>
      </c>
      <c r="E6698" s="35" t="s">
        <v>383</v>
      </c>
      <c r="F6698" s="45">
        <v>13.8</v>
      </c>
      <c r="G6698" s="45">
        <v>0</v>
      </c>
      <c r="H6698" s="45">
        <v>0</v>
      </c>
      <c r="I6698" s="45">
        <v>0</v>
      </c>
      <c r="J6698" s="45">
        <v>0</v>
      </c>
    </row>
    <row r="6699" spans="4:10">
      <c r="D6699" s="28">
        <v>41919</v>
      </c>
      <c r="E6699" s="35" t="s">
        <v>360</v>
      </c>
      <c r="F6699" s="45">
        <v>14.4</v>
      </c>
      <c r="G6699" s="45">
        <v>0</v>
      </c>
      <c r="H6699" s="45">
        <v>0</v>
      </c>
      <c r="I6699" s="45">
        <v>0</v>
      </c>
      <c r="J6699" s="45">
        <v>0</v>
      </c>
    </row>
    <row r="6700" spans="4:10">
      <c r="D6700" s="28">
        <v>41919</v>
      </c>
      <c r="E6700" s="35" t="s">
        <v>361</v>
      </c>
      <c r="F6700" s="45">
        <v>13.8</v>
      </c>
      <c r="G6700" s="45">
        <v>0</v>
      </c>
      <c r="H6700" s="45">
        <v>0</v>
      </c>
      <c r="I6700" s="45">
        <v>0</v>
      </c>
      <c r="J6700" s="45">
        <v>0</v>
      </c>
    </row>
    <row r="6701" spans="4:10">
      <c r="D6701" s="28">
        <v>41919</v>
      </c>
      <c r="E6701" s="35" t="s">
        <v>362</v>
      </c>
      <c r="F6701" s="45">
        <v>13.5</v>
      </c>
      <c r="G6701" s="45">
        <v>0</v>
      </c>
      <c r="H6701" s="45">
        <v>0</v>
      </c>
      <c r="I6701" s="45">
        <v>0</v>
      </c>
      <c r="J6701" s="45">
        <v>0</v>
      </c>
    </row>
    <row r="6702" spans="4:10">
      <c r="D6702" s="28">
        <v>41919</v>
      </c>
      <c r="E6702" s="35" t="s">
        <v>363</v>
      </c>
      <c r="F6702" s="45">
        <v>13</v>
      </c>
      <c r="G6702" s="45">
        <v>0</v>
      </c>
      <c r="H6702" s="45">
        <v>0</v>
      </c>
      <c r="I6702" s="45">
        <v>0</v>
      </c>
      <c r="J6702" s="45">
        <v>0</v>
      </c>
    </row>
    <row r="6703" spans="4:10">
      <c r="D6703" s="28">
        <v>41919</v>
      </c>
      <c r="E6703" s="35" t="s">
        <v>364</v>
      </c>
      <c r="F6703" s="45">
        <v>12</v>
      </c>
      <c r="G6703" s="45">
        <v>0</v>
      </c>
      <c r="H6703" s="45">
        <v>0</v>
      </c>
      <c r="I6703" s="45">
        <v>0</v>
      </c>
      <c r="J6703" s="45">
        <v>0</v>
      </c>
    </row>
    <row r="6704" spans="4:10">
      <c r="D6704" s="28">
        <v>41919</v>
      </c>
      <c r="E6704" s="35" t="s">
        <v>365</v>
      </c>
      <c r="F6704" s="45">
        <v>11.5</v>
      </c>
      <c r="G6704" s="45">
        <v>0.13</v>
      </c>
      <c r="H6704" s="45">
        <v>0.04</v>
      </c>
      <c r="I6704" s="45">
        <v>3.2</v>
      </c>
      <c r="J6704" s="45">
        <v>-80.099999999999994</v>
      </c>
    </row>
    <row r="6705" spans="4:10">
      <c r="D6705" s="28">
        <v>41919</v>
      </c>
      <c r="E6705" s="35" t="s">
        <v>366</v>
      </c>
      <c r="F6705" s="45">
        <v>11.5</v>
      </c>
      <c r="G6705" s="45">
        <v>0.08</v>
      </c>
      <c r="H6705" s="45">
        <v>0.18</v>
      </c>
      <c r="I6705" s="45">
        <v>14.3</v>
      </c>
      <c r="J6705" s="45">
        <v>-70</v>
      </c>
    </row>
    <row r="6706" spans="4:10">
      <c r="D6706" s="28">
        <v>41919</v>
      </c>
      <c r="E6706" s="35" t="s">
        <v>367</v>
      </c>
      <c r="F6706" s="45">
        <v>11.9</v>
      </c>
      <c r="G6706" s="45">
        <v>0.08</v>
      </c>
      <c r="H6706" s="45">
        <v>0.33</v>
      </c>
      <c r="I6706" s="45">
        <v>24.6</v>
      </c>
      <c r="J6706" s="45">
        <v>-58.5</v>
      </c>
    </row>
    <row r="6707" spans="4:10">
      <c r="D6707" s="28">
        <v>41919</v>
      </c>
      <c r="E6707" s="35" t="s">
        <v>368</v>
      </c>
      <c r="F6707" s="45">
        <v>12.8</v>
      </c>
      <c r="G6707" s="45">
        <v>7.0000000000000007E-2</v>
      </c>
      <c r="H6707" s="45">
        <v>0.47</v>
      </c>
      <c r="I6707" s="45">
        <v>33.6</v>
      </c>
      <c r="J6707" s="45">
        <v>-44.9</v>
      </c>
    </row>
    <row r="6708" spans="4:10">
      <c r="D6708" s="28">
        <v>41919</v>
      </c>
      <c r="E6708" s="35" t="s">
        <v>369</v>
      </c>
      <c r="F6708" s="45">
        <v>13.3</v>
      </c>
      <c r="G6708" s="45">
        <v>0.32</v>
      </c>
      <c r="H6708" s="45">
        <v>0.86</v>
      </c>
      <c r="I6708" s="45">
        <v>40.5</v>
      </c>
      <c r="J6708" s="45">
        <v>-28.2</v>
      </c>
    </row>
    <row r="6709" spans="4:10">
      <c r="D6709" s="28">
        <v>41919</v>
      </c>
      <c r="E6709" s="35" t="s">
        <v>370</v>
      </c>
      <c r="F6709" s="45">
        <v>14.6</v>
      </c>
      <c r="G6709" s="45">
        <v>0.12</v>
      </c>
      <c r="H6709" s="45">
        <v>0.76</v>
      </c>
      <c r="I6709" s="45">
        <v>44.1</v>
      </c>
      <c r="J6709" s="45">
        <v>-8.5</v>
      </c>
    </row>
    <row r="6710" spans="4:10">
      <c r="D6710" s="28">
        <v>41919</v>
      </c>
      <c r="E6710" s="35" t="s">
        <v>371</v>
      </c>
      <c r="F6710" s="45">
        <v>15.2</v>
      </c>
      <c r="G6710" s="45">
        <v>7.0000000000000007E-2</v>
      </c>
      <c r="H6710" s="45">
        <v>0.63</v>
      </c>
      <c r="I6710" s="45">
        <v>43.7</v>
      </c>
      <c r="J6710" s="45">
        <v>12.2</v>
      </c>
    </row>
    <row r="6711" spans="4:10">
      <c r="D6711" s="28">
        <v>41919</v>
      </c>
      <c r="E6711" s="35" t="s">
        <v>372</v>
      </c>
      <c r="F6711" s="45">
        <v>14.8</v>
      </c>
      <c r="G6711" s="45">
        <v>0.06</v>
      </c>
      <c r="H6711" s="45">
        <v>0.56999999999999995</v>
      </c>
      <c r="I6711" s="45">
        <v>39.5</v>
      </c>
      <c r="J6711" s="45">
        <v>31.4</v>
      </c>
    </row>
    <row r="6712" spans="4:10">
      <c r="D6712" s="28">
        <v>41919</v>
      </c>
      <c r="E6712" s="35" t="s">
        <v>373</v>
      </c>
      <c r="F6712" s="45">
        <v>14.1</v>
      </c>
      <c r="G6712" s="45">
        <v>0.08</v>
      </c>
      <c r="H6712" s="45">
        <v>0.45</v>
      </c>
      <c r="I6712" s="45">
        <v>32.200000000000003</v>
      </c>
      <c r="J6712" s="45">
        <v>47.5</v>
      </c>
    </row>
    <row r="6713" spans="4:10">
      <c r="D6713" s="28">
        <v>41919</v>
      </c>
      <c r="E6713" s="35" t="s">
        <v>374</v>
      </c>
      <c r="F6713" s="45">
        <v>14</v>
      </c>
      <c r="G6713" s="45">
        <v>0.06</v>
      </c>
      <c r="H6713" s="45">
        <v>0.31</v>
      </c>
      <c r="I6713" s="45">
        <v>22.9</v>
      </c>
      <c r="J6713" s="45">
        <v>60.7</v>
      </c>
    </row>
    <row r="6714" spans="4:10">
      <c r="D6714" s="28">
        <v>41919</v>
      </c>
      <c r="E6714" s="35" t="s">
        <v>375</v>
      </c>
      <c r="F6714" s="45">
        <v>12.6</v>
      </c>
      <c r="G6714" s="45">
        <v>7.0000000000000007E-2</v>
      </c>
      <c r="H6714" s="45">
        <v>0.15</v>
      </c>
      <c r="I6714" s="45">
        <v>12.4</v>
      </c>
      <c r="J6714" s="45">
        <v>71.900000000000006</v>
      </c>
    </row>
    <row r="6715" spans="4:10">
      <c r="D6715" s="28">
        <v>41919</v>
      </c>
      <c r="E6715" s="35" t="s">
        <v>376</v>
      </c>
      <c r="F6715" s="45">
        <v>10.5</v>
      </c>
      <c r="G6715" s="45">
        <v>0.03</v>
      </c>
      <c r="H6715" s="45">
        <v>0.03</v>
      </c>
      <c r="I6715" s="45">
        <v>1.2</v>
      </c>
      <c r="J6715" s="45">
        <v>81.900000000000006</v>
      </c>
    </row>
    <row r="6716" spans="4:10">
      <c r="D6716" s="28">
        <v>41919</v>
      </c>
      <c r="E6716" s="35" t="s">
        <v>377</v>
      </c>
      <c r="F6716" s="45">
        <v>9.6</v>
      </c>
      <c r="G6716" s="45">
        <v>0</v>
      </c>
      <c r="H6716" s="45">
        <v>0</v>
      </c>
      <c r="I6716" s="45">
        <v>0</v>
      </c>
      <c r="J6716" s="45">
        <v>0</v>
      </c>
    </row>
    <row r="6717" spans="4:10">
      <c r="D6717" s="28">
        <v>41919</v>
      </c>
      <c r="E6717" s="35" t="s">
        <v>378</v>
      </c>
      <c r="F6717" s="45">
        <v>8.8000000000000007</v>
      </c>
      <c r="G6717" s="45">
        <v>0</v>
      </c>
      <c r="H6717" s="45">
        <v>0</v>
      </c>
      <c r="I6717" s="45">
        <v>0</v>
      </c>
      <c r="J6717" s="45">
        <v>0</v>
      </c>
    </row>
    <row r="6718" spans="4:10">
      <c r="D6718" s="28">
        <v>41919</v>
      </c>
      <c r="E6718" s="35" t="s">
        <v>379</v>
      </c>
      <c r="F6718" s="45">
        <v>8.1</v>
      </c>
      <c r="G6718" s="45">
        <v>0</v>
      </c>
      <c r="H6718" s="45">
        <v>0</v>
      </c>
      <c r="I6718" s="45">
        <v>0</v>
      </c>
      <c r="J6718" s="45">
        <v>0</v>
      </c>
    </row>
    <row r="6719" spans="4:10">
      <c r="D6719" s="28">
        <v>41919</v>
      </c>
      <c r="E6719" s="35" t="s">
        <v>380</v>
      </c>
      <c r="F6719" s="45">
        <v>7.4</v>
      </c>
      <c r="G6719" s="45">
        <v>0</v>
      </c>
      <c r="H6719" s="45">
        <v>0</v>
      </c>
      <c r="I6719" s="45">
        <v>0</v>
      </c>
      <c r="J6719" s="45">
        <v>0</v>
      </c>
    </row>
    <row r="6720" spans="4:10">
      <c r="D6720" s="28">
        <v>41919</v>
      </c>
      <c r="E6720" s="35" t="s">
        <v>381</v>
      </c>
      <c r="F6720" s="45">
        <v>7.1</v>
      </c>
      <c r="G6720" s="45">
        <v>0</v>
      </c>
      <c r="H6720" s="45">
        <v>0</v>
      </c>
      <c r="I6720" s="45">
        <v>0</v>
      </c>
      <c r="J6720" s="45">
        <v>0</v>
      </c>
    </row>
    <row r="6721" spans="4:10">
      <c r="D6721" s="28">
        <v>41919</v>
      </c>
      <c r="E6721" s="35" t="s">
        <v>382</v>
      </c>
      <c r="F6721" s="45">
        <v>6.9</v>
      </c>
      <c r="G6721" s="45">
        <v>0</v>
      </c>
      <c r="H6721" s="45">
        <v>0</v>
      </c>
      <c r="I6721" s="45">
        <v>0</v>
      </c>
      <c r="J6721" s="45">
        <v>0</v>
      </c>
    </row>
    <row r="6722" spans="4:10">
      <c r="D6722" s="28">
        <v>41919</v>
      </c>
      <c r="E6722" s="35" t="s">
        <v>383</v>
      </c>
      <c r="F6722" s="45">
        <v>6.7</v>
      </c>
      <c r="G6722" s="45">
        <v>0</v>
      </c>
      <c r="H6722" s="45">
        <v>0</v>
      </c>
      <c r="I6722" s="45">
        <v>0</v>
      </c>
      <c r="J6722" s="45">
        <v>0</v>
      </c>
    </row>
    <row r="6723" spans="4:10">
      <c r="D6723" s="28">
        <v>41920</v>
      </c>
      <c r="E6723" s="35" t="s">
        <v>360</v>
      </c>
      <c r="F6723" s="45">
        <v>5.5</v>
      </c>
      <c r="G6723" s="45">
        <v>0</v>
      </c>
      <c r="H6723" s="45">
        <v>0</v>
      </c>
      <c r="I6723" s="45">
        <v>0</v>
      </c>
      <c r="J6723" s="45">
        <v>0</v>
      </c>
    </row>
    <row r="6724" spans="4:10">
      <c r="D6724" s="28">
        <v>41920</v>
      </c>
      <c r="E6724" s="35" t="s">
        <v>361</v>
      </c>
      <c r="F6724" s="45">
        <v>4.7</v>
      </c>
      <c r="G6724" s="45">
        <v>0</v>
      </c>
      <c r="H6724" s="45">
        <v>0</v>
      </c>
      <c r="I6724" s="45">
        <v>0</v>
      </c>
      <c r="J6724" s="45">
        <v>0</v>
      </c>
    </row>
    <row r="6725" spans="4:10">
      <c r="D6725" s="28">
        <v>41920</v>
      </c>
      <c r="E6725" s="35" t="s">
        <v>362</v>
      </c>
      <c r="F6725" s="45">
        <v>4.5999999999999996</v>
      </c>
      <c r="G6725" s="45">
        <v>0</v>
      </c>
      <c r="H6725" s="45">
        <v>0</v>
      </c>
      <c r="I6725" s="45">
        <v>0</v>
      </c>
      <c r="J6725" s="45">
        <v>0</v>
      </c>
    </row>
    <row r="6726" spans="4:10">
      <c r="D6726" s="28">
        <v>41920</v>
      </c>
      <c r="E6726" s="35" t="s">
        <v>363</v>
      </c>
      <c r="F6726" s="45">
        <v>3.9</v>
      </c>
      <c r="G6726" s="45">
        <v>0</v>
      </c>
      <c r="H6726" s="45">
        <v>0</v>
      </c>
      <c r="I6726" s="45">
        <v>0</v>
      </c>
      <c r="J6726" s="45">
        <v>0</v>
      </c>
    </row>
    <row r="6727" spans="4:10">
      <c r="D6727" s="28">
        <v>41920</v>
      </c>
      <c r="E6727" s="35" t="s">
        <v>364</v>
      </c>
      <c r="F6727" s="45">
        <v>3.4</v>
      </c>
      <c r="G6727" s="45">
        <v>0</v>
      </c>
      <c r="H6727" s="45">
        <v>0</v>
      </c>
      <c r="I6727" s="45">
        <v>0</v>
      </c>
      <c r="J6727" s="45">
        <v>0</v>
      </c>
    </row>
    <row r="6728" spans="4:10">
      <c r="D6728" s="28">
        <v>41920</v>
      </c>
      <c r="E6728" s="35" t="s">
        <v>365</v>
      </c>
      <c r="F6728" s="45">
        <v>3.1</v>
      </c>
      <c r="G6728" s="45">
        <v>0.22</v>
      </c>
      <c r="H6728" s="45">
        <v>0.05</v>
      </c>
      <c r="I6728" s="45">
        <v>3</v>
      </c>
      <c r="J6728" s="45">
        <v>-79.8</v>
      </c>
    </row>
    <row r="6729" spans="4:10">
      <c r="D6729" s="28">
        <v>41920</v>
      </c>
      <c r="E6729" s="35" t="s">
        <v>366</v>
      </c>
      <c r="F6729" s="45">
        <v>4</v>
      </c>
      <c r="G6729" s="45">
        <v>0.28999999999999998</v>
      </c>
      <c r="H6729" s="45">
        <v>0.26</v>
      </c>
      <c r="I6729" s="45">
        <v>14.1</v>
      </c>
      <c r="J6729" s="45">
        <v>-69.7</v>
      </c>
    </row>
    <row r="6730" spans="4:10">
      <c r="D6730" s="28">
        <v>41920</v>
      </c>
      <c r="E6730" s="35" t="s">
        <v>367</v>
      </c>
      <c r="F6730" s="45">
        <v>6.8</v>
      </c>
      <c r="G6730" s="45">
        <v>2.33</v>
      </c>
      <c r="H6730" s="45">
        <v>0.34</v>
      </c>
      <c r="I6730" s="45">
        <v>24.4</v>
      </c>
      <c r="J6730" s="45">
        <v>-58.2</v>
      </c>
    </row>
    <row r="6731" spans="4:10">
      <c r="D6731" s="28">
        <v>41920</v>
      </c>
      <c r="E6731" s="35" t="s">
        <v>368</v>
      </c>
      <c r="F6731" s="45">
        <v>11.5</v>
      </c>
      <c r="G6731" s="45">
        <v>2.57</v>
      </c>
      <c r="H6731" s="45">
        <v>0.41</v>
      </c>
      <c r="I6731" s="45">
        <v>33.4</v>
      </c>
      <c r="J6731" s="45">
        <v>-44.5</v>
      </c>
    </row>
    <row r="6732" spans="4:10">
      <c r="D6732" s="28">
        <v>41920</v>
      </c>
      <c r="E6732" s="35" t="s">
        <v>369</v>
      </c>
      <c r="F6732" s="45">
        <v>12.1</v>
      </c>
      <c r="G6732" s="45">
        <v>1.46</v>
      </c>
      <c r="H6732" s="45">
        <v>0.85</v>
      </c>
      <c r="I6732" s="45">
        <v>40.200000000000003</v>
      </c>
      <c r="J6732" s="45">
        <v>-27.9</v>
      </c>
    </row>
    <row r="6733" spans="4:10">
      <c r="D6733" s="28">
        <v>41920</v>
      </c>
      <c r="E6733" s="35" t="s">
        <v>370</v>
      </c>
      <c r="F6733" s="45">
        <v>14.7</v>
      </c>
      <c r="G6733" s="45">
        <v>1.1499999999999999</v>
      </c>
      <c r="H6733" s="45">
        <v>0.99</v>
      </c>
      <c r="I6733" s="45">
        <v>43.7</v>
      </c>
      <c r="J6733" s="45">
        <v>-8.4</v>
      </c>
    </row>
    <row r="6734" spans="4:10">
      <c r="D6734" s="28">
        <v>41920</v>
      </c>
      <c r="E6734" s="35" t="s">
        <v>371</v>
      </c>
      <c r="F6734" s="45">
        <v>13</v>
      </c>
      <c r="G6734" s="45">
        <v>0.26</v>
      </c>
      <c r="H6734" s="45">
        <v>0.88</v>
      </c>
      <c r="I6734" s="45">
        <v>43.4</v>
      </c>
      <c r="J6734" s="45">
        <v>12.3</v>
      </c>
    </row>
    <row r="6735" spans="4:10">
      <c r="D6735" s="28">
        <v>41920</v>
      </c>
      <c r="E6735" s="35" t="s">
        <v>372</v>
      </c>
      <c r="F6735" s="45">
        <v>11.4</v>
      </c>
      <c r="G6735" s="45">
        <v>0.5</v>
      </c>
      <c r="H6735" s="45">
        <v>0.89</v>
      </c>
      <c r="I6735" s="45">
        <v>39.1</v>
      </c>
      <c r="J6735" s="45">
        <v>31.3</v>
      </c>
    </row>
    <row r="6736" spans="4:10">
      <c r="D6736" s="28">
        <v>41920</v>
      </c>
      <c r="E6736" s="35" t="s">
        <v>373</v>
      </c>
      <c r="F6736" s="45">
        <v>14.7</v>
      </c>
      <c r="G6736" s="45">
        <v>0.27</v>
      </c>
      <c r="H6736" s="45">
        <v>0.64</v>
      </c>
      <c r="I6736" s="45">
        <v>31.8</v>
      </c>
      <c r="J6736" s="45">
        <v>47.3</v>
      </c>
    </row>
    <row r="6737" spans="4:10">
      <c r="D6737" s="28">
        <v>41920</v>
      </c>
      <c r="E6737" s="35" t="s">
        <v>374</v>
      </c>
      <c r="F6737" s="45">
        <v>11.5</v>
      </c>
      <c r="G6737" s="45">
        <v>0.18</v>
      </c>
      <c r="H6737" s="45">
        <v>0.39</v>
      </c>
      <c r="I6737" s="45">
        <v>22.5</v>
      </c>
      <c r="J6737" s="45">
        <v>60.5</v>
      </c>
    </row>
    <row r="6738" spans="4:10">
      <c r="D6738" s="28">
        <v>41920</v>
      </c>
      <c r="E6738" s="35" t="s">
        <v>375</v>
      </c>
      <c r="F6738" s="45">
        <v>10</v>
      </c>
      <c r="G6738" s="45">
        <v>0.2</v>
      </c>
      <c r="H6738" s="45">
        <v>0.2</v>
      </c>
      <c r="I6738" s="45">
        <v>12</v>
      </c>
      <c r="J6738" s="45">
        <v>71.7</v>
      </c>
    </row>
    <row r="6739" spans="4:10">
      <c r="D6739" s="28">
        <v>41920</v>
      </c>
      <c r="E6739" s="35" t="s">
        <v>376</v>
      </c>
      <c r="F6739" s="45">
        <v>9.4</v>
      </c>
      <c r="G6739" s="45">
        <v>0.08</v>
      </c>
      <c r="H6739" s="45">
        <v>0.04</v>
      </c>
      <c r="I6739" s="45">
        <v>0.9</v>
      </c>
      <c r="J6739" s="45">
        <v>81.7</v>
      </c>
    </row>
    <row r="6740" spans="4:10">
      <c r="D6740" s="28">
        <v>41920</v>
      </c>
      <c r="E6740" s="35" t="s">
        <v>377</v>
      </c>
      <c r="F6740" s="45">
        <v>7.8</v>
      </c>
      <c r="G6740" s="45">
        <v>0</v>
      </c>
      <c r="H6740" s="45">
        <v>0</v>
      </c>
      <c r="I6740" s="45">
        <v>0</v>
      </c>
      <c r="J6740" s="45">
        <v>0</v>
      </c>
    </row>
    <row r="6741" spans="4:10">
      <c r="D6741" s="28">
        <v>41920</v>
      </c>
      <c r="E6741" s="35" t="s">
        <v>378</v>
      </c>
      <c r="F6741" s="45">
        <v>7</v>
      </c>
      <c r="G6741" s="45">
        <v>0</v>
      </c>
      <c r="H6741" s="45">
        <v>0</v>
      </c>
      <c r="I6741" s="45">
        <v>0</v>
      </c>
      <c r="J6741" s="45">
        <v>0</v>
      </c>
    </row>
    <row r="6742" spans="4:10">
      <c r="D6742" s="28">
        <v>41920</v>
      </c>
      <c r="E6742" s="35" t="s">
        <v>379</v>
      </c>
      <c r="F6742" s="45">
        <v>5.2</v>
      </c>
      <c r="G6742" s="45">
        <v>0</v>
      </c>
      <c r="H6742" s="45">
        <v>0</v>
      </c>
      <c r="I6742" s="45">
        <v>0</v>
      </c>
      <c r="J6742" s="45">
        <v>0</v>
      </c>
    </row>
    <row r="6743" spans="4:10">
      <c r="D6743" s="28">
        <v>41920</v>
      </c>
      <c r="E6743" s="35" t="s">
        <v>380</v>
      </c>
      <c r="F6743" s="45">
        <v>4.5</v>
      </c>
      <c r="G6743" s="45">
        <v>0</v>
      </c>
      <c r="H6743" s="45">
        <v>0</v>
      </c>
      <c r="I6743" s="45">
        <v>0</v>
      </c>
      <c r="J6743" s="45">
        <v>0</v>
      </c>
    </row>
    <row r="6744" spans="4:10">
      <c r="D6744" s="28">
        <v>41920</v>
      </c>
      <c r="E6744" s="35" t="s">
        <v>381</v>
      </c>
      <c r="F6744" s="45">
        <v>3.7</v>
      </c>
      <c r="G6744" s="45">
        <v>0</v>
      </c>
      <c r="H6744" s="45">
        <v>0</v>
      </c>
      <c r="I6744" s="45">
        <v>0</v>
      </c>
      <c r="J6744" s="45">
        <v>0</v>
      </c>
    </row>
    <row r="6745" spans="4:10">
      <c r="D6745" s="28">
        <v>41920</v>
      </c>
      <c r="E6745" s="35" t="s">
        <v>382</v>
      </c>
      <c r="F6745" s="45">
        <v>6.2</v>
      </c>
      <c r="G6745" s="45">
        <v>0</v>
      </c>
      <c r="H6745" s="45">
        <v>0</v>
      </c>
      <c r="I6745" s="45">
        <v>0</v>
      </c>
      <c r="J6745" s="45">
        <v>0</v>
      </c>
    </row>
    <row r="6746" spans="4:10">
      <c r="D6746" s="28">
        <v>41920</v>
      </c>
      <c r="E6746" s="35" t="s">
        <v>383</v>
      </c>
      <c r="F6746" s="45">
        <v>6.6</v>
      </c>
      <c r="G6746" s="45">
        <v>0</v>
      </c>
      <c r="H6746" s="45">
        <v>0</v>
      </c>
      <c r="I6746" s="45">
        <v>0</v>
      </c>
      <c r="J6746" s="45">
        <v>0</v>
      </c>
    </row>
    <row r="6747" spans="4:10">
      <c r="D6747" s="28">
        <v>41921</v>
      </c>
      <c r="E6747" s="35" t="s">
        <v>360</v>
      </c>
      <c r="F6747" s="45">
        <v>6.5</v>
      </c>
      <c r="G6747" s="45">
        <v>0</v>
      </c>
      <c r="H6747" s="45">
        <v>0</v>
      </c>
      <c r="I6747" s="45">
        <v>0</v>
      </c>
      <c r="J6747" s="45">
        <v>0</v>
      </c>
    </row>
    <row r="6748" spans="4:10">
      <c r="D6748" s="28">
        <v>41921</v>
      </c>
      <c r="E6748" s="35" t="s">
        <v>361</v>
      </c>
      <c r="F6748" s="45">
        <v>5.4</v>
      </c>
      <c r="G6748" s="45">
        <v>0</v>
      </c>
      <c r="H6748" s="45">
        <v>0</v>
      </c>
      <c r="I6748" s="45">
        <v>0</v>
      </c>
      <c r="J6748" s="45">
        <v>0</v>
      </c>
    </row>
    <row r="6749" spans="4:10">
      <c r="D6749" s="28">
        <v>41921</v>
      </c>
      <c r="E6749" s="35" t="s">
        <v>362</v>
      </c>
      <c r="F6749" s="45">
        <v>7</v>
      </c>
      <c r="G6749" s="45">
        <v>0</v>
      </c>
      <c r="H6749" s="45">
        <v>0</v>
      </c>
      <c r="I6749" s="45">
        <v>0</v>
      </c>
      <c r="J6749" s="45">
        <v>0</v>
      </c>
    </row>
    <row r="6750" spans="4:10">
      <c r="D6750" s="28">
        <v>41921</v>
      </c>
      <c r="E6750" s="35" t="s">
        <v>363</v>
      </c>
      <c r="F6750" s="45">
        <v>7</v>
      </c>
      <c r="G6750" s="45">
        <v>0</v>
      </c>
      <c r="H6750" s="45">
        <v>0</v>
      </c>
      <c r="I6750" s="45">
        <v>0</v>
      </c>
      <c r="J6750" s="45">
        <v>0</v>
      </c>
    </row>
    <row r="6751" spans="4:10">
      <c r="D6751" s="28">
        <v>41921</v>
      </c>
      <c r="E6751" s="35" t="s">
        <v>364</v>
      </c>
      <c r="F6751" s="45">
        <v>7.7</v>
      </c>
      <c r="G6751" s="45">
        <v>0</v>
      </c>
      <c r="H6751" s="45">
        <v>0</v>
      </c>
      <c r="I6751" s="45">
        <v>0</v>
      </c>
      <c r="J6751" s="45">
        <v>0</v>
      </c>
    </row>
    <row r="6752" spans="4:10">
      <c r="D6752" s="28">
        <v>41921</v>
      </c>
      <c r="E6752" s="35" t="s">
        <v>365</v>
      </c>
      <c r="F6752" s="45">
        <v>7.6</v>
      </c>
      <c r="G6752" s="45">
        <v>0.16</v>
      </c>
      <c r="H6752" s="45">
        <v>0.04</v>
      </c>
      <c r="I6752" s="45">
        <v>2.8</v>
      </c>
      <c r="J6752" s="45">
        <v>-79.5</v>
      </c>
    </row>
    <row r="6753" spans="4:10">
      <c r="D6753" s="28">
        <v>41921</v>
      </c>
      <c r="E6753" s="35" t="s">
        <v>366</v>
      </c>
      <c r="F6753" s="45">
        <v>8.4</v>
      </c>
      <c r="G6753" s="45">
        <v>0.15</v>
      </c>
      <c r="H6753" s="45">
        <v>0.21</v>
      </c>
      <c r="I6753" s="45">
        <v>13.9</v>
      </c>
      <c r="J6753" s="45">
        <v>-69.3</v>
      </c>
    </row>
    <row r="6754" spans="4:10">
      <c r="D6754" s="28">
        <v>41921</v>
      </c>
      <c r="E6754" s="35" t="s">
        <v>367</v>
      </c>
      <c r="F6754" s="45">
        <v>10.6</v>
      </c>
      <c r="G6754" s="45">
        <v>1.81</v>
      </c>
      <c r="H6754" s="45">
        <v>0.43</v>
      </c>
      <c r="I6754" s="45">
        <v>24.1</v>
      </c>
      <c r="J6754" s="45">
        <v>-57.9</v>
      </c>
    </row>
    <row r="6755" spans="4:10">
      <c r="D6755" s="28">
        <v>41921</v>
      </c>
      <c r="E6755" s="35" t="s">
        <v>368</v>
      </c>
      <c r="F6755" s="45">
        <v>13.3</v>
      </c>
      <c r="G6755" s="45">
        <v>0.98</v>
      </c>
      <c r="H6755" s="45">
        <v>0.76</v>
      </c>
      <c r="I6755" s="45">
        <v>33.1</v>
      </c>
      <c r="J6755" s="45">
        <v>-44.2</v>
      </c>
    </row>
    <row r="6756" spans="4:10">
      <c r="D6756" s="28">
        <v>41921</v>
      </c>
      <c r="E6756" s="35" t="s">
        <v>369</v>
      </c>
      <c r="F6756" s="45">
        <v>13.2</v>
      </c>
      <c r="G6756" s="45">
        <v>0.14000000000000001</v>
      </c>
      <c r="H6756" s="45">
        <v>0.67</v>
      </c>
      <c r="I6756" s="45">
        <v>39.799999999999997</v>
      </c>
      <c r="J6756" s="45">
        <v>-27.7</v>
      </c>
    </row>
    <row r="6757" spans="4:10">
      <c r="D6757" s="28">
        <v>41921</v>
      </c>
      <c r="E6757" s="35" t="s">
        <v>370</v>
      </c>
      <c r="F6757" s="45">
        <v>14.3</v>
      </c>
      <c r="G6757" s="45">
        <v>0.31</v>
      </c>
      <c r="H6757" s="45">
        <v>0.91</v>
      </c>
      <c r="I6757" s="45">
        <v>43.4</v>
      </c>
      <c r="J6757" s="45">
        <v>-8.1999999999999993</v>
      </c>
    </row>
    <row r="6758" spans="4:10">
      <c r="D6758" s="28">
        <v>41921</v>
      </c>
      <c r="E6758" s="35" t="s">
        <v>371</v>
      </c>
      <c r="F6758" s="45">
        <v>13.2</v>
      </c>
      <c r="G6758" s="45">
        <v>0.44</v>
      </c>
      <c r="H6758" s="45">
        <v>0.96</v>
      </c>
      <c r="I6758" s="45">
        <v>43</v>
      </c>
      <c r="J6758" s="45">
        <v>12.3</v>
      </c>
    </row>
    <row r="6759" spans="4:10">
      <c r="D6759" s="28">
        <v>41921</v>
      </c>
      <c r="E6759" s="35" t="s">
        <v>372</v>
      </c>
      <c r="F6759" s="45">
        <v>14.2</v>
      </c>
      <c r="G6759" s="45">
        <v>0.68</v>
      </c>
      <c r="H6759" s="45">
        <v>0.9</v>
      </c>
      <c r="I6759" s="45">
        <v>38.700000000000003</v>
      </c>
      <c r="J6759" s="45">
        <v>31.2</v>
      </c>
    </row>
    <row r="6760" spans="4:10">
      <c r="D6760" s="28">
        <v>41921</v>
      </c>
      <c r="E6760" s="35" t="s">
        <v>373</v>
      </c>
      <c r="F6760" s="45">
        <v>12.1</v>
      </c>
      <c r="G6760" s="45">
        <v>0.13</v>
      </c>
      <c r="H6760" s="45">
        <v>0.52</v>
      </c>
      <c r="I6760" s="45">
        <v>31.4</v>
      </c>
      <c r="J6760" s="45">
        <v>47.2</v>
      </c>
    </row>
    <row r="6761" spans="4:10">
      <c r="D6761" s="28">
        <v>41921</v>
      </c>
      <c r="E6761" s="35" t="s">
        <v>374</v>
      </c>
      <c r="F6761" s="45">
        <v>10.9</v>
      </c>
      <c r="G6761" s="45">
        <v>0.13</v>
      </c>
      <c r="H6761" s="45">
        <v>0.36</v>
      </c>
      <c r="I6761" s="45">
        <v>22.2</v>
      </c>
      <c r="J6761" s="45">
        <v>60.3</v>
      </c>
    </row>
    <row r="6762" spans="4:10">
      <c r="D6762" s="28">
        <v>41921</v>
      </c>
      <c r="E6762" s="35" t="s">
        <v>375</v>
      </c>
      <c r="F6762" s="45">
        <v>10.9</v>
      </c>
      <c r="G6762" s="45">
        <v>0.15</v>
      </c>
      <c r="H6762" s="45">
        <v>0.18</v>
      </c>
      <c r="I6762" s="45">
        <v>11.7</v>
      </c>
      <c r="J6762" s="45">
        <v>71.400000000000006</v>
      </c>
    </row>
    <row r="6763" spans="4:10">
      <c r="D6763" s="28">
        <v>41921</v>
      </c>
      <c r="E6763" s="35" t="s">
        <v>376</v>
      </c>
      <c r="F6763" s="45">
        <v>10.4</v>
      </c>
      <c r="G6763" s="45">
        <v>0.03</v>
      </c>
      <c r="H6763" s="45">
        <v>0.03</v>
      </c>
      <c r="I6763" s="45">
        <v>0.6</v>
      </c>
      <c r="J6763" s="45">
        <v>81.400000000000006</v>
      </c>
    </row>
    <row r="6764" spans="4:10">
      <c r="D6764" s="28">
        <v>41921</v>
      </c>
      <c r="E6764" s="35" t="s">
        <v>377</v>
      </c>
      <c r="F6764" s="45">
        <v>10.3</v>
      </c>
      <c r="G6764" s="45">
        <v>0</v>
      </c>
      <c r="H6764" s="45">
        <v>0</v>
      </c>
      <c r="I6764" s="45">
        <v>0</v>
      </c>
      <c r="J6764" s="45">
        <v>0</v>
      </c>
    </row>
    <row r="6765" spans="4:10">
      <c r="D6765" s="28">
        <v>41921</v>
      </c>
      <c r="E6765" s="35" t="s">
        <v>378</v>
      </c>
      <c r="F6765" s="45">
        <v>9.4</v>
      </c>
      <c r="G6765" s="45">
        <v>0</v>
      </c>
      <c r="H6765" s="45">
        <v>0</v>
      </c>
      <c r="I6765" s="45">
        <v>0</v>
      </c>
      <c r="J6765" s="45">
        <v>0</v>
      </c>
    </row>
    <row r="6766" spans="4:10">
      <c r="D6766" s="28">
        <v>41921</v>
      </c>
      <c r="E6766" s="35" t="s">
        <v>379</v>
      </c>
      <c r="F6766" s="45">
        <v>8</v>
      </c>
      <c r="G6766" s="45">
        <v>0</v>
      </c>
      <c r="H6766" s="45">
        <v>0</v>
      </c>
      <c r="I6766" s="45">
        <v>0</v>
      </c>
      <c r="J6766" s="45">
        <v>0</v>
      </c>
    </row>
    <row r="6767" spans="4:10">
      <c r="D6767" s="28">
        <v>41921</v>
      </c>
      <c r="E6767" s="35" t="s">
        <v>380</v>
      </c>
      <c r="F6767" s="45">
        <v>6.8</v>
      </c>
      <c r="G6767" s="45">
        <v>0</v>
      </c>
      <c r="H6767" s="45">
        <v>0</v>
      </c>
      <c r="I6767" s="45">
        <v>0</v>
      </c>
      <c r="J6767" s="45">
        <v>0</v>
      </c>
    </row>
    <row r="6768" spans="4:10">
      <c r="D6768" s="28">
        <v>41921</v>
      </c>
      <c r="E6768" s="35" t="s">
        <v>381</v>
      </c>
      <c r="F6768" s="45">
        <v>6.2</v>
      </c>
      <c r="G6768" s="45">
        <v>0</v>
      </c>
      <c r="H6768" s="45">
        <v>0</v>
      </c>
      <c r="I6768" s="45">
        <v>0</v>
      </c>
      <c r="J6768" s="45">
        <v>0</v>
      </c>
    </row>
    <row r="6769" spans="4:10">
      <c r="D6769" s="28">
        <v>41921</v>
      </c>
      <c r="E6769" s="35" t="s">
        <v>382</v>
      </c>
      <c r="F6769" s="45">
        <v>5.7</v>
      </c>
      <c r="G6769" s="45">
        <v>0</v>
      </c>
      <c r="H6769" s="45">
        <v>0</v>
      </c>
      <c r="I6769" s="45">
        <v>0</v>
      </c>
      <c r="J6769" s="45">
        <v>0</v>
      </c>
    </row>
    <row r="6770" spans="4:10">
      <c r="D6770" s="28">
        <v>41921</v>
      </c>
      <c r="E6770" s="35" t="s">
        <v>383</v>
      </c>
      <c r="F6770" s="45">
        <v>5.9</v>
      </c>
      <c r="G6770" s="45">
        <v>0</v>
      </c>
      <c r="H6770" s="45">
        <v>0</v>
      </c>
      <c r="I6770" s="45">
        <v>0</v>
      </c>
      <c r="J6770" s="45">
        <v>0</v>
      </c>
    </row>
    <row r="6771" spans="4:10">
      <c r="D6771" s="28">
        <v>41922</v>
      </c>
      <c r="E6771" s="35" t="s">
        <v>360</v>
      </c>
      <c r="F6771" s="45">
        <v>5.5</v>
      </c>
      <c r="G6771" s="45">
        <v>0</v>
      </c>
      <c r="H6771" s="45">
        <v>0</v>
      </c>
      <c r="I6771" s="45">
        <v>0</v>
      </c>
      <c r="J6771" s="45">
        <v>0</v>
      </c>
    </row>
    <row r="6772" spans="4:10">
      <c r="D6772" s="28">
        <v>41922</v>
      </c>
      <c r="E6772" s="35" t="s">
        <v>361</v>
      </c>
      <c r="F6772" s="45">
        <v>5.2</v>
      </c>
      <c r="G6772" s="45">
        <v>0</v>
      </c>
      <c r="H6772" s="45">
        <v>0</v>
      </c>
      <c r="I6772" s="45">
        <v>0</v>
      </c>
      <c r="J6772" s="45">
        <v>0</v>
      </c>
    </row>
    <row r="6773" spans="4:10">
      <c r="D6773" s="28">
        <v>41922</v>
      </c>
      <c r="E6773" s="35" t="s">
        <v>362</v>
      </c>
      <c r="F6773" s="45">
        <v>5.2</v>
      </c>
      <c r="G6773" s="45">
        <v>0</v>
      </c>
      <c r="H6773" s="45">
        <v>0</v>
      </c>
      <c r="I6773" s="45">
        <v>0</v>
      </c>
      <c r="J6773" s="45">
        <v>0</v>
      </c>
    </row>
    <row r="6774" spans="4:10">
      <c r="D6774" s="28">
        <v>41922</v>
      </c>
      <c r="E6774" s="35" t="s">
        <v>363</v>
      </c>
      <c r="F6774" s="45">
        <v>5.3</v>
      </c>
      <c r="G6774" s="45">
        <v>0</v>
      </c>
      <c r="H6774" s="45">
        <v>0</v>
      </c>
      <c r="I6774" s="45">
        <v>0</v>
      </c>
      <c r="J6774" s="45">
        <v>0</v>
      </c>
    </row>
    <row r="6775" spans="4:10">
      <c r="D6775" s="28">
        <v>41922</v>
      </c>
      <c r="E6775" s="35" t="s">
        <v>364</v>
      </c>
      <c r="F6775" s="45">
        <v>5.6</v>
      </c>
      <c r="G6775" s="45">
        <v>0</v>
      </c>
      <c r="H6775" s="45">
        <v>0</v>
      </c>
      <c r="I6775" s="45">
        <v>0</v>
      </c>
      <c r="J6775" s="45">
        <v>0</v>
      </c>
    </row>
    <row r="6776" spans="4:10">
      <c r="D6776" s="28">
        <v>41922</v>
      </c>
      <c r="E6776" s="35" t="s">
        <v>365</v>
      </c>
      <c r="F6776" s="45">
        <v>5.0999999999999996</v>
      </c>
      <c r="G6776" s="45">
        <v>0.35</v>
      </c>
      <c r="H6776" s="45">
        <v>0.05</v>
      </c>
      <c r="I6776" s="45">
        <v>2.6</v>
      </c>
      <c r="J6776" s="45">
        <v>-79.099999999999994</v>
      </c>
    </row>
    <row r="6777" spans="4:10">
      <c r="D6777" s="28">
        <v>41922</v>
      </c>
      <c r="E6777" s="35" t="s">
        <v>366</v>
      </c>
      <c r="F6777" s="45">
        <v>5.7</v>
      </c>
      <c r="G6777" s="45">
        <v>1.28</v>
      </c>
      <c r="H6777" s="45">
        <v>0.27</v>
      </c>
      <c r="I6777" s="45">
        <v>13.7</v>
      </c>
      <c r="J6777" s="45">
        <v>-69</v>
      </c>
    </row>
    <row r="6778" spans="4:10">
      <c r="D6778" s="28">
        <v>41922</v>
      </c>
      <c r="E6778" s="35" t="s">
        <v>367</v>
      </c>
      <c r="F6778" s="45">
        <v>9</v>
      </c>
      <c r="G6778" s="45">
        <v>2.39</v>
      </c>
      <c r="H6778" s="45">
        <v>0.32</v>
      </c>
      <c r="I6778" s="45">
        <v>23.9</v>
      </c>
      <c r="J6778" s="45">
        <v>-57.5</v>
      </c>
    </row>
    <row r="6779" spans="4:10">
      <c r="D6779" s="28">
        <v>41922</v>
      </c>
      <c r="E6779" s="35" t="s">
        <v>368</v>
      </c>
      <c r="F6779" s="45">
        <v>12.4</v>
      </c>
      <c r="G6779" s="45">
        <v>1.29</v>
      </c>
      <c r="H6779" s="45">
        <v>0.71</v>
      </c>
      <c r="I6779" s="45">
        <v>32.799999999999997</v>
      </c>
      <c r="J6779" s="45">
        <v>-43.9</v>
      </c>
    </row>
    <row r="6780" spans="4:10">
      <c r="D6780" s="28">
        <v>41922</v>
      </c>
      <c r="E6780" s="35" t="s">
        <v>369</v>
      </c>
      <c r="F6780" s="45">
        <v>15.8</v>
      </c>
      <c r="G6780" s="45">
        <v>1.9</v>
      </c>
      <c r="H6780" s="45">
        <v>0.72</v>
      </c>
      <c r="I6780" s="45">
        <v>39.5</v>
      </c>
      <c r="J6780" s="45">
        <v>-27.4</v>
      </c>
    </row>
    <row r="6781" spans="4:10">
      <c r="D6781" s="28">
        <v>41922</v>
      </c>
      <c r="E6781" s="35" t="s">
        <v>370</v>
      </c>
      <c r="F6781" s="45">
        <v>16.899999999999999</v>
      </c>
      <c r="G6781" s="45">
        <v>1.29</v>
      </c>
      <c r="H6781" s="45">
        <v>0.95</v>
      </c>
      <c r="I6781" s="45">
        <v>43</v>
      </c>
      <c r="J6781" s="45">
        <v>-8.1</v>
      </c>
    </row>
    <row r="6782" spans="4:10">
      <c r="D6782" s="28">
        <v>41922</v>
      </c>
      <c r="E6782" s="35" t="s">
        <v>371</v>
      </c>
      <c r="F6782" s="45">
        <v>17.5</v>
      </c>
      <c r="G6782" s="45">
        <v>0.8</v>
      </c>
      <c r="H6782" s="45">
        <v>1</v>
      </c>
      <c r="I6782" s="45">
        <v>42.6</v>
      </c>
      <c r="J6782" s="45">
        <v>12.3</v>
      </c>
    </row>
    <row r="6783" spans="4:10">
      <c r="D6783" s="28">
        <v>41922</v>
      </c>
      <c r="E6783" s="35" t="s">
        <v>372</v>
      </c>
      <c r="F6783" s="45">
        <v>17.899999999999999</v>
      </c>
      <c r="G6783" s="45">
        <v>0.46</v>
      </c>
      <c r="H6783" s="45">
        <v>0.86</v>
      </c>
      <c r="I6783" s="45">
        <v>38.299999999999997</v>
      </c>
      <c r="J6783" s="45">
        <v>31.1</v>
      </c>
    </row>
    <row r="6784" spans="4:10">
      <c r="D6784" s="28">
        <v>41922</v>
      </c>
      <c r="E6784" s="35" t="s">
        <v>373</v>
      </c>
      <c r="F6784" s="45">
        <v>16.5</v>
      </c>
      <c r="G6784" s="45">
        <v>1.63</v>
      </c>
      <c r="H6784" s="45">
        <v>0.61</v>
      </c>
      <c r="I6784" s="45">
        <v>31.1</v>
      </c>
      <c r="J6784" s="45">
        <v>47</v>
      </c>
    </row>
    <row r="6785" spans="4:10">
      <c r="D6785" s="28">
        <v>41922</v>
      </c>
      <c r="E6785" s="35" t="s">
        <v>374</v>
      </c>
      <c r="F6785" s="45">
        <v>14.6</v>
      </c>
      <c r="G6785" s="45">
        <v>0.67</v>
      </c>
      <c r="H6785" s="45">
        <v>0.48</v>
      </c>
      <c r="I6785" s="45">
        <v>21.9</v>
      </c>
      <c r="J6785" s="45">
        <v>60.1</v>
      </c>
    </row>
    <row r="6786" spans="4:10">
      <c r="D6786" s="28">
        <v>41922</v>
      </c>
      <c r="E6786" s="35" t="s">
        <v>375</v>
      </c>
      <c r="F6786" s="45">
        <v>12.8</v>
      </c>
      <c r="G6786" s="45">
        <v>0.28000000000000003</v>
      </c>
      <c r="H6786" s="45">
        <v>0.2</v>
      </c>
      <c r="I6786" s="45">
        <v>11.4</v>
      </c>
      <c r="J6786" s="45">
        <v>71.2</v>
      </c>
    </row>
    <row r="6787" spans="4:10">
      <c r="D6787" s="28">
        <v>41922</v>
      </c>
      <c r="E6787" s="35" t="s">
        <v>376</v>
      </c>
      <c r="F6787" s="45">
        <v>10.9</v>
      </c>
      <c r="G6787" s="45">
        <v>0.03</v>
      </c>
      <c r="H6787" s="45">
        <v>0.03</v>
      </c>
      <c r="I6787" s="45">
        <v>0.3</v>
      </c>
      <c r="J6787" s="45">
        <v>81.2</v>
      </c>
    </row>
    <row r="6788" spans="4:10">
      <c r="D6788" s="28">
        <v>41922</v>
      </c>
      <c r="E6788" s="35" t="s">
        <v>377</v>
      </c>
      <c r="F6788" s="45">
        <v>9.5</v>
      </c>
      <c r="G6788" s="45">
        <v>0</v>
      </c>
      <c r="H6788" s="45">
        <v>0</v>
      </c>
      <c r="I6788" s="45">
        <v>0</v>
      </c>
      <c r="J6788" s="45">
        <v>0</v>
      </c>
    </row>
    <row r="6789" spans="4:10">
      <c r="D6789" s="28">
        <v>41922</v>
      </c>
      <c r="E6789" s="35" t="s">
        <v>378</v>
      </c>
      <c r="F6789" s="45">
        <v>9</v>
      </c>
      <c r="G6789" s="45">
        <v>0</v>
      </c>
      <c r="H6789" s="45">
        <v>0</v>
      </c>
      <c r="I6789" s="45">
        <v>0</v>
      </c>
      <c r="J6789" s="45">
        <v>0</v>
      </c>
    </row>
    <row r="6790" spans="4:10">
      <c r="D6790" s="28">
        <v>41922</v>
      </c>
      <c r="E6790" s="35" t="s">
        <v>379</v>
      </c>
      <c r="F6790" s="45">
        <v>8.4</v>
      </c>
      <c r="G6790" s="45">
        <v>0</v>
      </c>
      <c r="H6790" s="45">
        <v>0</v>
      </c>
      <c r="I6790" s="45">
        <v>0</v>
      </c>
      <c r="J6790" s="45">
        <v>0</v>
      </c>
    </row>
    <row r="6791" spans="4:10">
      <c r="D6791" s="28">
        <v>41922</v>
      </c>
      <c r="E6791" s="35" t="s">
        <v>380</v>
      </c>
      <c r="F6791" s="45">
        <v>7.7</v>
      </c>
      <c r="G6791" s="45">
        <v>0</v>
      </c>
      <c r="H6791" s="45">
        <v>0</v>
      </c>
      <c r="I6791" s="45">
        <v>0</v>
      </c>
      <c r="J6791" s="45">
        <v>0</v>
      </c>
    </row>
    <row r="6792" spans="4:10">
      <c r="D6792" s="28">
        <v>41922</v>
      </c>
      <c r="E6792" s="35" t="s">
        <v>381</v>
      </c>
      <c r="F6792" s="45">
        <v>8</v>
      </c>
      <c r="G6792" s="45">
        <v>0</v>
      </c>
      <c r="H6792" s="45">
        <v>0</v>
      </c>
      <c r="I6792" s="45">
        <v>0</v>
      </c>
      <c r="J6792" s="45">
        <v>0</v>
      </c>
    </row>
    <row r="6793" spans="4:10">
      <c r="D6793" s="28">
        <v>41922</v>
      </c>
      <c r="E6793" s="35" t="s">
        <v>382</v>
      </c>
      <c r="F6793" s="45">
        <v>7.5</v>
      </c>
      <c r="G6793" s="45">
        <v>0</v>
      </c>
      <c r="H6793" s="45">
        <v>0</v>
      </c>
      <c r="I6793" s="45">
        <v>0</v>
      </c>
      <c r="J6793" s="45">
        <v>0</v>
      </c>
    </row>
    <row r="6794" spans="4:10">
      <c r="D6794" s="28">
        <v>41922</v>
      </c>
      <c r="E6794" s="35" t="s">
        <v>383</v>
      </c>
      <c r="F6794" s="45">
        <v>7.2</v>
      </c>
      <c r="G6794" s="45">
        <v>0</v>
      </c>
      <c r="H6794" s="45">
        <v>0</v>
      </c>
      <c r="I6794" s="45">
        <v>0</v>
      </c>
      <c r="J6794" s="45">
        <v>0</v>
      </c>
    </row>
    <row r="6795" spans="4:10">
      <c r="D6795" s="28">
        <v>41923</v>
      </c>
      <c r="E6795" s="35" t="s">
        <v>360</v>
      </c>
      <c r="F6795" s="45">
        <v>6.8</v>
      </c>
      <c r="G6795" s="45">
        <v>0</v>
      </c>
      <c r="H6795" s="45">
        <v>0</v>
      </c>
      <c r="I6795" s="45">
        <v>0</v>
      </c>
      <c r="J6795" s="45">
        <v>0</v>
      </c>
    </row>
    <row r="6796" spans="4:10">
      <c r="D6796" s="28">
        <v>41923</v>
      </c>
      <c r="E6796" s="35" t="s">
        <v>361</v>
      </c>
      <c r="F6796" s="45">
        <v>6.5</v>
      </c>
      <c r="G6796" s="45">
        <v>0</v>
      </c>
      <c r="H6796" s="45">
        <v>0</v>
      </c>
      <c r="I6796" s="45">
        <v>0</v>
      </c>
      <c r="J6796" s="45">
        <v>0</v>
      </c>
    </row>
    <row r="6797" spans="4:10">
      <c r="D6797" s="28">
        <v>41923</v>
      </c>
      <c r="E6797" s="35" t="s">
        <v>362</v>
      </c>
      <c r="F6797" s="45">
        <v>6.1</v>
      </c>
      <c r="G6797" s="45">
        <v>0</v>
      </c>
      <c r="H6797" s="45">
        <v>0</v>
      </c>
      <c r="I6797" s="45">
        <v>0</v>
      </c>
      <c r="J6797" s="45">
        <v>0</v>
      </c>
    </row>
    <row r="6798" spans="4:10">
      <c r="D6798" s="28">
        <v>41923</v>
      </c>
      <c r="E6798" s="35" t="s">
        <v>363</v>
      </c>
      <c r="F6798" s="45">
        <v>5.6</v>
      </c>
      <c r="G6798" s="45">
        <v>0</v>
      </c>
      <c r="H6798" s="45">
        <v>0</v>
      </c>
      <c r="I6798" s="45">
        <v>0</v>
      </c>
      <c r="J6798" s="45">
        <v>0</v>
      </c>
    </row>
    <row r="6799" spans="4:10">
      <c r="D6799" s="28">
        <v>41923</v>
      </c>
      <c r="E6799" s="35" t="s">
        <v>364</v>
      </c>
      <c r="F6799" s="45">
        <v>5.7</v>
      </c>
      <c r="G6799" s="45">
        <v>0</v>
      </c>
      <c r="H6799" s="45">
        <v>0</v>
      </c>
      <c r="I6799" s="45">
        <v>0</v>
      </c>
      <c r="J6799" s="45">
        <v>0</v>
      </c>
    </row>
    <row r="6800" spans="4:10">
      <c r="D6800" s="28">
        <v>41923</v>
      </c>
      <c r="E6800" s="35" t="s">
        <v>365</v>
      </c>
      <c r="F6800" s="45">
        <v>5.5</v>
      </c>
      <c r="G6800" s="45">
        <v>0.1</v>
      </c>
      <c r="H6800" s="45">
        <v>0.03</v>
      </c>
      <c r="I6800" s="45">
        <v>2.4</v>
      </c>
      <c r="J6800" s="45">
        <v>-78.8</v>
      </c>
    </row>
    <row r="6801" spans="4:10">
      <c r="D6801" s="28">
        <v>41923</v>
      </c>
      <c r="E6801" s="35" t="s">
        <v>366</v>
      </c>
      <c r="F6801" s="45">
        <v>6.1</v>
      </c>
      <c r="G6801" s="45">
        <v>0.09</v>
      </c>
      <c r="H6801" s="45">
        <v>0.18</v>
      </c>
      <c r="I6801" s="45">
        <v>13.4</v>
      </c>
      <c r="J6801" s="45">
        <v>-68.7</v>
      </c>
    </row>
    <row r="6802" spans="4:10">
      <c r="D6802" s="28">
        <v>41923</v>
      </c>
      <c r="E6802" s="35" t="s">
        <v>367</v>
      </c>
      <c r="F6802" s="45">
        <v>7.6</v>
      </c>
      <c r="G6802" s="45">
        <v>0.25</v>
      </c>
      <c r="H6802" s="45">
        <v>0.45</v>
      </c>
      <c r="I6802" s="45">
        <v>23.7</v>
      </c>
      <c r="J6802" s="45">
        <v>-57.2</v>
      </c>
    </row>
    <row r="6803" spans="4:10">
      <c r="D6803" s="28">
        <v>41923</v>
      </c>
      <c r="E6803" s="35" t="s">
        <v>368</v>
      </c>
      <c r="F6803" s="45">
        <v>10.5</v>
      </c>
      <c r="G6803" s="45">
        <v>0.74</v>
      </c>
      <c r="H6803" s="45">
        <v>0.75</v>
      </c>
      <c r="I6803" s="45">
        <v>32.5</v>
      </c>
      <c r="J6803" s="45">
        <v>-43.6</v>
      </c>
    </row>
    <row r="6804" spans="4:10">
      <c r="D6804" s="28">
        <v>41923</v>
      </c>
      <c r="E6804" s="35" t="s">
        <v>369</v>
      </c>
      <c r="F6804" s="45">
        <v>15.7</v>
      </c>
      <c r="G6804" s="45">
        <v>0.13</v>
      </c>
      <c r="H6804" s="45">
        <v>0.7</v>
      </c>
      <c r="I6804" s="45">
        <v>39.200000000000003</v>
      </c>
      <c r="J6804" s="45">
        <v>-27.1</v>
      </c>
    </row>
    <row r="6805" spans="4:10">
      <c r="D6805" s="28">
        <v>41923</v>
      </c>
      <c r="E6805" s="35" t="s">
        <v>370</v>
      </c>
      <c r="F6805" s="45">
        <v>16.8</v>
      </c>
      <c r="G6805" s="45">
        <v>7.0000000000000007E-2</v>
      </c>
      <c r="H6805" s="45">
        <v>0.65</v>
      </c>
      <c r="I6805" s="45">
        <v>42.6</v>
      </c>
      <c r="J6805" s="45">
        <v>-7.9</v>
      </c>
    </row>
    <row r="6806" spans="4:10">
      <c r="D6806" s="28">
        <v>41923</v>
      </c>
      <c r="E6806" s="35" t="s">
        <v>371</v>
      </c>
      <c r="F6806" s="45">
        <v>17.899999999999999</v>
      </c>
      <c r="G6806" s="45">
        <v>0.13</v>
      </c>
      <c r="H6806" s="45">
        <v>0.75</v>
      </c>
      <c r="I6806" s="45">
        <v>42.2</v>
      </c>
      <c r="J6806" s="45">
        <v>12.3</v>
      </c>
    </row>
    <row r="6807" spans="4:10">
      <c r="D6807" s="28">
        <v>41923</v>
      </c>
      <c r="E6807" s="35" t="s">
        <v>372</v>
      </c>
      <c r="F6807" s="45">
        <v>17.899999999999999</v>
      </c>
      <c r="G6807" s="45">
        <v>0.09</v>
      </c>
      <c r="H6807" s="45">
        <v>0.56000000000000005</v>
      </c>
      <c r="I6807" s="45">
        <v>38</v>
      </c>
      <c r="J6807" s="45">
        <v>31</v>
      </c>
    </row>
    <row r="6808" spans="4:10">
      <c r="D6808" s="28">
        <v>41923</v>
      </c>
      <c r="E6808" s="35" t="s">
        <v>373</v>
      </c>
      <c r="F6808" s="45">
        <v>17.899999999999999</v>
      </c>
      <c r="G6808" s="45">
        <v>0.08</v>
      </c>
      <c r="H6808" s="45">
        <v>0.45</v>
      </c>
      <c r="I6808" s="45">
        <v>30.7</v>
      </c>
      <c r="J6808" s="45">
        <v>46.8</v>
      </c>
    </row>
    <row r="6809" spans="4:10">
      <c r="D6809" s="28">
        <v>41923</v>
      </c>
      <c r="E6809" s="35" t="s">
        <v>374</v>
      </c>
      <c r="F6809" s="45">
        <v>17</v>
      </c>
      <c r="G6809" s="45">
        <v>0.08</v>
      </c>
      <c r="H6809" s="45">
        <v>0.3</v>
      </c>
      <c r="I6809" s="45">
        <v>21.5</v>
      </c>
      <c r="J6809" s="45">
        <v>59.9</v>
      </c>
    </row>
    <row r="6810" spans="4:10">
      <c r="D6810" s="28">
        <v>41923</v>
      </c>
      <c r="E6810" s="35" t="s">
        <v>375</v>
      </c>
      <c r="F6810" s="45">
        <v>15.4</v>
      </c>
      <c r="G6810" s="45">
        <v>0.08</v>
      </c>
      <c r="H6810" s="45">
        <v>0.14000000000000001</v>
      </c>
      <c r="I6810" s="45">
        <v>11.1</v>
      </c>
      <c r="J6810" s="45">
        <v>71</v>
      </c>
    </row>
    <row r="6811" spans="4:10">
      <c r="D6811" s="28">
        <v>41923</v>
      </c>
      <c r="E6811" s="35" t="s">
        <v>376</v>
      </c>
      <c r="F6811" s="45">
        <v>14.1</v>
      </c>
      <c r="G6811" s="45">
        <v>0.02</v>
      </c>
      <c r="H6811" s="45">
        <v>0.02</v>
      </c>
      <c r="I6811" s="45">
        <v>0</v>
      </c>
      <c r="J6811" s="45">
        <v>0</v>
      </c>
    </row>
    <row r="6812" spans="4:10">
      <c r="D6812" s="28">
        <v>41923</v>
      </c>
      <c r="E6812" s="35" t="s">
        <v>377</v>
      </c>
      <c r="F6812" s="45">
        <v>13.4</v>
      </c>
      <c r="G6812" s="45">
        <v>0</v>
      </c>
      <c r="H6812" s="45">
        <v>0</v>
      </c>
      <c r="I6812" s="45">
        <v>0</v>
      </c>
      <c r="J6812" s="45">
        <v>0</v>
      </c>
    </row>
    <row r="6813" spans="4:10">
      <c r="D6813" s="28">
        <v>41923</v>
      </c>
      <c r="E6813" s="35" t="s">
        <v>378</v>
      </c>
      <c r="F6813" s="45">
        <v>13.2</v>
      </c>
      <c r="G6813" s="45">
        <v>0</v>
      </c>
      <c r="H6813" s="45">
        <v>0</v>
      </c>
      <c r="I6813" s="45">
        <v>0</v>
      </c>
      <c r="J6813" s="45">
        <v>0</v>
      </c>
    </row>
    <row r="6814" spans="4:10">
      <c r="D6814" s="28">
        <v>41923</v>
      </c>
      <c r="E6814" s="35" t="s">
        <v>379</v>
      </c>
      <c r="F6814" s="45">
        <v>12.8</v>
      </c>
      <c r="G6814" s="45">
        <v>0</v>
      </c>
      <c r="H6814" s="45">
        <v>0</v>
      </c>
      <c r="I6814" s="45">
        <v>0</v>
      </c>
      <c r="J6814" s="45">
        <v>0</v>
      </c>
    </row>
    <row r="6815" spans="4:10">
      <c r="D6815" s="28">
        <v>41923</v>
      </c>
      <c r="E6815" s="35" t="s">
        <v>380</v>
      </c>
      <c r="F6815" s="45">
        <v>12.2</v>
      </c>
      <c r="G6815" s="45">
        <v>0</v>
      </c>
      <c r="H6815" s="45">
        <v>0</v>
      </c>
      <c r="I6815" s="45">
        <v>0</v>
      </c>
      <c r="J6815" s="45">
        <v>0</v>
      </c>
    </row>
    <row r="6816" spans="4:10">
      <c r="D6816" s="28">
        <v>41923</v>
      </c>
      <c r="E6816" s="35" t="s">
        <v>381</v>
      </c>
      <c r="F6816" s="45">
        <v>12.3</v>
      </c>
      <c r="G6816" s="45">
        <v>0</v>
      </c>
      <c r="H6816" s="45">
        <v>0</v>
      </c>
      <c r="I6816" s="45">
        <v>0</v>
      </c>
      <c r="J6816" s="45">
        <v>0</v>
      </c>
    </row>
    <row r="6817" spans="4:10">
      <c r="D6817" s="28">
        <v>41923</v>
      </c>
      <c r="E6817" s="35" t="s">
        <v>382</v>
      </c>
      <c r="F6817" s="45">
        <v>12.1</v>
      </c>
      <c r="G6817" s="45">
        <v>0</v>
      </c>
      <c r="H6817" s="45">
        <v>0</v>
      </c>
      <c r="I6817" s="45">
        <v>0</v>
      </c>
      <c r="J6817" s="45">
        <v>0</v>
      </c>
    </row>
    <row r="6818" spans="4:10">
      <c r="D6818" s="28">
        <v>41923</v>
      </c>
      <c r="E6818" s="35" t="s">
        <v>383</v>
      </c>
      <c r="F6818" s="45">
        <v>12.1</v>
      </c>
      <c r="G6818" s="45">
        <v>0</v>
      </c>
      <c r="H6818" s="45">
        <v>0</v>
      </c>
      <c r="I6818" s="45">
        <v>0</v>
      </c>
      <c r="J6818" s="45">
        <v>0</v>
      </c>
    </row>
    <row r="6819" spans="4:10">
      <c r="D6819" s="28">
        <v>41924</v>
      </c>
      <c r="E6819" s="35" t="s">
        <v>360</v>
      </c>
      <c r="F6819" s="45">
        <v>13.3</v>
      </c>
      <c r="G6819" s="45">
        <v>0</v>
      </c>
      <c r="H6819" s="45">
        <v>0</v>
      </c>
      <c r="I6819" s="45">
        <v>0</v>
      </c>
      <c r="J6819" s="45">
        <v>0</v>
      </c>
    </row>
    <row r="6820" spans="4:10">
      <c r="D6820" s="28">
        <v>41924</v>
      </c>
      <c r="E6820" s="35" t="s">
        <v>361</v>
      </c>
      <c r="F6820" s="45">
        <v>12.6</v>
      </c>
      <c r="G6820" s="45">
        <v>0</v>
      </c>
      <c r="H6820" s="45">
        <v>0</v>
      </c>
      <c r="I6820" s="45">
        <v>0</v>
      </c>
      <c r="J6820" s="45">
        <v>0</v>
      </c>
    </row>
    <row r="6821" spans="4:10">
      <c r="D6821" s="28">
        <v>41924</v>
      </c>
      <c r="E6821" s="35" t="s">
        <v>362</v>
      </c>
      <c r="F6821" s="45">
        <v>12.2</v>
      </c>
      <c r="G6821" s="45">
        <v>0</v>
      </c>
      <c r="H6821" s="45">
        <v>0</v>
      </c>
      <c r="I6821" s="45">
        <v>0</v>
      </c>
      <c r="J6821" s="45">
        <v>0</v>
      </c>
    </row>
    <row r="6822" spans="4:10">
      <c r="D6822" s="28">
        <v>41924</v>
      </c>
      <c r="E6822" s="35" t="s">
        <v>363</v>
      </c>
      <c r="F6822" s="45">
        <v>12.1</v>
      </c>
      <c r="G6822" s="45">
        <v>0</v>
      </c>
      <c r="H6822" s="45">
        <v>0</v>
      </c>
      <c r="I6822" s="45">
        <v>0</v>
      </c>
      <c r="J6822" s="45">
        <v>0</v>
      </c>
    </row>
    <row r="6823" spans="4:10">
      <c r="D6823" s="28">
        <v>41924</v>
      </c>
      <c r="E6823" s="35" t="s">
        <v>364</v>
      </c>
      <c r="F6823" s="45">
        <v>12.5</v>
      </c>
      <c r="G6823" s="45">
        <v>0</v>
      </c>
      <c r="H6823" s="45">
        <v>0</v>
      </c>
      <c r="I6823" s="45">
        <v>0</v>
      </c>
      <c r="J6823" s="45">
        <v>0</v>
      </c>
    </row>
    <row r="6824" spans="4:10">
      <c r="D6824" s="28">
        <v>41924</v>
      </c>
      <c r="E6824" s="35" t="s">
        <v>365</v>
      </c>
      <c r="F6824" s="45">
        <v>12.3</v>
      </c>
      <c r="G6824" s="45">
        <v>0.05</v>
      </c>
      <c r="H6824" s="45">
        <v>0.03</v>
      </c>
      <c r="I6824" s="45">
        <v>2.2000000000000002</v>
      </c>
      <c r="J6824" s="45">
        <v>-78.5</v>
      </c>
    </row>
    <row r="6825" spans="4:10">
      <c r="D6825" s="28">
        <v>41924</v>
      </c>
      <c r="E6825" s="35" t="s">
        <v>366</v>
      </c>
      <c r="F6825" s="45">
        <v>12.4</v>
      </c>
      <c r="G6825" s="45">
        <v>7.0000000000000007E-2</v>
      </c>
      <c r="H6825" s="45">
        <v>0.16</v>
      </c>
      <c r="I6825" s="45">
        <v>13.2</v>
      </c>
      <c r="J6825" s="45">
        <v>-68.3</v>
      </c>
    </row>
    <row r="6826" spans="4:10">
      <c r="D6826" s="28">
        <v>41924</v>
      </c>
      <c r="E6826" s="35" t="s">
        <v>367</v>
      </c>
      <c r="F6826" s="45">
        <v>13.3</v>
      </c>
      <c r="G6826" s="45">
        <v>0.06</v>
      </c>
      <c r="H6826" s="45">
        <v>0.3</v>
      </c>
      <c r="I6826" s="45">
        <v>23.4</v>
      </c>
      <c r="J6826" s="45">
        <v>-56.9</v>
      </c>
    </row>
    <row r="6827" spans="4:10">
      <c r="D6827" s="28">
        <v>41924</v>
      </c>
      <c r="E6827" s="35" t="s">
        <v>368</v>
      </c>
      <c r="F6827" s="45">
        <v>14.1</v>
      </c>
      <c r="G6827" s="45">
        <v>0.06</v>
      </c>
      <c r="H6827" s="45">
        <v>0.44</v>
      </c>
      <c r="I6827" s="45">
        <v>32.200000000000003</v>
      </c>
      <c r="J6827" s="45">
        <v>-43.3</v>
      </c>
    </row>
    <row r="6828" spans="4:10">
      <c r="D6828" s="28">
        <v>41924</v>
      </c>
      <c r="E6828" s="35" t="s">
        <v>369</v>
      </c>
      <c r="F6828" s="45">
        <v>14.9</v>
      </c>
      <c r="G6828" s="45">
        <v>0.08</v>
      </c>
      <c r="H6828" s="45">
        <v>0.53</v>
      </c>
      <c r="I6828" s="45">
        <v>38.799999999999997</v>
      </c>
      <c r="J6828" s="45">
        <v>-26.9</v>
      </c>
    </row>
    <row r="6829" spans="4:10">
      <c r="D6829" s="28">
        <v>41924</v>
      </c>
      <c r="E6829" s="35" t="s">
        <v>370</v>
      </c>
      <c r="F6829" s="45">
        <v>15.6</v>
      </c>
      <c r="G6829" s="45">
        <v>0.06</v>
      </c>
      <c r="H6829" s="45">
        <v>0.59</v>
      </c>
      <c r="I6829" s="45">
        <v>42.3</v>
      </c>
      <c r="J6829" s="45">
        <v>-7.8</v>
      </c>
    </row>
    <row r="6830" spans="4:10">
      <c r="D6830" s="28">
        <v>41924</v>
      </c>
      <c r="E6830" s="35" t="s">
        <v>371</v>
      </c>
      <c r="F6830" s="45">
        <v>16.3</v>
      </c>
      <c r="G6830" s="45">
        <v>0.06</v>
      </c>
      <c r="H6830" s="45">
        <v>0.57999999999999996</v>
      </c>
      <c r="I6830" s="45">
        <v>41.8</v>
      </c>
      <c r="J6830" s="45">
        <v>12.3</v>
      </c>
    </row>
    <row r="6831" spans="4:10">
      <c r="D6831" s="28">
        <v>41924</v>
      </c>
      <c r="E6831" s="35" t="s">
        <v>372</v>
      </c>
      <c r="F6831" s="45">
        <v>16</v>
      </c>
      <c r="G6831" s="45">
        <v>0.08</v>
      </c>
      <c r="H6831" s="45">
        <v>0.51</v>
      </c>
      <c r="I6831" s="45">
        <v>37.6</v>
      </c>
      <c r="J6831" s="45">
        <v>30.9</v>
      </c>
    </row>
    <row r="6832" spans="4:10">
      <c r="D6832" s="28">
        <v>41924</v>
      </c>
      <c r="E6832" s="35" t="s">
        <v>373</v>
      </c>
      <c r="F6832" s="45">
        <v>16.100000000000001</v>
      </c>
      <c r="G6832" s="45">
        <v>7.0000000000000007E-2</v>
      </c>
      <c r="H6832" s="45">
        <v>0.4</v>
      </c>
      <c r="I6832" s="45">
        <v>30.4</v>
      </c>
      <c r="J6832" s="45">
        <v>46.6</v>
      </c>
    </row>
    <row r="6833" spans="4:10">
      <c r="D6833" s="28">
        <v>41924</v>
      </c>
      <c r="E6833" s="35" t="s">
        <v>374</v>
      </c>
      <c r="F6833" s="45">
        <v>15.5</v>
      </c>
      <c r="G6833" s="45">
        <v>7.0000000000000007E-2</v>
      </c>
      <c r="H6833" s="45">
        <v>0.27</v>
      </c>
      <c r="I6833" s="45">
        <v>21.2</v>
      </c>
      <c r="J6833" s="45">
        <v>59.6</v>
      </c>
    </row>
    <row r="6834" spans="4:10">
      <c r="D6834" s="28">
        <v>41924</v>
      </c>
      <c r="E6834" s="35" t="s">
        <v>375</v>
      </c>
      <c r="F6834" s="45">
        <v>14.9</v>
      </c>
      <c r="G6834" s="45">
        <v>7.0000000000000007E-2</v>
      </c>
      <c r="H6834" s="45">
        <v>0.13</v>
      </c>
      <c r="I6834" s="45">
        <v>10.8</v>
      </c>
      <c r="J6834" s="45">
        <v>70.7</v>
      </c>
    </row>
    <row r="6835" spans="4:10">
      <c r="D6835" s="28">
        <v>41924</v>
      </c>
      <c r="E6835" s="35" t="s">
        <v>376</v>
      </c>
      <c r="F6835" s="45">
        <v>14.4</v>
      </c>
      <c r="G6835" s="45">
        <v>0.02</v>
      </c>
      <c r="H6835" s="45">
        <v>0.02</v>
      </c>
      <c r="I6835" s="45">
        <v>0</v>
      </c>
      <c r="J6835" s="45">
        <v>0</v>
      </c>
    </row>
    <row r="6836" spans="4:10">
      <c r="D6836" s="28">
        <v>41924</v>
      </c>
      <c r="E6836" s="35" t="s">
        <v>377</v>
      </c>
      <c r="F6836" s="45">
        <v>14.3</v>
      </c>
      <c r="G6836" s="45">
        <v>0</v>
      </c>
      <c r="H6836" s="45">
        <v>0</v>
      </c>
      <c r="I6836" s="45">
        <v>0</v>
      </c>
      <c r="J6836" s="45">
        <v>0</v>
      </c>
    </row>
    <row r="6837" spans="4:10">
      <c r="D6837" s="28">
        <v>41924</v>
      </c>
      <c r="E6837" s="35" t="s">
        <v>378</v>
      </c>
      <c r="F6837" s="45">
        <v>14</v>
      </c>
      <c r="G6837" s="45">
        <v>0</v>
      </c>
      <c r="H6837" s="45">
        <v>0</v>
      </c>
      <c r="I6837" s="45">
        <v>0</v>
      </c>
      <c r="J6837" s="45">
        <v>0</v>
      </c>
    </row>
    <row r="6838" spans="4:10">
      <c r="D6838" s="28">
        <v>41924</v>
      </c>
      <c r="E6838" s="35" t="s">
        <v>379</v>
      </c>
      <c r="F6838" s="45">
        <v>13.8</v>
      </c>
      <c r="G6838" s="45">
        <v>0</v>
      </c>
      <c r="H6838" s="45">
        <v>0</v>
      </c>
      <c r="I6838" s="45">
        <v>0</v>
      </c>
      <c r="J6838" s="45">
        <v>0</v>
      </c>
    </row>
    <row r="6839" spans="4:10">
      <c r="D6839" s="28">
        <v>41924</v>
      </c>
      <c r="E6839" s="35" t="s">
        <v>380</v>
      </c>
      <c r="F6839" s="45">
        <v>13.8</v>
      </c>
      <c r="G6839" s="45">
        <v>0</v>
      </c>
      <c r="H6839" s="45">
        <v>0</v>
      </c>
      <c r="I6839" s="45">
        <v>0</v>
      </c>
      <c r="J6839" s="45">
        <v>0</v>
      </c>
    </row>
    <row r="6840" spans="4:10">
      <c r="D6840" s="28">
        <v>41924</v>
      </c>
      <c r="E6840" s="35" t="s">
        <v>381</v>
      </c>
      <c r="F6840" s="45">
        <v>13.7</v>
      </c>
      <c r="G6840" s="45">
        <v>0</v>
      </c>
      <c r="H6840" s="45">
        <v>0</v>
      </c>
      <c r="I6840" s="45">
        <v>0</v>
      </c>
      <c r="J6840" s="45">
        <v>0</v>
      </c>
    </row>
    <row r="6841" spans="4:10">
      <c r="D6841" s="28">
        <v>41924</v>
      </c>
      <c r="E6841" s="35" t="s">
        <v>382</v>
      </c>
      <c r="F6841" s="45">
        <v>13.2</v>
      </c>
      <c r="G6841" s="45">
        <v>0</v>
      </c>
      <c r="H6841" s="45">
        <v>0</v>
      </c>
      <c r="I6841" s="45">
        <v>0</v>
      </c>
      <c r="J6841" s="45">
        <v>0</v>
      </c>
    </row>
    <row r="6842" spans="4:10">
      <c r="D6842" s="28">
        <v>41924</v>
      </c>
      <c r="E6842" s="35" t="s">
        <v>383</v>
      </c>
      <c r="F6842" s="45">
        <v>13.5</v>
      </c>
      <c r="G6842" s="45">
        <v>0</v>
      </c>
      <c r="H6842" s="45">
        <v>0</v>
      </c>
      <c r="I6842" s="45">
        <v>0</v>
      </c>
      <c r="J6842" s="45">
        <v>0</v>
      </c>
    </row>
    <row r="6843" spans="4:10">
      <c r="D6843" s="28">
        <v>41925</v>
      </c>
      <c r="E6843" s="35" t="s">
        <v>360</v>
      </c>
      <c r="F6843" s="45">
        <v>12.7</v>
      </c>
      <c r="G6843" s="45">
        <v>0</v>
      </c>
      <c r="H6843" s="45">
        <v>0</v>
      </c>
      <c r="I6843" s="45">
        <v>0</v>
      </c>
      <c r="J6843" s="45">
        <v>0</v>
      </c>
    </row>
    <row r="6844" spans="4:10">
      <c r="D6844" s="28">
        <v>41925</v>
      </c>
      <c r="E6844" s="35" t="s">
        <v>361</v>
      </c>
      <c r="F6844" s="45">
        <v>12.5</v>
      </c>
      <c r="G6844" s="45">
        <v>0</v>
      </c>
      <c r="H6844" s="45">
        <v>0</v>
      </c>
      <c r="I6844" s="45">
        <v>0</v>
      </c>
      <c r="J6844" s="45">
        <v>0</v>
      </c>
    </row>
    <row r="6845" spans="4:10">
      <c r="D6845" s="28">
        <v>41925</v>
      </c>
      <c r="E6845" s="35" t="s">
        <v>362</v>
      </c>
      <c r="F6845" s="45">
        <v>12.4</v>
      </c>
      <c r="G6845" s="45">
        <v>0</v>
      </c>
      <c r="H6845" s="45">
        <v>0</v>
      </c>
      <c r="I6845" s="45">
        <v>0</v>
      </c>
      <c r="J6845" s="45">
        <v>0</v>
      </c>
    </row>
    <row r="6846" spans="4:10">
      <c r="D6846" s="28">
        <v>41925</v>
      </c>
      <c r="E6846" s="35" t="s">
        <v>363</v>
      </c>
      <c r="F6846" s="45">
        <v>12.5</v>
      </c>
      <c r="G6846" s="45">
        <v>0</v>
      </c>
      <c r="H6846" s="45">
        <v>0</v>
      </c>
      <c r="I6846" s="45">
        <v>0</v>
      </c>
      <c r="J6846" s="45">
        <v>0</v>
      </c>
    </row>
    <row r="6847" spans="4:10">
      <c r="D6847" s="28">
        <v>41925</v>
      </c>
      <c r="E6847" s="35" t="s">
        <v>364</v>
      </c>
      <c r="F6847" s="45">
        <v>12.5</v>
      </c>
      <c r="G6847" s="45">
        <v>0</v>
      </c>
      <c r="H6847" s="45">
        <v>0</v>
      </c>
      <c r="I6847" s="45">
        <v>0</v>
      </c>
      <c r="J6847" s="45">
        <v>0</v>
      </c>
    </row>
    <row r="6848" spans="4:10">
      <c r="D6848" s="28">
        <v>41925</v>
      </c>
      <c r="E6848" s="35" t="s">
        <v>365</v>
      </c>
      <c r="F6848" s="45">
        <v>12.7</v>
      </c>
      <c r="G6848" s="45">
        <v>0.05</v>
      </c>
      <c r="H6848" s="45">
        <v>0.03</v>
      </c>
      <c r="I6848" s="45">
        <v>2</v>
      </c>
      <c r="J6848" s="45">
        <v>-78.2</v>
      </c>
    </row>
    <row r="6849" spans="4:10">
      <c r="D6849" s="28">
        <v>41925</v>
      </c>
      <c r="E6849" s="35" t="s">
        <v>366</v>
      </c>
      <c r="F6849" s="45">
        <v>14</v>
      </c>
      <c r="G6849" s="45">
        <v>7.0000000000000007E-2</v>
      </c>
      <c r="H6849" s="45">
        <v>0.15</v>
      </c>
      <c r="I6849" s="45">
        <v>13</v>
      </c>
      <c r="J6849" s="45">
        <v>-68</v>
      </c>
    </row>
    <row r="6850" spans="4:10">
      <c r="D6850" s="28">
        <v>41925</v>
      </c>
      <c r="E6850" s="35" t="s">
        <v>367</v>
      </c>
      <c r="F6850" s="45">
        <v>14.5</v>
      </c>
      <c r="G6850" s="45">
        <v>7.0000000000000007E-2</v>
      </c>
      <c r="H6850" s="45">
        <v>0.3</v>
      </c>
      <c r="I6850" s="45">
        <v>23.2</v>
      </c>
      <c r="J6850" s="45">
        <v>-56.6</v>
      </c>
    </row>
    <row r="6851" spans="4:10">
      <c r="D6851" s="28">
        <v>41925</v>
      </c>
      <c r="E6851" s="35" t="s">
        <v>368</v>
      </c>
      <c r="F6851" s="45">
        <v>14.5</v>
      </c>
      <c r="G6851" s="45">
        <v>0.08</v>
      </c>
      <c r="H6851" s="45">
        <v>0.43</v>
      </c>
      <c r="I6851" s="45">
        <v>31.9</v>
      </c>
      <c r="J6851" s="45">
        <v>-43</v>
      </c>
    </row>
    <row r="6852" spans="4:10">
      <c r="D6852" s="28">
        <v>41925</v>
      </c>
      <c r="E6852" s="35" t="s">
        <v>369</v>
      </c>
      <c r="F6852" s="45">
        <v>14</v>
      </c>
      <c r="G6852" s="45">
        <v>0.05</v>
      </c>
      <c r="H6852" s="45">
        <v>0.4</v>
      </c>
      <c r="I6852" s="45">
        <v>38.5</v>
      </c>
      <c r="J6852" s="45">
        <v>-26.7</v>
      </c>
    </row>
    <row r="6853" spans="4:10">
      <c r="D6853" s="28">
        <v>41925</v>
      </c>
      <c r="E6853" s="35" t="s">
        <v>370</v>
      </c>
      <c r="F6853" s="45">
        <v>13.6</v>
      </c>
      <c r="G6853" s="45">
        <v>0.04</v>
      </c>
      <c r="H6853" s="45">
        <v>0.28999999999999998</v>
      </c>
      <c r="I6853" s="45">
        <v>41.9</v>
      </c>
      <c r="J6853" s="45">
        <v>-7.7</v>
      </c>
    </row>
    <row r="6854" spans="4:10">
      <c r="D6854" s="28">
        <v>41925</v>
      </c>
      <c r="E6854" s="35" t="s">
        <v>371</v>
      </c>
      <c r="F6854" s="45">
        <v>13.6</v>
      </c>
      <c r="G6854" s="45">
        <v>0.04</v>
      </c>
      <c r="H6854" s="45">
        <v>0.28000000000000003</v>
      </c>
      <c r="I6854" s="45">
        <v>41.4</v>
      </c>
      <c r="J6854" s="45">
        <v>12.3</v>
      </c>
    </row>
    <row r="6855" spans="4:10">
      <c r="D6855" s="28">
        <v>41925</v>
      </c>
      <c r="E6855" s="35" t="s">
        <v>372</v>
      </c>
      <c r="F6855" s="45">
        <v>13.9</v>
      </c>
      <c r="G6855" s="45">
        <v>0.01</v>
      </c>
      <c r="H6855" s="45">
        <v>0.27</v>
      </c>
      <c r="I6855" s="45">
        <v>37.200000000000003</v>
      </c>
      <c r="J6855" s="45">
        <v>30.7</v>
      </c>
    </row>
    <row r="6856" spans="4:10">
      <c r="D6856" s="28">
        <v>41925</v>
      </c>
      <c r="E6856" s="35" t="s">
        <v>373</v>
      </c>
      <c r="F6856" s="45">
        <v>13.8</v>
      </c>
      <c r="G6856" s="45">
        <v>0.01</v>
      </c>
      <c r="H6856" s="45">
        <v>0.22</v>
      </c>
      <c r="I6856" s="45">
        <v>30</v>
      </c>
      <c r="J6856" s="45">
        <v>46.4</v>
      </c>
    </row>
    <row r="6857" spans="4:10">
      <c r="D6857" s="28">
        <v>41925</v>
      </c>
      <c r="E6857" s="35" t="s">
        <v>374</v>
      </c>
      <c r="F6857" s="45">
        <v>14</v>
      </c>
      <c r="G6857" s="45">
        <v>0.03</v>
      </c>
      <c r="H6857" s="45">
        <v>0.2</v>
      </c>
      <c r="I6857" s="45">
        <v>20.9</v>
      </c>
      <c r="J6857" s="45">
        <v>59.4</v>
      </c>
    </row>
    <row r="6858" spans="4:10">
      <c r="D6858" s="28">
        <v>41925</v>
      </c>
      <c r="E6858" s="35" t="s">
        <v>375</v>
      </c>
      <c r="F6858" s="45">
        <v>14.1</v>
      </c>
      <c r="G6858" s="45">
        <v>7.0000000000000007E-2</v>
      </c>
      <c r="H6858" s="45">
        <v>0.13</v>
      </c>
      <c r="I6858" s="45">
        <v>10.5</v>
      </c>
      <c r="J6858" s="45">
        <v>70.5</v>
      </c>
    </row>
    <row r="6859" spans="4:10">
      <c r="D6859" s="28">
        <v>41925</v>
      </c>
      <c r="E6859" s="35" t="s">
        <v>376</v>
      </c>
      <c r="F6859" s="45">
        <v>13.8</v>
      </c>
      <c r="G6859" s="45">
        <v>0</v>
      </c>
      <c r="H6859" s="45">
        <v>0.01</v>
      </c>
      <c r="I6859" s="45">
        <v>0</v>
      </c>
      <c r="J6859" s="45">
        <v>0</v>
      </c>
    </row>
    <row r="6860" spans="4:10">
      <c r="D6860" s="28">
        <v>41925</v>
      </c>
      <c r="E6860" s="35" t="s">
        <v>377</v>
      </c>
      <c r="F6860" s="45">
        <v>13.1</v>
      </c>
      <c r="G6860" s="45">
        <v>0</v>
      </c>
      <c r="H6860" s="45">
        <v>0</v>
      </c>
      <c r="I6860" s="45">
        <v>0</v>
      </c>
      <c r="J6860" s="45">
        <v>0</v>
      </c>
    </row>
    <row r="6861" spans="4:10">
      <c r="D6861" s="28">
        <v>41925</v>
      </c>
      <c r="E6861" s="35" t="s">
        <v>378</v>
      </c>
      <c r="F6861" s="45">
        <v>13.3</v>
      </c>
      <c r="G6861" s="45">
        <v>0</v>
      </c>
      <c r="H6861" s="45">
        <v>0</v>
      </c>
      <c r="I6861" s="45">
        <v>0</v>
      </c>
      <c r="J6861" s="45">
        <v>0</v>
      </c>
    </row>
    <row r="6862" spans="4:10">
      <c r="D6862" s="28">
        <v>41925</v>
      </c>
      <c r="E6862" s="35" t="s">
        <v>379</v>
      </c>
      <c r="F6862" s="45">
        <v>13.2</v>
      </c>
      <c r="G6862" s="45">
        <v>0</v>
      </c>
      <c r="H6862" s="45">
        <v>0</v>
      </c>
      <c r="I6862" s="45">
        <v>0</v>
      </c>
      <c r="J6862" s="45">
        <v>0</v>
      </c>
    </row>
    <row r="6863" spans="4:10">
      <c r="D6863" s="28">
        <v>41925</v>
      </c>
      <c r="E6863" s="35" t="s">
        <v>380</v>
      </c>
      <c r="F6863" s="45">
        <v>13.1</v>
      </c>
      <c r="G6863" s="45">
        <v>0</v>
      </c>
      <c r="H6863" s="45">
        <v>0</v>
      </c>
      <c r="I6863" s="45">
        <v>0</v>
      </c>
      <c r="J6863" s="45">
        <v>0</v>
      </c>
    </row>
    <row r="6864" spans="4:10">
      <c r="D6864" s="28">
        <v>41925</v>
      </c>
      <c r="E6864" s="35" t="s">
        <v>381</v>
      </c>
      <c r="F6864" s="45">
        <v>13</v>
      </c>
      <c r="G6864" s="45">
        <v>0</v>
      </c>
      <c r="H6864" s="45">
        <v>0</v>
      </c>
      <c r="I6864" s="45">
        <v>0</v>
      </c>
      <c r="J6864" s="45">
        <v>0</v>
      </c>
    </row>
    <row r="6865" spans="4:10">
      <c r="D6865" s="28">
        <v>41925</v>
      </c>
      <c r="E6865" s="35" t="s">
        <v>382</v>
      </c>
      <c r="F6865" s="45">
        <v>13</v>
      </c>
      <c r="G6865" s="45">
        <v>0</v>
      </c>
      <c r="H6865" s="45">
        <v>0</v>
      </c>
      <c r="I6865" s="45">
        <v>0</v>
      </c>
      <c r="J6865" s="45">
        <v>0</v>
      </c>
    </row>
    <row r="6866" spans="4:10">
      <c r="D6866" s="28">
        <v>41925</v>
      </c>
      <c r="E6866" s="35" t="s">
        <v>383</v>
      </c>
      <c r="F6866" s="45">
        <v>12.8</v>
      </c>
      <c r="G6866" s="45">
        <v>0</v>
      </c>
      <c r="H6866" s="45">
        <v>0</v>
      </c>
      <c r="I6866" s="45">
        <v>0</v>
      </c>
      <c r="J6866" s="45">
        <v>0</v>
      </c>
    </row>
    <row r="6867" spans="4:10">
      <c r="D6867" s="28">
        <v>41926</v>
      </c>
      <c r="E6867" s="35" t="s">
        <v>360</v>
      </c>
      <c r="F6867" s="45">
        <v>12.7</v>
      </c>
      <c r="G6867" s="45">
        <v>0</v>
      </c>
      <c r="H6867" s="45">
        <v>0</v>
      </c>
      <c r="I6867" s="45">
        <v>0</v>
      </c>
      <c r="J6867" s="45">
        <v>0</v>
      </c>
    </row>
    <row r="6868" spans="4:10">
      <c r="D6868" s="28">
        <v>41926</v>
      </c>
      <c r="E6868" s="35" t="s">
        <v>361</v>
      </c>
      <c r="F6868" s="45">
        <v>12.6</v>
      </c>
      <c r="G6868" s="45">
        <v>0</v>
      </c>
      <c r="H6868" s="45">
        <v>0</v>
      </c>
      <c r="I6868" s="45">
        <v>0</v>
      </c>
      <c r="J6868" s="45">
        <v>0</v>
      </c>
    </row>
    <row r="6869" spans="4:10">
      <c r="D6869" s="28">
        <v>41926</v>
      </c>
      <c r="E6869" s="35" t="s">
        <v>362</v>
      </c>
      <c r="F6869" s="45">
        <v>12.5</v>
      </c>
      <c r="G6869" s="45">
        <v>0</v>
      </c>
      <c r="H6869" s="45">
        <v>0</v>
      </c>
      <c r="I6869" s="45">
        <v>0</v>
      </c>
      <c r="J6869" s="45">
        <v>0</v>
      </c>
    </row>
    <row r="6870" spans="4:10">
      <c r="D6870" s="28">
        <v>41926</v>
      </c>
      <c r="E6870" s="35" t="s">
        <v>363</v>
      </c>
      <c r="F6870" s="45">
        <v>12.4</v>
      </c>
      <c r="G6870" s="45">
        <v>0</v>
      </c>
      <c r="H6870" s="45">
        <v>0</v>
      </c>
      <c r="I6870" s="45">
        <v>0</v>
      </c>
      <c r="J6870" s="45">
        <v>0</v>
      </c>
    </row>
    <row r="6871" spans="4:10">
      <c r="D6871" s="28">
        <v>41926</v>
      </c>
      <c r="E6871" s="35" t="s">
        <v>364</v>
      </c>
      <c r="F6871" s="45">
        <v>12.3</v>
      </c>
      <c r="G6871" s="45">
        <v>0</v>
      </c>
      <c r="H6871" s="45">
        <v>0</v>
      </c>
      <c r="I6871" s="45">
        <v>0</v>
      </c>
      <c r="J6871" s="45">
        <v>0</v>
      </c>
    </row>
    <row r="6872" spans="4:10">
      <c r="D6872" s="28">
        <v>41926</v>
      </c>
      <c r="E6872" s="35" t="s">
        <v>365</v>
      </c>
      <c r="F6872" s="45">
        <v>12.4</v>
      </c>
      <c r="G6872" s="45">
        <v>0.02</v>
      </c>
      <c r="H6872" s="45">
        <v>0.02</v>
      </c>
      <c r="I6872" s="45">
        <v>1.8</v>
      </c>
      <c r="J6872" s="45">
        <v>-77.8</v>
      </c>
    </row>
    <row r="6873" spans="4:10">
      <c r="D6873" s="28">
        <v>41926</v>
      </c>
      <c r="E6873" s="35" t="s">
        <v>366</v>
      </c>
      <c r="F6873" s="45">
        <v>12.9</v>
      </c>
      <c r="G6873" s="45">
        <v>0.05</v>
      </c>
      <c r="H6873" s="45">
        <v>0.13</v>
      </c>
      <c r="I6873" s="45">
        <v>12.8</v>
      </c>
      <c r="J6873" s="45">
        <v>-67.7</v>
      </c>
    </row>
    <row r="6874" spans="4:10">
      <c r="D6874" s="28">
        <v>41926</v>
      </c>
      <c r="E6874" s="35" t="s">
        <v>367</v>
      </c>
      <c r="F6874" s="45">
        <v>14.2</v>
      </c>
      <c r="G6874" s="45">
        <v>0.06</v>
      </c>
      <c r="H6874" s="45">
        <v>0.3</v>
      </c>
      <c r="I6874" s="45">
        <v>22.9</v>
      </c>
      <c r="J6874" s="45">
        <v>-56.3</v>
      </c>
    </row>
    <row r="6875" spans="4:10">
      <c r="D6875" s="28">
        <v>41926</v>
      </c>
      <c r="E6875" s="35" t="s">
        <v>368</v>
      </c>
      <c r="F6875" s="45">
        <v>15.1</v>
      </c>
      <c r="G6875" s="45">
        <v>0.08</v>
      </c>
      <c r="H6875" s="45">
        <v>0.42</v>
      </c>
      <c r="I6875" s="45">
        <v>31.6</v>
      </c>
      <c r="J6875" s="45">
        <v>-42.7</v>
      </c>
    </row>
    <row r="6876" spans="4:10">
      <c r="D6876" s="28">
        <v>41926</v>
      </c>
      <c r="E6876" s="35" t="s">
        <v>369</v>
      </c>
      <c r="F6876" s="45">
        <v>16.100000000000001</v>
      </c>
      <c r="G6876" s="45">
        <v>0.06</v>
      </c>
      <c r="H6876" s="45">
        <v>0.53</v>
      </c>
      <c r="I6876" s="45">
        <v>38.200000000000003</v>
      </c>
      <c r="J6876" s="45">
        <v>-26.4</v>
      </c>
    </row>
    <row r="6877" spans="4:10">
      <c r="D6877" s="28">
        <v>41926</v>
      </c>
      <c r="E6877" s="35" t="s">
        <v>370</v>
      </c>
      <c r="F6877" s="45">
        <v>16.5</v>
      </c>
      <c r="G6877" s="45">
        <v>0.08</v>
      </c>
      <c r="H6877" s="45">
        <v>0.56999999999999995</v>
      </c>
      <c r="I6877" s="45">
        <v>41.5</v>
      </c>
      <c r="J6877" s="45">
        <v>-7.5</v>
      </c>
    </row>
    <row r="6878" spans="4:10">
      <c r="D6878" s="28">
        <v>41926</v>
      </c>
      <c r="E6878" s="35" t="s">
        <v>371</v>
      </c>
      <c r="F6878" s="45">
        <v>16.5</v>
      </c>
      <c r="G6878" s="45">
        <v>0.05</v>
      </c>
      <c r="H6878" s="45">
        <v>0.57999999999999996</v>
      </c>
      <c r="I6878" s="45">
        <v>41.1</v>
      </c>
      <c r="J6878" s="45">
        <v>12.3</v>
      </c>
    </row>
    <row r="6879" spans="4:10">
      <c r="D6879" s="28">
        <v>41926</v>
      </c>
      <c r="E6879" s="35" t="s">
        <v>372</v>
      </c>
      <c r="F6879" s="45">
        <v>17.3</v>
      </c>
      <c r="G6879" s="45">
        <v>0.05</v>
      </c>
      <c r="H6879" s="45">
        <v>0.51</v>
      </c>
      <c r="I6879" s="45">
        <v>36.799999999999997</v>
      </c>
      <c r="J6879" s="45">
        <v>30.6</v>
      </c>
    </row>
    <row r="6880" spans="4:10">
      <c r="D6880" s="28">
        <v>41926</v>
      </c>
      <c r="E6880" s="35" t="s">
        <v>373</v>
      </c>
      <c r="F6880" s="45">
        <v>16.7</v>
      </c>
      <c r="G6880" s="45">
        <v>0.04</v>
      </c>
      <c r="H6880" s="45">
        <v>0.32</v>
      </c>
      <c r="I6880" s="45">
        <v>29.7</v>
      </c>
      <c r="J6880" s="45">
        <v>46.2</v>
      </c>
    </row>
    <row r="6881" spans="4:10">
      <c r="D6881" s="28">
        <v>41926</v>
      </c>
      <c r="E6881" s="35" t="s">
        <v>374</v>
      </c>
      <c r="F6881" s="45">
        <v>16.100000000000001</v>
      </c>
      <c r="G6881" s="45">
        <v>0.01</v>
      </c>
      <c r="H6881" s="45">
        <v>0.15</v>
      </c>
      <c r="I6881" s="45">
        <v>20.6</v>
      </c>
      <c r="J6881" s="45">
        <v>59.2</v>
      </c>
    </row>
    <row r="6882" spans="4:10">
      <c r="D6882" s="28">
        <v>41926</v>
      </c>
      <c r="E6882" s="35" t="s">
        <v>375</v>
      </c>
      <c r="F6882" s="45">
        <v>15.4</v>
      </c>
      <c r="G6882" s="45">
        <v>0.01</v>
      </c>
      <c r="H6882" s="45">
        <v>7.0000000000000007E-2</v>
      </c>
      <c r="I6882" s="45">
        <v>10.199999999999999</v>
      </c>
      <c r="J6882" s="45">
        <v>70.2</v>
      </c>
    </row>
    <row r="6883" spans="4:10">
      <c r="D6883" s="28">
        <v>41926</v>
      </c>
      <c r="E6883" s="35" t="s">
        <v>376</v>
      </c>
      <c r="F6883" s="45">
        <v>14.5</v>
      </c>
      <c r="G6883" s="45">
        <v>0</v>
      </c>
      <c r="H6883" s="45">
        <v>0.01</v>
      </c>
      <c r="I6883" s="45">
        <v>0</v>
      </c>
      <c r="J6883" s="45">
        <v>0</v>
      </c>
    </row>
    <row r="6884" spans="4:10">
      <c r="D6884" s="28">
        <v>41926</v>
      </c>
      <c r="E6884" s="35" t="s">
        <v>377</v>
      </c>
      <c r="F6884" s="45">
        <v>13.9</v>
      </c>
      <c r="G6884" s="45">
        <v>0</v>
      </c>
      <c r="H6884" s="45">
        <v>0</v>
      </c>
      <c r="I6884" s="45">
        <v>0</v>
      </c>
      <c r="J6884" s="45">
        <v>0</v>
      </c>
    </row>
    <row r="6885" spans="4:10">
      <c r="D6885" s="28">
        <v>41926</v>
      </c>
      <c r="E6885" s="35" t="s">
        <v>378</v>
      </c>
      <c r="F6885" s="45">
        <v>13.9</v>
      </c>
      <c r="G6885" s="45">
        <v>0</v>
      </c>
      <c r="H6885" s="45">
        <v>0</v>
      </c>
      <c r="I6885" s="45">
        <v>0</v>
      </c>
      <c r="J6885" s="45">
        <v>0</v>
      </c>
    </row>
    <row r="6886" spans="4:10">
      <c r="D6886" s="28">
        <v>41926</v>
      </c>
      <c r="E6886" s="35" t="s">
        <v>379</v>
      </c>
      <c r="F6886" s="45">
        <v>14</v>
      </c>
      <c r="G6886" s="45">
        <v>0</v>
      </c>
      <c r="H6886" s="45">
        <v>0</v>
      </c>
      <c r="I6886" s="45">
        <v>0</v>
      </c>
      <c r="J6886" s="45">
        <v>0</v>
      </c>
    </row>
    <row r="6887" spans="4:10">
      <c r="D6887" s="28">
        <v>41926</v>
      </c>
      <c r="E6887" s="35" t="s">
        <v>380</v>
      </c>
      <c r="F6887" s="45">
        <v>14.1</v>
      </c>
      <c r="G6887" s="45">
        <v>0</v>
      </c>
      <c r="H6887" s="45">
        <v>0</v>
      </c>
      <c r="I6887" s="45">
        <v>0</v>
      </c>
      <c r="J6887" s="45">
        <v>0</v>
      </c>
    </row>
    <row r="6888" spans="4:10">
      <c r="D6888" s="28">
        <v>41926</v>
      </c>
      <c r="E6888" s="35" t="s">
        <v>381</v>
      </c>
      <c r="F6888" s="45">
        <v>14.1</v>
      </c>
      <c r="G6888" s="45">
        <v>0</v>
      </c>
      <c r="H6888" s="45">
        <v>0</v>
      </c>
      <c r="I6888" s="45">
        <v>0</v>
      </c>
      <c r="J6888" s="45">
        <v>0</v>
      </c>
    </row>
    <row r="6889" spans="4:10">
      <c r="D6889" s="28">
        <v>41926</v>
      </c>
      <c r="E6889" s="35" t="s">
        <v>382</v>
      </c>
      <c r="F6889" s="45">
        <v>13.8</v>
      </c>
      <c r="G6889" s="45">
        <v>0</v>
      </c>
      <c r="H6889" s="45">
        <v>0</v>
      </c>
      <c r="I6889" s="45">
        <v>0</v>
      </c>
      <c r="J6889" s="45">
        <v>0</v>
      </c>
    </row>
    <row r="6890" spans="4:10">
      <c r="D6890" s="28">
        <v>41926</v>
      </c>
      <c r="E6890" s="35" t="s">
        <v>383</v>
      </c>
      <c r="F6890" s="45">
        <v>13.3</v>
      </c>
      <c r="G6890" s="45">
        <v>0</v>
      </c>
      <c r="H6890" s="45">
        <v>0</v>
      </c>
      <c r="I6890" s="45">
        <v>0</v>
      </c>
      <c r="J6890" s="45">
        <v>0</v>
      </c>
    </row>
    <row r="6891" spans="4:10">
      <c r="D6891" s="28">
        <v>41927</v>
      </c>
      <c r="E6891" s="35" t="s">
        <v>360</v>
      </c>
      <c r="F6891" s="45">
        <v>13.1</v>
      </c>
      <c r="G6891" s="45">
        <v>0</v>
      </c>
      <c r="H6891" s="45">
        <v>0</v>
      </c>
      <c r="I6891" s="45">
        <v>0</v>
      </c>
      <c r="J6891" s="45">
        <v>0</v>
      </c>
    </row>
    <row r="6892" spans="4:10">
      <c r="D6892" s="28">
        <v>41927</v>
      </c>
      <c r="E6892" s="35" t="s">
        <v>361</v>
      </c>
      <c r="F6892" s="45">
        <v>12.8</v>
      </c>
      <c r="G6892" s="45">
        <v>0</v>
      </c>
      <c r="H6892" s="45">
        <v>0</v>
      </c>
      <c r="I6892" s="45">
        <v>0</v>
      </c>
      <c r="J6892" s="45">
        <v>0</v>
      </c>
    </row>
    <row r="6893" spans="4:10">
      <c r="D6893" s="28">
        <v>41927</v>
      </c>
      <c r="E6893" s="35" t="s">
        <v>362</v>
      </c>
      <c r="F6893" s="45">
        <v>12.1</v>
      </c>
      <c r="G6893" s="45">
        <v>0</v>
      </c>
      <c r="H6893" s="45">
        <v>0</v>
      </c>
      <c r="I6893" s="45">
        <v>0</v>
      </c>
      <c r="J6893" s="45">
        <v>0</v>
      </c>
    </row>
    <row r="6894" spans="4:10">
      <c r="D6894" s="28">
        <v>41927</v>
      </c>
      <c r="E6894" s="35" t="s">
        <v>363</v>
      </c>
      <c r="F6894" s="45">
        <v>12.4</v>
      </c>
      <c r="G6894" s="45">
        <v>0</v>
      </c>
      <c r="H6894" s="45">
        <v>0</v>
      </c>
      <c r="I6894" s="45">
        <v>0</v>
      </c>
      <c r="J6894" s="45">
        <v>0</v>
      </c>
    </row>
    <row r="6895" spans="4:10">
      <c r="D6895" s="28">
        <v>41927</v>
      </c>
      <c r="E6895" s="35" t="s">
        <v>364</v>
      </c>
      <c r="F6895" s="45">
        <v>12.7</v>
      </c>
      <c r="G6895" s="45">
        <v>0</v>
      </c>
      <c r="H6895" s="45">
        <v>0</v>
      </c>
      <c r="I6895" s="45">
        <v>0</v>
      </c>
      <c r="J6895" s="45">
        <v>0</v>
      </c>
    </row>
    <row r="6896" spans="4:10">
      <c r="D6896" s="28">
        <v>41927</v>
      </c>
      <c r="E6896" s="35" t="s">
        <v>365</v>
      </c>
      <c r="F6896" s="45">
        <v>12.6</v>
      </c>
      <c r="G6896" s="45">
        <v>0.15</v>
      </c>
      <c r="H6896" s="45">
        <v>0.04</v>
      </c>
      <c r="I6896" s="45">
        <v>1.6</v>
      </c>
      <c r="J6896" s="45">
        <v>-77.5</v>
      </c>
    </row>
    <row r="6897" spans="4:10">
      <c r="D6897" s="28">
        <v>41927</v>
      </c>
      <c r="E6897" s="35" t="s">
        <v>366</v>
      </c>
      <c r="F6897" s="45">
        <v>12.7</v>
      </c>
      <c r="G6897" s="45">
        <v>1.1399999999999999</v>
      </c>
      <c r="H6897" s="45">
        <v>0.25</v>
      </c>
      <c r="I6897" s="45">
        <v>12.6</v>
      </c>
      <c r="J6897" s="45">
        <v>-67.400000000000006</v>
      </c>
    </row>
    <row r="6898" spans="4:10">
      <c r="D6898" s="28">
        <v>41927</v>
      </c>
      <c r="E6898" s="35" t="s">
        <v>367</v>
      </c>
      <c r="F6898" s="45">
        <v>15.3</v>
      </c>
      <c r="G6898" s="45">
        <v>2.1800000000000002</v>
      </c>
      <c r="H6898" s="45">
        <v>0.34</v>
      </c>
      <c r="I6898" s="45">
        <v>22.7</v>
      </c>
      <c r="J6898" s="45">
        <v>-56</v>
      </c>
    </row>
    <row r="6899" spans="4:10">
      <c r="D6899" s="28">
        <v>41927</v>
      </c>
      <c r="E6899" s="35" t="s">
        <v>368</v>
      </c>
      <c r="F6899" s="45">
        <v>17.3</v>
      </c>
      <c r="G6899" s="45">
        <v>2.46</v>
      </c>
      <c r="H6899" s="45">
        <v>0.42</v>
      </c>
      <c r="I6899" s="45">
        <v>31.4</v>
      </c>
      <c r="J6899" s="45">
        <v>-42.4</v>
      </c>
    </row>
    <row r="6900" spans="4:10">
      <c r="D6900" s="28">
        <v>41927</v>
      </c>
      <c r="E6900" s="35" t="s">
        <v>369</v>
      </c>
      <c r="F6900" s="45">
        <v>18.8</v>
      </c>
      <c r="G6900" s="45">
        <v>2.54</v>
      </c>
      <c r="H6900" s="45">
        <v>0.49</v>
      </c>
      <c r="I6900" s="45">
        <v>37.799999999999997</v>
      </c>
      <c r="J6900" s="45">
        <v>-26.2</v>
      </c>
    </row>
    <row r="6901" spans="4:10">
      <c r="D6901" s="28">
        <v>41927</v>
      </c>
      <c r="E6901" s="35" t="s">
        <v>370</v>
      </c>
      <c r="F6901" s="45">
        <v>20</v>
      </c>
      <c r="G6901" s="45">
        <v>0.7</v>
      </c>
      <c r="H6901" s="45">
        <v>0.97</v>
      </c>
      <c r="I6901" s="45">
        <v>41.2</v>
      </c>
      <c r="J6901" s="45">
        <v>-7.4</v>
      </c>
    </row>
    <row r="6902" spans="4:10">
      <c r="D6902" s="28">
        <v>41927</v>
      </c>
      <c r="E6902" s="35" t="s">
        <v>371</v>
      </c>
      <c r="F6902" s="45">
        <v>18.7</v>
      </c>
      <c r="G6902" s="45">
        <v>7.0000000000000007E-2</v>
      </c>
      <c r="H6902" s="45">
        <v>0.63</v>
      </c>
      <c r="I6902" s="45">
        <v>40.700000000000003</v>
      </c>
      <c r="J6902" s="45">
        <v>12.3</v>
      </c>
    </row>
    <row r="6903" spans="4:10">
      <c r="D6903" s="28">
        <v>41927</v>
      </c>
      <c r="E6903" s="35" t="s">
        <v>372</v>
      </c>
      <c r="F6903" s="45">
        <v>16.399999999999999</v>
      </c>
      <c r="G6903" s="45">
        <v>0.09</v>
      </c>
      <c r="H6903" s="45">
        <v>0.55000000000000004</v>
      </c>
      <c r="I6903" s="45">
        <v>36.5</v>
      </c>
      <c r="J6903" s="45">
        <v>30.5</v>
      </c>
    </row>
    <row r="6904" spans="4:10">
      <c r="D6904" s="28">
        <v>41927</v>
      </c>
      <c r="E6904" s="35" t="s">
        <v>373</v>
      </c>
      <c r="F6904" s="45">
        <v>16.7</v>
      </c>
      <c r="G6904" s="45">
        <v>0.2</v>
      </c>
      <c r="H6904" s="45">
        <v>0.54</v>
      </c>
      <c r="I6904" s="45">
        <v>29.4</v>
      </c>
      <c r="J6904" s="45">
        <v>46</v>
      </c>
    </row>
    <row r="6905" spans="4:10">
      <c r="D6905" s="28">
        <v>41927</v>
      </c>
      <c r="E6905" s="35" t="s">
        <v>374</v>
      </c>
      <c r="F6905" s="45">
        <v>16.7</v>
      </c>
      <c r="G6905" s="45">
        <v>0.11</v>
      </c>
      <c r="H6905" s="45">
        <v>0.31</v>
      </c>
      <c r="I6905" s="45">
        <v>20.3</v>
      </c>
      <c r="J6905" s="45">
        <v>59</v>
      </c>
    </row>
    <row r="6906" spans="4:10">
      <c r="D6906" s="28">
        <v>41927</v>
      </c>
      <c r="E6906" s="35" t="s">
        <v>375</v>
      </c>
      <c r="F6906" s="45">
        <v>15.1</v>
      </c>
      <c r="G6906" s="45">
        <v>0.09</v>
      </c>
      <c r="H6906" s="45">
        <v>0.12</v>
      </c>
      <c r="I6906" s="45">
        <v>9.9</v>
      </c>
      <c r="J6906" s="45">
        <v>70</v>
      </c>
    </row>
    <row r="6907" spans="4:10">
      <c r="D6907" s="28">
        <v>41927</v>
      </c>
      <c r="E6907" s="35" t="s">
        <v>376</v>
      </c>
      <c r="F6907" s="45">
        <v>14</v>
      </c>
      <c r="G6907" s="45">
        <v>0.02</v>
      </c>
      <c r="H6907" s="45">
        <v>0.02</v>
      </c>
      <c r="I6907" s="45">
        <v>0</v>
      </c>
      <c r="J6907" s="45">
        <v>0</v>
      </c>
    </row>
    <row r="6908" spans="4:10">
      <c r="D6908" s="28">
        <v>41927</v>
      </c>
      <c r="E6908" s="35" t="s">
        <v>377</v>
      </c>
      <c r="F6908" s="45">
        <v>12.9</v>
      </c>
      <c r="G6908" s="45">
        <v>0</v>
      </c>
      <c r="H6908" s="45">
        <v>0</v>
      </c>
      <c r="I6908" s="45">
        <v>0</v>
      </c>
      <c r="J6908" s="45">
        <v>0</v>
      </c>
    </row>
    <row r="6909" spans="4:10">
      <c r="D6909" s="28">
        <v>41927</v>
      </c>
      <c r="E6909" s="35" t="s">
        <v>378</v>
      </c>
      <c r="F6909" s="45">
        <v>12.6</v>
      </c>
      <c r="G6909" s="45">
        <v>0</v>
      </c>
      <c r="H6909" s="45">
        <v>0</v>
      </c>
      <c r="I6909" s="45">
        <v>0</v>
      </c>
      <c r="J6909" s="45">
        <v>0</v>
      </c>
    </row>
    <row r="6910" spans="4:10">
      <c r="D6910" s="28">
        <v>41927</v>
      </c>
      <c r="E6910" s="35" t="s">
        <v>379</v>
      </c>
      <c r="F6910" s="45">
        <v>12</v>
      </c>
      <c r="G6910" s="45">
        <v>0</v>
      </c>
      <c r="H6910" s="45">
        <v>0</v>
      </c>
      <c r="I6910" s="45">
        <v>0</v>
      </c>
      <c r="J6910" s="45">
        <v>0</v>
      </c>
    </row>
    <row r="6911" spans="4:10">
      <c r="D6911" s="28">
        <v>41927</v>
      </c>
      <c r="E6911" s="35" t="s">
        <v>380</v>
      </c>
      <c r="F6911" s="45">
        <v>11.8</v>
      </c>
      <c r="G6911" s="45">
        <v>0</v>
      </c>
      <c r="H6911" s="45">
        <v>0</v>
      </c>
      <c r="I6911" s="45">
        <v>0</v>
      </c>
      <c r="J6911" s="45">
        <v>0</v>
      </c>
    </row>
    <row r="6912" spans="4:10">
      <c r="D6912" s="28">
        <v>41927</v>
      </c>
      <c r="E6912" s="35" t="s">
        <v>381</v>
      </c>
      <c r="F6912" s="45">
        <v>11.6</v>
      </c>
      <c r="G6912" s="45">
        <v>0</v>
      </c>
      <c r="H6912" s="45">
        <v>0</v>
      </c>
      <c r="I6912" s="45">
        <v>0</v>
      </c>
      <c r="J6912" s="45">
        <v>0</v>
      </c>
    </row>
    <row r="6913" spans="4:10">
      <c r="D6913" s="28">
        <v>41927</v>
      </c>
      <c r="E6913" s="35" t="s">
        <v>382</v>
      </c>
      <c r="F6913" s="45">
        <v>11.3</v>
      </c>
      <c r="G6913" s="45">
        <v>0</v>
      </c>
      <c r="H6913" s="45">
        <v>0</v>
      </c>
      <c r="I6913" s="45">
        <v>0</v>
      </c>
      <c r="J6913" s="45">
        <v>0</v>
      </c>
    </row>
    <row r="6914" spans="4:10">
      <c r="D6914" s="28">
        <v>41927</v>
      </c>
      <c r="E6914" s="35" t="s">
        <v>383</v>
      </c>
      <c r="F6914" s="45">
        <v>11.2</v>
      </c>
      <c r="G6914" s="45">
        <v>0</v>
      </c>
      <c r="H6914" s="45">
        <v>0</v>
      </c>
      <c r="I6914" s="45">
        <v>0</v>
      </c>
      <c r="J6914" s="45">
        <v>0</v>
      </c>
    </row>
    <row r="6915" spans="4:10">
      <c r="D6915" s="28">
        <v>41928</v>
      </c>
      <c r="E6915" s="35" t="s">
        <v>360</v>
      </c>
      <c r="F6915" s="45">
        <v>11.2</v>
      </c>
      <c r="G6915" s="45">
        <v>0</v>
      </c>
      <c r="H6915" s="45">
        <v>0</v>
      </c>
      <c r="I6915" s="45">
        <v>0</v>
      </c>
      <c r="J6915" s="45">
        <v>0</v>
      </c>
    </row>
    <row r="6916" spans="4:10">
      <c r="D6916" s="28">
        <v>41928</v>
      </c>
      <c r="E6916" s="35" t="s">
        <v>361</v>
      </c>
      <c r="F6916" s="45">
        <v>11.1</v>
      </c>
      <c r="G6916" s="45">
        <v>0</v>
      </c>
      <c r="H6916" s="45">
        <v>0</v>
      </c>
      <c r="I6916" s="45">
        <v>0</v>
      </c>
      <c r="J6916" s="45">
        <v>0</v>
      </c>
    </row>
    <row r="6917" spans="4:10">
      <c r="D6917" s="28">
        <v>41928</v>
      </c>
      <c r="E6917" s="35" t="s">
        <v>362</v>
      </c>
      <c r="F6917" s="45">
        <v>10.8</v>
      </c>
      <c r="G6917" s="45">
        <v>0</v>
      </c>
      <c r="H6917" s="45">
        <v>0</v>
      </c>
      <c r="I6917" s="45">
        <v>0</v>
      </c>
      <c r="J6917" s="45">
        <v>0</v>
      </c>
    </row>
    <row r="6918" spans="4:10">
      <c r="D6918" s="28">
        <v>41928</v>
      </c>
      <c r="E6918" s="35" t="s">
        <v>363</v>
      </c>
      <c r="F6918" s="45">
        <v>10.9</v>
      </c>
      <c r="G6918" s="45">
        <v>0</v>
      </c>
      <c r="H6918" s="45">
        <v>0</v>
      </c>
      <c r="I6918" s="45">
        <v>0</v>
      </c>
      <c r="J6918" s="45">
        <v>0</v>
      </c>
    </row>
    <row r="6919" spans="4:10">
      <c r="D6919" s="28">
        <v>41928</v>
      </c>
      <c r="E6919" s="35" t="s">
        <v>364</v>
      </c>
      <c r="F6919" s="45">
        <v>10.8</v>
      </c>
      <c r="G6919" s="45">
        <v>0</v>
      </c>
      <c r="H6919" s="45">
        <v>0</v>
      </c>
      <c r="I6919" s="45">
        <v>0</v>
      </c>
      <c r="J6919" s="45">
        <v>0</v>
      </c>
    </row>
    <row r="6920" spans="4:10">
      <c r="D6920" s="28">
        <v>41928</v>
      </c>
      <c r="E6920" s="35" t="s">
        <v>365</v>
      </c>
      <c r="F6920" s="45">
        <v>10.8</v>
      </c>
      <c r="G6920" s="45">
        <v>0.05</v>
      </c>
      <c r="H6920" s="45">
        <v>0.03</v>
      </c>
      <c r="I6920" s="45">
        <v>1.4</v>
      </c>
      <c r="J6920" s="45">
        <v>-77.2</v>
      </c>
    </row>
    <row r="6921" spans="4:10">
      <c r="D6921" s="28">
        <v>41928</v>
      </c>
      <c r="E6921" s="35" t="s">
        <v>366</v>
      </c>
      <c r="F6921" s="45">
        <v>11.1</v>
      </c>
      <c r="G6921" s="45">
        <v>0.12</v>
      </c>
      <c r="H6921" s="45">
        <v>0.18</v>
      </c>
      <c r="I6921" s="45">
        <v>12.4</v>
      </c>
      <c r="J6921" s="45">
        <v>-67.099999999999994</v>
      </c>
    </row>
    <row r="6922" spans="4:10">
      <c r="D6922" s="28">
        <v>41928</v>
      </c>
      <c r="E6922" s="35" t="s">
        <v>367</v>
      </c>
      <c r="F6922" s="45">
        <v>12.6</v>
      </c>
      <c r="G6922" s="45">
        <v>7.0000000000000007E-2</v>
      </c>
      <c r="H6922" s="45">
        <v>0.28999999999999998</v>
      </c>
      <c r="I6922" s="45">
        <v>22.4</v>
      </c>
      <c r="J6922" s="45">
        <v>-55.7</v>
      </c>
    </row>
    <row r="6923" spans="4:10">
      <c r="D6923" s="28">
        <v>41928</v>
      </c>
      <c r="E6923" s="35" t="s">
        <v>368</v>
      </c>
      <c r="F6923" s="45">
        <v>14.5</v>
      </c>
      <c r="G6923" s="45">
        <v>0.13</v>
      </c>
      <c r="H6923" s="45">
        <v>0.5</v>
      </c>
      <c r="I6923" s="45">
        <v>31.1</v>
      </c>
      <c r="J6923" s="45">
        <v>-42.2</v>
      </c>
    </row>
    <row r="6924" spans="4:10">
      <c r="D6924" s="28">
        <v>41928</v>
      </c>
      <c r="E6924" s="35" t="s">
        <v>369</v>
      </c>
      <c r="F6924" s="45">
        <v>15.7</v>
      </c>
      <c r="G6924" s="45">
        <v>0.06</v>
      </c>
      <c r="H6924" s="45">
        <v>0.53</v>
      </c>
      <c r="I6924" s="45">
        <v>37.5</v>
      </c>
      <c r="J6924" s="45">
        <v>-26</v>
      </c>
    </row>
    <row r="6925" spans="4:10">
      <c r="D6925" s="28">
        <v>41928</v>
      </c>
      <c r="E6925" s="35" t="s">
        <v>370</v>
      </c>
      <c r="F6925" s="45">
        <v>18</v>
      </c>
      <c r="G6925" s="45">
        <v>7.0000000000000007E-2</v>
      </c>
      <c r="H6925" s="45">
        <v>0.56999999999999995</v>
      </c>
      <c r="I6925" s="45">
        <v>40.799999999999997</v>
      </c>
      <c r="J6925" s="45">
        <v>-7.3</v>
      </c>
    </row>
    <row r="6926" spans="4:10">
      <c r="D6926" s="28">
        <v>41928</v>
      </c>
      <c r="E6926" s="35" t="s">
        <v>371</v>
      </c>
      <c r="F6926" s="45">
        <v>17.5</v>
      </c>
      <c r="G6926" s="45">
        <v>0.08</v>
      </c>
      <c r="H6926" s="45">
        <v>0.56000000000000005</v>
      </c>
      <c r="I6926" s="45">
        <v>40.299999999999997</v>
      </c>
      <c r="J6926" s="45">
        <v>12.2</v>
      </c>
    </row>
    <row r="6927" spans="4:10">
      <c r="D6927" s="28">
        <v>41928</v>
      </c>
      <c r="E6927" s="35" t="s">
        <v>372</v>
      </c>
      <c r="F6927" s="45">
        <v>17.899999999999999</v>
      </c>
      <c r="G6927" s="45">
        <v>0.08</v>
      </c>
      <c r="H6927" s="45">
        <v>0.5</v>
      </c>
      <c r="I6927" s="45">
        <v>36.1</v>
      </c>
      <c r="J6927" s="45">
        <v>30.4</v>
      </c>
    </row>
    <row r="6928" spans="4:10">
      <c r="D6928" s="28">
        <v>41928</v>
      </c>
      <c r="E6928" s="35" t="s">
        <v>373</v>
      </c>
      <c r="F6928" s="45">
        <v>18.399999999999999</v>
      </c>
      <c r="G6928" s="45">
        <v>7.0000000000000007E-2</v>
      </c>
      <c r="H6928" s="45">
        <v>0.39</v>
      </c>
      <c r="I6928" s="45">
        <v>29</v>
      </c>
      <c r="J6928" s="45">
        <v>45.9</v>
      </c>
    </row>
    <row r="6929" spans="4:10">
      <c r="D6929" s="28">
        <v>41928</v>
      </c>
      <c r="E6929" s="35" t="s">
        <v>374</v>
      </c>
      <c r="F6929" s="45">
        <v>18.899999999999999</v>
      </c>
      <c r="G6929" s="45">
        <v>7.0000000000000007E-2</v>
      </c>
      <c r="H6929" s="45">
        <v>0.25</v>
      </c>
      <c r="I6929" s="45">
        <v>19.899999999999999</v>
      </c>
      <c r="J6929" s="45">
        <v>58.8</v>
      </c>
    </row>
    <row r="6930" spans="4:10">
      <c r="D6930" s="28">
        <v>41928</v>
      </c>
      <c r="E6930" s="35" t="s">
        <v>375</v>
      </c>
      <c r="F6930" s="45">
        <v>16.5</v>
      </c>
      <c r="G6930" s="45">
        <v>7.0000000000000007E-2</v>
      </c>
      <c r="H6930" s="45">
        <v>0.12</v>
      </c>
      <c r="I6930" s="45">
        <v>9.6</v>
      </c>
      <c r="J6930" s="45">
        <v>69.8</v>
      </c>
    </row>
    <row r="6931" spans="4:10">
      <c r="D6931" s="28">
        <v>41928</v>
      </c>
      <c r="E6931" s="35" t="s">
        <v>376</v>
      </c>
      <c r="F6931" s="45">
        <v>14.3</v>
      </c>
      <c r="G6931" s="45">
        <v>0</v>
      </c>
      <c r="H6931" s="45">
        <v>0.01</v>
      </c>
      <c r="I6931" s="45">
        <v>0</v>
      </c>
      <c r="J6931" s="45">
        <v>0</v>
      </c>
    </row>
    <row r="6932" spans="4:10">
      <c r="D6932" s="28">
        <v>41928</v>
      </c>
      <c r="E6932" s="35" t="s">
        <v>377</v>
      </c>
      <c r="F6932" s="45">
        <v>13.6</v>
      </c>
      <c r="G6932" s="45">
        <v>0</v>
      </c>
      <c r="H6932" s="45">
        <v>0</v>
      </c>
      <c r="I6932" s="45">
        <v>0</v>
      </c>
      <c r="J6932" s="45">
        <v>0</v>
      </c>
    </row>
    <row r="6933" spans="4:10">
      <c r="D6933" s="28">
        <v>41928</v>
      </c>
      <c r="E6933" s="35" t="s">
        <v>378</v>
      </c>
      <c r="F6933" s="45">
        <v>13.4</v>
      </c>
      <c r="G6933" s="45">
        <v>0</v>
      </c>
      <c r="H6933" s="45">
        <v>0</v>
      </c>
      <c r="I6933" s="45">
        <v>0</v>
      </c>
      <c r="J6933" s="45">
        <v>0</v>
      </c>
    </row>
    <row r="6934" spans="4:10">
      <c r="D6934" s="28">
        <v>41928</v>
      </c>
      <c r="E6934" s="35" t="s">
        <v>379</v>
      </c>
      <c r="F6934" s="45">
        <v>12.7</v>
      </c>
      <c r="G6934" s="45">
        <v>0</v>
      </c>
      <c r="H6934" s="45">
        <v>0</v>
      </c>
      <c r="I6934" s="45">
        <v>0</v>
      </c>
      <c r="J6934" s="45">
        <v>0</v>
      </c>
    </row>
    <row r="6935" spans="4:10">
      <c r="D6935" s="28">
        <v>41928</v>
      </c>
      <c r="E6935" s="35" t="s">
        <v>380</v>
      </c>
      <c r="F6935" s="45">
        <v>12.8</v>
      </c>
      <c r="G6935" s="45">
        <v>0</v>
      </c>
      <c r="H6935" s="45">
        <v>0</v>
      </c>
      <c r="I6935" s="45">
        <v>0</v>
      </c>
      <c r="J6935" s="45">
        <v>0</v>
      </c>
    </row>
    <row r="6936" spans="4:10">
      <c r="D6936" s="28">
        <v>41928</v>
      </c>
      <c r="E6936" s="35" t="s">
        <v>381</v>
      </c>
      <c r="F6936" s="45">
        <v>13.2</v>
      </c>
      <c r="G6936" s="45">
        <v>0</v>
      </c>
      <c r="H6936" s="45">
        <v>0</v>
      </c>
      <c r="I6936" s="45">
        <v>0</v>
      </c>
      <c r="J6936" s="45">
        <v>0</v>
      </c>
    </row>
    <row r="6937" spans="4:10">
      <c r="D6937" s="28">
        <v>41928</v>
      </c>
      <c r="E6937" s="35" t="s">
        <v>382</v>
      </c>
      <c r="F6937" s="45">
        <v>12.8</v>
      </c>
      <c r="G6937" s="45">
        <v>0</v>
      </c>
      <c r="H6937" s="45">
        <v>0</v>
      </c>
      <c r="I6937" s="45">
        <v>0</v>
      </c>
      <c r="J6937" s="45">
        <v>0</v>
      </c>
    </row>
    <row r="6938" spans="4:10">
      <c r="D6938" s="28">
        <v>41928</v>
      </c>
      <c r="E6938" s="35" t="s">
        <v>383</v>
      </c>
      <c r="F6938" s="45">
        <v>12.7</v>
      </c>
      <c r="G6938" s="45">
        <v>0</v>
      </c>
      <c r="H6938" s="45">
        <v>0</v>
      </c>
      <c r="I6938" s="45">
        <v>0</v>
      </c>
      <c r="J6938" s="45">
        <v>0</v>
      </c>
    </row>
    <row r="6939" spans="4:10">
      <c r="D6939" s="28">
        <v>41929</v>
      </c>
      <c r="E6939" s="35" t="s">
        <v>360</v>
      </c>
      <c r="F6939" s="45">
        <v>12.2</v>
      </c>
      <c r="G6939" s="45">
        <v>0</v>
      </c>
      <c r="H6939" s="45">
        <v>0</v>
      </c>
      <c r="I6939" s="45">
        <v>0</v>
      </c>
      <c r="J6939" s="45">
        <v>0</v>
      </c>
    </row>
    <row r="6940" spans="4:10">
      <c r="D6940" s="28">
        <v>41929</v>
      </c>
      <c r="E6940" s="35" t="s">
        <v>361</v>
      </c>
      <c r="F6940" s="45">
        <v>12.1</v>
      </c>
      <c r="G6940" s="45">
        <v>0</v>
      </c>
      <c r="H6940" s="45">
        <v>0</v>
      </c>
      <c r="I6940" s="45">
        <v>0</v>
      </c>
      <c r="J6940" s="45">
        <v>0</v>
      </c>
    </row>
    <row r="6941" spans="4:10">
      <c r="D6941" s="28">
        <v>41929</v>
      </c>
      <c r="E6941" s="35" t="s">
        <v>362</v>
      </c>
      <c r="F6941" s="45">
        <v>12.1</v>
      </c>
      <c r="G6941" s="45">
        <v>0</v>
      </c>
      <c r="H6941" s="45">
        <v>0</v>
      </c>
      <c r="I6941" s="45">
        <v>0</v>
      </c>
      <c r="J6941" s="45">
        <v>0</v>
      </c>
    </row>
    <row r="6942" spans="4:10">
      <c r="D6942" s="28">
        <v>41929</v>
      </c>
      <c r="E6942" s="35" t="s">
        <v>363</v>
      </c>
      <c r="F6942" s="45">
        <v>12</v>
      </c>
      <c r="G6942" s="45">
        <v>0</v>
      </c>
      <c r="H6942" s="45">
        <v>0</v>
      </c>
      <c r="I6942" s="45">
        <v>0</v>
      </c>
      <c r="J6942" s="45">
        <v>0</v>
      </c>
    </row>
    <row r="6943" spans="4:10">
      <c r="D6943" s="28">
        <v>41929</v>
      </c>
      <c r="E6943" s="35" t="s">
        <v>364</v>
      </c>
      <c r="F6943" s="45">
        <v>10.6</v>
      </c>
      <c r="G6943" s="45">
        <v>0</v>
      </c>
      <c r="H6943" s="45">
        <v>0</v>
      </c>
      <c r="I6943" s="45">
        <v>0</v>
      </c>
      <c r="J6943" s="45">
        <v>0</v>
      </c>
    </row>
    <row r="6944" spans="4:10">
      <c r="D6944" s="28">
        <v>41929</v>
      </c>
      <c r="E6944" s="35" t="s">
        <v>365</v>
      </c>
      <c r="F6944" s="45">
        <v>9.3000000000000007</v>
      </c>
      <c r="G6944" s="45">
        <v>0.05</v>
      </c>
      <c r="H6944" s="45">
        <v>0.03</v>
      </c>
      <c r="I6944" s="45">
        <v>1.2</v>
      </c>
      <c r="J6944" s="45">
        <v>-76.900000000000006</v>
      </c>
    </row>
    <row r="6945" spans="4:10">
      <c r="D6945" s="28">
        <v>41929</v>
      </c>
      <c r="E6945" s="35" t="s">
        <v>366</v>
      </c>
      <c r="F6945" s="45">
        <v>8.6999999999999993</v>
      </c>
      <c r="G6945" s="45">
        <v>0.02</v>
      </c>
      <c r="H6945" s="45">
        <v>0.11</v>
      </c>
      <c r="I6945" s="45">
        <v>12.1</v>
      </c>
      <c r="J6945" s="45">
        <v>-66.8</v>
      </c>
    </row>
    <row r="6946" spans="4:10">
      <c r="D6946" s="28">
        <v>41929</v>
      </c>
      <c r="E6946" s="35" t="s">
        <v>367</v>
      </c>
      <c r="F6946" s="45">
        <v>7.7</v>
      </c>
      <c r="G6946" s="45">
        <v>0.03</v>
      </c>
      <c r="H6946" s="45">
        <v>0.24</v>
      </c>
      <c r="I6946" s="45">
        <v>22.2</v>
      </c>
      <c r="J6946" s="45">
        <v>-55.4</v>
      </c>
    </row>
    <row r="6947" spans="4:10">
      <c r="D6947" s="28">
        <v>41929</v>
      </c>
      <c r="E6947" s="35" t="s">
        <v>368</v>
      </c>
      <c r="F6947" s="45">
        <v>7.5</v>
      </c>
      <c r="G6947" s="45">
        <v>0.06</v>
      </c>
      <c r="H6947" s="45">
        <v>0.42</v>
      </c>
      <c r="I6947" s="45">
        <v>30.8</v>
      </c>
      <c r="J6947" s="45">
        <v>-41.9</v>
      </c>
    </row>
    <row r="6948" spans="4:10">
      <c r="D6948" s="28">
        <v>41929</v>
      </c>
      <c r="E6948" s="35" t="s">
        <v>369</v>
      </c>
      <c r="F6948" s="45">
        <v>7.6</v>
      </c>
      <c r="G6948" s="45">
        <v>0.03</v>
      </c>
      <c r="H6948" s="45">
        <v>0.39</v>
      </c>
      <c r="I6948" s="45">
        <v>37.200000000000003</v>
      </c>
      <c r="J6948" s="45">
        <v>-25.8</v>
      </c>
    </row>
    <row r="6949" spans="4:10">
      <c r="D6949" s="28">
        <v>41929</v>
      </c>
      <c r="E6949" s="35" t="s">
        <v>370</v>
      </c>
      <c r="F6949" s="45">
        <v>8.6999999999999993</v>
      </c>
      <c r="G6949" s="45">
        <v>0.01</v>
      </c>
      <c r="H6949" s="45">
        <v>0.46</v>
      </c>
      <c r="I6949" s="45">
        <v>40.5</v>
      </c>
      <c r="J6949" s="45">
        <v>-7.2</v>
      </c>
    </row>
    <row r="6950" spans="4:10">
      <c r="D6950" s="28">
        <v>41929</v>
      </c>
      <c r="E6950" s="35" t="s">
        <v>371</v>
      </c>
      <c r="F6950" s="45">
        <v>7.7</v>
      </c>
      <c r="G6950" s="45">
        <v>7.0000000000000007E-2</v>
      </c>
      <c r="H6950" s="45">
        <v>0.55000000000000004</v>
      </c>
      <c r="I6950" s="45">
        <v>39.9</v>
      </c>
      <c r="J6950" s="45">
        <v>12.2</v>
      </c>
    </row>
    <row r="6951" spans="4:10">
      <c r="D6951" s="28">
        <v>41929</v>
      </c>
      <c r="E6951" s="35" t="s">
        <v>372</v>
      </c>
      <c r="F6951" s="45">
        <v>4.7</v>
      </c>
      <c r="G6951" s="45">
        <v>0.02</v>
      </c>
      <c r="H6951" s="45">
        <v>0.4</v>
      </c>
      <c r="I6951" s="45">
        <v>35.799999999999997</v>
      </c>
      <c r="J6951" s="45">
        <v>30.3</v>
      </c>
    </row>
    <row r="6952" spans="4:10">
      <c r="D6952" s="28">
        <v>41929</v>
      </c>
      <c r="E6952" s="35" t="s">
        <v>373</v>
      </c>
      <c r="F6952" s="45">
        <v>5.4</v>
      </c>
      <c r="G6952" s="45">
        <v>0.04</v>
      </c>
      <c r="H6952" s="45">
        <v>0.28999999999999998</v>
      </c>
      <c r="I6952" s="45">
        <v>28.7</v>
      </c>
      <c r="J6952" s="45">
        <v>45.7</v>
      </c>
    </row>
    <row r="6953" spans="4:10">
      <c r="D6953" s="28">
        <v>41929</v>
      </c>
      <c r="E6953" s="35" t="s">
        <v>374</v>
      </c>
      <c r="F6953" s="45">
        <v>5.5</v>
      </c>
      <c r="G6953" s="45">
        <v>0.04</v>
      </c>
      <c r="H6953" s="45">
        <v>0.21</v>
      </c>
      <c r="I6953" s="45">
        <v>19.600000000000001</v>
      </c>
      <c r="J6953" s="45">
        <v>58.5</v>
      </c>
    </row>
    <row r="6954" spans="4:10">
      <c r="D6954" s="28">
        <v>41929</v>
      </c>
      <c r="E6954" s="35" t="s">
        <v>375</v>
      </c>
      <c r="F6954" s="45">
        <v>4.7</v>
      </c>
      <c r="G6954" s="45">
        <v>0.02</v>
      </c>
      <c r="H6954" s="45">
        <v>0.08</v>
      </c>
      <c r="I6954" s="45">
        <v>9.3000000000000007</v>
      </c>
      <c r="J6954" s="45">
        <v>69.5</v>
      </c>
    </row>
    <row r="6955" spans="4:10">
      <c r="D6955" s="28">
        <v>41929</v>
      </c>
      <c r="E6955" s="35" t="s">
        <v>376</v>
      </c>
      <c r="F6955" s="45">
        <v>5.2</v>
      </c>
      <c r="G6955" s="45">
        <v>0</v>
      </c>
      <c r="H6955" s="45">
        <v>0.01</v>
      </c>
      <c r="I6955" s="45">
        <v>0</v>
      </c>
      <c r="J6955" s="45">
        <v>0</v>
      </c>
    </row>
    <row r="6956" spans="4:10">
      <c r="D6956" s="28">
        <v>41929</v>
      </c>
      <c r="E6956" s="35" t="s">
        <v>377</v>
      </c>
      <c r="F6956" s="45">
        <v>4.9000000000000004</v>
      </c>
      <c r="G6956" s="45">
        <v>0</v>
      </c>
      <c r="H6956" s="45">
        <v>0</v>
      </c>
      <c r="I6956" s="45">
        <v>0</v>
      </c>
      <c r="J6956" s="45">
        <v>0</v>
      </c>
    </row>
    <row r="6957" spans="4:10">
      <c r="D6957" s="28">
        <v>41929</v>
      </c>
      <c r="E6957" s="35" t="s">
        <v>378</v>
      </c>
      <c r="F6957" s="45">
        <v>5.0999999999999996</v>
      </c>
      <c r="G6957" s="45">
        <v>0</v>
      </c>
      <c r="H6957" s="45">
        <v>0</v>
      </c>
      <c r="I6957" s="45">
        <v>0</v>
      </c>
      <c r="J6957" s="45">
        <v>0</v>
      </c>
    </row>
    <row r="6958" spans="4:10">
      <c r="D6958" s="28">
        <v>41929</v>
      </c>
      <c r="E6958" s="35" t="s">
        <v>379</v>
      </c>
      <c r="F6958" s="45">
        <v>3.1</v>
      </c>
      <c r="G6958" s="45">
        <v>0</v>
      </c>
      <c r="H6958" s="45">
        <v>0</v>
      </c>
      <c r="I6958" s="45">
        <v>0</v>
      </c>
      <c r="J6958" s="45">
        <v>0</v>
      </c>
    </row>
    <row r="6959" spans="4:10">
      <c r="D6959" s="28">
        <v>41929</v>
      </c>
      <c r="E6959" s="35" t="s">
        <v>380</v>
      </c>
      <c r="F6959" s="45">
        <v>3.4</v>
      </c>
      <c r="G6959" s="45">
        <v>0</v>
      </c>
      <c r="H6959" s="45">
        <v>0</v>
      </c>
      <c r="I6959" s="45">
        <v>0</v>
      </c>
      <c r="J6959" s="45">
        <v>0</v>
      </c>
    </row>
    <row r="6960" spans="4:10">
      <c r="D6960" s="28">
        <v>41929</v>
      </c>
      <c r="E6960" s="35" t="s">
        <v>381</v>
      </c>
      <c r="F6960" s="45">
        <v>3.1</v>
      </c>
      <c r="G6960" s="45">
        <v>0</v>
      </c>
      <c r="H6960" s="45">
        <v>0</v>
      </c>
      <c r="I6960" s="45">
        <v>0</v>
      </c>
      <c r="J6960" s="45">
        <v>0</v>
      </c>
    </row>
    <row r="6961" spans="4:10">
      <c r="D6961" s="28">
        <v>41929</v>
      </c>
      <c r="E6961" s="35" t="s">
        <v>382</v>
      </c>
      <c r="F6961" s="45">
        <v>2.7</v>
      </c>
      <c r="G6961" s="45">
        <v>0</v>
      </c>
      <c r="H6961" s="45">
        <v>0</v>
      </c>
      <c r="I6961" s="45">
        <v>0</v>
      </c>
      <c r="J6961" s="45">
        <v>0</v>
      </c>
    </row>
    <row r="6962" spans="4:10">
      <c r="D6962" s="28">
        <v>41929</v>
      </c>
      <c r="E6962" s="35" t="s">
        <v>383</v>
      </c>
      <c r="F6962" s="45">
        <v>2.6</v>
      </c>
      <c r="G6962" s="45">
        <v>0</v>
      </c>
      <c r="H6962" s="45">
        <v>0</v>
      </c>
      <c r="I6962" s="45">
        <v>0</v>
      </c>
      <c r="J6962" s="45">
        <v>0</v>
      </c>
    </row>
    <row r="6963" spans="4:10">
      <c r="D6963" s="28">
        <v>41930</v>
      </c>
      <c r="E6963" s="35" t="s">
        <v>360</v>
      </c>
      <c r="F6963" s="45">
        <v>3.8</v>
      </c>
      <c r="G6963" s="45">
        <v>0</v>
      </c>
      <c r="H6963" s="45">
        <v>0</v>
      </c>
      <c r="I6963" s="45">
        <v>0</v>
      </c>
      <c r="J6963" s="45">
        <v>0</v>
      </c>
    </row>
    <row r="6964" spans="4:10">
      <c r="D6964" s="28">
        <v>41930</v>
      </c>
      <c r="E6964" s="35" t="s">
        <v>361</v>
      </c>
      <c r="F6964" s="45">
        <v>2.9</v>
      </c>
      <c r="G6964" s="45">
        <v>0</v>
      </c>
      <c r="H6964" s="45">
        <v>0</v>
      </c>
      <c r="I6964" s="45">
        <v>0</v>
      </c>
      <c r="J6964" s="45">
        <v>0</v>
      </c>
    </row>
    <row r="6965" spans="4:10">
      <c r="D6965" s="28">
        <v>41930</v>
      </c>
      <c r="E6965" s="35" t="s">
        <v>362</v>
      </c>
      <c r="F6965" s="45">
        <v>3.7</v>
      </c>
      <c r="G6965" s="45">
        <v>0</v>
      </c>
      <c r="H6965" s="45">
        <v>0</v>
      </c>
      <c r="I6965" s="45">
        <v>0</v>
      </c>
      <c r="J6965" s="45">
        <v>0</v>
      </c>
    </row>
    <row r="6966" spans="4:10">
      <c r="D6966" s="28">
        <v>41930</v>
      </c>
      <c r="E6966" s="35" t="s">
        <v>363</v>
      </c>
      <c r="F6966" s="45">
        <v>3.1</v>
      </c>
      <c r="G6966" s="45">
        <v>0</v>
      </c>
      <c r="H6966" s="45">
        <v>0</v>
      </c>
      <c r="I6966" s="45">
        <v>0</v>
      </c>
      <c r="J6966" s="45">
        <v>0</v>
      </c>
    </row>
    <row r="6967" spans="4:10">
      <c r="D6967" s="28">
        <v>41930</v>
      </c>
      <c r="E6967" s="35" t="s">
        <v>364</v>
      </c>
      <c r="F6967" s="45">
        <v>3.5</v>
      </c>
      <c r="G6967" s="45">
        <v>0</v>
      </c>
      <c r="H6967" s="45">
        <v>0</v>
      </c>
      <c r="I6967" s="45">
        <v>0</v>
      </c>
      <c r="J6967" s="45">
        <v>0</v>
      </c>
    </row>
    <row r="6968" spans="4:10">
      <c r="D6968" s="28">
        <v>41930</v>
      </c>
      <c r="E6968" s="35" t="s">
        <v>365</v>
      </c>
      <c r="F6968" s="45">
        <v>3.4</v>
      </c>
      <c r="G6968" s="45">
        <v>0.05</v>
      </c>
      <c r="H6968" s="45">
        <v>0.03</v>
      </c>
      <c r="I6968" s="45">
        <v>1</v>
      </c>
      <c r="J6968" s="45">
        <v>-76.599999999999994</v>
      </c>
    </row>
    <row r="6969" spans="4:10">
      <c r="D6969" s="28">
        <v>41930</v>
      </c>
      <c r="E6969" s="35" t="s">
        <v>366</v>
      </c>
      <c r="F6969" s="45">
        <v>4.7</v>
      </c>
      <c r="G6969" s="45">
        <v>0.33</v>
      </c>
      <c r="H6969" s="45">
        <v>0.22</v>
      </c>
      <c r="I6969" s="45">
        <v>11.9</v>
      </c>
      <c r="J6969" s="45">
        <v>-66.5</v>
      </c>
    </row>
    <row r="6970" spans="4:10">
      <c r="D6970" s="28">
        <v>41930</v>
      </c>
      <c r="E6970" s="35" t="s">
        <v>367</v>
      </c>
      <c r="F6970" s="45">
        <v>7</v>
      </c>
      <c r="G6970" s="45">
        <v>1.57</v>
      </c>
      <c r="H6970" s="45">
        <v>0.42</v>
      </c>
      <c r="I6970" s="45">
        <v>21.9</v>
      </c>
      <c r="J6970" s="45">
        <v>-55.1</v>
      </c>
    </row>
    <row r="6971" spans="4:10">
      <c r="D6971" s="28">
        <v>41930</v>
      </c>
      <c r="E6971" s="35" t="s">
        <v>368</v>
      </c>
      <c r="F6971" s="45">
        <v>7.5</v>
      </c>
      <c r="G6971" s="45">
        <v>0.27</v>
      </c>
      <c r="H6971" s="45">
        <v>0.62</v>
      </c>
      <c r="I6971" s="45">
        <v>30.5</v>
      </c>
      <c r="J6971" s="45">
        <v>-41.6</v>
      </c>
    </row>
    <row r="6972" spans="4:10">
      <c r="D6972" s="28">
        <v>41930</v>
      </c>
      <c r="E6972" s="35" t="s">
        <v>369</v>
      </c>
      <c r="F6972" s="45">
        <v>7.9</v>
      </c>
      <c r="G6972" s="45">
        <v>0.12</v>
      </c>
      <c r="H6972" s="45">
        <v>0.61</v>
      </c>
      <c r="I6972" s="45">
        <v>36.9</v>
      </c>
      <c r="J6972" s="45">
        <v>-25.5</v>
      </c>
    </row>
    <row r="6973" spans="4:10">
      <c r="D6973" s="28">
        <v>41930</v>
      </c>
      <c r="E6973" s="35" t="s">
        <v>370</v>
      </c>
      <c r="F6973" s="45">
        <v>8.1999999999999993</v>
      </c>
      <c r="G6973" s="45">
        <v>0.19</v>
      </c>
      <c r="H6973" s="45">
        <v>0.75</v>
      </c>
      <c r="I6973" s="45">
        <v>40.1</v>
      </c>
      <c r="J6973" s="45">
        <v>-7.1</v>
      </c>
    </row>
    <row r="6974" spans="4:10">
      <c r="D6974" s="28">
        <v>41930</v>
      </c>
      <c r="E6974" s="35" t="s">
        <v>371</v>
      </c>
      <c r="F6974" s="45">
        <v>8.9</v>
      </c>
      <c r="G6974" s="45">
        <v>0.12</v>
      </c>
      <c r="H6974" s="45">
        <v>0.65</v>
      </c>
      <c r="I6974" s="45">
        <v>39.6</v>
      </c>
      <c r="J6974" s="45">
        <v>12.2</v>
      </c>
    </row>
    <row r="6975" spans="4:10">
      <c r="D6975" s="28">
        <v>41930</v>
      </c>
      <c r="E6975" s="35" t="s">
        <v>372</v>
      </c>
      <c r="F6975" s="45">
        <v>9</v>
      </c>
      <c r="G6975" s="45">
        <v>0.56000000000000005</v>
      </c>
      <c r="H6975" s="45">
        <v>0.81</v>
      </c>
      <c r="I6975" s="45">
        <v>35.4</v>
      </c>
      <c r="J6975" s="45">
        <v>30.2</v>
      </c>
    </row>
    <row r="6976" spans="4:10">
      <c r="D6976" s="28">
        <v>41930</v>
      </c>
      <c r="E6976" s="35" t="s">
        <v>373</v>
      </c>
      <c r="F6976" s="45">
        <v>10.5</v>
      </c>
      <c r="G6976" s="45">
        <v>0.2</v>
      </c>
      <c r="H6976" s="45">
        <v>0.52</v>
      </c>
      <c r="I6976" s="45">
        <v>28.4</v>
      </c>
      <c r="J6976" s="45">
        <v>45.5</v>
      </c>
    </row>
    <row r="6977" spans="4:10">
      <c r="D6977" s="28">
        <v>41930</v>
      </c>
      <c r="E6977" s="35" t="s">
        <v>374</v>
      </c>
      <c r="F6977" s="45">
        <v>9.1999999999999993</v>
      </c>
      <c r="G6977" s="45">
        <v>0.33</v>
      </c>
      <c r="H6977" s="45">
        <v>0.38</v>
      </c>
      <c r="I6977" s="45">
        <v>19.3</v>
      </c>
      <c r="J6977" s="45">
        <v>58.3</v>
      </c>
    </row>
    <row r="6978" spans="4:10">
      <c r="D6978" s="28">
        <v>41930</v>
      </c>
      <c r="E6978" s="35" t="s">
        <v>375</v>
      </c>
      <c r="F6978" s="45">
        <v>8.4</v>
      </c>
      <c r="G6978" s="45">
        <v>0.13</v>
      </c>
      <c r="H6978" s="45">
        <v>0.13</v>
      </c>
      <c r="I6978" s="45">
        <v>9</v>
      </c>
      <c r="J6978" s="45">
        <v>69.3</v>
      </c>
    </row>
    <row r="6979" spans="4:10">
      <c r="D6979" s="28">
        <v>41930</v>
      </c>
      <c r="E6979" s="35" t="s">
        <v>376</v>
      </c>
      <c r="F6979" s="45">
        <v>7.6</v>
      </c>
      <c r="G6979" s="45">
        <v>0</v>
      </c>
      <c r="H6979" s="45">
        <v>0.01</v>
      </c>
      <c r="I6979" s="45">
        <v>0</v>
      </c>
      <c r="J6979" s="45">
        <v>0</v>
      </c>
    </row>
    <row r="6980" spans="4:10">
      <c r="D6980" s="28">
        <v>41930</v>
      </c>
      <c r="E6980" s="35" t="s">
        <v>377</v>
      </c>
      <c r="F6980" s="45">
        <v>5.2</v>
      </c>
      <c r="G6980" s="45">
        <v>0</v>
      </c>
      <c r="H6980" s="45">
        <v>0</v>
      </c>
      <c r="I6980" s="45">
        <v>0</v>
      </c>
      <c r="J6980" s="45">
        <v>0</v>
      </c>
    </row>
    <row r="6981" spans="4:10">
      <c r="D6981" s="28">
        <v>41930</v>
      </c>
      <c r="E6981" s="35" t="s">
        <v>378</v>
      </c>
      <c r="F6981" s="45">
        <v>3.6</v>
      </c>
      <c r="G6981" s="45">
        <v>0</v>
      </c>
      <c r="H6981" s="45">
        <v>0</v>
      </c>
      <c r="I6981" s="45">
        <v>0</v>
      </c>
      <c r="J6981" s="45">
        <v>0</v>
      </c>
    </row>
    <row r="6982" spans="4:10">
      <c r="D6982" s="28">
        <v>41930</v>
      </c>
      <c r="E6982" s="35" t="s">
        <v>379</v>
      </c>
      <c r="F6982" s="45">
        <v>2.5</v>
      </c>
      <c r="G6982" s="45">
        <v>0</v>
      </c>
      <c r="H6982" s="45">
        <v>0</v>
      </c>
      <c r="I6982" s="45">
        <v>0</v>
      </c>
      <c r="J6982" s="45">
        <v>0</v>
      </c>
    </row>
    <row r="6983" spans="4:10">
      <c r="D6983" s="28">
        <v>41930</v>
      </c>
      <c r="E6983" s="35" t="s">
        <v>380</v>
      </c>
      <c r="F6983" s="45">
        <v>2.4</v>
      </c>
      <c r="G6983" s="45">
        <v>0</v>
      </c>
      <c r="H6983" s="45">
        <v>0</v>
      </c>
      <c r="I6983" s="45">
        <v>0</v>
      </c>
      <c r="J6983" s="45">
        <v>0</v>
      </c>
    </row>
    <row r="6984" spans="4:10">
      <c r="D6984" s="28">
        <v>41930</v>
      </c>
      <c r="E6984" s="35" t="s">
        <v>381</v>
      </c>
      <c r="F6984" s="45">
        <v>3.2</v>
      </c>
      <c r="G6984" s="45">
        <v>0</v>
      </c>
      <c r="H6984" s="45">
        <v>0</v>
      </c>
      <c r="I6984" s="45">
        <v>0</v>
      </c>
      <c r="J6984" s="45">
        <v>0</v>
      </c>
    </row>
    <row r="6985" spans="4:10">
      <c r="D6985" s="28">
        <v>41930</v>
      </c>
      <c r="E6985" s="35" t="s">
        <v>382</v>
      </c>
      <c r="F6985" s="45">
        <v>3.5</v>
      </c>
      <c r="G6985" s="45">
        <v>0</v>
      </c>
      <c r="H6985" s="45">
        <v>0</v>
      </c>
      <c r="I6985" s="45">
        <v>0</v>
      </c>
      <c r="J6985" s="45">
        <v>0</v>
      </c>
    </row>
    <row r="6986" spans="4:10">
      <c r="D6986" s="28">
        <v>41930</v>
      </c>
      <c r="E6986" s="35" t="s">
        <v>383</v>
      </c>
      <c r="F6986" s="45">
        <v>2.7</v>
      </c>
      <c r="G6986" s="45">
        <v>0</v>
      </c>
      <c r="H6986" s="45">
        <v>0</v>
      </c>
      <c r="I6986" s="45">
        <v>0</v>
      </c>
      <c r="J6986" s="45">
        <v>0</v>
      </c>
    </row>
    <row r="6987" spans="4:10">
      <c r="D6987" s="28">
        <v>41931</v>
      </c>
      <c r="E6987" s="35" t="s">
        <v>360</v>
      </c>
      <c r="F6987" s="45">
        <v>2.7</v>
      </c>
      <c r="G6987" s="45">
        <v>0</v>
      </c>
      <c r="H6987" s="45">
        <v>0</v>
      </c>
      <c r="I6987" s="45">
        <v>0</v>
      </c>
      <c r="J6987" s="45">
        <v>0</v>
      </c>
    </row>
    <row r="6988" spans="4:10">
      <c r="D6988" s="28">
        <v>41931</v>
      </c>
      <c r="E6988" s="35" t="s">
        <v>361</v>
      </c>
      <c r="F6988" s="45">
        <v>2.9</v>
      </c>
      <c r="G6988" s="45">
        <v>0</v>
      </c>
      <c r="H6988" s="45">
        <v>0</v>
      </c>
      <c r="I6988" s="45">
        <v>0</v>
      </c>
      <c r="J6988" s="45">
        <v>0</v>
      </c>
    </row>
    <row r="6989" spans="4:10">
      <c r="D6989" s="28">
        <v>41931</v>
      </c>
      <c r="E6989" s="35" t="s">
        <v>362</v>
      </c>
      <c r="F6989" s="45">
        <v>2.7</v>
      </c>
      <c r="G6989" s="45">
        <v>0</v>
      </c>
      <c r="H6989" s="45">
        <v>0</v>
      </c>
      <c r="I6989" s="45">
        <v>0</v>
      </c>
      <c r="J6989" s="45">
        <v>0</v>
      </c>
    </row>
    <row r="6990" spans="4:10">
      <c r="D6990" s="28">
        <v>41931</v>
      </c>
      <c r="E6990" s="35" t="s">
        <v>363</v>
      </c>
      <c r="F6990" s="45">
        <v>2.4</v>
      </c>
      <c r="G6990" s="45">
        <v>0</v>
      </c>
      <c r="H6990" s="45">
        <v>0</v>
      </c>
      <c r="I6990" s="45">
        <v>0</v>
      </c>
      <c r="J6990" s="45">
        <v>0</v>
      </c>
    </row>
    <row r="6991" spans="4:10">
      <c r="D6991" s="28">
        <v>41931</v>
      </c>
      <c r="E6991" s="35" t="s">
        <v>364</v>
      </c>
      <c r="F6991" s="45">
        <v>2.4</v>
      </c>
      <c r="G6991" s="45">
        <v>0</v>
      </c>
      <c r="H6991" s="45">
        <v>0</v>
      </c>
      <c r="I6991" s="45">
        <v>0</v>
      </c>
      <c r="J6991" s="45">
        <v>0</v>
      </c>
    </row>
    <row r="6992" spans="4:10">
      <c r="D6992" s="28">
        <v>41931</v>
      </c>
      <c r="E6992" s="35" t="s">
        <v>365</v>
      </c>
      <c r="F6992" s="45">
        <v>2.5</v>
      </c>
      <c r="G6992" s="45">
        <v>0.05</v>
      </c>
      <c r="H6992" s="45">
        <v>0.03</v>
      </c>
      <c r="I6992" s="45">
        <v>0.8</v>
      </c>
      <c r="J6992" s="45">
        <v>-76.3</v>
      </c>
    </row>
    <row r="6993" spans="4:10">
      <c r="D6993" s="28">
        <v>41931</v>
      </c>
      <c r="E6993" s="35" t="s">
        <v>366</v>
      </c>
      <c r="F6993" s="45">
        <v>3</v>
      </c>
      <c r="G6993" s="45">
        <v>0.09</v>
      </c>
      <c r="H6993" s="45">
        <v>0.15</v>
      </c>
      <c r="I6993" s="45">
        <v>11.7</v>
      </c>
      <c r="J6993" s="45">
        <v>-66.2</v>
      </c>
    </row>
    <row r="6994" spans="4:10">
      <c r="D6994" s="28">
        <v>41931</v>
      </c>
      <c r="E6994" s="35" t="s">
        <v>367</v>
      </c>
      <c r="F6994" s="45">
        <v>4.5</v>
      </c>
      <c r="G6994" s="45">
        <v>0.09</v>
      </c>
      <c r="H6994" s="45">
        <v>0.31</v>
      </c>
      <c r="I6994" s="45">
        <v>21.7</v>
      </c>
      <c r="J6994" s="45">
        <v>-54.8</v>
      </c>
    </row>
    <row r="6995" spans="4:10">
      <c r="D6995" s="28">
        <v>41931</v>
      </c>
      <c r="E6995" s="35" t="s">
        <v>368</v>
      </c>
      <c r="F6995" s="45">
        <v>6.8</v>
      </c>
      <c r="G6995" s="45">
        <v>0.09</v>
      </c>
      <c r="H6995" s="45">
        <v>0.43</v>
      </c>
      <c r="I6995" s="45">
        <v>30.2</v>
      </c>
      <c r="J6995" s="45">
        <v>-41.4</v>
      </c>
    </row>
    <row r="6996" spans="4:10">
      <c r="D6996" s="28">
        <v>41931</v>
      </c>
      <c r="E6996" s="35" t="s">
        <v>369</v>
      </c>
      <c r="F6996" s="45">
        <v>10.6</v>
      </c>
      <c r="G6996" s="45">
        <v>0.09</v>
      </c>
      <c r="H6996" s="45">
        <v>0.54</v>
      </c>
      <c r="I6996" s="45">
        <v>36.5</v>
      </c>
      <c r="J6996" s="45">
        <v>-25.3</v>
      </c>
    </row>
    <row r="6997" spans="4:10">
      <c r="D6997" s="28">
        <v>41931</v>
      </c>
      <c r="E6997" s="35" t="s">
        <v>370</v>
      </c>
      <c r="F6997" s="45">
        <v>14.2</v>
      </c>
      <c r="G6997" s="45">
        <v>0.35</v>
      </c>
      <c r="H6997" s="45">
        <v>0.86</v>
      </c>
      <c r="I6997" s="45">
        <v>39.700000000000003</v>
      </c>
      <c r="J6997" s="45">
        <v>-7</v>
      </c>
    </row>
    <row r="6998" spans="4:10">
      <c r="D6998" s="28">
        <v>41931</v>
      </c>
      <c r="E6998" s="35" t="s">
        <v>371</v>
      </c>
      <c r="F6998" s="45">
        <v>15.5</v>
      </c>
      <c r="G6998" s="45">
        <v>0.24</v>
      </c>
      <c r="H6998" s="45">
        <v>0.78</v>
      </c>
      <c r="I6998" s="45">
        <v>39.200000000000003</v>
      </c>
      <c r="J6998" s="45">
        <v>12.2</v>
      </c>
    </row>
    <row r="6999" spans="4:10">
      <c r="D6999" s="28">
        <v>41931</v>
      </c>
      <c r="E6999" s="35" t="s">
        <v>372</v>
      </c>
      <c r="F6999" s="45">
        <v>16.100000000000001</v>
      </c>
      <c r="G6999" s="45">
        <v>0.23</v>
      </c>
      <c r="H6999" s="45">
        <v>0.69</v>
      </c>
      <c r="I6999" s="45">
        <v>35.1</v>
      </c>
      <c r="J6999" s="45">
        <v>30</v>
      </c>
    </row>
    <row r="7000" spans="4:10">
      <c r="D7000" s="28">
        <v>41931</v>
      </c>
      <c r="E7000" s="35" t="s">
        <v>373</v>
      </c>
      <c r="F7000" s="45">
        <v>14.8</v>
      </c>
      <c r="G7000" s="45">
        <v>0.16</v>
      </c>
      <c r="H7000" s="45">
        <v>0.48</v>
      </c>
      <c r="I7000" s="45">
        <v>28</v>
      </c>
      <c r="J7000" s="45">
        <v>45.3</v>
      </c>
    </row>
    <row r="7001" spans="4:10">
      <c r="D7001" s="28">
        <v>41931</v>
      </c>
      <c r="E7001" s="35" t="s">
        <v>374</v>
      </c>
      <c r="F7001" s="45">
        <v>13.5</v>
      </c>
      <c r="G7001" s="45">
        <v>0.09</v>
      </c>
      <c r="H7001" s="45">
        <v>0.26</v>
      </c>
      <c r="I7001" s="45">
        <v>19</v>
      </c>
      <c r="J7001" s="45">
        <v>58.1</v>
      </c>
    </row>
    <row r="7002" spans="4:10">
      <c r="D7002" s="28">
        <v>41931</v>
      </c>
      <c r="E7002" s="35" t="s">
        <v>375</v>
      </c>
      <c r="F7002" s="45">
        <v>12.7</v>
      </c>
      <c r="G7002" s="45">
        <v>0.1</v>
      </c>
      <c r="H7002" s="45">
        <v>0.11</v>
      </c>
      <c r="I7002" s="45">
        <v>8.8000000000000007</v>
      </c>
      <c r="J7002" s="45">
        <v>69.099999999999994</v>
      </c>
    </row>
    <row r="7003" spans="4:10">
      <c r="D7003" s="28">
        <v>41931</v>
      </c>
      <c r="E7003" s="35" t="s">
        <v>376</v>
      </c>
      <c r="F7003" s="45">
        <v>11.4</v>
      </c>
      <c r="G7003" s="45">
        <v>0</v>
      </c>
      <c r="H7003" s="45">
        <v>0.01</v>
      </c>
      <c r="I7003" s="45">
        <v>0</v>
      </c>
      <c r="J7003" s="45">
        <v>0</v>
      </c>
    </row>
    <row r="7004" spans="4:10">
      <c r="D7004" s="28">
        <v>41931</v>
      </c>
      <c r="E7004" s="35" t="s">
        <v>377</v>
      </c>
      <c r="F7004" s="45">
        <v>10.4</v>
      </c>
      <c r="G7004" s="45">
        <v>0</v>
      </c>
      <c r="H7004" s="45">
        <v>0</v>
      </c>
      <c r="I7004" s="45">
        <v>0</v>
      </c>
      <c r="J7004" s="45">
        <v>0</v>
      </c>
    </row>
    <row r="7005" spans="4:10">
      <c r="D7005" s="28">
        <v>41931</v>
      </c>
      <c r="E7005" s="35" t="s">
        <v>378</v>
      </c>
      <c r="F7005" s="45">
        <v>9.8000000000000007</v>
      </c>
      <c r="G7005" s="45">
        <v>0</v>
      </c>
      <c r="H7005" s="45">
        <v>0</v>
      </c>
      <c r="I7005" s="45">
        <v>0</v>
      </c>
      <c r="J7005" s="45">
        <v>0</v>
      </c>
    </row>
    <row r="7006" spans="4:10">
      <c r="D7006" s="28">
        <v>41931</v>
      </c>
      <c r="E7006" s="35" t="s">
        <v>379</v>
      </c>
      <c r="F7006" s="45">
        <v>9.5</v>
      </c>
      <c r="G7006" s="45">
        <v>0</v>
      </c>
      <c r="H7006" s="45">
        <v>0</v>
      </c>
      <c r="I7006" s="45">
        <v>0</v>
      </c>
      <c r="J7006" s="45">
        <v>0</v>
      </c>
    </row>
    <row r="7007" spans="4:10">
      <c r="D7007" s="28">
        <v>41931</v>
      </c>
      <c r="E7007" s="35" t="s">
        <v>380</v>
      </c>
      <c r="F7007" s="45">
        <v>9.4</v>
      </c>
      <c r="G7007" s="45">
        <v>0</v>
      </c>
      <c r="H7007" s="45">
        <v>0</v>
      </c>
      <c r="I7007" s="45">
        <v>0</v>
      </c>
      <c r="J7007" s="45">
        <v>0</v>
      </c>
    </row>
    <row r="7008" spans="4:10">
      <c r="D7008" s="28">
        <v>41931</v>
      </c>
      <c r="E7008" s="35" t="s">
        <v>381</v>
      </c>
      <c r="F7008" s="45">
        <v>9.4</v>
      </c>
      <c r="G7008" s="45">
        <v>0</v>
      </c>
      <c r="H7008" s="45">
        <v>0</v>
      </c>
      <c r="I7008" s="45">
        <v>0</v>
      </c>
      <c r="J7008" s="45">
        <v>0</v>
      </c>
    </row>
    <row r="7009" spans="4:10">
      <c r="D7009" s="28">
        <v>41931</v>
      </c>
      <c r="E7009" s="35" t="s">
        <v>382</v>
      </c>
      <c r="F7009" s="45">
        <v>9.3000000000000007</v>
      </c>
      <c r="G7009" s="45">
        <v>0</v>
      </c>
      <c r="H7009" s="45">
        <v>0</v>
      </c>
      <c r="I7009" s="45">
        <v>0</v>
      </c>
      <c r="J7009" s="45">
        <v>0</v>
      </c>
    </row>
    <row r="7010" spans="4:10">
      <c r="D7010" s="28">
        <v>41931</v>
      </c>
      <c r="E7010" s="35" t="s">
        <v>383</v>
      </c>
      <c r="F7010" s="45">
        <v>9.1999999999999993</v>
      </c>
      <c r="G7010" s="45">
        <v>0</v>
      </c>
      <c r="H7010" s="45">
        <v>0</v>
      </c>
      <c r="I7010" s="45">
        <v>0</v>
      </c>
      <c r="J7010" s="45">
        <v>0</v>
      </c>
    </row>
    <row r="7011" spans="4:10">
      <c r="D7011" s="28">
        <v>41932</v>
      </c>
      <c r="E7011" s="35" t="s">
        <v>360</v>
      </c>
      <c r="F7011" s="45">
        <v>9.3000000000000007</v>
      </c>
      <c r="G7011" s="45">
        <v>0</v>
      </c>
      <c r="H7011" s="45">
        <v>0</v>
      </c>
      <c r="I7011" s="45">
        <v>0</v>
      </c>
      <c r="J7011" s="45">
        <v>0</v>
      </c>
    </row>
    <row r="7012" spans="4:10">
      <c r="D7012" s="28">
        <v>41932</v>
      </c>
      <c r="E7012" s="35" t="s">
        <v>361</v>
      </c>
      <c r="F7012" s="45">
        <v>9.3000000000000007</v>
      </c>
      <c r="G7012" s="45">
        <v>0</v>
      </c>
      <c r="H7012" s="45">
        <v>0</v>
      </c>
      <c r="I7012" s="45">
        <v>0</v>
      </c>
      <c r="J7012" s="45">
        <v>0</v>
      </c>
    </row>
    <row r="7013" spans="4:10">
      <c r="D7013" s="28">
        <v>41932</v>
      </c>
      <c r="E7013" s="35" t="s">
        <v>362</v>
      </c>
      <c r="F7013" s="45">
        <v>9.3000000000000007</v>
      </c>
      <c r="G7013" s="45">
        <v>0</v>
      </c>
      <c r="H7013" s="45">
        <v>0</v>
      </c>
      <c r="I7013" s="45">
        <v>0</v>
      </c>
      <c r="J7013" s="45">
        <v>0</v>
      </c>
    </row>
    <row r="7014" spans="4:10">
      <c r="D7014" s="28">
        <v>41932</v>
      </c>
      <c r="E7014" s="35" t="s">
        <v>363</v>
      </c>
      <c r="F7014" s="45">
        <v>9.4</v>
      </c>
      <c r="G7014" s="45">
        <v>0</v>
      </c>
      <c r="H7014" s="45">
        <v>0</v>
      </c>
      <c r="I7014" s="45">
        <v>0</v>
      </c>
      <c r="J7014" s="45">
        <v>0</v>
      </c>
    </row>
    <row r="7015" spans="4:10">
      <c r="D7015" s="28">
        <v>41932</v>
      </c>
      <c r="E7015" s="35" t="s">
        <v>364</v>
      </c>
      <c r="F7015" s="45">
        <v>9.5</v>
      </c>
      <c r="G7015" s="45">
        <v>0</v>
      </c>
      <c r="H7015" s="45">
        <v>0</v>
      </c>
      <c r="I7015" s="45">
        <v>0</v>
      </c>
      <c r="J7015" s="45">
        <v>0</v>
      </c>
    </row>
    <row r="7016" spans="4:10">
      <c r="D7016" s="28">
        <v>41932</v>
      </c>
      <c r="E7016" s="35" t="s">
        <v>365</v>
      </c>
      <c r="F7016" s="45">
        <v>9.1999999999999993</v>
      </c>
      <c r="G7016" s="45">
        <v>0.02</v>
      </c>
      <c r="H7016" s="45">
        <v>0.02</v>
      </c>
      <c r="I7016" s="45">
        <v>0.6</v>
      </c>
      <c r="J7016" s="45">
        <v>-76</v>
      </c>
    </row>
    <row r="7017" spans="4:10">
      <c r="D7017" s="28">
        <v>41932</v>
      </c>
      <c r="E7017" s="35" t="s">
        <v>366</v>
      </c>
      <c r="F7017" s="45">
        <v>10</v>
      </c>
      <c r="G7017" s="45">
        <v>0.08</v>
      </c>
      <c r="H7017" s="45">
        <v>0.14000000000000001</v>
      </c>
      <c r="I7017" s="45">
        <v>11.5</v>
      </c>
      <c r="J7017" s="45">
        <v>-65.900000000000006</v>
      </c>
    </row>
    <row r="7018" spans="4:10">
      <c r="D7018" s="28">
        <v>41932</v>
      </c>
      <c r="E7018" s="35" t="s">
        <v>367</v>
      </c>
      <c r="F7018" s="45">
        <v>10.3</v>
      </c>
      <c r="G7018" s="45">
        <v>0.08</v>
      </c>
      <c r="H7018" s="45">
        <v>0.28999999999999998</v>
      </c>
      <c r="I7018" s="45">
        <v>21.4</v>
      </c>
      <c r="J7018" s="45">
        <v>-54.5</v>
      </c>
    </row>
    <row r="7019" spans="4:10">
      <c r="D7019" s="28">
        <v>41932</v>
      </c>
      <c r="E7019" s="35" t="s">
        <v>368</v>
      </c>
      <c r="F7019" s="45">
        <v>10.8</v>
      </c>
      <c r="G7019" s="45">
        <v>7.0000000000000007E-2</v>
      </c>
      <c r="H7019" s="45">
        <v>0.44</v>
      </c>
      <c r="I7019" s="45">
        <v>29.9</v>
      </c>
      <c r="J7019" s="45">
        <v>-41.1</v>
      </c>
    </row>
    <row r="7020" spans="4:10">
      <c r="D7020" s="28">
        <v>41932</v>
      </c>
      <c r="E7020" s="35" t="s">
        <v>369</v>
      </c>
      <c r="F7020" s="45">
        <v>11</v>
      </c>
      <c r="G7020" s="45">
        <v>0.09</v>
      </c>
      <c r="H7020" s="45">
        <v>0.52</v>
      </c>
      <c r="I7020" s="45">
        <v>36.200000000000003</v>
      </c>
      <c r="J7020" s="45">
        <v>-25.1</v>
      </c>
    </row>
    <row r="7021" spans="4:10">
      <c r="D7021" s="28">
        <v>41932</v>
      </c>
      <c r="E7021" s="35" t="s">
        <v>370</v>
      </c>
      <c r="F7021" s="45">
        <v>12.9</v>
      </c>
      <c r="G7021" s="45">
        <v>0.15</v>
      </c>
      <c r="H7021" s="45">
        <v>0.68</v>
      </c>
      <c r="I7021" s="45">
        <v>39.4</v>
      </c>
      <c r="J7021" s="45">
        <v>-6.9</v>
      </c>
    </row>
    <row r="7022" spans="4:10">
      <c r="D7022" s="28">
        <v>41932</v>
      </c>
      <c r="E7022" s="35" t="s">
        <v>371</v>
      </c>
      <c r="F7022" s="45">
        <v>13.2</v>
      </c>
      <c r="G7022" s="45">
        <v>0.14000000000000001</v>
      </c>
      <c r="H7022" s="45">
        <v>0.67</v>
      </c>
      <c r="I7022" s="45">
        <v>38.799999999999997</v>
      </c>
      <c r="J7022" s="45">
        <v>12.2</v>
      </c>
    </row>
    <row r="7023" spans="4:10">
      <c r="D7023" s="28">
        <v>41932</v>
      </c>
      <c r="E7023" s="35" t="s">
        <v>372</v>
      </c>
      <c r="F7023" s="45">
        <v>13.6</v>
      </c>
      <c r="G7023" s="45">
        <v>0.34</v>
      </c>
      <c r="H7023" s="45">
        <v>0.74</v>
      </c>
      <c r="I7023" s="45">
        <v>34.700000000000003</v>
      </c>
      <c r="J7023" s="45">
        <v>29.9</v>
      </c>
    </row>
    <row r="7024" spans="4:10">
      <c r="D7024" s="28">
        <v>41932</v>
      </c>
      <c r="E7024" s="35" t="s">
        <v>373</v>
      </c>
      <c r="F7024" s="45">
        <v>11.9</v>
      </c>
      <c r="G7024" s="45">
        <v>0.14000000000000001</v>
      </c>
      <c r="H7024" s="45">
        <v>0.47</v>
      </c>
      <c r="I7024" s="45">
        <v>27.7</v>
      </c>
      <c r="J7024" s="45">
        <v>45.1</v>
      </c>
    </row>
    <row r="7025" spans="4:10">
      <c r="D7025" s="28">
        <v>41932</v>
      </c>
      <c r="E7025" s="35" t="s">
        <v>374</v>
      </c>
      <c r="F7025" s="45">
        <v>11.3</v>
      </c>
      <c r="G7025" s="45">
        <v>0.08</v>
      </c>
      <c r="H7025" s="45">
        <v>0.26</v>
      </c>
      <c r="I7025" s="45">
        <v>18.7</v>
      </c>
      <c r="J7025" s="45">
        <v>57.9</v>
      </c>
    </row>
    <row r="7026" spans="4:10">
      <c r="D7026" s="28">
        <v>41932</v>
      </c>
      <c r="E7026" s="35" t="s">
        <v>375</v>
      </c>
      <c r="F7026" s="45">
        <v>10.6</v>
      </c>
      <c r="G7026" s="45">
        <v>0.09</v>
      </c>
      <c r="H7026" s="45">
        <v>0.11</v>
      </c>
      <c r="I7026" s="45">
        <v>8.5</v>
      </c>
      <c r="J7026" s="45">
        <v>68.8</v>
      </c>
    </row>
    <row r="7027" spans="4:10">
      <c r="D7027" s="28">
        <v>41932</v>
      </c>
      <c r="E7027" s="35" t="s">
        <v>376</v>
      </c>
      <c r="F7027" s="45">
        <v>10.5</v>
      </c>
      <c r="G7027" s="45">
        <v>0</v>
      </c>
      <c r="H7027" s="45">
        <v>0.01</v>
      </c>
      <c r="I7027" s="45">
        <v>0</v>
      </c>
      <c r="J7027" s="45">
        <v>0</v>
      </c>
    </row>
    <row r="7028" spans="4:10">
      <c r="D7028" s="28">
        <v>41932</v>
      </c>
      <c r="E7028" s="35" t="s">
        <v>377</v>
      </c>
      <c r="F7028" s="45">
        <v>10.1</v>
      </c>
      <c r="G7028" s="45">
        <v>0</v>
      </c>
      <c r="H7028" s="45">
        <v>0</v>
      </c>
      <c r="I7028" s="45">
        <v>0</v>
      </c>
      <c r="J7028" s="45">
        <v>0</v>
      </c>
    </row>
    <row r="7029" spans="4:10">
      <c r="D7029" s="28">
        <v>41932</v>
      </c>
      <c r="E7029" s="35" t="s">
        <v>378</v>
      </c>
      <c r="F7029" s="45">
        <v>9.1</v>
      </c>
      <c r="G7029" s="45">
        <v>0</v>
      </c>
      <c r="H7029" s="45">
        <v>0</v>
      </c>
      <c r="I7029" s="45">
        <v>0</v>
      </c>
      <c r="J7029" s="45">
        <v>0</v>
      </c>
    </row>
    <row r="7030" spans="4:10">
      <c r="D7030" s="28">
        <v>41932</v>
      </c>
      <c r="E7030" s="35" t="s">
        <v>379</v>
      </c>
      <c r="F7030" s="45">
        <v>8.8000000000000007</v>
      </c>
      <c r="G7030" s="45">
        <v>0</v>
      </c>
      <c r="H7030" s="45">
        <v>0</v>
      </c>
      <c r="I7030" s="45">
        <v>0</v>
      </c>
      <c r="J7030" s="45">
        <v>0</v>
      </c>
    </row>
    <row r="7031" spans="4:10">
      <c r="D7031" s="28">
        <v>41932</v>
      </c>
      <c r="E7031" s="35" t="s">
        <v>380</v>
      </c>
      <c r="F7031" s="45">
        <v>8</v>
      </c>
      <c r="G7031" s="45">
        <v>0</v>
      </c>
      <c r="H7031" s="45">
        <v>0</v>
      </c>
      <c r="I7031" s="45">
        <v>0</v>
      </c>
      <c r="J7031" s="45">
        <v>0</v>
      </c>
    </row>
    <row r="7032" spans="4:10">
      <c r="D7032" s="28">
        <v>41932</v>
      </c>
      <c r="E7032" s="35" t="s">
        <v>381</v>
      </c>
      <c r="F7032" s="45">
        <v>7.5</v>
      </c>
      <c r="G7032" s="45">
        <v>0</v>
      </c>
      <c r="H7032" s="45">
        <v>0</v>
      </c>
      <c r="I7032" s="45">
        <v>0</v>
      </c>
      <c r="J7032" s="45">
        <v>0</v>
      </c>
    </row>
    <row r="7033" spans="4:10">
      <c r="D7033" s="28">
        <v>41932</v>
      </c>
      <c r="E7033" s="35" t="s">
        <v>382</v>
      </c>
      <c r="F7033" s="45">
        <v>5.6</v>
      </c>
      <c r="G7033" s="45">
        <v>0</v>
      </c>
      <c r="H7033" s="45">
        <v>0</v>
      </c>
      <c r="I7033" s="45">
        <v>0</v>
      </c>
      <c r="J7033" s="45">
        <v>0</v>
      </c>
    </row>
    <row r="7034" spans="4:10">
      <c r="D7034" s="28">
        <v>41932</v>
      </c>
      <c r="E7034" s="35" t="s">
        <v>383</v>
      </c>
      <c r="F7034" s="45">
        <v>6</v>
      </c>
      <c r="G7034" s="45">
        <v>0</v>
      </c>
      <c r="H7034" s="45">
        <v>0</v>
      </c>
      <c r="I7034" s="45">
        <v>0</v>
      </c>
      <c r="J7034" s="45">
        <v>0</v>
      </c>
    </row>
    <row r="7035" spans="4:10">
      <c r="D7035" s="28">
        <v>41933</v>
      </c>
      <c r="E7035" s="35" t="s">
        <v>360</v>
      </c>
      <c r="F7035" s="45">
        <v>5</v>
      </c>
      <c r="G7035" s="45">
        <v>0</v>
      </c>
      <c r="H7035" s="45">
        <v>0</v>
      </c>
      <c r="I7035" s="45">
        <v>0</v>
      </c>
      <c r="J7035" s="45">
        <v>0</v>
      </c>
    </row>
    <row r="7036" spans="4:10">
      <c r="D7036" s="28">
        <v>41933</v>
      </c>
      <c r="E7036" s="35" t="s">
        <v>361</v>
      </c>
      <c r="F7036" s="45">
        <v>5.3</v>
      </c>
      <c r="G7036" s="45">
        <v>0</v>
      </c>
      <c r="H7036" s="45">
        <v>0</v>
      </c>
      <c r="I7036" s="45">
        <v>0</v>
      </c>
      <c r="J7036" s="45">
        <v>0</v>
      </c>
    </row>
    <row r="7037" spans="4:10">
      <c r="D7037" s="28">
        <v>41933</v>
      </c>
      <c r="E7037" s="35" t="s">
        <v>362</v>
      </c>
      <c r="F7037" s="45">
        <v>4.9000000000000004</v>
      </c>
      <c r="G7037" s="45">
        <v>0</v>
      </c>
      <c r="H7037" s="45">
        <v>0</v>
      </c>
      <c r="I7037" s="45">
        <v>0</v>
      </c>
      <c r="J7037" s="45">
        <v>0</v>
      </c>
    </row>
    <row r="7038" spans="4:10">
      <c r="D7038" s="28">
        <v>41933</v>
      </c>
      <c r="E7038" s="35" t="s">
        <v>363</v>
      </c>
      <c r="F7038" s="45">
        <v>4.7</v>
      </c>
      <c r="G7038" s="45">
        <v>0</v>
      </c>
      <c r="H7038" s="45">
        <v>0</v>
      </c>
      <c r="I7038" s="45">
        <v>0</v>
      </c>
      <c r="J7038" s="45">
        <v>0</v>
      </c>
    </row>
    <row r="7039" spans="4:10">
      <c r="D7039" s="28">
        <v>41933</v>
      </c>
      <c r="E7039" s="35" t="s">
        <v>364</v>
      </c>
      <c r="F7039" s="45">
        <v>4</v>
      </c>
      <c r="G7039" s="45">
        <v>0</v>
      </c>
      <c r="H7039" s="45">
        <v>0</v>
      </c>
      <c r="I7039" s="45">
        <v>0</v>
      </c>
      <c r="J7039" s="45">
        <v>0</v>
      </c>
    </row>
    <row r="7040" spans="4:10">
      <c r="D7040" s="28">
        <v>41933</v>
      </c>
      <c r="E7040" s="35" t="s">
        <v>365</v>
      </c>
      <c r="F7040" s="45">
        <v>3.5</v>
      </c>
      <c r="G7040" s="45">
        <v>0.09</v>
      </c>
      <c r="H7040" s="45">
        <v>0.04</v>
      </c>
      <c r="I7040" s="45">
        <v>0.4</v>
      </c>
      <c r="J7040" s="45">
        <v>-75.7</v>
      </c>
    </row>
    <row r="7041" spans="4:10">
      <c r="D7041" s="28">
        <v>41933</v>
      </c>
      <c r="E7041" s="35" t="s">
        <v>366</v>
      </c>
      <c r="F7041" s="45">
        <v>3.7</v>
      </c>
      <c r="G7041" s="45">
        <v>1.37</v>
      </c>
      <c r="H7041" s="45">
        <v>0.21</v>
      </c>
      <c r="I7041" s="45">
        <v>11.2</v>
      </c>
      <c r="J7041" s="45">
        <v>-65.599999999999994</v>
      </c>
    </row>
    <row r="7042" spans="4:10">
      <c r="D7042" s="28">
        <v>41933</v>
      </c>
      <c r="E7042" s="35" t="s">
        <v>367</v>
      </c>
      <c r="F7042" s="45">
        <v>6.8</v>
      </c>
      <c r="G7042" s="45">
        <v>2.58</v>
      </c>
      <c r="H7042" s="45">
        <v>0.25</v>
      </c>
      <c r="I7042" s="45">
        <v>21.2</v>
      </c>
      <c r="J7042" s="45">
        <v>-54.2</v>
      </c>
    </row>
    <row r="7043" spans="4:10">
      <c r="D7043" s="28">
        <v>41933</v>
      </c>
      <c r="E7043" s="35" t="s">
        <v>368</v>
      </c>
      <c r="F7043" s="45">
        <v>10.199999999999999</v>
      </c>
      <c r="G7043" s="45">
        <v>2.93</v>
      </c>
      <c r="H7043" s="45">
        <v>0.28000000000000003</v>
      </c>
      <c r="I7043" s="45">
        <v>29.6</v>
      </c>
      <c r="J7043" s="45">
        <v>-40.799999999999997</v>
      </c>
    </row>
    <row r="7044" spans="4:10">
      <c r="D7044" s="28">
        <v>41933</v>
      </c>
      <c r="E7044" s="35" t="s">
        <v>369</v>
      </c>
      <c r="F7044" s="45">
        <v>11.8</v>
      </c>
      <c r="G7044" s="45">
        <v>3.04</v>
      </c>
      <c r="H7044" s="45">
        <v>0.32</v>
      </c>
      <c r="I7044" s="45">
        <v>35.9</v>
      </c>
      <c r="J7044" s="45">
        <v>-24.9</v>
      </c>
    </row>
    <row r="7045" spans="4:10">
      <c r="D7045" s="28">
        <v>41933</v>
      </c>
      <c r="E7045" s="35" t="s">
        <v>370</v>
      </c>
      <c r="F7045" s="45">
        <v>12.6</v>
      </c>
      <c r="G7045" s="45">
        <v>3.1</v>
      </c>
      <c r="H7045" s="45">
        <v>0.33</v>
      </c>
      <c r="I7045" s="45">
        <v>39</v>
      </c>
      <c r="J7045" s="45">
        <v>-6.8</v>
      </c>
    </row>
    <row r="7046" spans="4:10">
      <c r="D7046" s="28">
        <v>41933</v>
      </c>
      <c r="E7046" s="35" t="s">
        <v>371</v>
      </c>
      <c r="F7046" s="45">
        <v>13.6</v>
      </c>
      <c r="G7046" s="45">
        <v>3.09</v>
      </c>
      <c r="H7046" s="45">
        <v>0.33</v>
      </c>
      <c r="I7046" s="45">
        <v>38.5</v>
      </c>
      <c r="J7046" s="45">
        <v>12.2</v>
      </c>
    </row>
    <row r="7047" spans="4:10">
      <c r="D7047" s="28">
        <v>41933</v>
      </c>
      <c r="E7047" s="35" t="s">
        <v>372</v>
      </c>
      <c r="F7047" s="45">
        <v>13.2</v>
      </c>
      <c r="G7047" s="45">
        <v>3.01</v>
      </c>
      <c r="H7047" s="45">
        <v>0.31</v>
      </c>
      <c r="I7047" s="45">
        <v>34.4</v>
      </c>
      <c r="J7047" s="45">
        <v>29.8</v>
      </c>
    </row>
    <row r="7048" spans="4:10">
      <c r="D7048" s="28">
        <v>41933</v>
      </c>
      <c r="E7048" s="35" t="s">
        <v>373</v>
      </c>
      <c r="F7048" s="45">
        <v>12.6</v>
      </c>
      <c r="G7048" s="45">
        <v>2.2200000000000002</v>
      </c>
      <c r="H7048" s="45">
        <v>0.42</v>
      </c>
      <c r="I7048" s="45">
        <v>27.4</v>
      </c>
      <c r="J7048" s="45">
        <v>45</v>
      </c>
    </row>
    <row r="7049" spans="4:10">
      <c r="D7049" s="28">
        <v>41933</v>
      </c>
      <c r="E7049" s="35" t="s">
        <v>374</v>
      </c>
      <c r="F7049" s="45">
        <v>10.3</v>
      </c>
      <c r="G7049" s="45">
        <v>0.57999999999999996</v>
      </c>
      <c r="H7049" s="45">
        <v>0.4</v>
      </c>
      <c r="I7049" s="45">
        <v>18.399999999999999</v>
      </c>
      <c r="J7049" s="45">
        <v>57.7</v>
      </c>
    </row>
    <row r="7050" spans="4:10">
      <c r="D7050" s="28">
        <v>41933</v>
      </c>
      <c r="E7050" s="35" t="s">
        <v>375</v>
      </c>
      <c r="F7050" s="45">
        <v>8.5</v>
      </c>
      <c r="G7050" s="45">
        <v>0.5</v>
      </c>
      <c r="H7050" s="45">
        <v>0.16</v>
      </c>
      <c r="I7050" s="45">
        <v>8.1999999999999993</v>
      </c>
      <c r="J7050" s="45">
        <v>68.599999999999994</v>
      </c>
    </row>
    <row r="7051" spans="4:10">
      <c r="D7051" s="28">
        <v>41933</v>
      </c>
      <c r="E7051" s="35" t="s">
        <v>376</v>
      </c>
      <c r="F7051" s="45">
        <v>6.6</v>
      </c>
      <c r="G7051" s="45">
        <v>0</v>
      </c>
      <c r="H7051" s="45">
        <v>0.01</v>
      </c>
      <c r="I7051" s="45">
        <v>0</v>
      </c>
      <c r="J7051" s="45">
        <v>0</v>
      </c>
    </row>
    <row r="7052" spans="4:10">
      <c r="D7052" s="28">
        <v>41933</v>
      </c>
      <c r="E7052" s="35" t="s">
        <v>377</v>
      </c>
      <c r="F7052" s="45">
        <v>5.3</v>
      </c>
      <c r="G7052" s="45">
        <v>0</v>
      </c>
      <c r="H7052" s="45">
        <v>0</v>
      </c>
      <c r="I7052" s="45">
        <v>0</v>
      </c>
      <c r="J7052" s="45">
        <v>0</v>
      </c>
    </row>
    <row r="7053" spans="4:10">
      <c r="D7053" s="28">
        <v>41933</v>
      </c>
      <c r="E7053" s="35" t="s">
        <v>378</v>
      </c>
      <c r="F7053" s="45">
        <v>4.5</v>
      </c>
      <c r="G7053" s="45">
        <v>0</v>
      </c>
      <c r="H7053" s="45">
        <v>0</v>
      </c>
      <c r="I7053" s="45">
        <v>0</v>
      </c>
      <c r="J7053" s="45">
        <v>0</v>
      </c>
    </row>
    <row r="7054" spans="4:10">
      <c r="D7054" s="28">
        <v>41933</v>
      </c>
      <c r="E7054" s="35" t="s">
        <v>379</v>
      </c>
      <c r="F7054" s="45">
        <v>3.5</v>
      </c>
      <c r="G7054" s="45">
        <v>0</v>
      </c>
      <c r="H7054" s="45">
        <v>0</v>
      </c>
      <c r="I7054" s="45">
        <v>0</v>
      </c>
      <c r="J7054" s="45">
        <v>0</v>
      </c>
    </row>
    <row r="7055" spans="4:10">
      <c r="D7055" s="28">
        <v>41933</v>
      </c>
      <c r="E7055" s="35" t="s">
        <v>380</v>
      </c>
      <c r="F7055" s="45">
        <v>3.4</v>
      </c>
      <c r="G7055" s="45">
        <v>0</v>
      </c>
      <c r="H7055" s="45">
        <v>0</v>
      </c>
      <c r="I7055" s="45">
        <v>0</v>
      </c>
      <c r="J7055" s="45">
        <v>0</v>
      </c>
    </row>
    <row r="7056" spans="4:10">
      <c r="D7056" s="28">
        <v>41933</v>
      </c>
      <c r="E7056" s="35" t="s">
        <v>381</v>
      </c>
      <c r="F7056" s="45">
        <v>3</v>
      </c>
      <c r="G7056" s="45">
        <v>0</v>
      </c>
      <c r="H7056" s="45">
        <v>0</v>
      </c>
      <c r="I7056" s="45">
        <v>0</v>
      </c>
      <c r="J7056" s="45">
        <v>0</v>
      </c>
    </row>
    <row r="7057" spans="4:10">
      <c r="D7057" s="28">
        <v>41933</v>
      </c>
      <c r="E7057" s="35" t="s">
        <v>382</v>
      </c>
      <c r="F7057" s="45">
        <v>2.4</v>
      </c>
      <c r="G7057" s="45">
        <v>0</v>
      </c>
      <c r="H7057" s="45">
        <v>0</v>
      </c>
      <c r="I7057" s="45">
        <v>0</v>
      </c>
      <c r="J7057" s="45">
        <v>0</v>
      </c>
    </row>
    <row r="7058" spans="4:10">
      <c r="D7058" s="28">
        <v>41933</v>
      </c>
      <c r="E7058" s="35" t="s">
        <v>383</v>
      </c>
      <c r="F7058" s="45">
        <v>1.9</v>
      </c>
      <c r="G7058" s="45">
        <v>0</v>
      </c>
      <c r="H7058" s="45">
        <v>0</v>
      </c>
      <c r="I7058" s="45">
        <v>0</v>
      </c>
      <c r="J7058" s="45">
        <v>0</v>
      </c>
    </row>
    <row r="7059" spans="4:10">
      <c r="D7059" s="28">
        <v>41934</v>
      </c>
      <c r="E7059" s="35" t="s">
        <v>360</v>
      </c>
      <c r="F7059" s="45">
        <v>1.4</v>
      </c>
      <c r="G7059" s="45">
        <v>0</v>
      </c>
      <c r="H7059" s="45">
        <v>0</v>
      </c>
      <c r="I7059" s="45">
        <v>0</v>
      </c>
      <c r="J7059" s="45">
        <v>0</v>
      </c>
    </row>
    <row r="7060" spans="4:10">
      <c r="D7060" s="28">
        <v>41934</v>
      </c>
      <c r="E7060" s="35" t="s">
        <v>361</v>
      </c>
      <c r="F7060" s="45">
        <v>1.1000000000000001</v>
      </c>
      <c r="G7060" s="45">
        <v>0</v>
      </c>
      <c r="H7060" s="45">
        <v>0</v>
      </c>
      <c r="I7060" s="45">
        <v>0</v>
      </c>
      <c r="J7060" s="45">
        <v>0</v>
      </c>
    </row>
    <row r="7061" spans="4:10">
      <c r="D7061" s="28">
        <v>41934</v>
      </c>
      <c r="E7061" s="35" t="s">
        <v>362</v>
      </c>
      <c r="F7061" s="45">
        <v>0.8</v>
      </c>
      <c r="G7061" s="45">
        <v>0</v>
      </c>
      <c r="H7061" s="45">
        <v>0</v>
      </c>
      <c r="I7061" s="45">
        <v>0</v>
      </c>
      <c r="J7061" s="45">
        <v>0</v>
      </c>
    </row>
    <row r="7062" spans="4:10">
      <c r="D7062" s="28">
        <v>41934</v>
      </c>
      <c r="E7062" s="35" t="s">
        <v>363</v>
      </c>
      <c r="F7062" s="45">
        <v>0.7</v>
      </c>
      <c r="G7062" s="45">
        <v>0</v>
      </c>
      <c r="H7062" s="45">
        <v>0</v>
      </c>
      <c r="I7062" s="45">
        <v>0</v>
      </c>
      <c r="J7062" s="45">
        <v>0</v>
      </c>
    </row>
    <row r="7063" spans="4:10">
      <c r="D7063" s="28">
        <v>41934</v>
      </c>
      <c r="E7063" s="35" t="s">
        <v>364</v>
      </c>
      <c r="F7063" s="45">
        <v>0.5</v>
      </c>
      <c r="G7063" s="45">
        <v>0</v>
      </c>
      <c r="H7063" s="45">
        <v>0</v>
      </c>
      <c r="I7063" s="45">
        <v>0</v>
      </c>
      <c r="J7063" s="45">
        <v>0</v>
      </c>
    </row>
    <row r="7064" spans="4:10">
      <c r="D7064" s="28">
        <v>41934</v>
      </c>
      <c r="E7064" s="35" t="s">
        <v>365</v>
      </c>
      <c r="F7064" s="45">
        <v>1.3</v>
      </c>
      <c r="G7064" s="45">
        <v>0.05</v>
      </c>
      <c r="H7064" s="45">
        <v>0.03</v>
      </c>
      <c r="I7064" s="45">
        <v>0.2</v>
      </c>
      <c r="J7064" s="45">
        <v>-75.400000000000006</v>
      </c>
    </row>
    <row r="7065" spans="4:10">
      <c r="D7065" s="28">
        <v>41934</v>
      </c>
      <c r="E7065" s="35" t="s">
        <v>366</v>
      </c>
      <c r="F7065" s="45">
        <v>2.2000000000000002</v>
      </c>
      <c r="G7065" s="45">
        <v>0.31</v>
      </c>
      <c r="H7065" s="45">
        <v>0.2</v>
      </c>
      <c r="I7065" s="45">
        <v>11</v>
      </c>
      <c r="J7065" s="45">
        <v>-65.3</v>
      </c>
    </row>
    <row r="7066" spans="4:10">
      <c r="D7066" s="28">
        <v>41934</v>
      </c>
      <c r="E7066" s="35" t="s">
        <v>367</v>
      </c>
      <c r="F7066" s="45">
        <v>3.8</v>
      </c>
      <c r="G7066" s="45">
        <v>0.49</v>
      </c>
      <c r="H7066" s="45">
        <v>0.45</v>
      </c>
      <c r="I7066" s="45">
        <v>20.9</v>
      </c>
      <c r="J7066" s="45">
        <v>-54</v>
      </c>
    </row>
    <row r="7067" spans="4:10">
      <c r="D7067" s="28">
        <v>41934</v>
      </c>
      <c r="E7067" s="35" t="s">
        <v>368</v>
      </c>
      <c r="F7067" s="45">
        <v>6.3</v>
      </c>
      <c r="G7067" s="45">
        <v>0.35</v>
      </c>
      <c r="H7067" s="45">
        <v>0.62</v>
      </c>
      <c r="I7067" s="45">
        <v>29.3</v>
      </c>
      <c r="J7067" s="45">
        <v>-40.6</v>
      </c>
    </row>
    <row r="7068" spans="4:10">
      <c r="D7068" s="28">
        <v>41934</v>
      </c>
      <c r="E7068" s="35" t="s">
        <v>369</v>
      </c>
      <c r="F7068" s="45">
        <v>9.4</v>
      </c>
      <c r="G7068" s="45">
        <v>0.88</v>
      </c>
      <c r="H7068" s="45">
        <v>0.83</v>
      </c>
      <c r="I7068" s="45">
        <v>35.6</v>
      </c>
      <c r="J7068" s="45">
        <v>-24.7</v>
      </c>
    </row>
    <row r="7069" spans="4:10">
      <c r="D7069" s="28">
        <v>41934</v>
      </c>
      <c r="E7069" s="35" t="s">
        <v>370</v>
      </c>
      <c r="F7069" s="45">
        <v>14.8</v>
      </c>
      <c r="G7069" s="45">
        <v>0.87</v>
      </c>
      <c r="H7069" s="45">
        <v>0.91</v>
      </c>
      <c r="I7069" s="45">
        <v>38.700000000000003</v>
      </c>
      <c r="J7069" s="45">
        <v>-6.7</v>
      </c>
    </row>
    <row r="7070" spans="4:10">
      <c r="D7070" s="28">
        <v>41934</v>
      </c>
      <c r="E7070" s="35" t="s">
        <v>371</v>
      </c>
      <c r="F7070" s="45">
        <v>15</v>
      </c>
      <c r="G7070" s="45">
        <v>0.23</v>
      </c>
      <c r="H7070" s="45">
        <v>0.76</v>
      </c>
      <c r="I7070" s="45">
        <v>38.1</v>
      </c>
      <c r="J7070" s="45">
        <v>12.1</v>
      </c>
    </row>
    <row r="7071" spans="4:10">
      <c r="D7071" s="28">
        <v>41934</v>
      </c>
      <c r="E7071" s="35" t="s">
        <v>372</v>
      </c>
      <c r="F7071" s="45">
        <v>16.3</v>
      </c>
      <c r="G7071" s="45">
        <v>1.74</v>
      </c>
      <c r="H7071" s="45">
        <v>0.66</v>
      </c>
      <c r="I7071" s="45">
        <v>34</v>
      </c>
      <c r="J7071" s="45">
        <v>29.7</v>
      </c>
    </row>
    <row r="7072" spans="4:10">
      <c r="D7072" s="28">
        <v>41934</v>
      </c>
      <c r="E7072" s="35" t="s">
        <v>373</v>
      </c>
      <c r="F7072" s="45">
        <v>17.5</v>
      </c>
      <c r="G7072" s="45">
        <v>0.5</v>
      </c>
      <c r="H7072" s="45">
        <v>0.6</v>
      </c>
      <c r="I7072" s="45">
        <v>27.1</v>
      </c>
      <c r="J7072" s="45">
        <v>44.8</v>
      </c>
    </row>
    <row r="7073" spans="4:10">
      <c r="D7073" s="28">
        <v>41934</v>
      </c>
      <c r="E7073" s="35" t="s">
        <v>374</v>
      </c>
      <c r="F7073" s="45">
        <v>15.2</v>
      </c>
      <c r="G7073" s="45">
        <v>0.26</v>
      </c>
      <c r="H7073" s="45">
        <v>0.34</v>
      </c>
      <c r="I7073" s="45">
        <v>18.100000000000001</v>
      </c>
      <c r="J7073" s="45">
        <v>57.5</v>
      </c>
    </row>
    <row r="7074" spans="4:10">
      <c r="D7074" s="28">
        <v>41934</v>
      </c>
      <c r="E7074" s="35" t="s">
        <v>375</v>
      </c>
      <c r="F7074" s="45">
        <v>11.9</v>
      </c>
      <c r="G7074" s="45">
        <v>0.18</v>
      </c>
      <c r="H7074" s="45">
        <v>0.12</v>
      </c>
      <c r="I7074" s="45">
        <v>7.9</v>
      </c>
      <c r="J7074" s="45">
        <v>68.400000000000006</v>
      </c>
    </row>
    <row r="7075" spans="4:10">
      <c r="D7075" s="28">
        <v>41934</v>
      </c>
      <c r="E7075" s="35" t="s">
        <v>376</v>
      </c>
      <c r="F7075" s="45">
        <v>10.7</v>
      </c>
      <c r="G7075" s="45">
        <v>0</v>
      </c>
      <c r="H7075" s="45">
        <v>0.01</v>
      </c>
      <c r="I7075" s="45">
        <v>0</v>
      </c>
      <c r="J7075" s="45">
        <v>0</v>
      </c>
    </row>
    <row r="7076" spans="4:10">
      <c r="D7076" s="28">
        <v>41934</v>
      </c>
      <c r="E7076" s="35" t="s">
        <v>377</v>
      </c>
      <c r="F7076" s="45">
        <v>9.5</v>
      </c>
      <c r="G7076" s="45">
        <v>0</v>
      </c>
      <c r="H7076" s="45">
        <v>0</v>
      </c>
      <c r="I7076" s="45">
        <v>0</v>
      </c>
      <c r="J7076" s="45">
        <v>0</v>
      </c>
    </row>
    <row r="7077" spans="4:10">
      <c r="D7077" s="28">
        <v>41934</v>
      </c>
      <c r="E7077" s="35" t="s">
        <v>378</v>
      </c>
      <c r="F7077" s="45">
        <v>8.8000000000000007</v>
      </c>
      <c r="G7077" s="45">
        <v>0</v>
      </c>
      <c r="H7077" s="45">
        <v>0</v>
      </c>
      <c r="I7077" s="45">
        <v>0</v>
      </c>
      <c r="J7077" s="45">
        <v>0</v>
      </c>
    </row>
    <row r="7078" spans="4:10">
      <c r="D7078" s="28">
        <v>41934</v>
      </c>
      <c r="E7078" s="35" t="s">
        <v>379</v>
      </c>
      <c r="F7078" s="45">
        <v>9</v>
      </c>
      <c r="G7078" s="45">
        <v>0</v>
      </c>
      <c r="H7078" s="45">
        <v>0</v>
      </c>
      <c r="I7078" s="45">
        <v>0</v>
      </c>
      <c r="J7078" s="45">
        <v>0</v>
      </c>
    </row>
    <row r="7079" spans="4:10">
      <c r="D7079" s="28">
        <v>41934</v>
      </c>
      <c r="E7079" s="35" t="s">
        <v>380</v>
      </c>
      <c r="F7079" s="45">
        <v>9.8000000000000007</v>
      </c>
      <c r="G7079" s="45">
        <v>0</v>
      </c>
      <c r="H7079" s="45">
        <v>0</v>
      </c>
      <c r="I7079" s="45">
        <v>0</v>
      </c>
      <c r="J7079" s="45">
        <v>0</v>
      </c>
    </row>
    <row r="7080" spans="4:10">
      <c r="D7080" s="28">
        <v>41934</v>
      </c>
      <c r="E7080" s="35" t="s">
        <v>381</v>
      </c>
      <c r="F7080" s="45">
        <v>9.9</v>
      </c>
      <c r="G7080" s="45">
        <v>0</v>
      </c>
      <c r="H7080" s="45">
        <v>0</v>
      </c>
      <c r="I7080" s="45">
        <v>0</v>
      </c>
      <c r="J7080" s="45">
        <v>0</v>
      </c>
    </row>
    <row r="7081" spans="4:10">
      <c r="D7081" s="28">
        <v>41934</v>
      </c>
      <c r="E7081" s="35" t="s">
        <v>382</v>
      </c>
      <c r="F7081" s="45">
        <v>10.4</v>
      </c>
      <c r="G7081" s="45">
        <v>0</v>
      </c>
      <c r="H7081" s="45">
        <v>0</v>
      </c>
      <c r="I7081" s="45">
        <v>0</v>
      </c>
      <c r="J7081" s="45">
        <v>0</v>
      </c>
    </row>
    <row r="7082" spans="4:10">
      <c r="D7082" s="28">
        <v>41934</v>
      </c>
      <c r="E7082" s="35" t="s">
        <v>383</v>
      </c>
      <c r="F7082" s="45">
        <v>9.6</v>
      </c>
      <c r="G7082" s="45">
        <v>0</v>
      </c>
      <c r="H7082" s="45">
        <v>0</v>
      </c>
      <c r="I7082" s="45">
        <v>0</v>
      </c>
      <c r="J7082" s="45">
        <v>0</v>
      </c>
    </row>
    <row r="7083" spans="4:10">
      <c r="D7083" s="28">
        <v>41935</v>
      </c>
      <c r="E7083" s="35" t="s">
        <v>360</v>
      </c>
      <c r="F7083" s="45">
        <v>9.1</v>
      </c>
      <c r="G7083" s="45">
        <v>0</v>
      </c>
      <c r="H7083" s="45">
        <v>0</v>
      </c>
      <c r="I7083" s="45">
        <v>0</v>
      </c>
      <c r="J7083" s="45">
        <v>0</v>
      </c>
    </row>
    <row r="7084" spans="4:10">
      <c r="D7084" s="28">
        <v>41935</v>
      </c>
      <c r="E7084" s="35" t="s">
        <v>361</v>
      </c>
      <c r="F7084" s="45">
        <v>9.9</v>
      </c>
      <c r="G7084" s="45">
        <v>0</v>
      </c>
      <c r="H7084" s="45">
        <v>0</v>
      </c>
      <c r="I7084" s="45">
        <v>0</v>
      </c>
      <c r="J7084" s="45">
        <v>0</v>
      </c>
    </row>
    <row r="7085" spans="4:10">
      <c r="D7085" s="28">
        <v>41935</v>
      </c>
      <c r="E7085" s="35" t="s">
        <v>362</v>
      </c>
      <c r="F7085" s="45">
        <v>10</v>
      </c>
      <c r="G7085" s="45">
        <v>0</v>
      </c>
      <c r="H7085" s="45">
        <v>0</v>
      </c>
      <c r="I7085" s="45">
        <v>0</v>
      </c>
      <c r="J7085" s="45">
        <v>0</v>
      </c>
    </row>
    <row r="7086" spans="4:10">
      <c r="D7086" s="28">
        <v>41935</v>
      </c>
      <c r="E7086" s="35" t="s">
        <v>363</v>
      </c>
      <c r="F7086" s="45">
        <v>10.5</v>
      </c>
      <c r="G7086" s="45">
        <v>0</v>
      </c>
      <c r="H7086" s="45">
        <v>0</v>
      </c>
      <c r="I7086" s="45">
        <v>0</v>
      </c>
      <c r="J7086" s="45">
        <v>0</v>
      </c>
    </row>
    <row r="7087" spans="4:10">
      <c r="D7087" s="28">
        <v>41935</v>
      </c>
      <c r="E7087" s="35" t="s">
        <v>364</v>
      </c>
      <c r="F7087" s="45">
        <v>9.8000000000000007</v>
      </c>
      <c r="G7087" s="45">
        <v>0</v>
      </c>
      <c r="H7087" s="45">
        <v>0</v>
      </c>
      <c r="I7087" s="45">
        <v>0</v>
      </c>
      <c r="J7087" s="45">
        <v>0</v>
      </c>
    </row>
    <row r="7088" spans="4:10">
      <c r="D7088" s="28">
        <v>41935</v>
      </c>
      <c r="E7088" s="35" t="s">
        <v>365</v>
      </c>
      <c r="F7088" s="45">
        <v>9.8000000000000007</v>
      </c>
      <c r="G7088" s="45">
        <v>0.02</v>
      </c>
      <c r="H7088" s="45">
        <v>0.02</v>
      </c>
      <c r="I7088" s="45">
        <v>0</v>
      </c>
      <c r="J7088" s="45">
        <v>-75.099999999999994</v>
      </c>
    </row>
    <row r="7089" spans="4:10">
      <c r="D7089" s="28">
        <v>41935</v>
      </c>
      <c r="E7089" s="35" t="s">
        <v>366</v>
      </c>
      <c r="F7089" s="45">
        <v>9.1999999999999993</v>
      </c>
      <c r="G7089" s="45">
        <v>0.03</v>
      </c>
      <c r="H7089" s="45">
        <v>0.1</v>
      </c>
      <c r="I7089" s="45">
        <v>10.8</v>
      </c>
      <c r="J7089" s="45">
        <v>-65</v>
      </c>
    </row>
    <row r="7090" spans="4:10">
      <c r="D7090" s="28">
        <v>41935</v>
      </c>
      <c r="E7090" s="35" t="s">
        <v>367</v>
      </c>
      <c r="F7090" s="45">
        <v>8</v>
      </c>
      <c r="G7090" s="45">
        <v>0.04</v>
      </c>
      <c r="H7090" s="45">
        <v>0.24</v>
      </c>
      <c r="I7090" s="45">
        <v>20.7</v>
      </c>
      <c r="J7090" s="45">
        <v>-53.7</v>
      </c>
    </row>
    <row r="7091" spans="4:10">
      <c r="D7091" s="28">
        <v>41935</v>
      </c>
      <c r="E7091" s="35" t="s">
        <v>368</v>
      </c>
      <c r="F7091" s="45">
        <v>7.3</v>
      </c>
      <c r="G7091" s="45">
        <v>0.04</v>
      </c>
      <c r="H7091" s="45">
        <v>0.34</v>
      </c>
      <c r="I7091" s="45">
        <v>29.1</v>
      </c>
      <c r="J7091" s="45">
        <v>-40.4</v>
      </c>
    </row>
    <row r="7092" spans="4:10">
      <c r="D7092" s="28">
        <v>41935</v>
      </c>
      <c r="E7092" s="35" t="s">
        <v>369</v>
      </c>
      <c r="F7092" s="45">
        <v>7.8</v>
      </c>
      <c r="G7092" s="45">
        <v>0.09</v>
      </c>
      <c r="H7092" s="45">
        <v>0.54</v>
      </c>
      <c r="I7092" s="45">
        <v>35.200000000000003</v>
      </c>
      <c r="J7092" s="45">
        <v>-24.6</v>
      </c>
    </row>
    <row r="7093" spans="4:10">
      <c r="D7093" s="28">
        <v>41935</v>
      </c>
      <c r="E7093" s="35" t="s">
        <v>370</v>
      </c>
      <c r="F7093" s="45">
        <v>9.5</v>
      </c>
      <c r="G7093" s="45">
        <v>0.15</v>
      </c>
      <c r="H7093" s="45">
        <v>0.69</v>
      </c>
      <c r="I7093" s="45">
        <v>38.299999999999997</v>
      </c>
      <c r="J7093" s="45">
        <v>-6.6</v>
      </c>
    </row>
    <row r="7094" spans="4:10">
      <c r="D7094" s="28">
        <v>41935</v>
      </c>
      <c r="E7094" s="35" t="s">
        <v>371</v>
      </c>
      <c r="F7094" s="45">
        <v>9.9</v>
      </c>
      <c r="G7094" s="45">
        <v>0.94</v>
      </c>
      <c r="H7094" s="45">
        <v>0.88</v>
      </c>
      <c r="I7094" s="45">
        <v>37.799999999999997</v>
      </c>
      <c r="J7094" s="45">
        <v>12.1</v>
      </c>
    </row>
    <row r="7095" spans="4:10">
      <c r="D7095" s="28">
        <v>41935</v>
      </c>
      <c r="E7095" s="35" t="s">
        <v>372</v>
      </c>
      <c r="F7095" s="45">
        <v>10.6</v>
      </c>
      <c r="G7095" s="45">
        <v>0.15</v>
      </c>
      <c r="H7095" s="45">
        <v>0.61</v>
      </c>
      <c r="I7095" s="45">
        <v>33.700000000000003</v>
      </c>
      <c r="J7095" s="45">
        <v>29.5</v>
      </c>
    </row>
    <row r="7096" spans="4:10">
      <c r="D7096" s="28">
        <v>41935</v>
      </c>
      <c r="E7096" s="35" t="s">
        <v>373</v>
      </c>
      <c r="F7096" s="45">
        <v>9.9</v>
      </c>
      <c r="G7096" s="45">
        <v>0.16</v>
      </c>
      <c r="H7096" s="45">
        <v>0.47</v>
      </c>
      <c r="I7096" s="45">
        <v>26.8</v>
      </c>
      <c r="J7096" s="45">
        <v>44.6</v>
      </c>
    </row>
    <row r="7097" spans="4:10">
      <c r="D7097" s="28">
        <v>41935</v>
      </c>
      <c r="E7097" s="35" t="s">
        <v>374</v>
      </c>
      <c r="F7097" s="45">
        <v>9.4</v>
      </c>
      <c r="G7097" s="45">
        <v>0.1</v>
      </c>
      <c r="H7097" s="45">
        <v>0.25</v>
      </c>
      <c r="I7097" s="45">
        <v>17.8</v>
      </c>
      <c r="J7097" s="45">
        <v>57.3</v>
      </c>
    </row>
    <row r="7098" spans="4:10">
      <c r="D7098" s="28">
        <v>41935</v>
      </c>
      <c r="E7098" s="35" t="s">
        <v>375</v>
      </c>
      <c r="F7098" s="45">
        <v>7.4</v>
      </c>
      <c r="G7098" s="45">
        <v>0.09</v>
      </c>
      <c r="H7098" s="45">
        <v>0.1</v>
      </c>
      <c r="I7098" s="45">
        <v>7.7</v>
      </c>
      <c r="J7098" s="45">
        <v>68.099999999999994</v>
      </c>
    </row>
    <row r="7099" spans="4:10">
      <c r="D7099" s="28">
        <v>41935</v>
      </c>
      <c r="E7099" s="35" t="s">
        <v>376</v>
      </c>
      <c r="F7099" s="45">
        <v>6</v>
      </c>
      <c r="G7099" s="45">
        <v>0</v>
      </c>
      <c r="H7099" s="45">
        <v>0</v>
      </c>
      <c r="I7099" s="45">
        <v>0</v>
      </c>
      <c r="J7099" s="45">
        <v>0</v>
      </c>
    </row>
    <row r="7100" spans="4:10">
      <c r="D7100" s="28">
        <v>41935</v>
      </c>
      <c r="E7100" s="35" t="s">
        <v>377</v>
      </c>
      <c r="F7100" s="45">
        <v>5.8</v>
      </c>
      <c r="G7100" s="45">
        <v>0</v>
      </c>
      <c r="H7100" s="45">
        <v>0</v>
      </c>
      <c r="I7100" s="45">
        <v>0</v>
      </c>
      <c r="J7100" s="45">
        <v>0</v>
      </c>
    </row>
    <row r="7101" spans="4:10">
      <c r="D7101" s="28">
        <v>41935</v>
      </c>
      <c r="E7101" s="35" t="s">
        <v>378</v>
      </c>
      <c r="F7101" s="45">
        <v>6.5</v>
      </c>
      <c r="G7101" s="45">
        <v>0</v>
      </c>
      <c r="H7101" s="45">
        <v>0</v>
      </c>
      <c r="I7101" s="45">
        <v>0</v>
      </c>
      <c r="J7101" s="45">
        <v>0</v>
      </c>
    </row>
    <row r="7102" spans="4:10">
      <c r="D7102" s="28">
        <v>41935</v>
      </c>
      <c r="E7102" s="35" t="s">
        <v>379</v>
      </c>
      <c r="F7102" s="45">
        <v>6.8</v>
      </c>
      <c r="G7102" s="45">
        <v>0</v>
      </c>
      <c r="H7102" s="45">
        <v>0</v>
      </c>
      <c r="I7102" s="45">
        <v>0</v>
      </c>
      <c r="J7102" s="45">
        <v>0</v>
      </c>
    </row>
    <row r="7103" spans="4:10">
      <c r="D7103" s="28">
        <v>41935</v>
      </c>
      <c r="E7103" s="35" t="s">
        <v>380</v>
      </c>
      <c r="F7103" s="45">
        <v>6.6</v>
      </c>
      <c r="G7103" s="45">
        <v>0</v>
      </c>
      <c r="H7103" s="45">
        <v>0</v>
      </c>
      <c r="I7103" s="45">
        <v>0</v>
      </c>
      <c r="J7103" s="45">
        <v>0</v>
      </c>
    </row>
    <row r="7104" spans="4:10">
      <c r="D7104" s="28">
        <v>41935</v>
      </c>
      <c r="E7104" s="35" t="s">
        <v>381</v>
      </c>
      <c r="F7104" s="45">
        <v>6.6</v>
      </c>
      <c r="G7104" s="45">
        <v>0</v>
      </c>
      <c r="H7104" s="45">
        <v>0</v>
      </c>
      <c r="I7104" s="45">
        <v>0</v>
      </c>
      <c r="J7104" s="45">
        <v>0</v>
      </c>
    </row>
    <row r="7105" spans="4:10">
      <c r="D7105" s="28">
        <v>41935</v>
      </c>
      <c r="E7105" s="35" t="s">
        <v>382</v>
      </c>
      <c r="F7105" s="45">
        <v>6.4</v>
      </c>
      <c r="G7105" s="45">
        <v>0</v>
      </c>
      <c r="H7105" s="45">
        <v>0</v>
      </c>
      <c r="I7105" s="45">
        <v>0</v>
      </c>
      <c r="J7105" s="45">
        <v>0</v>
      </c>
    </row>
    <row r="7106" spans="4:10">
      <c r="D7106" s="28">
        <v>41935</v>
      </c>
      <c r="E7106" s="35" t="s">
        <v>383</v>
      </c>
      <c r="F7106" s="45">
        <v>6.7</v>
      </c>
      <c r="G7106" s="45">
        <v>0</v>
      </c>
      <c r="H7106" s="45">
        <v>0</v>
      </c>
      <c r="I7106" s="45">
        <v>0</v>
      </c>
      <c r="J7106" s="45">
        <v>0</v>
      </c>
    </row>
    <row r="7107" spans="4:10">
      <c r="D7107" s="28">
        <v>41936</v>
      </c>
      <c r="E7107" s="35" t="s">
        <v>360</v>
      </c>
      <c r="F7107" s="45">
        <v>5.9</v>
      </c>
      <c r="G7107" s="45">
        <v>0</v>
      </c>
      <c r="H7107" s="45">
        <v>0</v>
      </c>
      <c r="I7107" s="45">
        <v>0</v>
      </c>
      <c r="J7107" s="45">
        <v>0</v>
      </c>
    </row>
    <row r="7108" spans="4:10">
      <c r="D7108" s="28">
        <v>41936</v>
      </c>
      <c r="E7108" s="35" t="s">
        <v>361</v>
      </c>
      <c r="F7108" s="45">
        <v>6.3</v>
      </c>
      <c r="G7108" s="45">
        <v>0</v>
      </c>
      <c r="H7108" s="45">
        <v>0</v>
      </c>
      <c r="I7108" s="45">
        <v>0</v>
      </c>
      <c r="J7108" s="45">
        <v>0</v>
      </c>
    </row>
    <row r="7109" spans="4:10">
      <c r="D7109" s="28">
        <v>41936</v>
      </c>
      <c r="E7109" s="35" t="s">
        <v>362</v>
      </c>
      <c r="F7109" s="45">
        <v>6.3</v>
      </c>
      <c r="G7109" s="45">
        <v>0</v>
      </c>
      <c r="H7109" s="45">
        <v>0</v>
      </c>
      <c r="I7109" s="45">
        <v>0</v>
      </c>
      <c r="J7109" s="45">
        <v>0</v>
      </c>
    </row>
    <row r="7110" spans="4:10">
      <c r="D7110" s="28">
        <v>41936</v>
      </c>
      <c r="E7110" s="35" t="s">
        <v>363</v>
      </c>
      <c r="F7110" s="45">
        <v>7.2</v>
      </c>
      <c r="G7110" s="45">
        <v>0</v>
      </c>
      <c r="H7110" s="45">
        <v>0</v>
      </c>
      <c r="I7110" s="45">
        <v>0</v>
      </c>
      <c r="J7110" s="45">
        <v>0</v>
      </c>
    </row>
    <row r="7111" spans="4:10">
      <c r="D7111" s="28">
        <v>41936</v>
      </c>
      <c r="E7111" s="35" t="s">
        <v>364</v>
      </c>
      <c r="F7111" s="45">
        <v>7</v>
      </c>
      <c r="G7111" s="45">
        <v>0</v>
      </c>
      <c r="H7111" s="45">
        <v>0</v>
      </c>
      <c r="I7111" s="45">
        <v>0</v>
      </c>
      <c r="J7111" s="45">
        <v>0</v>
      </c>
    </row>
    <row r="7112" spans="4:10">
      <c r="D7112" s="28">
        <v>41936</v>
      </c>
      <c r="E7112" s="35" t="s">
        <v>365</v>
      </c>
      <c r="F7112" s="45">
        <v>7.5</v>
      </c>
      <c r="G7112" s="45">
        <v>0.02</v>
      </c>
      <c r="H7112" s="45">
        <v>0.02</v>
      </c>
      <c r="I7112" s="45">
        <v>0</v>
      </c>
      <c r="J7112" s="45">
        <v>0</v>
      </c>
    </row>
    <row r="7113" spans="4:10">
      <c r="D7113" s="28">
        <v>41936</v>
      </c>
      <c r="E7113" s="35" t="s">
        <v>366</v>
      </c>
      <c r="F7113" s="45">
        <v>8</v>
      </c>
      <c r="G7113" s="45">
        <v>0.18</v>
      </c>
      <c r="H7113" s="45">
        <v>0.17</v>
      </c>
      <c r="I7113" s="45">
        <v>10.6</v>
      </c>
      <c r="J7113" s="45">
        <v>-64.8</v>
      </c>
    </row>
    <row r="7114" spans="4:10">
      <c r="D7114" s="28">
        <v>41936</v>
      </c>
      <c r="E7114" s="35" t="s">
        <v>367</v>
      </c>
      <c r="F7114" s="45">
        <v>8.8000000000000007</v>
      </c>
      <c r="G7114" s="45">
        <v>0.15</v>
      </c>
      <c r="H7114" s="45">
        <v>0.34</v>
      </c>
      <c r="I7114" s="45">
        <v>20.399999999999999</v>
      </c>
      <c r="J7114" s="45">
        <v>-53.4</v>
      </c>
    </row>
    <row r="7115" spans="4:10">
      <c r="D7115" s="28">
        <v>41936</v>
      </c>
      <c r="E7115" s="35" t="s">
        <v>368</v>
      </c>
      <c r="F7115" s="45">
        <v>9.5</v>
      </c>
      <c r="G7115" s="45">
        <v>0.33</v>
      </c>
      <c r="H7115" s="45">
        <v>0.6</v>
      </c>
      <c r="I7115" s="45">
        <v>28.8</v>
      </c>
      <c r="J7115" s="45">
        <v>-40.1</v>
      </c>
    </row>
    <row r="7116" spans="4:10">
      <c r="D7116" s="28">
        <v>41936</v>
      </c>
      <c r="E7116" s="35" t="s">
        <v>369</v>
      </c>
      <c r="F7116" s="45">
        <v>11.5</v>
      </c>
      <c r="G7116" s="45">
        <v>1.4</v>
      </c>
      <c r="H7116" s="45">
        <v>0.75</v>
      </c>
      <c r="I7116" s="45">
        <v>34.9</v>
      </c>
      <c r="J7116" s="45">
        <v>-24.4</v>
      </c>
    </row>
    <row r="7117" spans="4:10">
      <c r="D7117" s="28">
        <v>41936</v>
      </c>
      <c r="E7117" s="35" t="s">
        <v>370</v>
      </c>
      <c r="F7117" s="45">
        <v>11.7</v>
      </c>
      <c r="G7117" s="45">
        <v>1.1000000000000001</v>
      </c>
      <c r="H7117" s="45">
        <v>0.87</v>
      </c>
      <c r="I7117" s="45">
        <v>38</v>
      </c>
      <c r="J7117" s="45">
        <v>-6.5</v>
      </c>
    </row>
    <row r="7118" spans="4:10">
      <c r="D7118" s="28">
        <v>41936</v>
      </c>
      <c r="E7118" s="35" t="s">
        <v>371</v>
      </c>
      <c r="F7118" s="45">
        <v>11.8</v>
      </c>
      <c r="G7118" s="45">
        <v>0.34</v>
      </c>
      <c r="H7118" s="45">
        <v>0.81</v>
      </c>
      <c r="I7118" s="45">
        <v>37.4</v>
      </c>
      <c r="J7118" s="45">
        <v>12.1</v>
      </c>
    </row>
    <row r="7119" spans="4:10">
      <c r="D7119" s="28">
        <v>41936</v>
      </c>
      <c r="E7119" s="35" t="s">
        <v>372</v>
      </c>
      <c r="F7119" s="45">
        <v>12.5</v>
      </c>
      <c r="G7119" s="45">
        <v>0.88</v>
      </c>
      <c r="H7119" s="45">
        <v>0.78</v>
      </c>
      <c r="I7119" s="45">
        <v>33.299999999999997</v>
      </c>
      <c r="J7119" s="45">
        <v>29.4</v>
      </c>
    </row>
    <row r="7120" spans="4:10">
      <c r="D7120" s="28">
        <v>41936</v>
      </c>
      <c r="E7120" s="35" t="s">
        <v>373</v>
      </c>
      <c r="F7120" s="45">
        <v>12.4</v>
      </c>
      <c r="G7120" s="45">
        <v>0.85</v>
      </c>
      <c r="H7120" s="45">
        <v>0.6</v>
      </c>
      <c r="I7120" s="45">
        <v>26.4</v>
      </c>
      <c r="J7120" s="45">
        <v>44.4</v>
      </c>
    </row>
    <row r="7121" spans="4:10">
      <c r="D7121" s="28">
        <v>41936</v>
      </c>
      <c r="E7121" s="35" t="s">
        <v>374</v>
      </c>
      <c r="F7121" s="45">
        <v>11.3</v>
      </c>
      <c r="G7121" s="45">
        <v>0.15</v>
      </c>
      <c r="H7121" s="45">
        <v>0.28999999999999998</v>
      </c>
      <c r="I7121" s="45">
        <v>17.600000000000001</v>
      </c>
      <c r="J7121" s="45">
        <v>57</v>
      </c>
    </row>
    <row r="7122" spans="4:10">
      <c r="D7122" s="28">
        <v>41936</v>
      </c>
      <c r="E7122" s="35" t="s">
        <v>375</v>
      </c>
      <c r="F7122" s="45">
        <v>10.8</v>
      </c>
      <c r="G7122" s="45">
        <v>0.15</v>
      </c>
      <c r="H7122" s="45">
        <v>0.11</v>
      </c>
      <c r="I7122" s="45">
        <v>7.4</v>
      </c>
      <c r="J7122" s="45">
        <v>67.900000000000006</v>
      </c>
    </row>
    <row r="7123" spans="4:10">
      <c r="D7123" s="28">
        <v>41936</v>
      </c>
      <c r="E7123" s="35" t="s">
        <v>376</v>
      </c>
      <c r="F7123" s="45">
        <v>9.6</v>
      </c>
      <c r="G7123" s="45">
        <v>0</v>
      </c>
      <c r="H7123" s="45">
        <v>0</v>
      </c>
      <c r="I7123" s="45">
        <v>0</v>
      </c>
      <c r="J7123" s="45">
        <v>0</v>
      </c>
    </row>
    <row r="7124" spans="4:10">
      <c r="D7124" s="28">
        <v>41936</v>
      </c>
      <c r="E7124" s="35" t="s">
        <v>377</v>
      </c>
      <c r="F7124" s="45">
        <v>7.4</v>
      </c>
      <c r="G7124" s="45">
        <v>0</v>
      </c>
      <c r="H7124" s="45">
        <v>0</v>
      </c>
      <c r="I7124" s="45">
        <v>0</v>
      </c>
      <c r="J7124" s="45">
        <v>0</v>
      </c>
    </row>
    <row r="7125" spans="4:10">
      <c r="D7125" s="28">
        <v>41936</v>
      </c>
      <c r="E7125" s="35" t="s">
        <v>378</v>
      </c>
      <c r="F7125" s="45">
        <v>5.5</v>
      </c>
      <c r="G7125" s="45">
        <v>0</v>
      </c>
      <c r="H7125" s="45">
        <v>0</v>
      </c>
      <c r="I7125" s="45">
        <v>0</v>
      </c>
      <c r="J7125" s="45">
        <v>0</v>
      </c>
    </row>
    <row r="7126" spans="4:10">
      <c r="D7126" s="28">
        <v>41936</v>
      </c>
      <c r="E7126" s="35" t="s">
        <v>379</v>
      </c>
      <c r="F7126" s="45">
        <v>4.4000000000000004</v>
      </c>
      <c r="G7126" s="45">
        <v>0</v>
      </c>
      <c r="H7126" s="45">
        <v>0</v>
      </c>
      <c r="I7126" s="45">
        <v>0</v>
      </c>
      <c r="J7126" s="45">
        <v>0</v>
      </c>
    </row>
    <row r="7127" spans="4:10">
      <c r="D7127" s="28">
        <v>41936</v>
      </c>
      <c r="E7127" s="35" t="s">
        <v>380</v>
      </c>
      <c r="F7127" s="45">
        <v>3.8</v>
      </c>
      <c r="G7127" s="45">
        <v>0</v>
      </c>
      <c r="H7127" s="45">
        <v>0</v>
      </c>
      <c r="I7127" s="45">
        <v>0</v>
      </c>
      <c r="J7127" s="45">
        <v>0</v>
      </c>
    </row>
    <row r="7128" spans="4:10">
      <c r="D7128" s="28">
        <v>41936</v>
      </c>
      <c r="E7128" s="35" t="s">
        <v>381</v>
      </c>
      <c r="F7128" s="45">
        <v>3.3</v>
      </c>
      <c r="G7128" s="45">
        <v>0</v>
      </c>
      <c r="H7128" s="45">
        <v>0</v>
      </c>
      <c r="I7128" s="45">
        <v>0</v>
      </c>
      <c r="J7128" s="45">
        <v>0</v>
      </c>
    </row>
    <row r="7129" spans="4:10">
      <c r="D7129" s="28">
        <v>41936</v>
      </c>
      <c r="E7129" s="35" t="s">
        <v>382</v>
      </c>
      <c r="F7129" s="45">
        <v>3</v>
      </c>
      <c r="G7129" s="45">
        <v>0</v>
      </c>
      <c r="H7129" s="45">
        <v>0</v>
      </c>
      <c r="I7129" s="45">
        <v>0</v>
      </c>
      <c r="J7129" s="45">
        <v>0</v>
      </c>
    </row>
    <row r="7130" spans="4:10">
      <c r="D7130" s="28">
        <v>41936</v>
      </c>
      <c r="E7130" s="35" t="s">
        <v>383</v>
      </c>
      <c r="F7130" s="45">
        <v>2.6</v>
      </c>
      <c r="G7130" s="45">
        <v>0</v>
      </c>
      <c r="H7130" s="45">
        <v>0</v>
      </c>
      <c r="I7130" s="45">
        <v>0</v>
      </c>
      <c r="J7130" s="45">
        <v>0</v>
      </c>
    </row>
    <row r="7131" spans="4:10">
      <c r="D7131" s="28">
        <v>41937</v>
      </c>
      <c r="E7131" s="35" t="s">
        <v>360</v>
      </c>
      <c r="F7131" s="45">
        <v>2.4</v>
      </c>
      <c r="G7131" s="45">
        <v>0</v>
      </c>
      <c r="H7131" s="45">
        <v>0</v>
      </c>
      <c r="I7131" s="45">
        <v>0</v>
      </c>
      <c r="J7131" s="45">
        <v>0</v>
      </c>
    </row>
    <row r="7132" spans="4:10">
      <c r="D7132" s="28">
        <v>41937</v>
      </c>
      <c r="E7132" s="35" t="s">
        <v>361</v>
      </c>
      <c r="F7132" s="45">
        <v>2.1</v>
      </c>
      <c r="G7132" s="45">
        <v>0</v>
      </c>
      <c r="H7132" s="45">
        <v>0</v>
      </c>
      <c r="I7132" s="45">
        <v>0</v>
      </c>
      <c r="J7132" s="45">
        <v>0</v>
      </c>
    </row>
    <row r="7133" spans="4:10">
      <c r="D7133" s="28">
        <v>41937</v>
      </c>
      <c r="E7133" s="35" t="s">
        <v>362</v>
      </c>
      <c r="F7133" s="45">
        <v>2</v>
      </c>
      <c r="G7133" s="45">
        <v>0</v>
      </c>
      <c r="H7133" s="45">
        <v>0</v>
      </c>
      <c r="I7133" s="45">
        <v>0</v>
      </c>
      <c r="J7133" s="45">
        <v>0</v>
      </c>
    </row>
    <row r="7134" spans="4:10">
      <c r="D7134" s="28">
        <v>41937</v>
      </c>
      <c r="E7134" s="35" t="s">
        <v>363</v>
      </c>
      <c r="F7134" s="45">
        <v>2.1</v>
      </c>
      <c r="G7134" s="45">
        <v>0</v>
      </c>
      <c r="H7134" s="45">
        <v>0</v>
      </c>
      <c r="I7134" s="45">
        <v>0</v>
      </c>
      <c r="J7134" s="45">
        <v>0</v>
      </c>
    </row>
    <row r="7135" spans="4:10">
      <c r="D7135" s="28">
        <v>41937</v>
      </c>
      <c r="E7135" s="35" t="s">
        <v>364</v>
      </c>
      <c r="F7135" s="45">
        <v>2.4</v>
      </c>
      <c r="G7135" s="45">
        <v>0</v>
      </c>
      <c r="H7135" s="45">
        <v>0</v>
      </c>
      <c r="I7135" s="45">
        <v>0</v>
      </c>
      <c r="J7135" s="45">
        <v>0</v>
      </c>
    </row>
    <row r="7136" spans="4:10">
      <c r="D7136" s="28">
        <v>41937</v>
      </c>
      <c r="E7136" s="35" t="s">
        <v>365</v>
      </c>
      <c r="F7136" s="45">
        <v>3.7</v>
      </c>
      <c r="G7136" s="45">
        <v>0.05</v>
      </c>
      <c r="H7136" s="45">
        <v>0.03</v>
      </c>
      <c r="I7136" s="45">
        <v>0</v>
      </c>
      <c r="J7136" s="45">
        <v>0</v>
      </c>
    </row>
    <row r="7137" spans="4:10">
      <c r="D7137" s="28">
        <v>41937</v>
      </c>
      <c r="E7137" s="35" t="s">
        <v>366</v>
      </c>
      <c r="F7137" s="45">
        <v>5.2</v>
      </c>
      <c r="G7137" s="45">
        <v>0.4</v>
      </c>
      <c r="H7137" s="45">
        <v>0.2</v>
      </c>
      <c r="I7137" s="45">
        <v>10.3</v>
      </c>
      <c r="J7137" s="45">
        <v>-64.5</v>
      </c>
    </row>
    <row r="7138" spans="4:10">
      <c r="D7138" s="28">
        <v>41937</v>
      </c>
      <c r="E7138" s="35" t="s">
        <v>367</v>
      </c>
      <c r="F7138" s="45">
        <v>9.1999999999999993</v>
      </c>
      <c r="G7138" s="45">
        <v>1.32</v>
      </c>
      <c r="H7138" s="45">
        <v>0.41</v>
      </c>
      <c r="I7138" s="45">
        <v>20.2</v>
      </c>
      <c r="J7138" s="45">
        <v>-53.2</v>
      </c>
    </row>
    <row r="7139" spans="4:10">
      <c r="D7139" s="28">
        <v>41937</v>
      </c>
      <c r="E7139" s="35" t="s">
        <v>368</v>
      </c>
      <c r="F7139" s="45">
        <v>13.4</v>
      </c>
      <c r="G7139" s="45">
        <v>2.72</v>
      </c>
      <c r="H7139" s="45">
        <v>0.32</v>
      </c>
      <c r="I7139" s="45">
        <v>28.5</v>
      </c>
      <c r="J7139" s="45">
        <v>-39.9</v>
      </c>
    </row>
    <row r="7140" spans="4:10">
      <c r="D7140" s="28">
        <v>41937</v>
      </c>
      <c r="E7140" s="35" t="s">
        <v>369</v>
      </c>
      <c r="F7140" s="45">
        <v>17.600000000000001</v>
      </c>
      <c r="G7140" s="45">
        <v>2.89</v>
      </c>
      <c r="H7140" s="45">
        <v>0.35</v>
      </c>
      <c r="I7140" s="45">
        <v>34.6</v>
      </c>
      <c r="J7140" s="45">
        <v>-24.2</v>
      </c>
    </row>
    <row r="7141" spans="4:10">
      <c r="D7141" s="28">
        <v>41937</v>
      </c>
      <c r="E7141" s="35" t="s">
        <v>370</v>
      </c>
      <c r="F7141" s="45">
        <v>18.8</v>
      </c>
      <c r="G7141" s="45">
        <v>2.93</v>
      </c>
      <c r="H7141" s="45">
        <v>0.37</v>
      </c>
      <c r="I7141" s="45">
        <v>37.6</v>
      </c>
      <c r="J7141" s="45">
        <v>-6.4</v>
      </c>
    </row>
    <row r="7142" spans="4:10">
      <c r="D7142" s="28">
        <v>41937</v>
      </c>
      <c r="E7142" s="35" t="s">
        <v>371</v>
      </c>
      <c r="F7142" s="45">
        <v>19.7</v>
      </c>
      <c r="G7142" s="45">
        <v>2.92</v>
      </c>
      <c r="H7142" s="45">
        <v>0.37</v>
      </c>
      <c r="I7142" s="45">
        <v>37.1</v>
      </c>
      <c r="J7142" s="45">
        <v>12</v>
      </c>
    </row>
    <row r="7143" spans="4:10">
      <c r="D7143" s="28">
        <v>41937</v>
      </c>
      <c r="E7143" s="35" t="s">
        <v>372</v>
      </c>
      <c r="F7143" s="45">
        <v>18.8</v>
      </c>
      <c r="G7143" s="45">
        <v>2.83</v>
      </c>
      <c r="H7143" s="45">
        <v>0.35</v>
      </c>
      <c r="I7143" s="45">
        <v>33</v>
      </c>
      <c r="J7143" s="45">
        <v>29.3</v>
      </c>
    </row>
    <row r="7144" spans="4:10">
      <c r="D7144" s="28">
        <v>41937</v>
      </c>
      <c r="E7144" s="35" t="s">
        <v>373</v>
      </c>
      <c r="F7144" s="45">
        <v>17.7</v>
      </c>
      <c r="G7144" s="45">
        <v>1.75</v>
      </c>
      <c r="H7144" s="45">
        <v>0.49</v>
      </c>
      <c r="I7144" s="45">
        <v>26.1</v>
      </c>
      <c r="J7144" s="45">
        <v>44.2</v>
      </c>
    </row>
    <row r="7145" spans="4:10">
      <c r="D7145" s="28">
        <v>41937</v>
      </c>
      <c r="E7145" s="35" t="s">
        <v>374</v>
      </c>
      <c r="F7145" s="45">
        <v>16.5</v>
      </c>
      <c r="G7145" s="45">
        <v>0.36</v>
      </c>
      <c r="H7145" s="45">
        <v>0.34</v>
      </c>
      <c r="I7145" s="45">
        <v>17.3</v>
      </c>
      <c r="J7145" s="45">
        <v>56.8</v>
      </c>
    </row>
    <row r="7146" spans="4:10">
      <c r="D7146" s="28">
        <v>41937</v>
      </c>
      <c r="E7146" s="35" t="s">
        <v>375</v>
      </c>
      <c r="F7146" s="45">
        <v>14.2</v>
      </c>
      <c r="G7146" s="45">
        <v>0.38</v>
      </c>
      <c r="H7146" s="45">
        <v>0.13</v>
      </c>
      <c r="I7146" s="45">
        <v>7.1</v>
      </c>
      <c r="J7146" s="45">
        <v>67.7</v>
      </c>
    </row>
    <row r="7147" spans="4:10">
      <c r="D7147" s="28">
        <v>41937</v>
      </c>
      <c r="E7147" s="35" t="s">
        <v>376</v>
      </c>
      <c r="F7147" s="45">
        <v>11.3</v>
      </c>
      <c r="G7147" s="45">
        <v>0</v>
      </c>
      <c r="H7147" s="45">
        <v>0</v>
      </c>
      <c r="I7147" s="45">
        <v>0</v>
      </c>
      <c r="J7147" s="45">
        <v>0</v>
      </c>
    </row>
    <row r="7148" spans="4:10">
      <c r="D7148" s="28">
        <v>41937</v>
      </c>
      <c r="E7148" s="35" t="s">
        <v>377</v>
      </c>
      <c r="F7148" s="45">
        <v>9.8000000000000007</v>
      </c>
      <c r="G7148" s="45">
        <v>0</v>
      </c>
      <c r="H7148" s="45">
        <v>0</v>
      </c>
      <c r="I7148" s="45">
        <v>0</v>
      </c>
      <c r="J7148" s="45">
        <v>0</v>
      </c>
    </row>
    <row r="7149" spans="4:10">
      <c r="D7149" s="28">
        <v>41937</v>
      </c>
      <c r="E7149" s="35" t="s">
        <v>378</v>
      </c>
      <c r="F7149" s="45">
        <v>9.1</v>
      </c>
      <c r="G7149" s="45">
        <v>0</v>
      </c>
      <c r="H7149" s="45">
        <v>0</v>
      </c>
      <c r="I7149" s="45">
        <v>0</v>
      </c>
      <c r="J7149" s="45">
        <v>0</v>
      </c>
    </row>
    <row r="7150" spans="4:10">
      <c r="D7150" s="28">
        <v>41937</v>
      </c>
      <c r="E7150" s="35" t="s">
        <v>379</v>
      </c>
      <c r="F7150" s="45">
        <v>7.8</v>
      </c>
      <c r="G7150" s="45">
        <v>0</v>
      </c>
      <c r="H7150" s="45">
        <v>0</v>
      </c>
      <c r="I7150" s="45">
        <v>0</v>
      </c>
      <c r="J7150" s="45">
        <v>0</v>
      </c>
    </row>
    <row r="7151" spans="4:10">
      <c r="D7151" s="28">
        <v>41937</v>
      </c>
      <c r="E7151" s="35" t="s">
        <v>380</v>
      </c>
      <c r="F7151" s="45">
        <v>7.8</v>
      </c>
      <c r="G7151" s="45">
        <v>0</v>
      </c>
      <c r="H7151" s="45">
        <v>0</v>
      </c>
      <c r="I7151" s="45">
        <v>0</v>
      </c>
      <c r="J7151" s="45">
        <v>0</v>
      </c>
    </row>
    <row r="7152" spans="4:10">
      <c r="D7152" s="28">
        <v>41937</v>
      </c>
      <c r="E7152" s="35" t="s">
        <v>381</v>
      </c>
      <c r="F7152" s="45">
        <v>7.1</v>
      </c>
      <c r="G7152" s="45">
        <v>0</v>
      </c>
      <c r="H7152" s="45">
        <v>0</v>
      </c>
      <c r="I7152" s="45">
        <v>0</v>
      </c>
      <c r="J7152" s="45">
        <v>0</v>
      </c>
    </row>
    <row r="7153" spans="4:10">
      <c r="D7153" s="28">
        <v>41937</v>
      </c>
      <c r="E7153" s="35" t="s">
        <v>382</v>
      </c>
      <c r="F7153" s="45">
        <v>6.8</v>
      </c>
      <c r="G7153" s="45">
        <v>0</v>
      </c>
      <c r="H7153" s="45">
        <v>0</v>
      </c>
      <c r="I7153" s="45">
        <v>0</v>
      </c>
      <c r="J7153" s="45">
        <v>0</v>
      </c>
    </row>
    <row r="7154" spans="4:10">
      <c r="D7154" s="28">
        <v>41937</v>
      </c>
      <c r="E7154" s="35" t="s">
        <v>383</v>
      </c>
      <c r="F7154" s="45">
        <v>6.1</v>
      </c>
      <c r="G7154" s="45">
        <v>0</v>
      </c>
      <c r="H7154" s="45">
        <v>0</v>
      </c>
      <c r="I7154" s="45">
        <v>0</v>
      </c>
      <c r="J7154" s="45">
        <v>0</v>
      </c>
    </row>
    <row r="7155" spans="4:10">
      <c r="D7155" s="28">
        <v>41938</v>
      </c>
      <c r="E7155" s="35" t="s">
        <v>360</v>
      </c>
      <c r="F7155" s="45">
        <v>6</v>
      </c>
      <c r="G7155" s="45">
        <v>0</v>
      </c>
      <c r="H7155" s="45">
        <v>0</v>
      </c>
      <c r="I7155" s="45">
        <v>0</v>
      </c>
      <c r="J7155" s="45">
        <v>0</v>
      </c>
    </row>
    <row r="7156" spans="4:10">
      <c r="D7156" s="28">
        <v>41938</v>
      </c>
      <c r="E7156" s="35" t="s">
        <v>361</v>
      </c>
      <c r="F7156" s="45">
        <v>5.3</v>
      </c>
      <c r="G7156" s="45">
        <v>0</v>
      </c>
      <c r="H7156" s="45">
        <v>0</v>
      </c>
      <c r="I7156" s="45">
        <v>0</v>
      </c>
      <c r="J7156" s="45">
        <v>0</v>
      </c>
    </row>
    <row r="7157" spans="4:10">
      <c r="D7157" s="28">
        <v>41938</v>
      </c>
      <c r="E7157" s="35" t="s">
        <v>362</v>
      </c>
      <c r="F7157" s="45">
        <v>5.0999999999999996</v>
      </c>
      <c r="G7157" s="45">
        <v>0</v>
      </c>
      <c r="H7157" s="45">
        <v>0</v>
      </c>
      <c r="I7157" s="45">
        <v>0</v>
      </c>
      <c r="J7157" s="45">
        <v>0</v>
      </c>
    </row>
    <row r="7158" spans="4:10">
      <c r="D7158" s="28">
        <v>41938</v>
      </c>
      <c r="E7158" s="35" t="s">
        <v>363</v>
      </c>
      <c r="F7158" s="45">
        <v>4.3</v>
      </c>
      <c r="G7158" s="45">
        <v>0</v>
      </c>
      <c r="H7158" s="45">
        <v>0</v>
      </c>
      <c r="I7158" s="45">
        <v>0</v>
      </c>
      <c r="J7158" s="45">
        <v>0</v>
      </c>
    </row>
    <row r="7159" spans="4:10">
      <c r="D7159" s="28">
        <v>41938</v>
      </c>
      <c r="E7159" s="35" t="s">
        <v>364</v>
      </c>
      <c r="F7159" s="45">
        <v>4.3</v>
      </c>
      <c r="G7159" s="45">
        <v>0</v>
      </c>
      <c r="H7159" s="45">
        <v>0</v>
      </c>
      <c r="I7159" s="45">
        <v>0</v>
      </c>
      <c r="J7159" s="45">
        <v>0</v>
      </c>
    </row>
    <row r="7160" spans="4:10">
      <c r="D7160" s="28">
        <v>41938</v>
      </c>
      <c r="E7160" s="35" t="s">
        <v>365</v>
      </c>
      <c r="F7160" s="45">
        <v>4.0999999999999996</v>
      </c>
      <c r="G7160" s="45">
        <v>0.02</v>
      </c>
      <c r="H7160" s="45">
        <v>0.02</v>
      </c>
      <c r="I7160" s="45">
        <v>0</v>
      </c>
      <c r="J7160" s="45">
        <v>0</v>
      </c>
    </row>
    <row r="7161" spans="4:10">
      <c r="D7161" s="28">
        <v>41938</v>
      </c>
      <c r="E7161" s="35" t="s">
        <v>366</v>
      </c>
      <c r="F7161" s="45">
        <v>4.2</v>
      </c>
      <c r="G7161" s="45">
        <v>0.93</v>
      </c>
      <c r="H7161" s="45">
        <v>0.21</v>
      </c>
      <c r="I7161" s="45">
        <v>10.1</v>
      </c>
      <c r="J7161" s="45">
        <v>-64.2</v>
      </c>
    </row>
    <row r="7162" spans="4:10">
      <c r="D7162" s="28">
        <v>41938</v>
      </c>
      <c r="E7162" s="35" t="s">
        <v>367</v>
      </c>
      <c r="F7162" s="45">
        <v>6.6</v>
      </c>
      <c r="G7162" s="45">
        <v>2.13</v>
      </c>
      <c r="H7162" s="45">
        <v>0.3</v>
      </c>
      <c r="I7162" s="45">
        <v>19.899999999999999</v>
      </c>
      <c r="J7162" s="45">
        <v>-52.9</v>
      </c>
    </row>
    <row r="7163" spans="4:10">
      <c r="D7163" s="28">
        <v>41938</v>
      </c>
      <c r="E7163" s="35" t="s">
        <v>368</v>
      </c>
      <c r="F7163" s="45">
        <v>10.1</v>
      </c>
      <c r="G7163" s="45">
        <v>2.04</v>
      </c>
      <c r="H7163" s="45">
        <v>0.48</v>
      </c>
      <c r="I7163" s="45">
        <v>28.2</v>
      </c>
      <c r="J7163" s="45">
        <v>-39.700000000000003</v>
      </c>
    </row>
    <row r="7164" spans="4:10">
      <c r="D7164" s="28">
        <v>41938</v>
      </c>
      <c r="E7164" s="35" t="s">
        <v>369</v>
      </c>
      <c r="F7164" s="45">
        <v>13.8</v>
      </c>
      <c r="G7164" s="45">
        <v>0.28000000000000003</v>
      </c>
      <c r="H7164" s="45">
        <v>0.7</v>
      </c>
      <c r="I7164" s="45">
        <v>34.299999999999997</v>
      </c>
      <c r="J7164" s="45">
        <v>-24.1</v>
      </c>
    </row>
    <row r="7165" spans="4:10">
      <c r="D7165" s="28">
        <v>41938</v>
      </c>
      <c r="E7165" s="35" t="s">
        <v>370</v>
      </c>
      <c r="F7165" s="45">
        <v>18.8</v>
      </c>
      <c r="G7165" s="45">
        <v>0.53</v>
      </c>
      <c r="H7165" s="45">
        <v>0.86</v>
      </c>
      <c r="I7165" s="45">
        <v>37.299999999999997</v>
      </c>
      <c r="J7165" s="45">
        <v>-6.4</v>
      </c>
    </row>
    <row r="7166" spans="4:10">
      <c r="D7166" s="28">
        <v>41938</v>
      </c>
      <c r="E7166" s="35" t="s">
        <v>371</v>
      </c>
      <c r="F7166" s="45">
        <v>15.9</v>
      </c>
      <c r="G7166" s="45">
        <v>0.53</v>
      </c>
      <c r="H7166" s="45">
        <v>0.84</v>
      </c>
      <c r="I7166" s="45">
        <v>36.700000000000003</v>
      </c>
      <c r="J7166" s="45">
        <v>12</v>
      </c>
    </row>
    <row r="7167" spans="4:10">
      <c r="D7167" s="28">
        <v>41938</v>
      </c>
      <c r="E7167" s="35" t="s">
        <v>372</v>
      </c>
      <c r="F7167" s="45">
        <v>15.5</v>
      </c>
      <c r="G7167" s="45">
        <v>0.27</v>
      </c>
      <c r="H7167" s="45">
        <v>0.66</v>
      </c>
      <c r="I7167" s="45">
        <v>32.700000000000003</v>
      </c>
      <c r="J7167" s="45">
        <v>29.2</v>
      </c>
    </row>
    <row r="7168" spans="4:10">
      <c r="D7168" s="28">
        <v>41938</v>
      </c>
      <c r="E7168" s="35" t="s">
        <v>373</v>
      </c>
      <c r="F7168" s="45">
        <v>16.899999999999999</v>
      </c>
      <c r="G7168" s="45">
        <v>0.54</v>
      </c>
      <c r="H7168" s="45">
        <v>0.57999999999999996</v>
      </c>
      <c r="I7168" s="45">
        <v>25.8</v>
      </c>
      <c r="J7168" s="45">
        <v>44</v>
      </c>
    </row>
    <row r="7169" spans="4:10">
      <c r="D7169" s="28">
        <v>41938</v>
      </c>
      <c r="E7169" s="35" t="s">
        <v>374</v>
      </c>
      <c r="F7169" s="45">
        <v>17.600000000000001</v>
      </c>
      <c r="G7169" s="45">
        <v>0.11</v>
      </c>
      <c r="H7169" s="45">
        <v>0.25</v>
      </c>
      <c r="I7169" s="45">
        <v>17</v>
      </c>
      <c r="J7169" s="45">
        <v>56.6</v>
      </c>
    </row>
    <row r="7170" spans="4:10">
      <c r="D7170" s="28">
        <v>41938</v>
      </c>
      <c r="E7170" s="35" t="s">
        <v>375</v>
      </c>
      <c r="F7170" s="45">
        <v>16.399999999999999</v>
      </c>
      <c r="G7170" s="45">
        <v>0.04</v>
      </c>
      <c r="H7170" s="45">
        <v>0.06</v>
      </c>
      <c r="I7170" s="45">
        <v>6.9</v>
      </c>
      <c r="J7170" s="45">
        <v>67.5</v>
      </c>
    </row>
    <row r="7171" spans="4:10">
      <c r="D7171" s="28">
        <v>41938</v>
      </c>
      <c r="E7171" s="35" t="s">
        <v>376</v>
      </c>
      <c r="F7171" s="45">
        <v>13.5</v>
      </c>
      <c r="G7171" s="45">
        <v>0</v>
      </c>
      <c r="H7171" s="45">
        <v>0</v>
      </c>
      <c r="I7171" s="45">
        <v>0</v>
      </c>
      <c r="J7171" s="45">
        <v>0</v>
      </c>
    </row>
    <row r="7172" spans="4:10">
      <c r="D7172" s="28">
        <v>41938</v>
      </c>
      <c r="E7172" s="35" t="s">
        <v>377</v>
      </c>
      <c r="F7172" s="45">
        <v>14.2</v>
      </c>
      <c r="G7172" s="45">
        <v>0</v>
      </c>
      <c r="H7172" s="45">
        <v>0</v>
      </c>
      <c r="I7172" s="45">
        <v>0</v>
      </c>
      <c r="J7172" s="45">
        <v>0</v>
      </c>
    </row>
    <row r="7173" spans="4:10">
      <c r="D7173" s="28">
        <v>41938</v>
      </c>
      <c r="E7173" s="35" t="s">
        <v>378</v>
      </c>
      <c r="F7173" s="45">
        <v>13.5</v>
      </c>
      <c r="G7173" s="45">
        <v>0</v>
      </c>
      <c r="H7173" s="45">
        <v>0</v>
      </c>
      <c r="I7173" s="45">
        <v>0</v>
      </c>
      <c r="J7173" s="45">
        <v>0</v>
      </c>
    </row>
    <row r="7174" spans="4:10">
      <c r="D7174" s="28">
        <v>41938</v>
      </c>
      <c r="E7174" s="35" t="s">
        <v>379</v>
      </c>
      <c r="F7174" s="45">
        <v>10.8</v>
      </c>
      <c r="G7174" s="45">
        <v>0</v>
      </c>
      <c r="H7174" s="45">
        <v>0</v>
      </c>
      <c r="I7174" s="45">
        <v>0</v>
      </c>
      <c r="J7174" s="45">
        <v>0</v>
      </c>
    </row>
    <row r="7175" spans="4:10">
      <c r="D7175" s="28">
        <v>41938</v>
      </c>
      <c r="E7175" s="35" t="s">
        <v>380</v>
      </c>
      <c r="F7175" s="45">
        <v>10.9</v>
      </c>
      <c r="G7175" s="45">
        <v>0</v>
      </c>
      <c r="H7175" s="45">
        <v>0</v>
      </c>
      <c r="I7175" s="45">
        <v>0</v>
      </c>
      <c r="J7175" s="45">
        <v>0</v>
      </c>
    </row>
    <row r="7176" spans="4:10">
      <c r="D7176" s="28">
        <v>41938</v>
      </c>
      <c r="E7176" s="35" t="s">
        <v>381</v>
      </c>
      <c r="F7176" s="45">
        <v>11</v>
      </c>
      <c r="G7176" s="45">
        <v>0</v>
      </c>
      <c r="H7176" s="45">
        <v>0</v>
      </c>
      <c r="I7176" s="45">
        <v>0</v>
      </c>
      <c r="J7176" s="45">
        <v>0</v>
      </c>
    </row>
    <row r="7177" spans="4:10">
      <c r="D7177" s="28">
        <v>41938</v>
      </c>
      <c r="E7177" s="35" t="s">
        <v>382</v>
      </c>
      <c r="F7177" s="45">
        <v>10.9</v>
      </c>
      <c r="G7177" s="45">
        <v>0</v>
      </c>
      <c r="H7177" s="45">
        <v>0</v>
      </c>
      <c r="I7177" s="45">
        <v>0</v>
      </c>
      <c r="J7177" s="45">
        <v>0</v>
      </c>
    </row>
    <row r="7178" spans="4:10">
      <c r="D7178" s="28">
        <v>41938</v>
      </c>
      <c r="E7178" s="35" t="s">
        <v>383</v>
      </c>
      <c r="F7178" s="45">
        <v>10.5</v>
      </c>
      <c r="G7178" s="45">
        <v>0</v>
      </c>
      <c r="H7178" s="45">
        <v>0</v>
      </c>
      <c r="I7178" s="45">
        <v>0</v>
      </c>
      <c r="J7178" s="45">
        <v>0</v>
      </c>
    </row>
    <row r="7179" spans="4:10">
      <c r="D7179" s="28">
        <v>41939</v>
      </c>
      <c r="E7179" s="35" t="s">
        <v>360</v>
      </c>
      <c r="F7179" s="45">
        <v>10.5</v>
      </c>
      <c r="G7179" s="45">
        <v>0</v>
      </c>
      <c r="H7179" s="45">
        <v>0</v>
      </c>
      <c r="I7179" s="45">
        <v>0</v>
      </c>
      <c r="J7179" s="45">
        <v>0</v>
      </c>
    </row>
    <row r="7180" spans="4:10">
      <c r="D7180" s="28">
        <v>41939</v>
      </c>
      <c r="E7180" s="35" t="s">
        <v>361</v>
      </c>
      <c r="F7180" s="45">
        <v>10.1</v>
      </c>
      <c r="G7180" s="45">
        <v>0</v>
      </c>
      <c r="H7180" s="45">
        <v>0</v>
      </c>
      <c r="I7180" s="45">
        <v>0</v>
      </c>
      <c r="J7180" s="45">
        <v>0</v>
      </c>
    </row>
    <row r="7181" spans="4:10">
      <c r="D7181" s="28">
        <v>41939</v>
      </c>
      <c r="E7181" s="35" t="s">
        <v>362</v>
      </c>
      <c r="F7181" s="45">
        <v>9.8000000000000007</v>
      </c>
      <c r="G7181" s="45">
        <v>0</v>
      </c>
      <c r="H7181" s="45">
        <v>0</v>
      </c>
      <c r="I7181" s="45">
        <v>0</v>
      </c>
      <c r="J7181" s="45">
        <v>0</v>
      </c>
    </row>
    <row r="7182" spans="4:10">
      <c r="D7182" s="28">
        <v>41939</v>
      </c>
      <c r="E7182" s="35" t="s">
        <v>363</v>
      </c>
      <c r="F7182" s="45">
        <v>9.8000000000000007</v>
      </c>
      <c r="G7182" s="45">
        <v>0</v>
      </c>
      <c r="H7182" s="45">
        <v>0</v>
      </c>
      <c r="I7182" s="45">
        <v>0</v>
      </c>
      <c r="J7182" s="45">
        <v>0</v>
      </c>
    </row>
    <row r="7183" spans="4:10">
      <c r="D7183" s="28">
        <v>41939</v>
      </c>
      <c r="E7183" s="35" t="s">
        <v>364</v>
      </c>
      <c r="F7183" s="45">
        <v>8.3000000000000007</v>
      </c>
      <c r="G7183" s="45">
        <v>0</v>
      </c>
      <c r="H7183" s="45">
        <v>0</v>
      </c>
      <c r="I7183" s="45">
        <v>0</v>
      </c>
      <c r="J7183" s="45">
        <v>0</v>
      </c>
    </row>
    <row r="7184" spans="4:10">
      <c r="D7184" s="28">
        <v>41939</v>
      </c>
      <c r="E7184" s="35" t="s">
        <v>365</v>
      </c>
      <c r="F7184" s="45">
        <v>7.8</v>
      </c>
      <c r="G7184" s="45">
        <v>0.02</v>
      </c>
      <c r="H7184" s="45">
        <v>0.02</v>
      </c>
      <c r="I7184" s="45">
        <v>0</v>
      </c>
      <c r="J7184" s="45">
        <v>0</v>
      </c>
    </row>
    <row r="7185" spans="4:10">
      <c r="D7185" s="28">
        <v>41939</v>
      </c>
      <c r="E7185" s="35" t="s">
        <v>366</v>
      </c>
      <c r="F7185" s="45">
        <v>6.8</v>
      </c>
      <c r="G7185" s="45">
        <v>0.26</v>
      </c>
      <c r="H7185" s="45">
        <v>0.17</v>
      </c>
      <c r="I7185" s="45">
        <v>9.9</v>
      </c>
      <c r="J7185" s="45">
        <v>-64</v>
      </c>
    </row>
    <row r="7186" spans="4:10">
      <c r="D7186" s="28">
        <v>41939</v>
      </c>
      <c r="E7186" s="35" t="s">
        <v>367</v>
      </c>
      <c r="F7186" s="45">
        <v>8.1999999999999993</v>
      </c>
      <c r="G7186" s="45">
        <v>0.77</v>
      </c>
      <c r="H7186" s="45">
        <v>0.43</v>
      </c>
      <c r="I7186" s="45">
        <v>19.7</v>
      </c>
      <c r="J7186" s="45">
        <v>-52.7</v>
      </c>
    </row>
    <row r="7187" spans="4:10">
      <c r="D7187" s="28">
        <v>41939</v>
      </c>
      <c r="E7187" s="35" t="s">
        <v>368</v>
      </c>
      <c r="F7187" s="45">
        <v>10</v>
      </c>
      <c r="G7187" s="45">
        <v>1.33</v>
      </c>
      <c r="H7187" s="45">
        <v>0.6</v>
      </c>
      <c r="I7187" s="45">
        <v>27.9</v>
      </c>
      <c r="J7187" s="45">
        <v>-39.5</v>
      </c>
    </row>
    <row r="7188" spans="4:10">
      <c r="D7188" s="28">
        <v>41939</v>
      </c>
      <c r="E7188" s="35" t="s">
        <v>369</v>
      </c>
      <c r="F7188" s="45">
        <v>12.1</v>
      </c>
      <c r="G7188" s="45">
        <v>2.74</v>
      </c>
      <c r="H7188" s="45">
        <v>0.39</v>
      </c>
      <c r="I7188" s="45">
        <v>34</v>
      </c>
      <c r="J7188" s="45">
        <v>-23.9</v>
      </c>
    </row>
    <row r="7189" spans="4:10">
      <c r="D7189" s="28">
        <v>41939</v>
      </c>
      <c r="E7189" s="35" t="s">
        <v>370</v>
      </c>
      <c r="F7189" s="45">
        <v>12.1</v>
      </c>
      <c r="G7189" s="45">
        <v>2.79</v>
      </c>
      <c r="H7189" s="45">
        <v>0.41</v>
      </c>
      <c r="I7189" s="45">
        <v>37</v>
      </c>
      <c r="J7189" s="45">
        <v>-6.3</v>
      </c>
    </row>
    <row r="7190" spans="4:10">
      <c r="D7190" s="28">
        <v>41939</v>
      </c>
      <c r="E7190" s="35" t="s">
        <v>371</v>
      </c>
      <c r="F7190" s="45">
        <v>12.7</v>
      </c>
      <c r="G7190" s="45">
        <v>1.29</v>
      </c>
      <c r="H7190" s="45">
        <v>0.81</v>
      </c>
      <c r="I7190" s="45">
        <v>36.4</v>
      </c>
      <c r="J7190" s="45">
        <v>12</v>
      </c>
    </row>
    <row r="7191" spans="4:10">
      <c r="D7191" s="28">
        <v>41939</v>
      </c>
      <c r="E7191" s="35" t="s">
        <v>372</v>
      </c>
      <c r="F7191" s="45">
        <v>14</v>
      </c>
      <c r="G7191" s="45">
        <v>1.63</v>
      </c>
      <c r="H7191" s="45">
        <v>0.65</v>
      </c>
      <c r="I7191" s="45">
        <v>32.4</v>
      </c>
      <c r="J7191" s="45">
        <v>29</v>
      </c>
    </row>
    <row r="7192" spans="4:10">
      <c r="D7192" s="28">
        <v>41939</v>
      </c>
      <c r="E7192" s="35" t="s">
        <v>373</v>
      </c>
      <c r="F7192" s="45">
        <v>13.4</v>
      </c>
      <c r="G7192" s="45">
        <v>1.1299999999999999</v>
      </c>
      <c r="H7192" s="45">
        <v>0.56000000000000005</v>
      </c>
      <c r="I7192" s="45">
        <v>25.5</v>
      </c>
      <c r="J7192" s="45">
        <v>43.9</v>
      </c>
    </row>
    <row r="7193" spans="4:10">
      <c r="D7193" s="28">
        <v>41939</v>
      </c>
      <c r="E7193" s="35" t="s">
        <v>374</v>
      </c>
      <c r="F7193" s="45">
        <v>11.9</v>
      </c>
      <c r="G7193" s="45">
        <v>0.27</v>
      </c>
      <c r="H7193" s="45">
        <v>0.31</v>
      </c>
      <c r="I7193" s="45">
        <v>16.7</v>
      </c>
      <c r="J7193" s="45">
        <v>56.4</v>
      </c>
    </row>
    <row r="7194" spans="4:10">
      <c r="D7194" s="28">
        <v>41939</v>
      </c>
      <c r="E7194" s="35" t="s">
        <v>375</v>
      </c>
      <c r="F7194" s="45">
        <v>10.3</v>
      </c>
      <c r="G7194" s="45">
        <v>0.28999999999999998</v>
      </c>
      <c r="H7194" s="45">
        <v>0.12</v>
      </c>
      <c r="I7194" s="45">
        <v>6.6</v>
      </c>
      <c r="J7194" s="45">
        <v>67.2</v>
      </c>
    </row>
    <row r="7195" spans="4:10">
      <c r="D7195" s="28">
        <v>41939</v>
      </c>
      <c r="E7195" s="35" t="s">
        <v>376</v>
      </c>
      <c r="F7195" s="45">
        <v>7.3</v>
      </c>
      <c r="G7195" s="45">
        <v>0</v>
      </c>
      <c r="H7195" s="45">
        <v>0</v>
      </c>
      <c r="I7195" s="45">
        <v>0</v>
      </c>
      <c r="J7195" s="45">
        <v>0</v>
      </c>
    </row>
    <row r="7196" spans="4:10">
      <c r="D7196" s="28">
        <v>41939</v>
      </c>
      <c r="E7196" s="35" t="s">
        <v>377</v>
      </c>
      <c r="F7196" s="45">
        <v>6</v>
      </c>
      <c r="G7196" s="45">
        <v>0</v>
      </c>
      <c r="H7196" s="45">
        <v>0</v>
      </c>
      <c r="I7196" s="45">
        <v>0</v>
      </c>
      <c r="J7196" s="45">
        <v>0</v>
      </c>
    </row>
    <row r="7197" spans="4:10">
      <c r="D7197" s="28">
        <v>41939</v>
      </c>
      <c r="E7197" s="35" t="s">
        <v>378</v>
      </c>
      <c r="F7197" s="45">
        <v>5.2</v>
      </c>
      <c r="G7197" s="45">
        <v>0</v>
      </c>
      <c r="H7197" s="45">
        <v>0</v>
      </c>
      <c r="I7197" s="45">
        <v>0</v>
      </c>
      <c r="J7197" s="45">
        <v>0</v>
      </c>
    </row>
    <row r="7198" spans="4:10">
      <c r="D7198" s="28">
        <v>41939</v>
      </c>
      <c r="E7198" s="35" t="s">
        <v>379</v>
      </c>
      <c r="F7198" s="45">
        <v>4</v>
      </c>
      <c r="G7198" s="45">
        <v>0</v>
      </c>
      <c r="H7198" s="45">
        <v>0</v>
      </c>
      <c r="I7198" s="45">
        <v>0</v>
      </c>
      <c r="J7198" s="45">
        <v>0</v>
      </c>
    </row>
    <row r="7199" spans="4:10">
      <c r="D7199" s="28">
        <v>41939</v>
      </c>
      <c r="E7199" s="35" t="s">
        <v>380</v>
      </c>
      <c r="F7199" s="45">
        <v>3.7</v>
      </c>
      <c r="G7199" s="45">
        <v>0</v>
      </c>
      <c r="H7199" s="45">
        <v>0</v>
      </c>
      <c r="I7199" s="45">
        <v>0</v>
      </c>
      <c r="J7199" s="45">
        <v>0</v>
      </c>
    </row>
    <row r="7200" spans="4:10">
      <c r="D7200" s="28">
        <v>41939</v>
      </c>
      <c r="E7200" s="35" t="s">
        <v>381</v>
      </c>
      <c r="F7200" s="45">
        <v>3.6</v>
      </c>
      <c r="G7200" s="45">
        <v>0</v>
      </c>
      <c r="H7200" s="45">
        <v>0</v>
      </c>
      <c r="I7200" s="45">
        <v>0</v>
      </c>
      <c r="J7200" s="45">
        <v>0</v>
      </c>
    </row>
    <row r="7201" spans="4:10">
      <c r="D7201" s="28">
        <v>41939</v>
      </c>
      <c r="E7201" s="35" t="s">
        <v>382</v>
      </c>
      <c r="F7201" s="45">
        <v>3.1</v>
      </c>
      <c r="G7201" s="45">
        <v>0</v>
      </c>
      <c r="H7201" s="45">
        <v>0</v>
      </c>
      <c r="I7201" s="45">
        <v>0</v>
      </c>
      <c r="J7201" s="45">
        <v>0</v>
      </c>
    </row>
    <row r="7202" spans="4:10">
      <c r="D7202" s="28">
        <v>41939</v>
      </c>
      <c r="E7202" s="35" t="s">
        <v>383</v>
      </c>
      <c r="F7202" s="45">
        <v>2.5</v>
      </c>
      <c r="G7202" s="45">
        <v>0</v>
      </c>
      <c r="H7202" s="45">
        <v>0</v>
      </c>
      <c r="I7202" s="45">
        <v>0</v>
      </c>
      <c r="J7202" s="45">
        <v>0</v>
      </c>
    </row>
    <row r="7203" spans="4:10">
      <c r="D7203" s="28">
        <v>41940</v>
      </c>
      <c r="E7203" s="35" t="s">
        <v>360</v>
      </c>
      <c r="F7203" s="45">
        <v>1.9</v>
      </c>
      <c r="G7203" s="45">
        <v>0</v>
      </c>
      <c r="H7203" s="45">
        <v>0</v>
      </c>
      <c r="I7203" s="45">
        <v>0</v>
      </c>
      <c r="J7203" s="45">
        <v>0</v>
      </c>
    </row>
    <row r="7204" spans="4:10">
      <c r="D7204" s="28">
        <v>41940</v>
      </c>
      <c r="E7204" s="35" t="s">
        <v>361</v>
      </c>
      <c r="F7204" s="45">
        <v>1.6</v>
      </c>
      <c r="G7204" s="45">
        <v>0</v>
      </c>
      <c r="H7204" s="45">
        <v>0</v>
      </c>
      <c r="I7204" s="45">
        <v>0</v>
      </c>
      <c r="J7204" s="45">
        <v>0</v>
      </c>
    </row>
    <row r="7205" spans="4:10">
      <c r="D7205" s="28">
        <v>41940</v>
      </c>
      <c r="E7205" s="35" t="s">
        <v>362</v>
      </c>
      <c r="F7205" s="45">
        <v>1.6</v>
      </c>
      <c r="G7205" s="45">
        <v>0</v>
      </c>
      <c r="H7205" s="45">
        <v>0</v>
      </c>
      <c r="I7205" s="45">
        <v>0</v>
      </c>
      <c r="J7205" s="45">
        <v>0</v>
      </c>
    </row>
    <row r="7206" spans="4:10">
      <c r="D7206" s="28">
        <v>41940</v>
      </c>
      <c r="E7206" s="35" t="s">
        <v>363</v>
      </c>
      <c r="F7206" s="45">
        <v>1.9</v>
      </c>
      <c r="G7206" s="45">
        <v>0</v>
      </c>
      <c r="H7206" s="45">
        <v>0</v>
      </c>
      <c r="I7206" s="45">
        <v>0</v>
      </c>
      <c r="J7206" s="45">
        <v>0</v>
      </c>
    </row>
    <row r="7207" spans="4:10">
      <c r="D7207" s="28">
        <v>41940</v>
      </c>
      <c r="E7207" s="35" t="s">
        <v>364</v>
      </c>
      <c r="F7207" s="45">
        <v>2.2000000000000002</v>
      </c>
      <c r="G7207" s="45">
        <v>0</v>
      </c>
      <c r="H7207" s="45">
        <v>0</v>
      </c>
      <c r="I7207" s="45">
        <v>0</v>
      </c>
      <c r="J7207" s="45">
        <v>0</v>
      </c>
    </row>
    <row r="7208" spans="4:10">
      <c r="D7208" s="28">
        <v>41940</v>
      </c>
      <c r="E7208" s="35" t="s">
        <v>365</v>
      </c>
      <c r="F7208" s="45">
        <v>2.5</v>
      </c>
      <c r="G7208" s="45">
        <v>0</v>
      </c>
      <c r="H7208" s="45">
        <v>0.01</v>
      </c>
      <c r="I7208" s="45">
        <v>0</v>
      </c>
      <c r="J7208" s="45">
        <v>0</v>
      </c>
    </row>
    <row r="7209" spans="4:10">
      <c r="D7209" s="28">
        <v>41940</v>
      </c>
      <c r="E7209" s="35" t="s">
        <v>366</v>
      </c>
      <c r="F7209" s="45">
        <v>3.3</v>
      </c>
      <c r="G7209" s="45">
        <v>0.25</v>
      </c>
      <c r="H7209" s="45">
        <v>0.17</v>
      </c>
      <c r="I7209" s="45">
        <v>9.6999999999999993</v>
      </c>
      <c r="J7209" s="45">
        <v>-63.7</v>
      </c>
    </row>
    <row r="7210" spans="4:10">
      <c r="D7210" s="28">
        <v>41940</v>
      </c>
      <c r="E7210" s="35" t="s">
        <v>367</v>
      </c>
      <c r="F7210" s="45">
        <v>6</v>
      </c>
      <c r="G7210" s="45">
        <v>0.62</v>
      </c>
      <c r="H7210" s="45">
        <v>0.42</v>
      </c>
      <c r="I7210" s="45">
        <v>19.399999999999999</v>
      </c>
      <c r="J7210" s="45">
        <v>-52.4</v>
      </c>
    </row>
    <row r="7211" spans="4:10">
      <c r="D7211" s="28">
        <v>41940</v>
      </c>
      <c r="E7211" s="35" t="s">
        <v>368</v>
      </c>
      <c r="F7211" s="45">
        <v>8.3000000000000007</v>
      </c>
      <c r="G7211" s="45">
        <v>0.09</v>
      </c>
      <c r="H7211" s="45">
        <v>0.42</v>
      </c>
      <c r="I7211" s="45">
        <v>27.6</v>
      </c>
      <c r="J7211" s="45">
        <v>-39.200000000000003</v>
      </c>
    </row>
    <row r="7212" spans="4:10">
      <c r="D7212" s="28">
        <v>41940</v>
      </c>
      <c r="E7212" s="35" t="s">
        <v>369</v>
      </c>
      <c r="F7212" s="45">
        <v>12.4</v>
      </c>
      <c r="G7212" s="45">
        <v>0.69</v>
      </c>
      <c r="H7212" s="45">
        <v>0.79</v>
      </c>
      <c r="I7212" s="45">
        <v>33.700000000000003</v>
      </c>
      <c r="J7212" s="45">
        <v>-23.7</v>
      </c>
    </row>
    <row r="7213" spans="4:10">
      <c r="D7213" s="28">
        <v>41940</v>
      </c>
      <c r="E7213" s="35" t="s">
        <v>370</v>
      </c>
      <c r="F7213" s="45">
        <v>13.2</v>
      </c>
      <c r="G7213" s="45">
        <v>0.1</v>
      </c>
      <c r="H7213" s="45">
        <v>0.56999999999999995</v>
      </c>
      <c r="I7213" s="45">
        <v>36.6</v>
      </c>
      <c r="J7213" s="45">
        <v>-6.2</v>
      </c>
    </row>
    <row r="7214" spans="4:10">
      <c r="D7214" s="28">
        <v>41940</v>
      </c>
      <c r="E7214" s="35" t="s">
        <v>371</v>
      </c>
      <c r="F7214" s="45">
        <v>13</v>
      </c>
      <c r="G7214" s="45">
        <v>0.09</v>
      </c>
      <c r="H7214" s="45">
        <v>0.56999999999999995</v>
      </c>
      <c r="I7214" s="45">
        <v>36.1</v>
      </c>
      <c r="J7214" s="45">
        <v>11.9</v>
      </c>
    </row>
    <row r="7215" spans="4:10">
      <c r="D7215" s="28">
        <v>41940</v>
      </c>
      <c r="E7215" s="35" t="s">
        <v>372</v>
      </c>
      <c r="F7215" s="45">
        <v>13.1</v>
      </c>
      <c r="G7215" s="45">
        <v>0.1</v>
      </c>
      <c r="H7215" s="45">
        <v>0.49</v>
      </c>
      <c r="I7215" s="45">
        <v>32</v>
      </c>
      <c r="J7215" s="45">
        <v>28.9</v>
      </c>
    </row>
    <row r="7216" spans="4:10">
      <c r="D7216" s="28">
        <v>41940</v>
      </c>
      <c r="E7216" s="35" t="s">
        <v>373</v>
      </c>
      <c r="F7216" s="45">
        <v>14.4</v>
      </c>
      <c r="G7216" s="45">
        <v>0.1</v>
      </c>
      <c r="H7216" s="45">
        <v>0.38</v>
      </c>
      <c r="I7216" s="45">
        <v>25.2</v>
      </c>
      <c r="J7216" s="45">
        <v>43.7</v>
      </c>
    </row>
    <row r="7217" spans="4:10">
      <c r="D7217" s="28">
        <v>41940</v>
      </c>
      <c r="E7217" s="35" t="s">
        <v>374</v>
      </c>
      <c r="F7217" s="45">
        <v>14.3</v>
      </c>
      <c r="G7217" s="45">
        <v>0.09</v>
      </c>
      <c r="H7217" s="45">
        <v>0.23</v>
      </c>
      <c r="I7217" s="45">
        <v>16.5</v>
      </c>
      <c r="J7217" s="45">
        <v>56.2</v>
      </c>
    </row>
    <row r="7218" spans="4:10">
      <c r="D7218" s="28">
        <v>41940</v>
      </c>
      <c r="E7218" s="35" t="s">
        <v>375</v>
      </c>
      <c r="F7218" s="45">
        <v>14.8</v>
      </c>
      <c r="G7218" s="45">
        <v>7.0000000000000007E-2</v>
      </c>
      <c r="H7218" s="45">
        <v>7.0000000000000007E-2</v>
      </c>
      <c r="I7218" s="45">
        <v>6.4</v>
      </c>
      <c r="J7218" s="45">
        <v>67</v>
      </c>
    </row>
    <row r="7219" spans="4:10">
      <c r="D7219" s="28">
        <v>41940</v>
      </c>
      <c r="E7219" s="35" t="s">
        <v>376</v>
      </c>
      <c r="F7219" s="45">
        <v>12.4</v>
      </c>
      <c r="G7219" s="45">
        <v>0</v>
      </c>
      <c r="H7219" s="45">
        <v>0</v>
      </c>
      <c r="I7219" s="45">
        <v>0</v>
      </c>
      <c r="J7219" s="45">
        <v>0</v>
      </c>
    </row>
    <row r="7220" spans="4:10">
      <c r="D7220" s="28">
        <v>41940</v>
      </c>
      <c r="E7220" s="35" t="s">
        <v>377</v>
      </c>
      <c r="F7220" s="45">
        <v>12.1</v>
      </c>
      <c r="G7220" s="45">
        <v>0</v>
      </c>
      <c r="H7220" s="45">
        <v>0</v>
      </c>
      <c r="I7220" s="45">
        <v>0</v>
      </c>
      <c r="J7220" s="45">
        <v>0</v>
      </c>
    </row>
    <row r="7221" spans="4:10">
      <c r="D7221" s="28">
        <v>41940</v>
      </c>
      <c r="E7221" s="35" t="s">
        <v>378</v>
      </c>
      <c r="F7221" s="45">
        <v>11.8</v>
      </c>
      <c r="G7221" s="45">
        <v>0</v>
      </c>
      <c r="H7221" s="45">
        <v>0</v>
      </c>
      <c r="I7221" s="45">
        <v>0</v>
      </c>
      <c r="J7221" s="45">
        <v>0</v>
      </c>
    </row>
    <row r="7222" spans="4:10">
      <c r="D7222" s="28">
        <v>41940</v>
      </c>
      <c r="E7222" s="35" t="s">
        <v>379</v>
      </c>
      <c r="F7222" s="45">
        <v>12.5</v>
      </c>
      <c r="G7222" s="45">
        <v>0</v>
      </c>
      <c r="H7222" s="45">
        <v>0</v>
      </c>
      <c r="I7222" s="45">
        <v>0</v>
      </c>
      <c r="J7222" s="45">
        <v>0</v>
      </c>
    </row>
    <row r="7223" spans="4:10">
      <c r="D7223" s="28">
        <v>41940</v>
      </c>
      <c r="E7223" s="35" t="s">
        <v>380</v>
      </c>
      <c r="F7223" s="45">
        <v>12.4</v>
      </c>
      <c r="G7223" s="45">
        <v>0</v>
      </c>
      <c r="H7223" s="45">
        <v>0</v>
      </c>
      <c r="I7223" s="45">
        <v>0</v>
      </c>
      <c r="J7223" s="45">
        <v>0</v>
      </c>
    </row>
    <row r="7224" spans="4:10">
      <c r="D7224" s="28">
        <v>41940</v>
      </c>
      <c r="E7224" s="35" t="s">
        <v>381</v>
      </c>
      <c r="F7224" s="45">
        <v>12.8</v>
      </c>
      <c r="G7224" s="45">
        <v>0</v>
      </c>
      <c r="H7224" s="45">
        <v>0</v>
      </c>
      <c r="I7224" s="45">
        <v>0</v>
      </c>
      <c r="J7224" s="45">
        <v>0</v>
      </c>
    </row>
    <row r="7225" spans="4:10">
      <c r="D7225" s="28">
        <v>41940</v>
      </c>
      <c r="E7225" s="35" t="s">
        <v>382</v>
      </c>
      <c r="F7225" s="45">
        <v>11.9</v>
      </c>
      <c r="G7225" s="45">
        <v>0</v>
      </c>
      <c r="H7225" s="45">
        <v>0</v>
      </c>
      <c r="I7225" s="45">
        <v>0</v>
      </c>
      <c r="J7225" s="45">
        <v>0</v>
      </c>
    </row>
    <row r="7226" spans="4:10">
      <c r="D7226" s="28">
        <v>41940</v>
      </c>
      <c r="E7226" s="35" t="s">
        <v>383</v>
      </c>
      <c r="F7226" s="45">
        <v>11</v>
      </c>
      <c r="G7226" s="45">
        <v>0</v>
      </c>
      <c r="H7226" s="45">
        <v>0</v>
      </c>
      <c r="I7226" s="45">
        <v>0</v>
      </c>
      <c r="J7226" s="45">
        <v>0</v>
      </c>
    </row>
    <row r="7227" spans="4:10">
      <c r="D7227" s="28">
        <v>41941</v>
      </c>
      <c r="E7227" s="35" t="s">
        <v>360</v>
      </c>
      <c r="F7227" s="45">
        <v>10.8</v>
      </c>
      <c r="G7227" s="45">
        <v>0</v>
      </c>
      <c r="H7227" s="45">
        <v>0</v>
      </c>
      <c r="I7227" s="45">
        <v>0</v>
      </c>
      <c r="J7227" s="45">
        <v>0</v>
      </c>
    </row>
    <row r="7228" spans="4:10">
      <c r="D7228" s="28">
        <v>41941</v>
      </c>
      <c r="E7228" s="35" t="s">
        <v>361</v>
      </c>
      <c r="F7228" s="45">
        <v>10.3</v>
      </c>
      <c r="G7228" s="45">
        <v>0</v>
      </c>
      <c r="H7228" s="45">
        <v>0</v>
      </c>
      <c r="I7228" s="45">
        <v>0</v>
      </c>
      <c r="J7228" s="45">
        <v>0</v>
      </c>
    </row>
    <row r="7229" spans="4:10">
      <c r="D7229" s="28">
        <v>41941</v>
      </c>
      <c r="E7229" s="35" t="s">
        <v>362</v>
      </c>
      <c r="F7229" s="45">
        <v>9.6999999999999993</v>
      </c>
      <c r="G7229" s="45">
        <v>0</v>
      </c>
      <c r="H7229" s="45">
        <v>0</v>
      </c>
      <c r="I7229" s="45">
        <v>0</v>
      </c>
      <c r="J7229" s="45">
        <v>0</v>
      </c>
    </row>
    <row r="7230" spans="4:10">
      <c r="D7230" s="28">
        <v>41941</v>
      </c>
      <c r="E7230" s="35" t="s">
        <v>363</v>
      </c>
      <c r="F7230" s="45">
        <v>9.1999999999999993</v>
      </c>
      <c r="G7230" s="45">
        <v>0</v>
      </c>
      <c r="H7230" s="45">
        <v>0</v>
      </c>
      <c r="I7230" s="45">
        <v>0</v>
      </c>
      <c r="J7230" s="45">
        <v>0</v>
      </c>
    </row>
    <row r="7231" spans="4:10">
      <c r="D7231" s="28">
        <v>41941</v>
      </c>
      <c r="E7231" s="35" t="s">
        <v>364</v>
      </c>
      <c r="F7231" s="45">
        <v>7.6</v>
      </c>
      <c r="G7231" s="45">
        <v>0</v>
      </c>
      <c r="H7231" s="45">
        <v>0</v>
      </c>
      <c r="I7231" s="45">
        <v>0</v>
      </c>
      <c r="J7231" s="45">
        <v>0</v>
      </c>
    </row>
    <row r="7232" spans="4:10">
      <c r="D7232" s="28">
        <v>41941</v>
      </c>
      <c r="E7232" s="35" t="s">
        <v>365</v>
      </c>
      <c r="F7232" s="45">
        <v>6.7</v>
      </c>
      <c r="G7232" s="45">
        <v>0</v>
      </c>
      <c r="H7232" s="45">
        <v>0.01</v>
      </c>
      <c r="I7232" s="45">
        <v>0</v>
      </c>
      <c r="J7232" s="45">
        <v>0</v>
      </c>
    </row>
    <row r="7233" spans="4:10">
      <c r="D7233" s="28">
        <v>41941</v>
      </c>
      <c r="E7233" s="35" t="s">
        <v>366</v>
      </c>
      <c r="F7233" s="45">
        <v>8.6999999999999993</v>
      </c>
      <c r="G7233" s="45">
        <v>0.12</v>
      </c>
      <c r="H7233" s="45">
        <v>0.13</v>
      </c>
      <c r="I7233" s="45">
        <v>9.4</v>
      </c>
      <c r="J7233" s="45">
        <v>-63.5</v>
      </c>
    </row>
    <row r="7234" spans="4:10">
      <c r="D7234" s="28">
        <v>41941</v>
      </c>
      <c r="E7234" s="35" t="s">
        <v>367</v>
      </c>
      <c r="F7234" s="45">
        <v>9.6</v>
      </c>
      <c r="G7234" s="45">
        <v>0.19</v>
      </c>
      <c r="H7234" s="45">
        <v>0.33</v>
      </c>
      <c r="I7234" s="45">
        <v>19.2</v>
      </c>
      <c r="J7234" s="45">
        <v>-52.2</v>
      </c>
    </row>
    <row r="7235" spans="4:10">
      <c r="D7235" s="28">
        <v>41941</v>
      </c>
      <c r="E7235" s="35" t="s">
        <v>368</v>
      </c>
      <c r="F7235" s="45">
        <v>10.1</v>
      </c>
      <c r="G7235" s="45">
        <v>0.27</v>
      </c>
      <c r="H7235" s="45">
        <v>0.54</v>
      </c>
      <c r="I7235" s="45">
        <v>27.4</v>
      </c>
      <c r="J7235" s="45">
        <v>-39</v>
      </c>
    </row>
    <row r="7236" spans="4:10">
      <c r="D7236" s="28">
        <v>41941</v>
      </c>
      <c r="E7236" s="35" t="s">
        <v>369</v>
      </c>
      <c r="F7236" s="45">
        <v>11.1</v>
      </c>
      <c r="G7236" s="45">
        <v>0.26</v>
      </c>
      <c r="H7236" s="45">
        <v>0.68</v>
      </c>
      <c r="I7236" s="45">
        <v>33.299999999999997</v>
      </c>
      <c r="J7236" s="45">
        <v>-23.6</v>
      </c>
    </row>
    <row r="7237" spans="4:10">
      <c r="D7237" s="28">
        <v>41941</v>
      </c>
      <c r="E7237" s="35" t="s">
        <v>370</v>
      </c>
      <c r="F7237" s="45">
        <v>11</v>
      </c>
      <c r="G7237" s="45">
        <v>0.38</v>
      </c>
      <c r="H7237" s="45">
        <v>0.79</v>
      </c>
      <c r="I7237" s="45">
        <v>36.299999999999997</v>
      </c>
      <c r="J7237" s="45">
        <v>-6.2</v>
      </c>
    </row>
    <row r="7238" spans="4:10">
      <c r="D7238" s="28">
        <v>41941</v>
      </c>
      <c r="E7238" s="35" t="s">
        <v>371</v>
      </c>
      <c r="F7238" s="45">
        <v>10.9</v>
      </c>
      <c r="G7238" s="45">
        <v>0.16</v>
      </c>
      <c r="H7238" s="45">
        <v>0.65</v>
      </c>
      <c r="I7238" s="45">
        <v>35.700000000000003</v>
      </c>
      <c r="J7238" s="45">
        <v>11.9</v>
      </c>
    </row>
    <row r="7239" spans="4:10">
      <c r="D7239" s="28">
        <v>41941</v>
      </c>
      <c r="E7239" s="35" t="s">
        <v>372</v>
      </c>
      <c r="F7239" s="45">
        <v>11.5</v>
      </c>
      <c r="G7239" s="45">
        <v>0.25</v>
      </c>
      <c r="H7239" s="45">
        <v>0.64</v>
      </c>
      <c r="I7239" s="45">
        <v>31.7</v>
      </c>
      <c r="J7239" s="45">
        <v>28.8</v>
      </c>
    </row>
    <row r="7240" spans="4:10">
      <c r="D7240" s="28">
        <v>41941</v>
      </c>
      <c r="E7240" s="35" t="s">
        <v>373</v>
      </c>
      <c r="F7240" s="45">
        <v>11.2</v>
      </c>
      <c r="G7240" s="45">
        <v>0.17</v>
      </c>
      <c r="H7240" s="45">
        <v>0.44</v>
      </c>
      <c r="I7240" s="45">
        <v>24.9</v>
      </c>
      <c r="J7240" s="45">
        <v>43.5</v>
      </c>
    </row>
    <row r="7241" spans="4:10">
      <c r="D7241" s="28">
        <v>41941</v>
      </c>
      <c r="E7241" s="35" t="s">
        <v>374</v>
      </c>
      <c r="F7241" s="45">
        <v>10.7</v>
      </c>
      <c r="G7241" s="45">
        <v>0.1</v>
      </c>
      <c r="H7241" s="45">
        <v>0.23</v>
      </c>
      <c r="I7241" s="45">
        <v>16.2</v>
      </c>
      <c r="J7241" s="45">
        <v>56</v>
      </c>
    </row>
    <row r="7242" spans="4:10">
      <c r="D7242" s="28">
        <v>41941</v>
      </c>
      <c r="E7242" s="35" t="s">
        <v>375</v>
      </c>
      <c r="F7242" s="45">
        <v>9.4</v>
      </c>
      <c r="G7242" s="45">
        <v>0.1</v>
      </c>
      <c r="H7242" s="45">
        <v>0.08</v>
      </c>
      <c r="I7242" s="45">
        <v>6.1</v>
      </c>
      <c r="J7242" s="45">
        <v>66.8</v>
      </c>
    </row>
    <row r="7243" spans="4:10">
      <c r="D7243" s="28">
        <v>41941</v>
      </c>
      <c r="E7243" s="35" t="s">
        <v>376</v>
      </c>
      <c r="F7243" s="45">
        <v>8.1999999999999993</v>
      </c>
      <c r="G7243" s="45">
        <v>0</v>
      </c>
      <c r="H7243" s="45">
        <v>0</v>
      </c>
      <c r="I7243" s="45">
        <v>0</v>
      </c>
      <c r="J7243" s="45">
        <v>0</v>
      </c>
    </row>
    <row r="7244" spans="4:10">
      <c r="D7244" s="28">
        <v>41941</v>
      </c>
      <c r="E7244" s="35" t="s">
        <v>377</v>
      </c>
      <c r="F7244" s="45">
        <v>6.8</v>
      </c>
      <c r="G7244" s="45">
        <v>0</v>
      </c>
      <c r="H7244" s="45">
        <v>0</v>
      </c>
      <c r="I7244" s="45">
        <v>0</v>
      </c>
      <c r="J7244" s="45">
        <v>0</v>
      </c>
    </row>
    <row r="7245" spans="4:10">
      <c r="D7245" s="28">
        <v>41941</v>
      </c>
      <c r="E7245" s="35" t="s">
        <v>378</v>
      </c>
      <c r="F7245" s="45">
        <v>6.6</v>
      </c>
      <c r="G7245" s="45">
        <v>0</v>
      </c>
      <c r="H7245" s="45">
        <v>0</v>
      </c>
      <c r="I7245" s="45">
        <v>0</v>
      </c>
      <c r="J7245" s="45">
        <v>0</v>
      </c>
    </row>
    <row r="7246" spans="4:10">
      <c r="D7246" s="28">
        <v>41941</v>
      </c>
      <c r="E7246" s="35" t="s">
        <v>379</v>
      </c>
      <c r="F7246" s="45">
        <v>7.3</v>
      </c>
      <c r="G7246" s="45">
        <v>0</v>
      </c>
      <c r="H7246" s="45">
        <v>0</v>
      </c>
      <c r="I7246" s="45">
        <v>0</v>
      </c>
      <c r="J7246" s="45">
        <v>0</v>
      </c>
    </row>
    <row r="7247" spans="4:10">
      <c r="D7247" s="28">
        <v>41941</v>
      </c>
      <c r="E7247" s="35" t="s">
        <v>380</v>
      </c>
      <c r="F7247" s="45">
        <v>6.7</v>
      </c>
      <c r="G7247" s="45">
        <v>0</v>
      </c>
      <c r="H7247" s="45">
        <v>0</v>
      </c>
      <c r="I7247" s="45">
        <v>0</v>
      </c>
      <c r="J7247" s="45">
        <v>0</v>
      </c>
    </row>
    <row r="7248" spans="4:10">
      <c r="D7248" s="28">
        <v>41941</v>
      </c>
      <c r="E7248" s="35" t="s">
        <v>381</v>
      </c>
      <c r="F7248" s="45">
        <v>6.7</v>
      </c>
      <c r="G7248" s="45">
        <v>0</v>
      </c>
      <c r="H7248" s="45">
        <v>0</v>
      </c>
      <c r="I7248" s="45">
        <v>0</v>
      </c>
      <c r="J7248" s="45">
        <v>0</v>
      </c>
    </row>
    <row r="7249" spans="4:10">
      <c r="D7249" s="28">
        <v>41941</v>
      </c>
      <c r="E7249" s="35" t="s">
        <v>382</v>
      </c>
      <c r="F7249" s="45">
        <v>6.6</v>
      </c>
      <c r="G7249" s="45">
        <v>0</v>
      </c>
      <c r="H7249" s="45">
        <v>0</v>
      </c>
      <c r="I7249" s="45">
        <v>0</v>
      </c>
      <c r="J7249" s="45">
        <v>0</v>
      </c>
    </row>
    <row r="7250" spans="4:10">
      <c r="D7250" s="28">
        <v>41941</v>
      </c>
      <c r="E7250" s="35" t="s">
        <v>383</v>
      </c>
      <c r="F7250" s="45">
        <v>7.3</v>
      </c>
      <c r="G7250" s="45">
        <v>0</v>
      </c>
      <c r="H7250" s="45">
        <v>0</v>
      </c>
      <c r="I7250" s="45">
        <v>0</v>
      </c>
      <c r="J7250" s="45">
        <v>0</v>
      </c>
    </row>
    <row r="7251" spans="4:10">
      <c r="D7251" s="28">
        <v>41942</v>
      </c>
      <c r="E7251" s="35" t="s">
        <v>360</v>
      </c>
      <c r="F7251" s="45">
        <v>5.9</v>
      </c>
      <c r="G7251" s="45">
        <v>0</v>
      </c>
      <c r="H7251" s="45">
        <v>0</v>
      </c>
      <c r="I7251" s="45">
        <v>0</v>
      </c>
      <c r="J7251" s="45">
        <v>0</v>
      </c>
    </row>
    <row r="7252" spans="4:10">
      <c r="D7252" s="28">
        <v>41942</v>
      </c>
      <c r="E7252" s="35" t="s">
        <v>361</v>
      </c>
      <c r="F7252" s="45">
        <v>6.5</v>
      </c>
      <c r="G7252" s="45">
        <v>0</v>
      </c>
      <c r="H7252" s="45">
        <v>0</v>
      </c>
      <c r="I7252" s="45">
        <v>0</v>
      </c>
      <c r="J7252" s="45">
        <v>0</v>
      </c>
    </row>
    <row r="7253" spans="4:10">
      <c r="D7253" s="28">
        <v>41942</v>
      </c>
      <c r="E7253" s="35" t="s">
        <v>362</v>
      </c>
      <c r="F7253" s="45">
        <v>5.6</v>
      </c>
      <c r="G7253" s="45">
        <v>0</v>
      </c>
      <c r="H7253" s="45">
        <v>0</v>
      </c>
      <c r="I7253" s="45">
        <v>0</v>
      </c>
      <c r="J7253" s="45">
        <v>0</v>
      </c>
    </row>
    <row r="7254" spans="4:10">
      <c r="D7254" s="28">
        <v>41942</v>
      </c>
      <c r="E7254" s="35" t="s">
        <v>363</v>
      </c>
      <c r="F7254" s="45">
        <v>5.9</v>
      </c>
      <c r="G7254" s="45">
        <v>0</v>
      </c>
      <c r="H7254" s="45">
        <v>0</v>
      </c>
      <c r="I7254" s="45">
        <v>0</v>
      </c>
      <c r="J7254" s="45">
        <v>0</v>
      </c>
    </row>
    <row r="7255" spans="4:10">
      <c r="D7255" s="28">
        <v>41942</v>
      </c>
      <c r="E7255" s="35" t="s">
        <v>364</v>
      </c>
      <c r="F7255" s="45">
        <v>6.2</v>
      </c>
      <c r="G7255" s="45">
        <v>0</v>
      </c>
      <c r="H7255" s="45">
        <v>0</v>
      </c>
      <c r="I7255" s="45">
        <v>0</v>
      </c>
      <c r="J7255" s="45">
        <v>0</v>
      </c>
    </row>
    <row r="7256" spans="4:10">
      <c r="D7256" s="28">
        <v>41942</v>
      </c>
      <c r="E7256" s="35" t="s">
        <v>365</v>
      </c>
      <c r="F7256" s="45">
        <v>6</v>
      </c>
      <c r="G7256" s="45">
        <v>0.02</v>
      </c>
      <c r="H7256" s="45">
        <v>0.02</v>
      </c>
      <c r="I7256" s="45">
        <v>0</v>
      </c>
      <c r="J7256" s="45">
        <v>0</v>
      </c>
    </row>
    <row r="7257" spans="4:10">
      <c r="D7257" s="28">
        <v>41942</v>
      </c>
      <c r="E7257" s="35" t="s">
        <v>366</v>
      </c>
      <c r="F7257" s="45">
        <v>5.0999999999999996</v>
      </c>
      <c r="G7257" s="45">
        <v>1.03</v>
      </c>
      <c r="H7257" s="45">
        <v>0.18</v>
      </c>
      <c r="I7257" s="45">
        <v>9.1999999999999993</v>
      </c>
      <c r="J7257" s="45">
        <v>-63.2</v>
      </c>
    </row>
    <row r="7258" spans="4:10">
      <c r="D7258" s="28">
        <v>41942</v>
      </c>
      <c r="E7258" s="35" t="s">
        <v>367</v>
      </c>
      <c r="F7258" s="45">
        <v>9.9</v>
      </c>
      <c r="G7258" s="45">
        <v>1.86</v>
      </c>
      <c r="H7258" s="45">
        <v>0.33</v>
      </c>
      <c r="I7258" s="45">
        <v>18.899999999999999</v>
      </c>
      <c r="J7258" s="45">
        <v>-52</v>
      </c>
    </row>
    <row r="7259" spans="4:10">
      <c r="D7259" s="28">
        <v>41942</v>
      </c>
      <c r="E7259" s="35" t="s">
        <v>368</v>
      </c>
      <c r="F7259" s="45">
        <v>11.9</v>
      </c>
      <c r="G7259" s="45">
        <v>2.74</v>
      </c>
      <c r="H7259" s="45">
        <v>0.3</v>
      </c>
      <c r="I7259" s="45">
        <v>27.1</v>
      </c>
      <c r="J7259" s="45">
        <v>-38.799999999999997</v>
      </c>
    </row>
    <row r="7260" spans="4:10">
      <c r="D7260" s="28">
        <v>41942</v>
      </c>
      <c r="E7260" s="35" t="s">
        <v>369</v>
      </c>
      <c r="F7260" s="45">
        <v>13.9</v>
      </c>
      <c r="G7260" s="45">
        <v>2.88</v>
      </c>
      <c r="H7260" s="45">
        <v>0.34</v>
      </c>
      <c r="I7260" s="45">
        <v>33</v>
      </c>
      <c r="J7260" s="45">
        <v>-23.5</v>
      </c>
    </row>
    <row r="7261" spans="4:10">
      <c r="D7261" s="28">
        <v>41942</v>
      </c>
      <c r="E7261" s="35" t="s">
        <v>370</v>
      </c>
      <c r="F7261" s="45">
        <v>15</v>
      </c>
      <c r="G7261" s="45">
        <v>2.16</v>
      </c>
      <c r="H7261" s="45">
        <v>0.59</v>
      </c>
      <c r="I7261" s="45">
        <v>36</v>
      </c>
      <c r="J7261" s="45">
        <v>-6.1</v>
      </c>
    </row>
    <row r="7262" spans="4:10">
      <c r="D7262" s="28">
        <v>41942</v>
      </c>
      <c r="E7262" s="35" t="s">
        <v>371</v>
      </c>
      <c r="F7262" s="45">
        <v>15.6</v>
      </c>
      <c r="G7262" s="45">
        <v>2.16</v>
      </c>
      <c r="H7262" s="45">
        <v>0.57999999999999996</v>
      </c>
      <c r="I7262" s="45">
        <v>35.4</v>
      </c>
      <c r="J7262" s="45">
        <v>11.8</v>
      </c>
    </row>
    <row r="7263" spans="4:10">
      <c r="D7263" s="28">
        <v>41942</v>
      </c>
      <c r="E7263" s="35" t="s">
        <v>372</v>
      </c>
      <c r="F7263" s="45">
        <v>16.2</v>
      </c>
      <c r="G7263" s="45">
        <v>2.84</v>
      </c>
      <c r="H7263" s="45">
        <v>0.33</v>
      </c>
      <c r="I7263" s="45">
        <v>31.4</v>
      </c>
      <c r="J7263" s="45">
        <v>28.7</v>
      </c>
    </row>
    <row r="7264" spans="4:10">
      <c r="D7264" s="28">
        <v>41942</v>
      </c>
      <c r="E7264" s="35" t="s">
        <v>373</v>
      </c>
      <c r="F7264" s="45">
        <v>15.9</v>
      </c>
      <c r="G7264" s="45">
        <v>1.52</v>
      </c>
      <c r="H7264" s="45">
        <v>0.49</v>
      </c>
      <c r="I7264" s="45">
        <v>24.7</v>
      </c>
      <c r="J7264" s="45">
        <v>43.3</v>
      </c>
    </row>
    <row r="7265" spans="4:10">
      <c r="D7265" s="28">
        <v>41942</v>
      </c>
      <c r="E7265" s="35" t="s">
        <v>374</v>
      </c>
      <c r="F7265" s="45">
        <v>13.8</v>
      </c>
      <c r="G7265" s="45">
        <v>0.38</v>
      </c>
      <c r="H7265" s="45">
        <v>0.32</v>
      </c>
      <c r="I7265" s="45">
        <v>15.9</v>
      </c>
      <c r="J7265" s="45">
        <v>55.8</v>
      </c>
    </row>
    <row r="7266" spans="4:10">
      <c r="D7266" s="28">
        <v>41942</v>
      </c>
      <c r="E7266" s="35" t="s">
        <v>375</v>
      </c>
      <c r="F7266" s="45">
        <v>11.6</v>
      </c>
      <c r="G7266" s="45">
        <v>0.4</v>
      </c>
      <c r="H7266" s="45">
        <v>0.11</v>
      </c>
      <c r="I7266" s="45">
        <v>5.9</v>
      </c>
      <c r="J7266" s="45">
        <v>66.5</v>
      </c>
    </row>
    <row r="7267" spans="4:10">
      <c r="D7267" s="28">
        <v>41942</v>
      </c>
      <c r="E7267" s="35" t="s">
        <v>376</v>
      </c>
      <c r="F7267" s="45">
        <v>9</v>
      </c>
      <c r="G7267" s="45">
        <v>0</v>
      </c>
      <c r="H7267" s="45">
        <v>0</v>
      </c>
      <c r="I7267" s="45">
        <v>0</v>
      </c>
      <c r="J7267" s="45">
        <v>0</v>
      </c>
    </row>
    <row r="7268" spans="4:10">
      <c r="D7268" s="28">
        <v>41942</v>
      </c>
      <c r="E7268" s="35" t="s">
        <v>377</v>
      </c>
      <c r="F7268" s="45">
        <v>7.2</v>
      </c>
      <c r="G7268" s="45">
        <v>0</v>
      </c>
      <c r="H7268" s="45">
        <v>0</v>
      </c>
      <c r="I7268" s="45">
        <v>0</v>
      </c>
      <c r="J7268" s="45">
        <v>0</v>
      </c>
    </row>
    <row r="7269" spans="4:10">
      <c r="D7269" s="28">
        <v>41942</v>
      </c>
      <c r="E7269" s="35" t="s">
        <v>378</v>
      </c>
      <c r="F7269" s="45">
        <v>7.2</v>
      </c>
      <c r="G7269" s="45">
        <v>0</v>
      </c>
      <c r="H7269" s="45">
        <v>0</v>
      </c>
      <c r="I7269" s="45">
        <v>0</v>
      </c>
      <c r="J7269" s="45">
        <v>0</v>
      </c>
    </row>
    <row r="7270" spans="4:10">
      <c r="D7270" s="28">
        <v>41942</v>
      </c>
      <c r="E7270" s="35" t="s">
        <v>379</v>
      </c>
      <c r="F7270" s="45">
        <v>6</v>
      </c>
      <c r="G7270" s="45">
        <v>0</v>
      </c>
      <c r="H7270" s="45">
        <v>0</v>
      </c>
      <c r="I7270" s="45">
        <v>0</v>
      </c>
      <c r="J7270" s="45">
        <v>0</v>
      </c>
    </row>
    <row r="7271" spans="4:10">
      <c r="D7271" s="28">
        <v>41942</v>
      </c>
      <c r="E7271" s="35" t="s">
        <v>380</v>
      </c>
      <c r="F7271" s="45">
        <v>5.2</v>
      </c>
      <c r="G7271" s="45">
        <v>0</v>
      </c>
      <c r="H7271" s="45">
        <v>0</v>
      </c>
      <c r="I7271" s="45">
        <v>0</v>
      </c>
      <c r="J7271" s="45">
        <v>0</v>
      </c>
    </row>
    <row r="7272" spans="4:10">
      <c r="D7272" s="28">
        <v>41942</v>
      </c>
      <c r="E7272" s="35" t="s">
        <v>381</v>
      </c>
      <c r="F7272" s="45">
        <v>4.9000000000000004</v>
      </c>
      <c r="G7272" s="45">
        <v>0</v>
      </c>
      <c r="H7272" s="45">
        <v>0</v>
      </c>
      <c r="I7272" s="45">
        <v>0</v>
      </c>
      <c r="J7272" s="45">
        <v>0</v>
      </c>
    </row>
    <row r="7273" spans="4:10">
      <c r="D7273" s="28">
        <v>41942</v>
      </c>
      <c r="E7273" s="35" t="s">
        <v>382</v>
      </c>
      <c r="F7273" s="45">
        <v>4.0999999999999996</v>
      </c>
      <c r="G7273" s="45">
        <v>0</v>
      </c>
      <c r="H7273" s="45">
        <v>0</v>
      </c>
      <c r="I7273" s="45">
        <v>0</v>
      </c>
      <c r="J7273" s="45">
        <v>0</v>
      </c>
    </row>
    <row r="7274" spans="4:10">
      <c r="D7274" s="28">
        <v>41942</v>
      </c>
      <c r="E7274" s="35" t="s">
        <v>383</v>
      </c>
      <c r="F7274" s="45">
        <v>3.7</v>
      </c>
      <c r="G7274" s="45">
        <v>0</v>
      </c>
      <c r="H7274" s="45">
        <v>0</v>
      </c>
      <c r="I7274" s="45">
        <v>0</v>
      </c>
      <c r="J7274" s="45">
        <v>0</v>
      </c>
    </row>
    <row r="7275" spans="4:10">
      <c r="D7275" s="28">
        <v>41943</v>
      </c>
      <c r="E7275" s="35" t="s">
        <v>360</v>
      </c>
      <c r="F7275" s="45">
        <v>3.3</v>
      </c>
      <c r="G7275" s="45">
        <v>0</v>
      </c>
      <c r="H7275" s="45">
        <v>0</v>
      </c>
      <c r="I7275" s="45">
        <v>0</v>
      </c>
      <c r="J7275" s="45">
        <v>0</v>
      </c>
    </row>
    <row r="7276" spans="4:10">
      <c r="D7276" s="28">
        <v>41943</v>
      </c>
      <c r="E7276" s="35" t="s">
        <v>361</v>
      </c>
      <c r="F7276" s="45">
        <v>3.1</v>
      </c>
      <c r="G7276" s="45">
        <v>0</v>
      </c>
      <c r="H7276" s="45">
        <v>0</v>
      </c>
      <c r="I7276" s="45">
        <v>0</v>
      </c>
      <c r="J7276" s="45">
        <v>0</v>
      </c>
    </row>
    <row r="7277" spans="4:10">
      <c r="D7277" s="28">
        <v>41943</v>
      </c>
      <c r="E7277" s="35" t="s">
        <v>362</v>
      </c>
      <c r="F7277" s="45">
        <v>2.5</v>
      </c>
      <c r="G7277" s="45">
        <v>0</v>
      </c>
      <c r="H7277" s="45">
        <v>0</v>
      </c>
      <c r="I7277" s="45">
        <v>0</v>
      </c>
      <c r="J7277" s="45">
        <v>0</v>
      </c>
    </row>
    <row r="7278" spans="4:10">
      <c r="D7278" s="28">
        <v>41943</v>
      </c>
      <c r="E7278" s="35" t="s">
        <v>363</v>
      </c>
      <c r="F7278" s="45">
        <v>2.1</v>
      </c>
      <c r="G7278" s="45">
        <v>0</v>
      </c>
      <c r="H7278" s="45">
        <v>0</v>
      </c>
      <c r="I7278" s="45">
        <v>0</v>
      </c>
      <c r="J7278" s="45">
        <v>0</v>
      </c>
    </row>
    <row r="7279" spans="4:10">
      <c r="D7279" s="28">
        <v>41943</v>
      </c>
      <c r="E7279" s="35" t="s">
        <v>364</v>
      </c>
      <c r="F7279" s="45">
        <v>1.9</v>
      </c>
      <c r="G7279" s="45">
        <v>0</v>
      </c>
      <c r="H7279" s="45">
        <v>0</v>
      </c>
      <c r="I7279" s="45">
        <v>0</v>
      </c>
      <c r="J7279" s="45">
        <v>0</v>
      </c>
    </row>
    <row r="7280" spans="4:10">
      <c r="D7280" s="28">
        <v>41943</v>
      </c>
      <c r="E7280" s="35" t="s">
        <v>365</v>
      </c>
      <c r="F7280" s="45">
        <v>1.9</v>
      </c>
      <c r="G7280" s="45">
        <v>0</v>
      </c>
      <c r="H7280" s="45">
        <v>0.01</v>
      </c>
      <c r="I7280" s="45">
        <v>0</v>
      </c>
      <c r="J7280" s="45">
        <v>0</v>
      </c>
    </row>
    <row r="7281" spans="4:10">
      <c r="D7281" s="28">
        <v>41943</v>
      </c>
      <c r="E7281" s="35" t="s">
        <v>366</v>
      </c>
      <c r="F7281" s="45">
        <v>2.5</v>
      </c>
      <c r="G7281" s="45">
        <v>0.43</v>
      </c>
      <c r="H7281" s="45">
        <v>0.17</v>
      </c>
      <c r="I7281" s="45">
        <v>9</v>
      </c>
      <c r="J7281" s="45">
        <v>-63</v>
      </c>
    </row>
    <row r="7282" spans="4:10">
      <c r="D7282" s="28">
        <v>41943</v>
      </c>
      <c r="E7282" s="35" t="s">
        <v>367</v>
      </c>
      <c r="F7282" s="45">
        <v>5.4</v>
      </c>
      <c r="G7282" s="45">
        <v>0.61</v>
      </c>
      <c r="H7282" s="45">
        <v>0.4</v>
      </c>
      <c r="I7282" s="45">
        <v>18.7</v>
      </c>
      <c r="J7282" s="45">
        <v>-51.7</v>
      </c>
    </row>
    <row r="7283" spans="4:10">
      <c r="D7283" s="28">
        <v>41943</v>
      </c>
      <c r="E7283" s="35" t="s">
        <v>368</v>
      </c>
      <c r="F7283" s="45">
        <v>7.9</v>
      </c>
      <c r="G7283" s="45">
        <v>0.79</v>
      </c>
      <c r="H7283" s="45">
        <v>0.61</v>
      </c>
      <c r="I7283" s="45">
        <v>26.8</v>
      </c>
      <c r="J7283" s="45">
        <v>-38.700000000000003</v>
      </c>
    </row>
    <row r="7284" spans="4:10">
      <c r="D7284" s="28">
        <v>41943</v>
      </c>
      <c r="E7284" s="35" t="s">
        <v>369</v>
      </c>
      <c r="F7284" s="45">
        <v>11.7</v>
      </c>
      <c r="G7284" s="45">
        <v>0.23</v>
      </c>
      <c r="H7284" s="45">
        <v>0.64</v>
      </c>
      <c r="I7284" s="45">
        <v>32.700000000000003</v>
      </c>
      <c r="J7284" s="45">
        <v>-23.3</v>
      </c>
    </row>
    <row r="7285" spans="4:10">
      <c r="D7285" s="28">
        <v>41943</v>
      </c>
      <c r="E7285" s="35" t="s">
        <v>370</v>
      </c>
      <c r="F7285" s="45">
        <v>15.6</v>
      </c>
      <c r="G7285" s="45">
        <v>0.21</v>
      </c>
      <c r="H7285" s="45">
        <v>0.69</v>
      </c>
      <c r="I7285" s="45">
        <v>35.6</v>
      </c>
      <c r="J7285" s="45">
        <v>-6.1</v>
      </c>
    </row>
    <row r="7286" spans="4:10">
      <c r="D7286" s="28">
        <v>41943</v>
      </c>
      <c r="E7286" s="35" t="s">
        <v>371</v>
      </c>
      <c r="F7286" s="45">
        <v>17.600000000000001</v>
      </c>
      <c r="G7286" s="45">
        <v>0.33</v>
      </c>
      <c r="H7286" s="45">
        <v>0.75</v>
      </c>
      <c r="I7286" s="45">
        <v>35.1</v>
      </c>
      <c r="J7286" s="45">
        <v>11.8</v>
      </c>
    </row>
    <row r="7287" spans="4:10">
      <c r="D7287" s="28">
        <v>41943</v>
      </c>
      <c r="E7287" s="35" t="s">
        <v>372</v>
      </c>
      <c r="F7287" s="45">
        <v>17.7</v>
      </c>
      <c r="G7287" s="45">
        <v>1.07</v>
      </c>
      <c r="H7287" s="45">
        <v>0.71</v>
      </c>
      <c r="I7287" s="45">
        <v>31.1</v>
      </c>
      <c r="J7287" s="45">
        <v>28.5</v>
      </c>
    </row>
    <row r="7288" spans="4:10">
      <c r="D7288" s="28">
        <v>41943</v>
      </c>
      <c r="E7288" s="35" t="s">
        <v>373</v>
      </c>
      <c r="F7288" s="45">
        <v>19.2</v>
      </c>
      <c r="G7288" s="45">
        <v>0.35</v>
      </c>
      <c r="H7288" s="45">
        <v>0.51</v>
      </c>
      <c r="I7288" s="45">
        <v>24.4</v>
      </c>
      <c r="J7288" s="45">
        <v>43.1</v>
      </c>
    </row>
    <row r="7289" spans="4:10">
      <c r="D7289" s="28">
        <v>41943</v>
      </c>
      <c r="E7289" s="35" t="s">
        <v>374</v>
      </c>
      <c r="F7289" s="45">
        <v>16.399999999999999</v>
      </c>
      <c r="G7289" s="45">
        <v>0.15</v>
      </c>
      <c r="H7289" s="45">
        <v>0.25</v>
      </c>
      <c r="I7289" s="45">
        <v>15.7</v>
      </c>
      <c r="J7289" s="45">
        <v>55.6</v>
      </c>
    </row>
    <row r="7290" spans="4:10">
      <c r="D7290" s="28">
        <v>41943</v>
      </c>
      <c r="E7290" s="35" t="s">
        <v>375</v>
      </c>
      <c r="F7290" s="45">
        <v>12.8</v>
      </c>
      <c r="G7290" s="45">
        <v>0.16</v>
      </c>
      <c r="H7290" s="45">
        <v>0.08</v>
      </c>
      <c r="I7290" s="45">
        <v>5.6</v>
      </c>
      <c r="J7290" s="45">
        <v>66.3</v>
      </c>
    </row>
    <row r="7291" spans="4:10">
      <c r="D7291" s="28">
        <v>41943</v>
      </c>
      <c r="E7291" s="35" t="s">
        <v>376</v>
      </c>
      <c r="F7291" s="45">
        <v>10.9</v>
      </c>
      <c r="G7291" s="45">
        <v>0</v>
      </c>
      <c r="H7291" s="45">
        <v>0</v>
      </c>
      <c r="I7291" s="45">
        <v>0</v>
      </c>
      <c r="J7291" s="45">
        <v>0</v>
      </c>
    </row>
    <row r="7292" spans="4:10">
      <c r="D7292" s="28">
        <v>41943</v>
      </c>
      <c r="E7292" s="35" t="s">
        <v>377</v>
      </c>
      <c r="F7292" s="45">
        <v>11.4</v>
      </c>
      <c r="G7292" s="45">
        <v>0</v>
      </c>
      <c r="H7292" s="45">
        <v>0</v>
      </c>
      <c r="I7292" s="45">
        <v>0</v>
      </c>
      <c r="J7292" s="45">
        <v>0</v>
      </c>
    </row>
    <row r="7293" spans="4:10">
      <c r="D7293" s="28">
        <v>41943</v>
      </c>
      <c r="E7293" s="35" t="s">
        <v>378</v>
      </c>
      <c r="F7293" s="45">
        <v>10.9</v>
      </c>
      <c r="G7293" s="45">
        <v>0</v>
      </c>
      <c r="H7293" s="45">
        <v>0</v>
      </c>
      <c r="I7293" s="45">
        <v>0</v>
      </c>
      <c r="J7293" s="45">
        <v>0</v>
      </c>
    </row>
    <row r="7294" spans="4:10">
      <c r="D7294" s="28">
        <v>41943</v>
      </c>
      <c r="E7294" s="35" t="s">
        <v>379</v>
      </c>
      <c r="F7294" s="45">
        <v>11</v>
      </c>
      <c r="G7294" s="45">
        <v>0</v>
      </c>
      <c r="H7294" s="45">
        <v>0</v>
      </c>
      <c r="I7294" s="45">
        <v>0</v>
      </c>
      <c r="J7294" s="45">
        <v>0</v>
      </c>
    </row>
    <row r="7295" spans="4:10">
      <c r="D7295" s="28">
        <v>41943</v>
      </c>
      <c r="E7295" s="35" t="s">
        <v>380</v>
      </c>
      <c r="F7295" s="45">
        <v>10.199999999999999</v>
      </c>
      <c r="G7295" s="45">
        <v>0</v>
      </c>
      <c r="H7295" s="45">
        <v>0</v>
      </c>
      <c r="I7295" s="45">
        <v>0</v>
      </c>
      <c r="J7295" s="45">
        <v>0</v>
      </c>
    </row>
    <row r="7296" spans="4:10">
      <c r="D7296" s="28">
        <v>41943</v>
      </c>
      <c r="E7296" s="35" t="s">
        <v>381</v>
      </c>
      <c r="F7296" s="45">
        <v>9.1999999999999993</v>
      </c>
      <c r="G7296" s="45">
        <v>0</v>
      </c>
      <c r="H7296" s="45">
        <v>0</v>
      </c>
      <c r="I7296" s="45">
        <v>0</v>
      </c>
      <c r="J7296" s="45">
        <v>0</v>
      </c>
    </row>
    <row r="7297" spans="4:10">
      <c r="D7297" s="28">
        <v>41943</v>
      </c>
      <c r="E7297" s="35" t="s">
        <v>382</v>
      </c>
      <c r="F7297" s="45">
        <v>8.1</v>
      </c>
      <c r="G7297" s="45">
        <v>0</v>
      </c>
      <c r="H7297" s="45">
        <v>0</v>
      </c>
      <c r="I7297" s="45">
        <v>0</v>
      </c>
      <c r="J7297" s="45">
        <v>0</v>
      </c>
    </row>
    <row r="7298" spans="4:10">
      <c r="D7298" s="28">
        <v>41943</v>
      </c>
      <c r="E7298" s="35" t="s">
        <v>383</v>
      </c>
      <c r="F7298" s="45">
        <v>10.199999999999999</v>
      </c>
      <c r="G7298" s="45">
        <v>0</v>
      </c>
      <c r="H7298" s="45">
        <v>0</v>
      </c>
      <c r="I7298" s="45">
        <v>0</v>
      </c>
      <c r="J7298" s="45">
        <v>0</v>
      </c>
    </row>
    <row r="7299" spans="4:10">
      <c r="D7299" s="28">
        <v>41944</v>
      </c>
      <c r="E7299" s="35" t="s">
        <v>360</v>
      </c>
      <c r="F7299" s="45">
        <v>8.6999999999999993</v>
      </c>
      <c r="G7299" s="45">
        <v>0</v>
      </c>
      <c r="H7299" s="45">
        <v>0</v>
      </c>
      <c r="I7299" s="45">
        <v>0</v>
      </c>
      <c r="J7299" s="45">
        <v>0</v>
      </c>
    </row>
    <row r="7300" spans="4:10">
      <c r="D7300" s="28">
        <v>41944</v>
      </c>
      <c r="E7300" s="35" t="s">
        <v>361</v>
      </c>
      <c r="F7300" s="45">
        <v>6.7</v>
      </c>
      <c r="G7300" s="45">
        <v>0</v>
      </c>
      <c r="H7300" s="45">
        <v>0</v>
      </c>
      <c r="I7300" s="45">
        <v>0</v>
      </c>
      <c r="J7300" s="45">
        <v>0</v>
      </c>
    </row>
    <row r="7301" spans="4:10">
      <c r="D7301" s="28">
        <v>41944</v>
      </c>
      <c r="E7301" s="35" t="s">
        <v>362</v>
      </c>
      <c r="F7301" s="45">
        <v>5</v>
      </c>
      <c r="G7301" s="45">
        <v>0</v>
      </c>
      <c r="H7301" s="45">
        <v>0</v>
      </c>
      <c r="I7301" s="45">
        <v>0</v>
      </c>
      <c r="J7301" s="45">
        <v>0</v>
      </c>
    </row>
    <row r="7302" spans="4:10">
      <c r="D7302" s="28">
        <v>41944</v>
      </c>
      <c r="E7302" s="35" t="s">
        <v>363</v>
      </c>
      <c r="F7302" s="45">
        <v>3.8</v>
      </c>
      <c r="G7302" s="45">
        <v>0</v>
      </c>
      <c r="H7302" s="45">
        <v>0</v>
      </c>
      <c r="I7302" s="45">
        <v>0</v>
      </c>
      <c r="J7302" s="45">
        <v>0</v>
      </c>
    </row>
    <row r="7303" spans="4:10">
      <c r="D7303" s="28">
        <v>41944</v>
      </c>
      <c r="E7303" s="35" t="s">
        <v>364</v>
      </c>
      <c r="F7303" s="45">
        <v>2.1</v>
      </c>
      <c r="G7303" s="45">
        <v>0</v>
      </c>
      <c r="H7303" s="45">
        <v>0</v>
      </c>
      <c r="I7303" s="45">
        <v>0</v>
      </c>
      <c r="J7303" s="45">
        <v>0</v>
      </c>
    </row>
    <row r="7304" spans="4:10">
      <c r="D7304" s="28">
        <v>41944</v>
      </c>
      <c r="E7304" s="35" t="s">
        <v>365</v>
      </c>
      <c r="F7304" s="45">
        <v>0.1</v>
      </c>
      <c r="G7304" s="45">
        <v>0.02</v>
      </c>
      <c r="H7304" s="45">
        <v>0.02</v>
      </c>
      <c r="I7304" s="45">
        <v>0</v>
      </c>
      <c r="J7304" s="45">
        <v>0</v>
      </c>
    </row>
    <row r="7305" spans="4:10">
      <c r="D7305" s="28">
        <v>41944</v>
      </c>
      <c r="E7305" s="35" t="s">
        <v>366</v>
      </c>
      <c r="F7305" s="45">
        <v>0</v>
      </c>
      <c r="G7305" s="45">
        <v>0.87</v>
      </c>
      <c r="H7305" s="45">
        <v>0.18</v>
      </c>
      <c r="I7305" s="45">
        <v>8.8000000000000007</v>
      </c>
      <c r="J7305" s="45">
        <v>-62.7</v>
      </c>
    </row>
    <row r="7306" spans="4:10">
      <c r="D7306" s="28">
        <v>41944</v>
      </c>
      <c r="E7306" s="35" t="s">
        <v>367</v>
      </c>
      <c r="F7306" s="45">
        <v>2.9</v>
      </c>
      <c r="G7306" s="45">
        <v>2.5099999999999998</v>
      </c>
      <c r="H7306" s="45">
        <v>0.23</v>
      </c>
      <c r="I7306" s="45">
        <v>18.399999999999999</v>
      </c>
      <c r="J7306" s="45">
        <v>-51.5</v>
      </c>
    </row>
    <row r="7307" spans="4:10">
      <c r="D7307" s="28">
        <v>41944</v>
      </c>
      <c r="E7307" s="35" t="s">
        <v>368</v>
      </c>
      <c r="F7307" s="45">
        <v>7.5</v>
      </c>
      <c r="G7307" s="45">
        <v>2.91</v>
      </c>
      <c r="H7307" s="45">
        <v>0.26</v>
      </c>
      <c r="I7307" s="45">
        <v>26.5</v>
      </c>
      <c r="J7307" s="45">
        <v>-38.5</v>
      </c>
    </row>
    <row r="7308" spans="4:10">
      <c r="D7308" s="28">
        <v>41944</v>
      </c>
      <c r="E7308" s="35" t="s">
        <v>369</v>
      </c>
      <c r="F7308" s="45">
        <v>9</v>
      </c>
      <c r="G7308" s="45">
        <v>3.07</v>
      </c>
      <c r="H7308" s="45">
        <v>0.28000000000000003</v>
      </c>
      <c r="I7308" s="45">
        <v>32.4</v>
      </c>
      <c r="J7308" s="45">
        <v>-23.2</v>
      </c>
    </row>
    <row r="7309" spans="4:10">
      <c r="D7309" s="28">
        <v>41944</v>
      </c>
      <c r="E7309" s="35" t="s">
        <v>370</v>
      </c>
      <c r="F7309" s="45">
        <v>9.5</v>
      </c>
      <c r="G7309" s="45">
        <v>3.11</v>
      </c>
      <c r="H7309" s="45">
        <v>0.3</v>
      </c>
      <c r="I7309" s="45">
        <v>35.299999999999997</v>
      </c>
      <c r="J7309" s="45">
        <v>-6</v>
      </c>
    </row>
    <row r="7310" spans="4:10">
      <c r="D7310" s="28">
        <v>41944</v>
      </c>
      <c r="E7310" s="35" t="s">
        <v>371</v>
      </c>
      <c r="F7310" s="45">
        <v>10.9</v>
      </c>
      <c r="G7310" s="45">
        <v>3.09</v>
      </c>
      <c r="H7310" s="45">
        <v>0.3</v>
      </c>
      <c r="I7310" s="45">
        <v>34.700000000000003</v>
      </c>
      <c r="J7310" s="45">
        <v>11.7</v>
      </c>
    </row>
    <row r="7311" spans="4:10">
      <c r="D7311" s="28">
        <v>41944</v>
      </c>
      <c r="E7311" s="35" t="s">
        <v>372</v>
      </c>
      <c r="F7311" s="45">
        <v>10.8</v>
      </c>
      <c r="G7311" s="45">
        <v>3.04</v>
      </c>
      <c r="H7311" s="45">
        <v>0.27</v>
      </c>
      <c r="I7311" s="45">
        <v>30.8</v>
      </c>
      <c r="J7311" s="45">
        <v>28.4</v>
      </c>
    </row>
    <row r="7312" spans="4:10">
      <c r="D7312" s="28">
        <v>41944</v>
      </c>
      <c r="E7312" s="35" t="s">
        <v>373</v>
      </c>
      <c r="F7312" s="45">
        <v>10.4</v>
      </c>
      <c r="G7312" s="45">
        <v>1.65</v>
      </c>
      <c r="H7312" s="45">
        <v>0.47</v>
      </c>
      <c r="I7312" s="45">
        <v>24.1</v>
      </c>
      <c r="J7312" s="45">
        <v>42.9</v>
      </c>
    </row>
    <row r="7313" spans="4:10">
      <c r="D7313" s="28">
        <v>41944</v>
      </c>
      <c r="E7313" s="35" t="s">
        <v>374</v>
      </c>
      <c r="F7313" s="45">
        <v>8.5</v>
      </c>
      <c r="G7313" s="45">
        <v>0.43</v>
      </c>
      <c r="H7313" s="45">
        <v>0.32</v>
      </c>
      <c r="I7313" s="45">
        <v>15.4</v>
      </c>
      <c r="J7313" s="45">
        <v>55.3</v>
      </c>
    </row>
    <row r="7314" spans="4:10">
      <c r="D7314" s="28">
        <v>41944</v>
      </c>
      <c r="E7314" s="35" t="s">
        <v>375</v>
      </c>
      <c r="F7314" s="45">
        <v>6.5</v>
      </c>
      <c r="G7314" s="45">
        <v>0.5</v>
      </c>
      <c r="H7314" s="45">
        <v>0.1</v>
      </c>
      <c r="I7314" s="45">
        <v>5.4</v>
      </c>
      <c r="J7314" s="45">
        <v>66.099999999999994</v>
      </c>
    </row>
    <row r="7315" spans="4:10">
      <c r="D7315" s="28">
        <v>41944</v>
      </c>
      <c r="E7315" s="35" t="s">
        <v>376</v>
      </c>
      <c r="F7315" s="45">
        <v>4.4000000000000004</v>
      </c>
      <c r="G7315" s="45">
        <v>0</v>
      </c>
      <c r="H7315" s="45">
        <v>0</v>
      </c>
      <c r="I7315" s="45">
        <v>0</v>
      </c>
      <c r="J7315" s="45">
        <v>0</v>
      </c>
    </row>
    <row r="7316" spans="4:10">
      <c r="D7316" s="28">
        <v>41944</v>
      </c>
      <c r="E7316" s="35" t="s">
        <v>377</v>
      </c>
      <c r="F7316" s="45">
        <v>3.1</v>
      </c>
      <c r="G7316" s="45">
        <v>0</v>
      </c>
      <c r="H7316" s="45">
        <v>0</v>
      </c>
      <c r="I7316" s="45">
        <v>0</v>
      </c>
      <c r="J7316" s="45">
        <v>0</v>
      </c>
    </row>
    <row r="7317" spans="4:10">
      <c r="D7317" s="28">
        <v>41944</v>
      </c>
      <c r="E7317" s="35" t="s">
        <v>378</v>
      </c>
      <c r="F7317" s="45">
        <v>3.4</v>
      </c>
      <c r="G7317" s="45">
        <v>0</v>
      </c>
      <c r="H7317" s="45">
        <v>0</v>
      </c>
      <c r="I7317" s="45">
        <v>0</v>
      </c>
      <c r="J7317" s="45">
        <v>0</v>
      </c>
    </row>
    <row r="7318" spans="4:10">
      <c r="D7318" s="28">
        <v>41944</v>
      </c>
      <c r="E7318" s="35" t="s">
        <v>379</v>
      </c>
      <c r="F7318" s="45">
        <v>3</v>
      </c>
      <c r="G7318" s="45">
        <v>0</v>
      </c>
      <c r="H7318" s="45">
        <v>0</v>
      </c>
      <c r="I7318" s="45">
        <v>0</v>
      </c>
      <c r="J7318" s="45">
        <v>0</v>
      </c>
    </row>
    <row r="7319" spans="4:10">
      <c r="D7319" s="28">
        <v>41944</v>
      </c>
      <c r="E7319" s="35" t="s">
        <v>380</v>
      </c>
      <c r="F7319" s="45">
        <v>2.9</v>
      </c>
      <c r="G7319" s="45">
        <v>0</v>
      </c>
      <c r="H7319" s="45">
        <v>0</v>
      </c>
      <c r="I7319" s="45">
        <v>0</v>
      </c>
      <c r="J7319" s="45">
        <v>0</v>
      </c>
    </row>
    <row r="7320" spans="4:10">
      <c r="D7320" s="28">
        <v>41944</v>
      </c>
      <c r="E7320" s="35" t="s">
        <v>381</v>
      </c>
      <c r="F7320" s="45">
        <v>2.2000000000000002</v>
      </c>
      <c r="G7320" s="45">
        <v>0</v>
      </c>
      <c r="H7320" s="45">
        <v>0</v>
      </c>
      <c r="I7320" s="45">
        <v>0</v>
      </c>
      <c r="J7320" s="45">
        <v>0</v>
      </c>
    </row>
    <row r="7321" spans="4:10">
      <c r="D7321" s="28">
        <v>41944</v>
      </c>
      <c r="E7321" s="35" t="s">
        <v>382</v>
      </c>
      <c r="F7321" s="45">
        <v>2.2000000000000002</v>
      </c>
      <c r="G7321" s="45">
        <v>0</v>
      </c>
      <c r="H7321" s="45">
        <v>0</v>
      </c>
      <c r="I7321" s="45">
        <v>0</v>
      </c>
      <c r="J7321" s="45">
        <v>0</v>
      </c>
    </row>
    <row r="7322" spans="4:10">
      <c r="D7322" s="28">
        <v>41944</v>
      </c>
      <c r="E7322" s="35" t="s">
        <v>383</v>
      </c>
      <c r="F7322" s="45">
        <v>2.7</v>
      </c>
      <c r="G7322" s="45">
        <v>0</v>
      </c>
      <c r="H7322" s="45">
        <v>0</v>
      </c>
      <c r="I7322" s="45">
        <v>0</v>
      </c>
      <c r="J7322" s="45">
        <v>0</v>
      </c>
    </row>
    <row r="7323" spans="4:10">
      <c r="D7323" s="28">
        <v>41945</v>
      </c>
      <c r="E7323" s="35" t="s">
        <v>360</v>
      </c>
      <c r="F7323" s="45">
        <v>3</v>
      </c>
      <c r="G7323" s="45">
        <v>0</v>
      </c>
      <c r="H7323" s="45">
        <v>0</v>
      </c>
      <c r="I7323" s="45">
        <v>0</v>
      </c>
      <c r="J7323" s="45">
        <v>0</v>
      </c>
    </row>
    <row r="7324" spans="4:10">
      <c r="D7324" s="28">
        <v>41945</v>
      </c>
      <c r="E7324" s="35" t="s">
        <v>361</v>
      </c>
      <c r="F7324" s="45">
        <v>3.4</v>
      </c>
      <c r="G7324" s="45">
        <v>0</v>
      </c>
      <c r="H7324" s="45">
        <v>0</v>
      </c>
      <c r="I7324" s="45">
        <v>0</v>
      </c>
      <c r="J7324" s="45">
        <v>0</v>
      </c>
    </row>
    <row r="7325" spans="4:10">
      <c r="D7325" s="28">
        <v>41945</v>
      </c>
      <c r="E7325" s="35" t="s">
        <v>362</v>
      </c>
      <c r="F7325" s="45">
        <v>4</v>
      </c>
      <c r="G7325" s="45">
        <v>0</v>
      </c>
      <c r="H7325" s="45">
        <v>0</v>
      </c>
      <c r="I7325" s="45">
        <v>0</v>
      </c>
      <c r="J7325" s="45">
        <v>0</v>
      </c>
    </row>
    <row r="7326" spans="4:10">
      <c r="D7326" s="28">
        <v>41945</v>
      </c>
      <c r="E7326" s="35" t="s">
        <v>363</v>
      </c>
      <c r="F7326" s="45">
        <v>4.5</v>
      </c>
      <c r="G7326" s="45">
        <v>0</v>
      </c>
      <c r="H7326" s="45">
        <v>0</v>
      </c>
      <c r="I7326" s="45">
        <v>0</v>
      </c>
      <c r="J7326" s="45">
        <v>0</v>
      </c>
    </row>
    <row r="7327" spans="4:10">
      <c r="D7327" s="28">
        <v>41945</v>
      </c>
      <c r="E7327" s="35" t="s">
        <v>364</v>
      </c>
      <c r="F7327" s="45">
        <v>4.7</v>
      </c>
      <c r="G7327" s="45">
        <v>0</v>
      </c>
      <c r="H7327" s="45">
        <v>0</v>
      </c>
      <c r="I7327" s="45">
        <v>0</v>
      </c>
      <c r="J7327" s="45">
        <v>0</v>
      </c>
    </row>
    <row r="7328" spans="4:10">
      <c r="D7328" s="28">
        <v>41945</v>
      </c>
      <c r="E7328" s="35" t="s">
        <v>365</v>
      </c>
      <c r="F7328" s="45">
        <v>5.2</v>
      </c>
      <c r="G7328" s="45">
        <v>0</v>
      </c>
      <c r="H7328" s="45">
        <v>0.01</v>
      </c>
      <c r="I7328" s="45">
        <v>0</v>
      </c>
      <c r="J7328" s="45">
        <v>0</v>
      </c>
    </row>
    <row r="7329" spans="4:10">
      <c r="D7329" s="28">
        <v>41945</v>
      </c>
      <c r="E7329" s="35" t="s">
        <v>366</v>
      </c>
      <c r="F7329" s="45">
        <v>5.8</v>
      </c>
      <c r="G7329" s="45">
        <v>0.06</v>
      </c>
      <c r="H7329" s="45">
        <v>0.1</v>
      </c>
      <c r="I7329" s="45">
        <v>8.6</v>
      </c>
      <c r="J7329" s="45">
        <v>-62.5</v>
      </c>
    </row>
    <row r="7330" spans="4:10">
      <c r="D7330" s="28">
        <v>41945</v>
      </c>
      <c r="E7330" s="35" t="s">
        <v>367</v>
      </c>
      <c r="F7330" s="45">
        <v>7.4</v>
      </c>
      <c r="G7330" s="45">
        <v>0.06</v>
      </c>
      <c r="H7330" s="45">
        <v>0.23</v>
      </c>
      <c r="I7330" s="45">
        <v>18.2</v>
      </c>
      <c r="J7330" s="45">
        <v>-51.3</v>
      </c>
    </row>
    <row r="7331" spans="4:10">
      <c r="D7331" s="28">
        <v>41945</v>
      </c>
      <c r="E7331" s="35" t="s">
        <v>368</v>
      </c>
      <c r="F7331" s="45">
        <v>9.8000000000000007</v>
      </c>
      <c r="G7331" s="45">
        <v>0.06</v>
      </c>
      <c r="H7331" s="45">
        <v>0.35</v>
      </c>
      <c r="I7331" s="45">
        <v>26.3</v>
      </c>
      <c r="J7331" s="45">
        <v>-38.299999999999997</v>
      </c>
    </row>
    <row r="7332" spans="4:10">
      <c r="D7332" s="28">
        <v>41945</v>
      </c>
      <c r="E7332" s="35" t="s">
        <v>369</v>
      </c>
      <c r="F7332" s="45">
        <v>11.7</v>
      </c>
      <c r="G7332" s="45">
        <v>0.08</v>
      </c>
      <c r="H7332" s="45">
        <v>0.44</v>
      </c>
      <c r="I7332" s="45">
        <v>32.1</v>
      </c>
      <c r="J7332" s="45">
        <v>-23.1</v>
      </c>
    </row>
    <row r="7333" spans="4:10">
      <c r="D7333" s="28">
        <v>41945</v>
      </c>
      <c r="E7333" s="35" t="s">
        <v>370</v>
      </c>
      <c r="F7333" s="45">
        <v>11</v>
      </c>
      <c r="G7333" s="45">
        <v>0.04</v>
      </c>
      <c r="H7333" s="45">
        <v>0.38</v>
      </c>
      <c r="I7333" s="45">
        <v>35</v>
      </c>
      <c r="J7333" s="45">
        <v>-6</v>
      </c>
    </row>
    <row r="7334" spans="4:10">
      <c r="D7334" s="28">
        <v>41945</v>
      </c>
      <c r="E7334" s="35" t="s">
        <v>371</v>
      </c>
      <c r="F7334" s="45">
        <v>10.199999999999999</v>
      </c>
      <c r="G7334" s="45">
        <v>0</v>
      </c>
      <c r="H7334" s="45">
        <v>0.27</v>
      </c>
      <c r="I7334" s="45">
        <v>34.4</v>
      </c>
      <c r="J7334" s="45">
        <v>11.7</v>
      </c>
    </row>
    <row r="7335" spans="4:10">
      <c r="D7335" s="28">
        <v>41945</v>
      </c>
      <c r="E7335" s="35" t="s">
        <v>372</v>
      </c>
      <c r="F7335" s="45">
        <v>9.6999999999999993</v>
      </c>
      <c r="G7335" s="45">
        <v>0.04</v>
      </c>
      <c r="H7335" s="45">
        <v>0.32</v>
      </c>
      <c r="I7335" s="45">
        <v>30.5</v>
      </c>
      <c r="J7335" s="45">
        <v>28.3</v>
      </c>
    </row>
    <row r="7336" spans="4:10">
      <c r="D7336" s="28">
        <v>41945</v>
      </c>
      <c r="E7336" s="35" t="s">
        <v>373</v>
      </c>
      <c r="F7336" s="45">
        <v>9.3000000000000007</v>
      </c>
      <c r="G7336" s="45">
        <v>0.06</v>
      </c>
      <c r="H7336" s="45">
        <v>0.31</v>
      </c>
      <c r="I7336" s="45">
        <v>23.8</v>
      </c>
      <c r="J7336" s="45">
        <v>42.8</v>
      </c>
    </row>
    <row r="7337" spans="4:10">
      <c r="D7337" s="28">
        <v>41945</v>
      </c>
      <c r="E7337" s="35" t="s">
        <v>374</v>
      </c>
      <c r="F7337" s="45">
        <v>10.6</v>
      </c>
      <c r="G7337" s="45">
        <v>0.04</v>
      </c>
      <c r="H7337" s="45">
        <v>0.16</v>
      </c>
      <c r="I7337" s="45">
        <v>15.2</v>
      </c>
      <c r="J7337" s="45">
        <v>55.1</v>
      </c>
    </row>
    <row r="7338" spans="4:10">
      <c r="D7338" s="28">
        <v>41945</v>
      </c>
      <c r="E7338" s="35" t="s">
        <v>375</v>
      </c>
      <c r="F7338" s="45">
        <v>10.7</v>
      </c>
      <c r="G7338" s="45">
        <v>0.01</v>
      </c>
      <c r="H7338" s="45">
        <v>0.03</v>
      </c>
      <c r="I7338" s="45">
        <v>5.2</v>
      </c>
      <c r="J7338" s="45">
        <v>65.8</v>
      </c>
    </row>
    <row r="7339" spans="4:10">
      <c r="D7339" s="28">
        <v>41945</v>
      </c>
      <c r="E7339" s="35" t="s">
        <v>376</v>
      </c>
      <c r="F7339" s="45">
        <v>9.8000000000000007</v>
      </c>
      <c r="G7339" s="45">
        <v>0</v>
      </c>
      <c r="H7339" s="45">
        <v>0</v>
      </c>
      <c r="I7339" s="45">
        <v>0</v>
      </c>
      <c r="J7339" s="45">
        <v>0</v>
      </c>
    </row>
    <row r="7340" spans="4:10">
      <c r="D7340" s="28">
        <v>41945</v>
      </c>
      <c r="E7340" s="35" t="s">
        <v>377</v>
      </c>
      <c r="F7340" s="45">
        <v>9.6999999999999993</v>
      </c>
      <c r="G7340" s="45">
        <v>0</v>
      </c>
      <c r="H7340" s="45">
        <v>0</v>
      </c>
      <c r="I7340" s="45">
        <v>0</v>
      </c>
      <c r="J7340" s="45">
        <v>0</v>
      </c>
    </row>
    <row r="7341" spans="4:10">
      <c r="D7341" s="28">
        <v>41945</v>
      </c>
      <c r="E7341" s="35" t="s">
        <v>378</v>
      </c>
      <c r="F7341" s="45">
        <v>10.8</v>
      </c>
      <c r="G7341" s="45">
        <v>0</v>
      </c>
      <c r="H7341" s="45">
        <v>0</v>
      </c>
      <c r="I7341" s="45">
        <v>0</v>
      </c>
      <c r="J7341" s="45">
        <v>0</v>
      </c>
    </row>
    <row r="7342" spans="4:10">
      <c r="D7342" s="28">
        <v>41945</v>
      </c>
      <c r="E7342" s="35" t="s">
        <v>379</v>
      </c>
      <c r="F7342" s="45">
        <v>10.9</v>
      </c>
      <c r="G7342" s="45">
        <v>0</v>
      </c>
      <c r="H7342" s="45">
        <v>0</v>
      </c>
      <c r="I7342" s="45">
        <v>0</v>
      </c>
      <c r="J7342" s="45">
        <v>0</v>
      </c>
    </row>
    <row r="7343" spans="4:10">
      <c r="D7343" s="28">
        <v>41945</v>
      </c>
      <c r="E7343" s="35" t="s">
        <v>380</v>
      </c>
      <c r="F7343" s="45">
        <v>11.1</v>
      </c>
      <c r="G7343" s="45">
        <v>0</v>
      </c>
      <c r="H7343" s="45">
        <v>0</v>
      </c>
      <c r="I7343" s="45">
        <v>0</v>
      </c>
      <c r="J7343" s="45">
        <v>0</v>
      </c>
    </row>
    <row r="7344" spans="4:10">
      <c r="D7344" s="28">
        <v>41945</v>
      </c>
      <c r="E7344" s="35" t="s">
        <v>381</v>
      </c>
      <c r="F7344" s="45">
        <v>11.3</v>
      </c>
      <c r="G7344" s="45">
        <v>0</v>
      </c>
      <c r="H7344" s="45">
        <v>0</v>
      </c>
      <c r="I7344" s="45">
        <v>0</v>
      </c>
      <c r="J7344" s="45">
        <v>0</v>
      </c>
    </row>
    <row r="7345" spans="4:10">
      <c r="D7345" s="28">
        <v>41945</v>
      </c>
      <c r="E7345" s="35" t="s">
        <v>382</v>
      </c>
      <c r="F7345" s="45">
        <v>11.5</v>
      </c>
      <c r="G7345" s="45">
        <v>0</v>
      </c>
      <c r="H7345" s="45">
        <v>0</v>
      </c>
      <c r="I7345" s="45">
        <v>0</v>
      </c>
      <c r="J7345" s="45">
        <v>0</v>
      </c>
    </row>
    <row r="7346" spans="4:10">
      <c r="D7346" s="28">
        <v>41945</v>
      </c>
      <c r="E7346" s="35" t="s">
        <v>383</v>
      </c>
      <c r="F7346" s="45">
        <v>11.8</v>
      </c>
      <c r="G7346" s="45">
        <v>0</v>
      </c>
      <c r="H7346" s="45">
        <v>0</v>
      </c>
      <c r="I7346" s="45">
        <v>0</v>
      </c>
      <c r="J7346" s="45">
        <v>0</v>
      </c>
    </row>
    <row r="7347" spans="4:10">
      <c r="D7347" s="28">
        <v>41946</v>
      </c>
      <c r="E7347" s="35" t="s">
        <v>360</v>
      </c>
      <c r="F7347" s="45">
        <v>12</v>
      </c>
      <c r="G7347" s="45">
        <v>0</v>
      </c>
      <c r="H7347" s="45">
        <v>0</v>
      </c>
      <c r="I7347" s="45">
        <v>0</v>
      </c>
      <c r="J7347" s="45">
        <v>0</v>
      </c>
    </row>
    <row r="7348" spans="4:10">
      <c r="D7348" s="28">
        <v>41946</v>
      </c>
      <c r="E7348" s="35" t="s">
        <v>361</v>
      </c>
      <c r="F7348" s="45">
        <v>12.4</v>
      </c>
      <c r="G7348" s="45">
        <v>0</v>
      </c>
      <c r="H7348" s="45">
        <v>0</v>
      </c>
      <c r="I7348" s="45">
        <v>0</v>
      </c>
      <c r="J7348" s="45">
        <v>0</v>
      </c>
    </row>
    <row r="7349" spans="4:10">
      <c r="D7349" s="28">
        <v>41946</v>
      </c>
      <c r="E7349" s="35" t="s">
        <v>362</v>
      </c>
      <c r="F7349" s="45">
        <v>12.4</v>
      </c>
      <c r="G7349" s="45">
        <v>0</v>
      </c>
      <c r="H7349" s="45">
        <v>0</v>
      </c>
      <c r="I7349" s="45">
        <v>0</v>
      </c>
      <c r="J7349" s="45">
        <v>0</v>
      </c>
    </row>
    <row r="7350" spans="4:10">
      <c r="D7350" s="28">
        <v>41946</v>
      </c>
      <c r="E7350" s="35" t="s">
        <v>363</v>
      </c>
      <c r="F7350" s="45">
        <v>12.8</v>
      </c>
      <c r="G7350" s="45">
        <v>0</v>
      </c>
      <c r="H7350" s="45">
        <v>0</v>
      </c>
      <c r="I7350" s="45">
        <v>0</v>
      </c>
      <c r="J7350" s="45">
        <v>0</v>
      </c>
    </row>
    <row r="7351" spans="4:10">
      <c r="D7351" s="28">
        <v>41946</v>
      </c>
      <c r="E7351" s="35" t="s">
        <v>364</v>
      </c>
      <c r="F7351" s="45">
        <v>17.5</v>
      </c>
      <c r="G7351" s="45">
        <v>0</v>
      </c>
      <c r="H7351" s="45">
        <v>0</v>
      </c>
      <c r="I7351" s="45">
        <v>0</v>
      </c>
      <c r="J7351" s="45">
        <v>0</v>
      </c>
    </row>
    <row r="7352" spans="4:10">
      <c r="D7352" s="28">
        <v>41946</v>
      </c>
      <c r="E7352" s="35" t="s">
        <v>365</v>
      </c>
      <c r="F7352" s="45">
        <v>17.600000000000001</v>
      </c>
      <c r="G7352" s="45">
        <v>0</v>
      </c>
      <c r="H7352" s="45">
        <v>0.01</v>
      </c>
      <c r="I7352" s="45">
        <v>0</v>
      </c>
      <c r="J7352" s="45">
        <v>0</v>
      </c>
    </row>
    <row r="7353" spans="4:10">
      <c r="D7353" s="28">
        <v>41946</v>
      </c>
      <c r="E7353" s="35" t="s">
        <v>366</v>
      </c>
      <c r="F7353" s="45">
        <v>18.100000000000001</v>
      </c>
      <c r="G7353" s="45">
        <v>0.08</v>
      </c>
      <c r="H7353" s="45">
        <v>0.1</v>
      </c>
      <c r="I7353" s="45">
        <v>8.3000000000000007</v>
      </c>
      <c r="J7353" s="45">
        <v>-62.3</v>
      </c>
    </row>
    <row r="7354" spans="4:10">
      <c r="D7354" s="28">
        <v>41946</v>
      </c>
      <c r="E7354" s="35" t="s">
        <v>367</v>
      </c>
      <c r="F7354" s="45">
        <v>18</v>
      </c>
      <c r="G7354" s="45">
        <v>0.08</v>
      </c>
      <c r="H7354" s="45">
        <v>0.23</v>
      </c>
      <c r="I7354" s="45">
        <v>17.899999999999999</v>
      </c>
      <c r="J7354" s="45">
        <v>-51.1</v>
      </c>
    </row>
    <row r="7355" spans="4:10">
      <c r="D7355" s="28">
        <v>41946</v>
      </c>
      <c r="E7355" s="35" t="s">
        <v>368</v>
      </c>
      <c r="F7355" s="45">
        <v>18.8</v>
      </c>
      <c r="G7355" s="45">
        <v>0.06</v>
      </c>
      <c r="H7355" s="45">
        <v>0.35</v>
      </c>
      <c r="I7355" s="45">
        <v>26</v>
      </c>
      <c r="J7355" s="45">
        <v>-38.1</v>
      </c>
    </row>
    <row r="7356" spans="4:10">
      <c r="D7356" s="28">
        <v>41946</v>
      </c>
      <c r="E7356" s="35" t="s">
        <v>369</v>
      </c>
      <c r="F7356" s="45">
        <v>18.5</v>
      </c>
      <c r="G7356" s="45">
        <v>0.08</v>
      </c>
      <c r="H7356" s="45">
        <v>0.43</v>
      </c>
      <c r="I7356" s="45">
        <v>31.8</v>
      </c>
      <c r="J7356" s="45">
        <v>-22.9</v>
      </c>
    </row>
    <row r="7357" spans="4:10">
      <c r="D7357" s="28">
        <v>41946</v>
      </c>
      <c r="E7357" s="35" t="s">
        <v>370</v>
      </c>
      <c r="F7357" s="45">
        <v>17.3</v>
      </c>
      <c r="G7357" s="45">
        <v>0.04</v>
      </c>
      <c r="H7357" s="45">
        <v>0.37</v>
      </c>
      <c r="I7357" s="45">
        <v>34.700000000000003</v>
      </c>
      <c r="J7357" s="45">
        <v>-5.9</v>
      </c>
    </row>
    <row r="7358" spans="4:10">
      <c r="D7358" s="28">
        <v>41946</v>
      </c>
      <c r="E7358" s="35" t="s">
        <v>371</v>
      </c>
      <c r="F7358" s="45">
        <v>16</v>
      </c>
      <c r="G7358" s="45">
        <v>0.01</v>
      </c>
      <c r="H7358" s="45">
        <v>0.26</v>
      </c>
      <c r="I7358" s="45">
        <v>34.1</v>
      </c>
      <c r="J7358" s="45">
        <v>11.6</v>
      </c>
    </row>
    <row r="7359" spans="4:10">
      <c r="D7359" s="28">
        <v>41946</v>
      </c>
      <c r="E7359" s="35" t="s">
        <v>372</v>
      </c>
      <c r="F7359" s="45">
        <v>15.7</v>
      </c>
      <c r="G7359" s="45">
        <v>0.02</v>
      </c>
      <c r="H7359" s="45">
        <v>0.23</v>
      </c>
      <c r="I7359" s="45">
        <v>30.2</v>
      </c>
      <c r="J7359" s="45">
        <v>28.1</v>
      </c>
    </row>
    <row r="7360" spans="4:10">
      <c r="D7360" s="28">
        <v>41946</v>
      </c>
      <c r="E7360" s="35" t="s">
        <v>373</v>
      </c>
      <c r="F7360" s="45">
        <v>15</v>
      </c>
      <c r="G7360" s="45">
        <v>0.01</v>
      </c>
      <c r="H7360" s="45">
        <v>0.18</v>
      </c>
      <c r="I7360" s="45">
        <v>23.6</v>
      </c>
      <c r="J7360" s="45">
        <v>42.6</v>
      </c>
    </row>
    <row r="7361" spans="4:10">
      <c r="D7361" s="28">
        <v>41946</v>
      </c>
      <c r="E7361" s="35" t="s">
        <v>374</v>
      </c>
      <c r="F7361" s="45">
        <v>14.9</v>
      </c>
      <c r="G7361" s="45">
        <v>0.02</v>
      </c>
      <c r="H7361" s="45">
        <v>0.1</v>
      </c>
      <c r="I7361" s="45">
        <v>14.9</v>
      </c>
      <c r="J7361" s="45">
        <v>54.9</v>
      </c>
    </row>
    <row r="7362" spans="4:10">
      <c r="D7362" s="28">
        <v>41946</v>
      </c>
      <c r="E7362" s="35" t="s">
        <v>375</v>
      </c>
      <c r="F7362" s="45">
        <v>14.5</v>
      </c>
      <c r="G7362" s="45">
        <v>0.01</v>
      </c>
      <c r="H7362" s="45">
        <v>0.03</v>
      </c>
      <c r="I7362" s="45">
        <v>5</v>
      </c>
      <c r="J7362" s="45">
        <v>65.599999999999994</v>
      </c>
    </row>
    <row r="7363" spans="4:10">
      <c r="D7363" s="28">
        <v>41946</v>
      </c>
      <c r="E7363" s="35" t="s">
        <v>376</v>
      </c>
      <c r="F7363" s="45">
        <v>14.7</v>
      </c>
      <c r="G7363" s="45">
        <v>0</v>
      </c>
      <c r="H7363" s="45">
        <v>0</v>
      </c>
      <c r="I7363" s="45">
        <v>0</v>
      </c>
      <c r="J7363" s="45">
        <v>0</v>
      </c>
    </row>
    <row r="7364" spans="4:10">
      <c r="D7364" s="28">
        <v>41946</v>
      </c>
      <c r="E7364" s="35" t="s">
        <v>377</v>
      </c>
      <c r="F7364" s="45">
        <v>14.1</v>
      </c>
      <c r="G7364" s="45">
        <v>0</v>
      </c>
      <c r="H7364" s="45">
        <v>0</v>
      </c>
      <c r="I7364" s="45">
        <v>0</v>
      </c>
      <c r="J7364" s="45">
        <v>0</v>
      </c>
    </row>
    <row r="7365" spans="4:10">
      <c r="D7365" s="28">
        <v>41946</v>
      </c>
      <c r="E7365" s="35" t="s">
        <v>378</v>
      </c>
      <c r="F7365" s="45">
        <v>13.5</v>
      </c>
      <c r="G7365" s="45">
        <v>0</v>
      </c>
      <c r="H7365" s="45">
        <v>0</v>
      </c>
      <c r="I7365" s="45">
        <v>0</v>
      </c>
      <c r="J7365" s="45">
        <v>0</v>
      </c>
    </row>
    <row r="7366" spans="4:10">
      <c r="D7366" s="28">
        <v>41946</v>
      </c>
      <c r="E7366" s="35" t="s">
        <v>379</v>
      </c>
      <c r="F7366" s="45">
        <v>12.9</v>
      </c>
      <c r="G7366" s="45">
        <v>0</v>
      </c>
      <c r="H7366" s="45">
        <v>0</v>
      </c>
      <c r="I7366" s="45">
        <v>0</v>
      </c>
      <c r="J7366" s="45">
        <v>0</v>
      </c>
    </row>
    <row r="7367" spans="4:10">
      <c r="D7367" s="28">
        <v>41946</v>
      </c>
      <c r="E7367" s="35" t="s">
        <v>380</v>
      </c>
      <c r="F7367" s="45">
        <v>12.6</v>
      </c>
      <c r="G7367" s="45">
        <v>0</v>
      </c>
      <c r="H7367" s="45">
        <v>0</v>
      </c>
      <c r="I7367" s="45">
        <v>0</v>
      </c>
      <c r="J7367" s="45">
        <v>0</v>
      </c>
    </row>
    <row r="7368" spans="4:10">
      <c r="D7368" s="28">
        <v>41946</v>
      </c>
      <c r="E7368" s="35" t="s">
        <v>381</v>
      </c>
      <c r="F7368" s="45">
        <v>12.2</v>
      </c>
      <c r="G7368" s="45">
        <v>0</v>
      </c>
      <c r="H7368" s="45">
        <v>0</v>
      </c>
      <c r="I7368" s="45">
        <v>0</v>
      </c>
      <c r="J7368" s="45">
        <v>0</v>
      </c>
    </row>
    <row r="7369" spans="4:10">
      <c r="D7369" s="28">
        <v>41946</v>
      </c>
      <c r="E7369" s="35" t="s">
        <v>382</v>
      </c>
      <c r="F7369" s="45">
        <v>11.9</v>
      </c>
      <c r="G7369" s="45">
        <v>0</v>
      </c>
      <c r="H7369" s="45">
        <v>0</v>
      </c>
      <c r="I7369" s="45">
        <v>0</v>
      </c>
      <c r="J7369" s="45">
        <v>0</v>
      </c>
    </row>
    <row r="7370" spans="4:10">
      <c r="D7370" s="28">
        <v>41946</v>
      </c>
      <c r="E7370" s="35" t="s">
        <v>383</v>
      </c>
      <c r="F7370" s="45">
        <v>11.1</v>
      </c>
      <c r="G7370" s="45">
        <v>0</v>
      </c>
      <c r="H7370" s="45">
        <v>0</v>
      </c>
      <c r="I7370" s="45">
        <v>0</v>
      </c>
      <c r="J7370" s="45">
        <v>0</v>
      </c>
    </row>
    <row r="7371" spans="4:10">
      <c r="D7371" s="28">
        <v>41947</v>
      </c>
      <c r="E7371" s="35" t="s">
        <v>360</v>
      </c>
      <c r="F7371" s="45">
        <v>10.6</v>
      </c>
      <c r="G7371" s="45">
        <v>0</v>
      </c>
      <c r="H7371" s="45">
        <v>0</v>
      </c>
      <c r="I7371" s="45">
        <v>0</v>
      </c>
      <c r="J7371" s="45">
        <v>0</v>
      </c>
    </row>
    <row r="7372" spans="4:10">
      <c r="D7372" s="28">
        <v>41947</v>
      </c>
      <c r="E7372" s="35" t="s">
        <v>361</v>
      </c>
      <c r="F7372" s="45">
        <v>10.3</v>
      </c>
      <c r="G7372" s="45">
        <v>0</v>
      </c>
      <c r="H7372" s="45">
        <v>0</v>
      </c>
      <c r="I7372" s="45">
        <v>0</v>
      </c>
      <c r="J7372" s="45">
        <v>0</v>
      </c>
    </row>
    <row r="7373" spans="4:10">
      <c r="D7373" s="28">
        <v>41947</v>
      </c>
      <c r="E7373" s="35" t="s">
        <v>362</v>
      </c>
      <c r="F7373" s="45">
        <v>10</v>
      </c>
      <c r="G7373" s="45">
        <v>0</v>
      </c>
      <c r="H7373" s="45">
        <v>0</v>
      </c>
      <c r="I7373" s="45">
        <v>0</v>
      </c>
      <c r="J7373" s="45">
        <v>0</v>
      </c>
    </row>
    <row r="7374" spans="4:10">
      <c r="D7374" s="28">
        <v>41947</v>
      </c>
      <c r="E7374" s="35" t="s">
        <v>363</v>
      </c>
      <c r="F7374" s="45">
        <v>9.6999999999999993</v>
      </c>
      <c r="G7374" s="45">
        <v>0</v>
      </c>
      <c r="H7374" s="45">
        <v>0</v>
      </c>
      <c r="I7374" s="45">
        <v>0</v>
      </c>
      <c r="J7374" s="45">
        <v>0</v>
      </c>
    </row>
    <row r="7375" spans="4:10">
      <c r="D7375" s="28">
        <v>41947</v>
      </c>
      <c r="E7375" s="35" t="s">
        <v>364</v>
      </c>
      <c r="F7375" s="45">
        <v>9.5</v>
      </c>
      <c r="G7375" s="45">
        <v>0</v>
      </c>
      <c r="H7375" s="45">
        <v>0</v>
      </c>
      <c r="I7375" s="45">
        <v>0</v>
      </c>
      <c r="J7375" s="45">
        <v>0</v>
      </c>
    </row>
    <row r="7376" spans="4:10">
      <c r="D7376" s="28">
        <v>41947</v>
      </c>
      <c r="E7376" s="35" t="s">
        <v>365</v>
      </c>
      <c r="F7376" s="45">
        <v>8.8000000000000007</v>
      </c>
      <c r="G7376" s="45">
        <v>0</v>
      </c>
      <c r="H7376" s="45">
        <v>0.01</v>
      </c>
      <c r="I7376" s="45">
        <v>0</v>
      </c>
      <c r="J7376" s="45">
        <v>0</v>
      </c>
    </row>
    <row r="7377" spans="4:10">
      <c r="D7377" s="28">
        <v>41947</v>
      </c>
      <c r="E7377" s="35" t="s">
        <v>366</v>
      </c>
      <c r="F7377" s="45">
        <v>8.3000000000000007</v>
      </c>
      <c r="G7377" s="45">
        <v>0.08</v>
      </c>
      <c r="H7377" s="45">
        <v>0.1</v>
      </c>
      <c r="I7377" s="45">
        <v>8.1</v>
      </c>
      <c r="J7377" s="45">
        <v>-62.1</v>
      </c>
    </row>
    <row r="7378" spans="4:10">
      <c r="D7378" s="28">
        <v>41947</v>
      </c>
      <c r="E7378" s="35" t="s">
        <v>367</v>
      </c>
      <c r="F7378" s="45">
        <v>8.8000000000000007</v>
      </c>
      <c r="G7378" s="45">
        <v>7.0000000000000007E-2</v>
      </c>
      <c r="H7378" s="45">
        <v>0.23</v>
      </c>
      <c r="I7378" s="45">
        <v>17.7</v>
      </c>
      <c r="J7378" s="45">
        <v>-50.9</v>
      </c>
    </row>
    <row r="7379" spans="4:10">
      <c r="D7379" s="28">
        <v>41947</v>
      </c>
      <c r="E7379" s="35" t="s">
        <v>368</v>
      </c>
      <c r="F7379" s="45">
        <v>10</v>
      </c>
      <c r="G7379" s="45">
        <v>0.06</v>
      </c>
      <c r="H7379" s="45">
        <v>0.35</v>
      </c>
      <c r="I7379" s="45">
        <v>25.7</v>
      </c>
      <c r="J7379" s="45">
        <v>-37.9</v>
      </c>
    </row>
    <row r="7380" spans="4:10">
      <c r="D7380" s="28">
        <v>41947</v>
      </c>
      <c r="E7380" s="35" t="s">
        <v>369</v>
      </c>
      <c r="F7380" s="45">
        <v>10.8</v>
      </c>
      <c r="G7380" s="45">
        <v>7.0000000000000007E-2</v>
      </c>
      <c r="H7380" s="45">
        <v>0.43</v>
      </c>
      <c r="I7380" s="45">
        <v>31.5</v>
      </c>
      <c r="J7380" s="45">
        <v>-22.8</v>
      </c>
    </row>
    <row r="7381" spans="4:10">
      <c r="D7381" s="28">
        <v>41947</v>
      </c>
      <c r="E7381" s="35" t="s">
        <v>370</v>
      </c>
      <c r="F7381" s="45">
        <v>11.6</v>
      </c>
      <c r="G7381" s="45">
        <v>7.0000000000000007E-2</v>
      </c>
      <c r="H7381" s="45">
        <v>0.47</v>
      </c>
      <c r="I7381" s="45">
        <v>34.4</v>
      </c>
      <c r="J7381" s="45">
        <v>-5.9</v>
      </c>
    </row>
    <row r="7382" spans="4:10">
      <c r="D7382" s="28">
        <v>41947</v>
      </c>
      <c r="E7382" s="35" t="s">
        <v>371</v>
      </c>
      <c r="F7382" s="45">
        <v>11.6</v>
      </c>
      <c r="G7382" s="45">
        <v>0.06</v>
      </c>
      <c r="H7382" s="45">
        <v>0.47</v>
      </c>
      <c r="I7382" s="45">
        <v>33.799999999999997</v>
      </c>
      <c r="J7382" s="45">
        <v>11.6</v>
      </c>
    </row>
    <row r="7383" spans="4:10">
      <c r="D7383" s="28">
        <v>41947</v>
      </c>
      <c r="E7383" s="35" t="s">
        <v>372</v>
      </c>
      <c r="F7383" s="45">
        <v>11.9</v>
      </c>
      <c r="G7383" s="45">
        <v>7.0000000000000007E-2</v>
      </c>
      <c r="H7383" s="45">
        <v>0.41</v>
      </c>
      <c r="I7383" s="45">
        <v>29.9</v>
      </c>
      <c r="J7383" s="45">
        <v>28</v>
      </c>
    </row>
    <row r="7384" spans="4:10">
      <c r="D7384" s="28">
        <v>41947</v>
      </c>
      <c r="E7384" s="35" t="s">
        <v>373</v>
      </c>
      <c r="F7384" s="45">
        <v>11.4</v>
      </c>
      <c r="G7384" s="45">
        <v>0.06</v>
      </c>
      <c r="H7384" s="45">
        <v>0.3</v>
      </c>
      <c r="I7384" s="45">
        <v>23.3</v>
      </c>
      <c r="J7384" s="45">
        <v>42.4</v>
      </c>
    </row>
    <row r="7385" spans="4:10">
      <c r="D7385" s="28">
        <v>41947</v>
      </c>
      <c r="E7385" s="35" t="s">
        <v>374</v>
      </c>
      <c r="F7385" s="45">
        <v>11.3</v>
      </c>
      <c r="G7385" s="45">
        <v>7.0000000000000007E-2</v>
      </c>
      <c r="H7385" s="45">
        <v>0.18</v>
      </c>
      <c r="I7385" s="45">
        <v>14.7</v>
      </c>
      <c r="J7385" s="45">
        <v>54.7</v>
      </c>
    </row>
    <row r="7386" spans="4:10">
      <c r="D7386" s="28">
        <v>41947</v>
      </c>
      <c r="E7386" s="35" t="s">
        <v>375</v>
      </c>
      <c r="F7386" s="45">
        <v>10.7</v>
      </c>
      <c r="G7386" s="45">
        <v>0.06</v>
      </c>
      <c r="H7386" s="45">
        <v>0.05</v>
      </c>
      <c r="I7386" s="45">
        <v>4.8</v>
      </c>
      <c r="J7386" s="45">
        <v>65.400000000000006</v>
      </c>
    </row>
    <row r="7387" spans="4:10">
      <c r="D7387" s="28">
        <v>41947</v>
      </c>
      <c r="E7387" s="35" t="s">
        <v>376</v>
      </c>
      <c r="F7387" s="45">
        <v>10.1</v>
      </c>
      <c r="G7387" s="45">
        <v>0</v>
      </c>
      <c r="H7387" s="45">
        <v>0</v>
      </c>
      <c r="I7387" s="45">
        <v>0</v>
      </c>
      <c r="J7387" s="45">
        <v>0</v>
      </c>
    </row>
    <row r="7388" spans="4:10">
      <c r="D7388" s="28">
        <v>41947</v>
      </c>
      <c r="E7388" s="35" t="s">
        <v>377</v>
      </c>
      <c r="F7388" s="45">
        <v>8.1</v>
      </c>
      <c r="G7388" s="45">
        <v>0</v>
      </c>
      <c r="H7388" s="45">
        <v>0</v>
      </c>
      <c r="I7388" s="45">
        <v>0</v>
      </c>
      <c r="J7388" s="45">
        <v>0</v>
      </c>
    </row>
    <row r="7389" spans="4:10">
      <c r="D7389" s="28">
        <v>41947</v>
      </c>
      <c r="E7389" s="35" t="s">
        <v>378</v>
      </c>
      <c r="F7389" s="45">
        <v>7.8</v>
      </c>
      <c r="G7389" s="45">
        <v>0</v>
      </c>
      <c r="H7389" s="45">
        <v>0</v>
      </c>
      <c r="I7389" s="45">
        <v>0</v>
      </c>
      <c r="J7389" s="45">
        <v>0</v>
      </c>
    </row>
    <row r="7390" spans="4:10">
      <c r="D7390" s="28">
        <v>41947</v>
      </c>
      <c r="E7390" s="35" t="s">
        <v>379</v>
      </c>
      <c r="F7390" s="45">
        <v>7.4</v>
      </c>
      <c r="G7390" s="45">
        <v>0</v>
      </c>
      <c r="H7390" s="45">
        <v>0</v>
      </c>
      <c r="I7390" s="45">
        <v>0</v>
      </c>
      <c r="J7390" s="45">
        <v>0</v>
      </c>
    </row>
    <row r="7391" spans="4:10">
      <c r="D7391" s="28">
        <v>41947</v>
      </c>
      <c r="E7391" s="35" t="s">
        <v>380</v>
      </c>
      <c r="F7391" s="45">
        <v>6.7</v>
      </c>
      <c r="G7391" s="45">
        <v>0</v>
      </c>
      <c r="H7391" s="45">
        <v>0</v>
      </c>
      <c r="I7391" s="45">
        <v>0</v>
      </c>
      <c r="J7391" s="45">
        <v>0</v>
      </c>
    </row>
    <row r="7392" spans="4:10">
      <c r="D7392" s="28">
        <v>41947</v>
      </c>
      <c r="E7392" s="35" t="s">
        <v>381</v>
      </c>
      <c r="F7392" s="45">
        <v>7.2</v>
      </c>
      <c r="G7392" s="45">
        <v>0</v>
      </c>
      <c r="H7392" s="45">
        <v>0</v>
      </c>
      <c r="I7392" s="45">
        <v>0</v>
      </c>
      <c r="J7392" s="45">
        <v>0</v>
      </c>
    </row>
    <row r="7393" spans="4:10">
      <c r="D7393" s="28">
        <v>41947</v>
      </c>
      <c r="E7393" s="35" t="s">
        <v>382</v>
      </c>
      <c r="F7393" s="45">
        <v>8.8000000000000007</v>
      </c>
      <c r="G7393" s="45">
        <v>0</v>
      </c>
      <c r="H7393" s="45">
        <v>0</v>
      </c>
      <c r="I7393" s="45">
        <v>0</v>
      </c>
      <c r="J7393" s="45">
        <v>0</v>
      </c>
    </row>
    <row r="7394" spans="4:10">
      <c r="D7394" s="28">
        <v>41947</v>
      </c>
      <c r="E7394" s="35" t="s">
        <v>383</v>
      </c>
      <c r="F7394" s="45">
        <v>8.9</v>
      </c>
      <c r="G7394" s="45">
        <v>0</v>
      </c>
      <c r="H7394" s="45">
        <v>0</v>
      </c>
      <c r="I7394" s="45">
        <v>0</v>
      </c>
      <c r="J7394" s="45">
        <v>0</v>
      </c>
    </row>
    <row r="7395" spans="4:10">
      <c r="D7395" s="28">
        <v>41948</v>
      </c>
      <c r="E7395" s="35" t="s">
        <v>360</v>
      </c>
      <c r="F7395" s="45">
        <v>6.7</v>
      </c>
      <c r="G7395" s="45">
        <v>0</v>
      </c>
      <c r="H7395" s="45">
        <v>0</v>
      </c>
      <c r="I7395" s="45">
        <v>0</v>
      </c>
      <c r="J7395" s="45">
        <v>0</v>
      </c>
    </row>
    <row r="7396" spans="4:10">
      <c r="D7396" s="28">
        <v>41948</v>
      </c>
      <c r="E7396" s="35" t="s">
        <v>361</v>
      </c>
      <c r="F7396" s="45">
        <v>6.2</v>
      </c>
      <c r="G7396" s="45">
        <v>0</v>
      </c>
      <c r="H7396" s="45">
        <v>0</v>
      </c>
      <c r="I7396" s="45">
        <v>0</v>
      </c>
      <c r="J7396" s="45">
        <v>0</v>
      </c>
    </row>
    <row r="7397" spans="4:10">
      <c r="D7397" s="28">
        <v>41948</v>
      </c>
      <c r="E7397" s="35" t="s">
        <v>362</v>
      </c>
      <c r="F7397" s="45">
        <v>6.2</v>
      </c>
      <c r="G7397" s="45">
        <v>0</v>
      </c>
      <c r="H7397" s="45">
        <v>0</v>
      </c>
      <c r="I7397" s="45">
        <v>0</v>
      </c>
      <c r="J7397" s="45">
        <v>0</v>
      </c>
    </row>
    <row r="7398" spans="4:10">
      <c r="D7398" s="28">
        <v>41948</v>
      </c>
      <c r="E7398" s="35" t="s">
        <v>363</v>
      </c>
      <c r="F7398" s="45">
        <v>7</v>
      </c>
      <c r="G7398" s="45">
        <v>0</v>
      </c>
      <c r="H7398" s="45">
        <v>0</v>
      </c>
      <c r="I7398" s="45">
        <v>0</v>
      </c>
      <c r="J7398" s="45">
        <v>0</v>
      </c>
    </row>
    <row r="7399" spans="4:10">
      <c r="D7399" s="28">
        <v>41948</v>
      </c>
      <c r="E7399" s="35" t="s">
        <v>364</v>
      </c>
      <c r="F7399" s="45">
        <v>7.4</v>
      </c>
      <c r="G7399" s="45">
        <v>0</v>
      </c>
      <c r="H7399" s="45">
        <v>0</v>
      </c>
      <c r="I7399" s="45">
        <v>0</v>
      </c>
      <c r="J7399" s="45">
        <v>0</v>
      </c>
    </row>
    <row r="7400" spans="4:10">
      <c r="D7400" s="28">
        <v>41948</v>
      </c>
      <c r="E7400" s="35" t="s">
        <v>365</v>
      </c>
      <c r="F7400" s="45">
        <v>7.9</v>
      </c>
      <c r="G7400" s="45">
        <v>0</v>
      </c>
      <c r="H7400" s="45">
        <v>0</v>
      </c>
      <c r="I7400" s="45">
        <v>0</v>
      </c>
      <c r="J7400" s="45">
        <v>0</v>
      </c>
    </row>
    <row r="7401" spans="4:10">
      <c r="D7401" s="28">
        <v>41948</v>
      </c>
      <c r="E7401" s="35" t="s">
        <v>366</v>
      </c>
      <c r="F7401" s="45">
        <v>10.6</v>
      </c>
      <c r="G7401" s="45">
        <v>0.09</v>
      </c>
      <c r="H7401" s="45">
        <v>0.1</v>
      </c>
      <c r="I7401" s="45">
        <v>7.9</v>
      </c>
      <c r="J7401" s="45">
        <v>-61.8</v>
      </c>
    </row>
    <row r="7402" spans="4:10">
      <c r="D7402" s="28">
        <v>41948</v>
      </c>
      <c r="E7402" s="35" t="s">
        <v>367</v>
      </c>
      <c r="F7402" s="45">
        <v>11.9</v>
      </c>
      <c r="G7402" s="45">
        <v>7.0000000000000007E-2</v>
      </c>
      <c r="H7402" s="45">
        <v>0.23</v>
      </c>
      <c r="I7402" s="45">
        <v>17.399999999999999</v>
      </c>
      <c r="J7402" s="45">
        <v>-50.7</v>
      </c>
    </row>
    <row r="7403" spans="4:10">
      <c r="D7403" s="28">
        <v>41948</v>
      </c>
      <c r="E7403" s="35" t="s">
        <v>368</v>
      </c>
      <c r="F7403" s="45">
        <v>12.5</v>
      </c>
      <c r="G7403" s="45">
        <v>0.19</v>
      </c>
      <c r="H7403" s="45">
        <v>0.47</v>
      </c>
      <c r="I7403" s="45">
        <v>25.4</v>
      </c>
      <c r="J7403" s="45">
        <v>-37.799999999999997</v>
      </c>
    </row>
    <row r="7404" spans="4:10">
      <c r="D7404" s="28">
        <v>41948</v>
      </c>
      <c r="E7404" s="35" t="s">
        <v>369</v>
      </c>
      <c r="F7404" s="45">
        <v>12.4</v>
      </c>
      <c r="G7404" s="45">
        <v>0.06</v>
      </c>
      <c r="H7404" s="45">
        <v>0.44</v>
      </c>
      <c r="I7404" s="45">
        <v>31.2</v>
      </c>
      <c r="J7404" s="45">
        <v>-22.7</v>
      </c>
    </row>
    <row r="7405" spans="4:10">
      <c r="D7405" s="28">
        <v>41948</v>
      </c>
      <c r="E7405" s="35" t="s">
        <v>370</v>
      </c>
      <c r="F7405" s="45">
        <v>10.7</v>
      </c>
      <c r="G7405" s="45">
        <v>0.05</v>
      </c>
      <c r="H7405" s="45">
        <v>0.37</v>
      </c>
      <c r="I7405" s="45">
        <v>34.1</v>
      </c>
      <c r="J7405" s="45">
        <v>-5.9</v>
      </c>
    </row>
    <row r="7406" spans="4:10">
      <c r="D7406" s="28">
        <v>41948</v>
      </c>
      <c r="E7406" s="35" t="s">
        <v>371</v>
      </c>
      <c r="F7406" s="45">
        <v>10.8</v>
      </c>
      <c r="G7406" s="45">
        <v>0</v>
      </c>
      <c r="H7406" s="45">
        <v>0.27</v>
      </c>
      <c r="I7406" s="45">
        <v>33.5</v>
      </c>
      <c r="J7406" s="45">
        <v>11.5</v>
      </c>
    </row>
    <row r="7407" spans="4:10">
      <c r="D7407" s="28">
        <v>41948</v>
      </c>
      <c r="E7407" s="35" t="s">
        <v>372</v>
      </c>
      <c r="F7407" s="45">
        <v>10.7</v>
      </c>
      <c r="G7407" s="45">
        <v>0.04</v>
      </c>
      <c r="H7407" s="45">
        <v>0.32</v>
      </c>
      <c r="I7407" s="45">
        <v>29.6</v>
      </c>
      <c r="J7407" s="45">
        <v>27.9</v>
      </c>
    </row>
    <row r="7408" spans="4:10">
      <c r="D7408" s="28">
        <v>41948</v>
      </c>
      <c r="E7408" s="35" t="s">
        <v>373</v>
      </c>
      <c r="F7408" s="45">
        <v>10.3</v>
      </c>
      <c r="G7408" s="45">
        <v>0.04</v>
      </c>
      <c r="H7408" s="45">
        <v>0.25</v>
      </c>
      <c r="I7408" s="45">
        <v>23</v>
      </c>
      <c r="J7408" s="45">
        <v>42.2</v>
      </c>
    </row>
    <row r="7409" spans="4:10">
      <c r="D7409" s="28">
        <v>41948</v>
      </c>
      <c r="E7409" s="35" t="s">
        <v>374</v>
      </c>
      <c r="F7409" s="45">
        <v>10</v>
      </c>
      <c r="G7409" s="45">
        <v>0.02</v>
      </c>
      <c r="H7409" s="45">
        <v>0.1</v>
      </c>
      <c r="I7409" s="45">
        <v>14.5</v>
      </c>
      <c r="J7409" s="45">
        <v>54.5</v>
      </c>
    </row>
    <row r="7410" spans="4:10">
      <c r="D7410" s="28">
        <v>41948</v>
      </c>
      <c r="E7410" s="35" t="s">
        <v>375</v>
      </c>
      <c r="F7410" s="45">
        <v>9</v>
      </c>
      <c r="G7410" s="45">
        <v>0.03</v>
      </c>
      <c r="H7410" s="45">
        <v>0.04</v>
      </c>
      <c r="I7410" s="45">
        <v>4.5</v>
      </c>
      <c r="J7410" s="45">
        <v>65.2</v>
      </c>
    </row>
    <row r="7411" spans="4:10">
      <c r="D7411" s="28">
        <v>41948</v>
      </c>
      <c r="E7411" s="35" t="s">
        <v>376</v>
      </c>
      <c r="F7411" s="45">
        <v>7.6</v>
      </c>
      <c r="G7411" s="45">
        <v>0</v>
      </c>
      <c r="H7411" s="45">
        <v>0</v>
      </c>
      <c r="I7411" s="45">
        <v>0</v>
      </c>
      <c r="J7411" s="45">
        <v>0</v>
      </c>
    </row>
    <row r="7412" spans="4:10">
      <c r="D7412" s="28">
        <v>41948</v>
      </c>
      <c r="E7412" s="35" t="s">
        <v>377</v>
      </c>
      <c r="F7412" s="45">
        <v>7.5</v>
      </c>
      <c r="G7412" s="45">
        <v>0</v>
      </c>
      <c r="H7412" s="45">
        <v>0</v>
      </c>
      <c r="I7412" s="45">
        <v>0</v>
      </c>
      <c r="J7412" s="45">
        <v>0</v>
      </c>
    </row>
    <row r="7413" spans="4:10">
      <c r="D7413" s="28">
        <v>41948</v>
      </c>
      <c r="E7413" s="35" t="s">
        <v>378</v>
      </c>
      <c r="F7413" s="45">
        <v>7.4</v>
      </c>
      <c r="G7413" s="45">
        <v>0</v>
      </c>
      <c r="H7413" s="45">
        <v>0</v>
      </c>
      <c r="I7413" s="45">
        <v>0</v>
      </c>
      <c r="J7413" s="45">
        <v>0</v>
      </c>
    </row>
    <row r="7414" spans="4:10">
      <c r="D7414" s="28">
        <v>41948</v>
      </c>
      <c r="E7414" s="35" t="s">
        <v>379</v>
      </c>
      <c r="F7414" s="45">
        <v>8.1</v>
      </c>
      <c r="G7414" s="45">
        <v>0</v>
      </c>
      <c r="H7414" s="45">
        <v>0</v>
      </c>
      <c r="I7414" s="45">
        <v>0</v>
      </c>
      <c r="J7414" s="45">
        <v>0</v>
      </c>
    </row>
    <row r="7415" spans="4:10">
      <c r="D7415" s="28">
        <v>41948</v>
      </c>
      <c r="E7415" s="35" t="s">
        <v>380</v>
      </c>
      <c r="F7415" s="45">
        <v>6.8</v>
      </c>
      <c r="G7415" s="45">
        <v>0</v>
      </c>
      <c r="H7415" s="45">
        <v>0</v>
      </c>
      <c r="I7415" s="45">
        <v>0</v>
      </c>
      <c r="J7415" s="45">
        <v>0</v>
      </c>
    </row>
    <row r="7416" spans="4:10">
      <c r="D7416" s="28">
        <v>41948</v>
      </c>
      <c r="E7416" s="35" t="s">
        <v>381</v>
      </c>
      <c r="F7416" s="45">
        <v>5.9</v>
      </c>
      <c r="G7416" s="45">
        <v>0</v>
      </c>
      <c r="H7416" s="45">
        <v>0</v>
      </c>
      <c r="I7416" s="45">
        <v>0</v>
      </c>
      <c r="J7416" s="45">
        <v>0</v>
      </c>
    </row>
    <row r="7417" spans="4:10">
      <c r="D7417" s="28">
        <v>41948</v>
      </c>
      <c r="E7417" s="35" t="s">
        <v>382</v>
      </c>
      <c r="F7417" s="45">
        <v>5.3</v>
      </c>
      <c r="G7417" s="45">
        <v>0</v>
      </c>
      <c r="H7417" s="45">
        <v>0</v>
      </c>
      <c r="I7417" s="45">
        <v>0</v>
      </c>
      <c r="J7417" s="45">
        <v>0</v>
      </c>
    </row>
    <row r="7418" spans="4:10">
      <c r="D7418" s="28">
        <v>41948</v>
      </c>
      <c r="E7418" s="35" t="s">
        <v>383</v>
      </c>
      <c r="F7418" s="45">
        <v>5.3</v>
      </c>
      <c r="G7418" s="45">
        <v>0</v>
      </c>
      <c r="H7418" s="45">
        <v>0</v>
      </c>
      <c r="I7418" s="45">
        <v>0</v>
      </c>
      <c r="J7418" s="45">
        <v>0</v>
      </c>
    </row>
    <row r="7419" spans="4:10">
      <c r="D7419" s="28">
        <v>41949</v>
      </c>
      <c r="E7419" s="35" t="s">
        <v>360</v>
      </c>
      <c r="F7419" s="45">
        <v>4.8</v>
      </c>
      <c r="G7419" s="45">
        <v>0</v>
      </c>
      <c r="H7419" s="45">
        <v>0</v>
      </c>
      <c r="I7419" s="45">
        <v>0</v>
      </c>
      <c r="J7419" s="45">
        <v>0</v>
      </c>
    </row>
    <row r="7420" spans="4:10">
      <c r="D7420" s="28">
        <v>41949</v>
      </c>
      <c r="E7420" s="35" t="s">
        <v>361</v>
      </c>
      <c r="F7420" s="45">
        <v>4.5999999999999996</v>
      </c>
      <c r="G7420" s="45">
        <v>0</v>
      </c>
      <c r="H7420" s="45">
        <v>0</v>
      </c>
      <c r="I7420" s="45">
        <v>0</v>
      </c>
      <c r="J7420" s="45">
        <v>0</v>
      </c>
    </row>
    <row r="7421" spans="4:10">
      <c r="D7421" s="28">
        <v>41949</v>
      </c>
      <c r="E7421" s="35" t="s">
        <v>362</v>
      </c>
      <c r="F7421" s="45">
        <v>4.4000000000000004</v>
      </c>
      <c r="G7421" s="45">
        <v>0</v>
      </c>
      <c r="H7421" s="45">
        <v>0</v>
      </c>
      <c r="I7421" s="45">
        <v>0</v>
      </c>
      <c r="J7421" s="45">
        <v>0</v>
      </c>
    </row>
    <row r="7422" spans="4:10">
      <c r="D7422" s="28">
        <v>41949</v>
      </c>
      <c r="E7422" s="35" t="s">
        <v>363</v>
      </c>
      <c r="F7422" s="45">
        <v>4.2</v>
      </c>
      <c r="G7422" s="45">
        <v>0</v>
      </c>
      <c r="H7422" s="45">
        <v>0</v>
      </c>
      <c r="I7422" s="45">
        <v>0</v>
      </c>
      <c r="J7422" s="45">
        <v>0</v>
      </c>
    </row>
    <row r="7423" spans="4:10">
      <c r="D7423" s="28">
        <v>41949</v>
      </c>
      <c r="E7423" s="35" t="s">
        <v>364</v>
      </c>
      <c r="F7423" s="45">
        <v>4.4000000000000004</v>
      </c>
      <c r="G7423" s="45">
        <v>0</v>
      </c>
      <c r="H7423" s="45">
        <v>0</v>
      </c>
      <c r="I7423" s="45">
        <v>0</v>
      </c>
      <c r="J7423" s="45">
        <v>0</v>
      </c>
    </row>
    <row r="7424" spans="4:10">
      <c r="D7424" s="28">
        <v>41949</v>
      </c>
      <c r="E7424" s="35" t="s">
        <v>365</v>
      </c>
      <c r="F7424" s="45">
        <v>4</v>
      </c>
      <c r="G7424" s="45">
        <v>0</v>
      </c>
      <c r="H7424" s="45">
        <v>0</v>
      </c>
      <c r="I7424" s="45">
        <v>0</v>
      </c>
      <c r="J7424" s="45">
        <v>0</v>
      </c>
    </row>
    <row r="7425" spans="4:10">
      <c r="D7425" s="28">
        <v>41949</v>
      </c>
      <c r="E7425" s="35" t="s">
        <v>366</v>
      </c>
      <c r="F7425" s="45">
        <v>4.4000000000000004</v>
      </c>
      <c r="G7425" s="45">
        <v>0.06</v>
      </c>
      <c r="H7425" s="45">
        <v>0.09</v>
      </c>
      <c r="I7425" s="45">
        <v>7.7</v>
      </c>
      <c r="J7425" s="45">
        <v>-61.6</v>
      </c>
    </row>
    <row r="7426" spans="4:10">
      <c r="D7426" s="28">
        <v>41949</v>
      </c>
      <c r="E7426" s="35" t="s">
        <v>367</v>
      </c>
      <c r="F7426" s="45">
        <v>4.5999999999999996</v>
      </c>
      <c r="G7426" s="45">
        <v>0.06</v>
      </c>
      <c r="H7426" s="45">
        <v>0.22</v>
      </c>
      <c r="I7426" s="45">
        <v>17.2</v>
      </c>
      <c r="J7426" s="45">
        <v>-50.5</v>
      </c>
    </row>
    <row r="7427" spans="4:10">
      <c r="D7427" s="28">
        <v>41949</v>
      </c>
      <c r="E7427" s="35" t="s">
        <v>368</v>
      </c>
      <c r="F7427" s="45">
        <v>5.6</v>
      </c>
      <c r="G7427" s="45">
        <v>0.06</v>
      </c>
      <c r="H7427" s="45">
        <v>0.34</v>
      </c>
      <c r="I7427" s="45">
        <v>25.2</v>
      </c>
      <c r="J7427" s="45">
        <v>-37.6</v>
      </c>
    </row>
    <row r="7428" spans="4:10">
      <c r="D7428" s="28">
        <v>41949</v>
      </c>
      <c r="E7428" s="35" t="s">
        <v>369</v>
      </c>
      <c r="F7428" s="45">
        <v>6.2</v>
      </c>
      <c r="G7428" s="45">
        <v>0.06</v>
      </c>
      <c r="H7428" s="45">
        <v>0.43</v>
      </c>
      <c r="I7428" s="45">
        <v>30.9</v>
      </c>
      <c r="J7428" s="45">
        <v>-22.6</v>
      </c>
    </row>
    <row r="7429" spans="4:10">
      <c r="D7429" s="28">
        <v>41949</v>
      </c>
      <c r="E7429" s="35" t="s">
        <v>370</v>
      </c>
      <c r="F7429" s="45">
        <v>6.4</v>
      </c>
      <c r="G7429" s="45">
        <v>0.06</v>
      </c>
      <c r="H7429" s="45">
        <v>0.47</v>
      </c>
      <c r="I7429" s="45">
        <v>33.799999999999997</v>
      </c>
      <c r="J7429" s="45">
        <v>-5.9</v>
      </c>
    </row>
    <row r="7430" spans="4:10">
      <c r="D7430" s="28">
        <v>41949</v>
      </c>
      <c r="E7430" s="35" t="s">
        <v>371</v>
      </c>
      <c r="F7430" s="45">
        <v>7</v>
      </c>
      <c r="G7430" s="45">
        <v>0.08</v>
      </c>
      <c r="H7430" s="45">
        <v>0.45</v>
      </c>
      <c r="I7430" s="45">
        <v>33.200000000000003</v>
      </c>
      <c r="J7430" s="45">
        <v>11.4</v>
      </c>
    </row>
    <row r="7431" spans="4:10">
      <c r="D7431" s="28">
        <v>41949</v>
      </c>
      <c r="E7431" s="35" t="s">
        <v>372</v>
      </c>
      <c r="F7431" s="45">
        <v>7.1</v>
      </c>
      <c r="G7431" s="45">
        <v>0.06</v>
      </c>
      <c r="H7431" s="45">
        <v>0.4</v>
      </c>
      <c r="I7431" s="45">
        <v>29.4</v>
      </c>
      <c r="J7431" s="45">
        <v>27.7</v>
      </c>
    </row>
    <row r="7432" spans="4:10">
      <c r="D7432" s="28">
        <v>41949</v>
      </c>
      <c r="E7432" s="35" t="s">
        <v>373</v>
      </c>
      <c r="F7432" s="45">
        <v>6.5</v>
      </c>
      <c r="G7432" s="45">
        <v>7.0000000000000007E-2</v>
      </c>
      <c r="H7432" s="45">
        <v>0.3</v>
      </c>
      <c r="I7432" s="45">
        <v>22.8</v>
      </c>
      <c r="J7432" s="45">
        <v>42</v>
      </c>
    </row>
    <row r="7433" spans="4:10">
      <c r="D7433" s="28">
        <v>41949</v>
      </c>
      <c r="E7433" s="35" t="s">
        <v>374</v>
      </c>
      <c r="F7433" s="45">
        <v>6.4</v>
      </c>
      <c r="G7433" s="45">
        <v>0.06</v>
      </c>
      <c r="H7433" s="45">
        <v>0.17</v>
      </c>
      <c r="I7433" s="45">
        <v>14.2</v>
      </c>
      <c r="J7433" s="45">
        <v>54.3</v>
      </c>
    </row>
    <row r="7434" spans="4:10">
      <c r="D7434" s="28">
        <v>41949</v>
      </c>
      <c r="E7434" s="35" t="s">
        <v>375</v>
      </c>
      <c r="F7434" s="45">
        <v>6.2</v>
      </c>
      <c r="G7434" s="45">
        <v>0.08</v>
      </c>
      <c r="H7434" s="45">
        <v>0.05</v>
      </c>
      <c r="I7434" s="45">
        <v>4.3</v>
      </c>
      <c r="J7434" s="45">
        <v>64.900000000000006</v>
      </c>
    </row>
    <row r="7435" spans="4:10">
      <c r="D7435" s="28">
        <v>41949</v>
      </c>
      <c r="E7435" s="35" t="s">
        <v>376</v>
      </c>
      <c r="F7435" s="45">
        <v>5.7</v>
      </c>
      <c r="G7435" s="45">
        <v>0</v>
      </c>
      <c r="H7435" s="45">
        <v>0</v>
      </c>
      <c r="I7435" s="45">
        <v>0</v>
      </c>
      <c r="J7435" s="45">
        <v>0</v>
      </c>
    </row>
    <row r="7436" spans="4:10">
      <c r="D7436" s="28">
        <v>41949</v>
      </c>
      <c r="E7436" s="35" t="s">
        <v>377</v>
      </c>
      <c r="F7436" s="45">
        <v>5.6</v>
      </c>
      <c r="G7436" s="45">
        <v>0</v>
      </c>
      <c r="H7436" s="45">
        <v>0</v>
      </c>
      <c r="I7436" s="45">
        <v>0</v>
      </c>
      <c r="J7436" s="45">
        <v>0</v>
      </c>
    </row>
    <row r="7437" spans="4:10">
      <c r="D7437" s="28">
        <v>41949</v>
      </c>
      <c r="E7437" s="35" t="s">
        <v>378</v>
      </c>
      <c r="F7437" s="45">
        <v>5.4</v>
      </c>
      <c r="G7437" s="45">
        <v>0</v>
      </c>
      <c r="H7437" s="45">
        <v>0</v>
      </c>
      <c r="I7437" s="45">
        <v>0</v>
      </c>
      <c r="J7437" s="45">
        <v>0</v>
      </c>
    </row>
    <row r="7438" spans="4:10">
      <c r="D7438" s="28">
        <v>41949</v>
      </c>
      <c r="E7438" s="35" t="s">
        <v>379</v>
      </c>
      <c r="F7438" s="45">
        <v>5.0999999999999996</v>
      </c>
      <c r="G7438" s="45">
        <v>0</v>
      </c>
      <c r="H7438" s="45">
        <v>0</v>
      </c>
      <c r="I7438" s="45">
        <v>0</v>
      </c>
      <c r="J7438" s="45">
        <v>0</v>
      </c>
    </row>
    <row r="7439" spans="4:10">
      <c r="D7439" s="28">
        <v>41949</v>
      </c>
      <c r="E7439" s="35" t="s">
        <v>380</v>
      </c>
      <c r="F7439" s="45">
        <v>4.8</v>
      </c>
      <c r="G7439" s="45">
        <v>0</v>
      </c>
      <c r="H7439" s="45">
        <v>0</v>
      </c>
      <c r="I7439" s="45">
        <v>0</v>
      </c>
      <c r="J7439" s="45">
        <v>0</v>
      </c>
    </row>
    <row r="7440" spans="4:10">
      <c r="D7440" s="28">
        <v>41949</v>
      </c>
      <c r="E7440" s="35" t="s">
        <v>381</v>
      </c>
      <c r="F7440" s="45">
        <v>3.7</v>
      </c>
      <c r="G7440" s="45">
        <v>0</v>
      </c>
      <c r="H7440" s="45">
        <v>0</v>
      </c>
      <c r="I7440" s="45">
        <v>0</v>
      </c>
      <c r="J7440" s="45">
        <v>0</v>
      </c>
    </row>
    <row r="7441" spans="4:10">
      <c r="D7441" s="28">
        <v>41949</v>
      </c>
      <c r="E7441" s="35" t="s">
        <v>382</v>
      </c>
      <c r="F7441" s="45">
        <v>2.6</v>
      </c>
      <c r="G7441" s="45">
        <v>0</v>
      </c>
      <c r="H7441" s="45">
        <v>0</v>
      </c>
      <c r="I7441" s="45">
        <v>0</v>
      </c>
      <c r="J7441" s="45">
        <v>0</v>
      </c>
    </row>
    <row r="7442" spans="4:10">
      <c r="D7442" s="28">
        <v>41949</v>
      </c>
      <c r="E7442" s="35" t="s">
        <v>383</v>
      </c>
      <c r="F7442" s="45">
        <v>1.5</v>
      </c>
      <c r="G7442" s="45">
        <v>0</v>
      </c>
      <c r="H7442" s="45">
        <v>0</v>
      </c>
      <c r="I7442" s="45">
        <v>0</v>
      </c>
      <c r="J7442" s="45">
        <v>0</v>
      </c>
    </row>
    <row r="7443" spans="4:10">
      <c r="D7443" s="28">
        <v>41950</v>
      </c>
      <c r="E7443" s="35" t="s">
        <v>360</v>
      </c>
      <c r="F7443" s="45">
        <v>0.4</v>
      </c>
      <c r="G7443" s="45">
        <v>0</v>
      </c>
      <c r="H7443" s="45">
        <v>0</v>
      </c>
      <c r="I7443" s="45">
        <v>0</v>
      </c>
      <c r="J7443" s="45">
        <v>0</v>
      </c>
    </row>
    <row r="7444" spans="4:10">
      <c r="D7444" s="28">
        <v>41950</v>
      </c>
      <c r="E7444" s="35" t="s">
        <v>361</v>
      </c>
      <c r="F7444" s="45">
        <v>0</v>
      </c>
      <c r="G7444" s="45">
        <v>0</v>
      </c>
      <c r="H7444" s="45">
        <v>0</v>
      </c>
      <c r="I7444" s="45">
        <v>0</v>
      </c>
      <c r="J7444" s="45">
        <v>0</v>
      </c>
    </row>
    <row r="7445" spans="4:10">
      <c r="D7445" s="28">
        <v>41950</v>
      </c>
      <c r="E7445" s="35" t="s">
        <v>362</v>
      </c>
      <c r="F7445" s="45">
        <v>-0.1</v>
      </c>
      <c r="G7445" s="45">
        <v>0</v>
      </c>
      <c r="H7445" s="45">
        <v>0</v>
      </c>
      <c r="I7445" s="45">
        <v>0</v>
      </c>
      <c r="J7445" s="45">
        <v>0</v>
      </c>
    </row>
    <row r="7446" spans="4:10">
      <c r="D7446" s="28">
        <v>41950</v>
      </c>
      <c r="E7446" s="35" t="s">
        <v>363</v>
      </c>
      <c r="F7446" s="45">
        <v>0</v>
      </c>
      <c r="G7446" s="45">
        <v>0</v>
      </c>
      <c r="H7446" s="45">
        <v>0</v>
      </c>
      <c r="I7446" s="45">
        <v>0</v>
      </c>
      <c r="J7446" s="45">
        <v>0</v>
      </c>
    </row>
    <row r="7447" spans="4:10">
      <c r="D7447" s="28">
        <v>41950</v>
      </c>
      <c r="E7447" s="35" t="s">
        <v>364</v>
      </c>
      <c r="F7447" s="45">
        <v>0</v>
      </c>
      <c r="G7447" s="45">
        <v>0</v>
      </c>
      <c r="H7447" s="45">
        <v>0</v>
      </c>
      <c r="I7447" s="45">
        <v>0</v>
      </c>
      <c r="J7447" s="45">
        <v>0</v>
      </c>
    </row>
    <row r="7448" spans="4:10">
      <c r="D7448" s="28">
        <v>41950</v>
      </c>
      <c r="E7448" s="35" t="s">
        <v>365</v>
      </c>
      <c r="F7448" s="45">
        <v>0.4</v>
      </c>
      <c r="G7448" s="45">
        <v>0</v>
      </c>
      <c r="H7448" s="45">
        <v>0.01</v>
      </c>
      <c r="I7448" s="45">
        <v>0</v>
      </c>
      <c r="J7448" s="45">
        <v>0</v>
      </c>
    </row>
    <row r="7449" spans="4:10">
      <c r="D7449" s="28">
        <v>41950</v>
      </c>
      <c r="E7449" s="35" t="s">
        <v>366</v>
      </c>
      <c r="F7449" s="45">
        <v>0.5</v>
      </c>
      <c r="G7449" s="45">
        <v>0.45</v>
      </c>
      <c r="H7449" s="45">
        <v>0.14000000000000001</v>
      </c>
      <c r="I7449" s="45">
        <v>7.4</v>
      </c>
      <c r="J7449" s="45">
        <v>-61.4</v>
      </c>
    </row>
    <row r="7450" spans="4:10">
      <c r="D7450" s="28">
        <v>41950</v>
      </c>
      <c r="E7450" s="35" t="s">
        <v>367</v>
      </c>
      <c r="F7450" s="45">
        <v>1.5</v>
      </c>
      <c r="G7450" s="45">
        <v>1.69</v>
      </c>
      <c r="H7450" s="45">
        <v>0.31</v>
      </c>
      <c r="I7450" s="45">
        <v>16.899999999999999</v>
      </c>
      <c r="J7450" s="45">
        <v>-50.3</v>
      </c>
    </row>
    <row r="7451" spans="4:10">
      <c r="D7451" s="28">
        <v>41950</v>
      </c>
      <c r="E7451" s="35" t="s">
        <v>368</v>
      </c>
      <c r="F7451" s="45">
        <v>3.6</v>
      </c>
      <c r="G7451" s="45">
        <v>0.7</v>
      </c>
      <c r="H7451" s="45">
        <v>0.56999999999999995</v>
      </c>
      <c r="I7451" s="45">
        <v>24.9</v>
      </c>
      <c r="J7451" s="45">
        <v>-37.5</v>
      </c>
    </row>
    <row r="7452" spans="4:10">
      <c r="D7452" s="28">
        <v>41950</v>
      </c>
      <c r="E7452" s="35" t="s">
        <v>369</v>
      </c>
      <c r="F7452" s="45">
        <v>5.7</v>
      </c>
      <c r="G7452" s="45">
        <v>0.21</v>
      </c>
      <c r="H7452" s="45">
        <v>0.57999999999999996</v>
      </c>
      <c r="I7452" s="45">
        <v>30.7</v>
      </c>
      <c r="J7452" s="45">
        <v>-22.5</v>
      </c>
    </row>
    <row r="7453" spans="4:10">
      <c r="D7453" s="28">
        <v>41950</v>
      </c>
      <c r="E7453" s="35" t="s">
        <v>370</v>
      </c>
      <c r="F7453" s="45">
        <v>7.7</v>
      </c>
      <c r="G7453" s="45">
        <v>0.44</v>
      </c>
      <c r="H7453" s="45">
        <v>0.75</v>
      </c>
      <c r="I7453" s="45">
        <v>33.5</v>
      </c>
      <c r="J7453" s="45">
        <v>-5.9</v>
      </c>
    </row>
    <row r="7454" spans="4:10">
      <c r="D7454" s="28">
        <v>41950</v>
      </c>
      <c r="E7454" s="35" t="s">
        <v>371</v>
      </c>
      <c r="F7454" s="45">
        <v>11.8</v>
      </c>
      <c r="G7454" s="45">
        <v>2.77</v>
      </c>
      <c r="H7454" s="45">
        <v>0.37</v>
      </c>
      <c r="I7454" s="45">
        <v>32.9</v>
      </c>
      <c r="J7454" s="45">
        <v>11.4</v>
      </c>
    </row>
    <row r="7455" spans="4:10">
      <c r="D7455" s="28">
        <v>41950</v>
      </c>
      <c r="E7455" s="35" t="s">
        <v>372</v>
      </c>
      <c r="F7455" s="45">
        <v>11.5</v>
      </c>
      <c r="G7455" s="45">
        <v>2.69</v>
      </c>
      <c r="H7455" s="45">
        <v>0.34</v>
      </c>
      <c r="I7455" s="45">
        <v>29.1</v>
      </c>
      <c r="J7455" s="45">
        <v>27.6</v>
      </c>
    </row>
    <row r="7456" spans="4:10">
      <c r="D7456" s="28">
        <v>41950</v>
      </c>
      <c r="E7456" s="35" t="s">
        <v>373</v>
      </c>
      <c r="F7456" s="45">
        <v>10.7</v>
      </c>
      <c r="G7456" s="45">
        <v>0.21</v>
      </c>
      <c r="H7456" s="45">
        <v>0.42</v>
      </c>
      <c r="I7456" s="45">
        <v>22.5</v>
      </c>
      <c r="J7456" s="45">
        <v>41.8</v>
      </c>
    </row>
    <row r="7457" spans="4:10">
      <c r="D7457" s="28">
        <v>41950</v>
      </c>
      <c r="E7457" s="35" t="s">
        <v>374</v>
      </c>
      <c r="F7457" s="45">
        <v>9.8000000000000007</v>
      </c>
      <c r="G7457" s="45">
        <v>0.22</v>
      </c>
      <c r="H7457" s="45">
        <v>0.25</v>
      </c>
      <c r="I7457" s="45">
        <v>14</v>
      </c>
      <c r="J7457" s="45">
        <v>54.1</v>
      </c>
    </row>
    <row r="7458" spans="4:10">
      <c r="D7458" s="28">
        <v>41950</v>
      </c>
      <c r="E7458" s="35" t="s">
        <v>375</v>
      </c>
      <c r="F7458" s="45">
        <v>8.1999999999999993</v>
      </c>
      <c r="G7458" s="45">
        <v>0.28000000000000003</v>
      </c>
      <c r="H7458" s="45">
        <v>7.0000000000000007E-2</v>
      </c>
      <c r="I7458" s="45">
        <v>4.0999999999999996</v>
      </c>
      <c r="J7458" s="45">
        <v>64.7</v>
      </c>
    </row>
    <row r="7459" spans="4:10">
      <c r="D7459" s="28">
        <v>41950</v>
      </c>
      <c r="E7459" s="35" t="s">
        <v>376</v>
      </c>
      <c r="F7459" s="45">
        <v>5.9</v>
      </c>
      <c r="G7459" s="45">
        <v>0</v>
      </c>
      <c r="H7459" s="45">
        <v>0</v>
      </c>
      <c r="I7459" s="45">
        <v>0</v>
      </c>
      <c r="J7459" s="45">
        <v>0</v>
      </c>
    </row>
    <row r="7460" spans="4:10">
      <c r="D7460" s="28">
        <v>41950</v>
      </c>
      <c r="E7460" s="35" t="s">
        <v>377</v>
      </c>
      <c r="F7460" s="45">
        <v>4.8</v>
      </c>
      <c r="G7460" s="45">
        <v>0</v>
      </c>
      <c r="H7460" s="45">
        <v>0</v>
      </c>
      <c r="I7460" s="45">
        <v>0</v>
      </c>
      <c r="J7460" s="45">
        <v>0</v>
      </c>
    </row>
    <row r="7461" spans="4:10">
      <c r="D7461" s="28">
        <v>41950</v>
      </c>
      <c r="E7461" s="35" t="s">
        <v>378</v>
      </c>
      <c r="F7461" s="45">
        <v>3.7</v>
      </c>
      <c r="G7461" s="45">
        <v>0</v>
      </c>
      <c r="H7461" s="45">
        <v>0</v>
      </c>
      <c r="I7461" s="45">
        <v>0</v>
      </c>
      <c r="J7461" s="45">
        <v>0</v>
      </c>
    </row>
    <row r="7462" spans="4:10">
      <c r="D7462" s="28">
        <v>41950</v>
      </c>
      <c r="E7462" s="35" t="s">
        <v>379</v>
      </c>
      <c r="F7462" s="45">
        <v>3.4</v>
      </c>
      <c r="G7462" s="45">
        <v>0</v>
      </c>
      <c r="H7462" s="45">
        <v>0</v>
      </c>
      <c r="I7462" s="45">
        <v>0</v>
      </c>
      <c r="J7462" s="45">
        <v>0</v>
      </c>
    </row>
    <row r="7463" spans="4:10">
      <c r="D7463" s="28">
        <v>41950</v>
      </c>
      <c r="E7463" s="35" t="s">
        <v>380</v>
      </c>
      <c r="F7463" s="45">
        <v>3.1</v>
      </c>
      <c r="G7463" s="45">
        <v>0</v>
      </c>
      <c r="H7463" s="45">
        <v>0</v>
      </c>
      <c r="I7463" s="45">
        <v>0</v>
      </c>
      <c r="J7463" s="45">
        <v>0</v>
      </c>
    </row>
    <row r="7464" spans="4:10">
      <c r="D7464" s="28">
        <v>41950</v>
      </c>
      <c r="E7464" s="35" t="s">
        <v>381</v>
      </c>
      <c r="F7464" s="45">
        <v>2.6</v>
      </c>
      <c r="G7464" s="45">
        <v>0</v>
      </c>
      <c r="H7464" s="45">
        <v>0</v>
      </c>
      <c r="I7464" s="45">
        <v>0</v>
      </c>
      <c r="J7464" s="45">
        <v>0</v>
      </c>
    </row>
    <row r="7465" spans="4:10">
      <c r="D7465" s="28">
        <v>41950</v>
      </c>
      <c r="E7465" s="35" t="s">
        <v>382</v>
      </c>
      <c r="F7465" s="45">
        <v>2.9</v>
      </c>
      <c r="G7465" s="45">
        <v>0</v>
      </c>
      <c r="H7465" s="45">
        <v>0</v>
      </c>
      <c r="I7465" s="45">
        <v>0</v>
      </c>
      <c r="J7465" s="45">
        <v>0</v>
      </c>
    </row>
    <row r="7466" spans="4:10">
      <c r="D7466" s="28">
        <v>41950</v>
      </c>
      <c r="E7466" s="35" t="s">
        <v>383</v>
      </c>
      <c r="F7466" s="45">
        <v>2.6</v>
      </c>
      <c r="G7466" s="45">
        <v>0</v>
      </c>
      <c r="H7466" s="45">
        <v>0</v>
      </c>
      <c r="I7466" s="45">
        <v>0</v>
      </c>
      <c r="J7466" s="45">
        <v>0</v>
      </c>
    </row>
    <row r="7467" spans="4:10">
      <c r="D7467" s="28">
        <v>41951</v>
      </c>
      <c r="E7467" s="35" t="s">
        <v>360</v>
      </c>
      <c r="F7467" s="45">
        <v>3.6</v>
      </c>
      <c r="G7467" s="45">
        <v>0</v>
      </c>
      <c r="H7467" s="45">
        <v>0</v>
      </c>
      <c r="I7467" s="45">
        <v>0</v>
      </c>
      <c r="J7467" s="45">
        <v>0</v>
      </c>
    </row>
    <row r="7468" spans="4:10">
      <c r="D7468" s="28">
        <v>41951</v>
      </c>
      <c r="E7468" s="35" t="s">
        <v>361</v>
      </c>
      <c r="F7468" s="45">
        <v>4.5999999999999996</v>
      </c>
      <c r="G7468" s="45">
        <v>0</v>
      </c>
      <c r="H7468" s="45">
        <v>0</v>
      </c>
      <c r="I7468" s="45">
        <v>0</v>
      </c>
      <c r="J7468" s="45">
        <v>0</v>
      </c>
    </row>
    <row r="7469" spans="4:10">
      <c r="D7469" s="28">
        <v>41951</v>
      </c>
      <c r="E7469" s="35" t="s">
        <v>362</v>
      </c>
      <c r="F7469" s="45">
        <v>4.5999999999999996</v>
      </c>
      <c r="G7469" s="45">
        <v>0</v>
      </c>
      <c r="H7469" s="45">
        <v>0</v>
      </c>
      <c r="I7469" s="45">
        <v>0</v>
      </c>
      <c r="J7469" s="45">
        <v>0</v>
      </c>
    </row>
    <row r="7470" spans="4:10">
      <c r="D7470" s="28">
        <v>41951</v>
      </c>
      <c r="E7470" s="35" t="s">
        <v>363</v>
      </c>
      <c r="F7470" s="45">
        <v>5.8</v>
      </c>
      <c r="G7470" s="45">
        <v>0</v>
      </c>
      <c r="H7470" s="45">
        <v>0</v>
      </c>
      <c r="I7470" s="45">
        <v>0</v>
      </c>
      <c r="J7470" s="45">
        <v>0</v>
      </c>
    </row>
    <row r="7471" spans="4:10">
      <c r="D7471" s="28">
        <v>41951</v>
      </c>
      <c r="E7471" s="35" t="s">
        <v>364</v>
      </c>
      <c r="F7471" s="45">
        <v>6</v>
      </c>
      <c r="G7471" s="45">
        <v>0</v>
      </c>
      <c r="H7471" s="45">
        <v>0</v>
      </c>
      <c r="I7471" s="45">
        <v>0</v>
      </c>
      <c r="J7471" s="45">
        <v>0</v>
      </c>
    </row>
    <row r="7472" spans="4:10">
      <c r="D7472" s="28">
        <v>41951</v>
      </c>
      <c r="E7472" s="35" t="s">
        <v>365</v>
      </c>
      <c r="F7472" s="45">
        <v>6.2</v>
      </c>
      <c r="G7472" s="45">
        <v>0</v>
      </c>
      <c r="H7472" s="45">
        <v>0</v>
      </c>
      <c r="I7472" s="45">
        <v>0</v>
      </c>
      <c r="J7472" s="45">
        <v>0</v>
      </c>
    </row>
    <row r="7473" spans="4:10">
      <c r="D7473" s="28">
        <v>41951</v>
      </c>
      <c r="E7473" s="35" t="s">
        <v>366</v>
      </c>
      <c r="F7473" s="45">
        <v>7.2</v>
      </c>
      <c r="G7473" s="45">
        <v>0.06</v>
      </c>
      <c r="H7473" s="45">
        <v>0.08</v>
      </c>
      <c r="I7473" s="45">
        <v>7.2</v>
      </c>
      <c r="J7473" s="45">
        <v>-61.2</v>
      </c>
    </row>
    <row r="7474" spans="4:10">
      <c r="D7474" s="28">
        <v>41951</v>
      </c>
      <c r="E7474" s="35" t="s">
        <v>367</v>
      </c>
      <c r="F7474" s="45">
        <v>7.3</v>
      </c>
      <c r="G7474" s="45">
        <v>7.0000000000000007E-2</v>
      </c>
      <c r="H7474" s="45">
        <v>0.21</v>
      </c>
      <c r="I7474" s="45">
        <v>16.7</v>
      </c>
      <c r="J7474" s="45">
        <v>-50.2</v>
      </c>
    </row>
    <row r="7475" spans="4:10">
      <c r="D7475" s="28">
        <v>41951</v>
      </c>
      <c r="E7475" s="35" t="s">
        <v>368</v>
      </c>
      <c r="F7475" s="45">
        <v>7.9</v>
      </c>
      <c r="G7475" s="45">
        <v>0.06</v>
      </c>
      <c r="H7475" s="45">
        <v>0.33</v>
      </c>
      <c r="I7475" s="45">
        <v>24.6</v>
      </c>
      <c r="J7475" s="45">
        <v>-37.299999999999997</v>
      </c>
    </row>
    <row r="7476" spans="4:10">
      <c r="D7476" s="28">
        <v>41951</v>
      </c>
      <c r="E7476" s="35" t="s">
        <v>369</v>
      </c>
      <c r="F7476" s="45">
        <v>7.9</v>
      </c>
      <c r="G7476" s="45">
        <v>0.06</v>
      </c>
      <c r="H7476" s="45">
        <v>0.42</v>
      </c>
      <c r="I7476" s="45">
        <v>30.4</v>
      </c>
      <c r="J7476" s="45">
        <v>-22.4</v>
      </c>
    </row>
    <row r="7477" spans="4:10">
      <c r="D7477" s="28">
        <v>41951</v>
      </c>
      <c r="E7477" s="35" t="s">
        <v>370</v>
      </c>
      <c r="F7477" s="45">
        <v>8.4</v>
      </c>
      <c r="G7477" s="45">
        <v>0.05</v>
      </c>
      <c r="H7477" s="45">
        <v>0.46</v>
      </c>
      <c r="I7477" s="45">
        <v>33.200000000000003</v>
      </c>
      <c r="J7477" s="45">
        <v>-5.8</v>
      </c>
    </row>
    <row r="7478" spans="4:10">
      <c r="D7478" s="28">
        <v>41951</v>
      </c>
      <c r="E7478" s="35" t="s">
        <v>371</v>
      </c>
      <c r="F7478" s="45">
        <v>7.9</v>
      </c>
      <c r="G7478" s="45">
        <v>7.0000000000000007E-2</v>
      </c>
      <c r="H7478" s="45">
        <v>0.44</v>
      </c>
      <c r="I7478" s="45">
        <v>32.6</v>
      </c>
      <c r="J7478" s="45">
        <v>11.3</v>
      </c>
    </row>
    <row r="7479" spans="4:10">
      <c r="D7479" s="28">
        <v>41951</v>
      </c>
      <c r="E7479" s="35" t="s">
        <v>372</v>
      </c>
      <c r="F7479" s="45">
        <v>8.1999999999999993</v>
      </c>
      <c r="G7479" s="45">
        <v>0.06</v>
      </c>
      <c r="H7479" s="45">
        <v>0.39</v>
      </c>
      <c r="I7479" s="45">
        <v>28.8</v>
      </c>
      <c r="J7479" s="45">
        <v>27.4</v>
      </c>
    </row>
    <row r="7480" spans="4:10">
      <c r="D7480" s="28">
        <v>41951</v>
      </c>
      <c r="E7480" s="35" t="s">
        <v>373</v>
      </c>
      <c r="F7480" s="45">
        <v>8.3000000000000007</v>
      </c>
      <c r="G7480" s="45">
        <v>7.0000000000000007E-2</v>
      </c>
      <c r="H7480" s="45">
        <v>0.28999999999999998</v>
      </c>
      <c r="I7480" s="45">
        <v>22.3</v>
      </c>
      <c r="J7480" s="45">
        <v>41.7</v>
      </c>
    </row>
    <row r="7481" spans="4:10">
      <c r="D7481" s="28">
        <v>41951</v>
      </c>
      <c r="E7481" s="35" t="s">
        <v>374</v>
      </c>
      <c r="F7481" s="45">
        <v>7.8</v>
      </c>
      <c r="G7481" s="45">
        <v>7.0000000000000007E-2</v>
      </c>
      <c r="H7481" s="45">
        <v>0.17</v>
      </c>
      <c r="I7481" s="45">
        <v>13.8</v>
      </c>
      <c r="J7481" s="45">
        <v>53.9</v>
      </c>
    </row>
    <row r="7482" spans="4:10">
      <c r="D7482" s="28">
        <v>41951</v>
      </c>
      <c r="E7482" s="35" t="s">
        <v>375</v>
      </c>
      <c r="F7482" s="45">
        <v>7.1</v>
      </c>
      <c r="G7482" s="45">
        <v>0.08</v>
      </c>
      <c r="H7482" s="45">
        <v>0.04</v>
      </c>
      <c r="I7482" s="45">
        <v>3.9</v>
      </c>
      <c r="J7482" s="45">
        <v>64.5</v>
      </c>
    </row>
    <row r="7483" spans="4:10">
      <c r="D7483" s="28">
        <v>41951</v>
      </c>
      <c r="E7483" s="35" t="s">
        <v>376</v>
      </c>
      <c r="F7483" s="45">
        <v>6</v>
      </c>
      <c r="G7483" s="45">
        <v>0</v>
      </c>
      <c r="H7483" s="45">
        <v>0</v>
      </c>
      <c r="I7483" s="45">
        <v>0</v>
      </c>
      <c r="J7483" s="45">
        <v>0</v>
      </c>
    </row>
    <row r="7484" spans="4:10">
      <c r="D7484" s="28">
        <v>41951</v>
      </c>
      <c r="E7484" s="35" t="s">
        <v>377</v>
      </c>
      <c r="F7484" s="45">
        <v>5.2</v>
      </c>
      <c r="G7484" s="45">
        <v>0</v>
      </c>
      <c r="H7484" s="45">
        <v>0</v>
      </c>
      <c r="I7484" s="45">
        <v>0</v>
      </c>
      <c r="J7484" s="45">
        <v>0</v>
      </c>
    </row>
    <row r="7485" spans="4:10">
      <c r="D7485" s="28">
        <v>41951</v>
      </c>
      <c r="E7485" s="35" t="s">
        <v>378</v>
      </c>
      <c r="F7485" s="45">
        <v>4.5</v>
      </c>
      <c r="G7485" s="45">
        <v>0</v>
      </c>
      <c r="H7485" s="45">
        <v>0</v>
      </c>
      <c r="I7485" s="45">
        <v>0</v>
      </c>
      <c r="J7485" s="45">
        <v>0</v>
      </c>
    </row>
    <row r="7486" spans="4:10">
      <c r="D7486" s="28">
        <v>41951</v>
      </c>
      <c r="E7486" s="35" t="s">
        <v>379</v>
      </c>
      <c r="F7486" s="45">
        <v>4.2</v>
      </c>
      <c r="G7486" s="45">
        <v>0</v>
      </c>
      <c r="H7486" s="45">
        <v>0</v>
      </c>
      <c r="I7486" s="45">
        <v>0</v>
      </c>
      <c r="J7486" s="45">
        <v>0</v>
      </c>
    </row>
    <row r="7487" spans="4:10">
      <c r="D7487" s="28">
        <v>41951</v>
      </c>
      <c r="E7487" s="35" t="s">
        <v>380</v>
      </c>
      <c r="F7487" s="45">
        <v>4.2</v>
      </c>
      <c r="G7487" s="45">
        <v>0</v>
      </c>
      <c r="H7487" s="45">
        <v>0</v>
      </c>
      <c r="I7487" s="45">
        <v>0</v>
      </c>
      <c r="J7487" s="45">
        <v>0</v>
      </c>
    </row>
    <row r="7488" spans="4:10">
      <c r="D7488" s="28">
        <v>41951</v>
      </c>
      <c r="E7488" s="35" t="s">
        <v>381</v>
      </c>
      <c r="F7488" s="45">
        <v>4</v>
      </c>
      <c r="G7488" s="45">
        <v>0</v>
      </c>
      <c r="H7488" s="45">
        <v>0</v>
      </c>
      <c r="I7488" s="45">
        <v>0</v>
      </c>
      <c r="J7488" s="45">
        <v>0</v>
      </c>
    </row>
    <row r="7489" spans="4:10">
      <c r="D7489" s="28">
        <v>41951</v>
      </c>
      <c r="E7489" s="35" t="s">
        <v>382</v>
      </c>
      <c r="F7489" s="45">
        <v>3.5</v>
      </c>
      <c r="G7489" s="45">
        <v>0</v>
      </c>
      <c r="H7489" s="45">
        <v>0</v>
      </c>
      <c r="I7489" s="45">
        <v>0</v>
      </c>
      <c r="J7489" s="45">
        <v>0</v>
      </c>
    </row>
    <row r="7490" spans="4:10">
      <c r="D7490" s="28">
        <v>41951</v>
      </c>
      <c r="E7490" s="35" t="s">
        <v>383</v>
      </c>
      <c r="F7490" s="45">
        <v>2.5</v>
      </c>
      <c r="G7490" s="45">
        <v>0</v>
      </c>
      <c r="H7490" s="45">
        <v>0</v>
      </c>
      <c r="I7490" s="45">
        <v>0</v>
      </c>
      <c r="J7490" s="45">
        <v>0</v>
      </c>
    </row>
    <row r="7491" spans="4:10">
      <c r="D7491" s="28">
        <v>41952</v>
      </c>
      <c r="E7491" s="35" t="s">
        <v>360</v>
      </c>
      <c r="F7491" s="45">
        <v>0.5</v>
      </c>
      <c r="G7491" s="45">
        <v>0</v>
      </c>
      <c r="H7491" s="45">
        <v>0</v>
      </c>
      <c r="I7491" s="45">
        <v>0</v>
      </c>
      <c r="J7491" s="45">
        <v>0</v>
      </c>
    </row>
    <row r="7492" spans="4:10">
      <c r="D7492" s="28">
        <v>41952</v>
      </c>
      <c r="E7492" s="35" t="s">
        <v>361</v>
      </c>
      <c r="F7492" s="45">
        <v>-0.1</v>
      </c>
      <c r="G7492" s="45">
        <v>0</v>
      </c>
      <c r="H7492" s="45">
        <v>0</v>
      </c>
      <c r="I7492" s="45">
        <v>0</v>
      </c>
      <c r="J7492" s="45">
        <v>0</v>
      </c>
    </row>
    <row r="7493" spans="4:10">
      <c r="D7493" s="28">
        <v>41952</v>
      </c>
      <c r="E7493" s="35" t="s">
        <v>362</v>
      </c>
      <c r="F7493" s="45">
        <v>-0.2</v>
      </c>
      <c r="G7493" s="45">
        <v>0</v>
      </c>
      <c r="H7493" s="45">
        <v>0</v>
      </c>
      <c r="I7493" s="45">
        <v>0</v>
      </c>
      <c r="J7493" s="45">
        <v>0</v>
      </c>
    </row>
    <row r="7494" spans="4:10">
      <c r="D7494" s="28">
        <v>41952</v>
      </c>
      <c r="E7494" s="35" t="s">
        <v>363</v>
      </c>
      <c r="F7494" s="45">
        <v>-0.5</v>
      </c>
      <c r="G7494" s="45">
        <v>0</v>
      </c>
      <c r="H7494" s="45">
        <v>0</v>
      </c>
      <c r="I7494" s="45">
        <v>0</v>
      </c>
      <c r="J7494" s="45">
        <v>0</v>
      </c>
    </row>
    <row r="7495" spans="4:10">
      <c r="D7495" s="28">
        <v>41952</v>
      </c>
      <c r="E7495" s="35" t="s">
        <v>364</v>
      </c>
      <c r="F7495" s="45">
        <v>-1</v>
      </c>
      <c r="G7495" s="45">
        <v>0</v>
      </c>
      <c r="H7495" s="45">
        <v>0</v>
      </c>
      <c r="I7495" s="45">
        <v>0</v>
      </c>
      <c r="J7495" s="45">
        <v>0</v>
      </c>
    </row>
    <row r="7496" spans="4:10">
      <c r="D7496" s="28">
        <v>41952</v>
      </c>
      <c r="E7496" s="35" t="s">
        <v>365</v>
      </c>
      <c r="F7496" s="45">
        <v>-0.9</v>
      </c>
      <c r="G7496" s="45">
        <v>0</v>
      </c>
      <c r="H7496" s="45">
        <v>0</v>
      </c>
      <c r="I7496" s="45">
        <v>0</v>
      </c>
      <c r="J7496" s="45">
        <v>0</v>
      </c>
    </row>
    <row r="7497" spans="4:10">
      <c r="D7497" s="28">
        <v>41952</v>
      </c>
      <c r="E7497" s="35" t="s">
        <v>366</v>
      </c>
      <c r="F7497" s="45">
        <v>-0.5</v>
      </c>
      <c r="G7497" s="45">
        <v>0.66</v>
      </c>
      <c r="H7497" s="45">
        <v>0.14000000000000001</v>
      </c>
      <c r="I7497" s="45">
        <v>7</v>
      </c>
      <c r="J7497" s="45">
        <v>-61</v>
      </c>
    </row>
    <row r="7498" spans="4:10">
      <c r="D7498" s="28">
        <v>41952</v>
      </c>
      <c r="E7498" s="35" t="s">
        <v>367</v>
      </c>
      <c r="F7498" s="45">
        <v>1.1000000000000001</v>
      </c>
      <c r="G7498" s="45">
        <v>2.29</v>
      </c>
      <c r="H7498" s="45">
        <v>0.23</v>
      </c>
      <c r="I7498" s="45">
        <v>16.5</v>
      </c>
      <c r="J7498" s="45">
        <v>-50</v>
      </c>
    </row>
    <row r="7499" spans="4:10">
      <c r="D7499" s="28">
        <v>41952</v>
      </c>
      <c r="E7499" s="35" t="s">
        <v>368</v>
      </c>
      <c r="F7499" s="45">
        <v>4</v>
      </c>
      <c r="G7499" s="45">
        <v>2.78</v>
      </c>
      <c r="H7499" s="45">
        <v>0.26</v>
      </c>
      <c r="I7499" s="45">
        <v>24.4</v>
      </c>
      <c r="J7499" s="45">
        <v>-37.200000000000003</v>
      </c>
    </row>
    <row r="7500" spans="4:10">
      <c r="D7500" s="28">
        <v>41952</v>
      </c>
      <c r="E7500" s="35" t="s">
        <v>369</v>
      </c>
      <c r="F7500" s="45">
        <v>7.2</v>
      </c>
      <c r="G7500" s="45">
        <v>2.98</v>
      </c>
      <c r="H7500" s="45">
        <v>0.28999999999999998</v>
      </c>
      <c r="I7500" s="45">
        <v>30.1</v>
      </c>
      <c r="J7500" s="45">
        <v>-22.4</v>
      </c>
    </row>
    <row r="7501" spans="4:10">
      <c r="D7501" s="28">
        <v>41952</v>
      </c>
      <c r="E7501" s="35" t="s">
        <v>370</v>
      </c>
      <c r="F7501" s="45">
        <v>10.9</v>
      </c>
      <c r="G7501" s="45">
        <v>3.03</v>
      </c>
      <c r="H7501" s="45">
        <v>0.3</v>
      </c>
      <c r="I7501" s="45">
        <v>32.9</v>
      </c>
      <c r="J7501" s="45">
        <v>-5.8</v>
      </c>
    </row>
    <row r="7502" spans="4:10">
      <c r="D7502" s="28">
        <v>41952</v>
      </c>
      <c r="E7502" s="35" t="s">
        <v>371</v>
      </c>
      <c r="F7502" s="45">
        <v>11.3</v>
      </c>
      <c r="G7502" s="45">
        <v>3.04</v>
      </c>
      <c r="H7502" s="45">
        <v>0.28999999999999998</v>
      </c>
      <c r="I7502" s="45">
        <v>32.299999999999997</v>
      </c>
      <c r="J7502" s="45">
        <v>11.2</v>
      </c>
    </row>
    <row r="7503" spans="4:10">
      <c r="D7503" s="28">
        <v>41952</v>
      </c>
      <c r="E7503" s="35" t="s">
        <v>372</v>
      </c>
      <c r="F7503" s="45">
        <v>11.9</v>
      </c>
      <c r="G7503" s="45">
        <v>1.88</v>
      </c>
      <c r="H7503" s="45">
        <v>0.52</v>
      </c>
      <c r="I7503" s="45">
        <v>28.6</v>
      </c>
      <c r="J7503" s="45">
        <v>27.3</v>
      </c>
    </row>
    <row r="7504" spans="4:10">
      <c r="D7504" s="28">
        <v>41952</v>
      </c>
      <c r="E7504" s="35" t="s">
        <v>373</v>
      </c>
      <c r="F7504" s="45">
        <v>11.2</v>
      </c>
      <c r="G7504" s="45">
        <v>0.38</v>
      </c>
      <c r="H7504" s="45">
        <v>0.46</v>
      </c>
      <c r="I7504" s="45">
        <v>22.1</v>
      </c>
      <c r="J7504" s="45">
        <v>41.5</v>
      </c>
    </row>
    <row r="7505" spans="4:10">
      <c r="D7505" s="28">
        <v>41952</v>
      </c>
      <c r="E7505" s="35" t="s">
        <v>374</v>
      </c>
      <c r="F7505" s="45">
        <v>10.1</v>
      </c>
      <c r="G7505" s="45">
        <v>0.42</v>
      </c>
      <c r="H7505" s="45">
        <v>0.27</v>
      </c>
      <c r="I7505" s="45">
        <v>13.6</v>
      </c>
      <c r="J7505" s="45">
        <v>53.7</v>
      </c>
    </row>
    <row r="7506" spans="4:10">
      <c r="D7506" s="28">
        <v>41952</v>
      </c>
      <c r="E7506" s="35" t="s">
        <v>375</v>
      </c>
      <c r="F7506" s="45">
        <v>8.1999999999999993</v>
      </c>
      <c r="G7506" s="45">
        <v>0.48</v>
      </c>
      <c r="H7506" s="45">
        <v>7.0000000000000007E-2</v>
      </c>
      <c r="I7506" s="45">
        <v>3.8</v>
      </c>
      <c r="J7506" s="45">
        <v>64.3</v>
      </c>
    </row>
    <row r="7507" spans="4:10">
      <c r="D7507" s="28">
        <v>41952</v>
      </c>
      <c r="E7507" s="35" t="s">
        <v>376</v>
      </c>
      <c r="F7507" s="45">
        <v>6.7</v>
      </c>
      <c r="G7507" s="45">
        <v>0</v>
      </c>
      <c r="H7507" s="45">
        <v>0</v>
      </c>
      <c r="I7507" s="45">
        <v>0</v>
      </c>
      <c r="J7507" s="45">
        <v>0</v>
      </c>
    </row>
    <row r="7508" spans="4:10">
      <c r="D7508" s="28">
        <v>41952</v>
      </c>
      <c r="E7508" s="35" t="s">
        <v>377</v>
      </c>
      <c r="F7508" s="45">
        <v>4.9000000000000004</v>
      </c>
      <c r="G7508" s="45">
        <v>0</v>
      </c>
      <c r="H7508" s="45">
        <v>0</v>
      </c>
      <c r="I7508" s="45">
        <v>0</v>
      </c>
      <c r="J7508" s="45">
        <v>0</v>
      </c>
    </row>
    <row r="7509" spans="4:10">
      <c r="D7509" s="28">
        <v>41952</v>
      </c>
      <c r="E7509" s="35" t="s">
        <v>378</v>
      </c>
      <c r="F7509" s="45">
        <v>4.8</v>
      </c>
      <c r="G7509" s="45">
        <v>0</v>
      </c>
      <c r="H7509" s="45">
        <v>0</v>
      </c>
      <c r="I7509" s="45">
        <v>0</v>
      </c>
      <c r="J7509" s="45">
        <v>0</v>
      </c>
    </row>
    <row r="7510" spans="4:10">
      <c r="D7510" s="28">
        <v>41952</v>
      </c>
      <c r="E7510" s="35" t="s">
        <v>379</v>
      </c>
      <c r="F7510" s="45">
        <v>4.5</v>
      </c>
      <c r="G7510" s="45">
        <v>0</v>
      </c>
      <c r="H7510" s="45">
        <v>0</v>
      </c>
      <c r="I7510" s="45">
        <v>0</v>
      </c>
      <c r="J7510" s="45">
        <v>0</v>
      </c>
    </row>
    <row r="7511" spans="4:10">
      <c r="D7511" s="28">
        <v>41952</v>
      </c>
      <c r="E7511" s="35" t="s">
        <v>380</v>
      </c>
      <c r="F7511" s="45">
        <v>4.5999999999999996</v>
      </c>
      <c r="G7511" s="45">
        <v>0</v>
      </c>
      <c r="H7511" s="45">
        <v>0</v>
      </c>
      <c r="I7511" s="45">
        <v>0</v>
      </c>
      <c r="J7511" s="45">
        <v>0</v>
      </c>
    </row>
    <row r="7512" spans="4:10">
      <c r="D7512" s="28">
        <v>41952</v>
      </c>
      <c r="E7512" s="35" t="s">
        <v>381</v>
      </c>
      <c r="F7512" s="45">
        <v>4.5</v>
      </c>
      <c r="G7512" s="45">
        <v>0</v>
      </c>
      <c r="H7512" s="45">
        <v>0</v>
      </c>
      <c r="I7512" s="45">
        <v>0</v>
      </c>
      <c r="J7512" s="45">
        <v>0</v>
      </c>
    </row>
    <row r="7513" spans="4:10">
      <c r="D7513" s="28">
        <v>41952</v>
      </c>
      <c r="E7513" s="35" t="s">
        <v>382</v>
      </c>
      <c r="F7513" s="45">
        <v>4.5</v>
      </c>
      <c r="G7513" s="45">
        <v>0</v>
      </c>
      <c r="H7513" s="45">
        <v>0</v>
      </c>
      <c r="I7513" s="45">
        <v>0</v>
      </c>
      <c r="J7513" s="45">
        <v>0</v>
      </c>
    </row>
    <row r="7514" spans="4:10">
      <c r="D7514" s="28">
        <v>41952</v>
      </c>
      <c r="E7514" s="35" t="s">
        <v>383</v>
      </c>
      <c r="F7514" s="45">
        <v>4.5</v>
      </c>
      <c r="G7514" s="45">
        <v>0</v>
      </c>
      <c r="H7514" s="45">
        <v>0</v>
      </c>
      <c r="I7514" s="45">
        <v>0</v>
      </c>
      <c r="J7514" s="45">
        <v>0</v>
      </c>
    </row>
    <row r="7515" spans="4:10">
      <c r="D7515" s="28">
        <v>41953</v>
      </c>
      <c r="E7515" s="35" t="s">
        <v>360</v>
      </c>
      <c r="F7515" s="45">
        <v>4.5</v>
      </c>
      <c r="G7515" s="45">
        <v>0</v>
      </c>
      <c r="H7515" s="45">
        <v>0</v>
      </c>
      <c r="I7515" s="45">
        <v>0</v>
      </c>
      <c r="J7515" s="45">
        <v>0</v>
      </c>
    </row>
    <row r="7516" spans="4:10">
      <c r="D7516" s="28">
        <v>41953</v>
      </c>
      <c r="E7516" s="35" t="s">
        <v>361</v>
      </c>
      <c r="F7516" s="45">
        <v>4.4000000000000004</v>
      </c>
      <c r="G7516" s="45">
        <v>0</v>
      </c>
      <c r="H7516" s="45">
        <v>0</v>
      </c>
      <c r="I7516" s="45">
        <v>0</v>
      </c>
      <c r="J7516" s="45">
        <v>0</v>
      </c>
    </row>
    <row r="7517" spans="4:10">
      <c r="D7517" s="28">
        <v>41953</v>
      </c>
      <c r="E7517" s="35" t="s">
        <v>362</v>
      </c>
      <c r="F7517" s="45">
        <v>4</v>
      </c>
      <c r="G7517" s="45">
        <v>0</v>
      </c>
      <c r="H7517" s="45">
        <v>0</v>
      </c>
      <c r="I7517" s="45">
        <v>0</v>
      </c>
      <c r="J7517" s="45">
        <v>0</v>
      </c>
    </row>
    <row r="7518" spans="4:10">
      <c r="D7518" s="28">
        <v>41953</v>
      </c>
      <c r="E7518" s="35" t="s">
        <v>363</v>
      </c>
      <c r="F7518" s="45">
        <v>3.5</v>
      </c>
      <c r="G7518" s="45">
        <v>0</v>
      </c>
      <c r="H7518" s="45">
        <v>0</v>
      </c>
      <c r="I7518" s="45">
        <v>0</v>
      </c>
      <c r="J7518" s="45">
        <v>0</v>
      </c>
    </row>
    <row r="7519" spans="4:10">
      <c r="D7519" s="28">
        <v>41953</v>
      </c>
      <c r="E7519" s="35" t="s">
        <v>364</v>
      </c>
      <c r="F7519" s="45">
        <v>3.4</v>
      </c>
      <c r="G7519" s="45">
        <v>0</v>
      </c>
      <c r="H7519" s="45">
        <v>0</v>
      </c>
      <c r="I7519" s="45">
        <v>0</v>
      </c>
      <c r="J7519" s="45">
        <v>0</v>
      </c>
    </row>
    <row r="7520" spans="4:10">
      <c r="D7520" s="28">
        <v>41953</v>
      </c>
      <c r="E7520" s="35" t="s">
        <v>365</v>
      </c>
      <c r="F7520" s="45">
        <v>3.7</v>
      </c>
      <c r="G7520" s="45">
        <v>0</v>
      </c>
      <c r="H7520" s="45">
        <v>0</v>
      </c>
      <c r="I7520" s="45">
        <v>0</v>
      </c>
      <c r="J7520" s="45">
        <v>0</v>
      </c>
    </row>
    <row r="7521" spans="4:10">
      <c r="D7521" s="28">
        <v>41953</v>
      </c>
      <c r="E7521" s="35" t="s">
        <v>366</v>
      </c>
      <c r="F7521" s="45">
        <v>4.0999999999999996</v>
      </c>
      <c r="G7521" s="45">
        <v>0.27</v>
      </c>
      <c r="H7521" s="45">
        <v>0.12</v>
      </c>
      <c r="I7521" s="45">
        <v>6.8</v>
      </c>
      <c r="J7521" s="45">
        <v>-60.9</v>
      </c>
    </row>
    <row r="7522" spans="4:10">
      <c r="D7522" s="28">
        <v>41953</v>
      </c>
      <c r="E7522" s="35" t="s">
        <v>367</v>
      </c>
      <c r="F7522" s="45">
        <v>5.2</v>
      </c>
      <c r="G7522" s="45">
        <v>0.65</v>
      </c>
      <c r="H7522" s="45">
        <v>0.35</v>
      </c>
      <c r="I7522" s="45">
        <v>16.2</v>
      </c>
      <c r="J7522" s="45">
        <v>-49.8</v>
      </c>
    </row>
    <row r="7523" spans="4:10">
      <c r="D7523" s="28">
        <v>41953</v>
      </c>
      <c r="E7523" s="35" t="s">
        <v>368</v>
      </c>
      <c r="F7523" s="45">
        <v>7.9</v>
      </c>
      <c r="G7523" s="45">
        <v>2.52</v>
      </c>
      <c r="H7523" s="45">
        <v>0.31</v>
      </c>
      <c r="I7523" s="45">
        <v>24.1</v>
      </c>
      <c r="J7523" s="45">
        <v>-37.1</v>
      </c>
    </row>
    <row r="7524" spans="4:10">
      <c r="D7524" s="28">
        <v>41953</v>
      </c>
      <c r="E7524" s="35" t="s">
        <v>369</v>
      </c>
      <c r="F7524" s="45">
        <v>12.2</v>
      </c>
      <c r="G7524" s="45">
        <v>2.69</v>
      </c>
      <c r="H7524" s="45">
        <v>0.35</v>
      </c>
      <c r="I7524" s="45">
        <v>29.8</v>
      </c>
      <c r="J7524" s="45">
        <v>-22.3</v>
      </c>
    </row>
    <row r="7525" spans="4:10">
      <c r="D7525" s="28">
        <v>41953</v>
      </c>
      <c r="E7525" s="35" t="s">
        <v>370</v>
      </c>
      <c r="F7525" s="45">
        <v>14</v>
      </c>
      <c r="G7525" s="45">
        <v>2.31</v>
      </c>
      <c r="H7525" s="45">
        <v>0.49</v>
      </c>
      <c r="I7525" s="45">
        <v>32.6</v>
      </c>
      <c r="J7525" s="45">
        <v>-5.8</v>
      </c>
    </row>
    <row r="7526" spans="4:10">
      <c r="D7526" s="28">
        <v>41953</v>
      </c>
      <c r="E7526" s="35" t="s">
        <v>371</v>
      </c>
      <c r="F7526" s="45">
        <v>13.8</v>
      </c>
      <c r="G7526" s="45">
        <v>1.62</v>
      </c>
      <c r="H7526" s="45">
        <v>0.65</v>
      </c>
      <c r="I7526" s="45">
        <v>32.1</v>
      </c>
      <c r="J7526" s="45">
        <v>11.1</v>
      </c>
    </row>
    <row r="7527" spans="4:10">
      <c r="D7527" s="28">
        <v>41953</v>
      </c>
      <c r="E7527" s="35" t="s">
        <v>372</v>
      </c>
      <c r="F7527" s="45">
        <v>13.4</v>
      </c>
      <c r="G7527" s="45">
        <v>0.22</v>
      </c>
      <c r="H7527" s="45">
        <v>0.55000000000000004</v>
      </c>
      <c r="I7527" s="45">
        <v>28.3</v>
      </c>
      <c r="J7527" s="45">
        <v>27.2</v>
      </c>
    </row>
    <row r="7528" spans="4:10">
      <c r="D7528" s="28">
        <v>41953</v>
      </c>
      <c r="E7528" s="35" t="s">
        <v>373</v>
      </c>
      <c r="F7528" s="45">
        <v>13.3</v>
      </c>
      <c r="G7528" s="45">
        <v>0.24</v>
      </c>
      <c r="H7528" s="45">
        <v>0.41</v>
      </c>
      <c r="I7528" s="45">
        <v>21.8</v>
      </c>
      <c r="J7528" s="45">
        <v>41.3</v>
      </c>
    </row>
    <row r="7529" spans="4:10">
      <c r="D7529" s="28">
        <v>41953</v>
      </c>
      <c r="E7529" s="35" t="s">
        <v>374</v>
      </c>
      <c r="F7529" s="45">
        <v>11.8</v>
      </c>
      <c r="G7529" s="45">
        <v>0.25</v>
      </c>
      <c r="H7529" s="45">
        <v>0.24</v>
      </c>
      <c r="I7529" s="45">
        <v>13.4</v>
      </c>
      <c r="J7529" s="45">
        <v>53.5</v>
      </c>
    </row>
    <row r="7530" spans="4:10">
      <c r="D7530" s="28">
        <v>41953</v>
      </c>
      <c r="E7530" s="35" t="s">
        <v>375</v>
      </c>
      <c r="F7530" s="45">
        <v>10.7</v>
      </c>
      <c r="G7530" s="45">
        <v>0.31</v>
      </c>
      <c r="H7530" s="45">
        <v>0.06</v>
      </c>
      <c r="I7530" s="45">
        <v>3.6</v>
      </c>
      <c r="J7530" s="45">
        <v>64.099999999999994</v>
      </c>
    </row>
    <row r="7531" spans="4:10">
      <c r="D7531" s="28">
        <v>41953</v>
      </c>
      <c r="E7531" s="35" t="s">
        <v>376</v>
      </c>
      <c r="F7531" s="45">
        <v>8.6999999999999993</v>
      </c>
      <c r="G7531" s="45">
        <v>0</v>
      </c>
      <c r="H7531" s="45">
        <v>0</v>
      </c>
      <c r="I7531" s="45">
        <v>0</v>
      </c>
      <c r="J7531" s="45">
        <v>0</v>
      </c>
    </row>
    <row r="7532" spans="4:10">
      <c r="D7532" s="28">
        <v>41953</v>
      </c>
      <c r="E7532" s="35" t="s">
        <v>377</v>
      </c>
      <c r="F7532" s="45">
        <v>9.3000000000000007</v>
      </c>
      <c r="G7532" s="45">
        <v>0</v>
      </c>
      <c r="H7532" s="45">
        <v>0</v>
      </c>
      <c r="I7532" s="45">
        <v>0</v>
      </c>
      <c r="J7532" s="45">
        <v>0</v>
      </c>
    </row>
    <row r="7533" spans="4:10">
      <c r="D7533" s="28">
        <v>41953</v>
      </c>
      <c r="E7533" s="35" t="s">
        <v>378</v>
      </c>
      <c r="F7533" s="45">
        <v>10.1</v>
      </c>
      <c r="G7533" s="45">
        <v>0</v>
      </c>
      <c r="H7533" s="45">
        <v>0</v>
      </c>
      <c r="I7533" s="45">
        <v>0</v>
      </c>
      <c r="J7533" s="45">
        <v>0</v>
      </c>
    </row>
    <row r="7534" spans="4:10">
      <c r="D7534" s="28">
        <v>41953</v>
      </c>
      <c r="E7534" s="35" t="s">
        <v>379</v>
      </c>
      <c r="F7534" s="45">
        <v>8.1</v>
      </c>
      <c r="G7534" s="45">
        <v>0</v>
      </c>
      <c r="H7534" s="45">
        <v>0</v>
      </c>
      <c r="I7534" s="45">
        <v>0</v>
      </c>
      <c r="J7534" s="45">
        <v>0</v>
      </c>
    </row>
    <row r="7535" spans="4:10">
      <c r="D7535" s="28">
        <v>41953</v>
      </c>
      <c r="E7535" s="35" t="s">
        <v>380</v>
      </c>
      <c r="F7535" s="45">
        <v>6.6</v>
      </c>
      <c r="G7535" s="45">
        <v>0</v>
      </c>
      <c r="H7535" s="45">
        <v>0</v>
      </c>
      <c r="I7535" s="45">
        <v>0</v>
      </c>
      <c r="J7535" s="45">
        <v>0</v>
      </c>
    </row>
    <row r="7536" spans="4:10">
      <c r="D7536" s="28">
        <v>41953</v>
      </c>
      <c r="E7536" s="35" t="s">
        <v>381</v>
      </c>
      <c r="F7536" s="45">
        <v>7.4</v>
      </c>
      <c r="G7536" s="45">
        <v>0</v>
      </c>
      <c r="H7536" s="45">
        <v>0</v>
      </c>
      <c r="I7536" s="45">
        <v>0</v>
      </c>
      <c r="J7536" s="45">
        <v>0</v>
      </c>
    </row>
    <row r="7537" spans="4:10">
      <c r="D7537" s="28">
        <v>41953</v>
      </c>
      <c r="E7537" s="35" t="s">
        <v>382</v>
      </c>
      <c r="F7537" s="45">
        <v>7.6</v>
      </c>
      <c r="G7537" s="45">
        <v>0</v>
      </c>
      <c r="H7537" s="45">
        <v>0</v>
      </c>
      <c r="I7537" s="45">
        <v>0</v>
      </c>
      <c r="J7537" s="45">
        <v>0</v>
      </c>
    </row>
    <row r="7538" spans="4:10">
      <c r="D7538" s="28">
        <v>41953</v>
      </c>
      <c r="E7538" s="35" t="s">
        <v>383</v>
      </c>
      <c r="F7538" s="45">
        <v>7.8</v>
      </c>
      <c r="G7538" s="45">
        <v>0</v>
      </c>
      <c r="H7538" s="45">
        <v>0</v>
      </c>
      <c r="I7538" s="45">
        <v>0</v>
      </c>
      <c r="J7538" s="45">
        <v>0</v>
      </c>
    </row>
    <row r="7539" spans="4:10">
      <c r="D7539" s="28">
        <v>41954</v>
      </c>
      <c r="E7539" s="35" t="s">
        <v>360</v>
      </c>
      <c r="F7539" s="45">
        <v>7</v>
      </c>
      <c r="G7539" s="45">
        <v>0</v>
      </c>
      <c r="H7539" s="45">
        <v>0</v>
      </c>
      <c r="I7539" s="45">
        <v>0</v>
      </c>
      <c r="J7539" s="45">
        <v>0</v>
      </c>
    </row>
    <row r="7540" spans="4:10">
      <c r="D7540" s="28">
        <v>41954</v>
      </c>
      <c r="E7540" s="35" t="s">
        <v>361</v>
      </c>
      <c r="F7540" s="45">
        <v>7.2</v>
      </c>
      <c r="G7540" s="45">
        <v>0</v>
      </c>
      <c r="H7540" s="45">
        <v>0</v>
      </c>
      <c r="I7540" s="45">
        <v>0</v>
      </c>
      <c r="J7540" s="45">
        <v>0</v>
      </c>
    </row>
    <row r="7541" spans="4:10">
      <c r="D7541" s="28">
        <v>41954</v>
      </c>
      <c r="E7541" s="35" t="s">
        <v>362</v>
      </c>
      <c r="F7541" s="45">
        <v>8.8000000000000007</v>
      </c>
      <c r="G7541" s="45">
        <v>0</v>
      </c>
      <c r="H7541" s="45">
        <v>0</v>
      </c>
      <c r="I7541" s="45">
        <v>0</v>
      </c>
      <c r="J7541" s="45">
        <v>0</v>
      </c>
    </row>
    <row r="7542" spans="4:10">
      <c r="D7542" s="28">
        <v>41954</v>
      </c>
      <c r="E7542" s="35" t="s">
        <v>363</v>
      </c>
      <c r="F7542" s="45">
        <v>9.1999999999999993</v>
      </c>
      <c r="G7542" s="45">
        <v>0</v>
      </c>
      <c r="H7542" s="45">
        <v>0</v>
      </c>
      <c r="I7542" s="45">
        <v>0</v>
      </c>
      <c r="J7542" s="45">
        <v>0</v>
      </c>
    </row>
    <row r="7543" spans="4:10">
      <c r="D7543" s="28">
        <v>41954</v>
      </c>
      <c r="E7543" s="35" t="s">
        <v>364</v>
      </c>
      <c r="F7543" s="45">
        <v>9.9</v>
      </c>
      <c r="G7543" s="45">
        <v>0</v>
      </c>
      <c r="H7543" s="45">
        <v>0</v>
      </c>
      <c r="I7543" s="45">
        <v>0</v>
      </c>
      <c r="J7543" s="45">
        <v>0</v>
      </c>
    </row>
    <row r="7544" spans="4:10">
      <c r="D7544" s="28">
        <v>41954</v>
      </c>
      <c r="E7544" s="35" t="s">
        <v>365</v>
      </c>
      <c r="F7544" s="45">
        <v>8</v>
      </c>
      <c r="G7544" s="45">
        <v>0</v>
      </c>
      <c r="H7544" s="45">
        <v>0</v>
      </c>
      <c r="I7544" s="45">
        <v>0</v>
      </c>
      <c r="J7544" s="45">
        <v>0</v>
      </c>
    </row>
    <row r="7545" spans="4:10">
      <c r="D7545" s="28">
        <v>41954</v>
      </c>
      <c r="E7545" s="35" t="s">
        <v>366</v>
      </c>
      <c r="F7545" s="45">
        <v>6.7</v>
      </c>
      <c r="G7545" s="45">
        <v>0.41</v>
      </c>
      <c r="H7545" s="45">
        <v>0.12</v>
      </c>
      <c r="I7545" s="45">
        <v>6.6</v>
      </c>
      <c r="J7545" s="45">
        <v>-60.7</v>
      </c>
    </row>
    <row r="7546" spans="4:10">
      <c r="D7546" s="28">
        <v>41954</v>
      </c>
      <c r="E7546" s="35" t="s">
        <v>367</v>
      </c>
      <c r="F7546" s="45">
        <v>9.6</v>
      </c>
      <c r="G7546" s="45">
        <v>1.77</v>
      </c>
      <c r="H7546" s="45">
        <v>0.28000000000000003</v>
      </c>
      <c r="I7546" s="45">
        <v>16</v>
      </c>
      <c r="J7546" s="45">
        <v>-49.7</v>
      </c>
    </row>
    <row r="7547" spans="4:10">
      <c r="D7547" s="28">
        <v>41954</v>
      </c>
      <c r="E7547" s="35" t="s">
        <v>368</v>
      </c>
      <c r="F7547" s="45">
        <v>12.2</v>
      </c>
      <c r="G7547" s="45">
        <v>2.67</v>
      </c>
      <c r="H7547" s="45">
        <v>0.28000000000000003</v>
      </c>
      <c r="I7547" s="45">
        <v>23.9</v>
      </c>
      <c r="J7547" s="45">
        <v>-36.9</v>
      </c>
    </row>
    <row r="7548" spans="4:10">
      <c r="D7548" s="28">
        <v>41954</v>
      </c>
      <c r="E7548" s="35" t="s">
        <v>369</v>
      </c>
      <c r="F7548" s="45">
        <v>13.7</v>
      </c>
      <c r="G7548" s="45">
        <v>2.87</v>
      </c>
      <c r="H7548" s="45">
        <v>0.31</v>
      </c>
      <c r="I7548" s="45">
        <v>29.5</v>
      </c>
      <c r="J7548" s="45">
        <v>-22.2</v>
      </c>
    </row>
    <row r="7549" spans="4:10">
      <c r="D7549" s="28">
        <v>41954</v>
      </c>
      <c r="E7549" s="35" t="s">
        <v>370</v>
      </c>
      <c r="F7549" s="45">
        <v>13.9</v>
      </c>
      <c r="G7549" s="45">
        <v>2.54</v>
      </c>
      <c r="H7549" s="45">
        <v>0.43</v>
      </c>
      <c r="I7549" s="45">
        <v>32.299999999999997</v>
      </c>
      <c r="J7549" s="45">
        <v>-5.8</v>
      </c>
    </row>
    <row r="7550" spans="4:10">
      <c r="D7550" s="28">
        <v>41954</v>
      </c>
      <c r="E7550" s="35" t="s">
        <v>371</v>
      </c>
      <c r="F7550" s="45">
        <v>15</v>
      </c>
      <c r="G7550" s="45">
        <v>2.91</v>
      </c>
      <c r="H7550" s="45">
        <v>0.32</v>
      </c>
      <c r="I7550" s="45">
        <v>31.8</v>
      </c>
      <c r="J7550" s="45">
        <v>11.1</v>
      </c>
    </row>
    <row r="7551" spans="4:10">
      <c r="D7551" s="28">
        <v>41954</v>
      </c>
      <c r="E7551" s="35" t="s">
        <v>372</v>
      </c>
      <c r="F7551" s="45">
        <v>15.4</v>
      </c>
      <c r="G7551" s="45">
        <v>2.08</v>
      </c>
      <c r="H7551" s="45">
        <v>0.47</v>
      </c>
      <c r="I7551" s="45">
        <v>28</v>
      </c>
      <c r="J7551" s="45">
        <v>27</v>
      </c>
    </row>
    <row r="7552" spans="4:10">
      <c r="D7552" s="28">
        <v>41954</v>
      </c>
      <c r="E7552" s="35" t="s">
        <v>373</v>
      </c>
      <c r="F7552" s="45">
        <v>13.6</v>
      </c>
      <c r="G7552" s="45">
        <v>0.51</v>
      </c>
      <c r="H7552" s="45">
        <v>0.47</v>
      </c>
      <c r="I7552" s="45">
        <v>21.6</v>
      </c>
      <c r="J7552" s="45">
        <v>41.1</v>
      </c>
    </row>
    <row r="7553" spans="4:10">
      <c r="D7553" s="28">
        <v>41954</v>
      </c>
      <c r="E7553" s="35" t="s">
        <v>374</v>
      </c>
      <c r="F7553" s="45">
        <v>12.2</v>
      </c>
      <c r="G7553" s="45">
        <v>0.39</v>
      </c>
      <c r="H7553" s="45">
        <v>0.26</v>
      </c>
      <c r="I7553" s="45">
        <v>13.2</v>
      </c>
      <c r="J7553" s="45">
        <v>53.3</v>
      </c>
    </row>
    <row r="7554" spans="4:10">
      <c r="D7554" s="28">
        <v>41954</v>
      </c>
      <c r="E7554" s="35" t="s">
        <v>375</v>
      </c>
      <c r="F7554" s="45">
        <v>10.1</v>
      </c>
      <c r="G7554" s="45">
        <v>0.47</v>
      </c>
      <c r="H7554" s="45">
        <v>0.06</v>
      </c>
      <c r="I7554" s="45">
        <v>3.4</v>
      </c>
      <c r="J7554" s="45">
        <v>63.8</v>
      </c>
    </row>
    <row r="7555" spans="4:10">
      <c r="D7555" s="28">
        <v>41954</v>
      </c>
      <c r="E7555" s="35" t="s">
        <v>376</v>
      </c>
      <c r="F7555" s="45">
        <v>7.8</v>
      </c>
      <c r="G7555" s="45">
        <v>0</v>
      </c>
      <c r="H7555" s="45">
        <v>0</v>
      </c>
      <c r="I7555" s="45">
        <v>0</v>
      </c>
      <c r="J7555" s="45">
        <v>0</v>
      </c>
    </row>
    <row r="7556" spans="4:10">
      <c r="D7556" s="28">
        <v>41954</v>
      </c>
      <c r="E7556" s="35" t="s">
        <v>377</v>
      </c>
      <c r="F7556" s="45">
        <v>5.9</v>
      </c>
      <c r="G7556" s="45">
        <v>0</v>
      </c>
      <c r="H7556" s="45">
        <v>0</v>
      </c>
      <c r="I7556" s="45">
        <v>0</v>
      </c>
      <c r="J7556" s="45">
        <v>0</v>
      </c>
    </row>
    <row r="7557" spans="4:10">
      <c r="D7557" s="28">
        <v>41954</v>
      </c>
      <c r="E7557" s="35" t="s">
        <v>378</v>
      </c>
      <c r="F7557" s="45">
        <v>4.9000000000000004</v>
      </c>
      <c r="G7557" s="45">
        <v>0</v>
      </c>
      <c r="H7557" s="45">
        <v>0</v>
      </c>
      <c r="I7557" s="45">
        <v>0</v>
      </c>
      <c r="J7557" s="45">
        <v>0</v>
      </c>
    </row>
    <row r="7558" spans="4:10">
      <c r="D7558" s="28">
        <v>41954</v>
      </c>
      <c r="E7558" s="35" t="s">
        <v>379</v>
      </c>
      <c r="F7558" s="45">
        <v>4.5</v>
      </c>
      <c r="G7558" s="45">
        <v>0</v>
      </c>
      <c r="H7558" s="45">
        <v>0</v>
      </c>
      <c r="I7558" s="45">
        <v>0</v>
      </c>
      <c r="J7558" s="45">
        <v>0</v>
      </c>
    </row>
    <row r="7559" spans="4:10">
      <c r="D7559" s="28">
        <v>41954</v>
      </c>
      <c r="E7559" s="35" t="s">
        <v>380</v>
      </c>
      <c r="F7559" s="45">
        <v>5</v>
      </c>
      <c r="G7559" s="45">
        <v>0</v>
      </c>
      <c r="H7559" s="45">
        <v>0</v>
      </c>
      <c r="I7559" s="45">
        <v>0</v>
      </c>
      <c r="J7559" s="45">
        <v>0</v>
      </c>
    </row>
    <row r="7560" spans="4:10">
      <c r="D7560" s="28">
        <v>41954</v>
      </c>
      <c r="E7560" s="35" t="s">
        <v>381</v>
      </c>
      <c r="F7560" s="45">
        <v>4.5</v>
      </c>
      <c r="G7560" s="45">
        <v>0</v>
      </c>
      <c r="H7560" s="45">
        <v>0</v>
      </c>
      <c r="I7560" s="45">
        <v>0</v>
      </c>
      <c r="J7560" s="45">
        <v>0</v>
      </c>
    </row>
    <row r="7561" spans="4:10">
      <c r="D7561" s="28">
        <v>41954</v>
      </c>
      <c r="E7561" s="35" t="s">
        <v>382</v>
      </c>
      <c r="F7561" s="45">
        <v>4.2</v>
      </c>
      <c r="G7561" s="45">
        <v>0</v>
      </c>
      <c r="H7561" s="45">
        <v>0</v>
      </c>
      <c r="I7561" s="45">
        <v>0</v>
      </c>
      <c r="J7561" s="45">
        <v>0</v>
      </c>
    </row>
    <row r="7562" spans="4:10">
      <c r="D7562" s="28">
        <v>41954</v>
      </c>
      <c r="E7562" s="35" t="s">
        <v>383</v>
      </c>
      <c r="F7562" s="45">
        <v>3.6</v>
      </c>
      <c r="G7562" s="45">
        <v>0</v>
      </c>
      <c r="H7562" s="45">
        <v>0</v>
      </c>
      <c r="I7562" s="45">
        <v>0</v>
      </c>
      <c r="J7562" s="45">
        <v>0</v>
      </c>
    </row>
    <row r="7563" spans="4:10">
      <c r="D7563" s="28">
        <v>41955</v>
      </c>
      <c r="E7563" s="35" t="s">
        <v>360</v>
      </c>
      <c r="F7563" s="45">
        <v>3.7</v>
      </c>
      <c r="G7563" s="45">
        <v>0</v>
      </c>
      <c r="H7563" s="45">
        <v>0</v>
      </c>
      <c r="I7563" s="45">
        <v>0</v>
      </c>
      <c r="J7563" s="45">
        <v>0</v>
      </c>
    </row>
    <row r="7564" spans="4:10">
      <c r="D7564" s="28">
        <v>41955</v>
      </c>
      <c r="E7564" s="35" t="s">
        <v>361</v>
      </c>
      <c r="F7564" s="45">
        <v>3.1</v>
      </c>
      <c r="G7564" s="45">
        <v>0</v>
      </c>
      <c r="H7564" s="45">
        <v>0</v>
      </c>
      <c r="I7564" s="45">
        <v>0</v>
      </c>
      <c r="J7564" s="45">
        <v>0</v>
      </c>
    </row>
    <row r="7565" spans="4:10">
      <c r="D7565" s="28">
        <v>41955</v>
      </c>
      <c r="E7565" s="35" t="s">
        <v>362</v>
      </c>
      <c r="F7565" s="45">
        <v>2.9</v>
      </c>
      <c r="G7565" s="45">
        <v>0</v>
      </c>
      <c r="H7565" s="45">
        <v>0</v>
      </c>
      <c r="I7565" s="45">
        <v>0</v>
      </c>
      <c r="J7565" s="45">
        <v>0</v>
      </c>
    </row>
    <row r="7566" spans="4:10">
      <c r="D7566" s="28">
        <v>41955</v>
      </c>
      <c r="E7566" s="35" t="s">
        <v>363</v>
      </c>
      <c r="F7566" s="45">
        <v>2.5</v>
      </c>
      <c r="G7566" s="45">
        <v>0</v>
      </c>
      <c r="H7566" s="45">
        <v>0</v>
      </c>
      <c r="I7566" s="45">
        <v>0</v>
      </c>
      <c r="J7566" s="45">
        <v>0</v>
      </c>
    </row>
    <row r="7567" spans="4:10">
      <c r="D7567" s="28">
        <v>41955</v>
      </c>
      <c r="E7567" s="35" t="s">
        <v>364</v>
      </c>
      <c r="F7567" s="45">
        <v>2.1</v>
      </c>
      <c r="G7567" s="45">
        <v>0</v>
      </c>
      <c r="H7567" s="45">
        <v>0</v>
      </c>
      <c r="I7567" s="45">
        <v>0</v>
      </c>
      <c r="J7567" s="45">
        <v>0</v>
      </c>
    </row>
    <row r="7568" spans="4:10">
      <c r="D7568" s="28">
        <v>41955</v>
      </c>
      <c r="E7568" s="35" t="s">
        <v>365</v>
      </c>
      <c r="F7568" s="45">
        <v>1.7</v>
      </c>
      <c r="G7568" s="45">
        <v>0</v>
      </c>
      <c r="H7568" s="45">
        <v>0</v>
      </c>
      <c r="I7568" s="45">
        <v>0</v>
      </c>
      <c r="J7568" s="45">
        <v>0</v>
      </c>
    </row>
    <row r="7569" spans="4:10">
      <c r="D7569" s="28">
        <v>41955</v>
      </c>
      <c r="E7569" s="35" t="s">
        <v>366</v>
      </c>
      <c r="F7569" s="45">
        <v>1.8</v>
      </c>
      <c r="G7569" s="45">
        <v>0.19</v>
      </c>
      <c r="H7569" s="45">
        <v>0.1</v>
      </c>
      <c r="I7569" s="45">
        <v>6.4</v>
      </c>
      <c r="J7569" s="45">
        <v>-60.5</v>
      </c>
    </row>
    <row r="7570" spans="4:10">
      <c r="D7570" s="28">
        <v>41955</v>
      </c>
      <c r="E7570" s="35" t="s">
        <v>367</v>
      </c>
      <c r="F7570" s="45">
        <v>2.8</v>
      </c>
      <c r="G7570" s="45">
        <v>0.27</v>
      </c>
      <c r="H7570" s="45">
        <v>0.3</v>
      </c>
      <c r="I7570" s="45">
        <v>15.8</v>
      </c>
      <c r="J7570" s="45">
        <v>-49.5</v>
      </c>
    </row>
    <row r="7571" spans="4:10">
      <c r="D7571" s="28">
        <v>41955</v>
      </c>
      <c r="E7571" s="35" t="s">
        <v>368</v>
      </c>
      <c r="F7571" s="45">
        <v>5.2</v>
      </c>
      <c r="G7571" s="45">
        <v>0.62</v>
      </c>
      <c r="H7571" s="45">
        <v>0.53</v>
      </c>
      <c r="I7571" s="45">
        <v>23.6</v>
      </c>
      <c r="J7571" s="45">
        <v>-36.799999999999997</v>
      </c>
    </row>
    <row r="7572" spans="4:10">
      <c r="D7572" s="28">
        <v>41955</v>
      </c>
      <c r="E7572" s="35" t="s">
        <v>369</v>
      </c>
      <c r="F7572" s="45">
        <v>8.3000000000000007</v>
      </c>
      <c r="G7572" s="45">
        <v>0.17</v>
      </c>
      <c r="H7572" s="45">
        <v>0.52</v>
      </c>
      <c r="I7572" s="45">
        <v>29.3</v>
      </c>
      <c r="J7572" s="45">
        <v>-22.1</v>
      </c>
    </row>
    <row r="7573" spans="4:10">
      <c r="D7573" s="28">
        <v>41955</v>
      </c>
      <c r="E7573" s="35" t="s">
        <v>370</v>
      </c>
      <c r="F7573" s="45">
        <v>15.9</v>
      </c>
      <c r="G7573" s="45">
        <v>0.5</v>
      </c>
      <c r="H7573" s="45">
        <v>0.73</v>
      </c>
      <c r="I7573" s="45">
        <v>32</v>
      </c>
      <c r="J7573" s="45">
        <v>-5.8</v>
      </c>
    </row>
    <row r="7574" spans="4:10">
      <c r="D7574" s="28">
        <v>41955</v>
      </c>
      <c r="E7574" s="35" t="s">
        <v>371</v>
      </c>
      <c r="F7574" s="45">
        <v>17.8</v>
      </c>
      <c r="G7574" s="45">
        <v>2.14</v>
      </c>
      <c r="H7574" s="45">
        <v>0.52</v>
      </c>
      <c r="I7574" s="45">
        <v>31.5</v>
      </c>
      <c r="J7574" s="45">
        <v>11</v>
      </c>
    </row>
    <row r="7575" spans="4:10">
      <c r="D7575" s="28">
        <v>41955</v>
      </c>
      <c r="E7575" s="35" t="s">
        <v>372</v>
      </c>
      <c r="F7575" s="45">
        <v>18.600000000000001</v>
      </c>
      <c r="G7575" s="45">
        <v>1.76</v>
      </c>
      <c r="H7575" s="45">
        <v>0.53</v>
      </c>
      <c r="I7575" s="45">
        <v>27.8</v>
      </c>
      <c r="J7575" s="45">
        <v>26.9</v>
      </c>
    </row>
    <row r="7576" spans="4:10">
      <c r="D7576" s="28">
        <v>41955</v>
      </c>
      <c r="E7576" s="35" t="s">
        <v>373</v>
      </c>
      <c r="F7576" s="45">
        <v>17.399999999999999</v>
      </c>
      <c r="G7576" s="45">
        <v>0.17</v>
      </c>
      <c r="H7576" s="45">
        <v>0.37</v>
      </c>
      <c r="I7576" s="45">
        <v>21.4</v>
      </c>
      <c r="J7576" s="45">
        <v>40.9</v>
      </c>
    </row>
    <row r="7577" spans="4:10">
      <c r="D7577" s="28">
        <v>41955</v>
      </c>
      <c r="E7577" s="35" t="s">
        <v>374</v>
      </c>
      <c r="F7577" s="45">
        <v>16.8</v>
      </c>
      <c r="G7577" s="45">
        <v>0.17</v>
      </c>
      <c r="H7577" s="45">
        <v>0.21</v>
      </c>
      <c r="I7577" s="45">
        <v>13</v>
      </c>
      <c r="J7577" s="45">
        <v>53.1</v>
      </c>
    </row>
    <row r="7578" spans="4:10">
      <c r="D7578" s="28">
        <v>41955</v>
      </c>
      <c r="E7578" s="35" t="s">
        <v>375</v>
      </c>
      <c r="F7578" s="45">
        <v>13.7</v>
      </c>
      <c r="G7578" s="45">
        <v>0.2</v>
      </c>
      <c r="H7578" s="45">
        <v>0.05</v>
      </c>
      <c r="I7578" s="45">
        <v>3.2</v>
      </c>
      <c r="J7578" s="45">
        <v>63.6</v>
      </c>
    </row>
    <row r="7579" spans="4:10">
      <c r="D7579" s="28">
        <v>41955</v>
      </c>
      <c r="E7579" s="35" t="s">
        <v>376</v>
      </c>
      <c r="F7579" s="45">
        <v>11.7</v>
      </c>
      <c r="G7579" s="45">
        <v>0</v>
      </c>
      <c r="H7579" s="45">
        <v>0</v>
      </c>
      <c r="I7579" s="45">
        <v>0</v>
      </c>
      <c r="J7579" s="45">
        <v>0</v>
      </c>
    </row>
    <row r="7580" spans="4:10">
      <c r="D7580" s="28">
        <v>41955</v>
      </c>
      <c r="E7580" s="35" t="s">
        <v>377</v>
      </c>
      <c r="F7580" s="45">
        <v>12.3</v>
      </c>
      <c r="G7580" s="45">
        <v>0</v>
      </c>
      <c r="H7580" s="45">
        <v>0</v>
      </c>
      <c r="I7580" s="45">
        <v>0</v>
      </c>
      <c r="J7580" s="45">
        <v>0</v>
      </c>
    </row>
    <row r="7581" spans="4:10">
      <c r="D7581" s="28">
        <v>41955</v>
      </c>
      <c r="E7581" s="35" t="s">
        <v>378</v>
      </c>
      <c r="F7581" s="45">
        <v>12.5</v>
      </c>
      <c r="G7581" s="45">
        <v>0</v>
      </c>
      <c r="H7581" s="45">
        <v>0</v>
      </c>
      <c r="I7581" s="45">
        <v>0</v>
      </c>
      <c r="J7581" s="45">
        <v>0</v>
      </c>
    </row>
    <row r="7582" spans="4:10">
      <c r="D7582" s="28">
        <v>41955</v>
      </c>
      <c r="E7582" s="35" t="s">
        <v>379</v>
      </c>
      <c r="F7582" s="45">
        <v>11.1</v>
      </c>
      <c r="G7582" s="45">
        <v>0</v>
      </c>
      <c r="H7582" s="45">
        <v>0</v>
      </c>
      <c r="I7582" s="45">
        <v>0</v>
      </c>
      <c r="J7582" s="45">
        <v>0</v>
      </c>
    </row>
    <row r="7583" spans="4:10">
      <c r="D7583" s="28">
        <v>41955</v>
      </c>
      <c r="E7583" s="35" t="s">
        <v>380</v>
      </c>
      <c r="F7583" s="45">
        <v>9.8000000000000007</v>
      </c>
      <c r="G7583" s="45">
        <v>0</v>
      </c>
      <c r="H7583" s="45">
        <v>0</v>
      </c>
      <c r="I7583" s="45">
        <v>0</v>
      </c>
      <c r="J7583" s="45">
        <v>0</v>
      </c>
    </row>
    <row r="7584" spans="4:10">
      <c r="D7584" s="28">
        <v>41955</v>
      </c>
      <c r="E7584" s="35" t="s">
        <v>381</v>
      </c>
      <c r="F7584" s="45">
        <v>9.8000000000000007</v>
      </c>
      <c r="G7584" s="45">
        <v>0</v>
      </c>
      <c r="H7584" s="45">
        <v>0</v>
      </c>
      <c r="I7584" s="45">
        <v>0</v>
      </c>
      <c r="J7584" s="45">
        <v>0</v>
      </c>
    </row>
    <row r="7585" spans="4:10">
      <c r="D7585" s="28">
        <v>41955</v>
      </c>
      <c r="E7585" s="35" t="s">
        <v>382</v>
      </c>
      <c r="F7585" s="45">
        <v>12.1</v>
      </c>
      <c r="G7585" s="45">
        <v>0</v>
      </c>
      <c r="H7585" s="45">
        <v>0</v>
      </c>
      <c r="I7585" s="45">
        <v>0</v>
      </c>
      <c r="J7585" s="45">
        <v>0</v>
      </c>
    </row>
    <row r="7586" spans="4:10">
      <c r="D7586" s="28">
        <v>41955</v>
      </c>
      <c r="E7586" s="35" t="s">
        <v>383</v>
      </c>
      <c r="F7586" s="45">
        <v>11.6</v>
      </c>
      <c r="G7586" s="45">
        <v>0</v>
      </c>
      <c r="H7586" s="45">
        <v>0</v>
      </c>
      <c r="I7586" s="45">
        <v>0</v>
      </c>
      <c r="J7586" s="45">
        <v>0</v>
      </c>
    </row>
    <row r="7587" spans="4:10">
      <c r="D7587" s="28">
        <v>41956</v>
      </c>
      <c r="E7587" s="35" t="s">
        <v>360</v>
      </c>
      <c r="F7587" s="45">
        <v>10.4</v>
      </c>
      <c r="G7587" s="45">
        <v>0</v>
      </c>
      <c r="H7587" s="45">
        <v>0</v>
      </c>
      <c r="I7587" s="45">
        <v>0</v>
      </c>
      <c r="J7587" s="45">
        <v>0</v>
      </c>
    </row>
    <row r="7588" spans="4:10">
      <c r="D7588" s="28">
        <v>41956</v>
      </c>
      <c r="E7588" s="35" t="s">
        <v>361</v>
      </c>
      <c r="F7588" s="45">
        <v>9.6</v>
      </c>
      <c r="G7588" s="45">
        <v>0</v>
      </c>
      <c r="H7588" s="45">
        <v>0</v>
      </c>
      <c r="I7588" s="45">
        <v>0</v>
      </c>
      <c r="J7588" s="45">
        <v>0</v>
      </c>
    </row>
    <row r="7589" spans="4:10">
      <c r="D7589" s="28">
        <v>41956</v>
      </c>
      <c r="E7589" s="35" t="s">
        <v>362</v>
      </c>
      <c r="F7589" s="45">
        <v>7.8</v>
      </c>
      <c r="G7589" s="45">
        <v>0</v>
      </c>
      <c r="H7589" s="45">
        <v>0</v>
      </c>
      <c r="I7589" s="45">
        <v>0</v>
      </c>
      <c r="J7589" s="45">
        <v>0</v>
      </c>
    </row>
    <row r="7590" spans="4:10">
      <c r="D7590" s="28">
        <v>41956</v>
      </c>
      <c r="E7590" s="35" t="s">
        <v>363</v>
      </c>
      <c r="F7590" s="45">
        <v>5.9</v>
      </c>
      <c r="G7590" s="45">
        <v>0</v>
      </c>
      <c r="H7590" s="45">
        <v>0</v>
      </c>
      <c r="I7590" s="45">
        <v>0</v>
      </c>
      <c r="J7590" s="45">
        <v>0</v>
      </c>
    </row>
    <row r="7591" spans="4:10">
      <c r="D7591" s="28">
        <v>41956</v>
      </c>
      <c r="E7591" s="35" t="s">
        <v>364</v>
      </c>
      <c r="F7591" s="45">
        <v>5.6</v>
      </c>
      <c r="G7591" s="45">
        <v>0</v>
      </c>
      <c r="H7591" s="45">
        <v>0</v>
      </c>
      <c r="I7591" s="45">
        <v>0</v>
      </c>
      <c r="J7591" s="45">
        <v>0</v>
      </c>
    </row>
    <row r="7592" spans="4:10">
      <c r="D7592" s="28">
        <v>41956</v>
      </c>
      <c r="E7592" s="35" t="s">
        <v>365</v>
      </c>
      <c r="F7592" s="45">
        <v>4.9000000000000004</v>
      </c>
      <c r="G7592" s="45">
        <v>0</v>
      </c>
      <c r="H7592" s="45">
        <v>0</v>
      </c>
      <c r="I7592" s="45">
        <v>0</v>
      </c>
      <c r="J7592" s="45">
        <v>0</v>
      </c>
    </row>
    <row r="7593" spans="4:10">
      <c r="D7593" s="28">
        <v>41956</v>
      </c>
      <c r="E7593" s="35" t="s">
        <v>366</v>
      </c>
      <c r="F7593" s="45">
        <v>4.9000000000000004</v>
      </c>
      <c r="G7593" s="45">
        <v>0.05</v>
      </c>
      <c r="H7593" s="45">
        <v>0.06</v>
      </c>
      <c r="I7593" s="45">
        <v>6.1</v>
      </c>
      <c r="J7593" s="45">
        <v>-60.3</v>
      </c>
    </row>
    <row r="7594" spans="4:10">
      <c r="D7594" s="28">
        <v>41956</v>
      </c>
      <c r="E7594" s="35" t="s">
        <v>367</v>
      </c>
      <c r="F7594" s="45">
        <v>5.0999999999999996</v>
      </c>
      <c r="G7594" s="45">
        <v>0.06</v>
      </c>
      <c r="H7594" s="45">
        <v>0.19</v>
      </c>
      <c r="I7594" s="45">
        <v>15.5</v>
      </c>
      <c r="J7594" s="45">
        <v>-49.4</v>
      </c>
    </row>
    <row r="7595" spans="4:10">
      <c r="D7595" s="28">
        <v>41956</v>
      </c>
      <c r="E7595" s="35" t="s">
        <v>368</v>
      </c>
      <c r="F7595" s="45">
        <v>5.3</v>
      </c>
      <c r="G7595" s="45">
        <v>0.06</v>
      </c>
      <c r="H7595" s="45">
        <v>0.31</v>
      </c>
      <c r="I7595" s="45">
        <v>23.4</v>
      </c>
      <c r="J7595" s="45">
        <v>-36.700000000000003</v>
      </c>
    </row>
    <row r="7596" spans="4:10">
      <c r="D7596" s="28">
        <v>41956</v>
      </c>
      <c r="E7596" s="35" t="s">
        <v>369</v>
      </c>
      <c r="F7596" s="45">
        <v>5.2</v>
      </c>
      <c r="G7596" s="45">
        <v>0.06</v>
      </c>
      <c r="H7596" s="45">
        <v>0.4</v>
      </c>
      <c r="I7596" s="45">
        <v>29</v>
      </c>
      <c r="J7596" s="45">
        <v>-22.1</v>
      </c>
    </row>
    <row r="7597" spans="4:10">
      <c r="D7597" s="28">
        <v>41956</v>
      </c>
      <c r="E7597" s="35" t="s">
        <v>370</v>
      </c>
      <c r="F7597" s="45">
        <v>5.3</v>
      </c>
      <c r="G7597" s="45">
        <v>7.0000000000000007E-2</v>
      </c>
      <c r="H7597" s="45">
        <v>0.43</v>
      </c>
      <c r="I7597" s="45">
        <v>31.8</v>
      </c>
      <c r="J7597" s="45">
        <v>-5.8</v>
      </c>
    </row>
    <row r="7598" spans="4:10">
      <c r="D7598" s="28">
        <v>41956</v>
      </c>
      <c r="E7598" s="35" t="s">
        <v>371</v>
      </c>
      <c r="F7598" s="45">
        <v>4.4000000000000004</v>
      </c>
      <c r="G7598" s="45">
        <v>0.06</v>
      </c>
      <c r="H7598" s="45">
        <v>0.43</v>
      </c>
      <c r="I7598" s="45">
        <v>31.3</v>
      </c>
      <c r="J7598" s="45">
        <v>10.9</v>
      </c>
    </row>
    <row r="7599" spans="4:10">
      <c r="D7599" s="28">
        <v>41956</v>
      </c>
      <c r="E7599" s="35" t="s">
        <v>372</v>
      </c>
      <c r="F7599" s="45">
        <v>4.7</v>
      </c>
      <c r="G7599" s="45">
        <v>0.06</v>
      </c>
      <c r="H7599" s="45">
        <v>0.37</v>
      </c>
      <c r="I7599" s="45">
        <v>27.6</v>
      </c>
      <c r="J7599" s="45">
        <v>26.7</v>
      </c>
    </row>
    <row r="7600" spans="4:10">
      <c r="D7600" s="28">
        <v>41956</v>
      </c>
      <c r="E7600" s="35" t="s">
        <v>373</v>
      </c>
      <c r="F7600" s="45">
        <v>4.8</v>
      </c>
      <c r="G7600" s="45">
        <v>7.0000000000000007E-2</v>
      </c>
      <c r="H7600" s="45">
        <v>0.28000000000000003</v>
      </c>
      <c r="I7600" s="45">
        <v>21.2</v>
      </c>
      <c r="J7600" s="45">
        <v>40.799999999999997</v>
      </c>
    </row>
    <row r="7601" spans="4:10">
      <c r="D7601" s="28">
        <v>41956</v>
      </c>
      <c r="E7601" s="35" t="s">
        <v>374</v>
      </c>
      <c r="F7601" s="45">
        <v>4.3</v>
      </c>
      <c r="G7601" s="45">
        <v>0.06</v>
      </c>
      <c r="H7601" s="45">
        <v>0.16</v>
      </c>
      <c r="I7601" s="45">
        <v>12.8</v>
      </c>
      <c r="J7601" s="45">
        <v>52.9</v>
      </c>
    </row>
    <row r="7602" spans="4:10">
      <c r="D7602" s="28">
        <v>41956</v>
      </c>
      <c r="E7602" s="35" t="s">
        <v>375</v>
      </c>
      <c r="F7602" s="45">
        <v>3.1</v>
      </c>
      <c r="G7602" s="45">
        <v>0.09</v>
      </c>
      <c r="H7602" s="45">
        <v>0.04</v>
      </c>
      <c r="I7602" s="45">
        <v>3.1</v>
      </c>
      <c r="J7602" s="45">
        <v>63.4</v>
      </c>
    </row>
    <row r="7603" spans="4:10">
      <c r="D7603" s="28">
        <v>41956</v>
      </c>
      <c r="E7603" s="35" t="s">
        <v>376</v>
      </c>
      <c r="F7603" s="45">
        <v>2.6</v>
      </c>
      <c r="G7603" s="45">
        <v>0</v>
      </c>
      <c r="H7603" s="45">
        <v>0</v>
      </c>
      <c r="I7603" s="45">
        <v>0</v>
      </c>
      <c r="J7603" s="45">
        <v>0</v>
      </c>
    </row>
    <row r="7604" spans="4:10">
      <c r="D7604" s="28">
        <v>41956</v>
      </c>
      <c r="E7604" s="35" t="s">
        <v>377</v>
      </c>
      <c r="F7604" s="45">
        <v>2.1</v>
      </c>
      <c r="G7604" s="45">
        <v>0</v>
      </c>
      <c r="H7604" s="45">
        <v>0</v>
      </c>
      <c r="I7604" s="45">
        <v>0</v>
      </c>
      <c r="J7604" s="45">
        <v>0</v>
      </c>
    </row>
    <row r="7605" spans="4:10">
      <c r="D7605" s="28">
        <v>41956</v>
      </c>
      <c r="E7605" s="35" t="s">
        <v>378</v>
      </c>
      <c r="F7605" s="45">
        <v>1.6</v>
      </c>
      <c r="G7605" s="45">
        <v>0</v>
      </c>
      <c r="H7605" s="45">
        <v>0</v>
      </c>
      <c r="I7605" s="45">
        <v>0</v>
      </c>
      <c r="J7605" s="45">
        <v>0</v>
      </c>
    </row>
    <row r="7606" spans="4:10">
      <c r="D7606" s="28">
        <v>41956</v>
      </c>
      <c r="E7606" s="35" t="s">
        <v>379</v>
      </c>
      <c r="F7606" s="45">
        <v>0.7</v>
      </c>
      <c r="G7606" s="45">
        <v>0</v>
      </c>
      <c r="H7606" s="45">
        <v>0</v>
      </c>
      <c r="I7606" s="45">
        <v>0</v>
      </c>
      <c r="J7606" s="45">
        <v>0</v>
      </c>
    </row>
    <row r="7607" spans="4:10">
      <c r="D7607" s="28">
        <v>41956</v>
      </c>
      <c r="E7607" s="35" t="s">
        <v>380</v>
      </c>
      <c r="F7607" s="45">
        <v>-0.9</v>
      </c>
      <c r="G7607" s="45">
        <v>0</v>
      </c>
      <c r="H7607" s="45">
        <v>0</v>
      </c>
      <c r="I7607" s="45">
        <v>0</v>
      </c>
      <c r="J7607" s="45">
        <v>0</v>
      </c>
    </row>
    <row r="7608" spans="4:10">
      <c r="D7608" s="28">
        <v>41956</v>
      </c>
      <c r="E7608" s="35" t="s">
        <v>381</v>
      </c>
      <c r="F7608" s="45">
        <v>-1.6</v>
      </c>
      <c r="G7608" s="45">
        <v>0</v>
      </c>
      <c r="H7608" s="45">
        <v>0</v>
      </c>
      <c r="I7608" s="45">
        <v>0</v>
      </c>
      <c r="J7608" s="45">
        <v>0</v>
      </c>
    </row>
    <row r="7609" spans="4:10">
      <c r="D7609" s="28">
        <v>41956</v>
      </c>
      <c r="E7609" s="35" t="s">
        <v>382</v>
      </c>
      <c r="F7609" s="45">
        <v>-1.8</v>
      </c>
      <c r="G7609" s="45">
        <v>0</v>
      </c>
      <c r="H7609" s="45">
        <v>0</v>
      </c>
      <c r="I7609" s="45">
        <v>0</v>
      </c>
      <c r="J7609" s="45">
        <v>0</v>
      </c>
    </row>
    <row r="7610" spans="4:10">
      <c r="D7610" s="28">
        <v>41956</v>
      </c>
      <c r="E7610" s="35" t="s">
        <v>383</v>
      </c>
      <c r="F7610" s="45">
        <v>-1.8</v>
      </c>
      <c r="G7610" s="45">
        <v>0</v>
      </c>
      <c r="H7610" s="45">
        <v>0</v>
      </c>
      <c r="I7610" s="45">
        <v>0</v>
      </c>
      <c r="J7610" s="45">
        <v>0</v>
      </c>
    </row>
    <row r="7611" spans="4:10">
      <c r="D7611" s="28">
        <v>41957</v>
      </c>
      <c r="E7611" s="35" t="s">
        <v>360</v>
      </c>
      <c r="F7611" s="45">
        <v>-1.8</v>
      </c>
      <c r="G7611" s="45">
        <v>0</v>
      </c>
      <c r="H7611" s="45">
        <v>0</v>
      </c>
      <c r="I7611" s="45">
        <v>0</v>
      </c>
      <c r="J7611" s="45">
        <v>0</v>
      </c>
    </row>
    <row r="7612" spans="4:10">
      <c r="D7612" s="28">
        <v>41957</v>
      </c>
      <c r="E7612" s="35" t="s">
        <v>361</v>
      </c>
      <c r="F7612" s="45">
        <v>-2.1</v>
      </c>
      <c r="G7612" s="45">
        <v>0</v>
      </c>
      <c r="H7612" s="45">
        <v>0</v>
      </c>
      <c r="I7612" s="45">
        <v>0</v>
      </c>
      <c r="J7612" s="45">
        <v>0</v>
      </c>
    </row>
    <row r="7613" spans="4:10">
      <c r="D7613" s="28">
        <v>41957</v>
      </c>
      <c r="E7613" s="35" t="s">
        <v>362</v>
      </c>
      <c r="F7613" s="45">
        <v>-2.2999999999999998</v>
      </c>
      <c r="G7613" s="45">
        <v>0</v>
      </c>
      <c r="H7613" s="45">
        <v>0</v>
      </c>
      <c r="I7613" s="45">
        <v>0</v>
      </c>
      <c r="J7613" s="45">
        <v>0</v>
      </c>
    </row>
    <row r="7614" spans="4:10">
      <c r="D7614" s="28">
        <v>41957</v>
      </c>
      <c r="E7614" s="35" t="s">
        <v>363</v>
      </c>
      <c r="F7614" s="45">
        <v>-2.6</v>
      </c>
      <c r="G7614" s="45">
        <v>0</v>
      </c>
      <c r="H7614" s="45">
        <v>0</v>
      </c>
      <c r="I7614" s="45">
        <v>0</v>
      </c>
      <c r="J7614" s="45">
        <v>0</v>
      </c>
    </row>
    <row r="7615" spans="4:10">
      <c r="D7615" s="28">
        <v>41957</v>
      </c>
      <c r="E7615" s="35" t="s">
        <v>364</v>
      </c>
      <c r="F7615" s="45">
        <v>-2.8</v>
      </c>
      <c r="G7615" s="45">
        <v>0</v>
      </c>
      <c r="H7615" s="45">
        <v>0</v>
      </c>
      <c r="I7615" s="45">
        <v>0</v>
      </c>
      <c r="J7615" s="45">
        <v>0</v>
      </c>
    </row>
    <row r="7616" spans="4:10">
      <c r="D7616" s="28">
        <v>41957</v>
      </c>
      <c r="E7616" s="35" t="s">
        <v>365</v>
      </c>
      <c r="F7616" s="45">
        <v>-3.5</v>
      </c>
      <c r="G7616" s="45">
        <v>0</v>
      </c>
      <c r="H7616" s="45">
        <v>0</v>
      </c>
      <c r="I7616" s="45">
        <v>0</v>
      </c>
      <c r="J7616" s="45">
        <v>0</v>
      </c>
    </row>
    <row r="7617" spans="4:10">
      <c r="D7617" s="28">
        <v>41957</v>
      </c>
      <c r="E7617" s="35" t="s">
        <v>366</v>
      </c>
      <c r="F7617" s="45">
        <v>-3.9</v>
      </c>
      <c r="G7617" s="45">
        <v>0.8</v>
      </c>
      <c r="H7617" s="45">
        <v>0.12</v>
      </c>
      <c r="I7617" s="45">
        <v>5.9</v>
      </c>
      <c r="J7617" s="45">
        <v>-60.2</v>
      </c>
    </row>
    <row r="7618" spans="4:10">
      <c r="D7618" s="28">
        <v>41957</v>
      </c>
      <c r="E7618" s="35" t="s">
        <v>367</v>
      </c>
      <c r="F7618" s="45">
        <v>-2.5</v>
      </c>
      <c r="G7618" s="45">
        <v>2.37</v>
      </c>
      <c r="H7618" s="45">
        <v>0.2</v>
      </c>
      <c r="I7618" s="45">
        <v>15.3</v>
      </c>
      <c r="J7618" s="45">
        <v>-49.2</v>
      </c>
    </row>
    <row r="7619" spans="4:10">
      <c r="D7619" s="28">
        <v>41957</v>
      </c>
      <c r="E7619" s="35" t="s">
        <v>368</v>
      </c>
      <c r="F7619" s="45">
        <v>-0.2</v>
      </c>
      <c r="G7619" s="45">
        <v>2.93</v>
      </c>
      <c r="H7619" s="45">
        <v>0.22</v>
      </c>
      <c r="I7619" s="45">
        <v>23.1</v>
      </c>
      <c r="J7619" s="45">
        <v>-36.6</v>
      </c>
    </row>
    <row r="7620" spans="4:10">
      <c r="D7620" s="28">
        <v>41957</v>
      </c>
      <c r="E7620" s="35" t="s">
        <v>369</v>
      </c>
      <c r="F7620" s="45">
        <v>2.5</v>
      </c>
      <c r="G7620" s="45">
        <v>3.12</v>
      </c>
      <c r="H7620" s="45">
        <v>0.24</v>
      </c>
      <c r="I7620" s="45">
        <v>28.7</v>
      </c>
      <c r="J7620" s="45">
        <v>-22</v>
      </c>
    </row>
    <row r="7621" spans="4:10">
      <c r="D7621" s="28">
        <v>41957</v>
      </c>
      <c r="E7621" s="35" t="s">
        <v>370</v>
      </c>
      <c r="F7621" s="45">
        <v>5.7</v>
      </c>
      <c r="G7621" s="45">
        <v>3.2</v>
      </c>
      <c r="H7621" s="45">
        <v>0.25</v>
      </c>
      <c r="I7621" s="45">
        <v>31.5</v>
      </c>
      <c r="J7621" s="45">
        <v>-5.9</v>
      </c>
    </row>
    <row r="7622" spans="4:10">
      <c r="D7622" s="28">
        <v>41957</v>
      </c>
      <c r="E7622" s="35" t="s">
        <v>371</v>
      </c>
      <c r="F7622" s="45">
        <v>6.8</v>
      </c>
      <c r="G7622" s="45">
        <v>3.17</v>
      </c>
      <c r="H7622" s="45">
        <v>0.25</v>
      </c>
      <c r="I7622" s="45">
        <v>31</v>
      </c>
      <c r="J7622" s="45">
        <v>10.8</v>
      </c>
    </row>
    <row r="7623" spans="4:10">
      <c r="D7623" s="28">
        <v>41957</v>
      </c>
      <c r="E7623" s="35" t="s">
        <v>372</v>
      </c>
      <c r="F7623" s="45">
        <v>7.4</v>
      </c>
      <c r="G7623" s="45">
        <v>2.35</v>
      </c>
      <c r="H7623" s="45">
        <v>0.4</v>
      </c>
      <c r="I7623" s="45">
        <v>27.3</v>
      </c>
      <c r="J7623" s="45">
        <v>26.6</v>
      </c>
    </row>
    <row r="7624" spans="4:10">
      <c r="D7624" s="28">
        <v>41957</v>
      </c>
      <c r="E7624" s="35" t="s">
        <v>373</v>
      </c>
      <c r="F7624" s="45">
        <v>5.6</v>
      </c>
      <c r="G7624" s="45">
        <v>0.76</v>
      </c>
      <c r="H7624" s="45">
        <v>0.47</v>
      </c>
      <c r="I7624" s="45">
        <v>21</v>
      </c>
      <c r="J7624" s="45">
        <v>40.6</v>
      </c>
    </row>
    <row r="7625" spans="4:10">
      <c r="D7625" s="28">
        <v>41957</v>
      </c>
      <c r="E7625" s="35" t="s">
        <v>374</v>
      </c>
      <c r="F7625" s="45">
        <v>3.7</v>
      </c>
      <c r="G7625" s="45">
        <v>0.48</v>
      </c>
      <c r="H7625" s="45">
        <v>0.26</v>
      </c>
      <c r="I7625" s="45">
        <v>12.6</v>
      </c>
      <c r="J7625" s="45">
        <v>52.7</v>
      </c>
    </row>
    <row r="7626" spans="4:10">
      <c r="D7626" s="28">
        <v>41957</v>
      </c>
      <c r="E7626" s="35" t="s">
        <v>375</v>
      </c>
      <c r="F7626" s="45">
        <v>2.7</v>
      </c>
      <c r="G7626" s="45">
        <v>0.68</v>
      </c>
      <c r="H7626" s="45">
        <v>0.05</v>
      </c>
      <c r="I7626" s="45">
        <v>2.9</v>
      </c>
      <c r="J7626" s="45">
        <v>63.2</v>
      </c>
    </row>
    <row r="7627" spans="4:10">
      <c r="D7627" s="28">
        <v>41957</v>
      </c>
      <c r="E7627" s="35" t="s">
        <v>376</v>
      </c>
      <c r="F7627" s="45">
        <v>0.5</v>
      </c>
      <c r="G7627" s="45">
        <v>0</v>
      </c>
      <c r="H7627" s="45">
        <v>0</v>
      </c>
      <c r="I7627" s="45">
        <v>0</v>
      </c>
      <c r="J7627" s="45">
        <v>0</v>
      </c>
    </row>
    <row r="7628" spans="4:10">
      <c r="D7628" s="28">
        <v>41957</v>
      </c>
      <c r="E7628" s="35" t="s">
        <v>377</v>
      </c>
      <c r="F7628" s="45">
        <v>-0.6</v>
      </c>
      <c r="G7628" s="45">
        <v>0</v>
      </c>
      <c r="H7628" s="45">
        <v>0</v>
      </c>
      <c r="I7628" s="45">
        <v>0</v>
      </c>
      <c r="J7628" s="45">
        <v>0</v>
      </c>
    </row>
    <row r="7629" spans="4:10">
      <c r="D7629" s="28">
        <v>41957</v>
      </c>
      <c r="E7629" s="35" t="s">
        <v>378</v>
      </c>
      <c r="F7629" s="45">
        <v>-1.1000000000000001</v>
      </c>
      <c r="G7629" s="45">
        <v>0</v>
      </c>
      <c r="H7629" s="45">
        <v>0</v>
      </c>
      <c r="I7629" s="45">
        <v>0</v>
      </c>
      <c r="J7629" s="45">
        <v>0</v>
      </c>
    </row>
    <row r="7630" spans="4:10">
      <c r="D7630" s="28">
        <v>41957</v>
      </c>
      <c r="E7630" s="35" t="s">
        <v>379</v>
      </c>
      <c r="F7630" s="45">
        <v>-1.1000000000000001</v>
      </c>
      <c r="G7630" s="45">
        <v>0</v>
      </c>
      <c r="H7630" s="45">
        <v>0</v>
      </c>
      <c r="I7630" s="45">
        <v>0</v>
      </c>
      <c r="J7630" s="45">
        <v>0</v>
      </c>
    </row>
    <row r="7631" spans="4:10">
      <c r="D7631" s="28">
        <v>41957</v>
      </c>
      <c r="E7631" s="35" t="s">
        <v>380</v>
      </c>
      <c r="F7631" s="45">
        <v>-1.2</v>
      </c>
      <c r="G7631" s="45">
        <v>0</v>
      </c>
      <c r="H7631" s="45">
        <v>0</v>
      </c>
      <c r="I7631" s="45">
        <v>0</v>
      </c>
      <c r="J7631" s="45">
        <v>0</v>
      </c>
    </row>
    <row r="7632" spans="4:10">
      <c r="D7632" s="28">
        <v>41957</v>
      </c>
      <c r="E7632" s="35" t="s">
        <v>381</v>
      </c>
      <c r="F7632" s="45">
        <v>-1.8</v>
      </c>
      <c r="G7632" s="45">
        <v>0</v>
      </c>
      <c r="H7632" s="45">
        <v>0</v>
      </c>
      <c r="I7632" s="45">
        <v>0</v>
      </c>
      <c r="J7632" s="45">
        <v>0</v>
      </c>
    </row>
    <row r="7633" spans="4:10">
      <c r="D7633" s="28">
        <v>41957</v>
      </c>
      <c r="E7633" s="35" t="s">
        <v>382</v>
      </c>
      <c r="F7633" s="45">
        <v>-2</v>
      </c>
      <c r="G7633" s="45">
        <v>0</v>
      </c>
      <c r="H7633" s="45">
        <v>0</v>
      </c>
      <c r="I7633" s="45">
        <v>0</v>
      </c>
      <c r="J7633" s="45">
        <v>0</v>
      </c>
    </row>
    <row r="7634" spans="4:10">
      <c r="D7634" s="28">
        <v>41957</v>
      </c>
      <c r="E7634" s="35" t="s">
        <v>383</v>
      </c>
      <c r="F7634" s="45">
        <v>-2.2999999999999998</v>
      </c>
      <c r="G7634" s="45">
        <v>0</v>
      </c>
      <c r="H7634" s="45">
        <v>0</v>
      </c>
      <c r="I7634" s="45">
        <v>0</v>
      </c>
      <c r="J7634" s="45">
        <v>0</v>
      </c>
    </row>
    <row r="7635" spans="4:10">
      <c r="D7635" s="28">
        <v>41958</v>
      </c>
      <c r="E7635" s="35" t="s">
        <v>360</v>
      </c>
      <c r="F7635" s="45">
        <v>-2.7</v>
      </c>
      <c r="G7635" s="45">
        <v>0</v>
      </c>
      <c r="H7635" s="45">
        <v>0</v>
      </c>
      <c r="I7635" s="45">
        <v>0</v>
      </c>
      <c r="J7635" s="45">
        <v>0</v>
      </c>
    </row>
    <row r="7636" spans="4:10">
      <c r="D7636" s="28">
        <v>41958</v>
      </c>
      <c r="E7636" s="35" t="s">
        <v>361</v>
      </c>
      <c r="F7636" s="45">
        <v>-3.1</v>
      </c>
      <c r="G7636" s="45">
        <v>0</v>
      </c>
      <c r="H7636" s="45">
        <v>0</v>
      </c>
      <c r="I7636" s="45">
        <v>0</v>
      </c>
      <c r="J7636" s="45">
        <v>0</v>
      </c>
    </row>
    <row r="7637" spans="4:10">
      <c r="D7637" s="28">
        <v>41958</v>
      </c>
      <c r="E7637" s="35" t="s">
        <v>362</v>
      </c>
      <c r="F7637" s="45">
        <v>-3.7</v>
      </c>
      <c r="G7637" s="45">
        <v>0</v>
      </c>
      <c r="H7637" s="45">
        <v>0</v>
      </c>
      <c r="I7637" s="45">
        <v>0</v>
      </c>
      <c r="J7637" s="45">
        <v>0</v>
      </c>
    </row>
    <row r="7638" spans="4:10">
      <c r="D7638" s="28">
        <v>41958</v>
      </c>
      <c r="E7638" s="35" t="s">
        <v>363</v>
      </c>
      <c r="F7638" s="45">
        <v>-4</v>
      </c>
      <c r="G7638" s="45">
        <v>0</v>
      </c>
      <c r="H7638" s="45">
        <v>0</v>
      </c>
      <c r="I7638" s="45">
        <v>0</v>
      </c>
      <c r="J7638" s="45">
        <v>0</v>
      </c>
    </row>
    <row r="7639" spans="4:10">
      <c r="D7639" s="28">
        <v>41958</v>
      </c>
      <c r="E7639" s="35" t="s">
        <v>364</v>
      </c>
      <c r="F7639" s="45">
        <v>-4.2</v>
      </c>
      <c r="G7639" s="45">
        <v>0</v>
      </c>
      <c r="H7639" s="45">
        <v>0</v>
      </c>
      <c r="I7639" s="45">
        <v>0</v>
      </c>
      <c r="J7639" s="45">
        <v>0</v>
      </c>
    </row>
    <row r="7640" spans="4:10">
      <c r="D7640" s="28">
        <v>41958</v>
      </c>
      <c r="E7640" s="35" t="s">
        <v>365</v>
      </c>
      <c r="F7640" s="45">
        <v>-4.5</v>
      </c>
      <c r="G7640" s="45">
        <v>0</v>
      </c>
      <c r="H7640" s="45">
        <v>0</v>
      </c>
      <c r="I7640" s="45">
        <v>0</v>
      </c>
      <c r="J7640" s="45">
        <v>0</v>
      </c>
    </row>
    <row r="7641" spans="4:10">
      <c r="D7641" s="28">
        <v>41958</v>
      </c>
      <c r="E7641" s="35" t="s">
        <v>366</v>
      </c>
      <c r="F7641" s="45">
        <v>-4.5</v>
      </c>
      <c r="G7641" s="45">
        <v>0.59</v>
      </c>
      <c r="H7641" s="45">
        <v>0.11</v>
      </c>
      <c r="I7641" s="45">
        <v>5.7</v>
      </c>
      <c r="J7641" s="45">
        <v>-60</v>
      </c>
    </row>
    <row r="7642" spans="4:10">
      <c r="D7642" s="28">
        <v>41958</v>
      </c>
      <c r="E7642" s="35" t="s">
        <v>367</v>
      </c>
      <c r="F7642" s="45">
        <v>-3</v>
      </c>
      <c r="G7642" s="45">
        <v>2.33</v>
      </c>
      <c r="H7642" s="45">
        <v>0.2</v>
      </c>
      <c r="I7642" s="45">
        <v>15.1</v>
      </c>
      <c r="J7642" s="45">
        <v>-49.1</v>
      </c>
    </row>
    <row r="7643" spans="4:10">
      <c r="D7643" s="28">
        <v>41958</v>
      </c>
      <c r="E7643" s="35" t="s">
        <v>368</v>
      </c>
      <c r="F7643" s="45">
        <v>-0.5</v>
      </c>
      <c r="G7643" s="45">
        <v>2.89</v>
      </c>
      <c r="H7643" s="45">
        <v>0.23</v>
      </c>
      <c r="I7643" s="45">
        <v>22.9</v>
      </c>
      <c r="J7643" s="45">
        <v>-36.5</v>
      </c>
    </row>
    <row r="7644" spans="4:10">
      <c r="D7644" s="28">
        <v>41958</v>
      </c>
      <c r="E7644" s="35" t="s">
        <v>369</v>
      </c>
      <c r="F7644" s="45">
        <v>3.8</v>
      </c>
      <c r="G7644" s="45">
        <v>3.1</v>
      </c>
      <c r="H7644" s="45">
        <v>0.24</v>
      </c>
      <c r="I7644" s="45">
        <v>28.5</v>
      </c>
      <c r="J7644" s="45">
        <v>-22</v>
      </c>
    </row>
    <row r="7645" spans="4:10">
      <c r="D7645" s="28">
        <v>41958</v>
      </c>
      <c r="E7645" s="35" t="s">
        <v>370</v>
      </c>
      <c r="F7645" s="45">
        <v>6.5</v>
      </c>
      <c r="G7645" s="45">
        <v>3.15</v>
      </c>
      <c r="H7645" s="45">
        <v>0.26</v>
      </c>
      <c r="I7645" s="45">
        <v>31.3</v>
      </c>
      <c r="J7645" s="45">
        <v>-5.9</v>
      </c>
    </row>
    <row r="7646" spans="4:10">
      <c r="D7646" s="28">
        <v>41958</v>
      </c>
      <c r="E7646" s="35" t="s">
        <v>371</v>
      </c>
      <c r="F7646" s="45">
        <v>9.1999999999999993</v>
      </c>
      <c r="G7646" s="45">
        <v>3.13</v>
      </c>
      <c r="H7646" s="45">
        <v>0.26</v>
      </c>
      <c r="I7646" s="45">
        <v>30.8</v>
      </c>
      <c r="J7646" s="45">
        <v>10.7</v>
      </c>
    </row>
    <row r="7647" spans="4:10">
      <c r="D7647" s="28">
        <v>41958</v>
      </c>
      <c r="E7647" s="35" t="s">
        <v>372</v>
      </c>
      <c r="F7647" s="45">
        <v>9.9</v>
      </c>
      <c r="G7647" s="45">
        <v>3.05</v>
      </c>
      <c r="H7647" s="45">
        <v>0.24</v>
      </c>
      <c r="I7647" s="45">
        <v>27.1</v>
      </c>
      <c r="J7647" s="45">
        <v>26.4</v>
      </c>
    </row>
    <row r="7648" spans="4:10">
      <c r="D7648" s="28">
        <v>41958</v>
      </c>
      <c r="E7648" s="35" t="s">
        <v>373</v>
      </c>
      <c r="F7648" s="45">
        <v>6.7</v>
      </c>
      <c r="G7648" s="45">
        <v>0.43</v>
      </c>
      <c r="H7648" s="45">
        <v>0.44</v>
      </c>
      <c r="I7648" s="45">
        <v>20.8</v>
      </c>
      <c r="J7648" s="45">
        <v>40.4</v>
      </c>
    </row>
    <row r="7649" spans="4:10">
      <c r="D7649" s="28">
        <v>41958</v>
      </c>
      <c r="E7649" s="35" t="s">
        <v>374</v>
      </c>
      <c r="F7649" s="45">
        <v>5.4</v>
      </c>
      <c r="G7649" s="45">
        <v>0.46</v>
      </c>
      <c r="H7649" s="45">
        <v>0.25</v>
      </c>
      <c r="I7649" s="45">
        <v>12.4</v>
      </c>
      <c r="J7649" s="45">
        <v>52.5</v>
      </c>
    </row>
    <row r="7650" spans="4:10">
      <c r="D7650" s="28">
        <v>41958</v>
      </c>
      <c r="E7650" s="35" t="s">
        <v>375</v>
      </c>
      <c r="F7650" s="45">
        <v>3.5</v>
      </c>
      <c r="G7650" s="45">
        <v>0.49</v>
      </c>
      <c r="H7650" s="45">
        <v>0.05</v>
      </c>
      <c r="I7650" s="45">
        <v>2.8</v>
      </c>
      <c r="J7650" s="45">
        <v>63</v>
      </c>
    </row>
    <row r="7651" spans="4:10">
      <c r="D7651" s="28">
        <v>41958</v>
      </c>
      <c r="E7651" s="35" t="s">
        <v>376</v>
      </c>
      <c r="F7651" s="45">
        <v>1.8</v>
      </c>
      <c r="G7651" s="45">
        <v>0</v>
      </c>
      <c r="H7651" s="45">
        <v>0</v>
      </c>
      <c r="I7651" s="45">
        <v>0</v>
      </c>
      <c r="J7651" s="45">
        <v>0</v>
      </c>
    </row>
    <row r="7652" spans="4:10">
      <c r="D7652" s="28">
        <v>41958</v>
      </c>
      <c r="E7652" s="35" t="s">
        <v>377</v>
      </c>
      <c r="F7652" s="45">
        <v>0.8</v>
      </c>
      <c r="G7652" s="45">
        <v>0</v>
      </c>
      <c r="H7652" s="45">
        <v>0</v>
      </c>
      <c r="I7652" s="45">
        <v>0</v>
      </c>
      <c r="J7652" s="45">
        <v>0</v>
      </c>
    </row>
    <row r="7653" spans="4:10">
      <c r="D7653" s="28">
        <v>41958</v>
      </c>
      <c r="E7653" s="35" t="s">
        <v>378</v>
      </c>
      <c r="F7653" s="45">
        <v>2.2000000000000002</v>
      </c>
      <c r="G7653" s="45">
        <v>0</v>
      </c>
      <c r="H7653" s="45">
        <v>0</v>
      </c>
      <c r="I7653" s="45">
        <v>0</v>
      </c>
      <c r="J7653" s="45">
        <v>0</v>
      </c>
    </row>
    <row r="7654" spans="4:10">
      <c r="D7654" s="28">
        <v>41958</v>
      </c>
      <c r="E7654" s="35" t="s">
        <v>379</v>
      </c>
      <c r="F7654" s="45">
        <v>1.8</v>
      </c>
      <c r="G7654" s="45">
        <v>0</v>
      </c>
      <c r="H7654" s="45">
        <v>0</v>
      </c>
      <c r="I7654" s="45">
        <v>0</v>
      </c>
      <c r="J7654" s="45">
        <v>0</v>
      </c>
    </row>
    <row r="7655" spans="4:10">
      <c r="D7655" s="28">
        <v>41958</v>
      </c>
      <c r="E7655" s="35" t="s">
        <v>380</v>
      </c>
      <c r="F7655" s="45">
        <v>1.7</v>
      </c>
      <c r="G7655" s="45">
        <v>0</v>
      </c>
      <c r="H7655" s="45">
        <v>0</v>
      </c>
      <c r="I7655" s="45">
        <v>0</v>
      </c>
      <c r="J7655" s="45">
        <v>0</v>
      </c>
    </row>
    <row r="7656" spans="4:10">
      <c r="D7656" s="28">
        <v>41958</v>
      </c>
      <c r="E7656" s="35" t="s">
        <v>381</v>
      </c>
      <c r="F7656" s="45">
        <v>0.9</v>
      </c>
      <c r="G7656" s="45">
        <v>0</v>
      </c>
      <c r="H7656" s="45">
        <v>0</v>
      </c>
      <c r="I7656" s="45">
        <v>0</v>
      </c>
      <c r="J7656" s="45">
        <v>0</v>
      </c>
    </row>
    <row r="7657" spans="4:10">
      <c r="D7657" s="28">
        <v>41958</v>
      </c>
      <c r="E7657" s="35" t="s">
        <v>382</v>
      </c>
      <c r="F7657" s="45">
        <v>0.4</v>
      </c>
      <c r="G7657" s="45">
        <v>0</v>
      </c>
      <c r="H7657" s="45">
        <v>0</v>
      </c>
      <c r="I7657" s="45">
        <v>0</v>
      </c>
      <c r="J7657" s="45">
        <v>0</v>
      </c>
    </row>
    <row r="7658" spans="4:10">
      <c r="D7658" s="28">
        <v>41958</v>
      </c>
      <c r="E7658" s="35" t="s">
        <v>383</v>
      </c>
      <c r="F7658" s="45">
        <v>0.1</v>
      </c>
      <c r="G7658" s="45">
        <v>0</v>
      </c>
      <c r="H7658" s="45">
        <v>0</v>
      </c>
      <c r="I7658" s="45">
        <v>0</v>
      </c>
      <c r="J7658" s="45">
        <v>0</v>
      </c>
    </row>
    <row r="7659" spans="4:10">
      <c r="D7659" s="28">
        <v>41959</v>
      </c>
      <c r="E7659" s="35" t="s">
        <v>360</v>
      </c>
      <c r="F7659" s="45">
        <v>-0.1</v>
      </c>
      <c r="G7659" s="45">
        <v>0</v>
      </c>
      <c r="H7659" s="45">
        <v>0</v>
      </c>
      <c r="I7659" s="45">
        <v>0</v>
      </c>
      <c r="J7659" s="45">
        <v>0</v>
      </c>
    </row>
    <row r="7660" spans="4:10">
      <c r="D7660" s="28">
        <v>41959</v>
      </c>
      <c r="E7660" s="35" t="s">
        <v>361</v>
      </c>
      <c r="F7660" s="45">
        <v>-0.1</v>
      </c>
      <c r="G7660" s="45">
        <v>0</v>
      </c>
      <c r="H7660" s="45">
        <v>0</v>
      </c>
      <c r="I7660" s="45">
        <v>0</v>
      </c>
      <c r="J7660" s="45">
        <v>0</v>
      </c>
    </row>
    <row r="7661" spans="4:10">
      <c r="D7661" s="28">
        <v>41959</v>
      </c>
      <c r="E7661" s="35" t="s">
        <v>362</v>
      </c>
      <c r="F7661" s="45">
        <v>0.2</v>
      </c>
      <c r="G7661" s="45">
        <v>0</v>
      </c>
      <c r="H7661" s="45">
        <v>0</v>
      </c>
      <c r="I7661" s="45">
        <v>0</v>
      </c>
      <c r="J7661" s="45">
        <v>0</v>
      </c>
    </row>
    <row r="7662" spans="4:10">
      <c r="D7662" s="28">
        <v>41959</v>
      </c>
      <c r="E7662" s="35" t="s">
        <v>363</v>
      </c>
      <c r="F7662" s="45">
        <v>0.4</v>
      </c>
      <c r="G7662" s="45">
        <v>0</v>
      </c>
      <c r="H7662" s="45">
        <v>0</v>
      </c>
      <c r="I7662" s="45">
        <v>0</v>
      </c>
      <c r="J7662" s="45">
        <v>0</v>
      </c>
    </row>
    <row r="7663" spans="4:10">
      <c r="D7663" s="28">
        <v>41959</v>
      </c>
      <c r="E7663" s="35" t="s">
        <v>364</v>
      </c>
      <c r="F7663" s="45">
        <v>0.1</v>
      </c>
      <c r="G7663" s="45">
        <v>0</v>
      </c>
      <c r="H7663" s="45">
        <v>0</v>
      </c>
      <c r="I7663" s="45">
        <v>0</v>
      </c>
      <c r="J7663" s="45">
        <v>0</v>
      </c>
    </row>
    <row r="7664" spans="4:10">
      <c r="D7664" s="28">
        <v>41959</v>
      </c>
      <c r="E7664" s="35" t="s">
        <v>365</v>
      </c>
      <c r="F7664" s="45">
        <v>-0.2</v>
      </c>
      <c r="G7664" s="45">
        <v>0</v>
      </c>
      <c r="H7664" s="45">
        <v>0</v>
      </c>
      <c r="I7664" s="45">
        <v>0</v>
      </c>
      <c r="J7664" s="45">
        <v>0</v>
      </c>
    </row>
    <row r="7665" spans="4:10">
      <c r="D7665" s="28">
        <v>41959</v>
      </c>
      <c r="E7665" s="35" t="s">
        <v>366</v>
      </c>
      <c r="F7665" s="45">
        <v>-0.1</v>
      </c>
      <c r="G7665" s="45">
        <v>0.4</v>
      </c>
      <c r="H7665" s="45">
        <v>0.1</v>
      </c>
      <c r="I7665" s="45">
        <v>5.5</v>
      </c>
      <c r="J7665" s="45">
        <v>-59.9</v>
      </c>
    </row>
    <row r="7666" spans="4:10">
      <c r="D7666" s="28">
        <v>41959</v>
      </c>
      <c r="E7666" s="35" t="s">
        <v>367</v>
      </c>
      <c r="F7666" s="45">
        <v>2.1</v>
      </c>
      <c r="G7666" s="45">
        <v>1.94</v>
      </c>
      <c r="H7666" s="45">
        <v>0.24</v>
      </c>
      <c r="I7666" s="45">
        <v>14.8</v>
      </c>
      <c r="J7666" s="45">
        <v>-49</v>
      </c>
    </row>
    <row r="7667" spans="4:10">
      <c r="D7667" s="28">
        <v>41959</v>
      </c>
      <c r="E7667" s="35" t="s">
        <v>368</v>
      </c>
      <c r="F7667" s="45">
        <v>6</v>
      </c>
      <c r="G7667" s="45">
        <v>2.5099999999999998</v>
      </c>
      <c r="H7667" s="45">
        <v>0.28999999999999998</v>
      </c>
      <c r="I7667" s="45">
        <v>22.6</v>
      </c>
      <c r="J7667" s="45">
        <v>-36.4</v>
      </c>
    </row>
    <row r="7668" spans="4:10">
      <c r="D7668" s="28">
        <v>41959</v>
      </c>
      <c r="E7668" s="35" t="s">
        <v>369</v>
      </c>
      <c r="F7668" s="45">
        <v>10.1</v>
      </c>
      <c r="G7668" s="45">
        <v>1.89</v>
      </c>
      <c r="H7668" s="45">
        <v>0.51</v>
      </c>
      <c r="I7668" s="45">
        <v>28.2</v>
      </c>
      <c r="J7668" s="45">
        <v>-21.9</v>
      </c>
    </row>
    <row r="7669" spans="4:10">
      <c r="D7669" s="28">
        <v>41959</v>
      </c>
      <c r="E7669" s="35" t="s">
        <v>370</v>
      </c>
      <c r="F7669" s="45">
        <v>13.6</v>
      </c>
      <c r="G7669" s="45">
        <v>0.47</v>
      </c>
      <c r="H7669" s="45">
        <v>0.7</v>
      </c>
      <c r="I7669" s="45">
        <v>31</v>
      </c>
      <c r="J7669" s="45">
        <v>-5.9</v>
      </c>
    </row>
    <row r="7670" spans="4:10">
      <c r="D7670" s="28">
        <v>41959</v>
      </c>
      <c r="E7670" s="35" t="s">
        <v>371</v>
      </c>
      <c r="F7670" s="45">
        <v>14.1</v>
      </c>
      <c r="G7670" s="45">
        <v>0.35</v>
      </c>
      <c r="H7670" s="45">
        <v>0.65</v>
      </c>
      <c r="I7670" s="45">
        <v>30.5</v>
      </c>
      <c r="J7670" s="45">
        <v>10.6</v>
      </c>
    </row>
    <row r="7671" spans="4:10">
      <c r="D7671" s="28">
        <v>41959</v>
      </c>
      <c r="E7671" s="35" t="s">
        <v>372</v>
      </c>
      <c r="F7671" s="45">
        <v>15</v>
      </c>
      <c r="G7671" s="45">
        <v>0.84</v>
      </c>
      <c r="H7671" s="45">
        <v>0.62</v>
      </c>
      <c r="I7671" s="45">
        <v>26.9</v>
      </c>
      <c r="J7671" s="45">
        <v>26.3</v>
      </c>
    </row>
    <row r="7672" spans="4:10">
      <c r="D7672" s="28">
        <v>41959</v>
      </c>
      <c r="E7672" s="35" t="s">
        <v>373</v>
      </c>
      <c r="F7672" s="45">
        <v>14.5</v>
      </c>
      <c r="G7672" s="45">
        <v>0.69</v>
      </c>
      <c r="H7672" s="45">
        <v>0.46</v>
      </c>
      <c r="I7672" s="45">
        <v>20.6</v>
      </c>
      <c r="J7672" s="45">
        <v>40.200000000000003</v>
      </c>
    </row>
    <row r="7673" spans="4:10">
      <c r="D7673" s="28">
        <v>41959</v>
      </c>
      <c r="E7673" s="35" t="s">
        <v>374</v>
      </c>
      <c r="F7673" s="45">
        <v>12.8</v>
      </c>
      <c r="G7673" s="45">
        <v>0.27</v>
      </c>
      <c r="H7673" s="45">
        <v>0.22</v>
      </c>
      <c r="I7673" s="45">
        <v>12.3</v>
      </c>
      <c r="J7673" s="45">
        <v>52.3</v>
      </c>
    </row>
    <row r="7674" spans="4:10">
      <c r="D7674" s="28">
        <v>41959</v>
      </c>
      <c r="E7674" s="35" t="s">
        <v>375</v>
      </c>
      <c r="F7674" s="45">
        <v>10.1</v>
      </c>
      <c r="G7674" s="45">
        <v>0.24</v>
      </c>
      <c r="H7674" s="45">
        <v>0.05</v>
      </c>
      <c r="I7674" s="45">
        <v>2.6</v>
      </c>
      <c r="J7674" s="45">
        <v>62.8</v>
      </c>
    </row>
    <row r="7675" spans="4:10">
      <c r="D7675" s="28">
        <v>41959</v>
      </c>
      <c r="E7675" s="35" t="s">
        <v>376</v>
      </c>
      <c r="F7675" s="45">
        <v>8.3000000000000007</v>
      </c>
      <c r="G7675" s="45">
        <v>0</v>
      </c>
      <c r="H7675" s="45">
        <v>0</v>
      </c>
      <c r="I7675" s="45">
        <v>0</v>
      </c>
      <c r="J7675" s="45">
        <v>0</v>
      </c>
    </row>
    <row r="7676" spans="4:10">
      <c r="D7676" s="28">
        <v>41959</v>
      </c>
      <c r="E7676" s="35" t="s">
        <v>377</v>
      </c>
      <c r="F7676" s="45">
        <v>8.1999999999999993</v>
      </c>
      <c r="G7676" s="45">
        <v>0</v>
      </c>
      <c r="H7676" s="45">
        <v>0</v>
      </c>
      <c r="I7676" s="45">
        <v>0</v>
      </c>
      <c r="J7676" s="45">
        <v>0</v>
      </c>
    </row>
    <row r="7677" spans="4:10">
      <c r="D7677" s="28">
        <v>41959</v>
      </c>
      <c r="E7677" s="35" t="s">
        <v>378</v>
      </c>
      <c r="F7677" s="45">
        <v>8.4</v>
      </c>
      <c r="G7677" s="45">
        <v>0</v>
      </c>
      <c r="H7677" s="45">
        <v>0</v>
      </c>
      <c r="I7677" s="45">
        <v>0</v>
      </c>
      <c r="J7677" s="45">
        <v>0</v>
      </c>
    </row>
    <row r="7678" spans="4:10">
      <c r="D7678" s="28">
        <v>41959</v>
      </c>
      <c r="E7678" s="35" t="s">
        <v>379</v>
      </c>
      <c r="F7678" s="45">
        <v>8.1</v>
      </c>
      <c r="G7678" s="45">
        <v>0</v>
      </c>
      <c r="H7678" s="45">
        <v>0</v>
      </c>
      <c r="I7678" s="45">
        <v>0</v>
      </c>
      <c r="J7678" s="45">
        <v>0</v>
      </c>
    </row>
    <row r="7679" spans="4:10">
      <c r="D7679" s="28">
        <v>41959</v>
      </c>
      <c r="E7679" s="35" t="s">
        <v>380</v>
      </c>
      <c r="F7679" s="45">
        <v>7.6</v>
      </c>
      <c r="G7679" s="45">
        <v>0</v>
      </c>
      <c r="H7679" s="45">
        <v>0</v>
      </c>
      <c r="I7679" s="45">
        <v>0</v>
      </c>
      <c r="J7679" s="45">
        <v>0</v>
      </c>
    </row>
    <row r="7680" spans="4:10">
      <c r="D7680" s="28">
        <v>41959</v>
      </c>
      <c r="E7680" s="35" t="s">
        <v>381</v>
      </c>
      <c r="F7680" s="45">
        <v>8</v>
      </c>
      <c r="G7680" s="45">
        <v>0</v>
      </c>
      <c r="H7680" s="45">
        <v>0</v>
      </c>
      <c r="I7680" s="45">
        <v>0</v>
      </c>
      <c r="J7680" s="45">
        <v>0</v>
      </c>
    </row>
    <row r="7681" spans="4:10">
      <c r="D7681" s="28">
        <v>41959</v>
      </c>
      <c r="E7681" s="35" t="s">
        <v>382</v>
      </c>
      <c r="F7681" s="45">
        <v>8</v>
      </c>
      <c r="G7681" s="45">
        <v>0</v>
      </c>
      <c r="H7681" s="45">
        <v>0</v>
      </c>
      <c r="I7681" s="45">
        <v>0</v>
      </c>
      <c r="J7681" s="45">
        <v>0</v>
      </c>
    </row>
    <row r="7682" spans="4:10">
      <c r="D7682" s="28">
        <v>41959</v>
      </c>
      <c r="E7682" s="35" t="s">
        <v>383</v>
      </c>
      <c r="F7682" s="45">
        <v>7.9</v>
      </c>
      <c r="G7682" s="45">
        <v>0</v>
      </c>
      <c r="H7682" s="45">
        <v>0</v>
      </c>
      <c r="I7682" s="45">
        <v>0</v>
      </c>
      <c r="J7682" s="45">
        <v>0</v>
      </c>
    </row>
    <row r="7683" spans="4:10">
      <c r="D7683" s="28">
        <v>41960</v>
      </c>
      <c r="E7683" s="35" t="s">
        <v>360</v>
      </c>
      <c r="F7683" s="45">
        <v>7.6</v>
      </c>
      <c r="G7683" s="45">
        <v>0</v>
      </c>
      <c r="H7683" s="45">
        <v>0</v>
      </c>
      <c r="I7683" s="45">
        <v>0</v>
      </c>
      <c r="J7683" s="45">
        <v>0</v>
      </c>
    </row>
    <row r="7684" spans="4:10">
      <c r="D7684" s="28">
        <v>41960</v>
      </c>
      <c r="E7684" s="35" t="s">
        <v>361</v>
      </c>
      <c r="F7684" s="45">
        <v>7.2</v>
      </c>
      <c r="G7684" s="45">
        <v>0</v>
      </c>
      <c r="H7684" s="45">
        <v>0</v>
      </c>
      <c r="I7684" s="45">
        <v>0</v>
      </c>
      <c r="J7684" s="45">
        <v>0</v>
      </c>
    </row>
    <row r="7685" spans="4:10">
      <c r="D7685" s="28">
        <v>41960</v>
      </c>
      <c r="E7685" s="35" t="s">
        <v>362</v>
      </c>
      <c r="F7685" s="45">
        <v>7</v>
      </c>
      <c r="G7685" s="45">
        <v>0</v>
      </c>
      <c r="H7685" s="45">
        <v>0</v>
      </c>
      <c r="I7685" s="45">
        <v>0</v>
      </c>
      <c r="J7685" s="45">
        <v>0</v>
      </c>
    </row>
    <row r="7686" spans="4:10">
      <c r="D7686" s="28">
        <v>41960</v>
      </c>
      <c r="E7686" s="35" t="s">
        <v>363</v>
      </c>
      <c r="F7686" s="45">
        <v>7.2</v>
      </c>
      <c r="G7686" s="45">
        <v>0</v>
      </c>
      <c r="H7686" s="45">
        <v>0</v>
      </c>
      <c r="I7686" s="45">
        <v>0</v>
      </c>
      <c r="J7686" s="45">
        <v>0</v>
      </c>
    </row>
    <row r="7687" spans="4:10">
      <c r="D7687" s="28">
        <v>41960</v>
      </c>
      <c r="E7687" s="35" t="s">
        <v>364</v>
      </c>
      <c r="F7687" s="45">
        <v>6.3</v>
      </c>
      <c r="G7687" s="45">
        <v>0</v>
      </c>
      <c r="H7687" s="45">
        <v>0</v>
      </c>
      <c r="I7687" s="45">
        <v>0</v>
      </c>
      <c r="J7687" s="45">
        <v>0</v>
      </c>
    </row>
    <row r="7688" spans="4:10">
      <c r="D7688" s="28">
        <v>41960</v>
      </c>
      <c r="E7688" s="35" t="s">
        <v>365</v>
      </c>
      <c r="F7688" s="45">
        <v>4.9000000000000004</v>
      </c>
      <c r="G7688" s="45">
        <v>0</v>
      </c>
      <c r="H7688" s="45">
        <v>0</v>
      </c>
      <c r="I7688" s="45">
        <v>0</v>
      </c>
      <c r="J7688" s="45">
        <v>0</v>
      </c>
    </row>
    <row r="7689" spans="4:10">
      <c r="D7689" s="28">
        <v>41960</v>
      </c>
      <c r="E7689" s="35" t="s">
        <v>366</v>
      </c>
      <c r="F7689" s="45">
        <v>5.2</v>
      </c>
      <c r="G7689" s="45">
        <v>0.12</v>
      </c>
      <c r="H7689" s="45">
        <v>7.0000000000000007E-2</v>
      </c>
      <c r="I7689" s="45">
        <v>5.3</v>
      </c>
      <c r="J7689" s="45">
        <v>-59.7</v>
      </c>
    </row>
    <row r="7690" spans="4:10">
      <c r="D7690" s="28">
        <v>41960</v>
      </c>
      <c r="E7690" s="35" t="s">
        <v>367</v>
      </c>
      <c r="F7690" s="45">
        <v>6.3</v>
      </c>
      <c r="G7690" s="45">
        <v>0.1</v>
      </c>
      <c r="H7690" s="45">
        <v>0.2</v>
      </c>
      <c r="I7690" s="45">
        <v>14.6</v>
      </c>
      <c r="J7690" s="45">
        <v>-48.9</v>
      </c>
    </row>
    <row r="7691" spans="4:10">
      <c r="D7691" s="28">
        <v>41960</v>
      </c>
      <c r="E7691" s="35" t="s">
        <v>368</v>
      </c>
      <c r="F7691" s="45">
        <v>7.8</v>
      </c>
      <c r="G7691" s="45">
        <v>0.23</v>
      </c>
      <c r="H7691" s="45">
        <v>0.42</v>
      </c>
      <c r="I7691" s="45">
        <v>22.4</v>
      </c>
      <c r="J7691" s="45">
        <v>-36.299999999999997</v>
      </c>
    </row>
    <row r="7692" spans="4:10">
      <c r="D7692" s="28">
        <v>41960</v>
      </c>
      <c r="E7692" s="35" t="s">
        <v>369</v>
      </c>
      <c r="F7692" s="45">
        <v>7.2</v>
      </c>
      <c r="G7692" s="45">
        <v>0.15</v>
      </c>
      <c r="H7692" s="45">
        <v>0.49</v>
      </c>
      <c r="I7692" s="45">
        <v>28</v>
      </c>
      <c r="J7692" s="45">
        <v>-21.9</v>
      </c>
    </row>
    <row r="7693" spans="4:10">
      <c r="D7693" s="28">
        <v>41960</v>
      </c>
      <c r="E7693" s="35" t="s">
        <v>370</v>
      </c>
      <c r="F7693" s="45">
        <v>7.1</v>
      </c>
      <c r="G7693" s="45">
        <v>0.16</v>
      </c>
      <c r="H7693" s="45">
        <v>0.54</v>
      </c>
      <c r="I7693" s="45">
        <v>30.7</v>
      </c>
      <c r="J7693" s="45">
        <v>-5.9</v>
      </c>
    </row>
    <row r="7694" spans="4:10">
      <c r="D7694" s="28">
        <v>41960</v>
      </c>
      <c r="E7694" s="35" t="s">
        <v>371</v>
      </c>
      <c r="F7694" s="45">
        <v>6.8</v>
      </c>
      <c r="G7694" s="45">
        <v>0.09</v>
      </c>
      <c r="H7694" s="45">
        <v>0.45</v>
      </c>
      <c r="I7694" s="45">
        <v>30.3</v>
      </c>
      <c r="J7694" s="45">
        <v>10.5</v>
      </c>
    </row>
    <row r="7695" spans="4:10">
      <c r="D7695" s="28">
        <v>41960</v>
      </c>
      <c r="E7695" s="35" t="s">
        <v>372</v>
      </c>
      <c r="F7695" s="45">
        <v>6.6</v>
      </c>
      <c r="G7695" s="45">
        <v>0.39</v>
      </c>
      <c r="H7695" s="45">
        <v>0.57999999999999996</v>
      </c>
      <c r="I7695" s="45">
        <v>26.7</v>
      </c>
      <c r="J7695" s="45">
        <v>26.2</v>
      </c>
    </row>
    <row r="7696" spans="4:10">
      <c r="D7696" s="28">
        <v>41960</v>
      </c>
      <c r="E7696" s="35" t="s">
        <v>373</v>
      </c>
      <c r="F7696" s="45">
        <v>5.9</v>
      </c>
      <c r="G7696" s="45">
        <v>0.09</v>
      </c>
      <c r="H7696" s="45">
        <v>0.28999999999999998</v>
      </c>
      <c r="I7696" s="45">
        <v>20.399999999999999</v>
      </c>
      <c r="J7696" s="45">
        <v>40</v>
      </c>
    </row>
    <row r="7697" spans="4:10">
      <c r="D7697" s="28">
        <v>41960</v>
      </c>
      <c r="E7697" s="35" t="s">
        <v>374</v>
      </c>
      <c r="F7697" s="45">
        <v>5.7</v>
      </c>
      <c r="G7697" s="45">
        <v>0.09</v>
      </c>
      <c r="H7697" s="45">
        <v>0.16</v>
      </c>
      <c r="I7697" s="45">
        <v>12.1</v>
      </c>
      <c r="J7697" s="45">
        <v>52.1</v>
      </c>
    </row>
    <row r="7698" spans="4:10">
      <c r="D7698" s="28">
        <v>41960</v>
      </c>
      <c r="E7698" s="35" t="s">
        <v>375</v>
      </c>
      <c r="F7698" s="45">
        <v>5.3</v>
      </c>
      <c r="G7698" s="45">
        <v>0.08</v>
      </c>
      <c r="H7698" s="45">
        <v>0.04</v>
      </c>
      <c r="I7698" s="45">
        <v>2.5</v>
      </c>
      <c r="J7698" s="45">
        <v>62.6</v>
      </c>
    </row>
    <row r="7699" spans="4:10">
      <c r="D7699" s="28">
        <v>41960</v>
      </c>
      <c r="E7699" s="35" t="s">
        <v>376</v>
      </c>
      <c r="F7699" s="45">
        <v>4.7</v>
      </c>
      <c r="G7699" s="45">
        <v>0</v>
      </c>
      <c r="H7699" s="45">
        <v>0</v>
      </c>
      <c r="I7699" s="45">
        <v>0</v>
      </c>
      <c r="J7699" s="45">
        <v>0</v>
      </c>
    </row>
    <row r="7700" spans="4:10">
      <c r="D7700" s="28">
        <v>41960</v>
      </c>
      <c r="E7700" s="35" t="s">
        <v>377</v>
      </c>
      <c r="F7700" s="45">
        <v>4.3</v>
      </c>
      <c r="G7700" s="45">
        <v>0</v>
      </c>
      <c r="H7700" s="45">
        <v>0</v>
      </c>
      <c r="I7700" s="45">
        <v>0</v>
      </c>
      <c r="J7700" s="45">
        <v>0</v>
      </c>
    </row>
    <row r="7701" spans="4:10">
      <c r="D7701" s="28">
        <v>41960</v>
      </c>
      <c r="E7701" s="35" t="s">
        <v>378</v>
      </c>
      <c r="F7701" s="45">
        <v>3.7</v>
      </c>
      <c r="G7701" s="45">
        <v>0</v>
      </c>
      <c r="H7701" s="45">
        <v>0</v>
      </c>
      <c r="I7701" s="45">
        <v>0</v>
      </c>
      <c r="J7701" s="45">
        <v>0</v>
      </c>
    </row>
    <row r="7702" spans="4:10">
      <c r="D7702" s="28">
        <v>41960</v>
      </c>
      <c r="E7702" s="35" t="s">
        <v>379</v>
      </c>
      <c r="F7702" s="45">
        <v>3.2</v>
      </c>
      <c r="G7702" s="45">
        <v>0</v>
      </c>
      <c r="H7702" s="45">
        <v>0</v>
      </c>
      <c r="I7702" s="45">
        <v>0</v>
      </c>
      <c r="J7702" s="45">
        <v>0</v>
      </c>
    </row>
    <row r="7703" spans="4:10">
      <c r="D7703" s="28">
        <v>41960</v>
      </c>
      <c r="E7703" s="35" t="s">
        <v>380</v>
      </c>
      <c r="F7703" s="45">
        <v>1.8</v>
      </c>
      <c r="G7703" s="45">
        <v>0</v>
      </c>
      <c r="H7703" s="45">
        <v>0</v>
      </c>
      <c r="I7703" s="45">
        <v>0</v>
      </c>
      <c r="J7703" s="45">
        <v>0</v>
      </c>
    </row>
    <row r="7704" spans="4:10">
      <c r="D7704" s="28">
        <v>41960</v>
      </c>
      <c r="E7704" s="35" t="s">
        <v>381</v>
      </c>
      <c r="F7704" s="45">
        <v>1.6</v>
      </c>
      <c r="G7704" s="45">
        <v>0</v>
      </c>
      <c r="H7704" s="45">
        <v>0</v>
      </c>
      <c r="I7704" s="45">
        <v>0</v>
      </c>
      <c r="J7704" s="45">
        <v>0</v>
      </c>
    </row>
    <row r="7705" spans="4:10">
      <c r="D7705" s="28">
        <v>41960</v>
      </c>
      <c r="E7705" s="35" t="s">
        <v>382</v>
      </c>
      <c r="F7705" s="45">
        <v>1.3</v>
      </c>
      <c r="G7705" s="45">
        <v>0</v>
      </c>
      <c r="H7705" s="45">
        <v>0</v>
      </c>
      <c r="I7705" s="45">
        <v>0</v>
      </c>
      <c r="J7705" s="45">
        <v>0</v>
      </c>
    </row>
    <row r="7706" spans="4:10">
      <c r="D7706" s="28">
        <v>41960</v>
      </c>
      <c r="E7706" s="35" t="s">
        <v>383</v>
      </c>
      <c r="F7706" s="45">
        <v>-0.2</v>
      </c>
      <c r="G7706" s="45">
        <v>0</v>
      </c>
      <c r="H7706" s="45">
        <v>0</v>
      </c>
      <c r="I7706" s="45">
        <v>0</v>
      </c>
      <c r="J7706" s="45">
        <v>0</v>
      </c>
    </row>
    <row r="7707" spans="4:10">
      <c r="D7707" s="28">
        <v>41961</v>
      </c>
      <c r="E7707" s="35" t="s">
        <v>360</v>
      </c>
      <c r="F7707" s="45">
        <v>-1.3</v>
      </c>
      <c r="G7707" s="45">
        <v>0</v>
      </c>
      <c r="H7707" s="45">
        <v>0</v>
      </c>
      <c r="I7707" s="45">
        <v>0</v>
      </c>
      <c r="J7707" s="45">
        <v>0</v>
      </c>
    </row>
    <row r="7708" spans="4:10">
      <c r="D7708" s="28">
        <v>41961</v>
      </c>
      <c r="E7708" s="35" t="s">
        <v>361</v>
      </c>
      <c r="F7708" s="45">
        <v>-1.8</v>
      </c>
      <c r="G7708" s="45">
        <v>0</v>
      </c>
      <c r="H7708" s="45">
        <v>0</v>
      </c>
      <c r="I7708" s="45">
        <v>0</v>
      </c>
      <c r="J7708" s="45">
        <v>0</v>
      </c>
    </row>
    <row r="7709" spans="4:10">
      <c r="D7709" s="28">
        <v>41961</v>
      </c>
      <c r="E7709" s="35" t="s">
        <v>362</v>
      </c>
      <c r="F7709" s="45">
        <v>-1.9</v>
      </c>
      <c r="G7709" s="45">
        <v>0</v>
      </c>
      <c r="H7709" s="45">
        <v>0</v>
      </c>
      <c r="I7709" s="45">
        <v>0</v>
      </c>
      <c r="J7709" s="45">
        <v>0</v>
      </c>
    </row>
    <row r="7710" spans="4:10">
      <c r="D7710" s="28">
        <v>41961</v>
      </c>
      <c r="E7710" s="35" t="s">
        <v>363</v>
      </c>
      <c r="F7710" s="45">
        <v>-2.2999999999999998</v>
      </c>
      <c r="G7710" s="45">
        <v>0</v>
      </c>
      <c r="H7710" s="45">
        <v>0</v>
      </c>
      <c r="I7710" s="45">
        <v>0</v>
      </c>
      <c r="J7710" s="45">
        <v>0</v>
      </c>
    </row>
    <row r="7711" spans="4:10">
      <c r="D7711" s="28">
        <v>41961</v>
      </c>
      <c r="E7711" s="35" t="s">
        <v>364</v>
      </c>
      <c r="F7711" s="45">
        <v>-2.4</v>
      </c>
      <c r="G7711" s="45">
        <v>0</v>
      </c>
      <c r="H7711" s="45">
        <v>0</v>
      </c>
      <c r="I7711" s="45">
        <v>0</v>
      </c>
      <c r="J7711" s="45">
        <v>0</v>
      </c>
    </row>
    <row r="7712" spans="4:10">
      <c r="D7712" s="28">
        <v>41961</v>
      </c>
      <c r="E7712" s="35" t="s">
        <v>365</v>
      </c>
      <c r="F7712" s="45">
        <v>-2.6</v>
      </c>
      <c r="G7712" s="45">
        <v>0</v>
      </c>
      <c r="H7712" s="45">
        <v>0</v>
      </c>
      <c r="I7712" s="45">
        <v>0</v>
      </c>
      <c r="J7712" s="45">
        <v>0</v>
      </c>
    </row>
    <row r="7713" spans="4:10">
      <c r="D7713" s="28">
        <v>41961</v>
      </c>
      <c r="E7713" s="35" t="s">
        <v>366</v>
      </c>
      <c r="F7713" s="45">
        <v>-2.8</v>
      </c>
      <c r="G7713" s="45">
        <v>0.68</v>
      </c>
      <c r="H7713" s="45">
        <v>0.1</v>
      </c>
      <c r="I7713" s="45">
        <v>5.0999999999999996</v>
      </c>
      <c r="J7713" s="45">
        <v>-59.6</v>
      </c>
    </row>
    <row r="7714" spans="4:10">
      <c r="D7714" s="28">
        <v>41961</v>
      </c>
      <c r="E7714" s="35" t="s">
        <v>367</v>
      </c>
      <c r="F7714" s="45">
        <v>-1.5</v>
      </c>
      <c r="G7714" s="45">
        <v>2.16</v>
      </c>
      <c r="H7714" s="45">
        <v>0.21</v>
      </c>
      <c r="I7714" s="45">
        <v>14.4</v>
      </c>
      <c r="J7714" s="45">
        <v>-48.7</v>
      </c>
    </row>
    <row r="7715" spans="4:10">
      <c r="D7715" s="28">
        <v>41961</v>
      </c>
      <c r="E7715" s="35" t="s">
        <v>368</v>
      </c>
      <c r="F7715" s="45">
        <v>1.4</v>
      </c>
      <c r="G7715" s="45">
        <v>2.79</v>
      </c>
      <c r="H7715" s="45">
        <v>0.24</v>
      </c>
      <c r="I7715" s="45">
        <v>22.1</v>
      </c>
      <c r="J7715" s="45">
        <v>-36.200000000000003</v>
      </c>
    </row>
    <row r="7716" spans="4:10">
      <c r="D7716" s="28">
        <v>41961</v>
      </c>
      <c r="E7716" s="35" t="s">
        <v>369</v>
      </c>
      <c r="F7716" s="45">
        <v>6.1</v>
      </c>
      <c r="G7716" s="45">
        <v>3.03</v>
      </c>
      <c r="H7716" s="45">
        <v>0.25</v>
      </c>
      <c r="I7716" s="45">
        <v>27.7</v>
      </c>
      <c r="J7716" s="45">
        <v>-21.9</v>
      </c>
    </row>
    <row r="7717" spans="4:10">
      <c r="D7717" s="28">
        <v>41961</v>
      </c>
      <c r="E7717" s="35" t="s">
        <v>370</v>
      </c>
      <c r="F7717" s="45">
        <v>7.6</v>
      </c>
      <c r="G7717" s="45">
        <v>3.08</v>
      </c>
      <c r="H7717" s="45">
        <v>0.27</v>
      </c>
      <c r="I7717" s="45">
        <v>30.5</v>
      </c>
      <c r="J7717" s="45">
        <v>-6</v>
      </c>
    </row>
    <row r="7718" spans="4:10">
      <c r="D7718" s="28">
        <v>41961</v>
      </c>
      <c r="E7718" s="35" t="s">
        <v>371</v>
      </c>
      <c r="F7718" s="45">
        <v>9</v>
      </c>
      <c r="G7718" s="45">
        <v>3.06</v>
      </c>
      <c r="H7718" s="45">
        <v>0.27</v>
      </c>
      <c r="I7718" s="45">
        <v>30</v>
      </c>
      <c r="J7718" s="45">
        <v>10.4</v>
      </c>
    </row>
    <row r="7719" spans="4:10">
      <c r="D7719" s="28">
        <v>41961</v>
      </c>
      <c r="E7719" s="35" t="s">
        <v>372</v>
      </c>
      <c r="F7719" s="45">
        <v>9.6</v>
      </c>
      <c r="G7719" s="45">
        <v>2.2999999999999998</v>
      </c>
      <c r="H7719" s="45">
        <v>0.4</v>
      </c>
      <c r="I7719" s="45">
        <v>26.4</v>
      </c>
      <c r="J7719" s="45">
        <v>26</v>
      </c>
    </row>
    <row r="7720" spans="4:10">
      <c r="D7720" s="28">
        <v>41961</v>
      </c>
      <c r="E7720" s="35" t="s">
        <v>373</v>
      </c>
      <c r="F7720" s="45">
        <v>5.8</v>
      </c>
      <c r="G7720" s="45">
        <v>0.56999999999999995</v>
      </c>
      <c r="H7720" s="45">
        <v>0.44</v>
      </c>
      <c r="I7720" s="45">
        <v>20.2</v>
      </c>
      <c r="J7720" s="45">
        <v>39.9</v>
      </c>
    </row>
    <row r="7721" spans="4:10">
      <c r="D7721" s="28">
        <v>41961</v>
      </c>
      <c r="E7721" s="35" t="s">
        <v>374</v>
      </c>
      <c r="F7721" s="45">
        <v>4.9000000000000004</v>
      </c>
      <c r="G7721" s="45">
        <v>0.44</v>
      </c>
      <c r="H7721" s="45">
        <v>0.24</v>
      </c>
      <c r="I7721" s="45">
        <v>12</v>
      </c>
      <c r="J7721" s="45">
        <v>51.9</v>
      </c>
    </row>
    <row r="7722" spans="4:10">
      <c r="D7722" s="28">
        <v>41961</v>
      </c>
      <c r="E7722" s="35" t="s">
        <v>375</v>
      </c>
      <c r="F7722" s="45">
        <v>4.7</v>
      </c>
      <c r="G7722" s="45">
        <v>0.33</v>
      </c>
      <c r="H7722" s="45">
        <v>0.05</v>
      </c>
      <c r="I7722" s="45">
        <v>2.2999999999999998</v>
      </c>
      <c r="J7722" s="45">
        <v>62.4</v>
      </c>
    </row>
    <row r="7723" spans="4:10">
      <c r="D7723" s="28">
        <v>41961</v>
      </c>
      <c r="E7723" s="35" t="s">
        <v>376</v>
      </c>
      <c r="F7723" s="45">
        <v>3</v>
      </c>
      <c r="G7723" s="45">
        <v>0</v>
      </c>
      <c r="H7723" s="45">
        <v>0</v>
      </c>
      <c r="I7723" s="45">
        <v>0</v>
      </c>
      <c r="J7723" s="45">
        <v>0</v>
      </c>
    </row>
    <row r="7724" spans="4:10">
      <c r="D7724" s="28">
        <v>41961</v>
      </c>
      <c r="E7724" s="35" t="s">
        <v>377</v>
      </c>
      <c r="F7724" s="45">
        <v>3.1</v>
      </c>
      <c r="G7724" s="45">
        <v>0</v>
      </c>
      <c r="H7724" s="45">
        <v>0</v>
      </c>
      <c r="I7724" s="45">
        <v>0</v>
      </c>
      <c r="J7724" s="45">
        <v>0</v>
      </c>
    </row>
    <row r="7725" spans="4:10">
      <c r="D7725" s="28">
        <v>41961</v>
      </c>
      <c r="E7725" s="35" t="s">
        <v>378</v>
      </c>
      <c r="F7725" s="45">
        <v>4</v>
      </c>
      <c r="G7725" s="45">
        <v>0</v>
      </c>
      <c r="H7725" s="45">
        <v>0</v>
      </c>
      <c r="I7725" s="45">
        <v>0</v>
      </c>
      <c r="J7725" s="45">
        <v>0</v>
      </c>
    </row>
    <row r="7726" spans="4:10">
      <c r="D7726" s="28">
        <v>41961</v>
      </c>
      <c r="E7726" s="35" t="s">
        <v>379</v>
      </c>
      <c r="F7726" s="45">
        <v>3.4</v>
      </c>
      <c r="G7726" s="45">
        <v>0</v>
      </c>
      <c r="H7726" s="45">
        <v>0</v>
      </c>
      <c r="I7726" s="45">
        <v>0</v>
      </c>
      <c r="J7726" s="45">
        <v>0</v>
      </c>
    </row>
    <row r="7727" spans="4:10">
      <c r="D7727" s="28">
        <v>41961</v>
      </c>
      <c r="E7727" s="35" t="s">
        <v>380</v>
      </c>
      <c r="F7727" s="45">
        <v>4.3</v>
      </c>
      <c r="G7727" s="45">
        <v>0</v>
      </c>
      <c r="H7727" s="45">
        <v>0</v>
      </c>
      <c r="I7727" s="45">
        <v>0</v>
      </c>
      <c r="J7727" s="45">
        <v>0</v>
      </c>
    </row>
    <row r="7728" spans="4:10">
      <c r="D7728" s="28">
        <v>41961</v>
      </c>
      <c r="E7728" s="35" t="s">
        <v>381</v>
      </c>
      <c r="F7728" s="45">
        <v>11.6</v>
      </c>
      <c r="G7728" s="45">
        <v>0</v>
      </c>
      <c r="H7728" s="45">
        <v>0</v>
      </c>
      <c r="I7728" s="45">
        <v>0</v>
      </c>
      <c r="J7728" s="45">
        <v>0</v>
      </c>
    </row>
    <row r="7729" spans="4:10">
      <c r="D7729" s="28">
        <v>41961</v>
      </c>
      <c r="E7729" s="35" t="s">
        <v>382</v>
      </c>
      <c r="F7729" s="45">
        <v>10.3</v>
      </c>
      <c r="G7729" s="45">
        <v>0</v>
      </c>
      <c r="H7729" s="45">
        <v>0</v>
      </c>
      <c r="I7729" s="45">
        <v>0</v>
      </c>
      <c r="J7729" s="45">
        <v>0</v>
      </c>
    </row>
    <row r="7730" spans="4:10">
      <c r="D7730" s="28">
        <v>41961</v>
      </c>
      <c r="E7730" s="35" t="s">
        <v>383</v>
      </c>
      <c r="F7730" s="45">
        <v>7.7</v>
      </c>
      <c r="G7730" s="45">
        <v>0</v>
      </c>
      <c r="H7730" s="45">
        <v>0</v>
      </c>
      <c r="I7730" s="45">
        <v>0</v>
      </c>
      <c r="J7730" s="45">
        <v>0</v>
      </c>
    </row>
    <row r="7731" spans="4:10">
      <c r="D7731" s="28">
        <v>41962</v>
      </c>
      <c r="E7731" s="35" t="s">
        <v>360</v>
      </c>
      <c r="F7731" s="45">
        <v>9.1999999999999993</v>
      </c>
      <c r="G7731" s="45">
        <v>0</v>
      </c>
      <c r="H7731" s="45">
        <v>0</v>
      </c>
      <c r="I7731" s="45">
        <v>0</v>
      </c>
      <c r="J7731" s="45">
        <v>0</v>
      </c>
    </row>
    <row r="7732" spans="4:10">
      <c r="D7732" s="28">
        <v>41962</v>
      </c>
      <c r="E7732" s="35" t="s">
        <v>361</v>
      </c>
      <c r="F7732" s="45">
        <v>8.9</v>
      </c>
      <c r="G7732" s="45">
        <v>0</v>
      </c>
      <c r="H7732" s="45">
        <v>0</v>
      </c>
      <c r="I7732" s="45">
        <v>0</v>
      </c>
      <c r="J7732" s="45">
        <v>0</v>
      </c>
    </row>
    <row r="7733" spans="4:10">
      <c r="D7733" s="28">
        <v>41962</v>
      </c>
      <c r="E7733" s="35" t="s">
        <v>362</v>
      </c>
      <c r="F7733" s="45">
        <v>8</v>
      </c>
      <c r="G7733" s="45">
        <v>0</v>
      </c>
      <c r="H7733" s="45">
        <v>0</v>
      </c>
      <c r="I7733" s="45">
        <v>0</v>
      </c>
      <c r="J7733" s="45">
        <v>0</v>
      </c>
    </row>
    <row r="7734" spans="4:10">
      <c r="D7734" s="28">
        <v>41962</v>
      </c>
      <c r="E7734" s="35" t="s">
        <v>363</v>
      </c>
      <c r="F7734" s="45">
        <v>7.5</v>
      </c>
      <c r="G7734" s="45">
        <v>0</v>
      </c>
      <c r="H7734" s="45">
        <v>0</v>
      </c>
      <c r="I7734" s="45">
        <v>0</v>
      </c>
      <c r="J7734" s="45">
        <v>0</v>
      </c>
    </row>
    <row r="7735" spans="4:10">
      <c r="D7735" s="28">
        <v>41962</v>
      </c>
      <c r="E7735" s="35" t="s">
        <v>364</v>
      </c>
      <c r="F7735" s="45">
        <v>7.3</v>
      </c>
      <c r="G7735" s="45">
        <v>0</v>
      </c>
      <c r="H7735" s="45">
        <v>0</v>
      </c>
      <c r="I7735" s="45">
        <v>0</v>
      </c>
      <c r="J7735" s="45">
        <v>0</v>
      </c>
    </row>
    <row r="7736" spans="4:10">
      <c r="D7736" s="28">
        <v>41962</v>
      </c>
      <c r="E7736" s="35" t="s">
        <v>365</v>
      </c>
      <c r="F7736" s="45">
        <v>6.5</v>
      </c>
      <c r="G7736" s="45">
        <v>0</v>
      </c>
      <c r="H7736" s="45">
        <v>0</v>
      </c>
      <c r="I7736" s="45">
        <v>0</v>
      </c>
      <c r="J7736" s="45">
        <v>0</v>
      </c>
    </row>
    <row r="7737" spans="4:10">
      <c r="D7737" s="28">
        <v>41962</v>
      </c>
      <c r="E7737" s="35" t="s">
        <v>366</v>
      </c>
      <c r="F7737" s="45">
        <v>5.0999999999999996</v>
      </c>
      <c r="G7737" s="45">
        <v>7.0000000000000007E-2</v>
      </c>
      <c r="H7737" s="45">
        <v>0.05</v>
      </c>
      <c r="I7737" s="45">
        <v>4.9000000000000004</v>
      </c>
      <c r="J7737" s="45">
        <v>-59.5</v>
      </c>
    </row>
    <row r="7738" spans="4:10">
      <c r="D7738" s="28">
        <v>41962</v>
      </c>
      <c r="E7738" s="35" t="s">
        <v>367</v>
      </c>
      <c r="F7738" s="45">
        <v>4</v>
      </c>
      <c r="G7738" s="45">
        <v>0.08</v>
      </c>
      <c r="H7738" s="45">
        <v>0.18</v>
      </c>
      <c r="I7738" s="45">
        <v>14.2</v>
      </c>
      <c r="J7738" s="45">
        <v>-48.6</v>
      </c>
    </row>
    <row r="7739" spans="4:10">
      <c r="D7739" s="28">
        <v>41962</v>
      </c>
      <c r="E7739" s="35" t="s">
        <v>368</v>
      </c>
      <c r="F7739" s="45">
        <v>1.6</v>
      </c>
      <c r="G7739" s="45">
        <v>0.14000000000000001</v>
      </c>
      <c r="H7739" s="45">
        <v>0.36</v>
      </c>
      <c r="I7739" s="45">
        <v>21.9</v>
      </c>
      <c r="J7739" s="45">
        <v>-36.200000000000003</v>
      </c>
    </row>
    <row r="7740" spans="4:10">
      <c r="D7740" s="28">
        <v>41962</v>
      </c>
      <c r="E7740" s="35" t="s">
        <v>369</v>
      </c>
      <c r="F7740" s="45">
        <v>0.6</v>
      </c>
      <c r="G7740" s="45">
        <v>7.0000000000000007E-2</v>
      </c>
      <c r="H7740" s="45">
        <v>0.38</v>
      </c>
      <c r="I7740" s="45">
        <v>27.5</v>
      </c>
      <c r="J7740" s="45">
        <v>-21.8</v>
      </c>
    </row>
    <row r="7741" spans="4:10">
      <c r="D7741" s="28">
        <v>41962</v>
      </c>
      <c r="E7741" s="35" t="s">
        <v>370</v>
      </c>
      <c r="F7741" s="45">
        <v>2</v>
      </c>
      <c r="G7741" s="45">
        <v>0.06</v>
      </c>
      <c r="H7741" s="45">
        <v>0.42</v>
      </c>
      <c r="I7741" s="45">
        <v>30.3</v>
      </c>
      <c r="J7741" s="45">
        <v>-6</v>
      </c>
    </row>
    <row r="7742" spans="4:10">
      <c r="D7742" s="28">
        <v>41962</v>
      </c>
      <c r="E7742" s="35" t="s">
        <v>371</v>
      </c>
      <c r="F7742" s="45">
        <v>2.8</v>
      </c>
      <c r="G7742" s="45">
        <v>7.0000000000000007E-2</v>
      </c>
      <c r="H7742" s="45">
        <v>0.42</v>
      </c>
      <c r="I7742" s="45">
        <v>29.8</v>
      </c>
      <c r="J7742" s="45">
        <v>10.3</v>
      </c>
    </row>
    <row r="7743" spans="4:10">
      <c r="D7743" s="28">
        <v>41962</v>
      </c>
      <c r="E7743" s="35" t="s">
        <v>372</v>
      </c>
      <c r="F7743" s="45">
        <v>1.1000000000000001</v>
      </c>
      <c r="G7743" s="45">
        <v>0.08</v>
      </c>
      <c r="H7743" s="45">
        <v>0.36</v>
      </c>
      <c r="I7743" s="45">
        <v>26.2</v>
      </c>
      <c r="J7743" s="45">
        <v>25.9</v>
      </c>
    </row>
    <row r="7744" spans="4:10">
      <c r="D7744" s="28">
        <v>41962</v>
      </c>
      <c r="E7744" s="35" t="s">
        <v>373</v>
      </c>
      <c r="F7744" s="45">
        <v>1</v>
      </c>
      <c r="G7744" s="45">
        <v>7.0000000000000007E-2</v>
      </c>
      <c r="H7744" s="45">
        <v>0.27</v>
      </c>
      <c r="I7744" s="45">
        <v>20</v>
      </c>
      <c r="J7744" s="45">
        <v>39.700000000000003</v>
      </c>
    </row>
    <row r="7745" spans="4:10">
      <c r="D7745" s="28">
        <v>41962</v>
      </c>
      <c r="E7745" s="35" t="s">
        <v>374</v>
      </c>
      <c r="F7745" s="45">
        <v>0.8</v>
      </c>
      <c r="G7745" s="45">
        <v>7.0000000000000007E-2</v>
      </c>
      <c r="H7745" s="45">
        <v>0.15</v>
      </c>
      <c r="I7745" s="45">
        <v>11.8</v>
      </c>
      <c r="J7745" s="45">
        <v>51.7</v>
      </c>
    </row>
    <row r="7746" spans="4:10">
      <c r="D7746" s="28">
        <v>41962</v>
      </c>
      <c r="E7746" s="35" t="s">
        <v>375</v>
      </c>
      <c r="F7746" s="45">
        <v>0.7</v>
      </c>
      <c r="G7746" s="45">
        <v>0.04</v>
      </c>
      <c r="H7746" s="45">
        <v>0.03</v>
      </c>
      <c r="I7746" s="45">
        <v>2.2000000000000002</v>
      </c>
      <c r="J7746" s="45">
        <v>62.2</v>
      </c>
    </row>
    <row r="7747" spans="4:10">
      <c r="D7747" s="28">
        <v>41962</v>
      </c>
      <c r="E7747" s="35" t="s">
        <v>376</v>
      </c>
      <c r="F7747" s="45">
        <v>0.7</v>
      </c>
      <c r="G7747" s="45">
        <v>0</v>
      </c>
      <c r="H7747" s="45">
        <v>0</v>
      </c>
      <c r="I7747" s="45">
        <v>0</v>
      </c>
      <c r="J7747" s="45">
        <v>0</v>
      </c>
    </row>
    <row r="7748" spans="4:10">
      <c r="D7748" s="28">
        <v>41962</v>
      </c>
      <c r="E7748" s="35" t="s">
        <v>377</v>
      </c>
      <c r="F7748" s="45">
        <v>0.6</v>
      </c>
      <c r="G7748" s="45">
        <v>0</v>
      </c>
      <c r="H7748" s="45">
        <v>0</v>
      </c>
      <c r="I7748" s="45">
        <v>0</v>
      </c>
      <c r="J7748" s="45">
        <v>0</v>
      </c>
    </row>
    <row r="7749" spans="4:10">
      <c r="D7749" s="28">
        <v>41962</v>
      </c>
      <c r="E7749" s="35" t="s">
        <v>378</v>
      </c>
      <c r="F7749" s="45">
        <v>0.6</v>
      </c>
      <c r="G7749" s="45">
        <v>0</v>
      </c>
      <c r="H7749" s="45">
        <v>0</v>
      </c>
      <c r="I7749" s="45">
        <v>0</v>
      </c>
      <c r="J7749" s="45">
        <v>0</v>
      </c>
    </row>
    <row r="7750" spans="4:10">
      <c r="D7750" s="28">
        <v>41962</v>
      </c>
      <c r="E7750" s="35" t="s">
        <v>379</v>
      </c>
      <c r="F7750" s="45">
        <v>0.8</v>
      </c>
      <c r="G7750" s="45">
        <v>0</v>
      </c>
      <c r="H7750" s="45">
        <v>0</v>
      </c>
      <c r="I7750" s="45">
        <v>0</v>
      </c>
      <c r="J7750" s="45">
        <v>0</v>
      </c>
    </row>
    <row r="7751" spans="4:10">
      <c r="D7751" s="28">
        <v>41962</v>
      </c>
      <c r="E7751" s="35" t="s">
        <v>380</v>
      </c>
      <c r="F7751" s="45">
        <v>1</v>
      </c>
      <c r="G7751" s="45">
        <v>0</v>
      </c>
      <c r="H7751" s="45">
        <v>0</v>
      </c>
      <c r="I7751" s="45">
        <v>0</v>
      </c>
      <c r="J7751" s="45">
        <v>0</v>
      </c>
    </row>
    <row r="7752" spans="4:10">
      <c r="D7752" s="28">
        <v>41962</v>
      </c>
      <c r="E7752" s="35" t="s">
        <v>381</v>
      </c>
      <c r="F7752" s="45">
        <v>0.6</v>
      </c>
      <c r="G7752" s="45">
        <v>0</v>
      </c>
      <c r="H7752" s="45">
        <v>0</v>
      </c>
      <c r="I7752" s="45">
        <v>0</v>
      </c>
      <c r="J7752" s="45">
        <v>0</v>
      </c>
    </row>
    <row r="7753" spans="4:10">
      <c r="D7753" s="28">
        <v>41962</v>
      </c>
      <c r="E7753" s="35" t="s">
        <v>382</v>
      </c>
      <c r="F7753" s="45">
        <v>0.9</v>
      </c>
      <c r="G7753" s="45">
        <v>0</v>
      </c>
      <c r="H7753" s="45">
        <v>0</v>
      </c>
      <c r="I7753" s="45">
        <v>0</v>
      </c>
      <c r="J7753" s="45">
        <v>0</v>
      </c>
    </row>
    <row r="7754" spans="4:10">
      <c r="D7754" s="28">
        <v>41962</v>
      </c>
      <c r="E7754" s="35" t="s">
        <v>383</v>
      </c>
      <c r="F7754" s="45">
        <v>0.9</v>
      </c>
      <c r="G7754" s="45">
        <v>0</v>
      </c>
      <c r="H7754" s="45">
        <v>0</v>
      </c>
      <c r="I7754" s="45">
        <v>0</v>
      </c>
      <c r="J7754" s="45">
        <v>0</v>
      </c>
    </row>
    <row r="7755" spans="4:10">
      <c r="D7755" s="28">
        <v>41963</v>
      </c>
      <c r="E7755" s="35" t="s">
        <v>360</v>
      </c>
      <c r="F7755" s="45">
        <v>1.1000000000000001</v>
      </c>
      <c r="G7755" s="45">
        <v>0</v>
      </c>
      <c r="H7755" s="45">
        <v>0</v>
      </c>
      <c r="I7755" s="45">
        <v>0</v>
      </c>
      <c r="J7755" s="45">
        <v>0</v>
      </c>
    </row>
    <row r="7756" spans="4:10">
      <c r="D7756" s="28">
        <v>41963</v>
      </c>
      <c r="E7756" s="35" t="s">
        <v>361</v>
      </c>
      <c r="F7756" s="45">
        <v>1.2</v>
      </c>
      <c r="G7756" s="45">
        <v>0</v>
      </c>
      <c r="H7756" s="45">
        <v>0</v>
      </c>
      <c r="I7756" s="45">
        <v>0</v>
      </c>
      <c r="J7756" s="45">
        <v>0</v>
      </c>
    </row>
    <row r="7757" spans="4:10">
      <c r="D7757" s="28">
        <v>41963</v>
      </c>
      <c r="E7757" s="35" t="s">
        <v>362</v>
      </c>
      <c r="F7757" s="45">
        <v>1.1000000000000001</v>
      </c>
      <c r="G7757" s="45">
        <v>0</v>
      </c>
      <c r="H7757" s="45">
        <v>0</v>
      </c>
      <c r="I7757" s="45">
        <v>0</v>
      </c>
      <c r="J7757" s="45">
        <v>0</v>
      </c>
    </row>
    <row r="7758" spans="4:10">
      <c r="D7758" s="28">
        <v>41963</v>
      </c>
      <c r="E7758" s="35" t="s">
        <v>363</v>
      </c>
      <c r="F7758" s="45">
        <v>1.1000000000000001</v>
      </c>
      <c r="G7758" s="45">
        <v>0</v>
      </c>
      <c r="H7758" s="45">
        <v>0</v>
      </c>
      <c r="I7758" s="45">
        <v>0</v>
      </c>
      <c r="J7758" s="45">
        <v>0</v>
      </c>
    </row>
    <row r="7759" spans="4:10">
      <c r="D7759" s="28">
        <v>41963</v>
      </c>
      <c r="E7759" s="35" t="s">
        <v>364</v>
      </c>
      <c r="F7759" s="45">
        <v>1</v>
      </c>
      <c r="G7759" s="45">
        <v>0</v>
      </c>
      <c r="H7759" s="45">
        <v>0</v>
      </c>
      <c r="I7759" s="45">
        <v>0</v>
      </c>
      <c r="J7759" s="45">
        <v>0</v>
      </c>
    </row>
    <row r="7760" spans="4:10">
      <c r="D7760" s="28">
        <v>41963</v>
      </c>
      <c r="E7760" s="35" t="s">
        <v>365</v>
      </c>
      <c r="F7760" s="45">
        <v>0.7</v>
      </c>
      <c r="G7760" s="45">
        <v>0</v>
      </c>
      <c r="H7760" s="45">
        <v>0</v>
      </c>
      <c r="I7760" s="45">
        <v>0</v>
      </c>
      <c r="J7760" s="45">
        <v>0</v>
      </c>
    </row>
    <row r="7761" spans="4:10">
      <c r="D7761" s="28">
        <v>41963</v>
      </c>
      <c r="E7761" s="35" t="s">
        <v>366</v>
      </c>
      <c r="F7761" s="45">
        <v>0.8</v>
      </c>
      <c r="G7761" s="45">
        <v>0.26</v>
      </c>
      <c r="H7761" s="45">
        <v>0.08</v>
      </c>
      <c r="I7761" s="45">
        <v>4.7</v>
      </c>
      <c r="J7761" s="45">
        <v>-59.3</v>
      </c>
    </row>
    <row r="7762" spans="4:10">
      <c r="D7762" s="28">
        <v>41963</v>
      </c>
      <c r="E7762" s="35" t="s">
        <v>367</v>
      </c>
      <c r="F7762" s="45">
        <v>1</v>
      </c>
      <c r="G7762" s="45">
        <v>0.64</v>
      </c>
      <c r="H7762" s="45">
        <v>0.3</v>
      </c>
      <c r="I7762" s="45">
        <v>14</v>
      </c>
      <c r="J7762" s="45">
        <v>-48.5</v>
      </c>
    </row>
    <row r="7763" spans="4:10">
      <c r="D7763" s="28">
        <v>41963</v>
      </c>
      <c r="E7763" s="35" t="s">
        <v>368</v>
      </c>
      <c r="F7763" s="45">
        <v>2.1</v>
      </c>
      <c r="G7763" s="45">
        <v>0.93</v>
      </c>
      <c r="H7763" s="45">
        <v>0.49</v>
      </c>
      <c r="I7763" s="45">
        <v>21.7</v>
      </c>
      <c r="J7763" s="45">
        <v>-36.1</v>
      </c>
    </row>
    <row r="7764" spans="4:10">
      <c r="D7764" s="28">
        <v>41963</v>
      </c>
      <c r="E7764" s="35" t="s">
        <v>369</v>
      </c>
      <c r="F7764" s="45">
        <v>3</v>
      </c>
      <c r="G7764" s="45">
        <v>1.02</v>
      </c>
      <c r="H7764" s="45">
        <v>0.62</v>
      </c>
      <c r="I7764" s="45">
        <v>27.3</v>
      </c>
      <c r="J7764" s="45">
        <v>-21.8</v>
      </c>
    </row>
    <row r="7765" spans="4:10">
      <c r="D7765" s="28">
        <v>41963</v>
      </c>
      <c r="E7765" s="35" t="s">
        <v>370</v>
      </c>
      <c r="F7765" s="45">
        <v>4.3</v>
      </c>
      <c r="G7765" s="45">
        <v>2.83</v>
      </c>
      <c r="H7765" s="45">
        <v>0.33</v>
      </c>
      <c r="I7765" s="45">
        <v>30</v>
      </c>
      <c r="J7765" s="45">
        <v>-6</v>
      </c>
    </row>
    <row r="7766" spans="4:10">
      <c r="D7766" s="28">
        <v>41963</v>
      </c>
      <c r="E7766" s="35" t="s">
        <v>371</v>
      </c>
      <c r="F7766" s="45">
        <v>4.5999999999999996</v>
      </c>
      <c r="G7766" s="45">
        <v>1.32</v>
      </c>
      <c r="H7766" s="45">
        <v>0.65</v>
      </c>
      <c r="I7766" s="45">
        <v>29.6</v>
      </c>
      <c r="J7766" s="45">
        <v>10.3</v>
      </c>
    </row>
    <row r="7767" spans="4:10">
      <c r="D7767" s="28">
        <v>41963</v>
      </c>
      <c r="E7767" s="35" t="s">
        <v>372</v>
      </c>
      <c r="F7767" s="45">
        <v>5.2</v>
      </c>
      <c r="G7767" s="45">
        <v>1.05</v>
      </c>
      <c r="H7767" s="45">
        <v>0.59</v>
      </c>
      <c r="I7767" s="45">
        <v>26</v>
      </c>
      <c r="J7767" s="45">
        <v>25.7</v>
      </c>
    </row>
    <row r="7768" spans="4:10">
      <c r="D7768" s="28">
        <v>41963</v>
      </c>
      <c r="E7768" s="35" t="s">
        <v>373</v>
      </c>
      <c r="F7768" s="45">
        <v>4.9000000000000004</v>
      </c>
      <c r="G7768" s="45">
        <v>0.22</v>
      </c>
      <c r="H7768" s="45">
        <v>0.36</v>
      </c>
      <c r="I7768" s="45">
        <v>19.899999999999999</v>
      </c>
      <c r="J7768" s="45">
        <v>39.5</v>
      </c>
    </row>
    <row r="7769" spans="4:10">
      <c r="D7769" s="28">
        <v>41963</v>
      </c>
      <c r="E7769" s="35" t="s">
        <v>374</v>
      </c>
      <c r="F7769" s="45">
        <v>4</v>
      </c>
      <c r="G7769" s="45">
        <v>0.23</v>
      </c>
      <c r="H7769" s="45">
        <v>0.2</v>
      </c>
      <c r="I7769" s="45">
        <v>11.7</v>
      </c>
      <c r="J7769" s="45">
        <v>51.5</v>
      </c>
    </row>
    <row r="7770" spans="4:10">
      <c r="D7770" s="28">
        <v>41963</v>
      </c>
      <c r="E7770" s="35" t="s">
        <v>375</v>
      </c>
      <c r="F7770" s="45">
        <v>3.4</v>
      </c>
      <c r="G7770" s="45">
        <v>0.14000000000000001</v>
      </c>
      <c r="H7770" s="45">
        <v>0.04</v>
      </c>
      <c r="I7770" s="45">
        <v>2.1</v>
      </c>
      <c r="J7770" s="45">
        <v>61.9</v>
      </c>
    </row>
    <row r="7771" spans="4:10">
      <c r="D7771" s="28">
        <v>41963</v>
      </c>
      <c r="E7771" s="35" t="s">
        <v>376</v>
      </c>
      <c r="F7771" s="45">
        <v>1.5</v>
      </c>
      <c r="G7771" s="45">
        <v>0</v>
      </c>
      <c r="H7771" s="45">
        <v>0</v>
      </c>
      <c r="I7771" s="45">
        <v>0</v>
      </c>
      <c r="J7771" s="45">
        <v>0</v>
      </c>
    </row>
    <row r="7772" spans="4:10">
      <c r="D7772" s="28">
        <v>41963</v>
      </c>
      <c r="E7772" s="35" t="s">
        <v>377</v>
      </c>
      <c r="F7772" s="45">
        <v>-0.2</v>
      </c>
      <c r="G7772" s="45">
        <v>0</v>
      </c>
      <c r="H7772" s="45">
        <v>0</v>
      </c>
      <c r="I7772" s="45">
        <v>0</v>
      </c>
      <c r="J7772" s="45">
        <v>0</v>
      </c>
    </row>
    <row r="7773" spans="4:10">
      <c r="D7773" s="28">
        <v>41963</v>
      </c>
      <c r="E7773" s="35" t="s">
        <v>378</v>
      </c>
      <c r="F7773" s="45">
        <v>-1.3</v>
      </c>
      <c r="G7773" s="45">
        <v>0</v>
      </c>
      <c r="H7773" s="45">
        <v>0</v>
      </c>
      <c r="I7773" s="45">
        <v>0</v>
      </c>
      <c r="J7773" s="45">
        <v>0</v>
      </c>
    </row>
    <row r="7774" spans="4:10">
      <c r="D7774" s="28">
        <v>41963</v>
      </c>
      <c r="E7774" s="35" t="s">
        <v>379</v>
      </c>
      <c r="F7774" s="45">
        <v>-1</v>
      </c>
      <c r="G7774" s="45">
        <v>0</v>
      </c>
      <c r="H7774" s="45">
        <v>0</v>
      </c>
      <c r="I7774" s="45">
        <v>0</v>
      </c>
      <c r="J7774" s="45">
        <v>0</v>
      </c>
    </row>
    <row r="7775" spans="4:10">
      <c r="D7775" s="28">
        <v>41963</v>
      </c>
      <c r="E7775" s="35" t="s">
        <v>380</v>
      </c>
      <c r="F7775" s="45">
        <v>-1.2</v>
      </c>
      <c r="G7775" s="45">
        <v>0</v>
      </c>
      <c r="H7775" s="45">
        <v>0</v>
      </c>
      <c r="I7775" s="45">
        <v>0</v>
      </c>
      <c r="J7775" s="45">
        <v>0</v>
      </c>
    </row>
    <row r="7776" spans="4:10">
      <c r="D7776" s="28">
        <v>41963</v>
      </c>
      <c r="E7776" s="35" t="s">
        <v>381</v>
      </c>
      <c r="F7776" s="45">
        <v>-0.3</v>
      </c>
      <c r="G7776" s="45">
        <v>0</v>
      </c>
      <c r="H7776" s="45">
        <v>0</v>
      </c>
      <c r="I7776" s="45">
        <v>0</v>
      </c>
      <c r="J7776" s="45">
        <v>0</v>
      </c>
    </row>
    <row r="7777" spans="4:10">
      <c r="D7777" s="28">
        <v>41963</v>
      </c>
      <c r="E7777" s="35" t="s">
        <v>382</v>
      </c>
      <c r="F7777" s="45">
        <v>-0.5</v>
      </c>
      <c r="G7777" s="45">
        <v>0</v>
      </c>
      <c r="H7777" s="45">
        <v>0</v>
      </c>
      <c r="I7777" s="45">
        <v>0</v>
      </c>
      <c r="J7777" s="45">
        <v>0</v>
      </c>
    </row>
    <row r="7778" spans="4:10">
      <c r="D7778" s="28">
        <v>41963</v>
      </c>
      <c r="E7778" s="35" t="s">
        <v>383</v>
      </c>
      <c r="F7778" s="45">
        <v>-1</v>
      </c>
      <c r="G7778" s="45">
        <v>0</v>
      </c>
      <c r="H7778" s="45">
        <v>0</v>
      </c>
      <c r="I7778" s="45">
        <v>0</v>
      </c>
      <c r="J7778" s="45">
        <v>0</v>
      </c>
    </row>
    <row r="7779" spans="4:10">
      <c r="D7779" s="28">
        <v>41964</v>
      </c>
      <c r="E7779" s="35" t="s">
        <v>360</v>
      </c>
      <c r="F7779" s="45">
        <v>-0.2</v>
      </c>
      <c r="G7779" s="45">
        <v>0</v>
      </c>
      <c r="H7779" s="45">
        <v>0</v>
      </c>
      <c r="I7779" s="45">
        <v>0</v>
      </c>
      <c r="J7779" s="45">
        <v>0</v>
      </c>
    </row>
    <row r="7780" spans="4:10">
      <c r="D7780" s="28">
        <v>41964</v>
      </c>
      <c r="E7780" s="35" t="s">
        <v>361</v>
      </c>
      <c r="F7780" s="45">
        <v>0.3</v>
      </c>
      <c r="G7780" s="45">
        <v>0</v>
      </c>
      <c r="H7780" s="45">
        <v>0</v>
      </c>
      <c r="I7780" s="45">
        <v>0</v>
      </c>
      <c r="J7780" s="45">
        <v>0</v>
      </c>
    </row>
    <row r="7781" spans="4:10">
      <c r="D7781" s="28">
        <v>41964</v>
      </c>
      <c r="E7781" s="35" t="s">
        <v>362</v>
      </c>
      <c r="F7781" s="45">
        <v>1</v>
      </c>
      <c r="G7781" s="45">
        <v>0</v>
      </c>
      <c r="H7781" s="45">
        <v>0</v>
      </c>
      <c r="I7781" s="45">
        <v>0</v>
      </c>
      <c r="J7781" s="45">
        <v>0</v>
      </c>
    </row>
    <row r="7782" spans="4:10">
      <c r="D7782" s="28">
        <v>41964</v>
      </c>
      <c r="E7782" s="35" t="s">
        <v>363</v>
      </c>
      <c r="F7782" s="45">
        <v>1.1000000000000001</v>
      </c>
      <c r="G7782" s="45">
        <v>0</v>
      </c>
      <c r="H7782" s="45">
        <v>0</v>
      </c>
      <c r="I7782" s="45">
        <v>0</v>
      </c>
      <c r="J7782" s="45">
        <v>0</v>
      </c>
    </row>
    <row r="7783" spans="4:10">
      <c r="D7783" s="28">
        <v>41964</v>
      </c>
      <c r="E7783" s="35" t="s">
        <v>364</v>
      </c>
      <c r="F7783" s="45">
        <v>1.4</v>
      </c>
      <c r="G7783" s="45">
        <v>0</v>
      </c>
      <c r="H7783" s="45">
        <v>0</v>
      </c>
      <c r="I7783" s="45">
        <v>0</v>
      </c>
      <c r="J7783" s="45">
        <v>0</v>
      </c>
    </row>
    <row r="7784" spans="4:10">
      <c r="D7784" s="28">
        <v>41964</v>
      </c>
      <c r="E7784" s="35" t="s">
        <v>365</v>
      </c>
      <c r="F7784" s="45">
        <v>1.9</v>
      </c>
      <c r="G7784" s="45">
        <v>0</v>
      </c>
      <c r="H7784" s="45">
        <v>0</v>
      </c>
      <c r="I7784" s="45">
        <v>0</v>
      </c>
      <c r="J7784" s="45">
        <v>0</v>
      </c>
    </row>
    <row r="7785" spans="4:10">
      <c r="D7785" s="28">
        <v>41964</v>
      </c>
      <c r="E7785" s="35" t="s">
        <v>366</v>
      </c>
      <c r="F7785" s="45">
        <v>2.1</v>
      </c>
      <c r="G7785" s="45">
        <v>0.08</v>
      </c>
      <c r="H7785" s="45">
        <v>0.05</v>
      </c>
      <c r="I7785" s="45">
        <v>4.5</v>
      </c>
      <c r="J7785" s="45">
        <v>-59.2</v>
      </c>
    </row>
    <row r="7786" spans="4:10">
      <c r="D7786" s="28">
        <v>41964</v>
      </c>
      <c r="E7786" s="35" t="s">
        <v>367</v>
      </c>
      <c r="F7786" s="45">
        <v>2.1</v>
      </c>
      <c r="G7786" s="45">
        <v>0.08</v>
      </c>
      <c r="H7786" s="45">
        <v>0.18</v>
      </c>
      <c r="I7786" s="45">
        <v>13.7</v>
      </c>
      <c r="J7786" s="45">
        <v>-48.4</v>
      </c>
    </row>
    <row r="7787" spans="4:10">
      <c r="D7787" s="28">
        <v>41964</v>
      </c>
      <c r="E7787" s="35" t="s">
        <v>368</v>
      </c>
      <c r="F7787" s="45">
        <v>4</v>
      </c>
      <c r="G7787" s="45">
        <v>0.38</v>
      </c>
      <c r="H7787" s="45">
        <v>0.45</v>
      </c>
      <c r="I7787" s="45">
        <v>21.5</v>
      </c>
      <c r="J7787" s="45">
        <v>-36</v>
      </c>
    </row>
    <row r="7788" spans="4:10">
      <c r="D7788" s="28">
        <v>41964</v>
      </c>
      <c r="E7788" s="35" t="s">
        <v>369</v>
      </c>
      <c r="F7788" s="45">
        <v>8.9</v>
      </c>
      <c r="G7788" s="45">
        <v>0.16</v>
      </c>
      <c r="H7788" s="45">
        <v>0.48</v>
      </c>
      <c r="I7788" s="45">
        <v>27</v>
      </c>
      <c r="J7788" s="45">
        <v>-21.8</v>
      </c>
    </row>
    <row r="7789" spans="4:10">
      <c r="D7789" s="28">
        <v>41964</v>
      </c>
      <c r="E7789" s="35" t="s">
        <v>370</v>
      </c>
      <c r="F7789" s="45">
        <v>7.4</v>
      </c>
      <c r="G7789" s="45">
        <v>0.02</v>
      </c>
      <c r="H7789" s="45">
        <v>0.24</v>
      </c>
      <c r="I7789" s="45">
        <v>29.8</v>
      </c>
      <c r="J7789" s="45">
        <v>-6.1</v>
      </c>
    </row>
    <row r="7790" spans="4:10">
      <c r="D7790" s="28">
        <v>41964</v>
      </c>
      <c r="E7790" s="35" t="s">
        <v>371</v>
      </c>
      <c r="F7790" s="45">
        <v>6.1</v>
      </c>
      <c r="G7790" s="45">
        <v>0.01</v>
      </c>
      <c r="H7790" s="45">
        <v>0.24</v>
      </c>
      <c r="I7790" s="45">
        <v>29.4</v>
      </c>
      <c r="J7790" s="45">
        <v>10.1</v>
      </c>
    </row>
    <row r="7791" spans="4:10">
      <c r="D7791" s="28">
        <v>41964</v>
      </c>
      <c r="E7791" s="35" t="s">
        <v>372</v>
      </c>
      <c r="F7791" s="45">
        <v>6.4</v>
      </c>
      <c r="G7791" s="45">
        <v>0.01</v>
      </c>
      <c r="H7791" s="45">
        <v>0.22</v>
      </c>
      <c r="I7791" s="45">
        <v>25.9</v>
      </c>
      <c r="J7791" s="45">
        <v>25.6</v>
      </c>
    </row>
    <row r="7792" spans="4:10">
      <c r="D7792" s="28">
        <v>41964</v>
      </c>
      <c r="E7792" s="35" t="s">
        <v>373</v>
      </c>
      <c r="F7792" s="45">
        <v>7.3</v>
      </c>
      <c r="G7792" s="45">
        <v>0.02</v>
      </c>
      <c r="H7792" s="45">
        <v>0.15</v>
      </c>
      <c r="I7792" s="45">
        <v>19.7</v>
      </c>
      <c r="J7792" s="45">
        <v>39.299999999999997</v>
      </c>
    </row>
    <row r="7793" spans="4:10">
      <c r="D7793" s="28">
        <v>41964</v>
      </c>
      <c r="E7793" s="35" t="s">
        <v>374</v>
      </c>
      <c r="F7793" s="45">
        <v>7.8</v>
      </c>
      <c r="G7793" s="45">
        <v>0.02</v>
      </c>
      <c r="H7793" s="45">
        <v>0.09</v>
      </c>
      <c r="I7793" s="45">
        <v>11.5</v>
      </c>
      <c r="J7793" s="45">
        <v>51.3</v>
      </c>
    </row>
    <row r="7794" spans="4:10">
      <c r="D7794" s="28">
        <v>41964</v>
      </c>
      <c r="E7794" s="35" t="s">
        <v>375</v>
      </c>
      <c r="F7794" s="45">
        <v>7.5</v>
      </c>
      <c r="G7794" s="45">
        <v>0.01</v>
      </c>
      <c r="H7794" s="45">
        <v>0.02</v>
      </c>
      <c r="I7794" s="45">
        <v>2</v>
      </c>
      <c r="J7794" s="45">
        <v>61.7</v>
      </c>
    </row>
    <row r="7795" spans="4:10">
      <c r="D7795" s="28">
        <v>41964</v>
      </c>
      <c r="E7795" s="35" t="s">
        <v>376</v>
      </c>
      <c r="F7795" s="45">
        <v>7.7</v>
      </c>
      <c r="G7795" s="45">
        <v>0</v>
      </c>
      <c r="H7795" s="45">
        <v>0</v>
      </c>
      <c r="I7795" s="45">
        <v>0</v>
      </c>
      <c r="J7795" s="45">
        <v>0</v>
      </c>
    </row>
    <row r="7796" spans="4:10">
      <c r="D7796" s="28">
        <v>41964</v>
      </c>
      <c r="E7796" s="35" t="s">
        <v>377</v>
      </c>
      <c r="F7796" s="45">
        <v>7.3</v>
      </c>
      <c r="G7796" s="45">
        <v>0</v>
      </c>
      <c r="H7796" s="45">
        <v>0</v>
      </c>
      <c r="I7796" s="45">
        <v>0</v>
      </c>
      <c r="J7796" s="45">
        <v>0</v>
      </c>
    </row>
    <row r="7797" spans="4:10">
      <c r="D7797" s="28">
        <v>41964</v>
      </c>
      <c r="E7797" s="35" t="s">
        <v>378</v>
      </c>
      <c r="F7797" s="45">
        <v>6.6</v>
      </c>
      <c r="G7797" s="45">
        <v>0</v>
      </c>
      <c r="H7797" s="45">
        <v>0</v>
      </c>
      <c r="I7797" s="45">
        <v>0</v>
      </c>
      <c r="J7797" s="45">
        <v>0</v>
      </c>
    </row>
    <row r="7798" spans="4:10">
      <c r="D7798" s="28">
        <v>41964</v>
      </c>
      <c r="E7798" s="35" t="s">
        <v>379</v>
      </c>
      <c r="F7798" s="45">
        <v>6.6</v>
      </c>
      <c r="G7798" s="45">
        <v>0</v>
      </c>
      <c r="H7798" s="45">
        <v>0</v>
      </c>
      <c r="I7798" s="45">
        <v>0</v>
      </c>
      <c r="J7798" s="45">
        <v>0</v>
      </c>
    </row>
    <row r="7799" spans="4:10">
      <c r="D7799" s="28">
        <v>41964</v>
      </c>
      <c r="E7799" s="35" t="s">
        <v>380</v>
      </c>
      <c r="F7799" s="45">
        <v>5.4</v>
      </c>
      <c r="G7799" s="45">
        <v>0</v>
      </c>
      <c r="H7799" s="45">
        <v>0</v>
      </c>
      <c r="I7799" s="45">
        <v>0</v>
      </c>
      <c r="J7799" s="45">
        <v>0</v>
      </c>
    </row>
    <row r="7800" spans="4:10">
      <c r="D7800" s="28">
        <v>41964</v>
      </c>
      <c r="E7800" s="35" t="s">
        <v>381</v>
      </c>
      <c r="F7800" s="45">
        <v>4.5999999999999996</v>
      </c>
      <c r="G7800" s="45">
        <v>0</v>
      </c>
      <c r="H7800" s="45">
        <v>0</v>
      </c>
      <c r="I7800" s="45">
        <v>0</v>
      </c>
      <c r="J7800" s="45">
        <v>0</v>
      </c>
    </row>
    <row r="7801" spans="4:10">
      <c r="D7801" s="28">
        <v>41964</v>
      </c>
      <c r="E7801" s="35" t="s">
        <v>382</v>
      </c>
      <c r="F7801" s="45">
        <v>3.7</v>
      </c>
      <c r="G7801" s="45">
        <v>0</v>
      </c>
      <c r="H7801" s="45">
        <v>0</v>
      </c>
      <c r="I7801" s="45">
        <v>0</v>
      </c>
      <c r="J7801" s="45">
        <v>0</v>
      </c>
    </row>
    <row r="7802" spans="4:10">
      <c r="D7802" s="28">
        <v>41964</v>
      </c>
      <c r="E7802" s="35" t="s">
        <v>383</v>
      </c>
      <c r="F7802" s="45">
        <v>3.4</v>
      </c>
      <c r="G7802" s="45">
        <v>0</v>
      </c>
      <c r="H7802" s="45">
        <v>0</v>
      </c>
      <c r="I7802" s="45">
        <v>0</v>
      </c>
      <c r="J7802" s="45">
        <v>0</v>
      </c>
    </row>
    <row r="7803" spans="4:10">
      <c r="D7803" s="28">
        <v>41965</v>
      </c>
      <c r="E7803" s="35" t="s">
        <v>360</v>
      </c>
      <c r="F7803" s="45">
        <v>3.1</v>
      </c>
      <c r="G7803" s="45">
        <v>0</v>
      </c>
      <c r="H7803" s="45">
        <v>0</v>
      </c>
      <c r="I7803" s="45">
        <v>0</v>
      </c>
      <c r="J7803" s="45">
        <v>0</v>
      </c>
    </row>
    <row r="7804" spans="4:10">
      <c r="D7804" s="28">
        <v>41965</v>
      </c>
      <c r="E7804" s="35" t="s">
        <v>361</v>
      </c>
      <c r="F7804" s="45">
        <v>2.9</v>
      </c>
      <c r="G7804" s="45">
        <v>0</v>
      </c>
      <c r="H7804" s="45">
        <v>0</v>
      </c>
      <c r="I7804" s="45">
        <v>0</v>
      </c>
      <c r="J7804" s="45">
        <v>0</v>
      </c>
    </row>
    <row r="7805" spans="4:10">
      <c r="D7805" s="28">
        <v>41965</v>
      </c>
      <c r="E7805" s="35" t="s">
        <v>362</v>
      </c>
      <c r="F7805" s="45">
        <v>2.5</v>
      </c>
      <c r="G7805" s="45">
        <v>0</v>
      </c>
      <c r="H7805" s="45">
        <v>0</v>
      </c>
      <c r="I7805" s="45">
        <v>0</v>
      </c>
      <c r="J7805" s="45">
        <v>0</v>
      </c>
    </row>
    <row r="7806" spans="4:10">
      <c r="D7806" s="28">
        <v>41965</v>
      </c>
      <c r="E7806" s="35" t="s">
        <v>363</v>
      </c>
      <c r="F7806" s="45">
        <v>1.9</v>
      </c>
      <c r="G7806" s="45">
        <v>0</v>
      </c>
      <c r="H7806" s="45">
        <v>0</v>
      </c>
      <c r="I7806" s="45">
        <v>0</v>
      </c>
      <c r="J7806" s="45">
        <v>0</v>
      </c>
    </row>
    <row r="7807" spans="4:10">
      <c r="D7807" s="28">
        <v>41965</v>
      </c>
      <c r="E7807" s="35" t="s">
        <v>364</v>
      </c>
      <c r="F7807" s="45">
        <v>1.4</v>
      </c>
      <c r="G7807" s="45">
        <v>0</v>
      </c>
      <c r="H7807" s="45">
        <v>0</v>
      </c>
      <c r="I7807" s="45">
        <v>0</v>
      </c>
      <c r="J7807" s="45">
        <v>0</v>
      </c>
    </row>
    <row r="7808" spans="4:10">
      <c r="D7808" s="28">
        <v>41965</v>
      </c>
      <c r="E7808" s="35" t="s">
        <v>365</v>
      </c>
      <c r="F7808" s="45">
        <v>1.2</v>
      </c>
      <c r="G7808" s="45">
        <v>0</v>
      </c>
      <c r="H7808" s="45">
        <v>0</v>
      </c>
      <c r="I7808" s="45">
        <v>0</v>
      </c>
      <c r="J7808" s="45">
        <v>0</v>
      </c>
    </row>
    <row r="7809" spans="4:10">
      <c r="D7809" s="28">
        <v>41965</v>
      </c>
      <c r="E7809" s="35" t="s">
        <v>366</v>
      </c>
      <c r="F7809" s="45">
        <v>1.1000000000000001</v>
      </c>
      <c r="G7809" s="45">
        <v>0.2</v>
      </c>
      <c r="H7809" s="45">
        <v>7.0000000000000007E-2</v>
      </c>
      <c r="I7809" s="45">
        <v>4.3</v>
      </c>
      <c r="J7809" s="45">
        <v>-59.1</v>
      </c>
    </row>
    <row r="7810" spans="4:10">
      <c r="D7810" s="28">
        <v>41965</v>
      </c>
      <c r="E7810" s="35" t="s">
        <v>367</v>
      </c>
      <c r="F7810" s="45">
        <v>1.6</v>
      </c>
      <c r="G7810" s="45">
        <v>0.57999999999999996</v>
      </c>
      <c r="H7810" s="45">
        <v>0.28000000000000003</v>
      </c>
      <c r="I7810" s="45">
        <v>13.5</v>
      </c>
      <c r="J7810" s="45">
        <v>-48.3</v>
      </c>
    </row>
    <row r="7811" spans="4:10">
      <c r="D7811" s="28">
        <v>41965</v>
      </c>
      <c r="E7811" s="35" t="s">
        <v>368</v>
      </c>
      <c r="F7811" s="45">
        <v>2.7</v>
      </c>
      <c r="G7811" s="45">
        <v>0.43</v>
      </c>
      <c r="H7811" s="45">
        <v>0.45</v>
      </c>
      <c r="I7811" s="45">
        <v>21.2</v>
      </c>
      <c r="J7811" s="45">
        <v>-36</v>
      </c>
    </row>
    <row r="7812" spans="4:10">
      <c r="D7812" s="28">
        <v>41965</v>
      </c>
      <c r="E7812" s="35" t="s">
        <v>369</v>
      </c>
      <c r="F7812" s="45">
        <v>4.4000000000000004</v>
      </c>
      <c r="G7812" s="45">
        <v>0.09</v>
      </c>
      <c r="H7812" s="45">
        <v>0.41</v>
      </c>
      <c r="I7812" s="45">
        <v>26.8</v>
      </c>
      <c r="J7812" s="45">
        <v>-21.8</v>
      </c>
    </row>
    <row r="7813" spans="4:10">
      <c r="D7813" s="28">
        <v>41965</v>
      </c>
      <c r="E7813" s="35" t="s">
        <v>370</v>
      </c>
      <c r="F7813" s="45">
        <v>4.9000000000000004</v>
      </c>
      <c r="G7813" s="45">
        <v>0.1</v>
      </c>
      <c r="H7813" s="45">
        <v>0.45</v>
      </c>
      <c r="I7813" s="45">
        <v>29.6</v>
      </c>
      <c r="J7813" s="45">
        <v>-6.1</v>
      </c>
    </row>
    <row r="7814" spans="4:10">
      <c r="D7814" s="28">
        <v>41965</v>
      </c>
      <c r="E7814" s="35" t="s">
        <v>371</v>
      </c>
      <c r="F7814" s="45">
        <v>4.9000000000000004</v>
      </c>
      <c r="G7814" s="45">
        <v>0.11</v>
      </c>
      <c r="H7814" s="45">
        <v>0.45</v>
      </c>
      <c r="I7814" s="45">
        <v>29.2</v>
      </c>
      <c r="J7814" s="45">
        <v>10</v>
      </c>
    </row>
    <row r="7815" spans="4:10">
      <c r="D7815" s="28">
        <v>41965</v>
      </c>
      <c r="E7815" s="35" t="s">
        <v>372</v>
      </c>
      <c r="F7815" s="45">
        <v>4.7</v>
      </c>
      <c r="G7815" s="45">
        <v>0.1</v>
      </c>
      <c r="H7815" s="45">
        <v>0.39</v>
      </c>
      <c r="I7815" s="45">
        <v>25.7</v>
      </c>
      <c r="J7815" s="45">
        <v>25.4</v>
      </c>
    </row>
    <row r="7816" spans="4:10">
      <c r="D7816" s="28">
        <v>41965</v>
      </c>
      <c r="E7816" s="35" t="s">
        <v>373</v>
      </c>
      <c r="F7816" s="45">
        <v>3.9</v>
      </c>
      <c r="G7816" s="45">
        <v>0.1</v>
      </c>
      <c r="H7816" s="45">
        <v>0.28999999999999998</v>
      </c>
      <c r="I7816" s="45">
        <v>19.5</v>
      </c>
      <c r="J7816" s="45">
        <v>39.200000000000003</v>
      </c>
    </row>
    <row r="7817" spans="4:10">
      <c r="D7817" s="28">
        <v>41965</v>
      </c>
      <c r="E7817" s="35" t="s">
        <v>374</v>
      </c>
      <c r="F7817" s="45">
        <v>3.7</v>
      </c>
      <c r="G7817" s="45">
        <v>0.11</v>
      </c>
      <c r="H7817" s="45">
        <v>0.16</v>
      </c>
      <c r="I7817" s="45">
        <v>11.4</v>
      </c>
      <c r="J7817" s="45">
        <v>51.1</v>
      </c>
    </row>
    <row r="7818" spans="4:10">
      <c r="D7818" s="28">
        <v>41965</v>
      </c>
      <c r="E7818" s="35" t="s">
        <v>375</v>
      </c>
      <c r="F7818" s="45">
        <v>2.9</v>
      </c>
      <c r="G7818" s="45">
        <v>0.08</v>
      </c>
      <c r="H7818" s="45">
        <v>0.04</v>
      </c>
      <c r="I7818" s="45">
        <v>1.8</v>
      </c>
      <c r="J7818" s="45">
        <v>61.5</v>
      </c>
    </row>
    <row r="7819" spans="4:10">
      <c r="D7819" s="28">
        <v>41965</v>
      </c>
      <c r="E7819" s="35" t="s">
        <v>376</v>
      </c>
      <c r="F7819" s="45">
        <v>2.1</v>
      </c>
      <c r="G7819" s="45">
        <v>0</v>
      </c>
      <c r="H7819" s="45">
        <v>0</v>
      </c>
      <c r="I7819" s="45">
        <v>0</v>
      </c>
      <c r="J7819" s="45">
        <v>0</v>
      </c>
    </row>
    <row r="7820" spans="4:10">
      <c r="D7820" s="28">
        <v>41965</v>
      </c>
      <c r="E7820" s="35" t="s">
        <v>377</v>
      </c>
      <c r="F7820" s="45">
        <v>2.2999999999999998</v>
      </c>
      <c r="G7820" s="45">
        <v>0</v>
      </c>
      <c r="H7820" s="45">
        <v>0</v>
      </c>
      <c r="I7820" s="45">
        <v>0</v>
      </c>
      <c r="J7820" s="45">
        <v>0</v>
      </c>
    </row>
    <row r="7821" spans="4:10">
      <c r="D7821" s="28">
        <v>41965</v>
      </c>
      <c r="E7821" s="35" t="s">
        <v>378</v>
      </c>
      <c r="F7821" s="45">
        <v>2.6</v>
      </c>
      <c r="G7821" s="45">
        <v>0</v>
      </c>
      <c r="H7821" s="45">
        <v>0</v>
      </c>
      <c r="I7821" s="45">
        <v>0</v>
      </c>
      <c r="J7821" s="45">
        <v>0</v>
      </c>
    </row>
    <row r="7822" spans="4:10">
      <c r="D7822" s="28">
        <v>41965</v>
      </c>
      <c r="E7822" s="35" t="s">
        <v>379</v>
      </c>
      <c r="F7822" s="45">
        <v>2.2999999999999998</v>
      </c>
      <c r="G7822" s="45">
        <v>0</v>
      </c>
      <c r="H7822" s="45">
        <v>0</v>
      </c>
      <c r="I7822" s="45">
        <v>0</v>
      </c>
      <c r="J7822" s="45">
        <v>0</v>
      </c>
    </row>
    <row r="7823" spans="4:10">
      <c r="D7823" s="28">
        <v>41965</v>
      </c>
      <c r="E7823" s="35" t="s">
        <v>380</v>
      </c>
      <c r="F7823" s="45">
        <v>2.9</v>
      </c>
      <c r="G7823" s="45">
        <v>0</v>
      </c>
      <c r="H7823" s="45">
        <v>0</v>
      </c>
      <c r="I7823" s="45">
        <v>0</v>
      </c>
      <c r="J7823" s="45">
        <v>0</v>
      </c>
    </row>
    <row r="7824" spans="4:10">
      <c r="D7824" s="28">
        <v>41965</v>
      </c>
      <c r="E7824" s="35" t="s">
        <v>381</v>
      </c>
      <c r="F7824" s="45">
        <v>3.2</v>
      </c>
      <c r="G7824" s="45">
        <v>0</v>
      </c>
      <c r="H7824" s="45">
        <v>0</v>
      </c>
      <c r="I7824" s="45">
        <v>0</v>
      </c>
      <c r="J7824" s="45">
        <v>0</v>
      </c>
    </row>
    <row r="7825" spans="4:10">
      <c r="D7825" s="28">
        <v>41965</v>
      </c>
      <c r="E7825" s="35" t="s">
        <v>382</v>
      </c>
      <c r="F7825" s="45">
        <v>2.9</v>
      </c>
      <c r="G7825" s="45">
        <v>0</v>
      </c>
      <c r="H7825" s="45">
        <v>0</v>
      </c>
      <c r="I7825" s="45">
        <v>0</v>
      </c>
      <c r="J7825" s="45">
        <v>0</v>
      </c>
    </row>
    <row r="7826" spans="4:10">
      <c r="D7826" s="28">
        <v>41965</v>
      </c>
      <c r="E7826" s="35" t="s">
        <v>383</v>
      </c>
      <c r="F7826" s="45">
        <v>3.4</v>
      </c>
      <c r="G7826" s="45">
        <v>0</v>
      </c>
      <c r="H7826" s="45">
        <v>0</v>
      </c>
      <c r="I7826" s="45">
        <v>0</v>
      </c>
      <c r="J7826" s="45">
        <v>0</v>
      </c>
    </row>
    <row r="7827" spans="4:10">
      <c r="D7827" s="28">
        <v>41966</v>
      </c>
      <c r="E7827" s="35" t="s">
        <v>360</v>
      </c>
      <c r="F7827" s="45">
        <v>3.9</v>
      </c>
      <c r="G7827" s="45">
        <v>0</v>
      </c>
      <c r="H7827" s="45">
        <v>0</v>
      </c>
      <c r="I7827" s="45">
        <v>0</v>
      </c>
      <c r="J7827" s="45">
        <v>0</v>
      </c>
    </row>
    <row r="7828" spans="4:10">
      <c r="D7828" s="28">
        <v>41966</v>
      </c>
      <c r="E7828" s="35" t="s">
        <v>361</v>
      </c>
      <c r="F7828" s="45">
        <v>4.0999999999999996</v>
      </c>
      <c r="G7828" s="45">
        <v>0</v>
      </c>
      <c r="H7828" s="45">
        <v>0</v>
      </c>
      <c r="I7828" s="45">
        <v>0</v>
      </c>
      <c r="J7828" s="45">
        <v>0</v>
      </c>
    </row>
    <row r="7829" spans="4:10">
      <c r="D7829" s="28">
        <v>41966</v>
      </c>
      <c r="E7829" s="35" t="s">
        <v>362</v>
      </c>
      <c r="F7829" s="45">
        <v>4.2</v>
      </c>
      <c r="G7829" s="45">
        <v>0</v>
      </c>
      <c r="H7829" s="45">
        <v>0</v>
      </c>
      <c r="I7829" s="45">
        <v>0</v>
      </c>
      <c r="J7829" s="45">
        <v>0</v>
      </c>
    </row>
    <row r="7830" spans="4:10">
      <c r="D7830" s="28">
        <v>41966</v>
      </c>
      <c r="E7830" s="35" t="s">
        <v>363</v>
      </c>
      <c r="F7830" s="45">
        <v>4.0999999999999996</v>
      </c>
      <c r="G7830" s="45">
        <v>0</v>
      </c>
      <c r="H7830" s="45">
        <v>0</v>
      </c>
      <c r="I7830" s="45">
        <v>0</v>
      </c>
      <c r="J7830" s="45">
        <v>0</v>
      </c>
    </row>
    <row r="7831" spans="4:10">
      <c r="D7831" s="28">
        <v>41966</v>
      </c>
      <c r="E7831" s="35" t="s">
        <v>364</v>
      </c>
      <c r="F7831" s="45">
        <v>3.1</v>
      </c>
      <c r="G7831" s="45">
        <v>0</v>
      </c>
      <c r="H7831" s="45">
        <v>0</v>
      </c>
      <c r="I7831" s="45">
        <v>0</v>
      </c>
      <c r="J7831" s="45">
        <v>0</v>
      </c>
    </row>
    <row r="7832" spans="4:10">
      <c r="D7832" s="28">
        <v>41966</v>
      </c>
      <c r="E7832" s="35" t="s">
        <v>365</v>
      </c>
      <c r="F7832" s="45">
        <v>1.1000000000000001</v>
      </c>
      <c r="G7832" s="45">
        <v>0</v>
      </c>
      <c r="H7832" s="45">
        <v>0</v>
      </c>
      <c r="I7832" s="45">
        <v>0</v>
      </c>
      <c r="J7832" s="45">
        <v>0</v>
      </c>
    </row>
    <row r="7833" spans="4:10">
      <c r="D7833" s="28">
        <v>41966</v>
      </c>
      <c r="E7833" s="35" t="s">
        <v>366</v>
      </c>
      <c r="F7833" s="45">
        <v>1</v>
      </c>
      <c r="G7833" s="45">
        <v>0.15</v>
      </c>
      <c r="H7833" s="45">
        <v>0.06</v>
      </c>
      <c r="I7833" s="45">
        <v>4.0999999999999996</v>
      </c>
      <c r="J7833" s="45">
        <v>-59</v>
      </c>
    </row>
    <row r="7834" spans="4:10">
      <c r="D7834" s="28">
        <v>41966</v>
      </c>
      <c r="E7834" s="35" t="s">
        <v>367</v>
      </c>
      <c r="F7834" s="45">
        <v>2.2999999999999998</v>
      </c>
      <c r="G7834" s="45">
        <v>0.12</v>
      </c>
      <c r="H7834" s="45">
        <v>0.19</v>
      </c>
      <c r="I7834" s="45">
        <v>13.3</v>
      </c>
      <c r="J7834" s="45">
        <v>-48.3</v>
      </c>
    </row>
    <row r="7835" spans="4:10">
      <c r="D7835" s="28">
        <v>41966</v>
      </c>
      <c r="E7835" s="35" t="s">
        <v>368</v>
      </c>
      <c r="F7835" s="45">
        <v>3.8</v>
      </c>
      <c r="G7835" s="45">
        <v>0.1</v>
      </c>
      <c r="H7835" s="45">
        <v>0.32</v>
      </c>
      <c r="I7835" s="45">
        <v>21</v>
      </c>
      <c r="J7835" s="45">
        <v>-35.9</v>
      </c>
    </row>
    <row r="7836" spans="4:10">
      <c r="D7836" s="28">
        <v>41966</v>
      </c>
      <c r="E7836" s="35" t="s">
        <v>369</v>
      </c>
      <c r="F7836" s="45">
        <v>6.1</v>
      </c>
      <c r="G7836" s="45">
        <v>0.11</v>
      </c>
      <c r="H7836" s="45">
        <v>0.41</v>
      </c>
      <c r="I7836" s="45">
        <v>26.6</v>
      </c>
      <c r="J7836" s="45">
        <v>-21.8</v>
      </c>
    </row>
    <row r="7837" spans="4:10">
      <c r="D7837" s="28">
        <v>41966</v>
      </c>
      <c r="E7837" s="35" t="s">
        <v>370</v>
      </c>
      <c r="F7837" s="45">
        <v>6.9</v>
      </c>
      <c r="G7837" s="45">
        <v>0.1</v>
      </c>
      <c r="H7837" s="45">
        <v>0.46</v>
      </c>
      <c r="I7837" s="45">
        <v>29.4</v>
      </c>
      <c r="J7837" s="45">
        <v>-6.2</v>
      </c>
    </row>
    <row r="7838" spans="4:10">
      <c r="D7838" s="28">
        <v>41966</v>
      </c>
      <c r="E7838" s="35" t="s">
        <v>371</v>
      </c>
      <c r="F7838" s="45">
        <v>8.1999999999999993</v>
      </c>
      <c r="G7838" s="45">
        <v>1.61</v>
      </c>
      <c r="H7838" s="45">
        <v>0.59</v>
      </c>
      <c r="I7838" s="45">
        <v>29</v>
      </c>
      <c r="J7838" s="45">
        <v>9.9</v>
      </c>
    </row>
    <row r="7839" spans="4:10">
      <c r="D7839" s="28">
        <v>41966</v>
      </c>
      <c r="E7839" s="35" t="s">
        <v>372</v>
      </c>
      <c r="F7839" s="45">
        <v>8.6</v>
      </c>
      <c r="G7839" s="45">
        <v>0.59</v>
      </c>
      <c r="H7839" s="45">
        <v>0.57999999999999996</v>
      </c>
      <c r="I7839" s="45">
        <v>25.5</v>
      </c>
      <c r="J7839" s="45">
        <v>25.3</v>
      </c>
    </row>
    <row r="7840" spans="4:10">
      <c r="D7840" s="28">
        <v>41966</v>
      </c>
      <c r="E7840" s="35" t="s">
        <v>373</v>
      </c>
      <c r="F7840" s="45">
        <v>9.5</v>
      </c>
      <c r="G7840" s="45">
        <v>0.12</v>
      </c>
      <c r="H7840" s="45">
        <v>0.28999999999999998</v>
      </c>
      <c r="I7840" s="45">
        <v>19.399999999999999</v>
      </c>
      <c r="J7840" s="45">
        <v>39</v>
      </c>
    </row>
    <row r="7841" spans="4:10">
      <c r="D7841" s="28">
        <v>41966</v>
      </c>
      <c r="E7841" s="35" t="s">
        <v>374</v>
      </c>
      <c r="F7841" s="45">
        <v>6.3</v>
      </c>
      <c r="G7841" s="45">
        <v>0.1</v>
      </c>
      <c r="H7841" s="45">
        <v>0.16</v>
      </c>
      <c r="I7841" s="45">
        <v>11.3</v>
      </c>
      <c r="J7841" s="45">
        <v>50.9</v>
      </c>
    </row>
    <row r="7842" spans="4:10">
      <c r="D7842" s="28">
        <v>41966</v>
      </c>
      <c r="E7842" s="35" t="s">
        <v>375</v>
      </c>
      <c r="F7842" s="45">
        <v>6.7</v>
      </c>
      <c r="G7842" s="45">
        <v>0.08</v>
      </c>
      <c r="H7842" s="45">
        <v>0.04</v>
      </c>
      <c r="I7842" s="45">
        <v>1.7</v>
      </c>
      <c r="J7842" s="45">
        <v>61.4</v>
      </c>
    </row>
    <row r="7843" spans="4:10">
      <c r="D7843" s="28">
        <v>41966</v>
      </c>
      <c r="E7843" s="35" t="s">
        <v>376</v>
      </c>
      <c r="F7843" s="45">
        <v>11.2</v>
      </c>
      <c r="G7843" s="45">
        <v>0</v>
      </c>
      <c r="H7843" s="45">
        <v>0</v>
      </c>
      <c r="I7843" s="45">
        <v>0</v>
      </c>
      <c r="J7843" s="45">
        <v>0</v>
      </c>
    </row>
    <row r="7844" spans="4:10">
      <c r="D7844" s="28">
        <v>41966</v>
      </c>
      <c r="E7844" s="35" t="s">
        <v>377</v>
      </c>
      <c r="F7844" s="45">
        <v>8.8000000000000007</v>
      </c>
      <c r="G7844" s="45">
        <v>0</v>
      </c>
      <c r="H7844" s="45">
        <v>0</v>
      </c>
      <c r="I7844" s="45">
        <v>0</v>
      </c>
      <c r="J7844" s="45">
        <v>0</v>
      </c>
    </row>
    <row r="7845" spans="4:10">
      <c r="D7845" s="28">
        <v>41966</v>
      </c>
      <c r="E7845" s="35" t="s">
        <v>378</v>
      </c>
      <c r="F7845" s="45">
        <v>7</v>
      </c>
      <c r="G7845" s="45">
        <v>0</v>
      </c>
      <c r="H7845" s="45">
        <v>0</v>
      </c>
      <c r="I7845" s="45">
        <v>0</v>
      </c>
      <c r="J7845" s="45">
        <v>0</v>
      </c>
    </row>
    <row r="7846" spans="4:10">
      <c r="D7846" s="28">
        <v>41966</v>
      </c>
      <c r="E7846" s="35" t="s">
        <v>379</v>
      </c>
      <c r="F7846" s="45">
        <v>7.7</v>
      </c>
      <c r="G7846" s="45">
        <v>0</v>
      </c>
      <c r="H7846" s="45">
        <v>0</v>
      </c>
      <c r="I7846" s="45">
        <v>0</v>
      </c>
      <c r="J7846" s="45">
        <v>0</v>
      </c>
    </row>
    <row r="7847" spans="4:10">
      <c r="D7847" s="28">
        <v>41966</v>
      </c>
      <c r="E7847" s="35" t="s">
        <v>380</v>
      </c>
      <c r="F7847" s="45">
        <v>10.9</v>
      </c>
      <c r="G7847" s="45">
        <v>0</v>
      </c>
      <c r="H7847" s="45">
        <v>0</v>
      </c>
      <c r="I7847" s="45">
        <v>0</v>
      </c>
      <c r="J7847" s="45">
        <v>0</v>
      </c>
    </row>
    <row r="7848" spans="4:10">
      <c r="D7848" s="28">
        <v>41966</v>
      </c>
      <c r="E7848" s="35" t="s">
        <v>381</v>
      </c>
      <c r="F7848" s="45">
        <v>10.8</v>
      </c>
      <c r="G7848" s="45">
        <v>0</v>
      </c>
      <c r="H7848" s="45">
        <v>0</v>
      </c>
      <c r="I7848" s="45">
        <v>0</v>
      </c>
      <c r="J7848" s="45">
        <v>0</v>
      </c>
    </row>
    <row r="7849" spans="4:10">
      <c r="D7849" s="28">
        <v>41966</v>
      </c>
      <c r="E7849" s="35" t="s">
        <v>382</v>
      </c>
      <c r="F7849" s="45">
        <v>8.8000000000000007</v>
      </c>
      <c r="G7849" s="45">
        <v>0</v>
      </c>
      <c r="H7849" s="45">
        <v>0</v>
      </c>
      <c r="I7849" s="45">
        <v>0</v>
      </c>
      <c r="J7849" s="45">
        <v>0</v>
      </c>
    </row>
    <row r="7850" spans="4:10">
      <c r="D7850" s="28">
        <v>41966</v>
      </c>
      <c r="E7850" s="35" t="s">
        <v>383</v>
      </c>
      <c r="F7850" s="45">
        <v>6.2</v>
      </c>
      <c r="G7850" s="45">
        <v>0</v>
      </c>
      <c r="H7850" s="45">
        <v>0</v>
      </c>
      <c r="I7850" s="45">
        <v>0</v>
      </c>
      <c r="J7850" s="45">
        <v>0</v>
      </c>
    </row>
    <row r="7851" spans="4:10">
      <c r="D7851" s="28">
        <v>41967</v>
      </c>
      <c r="E7851" s="35" t="s">
        <v>360</v>
      </c>
      <c r="F7851" s="45">
        <v>5.9</v>
      </c>
      <c r="G7851" s="45">
        <v>0</v>
      </c>
      <c r="H7851" s="45">
        <v>0</v>
      </c>
      <c r="I7851" s="45">
        <v>0</v>
      </c>
      <c r="J7851" s="45">
        <v>0</v>
      </c>
    </row>
    <row r="7852" spans="4:10">
      <c r="D7852" s="28">
        <v>41967</v>
      </c>
      <c r="E7852" s="35" t="s">
        <v>361</v>
      </c>
      <c r="F7852" s="45">
        <v>4.5999999999999996</v>
      </c>
      <c r="G7852" s="45">
        <v>0</v>
      </c>
      <c r="H7852" s="45">
        <v>0</v>
      </c>
      <c r="I7852" s="45">
        <v>0</v>
      </c>
      <c r="J7852" s="45">
        <v>0</v>
      </c>
    </row>
    <row r="7853" spans="4:10">
      <c r="D7853" s="28">
        <v>41967</v>
      </c>
      <c r="E7853" s="35" t="s">
        <v>362</v>
      </c>
      <c r="F7853" s="45">
        <v>3.1</v>
      </c>
      <c r="G7853" s="45">
        <v>0</v>
      </c>
      <c r="H7853" s="45">
        <v>0</v>
      </c>
      <c r="I7853" s="45">
        <v>0</v>
      </c>
      <c r="J7853" s="45">
        <v>0</v>
      </c>
    </row>
    <row r="7854" spans="4:10">
      <c r="D7854" s="28">
        <v>41967</v>
      </c>
      <c r="E7854" s="35" t="s">
        <v>363</v>
      </c>
      <c r="F7854" s="45">
        <v>2.8</v>
      </c>
      <c r="G7854" s="45">
        <v>0</v>
      </c>
      <c r="H7854" s="45">
        <v>0</v>
      </c>
      <c r="I7854" s="45">
        <v>0</v>
      </c>
      <c r="J7854" s="45">
        <v>0</v>
      </c>
    </row>
    <row r="7855" spans="4:10">
      <c r="D7855" s="28">
        <v>41967</v>
      </c>
      <c r="E7855" s="35" t="s">
        <v>364</v>
      </c>
      <c r="F7855" s="45">
        <v>1.1000000000000001</v>
      </c>
      <c r="G7855" s="45">
        <v>0</v>
      </c>
      <c r="H7855" s="45">
        <v>0</v>
      </c>
      <c r="I7855" s="45">
        <v>0</v>
      </c>
      <c r="J7855" s="45">
        <v>0</v>
      </c>
    </row>
    <row r="7856" spans="4:10">
      <c r="D7856" s="28">
        <v>41967</v>
      </c>
      <c r="E7856" s="35" t="s">
        <v>365</v>
      </c>
      <c r="F7856" s="45">
        <v>1.8</v>
      </c>
      <c r="G7856" s="45">
        <v>0</v>
      </c>
      <c r="H7856" s="45">
        <v>0</v>
      </c>
      <c r="I7856" s="45">
        <v>0</v>
      </c>
      <c r="J7856" s="45">
        <v>0</v>
      </c>
    </row>
    <row r="7857" spans="4:10">
      <c r="D7857" s="28">
        <v>41967</v>
      </c>
      <c r="E7857" s="35" t="s">
        <v>366</v>
      </c>
      <c r="F7857" s="45">
        <v>-0.6</v>
      </c>
      <c r="G7857" s="45">
        <v>0.08</v>
      </c>
      <c r="H7857" s="45">
        <v>0.04</v>
      </c>
      <c r="I7857" s="45">
        <v>3.9</v>
      </c>
      <c r="J7857" s="45">
        <v>-58.9</v>
      </c>
    </row>
    <row r="7858" spans="4:10">
      <c r="D7858" s="28">
        <v>41967</v>
      </c>
      <c r="E7858" s="35" t="s">
        <v>367</v>
      </c>
      <c r="F7858" s="45">
        <v>-1.7</v>
      </c>
      <c r="G7858" s="45">
        <v>7.0000000000000007E-2</v>
      </c>
      <c r="H7858" s="45">
        <v>0.16</v>
      </c>
      <c r="I7858" s="45">
        <v>13.1</v>
      </c>
      <c r="J7858" s="45">
        <v>-48.2</v>
      </c>
    </row>
    <row r="7859" spans="4:10">
      <c r="D7859" s="28">
        <v>41967</v>
      </c>
      <c r="E7859" s="35" t="s">
        <v>368</v>
      </c>
      <c r="F7859" s="45">
        <v>-1.7</v>
      </c>
      <c r="G7859" s="45">
        <v>0.04</v>
      </c>
      <c r="H7859" s="45">
        <v>0.23</v>
      </c>
      <c r="I7859" s="45">
        <v>20.8</v>
      </c>
      <c r="J7859" s="45">
        <v>-35.9</v>
      </c>
    </row>
    <row r="7860" spans="4:10">
      <c r="D7860" s="28">
        <v>41967</v>
      </c>
      <c r="E7860" s="35" t="s">
        <v>369</v>
      </c>
      <c r="F7860" s="45">
        <v>-1.4</v>
      </c>
      <c r="G7860" s="45">
        <v>0.06</v>
      </c>
      <c r="H7860" s="45">
        <v>0.31</v>
      </c>
      <c r="I7860" s="45">
        <v>26.4</v>
      </c>
      <c r="J7860" s="45">
        <v>-21.8</v>
      </c>
    </row>
    <row r="7861" spans="4:10">
      <c r="D7861" s="28">
        <v>41967</v>
      </c>
      <c r="E7861" s="35" t="s">
        <v>370</v>
      </c>
      <c r="F7861" s="45">
        <v>-2.2000000000000002</v>
      </c>
      <c r="G7861" s="45">
        <v>7.0000000000000007E-2</v>
      </c>
      <c r="H7861" s="45">
        <v>0.39</v>
      </c>
      <c r="I7861" s="45">
        <v>29.1</v>
      </c>
      <c r="J7861" s="45">
        <v>-6.2</v>
      </c>
    </row>
    <row r="7862" spans="4:10">
      <c r="D7862" s="28">
        <v>41967</v>
      </c>
      <c r="E7862" s="35" t="s">
        <v>371</v>
      </c>
      <c r="F7862" s="45">
        <v>-1.5</v>
      </c>
      <c r="G7862" s="45">
        <v>0.06</v>
      </c>
      <c r="H7862" s="45">
        <v>0.39</v>
      </c>
      <c r="I7862" s="45">
        <v>28.8</v>
      </c>
      <c r="J7862" s="45">
        <v>9.8000000000000007</v>
      </c>
    </row>
    <row r="7863" spans="4:10">
      <c r="D7863" s="28">
        <v>41967</v>
      </c>
      <c r="E7863" s="35" t="s">
        <v>372</v>
      </c>
      <c r="F7863" s="45">
        <v>-1.6</v>
      </c>
      <c r="G7863" s="45">
        <v>0.06</v>
      </c>
      <c r="H7863" s="45">
        <v>0.34</v>
      </c>
      <c r="I7863" s="45">
        <v>25.3</v>
      </c>
      <c r="J7863" s="45">
        <v>25.1</v>
      </c>
    </row>
    <row r="7864" spans="4:10">
      <c r="D7864" s="28">
        <v>41967</v>
      </c>
      <c r="E7864" s="35" t="s">
        <v>373</v>
      </c>
      <c r="F7864" s="45">
        <v>-1.4</v>
      </c>
      <c r="G7864" s="45">
        <v>7.0000000000000007E-2</v>
      </c>
      <c r="H7864" s="45">
        <v>0.25</v>
      </c>
      <c r="I7864" s="45">
        <v>19.2</v>
      </c>
      <c r="J7864" s="45">
        <v>38.799999999999997</v>
      </c>
    </row>
    <row r="7865" spans="4:10">
      <c r="D7865" s="28">
        <v>41967</v>
      </c>
      <c r="E7865" s="35" t="s">
        <v>374</v>
      </c>
      <c r="F7865" s="45">
        <v>-2.4</v>
      </c>
      <c r="G7865" s="45">
        <v>0.04</v>
      </c>
      <c r="H7865" s="45">
        <v>0.12</v>
      </c>
      <c r="I7865" s="45">
        <v>11.2</v>
      </c>
      <c r="J7865" s="45">
        <v>50.7</v>
      </c>
    </row>
    <row r="7866" spans="4:10">
      <c r="D7866" s="28">
        <v>41967</v>
      </c>
      <c r="E7866" s="35" t="s">
        <v>375</v>
      </c>
      <c r="F7866" s="45">
        <v>-2.6</v>
      </c>
      <c r="G7866" s="45">
        <v>0.01</v>
      </c>
      <c r="H7866" s="45">
        <v>0.02</v>
      </c>
      <c r="I7866" s="45">
        <v>1.6</v>
      </c>
      <c r="J7866" s="45">
        <v>61.2</v>
      </c>
    </row>
    <row r="7867" spans="4:10">
      <c r="D7867" s="28">
        <v>41967</v>
      </c>
      <c r="E7867" s="35" t="s">
        <v>376</v>
      </c>
      <c r="F7867" s="45">
        <v>-2.2999999999999998</v>
      </c>
      <c r="G7867" s="45">
        <v>0</v>
      </c>
      <c r="H7867" s="45">
        <v>0</v>
      </c>
      <c r="I7867" s="45">
        <v>0</v>
      </c>
      <c r="J7867" s="45">
        <v>0</v>
      </c>
    </row>
    <row r="7868" spans="4:10">
      <c r="D7868" s="28">
        <v>41967</v>
      </c>
      <c r="E7868" s="35" t="s">
        <v>377</v>
      </c>
      <c r="F7868" s="45">
        <v>-2.2000000000000002</v>
      </c>
      <c r="G7868" s="45">
        <v>0</v>
      </c>
      <c r="H7868" s="45">
        <v>0</v>
      </c>
      <c r="I7868" s="45">
        <v>0</v>
      </c>
      <c r="J7868" s="45">
        <v>0</v>
      </c>
    </row>
    <row r="7869" spans="4:10">
      <c r="D7869" s="28">
        <v>41967</v>
      </c>
      <c r="E7869" s="35" t="s">
        <v>378</v>
      </c>
      <c r="F7869" s="45">
        <v>-2.7</v>
      </c>
      <c r="G7869" s="45">
        <v>0</v>
      </c>
      <c r="H7869" s="45">
        <v>0</v>
      </c>
      <c r="I7869" s="45">
        <v>0</v>
      </c>
      <c r="J7869" s="45">
        <v>0</v>
      </c>
    </row>
    <row r="7870" spans="4:10">
      <c r="D7870" s="28">
        <v>41967</v>
      </c>
      <c r="E7870" s="35" t="s">
        <v>379</v>
      </c>
      <c r="F7870" s="45">
        <v>-2.2999999999999998</v>
      </c>
      <c r="G7870" s="45">
        <v>0</v>
      </c>
      <c r="H7870" s="45">
        <v>0</v>
      </c>
      <c r="I7870" s="45">
        <v>0</v>
      </c>
      <c r="J7870" s="45">
        <v>0</v>
      </c>
    </row>
    <row r="7871" spans="4:10">
      <c r="D7871" s="28">
        <v>41967</v>
      </c>
      <c r="E7871" s="35" t="s">
        <v>380</v>
      </c>
      <c r="F7871" s="45">
        <v>-2.4</v>
      </c>
      <c r="G7871" s="45">
        <v>0</v>
      </c>
      <c r="H7871" s="45">
        <v>0</v>
      </c>
      <c r="I7871" s="45">
        <v>0</v>
      </c>
      <c r="J7871" s="45">
        <v>0</v>
      </c>
    </row>
    <row r="7872" spans="4:10">
      <c r="D7872" s="28">
        <v>41967</v>
      </c>
      <c r="E7872" s="35" t="s">
        <v>381</v>
      </c>
      <c r="F7872" s="45">
        <v>-2.7</v>
      </c>
      <c r="G7872" s="45">
        <v>0</v>
      </c>
      <c r="H7872" s="45">
        <v>0</v>
      </c>
      <c r="I7872" s="45">
        <v>0</v>
      </c>
      <c r="J7872" s="45">
        <v>0</v>
      </c>
    </row>
    <row r="7873" spans="4:10">
      <c r="D7873" s="28">
        <v>41967</v>
      </c>
      <c r="E7873" s="35" t="s">
        <v>382</v>
      </c>
      <c r="F7873" s="45">
        <v>-1.9</v>
      </c>
      <c r="G7873" s="45">
        <v>0</v>
      </c>
      <c r="H7873" s="45">
        <v>0</v>
      </c>
      <c r="I7873" s="45">
        <v>0</v>
      </c>
      <c r="J7873" s="45">
        <v>0</v>
      </c>
    </row>
    <row r="7874" spans="4:10">
      <c r="D7874" s="28">
        <v>41967</v>
      </c>
      <c r="E7874" s="35" t="s">
        <v>383</v>
      </c>
      <c r="F7874" s="45">
        <v>-1.5</v>
      </c>
      <c r="G7874" s="45">
        <v>0</v>
      </c>
      <c r="H7874" s="45">
        <v>0</v>
      </c>
      <c r="I7874" s="45">
        <v>0</v>
      </c>
      <c r="J7874" s="45">
        <v>0</v>
      </c>
    </row>
    <row r="7875" spans="4:10">
      <c r="D7875" s="28">
        <v>41968</v>
      </c>
      <c r="E7875" s="35" t="s">
        <v>360</v>
      </c>
      <c r="F7875" s="45">
        <v>-1.5</v>
      </c>
      <c r="G7875" s="45">
        <v>0</v>
      </c>
      <c r="H7875" s="45">
        <v>0</v>
      </c>
      <c r="I7875" s="45">
        <v>0</v>
      </c>
      <c r="J7875" s="45">
        <v>0</v>
      </c>
    </row>
    <row r="7876" spans="4:10">
      <c r="D7876" s="28">
        <v>41968</v>
      </c>
      <c r="E7876" s="35" t="s">
        <v>361</v>
      </c>
      <c r="F7876" s="45">
        <v>-1.9</v>
      </c>
      <c r="G7876" s="45">
        <v>0</v>
      </c>
      <c r="H7876" s="45">
        <v>0</v>
      </c>
      <c r="I7876" s="45">
        <v>0</v>
      </c>
      <c r="J7876" s="45">
        <v>0</v>
      </c>
    </row>
    <row r="7877" spans="4:10">
      <c r="D7877" s="28">
        <v>41968</v>
      </c>
      <c r="E7877" s="35" t="s">
        <v>362</v>
      </c>
      <c r="F7877" s="45">
        <v>-1.1000000000000001</v>
      </c>
      <c r="G7877" s="45">
        <v>0</v>
      </c>
      <c r="H7877" s="45">
        <v>0</v>
      </c>
      <c r="I7877" s="45">
        <v>0</v>
      </c>
      <c r="J7877" s="45">
        <v>0</v>
      </c>
    </row>
    <row r="7878" spans="4:10">
      <c r="D7878" s="28">
        <v>41968</v>
      </c>
      <c r="E7878" s="35" t="s">
        <v>363</v>
      </c>
      <c r="F7878" s="45">
        <v>-1.7</v>
      </c>
      <c r="G7878" s="45">
        <v>0</v>
      </c>
      <c r="H7878" s="45">
        <v>0</v>
      </c>
      <c r="I7878" s="45">
        <v>0</v>
      </c>
      <c r="J7878" s="45">
        <v>0</v>
      </c>
    </row>
    <row r="7879" spans="4:10">
      <c r="D7879" s="28">
        <v>41968</v>
      </c>
      <c r="E7879" s="35" t="s">
        <v>364</v>
      </c>
      <c r="F7879" s="45">
        <v>-1.2</v>
      </c>
      <c r="G7879" s="45">
        <v>0</v>
      </c>
      <c r="H7879" s="45">
        <v>0</v>
      </c>
      <c r="I7879" s="45">
        <v>0</v>
      </c>
      <c r="J7879" s="45">
        <v>0</v>
      </c>
    </row>
    <row r="7880" spans="4:10">
      <c r="D7880" s="28">
        <v>41968</v>
      </c>
      <c r="E7880" s="35" t="s">
        <v>365</v>
      </c>
      <c r="F7880" s="45">
        <v>-1.3</v>
      </c>
      <c r="G7880" s="45">
        <v>0</v>
      </c>
      <c r="H7880" s="45">
        <v>0</v>
      </c>
      <c r="I7880" s="45">
        <v>0</v>
      </c>
      <c r="J7880" s="45">
        <v>0</v>
      </c>
    </row>
    <row r="7881" spans="4:10">
      <c r="D7881" s="28">
        <v>41968</v>
      </c>
      <c r="E7881" s="35" t="s">
        <v>366</v>
      </c>
      <c r="F7881" s="45">
        <v>-1.2</v>
      </c>
      <c r="G7881" s="45">
        <v>0.09</v>
      </c>
      <c r="H7881" s="45">
        <v>0.04</v>
      </c>
      <c r="I7881" s="45">
        <v>3.7</v>
      </c>
      <c r="J7881" s="45">
        <v>-58.8</v>
      </c>
    </row>
    <row r="7882" spans="4:10">
      <c r="D7882" s="28">
        <v>41968</v>
      </c>
      <c r="E7882" s="35" t="s">
        <v>367</v>
      </c>
      <c r="F7882" s="45">
        <v>-1.1000000000000001</v>
      </c>
      <c r="G7882" s="45">
        <v>7.0000000000000007E-2</v>
      </c>
      <c r="H7882" s="45">
        <v>0.16</v>
      </c>
      <c r="I7882" s="45">
        <v>12.9</v>
      </c>
      <c r="J7882" s="45">
        <v>-48.1</v>
      </c>
    </row>
    <row r="7883" spans="4:10">
      <c r="D7883" s="28">
        <v>41968</v>
      </c>
      <c r="E7883" s="35" t="s">
        <v>368</v>
      </c>
      <c r="F7883" s="45">
        <v>-0.9</v>
      </c>
      <c r="G7883" s="45">
        <v>7.0000000000000007E-2</v>
      </c>
      <c r="H7883" s="45">
        <v>0.26</v>
      </c>
      <c r="I7883" s="45">
        <v>20.6</v>
      </c>
      <c r="J7883" s="45">
        <v>-35.9</v>
      </c>
    </row>
    <row r="7884" spans="4:10">
      <c r="D7884" s="28">
        <v>41968</v>
      </c>
      <c r="E7884" s="35" t="s">
        <v>369</v>
      </c>
      <c r="F7884" s="45">
        <v>-0.3</v>
      </c>
      <c r="G7884" s="45">
        <v>0.06</v>
      </c>
      <c r="H7884" s="45">
        <v>0.35</v>
      </c>
      <c r="I7884" s="45">
        <v>26.1</v>
      </c>
      <c r="J7884" s="45">
        <v>-21.8</v>
      </c>
    </row>
    <row r="7885" spans="4:10">
      <c r="D7885" s="28">
        <v>41968</v>
      </c>
      <c r="E7885" s="35" t="s">
        <v>370</v>
      </c>
      <c r="F7885" s="45">
        <v>0.4</v>
      </c>
      <c r="G7885" s="45">
        <v>0.06</v>
      </c>
      <c r="H7885" s="45">
        <v>0.4</v>
      </c>
      <c r="I7885" s="45">
        <v>28.9</v>
      </c>
      <c r="J7885" s="45">
        <v>-6.3</v>
      </c>
    </row>
    <row r="7886" spans="4:10">
      <c r="D7886" s="28">
        <v>41968</v>
      </c>
      <c r="E7886" s="35" t="s">
        <v>371</v>
      </c>
      <c r="F7886" s="45">
        <v>0.7</v>
      </c>
      <c r="G7886" s="45">
        <v>7.0000000000000007E-2</v>
      </c>
      <c r="H7886" s="45">
        <v>0.39</v>
      </c>
      <c r="I7886" s="45">
        <v>28.6</v>
      </c>
      <c r="J7886" s="45">
        <v>9.6999999999999993</v>
      </c>
    </row>
    <row r="7887" spans="4:10">
      <c r="D7887" s="28">
        <v>41968</v>
      </c>
      <c r="E7887" s="35" t="s">
        <v>372</v>
      </c>
      <c r="F7887" s="45">
        <v>1.2</v>
      </c>
      <c r="G7887" s="45">
        <v>7.0000000000000007E-2</v>
      </c>
      <c r="H7887" s="45">
        <v>0.33</v>
      </c>
      <c r="I7887" s="45">
        <v>25.2</v>
      </c>
      <c r="J7887" s="45">
        <v>25</v>
      </c>
    </row>
    <row r="7888" spans="4:10">
      <c r="D7888" s="28">
        <v>41968</v>
      </c>
      <c r="E7888" s="35" t="s">
        <v>373</v>
      </c>
      <c r="F7888" s="45">
        <v>1.3</v>
      </c>
      <c r="G7888" s="45">
        <v>7.0000000000000007E-2</v>
      </c>
      <c r="H7888" s="45">
        <v>0.25</v>
      </c>
      <c r="I7888" s="45">
        <v>19.100000000000001</v>
      </c>
      <c r="J7888" s="45">
        <v>38.700000000000003</v>
      </c>
    </row>
    <row r="7889" spans="4:10">
      <c r="D7889" s="28">
        <v>41968</v>
      </c>
      <c r="E7889" s="35" t="s">
        <v>374</v>
      </c>
      <c r="F7889" s="45">
        <v>1.3</v>
      </c>
      <c r="G7889" s="45">
        <v>7.0000000000000007E-2</v>
      </c>
      <c r="H7889" s="45">
        <v>0.14000000000000001</v>
      </c>
      <c r="I7889" s="45">
        <v>11</v>
      </c>
      <c r="J7889" s="45">
        <v>50.6</v>
      </c>
    </row>
    <row r="7890" spans="4:10">
      <c r="D7890" s="28">
        <v>41968</v>
      </c>
      <c r="E7890" s="35" t="s">
        <v>375</v>
      </c>
      <c r="F7890" s="45">
        <v>1.1000000000000001</v>
      </c>
      <c r="G7890" s="45">
        <v>0.04</v>
      </c>
      <c r="H7890" s="45">
        <v>0.03</v>
      </c>
      <c r="I7890" s="45">
        <v>1.6</v>
      </c>
      <c r="J7890" s="45">
        <v>61</v>
      </c>
    </row>
    <row r="7891" spans="4:10">
      <c r="D7891" s="28">
        <v>41968</v>
      </c>
      <c r="E7891" s="35" t="s">
        <v>376</v>
      </c>
      <c r="F7891" s="45">
        <v>1.7</v>
      </c>
      <c r="G7891" s="45">
        <v>0</v>
      </c>
      <c r="H7891" s="45">
        <v>0</v>
      </c>
      <c r="I7891" s="45">
        <v>0</v>
      </c>
      <c r="J7891" s="45">
        <v>0</v>
      </c>
    </row>
    <row r="7892" spans="4:10">
      <c r="D7892" s="28">
        <v>41968</v>
      </c>
      <c r="E7892" s="35" t="s">
        <v>377</v>
      </c>
      <c r="F7892" s="45">
        <v>2.4</v>
      </c>
      <c r="G7892" s="45">
        <v>0</v>
      </c>
      <c r="H7892" s="45">
        <v>0</v>
      </c>
      <c r="I7892" s="45">
        <v>0</v>
      </c>
      <c r="J7892" s="45">
        <v>0</v>
      </c>
    </row>
    <row r="7893" spans="4:10">
      <c r="D7893" s="28">
        <v>41968</v>
      </c>
      <c r="E7893" s="35" t="s">
        <v>378</v>
      </c>
      <c r="F7893" s="45">
        <v>2.5</v>
      </c>
      <c r="G7893" s="45">
        <v>0</v>
      </c>
      <c r="H7893" s="45">
        <v>0</v>
      </c>
      <c r="I7893" s="45">
        <v>0</v>
      </c>
      <c r="J7893" s="45">
        <v>0</v>
      </c>
    </row>
    <row r="7894" spans="4:10">
      <c r="D7894" s="28">
        <v>41968</v>
      </c>
      <c r="E7894" s="35" t="s">
        <v>379</v>
      </c>
      <c r="F7894" s="45">
        <v>2.7</v>
      </c>
      <c r="G7894" s="45">
        <v>0</v>
      </c>
      <c r="H7894" s="45">
        <v>0</v>
      </c>
      <c r="I7894" s="45">
        <v>0</v>
      </c>
      <c r="J7894" s="45">
        <v>0</v>
      </c>
    </row>
    <row r="7895" spans="4:10">
      <c r="D7895" s="28">
        <v>41968</v>
      </c>
      <c r="E7895" s="35" t="s">
        <v>380</v>
      </c>
      <c r="F7895" s="45">
        <v>2.8</v>
      </c>
      <c r="G7895" s="45">
        <v>0</v>
      </c>
      <c r="H7895" s="45">
        <v>0</v>
      </c>
      <c r="I7895" s="45">
        <v>0</v>
      </c>
      <c r="J7895" s="45">
        <v>0</v>
      </c>
    </row>
    <row r="7896" spans="4:10">
      <c r="D7896" s="28">
        <v>41968</v>
      </c>
      <c r="E7896" s="35" t="s">
        <v>381</v>
      </c>
      <c r="F7896" s="45">
        <v>2.4</v>
      </c>
      <c r="G7896" s="45">
        <v>0</v>
      </c>
      <c r="H7896" s="45">
        <v>0</v>
      </c>
      <c r="I7896" s="45">
        <v>0</v>
      </c>
      <c r="J7896" s="45">
        <v>0</v>
      </c>
    </row>
    <row r="7897" spans="4:10">
      <c r="D7897" s="28">
        <v>41968</v>
      </c>
      <c r="E7897" s="35" t="s">
        <v>382</v>
      </c>
      <c r="F7897" s="45">
        <v>2.6</v>
      </c>
      <c r="G7897" s="45">
        <v>0</v>
      </c>
      <c r="H7897" s="45">
        <v>0</v>
      </c>
      <c r="I7897" s="45">
        <v>0</v>
      </c>
      <c r="J7897" s="45">
        <v>0</v>
      </c>
    </row>
    <row r="7898" spans="4:10">
      <c r="D7898" s="28">
        <v>41968</v>
      </c>
      <c r="E7898" s="35" t="s">
        <v>383</v>
      </c>
      <c r="F7898" s="45">
        <v>2.9</v>
      </c>
      <c r="G7898" s="45">
        <v>0</v>
      </c>
      <c r="H7898" s="45">
        <v>0</v>
      </c>
      <c r="I7898" s="45">
        <v>0</v>
      </c>
      <c r="J7898" s="45">
        <v>0</v>
      </c>
    </row>
    <row r="7899" spans="4:10">
      <c r="D7899" s="28">
        <v>41969</v>
      </c>
      <c r="E7899" s="35" t="s">
        <v>360</v>
      </c>
      <c r="F7899" s="45">
        <v>2.9</v>
      </c>
      <c r="G7899" s="45">
        <v>0</v>
      </c>
      <c r="H7899" s="45">
        <v>0</v>
      </c>
      <c r="I7899" s="45">
        <v>0</v>
      </c>
      <c r="J7899" s="45">
        <v>0</v>
      </c>
    </row>
    <row r="7900" spans="4:10">
      <c r="D7900" s="28">
        <v>41969</v>
      </c>
      <c r="E7900" s="35" t="s">
        <v>361</v>
      </c>
      <c r="F7900" s="45">
        <v>3</v>
      </c>
      <c r="G7900" s="45">
        <v>0</v>
      </c>
      <c r="H7900" s="45">
        <v>0</v>
      </c>
      <c r="I7900" s="45">
        <v>0</v>
      </c>
      <c r="J7900" s="45">
        <v>0</v>
      </c>
    </row>
    <row r="7901" spans="4:10">
      <c r="D7901" s="28">
        <v>41969</v>
      </c>
      <c r="E7901" s="35" t="s">
        <v>362</v>
      </c>
      <c r="F7901" s="45">
        <v>2.7</v>
      </c>
      <c r="G7901" s="45">
        <v>0</v>
      </c>
      <c r="H7901" s="45">
        <v>0</v>
      </c>
      <c r="I7901" s="45">
        <v>0</v>
      </c>
      <c r="J7901" s="45">
        <v>0</v>
      </c>
    </row>
    <row r="7902" spans="4:10">
      <c r="D7902" s="28">
        <v>41969</v>
      </c>
      <c r="E7902" s="35" t="s">
        <v>363</v>
      </c>
      <c r="F7902" s="45">
        <v>2.7</v>
      </c>
      <c r="G7902" s="45">
        <v>0</v>
      </c>
      <c r="H7902" s="45">
        <v>0</v>
      </c>
      <c r="I7902" s="45">
        <v>0</v>
      </c>
      <c r="J7902" s="45">
        <v>0</v>
      </c>
    </row>
    <row r="7903" spans="4:10">
      <c r="D7903" s="28">
        <v>41969</v>
      </c>
      <c r="E7903" s="35" t="s">
        <v>364</v>
      </c>
      <c r="F7903" s="45">
        <v>2.8</v>
      </c>
      <c r="G7903" s="45">
        <v>0</v>
      </c>
      <c r="H7903" s="45">
        <v>0</v>
      </c>
      <c r="I7903" s="45">
        <v>0</v>
      </c>
      <c r="J7903" s="45">
        <v>0</v>
      </c>
    </row>
    <row r="7904" spans="4:10">
      <c r="D7904" s="28">
        <v>41969</v>
      </c>
      <c r="E7904" s="35" t="s">
        <v>365</v>
      </c>
      <c r="F7904" s="45">
        <v>2.6</v>
      </c>
      <c r="G7904" s="45">
        <v>0</v>
      </c>
      <c r="H7904" s="45">
        <v>0</v>
      </c>
      <c r="I7904" s="45">
        <v>0</v>
      </c>
      <c r="J7904" s="45">
        <v>0</v>
      </c>
    </row>
    <row r="7905" spans="4:10">
      <c r="D7905" s="28">
        <v>41969</v>
      </c>
      <c r="E7905" s="35" t="s">
        <v>366</v>
      </c>
      <c r="F7905" s="45">
        <v>2.4</v>
      </c>
      <c r="G7905" s="45">
        <v>0.15</v>
      </c>
      <c r="H7905" s="45">
        <v>0.05</v>
      </c>
      <c r="I7905" s="45">
        <v>3.5</v>
      </c>
      <c r="J7905" s="45">
        <v>-58.7</v>
      </c>
    </row>
    <row r="7906" spans="4:10">
      <c r="D7906" s="28">
        <v>41969</v>
      </c>
      <c r="E7906" s="35" t="s">
        <v>367</v>
      </c>
      <c r="F7906" s="45">
        <v>2.5</v>
      </c>
      <c r="G7906" s="45">
        <v>0.11</v>
      </c>
      <c r="H7906" s="45">
        <v>0.18</v>
      </c>
      <c r="I7906" s="45">
        <v>12.7</v>
      </c>
      <c r="J7906" s="45">
        <v>-48.1</v>
      </c>
    </row>
    <row r="7907" spans="4:10">
      <c r="D7907" s="28">
        <v>41969</v>
      </c>
      <c r="E7907" s="35" t="s">
        <v>368</v>
      </c>
      <c r="F7907" s="45">
        <v>2.9</v>
      </c>
      <c r="G7907" s="45">
        <v>0.11</v>
      </c>
      <c r="H7907" s="45">
        <v>0.31</v>
      </c>
      <c r="I7907" s="45">
        <v>20.399999999999999</v>
      </c>
      <c r="J7907" s="45">
        <v>-35.799999999999997</v>
      </c>
    </row>
    <row r="7908" spans="4:10">
      <c r="D7908" s="28">
        <v>41969</v>
      </c>
      <c r="E7908" s="35" t="s">
        <v>369</v>
      </c>
      <c r="F7908" s="45">
        <v>3.5</v>
      </c>
      <c r="G7908" s="45">
        <v>0.1</v>
      </c>
      <c r="H7908" s="45">
        <v>0.4</v>
      </c>
      <c r="I7908" s="45">
        <v>25.9</v>
      </c>
      <c r="J7908" s="45">
        <v>-21.8</v>
      </c>
    </row>
    <row r="7909" spans="4:10">
      <c r="D7909" s="28">
        <v>41969</v>
      </c>
      <c r="E7909" s="35" t="s">
        <v>370</v>
      </c>
      <c r="F7909" s="45">
        <v>4.9000000000000004</v>
      </c>
      <c r="G7909" s="45">
        <v>1.69</v>
      </c>
      <c r="H7909" s="45">
        <v>0.56999999999999995</v>
      </c>
      <c r="I7909" s="45">
        <v>28.7</v>
      </c>
      <c r="J7909" s="45">
        <v>-6.3</v>
      </c>
    </row>
    <row r="7910" spans="4:10">
      <c r="D7910" s="28">
        <v>41969</v>
      </c>
      <c r="E7910" s="35" t="s">
        <v>371</v>
      </c>
      <c r="F7910" s="45">
        <v>5.3</v>
      </c>
      <c r="G7910" s="45">
        <v>0.6</v>
      </c>
      <c r="H7910" s="45">
        <v>0.65</v>
      </c>
      <c r="I7910" s="45">
        <v>28.4</v>
      </c>
      <c r="J7910" s="45">
        <v>9.6</v>
      </c>
    </row>
    <row r="7911" spans="4:10">
      <c r="D7911" s="28">
        <v>41969</v>
      </c>
      <c r="E7911" s="35" t="s">
        <v>372</v>
      </c>
      <c r="F7911" s="45">
        <v>4.5</v>
      </c>
      <c r="G7911" s="45">
        <v>0.1</v>
      </c>
      <c r="H7911" s="45">
        <v>0.39</v>
      </c>
      <c r="I7911" s="45">
        <v>25</v>
      </c>
      <c r="J7911" s="45">
        <v>24.8</v>
      </c>
    </row>
    <row r="7912" spans="4:10">
      <c r="D7912" s="28">
        <v>41969</v>
      </c>
      <c r="E7912" s="35" t="s">
        <v>373</v>
      </c>
      <c r="F7912" s="45">
        <v>4.5</v>
      </c>
      <c r="G7912" s="45">
        <v>0.11</v>
      </c>
      <c r="H7912" s="45">
        <v>0.28000000000000003</v>
      </c>
      <c r="I7912" s="45">
        <v>19</v>
      </c>
      <c r="J7912" s="45">
        <v>38.5</v>
      </c>
    </row>
    <row r="7913" spans="4:10">
      <c r="D7913" s="28">
        <v>41969</v>
      </c>
      <c r="E7913" s="35" t="s">
        <v>374</v>
      </c>
      <c r="F7913" s="45">
        <v>3.7</v>
      </c>
      <c r="G7913" s="45">
        <v>0.12</v>
      </c>
      <c r="H7913" s="45">
        <v>0.16</v>
      </c>
      <c r="I7913" s="45">
        <v>10.9</v>
      </c>
      <c r="J7913" s="45">
        <v>50.4</v>
      </c>
    </row>
    <row r="7914" spans="4:10">
      <c r="D7914" s="28">
        <v>41969</v>
      </c>
      <c r="E7914" s="35" t="s">
        <v>375</v>
      </c>
      <c r="F7914" s="45">
        <v>3.2</v>
      </c>
      <c r="G7914" s="45">
        <v>0.04</v>
      </c>
      <c r="H7914" s="45">
        <v>0.03</v>
      </c>
      <c r="I7914" s="45">
        <v>1.5</v>
      </c>
      <c r="J7914" s="45">
        <v>60.8</v>
      </c>
    </row>
    <row r="7915" spans="4:10">
      <c r="D7915" s="28">
        <v>41969</v>
      </c>
      <c r="E7915" s="35" t="s">
        <v>376</v>
      </c>
      <c r="F7915" s="45">
        <v>2.7</v>
      </c>
      <c r="G7915" s="45">
        <v>0</v>
      </c>
      <c r="H7915" s="45">
        <v>0</v>
      </c>
      <c r="I7915" s="45">
        <v>0</v>
      </c>
      <c r="J7915" s="45">
        <v>0</v>
      </c>
    </row>
    <row r="7916" spans="4:10">
      <c r="D7916" s="28">
        <v>41969</v>
      </c>
      <c r="E7916" s="35" t="s">
        <v>377</v>
      </c>
      <c r="F7916" s="45">
        <v>2.6</v>
      </c>
      <c r="G7916" s="45">
        <v>0</v>
      </c>
      <c r="H7916" s="45">
        <v>0</v>
      </c>
      <c r="I7916" s="45">
        <v>0</v>
      </c>
      <c r="J7916" s="45">
        <v>0</v>
      </c>
    </row>
    <row r="7917" spans="4:10">
      <c r="D7917" s="28">
        <v>41969</v>
      </c>
      <c r="E7917" s="35" t="s">
        <v>378</v>
      </c>
      <c r="F7917" s="45">
        <v>2</v>
      </c>
      <c r="G7917" s="45">
        <v>0</v>
      </c>
      <c r="H7917" s="45">
        <v>0</v>
      </c>
      <c r="I7917" s="45">
        <v>0</v>
      </c>
      <c r="J7917" s="45">
        <v>0</v>
      </c>
    </row>
    <row r="7918" spans="4:10">
      <c r="D7918" s="28">
        <v>41969</v>
      </c>
      <c r="E7918" s="35" t="s">
        <v>379</v>
      </c>
      <c r="F7918" s="45">
        <v>2.2000000000000002</v>
      </c>
      <c r="G7918" s="45">
        <v>0</v>
      </c>
      <c r="H7918" s="45">
        <v>0</v>
      </c>
      <c r="I7918" s="45">
        <v>0</v>
      </c>
      <c r="J7918" s="45">
        <v>0</v>
      </c>
    </row>
    <row r="7919" spans="4:10">
      <c r="D7919" s="28">
        <v>41969</v>
      </c>
      <c r="E7919" s="35" t="s">
        <v>380</v>
      </c>
      <c r="F7919" s="45">
        <v>1.9</v>
      </c>
      <c r="G7919" s="45">
        <v>0</v>
      </c>
      <c r="H7919" s="45">
        <v>0</v>
      </c>
      <c r="I7919" s="45">
        <v>0</v>
      </c>
      <c r="J7919" s="45">
        <v>0</v>
      </c>
    </row>
    <row r="7920" spans="4:10">
      <c r="D7920" s="28">
        <v>41969</v>
      </c>
      <c r="E7920" s="35" t="s">
        <v>381</v>
      </c>
      <c r="F7920" s="45">
        <v>1.8</v>
      </c>
      <c r="G7920" s="45">
        <v>0</v>
      </c>
      <c r="H7920" s="45">
        <v>0</v>
      </c>
      <c r="I7920" s="45">
        <v>0</v>
      </c>
      <c r="J7920" s="45">
        <v>0</v>
      </c>
    </row>
    <row r="7921" spans="4:10">
      <c r="D7921" s="28">
        <v>41969</v>
      </c>
      <c r="E7921" s="35" t="s">
        <v>382</v>
      </c>
      <c r="F7921" s="45">
        <v>2</v>
      </c>
      <c r="G7921" s="45">
        <v>0</v>
      </c>
      <c r="H7921" s="45">
        <v>0</v>
      </c>
      <c r="I7921" s="45">
        <v>0</v>
      </c>
      <c r="J7921" s="45">
        <v>0</v>
      </c>
    </row>
    <row r="7922" spans="4:10">
      <c r="D7922" s="28">
        <v>41969</v>
      </c>
      <c r="E7922" s="35" t="s">
        <v>383</v>
      </c>
      <c r="F7922" s="45">
        <v>1.9</v>
      </c>
      <c r="G7922" s="45">
        <v>0</v>
      </c>
      <c r="H7922" s="45">
        <v>0</v>
      </c>
      <c r="I7922" s="45">
        <v>0</v>
      </c>
      <c r="J7922" s="45">
        <v>0</v>
      </c>
    </row>
    <row r="7923" spans="4:10">
      <c r="D7923" s="28">
        <v>41970</v>
      </c>
      <c r="E7923" s="35" t="s">
        <v>360</v>
      </c>
      <c r="F7923" s="45">
        <v>1.8</v>
      </c>
      <c r="G7923" s="45">
        <v>0</v>
      </c>
      <c r="H7923" s="45">
        <v>0</v>
      </c>
      <c r="I7923" s="45">
        <v>0</v>
      </c>
      <c r="J7923" s="45">
        <v>0</v>
      </c>
    </row>
    <row r="7924" spans="4:10">
      <c r="D7924" s="28">
        <v>41970</v>
      </c>
      <c r="E7924" s="35" t="s">
        <v>361</v>
      </c>
      <c r="F7924" s="45">
        <v>3.2</v>
      </c>
      <c r="G7924" s="45">
        <v>0</v>
      </c>
      <c r="H7924" s="45">
        <v>0</v>
      </c>
      <c r="I7924" s="45">
        <v>0</v>
      </c>
      <c r="J7924" s="45">
        <v>0</v>
      </c>
    </row>
    <row r="7925" spans="4:10">
      <c r="D7925" s="28">
        <v>41970</v>
      </c>
      <c r="E7925" s="35" t="s">
        <v>362</v>
      </c>
      <c r="F7925" s="45">
        <v>2.9</v>
      </c>
      <c r="G7925" s="45">
        <v>0</v>
      </c>
      <c r="H7925" s="45">
        <v>0</v>
      </c>
      <c r="I7925" s="45">
        <v>0</v>
      </c>
      <c r="J7925" s="45">
        <v>0</v>
      </c>
    </row>
    <row r="7926" spans="4:10">
      <c r="D7926" s="28">
        <v>41970</v>
      </c>
      <c r="E7926" s="35" t="s">
        <v>363</v>
      </c>
      <c r="F7926" s="45">
        <v>2</v>
      </c>
      <c r="G7926" s="45">
        <v>0</v>
      </c>
      <c r="H7926" s="45">
        <v>0</v>
      </c>
      <c r="I7926" s="45">
        <v>0</v>
      </c>
      <c r="J7926" s="45">
        <v>0</v>
      </c>
    </row>
    <row r="7927" spans="4:10">
      <c r="D7927" s="28">
        <v>41970</v>
      </c>
      <c r="E7927" s="35" t="s">
        <v>364</v>
      </c>
      <c r="F7927" s="45">
        <v>2.2000000000000002</v>
      </c>
      <c r="G7927" s="45">
        <v>0</v>
      </c>
      <c r="H7927" s="45">
        <v>0</v>
      </c>
      <c r="I7927" s="45">
        <v>0</v>
      </c>
      <c r="J7927" s="45">
        <v>0</v>
      </c>
    </row>
    <row r="7928" spans="4:10">
      <c r="D7928" s="28">
        <v>41970</v>
      </c>
      <c r="E7928" s="35" t="s">
        <v>365</v>
      </c>
      <c r="F7928" s="45">
        <v>2</v>
      </c>
      <c r="G7928" s="45">
        <v>0</v>
      </c>
      <c r="H7928" s="45">
        <v>0</v>
      </c>
      <c r="I7928" s="45">
        <v>0</v>
      </c>
      <c r="J7928" s="45">
        <v>0</v>
      </c>
    </row>
    <row r="7929" spans="4:10">
      <c r="D7929" s="28">
        <v>41970</v>
      </c>
      <c r="E7929" s="35" t="s">
        <v>366</v>
      </c>
      <c r="F7929" s="45">
        <v>1.9</v>
      </c>
      <c r="G7929" s="45">
        <v>7.0000000000000007E-2</v>
      </c>
      <c r="H7929" s="45">
        <v>0.04</v>
      </c>
      <c r="I7929" s="45">
        <v>3.3</v>
      </c>
      <c r="J7929" s="45">
        <v>-58.7</v>
      </c>
    </row>
    <row r="7930" spans="4:10">
      <c r="D7930" s="28">
        <v>41970</v>
      </c>
      <c r="E7930" s="35" t="s">
        <v>367</v>
      </c>
      <c r="F7930" s="45">
        <v>1.4</v>
      </c>
      <c r="G7930" s="45">
        <v>7.0000000000000007E-2</v>
      </c>
      <c r="H7930" s="45">
        <v>0.15</v>
      </c>
      <c r="I7930" s="45">
        <v>12.5</v>
      </c>
      <c r="J7930" s="45">
        <v>-48</v>
      </c>
    </row>
    <row r="7931" spans="4:10">
      <c r="D7931" s="28">
        <v>41970</v>
      </c>
      <c r="E7931" s="35" t="s">
        <v>368</v>
      </c>
      <c r="F7931" s="45">
        <v>1.6</v>
      </c>
      <c r="G7931" s="45">
        <v>0.06</v>
      </c>
      <c r="H7931" s="45">
        <v>0.27</v>
      </c>
      <c r="I7931" s="45">
        <v>20.2</v>
      </c>
      <c r="J7931" s="45">
        <v>-35.799999999999997</v>
      </c>
    </row>
    <row r="7932" spans="4:10">
      <c r="D7932" s="28">
        <v>41970</v>
      </c>
      <c r="E7932" s="35" t="s">
        <v>369</v>
      </c>
      <c r="F7932" s="45">
        <v>2</v>
      </c>
      <c r="G7932" s="45">
        <v>7.0000000000000007E-2</v>
      </c>
      <c r="H7932" s="45">
        <v>0.34</v>
      </c>
      <c r="I7932" s="45">
        <v>25.7</v>
      </c>
      <c r="J7932" s="45">
        <v>-21.8</v>
      </c>
    </row>
    <row r="7933" spans="4:10">
      <c r="D7933" s="28">
        <v>41970</v>
      </c>
      <c r="E7933" s="35" t="s">
        <v>370</v>
      </c>
      <c r="F7933" s="45">
        <v>1.9</v>
      </c>
      <c r="G7933" s="45">
        <v>7.0000000000000007E-2</v>
      </c>
      <c r="H7933" s="45">
        <v>0.39</v>
      </c>
      <c r="I7933" s="45">
        <v>28.5</v>
      </c>
      <c r="J7933" s="45">
        <v>-6.4</v>
      </c>
    </row>
    <row r="7934" spans="4:10">
      <c r="D7934" s="28">
        <v>41970</v>
      </c>
      <c r="E7934" s="35" t="s">
        <v>371</v>
      </c>
      <c r="F7934" s="45">
        <v>2.1</v>
      </c>
      <c r="G7934" s="45">
        <v>7.0000000000000007E-2</v>
      </c>
      <c r="H7934" s="45">
        <v>0.38</v>
      </c>
      <c r="I7934" s="45">
        <v>28.2</v>
      </c>
      <c r="J7934" s="45">
        <v>9.5</v>
      </c>
    </row>
    <row r="7935" spans="4:10">
      <c r="D7935" s="28">
        <v>41970</v>
      </c>
      <c r="E7935" s="35" t="s">
        <v>372</v>
      </c>
      <c r="F7935" s="45">
        <v>2.1</v>
      </c>
      <c r="G7935" s="45">
        <v>0.08</v>
      </c>
      <c r="H7935" s="45">
        <v>0.33</v>
      </c>
      <c r="I7935" s="45">
        <v>24.8</v>
      </c>
      <c r="J7935" s="45">
        <v>24.7</v>
      </c>
    </row>
    <row r="7936" spans="4:10">
      <c r="D7936" s="28">
        <v>41970</v>
      </c>
      <c r="E7936" s="35" t="s">
        <v>373</v>
      </c>
      <c r="F7936" s="45">
        <v>1.6</v>
      </c>
      <c r="G7936" s="45">
        <v>0.05</v>
      </c>
      <c r="H7936" s="45">
        <v>0.21</v>
      </c>
      <c r="I7936" s="45">
        <v>18.8</v>
      </c>
      <c r="J7936" s="45">
        <v>38.299999999999997</v>
      </c>
    </row>
    <row r="7937" spans="4:10">
      <c r="D7937" s="28">
        <v>41970</v>
      </c>
      <c r="E7937" s="35" t="s">
        <v>374</v>
      </c>
      <c r="F7937" s="45">
        <v>0.6</v>
      </c>
      <c r="G7937" s="45">
        <v>0.03</v>
      </c>
      <c r="H7937" s="45">
        <v>0.1</v>
      </c>
      <c r="I7937" s="45">
        <v>10.8</v>
      </c>
      <c r="J7937" s="45">
        <v>50.2</v>
      </c>
    </row>
    <row r="7938" spans="4:10">
      <c r="D7938" s="28">
        <v>41970</v>
      </c>
      <c r="E7938" s="35" t="s">
        <v>375</v>
      </c>
      <c r="F7938" s="45">
        <v>0.5</v>
      </c>
      <c r="G7938" s="45">
        <v>0.01</v>
      </c>
      <c r="H7938" s="45">
        <v>0.02</v>
      </c>
      <c r="I7938" s="45">
        <v>1.4</v>
      </c>
      <c r="J7938" s="45">
        <v>60.6</v>
      </c>
    </row>
    <row r="7939" spans="4:10">
      <c r="D7939" s="28">
        <v>41970</v>
      </c>
      <c r="E7939" s="35" t="s">
        <v>376</v>
      </c>
      <c r="F7939" s="45">
        <v>0</v>
      </c>
      <c r="G7939" s="45">
        <v>0</v>
      </c>
      <c r="H7939" s="45">
        <v>0</v>
      </c>
      <c r="I7939" s="45">
        <v>0</v>
      </c>
      <c r="J7939" s="45">
        <v>0</v>
      </c>
    </row>
    <row r="7940" spans="4:10">
      <c r="D7940" s="28">
        <v>41970</v>
      </c>
      <c r="E7940" s="35" t="s">
        <v>377</v>
      </c>
      <c r="F7940" s="45">
        <v>-0.1</v>
      </c>
      <c r="G7940" s="45">
        <v>0</v>
      </c>
      <c r="H7940" s="45">
        <v>0</v>
      </c>
      <c r="I7940" s="45">
        <v>0</v>
      </c>
      <c r="J7940" s="45">
        <v>0</v>
      </c>
    </row>
    <row r="7941" spans="4:10">
      <c r="D7941" s="28">
        <v>41970</v>
      </c>
      <c r="E7941" s="35" t="s">
        <v>378</v>
      </c>
      <c r="F7941" s="45">
        <v>-0.3</v>
      </c>
      <c r="G7941" s="45">
        <v>0</v>
      </c>
      <c r="H7941" s="45">
        <v>0</v>
      </c>
      <c r="I7941" s="45">
        <v>0</v>
      </c>
      <c r="J7941" s="45">
        <v>0</v>
      </c>
    </row>
    <row r="7942" spans="4:10">
      <c r="D7942" s="28">
        <v>41970</v>
      </c>
      <c r="E7942" s="35" t="s">
        <v>379</v>
      </c>
      <c r="F7942" s="45">
        <v>-0.5</v>
      </c>
      <c r="G7942" s="45">
        <v>0</v>
      </c>
      <c r="H7942" s="45">
        <v>0</v>
      </c>
      <c r="I7942" s="45">
        <v>0</v>
      </c>
      <c r="J7942" s="45">
        <v>0</v>
      </c>
    </row>
    <row r="7943" spans="4:10">
      <c r="D7943" s="28">
        <v>41970</v>
      </c>
      <c r="E7943" s="35" t="s">
        <v>380</v>
      </c>
      <c r="F7943" s="45">
        <v>-0.9</v>
      </c>
      <c r="G7943" s="45">
        <v>0</v>
      </c>
      <c r="H7943" s="45">
        <v>0</v>
      </c>
      <c r="I7943" s="45">
        <v>0</v>
      </c>
      <c r="J7943" s="45">
        <v>0</v>
      </c>
    </row>
    <row r="7944" spans="4:10">
      <c r="D7944" s="28">
        <v>41970</v>
      </c>
      <c r="E7944" s="35" t="s">
        <v>381</v>
      </c>
      <c r="F7944" s="45">
        <v>-1.1000000000000001</v>
      </c>
      <c r="G7944" s="45">
        <v>0</v>
      </c>
      <c r="H7944" s="45">
        <v>0</v>
      </c>
      <c r="I7944" s="45">
        <v>0</v>
      </c>
      <c r="J7944" s="45">
        <v>0</v>
      </c>
    </row>
    <row r="7945" spans="4:10">
      <c r="D7945" s="28">
        <v>41970</v>
      </c>
      <c r="E7945" s="35" t="s">
        <v>382</v>
      </c>
      <c r="F7945" s="45">
        <v>-1.4</v>
      </c>
      <c r="G7945" s="45">
        <v>0</v>
      </c>
      <c r="H7945" s="45">
        <v>0</v>
      </c>
      <c r="I7945" s="45">
        <v>0</v>
      </c>
      <c r="J7945" s="45">
        <v>0</v>
      </c>
    </row>
    <row r="7946" spans="4:10">
      <c r="D7946" s="28">
        <v>41970</v>
      </c>
      <c r="E7946" s="35" t="s">
        <v>383</v>
      </c>
      <c r="F7946" s="45">
        <v>-1.8</v>
      </c>
      <c r="G7946" s="45">
        <v>0</v>
      </c>
      <c r="H7946" s="45">
        <v>0</v>
      </c>
      <c r="I7946" s="45">
        <v>0</v>
      </c>
      <c r="J7946" s="45">
        <v>0</v>
      </c>
    </row>
    <row r="7947" spans="4:10">
      <c r="D7947" s="28">
        <v>41971</v>
      </c>
      <c r="E7947" s="35" t="s">
        <v>360</v>
      </c>
      <c r="F7947" s="45">
        <v>-2</v>
      </c>
      <c r="G7947" s="45">
        <v>0</v>
      </c>
      <c r="H7947" s="45">
        <v>0</v>
      </c>
      <c r="I7947" s="45">
        <v>0</v>
      </c>
      <c r="J7947" s="45">
        <v>0</v>
      </c>
    </row>
    <row r="7948" spans="4:10">
      <c r="D7948" s="28">
        <v>41971</v>
      </c>
      <c r="E7948" s="35" t="s">
        <v>361</v>
      </c>
      <c r="F7948" s="45">
        <v>-2</v>
      </c>
      <c r="G7948" s="45">
        <v>0</v>
      </c>
      <c r="H7948" s="45">
        <v>0</v>
      </c>
      <c r="I7948" s="45">
        <v>0</v>
      </c>
      <c r="J7948" s="45">
        <v>0</v>
      </c>
    </row>
    <row r="7949" spans="4:10">
      <c r="D7949" s="28">
        <v>41971</v>
      </c>
      <c r="E7949" s="35" t="s">
        <v>362</v>
      </c>
      <c r="F7949" s="45">
        <v>-2</v>
      </c>
      <c r="G7949" s="45">
        <v>0</v>
      </c>
      <c r="H7949" s="45">
        <v>0</v>
      </c>
      <c r="I7949" s="45">
        <v>0</v>
      </c>
      <c r="J7949" s="45">
        <v>0</v>
      </c>
    </row>
    <row r="7950" spans="4:10">
      <c r="D7950" s="28">
        <v>41971</v>
      </c>
      <c r="E7950" s="35" t="s">
        <v>363</v>
      </c>
      <c r="F7950" s="45">
        <v>-2.1</v>
      </c>
      <c r="G7950" s="45">
        <v>0</v>
      </c>
      <c r="H7950" s="45">
        <v>0</v>
      </c>
      <c r="I7950" s="45">
        <v>0</v>
      </c>
      <c r="J7950" s="45">
        <v>0</v>
      </c>
    </row>
    <row r="7951" spans="4:10">
      <c r="D7951" s="28">
        <v>41971</v>
      </c>
      <c r="E7951" s="35" t="s">
        <v>364</v>
      </c>
      <c r="F7951" s="45">
        <v>-2.6</v>
      </c>
      <c r="G7951" s="45">
        <v>0</v>
      </c>
      <c r="H7951" s="45">
        <v>0</v>
      </c>
      <c r="I7951" s="45">
        <v>0</v>
      </c>
      <c r="J7951" s="45">
        <v>0</v>
      </c>
    </row>
    <row r="7952" spans="4:10">
      <c r="D7952" s="28">
        <v>41971</v>
      </c>
      <c r="E7952" s="35" t="s">
        <v>365</v>
      </c>
      <c r="F7952" s="45">
        <v>-2.7</v>
      </c>
      <c r="G7952" s="45">
        <v>0</v>
      </c>
      <c r="H7952" s="45">
        <v>0</v>
      </c>
      <c r="I7952" s="45">
        <v>0</v>
      </c>
      <c r="J7952" s="45">
        <v>0</v>
      </c>
    </row>
    <row r="7953" spans="4:10">
      <c r="D7953" s="28">
        <v>41971</v>
      </c>
      <c r="E7953" s="35" t="s">
        <v>366</v>
      </c>
      <c r="F7953" s="45">
        <v>-2.8</v>
      </c>
      <c r="G7953" s="45">
        <v>7.0000000000000007E-2</v>
      </c>
      <c r="H7953" s="45">
        <v>0.04</v>
      </c>
      <c r="I7953" s="45">
        <v>3.1</v>
      </c>
      <c r="J7953" s="45">
        <v>-58.6</v>
      </c>
    </row>
    <row r="7954" spans="4:10">
      <c r="D7954" s="28">
        <v>41971</v>
      </c>
      <c r="E7954" s="35" t="s">
        <v>367</v>
      </c>
      <c r="F7954" s="45">
        <v>-2.8</v>
      </c>
      <c r="G7954" s="45">
        <v>7.0000000000000007E-2</v>
      </c>
      <c r="H7954" s="45">
        <v>0.15</v>
      </c>
      <c r="I7954" s="45">
        <v>12.3</v>
      </c>
      <c r="J7954" s="45">
        <v>-48</v>
      </c>
    </row>
    <row r="7955" spans="4:10">
      <c r="D7955" s="28">
        <v>41971</v>
      </c>
      <c r="E7955" s="35" t="s">
        <v>368</v>
      </c>
      <c r="F7955" s="45">
        <v>-2.7</v>
      </c>
      <c r="G7955" s="45">
        <v>7.0000000000000007E-2</v>
      </c>
      <c r="H7955" s="45">
        <v>0.26</v>
      </c>
      <c r="I7955" s="45">
        <v>20</v>
      </c>
      <c r="J7955" s="45">
        <v>-35.799999999999997</v>
      </c>
    </row>
    <row r="7956" spans="4:10">
      <c r="D7956" s="28">
        <v>41971</v>
      </c>
      <c r="E7956" s="35" t="s">
        <v>369</v>
      </c>
      <c r="F7956" s="45">
        <v>-2.5</v>
      </c>
      <c r="G7956" s="45">
        <v>0.06</v>
      </c>
      <c r="H7956" s="45">
        <v>0.34</v>
      </c>
      <c r="I7956" s="45">
        <v>25.5</v>
      </c>
      <c r="J7956" s="45">
        <v>-21.8</v>
      </c>
    </row>
    <row r="7957" spans="4:10">
      <c r="D7957" s="28">
        <v>41971</v>
      </c>
      <c r="E7957" s="35" t="s">
        <v>370</v>
      </c>
      <c r="F7957" s="45">
        <v>-2.7</v>
      </c>
      <c r="G7957" s="45">
        <v>0.06</v>
      </c>
      <c r="H7957" s="45">
        <v>0.39</v>
      </c>
      <c r="I7957" s="45">
        <v>28.4</v>
      </c>
      <c r="J7957" s="45">
        <v>-6.5</v>
      </c>
    </row>
    <row r="7958" spans="4:10">
      <c r="D7958" s="28">
        <v>41971</v>
      </c>
      <c r="E7958" s="35" t="s">
        <v>371</v>
      </c>
      <c r="F7958" s="45">
        <v>-2.5</v>
      </c>
      <c r="G7958" s="45">
        <v>0.06</v>
      </c>
      <c r="H7958" s="45">
        <v>0.38</v>
      </c>
      <c r="I7958" s="45">
        <v>28.1</v>
      </c>
      <c r="J7958" s="45">
        <v>9.4</v>
      </c>
    </row>
    <row r="7959" spans="4:10">
      <c r="D7959" s="28">
        <v>41971</v>
      </c>
      <c r="E7959" s="35" t="s">
        <v>372</v>
      </c>
      <c r="F7959" s="45">
        <v>-2.2999999999999998</v>
      </c>
      <c r="G7959" s="45">
        <v>7.0000000000000007E-2</v>
      </c>
      <c r="H7959" s="45">
        <v>0.33</v>
      </c>
      <c r="I7959" s="45">
        <v>24.7</v>
      </c>
      <c r="J7959" s="45">
        <v>24.5</v>
      </c>
    </row>
    <row r="7960" spans="4:10">
      <c r="D7960" s="28">
        <v>41971</v>
      </c>
      <c r="E7960" s="35" t="s">
        <v>373</v>
      </c>
      <c r="F7960" s="45">
        <v>-2.5</v>
      </c>
      <c r="G7960" s="45">
        <v>0.06</v>
      </c>
      <c r="H7960" s="45">
        <v>0.24</v>
      </c>
      <c r="I7960" s="45">
        <v>18.7</v>
      </c>
      <c r="J7960" s="45">
        <v>38.1</v>
      </c>
    </row>
    <row r="7961" spans="4:10">
      <c r="D7961" s="28">
        <v>41971</v>
      </c>
      <c r="E7961" s="35" t="s">
        <v>374</v>
      </c>
      <c r="F7961" s="45">
        <v>-2.4</v>
      </c>
      <c r="G7961" s="45">
        <v>7.0000000000000007E-2</v>
      </c>
      <c r="H7961" s="45">
        <v>0.13</v>
      </c>
      <c r="I7961" s="45">
        <v>10.7</v>
      </c>
      <c r="J7961" s="45">
        <v>50</v>
      </c>
    </row>
    <row r="7962" spans="4:10">
      <c r="D7962" s="28">
        <v>41971</v>
      </c>
      <c r="E7962" s="35" t="s">
        <v>375</v>
      </c>
      <c r="F7962" s="45">
        <v>-2.7</v>
      </c>
      <c r="G7962" s="45">
        <v>0.01</v>
      </c>
      <c r="H7962" s="45">
        <v>0.02</v>
      </c>
      <c r="I7962" s="45">
        <v>1.3</v>
      </c>
      <c r="J7962" s="45">
        <v>60.4</v>
      </c>
    </row>
    <row r="7963" spans="4:10">
      <c r="D7963" s="28">
        <v>41971</v>
      </c>
      <c r="E7963" s="35" t="s">
        <v>376</v>
      </c>
      <c r="F7963" s="45">
        <v>-3.1</v>
      </c>
      <c r="G7963" s="45">
        <v>0</v>
      </c>
      <c r="H7963" s="45">
        <v>0</v>
      </c>
      <c r="I7963" s="45">
        <v>0</v>
      </c>
      <c r="J7963" s="45">
        <v>0</v>
      </c>
    </row>
    <row r="7964" spans="4:10">
      <c r="D7964" s="28">
        <v>41971</v>
      </c>
      <c r="E7964" s="35" t="s">
        <v>377</v>
      </c>
      <c r="F7964" s="45">
        <v>-3</v>
      </c>
      <c r="G7964" s="45">
        <v>0</v>
      </c>
      <c r="H7964" s="45">
        <v>0</v>
      </c>
      <c r="I7964" s="45">
        <v>0</v>
      </c>
      <c r="J7964" s="45">
        <v>0</v>
      </c>
    </row>
    <row r="7965" spans="4:10">
      <c r="D7965" s="28">
        <v>41971</v>
      </c>
      <c r="E7965" s="35" t="s">
        <v>378</v>
      </c>
      <c r="F7965" s="45">
        <v>-2.8</v>
      </c>
      <c r="G7965" s="45">
        <v>0</v>
      </c>
      <c r="H7965" s="45">
        <v>0</v>
      </c>
      <c r="I7965" s="45">
        <v>0</v>
      </c>
      <c r="J7965" s="45">
        <v>0</v>
      </c>
    </row>
    <row r="7966" spans="4:10">
      <c r="D7966" s="28">
        <v>41971</v>
      </c>
      <c r="E7966" s="35" t="s">
        <v>379</v>
      </c>
      <c r="F7966" s="45">
        <v>-2.7</v>
      </c>
      <c r="G7966" s="45">
        <v>0</v>
      </c>
      <c r="H7966" s="45">
        <v>0</v>
      </c>
      <c r="I7966" s="45">
        <v>0</v>
      </c>
      <c r="J7966" s="45">
        <v>0</v>
      </c>
    </row>
    <row r="7967" spans="4:10">
      <c r="D7967" s="28">
        <v>41971</v>
      </c>
      <c r="E7967" s="35" t="s">
        <v>380</v>
      </c>
      <c r="F7967" s="45">
        <v>-2.6</v>
      </c>
      <c r="G7967" s="45">
        <v>0</v>
      </c>
      <c r="H7967" s="45">
        <v>0</v>
      </c>
      <c r="I7967" s="45">
        <v>0</v>
      </c>
      <c r="J7967" s="45">
        <v>0</v>
      </c>
    </row>
    <row r="7968" spans="4:10">
      <c r="D7968" s="28">
        <v>41971</v>
      </c>
      <c r="E7968" s="35" t="s">
        <v>381</v>
      </c>
      <c r="F7968" s="45">
        <v>-2.7</v>
      </c>
      <c r="G7968" s="45">
        <v>0</v>
      </c>
      <c r="H7968" s="45">
        <v>0</v>
      </c>
      <c r="I7968" s="45">
        <v>0</v>
      </c>
      <c r="J7968" s="45">
        <v>0</v>
      </c>
    </row>
    <row r="7969" spans="4:10">
      <c r="D7969" s="28">
        <v>41971</v>
      </c>
      <c r="E7969" s="35" t="s">
        <v>382</v>
      </c>
      <c r="F7969" s="45">
        <v>-3</v>
      </c>
      <c r="G7969" s="45">
        <v>0</v>
      </c>
      <c r="H7969" s="45">
        <v>0</v>
      </c>
      <c r="I7969" s="45">
        <v>0</v>
      </c>
      <c r="J7969" s="45">
        <v>0</v>
      </c>
    </row>
    <row r="7970" spans="4:10">
      <c r="D7970" s="28">
        <v>41971</v>
      </c>
      <c r="E7970" s="35" t="s">
        <v>383</v>
      </c>
      <c r="F7970" s="45">
        <v>-3.4</v>
      </c>
      <c r="G7970" s="45">
        <v>0</v>
      </c>
      <c r="H7970" s="45">
        <v>0</v>
      </c>
      <c r="I7970" s="45">
        <v>0</v>
      </c>
      <c r="J7970" s="45">
        <v>0</v>
      </c>
    </row>
    <row r="7971" spans="4:10">
      <c r="D7971" s="28">
        <v>41972</v>
      </c>
      <c r="E7971" s="35" t="s">
        <v>360</v>
      </c>
      <c r="F7971" s="45">
        <v>-3.7</v>
      </c>
      <c r="G7971" s="45">
        <v>0</v>
      </c>
      <c r="H7971" s="45">
        <v>0</v>
      </c>
      <c r="I7971" s="45">
        <v>0</v>
      </c>
      <c r="J7971" s="45">
        <v>0</v>
      </c>
    </row>
    <row r="7972" spans="4:10">
      <c r="D7972" s="28">
        <v>41972</v>
      </c>
      <c r="E7972" s="35" t="s">
        <v>361</v>
      </c>
      <c r="F7972" s="45">
        <v>-4.2</v>
      </c>
      <c r="G7972" s="45">
        <v>0</v>
      </c>
      <c r="H7972" s="45">
        <v>0</v>
      </c>
      <c r="I7972" s="45">
        <v>0</v>
      </c>
      <c r="J7972" s="45">
        <v>0</v>
      </c>
    </row>
    <row r="7973" spans="4:10">
      <c r="D7973" s="28">
        <v>41972</v>
      </c>
      <c r="E7973" s="35" t="s">
        <v>362</v>
      </c>
      <c r="F7973" s="45">
        <v>-4.5</v>
      </c>
      <c r="G7973" s="45">
        <v>0</v>
      </c>
      <c r="H7973" s="45">
        <v>0</v>
      </c>
      <c r="I7973" s="45">
        <v>0</v>
      </c>
      <c r="J7973" s="45">
        <v>0</v>
      </c>
    </row>
    <row r="7974" spans="4:10">
      <c r="D7974" s="28">
        <v>41972</v>
      </c>
      <c r="E7974" s="35" t="s">
        <v>363</v>
      </c>
      <c r="F7974" s="45">
        <v>-4.0999999999999996</v>
      </c>
      <c r="G7974" s="45">
        <v>0</v>
      </c>
      <c r="H7974" s="45">
        <v>0</v>
      </c>
      <c r="I7974" s="45">
        <v>0</v>
      </c>
      <c r="J7974" s="45">
        <v>0</v>
      </c>
    </row>
    <row r="7975" spans="4:10">
      <c r="D7975" s="28">
        <v>41972</v>
      </c>
      <c r="E7975" s="35" t="s">
        <v>364</v>
      </c>
      <c r="F7975" s="45">
        <v>-4</v>
      </c>
      <c r="G7975" s="45">
        <v>0</v>
      </c>
      <c r="H7975" s="45">
        <v>0</v>
      </c>
      <c r="I7975" s="45">
        <v>0</v>
      </c>
      <c r="J7975" s="45">
        <v>0</v>
      </c>
    </row>
    <row r="7976" spans="4:10">
      <c r="D7976" s="28">
        <v>41972</v>
      </c>
      <c r="E7976" s="35" t="s">
        <v>365</v>
      </c>
      <c r="F7976" s="45">
        <v>-4.4000000000000004</v>
      </c>
      <c r="G7976" s="45">
        <v>0</v>
      </c>
      <c r="H7976" s="45">
        <v>0</v>
      </c>
      <c r="I7976" s="45">
        <v>0</v>
      </c>
      <c r="J7976" s="45">
        <v>0</v>
      </c>
    </row>
    <row r="7977" spans="4:10">
      <c r="D7977" s="28">
        <v>41972</v>
      </c>
      <c r="E7977" s="35" t="s">
        <v>366</v>
      </c>
      <c r="F7977" s="45">
        <v>-4.2</v>
      </c>
      <c r="G7977" s="45">
        <v>0.04</v>
      </c>
      <c r="H7977" s="45">
        <v>0.03</v>
      </c>
      <c r="I7977" s="45">
        <v>3</v>
      </c>
      <c r="J7977" s="45">
        <v>-58.5</v>
      </c>
    </row>
    <row r="7978" spans="4:10">
      <c r="D7978" s="28">
        <v>41972</v>
      </c>
      <c r="E7978" s="35" t="s">
        <v>367</v>
      </c>
      <c r="F7978" s="45">
        <v>-4.4000000000000004</v>
      </c>
      <c r="G7978" s="45">
        <v>0.03</v>
      </c>
      <c r="H7978" s="45">
        <v>0.11</v>
      </c>
      <c r="I7978" s="45">
        <v>12.2</v>
      </c>
      <c r="J7978" s="45">
        <v>-47.9</v>
      </c>
    </row>
    <row r="7979" spans="4:10">
      <c r="D7979" s="28">
        <v>41972</v>
      </c>
      <c r="E7979" s="35" t="s">
        <v>368</v>
      </c>
      <c r="F7979" s="45">
        <v>-3.5</v>
      </c>
      <c r="G7979" s="45">
        <v>0.05</v>
      </c>
      <c r="H7979" s="45">
        <v>0.23</v>
      </c>
      <c r="I7979" s="45">
        <v>19.8</v>
      </c>
      <c r="J7979" s="45">
        <v>-35.799999999999997</v>
      </c>
    </row>
    <row r="7980" spans="4:10">
      <c r="D7980" s="28">
        <v>41972</v>
      </c>
      <c r="E7980" s="35" t="s">
        <v>369</v>
      </c>
      <c r="F7980" s="45">
        <v>-3.3</v>
      </c>
      <c r="G7980" s="45">
        <v>0.04</v>
      </c>
      <c r="H7980" s="45">
        <v>0.3</v>
      </c>
      <c r="I7980" s="45">
        <v>25.3</v>
      </c>
      <c r="J7980" s="45">
        <v>-21.9</v>
      </c>
    </row>
    <row r="7981" spans="4:10">
      <c r="D7981" s="28">
        <v>41972</v>
      </c>
      <c r="E7981" s="35" t="s">
        <v>370</v>
      </c>
      <c r="F7981" s="45">
        <v>-3.1</v>
      </c>
      <c r="G7981" s="45">
        <v>0.04</v>
      </c>
      <c r="H7981" s="45">
        <v>0.34</v>
      </c>
      <c r="I7981" s="45">
        <v>28.2</v>
      </c>
      <c r="J7981" s="45">
        <v>-6.6</v>
      </c>
    </row>
    <row r="7982" spans="4:10">
      <c r="D7982" s="28">
        <v>41972</v>
      </c>
      <c r="E7982" s="35" t="s">
        <v>371</v>
      </c>
      <c r="F7982" s="45">
        <v>-1.9</v>
      </c>
      <c r="G7982" s="45">
        <v>7.0000000000000007E-2</v>
      </c>
      <c r="H7982" s="45">
        <v>0.38</v>
      </c>
      <c r="I7982" s="45">
        <v>27.9</v>
      </c>
      <c r="J7982" s="45">
        <v>9.3000000000000007</v>
      </c>
    </row>
    <row r="7983" spans="4:10">
      <c r="D7983" s="28">
        <v>41972</v>
      </c>
      <c r="E7983" s="35" t="s">
        <v>372</v>
      </c>
      <c r="F7983" s="45">
        <v>-1.8</v>
      </c>
      <c r="G7983" s="45">
        <v>0.06</v>
      </c>
      <c r="H7983" s="45">
        <v>0.34</v>
      </c>
      <c r="I7983" s="45">
        <v>24.6</v>
      </c>
      <c r="J7983" s="45">
        <v>24.4</v>
      </c>
    </row>
    <row r="7984" spans="4:10">
      <c r="D7984" s="28">
        <v>41972</v>
      </c>
      <c r="E7984" s="35" t="s">
        <v>373</v>
      </c>
      <c r="F7984" s="45">
        <v>-2.2000000000000002</v>
      </c>
      <c r="G7984" s="45">
        <v>7.0000000000000007E-2</v>
      </c>
      <c r="H7984" s="45">
        <v>0.24</v>
      </c>
      <c r="I7984" s="45">
        <v>18.600000000000001</v>
      </c>
      <c r="J7984" s="45">
        <v>38</v>
      </c>
    </row>
    <row r="7985" spans="4:10">
      <c r="D7985" s="28">
        <v>41972</v>
      </c>
      <c r="E7985" s="35" t="s">
        <v>374</v>
      </c>
      <c r="F7985" s="45">
        <v>-2.2999999999999998</v>
      </c>
      <c r="G7985" s="45">
        <v>7.0000000000000007E-2</v>
      </c>
      <c r="H7985" s="45">
        <v>0.13</v>
      </c>
      <c r="I7985" s="45">
        <v>10.7</v>
      </c>
      <c r="J7985" s="45">
        <v>49.8</v>
      </c>
    </row>
    <row r="7986" spans="4:10">
      <c r="D7986" s="28">
        <v>41972</v>
      </c>
      <c r="E7986" s="35" t="s">
        <v>375</v>
      </c>
      <c r="F7986" s="45">
        <v>-2.7</v>
      </c>
      <c r="G7986" s="45">
        <v>0.01</v>
      </c>
      <c r="H7986" s="45">
        <v>0.02</v>
      </c>
      <c r="I7986" s="45">
        <v>1.3</v>
      </c>
      <c r="J7986" s="45">
        <v>60.2</v>
      </c>
    </row>
    <row r="7987" spans="4:10">
      <c r="D7987" s="28">
        <v>41972</v>
      </c>
      <c r="E7987" s="35" t="s">
        <v>376</v>
      </c>
      <c r="F7987" s="45">
        <v>-3.1</v>
      </c>
      <c r="G7987" s="45">
        <v>0</v>
      </c>
      <c r="H7987" s="45">
        <v>0</v>
      </c>
      <c r="I7987" s="45">
        <v>0</v>
      </c>
      <c r="J7987" s="45">
        <v>0</v>
      </c>
    </row>
    <row r="7988" spans="4:10">
      <c r="D7988" s="28">
        <v>41972</v>
      </c>
      <c r="E7988" s="35" t="s">
        <v>377</v>
      </c>
      <c r="F7988" s="45">
        <v>-3.1</v>
      </c>
      <c r="G7988" s="45">
        <v>0</v>
      </c>
      <c r="H7988" s="45">
        <v>0</v>
      </c>
      <c r="I7988" s="45">
        <v>0</v>
      </c>
      <c r="J7988" s="45">
        <v>0</v>
      </c>
    </row>
    <row r="7989" spans="4:10">
      <c r="D7989" s="28">
        <v>41972</v>
      </c>
      <c r="E7989" s="35" t="s">
        <v>378</v>
      </c>
      <c r="F7989" s="45">
        <v>-4</v>
      </c>
      <c r="G7989" s="45">
        <v>0</v>
      </c>
      <c r="H7989" s="45">
        <v>0</v>
      </c>
      <c r="I7989" s="45">
        <v>0</v>
      </c>
      <c r="J7989" s="45">
        <v>0</v>
      </c>
    </row>
    <row r="7990" spans="4:10">
      <c r="D7990" s="28">
        <v>41972</v>
      </c>
      <c r="E7990" s="35" t="s">
        <v>379</v>
      </c>
      <c r="F7990" s="45">
        <v>-3.7</v>
      </c>
      <c r="G7990" s="45">
        <v>0</v>
      </c>
      <c r="H7990" s="45">
        <v>0</v>
      </c>
      <c r="I7990" s="45">
        <v>0</v>
      </c>
      <c r="J7990" s="45">
        <v>0</v>
      </c>
    </row>
    <row r="7991" spans="4:10">
      <c r="D7991" s="28">
        <v>41972</v>
      </c>
      <c r="E7991" s="35" t="s">
        <v>380</v>
      </c>
      <c r="F7991" s="45">
        <v>-3.3</v>
      </c>
      <c r="G7991" s="45">
        <v>0</v>
      </c>
      <c r="H7991" s="45">
        <v>0</v>
      </c>
      <c r="I7991" s="45">
        <v>0</v>
      </c>
      <c r="J7991" s="45">
        <v>0</v>
      </c>
    </row>
    <row r="7992" spans="4:10">
      <c r="D7992" s="28">
        <v>41972</v>
      </c>
      <c r="E7992" s="35" t="s">
        <v>381</v>
      </c>
      <c r="F7992" s="45">
        <v>-4.0999999999999996</v>
      </c>
      <c r="G7992" s="45">
        <v>0</v>
      </c>
      <c r="H7992" s="45">
        <v>0</v>
      </c>
      <c r="I7992" s="45">
        <v>0</v>
      </c>
      <c r="J7992" s="45">
        <v>0</v>
      </c>
    </row>
    <row r="7993" spans="4:10">
      <c r="D7993" s="28">
        <v>41972</v>
      </c>
      <c r="E7993" s="35" t="s">
        <v>382</v>
      </c>
      <c r="F7993" s="45">
        <v>-3.7</v>
      </c>
      <c r="G7993" s="45">
        <v>0</v>
      </c>
      <c r="H7993" s="45">
        <v>0</v>
      </c>
      <c r="I7993" s="45">
        <v>0</v>
      </c>
      <c r="J7993" s="45">
        <v>0</v>
      </c>
    </row>
    <row r="7994" spans="4:10">
      <c r="D7994" s="28">
        <v>41972</v>
      </c>
      <c r="E7994" s="35" t="s">
        <v>383</v>
      </c>
      <c r="F7994" s="45">
        <v>-4</v>
      </c>
      <c r="G7994" s="45">
        <v>0</v>
      </c>
      <c r="H7994" s="45">
        <v>0</v>
      </c>
      <c r="I7994" s="45">
        <v>0</v>
      </c>
      <c r="J7994" s="45">
        <v>0</v>
      </c>
    </row>
    <row r="7995" spans="4:10">
      <c r="D7995" s="28">
        <v>41973</v>
      </c>
      <c r="E7995" s="35" t="s">
        <v>360</v>
      </c>
      <c r="F7995" s="45">
        <v>-3.8</v>
      </c>
      <c r="G7995" s="45">
        <v>0</v>
      </c>
      <c r="H7995" s="45">
        <v>0</v>
      </c>
      <c r="I7995" s="45">
        <v>0</v>
      </c>
      <c r="J7995" s="45">
        <v>0</v>
      </c>
    </row>
    <row r="7996" spans="4:10">
      <c r="D7996" s="28">
        <v>41973</v>
      </c>
      <c r="E7996" s="35" t="s">
        <v>361</v>
      </c>
      <c r="F7996" s="45">
        <v>-4</v>
      </c>
      <c r="G7996" s="45">
        <v>0</v>
      </c>
      <c r="H7996" s="45">
        <v>0</v>
      </c>
      <c r="I7996" s="45">
        <v>0</v>
      </c>
      <c r="J7996" s="45">
        <v>0</v>
      </c>
    </row>
    <row r="7997" spans="4:10">
      <c r="D7997" s="28">
        <v>41973</v>
      </c>
      <c r="E7997" s="35" t="s">
        <v>362</v>
      </c>
      <c r="F7997" s="45">
        <v>-3.8</v>
      </c>
      <c r="G7997" s="45">
        <v>0</v>
      </c>
      <c r="H7997" s="45">
        <v>0</v>
      </c>
      <c r="I7997" s="45">
        <v>0</v>
      </c>
      <c r="J7997" s="45">
        <v>0</v>
      </c>
    </row>
    <row r="7998" spans="4:10">
      <c r="D7998" s="28">
        <v>41973</v>
      </c>
      <c r="E7998" s="35" t="s">
        <v>363</v>
      </c>
      <c r="F7998" s="45">
        <v>-3.5</v>
      </c>
      <c r="G7998" s="45">
        <v>0</v>
      </c>
      <c r="H7998" s="45">
        <v>0</v>
      </c>
      <c r="I7998" s="45">
        <v>0</v>
      </c>
      <c r="J7998" s="45">
        <v>0</v>
      </c>
    </row>
    <row r="7999" spans="4:10">
      <c r="D7999" s="28">
        <v>41973</v>
      </c>
      <c r="E7999" s="35" t="s">
        <v>364</v>
      </c>
      <c r="F7999" s="45">
        <v>-3.5</v>
      </c>
      <c r="G7999" s="45">
        <v>0</v>
      </c>
      <c r="H7999" s="45">
        <v>0</v>
      </c>
      <c r="I7999" s="45">
        <v>0</v>
      </c>
      <c r="J7999" s="45">
        <v>0</v>
      </c>
    </row>
    <row r="8000" spans="4:10">
      <c r="D8000" s="28">
        <v>41973</v>
      </c>
      <c r="E8000" s="35" t="s">
        <v>365</v>
      </c>
      <c r="F8000" s="45">
        <v>-3.4</v>
      </c>
      <c r="G8000" s="45">
        <v>0</v>
      </c>
      <c r="H8000" s="45">
        <v>0</v>
      </c>
      <c r="I8000" s="45">
        <v>0</v>
      </c>
      <c r="J8000" s="45">
        <v>0</v>
      </c>
    </row>
    <row r="8001" spans="4:10">
      <c r="D8001" s="28">
        <v>41973</v>
      </c>
      <c r="E8001" s="35" t="s">
        <v>366</v>
      </c>
      <c r="F8001" s="45">
        <v>-3</v>
      </c>
      <c r="G8001" s="45">
        <v>0.08</v>
      </c>
      <c r="H8001" s="45">
        <v>0.04</v>
      </c>
      <c r="I8001" s="45">
        <v>2.8</v>
      </c>
      <c r="J8001" s="45">
        <v>-58.5</v>
      </c>
    </row>
    <row r="8002" spans="4:10">
      <c r="D8002" s="28">
        <v>41973</v>
      </c>
      <c r="E8002" s="35" t="s">
        <v>367</v>
      </c>
      <c r="F8002" s="45">
        <v>-2.6</v>
      </c>
      <c r="G8002" s="45">
        <v>7.0000000000000007E-2</v>
      </c>
      <c r="H8002" s="45">
        <v>0.15</v>
      </c>
      <c r="I8002" s="45">
        <v>12</v>
      </c>
      <c r="J8002" s="45">
        <v>-47.9</v>
      </c>
    </row>
    <row r="8003" spans="4:10">
      <c r="D8003" s="28">
        <v>41973</v>
      </c>
      <c r="E8003" s="35" t="s">
        <v>368</v>
      </c>
      <c r="F8003" s="45">
        <v>-2.6</v>
      </c>
      <c r="G8003" s="45">
        <v>7.0000000000000007E-2</v>
      </c>
      <c r="H8003" s="45">
        <v>0.25</v>
      </c>
      <c r="I8003" s="45">
        <v>19.600000000000001</v>
      </c>
      <c r="J8003" s="45">
        <v>-35.700000000000003</v>
      </c>
    </row>
    <row r="8004" spans="4:10">
      <c r="D8004" s="28">
        <v>41973</v>
      </c>
      <c r="E8004" s="35" t="s">
        <v>369</v>
      </c>
      <c r="F8004" s="45">
        <v>-2</v>
      </c>
      <c r="G8004" s="45">
        <v>7.0000000000000007E-2</v>
      </c>
      <c r="H8004" s="45">
        <v>0.34</v>
      </c>
      <c r="I8004" s="45">
        <v>25.2</v>
      </c>
      <c r="J8004" s="45">
        <v>-21.9</v>
      </c>
    </row>
    <row r="8005" spans="4:10">
      <c r="D8005" s="28">
        <v>41973</v>
      </c>
      <c r="E8005" s="35" t="s">
        <v>370</v>
      </c>
      <c r="F8005" s="45">
        <v>-1.6</v>
      </c>
      <c r="G8005" s="45">
        <v>7.0000000000000007E-2</v>
      </c>
      <c r="H8005" s="45">
        <v>0.38</v>
      </c>
      <c r="I8005" s="45">
        <v>28</v>
      </c>
      <c r="J8005" s="45">
        <v>-6.6</v>
      </c>
    </row>
    <row r="8006" spans="4:10">
      <c r="D8006" s="28">
        <v>41973</v>
      </c>
      <c r="E8006" s="35" t="s">
        <v>371</v>
      </c>
      <c r="F8006" s="45">
        <v>-1.5</v>
      </c>
      <c r="G8006" s="45">
        <v>0.06</v>
      </c>
      <c r="H8006" s="45">
        <v>0.38</v>
      </c>
      <c r="I8006" s="45">
        <v>27.7</v>
      </c>
      <c r="J8006" s="45">
        <v>9.1999999999999993</v>
      </c>
    </row>
    <row r="8007" spans="4:10">
      <c r="D8007" s="28">
        <v>41973</v>
      </c>
      <c r="E8007" s="35" t="s">
        <v>372</v>
      </c>
      <c r="F8007" s="45">
        <v>-1.5</v>
      </c>
      <c r="G8007" s="45">
        <v>0.06</v>
      </c>
      <c r="H8007" s="45">
        <v>0.32</v>
      </c>
      <c r="I8007" s="45">
        <v>24.4</v>
      </c>
      <c r="J8007" s="45">
        <v>24.2</v>
      </c>
    </row>
    <row r="8008" spans="4:10">
      <c r="D8008" s="28">
        <v>41973</v>
      </c>
      <c r="E8008" s="35" t="s">
        <v>373</v>
      </c>
      <c r="F8008" s="45">
        <v>-1.1000000000000001</v>
      </c>
      <c r="G8008" s="45">
        <v>0.05</v>
      </c>
      <c r="H8008" s="45">
        <v>0.21</v>
      </c>
      <c r="I8008" s="45">
        <v>18.5</v>
      </c>
      <c r="J8008" s="45">
        <v>37.799999999999997</v>
      </c>
    </row>
    <row r="8009" spans="4:10">
      <c r="D8009" s="28">
        <v>41973</v>
      </c>
      <c r="E8009" s="35" t="s">
        <v>374</v>
      </c>
      <c r="F8009" s="45">
        <v>-1.5</v>
      </c>
      <c r="G8009" s="45">
        <v>0.04</v>
      </c>
      <c r="H8009" s="45">
        <v>0.11</v>
      </c>
      <c r="I8009" s="45">
        <v>10.6</v>
      </c>
      <c r="J8009" s="45">
        <v>49.7</v>
      </c>
    </row>
    <row r="8010" spans="4:10">
      <c r="D8010" s="28">
        <v>41973</v>
      </c>
      <c r="E8010" s="35" t="s">
        <v>375</v>
      </c>
      <c r="F8010" s="45">
        <v>-1.1000000000000001</v>
      </c>
      <c r="G8010" s="45">
        <v>0.01</v>
      </c>
      <c r="H8010" s="45">
        <v>0.02</v>
      </c>
      <c r="I8010" s="45">
        <v>1.2</v>
      </c>
      <c r="J8010" s="45">
        <v>60.1</v>
      </c>
    </row>
    <row r="8011" spans="4:10">
      <c r="D8011" s="28">
        <v>41973</v>
      </c>
      <c r="E8011" s="35" t="s">
        <v>376</v>
      </c>
      <c r="F8011" s="45">
        <v>-1.2</v>
      </c>
      <c r="G8011" s="45">
        <v>0</v>
      </c>
      <c r="H8011" s="45">
        <v>0</v>
      </c>
      <c r="I8011" s="45">
        <v>0</v>
      </c>
      <c r="J8011" s="45">
        <v>0</v>
      </c>
    </row>
    <row r="8012" spans="4:10">
      <c r="D8012" s="28">
        <v>41973</v>
      </c>
      <c r="E8012" s="35" t="s">
        <v>377</v>
      </c>
      <c r="F8012" s="45">
        <v>-1.7</v>
      </c>
      <c r="G8012" s="45">
        <v>0</v>
      </c>
      <c r="H8012" s="45">
        <v>0</v>
      </c>
      <c r="I8012" s="45">
        <v>0</v>
      </c>
      <c r="J8012" s="45">
        <v>0</v>
      </c>
    </row>
    <row r="8013" spans="4:10">
      <c r="D8013" s="28">
        <v>41973</v>
      </c>
      <c r="E8013" s="35" t="s">
        <v>378</v>
      </c>
      <c r="F8013" s="45">
        <v>-1.9</v>
      </c>
      <c r="G8013" s="45">
        <v>0</v>
      </c>
      <c r="H8013" s="45">
        <v>0</v>
      </c>
      <c r="I8013" s="45">
        <v>0</v>
      </c>
      <c r="J8013" s="45">
        <v>0</v>
      </c>
    </row>
    <row r="8014" spans="4:10">
      <c r="D8014" s="28">
        <v>41973</v>
      </c>
      <c r="E8014" s="35" t="s">
        <v>379</v>
      </c>
      <c r="F8014" s="45">
        <v>-0.7</v>
      </c>
      <c r="G8014" s="45">
        <v>0</v>
      </c>
      <c r="H8014" s="45">
        <v>0</v>
      </c>
      <c r="I8014" s="45">
        <v>0</v>
      </c>
      <c r="J8014" s="45">
        <v>0</v>
      </c>
    </row>
    <row r="8015" spans="4:10">
      <c r="D8015" s="28">
        <v>41973</v>
      </c>
      <c r="E8015" s="35" t="s">
        <v>380</v>
      </c>
      <c r="F8015" s="45">
        <v>-1.3</v>
      </c>
      <c r="G8015" s="45">
        <v>0</v>
      </c>
      <c r="H8015" s="45">
        <v>0</v>
      </c>
      <c r="I8015" s="45">
        <v>0</v>
      </c>
      <c r="J8015" s="45">
        <v>0</v>
      </c>
    </row>
    <row r="8016" spans="4:10">
      <c r="D8016" s="28">
        <v>41973</v>
      </c>
      <c r="E8016" s="35" t="s">
        <v>381</v>
      </c>
      <c r="F8016" s="45">
        <v>-1.4</v>
      </c>
      <c r="G8016" s="45">
        <v>0</v>
      </c>
      <c r="H8016" s="45">
        <v>0</v>
      </c>
      <c r="I8016" s="45">
        <v>0</v>
      </c>
      <c r="J8016" s="45">
        <v>0</v>
      </c>
    </row>
    <row r="8017" spans="4:10">
      <c r="D8017" s="28">
        <v>41973</v>
      </c>
      <c r="E8017" s="35" t="s">
        <v>382</v>
      </c>
      <c r="F8017" s="45">
        <v>-2.5</v>
      </c>
      <c r="G8017" s="45">
        <v>0</v>
      </c>
      <c r="H8017" s="45">
        <v>0</v>
      </c>
      <c r="I8017" s="45">
        <v>0</v>
      </c>
      <c r="J8017" s="45">
        <v>0</v>
      </c>
    </row>
    <row r="8018" spans="4:10">
      <c r="D8018" s="28">
        <v>41973</v>
      </c>
      <c r="E8018" s="35" t="s">
        <v>383</v>
      </c>
      <c r="F8018" s="45">
        <v>-2.2999999999999998</v>
      </c>
      <c r="G8018" s="45">
        <v>0</v>
      </c>
      <c r="H8018" s="45">
        <v>0</v>
      </c>
      <c r="I8018" s="45">
        <v>0</v>
      </c>
      <c r="J8018" s="45">
        <v>0</v>
      </c>
    </row>
    <row r="8019" spans="4:10">
      <c r="D8019" s="28">
        <v>41974</v>
      </c>
      <c r="E8019" s="35" t="s">
        <v>360</v>
      </c>
      <c r="F8019" s="45">
        <v>-3.4</v>
      </c>
      <c r="G8019" s="45">
        <v>0</v>
      </c>
      <c r="H8019" s="45">
        <v>0</v>
      </c>
      <c r="I8019" s="45">
        <v>0</v>
      </c>
      <c r="J8019" s="45">
        <v>0</v>
      </c>
    </row>
    <row r="8020" spans="4:10">
      <c r="D8020" s="28">
        <v>41974</v>
      </c>
      <c r="E8020" s="35" t="s">
        <v>361</v>
      </c>
      <c r="F8020" s="45">
        <v>-2.8</v>
      </c>
      <c r="G8020" s="45">
        <v>0</v>
      </c>
      <c r="H8020" s="45">
        <v>0</v>
      </c>
      <c r="I8020" s="45">
        <v>0</v>
      </c>
      <c r="J8020" s="45">
        <v>0</v>
      </c>
    </row>
    <row r="8021" spans="4:10">
      <c r="D8021" s="28">
        <v>41974</v>
      </c>
      <c r="E8021" s="35" t="s">
        <v>362</v>
      </c>
      <c r="F8021" s="45">
        <v>-3.4</v>
      </c>
      <c r="G8021" s="45">
        <v>0</v>
      </c>
      <c r="H8021" s="45">
        <v>0</v>
      </c>
      <c r="I8021" s="45">
        <v>0</v>
      </c>
      <c r="J8021" s="45">
        <v>0</v>
      </c>
    </row>
    <row r="8022" spans="4:10">
      <c r="D8022" s="28">
        <v>41974</v>
      </c>
      <c r="E8022" s="35" t="s">
        <v>363</v>
      </c>
      <c r="F8022" s="45">
        <v>-4.0999999999999996</v>
      </c>
      <c r="G8022" s="45">
        <v>0</v>
      </c>
      <c r="H8022" s="45">
        <v>0</v>
      </c>
      <c r="I8022" s="45">
        <v>0</v>
      </c>
      <c r="J8022" s="45">
        <v>0</v>
      </c>
    </row>
    <row r="8023" spans="4:10">
      <c r="D8023" s="28">
        <v>41974</v>
      </c>
      <c r="E8023" s="35" t="s">
        <v>364</v>
      </c>
      <c r="F8023" s="45">
        <v>-4.3</v>
      </c>
      <c r="G8023" s="45">
        <v>0</v>
      </c>
      <c r="H8023" s="45">
        <v>0</v>
      </c>
      <c r="I8023" s="45">
        <v>0</v>
      </c>
      <c r="J8023" s="45">
        <v>0</v>
      </c>
    </row>
    <row r="8024" spans="4:10">
      <c r="D8024" s="28">
        <v>41974</v>
      </c>
      <c r="E8024" s="35" t="s">
        <v>365</v>
      </c>
      <c r="F8024" s="45">
        <v>-4.3</v>
      </c>
      <c r="G8024" s="45">
        <v>0</v>
      </c>
      <c r="H8024" s="45">
        <v>0</v>
      </c>
      <c r="I8024" s="45">
        <v>0</v>
      </c>
      <c r="J8024" s="45">
        <v>0</v>
      </c>
    </row>
    <row r="8025" spans="4:10">
      <c r="D8025" s="28">
        <v>41974</v>
      </c>
      <c r="E8025" s="35" t="s">
        <v>366</v>
      </c>
      <c r="F8025" s="45">
        <v>-4.2</v>
      </c>
      <c r="G8025" s="45">
        <v>0.08</v>
      </c>
      <c r="H8025" s="45">
        <v>0.04</v>
      </c>
      <c r="I8025" s="45">
        <v>2.6</v>
      </c>
      <c r="J8025" s="45">
        <v>-58.4</v>
      </c>
    </row>
    <row r="8026" spans="4:10">
      <c r="D8026" s="28">
        <v>41974</v>
      </c>
      <c r="E8026" s="35" t="s">
        <v>367</v>
      </c>
      <c r="F8026" s="45">
        <v>-3.1</v>
      </c>
      <c r="G8026" s="45">
        <v>0.09</v>
      </c>
      <c r="H8026" s="45">
        <v>0.15</v>
      </c>
      <c r="I8026" s="45">
        <v>11.8</v>
      </c>
      <c r="J8026" s="45">
        <v>-47.8</v>
      </c>
    </row>
    <row r="8027" spans="4:10">
      <c r="D8027" s="28">
        <v>41974</v>
      </c>
      <c r="E8027" s="35" t="s">
        <v>368</v>
      </c>
      <c r="F8027" s="45">
        <v>-0.3</v>
      </c>
      <c r="G8027" s="45">
        <v>0.09</v>
      </c>
      <c r="H8027" s="45">
        <v>0.27</v>
      </c>
      <c r="I8027" s="45">
        <v>19.399999999999999</v>
      </c>
      <c r="J8027" s="45">
        <v>-35.700000000000003</v>
      </c>
    </row>
    <row r="8028" spans="4:10">
      <c r="D8028" s="28">
        <v>41974</v>
      </c>
      <c r="E8028" s="35" t="s">
        <v>369</v>
      </c>
      <c r="F8028" s="45">
        <v>0.6</v>
      </c>
      <c r="G8028" s="45">
        <v>0.25</v>
      </c>
      <c r="H8028" s="45">
        <v>0.49</v>
      </c>
      <c r="I8028" s="45">
        <v>25</v>
      </c>
      <c r="J8028" s="45">
        <v>-21.9</v>
      </c>
    </row>
    <row r="8029" spans="4:10">
      <c r="D8029" s="28">
        <v>41974</v>
      </c>
      <c r="E8029" s="35" t="s">
        <v>370</v>
      </c>
      <c r="F8029" s="45">
        <v>1.5</v>
      </c>
      <c r="G8029" s="45">
        <v>0.15</v>
      </c>
      <c r="H8029" s="45">
        <v>0.48</v>
      </c>
      <c r="I8029" s="45">
        <v>27.8</v>
      </c>
      <c r="J8029" s="45">
        <v>-6.7</v>
      </c>
    </row>
    <row r="8030" spans="4:10">
      <c r="D8030" s="28">
        <v>41974</v>
      </c>
      <c r="E8030" s="35" t="s">
        <v>371</v>
      </c>
      <c r="F8030" s="45">
        <v>2.5</v>
      </c>
      <c r="G8030" s="45">
        <v>0.24</v>
      </c>
      <c r="H8030" s="45">
        <v>0.54</v>
      </c>
      <c r="I8030" s="45">
        <v>27.6</v>
      </c>
      <c r="J8030" s="45">
        <v>9</v>
      </c>
    </row>
    <row r="8031" spans="4:10">
      <c r="D8031" s="28">
        <v>41974</v>
      </c>
      <c r="E8031" s="35" t="s">
        <v>372</v>
      </c>
      <c r="F8031" s="45">
        <v>3.1</v>
      </c>
      <c r="G8031" s="45">
        <v>7.0000000000000007E-2</v>
      </c>
      <c r="H8031" s="45">
        <v>0.35</v>
      </c>
      <c r="I8031" s="45">
        <v>24.3</v>
      </c>
      <c r="J8031" s="45">
        <v>24.1</v>
      </c>
    </row>
    <row r="8032" spans="4:10">
      <c r="D8032" s="28">
        <v>41974</v>
      </c>
      <c r="E8032" s="35" t="s">
        <v>373</v>
      </c>
      <c r="F8032" s="45">
        <v>3.1</v>
      </c>
      <c r="G8032" s="45">
        <v>0.08</v>
      </c>
      <c r="H8032" s="45">
        <v>0.26</v>
      </c>
      <c r="I8032" s="45">
        <v>18.399999999999999</v>
      </c>
      <c r="J8032" s="45">
        <v>37.700000000000003</v>
      </c>
    </row>
    <row r="8033" spans="4:10">
      <c r="D8033" s="28">
        <v>41974</v>
      </c>
      <c r="E8033" s="35" t="s">
        <v>374</v>
      </c>
      <c r="F8033" s="45">
        <v>3.1</v>
      </c>
      <c r="G8033" s="45">
        <v>0.08</v>
      </c>
      <c r="H8033" s="45">
        <v>0.14000000000000001</v>
      </c>
      <c r="I8033" s="45">
        <v>10.5</v>
      </c>
      <c r="J8033" s="45">
        <v>49.5</v>
      </c>
    </row>
    <row r="8034" spans="4:10">
      <c r="D8034" s="28">
        <v>41974</v>
      </c>
      <c r="E8034" s="35" t="s">
        <v>375</v>
      </c>
      <c r="F8034" s="45">
        <v>2.9</v>
      </c>
      <c r="G8034" s="45">
        <v>0.04</v>
      </c>
      <c r="H8034" s="45">
        <v>0.03</v>
      </c>
      <c r="I8034" s="45">
        <v>1.1000000000000001</v>
      </c>
      <c r="J8034" s="45">
        <v>59.9</v>
      </c>
    </row>
    <row r="8035" spans="4:10">
      <c r="D8035" s="28">
        <v>41974</v>
      </c>
      <c r="E8035" s="35" t="s">
        <v>376</v>
      </c>
      <c r="F8035" s="45">
        <v>2.9</v>
      </c>
      <c r="G8035" s="45">
        <v>0</v>
      </c>
      <c r="H8035" s="45">
        <v>0</v>
      </c>
      <c r="I8035" s="45">
        <v>0</v>
      </c>
      <c r="J8035" s="45">
        <v>0</v>
      </c>
    </row>
    <row r="8036" spans="4:10">
      <c r="D8036" s="28">
        <v>41974</v>
      </c>
      <c r="E8036" s="35" t="s">
        <v>377</v>
      </c>
      <c r="F8036" s="45">
        <v>2.9</v>
      </c>
      <c r="G8036" s="45">
        <v>0</v>
      </c>
      <c r="H8036" s="45">
        <v>0</v>
      </c>
      <c r="I8036" s="45">
        <v>0</v>
      </c>
      <c r="J8036" s="45">
        <v>0</v>
      </c>
    </row>
    <row r="8037" spans="4:10">
      <c r="D8037" s="28">
        <v>41974</v>
      </c>
      <c r="E8037" s="35" t="s">
        <v>378</v>
      </c>
      <c r="F8037" s="45">
        <v>3.1</v>
      </c>
      <c r="G8037" s="45">
        <v>0</v>
      </c>
      <c r="H8037" s="45">
        <v>0</v>
      </c>
      <c r="I8037" s="45">
        <v>0</v>
      </c>
      <c r="J8037" s="45">
        <v>0</v>
      </c>
    </row>
    <row r="8038" spans="4:10">
      <c r="D8038" s="28">
        <v>41974</v>
      </c>
      <c r="E8038" s="35" t="s">
        <v>379</v>
      </c>
      <c r="F8038" s="45">
        <v>2.1</v>
      </c>
      <c r="G8038" s="45">
        <v>0</v>
      </c>
      <c r="H8038" s="45">
        <v>0</v>
      </c>
      <c r="I8038" s="45">
        <v>0</v>
      </c>
      <c r="J8038" s="45">
        <v>0</v>
      </c>
    </row>
    <row r="8039" spans="4:10">
      <c r="D8039" s="28">
        <v>41974</v>
      </c>
      <c r="E8039" s="35" t="s">
        <v>380</v>
      </c>
      <c r="F8039" s="45">
        <v>1.4</v>
      </c>
      <c r="G8039" s="45">
        <v>0</v>
      </c>
      <c r="H8039" s="45">
        <v>0</v>
      </c>
      <c r="I8039" s="45">
        <v>0</v>
      </c>
      <c r="J8039" s="45">
        <v>0</v>
      </c>
    </row>
    <row r="8040" spans="4:10">
      <c r="D8040" s="28">
        <v>41974</v>
      </c>
      <c r="E8040" s="35" t="s">
        <v>381</v>
      </c>
      <c r="F8040" s="45">
        <v>1.4</v>
      </c>
      <c r="G8040" s="45">
        <v>0</v>
      </c>
      <c r="H8040" s="45">
        <v>0</v>
      </c>
      <c r="I8040" s="45">
        <v>0</v>
      </c>
      <c r="J8040" s="45">
        <v>0</v>
      </c>
    </row>
    <row r="8041" spans="4:10">
      <c r="D8041" s="28">
        <v>41974</v>
      </c>
      <c r="E8041" s="35" t="s">
        <v>382</v>
      </c>
      <c r="F8041" s="45">
        <v>1.1000000000000001</v>
      </c>
      <c r="G8041" s="45">
        <v>0</v>
      </c>
      <c r="H8041" s="45">
        <v>0</v>
      </c>
      <c r="I8041" s="45">
        <v>0</v>
      </c>
      <c r="J8041" s="45">
        <v>0</v>
      </c>
    </row>
    <row r="8042" spans="4:10">
      <c r="D8042" s="28">
        <v>41974</v>
      </c>
      <c r="E8042" s="35" t="s">
        <v>383</v>
      </c>
      <c r="F8042" s="45">
        <v>1.1000000000000001</v>
      </c>
      <c r="G8042" s="45">
        <v>0</v>
      </c>
      <c r="H8042" s="45">
        <v>0</v>
      </c>
      <c r="I8042" s="45">
        <v>0</v>
      </c>
      <c r="J8042" s="45">
        <v>0</v>
      </c>
    </row>
    <row r="8043" spans="4:10">
      <c r="D8043" s="28">
        <v>41975</v>
      </c>
      <c r="E8043" s="35" t="s">
        <v>360</v>
      </c>
      <c r="F8043" s="45">
        <v>1.3</v>
      </c>
      <c r="G8043" s="45">
        <v>0</v>
      </c>
      <c r="H8043" s="45">
        <v>0</v>
      </c>
      <c r="I8043" s="45">
        <v>0</v>
      </c>
      <c r="J8043" s="45">
        <v>0</v>
      </c>
    </row>
    <row r="8044" spans="4:10">
      <c r="D8044" s="28">
        <v>41975</v>
      </c>
      <c r="E8044" s="35" t="s">
        <v>361</v>
      </c>
      <c r="F8044" s="45">
        <v>0.6</v>
      </c>
      <c r="G8044" s="45">
        <v>0</v>
      </c>
      <c r="H8044" s="45">
        <v>0</v>
      </c>
      <c r="I8044" s="45">
        <v>0</v>
      </c>
      <c r="J8044" s="45">
        <v>0</v>
      </c>
    </row>
    <row r="8045" spans="4:10">
      <c r="D8045" s="28">
        <v>41975</v>
      </c>
      <c r="E8045" s="35" t="s">
        <v>362</v>
      </c>
      <c r="F8045" s="45">
        <v>0.3</v>
      </c>
      <c r="G8045" s="45">
        <v>0</v>
      </c>
      <c r="H8045" s="45">
        <v>0</v>
      </c>
      <c r="I8045" s="45">
        <v>0</v>
      </c>
      <c r="J8045" s="45">
        <v>0</v>
      </c>
    </row>
    <row r="8046" spans="4:10">
      <c r="D8046" s="28">
        <v>41975</v>
      </c>
      <c r="E8046" s="35" t="s">
        <v>363</v>
      </c>
      <c r="F8046" s="45">
        <v>0.2</v>
      </c>
      <c r="G8046" s="45">
        <v>0</v>
      </c>
      <c r="H8046" s="45">
        <v>0</v>
      </c>
      <c r="I8046" s="45">
        <v>0</v>
      </c>
      <c r="J8046" s="45">
        <v>0</v>
      </c>
    </row>
    <row r="8047" spans="4:10">
      <c r="D8047" s="28">
        <v>41975</v>
      </c>
      <c r="E8047" s="35" t="s">
        <v>364</v>
      </c>
      <c r="F8047" s="45">
        <v>0</v>
      </c>
      <c r="G8047" s="45">
        <v>0</v>
      </c>
      <c r="H8047" s="45">
        <v>0</v>
      </c>
      <c r="I8047" s="45">
        <v>0</v>
      </c>
      <c r="J8047" s="45">
        <v>0</v>
      </c>
    </row>
    <row r="8048" spans="4:10">
      <c r="D8048" s="28">
        <v>41975</v>
      </c>
      <c r="E8048" s="35" t="s">
        <v>365</v>
      </c>
      <c r="F8048" s="45">
        <v>-0.3</v>
      </c>
      <c r="G8048" s="45">
        <v>0</v>
      </c>
      <c r="H8048" s="45">
        <v>0</v>
      </c>
      <c r="I8048" s="45">
        <v>0</v>
      </c>
      <c r="J8048" s="45">
        <v>0</v>
      </c>
    </row>
    <row r="8049" spans="4:10">
      <c r="D8049" s="28">
        <v>41975</v>
      </c>
      <c r="E8049" s="35" t="s">
        <v>366</v>
      </c>
      <c r="F8049" s="45">
        <v>-0.1</v>
      </c>
      <c r="G8049" s="45">
        <v>0.08</v>
      </c>
      <c r="H8049" s="45">
        <v>0.04</v>
      </c>
      <c r="I8049" s="45">
        <v>2.4</v>
      </c>
      <c r="J8049" s="45">
        <v>-58.4</v>
      </c>
    </row>
    <row r="8050" spans="4:10">
      <c r="D8050" s="28">
        <v>41975</v>
      </c>
      <c r="E8050" s="35" t="s">
        <v>367</v>
      </c>
      <c r="F8050" s="45">
        <v>0.3</v>
      </c>
      <c r="G8050" s="45">
        <v>0.08</v>
      </c>
      <c r="H8050" s="45">
        <v>0.14000000000000001</v>
      </c>
      <c r="I8050" s="45">
        <v>11.6</v>
      </c>
      <c r="J8050" s="45">
        <v>-47.8</v>
      </c>
    </row>
    <row r="8051" spans="4:10">
      <c r="D8051" s="28">
        <v>41975</v>
      </c>
      <c r="E8051" s="35" t="s">
        <v>368</v>
      </c>
      <c r="F8051" s="45">
        <v>0.8</v>
      </c>
      <c r="G8051" s="45">
        <v>0.04</v>
      </c>
      <c r="H8051" s="45">
        <v>0.22</v>
      </c>
      <c r="I8051" s="45">
        <v>19.3</v>
      </c>
      <c r="J8051" s="45">
        <v>-35.700000000000003</v>
      </c>
    </row>
    <row r="8052" spans="4:10">
      <c r="D8052" s="28">
        <v>41975</v>
      </c>
      <c r="E8052" s="35" t="s">
        <v>369</v>
      </c>
      <c r="F8052" s="45">
        <v>0.1</v>
      </c>
      <c r="G8052" s="45">
        <v>0.04</v>
      </c>
      <c r="H8052" s="45">
        <v>0.3</v>
      </c>
      <c r="I8052" s="45">
        <v>24.8</v>
      </c>
      <c r="J8052" s="45">
        <v>-22</v>
      </c>
    </row>
    <row r="8053" spans="4:10">
      <c r="D8053" s="28">
        <v>41975</v>
      </c>
      <c r="E8053" s="35" t="s">
        <v>370</v>
      </c>
      <c r="F8053" s="45">
        <v>-0.8</v>
      </c>
      <c r="G8053" s="45">
        <v>7.0000000000000007E-2</v>
      </c>
      <c r="H8053" s="45">
        <v>0.38</v>
      </c>
      <c r="I8053" s="45">
        <v>27.7</v>
      </c>
      <c r="J8053" s="45">
        <v>-6.8</v>
      </c>
    </row>
    <row r="8054" spans="4:10">
      <c r="D8054" s="28">
        <v>41975</v>
      </c>
      <c r="E8054" s="35" t="s">
        <v>371</v>
      </c>
      <c r="F8054" s="45">
        <v>-1.7</v>
      </c>
      <c r="G8054" s="45">
        <v>0.04</v>
      </c>
      <c r="H8054" s="45">
        <v>0.33</v>
      </c>
      <c r="I8054" s="45">
        <v>27.5</v>
      </c>
      <c r="J8054" s="45">
        <v>8.9</v>
      </c>
    </row>
    <row r="8055" spans="4:10">
      <c r="D8055" s="28">
        <v>41975</v>
      </c>
      <c r="E8055" s="35" t="s">
        <v>372</v>
      </c>
      <c r="F8055" s="45">
        <v>-1</v>
      </c>
      <c r="G8055" s="45">
        <v>0.04</v>
      </c>
      <c r="H8055" s="45">
        <v>0.28000000000000003</v>
      </c>
      <c r="I8055" s="45">
        <v>24.2</v>
      </c>
      <c r="J8055" s="45">
        <v>24</v>
      </c>
    </row>
    <row r="8056" spans="4:10">
      <c r="D8056" s="28">
        <v>41975</v>
      </c>
      <c r="E8056" s="35" t="s">
        <v>373</v>
      </c>
      <c r="F8056" s="45">
        <v>-0.9</v>
      </c>
      <c r="G8056" s="45">
        <v>7.0000000000000007E-2</v>
      </c>
      <c r="H8056" s="45">
        <v>0.24</v>
      </c>
      <c r="I8056" s="45">
        <v>18.3</v>
      </c>
      <c r="J8056" s="45">
        <v>37.5</v>
      </c>
    </row>
    <row r="8057" spans="4:10">
      <c r="D8057" s="28">
        <v>41975</v>
      </c>
      <c r="E8057" s="35" t="s">
        <v>374</v>
      </c>
      <c r="F8057" s="45">
        <v>-1.4</v>
      </c>
      <c r="G8057" s="45">
        <v>7.0000000000000007E-2</v>
      </c>
      <c r="H8057" s="45">
        <v>0.13</v>
      </c>
      <c r="I8057" s="45">
        <v>10.4</v>
      </c>
      <c r="J8057" s="45">
        <v>49.3</v>
      </c>
    </row>
    <row r="8058" spans="4:10">
      <c r="D8058" s="28">
        <v>41975</v>
      </c>
      <c r="E8058" s="35" t="s">
        <v>375</v>
      </c>
      <c r="F8058" s="45">
        <v>-1.5</v>
      </c>
      <c r="G8058" s="45">
        <v>0.01</v>
      </c>
      <c r="H8058" s="45">
        <v>0.02</v>
      </c>
      <c r="I8058" s="45">
        <v>1.1000000000000001</v>
      </c>
      <c r="J8058" s="45">
        <v>59.7</v>
      </c>
    </row>
    <row r="8059" spans="4:10">
      <c r="D8059" s="28">
        <v>41975</v>
      </c>
      <c r="E8059" s="35" t="s">
        <v>376</v>
      </c>
      <c r="F8059" s="45">
        <v>-2.2000000000000002</v>
      </c>
      <c r="G8059" s="45">
        <v>0</v>
      </c>
      <c r="H8059" s="45">
        <v>0</v>
      </c>
      <c r="I8059" s="45">
        <v>0</v>
      </c>
      <c r="J8059" s="45">
        <v>0</v>
      </c>
    </row>
    <row r="8060" spans="4:10">
      <c r="D8060" s="28">
        <v>41975</v>
      </c>
      <c r="E8060" s="35" t="s">
        <v>377</v>
      </c>
      <c r="F8060" s="45">
        <v>-2.2999999999999998</v>
      </c>
      <c r="G8060" s="45">
        <v>0</v>
      </c>
      <c r="H8060" s="45">
        <v>0</v>
      </c>
      <c r="I8060" s="45">
        <v>0</v>
      </c>
      <c r="J8060" s="45">
        <v>0</v>
      </c>
    </row>
    <row r="8061" spans="4:10">
      <c r="D8061" s="28">
        <v>41975</v>
      </c>
      <c r="E8061" s="35" t="s">
        <v>378</v>
      </c>
      <c r="F8061" s="45">
        <v>-2.7</v>
      </c>
      <c r="G8061" s="45">
        <v>0</v>
      </c>
      <c r="H8061" s="45">
        <v>0</v>
      </c>
      <c r="I8061" s="45">
        <v>0</v>
      </c>
      <c r="J8061" s="45">
        <v>0</v>
      </c>
    </row>
    <row r="8062" spans="4:10">
      <c r="D8062" s="28">
        <v>41975</v>
      </c>
      <c r="E8062" s="35" t="s">
        <v>379</v>
      </c>
      <c r="F8062" s="45">
        <v>-3.1</v>
      </c>
      <c r="G8062" s="45">
        <v>0</v>
      </c>
      <c r="H8062" s="45">
        <v>0</v>
      </c>
      <c r="I8062" s="45">
        <v>0</v>
      </c>
      <c r="J8062" s="45">
        <v>0</v>
      </c>
    </row>
    <row r="8063" spans="4:10">
      <c r="D8063" s="28">
        <v>41975</v>
      </c>
      <c r="E8063" s="35" t="s">
        <v>380</v>
      </c>
      <c r="F8063" s="45">
        <v>-3.1</v>
      </c>
      <c r="G8063" s="45">
        <v>0</v>
      </c>
      <c r="H8063" s="45">
        <v>0</v>
      </c>
      <c r="I8063" s="45">
        <v>0</v>
      </c>
      <c r="J8063" s="45">
        <v>0</v>
      </c>
    </row>
    <row r="8064" spans="4:10">
      <c r="D8064" s="28">
        <v>41975</v>
      </c>
      <c r="E8064" s="35" t="s">
        <v>381</v>
      </c>
      <c r="F8064" s="45">
        <v>-2.9</v>
      </c>
      <c r="G8064" s="45">
        <v>0</v>
      </c>
      <c r="H8064" s="45">
        <v>0</v>
      </c>
      <c r="I8064" s="45">
        <v>0</v>
      </c>
      <c r="J8064" s="45">
        <v>0</v>
      </c>
    </row>
    <row r="8065" spans="4:10">
      <c r="D8065" s="28">
        <v>41975</v>
      </c>
      <c r="E8065" s="35" t="s">
        <v>382</v>
      </c>
      <c r="F8065" s="45">
        <v>-3.2</v>
      </c>
      <c r="G8065" s="45">
        <v>0</v>
      </c>
      <c r="H8065" s="45">
        <v>0</v>
      </c>
      <c r="I8065" s="45">
        <v>0</v>
      </c>
      <c r="J8065" s="45">
        <v>0</v>
      </c>
    </row>
    <row r="8066" spans="4:10">
      <c r="D8066" s="28">
        <v>41975</v>
      </c>
      <c r="E8066" s="35" t="s">
        <v>383</v>
      </c>
      <c r="F8066" s="45">
        <v>-3</v>
      </c>
      <c r="G8066" s="45">
        <v>0</v>
      </c>
      <c r="H8066" s="45">
        <v>0</v>
      </c>
      <c r="I8066" s="45">
        <v>0</v>
      </c>
      <c r="J8066" s="45">
        <v>0</v>
      </c>
    </row>
    <row r="8067" spans="4:10">
      <c r="D8067" s="28">
        <v>41976</v>
      </c>
      <c r="E8067" s="35" t="s">
        <v>360</v>
      </c>
      <c r="F8067" s="45">
        <v>-2.9</v>
      </c>
      <c r="G8067" s="45">
        <v>0</v>
      </c>
      <c r="H8067" s="45">
        <v>0</v>
      </c>
      <c r="I8067" s="45">
        <v>0</v>
      </c>
      <c r="J8067" s="45">
        <v>0</v>
      </c>
    </row>
    <row r="8068" spans="4:10">
      <c r="D8068" s="28">
        <v>41976</v>
      </c>
      <c r="E8068" s="35" t="s">
        <v>361</v>
      </c>
      <c r="F8068" s="45">
        <v>-2.8</v>
      </c>
      <c r="G8068" s="45">
        <v>0</v>
      </c>
      <c r="H8068" s="45">
        <v>0</v>
      </c>
      <c r="I8068" s="45">
        <v>0</v>
      </c>
      <c r="J8068" s="45">
        <v>0</v>
      </c>
    </row>
    <row r="8069" spans="4:10">
      <c r="D8069" s="28">
        <v>41976</v>
      </c>
      <c r="E8069" s="35" t="s">
        <v>362</v>
      </c>
      <c r="F8069" s="45">
        <v>-2.8</v>
      </c>
      <c r="G8069" s="45">
        <v>0</v>
      </c>
      <c r="H8069" s="45">
        <v>0</v>
      </c>
      <c r="I8069" s="45">
        <v>0</v>
      </c>
      <c r="J8069" s="45">
        <v>0</v>
      </c>
    </row>
    <row r="8070" spans="4:10">
      <c r="D8070" s="28">
        <v>41976</v>
      </c>
      <c r="E8070" s="35" t="s">
        <v>363</v>
      </c>
      <c r="F8070" s="45">
        <v>-3.1</v>
      </c>
      <c r="G8070" s="45">
        <v>0</v>
      </c>
      <c r="H8070" s="45">
        <v>0</v>
      </c>
      <c r="I8070" s="45">
        <v>0</v>
      </c>
      <c r="J8070" s="45">
        <v>0</v>
      </c>
    </row>
    <row r="8071" spans="4:10">
      <c r="D8071" s="28">
        <v>41976</v>
      </c>
      <c r="E8071" s="35" t="s">
        <v>364</v>
      </c>
      <c r="F8071" s="45">
        <v>-3.2</v>
      </c>
      <c r="G8071" s="45">
        <v>0</v>
      </c>
      <c r="H8071" s="45">
        <v>0</v>
      </c>
      <c r="I8071" s="45">
        <v>0</v>
      </c>
      <c r="J8071" s="45">
        <v>0</v>
      </c>
    </row>
    <row r="8072" spans="4:10">
      <c r="D8072" s="28">
        <v>41976</v>
      </c>
      <c r="E8072" s="35" t="s">
        <v>365</v>
      </c>
      <c r="F8072" s="45">
        <v>-2.6</v>
      </c>
      <c r="G8072" s="45">
        <v>0</v>
      </c>
      <c r="H8072" s="45">
        <v>0</v>
      </c>
      <c r="I8072" s="45">
        <v>0</v>
      </c>
      <c r="J8072" s="45">
        <v>0</v>
      </c>
    </row>
    <row r="8073" spans="4:10">
      <c r="D8073" s="28">
        <v>41976</v>
      </c>
      <c r="E8073" s="35" t="s">
        <v>366</v>
      </c>
      <c r="F8073" s="45">
        <v>-2.5</v>
      </c>
      <c r="G8073" s="45">
        <v>0.08</v>
      </c>
      <c r="H8073" s="45">
        <v>0.04</v>
      </c>
      <c r="I8073" s="45">
        <v>2.2999999999999998</v>
      </c>
      <c r="J8073" s="45">
        <v>-58.3</v>
      </c>
    </row>
    <row r="8074" spans="4:10">
      <c r="D8074" s="28">
        <v>41976</v>
      </c>
      <c r="E8074" s="35" t="s">
        <v>367</v>
      </c>
      <c r="F8074" s="45">
        <v>-2.9</v>
      </c>
      <c r="G8074" s="45">
        <v>0.1</v>
      </c>
      <c r="H8074" s="45">
        <v>0.16</v>
      </c>
      <c r="I8074" s="45">
        <v>11.4</v>
      </c>
      <c r="J8074" s="45">
        <v>-47.8</v>
      </c>
    </row>
    <row r="8075" spans="4:10">
      <c r="D8075" s="28">
        <v>41976</v>
      </c>
      <c r="E8075" s="35" t="s">
        <v>368</v>
      </c>
      <c r="F8075" s="45">
        <v>-0.4</v>
      </c>
      <c r="G8075" s="45">
        <v>0.87</v>
      </c>
      <c r="H8075" s="45">
        <v>0.42</v>
      </c>
      <c r="I8075" s="45">
        <v>19.100000000000001</v>
      </c>
      <c r="J8075" s="45">
        <v>-35.799999999999997</v>
      </c>
    </row>
    <row r="8076" spans="4:10">
      <c r="D8076" s="28">
        <v>41976</v>
      </c>
      <c r="E8076" s="35" t="s">
        <v>369</v>
      </c>
      <c r="F8076" s="45">
        <v>-0.3</v>
      </c>
      <c r="G8076" s="45">
        <v>0.26</v>
      </c>
      <c r="H8076" s="45">
        <v>0.48</v>
      </c>
      <c r="I8076" s="45">
        <v>24.6</v>
      </c>
      <c r="J8076" s="45">
        <v>-22</v>
      </c>
    </row>
    <row r="8077" spans="4:10">
      <c r="D8077" s="28">
        <v>41976</v>
      </c>
      <c r="E8077" s="35" t="s">
        <v>370</v>
      </c>
      <c r="F8077" s="45">
        <v>0.9</v>
      </c>
      <c r="G8077" s="45">
        <v>0.09</v>
      </c>
      <c r="H8077" s="45">
        <v>0.42</v>
      </c>
      <c r="I8077" s="45">
        <v>27.5</v>
      </c>
      <c r="J8077" s="45">
        <v>-6.9</v>
      </c>
    </row>
    <row r="8078" spans="4:10">
      <c r="D8078" s="28">
        <v>41976</v>
      </c>
      <c r="E8078" s="35" t="s">
        <v>371</v>
      </c>
      <c r="F8078" s="45">
        <v>1.4</v>
      </c>
      <c r="G8078" s="45">
        <v>0.08</v>
      </c>
      <c r="H8078" s="45">
        <v>0.41</v>
      </c>
      <c r="I8078" s="45">
        <v>27.3</v>
      </c>
      <c r="J8078" s="45">
        <v>8.8000000000000007</v>
      </c>
    </row>
    <row r="8079" spans="4:10">
      <c r="D8079" s="28">
        <v>41976</v>
      </c>
      <c r="E8079" s="35" t="s">
        <v>372</v>
      </c>
      <c r="F8079" s="45">
        <v>0.6</v>
      </c>
      <c r="G8079" s="45">
        <v>0.09</v>
      </c>
      <c r="H8079" s="45">
        <v>0.36</v>
      </c>
      <c r="I8079" s="45">
        <v>24.1</v>
      </c>
      <c r="J8079" s="45">
        <v>23.8</v>
      </c>
    </row>
    <row r="8080" spans="4:10">
      <c r="D8080" s="28">
        <v>41976</v>
      </c>
      <c r="E8080" s="35" t="s">
        <v>373</v>
      </c>
      <c r="F8080" s="45">
        <v>1</v>
      </c>
      <c r="G8080" s="45">
        <v>0.1</v>
      </c>
      <c r="H8080" s="45">
        <v>0.26</v>
      </c>
      <c r="I8080" s="45">
        <v>18.2</v>
      </c>
      <c r="J8080" s="45">
        <v>37.299999999999997</v>
      </c>
    </row>
    <row r="8081" spans="4:10">
      <c r="D8081" s="28">
        <v>41976</v>
      </c>
      <c r="E8081" s="35" t="s">
        <v>374</v>
      </c>
      <c r="F8081" s="45">
        <v>0.9</v>
      </c>
      <c r="G8081" s="45">
        <v>0.1</v>
      </c>
      <c r="H8081" s="45">
        <v>0.14000000000000001</v>
      </c>
      <c r="I8081" s="45">
        <v>10.4</v>
      </c>
      <c r="J8081" s="45">
        <v>49.2</v>
      </c>
    </row>
    <row r="8082" spans="4:10">
      <c r="D8082" s="28">
        <v>41976</v>
      </c>
      <c r="E8082" s="35" t="s">
        <v>375</v>
      </c>
      <c r="F8082" s="45">
        <v>0.1</v>
      </c>
      <c r="G8082" s="45">
        <v>0.04</v>
      </c>
      <c r="H8082" s="45">
        <v>0.03</v>
      </c>
      <c r="I8082" s="45">
        <v>1.1000000000000001</v>
      </c>
      <c r="J8082" s="45">
        <v>59.5</v>
      </c>
    </row>
    <row r="8083" spans="4:10">
      <c r="D8083" s="28">
        <v>41976</v>
      </c>
      <c r="E8083" s="35" t="s">
        <v>376</v>
      </c>
      <c r="F8083" s="45">
        <v>0.2</v>
      </c>
      <c r="G8083" s="45">
        <v>0</v>
      </c>
      <c r="H8083" s="45">
        <v>0</v>
      </c>
      <c r="I8083" s="45">
        <v>0</v>
      </c>
      <c r="J8083" s="45">
        <v>0</v>
      </c>
    </row>
    <row r="8084" spans="4:10">
      <c r="D8084" s="28">
        <v>41976</v>
      </c>
      <c r="E8084" s="35" t="s">
        <v>377</v>
      </c>
      <c r="F8084" s="45">
        <v>-0.6</v>
      </c>
      <c r="G8084" s="45">
        <v>0</v>
      </c>
      <c r="H8084" s="45">
        <v>0</v>
      </c>
      <c r="I8084" s="45">
        <v>0</v>
      </c>
      <c r="J8084" s="45">
        <v>0</v>
      </c>
    </row>
    <row r="8085" spans="4:10">
      <c r="D8085" s="28">
        <v>41976</v>
      </c>
      <c r="E8085" s="35" t="s">
        <v>378</v>
      </c>
      <c r="F8085" s="45">
        <v>-0.8</v>
      </c>
      <c r="G8085" s="45">
        <v>0</v>
      </c>
      <c r="H8085" s="45">
        <v>0</v>
      </c>
      <c r="I8085" s="45">
        <v>0</v>
      </c>
      <c r="J8085" s="45">
        <v>0</v>
      </c>
    </row>
    <row r="8086" spans="4:10">
      <c r="D8086" s="28">
        <v>41976</v>
      </c>
      <c r="E8086" s="35" t="s">
        <v>379</v>
      </c>
      <c r="F8086" s="45">
        <v>-0.8</v>
      </c>
      <c r="G8086" s="45">
        <v>0</v>
      </c>
      <c r="H8086" s="45">
        <v>0</v>
      </c>
      <c r="I8086" s="45">
        <v>0</v>
      </c>
      <c r="J8086" s="45">
        <v>0</v>
      </c>
    </row>
    <row r="8087" spans="4:10">
      <c r="D8087" s="28">
        <v>41976</v>
      </c>
      <c r="E8087" s="35" t="s">
        <v>380</v>
      </c>
      <c r="F8087" s="45">
        <v>-0.6</v>
      </c>
      <c r="G8087" s="45">
        <v>0</v>
      </c>
      <c r="H8087" s="45">
        <v>0</v>
      </c>
      <c r="I8087" s="45">
        <v>0</v>
      </c>
      <c r="J8087" s="45">
        <v>0</v>
      </c>
    </row>
    <row r="8088" spans="4:10">
      <c r="D8088" s="28">
        <v>41976</v>
      </c>
      <c r="E8088" s="35" t="s">
        <v>381</v>
      </c>
      <c r="F8088" s="45">
        <v>-0.8</v>
      </c>
      <c r="G8088" s="45">
        <v>0</v>
      </c>
      <c r="H8088" s="45">
        <v>0</v>
      </c>
      <c r="I8088" s="45">
        <v>0</v>
      </c>
      <c r="J8088" s="45">
        <v>0</v>
      </c>
    </row>
    <row r="8089" spans="4:10">
      <c r="D8089" s="28">
        <v>41976</v>
      </c>
      <c r="E8089" s="35" t="s">
        <v>382</v>
      </c>
      <c r="F8089" s="45">
        <v>-0.9</v>
      </c>
      <c r="G8089" s="45">
        <v>0</v>
      </c>
      <c r="H8089" s="45">
        <v>0</v>
      </c>
      <c r="I8089" s="45">
        <v>0</v>
      </c>
      <c r="J8089" s="45">
        <v>0</v>
      </c>
    </row>
    <row r="8090" spans="4:10">
      <c r="D8090" s="28">
        <v>41976</v>
      </c>
      <c r="E8090" s="35" t="s">
        <v>383</v>
      </c>
      <c r="F8090" s="45">
        <v>-1.3</v>
      </c>
      <c r="G8090" s="45">
        <v>0</v>
      </c>
      <c r="H8090" s="45">
        <v>0</v>
      </c>
      <c r="I8090" s="45">
        <v>0</v>
      </c>
      <c r="J8090" s="45">
        <v>0</v>
      </c>
    </row>
    <row r="8091" spans="4:10">
      <c r="D8091" s="28">
        <v>41977</v>
      </c>
      <c r="E8091" s="35" t="s">
        <v>360</v>
      </c>
      <c r="F8091" s="45">
        <v>-1.7</v>
      </c>
      <c r="G8091" s="45">
        <v>0</v>
      </c>
      <c r="H8091" s="45">
        <v>0</v>
      </c>
      <c r="I8091" s="45">
        <v>0</v>
      </c>
      <c r="J8091" s="45">
        <v>0</v>
      </c>
    </row>
    <row r="8092" spans="4:10">
      <c r="D8092" s="28">
        <v>41977</v>
      </c>
      <c r="E8092" s="35" t="s">
        <v>361</v>
      </c>
      <c r="F8092" s="45">
        <v>-2.2000000000000002</v>
      </c>
      <c r="G8092" s="45">
        <v>0</v>
      </c>
      <c r="H8092" s="45">
        <v>0</v>
      </c>
      <c r="I8092" s="45">
        <v>0</v>
      </c>
      <c r="J8092" s="45">
        <v>0</v>
      </c>
    </row>
    <row r="8093" spans="4:10">
      <c r="D8093" s="28">
        <v>41977</v>
      </c>
      <c r="E8093" s="35" t="s">
        <v>362</v>
      </c>
      <c r="F8093" s="45">
        <v>-2.6</v>
      </c>
      <c r="G8093" s="45">
        <v>0</v>
      </c>
      <c r="H8093" s="45">
        <v>0</v>
      </c>
      <c r="I8093" s="45">
        <v>0</v>
      </c>
      <c r="J8093" s="45">
        <v>0</v>
      </c>
    </row>
    <row r="8094" spans="4:10">
      <c r="D8094" s="28">
        <v>41977</v>
      </c>
      <c r="E8094" s="35" t="s">
        <v>363</v>
      </c>
      <c r="F8094" s="45">
        <v>-2.1</v>
      </c>
      <c r="G8094" s="45">
        <v>0</v>
      </c>
      <c r="H8094" s="45">
        <v>0</v>
      </c>
      <c r="I8094" s="45">
        <v>0</v>
      </c>
      <c r="J8094" s="45">
        <v>0</v>
      </c>
    </row>
    <row r="8095" spans="4:10">
      <c r="D8095" s="28">
        <v>41977</v>
      </c>
      <c r="E8095" s="35" t="s">
        <v>364</v>
      </c>
      <c r="F8095" s="45">
        <v>-2.9</v>
      </c>
      <c r="G8095" s="45">
        <v>0</v>
      </c>
      <c r="H8095" s="45">
        <v>0</v>
      </c>
      <c r="I8095" s="45">
        <v>0</v>
      </c>
      <c r="J8095" s="45">
        <v>0</v>
      </c>
    </row>
    <row r="8096" spans="4:10">
      <c r="D8096" s="28">
        <v>41977</v>
      </c>
      <c r="E8096" s="35" t="s">
        <v>365</v>
      </c>
      <c r="F8096" s="45">
        <v>-2.7</v>
      </c>
      <c r="G8096" s="45">
        <v>0</v>
      </c>
      <c r="H8096" s="45">
        <v>0</v>
      </c>
      <c r="I8096" s="45">
        <v>0</v>
      </c>
      <c r="J8096" s="45">
        <v>0</v>
      </c>
    </row>
    <row r="8097" spans="4:10">
      <c r="D8097" s="28">
        <v>41977</v>
      </c>
      <c r="E8097" s="35" t="s">
        <v>366</v>
      </c>
      <c r="F8097" s="45">
        <v>-3.4</v>
      </c>
      <c r="G8097" s="45">
        <v>0.01</v>
      </c>
      <c r="H8097" s="45">
        <v>0.02</v>
      </c>
      <c r="I8097" s="45">
        <v>2.1</v>
      </c>
      <c r="J8097" s="45">
        <v>-58.3</v>
      </c>
    </row>
    <row r="8098" spans="4:10">
      <c r="D8098" s="28">
        <v>41977</v>
      </c>
      <c r="E8098" s="35" t="s">
        <v>367</v>
      </c>
      <c r="F8098" s="45">
        <v>-4</v>
      </c>
      <c r="G8098" s="45">
        <v>0.03</v>
      </c>
      <c r="H8098" s="45">
        <v>0.1</v>
      </c>
      <c r="I8098" s="45">
        <v>11.3</v>
      </c>
      <c r="J8098" s="45">
        <v>-47.8</v>
      </c>
    </row>
    <row r="8099" spans="4:10">
      <c r="D8099" s="28">
        <v>41977</v>
      </c>
      <c r="E8099" s="35" t="s">
        <v>368</v>
      </c>
      <c r="F8099" s="45">
        <v>-3.9</v>
      </c>
      <c r="G8099" s="45">
        <v>0.03</v>
      </c>
      <c r="H8099" s="45">
        <v>0.19</v>
      </c>
      <c r="I8099" s="45">
        <v>18.899999999999999</v>
      </c>
      <c r="J8099" s="45">
        <v>-35.799999999999997</v>
      </c>
    </row>
    <row r="8100" spans="4:10">
      <c r="D8100" s="28">
        <v>41977</v>
      </c>
      <c r="E8100" s="35" t="s">
        <v>369</v>
      </c>
      <c r="F8100" s="45">
        <v>-3.5</v>
      </c>
      <c r="G8100" s="45">
        <v>0.04</v>
      </c>
      <c r="H8100" s="45">
        <v>0.28999999999999998</v>
      </c>
      <c r="I8100" s="45">
        <v>24.5</v>
      </c>
      <c r="J8100" s="45">
        <v>-22.1</v>
      </c>
    </row>
    <row r="8101" spans="4:10">
      <c r="D8101" s="28">
        <v>41977</v>
      </c>
      <c r="E8101" s="35" t="s">
        <v>370</v>
      </c>
      <c r="F8101" s="45">
        <v>-3.3</v>
      </c>
      <c r="G8101" s="45">
        <v>0.05</v>
      </c>
      <c r="H8101" s="45">
        <v>0.33</v>
      </c>
      <c r="I8101" s="45">
        <v>27.4</v>
      </c>
      <c r="J8101" s="45">
        <v>-7</v>
      </c>
    </row>
    <row r="8102" spans="4:10">
      <c r="D8102" s="28">
        <v>41977</v>
      </c>
      <c r="E8102" s="35" t="s">
        <v>371</v>
      </c>
      <c r="F8102" s="45">
        <v>-3.8</v>
      </c>
      <c r="G8102" s="45">
        <v>0.04</v>
      </c>
      <c r="H8102" s="45">
        <v>0.33</v>
      </c>
      <c r="I8102" s="45">
        <v>27.2</v>
      </c>
      <c r="J8102" s="45">
        <v>8.6999999999999993</v>
      </c>
    </row>
    <row r="8103" spans="4:10">
      <c r="D8103" s="28">
        <v>41977</v>
      </c>
      <c r="E8103" s="35" t="s">
        <v>372</v>
      </c>
      <c r="F8103" s="45">
        <v>-4.0999999999999996</v>
      </c>
      <c r="G8103" s="45">
        <v>0.06</v>
      </c>
      <c r="H8103" s="45">
        <v>0.32</v>
      </c>
      <c r="I8103" s="45">
        <v>24</v>
      </c>
      <c r="J8103" s="45">
        <v>23.7</v>
      </c>
    </row>
    <row r="8104" spans="4:10">
      <c r="D8104" s="28">
        <v>41977</v>
      </c>
      <c r="E8104" s="35" t="s">
        <v>373</v>
      </c>
      <c r="F8104" s="45">
        <v>-4.3</v>
      </c>
      <c r="G8104" s="45">
        <v>0.05</v>
      </c>
      <c r="H8104" s="45">
        <v>0.2</v>
      </c>
      <c r="I8104" s="45">
        <v>18.2</v>
      </c>
      <c r="J8104" s="45">
        <v>37.200000000000003</v>
      </c>
    </row>
    <row r="8105" spans="4:10">
      <c r="D8105" s="28">
        <v>41977</v>
      </c>
      <c r="E8105" s="35" t="s">
        <v>374</v>
      </c>
      <c r="F8105" s="45">
        <v>-4.5</v>
      </c>
      <c r="G8105" s="45">
        <v>0.04</v>
      </c>
      <c r="H8105" s="45">
        <v>0.09</v>
      </c>
      <c r="I8105" s="45">
        <v>10.3</v>
      </c>
      <c r="J8105" s="45">
        <v>49</v>
      </c>
    </row>
    <row r="8106" spans="4:10">
      <c r="D8106" s="28">
        <v>41977</v>
      </c>
      <c r="E8106" s="35" t="s">
        <v>375</v>
      </c>
      <c r="F8106" s="45">
        <v>-4.4000000000000004</v>
      </c>
      <c r="G8106" s="45">
        <v>0.01</v>
      </c>
      <c r="H8106" s="45">
        <v>0.02</v>
      </c>
      <c r="I8106" s="45">
        <v>1</v>
      </c>
      <c r="J8106" s="45">
        <v>59.4</v>
      </c>
    </row>
    <row r="8107" spans="4:10">
      <c r="D8107" s="28">
        <v>41977</v>
      </c>
      <c r="E8107" s="35" t="s">
        <v>376</v>
      </c>
      <c r="F8107" s="45">
        <v>-4.3</v>
      </c>
      <c r="G8107" s="45">
        <v>0</v>
      </c>
      <c r="H8107" s="45">
        <v>0</v>
      </c>
      <c r="I8107" s="45">
        <v>0</v>
      </c>
      <c r="J8107" s="45">
        <v>0</v>
      </c>
    </row>
    <row r="8108" spans="4:10">
      <c r="D8108" s="28">
        <v>41977</v>
      </c>
      <c r="E8108" s="35" t="s">
        <v>377</v>
      </c>
      <c r="F8108" s="45">
        <v>-4.0999999999999996</v>
      </c>
      <c r="G8108" s="45">
        <v>0</v>
      </c>
      <c r="H8108" s="45">
        <v>0</v>
      </c>
      <c r="I8108" s="45">
        <v>0</v>
      </c>
      <c r="J8108" s="45">
        <v>0</v>
      </c>
    </row>
    <row r="8109" spans="4:10">
      <c r="D8109" s="28">
        <v>41977</v>
      </c>
      <c r="E8109" s="35" t="s">
        <v>378</v>
      </c>
      <c r="F8109" s="45">
        <v>-4</v>
      </c>
      <c r="G8109" s="45">
        <v>0</v>
      </c>
      <c r="H8109" s="45">
        <v>0</v>
      </c>
      <c r="I8109" s="45">
        <v>0</v>
      </c>
      <c r="J8109" s="45">
        <v>0</v>
      </c>
    </row>
    <row r="8110" spans="4:10">
      <c r="D8110" s="28">
        <v>41977</v>
      </c>
      <c r="E8110" s="35" t="s">
        <v>379</v>
      </c>
      <c r="F8110" s="45">
        <v>-4.5999999999999996</v>
      </c>
      <c r="G8110" s="45">
        <v>0</v>
      </c>
      <c r="H8110" s="45">
        <v>0</v>
      </c>
      <c r="I8110" s="45">
        <v>0</v>
      </c>
      <c r="J8110" s="45">
        <v>0</v>
      </c>
    </row>
    <row r="8111" spans="4:10">
      <c r="D8111" s="28">
        <v>41977</v>
      </c>
      <c r="E8111" s="35" t="s">
        <v>380</v>
      </c>
      <c r="F8111" s="45">
        <v>-4.7</v>
      </c>
      <c r="G8111" s="45">
        <v>0</v>
      </c>
      <c r="H8111" s="45">
        <v>0</v>
      </c>
      <c r="I8111" s="45">
        <v>0</v>
      </c>
      <c r="J8111" s="45">
        <v>0</v>
      </c>
    </row>
    <row r="8112" spans="4:10">
      <c r="D8112" s="28">
        <v>41977</v>
      </c>
      <c r="E8112" s="35" t="s">
        <v>381</v>
      </c>
      <c r="F8112" s="45">
        <v>-4.8</v>
      </c>
      <c r="G8112" s="45">
        <v>0</v>
      </c>
      <c r="H8112" s="45">
        <v>0</v>
      </c>
      <c r="I8112" s="45">
        <v>0</v>
      </c>
      <c r="J8112" s="45">
        <v>0</v>
      </c>
    </row>
    <row r="8113" spans="4:10">
      <c r="D8113" s="28">
        <v>41977</v>
      </c>
      <c r="E8113" s="35" t="s">
        <v>382</v>
      </c>
      <c r="F8113" s="45">
        <v>-4.5</v>
      </c>
      <c r="G8113" s="45">
        <v>0</v>
      </c>
      <c r="H8113" s="45">
        <v>0</v>
      </c>
      <c r="I8113" s="45">
        <v>0</v>
      </c>
      <c r="J8113" s="45">
        <v>0</v>
      </c>
    </row>
    <row r="8114" spans="4:10">
      <c r="D8114" s="28">
        <v>41977</v>
      </c>
      <c r="E8114" s="35" t="s">
        <v>383</v>
      </c>
      <c r="F8114" s="45">
        <v>-4.4000000000000004</v>
      </c>
      <c r="G8114" s="45">
        <v>0</v>
      </c>
      <c r="H8114" s="45">
        <v>0</v>
      </c>
      <c r="I8114" s="45">
        <v>0</v>
      </c>
      <c r="J8114" s="45">
        <v>0</v>
      </c>
    </row>
    <row r="8115" spans="4:10">
      <c r="D8115" s="28">
        <v>41978</v>
      </c>
      <c r="E8115" s="35" t="s">
        <v>360</v>
      </c>
      <c r="F8115" s="45">
        <v>-3.9</v>
      </c>
      <c r="G8115" s="45">
        <v>0</v>
      </c>
      <c r="H8115" s="45">
        <v>0</v>
      </c>
      <c r="I8115" s="45">
        <v>0</v>
      </c>
      <c r="J8115" s="45">
        <v>0</v>
      </c>
    </row>
    <row r="8116" spans="4:10">
      <c r="D8116" s="28">
        <v>41978</v>
      </c>
      <c r="E8116" s="35" t="s">
        <v>361</v>
      </c>
      <c r="F8116" s="45">
        <v>-3.9</v>
      </c>
      <c r="G8116" s="45">
        <v>0</v>
      </c>
      <c r="H8116" s="45">
        <v>0</v>
      </c>
      <c r="I8116" s="45">
        <v>0</v>
      </c>
      <c r="J8116" s="45">
        <v>0</v>
      </c>
    </row>
    <row r="8117" spans="4:10">
      <c r="D8117" s="28">
        <v>41978</v>
      </c>
      <c r="E8117" s="35" t="s">
        <v>362</v>
      </c>
      <c r="F8117" s="45">
        <v>-4</v>
      </c>
      <c r="G8117" s="45">
        <v>0</v>
      </c>
      <c r="H8117" s="45">
        <v>0</v>
      </c>
      <c r="I8117" s="45">
        <v>0</v>
      </c>
      <c r="J8117" s="45">
        <v>0</v>
      </c>
    </row>
    <row r="8118" spans="4:10">
      <c r="D8118" s="28">
        <v>41978</v>
      </c>
      <c r="E8118" s="35" t="s">
        <v>363</v>
      </c>
      <c r="F8118" s="45">
        <v>-4.0999999999999996</v>
      </c>
      <c r="G8118" s="45">
        <v>0</v>
      </c>
      <c r="H8118" s="45">
        <v>0</v>
      </c>
      <c r="I8118" s="45">
        <v>0</v>
      </c>
      <c r="J8118" s="45">
        <v>0</v>
      </c>
    </row>
    <row r="8119" spans="4:10">
      <c r="D8119" s="28">
        <v>41978</v>
      </c>
      <c r="E8119" s="35" t="s">
        <v>364</v>
      </c>
      <c r="F8119" s="45">
        <v>-3.9</v>
      </c>
      <c r="G8119" s="45">
        <v>0</v>
      </c>
      <c r="H8119" s="45">
        <v>0</v>
      </c>
      <c r="I8119" s="45">
        <v>0</v>
      </c>
      <c r="J8119" s="45">
        <v>0</v>
      </c>
    </row>
    <row r="8120" spans="4:10">
      <c r="D8120" s="28">
        <v>41978</v>
      </c>
      <c r="E8120" s="35" t="s">
        <v>365</v>
      </c>
      <c r="F8120" s="45">
        <v>-4.0999999999999996</v>
      </c>
      <c r="G8120" s="45">
        <v>0</v>
      </c>
      <c r="H8120" s="45">
        <v>0</v>
      </c>
      <c r="I8120" s="45">
        <v>0</v>
      </c>
      <c r="J8120" s="45">
        <v>0</v>
      </c>
    </row>
    <row r="8121" spans="4:10">
      <c r="D8121" s="28">
        <v>41978</v>
      </c>
      <c r="E8121" s="35" t="s">
        <v>366</v>
      </c>
      <c r="F8121" s="45">
        <v>-4</v>
      </c>
      <c r="G8121" s="45">
        <v>0.04</v>
      </c>
      <c r="H8121" s="45">
        <v>0.03</v>
      </c>
      <c r="I8121" s="45">
        <v>2</v>
      </c>
      <c r="J8121" s="45">
        <v>-58.3</v>
      </c>
    </row>
    <row r="8122" spans="4:10">
      <c r="D8122" s="28">
        <v>41978</v>
      </c>
      <c r="E8122" s="35" t="s">
        <v>367</v>
      </c>
      <c r="F8122" s="45">
        <v>-3.4</v>
      </c>
      <c r="G8122" s="45">
        <v>0.26</v>
      </c>
      <c r="H8122" s="45">
        <v>0.2</v>
      </c>
      <c r="I8122" s="45">
        <v>11.1</v>
      </c>
      <c r="J8122" s="45">
        <v>-47.8</v>
      </c>
    </row>
    <row r="8123" spans="4:10">
      <c r="D8123" s="28">
        <v>41978</v>
      </c>
      <c r="E8123" s="35" t="s">
        <v>368</v>
      </c>
      <c r="F8123" s="45">
        <v>-2.5</v>
      </c>
      <c r="G8123" s="45">
        <v>0.14000000000000001</v>
      </c>
      <c r="H8123" s="45">
        <v>0.3</v>
      </c>
      <c r="I8123" s="45">
        <v>18.8</v>
      </c>
      <c r="J8123" s="45">
        <v>-35.799999999999997</v>
      </c>
    </row>
    <row r="8124" spans="4:10">
      <c r="D8124" s="28">
        <v>41978</v>
      </c>
      <c r="E8124" s="35" t="s">
        <v>369</v>
      </c>
      <c r="F8124" s="45">
        <v>-2.1</v>
      </c>
      <c r="G8124" s="45">
        <v>0.09</v>
      </c>
      <c r="H8124" s="45">
        <v>0.34</v>
      </c>
      <c r="I8124" s="45">
        <v>24.3</v>
      </c>
      <c r="J8124" s="45">
        <v>-22.1</v>
      </c>
    </row>
    <row r="8125" spans="4:10">
      <c r="D8125" s="28">
        <v>41978</v>
      </c>
      <c r="E8125" s="35" t="s">
        <v>370</v>
      </c>
      <c r="F8125" s="45">
        <v>-1.8</v>
      </c>
      <c r="G8125" s="45">
        <v>0.15</v>
      </c>
      <c r="H8125" s="45">
        <v>0.47</v>
      </c>
      <c r="I8125" s="45">
        <v>27.2</v>
      </c>
      <c r="J8125" s="45">
        <v>-7</v>
      </c>
    </row>
    <row r="8126" spans="4:10">
      <c r="D8126" s="28">
        <v>41978</v>
      </c>
      <c r="E8126" s="35" t="s">
        <v>371</v>
      </c>
      <c r="F8126" s="45">
        <v>-1.5</v>
      </c>
      <c r="G8126" s="45">
        <v>7.0000000000000007E-2</v>
      </c>
      <c r="H8126" s="45">
        <v>0.39</v>
      </c>
      <c r="I8126" s="45">
        <v>27.1</v>
      </c>
      <c r="J8126" s="45">
        <v>8.5</v>
      </c>
    </row>
    <row r="8127" spans="4:10">
      <c r="D8127" s="28">
        <v>41978</v>
      </c>
      <c r="E8127" s="35" t="s">
        <v>372</v>
      </c>
      <c r="F8127" s="45">
        <v>-1.8</v>
      </c>
      <c r="G8127" s="45">
        <v>0.08</v>
      </c>
      <c r="H8127" s="45">
        <v>0.34</v>
      </c>
      <c r="I8127" s="45">
        <v>23.9</v>
      </c>
      <c r="J8127" s="45">
        <v>23.5</v>
      </c>
    </row>
    <row r="8128" spans="4:10">
      <c r="D8128" s="28">
        <v>41978</v>
      </c>
      <c r="E8128" s="35" t="s">
        <v>373</v>
      </c>
      <c r="F8128" s="45">
        <v>-1.8</v>
      </c>
      <c r="G8128" s="45">
        <v>0.08</v>
      </c>
      <c r="H8128" s="45">
        <v>0.25</v>
      </c>
      <c r="I8128" s="45">
        <v>18.100000000000001</v>
      </c>
      <c r="J8128" s="45">
        <v>37</v>
      </c>
    </row>
    <row r="8129" spans="4:10">
      <c r="D8129" s="28">
        <v>41978</v>
      </c>
      <c r="E8129" s="35" t="s">
        <v>374</v>
      </c>
      <c r="F8129" s="45">
        <v>-2</v>
      </c>
      <c r="G8129" s="45">
        <v>0.09</v>
      </c>
      <c r="H8129" s="45">
        <v>0.13</v>
      </c>
      <c r="I8129" s="45">
        <v>10.3</v>
      </c>
      <c r="J8129" s="45">
        <v>48.9</v>
      </c>
    </row>
    <row r="8130" spans="4:10">
      <c r="D8130" s="28">
        <v>41978</v>
      </c>
      <c r="E8130" s="35" t="s">
        <v>375</v>
      </c>
      <c r="F8130" s="45">
        <v>-2.1</v>
      </c>
      <c r="G8130" s="45">
        <v>0.01</v>
      </c>
      <c r="H8130" s="45">
        <v>0.02</v>
      </c>
      <c r="I8130" s="45">
        <v>1</v>
      </c>
      <c r="J8130" s="45">
        <v>59.2</v>
      </c>
    </row>
    <row r="8131" spans="4:10">
      <c r="D8131" s="28">
        <v>41978</v>
      </c>
      <c r="E8131" s="35" t="s">
        <v>376</v>
      </c>
      <c r="F8131" s="45">
        <v>-2.4</v>
      </c>
      <c r="G8131" s="45">
        <v>0</v>
      </c>
      <c r="H8131" s="45">
        <v>0</v>
      </c>
      <c r="I8131" s="45">
        <v>0</v>
      </c>
      <c r="J8131" s="45">
        <v>0</v>
      </c>
    </row>
    <row r="8132" spans="4:10">
      <c r="D8132" s="28">
        <v>41978</v>
      </c>
      <c r="E8132" s="35" t="s">
        <v>377</v>
      </c>
      <c r="F8132" s="45">
        <v>-2.8</v>
      </c>
      <c r="G8132" s="45">
        <v>0</v>
      </c>
      <c r="H8132" s="45">
        <v>0</v>
      </c>
      <c r="I8132" s="45">
        <v>0</v>
      </c>
      <c r="J8132" s="45">
        <v>0</v>
      </c>
    </row>
    <row r="8133" spans="4:10">
      <c r="D8133" s="28">
        <v>41978</v>
      </c>
      <c r="E8133" s="35" t="s">
        <v>378</v>
      </c>
      <c r="F8133" s="45">
        <v>-3.3</v>
      </c>
      <c r="G8133" s="45">
        <v>0</v>
      </c>
      <c r="H8133" s="45">
        <v>0</v>
      </c>
      <c r="I8133" s="45">
        <v>0</v>
      </c>
      <c r="J8133" s="45">
        <v>0</v>
      </c>
    </row>
    <row r="8134" spans="4:10">
      <c r="D8134" s="28">
        <v>41978</v>
      </c>
      <c r="E8134" s="35" t="s">
        <v>379</v>
      </c>
      <c r="F8134" s="45">
        <v>-3.6</v>
      </c>
      <c r="G8134" s="45">
        <v>0</v>
      </c>
      <c r="H8134" s="45">
        <v>0</v>
      </c>
      <c r="I8134" s="45">
        <v>0</v>
      </c>
      <c r="J8134" s="45">
        <v>0</v>
      </c>
    </row>
    <row r="8135" spans="4:10">
      <c r="D8135" s="28">
        <v>41978</v>
      </c>
      <c r="E8135" s="35" t="s">
        <v>380</v>
      </c>
      <c r="F8135" s="45">
        <v>-4</v>
      </c>
      <c r="G8135" s="45">
        <v>0</v>
      </c>
      <c r="H8135" s="45">
        <v>0</v>
      </c>
      <c r="I8135" s="45">
        <v>0</v>
      </c>
      <c r="J8135" s="45">
        <v>0</v>
      </c>
    </row>
    <row r="8136" spans="4:10">
      <c r="D8136" s="28">
        <v>41978</v>
      </c>
      <c r="E8136" s="35" t="s">
        <v>381</v>
      </c>
      <c r="F8136" s="45">
        <v>-4.8</v>
      </c>
      <c r="G8136" s="45">
        <v>0</v>
      </c>
      <c r="H8136" s="45">
        <v>0</v>
      </c>
      <c r="I8136" s="45">
        <v>0</v>
      </c>
      <c r="J8136" s="45">
        <v>0</v>
      </c>
    </row>
    <row r="8137" spans="4:10">
      <c r="D8137" s="28">
        <v>41978</v>
      </c>
      <c r="E8137" s="35" t="s">
        <v>382</v>
      </c>
      <c r="F8137" s="45">
        <v>-4.8</v>
      </c>
      <c r="G8137" s="45">
        <v>0</v>
      </c>
      <c r="H8137" s="45">
        <v>0</v>
      </c>
      <c r="I8137" s="45">
        <v>0</v>
      </c>
      <c r="J8137" s="45">
        <v>0</v>
      </c>
    </row>
    <row r="8138" spans="4:10">
      <c r="D8138" s="28">
        <v>41978</v>
      </c>
      <c r="E8138" s="35" t="s">
        <v>383</v>
      </c>
      <c r="F8138" s="45">
        <v>-5</v>
      </c>
      <c r="G8138" s="45">
        <v>0</v>
      </c>
      <c r="H8138" s="45">
        <v>0</v>
      </c>
      <c r="I8138" s="45">
        <v>0</v>
      </c>
      <c r="J8138" s="45">
        <v>0</v>
      </c>
    </row>
    <row r="8139" spans="4:10">
      <c r="D8139" s="28">
        <v>41979</v>
      </c>
      <c r="E8139" s="35" t="s">
        <v>360</v>
      </c>
      <c r="F8139" s="45">
        <v>-4.9000000000000004</v>
      </c>
      <c r="G8139" s="45">
        <v>0</v>
      </c>
      <c r="H8139" s="45">
        <v>0</v>
      </c>
      <c r="I8139" s="45">
        <v>0</v>
      </c>
      <c r="J8139" s="45">
        <v>0</v>
      </c>
    </row>
    <row r="8140" spans="4:10">
      <c r="D8140" s="28">
        <v>41979</v>
      </c>
      <c r="E8140" s="35" t="s">
        <v>361</v>
      </c>
      <c r="F8140" s="45">
        <v>-4.7</v>
      </c>
      <c r="G8140" s="45">
        <v>0</v>
      </c>
      <c r="H8140" s="45">
        <v>0</v>
      </c>
      <c r="I8140" s="45">
        <v>0</v>
      </c>
      <c r="J8140" s="45">
        <v>0</v>
      </c>
    </row>
    <row r="8141" spans="4:10">
      <c r="D8141" s="28">
        <v>41979</v>
      </c>
      <c r="E8141" s="35" t="s">
        <v>362</v>
      </c>
      <c r="F8141" s="45">
        <v>-3.7</v>
      </c>
      <c r="G8141" s="45">
        <v>0</v>
      </c>
      <c r="H8141" s="45">
        <v>0</v>
      </c>
      <c r="I8141" s="45">
        <v>0</v>
      </c>
      <c r="J8141" s="45">
        <v>0</v>
      </c>
    </row>
    <row r="8142" spans="4:10">
      <c r="D8142" s="28">
        <v>41979</v>
      </c>
      <c r="E8142" s="35" t="s">
        <v>363</v>
      </c>
      <c r="F8142" s="45">
        <v>-3</v>
      </c>
      <c r="G8142" s="45">
        <v>0</v>
      </c>
      <c r="H8142" s="45">
        <v>0</v>
      </c>
      <c r="I8142" s="45">
        <v>0</v>
      </c>
      <c r="J8142" s="45">
        <v>0</v>
      </c>
    </row>
    <row r="8143" spans="4:10">
      <c r="D8143" s="28">
        <v>41979</v>
      </c>
      <c r="E8143" s="35" t="s">
        <v>364</v>
      </c>
      <c r="F8143" s="45">
        <v>-3.2</v>
      </c>
      <c r="G8143" s="45">
        <v>0</v>
      </c>
      <c r="H8143" s="45">
        <v>0</v>
      </c>
      <c r="I8143" s="45">
        <v>0</v>
      </c>
      <c r="J8143" s="45">
        <v>0</v>
      </c>
    </row>
    <row r="8144" spans="4:10">
      <c r="D8144" s="28">
        <v>41979</v>
      </c>
      <c r="E8144" s="35" t="s">
        <v>365</v>
      </c>
      <c r="F8144" s="45">
        <v>-3.3</v>
      </c>
      <c r="G8144" s="45">
        <v>0</v>
      </c>
      <c r="H8144" s="45">
        <v>0</v>
      </c>
      <c r="I8144" s="45">
        <v>0</v>
      </c>
      <c r="J8144" s="45">
        <v>0</v>
      </c>
    </row>
    <row r="8145" spans="4:10">
      <c r="D8145" s="28">
        <v>41979</v>
      </c>
      <c r="E8145" s="35" t="s">
        <v>366</v>
      </c>
      <c r="F8145" s="45">
        <v>-3.8</v>
      </c>
      <c r="G8145" s="45">
        <v>0.04</v>
      </c>
      <c r="H8145" s="45">
        <v>0.03</v>
      </c>
      <c r="I8145" s="45">
        <v>1.8</v>
      </c>
      <c r="J8145" s="45">
        <v>-58.2</v>
      </c>
    </row>
    <row r="8146" spans="4:10">
      <c r="D8146" s="28">
        <v>41979</v>
      </c>
      <c r="E8146" s="35" t="s">
        <v>367</v>
      </c>
      <c r="F8146" s="45">
        <v>-3.8</v>
      </c>
      <c r="G8146" s="45">
        <v>0.09</v>
      </c>
      <c r="H8146" s="45">
        <v>0.14000000000000001</v>
      </c>
      <c r="I8146" s="45">
        <v>11</v>
      </c>
      <c r="J8146" s="45">
        <v>-47.8</v>
      </c>
    </row>
    <row r="8147" spans="4:10">
      <c r="D8147" s="28">
        <v>41979</v>
      </c>
      <c r="E8147" s="35" t="s">
        <v>368</v>
      </c>
      <c r="F8147" s="45">
        <v>-3</v>
      </c>
      <c r="G8147" s="45">
        <v>0.09</v>
      </c>
      <c r="H8147" s="45">
        <v>0.25</v>
      </c>
      <c r="I8147" s="45">
        <v>18.600000000000001</v>
      </c>
      <c r="J8147" s="45">
        <v>-35.799999999999997</v>
      </c>
    </row>
    <row r="8148" spans="4:10">
      <c r="D8148" s="28">
        <v>41979</v>
      </c>
      <c r="E8148" s="35" t="s">
        <v>369</v>
      </c>
      <c r="F8148" s="45">
        <v>-2.4</v>
      </c>
      <c r="G8148" s="45">
        <v>0.08</v>
      </c>
      <c r="H8148" s="45">
        <v>0.34</v>
      </c>
      <c r="I8148" s="45">
        <v>24.2</v>
      </c>
      <c r="J8148" s="45">
        <v>-22.2</v>
      </c>
    </row>
    <row r="8149" spans="4:10">
      <c r="D8149" s="28">
        <v>41979</v>
      </c>
      <c r="E8149" s="35" t="s">
        <v>370</v>
      </c>
      <c r="F8149" s="45">
        <v>-2.2000000000000002</v>
      </c>
      <c r="G8149" s="45">
        <v>0.24</v>
      </c>
      <c r="H8149" s="45">
        <v>0.53</v>
      </c>
      <c r="I8149" s="45">
        <v>27.1</v>
      </c>
      <c r="J8149" s="45">
        <v>-7.1</v>
      </c>
    </row>
    <row r="8150" spans="4:10">
      <c r="D8150" s="28">
        <v>41979</v>
      </c>
      <c r="E8150" s="35" t="s">
        <v>371</v>
      </c>
      <c r="F8150" s="45">
        <v>-1.9</v>
      </c>
      <c r="G8150" s="45">
        <v>0.14000000000000001</v>
      </c>
      <c r="H8150" s="45">
        <v>0.46</v>
      </c>
      <c r="I8150" s="45">
        <v>27</v>
      </c>
      <c r="J8150" s="45">
        <v>8.4</v>
      </c>
    </row>
    <row r="8151" spans="4:10">
      <c r="D8151" s="28">
        <v>41979</v>
      </c>
      <c r="E8151" s="35" t="s">
        <v>372</v>
      </c>
      <c r="F8151" s="45">
        <v>-2</v>
      </c>
      <c r="G8151" s="45">
        <v>7.0000000000000007E-2</v>
      </c>
      <c r="H8151" s="45">
        <v>0.33</v>
      </c>
      <c r="I8151" s="45">
        <v>23.8</v>
      </c>
      <c r="J8151" s="45">
        <v>23.4</v>
      </c>
    </row>
    <row r="8152" spans="4:10">
      <c r="D8152" s="28">
        <v>41979</v>
      </c>
      <c r="E8152" s="35" t="s">
        <v>373</v>
      </c>
      <c r="F8152" s="45">
        <v>-2</v>
      </c>
      <c r="G8152" s="45">
        <v>0.09</v>
      </c>
      <c r="H8152" s="45">
        <v>0.24</v>
      </c>
      <c r="I8152" s="45">
        <v>18</v>
      </c>
      <c r="J8152" s="45">
        <v>36.9</v>
      </c>
    </row>
    <row r="8153" spans="4:10">
      <c r="D8153" s="28">
        <v>41979</v>
      </c>
      <c r="E8153" s="35" t="s">
        <v>374</v>
      </c>
      <c r="F8153" s="45">
        <v>-2.2000000000000002</v>
      </c>
      <c r="G8153" s="45">
        <v>0.09</v>
      </c>
      <c r="H8153" s="45">
        <v>0.13</v>
      </c>
      <c r="I8153" s="45">
        <v>10.199999999999999</v>
      </c>
      <c r="J8153" s="45">
        <v>48.7</v>
      </c>
    </row>
    <row r="8154" spans="4:10">
      <c r="D8154" s="28">
        <v>41979</v>
      </c>
      <c r="E8154" s="35" t="s">
        <v>375</v>
      </c>
      <c r="F8154" s="45">
        <v>-2.7</v>
      </c>
      <c r="G8154" s="45">
        <v>0.01</v>
      </c>
      <c r="H8154" s="45">
        <v>0.02</v>
      </c>
      <c r="I8154" s="45">
        <v>1</v>
      </c>
      <c r="J8154" s="45">
        <v>59.1</v>
      </c>
    </row>
    <row r="8155" spans="4:10">
      <c r="D8155" s="28">
        <v>41979</v>
      </c>
      <c r="E8155" s="35" t="s">
        <v>376</v>
      </c>
      <c r="F8155" s="45">
        <v>-3.3</v>
      </c>
      <c r="G8155" s="45">
        <v>0</v>
      </c>
      <c r="H8155" s="45">
        <v>0</v>
      </c>
      <c r="I8155" s="45">
        <v>0</v>
      </c>
      <c r="J8155" s="45">
        <v>0</v>
      </c>
    </row>
    <row r="8156" spans="4:10">
      <c r="D8156" s="28">
        <v>41979</v>
      </c>
      <c r="E8156" s="35" t="s">
        <v>377</v>
      </c>
      <c r="F8156" s="45">
        <v>-3.9</v>
      </c>
      <c r="G8156" s="45">
        <v>0</v>
      </c>
      <c r="H8156" s="45">
        <v>0</v>
      </c>
      <c r="I8156" s="45">
        <v>0</v>
      </c>
      <c r="J8156" s="45">
        <v>0</v>
      </c>
    </row>
    <row r="8157" spans="4:10">
      <c r="D8157" s="28">
        <v>41979</v>
      </c>
      <c r="E8157" s="35" t="s">
        <v>378</v>
      </c>
      <c r="F8157" s="45">
        <v>-4.9000000000000004</v>
      </c>
      <c r="G8157" s="45">
        <v>0</v>
      </c>
      <c r="H8157" s="45">
        <v>0</v>
      </c>
      <c r="I8157" s="45">
        <v>0</v>
      </c>
      <c r="J8157" s="45">
        <v>0</v>
      </c>
    </row>
    <row r="8158" spans="4:10">
      <c r="D8158" s="28">
        <v>41979</v>
      </c>
      <c r="E8158" s="35" t="s">
        <v>379</v>
      </c>
      <c r="F8158" s="45">
        <v>-6.2</v>
      </c>
      <c r="G8158" s="45">
        <v>0</v>
      </c>
      <c r="H8158" s="45">
        <v>0</v>
      </c>
      <c r="I8158" s="45">
        <v>0</v>
      </c>
      <c r="J8158" s="45">
        <v>0</v>
      </c>
    </row>
    <row r="8159" spans="4:10">
      <c r="D8159" s="28">
        <v>41979</v>
      </c>
      <c r="E8159" s="35" t="s">
        <v>380</v>
      </c>
      <c r="F8159" s="45">
        <v>-7.5</v>
      </c>
      <c r="G8159" s="45">
        <v>0</v>
      </c>
      <c r="H8159" s="45">
        <v>0</v>
      </c>
      <c r="I8159" s="45">
        <v>0</v>
      </c>
      <c r="J8159" s="45">
        <v>0</v>
      </c>
    </row>
    <row r="8160" spans="4:10">
      <c r="D8160" s="28">
        <v>41979</v>
      </c>
      <c r="E8160" s="35" t="s">
        <v>381</v>
      </c>
      <c r="F8160" s="45">
        <v>-8</v>
      </c>
      <c r="G8160" s="45">
        <v>0</v>
      </c>
      <c r="H8160" s="45">
        <v>0</v>
      </c>
      <c r="I8160" s="45">
        <v>0</v>
      </c>
      <c r="J8160" s="45">
        <v>0</v>
      </c>
    </row>
    <row r="8161" spans="4:10">
      <c r="D8161" s="28">
        <v>41979</v>
      </c>
      <c r="E8161" s="35" t="s">
        <v>382</v>
      </c>
      <c r="F8161" s="45">
        <v>-9.6</v>
      </c>
      <c r="G8161" s="45">
        <v>0</v>
      </c>
      <c r="H8161" s="45">
        <v>0</v>
      </c>
      <c r="I8161" s="45">
        <v>0</v>
      </c>
      <c r="J8161" s="45">
        <v>0</v>
      </c>
    </row>
    <row r="8162" spans="4:10">
      <c r="D8162" s="28">
        <v>41979</v>
      </c>
      <c r="E8162" s="35" t="s">
        <v>383</v>
      </c>
      <c r="F8162" s="45">
        <v>-11.1</v>
      </c>
      <c r="G8162" s="45">
        <v>0</v>
      </c>
      <c r="H8162" s="45">
        <v>0</v>
      </c>
      <c r="I8162" s="45">
        <v>0</v>
      </c>
      <c r="J8162" s="45">
        <v>0</v>
      </c>
    </row>
    <row r="8163" spans="4:10">
      <c r="D8163" s="28">
        <v>41980</v>
      </c>
      <c r="E8163" s="35" t="s">
        <v>360</v>
      </c>
      <c r="F8163" s="45">
        <v>-11.5</v>
      </c>
      <c r="G8163" s="45">
        <v>0</v>
      </c>
      <c r="H8163" s="45">
        <v>0</v>
      </c>
      <c r="I8163" s="45">
        <v>0</v>
      </c>
      <c r="J8163" s="45">
        <v>0</v>
      </c>
    </row>
    <row r="8164" spans="4:10">
      <c r="D8164" s="28">
        <v>41980</v>
      </c>
      <c r="E8164" s="35" t="s">
        <v>361</v>
      </c>
      <c r="F8164" s="45">
        <v>-12.4</v>
      </c>
      <c r="G8164" s="45">
        <v>0</v>
      </c>
      <c r="H8164" s="45">
        <v>0</v>
      </c>
      <c r="I8164" s="45">
        <v>0</v>
      </c>
      <c r="J8164" s="45">
        <v>0</v>
      </c>
    </row>
    <row r="8165" spans="4:10">
      <c r="D8165" s="28">
        <v>41980</v>
      </c>
      <c r="E8165" s="35" t="s">
        <v>362</v>
      </c>
      <c r="F8165" s="45">
        <v>-12.8</v>
      </c>
      <c r="G8165" s="45">
        <v>0</v>
      </c>
      <c r="H8165" s="45">
        <v>0</v>
      </c>
      <c r="I8165" s="45">
        <v>0</v>
      </c>
      <c r="J8165" s="45">
        <v>0</v>
      </c>
    </row>
    <row r="8166" spans="4:10">
      <c r="D8166" s="28">
        <v>41980</v>
      </c>
      <c r="E8166" s="35" t="s">
        <v>363</v>
      </c>
      <c r="F8166" s="45">
        <v>-13.3</v>
      </c>
      <c r="G8166" s="45">
        <v>0</v>
      </c>
      <c r="H8166" s="45">
        <v>0</v>
      </c>
      <c r="I8166" s="45">
        <v>0</v>
      </c>
      <c r="J8166" s="45">
        <v>0</v>
      </c>
    </row>
    <row r="8167" spans="4:10">
      <c r="D8167" s="28">
        <v>41980</v>
      </c>
      <c r="E8167" s="35" t="s">
        <v>364</v>
      </c>
      <c r="F8167" s="45">
        <v>-14.1</v>
      </c>
      <c r="G8167" s="45">
        <v>0</v>
      </c>
      <c r="H8167" s="45">
        <v>0</v>
      </c>
      <c r="I8167" s="45">
        <v>0</v>
      </c>
      <c r="J8167" s="45">
        <v>0</v>
      </c>
    </row>
    <row r="8168" spans="4:10">
      <c r="D8168" s="28">
        <v>41980</v>
      </c>
      <c r="E8168" s="35" t="s">
        <v>365</v>
      </c>
      <c r="F8168" s="45">
        <v>-14.8</v>
      </c>
      <c r="G8168" s="45">
        <v>0</v>
      </c>
      <c r="H8168" s="45">
        <v>0</v>
      </c>
      <c r="I8168" s="45">
        <v>0</v>
      </c>
      <c r="J8168" s="45">
        <v>0</v>
      </c>
    </row>
    <row r="8169" spans="4:10">
      <c r="D8169" s="28">
        <v>41980</v>
      </c>
      <c r="E8169" s="35" t="s">
        <v>366</v>
      </c>
      <c r="F8169" s="45">
        <v>-15.1</v>
      </c>
      <c r="G8169" s="45">
        <v>0.08</v>
      </c>
      <c r="H8169" s="45">
        <v>0.04</v>
      </c>
      <c r="I8169" s="45">
        <v>1.6</v>
      </c>
      <c r="J8169" s="45">
        <v>-58.2</v>
      </c>
    </row>
    <row r="8170" spans="4:10">
      <c r="D8170" s="28">
        <v>41980</v>
      </c>
      <c r="E8170" s="35" t="s">
        <v>367</v>
      </c>
      <c r="F8170" s="45">
        <v>-14.5</v>
      </c>
      <c r="G8170" s="45">
        <v>0.14000000000000001</v>
      </c>
      <c r="H8170" s="45">
        <v>0.16</v>
      </c>
      <c r="I8170" s="45">
        <v>10.8</v>
      </c>
      <c r="J8170" s="45">
        <v>-47.8</v>
      </c>
    </row>
    <row r="8171" spans="4:10">
      <c r="D8171" s="28">
        <v>41980</v>
      </c>
      <c r="E8171" s="35" t="s">
        <v>368</v>
      </c>
      <c r="F8171" s="45">
        <v>-12.5</v>
      </c>
      <c r="G8171" s="45">
        <v>1.72</v>
      </c>
      <c r="H8171" s="45">
        <v>0.34</v>
      </c>
      <c r="I8171" s="45">
        <v>18.5</v>
      </c>
      <c r="J8171" s="45">
        <v>-35.799999999999997</v>
      </c>
    </row>
    <row r="8172" spans="4:10">
      <c r="D8172" s="28">
        <v>41980</v>
      </c>
      <c r="E8172" s="35" t="s">
        <v>369</v>
      </c>
      <c r="F8172" s="45">
        <v>-8.8000000000000007</v>
      </c>
      <c r="G8172" s="45">
        <v>1.44</v>
      </c>
      <c r="H8172" s="45">
        <v>0.5</v>
      </c>
      <c r="I8172" s="45">
        <v>24</v>
      </c>
      <c r="J8172" s="45">
        <v>-22.2</v>
      </c>
    </row>
    <row r="8173" spans="4:10">
      <c r="D8173" s="28">
        <v>41980</v>
      </c>
      <c r="E8173" s="35" t="s">
        <v>370</v>
      </c>
      <c r="F8173" s="45">
        <v>-5.4</v>
      </c>
      <c r="G8173" s="45">
        <v>0.13</v>
      </c>
      <c r="H8173" s="45">
        <v>0.45</v>
      </c>
      <c r="I8173" s="45">
        <v>27</v>
      </c>
      <c r="J8173" s="45">
        <v>-7.2</v>
      </c>
    </row>
    <row r="8174" spans="4:10">
      <c r="D8174" s="28">
        <v>41980</v>
      </c>
      <c r="E8174" s="35" t="s">
        <v>371</v>
      </c>
      <c r="F8174" s="45">
        <v>-2.1</v>
      </c>
      <c r="G8174" s="45">
        <v>0.21</v>
      </c>
      <c r="H8174" s="45">
        <v>0.51</v>
      </c>
      <c r="I8174" s="45">
        <v>26.9</v>
      </c>
      <c r="J8174" s="45">
        <v>8.3000000000000007</v>
      </c>
    </row>
    <row r="8175" spans="4:10">
      <c r="D8175" s="28">
        <v>41980</v>
      </c>
      <c r="E8175" s="35" t="s">
        <v>372</v>
      </c>
      <c r="F8175" s="45">
        <v>-2.1</v>
      </c>
      <c r="G8175" s="45">
        <v>0.12</v>
      </c>
      <c r="H8175" s="45">
        <v>0.39</v>
      </c>
      <c r="I8175" s="45">
        <v>23.7</v>
      </c>
      <c r="J8175" s="45">
        <v>23.2</v>
      </c>
    </row>
    <row r="8176" spans="4:10">
      <c r="D8176" s="28">
        <v>41980</v>
      </c>
      <c r="E8176" s="35" t="s">
        <v>373</v>
      </c>
      <c r="F8176" s="45">
        <v>-1.8</v>
      </c>
      <c r="G8176" s="45">
        <v>0.13</v>
      </c>
      <c r="H8176" s="45">
        <v>0.28999999999999998</v>
      </c>
      <c r="I8176" s="45">
        <v>18</v>
      </c>
      <c r="J8176" s="45">
        <v>36.700000000000003</v>
      </c>
    </row>
    <row r="8177" spans="4:10">
      <c r="D8177" s="28">
        <v>41980</v>
      </c>
      <c r="E8177" s="35" t="s">
        <v>374</v>
      </c>
      <c r="F8177" s="45">
        <v>-1.8</v>
      </c>
      <c r="G8177" s="45">
        <v>0.14000000000000001</v>
      </c>
      <c r="H8177" s="45">
        <v>0.15</v>
      </c>
      <c r="I8177" s="45">
        <v>10.199999999999999</v>
      </c>
      <c r="J8177" s="45">
        <v>48.5</v>
      </c>
    </row>
    <row r="8178" spans="4:10">
      <c r="D8178" s="28">
        <v>41980</v>
      </c>
      <c r="E8178" s="35" t="s">
        <v>375</v>
      </c>
      <c r="F8178" s="45">
        <v>-2.6</v>
      </c>
      <c r="G8178" s="45">
        <v>0.04</v>
      </c>
      <c r="H8178" s="45">
        <v>0.03</v>
      </c>
      <c r="I8178" s="45">
        <v>1</v>
      </c>
      <c r="J8178" s="45">
        <v>58.9</v>
      </c>
    </row>
    <row r="8179" spans="4:10">
      <c r="D8179" s="28">
        <v>41980</v>
      </c>
      <c r="E8179" s="35" t="s">
        <v>376</v>
      </c>
      <c r="F8179" s="45">
        <v>-3.7</v>
      </c>
      <c r="G8179" s="45">
        <v>0</v>
      </c>
      <c r="H8179" s="45">
        <v>0</v>
      </c>
      <c r="I8179" s="45">
        <v>0</v>
      </c>
      <c r="J8179" s="45">
        <v>0</v>
      </c>
    </row>
    <row r="8180" spans="4:10">
      <c r="D8180" s="28">
        <v>41980</v>
      </c>
      <c r="E8180" s="35" t="s">
        <v>377</v>
      </c>
      <c r="F8180" s="45">
        <v>-5.8</v>
      </c>
      <c r="G8180" s="45">
        <v>0</v>
      </c>
      <c r="H8180" s="45">
        <v>0</v>
      </c>
      <c r="I8180" s="45">
        <v>0</v>
      </c>
      <c r="J8180" s="45">
        <v>0</v>
      </c>
    </row>
    <row r="8181" spans="4:10">
      <c r="D8181" s="28">
        <v>41980</v>
      </c>
      <c r="E8181" s="35" t="s">
        <v>378</v>
      </c>
      <c r="F8181" s="45">
        <v>-6.9</v>
      </c>
      <c r="G8181" s="45">
        <v>0</v>
      </c>
      <c r="H8181" s="45">
        <v>0</v>
      </c>
      <c r="I8181" s="45">
        <v>0</v>
      </c>
      <c r="J8181" s="45">
        <v>0</v>
      </c>
    </row>
    <row r="8182" spans="4:10">
      <c r="D8182" s="28">
        <v>41980</v>
      </c>
      <c r="E8182" s="35" t="s">
        <v>379</v>
      </c>
      <c r="F8182" s="45">
        <v>-8.1</v>
      </c>
      <c r="G8182" s="45">
        <v>0</v>
      </c>
      <c r="H8182" s="45">
        <v>0</v>
      </c>
      <c r="I8182" s="45">
        <v>0</v>
      </c>
      <c r="J8182" s="45">
        <v>0</v>
      </c>
    </row>
    <row r="8183" spans="4:10">
      <c r="D8183" s="28">
        <v>41980</v>
      </c>
      <c r="E8183" s="35" t="s">
        <v>380</v>
      </c>
      <c r="F8183" s="45">
        <v>-8.3000000000000007</v>
      </c>
      <c r="G8183" s="45">
        <v>0</v>
      </c>
      <c r="H8183" s="45">
        <v>0</v>
      </c>
      <c r="I8183" s="45">
        <v>0</v>
      </c>
      <c r="J8183" s="45">
        <v>0</v>
      </c>
    </row>
    <row r="8184" spans="4:10">
      <c r="D8184" s="28">
        <v>41980</v>
      </c>
      <c r="E8184" s="35" t="s">
        <v>381</v>
      </c>
      <c r="F8184" s="45">
        <v>-7.8</v>
      </c>
      <c r="G8184" s="45">
        <v>0</v>
      </c>
      <c r="H8184" s="45">
        <v>0</v>
      </c>
      <c r="I8184" s="45">
        <v>0</v>
      </c>
      <c r="J8184" s="45">
        <v>0</v>
      </c>
    </row>
    <row r="8185" spans="4:10">
      <c r="D8185" s="28">
        <v>41980</v>
      </c>
      <c r="E8185" s="35" t="s">
        <v>382</v>
      </c>
      <c r="F8185" s="45">
        <v>-8.9</v>
      </c>
      <c r="G8185" s="45">
        <v>0</v>
      </c>
      <c r="H8185" s="45">
        <v>0</v>
      </c>
      <c r="I8185" s="45">
        <v>0</v>
      </c>
      <c r="J8185" s="45">
        <v>0</v>
      </c>
    </row>
    <row r="8186" spans="4:10">
      <c r="D8186" s="28">
        <v>41980</v>
      </c>
      <c r="E8186" s="35" t="s">
        <v>383</v>
      </c>
      <c r="F8186" s="45">
        <v>-8.4</v>
      </c>
      <c r="G8186" s="45">
        <v>0</v>
      </c>
      <c r="H8186" s="45">
        <v>0</v>
      </c>
      <c r="I8186" s="45">
        <v>0</v>
      </c>
      <c r="J8186" s="45">
        <v>0</v>
      </c>
    </row>
    <row r="8187" spans="4:10">
      <c r="D8187" s="28">
        <v>41981</v>
      </c>
      <c r="E8187" s="35" t="s">
        <v>360</v>
      </c>
      <c r="F8187" s="45">
        <v>-9</v>
      </c>
      <c r="G8187" s="45">
        <v>0</v>
      </c>
      <c r="H8187" s="45">
        <v>0</v>
      </c>
      <c r="I8187" s="45">
        <v>0</v>
      </c>
      <c r="J8187" s="45">
        <v>0</v>
      </c>
    </row>
    <row r="8188" spans="4:10">
      <c r="D8188" s="28">
        <v>41981</v>
      </c>
      <c r="E8188" s="35" t="s">
        <v>361</v>
      </c>
      <c r="F8188" s="45">
        <v>-9.3000000000000007</v>
      </c>
      <c r="G8188" s="45">
        <v>0</v>
      </c>
      <c r="H8188" s="45">
        <v>0</v>
      </c>
      <c r="I8188" s="45">
        <v>0</v>
      </c>
      <c r="J8188" s="45">
        <v>0</v>
      </c>
    </row>
    <row r="8189" spans="4:10">
      <c r="D8189" s="28">
        <v>41981</v>
      </c>
      <c r="E8189" s="35" t="s">
        <v>362</v>
      </c>
      <c r="F8189" s="45">
        <v>-9.9</v>
      </c>
      <c r="G8189" s="45">
        <v>0</v>
      </c>
      <c r="H8189" s="45">
        <v>0</v>
      </c>
      <c r="I8189" s="45">
        <v>0</v>
      </c>
      <c r="J8189" s="45">
        <v>0</v>
      </c>
    </row>
    <row r="8190" spans="4:10">
      <c r="D8190" s="28">
        <v>41981</v>
      </c>
      <c r="E8190" s="35" t="s">
        <v>363</v>
      </c>
      <c r="F8190" s="45">
        <v>-9.6</v>
      </c>
      <c r="G8190" s="45">
        <v>0</v>
      </c>
      <c r="H8190" s="45">
        <v>0</v>
      </c>
      <c r="I8190" s="45">
        <v>0</v>
      </c>
      <c r="J8190" s="45">
        <v>0</v>
      </c>
    </row>
    <row r="8191" spans="4:10">
      <c r="D8191" s="28">
        <v>41981</v>
      </c>
      <c r="E8191" s="35" t="s">
        <v>364</v>
      </c>
      <c r="F8191" s="45">
        <v>-10.1</v>
      </c>
      <c r="G8191" s="45">
        <v>0</v>
      </c>
      <c r="H8191" s="45">
        <v>0</v>
      </c>
      <c r="I8191" s="45">
        <v>0</v>
      </c>
      <c r="J8191" s="45">
        <v>0</v>
      </c>
    </row>
    <row r="8192" spans="4:10">
      <c r="D8192" s="28">
        <v>41981</v>
      </c>
      <c r="E8192" s="35" t="s">
        <v>365</v>
      </c>
      <c r="F8192" s="45">
        <v>-10.199999999999999</v>
      </c>
      <c r="G8192" s="45">
        <v>0</v>
      </c>
      <c r="H8192" s="45">
        <v>0</v>
      </c>
      <c r="I8192" s="45">
        <v>0</v>
      </c>
      <c r="J8192" s="45">
        <v>0</v>
      </c>
    </row>
    <row r="8193" spans="4:10">
      <c r="D8193" s="28">
        <v>41981</v>
      </c>
      <c r="E8193" s="35" t="s">
        <v>366</v>
      </c>
      <c r="F8193" s="45">
        <v>-9.9</v>
      </c>
      <c r="G8193" s="45">
        <v>0.08</v>
      </c>
      <c r="H8193" s="45">
        <v>0.04</v>
      </c>
      <c r="I8193" s="45">
        <v>1.5</v>
      </c>
      <c r="J8193" s="45">
        <v>-58.2</v>
      </c>
    </row>
    <row r="8194" spans="4:10">
      <c r="D8194" s="28">
        <v>41981</v>
      </c>
      <c r="E8194" s="35" t="s">
        <v>367</v>
      </c>
      <c r="F8194" s="45">
        <v>-8.6</v>
      </c>
      <c r="G8194" s="45">
        <v>0.14000000000000001</v>
      </c>
      <c r="H8194" s="45">
        <v>0.16</v>
      </c>
      <c r="I8194" s="45">
        <v>10.7</v>
      </c>
      <c r="J8194" s="45">
        <v>-47.8</v>
      </c>
    </row>
    <row r="8195" spans="4:10">
      <c r="D8195" s="28">
        <v>41981</v>
      </c>
      <c r="E8195" s="35" t="s">
        <v>368</v>
      </c>
      <c r="F8195" s="45">
        <v>-6.1</v>
      </c>
      <c r="G8195" s="45">
        <v>0.14000000000000001</v>
      </c>
      <c r="H8195" s="45">
        <v>0.3</v>
      </c>
      <c r="I8195" s="45">
        <v>18.3</v>
      </c>
      <c r="J8195" s="45">
        <v>-35.9</v>
      </c>
    </row>
    <row r="8196" spans="4:10">
      <c r="D8196" s="28">
        <v>41981</v>
      </c>
      <c r="E8196" s="35" t="s">
        <v>369</v>
      </c>
      <c r="F8196" s="45">
        <v>-3.2</v>
      </c>
      <c r="G8196" s="45">
        <v>0.23</v>
      </c>
      <c r="H8196" s="45">
        <v>0.46</v>
      </c>
      <c r="I8196" s="45">
        <v>23.9</v>
      </c>
      <c r="J8196" s="45">
        <v>-22.3</v>
      </c>
    </row>
    <row r="8197" spans="4:10">
      <c r="D8197" s="28">
        <v>41981</v>
      </c>
      <c r="E8197" s="35" t="s">
        <v>370</v>
      </c>
      <c r="F8197" s="45">
        <v>0.1</v>
      </c>
      <c r="G8197" s="45">
        <v>0.9</v>
      </c>
      <c r="H8197" s="45">
        <v>0.62</v>
      </c>
      <c r="I8197" s="45">
        <v>26.8</v>
      </c>
      <c r="J8197" s="45">
        <v>-7.3</v>
      </c>
    </row>
    <row r="8198" spans="4:10">
      <c r="D8198" s="28">
        <v>41981</v>
      </c>
      <c r="E8198" s="35" t="s">
        <v>371</v>
      </c>
      <c r="F8198" s="45">
        <v>1.9</v>
      </c>
      <c r="G8198" s="45">
        <v>1.48</v>
      </c>
      <c r="H8198" s="45">
        <v>0.56000000000000005</v>
      </c>
      <c r="I8198" s="45">
        <v>26.8</v>
      </c>
      <c r="J8198" s="45">
        <v>8.1999999999999993</v>
      </c>
    </row>
    <row r="8199" spans="4:10">
      <c r="D8199" s="28">
        <v>41981</v>
      </c>
      <c r="E8199" s="35" t="s">
        <v>372</v>
      </c>
      <c r="F8199" s="45">
        <v>1.9</v>
      </c>
      <c r="G8199" s="45">
        <v>0.7</v>
      </c>
      <c r="H8199" s="45">
        <v>0.54</v>
      </c>
      <c r="I8199" s="45">
        <v>23.7</v>
      </c>
      <c r="J8199" s="45">
        <v>23.1</v>
      </c>
    </row>
    <row r="8200" spans="4:10">
      <c r="D8200" s="28">
        <v>41981</v>
      </c>
      <c r="E8200" s="35" t="s">
        <v>373</v>
      </c>
      <c r="F8200" s="45">
        <v>2.1</v>
      </c>
      <c r="G8200" s="45">
        <v>0.15</v>
      </c>
      <c r="H8200" s="45">
        <v>0.28999999999999998</v>
      </c>
      <c r="I8200" s="45">
        <v>17.899999999999999</v>
      </c>
      <c r="J8200" s="45">
        <v>36.6</v>
      </c>
    </row>
    <row r="8201" spans="4:10">
      <c r="D8201" s="28">
        <v>41981</v>
      </c>
      <c r="E8201" s="35" t="s">
        <v>374</v>
      </c>
      <c r="F8201" s="45">
        <v>0.3</v>
      </c>
      <c r="G8201" s="45">
        <v>0.15</v>
      </c>
      <c r="H8201" s="45">
        <v>0.15</v>
      </c>
      <c r="I8201" s="45">
        <v>10.199999999999999</v>
      </c>
      <c r="J8201" s="45">
        <v>48.4</v>
      </c>
    </row>
    <row r="8202" spans="4:10">
      <c r="D8202" s="28">
        <v>41981</v>
      </c>
      <c r="E8202" s="35" t="s">
        <v>375</v>
      </c>
      <c r="F8202" s="45">
        <v>0</v>
      </c>
      <c r="G8202" s="45">
        <v>0.04</v>
      </c>
      <c r="H8202" s="45">
        <v>0.03</v>
      </c>
      <c r="I8202" s="45">
        <v>1</v>
      </c>
      <c r="J8202" s="45">
        <v>58.8</v>
      </c>
    </row>
    <row r="8203" spans="4:10">
      <c r="D8203" s="28">
        <v>41981</v>
      </c>
      <c r="E8203" s="35" t="s">
        <v>376</v>
      </c>
      <c r="F8203" s="45">
        <v>2</v>
      </c>
      <c r="G8203" s="45">
        <v>0</v>
      </c>
      <c r="H8203" s="45">
        <v>0</v>
      </c>
      <c r="I8203" s="45">
        <v>0</v>
      </c>
      <c r="J8203" s="45">
        <v>0</v>
      </c>
    </row>
    <row r="8204" spans="4:10">
      <c r="D8204" s="28">
        <v>41981</v>
      </c>
      <c r="E8204" s="35" t="s">
        <v>377</v>
      </c>
      <c r="F8204" s="45">
        <v>0.5</v>
      </c>
      <c r="G8204" s="45">
        <v>0</v>
      </c>
      <c r="H8204" s="45">
        <v>0</v>
      </c>
      <c r="I8204" s="45">
        <v>0</v>
      </c>
      <c r="J8204" s="45">
        <v>0</v>
      </c>
    </row>
    <row r="8205" spans="4:10">
      <c r="D8205" s="28">
        <v>41981</v>
      </c>
      <c r="E8205" s="35" t="s">
        <v>378</v>
      </c>
      <c r="F8205" s="45">
        <v>0.6</v>
      </c>
      <c r="G8205" s="45">
        <v>0</v>
      </c>
      <c r="H8205" s="45">
        <v>0</v>
      </c>
      <c r="I8205" s="45">
        <v>0</v>
      </c>
      <c r="J8205" s="45">
        <v>0</v>
      </c>
    </row>
    <row r="8206" spans="4:10">
      <c r="D8206" s="28">
        <v>41981</v>
      </c>
      <c r="E8206" s="35" t="s">
        <v>379</v>
      </c>
      <c r="F8206" s="45">
        <v>0.6</v>
      </c>
      <c r="G8206" s="45">
        <v>0</v>
      </c>
      <c r="H8206" s="45">
        <v>0</v>
      </c>
      <c r="I8206" s="45">
        <v>0</v>
      </c>
      <c r="J8206" s="45">
        <v>0</v>
      </c>
    </row>
    <row r="8207" spans="4:10">
      <c r="D8207" s="28">
        <v>41981</v>
      </c>
      <c r="E8207" s="35" t="s">
        <v>380</v>
      </c>
      <c r="F8207" s="45">
        <v>0.7</v>
      </c>
      <c r="G8207" s="45">
        <v>0</v>
      </c>
      <c r="H8207" s="45">
        <v>0</v>
      </c>
      <c r="I8207" s="45">
        <v>0</v>
      </c>
      <c r="J8207" s="45">
        <v>0</v>
      </c>
    </row>
    <row r="8208" spans="4:10">
      <c r="D8208" s="28">
        <v>41981</v>
      </c>
      <c r="E8208" s="35" t="s">
        <v>381</v>
      </c>
      <c r="F8208" s="45">
        <v>0.8</v>
      </c>
      <c r="G8208" s="45">
        <v>0</v>
      </c>
      <c r="H8208" s="45">
        <v>0</v>
      </c>
      <c r="I8208" s="45">
        <v>0</v>
      </c>
      <c r="J8208" s="45">
        <v>0</v>
      </c>
    </row>
    <row r="8209" spans="4:10">
      <c r="D8209" s="28">
        <v>41981</v>
      </c>
      <c r="E8209" s="35" t="s">
        <v>382</v>
      </c>
      <c r="F8209" s="45">
        <v>1.2</v>
      </c>
      <c r="G8209" s="45">
        <v>0</v>
      </c>
      <c r="H8209" s="45">
        <v>0</v>
      </c>
      <c r="I8209" s="45">
        <v>0</v>
      </c>
      <c r="J8209" s="45">
        <v>0</v>
      </c>
    </row>
    <row r="8210" spans="4:10">
      <c r="D8210" s="28">
        <v>41981</v>
      </c>
      <c r="E8210" s="35" t="s">
        <v>383</v>
      </c>
      <c r="F8210" s="45">
        <v>0.9</v>
      </c>
      <c r="G8210" s="45">
        <v>0</v>
      </c>
      <c r="H8210" s="45">
        <v>0</v>
      </c>
      <c r="I8210" s="45">
        <v>0</v>
      </c>
      <c r="J8210" s="45">
        <v>0</v>
      </c>
    </row>
    <row r="8211" spans="4:10">
      <c r="D8211" s="28">
        <v>41982</v>
      </c>
      <c r="E8211" s="35" t="s">
        <v>360</v>
      </c>
      <c r="F8211" s="45">
        <v>0.3</v>
      </c>
      <c r="G8211" s="45">
        <v>0</v>
      </c>
      <c r="H8211" s="45">
        <v>0</v>
      </c>
      <c r="I8211" s="45">
        <v>0</v>
      </c>
      <c r="J8211" s="45">
        <v>0</v>
      </c>
    </row>
    <row r="8212" spans="4:10">
      <c r="D8212" s="28">
        <v>41982</v>
      </c>
      <c r="E8212" s="35" t="s">
        <v>361</v>
      </c>
      <c r="F8212" s="45">
        <v>0.8</v>
      </c>
      <c r="G8212" s="45">
        <v>0</v>
      </c>
      <c r="H8212" s="45">
        <v>0</v>
      </c>
      <c r="I8212" s="45">
        <v>0</v>
      </c>
      <c r="J8212" s="45">
        <v>0</v>
      </c>
    </row>
    <row r="8213" spans="4:10">
      <c r="D8213" s="28">
        <v>41982</v>
      </c>
      <c r="E8213" s="35" t="s">
        <v>362</v>
      </c>
      <c r="F8213" s="45">
        <v>0.9</v>
      </c>
      <c r="G8213" s="45">
        <v>0</v>
      </c>
      <c r="H8213" s="45">
        <v>0</v>
      </c>
      <c r="I8213" s="45">
        <v>0</v>
      </c>
      <c r="J8213" s="45">
        <v>0</v>
      </c>
    </row>
    <row r="8214" spans="4:10">
      <c r="D8214" s="28">
        <v>41982</v>
      </c>
      <c r="E8214" s="35" t="s">
        <v>363</v>
      </c>
      <c r="F8214" s="45">
        <v>2.2999999999999998</v>
      </c>
      <c r="G8214" s="45">
        <v>0</v>
      </c>
      <c r="H8214" s="45">
        <v>0</v>
      </c>
      <c r="I8214" s="45">
        <v>0</v>
      </c>
      <c r="J8214" s="45">
        <v>0</v>
      </c>
    </row>
    <row r="8215" spans="4:10">
      <c r="D8215" s="28">
        <v>41982</v>
      </c>
      <c r="E8215" s="35" t="s">
        <v>364</v>
      </c>
      <c r="F8215" s="45">
        <v>1.4</v>
      </c>
      <c r="G8215" s="45">
        <v>0</v>
      </c>
      <c r="H8215" s="45">
        <v>0</v>
      </c>
      <c r="I8215" s="45">
        <v>0</v>
      </c>
      <c r="J8215" s="45">
        <v>0</v>
      </c>
    </row>
    <row r="8216" spans="4:10">
      <c r="D8216" s="28">
        <v>41982</v>
      </c>
      <c r="E8216" s="35" t="s">
        <v>365</v>
      </c>
      <c r="F8216" s="45">
        <v>0.9</v>
      </c>
      <c r="G8216" s="45">
        <v>0</v>
      </c>
      <c r="H8216" s="45">
        <v>0</v>
      </c>
      <c r="I8216" s="45">
        <v>0</v>
      </c>
      <c r="J8216" s="45">
        <v>0</v>
      </c>
    </row>
    <row r="8217" spans="4:10">
      <c r="D8217" s="28">
        <v>41982</v>
      </c>
      <c r="E8217" s="35" t="s">
        <v>366</v>
      </c>
      <c r="F8217" s="45">
        <v>0.7</v>
      </c>
      <c r="G8217" s="45">
        <v>0.04</v>
      </c>
      <c r="H8217" s="45">
        <v>0.03</v>
      </c>
      <c r="I8217" s="45">
        <v>1.4</v>
      </c>
      <c r="J8217" s="45">
        <v>-58.2</v>
      </c>
    </row>
    <row r="8218" spans="4:10">
      <c r="D8218" s="28">
        <v>41982</v>
      </c>
      <c r="E8218" s="35" t="s">
        <v>367</v>
      </c>
      <c r="F8218" s="45">
        <v>1.1000000000000001</v>
      </c>
      <c r="G8218" s="45">
        <v>0.11</v>
      </c>
      <c r="H8218" s="45">
        <v>0.15</v>
      </c>
      <c r="I8218" s="45">
        <v>10.5</v>
      </c>
      <c r="J8218" s="45">
        <v>-47.8</v>
      </c>
    </row>
    <row r="8219" spans="4:10">
      <c r="D8219" s="28">
        <v>41982</v>
      </c>
      <c r="E8219" s="35" t="s">
        <v>368</v>
      </c>
      <c r="F8219" s="45">
        <v>1.7</v>
      </c>
      <c r="G8219" s="45">
        <v>0.11</v>
      </c>
      <c r="H8219" s="45">
        <v>0.28000000000000003</v>
      </c>
      <c r="I8219" s="45">
        <v>18.2</v>
      </c>
      <c r="J8219" s="45">
        <v>-35.9</v>
      </c>
    </row>
    <row r="8220" spans="4:10">
      <c r="D8220" s="28">
        <v>41982</v>
      </c>
      <c r="E8220" s="35" t="s">
        <v>369</v>
      </c>
      <c r="F8220" s="45">
        <v>3</v>
      </c>
      <c r="G8220" s="45">
        <v>0.18</v>
      </c>
      <c r="H8220" s="45">
        <v>0.43</v>
      </c>
      <c r="I8220" s="45">
        <v>23.8</v>
      </c>
      <c r="J8220" s="45">
        <v>-22.4</v>
      </c>
    </row>
    <row r="8221" spans="4:10">
      <c r="D8221" s="28">
        <v>41982</v>
      </c>
      <c r="E8221" s="35" t="s">
        <v>370</v>
      </c>
      <c r="F8221" s="45">
        <v>4.3</v>
      </c>
      <c r="G8221" s="45">
        <v>0.59</v>
      </c>
      <c r="H8221" s="45">
        <v>0.61</v>
      </c>
      <c r="I8221" s="45">
        <v>26.7</v>
      </c>
      <c r="J8221" s="45">
        <v>-7.4</v>
      </c>
    </row>
    <row r="8222" spans="4:10">
      <c r="D8222" s="28">
        <v>41982</v>
      </c>
      <c r="E8222" s="35" t="s">
        <v>371</v>
      </c>
      <c r="F8222" s="45">
        <v>5.0999999999999996</v>
      </c>
      <c r="G8222" s="45">
        <v>0.43</v>
      </c>
      <c r="H8222" s="45">
        <v>0.59</v>
      </c>
      <c r="I8222" s="45">
        <v>26.7</v>
      </c>
      <c r="J8222" s="45">
        <v>8</v>
      </c>
    </row>
    <row r="8223" spans="4:10">
      <c r="D8223" s="28">
        <v>41982</v>
      </c>
      <c r="E8223" s="35" t="s">
        <v>372</v>
      </c>
      <c r="F8223" s="45">
        <v>4</v>
      </c>
      <c r="G8223" s="45">
        <v>0.44</v>
      </c>
      <c r="H8223" s="45">
        <v>0.51</v>
      </c>
      <c r="I8223" s="45">
        <v>23.6</v>
      </c>
      <c r="J8223" s="45">
        <v>22.9</v>
      </c>
    </row>
    <row r="8224" spans="4:10">
      <c r="D8224" s="28">
        <v>41982</v>
      </c>
      <c r="E8224" s="35" t="s">
        <v>373</v>
      </c>
      <c r="F8224" s="45">
        <v>3.5</v>
      </c>
      <c r="G8224" s="45">
        <v>0.11</v>
      </c>
      <c r="H8224" s="45">
        <v>0.27</v>
      </c>
      <c r="I8224" s="45">
        <v>17.899999999999999</v>
      </c>
      <c r="J8224" s="45">
        <v>36.4</v>
      </c>
    </row>
    <row r="8225" spans="4:10">
      <c r="D8225" s="28">
        <v>41982</v>
      </c>
      <c r="E8225" s="35" t="s">
        <v>374</v>
      </c>
      <c r="F8225" s="45">
        <v>2.5</v>
      </c>
      <c r="G8225" s="45">
        <v>0.12</v>
      </c>
      <c r="H8225" s="45">
        <v>0.15</v>
      </c>
      <c r="I8225" s="45">
        <v>10.199999999999999</v>
      </c>
      <c r="J8225" s="45">
        <v>48.2</v>
      </c>
    </row>
    <row r="8226" spans="4:10">
      <c r="D8226" s="28">
        <v>41982</v>
      </c>
      <c r="E8226" s="35" t="s">
        <v>375</v>
      </c>
      <c r="F8226" s="45">
        <v>2.2000000000000002</v>
      </c>
      <c r="G8226" s="45">
        <v>0.04</v>
      </c>
      <c r="H8226" s="45">
        <v>0.03</v>
      </c>
      <c r="I8226" s="45">
        <v>1</v>
      </c>
      <c r="J8226" s="45">
        <v>58.6</v>
      </c>
    </row>
    <row r="8227" spans="4:10">
      <c r="D8227" s="28">
        <v>41982</v>
      </c>
      <c r="E8227" s="35" t="s">
        <v>376</v>
      </c>
      <c r="F8227" s="45">
        <v>0.4</v>
      </c>
      <c r="G8227" s="45">
        <v>0</v>
      </c>
      <c r="H8227" s="45">
        <v>0</v>
      </c>
      <c r="I8227" s="45">
        <v>0</v>
      </c>
      <c r="J8227" s="45">
        <v>0</v>
      </c>
    </row>
    <row r="8228" spans="4:10">
      <c r="D8228" s="28">
        <v>41982</v>
      </c>
      <c r="E8228" s="35" t="s">
        <v>377</v>
      </c>
      <c r="F8228" s="45">
        <v>1</v>
      </c>
      <c r="G8228" s="45">
        <v>0</v>
      </c>
      <c r="H8228" s="45">
        <v>0</v>
      </c>
      <c r="I8228" s="45">
        <v>0</v>
      </c>
      <c r="J8228" s="45">
        <v>0</v>
      </c>
    </row>
    <row r="8229" spans="4:10">
      <c r="D8229" s="28">
        <v>41982</v>
      </c>
      <c r="E8229" s="35" t="s">
        <v>378</v>
      </c>
      <c r="F8229" s="45">
        <v>0.4</v>
      </c>
      <c r="G8229" s="45">
        <v>0</v>
      </c>
      <c r="H8229" s="45">
        <v>0</v>
      </c>
      <c r="I8229" s="45">
        <v>0</v>
      </c>
      <c r="J8229" s="45">
        <v>0</v>
      </c>
    </row>
    <row r="8230" spans="4:10">
      <c r="D8230" s="28">
        <v>41982</v>
      </c>
      <c r="E8230" s="35" t="s">
        <v>379</v>
      </c>
      <c r="F8230" s="45">
        <v>-0.7</v>
      </c>
      <c r="G8230" s="45">
        <v>0</v>
      </c>
      <c r="H8230" s="45">
        <v>0</v>
      </c>
      <c r="I8230" s="45">
        <v>0</v>
      </c>
      <c r="J8230" s="45">
        <v>0</v>
      </c>
    </row>
    <row r="8231" spans="4:10">
      <c r="D8231" s="28">
        <v>41982</v>
      </c>
      <c r="E8231" s="35" t="s">
        <v>380</v>
      </c>
      <c r="F8231" s="45">
        <v>-0.9</v>
      </c>
      <c r="G8231" s="45">
        <v>0</v>
      </c>
      <c r="H8231" s="45">
        <v>0</v>
      </c>
      <c r="I8231" s="45">
        <v>0</v>
      </c>
      <c r="J8231" s="45">
        <v>0</v>
      </c>
    </row>
    <row r="8232" spans="4:10">
      <c r="D8232" s="28">
        <v>41982</v>
      </c>
      <c r="E8232" s="35" t="s">
        <v>381</v>
      </c>
      <c r="F8232" s="45">
        <v>-1</v>
      </c>
      <c r="G8232" s="45">
        <v>0</v>
      </c>
      <c r="H8232" s="45">
        <v>0</v>
      </c>
      <c r="I8232" s="45">
        <v>0</v>
      </c>
      <c r="J8232" s="45">
        <v>0</v>
      </c>
    </row>
    <row r="8233" spans="4:10">
      <c r="D8233" s="28">
        <v>41982</v>
      </c>
      <c r="E8233" s="35" t="s">
        <v>382</v>
      </c>
      <c r="F8233" s="45">
        <v>-1.3</v>
      </c>
      <c r="G8233" s="45">
        <v>0</v>
      </c>
      <c r="H8233" s="45">
        <v>0</v>
      </c>
      <c r="I8233" s="45">
        <v>0</v>
      </c>
      <c r="J8233" s="45">
        <v>0</v>
      </c>
    </row>
    <row r="8234" spans="4:10">
      <c r="D8234" s="28">
        <v>41982</v>
      </c>
      <c r="E8234" s="35" t="s">
        <v>383</v>
      </c>
      <c r="F8234" s="45">
        <v>-0.6</v>
      </c>
      <c r="G8234" s="45">
        <v>0</v>
      </c>
      <c r="H8234" s="45">
        <v>0</v>
      </c>
      <c r="I8234" s="45">
        <v>0</v>
      </c>
      <c r="J8234" s="45">
        <v>0</v>
      </c>
    </row>
    <row r="8235" spans="4:10">
      <c r="D8235" s="28">
        <v>41983</v>
      </c>
      <c r="E8235" s="35" t="s">
        <v>360</v>
      </c>
      <c r="F8235" s="45">
        <v>-0.3</v>
      </c>
      <c r="G8235" s="45">
        <v>0</v>
      </c>
      <c r="H8235" s="45">
        <v>0</v>
      </c>
      <c r="I8235" s="45">
        <v>0</v>
      </c>
      <c r="J8235" s="45">
        <v>0</v>
      </c>
    </row>
    <row r="8236" spans="4:10">
      <c r="D8236" s="28">
        <v>41983</v>
      </c>
      <c r="E8236" s="35" t="s">
        <v>361</v>
      </c>
      <c r="F8236" s="45">
        <v>-0.2</v>
      </c>
      <c r="G8236" s="45">
        <v>0</v>
      </c>
      <c r="H8236" s="45">
        <v>0</v>
      </c>
      <c r="I8236" s="45">
        <v>0</v>
      </c>
      <c r="J8236" s="45">
        <v>0</v>
      </c>
    </row>
    <row r="8237" spans="4:10">
      <c r="D8237" s="28">
        <v>41983</v>
      </c>
      <c r="E8237" s="35" t="s">
        <v>362</v>
      </c>
      <c r="F8237" s="45">
        <v>-0.5</v>
      </c>
      <c r="G8237" s="45">
        <v>0</v>
      </c>
      <c r="H8237" s="45">
        <v>0</v>
      </c>
      <c r="I8237" s="45">
        <v>0</v>
      </c>
      <c r="J8237" s="45">
        <v>0</v>
      </c>
    </row>
    <row r="8238" spans="4:10">
      <c r="D8238" s="28">
        <v>41983</v>
      </c>
      <c r="E8238" s="35" t="s">
        <v>363</v>
      </c>
      <c r="F8238" s="45">
        <v>-0.3</v>
      </c>
      <c r="G8238" s="45">
        <v>0</v>
      </c>
      <c r="H8238" s="45">
        <v>0</v>
      </c>
      <c r="I8238" s="45">
        <v>0</v>
      </c>
      <c r="J8238" s="45">
        <v>0</v>
      </c>
    </row>
    <row r="8239" spans="4:10">
      <c r="D8239" s="28">
        <v>41983</v>
      </c>
      <c r="E8239" s="35" t="s">
        <v>364</v>
      </c>
      <c r="F8239" s="45">
        <v>-0.2</v>
      </c>
      <c r="G8239" s="45">
        <v>0</v>
      </c>
      <c r="H8239" s="45">
        <v>0</v>
      </c>
      <c r="I8239" s="45">
        <v>0</v>
      </c>
      <c r="J8239" s="45">
        <v>0</v>
      </c>
    </row>
    <row r="8240" spans="4:10">
      <c r="D8240" s="28">
        <v>41983</v>
      </c>
      <c r="E8240" s="35" t="s">
        <v>365</v>
      </c>
      <c r="F8240" s="45">
        <v>-0.5</v>
      </c>
      <c r="G8240" s="45">
        <v>0</v>
      </c>
      <c r="H8240" s="45">
        <v>0</v>
      </c>
      <c r="I8240" s="45">
        <v>0</v>
      </c>
      <c r="J8240" s="45">
        <v>0</v>
      </c>
    </row>
    <row r="8241" spans="4:10">
      <c r="D8241" s="28">
        <v>41983</v>
      </c>
      <c r="E8241" s="35" t="s">
        <v>366</v>
      </c>
      <c r="F8241" s="45">
        <v>-1.3</v>
      </c>
      <c r="G8241" s="45">
        <v>0.08</v>
      </c>
      <c r="H8241" s="45">
        <v>0.04</v>
      </c>
      <c r="I8241" s="45">
        <v>1.2</v>
      </c>
      <c r="J8241" s="45">
        <v>-58.2</v>
      </c>
    </row>
    <row r="8242" spans="4:10">
      <c r="D8242" s="28">
        <v>41983</v>
      </c>
      <c r="E8242" s="35" t="s">
        <v>367</v>
      </c>
      <c r="F8242" s="45">
        <v>-1.3</v>
      </c>
      <c r="G8242" s="45">
        <v>0.28000000000000003</v>
      </c>
      <c r="H8242" s="45">
        <v>0.19</v>
      </c>
      <c r="I8242" s="45">
        <v>10.4</v>
      </c>
      <c r="J8242" s="45">
        <v>-47.8</v>
      </c>
    </row>
    <row r="8243" spans="4:10">
      <c r="D8243" s="28">
        <v>41983</v>
      </c>
      <c r="E8243" s="35" t="s">
        <v>368</v>
      </c>
      <c r="F8243" s="45">
        <v>0</v>
      </c>
      <c r="G8243" s="45">
        <v>1.58</v>
      </c>
      <c r="H8243" s="45">
        <v>0.35</v>
      </c>
      <c r="I8243" s="45">
        <v>18</v>
      </c>
      <c r="J8243" s="45">
        <v>-36</v>
      </c>
    </row>
    <row r="8244" spans="4:10">
      <c r="D8244" s="28">
        <v>41983</v>
      </c>
      <c r="E8244" s="35" t="s">
        <v>369</v>
      </c>
      <c r="F8244" s="45">
        <v>1</v>
      </c>
      <c r="G8244" s="45">
        <v>2.69</v>
      </c>
      <c r="H8244" s="45">
        <v>0.28000000000000003</v>
      </c>
      <c r="I8244" s="45">
        <v>23.6</v>
      </c>
      <c r="J8244" s="45">
        <v>-22.4</v>
      </c>
    </row>
    <row r="8245" spans="4:10">
      <c r="D8245" s="28">
        <v>41983</v>
      </c>
      <c r="E8245" s="35" t="s">
        <v>370</v>
      </c>
      <c r="F8245" s="45">
        <v>2.8</v>
      </c>
      <c r="G8245" s="45">
        <v>2.79</v>
      </c>
      <c r="H8245" s="45">
        <v>0.3</v>
      </c>
      <c r="I8245" s="45">
        <v>26.6</v>
      </c>
      <c r="J8245" s="45">
        <v>-7.5</v>
      </c>
    </row>
    <row r="8246" spans="4:10">
      <c r="D8246" s="28">
        <v>41983</v>
      </c>
      <c r="E8246" s="35" t="s">
        <v>371</v>
      </c>
      <c r="F8246" s="45">
        <v>3.7</v>
      </c>
      <c r="G8246" s="45">
        <v>0.66</v>
      </c>
      <c r="H8246" s="45">
        <v>0.61</v>
      </c>
      <c r="I8246" s="45">
        <v>26.6</v>
      </c>
      <c r="J8246" s="45">
        <v>7.9</v>
      </c>
    </row>
    <row r="8247" spans="4:10">
      <c r="D8247" s="28">
        <v>41983</v>
      </c>
      <c r="E8247" s="35" t="s">
        <v>372</v>
      </c>
      <c r="F8247" s="45">
        <v>6.5</v>
      </c>
      <c r="G8247" s="45">
        <v>0.26</v>
      </c>
      <c r="H8247" s="45">
        <v>0.46</v>
      </c>
      <c r="I8247" s="45">
        <v>23.5</v>
      </c>
      <c r="J8247" s="45">
        <v>22.8</v>
      </c>
    </row>
    <row r="8248" spans="4:10">
      <c r="D8248" s="28">
        <v>41983</v>
      </c>
      <c r="E8248" s="35" t="s">
        <v>373</v>
      </c>
      <c r="F8248" s="45">
        <v>4.5999999999999996</v>
      </c>
      <c r="G8248" s="45">
        <v>0.26</v>
      </c>
      <c r="H8248" s="45">
        <v>0.34</v>
      </c>
      <c r="I8248" s="45">
        <v>17.899999999999999</v>
      </c>
      <c r="J8248" s="45">
        <v>36.299999999999997</v>
      </c>
    </row>
    <row r="8249" spans="4:10">
      <c r="D8249" s="28">
        <v>41983</v>
      </c>
      <c r="E8249" s="35" t="s">
        <v>374</v>
      </c>
      <c r="F8249" s="45">
        <v>3.1</v>
      </c>
      <c r="G8249" s="45">
        <v>0.27</v>
      </c>
      <c r="H8249" s="45">
        <v>0.18</v>
      </c>
      <c r="I8249" s="45">
        <v>10.199999999999999</v>
      </c>
      <c r="J8249" s="45">
        <v>48.1</v>
      </c>
    </row>
    <row r="8250" spans="4:10">
      <c r="D8250" s="28">
        <v>41983</v>
      </c>
      <c r="E8250" s="35" t="s">
        <v>375</v>
      </c>
      <c r="F8250" s="45">
        <v>3.5</v>
      </c>
      <c r="G8250" s="45">
        <v>0.08</v>
      </c>
      <c r="H8250" s="45">
        <v>0.04</v>
      </c>
      <c r="I8250" s="45">
        <v>1</v>
      </c>
      <c r="J8250" s="45">
        <v>58.5</v>
      </c>
    </row>
    <row r="8251" spans="4:10">
      <c r="D8251" s="28">
        <v>41983</v>
      </c>
      <c r="E8251" s="35" t="s">
        <v>376</v>
      </c>
      <c r="F8251" s="45">
        <v>2.7</v>
      </c>
      <c r="G8251" s="45">
        <v>0</v>
      </c>
      <c r="H8251" s="45">
        <v>0</v>
      </c>
      <c r="I8251" s="45">
        <v>0</v>
      </c>
      <c r="J8251" s="45">
        <v>0</v>
      </c>
    </row>
    <row r="8252" spans="4:10">
      <c r="D8252" s="28">
        <v>41983</v>
      </c>
      <c r="E8252" s="35" t="s">
        <v>377</v>
      </c>
      <c r="F8252" s="45">
        <v>2.2000000000000002</v>
      </c>
      <c r="G8252" s="45">
        <v>0</v>
      </c>
      <c r="H8252" s="45">
        <v>0</v>
      </c>
      <c r="I8252" s="45">
        <v>0</v>
      </c>
      <c r="J8252" s="45">
        <v>0</v>
      </c>
    </row>
    <row r="8253" spans="4:10">
      <c r="D8253" s="28">
        <v>41983</v>
      </c>
      <c r="E8253" s="35" t="s">
        <v>378</v>
      </c>
      <c r="F8253" s="45">
        <v>1.5</v>
      </c>
      <c r="G8253" s="45">
        <v>0</v>
      </c>
      <c r="H8253" s="45">
        <v>0</v>
      </c>
      <c r="I8253" s="45">
        <v>0</v>
      </c>
      <c r="J8253" s="45">
        <v>0</v>
      </c>
    </row>
    <row r="8254" spans="4:10">
      <c r="D8254" s="28">
        <v>41983</v>
      </c>
      <c r="E8254" s="35" t="s">
        <v>379</v>
      </c>
      <c r="F8254" s="45">
        <v>1.3</v>
      </c>
      <c r="G8254" s="45">
        <v>0</v>
      </c>
      <c r="H8254" s="45">
        <v>0</v>
      </c>
      <c r="I8254" s="45">
        <v>0</v>
      </c>
      <c r="J8254" s="45">
        <v>0</v>
      </c>
    </row>
    <row r="8255" spans="4:10">
      <c r="D8255" s="28">
        <v>41983</v>
      </c>
      <c r="E8255" s="35" t="s">
        <v>380</v>
      </c>
      <c r="F8255" s="45">
        <v>1.1000000000000001</v>
      </c>
      <c r="G8255" s="45">
        <v>0</v>
      </c>
      <c r="H8255" s="45">
        <v>0</v>
      </c>
      <c r="I8255" s="45">
        <v>0</v>
      </c>
      <c r="J8255" s="45">
        <v>0</v>
      </c>
    </row>
    <row r="8256" spans="4:10">
      <c r="D8256" s="28">
        <v>41983</v>
      </c>
      <c r="E8256" s="35" t="s">
        <v>381</v>
      </c>
      <c r="F8256" s="45">
        <v>1</v>
      </c>
      <c r="G8256" s="45">
        <v>0</v>
      </c>
      <c r="H8256" s="45">
        <v>0</v>
      </c>
      <c r="I8256" s="45">
        <v>0</v>
      </c>
      <c r="J8256" s="45">
        <v>0</v>
      </c>
    </row>
    <row r="8257" spans="4:10">
      <c r="D8257" s="28">
        <v>41983</v>
      </c>
      <c r="E8257" s="35" t="s">
        <v>382</v>
      </c>
      <c r="F8257" s="45">
        <v>0.6</v>
      </c>
      <c r="G8257" s="45">
        <v>0</v>
      </c>
      <c r="H8257" s="45">
        <v>0</v>
      </c>
      <c r="I8257" s="45">
        <v>0</v>
      </c>
      <c r="J8257" s="45">
        <v>0</v>
      </c>
    </row>
    <row r="8258" spans="4:10">
      <c r="D8258" s="28">
        <v>41983</v>
      </c>
      <c r="E8258" s="35" t="s">
        <v>383</v>
      </c>
      <c r="F8258" s="45">
        <v>0.3</v>
      </c>
      <c r="G8258" s="45">
        <v>0</v>
      </c>
      <c r="H8258" s="45">
        <v>0</v>
      </c>
      <c r="I8258" s="45">
        <v>0</v>
      </c>
      <c r="J8258" s="45">
        <v>0</v>
      </c>
    </row>
    <row r="8259" spans="4:10">
      <c r="D8259" s="28">
        <v>41984</v>
      </c>
      <c r="E8259" s="35" t="s">
        <v>360</v>
      </c>
      <c r="F8259" s="45">
        <v>-0.2</v>
      </c>
      <c r="G8259" s="45">
        <v>0</v>
      </c>
      <c r="H8259" s="45">
        <v>0</v>
      </c>
      <c r="I8259" s="45">
        <v>0</v>
      </c>
      <c r="J8259" s="45">
        <v>0</v>
      </c>
    </row>
    <row r="8260" spans="4:10">
      <c r="D8260" s="28">
        <v>41984</v>
      </c>
      <c r="E8260" s="35" t="s">
        <v>361</v>
      </c>
      <c r="F8260" s="45">
        <v>1.3</v>
      </c>
      <c r="G8260" s="45">
        <v>0</v>
      </c>
      <c r="H8260" s="45">
        <v>0</v>
      </c>
      <c r="I8260" s="45">
        <v>0</v>
      </c>
      <c r="J8260" s="45">
        <v>0</v>
      </c>
    </row>
    <row r="8261" spans="4:10">
      <c r="D8261" s="28">
        <v>41984</v>
      </c>
      <c r="E8261" s="35" t="s">
        <v>362</v>
      </c>
      <c r="F8261" s="45">
        <v>7</v>
      </c>
      <c r="G8261" s="45">
        <v>0</v>
      </c>
      <c r="H8261" s="45">
        <v>0</v>
      </c>
      <c r="I8261" s="45">
        <v>0</v>
      </c>
      <c r="J8261" s="45">
        <v>0</v>
      </c>
    </row>
    <row r="8262" spans="4:10">
      <c r="D8262" s="28">
        <v>41984</v>
      </c>
      <c r="E8262" s="35" t="s">
        <v>363</v>
      </c>
      <c r="F8262" s="45">
        <v>5.2</v>
      </c>
      <c r="G8262" s="45">
        <v>0</v>
      </c>
      <c r="H8262" s="45">
        <v>0</v>
      </c>
      <c r="I8262" s="45">
        <v>0</v>
      </c>
      <c r="J8262" s="45">
        <v>0</v>
      </c>
    </row>
    <row r="8263" spans="4:10">
      <c r="D8263" s="28">
        <v>41984</v>
      </c>
      <c r="E8263" s="35" t="s">
        <v>364</v>
      </c>
      <c r="F8263" s="45">
        <v>6.2</v>
      </c>
      <c r="G8263" s="45">
        <v>0</v>
      </c>
      <c r="H8263" s="45">
        <v>0</v>
      </c>
      <c r="I8263" s="45">
        <v>0</v>
      </c>
      <c r="J8263" s="45">
        <v>0</v>
      </c>
    </row>
    <row r="8264" spans="4:10">
      <c r="D8264" s="28">
        <v>41984</v>
      </c>
      <c r="E8264" s="35" t="s">
        <v>365</v>
      </c>
      <c r="F8264" s="45">
        <v>9.3000000000000007</v>
      </c>
      <c r="G8264" s="45">
        <v>0</v>
      </c>
      <c r="H8264" s="45">
        <v>0</v>
      </c>
      <c r="I8264" s="45">
        <v>0</v>
      </c>
      <c r="J8264" s="45">
        <v>0</v>
      </c>
    </row>
    <row r="8265" spans="4:10">
      <c r="D8265" s="28">
        <v>41984</v>
      </c>
      <c r="E8265" s="35" t="s">
        <v>366</v>
      </c>
      <c r="F8265" s="45">
        <v>7.4</v>
      </c>
      <c r="G8265" s="45">
        <v>0.01</v>
      </c>
      <c r="H8265" s="45">
        <v>0.01</v>
      </c>
      <c r="I8265" s="45">
        <v>1.1000000000000001</v>
      </c>
      <c r="J8265" s="45">
        <v>-58.2</v>
      </c>
    </row>
    <row r="8266" spans="4:10">
      <c r="D8266" s="28">
        <v>41984</v>
      </c>
      <c r="E8266" s="35" t="s">
        <v>367</v>
      </c>
      <c r="F8266" s="45">
        <v>6.4</v>
      </c>
      <c r="G8266" s="45">
        <v>0.02</v>
      </c>
      <c r="H8266" s="45">
        <v>7.0000000000000007E-2</v>
      </c>
      <c r="I8266" s="45">
        <v>10.199999999999999</v>
      </c>
      <c r="J8266" s="45">
        <v>-47.9</v>
      </c>
    </row>
    <row r="8267" spans="4:10">
      <c r="D8267" s="28">
        <v>41984</v>
      </c>
      <c r="E8267" s="35" t="s">
        <v>368</v>
      </c>
      <c r="F8267" s="45">
        <v>8.6999999999999993</v>
      </c>
      <c r="G8267" s="45">
        <v>0.04</v>
      </c>
      <c r="H8267" s="45">
        <v>0.19</v>
      </c>
      <c r="I8267" s="45">
        <v>17.899999999999999</v>
      </c>
      <c r="J8267" s="45">
        <v>-36</v>
      </c>
    </row>
    <row r="8268" spans="4:10">
      <c r="D8268" s="28">
        <v>41984</v>
      </c>
      <c r="E8268" s="35" t="s">
        <v>369</v>
      </c>
      <c r="F8268" s="45">
        <v>5.8</v>
      </c>
      <c r="G8268" s="45">
        <v>0.06</v>
      </c>
      <c r="H8268" s="45">
        <v>0.32</v>
      </c>
      <c r="I8268" s="45">
        <v>23.5</v>
      </c>
      <c r="J8268" s="45">
        <v>-22.5</v>
      </c>
    </row>
    <row r="8269" spans="4:10">
      <c r="D8269" s="28">
        <v>41984</v>
      </c>
      <c r="E8269" s="35" t="s">
        <v>370</v>
      </c>
      <c r="F8269" s="45">
        <v>4.2</v>
      </c>
      <c r="G8269" s="45">
        <v>0.04</v>
      </c>
      <c r="H8269" s="45">
        <v>0.28000000000000003</v>
      </c>
      <c r="I8269" s="45">
        <v>26.5</v>
      </c>
      <c r="J8269" s="45">
        <v>-7.6</v>
      </c>
    </row>
    <row r="8270" spans="4:10">
      <c r="D8270" s="28">
        <v>41984</v>
      </c>
      <c r="E8270" s="35" t="s">
        <v>371</v>
      </c>
      <c r="F8270" s="45">
        <v>3.8</v>
      </c>
      <c r="G8270" s="45">
        <v>0.04</v>
      </c>
      <c r="H8270" s="45">
        <v>0.28000000000000003</v>
      </c>
      <c r="I8270" s="45">
        <v>26.5</v>
      </c>
      <c r="J8270" s="45">
        <v>7.8</v>
      </c>
    </row>
    <row r="8271" spans="4:10">
      <c r="D8271" s="28">
        <v>41984</v>
      </c>
      <c r="E8271" s="35" t="s">
        <v>372</v>
      </c>
      <c r="F8271" s="45">
        <v>2.7</v>
      </c>
      <c r="G8271" s="45">
        <v>0.06</v>
      </c>
      <c r="H8271" s="45">
        <v>0.32</v>
      </c>
      <c r="I8271" s="45">
        <v>23.5</v>
      </c>
      <c r="J8271" s="45">
        <v>22.7</v>
      </c>
    </row>
    <row r="8272" spans="4:10">
      <c r="D8272" s="28">
        <v>41984</v>
      </c>
      <c r="E8272" s="35" t="s">
        <v>373</v>
      </c>
      <c r="F8272" s="45">
        <v>1.9</v>
      </c>
      <c r="G8272" s="45">
        <v>7.0000000000000007E-2</v>
      </c>
      <c r="H8272" s="45">
        <v>0.23</v>
      </c>
      <c r="I8272" s="45">
        <v>17.8</v>
      </c>
      <c r="J8272" s="45">
        <v>36.1</v>
      </c>
    </row>
    <row r="8273" spans="4:10">
      <c r="D8273" s="28">
        <v>41984</v>
      </c>
      <c r="E8273" s="35" t="s">
        <v>374</v>
      </c>
      <c r="F8273" s="45">
        <v>1.2</v>
      </c>
      <c r="G8273" s="45">
        <v>0.08</v>
      </c>
      <c r="H8273" s="45">
        <v>0.13</v>
      </c>
      <c r="I8273" s="45">
        <v>10.199999999999999</v>
      </c>
      <c r="J8273" s="45">
        <v>48</v>
      </c>
    </row>
    <row r="8274" spans="4:10">
      <c r="D8274" s="28">
        <v>41984</v>
      </c>
      <c r="E8274" s="35" t="s">
        <v>375</v>
      </c>
      <c r="F8274" s="45">
        <v>1</v>
      </c>
      <c r="G8274" s="45">
        <v>0.01</v>
      </c>
      <c r="H8274" s="45">
        <v>0.02</v>
      </c>
      <c r="I8274" s="45">
        <v>1</v>
      </c>
      <c r="J8274" s="45">
        <v>58.3</v>
      </c>
    </row>
    <row r="8275" spans="4:10">
      <c r="D8275" s="28">
        <v>41984</v>
      </c>
      <c r="E8275" s="35" t="s">
        <v>376</v>
      </c>
      <c r="F8275" s="45">
        <v>0.4</v>
      </c>
      <c r="G8275" s="45">
        <v>0</v>
      </c>
      <c r="H8275" s="45">
        <v>0</v>
      </c>
      <c r="I8275" s="45">
        <v>0</v>
      </c>
      <c r="J8275" s="45">
        <v>0</v>
      </c>
    </row>
    <row r="8276" spans="4:10">
      <c r="D8276" s="28">
        <v>41984</v>
      </c>
      <c r="E8276" s="35" t="s">
        <v>377</v>
      </c>
      <c r="F8276" s="45">
        <v>0.9</v>
      </c>
      <c r="G8276" s="45">
        <v>0</v>
      </c>
      <c r="H8276" s="45">
        <v>0</v>
      </c>
      <c r="I8276" s="45">
        <v>0</v>
      </c>
      <c r="J8276" s="45">
        <v>0</v>
      </c>
    </row>
    <row r="8277" spans="4:10">
      <c r="D8277" s="28">
        <v>41984</v>
      </c>
      <c r="E8277" s="35" t="s">
        <v>378</v>
      </c>
      <c r="F8277" s="45">
        <v>0.6</v>
      </c>
      <c r="G8277" s="45">
        <v>0</v>
      </c>
      <c r="H8277" s="45">
        <v>0</v>
      </c>
      <c r="I8277" s="45">
        <v>0</v>
      </c>
      <c r="J8277" s="45">
        <v>0</v>
      </c>
    </row>
    <row r="8278" spans="4:10">
      <c r="D8278" s="28">
        <v>41984</v>
      </c>
      <c r="E8278" s="35" t="s">
        <v>379</v>
      </c>
      <c r="F8278" s="45">
        <v>0</v>
      </c>
      <c r="G8278" s="45">
        <v>0</v>
      </c>
      <c r="H8278" s="45">
        <v>0</v>
      </c>
      <c r="I8278" s="45">
        <v>0</v>
      </c>
      <c r="J8278" s="45">
        <v>0</v>
      </c>
    </row>
    <row r="8279" spans="4:10">
      <c r="D8279" s="28">
        <v>41984</v>
      </c>
      <c r="E8279" s="35" t="s">
        <v>380</v>
      </c>
      <c r="F8279" s="45">
        <v>-0.1</v>
      </c>
      <c r="G8279" s="45">
        <v>0</v>
      </c>
      <c r="H8279" s="45">
        <v>0</v>
      </c>
      <c r="I8279" s="45">
        <v>0</v>
      </c>
      <c r="J8279" s="45">
        <v>0</v>
      </c>
    </row>
    <row r="8280" spans="4:10">
      <c r="D8280" s="28">
        <v>41984</v>
      </c>
      <c r="E8280" s="35" t="s">
        <v>381</v>
      </c>
      <c r="F8280" s="45">
        <v>-0.3</v>
      </c>
      <c r="G8280" s="45">
        <v>0</v>
      </c>
      <c r="H8280" s="45">
        <v>0</v>
      </c>
      <c r="I8280" s="45">
        <v>0</v>
      </c>
      <c r="J8280" s="45">
        <v>0</v>
      </c>
    </row>
    <row r="8281" spans="4:10">
      <c r="D8281" s="28">
        <v>41984</v>
      </c>
      <c r="E8281" s="35" t="s">
        <v>382</v>
      </c>
      <c r="F8281" s="45">
        <v>-0.2</v>
      </c>
      <c r="G8281" s="45">
        <v>0</v>
      </c>
      <c r="H8281" s="45">
        <v>0</v>
      </c>
      <c r="I8281" s="45">
        <v>0</v>
      </c>
      <c r="J8281" s="45">
        <v>0</v>
      </c>
    </row>
    <row r="8282" spans="4:10">
      <c r="D8282" s="28">
        <v>41984</v>
      </c>
      <c r="E8282" s="35" t="s">
        <v>383</v>
      </c>
      <c r="F8282" s="45">
        <v>-0.4</v>
      </c>
      <c r="G8282" s="45">
        <v>0</v>
      </c>
      <c r="H8282" s="45">
        <v>0</v>
      </c>
      <c r="I8282" s="45">
        <v>0</v>
      </c>
      <c r="J8282" s="45">
        <v>0</v>
      </c>
    </row>
    <row r="8283" spans="4:10">
      <c r="D8283" s="28">
        <v>41985</v>
      </c>
      <c r="E8283" s="35" t="s">
        <v>360</v>
      </c>
      <c r="F8283" s="45">
        <v>-0.5</v>
      </c>
      <c r="G8283" s="45">
        <v>0</v>
      </c>
      <c r="H8283" s="45">
        <v>0</v>
      </c>
      <c r="I8283" s="45">
        <v>0</v>
      </c>
      <c r="J8283" s="45">
        <v>0</v>
      </c>
    </row>
    <row r="8284" spans="4:10">
      <c r="D8284" s="28">
        <v>41985</v>
      </c>
      <c r="E8284" s="35" t="s">
        <v>361</v>
      </c>
      <c r="F8284" s="45">
        <v>-0.5</v>
      </c>
      <c r="G8284" s="45">
        <v>0</v>
      </c>
      <c r="H8284" s="45">
        <v>0</v>
      </c>
      <c r="I8284" s="45">
        <v>0</v>
      </c>
      <c r="J8284" s="45">
        <v>0</v>
      </c>
    </row>
    <row r="8285" spans="4:10">
      <c r="D8285" s="28">
        <v>41985</v>
      </c>
      <c r="E8285" s="35" t="s">
        <v>362</v>
      </c>
      <c r="F8285" s="45">
        <v>-0.5</v>
      </c>
      <c r="G8285" s="45">
        <v>0</v>
      </c>
      <c r="H8285" s="45">
        <v>0</v>
      </c>
      <c r="I8285" s="45">
        <v>0</v>
      </c>
      <c r="J8285" s="45">
        <v>0</v>
      </c>
    </row>
    <row r="8286" spans="4:10">
      <c r="D8286" s="28">
        <v>41985</v>
      </c>
      <c r="E8286" s="35" t="s">
        <v>363</v>
      </c>
      <c r="F8286" s="45">
        <v>-1</v>
      </c>
      <c r="G8286" s="45">
        <v>0</v>
      </c>
      <c r="H8286" s="45">
        <v>0</v>
      </c>
      <c r="I8286" s="45">
        <v>0</v>
      </c>
      <c r="J8286" s="45">
        <v>0</v>
      </c>
    </row>
    <row r="8287" spans="4:10">
      <c r="D8287" s="28">
        <v>41985</v>
      </c>
      <c r="E8287" s="35" t="s">
        <v>364</v>
      </c>
      <c r="F8287" s="45">
        <v>-1.5</v>
      </c>
      <c r="G8287" s="45">
        <v>0</v>
      </c>
      <c r="H8287" s="45">
        <v>0</v>
      </c>
      <c r="I8287" s="45">
        <v>0</v>
      </c>
      <c r="J8287" s="45">
        <v>0</v>
      </c>
    </row>
    <row r="8288" spans="4:10">
      <c r="D8288" s="28">
        <v>41985</v>
      </c>
      <c r="E8288" s="35" t="s">
        <v>365</v>
      </c>
      <c r="F8288" s="45">
        <v>-1.4</v>
      </c>
      <c r="G8288" s="45">
        <v>0</v>
      </c>
      <c r="H8288" s="45">
        <v>0</v>
      </c>
      <c r="I8288" s="45">
        <v>0</v>
      </c>
      <c r="J8288" s="45">
        <v>0</v>
      </c>
    </row>
    <row r="8289" spans="4:10">
      <c r="D8289" s="28">
        <v>41985</v>
      </c>
      <c r="E8289" s="35" t="s">
        <v>366</v>
      </c>
      <c r="F8289" s="45">
        <v>-1.6</v>
      </c>
      <c r="G8289" s="45">
        <v>0.04</v>
      </c>
      <c r="H8289" s="45">
        <v>0.03</v>
      </c>
      <c r="I8289" s="45">
        <v>0.9</v>
      </c>
      <c r="J8289" s="45">
        <v>-58.3</v>
      </c>
    </row>
    <row r="8290" spans="4:10">
      <c r="D8290" s="28">
        <v>41985</v>
      </c>
      <c r="E8290" s="35" t="s">
        <v>367</v>
      </c>
      <c r="F8290" s="45">
        <v>-1.5</v>
      </c>
      <c r="G8290" s="45">
        <v>0.1</v>
      </c>
      <c r="H8290" s="45">
        <v>0.14000000000000001</v>
      </c>
      <c r="I8290" s="45">
        <v>10.1</v>
      </c>
      <c r="J8290" s="45">
        <v>-47.9</v>
      </c>
    </row>
    <row r="8291" spans="4:10">
      <c r="D8291" s="28">
        <v>41985</v>
      </c>
      <c r="E8291" s="35" t="s">
        <v>368</v>
      </c>
      <c r="F8291" s="45">
        <v>-0.9</v>
      </c>
      <c r="G8291" s="45">
        <v>0.28000000000000003</v>
      </c>
      <c r="H8291" s="45">
        <v>0.34</v>
      </c>
      <c r="I8291" s="45">
        <v>17.8</v>
      </c>
      <c r="J8291" s="45">
        <v>-36.1</v>
      </c>
    </row>
    <row r="8292" spans="4:10">
      <c r="D8292" s="28">
        <v>41985</v>
      </c>
      <c r="E8292" s="35" t="s">
        <v>369</v>
      </c>
      <c r="F8292" s="45">
        <v>-0.1</v>
      </c>
      <c r="G8292" s="45">
        <v>0.15</v>
      </c>
      <c r="H8292" s="45">
        <v>0.41</v>
      </c>
      <c r="I8292" s="45">
        <v>23.4</v>
      </c>
      <c r="J8292" s="45">
        <v>-22.6</v>
      </c>
    </row>
    <row r="8293" spans="4:10">
      <c r="D8293" s="28">
        <v>41985</v>
      </c>
      <c r="E8293" s="35" t="s">
        <v>370</v>
      </c>
      <c r="F8293" s="45">
        <v>-0.1</v>
      </c>
      <c r="G8293" s="45">
        <v>0.4</v>
      </c>
      <c r="H8293" s="45">
        <v>0.56999999999999995</v>
      </c>
      <c r="I8293" s="45">
        <v>26.4</v>
      </c>
      <c r="J8293" s="45">
        <v>-7.7</v>
      </c>
    </row>
    <row r="8294" spans="4:10">
      <c r="D8294" s="28">
        <v>41985</v>
      </c>
      <c r="E8294" s="35" t="s">
        <v>371</v>
      </c>
      <c r="F8294" s="45">
        <v>0.6</v>
      </c>
      <c r="G8294" s="45">
        <v>0.17</v>
      </c>
      <c r="H8294" s="45">
        <v>0.47</v>
      </c>
      <c r="I8294" s="45">
        <v>26.4</v>
      </c>
      <c r="J8294" s="45">
        <v>7.7</v>
      </c>
    </row>
    <row r="8295" spans="4:10">
      <c r="D8295" s="28">
        <v>41985</v>
      </c>
      <c r="E8295" s="35" t="s">
        <v>372</v>
      </c>
      <c r="F8295" s="45">
        <v>1.4</v>
      </c>
      <c r="G8295" s="45">
        <v>0.1</v>
      </c>
      <c r="H8295" s="45">
        <v>0.35</v>
      </c>
      <c r="I8295" s="45">
        <v>23.4</v>
      </c>
      <c r="J8295" s="45">
        <v>22.5</v>
      </c>
    </row>
    <row r="8296" spans="4:10">
      <c r="D8296" s="28">
        <v>41985</v>
      </c>
      <c r="E8296" s="35" t="s">
        <v>373</v>
      </c>
      <c r="F8296" s="45">
        <v>1.1000000000000001</v>
      </c>
      <c r="G8296" s="45">
        <v>0.1</v>
      </c>
      <c r="H8296" s="45">
        <v>0.26</v>
      </c>
      <c r="I8296" s="45">
        <v>17.8</v>
      </c>
      <c r="J8296" s="45">
        <v>36</v>
      </c>
    </row>
    <row r="8297" spans="4:10">
      <c r="D8297" s="28">
        <v>41985</v>
      </c>
      <c r="E8297" s="35" t="s">
        <v>374</v>
      </c>
      <c r="F8297" s="45">
        <v>1</v>
      </c>
      <c r="G8297" s="45">
        <v>0.11</v>
      </c>
      <c r="H8297" s="45">
        <v>0.14000000000000001</v>
      </c>
      <c r="I8297" s="45">
        <v>10.199999999999999</v>
      </c>
      <c r="J8297" s="45">
        <v>47.8</v>
      </c>
    </row>
    <row r="8298" spans="4:10">
      <c r="D8298" s="28">
        <v>41985</v>
      </c>
      <c r="E8298" s="35" t="s">
        <v>375</v>
      </c>
      <c r="F8298" s="45">
        <v>0.8</v>
      </c>
      <c r="G8298" s="45">
        <v>0.04</v>
      </c>
      <c r="H8298" s="45">
        <v>0.03</v>
      </c>
      <c r="I8298" s="45">
        <v>1</v>
      </c>
      <c r="J8298" s="45">
        <v>58.2</v>
      </c>
    </row>
    <row r="8299" spans="4:10">
      <c r="D8299" s="28">
        <v>41985</v>
      </c>
      <c r="E8299" s="35" t="s">
        <v>376</v>
      </c>
      <c r="F8299" s="45">
        <v>-0.2</v>
      </c>
      <c r="G8299" s="45">
        <v>0</v>
      </c>
      <c r="H8299" s="45">
        <v>0</v>
      </c>
      <c r="I8299" s="45">
        <v>0</v>
      </c>
      <c r="J8299" s="45">
        <v>0</v>
      </c>
    </row>
    <row r="8300" spans="4:10">
      <c r="D8300" s="28">
        <v>41985</v>
      </c>
      <c r="E8300" s="35" t="s">
        <v>377</v>
      </c>
      <c r="F8300" s="45">
        <v>-0.3</v>
      </c>
      <c r="G8300" s="45">
        <v>0</v>
      </c>
      <c r="H8300" s="45">
        <v>0</v>
      </c>
      <c r="I8300" s="45">
        <v>0</v>
      </c>
      <c r="J8300" s="45">
        <v>0</v>
      </c>
    </row>
    <row r="8301" spans="4:10">
      <c r="D8301" s="28">
        <v>41985</v>
      </c>
      <c r="E8301" s="35" t="s">
        <v>378</v>
      </c>
      <c r="F8301" s="45">
        <v>-1.2</v>
      </c>
      <c r="G8301" s="45">
        <v>0</v>
      </c>
      <c r="H8301" s="45">
        <v>0</v>
      </c>
      <c r="I8301" s="45">
        <v>0</v>
      </c>
      <c r="J8301" s="45">
        <v>0</v>
      </c>
    </row>
    <row r="8302" spans="4:10">
      <c r="D8302" s="28">
        <v>41985</v>
      </c>
      <c r="E8302" s="35" t="s">
        <v>379</v>
      </c>
      <c r="F8302" s="45">
        <v>-1.6</v>
      </c>
      <c r="G8302" s="45">
        <v>0</v>
      </c>
      <c r="H8302" s="45">
        <v>0</v>
      </c>
      <c r="I8302" s="45">
        <v>0</v>
      </c>
      <c r="J8302" s="45">
        <v>0</v>
      </c>
    </row>
    <row r="8303" spans="4:10">
      <c r="D8303" s="28">
        <v>41985</v>
      </c>
      <c r="E8303" s="35" t="s">
        <v>380</v>
      </c>
      <c r="F8303" s="45">
        <v>-0.9</v>
      </c>
      <c r="G8303" s="45">
        <v>0</v>
      </c>
      <c r="H8303" s="45">
        <v>0</v>
      </c>
      <c r="I8303" s="45">
        <v>0</v>
      </c>
      <c r="J8303" s="45">
        <v>0</v>
      </c>
    </row>
    <row r="8304" spans="4:10">
      <c r="D8304" s="28">
        <v>41985</v>
      </c>
      <c r="E8304" s="35" t="s">
        <v>381</v>
      </c>
      <c r="F8304" s="45">
        <v>-0.6</v>
      </c>
      <c r="G8304" s="45">
        <v>0</v>
      </c>
      <c r="H8304" s="45">
        <v>0</v>
      </c>
      <c r="I8304" s="45">
        <v>0</v>
      </c>
      <c r="J8304" s="45">
        <v>0</v>
      </c>
    </row>
    <row r="8305" spans="4:10">
      <c r="D8305" s="28">
        <v>41985</v>
      </c>
      <c r="E8305" s="35" t="s">
        <v>382</v>
      </c>
      <c r="F8305" s="45">
        <v>-0.9</v>
      </c>
      <c r="G8305" s="45">
        <v>0</v>
      </c>
      <c r="H8305" s="45">
        <v>0</v>
      </c>
      <c r="I8305" s="45">
        <v>0</v>
      </c>
      <c r="J8305" s="45">
        <v>0</v>
      </c>
    </row>
    <row r="8306" spans="4:10">
      <c r="D8306" s="28">
        <v>41985</v>
      </c>
      <c r="E8306" s="35" t="s">
        <v>383</v>
      </c>
      <c r="F8306" s="45">
        <v>-0.5</v>
      </c>
      <c r="G8306" s="45">
        <v>0</v>
      </c>
      <c r="H8306" s="45">
        <v>0</v>
      </c>
      <c r="I8306" s="45">
        <v>0</v>
      </c>
      <c r="J8306" s="45">
        <v>0</v>
      </c>
    </row>
    <row r="8307" spans="4:10">
      <c r="D8307" s="28">
        <v>41986</v>
      </c>
      <c r="E8307" s="35" t="s">
        <v>360</v>
      </c>
      <c r="F8307" s="45">
        <v>-0.7</v>
      </c>
      <c r="G8307" s="45">
        <v>0</v>
      </c>
      <c r="H8307" s="45">
        <v>0</v>
      </c>
      <c r="I8307" s="45">
        <v>0</v>
      </c>
      <c r="J8307" s="45">
        <v>0</v>
      </c>
    </row>
    <row r="8308" spans="4:10">
      <c r="D8308" s="28">
        <v>41986</v>
      </c>
      <c r="E8308" s="35" t="s">
        <v>361</v>
      </c>
      <c r="F8308" s="45">
        <v>-0.7</v>
      </c>
      <c r="G8308" s="45">
        <v>0</v>
      </c>
      <c r="H8308" s="45">
        <v>0</v>
      </c>
      <c r="I8308" s="45">
        <v>0</v>
      </c>
      <c r="J8308" s="45">
        <v>0</v>
      </c>
    </row>
    <row r="8309" spans="4:10">
      <c r="D8309" s="28">
        <v>41986</v>
      </c>
      <c r="E8309" s="35" t="s">
        <v>362</v>
      </c>
      <c r="F8309" s="45">
        <v>-0.9</v>
      </c>
      <c r="G8309" s="45">
        <v>0</v>
      </c>
      <c r="H8309" s="45">
        <v>0</v>
      </c>
      <c r="I8309" s="45">
        <v>0</v>
      </c>
      <c r="J8309" s="45">
        <v>0</v>
      </c>
    </row>
    <row r="8310" spans="4:10">
      <c r="D8310" s="28">
        <v>41986</v>
      </c>
      <c r="E8310" s="35" t="s">
        <v>363</v>
      </c>
      <c r="F8310" s="45">
        <v>-0.7</v>
      </c>
      <c r="G8310" s="45">
        <v>0</v>
      </c>
      <c r="H8310" s="45">
        <v>0</v>
      </c>
      <c r="I8310" s="45">
        <v>0</v>
      </c>
      <c r="J8310" s="45">
        <v>0</v>
      </c>
    </row>
    <row r="8311" spans="4:10">
      <c r="D8311" s="28">
        <v>41986</v>
      </c>
      <c r="E8311" s="35" t="s">
        <v>364</v>
      </c>
      <c r="F8311" s="45">
        <v>-0.8</v>
      </c>
      <c r="G8311" s="45">
        <v>0</v>
      </c>
      <c r="H8311" s="45">
        <v>0</v>
      </c>
      <c r="I8311" s="45">
        <v>0</v>
      </c>
      <c r="J8311" s="45">
        <v>0</v>
      </c>
    </row>
    <row r="8312" spans="4:10">
      <c r="D8312" s="28">
        <v>41986</v>
      </c>
      <c r="E8312" s="35" t="s">
        <v>365</v>
      </c>
      <c r="F8312" s="45">
        <v>-0.7</v>
      </c>
      <c r="G8312" s="45">
        <v>0</v>
      </c>
      <c r="H8312" s="45">
        <v>0</v>
      </c>
      <c r="I8312" s="45">
        <v>0</v>
      </c>
      <c r="J8312" s="45">
        <v>0</v>
      </c>
    </row>
    <row r="8313" spans="4:10">
      <c r="D8313" s="28">
        <v>41986</v>
      </c>
      <c r="E8313" s="35" t="s">
        <v>366</v>
      </c>
      <c r="F8313" s="45">
        <v>-0.9</v>
      </c>
      <c r="G8313" s="45">
        <v>0.01</v>
      </c>
      <c r="H8313" s="45">
        <v>0.02</v>
      </c>
      <c r="I8313" s="45">
        <v>0.8</v>
      </c>
      <c r="J8313" s="45">
        <v>-58.3</v>
      </c>
    </row>
    <row r="8314" spans="4:10">
      <c r="D8314" s="28">
        <v>41986</v>
      </c>
      <c r="E8314" s="35" t="s">
        <v>367</v>
      </c>
      <c r="F8314" s="45">
        <v>-1</v>
      </c>
      <c r="G8314" s="45">
        <v>7.0000000000000007E-2</v>
      </c>
      <c r="H8314" s="45">
        <v>0.12</v>
      </c>
      <c r="I8314" s="45">
        <v>10</v>
      </c>
      <c r="J8314" s="45">
        <v>-47.9</v>
      </c>
    </row>
    <row r="8315" spans="4:10">
      <c r="D8315" s="28">
        <v>41986</v>
      </c>
      <c r="E8315" s="35" t="s">
        <v>368</v>
      </c>
      <c r="F8315" s="45">
        <v>0.2</v>
      </c>
      <c r="G8315" s="45">
        <v>0.08</v>
      </c>
      <c r="H8315" s="45">
        <v>0.23</v>
      </c>
      <c r="I8315" s="45">
        <v>17.7</v>
      </c>
      <c r="J8315" s="45">
        <v>-36.1</v>
      </c>
    </row>
    <row r="8316" spans="4:10">
      <c r="D8316" s="28">
        <v>41986</v>
      </c>
      <c r="E8316" s="35" t="s">
        <v>369</v>
      </c>
      <c r="F8316" s="45">
        <v>0.3</v>
      </c>
      <c r="G8316" s="45">
        <v>0.08</v>
      </c>
      <c r="H8316" s="45">
        <v>0.31</v>
      </c>
      <c r="I8316" s="45">
        <v>23.3</v>
      </c>
      <c r="J8316" s="45">
        <v>-22.7</v>
      </c>
    </row>
    <row r="8317" spans="4:10">
      <c r="D8317" s="28">
        <v>41986</v>
      </c>
      <c r="E8317" s="35" t="s">
        <v>370</v>
      </c>
      <c r="F8317" s="45">
        <v>0.9</v>
      </c>
      <c r="G8317" s="45">
        <v>0.06</v>
      </c>
      <c r="H8317" s="45">
        <v>0.36</v>
      </c>
      <c r="I8317" s="45">
        <v>26.3</v>
      </c>
      <c r="J8317" s="45">
        <v>-7.9</v>
      </c>
    </row>
    <row r="8318" spans="4:10">
      <c r="D8318" s="28">
        <v>41986</v>
      </c>
      <c r="E8318" s="35" t="s">
        <v>371</v>
      </c>
      <c r="F8318" s="45">
        <v>1</v>
      </c>
      <c r="G8318" s="45">
        <v>0.06</v>
      </c>
      <c r="H8318" s="45">
        <v>0.36</v>
      </c>
      <c r="I8318" s="45">
        <v>26.4</v>
      </c>
      <c r="J8318" s="45">
        <v>7.5</v>
      </c>
    </row>
    <row r="8319" spans="4:10">
      <c r="D8319" s="28">
        <v>41986</v>
      </c>
      <c r="E8319" s="35" t="s">
        <v>372</v>
      </c>
      <c r="F8319" s="45">
        <v>1.2</v>
      </c>
      <c r="G8319" s="45">
        <v>7.0000000000000007E-2</v>
      </c>
      <c r="H8319" s="45">
        <v>0.31</v>
      </c>
      <c r="I8319" s="45">
        <v>23.4</v>
      </c>
      <c r="J8319" s="45">
        <v>22.4</v>
      </c>
    </row>
    <row r="8320" spans="4:10">
      <c r="D8320" s="28">
        <v>41986</v>
      </c>
      <c r="E8320" s="35" t="s">
        <v>373</v>
      </c>
      <c r="F8320" s="45">
        <v>0.8</v>
      </c>
      <c r="G8320" s="45">
        <v>0.08</v>
      </c>
      <c r="H8320" s="45">
        <v>0.23</v>
      </c>
      <c r="I8320" s="45">
        <v>17.8</v>
      </c>
      <c r="J8320" s="45">
        <v>35.9</v>
      </c>
    </row>
    <row r="8321" spans="4:10">
      <c r="D8321" s="28">
        <v>41986</v>
      </c>
      <c r="E8321" s="35" t="s">
        <v>374</v>
      </c>
      <c r="F8321" s="45">
        <v>0.2</v>
      </c>
      <c r="G8321" s="45">
        <v>0.08</v>
      </c>
      <c r="H8321" s="45">
        <v>0.13</v>
      </c>
      <c r="I8321" s="45">
        <v>10.199999999999999</v>
      </c>
      <c r="J8321" s="45">
        <v>47.7</v>
      </c>
    </row>
    <row r="8322" spans="4:10">
      <c r="D8322" s="28">
        <v>41986</v>
      </c>
      <c r="E8322" s="35" t="s">
        <v>375</v>
      </c>
      <c r="F8322" s="45">
        <v>-0.6</v>
      </c>
      <c r="G8322" s="45">
        <v>0.01</v>
      </c>
      <c r="H8322" s="45">
        <v>0.02</v>
      </c>
      <c r="I8322" s="45">
        <v>1</v>
      </c>
      <c r="J8322" s="45">
        <v>58.1</v>
      </c>
    </row>
    <row r="8323" spans="4:10">
      <c r="D8323" s="28">
        <v>41986</v>
      </c>
      <c r="E8323" s="35" t="s">
        <v>376</v>
      </c>
      <c r="F8323" s="45">
        <v>-1.2</v>
      </c>
      <c r="G8323" s="45">
        <v>0</v>
      </c>
      <c r="H8323" s="45">
        <v>0</v>
      </c>
      <c r="I8323" s="45">
        <v>0</v>
      </c>
      <c r="J8323" s="45">
        <v>0</v>
      </c>
    </row>
    <row r="8324" spans="4:10">
      <c r="D8324" s="28">
        <v>41986</v>
      </c>
      <c r="E8324" s="35" t="s">
        <v>377</v>
      </c>
      <c r="F8324" s="45">
        <v>-1.9</v>
      </c>
      <c r="G8324" s="45">
        <v>0</v>
      </c>
      <c r="H8324" s="45">
        <v>0</v>
      </c>
      <c r="I8324" s="45">
        <v>0</v>
      </c>
      <c r="J8324" s="45">
        <v>0</v>
      </c>
    </row>
    <row r="8325" spans="4:10">
      <c r="D8325" s="28">
        <v>41986</v>
      </c>
      <c r="E8325" s="35" t="s">
        <v>378</v>
      </c>
      <c r="F8325" s="45">
        <v>-1.9</v>
      </c>
      <c r="G8325" s="45">
        <v>0</v>
      </c>
      <c r="H8325" s="45">
        <v>0</v>
      </c>
      <c r="I8325" s="45">
        <v>0</v>
      </c>
      <c r="J8325" s="45">
        <v>0</v>
      </c>
    </row>
    <row r="8326" spans="4:10">
      <c r="D8326" s="28">
        <v>41986</v>
      </c>
      <c r="E8326" s="35" t="s">
        <v>379</v>
      </c>
      <c r="F8326" s="45">
        <v>-2</v>
      </c>
      <c r="G8326" s="45">
        <v>0</v>
      </c>
      <c r="H8326" s="45">
        <v>0</v>
      </c>
      <c r="I8326" s="45">
        <v>0</v>
      </c>
      <c r="J8326" s="45">
        <v>0</v>
      </c>
    </row>
    <row r="8327" spans="4:10">
      <c r="D8327" s="28">
        <v>41986</v>
      </c>
      <c r="E8327" s="35" t="s">
        <v>380</v>
      </c>
      <c r="F8327" s="45">
        <v>-2.9</v>
      </c>
      <c r="G8327" s="45">
        <v>0</v>
      </c>
      <c r="H8327" s="45">
        <v>0</v>
      </c>
      <c r="I8327" s="45">
        <v>0</v>
      </c>
      <c r="J8327" s="45">
        <v>0</v>
      </c>
    </row>
    <row r="8328" spans="4:10">
      <c r="D8328" s="28">
        <v>41986</v>
      </c>
      <c r="E8328" s="35" t="s">
        <v>381</v>
      </c>
      <c r="F8328" s="45">
        <v>-2.5</v>
      </c>
      <c r="G8328" s="45">
        <v>0</v>
      </c>
      <c r="H8328" s="45">
        <v>0</v>
      </c>
      <c r="I8328" s="45">
        <v>0</v>
      </c>
      <c r="J8328" s="45">
        <v>0</v>
      </c>
    </row>
    <row r="8329" spans="4:10">
      <c r="D8329" s="28">
        <v>41986</v>
      </c>
      <c r="E8329" s="35" t="s">
        <v>382</v>
      </c>
      <c r="F8329" s="45">
        <v>-2.6</v>
      </c>
      <c r="G8329" s="45">
        <v>0</v>
      </c>
      <c r="H8329" s="45">
        <v>0</v>
      </c>
      <c r="I8329" s="45">
        <v>0</v>
      </c>
      <c r="J8329" s="45">
        <v>0</v>
      </c>
    </row>
    <row r="8330" spans="4:10">
      <c r="D8330" s="28">
        <v>41986</v>
      </c>
      <c r="E8330" s="35" t="s">
        <v>383</v>
      </c>
      <c r="F8330" s="45">
        <v>-2.7</v>
      </c>
      <c r="G8330" s="45">
        <v>0</v>
      </c>
      <c r="H8330" s="45">
        <v>0</v>
      </c>
      <c r="I8330" s="45">
        <v>0</v>
      </c>
      <c r="J8330" s="45">
        <v>0</v>
      </c>
    </row>
    <row r="8331" spans="4:10">
      <c r="D8331" s="28">
        <v>41987</v>
      </c>
      <c r="E8331" s="35" t="s">
        <v>360</v>
      </c>
      <c r="F8331" s="45">
        <v>-2.9</v>
      </c>
      <c r="G8331" s="45">
        <v>0</v>
      </c>
      <c r="H8331" s="45">
        <v>0</v>
      </c>
      <c r="I8331" s="45">
        <v>0</v>
      </c>
      <c r="J8331" s="45">
        <v>0</v>
      </c>
    </row>
    <row r="8332" spans="4:10">
      <c r="D8332" s="28">
        <v>41987</v>
      </c>
      <c r="E8332" s="35" t="s">
        <v>361</v>
      </c>
      <c r="F8332" s="45">
        <v>-2.8</v>
      </c>
      <c r="G8332" s="45">
        <v>0</v>
      </c>
      <c r="H8332" s="45">
        <v>0</v>
      </c>
      <c r="I8332" s="45">
        <v>0</v>
      </c>
      <c r="J8332" s="45">
        <v>0</v>
      </c>
    </row>
    <row r="8333" spans="4:10">
      <c r="D8333" s="28">
        <v>41987</v>
      </c>
      <c r="E8333" s="35" t="s">
        <v>362</v>
      </c>
      <c r="F8333" s="45">
        <v>-2.7</v>
      </c>
      <c r="G8333" s="45">
        <v>0</v>
      </c>
      <c r="H8333" s="45">
        <v>0</v>
      </c>
      <c r="I8333" s="45">
        <v>0</v>
      </c>
      <c r="J8333" s="45">
        <v>0</v>
      </c>
    </row>
    <row r="8334" spans="4:10">
      <c r="D8334" s="28">
        <v>41987</v>
      </c>
      <c r="E8334" s="35" t="s">
        <v>363</v>
      </c>
      <c r="F8334" s="45">
        <v>-2.9</v>
      </c>
      <c r="G8334" s="45">
        <v>0</v>
      </c>
      <c r="H8334" s="45">
        <v>0</v>
      </c>
      <c r="I8334" s="45">
        <v>0</v>
      </c>
      <c r="J8334" s="45">
        <v>0</v>
      </c>
    </row>
    <row r="8335" spans="4:10">
      <c r="D8335" s="28">
        <v>41987</v>
      </c>
      <c r="E8335" s="35" t="s">
        <v>364</v>
      </c>
      <c r="F8335" s="45">
        <v>-3</v>
      </c>
      <c r="G8335" s="45">
        <v>0</v>
      </c>
      <c r="H8335" s="45">
        <v>0</v>
      </c>
      <c r="I8335" s="45">
        <v>0</v>
      </c>
      <c r="J8335" s="45">
        <v>0</v>
      </c>
    </row>
    <row r="8336" spans="4:10">
      <c r="D8336" s="28">
        <v>41987</v>
      </c>
      <c r="E8336" s="35" t="s">
        <v>365</v>
      </c>
      <c r="F8336" s="45">
        <v>-2.9</v>
      </c>
      <c r="G8336" s="45">
        <v>0</v>
      </c>
      <c r="H8336" s="45">
        <v>0</v>
      </c>
      <c r="I8336" s="45">
        <v>0</v>
      </c>
      <c r="J8336" s="45">
        <v>0</v>
      </c>
    </row>
    <row r="8337" spans="4:10">
      <c r="D8337" s="28">
        <v>41987</v>
      </c>
      <c r="E8337" s="35" t="s">
        <v>366</v>
      </c>
      <c r="F8337" s="45">
        <v>-2.8</v>
      </c>
      <c r="G8337" s="45">
        <v>0.04</v>
      </c>
      <c r="H8337" s="45">
        <v>0.03</v>
      </c>
      <c r="I8337" s="45">
        <v>0.7</v>
      </c>
      <c r="J8337" s="45">
        <v>-58.3</v>
      </c>
    </row>
    <row r="8338" spans="4:10">
      <c r="D8338" s="28">
        <v>41987</v>
      </c>
      <c r="E8338" s="35" t="s">
        <v>367</v>
      </c>
      <c r="F8338" s="45">
        <v>-2.9</v>
      </c>
      <c r="G8338" s="45">
        <v>0.14000000000000001</v>
      </c>
      <c r="H8338" s="45">
        <v>0.15</v>
      </c>
      <c r="I8338" s="45">
        <v>9.9</v>
      </c>
      <c r="J8338" s="45">
        <v>-48</v>
      </c>
    </row>
    <row r="8339" spans="4:10">
      <c r="D8339" s="28">
        <v>41987</v>
      </c>
      <c r="E8339" s="35" t="s">
        <v>368</v>
      </c>
      <c r="F8339" s="45">
        <v>-2.9</v>
      </c>
      <c r="G8339" s="45">
        <v>0.49</v>
      </c>
      <c r="H8339" s="45">
        <v>0.37</v>
      </c>
      <c r="I8339" s="45">
        <v>17.600000000000001</v>
      </c>
      <c r="J8339" s="45">
        <v>-36.200000000000003</v>
      </c>
    </row>
    <row r="8340" spans="4:10">
      <c r="D8340" s="28">
        <v>41987</v>
      </c>
      <c r="E8340" s="35" t="s">
        <v>369</v>
      </c>
      <c r="F8340" s="45">
        <v>-1.7</v>
      </c>
      <c r="G8340" s="45">
        <v>2.0499999999999998</v>
      </c>
      <c r="H8340" s="45">
        <v>0.39</v>
      </c>
      <c r="I8340" s="45">
        <v>23.2</v>
      </c>
      <c r="J8340" s="45">
        <v>-22.8</v>
      </c>
    </row>
    <row r="8341" spans="4:10">
      <c r="D8341" s="28">
        <v>41987</v>
      </c>
      <c r="E8341" s="35" t="s">
        <v>370</v>
      </c>
      <c r="F8341" s="45">
        <v>-1</v>
      </c>
      <c r="G8341" s="45">
        <v>0.12</v>
      </c>
      <c r="H8341" s="45">
        <v>0.43</v>
      </c>
      <c r="I8341" s="45">
        <v>26.3</v>
      </c>
      <c r="J8341" s="45">
        <v>-8</v>
      </c>
    </row>
    <row r="8342" spans="4:10">
      <c r="D8342" s="28">
        <v>41987</v>
      </c>
      <c r="E8342" s="35" t="s">
        <v>371</v>
      </c>
      <c r="F8342" s="45">
        <v>-1.2</v>
      </c>
      <c r="G8342" s="45">
        <v>0.12</v>
      </c>
      <c r="H8342" s="45">
        <v>0.44</v>
      </c>
      <c r="I8342" s="45">
        <v>26.3</v>
      </c>
      <c r="J8342" s="45">
        <v>7.4</v>
      </c>
    </row>
    <row r="8343" spans="4:10">
      <c r="D8343" s="28">
        <v>41987</v>
      </c>
      <c r="E8343" s="35" t="s">
        <v>372</v>
      </c>
      <c r="F8343" s="45">
        <v>-1</v>
      </c>
      <c r="G8343" s="45">
        <v>0.13</v>
      </c>
      <c r="H8343" s="45">
        <v>0.38</v>
      </c>
      <c r="I8343" s="45">
        <v>23.4</v>
      </c>
      <c r="J8343" s="45">
        <v>22.3</v>
      </c>
    </row>
    <row r="8344" spans="4:10">
      <c r="D8344" s="28">
        <v>41987</v>
      </c>
      <c r="E8344" s="35" t="s">
        <v>373</v>
      </c>
      <c r="F8344" s="45">
        <v>-0.8</v>
      </c>
      <c r="G8344" s="45">
        <v>0.13</v>
      </c>
      <c r="H8344" s="45">
        <v>0.28000000000000003</v>
      </c>
      <c r="I8344" s="45">
        <v>17.8</v>
      </c>
      <c r="J8344" s="45">
        <v>35.700000000000003</v>
      </c>
    </row>
    <row r="8345" spans="4:10">
      <c r="D8345" s="28">
        <v>41987</v>
      </c>
      <c r="E8345" s="35" t="s">
        <v>374</v>
      </c>
      <c r="F8345" s="45">
        <v>-0.5</v>
      </c>
      <c r="G8345" s="45">
        <v>0.15</v>
      </c>
      <c r="H8345" s="45">
        <v>0.15</v>
      </c>
      <c r="I8345" s="45">
        <v>10.199999999999999</v>
      </c>
      <c r="J8345" s="45">
        <v>47.6</v>
      </c>
    </row>
    <row r="8346" spans="4:10">
      <c r="D8346" s="28">
        <v>41987</v>
      </c>
      <c r="E8346" s="35" t="s">
        <v>375</v>
      </c>
      <c r="F8346" s="45">
        <v>-1.4</v>
      </c>
      <c r="G8346" s="45">
        <v>0.04</v>
      </c>
      <c r="H8346" s="45">
        <v>0.03</v>
      </c>
      <c r="I8346" s="45">
        <v>1</v>
      </c>
      <c r="J8346" s="45">
        <v>58</v>
      </c>
    </row>
    <row r="8347" spans="4:10">
      <c r="D8347" s="28">
        <v>41987</v>
      </c>
      <c r="E8347" s="35" t="s">
        <v>376</v>
      </c>
      <c r="F8347" s="45">
        <v>-1.8</v>
      </c>
      <c r="G8347" s="45">
        <v>0</v>
      </c>
      <c r="H8347" s="45">
        <v>0</v>
      </c>
      <c r="I8347" s="45">
        <v>0</v>
      </c>
      <c r="J8347" s="45">
        <v>0</v>
      </c>
    </row>
    <row r="8348" spans="4:10">
      <c r="D8348" s="28">
        <v>41987</v>
      </c>
      <c r="E8348" s="35" t="s">
        <v>377</v>
      </c>
      <c r="F8348" s="45">
        <v>-1.6</v>
      </c>
      <c r="G8348" s="45">
        <v>0</v>
      </c>
      <c r="H8348" s="45">
        <v>0</v>
      </c>
      <c r="I8348" s="45">
        <v>0</v>
      </c>
      <c r="J8348" s="45">
        <v>0</v>
      </c>
    </row>
    <row r="8349" spans="4:10">
      <c r="D8349" s="28">
        <v>41987</v>
      </c>
      <c r="E8349" s="35" t="s">
        <v>378</v>
      </c>
      <c r="F8349" s="45">
        <v>-1.6</v>
      </c>
      <c r="G8349" s="45">
        <v>0</v>
      </c>
      <c r="H8349" s="45">
        <v>0</v>
      </c>
      <c r="I8349" s="45">
        <v>0</v>
      </c>
      <c r="J8349" s="45">
        <v>0</v>
      </c>
    </row>
    <row r="8350" spans="4:10">
      <c r="D8350" s="28">
        <v>41987</v>
      </c>
      <c r="E8350" s="35" t="s">
        <v>379</v>
      </c>
      <c r="F8350" s="45">
        <v>-1.4</v>
      </c>
      <c r="G8350" s="45">
        <v>0</v>
      </c>
      <c r="H8350" s="45">
        <v>0</v>
      </c>
      <c r="I8350" s="45">
        <v>0</v>
      </c>
      <c r="J8350" s="45">
        <v>0</v>
      </c>
    </row>
    <row r="8351" spans="4:10">
      <c r="D8351" s="28">
        <v>41987</v>
      </c>
      <c r="E8351" s="35" t="s">
        <v>380</v>
      </c>
      <c r="F8351" s="45">
        <v>-1.1000000000000001</v>
      </c>
      <c r="G8351" s="45">
        <v>0</v>
      </c>
      <c r="H8351" s="45">
        <v>0</v>
      </c>
      <c r="I8351" s="45">
        <v>0</v>
      </c>
      <c r="J8351" s="45">
        <v>0</v>
      </c>
    </row>
    <row r="8352" spans="4:10">
      <c r="D8352" s="28">
        <v>41987</v>
      </c>
      <c r="E8352" s="35" t="s">
        <v>381</v>
      </c>
      <c r="F8352" s="45">
        <v>-1.4</v>
      </c>
      <c r="G8352" s="45">
        <v>0</v>
      </c>
      <c r="H8352" s="45">
        <v>0</v>
      </c>
      <c r="I8352" s="45">
        <v>0</v>
      </c>
      <c r="J8352" s="45">
        <v>0</v>
      </c>
    </row>
    <row r="8353" spans="4:10">
      <c r="D8353" s="28">
        <v>41987</v>
      </c>
      <c r="E8353" s="35" t="s">
        <v>382</v>
      </c>
      <c r="F8353" s="45">
        <v>-1.7</v>
      </c>
      <c r="G8353" s="45">
        <v>0</v>
      </c>
      <c r="H8353" s="45">
        <v>0</v>
      </c>
      <c r="I8353" s="45">
        <v>0</v>
      </c>
      <c r="J8353" s="45">
        <v>0</v>
      </c>
    </row>
    <row r="8354" spans="4:10">
      <c r="D8354" s="28">
        <v>41987</v>
      </c>
      <c r="E8354" s="35" t="s">
        <v>383</v>
      </c>
      <c r="F8354" s="45">
        <v>-1.9</v>
      </c>
      <c r="G8354" s="45">
        <v>0</v>
      </c>
      <c r="H8354" s="45">
        <v>0</v>
      </c>
      <c r="I8354" s="45">
        <v>0</v>
      </c>
      <c r="J8354" s="45">
        <v>0</v>
      </c>
    </row>
    <row r="8355" spans="4:10">
      <c r="D8355" s="28">
        <v>41988</v>
      </c>
      <c r="E8355" s="35" t="s">
        <v>360</v>
      </c>
      <c r="F8355" s="45">
        <v>-2.1</v>
      </c>
      <c r="G8355" s="45">
        <v>0</v>
      </c>
      <c r="H8355" s="45">
        <v>0</v>
      </c>
      <c r="I8355" s="45">
        <v>0</v>
      </c>
      <c r="J8355" s="45">
        <v>0</v>
      </c>
    </row>
    <row r="8356" spans="4:10">
      <c r="D8356" s="28">
        <v>41988</v>
      </c>
      <c r="E8356" s="35" t="s">
        <v>361</v>
      </c>
      <c r="F8356" s="45">
        <v>-2.9</v>
      </c>
      <c r="G8356" s="45">
        <v>0</v>
      </c>
      <c r="H8356" s="45">
        <v>0</v>
      </c>
      <c r="I8356" s="45">
        <v>0</v>
      </c>
      <c r="J8356" s="45">
        <v>0</v>
      </c>
    </row>
    <row r="8357" spans="4:10">
      <c r="D8357" s="28">
        <v>41988</v>
      </c>
      <c r="E8357" s="35" t="s">
        <v>362</v>
      </c>
      <c r="F8357" s="45">
        <v>-3</v>
      </c>
      <c r="G8357" s="45">
        <v>0</v>
      </c>
      <c r="H8357" s="45">
        <v>0</v>
      </c>
      <c r="I8357" s="45">
        <v>0</v>
      </c>
      <c r="J8357" s="45">
        <v>0</v>
      </c>
    </row>
    <row r="8358" spans="4:10">
      <c r="D8358" s="28">
        <v>41988</v>
      </c>
      <c r="E8358" s="35" t="s">
        <v>363</v>
      </c>
      <c r="F8358" s="45">
        <v>-2.9</v>
      </c>
      <c r="G8358" s="45">
        <v>0</v>
      </c>
      <c r="H8358" s="45">
        <v>0</v>
      </c>
      <c r="I8358" s="45">
        <v>0</v>
      </c>
      <c r="J8358" s="45">
        <v>0</v>
      </c>
    </row>
    <row r="8359" spans="4:10">
      <c r="D8359" s="28">
        <v>41988</v>
      </c>
      <c r="E8359" s="35" t="s">
        <v>364</v>
      </c>
      <c r="F8359" s="45">
        <v>-2.6</v>
      </c>
      <c r="G8359" s="45">
        <v>0</v>
      </c>
      <c r="H8359" s="45">
        <v>0</v>
      </c>
      <c r="I8359" s="45">
        <v>0</v>
      </c>
      <c r="J8359" s="45">
        <v>0</v>
      </c>
    </row>
    <row r="8360" spans="4:10">
      <c r="D8360" s="28">
        <v>41988</v>
      </c>
      <c r="E8360" s="35" t="s">
        <v>365</v>
      </c>
      <c r="F8360" s="45">
        <v>-2.6</v>
      </c>
      <c r="G8360" s="45">
        <v>0</v>
      </c>
      <c r="H8360" s="45">
        <v>0</v>
      </c>
      <c r="I8360" s="45">
        <v>0</v>
      </c>
      <c r="J8360" s="45">
        <v>0</v>
      </c>
    </row>
    <row r="8361" spans="4:10">
      <c r="D8361" s="28">
        <v>41988</v>
      </c>
      <c r="E8361" s="35" t="s">
        <v>366</v>
      </c>
      <c r="F8361" s="45">
        <v>-2.5</v>
      </c>
      <c r="G8361" s="45">
        <v>0.01</v>
      </c>
      <c r="H8361" s="45">
        <v>0.02</v>
      </c>
      <c r="I8361" s="45">
        <v>0.6</v>
      </c>
      <c r="J8361" s="45">
        <v>-58.4</v>
      </c>
    </row>
    <row r="8362" spans="4:10">
      <c r="D8362" s="28">
        <v>41988</v>
      </c>
      <c r="E8362" s="35" t="s">
        <v>367</v>
      </c>
      <c r="F8362" s="45">
        <v>-2</v>
      </c>
      <c r="G8362" s="45">
        <v>0.09</v>
      </c>
      <c r="H8362" s="45">
        <v>0.13</v>
      </c>
      <c r="I8362" s="45">
        <v>9.8000000000000007</v>
      </c>
      <c r="J8362" s="45">
        <v>-48</v>
      </c>
    </row>
    <row r="8363" spans="4:10">
      <c r="D8363" s="28">
        <v>41988</v>
      </c>
      <c r="E8363" s="35" t="s">
        <v>368</v>
      </c>
      <c r="F8363" s="45">
        <v>-1.4</v>
      </c>
      <c r="G8363" s="45">
        <v>0.06</v>
      </c>
      <c r="H8363" s="45">
        <v>0.21</v>
      </c>
      <c r="I8363" s="45">
        <v>17.5</v>
      </c>
      <c r="J8363" s="45">
        <v>-36.299999999999997</v>
      </c>
    </row>
    <row r="8364" spans="4:10">
      <c r="D8364" s="28">
        <v>41988</v>
      </c>
      <c r="E8364" s="35" t="s">
        <v>369</v>
      </c>
      <c r="F8364" s="45">
        <v>-0.9</v>
      </c>
      <c r="G8364" s="45">
        <v>0.06</v>
      </c>
      <c r="H8364" s="45">
        <v>0.3</v>
      </c>
      <c r="I8364" s="45">
        <v>23.1</v>
      </c>
      <c r="J8364" s="45">
        <v>-22.9</v>
      </c>
    </row>
    <row r="8365" spans="4:10">
      <c r="D8365" s="28">
        <v>41988</v>
      </c>
      <c r="E8365" s="35" t="s">
        <v>370</v>
      </c>
      <c r="F8365" s="45">
        <v>-0.1</v>
      </c>
      <c r="G8365" s="45">
        <v>0.55000000000000004</v>
      </c>
      <c r="H8365" s="45">
        <v>0.6</v>
      </c>
      <c r="I8365" s="45">
        <v>26.2</v>
      </c>
      <c r="J8365" s="45">
        <v>-8.1</v>
      </c>
    </row>
    <row r="8366" spans="4:10">
      <c r="D8366" s="28">
        <v>41988</v>
      </c>
      <c r="E8366" s="35" t="s">
        <v>371</v>
      </c>
      <c r="F8366" s="45">
        <v>2</v>
      </c>
      <c r="G8366" s="45">
        <v>0.08</v>
      </c>
      <c r="H8366" s="45">
        <v>0.39</v>
      </c>
      <c r="I8366" s="45">
        <v>26.3</v>
      </c>
      <c r="J8366" s="45">
        <v>7.3</v>
      </c>
    </row>
    <row r="8367" spans="4:10">
      <c r="D8367" s="28">
        <v>41988</v>
      </c>
      <c r="E8367" s="35" t="s">
        <v>372</v>
      </c>
      <c r="F8367" s="45">
        <v>1.6</v>
      </c>
      <c r="G8367" s="45">
        <v>0.08</v>
      </c>
      <c r="H8367" s="45">
        <v>0.34</v>
      </c>
      <c r="I8367" s="45">
        <v>23.4</v>
      </c>
      <c r="J8367" s="45">
        <v>22.1</v>
      </c>
    </row>
    <row r="8368" spans="4:10">
      <c r="D8368" s="28">
        <v>41988</v>
      </c>
      <c r="E8368" s="35" t="s">
        <v>373</v>
      </c>
      <c r="F8368" s="45">
        <v>2</v>
      </c>
      <c r="G8368" s="45">
        <v>0.08</v>
      </c>
      <c r="H8368" s="45">
        <v>0.25</v>
      </c>
      <c r="I8368" s="45">
        <v>17.8</v>
      </c>
      <c r="J8368" s="45">
        <v>35.6</v>
      </c>
    </row>
    <row r="8369" spans="4:10">
      <c r="D8369" s="28">
        <v>41988</v>
      </c>
      <c r="E8369" s="35" t="s">
        <v>374</v>
      </c>
      <c r="F8369" s="45">
        <v>1.8</v>
      </c>
      <c r="G8369" s="45">
        <v>0.09</v>
      </c>
      <c r="H8369" s="45">
        <v>0.13</v>
      </c>
      <c r="I8369" s="45">
        <v>10.199999999999999</v>
      </c>
      <c r="J8369" s="45">
        <v>47.4</v>
      </c>
    </row>
    <row r="8370" spans="4:10">
      <c r="D8370" s="28">
        <v>41988</v>
      </c>
      <c r="E8370" s="35" t="s">
        <v>375</v>
      </c>
      <c r="F8370" s="45">
        <v>0.2</v>
      </c>
      <c r="G8370" s="45">
        <v>0.01</v>
      </c>
      <c r="H8370" s="45">
        <v>0.02</v>
      </c>
      <c r="I8370" s="45">
        <v>1.1000000000000001</v>
      </c>
      <c r="J8370" s="45">
        <v>57.8</v>
      </c>
    </row>
    <row r="8371" spans="4:10">
      <c r="D8371" s="28">
        <v>41988</v>
      </c>
      <c r="E8371" s="35" t="s">
        <v>376</v>
      </c>
      <c r="F8371" s="45">
        <v>-1.2</v>
      </c>
      <c r="G8371" s="45">
        <v>0</v>
      </c>
      <c r="H8371" s="45">
        <v>0</v>
      </c>
      <c r="I8371" s="45">
        <v>0</v>
      </c>
      <c r="J8371" s="45">
        <v>0</v>
      </c>
    </row>
    <row r="8372" spans="4:10">
      <c r="D8372" s="28">
        <v>41988</v>
      </c>
      <c r="E8372" s="35" t="s">
        <v>377</v>
      </c>
      <c r="F8372" s="45">
        <v>0.2</v>
      </c>
      <c r="G8372" s="45">
        <v>0</v>
      </c>
      <c r="H8372" s="45">
        <v>0</v>
      </c>
      <c r="I8372" s="45">
        <v>0</v>
      </c>
      <c r="J8372" s="45">
        <v>0</v>
      </c>
    </row>
    <row r="8373" spans="4:10">
      <c r="D8373" s="28">
        <v>41988</v>
      </c>
      <c r="E8373" s="35" t="s">
        <v>378</v>
      </c>
      <c r="F8373" s="45">
        <v>0.4</v>
      </c>
      <c r="G8373" s="45">
        <v>0</v>
      </c>
      <c r="H8373" s="45">
        <v>0</v>
      </c>
      <c r="I8373" s="45">
        <v>0</v>
      </c>
      <c r="J8373" s="45">
        <v>0</v>
      </c>
    </row>
    <row r="8374" spans="4:10">
      <c r="D8374" s="28">
        <v>41988</v>
      </c>
      <c r="E8374" s="35" t="s">
        <v>379</v>
      </c>
      <c r="F8374" s="45">
        <v>0.5</v>
      </c>
      <c r="G8374" s="45">
        <v>0</v>
      </c>
      <c r="H8374" s="45">
        <v>0</v>
      </c>
      <c r="I8374" s="45">
        <v>0</v>
      </c>
      <c r="J8374" s="45">
        <v>0</v>
      </c>
    </row>
    <row r="8375" spans="4:10">
      <c r="D8375" s="28">
        <v>41988</v>
      </c>
      <c r="E8375" s="35" t="s">
        <v>380</v>
      </c>
      <c r="F8375" s="45">
        <v>0.4</v>
      </c>
      <c r="G8375" s="45">
        <v>0</v>
      </c>
      <c r="H8375" s="45">
        <v>0</v>
      </c>
      <c r="I8375" s="45">
        <v>0</v>
      </c>
      <c r="J8375" s="45">
        <v>0</v>
      </c>
    </row>
    <row r="8376" spans="4:10">
      <c r="D8376" s="28">
        <v>41988</v>
      </c>
      <c r="E8376" s="35" t="s">
        <v>381</v>
      </c>
      <c r="F8376" s="45">
        <v>0.8</v>
      </c>
      <c r="G8376" s="45">
        <v>0</v>
      </c>
      <c r="H8376" s="45">
        <v>0</v>
      </c>
      <c r="I8376" s="45">
        <v>0</v>
      </c>
      <c r="J8376" s="45">
        <v>0</v>
      </c>
    </row>
    <row r="8377" spans="4:10">
      <c r="D8377" s="28">
        <v>41988</v>
      </c>
      <c r="E8377" s="35" t="s">
        <v>382</v>
      </c>
      <c r="F8377" s="45">
        <v>0.9</v>
      </c>
      <c r="G8377" s="45">
        <v>0</v>
      </c>
      <c r="H8377" s="45">
        <v>0</v>
      </c>
      <c r="I8377" s="45">
        <v>0</v>
      </c>
      <c r="J8377" s="45">
        <v>0</v>
      </c>
    </row>
    <row r="8378" spans="4:10">
      <c r="D8378" s="28">
        <v>41988</v>
      </c>
      <c r="E8378" s="35" t="s">
        <v>383</v>
      </c>
      <c r="F8378" s="45">
        <v>1</v>
      </c>
      <c r="G8378" s="45">
        <v>0</v>
      </c>
      <c r="H8378" s="45">
        <v>0</v>
      </c>
      <c r="I8378" s="45">
        <v>0</v>
      </c>
      <c r="J8378" s="45">
        <v>0</v>
      </c>
    </row>
    <row r="8379" spans="4:10">
      <c r="D8379" s="28">
        <v>41989</v>
      </c>
      <c r="E8379" s="35" t="s">
        <v>360</v>
      </c>
      <c r="F8379" s="45">
        <v>1.1000000000000001</v>
      </c>
      <c r="G8379" s="45">
        <v>0</v>
      </c>
      <c r="H8379" s="45">
        <v>0</v>
      </c>
      <c r="I8379" s="45">
        <v>0</v>
      </c>
      <c r="J8379" s="45">
        <v>0</v>
      </c>
    </row>
    <row r="8380" spans="4:10">
      <c r="D8380" s="28">
        <v>41989</v>
      </c>
      <c r="E8380" s="35" t="s">
        <v>361</v>
      </c>
      <c r="F8380" s="45">
        <v>1.7</v>
      </c>
      <c r="G8380" s="45">
        <v>0</v>
      </c>
      <c r="H8380" s="45">
        <v>0</v>
      </c>
      <c r="I8380" s="45">
        <v>0</v>
      </c>
      <c r="J8380" s="45">
        <v>0</v>
      </c>
    </row>
    <row r="8381" spans="4:10">
      <c r="D8381" s="28">
        <v>41989</v>
      </c>
      <c r="E8381" s="35" t="s">
        <v>362</v>
      </c>
      <c r="F8381" s="45">
        <v>0.9</v>
      </c>
      <c r="G8381" s="45">
        <v>0</v>
      </c>
      <c r="H8381" s="45">
        <v>0</v>
      </c>
      <c r="I8381" s="45">
        <v>0</v>
      </c>
      <c r="J8381" s="45">
        <v>0</v>
      </c>
    </row>
    <row r="8382" spans="4:10">
      <c r="D8382" s="28">
        <v>41989</v>
      </c>
      <c r="E8382" s="35" t="s">
        <v>363</v>
      </c>
      <c r="F8382" s="45">
        <v>0.6</v>
      </c>
      <c r="G8382" s="45">
        <v>0</v>
      </c>
      <c r="H8382" s="45">
        <v>0</v>
      </c>
      <c r="I8382" s="45">
        <v>0</v>
      </c>
      <c r="J8382" s="45">
        <v>0</v>
      </c>
    </row>
    <row r="8383" spans="4:10">
      <c r="D8383" s="28">
        <v>41989</v>
      </c>
      <c r="E8383" s="35" t="s">
        <v>364</v>
      </c>
      <c r="F8383" s="45">
        <v>0.6</v>
      </c>
      <c r="G8383" s="45">
        <v>0</v>
      </c>
      <c r="H8383" s="45">
        <v>0</v>
      </c>
      <c r="I8383" s="45">
        <v>0</v>
      </c>
      <c r="J8383" s="45">
        <v>0</v>
      </c>
    </row>
    <row r="8384" spans="4:10">
      <c r="D8384" s="28">
        <v>41989</v>
      </c>
      <c r="E8384" s="35" t="s">
        <v>365</v>
      </c>
      <c r="F8384" s="45">
        <v>0.4</v>
      </c>
      <c r="G8384" s="45">
        <v>0</v>
      </c>
      <c r="H8384" s="45">
        <v>0</v>
      </c>
      <c r="I8384" s="45">
        <v>0</v>
      </c>
      <c r="J8384" s="45">
        <v>0</v>
      </c>
    </row>
    <row r="8385" spans="4:10">
      <c r="D8385" s="28">
        <v>41989</v>
      </c>
      <c r="E8385" s="35" t="s">
        <v>366</v>
      </c>
      <c r="F8385" s="45">
        <v>0.4</v>
      </c>
      <c r="G8385" s="45">
        <v>0.01</v>
      </c>
      <c r="H8385" s="45">
        <v>0.02</v>
      </c>
      <c r="I8385" s="45">
        <v>0.5</v>
      </c>
      <c r="J8385" s="45">
        <v>-58.4</v>
      </c>
    </row>
    <row r="8386" spans="4:10">
      <c r="D8386" s="28">
        <v>41989</v>
      </c>
      <c r="E8386" s="35" t="s">
        <v>367</v>
      </c>
      <c r="F8386" s="45">
        <v>0.5</v>
      </c>
      <c r="G8386" s="45">
        <v>7.0000000000000007E-2</v>
      </c>
      <c r="H8386" s="45">
        <v>0.12</v>
      </c>
      <c r="I8386" s="45">
        <v>9.6</v>
      </c>
      <c r="J8386" s="45">
        <v>-48.1</v>
      </c>
    </row>
    <row r="8387" spans="4:10">
      <c r="D8387" s="28">
        <v>41989</v>
      </c>
      <c r="E8387" s="35" t="s">
        <v>368</v>
      </c>
      <c r="F8387" s="45">
        <v>0.9</v>
      </c>
      <c r="G8387" s="45">
        <v>0.05</v>
      </c>
      <c r="H8387" s="45">
        <v>0.19</v>
      </c>
      <c r="I8387" s="45">
        <v>17.399999999999999</v>
      </c>
      <c r="J8387" s="45">
        <v>-36.299999999999997</v>
      </c>
    </row>
    <row r="8388" spans="4:10">
      <c r="D8388" s="28">
        <v>41989</v>
      </c>
      <c r="E8388" s="35" t="s">
        <v>369</v>
      </c>
      <c r="F8388" s="45">
        <v>1.2</v>
      </c>
      <c r="G8388" s="45">
        <v>0.05</v>
      </c>
      <c r="H8388" s="45">
        <v>0.27</v>
      </c>
      <c r="I8388" s="45">
        <v>23</v>
      </c>
      <c r="J8388" s="45">
        <v>-23</v>
      </c>
    </row>
    <row r="8389" spans="4:10">
      <c r="D8389" s="28">
        <v>41989</v>
      </c>
      <c r="E8389" s="35" t="s">
        <v>370</v>
      </c>
      <c r="F8389" s="45">
        <v>2.2000000000000002</v>
      </c>
      <c r="G8389" s="45">
        <v>0.02</v>
      </c>
      <c r="H8389" s="45">
        <v>0.28000000000000003</v>
      </c>
      <c r="I8389" s="45">
        <v>26.1</v>
      </c>
      <c r="J8389" s="45">
        <v>-8.1999999999999993</v>
      </c>
    </row>
    <row r="8390" spans="4:10">
      <c r="D8390" s="28">
        <v>41989</v>
      </c>
      <c r="E8390" s="35" t="s">
        <v>371</v>
      </c>
      <c r="F8390" s="45">
        <v>2</v>
      </c>
      <c r="G8390" s="45">
        <v>0.02</v>
      </c>
      <c r="H8390" s="45">
        <v>0.23</v>
      </c>
      <c r="I8390" s="45">
        <v>26.2</v>
      </c>
      <c r="J8390" s="45">
        <v>7.2</v>
      </c>
    </row>
    <row r="8391" spans="4:10">
      <c r="D8391" s="28">
        <v>41989</v>
      </c>
      <c r="E8391" s="35" t="s">
        <v>372</v>
      </c>
      <c r="F8391" s="45">
        <v>1.4</v>
      </c>
      <c r="G8391" s="45">
        <v>0.04</v>
      </c>
      <c r="H8391" s="45">
        <v>0.23</v>
      </c>
      <c r="I8391" s="45">
        <v>23.3</v>
      </c>
      <c r="J8391" s="45">
        <v>22</v>
      </c>
    </row>
    <row r="8392" spans="4:10">
      <c r="D8392" s="28">
        <v>41989</v>
      </c>
      <c r="E8392" s="35" t="s">
        <v>373</v>
      </c>
      <c r="F8392" s="45">
        <v>1.2</v>
      </c>
      <c r="G8392" s="45">
        <v>0.04</v>
      </c>
      <c r="H8392" s="45">
        <v>0.2</v>
      </c>
      <c r="I8392" s="45">
        <v>17.8</v>
      </c>
      <c r="J8392" s="45">
        <v>35.5</v>
      </c>
    </row>
    <row r="8393" spans="4:10">
      <c r="D8393" s="28">
        <v>41989</v>
      </c>
      <c r="E8393" s="35" t="s">
        <v>374</v>
      </c>
      <c r="F8393" s="45">
        <v>1.6</v>
      </c>
      <c r="G8393" s="45">
        <v>0.08</v>
      </c>
      <c r="H8393" s="45">
        <v>0.13</v>
      </c>
      <c r="I8393" s="45">
        <v>10.199999999999999</v>
      </c>
      <c r="J8393" s="45">
        <v>47.3</v>
      </c>
    </row>
    <row r="8394" spans="4:10">
      <c r="D8394" s="28">
        <v>41989</v>
      </c>
      <c r="E8394" s="35" t="s">
        <v>375</v>
      </c>
      <c r="F8394" s="45">
        <v>1.1000000000000001</v>
      </c>
      <c r="G8394" s="45">
        <v>0.01</v>
      </c>
      <c r="H8394" s="45">
        <v>0.02</v>
      </c>
      <c r="I8394" s="45">
        <v>1.1000000000000001</v>
      </c>
      <c r="J8394" s="45">
        <v>57.7</v>
      </c>
    </row>
    <row r="8395" spans="4:10">
      <c r="D8395" s="28">
        <v>41989</v>
      </c>
      <c r="E8395" s="35" t="s">
        <v>376</v>
      </c>
      <c r="F8395" s="45">
        <v>0.9</v>
      </c>
      <c r="G8395" s="45">
        <v>0</v>
      </c>
      <c r="H8395" s="45">
        <v>0</v>
      </c>
      <c r="I8395" s="45">
        <v>0</v>
      </c>
      <c r="J8395" s="45">
        <v>0</v>
      </c>
    </row>
    <row r="8396" spans="4:10">
      <c r="D8396" s="28">
        <v>41989</v>
      </c>
      <c r="E8396" s="35" t="s">
        <v>377</v>
      </c>
      <c r="F8396" s="45">
        <v>0.6</v>
      </c>
      <c r="G8396" s="45">
        <v>0</v>
      </c>
      <c r="H8396" s="45">
        <v>0</v>
      </c>
      <c r="I8396" s="45">
        <v>0</v>
      </c>
      <c r="J8396" s="45">
        <v>0</v>
      </c>
    </row>
    <row r="8397" spans="4:10">
      <c r="D8397" s="28">
        <v>41989</v>
      </c>
      <c r="E8397" s="35" t="s">
        <v>378</v>
      </c>
      <c r="F8397" s="45">
        <v>0.9</v>
      </c>
      <c r="G8397" s="45">
        <v>0</v>
      </c>
      <c r="H8397" s="45">
        <v>0</v>
      </c>
      <c r="I8397" s="45">
        <v>0</v>
      </c>
      <c r="J8397" s="45">
        <v>0</v>
      </c>
    </row>
    <row r="8398" spans="4:10">
      <c r="D8398" s="28">
        <v>41989</v>
      </c>
      <c r="E8398" s="35" t="s">
        <v>379</v>
      </c>
      <c r="F8398" s="45">
        <v>-0.6</v>
      </c>
      <c r="G8398" s="45">
        <v>0</v>
      </c>
      <c r="H8398" s="45">
        <v>0</v>
      </c>
      <c r="I8398" s="45">
        <v>0</v>
      </c>
      <c r="J8398" s="45">
        <v>0</v>
      </c>
    </row>
    <row r="8399" spans="4:10">
      <c r="D8399" s="28">
        <v>41989</v>
      </c>
      <c r="E8399" s="35" t="s">
        <v>380</v>
      </c>
      <c r="F8399" s="45">
        <v>-1.1000000000000001</v>
      </c>
      <c r="G8399" s="45">
        <v>0</v>
      </c>
      <c r="H8399" s="45">
        <v>0</v>
      </c>
      <c r="I8399" s="45">
        <v>0</v>
      </c>
      <c r="J8399" s="45">
        <v>0</v>
      </c>
    </row>
    <row r="8400" spans="4:10">
      <c r="D8400" s="28">
        <v>41989</v>
      </c>
      <c r="E8400" s="35" t="s">
        <v>381</v>
      </c>
      <c r="F8400" s="45">
        <v>-1.5</v>
      </c>
      <c r="G8400" s="45">
        <v>0</v>
      </c>
      <c r="H8400" s="45">
        <v>0</v>
      </c>
      <c r="I8400" s="45">
        <v>0</v>
      </c>
      <c r="J8400" s="45">
        <v>0</v>
      </c>
    </row>
    <row r="8401" spans="4:10">
      <c r="D8401" s="28">
        <v>41989</v>
      </c>
      <c r="E8401" s="35" t="s">
        <v>382</v>
      </c>
      <c r="F8401" s="45">
        <v>-1.9</v>
      </c>
      <c r="G8401" s="45">
        <v>0</v>
      </c>
      <c r="H8401" s="45">
        <v>0</v>
      </c>
      <c r="I8401" s="45">
        <v>0</v>
      </c>
      <c r="J8401" s="45">
        <v>0</v>
      </c>
    </row>
    <row r="8402" spans="4:10">
      <c r="D8402" s="28">
        <v>41989</v>
      </c>
      <c r="E8402" s="35" t="s">
        <v>383</v>
      </c>
      <c r="F8402" s="45">
        <v>-1.9</v>
      </c>
      <c r="G8402" s="45">
        <v>0</v>
      </c>
      <c r="H8402" s="45">
        <v>0</v>
      </c>
      <c r="I8402" s="45">
        <v>0</v>
      </c>
      <c r="J8402" s="45">
        <v>0</v>
      </c>
    </row>
    <row r="8403" spans="4:10">
      <c r="D8403" s="28">
        <v>41990</v>
      </c>
      <c r="E8403" s="35" t="s">
        <v>360</v>
      </c>
      <c r="F8403" s="45">
        <v>-2.8</v>
      </c>
      <c r="G8403" s="45">
        <v>0</v>
      </c>
      <c r="H8403" s="45">
        <v>0</v>
      </c>
      <c r="I8403" s="45">
        <v>0</v>
      </c>
      <c r="J8403" s="45">
        <v>0</v>
      </c>
    </row>
    <row r="8404" spans="4:10">
      <c r="D8404" s="28">
        <v>41990</v>
      </c>
      <c r="E8404" s="35" t="s">
        <v>361</v>
      </c>
      <c r="F8404" s="45">
        <v>-2.6</v>
      </c>
      <c r="G8404" s="45">
        <v>0</v>
      </c>
      <c r="H8404" s="45">
        <v>0</v>
      </c>
      <c r="I8404" s="45">
        <v>0</v>
      </c>
      <c r="J8404" s="45">
        <v>0</v>
      </c>
    </row>
    <row r="8405" spans="4:10">
      <c r="D8405" s="28">
        <v>41990</v>
      </c>
      <c r="E8405" s="35" t="s">
        <v>362</v>
      </c>
      <c r="F8405" s="45">
        <v>-1.7</v>
      </c>
      <c r="G8405" s="45">
        <v>0</v>
      </c>
      <c r="H8405" s="45">
        <v>0</v>
      </c>
      <c r="I8405" s="45">
        <v>0</v>
      </c>
      <c r="J8405" s="45">
        <v>0</v>
      </c>
    </row>
    <row r="8406" spans="4:10">
      <c r="D8406" s="28">
        <v>41990</v>
      </c>
      <c r="E8406" s="35" t="s">
        <v>363</v>
      </c>
      <c r="F8406" s="45">
        <v>-1.7</v>
      </c>
      <c r="G8406" s="45">
        <v>0</v>
      </c>
      <c r="H8406" s="45">
        <v>0</v>
      </c>
      <c r="I8406" s="45">
        <v>0</v>
      </c>
      <c r="J8406" s="45">
        <v>0</v>
      </c>
    </row>
    <row r="8407" spans="4:10">
      <c r="D8407" s="28">
        <v>41990</v>
      </c>
      <c r="E8407" s="35" t="s">
        <v>364</v>
      </c>
      <c r="F8407" s="45">
        <v>-2.4</v>
      </c>
      <c r="G8407" s="45">
        <v>0</v>
      </c>
      <c r="H8407" s="45">
        <v>0</v>
      </c>
      <c r="I8407" s="45">
        <v>0</v>
      </c>
      <c r="J8407" s="45">
        <v>0</v>
      </c>
    </row>
    <row r="8408" spans="4:10">
      <c r="D8408" s="28">
        <v>41990</v>
      </c>
      <c r="E8408" s="35" t="s">
        <v>365</v>
      </c>
      <c r="F8408" s="45">
        <v>-2.2000000000000002</v>
      </c>
      <c r="G8408" s="45">
        <v>0</v>
      </c>
      <c r="H8408" s="45">
        <v>0</v>
      </c>
      <c r="I8408" s="45">
        <v>0</v>
      </c>
      <c r="J8408" s="45">
        <v>0</v>
      </c>
    </row>
    <row r="8409" spans="4:10">
      <c r="D8409" s="28">
        <v>41990</v>
      </c>
      <c r="E8409" s="35" t="s">
        <v>366</v>
      </c>
      <c r="F8409" s="45">
        <v>-2.9</v>
      </c>
      <c r="G8409" s="45">
        <v>0.01</v>
      </c>
      <c r="H8409" s="45">
        <v>0.02</v>
      </c>
      <c r="I8409" s="45">
        <v>0.4</v>
      </c>
      <c r="J8409" s="45">
        <v>-58.4</v>
      </c>
    </row>
    <row r="8410" spans="4:10">
      <c r="D8410" s="28">
        <v>41990</v>
      </c>
      <c r="E8410" s="35" t="s">
        <v>367</v>
      </c>
      <c r="F8410" s="45">
        <v>-4.5</v>
      </c>
      <c r="G8410" s="45">
        <v>0.08</v>
      </c>
      <c r="H8410" s="45">
        <v>0.12</v>
      </c>
      <c r="I8410" s="45">
        <v>9.5</v>
      </c>
      <c r="J8410" s="45">
        <v>-48.1</v>
      </c>
    </row>
    <row r="8411" spans="4:10">
      <c r="D8411" s="28">
        <v>41990</v>
      </c>
      <c r="E8411" s="35" t="s">
        <v>368</v>
      </c>
      <c r="F8411" s="45">
        <v>-6.5</v>
      </c>
      <c r="G8411" s="45">
        <v>7.0000000000000007E-2</v>
      </c>
      <c r="H8411" s="45">
        <v>0.22</v>
      </c>
      <c r="I8411" s="45">
        <v>17.3</v>
      </c>
      <c r="J8411" s="45">
        <v>-36.4</v>
      </c>
    </row>
    <row r="8412" spans="4:10">
      <c r="D8412" s="28">
        <v>41990</v>
      </c>
      <c r="E8412" s="35" t="s">
        <v>369</v>
      </c>
      <c r="F8412" s="45">
        <v>-7.4</v>
      </c>
      <c r="G8412" s="45">
        <v>0.06</v>
      </c>
      <c r="H8412" s="45">
        <v>0.31</v>
      </c>
      <c r="I8412" s="45">
        <v>23</v>
      </c>
      <c r="J8412" s="45">
        <v>-23.1</v>
      </c>
    </row>
    <row r="8413" spans="4:10">
      <c r="D8413" s="28">
        <v>41990</v>
      </c>
      <c r="E8413" s="35" t="s">
        <v>370</v>
      </c>
      <c r="F8413" s="45">
        <v>-7.7</v>
      </c>
      <c r="G8413" s="45">
        <v>0.06</v>
      </c>
      <c r="H8413" s="45">
        <v>0.35</v>
      </c>
      <c r="I8413" s="45">
        <v>26.1</v>
      </c>
      <c r="J8413" s="45">
        <v>-8.3000000000000007</v>
      </c>
    </row>
    <row r="8414" spans="4:10">
      <c r="D8414" s="28">
        <v>41990</v>
      </c>
      <c r="E8414" s="35" t="s">
        <v>371</v>
      </c>
      <c r="F8414" s="45">
        <v>-8.1999999999999993</v>
      </c>
      <c r="G8414" s="45">
        <v>7.0000000000000007E-2</v>
      </c>
      <c r="H8414" s="45">
        <v>0.35</v>
      </c>
      <c r="I8414" s="45">
        <v>26.2</v>
      </c>
      <c r="J8414" s="45">
        <v>7</v>
      </c>
    </row>
    <row r="8415" spans="4:10">
      <c r="D8415" s="28">
        <v>41990</v>
      </c>
      <c r="E8415" s="35" t="s">
        <v>372</v>
      </c>
      <c r="F8415" s="45">
        <v>-8.9</v>
      </c>
      <c r="G8415" s="45">
        <v>7.0000000000000007E-2</v>
      </c>
      <c r="H8415" s="45">
        <v>0.31</v>
      </c>
      <c r="I8415" s="45">
        <v>23.3</v>
      </c>
      <c r="J8415" s="45">
        <v>21.9</v>
      </c>
    </row>
    <row r="8416" spans="4:10">
      <c r="D8416" s="28">
        <v>41990</v>
      </c>
      <c r="E8416" s="35" t="s">
        <v>373</v>
      </c>
      <c r="F8416" s="45">
        <v>-9.1</v>
      </c>
      <c r="G8416" s="45">
        <v>7.0000000000000007E-2</v>
      </c>
      <c r="H8416" s="45">
        <v>0.23</v>
      </c>
      <c r="I8416" s="45">
        <v>17.8</v>
      </c>
      <c r="J8416" s="45">
        <v>35.4</v>
      </c>
    </row>
    <row r="8417" spans="4:10">
      <c r="D8417" s="28">
        <v>41990</v>
      </c>
      <c r="E8417" s="35" t="s">
        <v>374</v>
      </c>
      <c r="F8417" s="45">
        <v>-9.1999999999999993</v>
      </c>
      <c r="G8417" s="45">
        <v>0.08</v>
      </c>
      <c r="H8417" s="45">
        <v>0.13</v>
      </c>
      <c r="I8417" s="45">
        <v>10.3</v>
      </c>
      <c r="J8417" s="45">
        <v>47.2</v>
      </c>
    </row>
    <row r="8418" spans="4:10">
      <c r="D8418" s="28">
        <v>41990</v>
      </c>
      <c r="E8418" s="35" t="s">
        <v>375</v>
      </c>
      <c r="F8418" s="45">
        <v>-9.4</v>
      </c>
      <c r="G8418" s="45">
        <v>0.01</v>
      </c>
      <c r="H8418" s="45">
        <v>0.02</v>
      </c>
      <c r="I8418" s="45">
        <v>1.2</v>
      </c>
      <c r="J8418" s="45">
        <v>57.6</v>
      </c>
    </row>
    <row r="8419" spans="4:10">
      <c r="D8419" s="28">
        <v>41990</v>
      </c>
      <c r="E8419" s="35" t="s">
        <v>376</v>
      </c>
      <c r="F8419" s="45">
        <v>-9.5</v>
      </c>
      <c r="G8419" s="45">
        <v>0</v>
      </c>
      <c r="H8419" s="45">
        <v>0</v>
      </c>
      <c r="I8419" s="45">
        <v>0</v>
      </c>
      <c r="J8419" s="45">
        <v>0</v>
      </c>
    </row>
    <row r="8420" spans="4:10">
      <c r="D8420" s="28">
        <v>41990</v>
      </c>
      <c r="E8420" s="35" t="s">
        <v>377</v>
      </c>
      <c r="F8420" s="45">
        <v>-9.1</v>
      </c>
      <c r="G8420" s="45">
        <v>0</v>
      </c>
      <c r="H8420" s="45">
        <v>0</v>
      </c>
      <c r="I8420" s="45">
        <v>0</v>
      </c>
      <c r="J8420" s="45">
        <v>0</v>
      </c>
    </row>
    <row r="8421" spans="4:10">
      <c r="D8421" s="28">
        <v>41990</v>
      </c>
      <c r="E8421" s="35" t="s">
        <v>378</v>
      </c>
      <c r="F8421" s="45">
        <v>-8.3000000000000007</v>
      </c>
      <c r="G8421" s="45">
        <v>0</v>
      </c>
      <c r="H8421" s="45">
        <v>0</v>
      </c>
      <c r="I8421" s="45">
        <v>0</v>
      </c>
      <c r="J8421" s="45">
        <v>0</v>
      </c>
    </row>
    <row r="8422" spans="4:10">
      <c r="D8422" s="28">
        <v>41990</v>
      </c>
      <c r="E8422" s="35" t="s">
        <v>379</v>
      </c>
      <c r="F8422" s="45">
        <v>-8.1</v>
      </c>
      <c r="G8422" s="45">
        <v>0</v>
      </c>
      <c r="H8422" s="45">
        <v>0</v>
      </c>
      <c r="I8422" s="45">
        <v>0</v>
      </c>
      <c r="J8422" s="45">
        <v>0</v>
      </c>
    </row>
    <row r="8423" spans="4:10">
      <c r="D8423" s="28">
        <v>41990</v>
      </c>
      <c r="E8423" s="35" t="s">
        <v>380</v>
      </c>
      <c r="F8423" s="45">
        <v>-7.5</v>
      </c>
      <c r="G8423" s="45">
        <v>0</v>
      </c>
      <c r="H8423" s="45">
        <v>0</v>
      </c>
      <c r="I8423" s="45">
        <v>0</v>
      </c>
      <c r="J8423" s="45">
        <v>0</v>
      </c>
    </row>
    <row r="8424" spans="4:10">
      <c r="D8424" s="28">
        <v>41990</v>
      </c>
      <c r="E8424" s="35" t="s">
        <v>381</v>
      </c>
      <c r="F8424" s="45">
        <v>-7.3</v>
      </c>
      <c r="G8424" s="45">
        <v>0</v>
      </c>
      <c r="H8424" s="45">
        <v>0</v>
      </c>
      <c r="I8424" s="45">
        <v>0</v>
      </c>
      <c r="J8424" s="45">
        <v>0</v>
      </c>
    </row>
    <row r="8425" spans="4:10">
      <c r="D8425" s="28">
        <v>41990</v>
      </c>
      <c r="E8425" s="35" t="s">
        <v>382</v>
      </c>
      <c r="F8425" s="45">
        <v>-7.1</v>
      </c>
      <c r="G8425" s="45">
        <v>0</v>
      </c>
      <c r="H8425" s="45">
        <v>0</v>
      </c>
      <c r="I8425" s="45">
        <v>0</v>
      </c>
      <c r="J8425" s="45">
        <v>0</v>
      </c>
    </row>
    <row r="8426" spans="4:10">
      <c r="D8426" s="28">
        <v>41990</v>
      </c>
      <c r="E8426" s="35" t="s">
        <v>383</v>
      </c>
      <c r="F8426" s="45">
        <v>-6.6</v>
      </c>
      <c r="G8426" s="45">
        <v>0</v>
      </c>
      <c r="H8426" s="45">
        <v>0</v>
      </c>
      <c r="I8426" s="45">
        <v>0</v>
      </c>
      <c r="J8426" s="45">
        <v>0</v>
      </c>
    </row>
    <row r="8427" spans="4:10">
      <c r="D8427" s="28">
        <v>41991</v>
      </c>
      <c r="E8427" s="35" t="s">
        <v>360</v>
      </c>
      <c r="F8427" s="45">
        <v>-6.8</v>
      </c>
      <c r="G8427" s="45">
        <v>0</v>
      </c>
      <c r="H8427" s="45">
        <v>0</v>
      </c>
      <c r="I8427" s="45">
        <v>0</v>
      </c>
      <c r="J8427" s="45">
        <v>0</v>
      </c>
    </row>
    <row r="8428" spans="4:10">
      <c r="D8428" s="28">
        <v>41991</v>
      </c>
      <c r="E8428" s="35" t="s">
        <v>361</v>
      </c>
      <c r="F8428" s="45">
        <v>-6.5</v>
      </c>
      <c r="G8428" s="45">
        <v>0</v>
      </c>
      <c r="H8428" s="45">
        <v>0</v>
      </c>
      <c r="I8428" s="45">
        <v>0</v>
      </c>
      <c r="J8428" s="45">
        <v>0</v>
      </c>
    </row>
    <row r="8429" spans="4:10">
      <c r="D8429" s="28">
        <v>41991</v>
      </c>
      <c r="E8429" s="35" t="s">
        <v>362</v>
      </c>
      <c r="F8429" s="45">
        <v>-6.1</v>
      </c>
      <c r="G8429" s="45">
        <v>0</v>
      </c>
      <c r="H8429" s="45">
        <v>0</v>
      </c>
      <c r="I8429" s="45">
        <v>0</v>
      </c>
      <c r="J8429" s="45">
        <v>0</v>
      </c>
    </row>
    <row r="8430" spans="4:10">
      <c r="D8430" s="28">
        <v>41991</v>
      </c>
      <c r="E8430" s="35" t="s">
        <v>363</v>
      </c>
      <c r="F8430" s="45">
        <v>-5.3</v>
      </c>
      <c r="G8430" s="45">
        <v>0</v>
      </c>
      <c r="H8430" s="45">
        <v>0</v>
      </c>
      <c r="I8430" s="45">
        <v>0</v>
      </c>
      <c r="J8430" s="45">
        <v>0</v>
      </c>
    </row>
    <row r="8431" spans="4:10">
      <c r="D8431" s="28">
        <v>41991</v>
      </c>
      <c r="E8431" s="35" t="s">
        <v>364</v>
      </c>
      <c r="F8431" s="45">
        <v>-4.9000000000000004</v>
      </c>
      <c r="G8431" s="45">
        <v>0</v>
      </c>
      <c r="H8431" s="45">
        <v>0</v>
      </c>
      <c r="I8431" s="45">
        <v>0</v>
      </c>
      <c r="J8431" s="45">
        <v>0</v>
      </c>
    </row>
    <row r="8432" spans="4:10">
      <c r="D8432" s="28">
        <v>41991</v>
      </c>
      <c r="E8432" s="35" t="s">
        <v>365</v>
      </c>
      <c r="F8432" s="45">
        <v>-4.9000000000000004</v>
      </c>
      <c r="G8432" s="45">
        <v>0</v>
      </c>
      <c r="H8432" s="45">
        <v>0</v>
      </c>
      <c r="I8432" s="45">
        <v>0</v>
      </c>
      <c r="J8432" s="45">
        <v>0</v>
      </c>
    </row>
    <row r="8433" spans="4:10">
      <c r="D8433" s="28">
        <v>41991</v>
      </c>
      <c r="E8433" s="35" t="s">
        <v>366</v>
      </c>
      <c r="F8433" s="45">
        <v>-5.0999999999999996</v>
      </c>
      <c r="G8433" s="45">
        <v>0.01</v>
      </c>
      <c r="H8433" s="45">
        <v>0.02</v>
      </c>
      <c r="I8433" s="45">
        <v>0.2</v>
      </c>
      <c r="J8433" s="45">
        <v>-58.5</v>
      </c>
    </row>
    <row r="8434" spans="4:10">
      <c r="D8434" s="28">
        <v>41991</v>
      </c>
      <c r="E8434" s="35" t="s">
        <v>367</v>
      </c>
      <c r="F8434" s="45">
        <v>-4.9000000000000004</v>
      </c>
      <c r="G8434" s="45">
        <v>7.0000000000000007E-2</v>
      </c>
      <c r="H8434" s="45">
        <v>0.12</v>
      </c>
      <c r="I8434" s="45">
        <v>9.4</v>
      </c>
      <c r="J8434" s="45">
        <v>-48.2</v>
      </c>
    </row>
    <row r="8435" spans="4:10">
      <c r="D8435" s="28">
        <v>41991</v>
      </c>
      <c r="E8435" s="35" t="s">
        <v>368</v>
      </c>
      <c r="F8435" s="45">
        <v>-4.4000000000000004</v>
      </c>
      <c r="G8435" s="45">
        <v>7.0000000000000007E-2</v>
      </c>
      <c r="H8435" s="45">
        <v>0.22</v>
      </c>
      <c r="I8435" s="45">
        <v>17.2</v>
      </c>
      <c r="J8435" s="45">
        <v>-36.5</v>
      </c>
    </row>
    <row r="8436" spans="4:10">
      <c r="D8436" s="28">
        <v>41991</v>
      </c>
      <c r="E8436" s="35" t="s">
        <v>369</v>
      </c>
      <c r="F8436" s="45">
        <v>-3.6</v>
      </c>
      <c r="G8436" s="45">
        <v>7.0000000000000007E-2</v>
      </c>
      <c r="H8436" s="45">
        <v>0.3</v>
      </c>
      <c r="I8436" s="45">
        <v>22.9</v>
      </c>
      <c r="J8436" s="45">
        <v>-23.2</v>
      </c>
    </row>
    <row r="8437" spans="4:10">
      <c r="D8437" s="28">
        <v>41991</v>
      </c>
      <c r="E8437" s="35" t="s">
        <v>370</v>
      </c>
      <c r="F8437" s="45">
        <v>-3.4</v>
      </c>
      <c r="G8437" s="45">
        <v>0.06</v>
      </c>
      <c r="H8437" s="45">
        <v>0.35</v>
      </c>
      <c r="I8437" s="45">
        <v>26</v>
      </c>
      <c r="J8437" s="45">
        <v>-8.4</v>
      </c>
    </row>
    <row r="8438" spans="4:10">
      <c r="D8438" s="28">
        <v>41991</v>
      </c>
      <c r="E8438" s="35" t="s">
        <v>371</v>
      </c>
      <c r="F8438" s="45">
        <v>-3.2</v>
      </c>
      <c r="G8438" s="45">
        <v>7.0000000000000007E-2</v>
      </c>
      <c r="H8438" s="45">
        <v>0.35</v>
      </c>
      <c r="I8438" s="45">
        <v>26.2</v>
      </c>
      <c r="J8438" s="45">
        <v>6.9</v>
      </c>
    </row>
    <row r="8439" spans="4:10">
      <c r="D8439" s="28">
        <v>41991</v>
      </c>
      <c r="E8439" s="35" t="s">
        <v>372</v>
      </c>
      <c r="F8439" s="45">
        <v>-2.6</v>
      </c>
      <c r="G8439" s="45">
        <v>7.0000000000000007E-2</v>
      </c>
      <c r="H8439" s="45">
        <v>0.31</v>
      </c>
      <c r="I8439" s="45">
        <v>23.3</v>
      </c>
      <c r="J8439" s="45">
        <v>21.7</v>
      </c>
    </row>
    <row r="8440" spans="4:10">
      <c r="D8440" s="28">
        <v>41991</v>
      </c>
      <c r="E8440" s="35" t="s">
        <v>373</v>
      </c>
      <c r="F8440" s="45">
        <v>-2.2999999999999998</v>
      </c>
      <c r="G8440" s="45">
        <v>7.0000000000000007E-2</v>
      </c>
      <c r="H8440" s="45">
        <v>0.23</v>
      </c>
      <c r="I8440" s="45">
        <v>17.899999999999999</v>
      </c>
      <c r="J8440" s="45">
        <v>35.200000000000003</v>
      </c>
    </row>
    <row r="8441" spans="4:10">
      <c r="D8441" s="28">
        <v>41991</v>
      </c>
      <c r="E8441" s="35" t="s">
        <v>374</v>
      </c>
      <c r="F8441" s="45">
        <v>-2.2000000000000002</v>
      </c>
      <c r="G8441" s="45">
        <v>7.0000000000000007E-2</v>
      </c>
      <c r="H8441" s="45">
        <v>0.13</v>
      </c>
      <c r="I8441" s="45">
        <v>10.3</v>
      </c>
      <c r="J8441" s="45">
        <v>47.1</v>
      </c>
    </row>
    <row r="8442" spans="4:10">
      <c r="D8442" s="28">
        <v>41991</v>
      </c>
      <c r="E8442" s="35" t="s">
        <v>375</v>
      </c>
      <c r="F8442" s="45">
        <v>-2.1</v>
      </c>
      <c r="G8442" s="45">
        <v>0.01</v>
      </c>
      <c r="H8442" s="45">
        <v>0.02</v>
      </c>
      <c r="I8442" s="45">
        <v>1.2</v>
      </c>
      <c r="J8442" s="45">
        <v>57.5</v>
      </c>
    </row>
    <row r="8443" spans="4:10">
      <c r="D8443" s="28">
        <v>41991</v>
      </c>
      <c r="E8443" s="35" t="s">
        <v>376</v>
      </c>
      <c r="F8443" s="45">
        <v>-1.7</v>
      </c>
      <c r="G8443" s="45">
        <v>0</v>
      </c>
      <c r="H8443" s="45">
        <v>0</v>
      </c>
      <c r="I8443" s="45">
        <v>0</v>
      </c>
      <c r="J8443" s="45">
        <v>0</v>
      </c>
    </row>
    <row r="8444" spans="4:10">
      <c r="D8444" s="28">
        <v>41991</v>
      </c>
      <c r="E8444" s="35" t="s">
        <v>377</v>
      </c>
      <c r="F8444" s="45">
        <v>-3.1</v>
      </c>
      <c r="G8444" s="45">
        <v>0</v>
      </c>
      <c r="H8444" s="45">
        <v>0</v>
      </c>
      <c r="I8444" s="45">
        <v>0</v>
      </c>
      <c r="J8444" s="45">
        <v>0</v>
      </c>
    </row>
    <row r="8445" spans="4:10">
      <c r="D8445" s="28">
        <v>41991</v>
      </c>
      <c r="E8445" s="35" t="s">
        <v>378</v>
      </c>
      <c r="F8445" s="45">
        <v>-3.2</v>
      </c>
      <c r="G8445" s="45">
        <v>0</v>
      </c>
      <c r="H8445" s="45">
        <v>0</v>
      </c>
      <c r="I8445" s="45">
        <v>0</v>
      </c>
      <c r="J8445" s="45">
        <v>0</v>
      </c>
    </row>
    <row r="8446" spans="4:10">
      <c r="D8446" s="28">
        <v>41991</v>
      </c>
      <c r="E8446" s="35" t="s">
        <v>379</v>
      </c>
      <c r="F8446" s="45">
        <v>-3.1</v>
      </c>
      <c r="G8446" s="45">
        <v>0</v>
      </c>
      <c r="H8446" s="45">
        <v>0</v>
      </c>
      <c r="I8446" s="45">
        <v>0</v>
      </c>
      <c r="J8446" s="45">
        <v>0</v>
      </c>
    </row>
    <row r="8447" spans="4:10">
      <c r="D8447" s="28">
        <v>41991</v>
      </c>
      <c r="E8447" s="35" t="s">
        <v>380</v>
      </c>
      <c r="F8447" s="45">
        <v>-3.1</v>
      </c>
      <c r="G8447" s="45">
        <v>0</v>
      </c>
      <c r="H8447" s="45">
        <v>0</v>
      </c>
      <c r="I8447" s="45">
        <v>0</v>
      </c>
      <c r="J8447" s="45">
        <v>0</v>
      </c>
    </row>
    <row r="8448" spans="4:10">
      <c r="D8448" s="28">
        <v>41991</v>
      </c>
      <c r="E8448" s="35" t="s">
        <v>381</v>
      </c>
      <c r="F8448" s="45">
        <v>-3.1</v>
      </c>
      <c r="G8448" s="45">
        <v>0</v>
      </c>
      <c r="H8448" s="45">
        <v>0</v>
      </c>
      <c r="I8448" s="45">
        <v>0</v>
      </c>
      <c r="J8448" s="45">
        <v>0</v>
      </c>
    </row>
    <row r="8449" spans="4:10">
      <c r="D8449" s="28">
        <v>41991</v>
      </c>
      <c r="E8449" s="35" t="s">
        <v>382</v>
      </c>
      <c r="F8449" s="45">
        <v>-3.1</v>
      </c>
      <c r="G8449" s="45">
        <v>0</v>
      </c>
      <c r="H8449" s="45">
        <v>0</v>
      </c>
      <c r="I8449" s="45">
        <v>0</v>
      </c>
      <c r="J8449" s="45">
        <v>0</v>
      </c>
    </row>
    <row r="8450" spans="4:10">
      <c r="D8450" s="28">
        <v>41991</v>
      </c>
      <c r="E8450" s="35" t="s">
        <v>383</v>
      </c>
      <c r="F8450" s="45">
        <v>-4.3</v>
      </c>
      <c r="G8450" s="45">
        <v>0</v>
      </c>
      <c r="H8450" s="45">
        <v>0</v>
      </c>
      <c r="I8450" s="45">
        <v>0</v>
      </c>
      <c r="J8450" s="45">
        <v>0</v>
      </c>
    </row>
    <row r="8451" spans="4:10">
      <c r="D8451" s="28">
        <v>41992</v>
      </c>
      <c r="E8451" s="35" t="s">
        <v>360</v>
      </c>
      <c r="F8451" s="45">
        <v>-5.0999999999999996</v>
      </c>
      <c r="G8451" s="45">
        <v>0</v>
      </c>
      <c r="H8451" s="45">
        <v>0</v>
      </c>
      <c r="I8451" s="45">
        <v>0</v>
      </c>
      <c r="J8451" s="45">
        <v>0</v>
      </c>
    </row>
    <row r="8452" spans="4:10">
      <c r="D8452" s="28">
        <v>41992</v>
      </c>
      <c r="E8452" s="35" t="s">
        <v>361</v>
      </c>
      <c r="F8452" s="45">
        <v>-5.7</v>
      </c>
      <c r="G8452" s="45">
        <v>0</v>
      </c>
      <c r="H8452" s="45">
        <v>0</v>
      </c>
      <c r="I8452" s="45">
        <v>0</v>
      </c>
      <c r="J8452" s="45">
        <v>0</v>
      </c>
    </row>
    <row r="8453" spans="4:10">
      <c r="D8453" s="28">
        <v>41992</v>
      </c>
      <c r="E8453" s="35" t="s">
        <v>362</v>
      </c>
      <c r="F8453" s="45">
        <v>-5.7</v>
      </c>
      <c r="G8453" s="45">
        <v>0</v>
      </c>
      <c r="H8453" s="45">
        <v>0</v>
      </c>
      <c r="I8453" s="45">
        <v>0</v>
      </c>
      <c r="J8453" s="45">
        <v>0</v>
      </c>
    </row>
    <row r="8454" spans="4:10">
      <c r="D8454" s="28">
        <v>41992</v>
      </c>
      <c r="E8454" s="35" t="s">
        <v>363</v>
      </c>
      <c r="F8454" s="45">
        <v>-5.6</v>
      </c>
      <c r="G8454" s="45">
        <v>0</v>
      </c>
      <c r="H8454" s="45">
        <v>0</v>
      </c>
      <c r="I8454" s="45">
        <v>0</v>
      </c>
      <c r="J8454" s="45">
        <v>0</v>
      </c>
    </row>
    <row r="8455" spans="4:10">
      <c r="D8455" s="28">
        <v>41992</v>
      </c>
      <c r="E8455" s="35" t="s">
        <v>364</v>
      </c>
      <c r="F8455" s="45">
        <v>-5.0999999999999996</v>
      </c>
      <c r="G8455" s="45">
        <v>0</v>
      </c>
      <c r="H8455" s="45">
        <v>0</v>
      </c>
      <c r="I8455" s="45">
        <v>0</v>
      </c>
      <c r="J8455" s="45">
        <v>0</v>
      </c>
    </row>
    <row r="8456" spans="4:10">
      <c r="D8456" s="28">
        <v>41992</v>
      </c>
      <c r="E8456" s="35" t="s">
        <v>365</v>
      </c>
      <c r="F8456" s="45">
        <v>-4.4000000000000004</v>
      </c>
      <c r="G8456" s="45">
        <v>0</v>
      </c>
      <c r="H8456" s="45">
        <v>0</v>
      </c>
      <c r="I8456" s="45">
        <v>0</v>
      </c>
      <c r="J8456" s="45">
        <v>0</v>
      </c>
    </row>
    <row r="8457" spans="4:10">
      <c r="D8457" s="28">
        <v>41992</v>
      </c>
      <c r="E8457" s="35" t="s">
        <v>366</v>
      </c>
      <c r="F8457" s="45">
        <v>-4.3</v>
      </c>
      <c r="G8457" s="45">
        <v>0.01</v>
      </c>
      <c r="H8457" s="45">
        <v>0.02</v>
      </c>
      <c r="I8457" s="45">
        <v>0.1</v>
      </c>
      <c r="J8457" s="45">
        <v>-58.6</v>
      </c>
    </row>
    <row r="8458" spans="4:10">
      <c r="D8458" s="28">
        <v>41992</v>
      </c>
      <c r="E8458" s="35" t="s">
        <v>367</v>
      </c>
      <c r="F8458" s="45">
        <v>-3.7</v>
      </c>
      <c r="G8458" s="45">
        <v>0.04</v>
      </c>
      <c r="H8458" s="45">
        <v>0.09</v>
      </c>
      <c r="I8458" s="45">
        <v>9.4</v>
      </c>
      <c r="J8458" s="45">
        <v>-48.3</v>
      </c>
    </row>
    <row r="8459" spans="4:10">
      <c r="D8459" s="28">
        <v>41992</v>
      </c>
      <c r="E8459" s="35" t="s">
        <v>368</v>
      </c>
      <c r="F8459" s="45">
        <v>-3</v>
      </c>
      <c r="G8459" s="45">
        <v>0.04</v>
      </c>
      <c r="H8459" s="45">
        <v>0.17</v>
      </c>
      <c r="I8459" s="45">
        <v>17.100000000000001</v>
      </c>
      <c r="J8459" s="45">
        <v>-36.6</v>
      </c>
    </row>
    <row r="8460" spans="4:10">
      <c r="D8460" s="28">
        <v>41992</v>
      </c>
      <c r="E8460" s="35" t="s">
        <v>369</v>
      </c>
      <c r="F8460" s="45">
        <v>-1.8</v>
      </c>
      <c r="G8460" s="45">
        <v>0.02</v>
      </c>
      <c r="H8460" s="45">
        <v>0.2</v>
      </c>
      <c r="I8460" s="45">
        <v>22.8</v>
      </c>
      <c r="J8460" s="45">
        <v>-23.3</v>
      </c>
    </row>
    <row r="8461" spans="4:10">
      <c r="D8461" s="28">
        <v>41992</v>
      </c>
      <c r="E8461" s="35" t="s">
        <v>370</v>
      </c>
      <c r="F8461" s="45">
        <v>2</v>
      </c>
      <c r="G8461" s="45">
        <v>0.03</v>
      </c>
      <c r="H8461" s="45">
        <v>0.28000000000000003</v>
      </c>
      <c r="I8461" s="45">
        <v>26</v>
      </c>
      <c r="J8461" s="45">
        <v>-8.6</v>
      </c>
    </row>
    <row r="8462" spans="4:10">
      <c r="D8462" s="28">
        <v>41992</v>
      </c>
      <c r="E8462" s="35" t="s">
        <v>371</v>
      </c>
      <c r="F8462" s="45">
        <v>2.1</v>
      </c>
      <c r="G8462" s="45">
        <v>7.0000000000000007E-2</v>
      </c>
      <c r="H8462" s="45">
        <v>0.35</v>
      </c>
      <c r="I8462" s="45">
        <v>26.2</v>
      </c>
      <c r="J8462" s="45">
        <v>6.8</v>
      </c>
    </row>
    <row r="8463" spans="4:10">
      <c r="D8463" s="28">
        <v>41992</v>
      </c>
      <c r="E8463" s="35" t="s">
        <v>372</v>
      </c>
      <c r="F8463" s="45">
        <v>2.2000000000000002</v>
      </c>
      <c r="G8463" s="45">
        <v>0.02</v>
      </c>
      <c r="H8463" s="45">
        <v>0.25</v>
      </c>
      <c r="I8463" s="45">
        <v>23.4</v>
      </c>
      <c r="J8463" s="45">
        <v>21.6</v>
      </c>
    </row>
    <row r="8464" spans="4:10">
      <c r="D8464" s="28">
        <v>41992</v>
      </c>
      <c r="E8464" s="35" t="s">
        <v>373</v>
      </c>
      <c r="F8464" s="45">
        <v>2.6</v>
      </c>
      <c r="G8464" s="45">
        <v>0.03</v>
      </c>
      <c r="H8464" s="45">
        <v>0.18</v>
      </c>
      <c r="I8464" s="45">
        <v>17.899999999999999</v>
      </c>
      <c r="J8464" s="45">
        <v>35.1</v>
      </c>
    </row>
    <row r="8465" spans="4:10">
      <c r="D8465" s="28">
        <v>41992</v>
      </c>
      <c r="E8465" s="35" t="s">
        <v>374</v>
      </c>
      <c r="F8465" s="45">
        <v>2.8</v>
      </c>
      <c r="G8465" s="45">
        <v>7.0000000000000007E-2</v>
      </c>
      <c r="H8465" s="45">
        <v>0.13</v>
      </c>
      <c r="I8465" s="45">
        <v>10.4</v>
      </c>
      <c r="J8465" s="45">
        <v>47</v>
      </c>
    </row>
    <row r="8466" spans="4:10">
      <c r="D8466" s="28">
        <v>41992</v>
      </c>
      <c r="E8466" s="35" t="s">
        <v>375</v>
      </c>
      <c r="F8466" s="45">
        <v>2</v>
      </c>
      <c r="G8466" s="45">
        <v>0.01</v>
      </c>
      <c r="H8466" s="45">
        <v>0.02</v>
      </c>
      <c r="I8466" s="45">
        <v>1.3</v>
      </c>
      <c r="J8466" s="45">
        <v>57.4</v>
      </c>
    </row>
    <row r="8467" spans="4:10">
      <c r="D8467" s="28">
        <v>41992</v>
      </c>
      <c r="E8467" s="35" t="s">
        <v>376</v>
      </c>
      <c r="F8467" s="45">
        <v>2.4</v>
      </c>
      <c r="G8467" s="45">
        <v>0</v>
      </c>
      <c r="H8467" s="45">
        <v>0</v>
      </c>
      <c r="I8467" s="45">
        <v>0</v>
      </c>
      <c r="J8467" s="45">
        <v>0</v>
      </c>
    </row>
    <row r="8468" spans="4:10">
      <c r="D8468" s="28">
        <v>41992</v>
      </c>
      <c r="E8468" s="35" t="s">
        <v>377</v>
      </c>
      <c r="F8468" s="45">
        <v>2.1</v>
      </c>
      <c r="G8468" s="45">
        <v>0</v>
      </c>
      <c r="H8468" s="45">
        <v>0</v>
      </c>
      <c r="I8468" s="45">
        <v>0</v>
      </c>
      <c r="J8468" s="45">
        <v>0</v>
      </c>
    </row>
    <row r="8469" spans="4:10">
      <c r="D8469" s="28">
        <v>41992</v>
      </c>
      <c r="E8469" s="35" t="s">
        <v>378</v>
      </c>
      <c r="F8469" s="45">
        <v>1.9</v>
      </c>
      <c r="G8469" s="45">
        <v>0</v>
      </c>
      <c r="H8469" s="45">
        <v>0</v>
      </c>
      <c r="I8469" s="45">
        <v>0</v>
      </c>
      <c r="J8469" s="45">
        <v>0</v>
      </c>
    </row>
    <row r="8470" spans="4:10">
      <c r="D8470" s="28">
        <v>41992</v>
      </c>
      <c r="E8470" s="35" t="s">
        <v>379</v>
      </c>
      <c r="F8470" s="45">
        <v>1.7</v>
      </c>
      <c r="G8470" s="45">
        <v>0</v>
      </c>
      <c r="H8470" s="45">
        <v>0</v>
      </c>
      <c r="I8470" s="45">
        <v>0</v>
      </c>
      <c r="J8470" s="45">
        <v>0</v>
      </c>
    </row>
    <row r="8471" spans="4:10">
      <c r="D8471" s="28">
        <v>41992</v>
      </c>
      <c r="E8471" s="35" t="s">
        <v>380</v>
      </c>
      <c r="F8471" s="45">
        <v>1.4</v>
      </c>
      <c r="G8471" s="45">
        <v>0</v>
      </c>
      <c r="H8471" s="45">
        <v>0</v>
      </c>
      <c r="I8471" s="45">
        <v>0</v>
      </c>
      <c r="J8471" s="45">
        <v>0</v>
      </c>
    </row>
    <row r="8472" spans="4:10">
      <c r="D8472" s="28">
        <v>41992</v>
      </c>
      <c r="E8472" s="35" t="s">
        <v>381</v>
      </c>
      <c r="F8472" s="45">
        <v>1.1000000000000001</v>
      </c>
      <c r="G8472" s="45">
        <v>0</v>
      </c>
      <c r="H8472" s="45">
        <v>0</v>
      </c>
      <c r="I8472" s="45">
        <v>0</v>
      </c>
      <c r="J8472" s="45">
        <v>0</v>
      </c>
    </row>
    <row r="8473" spans="4:10">
      <c r="D8473" s="28">
        <v>41992</v>
      </c>
      <c r="E8473" s="35" t="s">
        <v>382</v>
      </c>
      <c r="F8473" s="45">
        <v>0.6</v>
      </c>
      <c r="G8473" s="45">
        <v>0</v>
      </c>
      <c r="H8473" s="45">
        <v>0</v>
      </c>
      <c r="I8473" s="45">
        <v>0</v>
      </c>
      <c r="J8473" s="45">
        <v>0</v>
      </c>
    </row>
    <row r="8474" spans="4:10">
      <c r="D8474" s="28">
        <v>41992</v>
      </c>
      <c r="E8474" s="35" t="s">
        <v>383</v>
      </c>
      <c r="F8474" s="45">
        <v>0.2</v>
      </c>
      <c r="G8474" s="45">
        <v>0</v>
      </c>
      <c r="H8474" s="45">
        <v>0</v>
      </c>
      <c r="I8474" s="45">
        <v>0</v>
      </c>
      <c r="J8474" s="45">
        <v>0</v>
      </c>
    </row>
    <row r="8475" spans="4:10">
      <c r="D8475" s="28">
        <v>41993</v>
      </c>
      <c r="E8475" s="35" t="s">
        <v>360</v>
      </c>
      <c r="F8475" s="45">
        <v>-0.4</v>
      </c>
      <c r="G8475" s="45">
        <v>0</v>
      </c>
      <c r="H8475" s="45">
        <v>0</v>
      </c>
      <c r="I8475" s="45">
        <v>0</v>
      </c>
      <c r="J8475" s="45">
        <v>0</v>
      </c>
    </row>
    <row r="8476" spans="4:10">
      <c r="D8476" s="28">
        <v>41993</v>
      </c>
      <c r="E8476" s="35" t="s">
        <v>361</v>
      </c>
      <c r="F8476" s="45">
        <v>-0.5</v>
      </c>
      <c r="G8476" s="45">
        <v>0</v>
      </c>
      <c r="H8476" s="45">
        <v>0</v>
      </c>
      <c r="I8476" s="45">
        <v>0</v>
      </c>
      <c r="J8476" s="45">
        <v>0</v>
      </c>
    </row>
    <row r="8477" spans="4:10">
      <c r="D8477" s="28">
        <v>41993</v>
      </c>
      <c r="E8477" s="35" t="s">
        <v>362</v>
      </c>
      <c r="F8477" s="45">
        <v>0</v>
      </c>
      <c r="G8477" s="45">
        <v>0</v>
      </c>
      <c r="H8477" s="45">
        <v>0</v>
      </c>
      <c r="I8477" s="45">
        <v>0</v>
      </c>
      <c r="J8477" s="45">
        <v>0</v>
      </c>
    </row>
    <row r="8478" spans="4:10">
      <c r="D8478" s="28">
        <v>41993</v>
      </c>
      <c r="E8478" s="35" t="s">
        <v>363</v>
      </c>
      <c r="F8478" s="45">
        <v>0</v>
      </c>
      <c r="G8478" s="45">
        <v>0</v>
      </c>
      <c r="H8478" s="45">
        <v>0</v>
      </c>
      <c r="I8478" s="45">
        <v>0</v>
      </c>
      <c r="J8478" s="45">
        <v>0</v>
      </c>
    </row>
    <row r="8479" spans="4:10">
      <c r="D8479" s="28">
        <v>41993</v>
      </c>
      <c r="E8479" s="35" t="s">
        <v>364</v>
      </c>
      <c r="F8479" s="45">
        <v>-0.7</v>
      </c>
      <c r="G8479" s="45">
        <v>0</v>
      </c>
      <c r="H8479" s="45">
        <v>0</v>
      </c>
      <c r="I8479" s="45">
        <v>0</v>
      </c>
      <c r="J8479" s="45">
        <v>0</v>
      </c>
    </row>
    <row r="8480" spans="4:10">
      <c r="D8480" s="28">
        <v>41993</v>
      </c>
      <c r="E8480" s="35" t="s">
        <v>365</v>
      </c>
      <c r="F8480" s="45">
        <v>-0.8</v>
      </c>
      <c r="G8480" s="45">
        <v>0</v>
      </c>
      <c r="H8480" s="45">
        <v>0</v>
      </c>
      <c r="I8480" s="45">
        <v>0</v>
      </c>
      <c r="J8480" s="45">
        <v>0</v>
      </c>
    </row>
    <row r="8481" spans="4:10">
      <c r="D8481" s="28">
        <v>41993</v>
      </c>
      <c r="E8481" s="35" t="s">
        <v>366</v>
      </c>
      <c r="F8481" s="45">
        <v>-0.1</v>
      </c>
      <c r="G8481" s="45">
        <v>0.01</v>
      </c>
      <c r="H8481" s="45">
        <v>0.02</v>
      </c>
      <c r="I8481" s="45">
        <v>0.1</v>
      </c>
      <c r="J8481" s="45">
        <v>-58.6</v>
      </c>
    </row>
    <row r="8482" spans="4:10">
      <c r="D8482" s="28">
        <v>41993</v>
      </c>
      <c r="E8482" s="35" t="s">
        <v>367</v>
      </c>
      <c r="F8482" s="45">
        <v>0</v>
      </c>
      <c r="G8482" s="45">
        <v>0.19</v>
      </c>
      <c r="H8482" s="45">
        <v>0.15</v>
      </c>
      <c r="I8482" s="45">
        <v>9.3000000000000007</v>
      </c>
      <c r="J8482" s="45">
        <v>-48.4</v>
      </c>
    </row>
    <row r="8483" spans="4:10">
      <c r="D8483" s="28">
        <v>41993</v>
      </c>
      <c r="E8483" s="35" t="s">
        <v>368</v>
      </c>
      <c r="F8483" s="45">
        <v>0.8</v>
      </c>
      <c r="G8483" s="45">
        <v>0.17</v>
      </c>
      <c r="H8483" s="45">
        <v>0.28999999999999998</v>
      </c>
      <c r="I8483" s="45">
        <v>17</v>
      </c>
      <c r="J8483" s="45">
        <v>-36.700000000000003</v>
      </c>
    </row>
    <row r="8484" spans="4:10">
      <c r="D8484" s="28">
        <v>41993</v>
      </c>
      <c r="E8484" s="35" t="s">
        <v>369</v>
      </c>
      <c r="F8484" s="45">
        <v>1.4</v>
      </c>
      <c r="G8484" s="45">
        <v>0.26</v>
      </c>
      <c r="H8484" s="45">
        <v>0.45</v>
      </c>
      <c r="I8484" s="45">
        <v>22.8</v>
      </c>
      <c r="J8484" s="45">
        <v>-23.4</v>
      </c>
    </row>
    <row r="8485" spans="4:10">
      <c r="D8485" s="28">
        <v>41993</v>
      </c>
      <c r="E8485" s="35" t="s">
        <v>370</v>
      </c>
      <c r="F8485" s="45">
        <v>2.2000000000000002</v>
      </c>
      <c r="G8485" s="45">
        <v>2.64</v>
      </c>
      <c r="H8485" s="45">
        <v>0.33</v>
      </c>
      <c r="I8485" s="45">
        <v>26</v>
      </c>
      <c r="J8485" s="45">
        <v>-8.6999999999999993</v>
      </c>
    </row>
    <row r="8486" spans="4:10">
      <c r="D8486" s="28">
        <v>41993</v>
      </c>
      <c r="E8486" s="35" t="s">
        <v>371</v>
      </c>
      <c r="F8486" s="45">
        <v>2.4</v>
      </c>
      <c r="G8486" s="45">
        <v>0.92</v>
      </c>
      <c r="H8486" s="45">
        <v>0.61</v>
      </c>
      <c r="I8486" s="45">
        <v>26.2</v>
      </c>
      <c r="J8486" s="45">
        <v>6.6</v>
      </c>
    </row>
    <row r="8487" spans="4:10">
      <c r="D8487" s="28">
        <v>41993</v>
      </c>
      <c r="E8487" s="35" t="s">
        <v>372</v>
      </c>
      <c r="F8487" s="45">
        <v>1.6</v>
      </c>
      <c r="G8487" s="45">
        <v>0.38</v>
      </c>
      <c r="H8487" s="45">
        <v>0.5</v>
      </c>
      <c r="I8487" s="45">
        <v>23.4</v>
      </c>
      <c r="J8487" s="45">
        <v>21.5</v>
      </c>
    </row>
    <row r="8488" spans="4:10">
      <c r="D8488" s="28">
        <v>41993</v>
      </c>
      <c r="E8488" s="35" t="s">
        <v>373</v>
      </c>
      <c r="F8488" s="45">
        <v>1.3</v>
      </c>
      <c r="G8488" s="45">
        <v>0.17</v>
      </c>
      <c r="H8488" s="45">
        <v>0.31</v>
      </c>
      <c r="I8488" s="45">
        <v>17.899999999999999</v>
      </c>
      <c r="J8488" s="45">
        <v>35</v>
      </c>
    </row>
    <row r="8489" spans="4:10">
      <c r="D8489" s="28">
        <v>41993</v>
      </c>
      <c r="E8489" s="35" t="s">
        <v>374</v>
      </c>
      <c r="F8489" s="45">
        <v>1.1000000000000001</v>
      </c>
      <c r="G8489" s="45">
        <v>0.17</v>
      </c>
      <c r="H8489" s="45">
        <v>0.17</v>
      </c>
      <c r="I8489" s="45">
        <v>10.4</v>
      </c>
      <c r="J8489" s="45">
        <v>46.9</v>
      </c>
    </row>
    <row r="8490" spans="4:10">
      <c r="D8490" s="28">
        <v>41993</v>
      </c>
      <c r="E8490" s="35" t="s">
        <v>375</v>
      </c>
      <c r="F8490" s="45">
        <v>0.3</v>
      </c>
      <c r="G8490" s="45">
        <v>0.08</v>
      </c>
      <c r="H8490" s="45">
        <v>0.04</v>
      </c>
      <c r="I8490" s="45">
        <v>1.4</v>
      </c>
      <c r="J8490" s="45">
        <v>57.3</v>
      </c>
    </row>
    <row r="8491" spans="4:10">
      <c r="D8491" s="28">
        <v>41993</v>
      </c>
      <c r="E8491" s="35" t="s">
        <v>376</v>
      </c>
      <c r="F8491" s="45">
        <v>0.1</v>
      </c>
      <c r="G8491" s="45">
        <v>0</v>
      </c>
      <c r="H8491" s="45">
        <v>0</v>
      </c>
      <c r="I8491" s="45">
        <v>0</v>
      </c>
      <c r="J8491" s="45">
        <v>0</v>
      </c>
    </row>
    <row r="8492" spans="4:10">
      <c r="D8492" s="28">
        <v>41993</v>
      </c>
      <c r="E8492" s="35" t="s">
        <v>377</v>
      </c>
      <c r="F8492" s="45">
        <v>0.1</v>
      </c>
      <c r="G8492" s="45">
        <v>0</v>
      </c>
      <c r="H8492" s="45">
        <v>0</v>
      </c>
      <c r="I8492" s="45">
        <v>0</v>
      </c>
      <c r="J8492" s="45">
        <v>0</v>
      </c>
    </row>
    <row r="8493" spans="4:10">
      <c r="D8493" s="28">
        <v>41993</v>
      </c>
      <c r="E8493" s="35" t="s">
        <v>378</v>
      </c>
      <c r="F8493" s="45">
        <v>-0.4</v>
      </c>
      <c r="G8493" s="45">
        <v>0</v>
      </c>
      <c r="H8493" s="45">
        <v>0</v>
      </c>
      <c r="I8493" s="45">
        <v>0</v>
      </c>
      <c r="J8493" s="45">
        <v>0</v>
      </c>
    </row>
    <row r="8494" spans="4:10">
      <c r="D8494" s="28">
        <v>41993</v>
      </c>
      <c r="E8494" s="35" t="s">
        <v>379</v>
      </c>
      <c r="F8494" s="45">
        <v>-0.2</v>
      </c>
      <c r="G8494" s="45">
        <v>0</v>
      </c>
      <c r="H8494" s="45">
        <v>0</v>
      </c>
      <c r="I8494" s="45">
        <v>0</v>
      </c>
      <c r="J8494" s="45">
        <v>0</v>
      </c>
    </row>
    <row r="8495" spans="4:10">
      <c r="D8495" s="28">
        <v>41993</v>
      </c>
      <c r="E8495" s="35" t="s">
        <v>380</v>
      </c>
      <c r="F8495" s="45">
        <v>-0.7</v>
      </c>
      <c r="G8495" s="45">
        <v>0</v>
      </c>
      <c r="H8495" s="45">
        <v>0</v>
      </c>
      <c r="I8495" s="45">
        <v>0</v>
      </c>
      <c r="J8495" s="45">
        <v>0</v>
      </c>
    </row>
    <row r="8496" spans="4:10">
      <c r="D8496" s="28">
        <v>41993</v>
      </c>
      <c r="E8496" s="35" t="s">
        <v>381</v>
      </c>
      <c r="F8496" s="45">
        <v>-1.1000000000000001</v>
      </c>
      <c r="G8496" s="45">
        <v>0</v>
      </c>
      <c r="H8496" s="45">
        <v>0</v>
      </c>
      <c r="I8496" s="45">
        <v>0</v>
      </c>
      <c r="J8496" s="45">
        <v>0</v>
      </c>
    </row>
    <row r="8497" spans="4:10">
      <c r="D8497" s="28">
        <v>41993</v>
      </c>
      <c r="E8497" s="35" t="s">
        <v>382</v>
      </c>
      <c r="F8497" s="45">
        <v>-1.8</v>
      </c>
      <c r="G8497" s="45">
        <v>0</v>
      </c>
      <c r="H8497" s="45">
        <v>0</v>
      </c>
      <c r="I8497" s="45">
        <v>0</v>
      </c>
      <c r="J8497" s="45">
        <v>0</v>
      </c>
    </row>
    <row r="8498" spans="4:10">
      <c r="D8498" s="28">
        <v>41993</v>
      </c>
      <c r="E8498" s="35" t="s">
        <v>383</v>
      </c>
      <c r="F8498" s="45">
        <v>-1.3</v>
      </c>
      <c r="G8498" s="45">
        <v>0</v>
      </c>
      <c r="H8498" s="45">
        <v>0</v>
      </c>
      <c r="I8498" s="45">
        <v>0</v>
      </c>
      <c r="J8498" s="45">
        <v>0</v>
      </c>
    </row>
    <row r="8499" spans="4:10">
      <c r="D8499" s="28">
        <v>41994</v>
      </c>
      <c r="E8499" s="35" t="s">
        <v>360</v>
      </c>
      <c r="F8499" s="45">
        <v>-3.2</v>
      </c>
      <c r="G8499" s="45">
        <v>0</v>
      </c>
      <c r="H8499" s="45">
        <v>0</v>
      </c>
      <c r="I8499" s="45">
        <v>0</v>
      </c>
      <c r="J8499" s="45">
        <v>0</v>
      </c>
    </row>
    <row r="8500" spans="4:10">
      <c r="D8500" s="28">
        <v>41994</v>
      </c>
      <c r="E8500" s="35" t="s">
        <v>361</v>
      </c>
      <c r="F8500" s="45">
        <v>-3.6</v>
      </c>
      <c r="G8500" s="45">
        <v>0</v>
      </c>
      <c r="H8500" s="45">
        <v>0</v>
      </c>
      <c r="I8500" s="45">
        <v>0</v>
      </c>
      <c r="J8500" s="45">
        <v>0</v>
      </c>
    </row>
    <row r="8501" spans="4:10">
      <c r="D8501" s="28">
        <v>41994</v>
      </c>
      <c r="E8501" s="35" t="s">
        <v>362</v>
      </c>
      <c r="F8501" s="45">
        <v>-2.9</v>
      </c>
      <c r="G8501" s="45">
        <v>0</v>
      </c>
      <c r="H8501" s="45">
        <v>0</v>
      </c>
      <c r="I8501" s="45">
        <v>0</v>
      </c>
      <c r="J8501" s="45">
        <v>0</v>
      </c>
    </row>
    <row r="8502" spans="4:10">
      <c r="D8502" s="28">
        <v>41994</v>
      </c>
      <c r="E8502" s="35" t="s">
        <v>363</v>
      </c>
      <c r="F8502" s="45">
        <v>-4.0999999999999996</v>
      </c>
      <c r="G8502" s="45">
        <v>0</v>
      </c>
      <c r="H8502" s="45">
        <v>0</v>
      </c>
      <c r="I8502" s="45">
        <v>0</v>
      </c>
      <c r="J8502" s="45">
        <v>0</v>
      </c>
    </row>
    <row r="8503" spans="4:10">
      <c r="D8503" s="28">
        <v>41994</v>
      </c>
      <c r="E8503" s="35" t="s">
        <v>364</v>
      </c>
      <c r="F8503" s="45">
        <v>-5.9</v>
      </c>
      <c r="G8503" s="45">
        <v>0</v>
      </c>
      <c r="H8503" s="45">
        <v>0</v>
      </c>
      <c r="I8503" s="45">
        <v>0</v>
      </c>
      <c r="J8503" s="45">
        <v>0</v>
      </c>
    </row>
    <row r="8504" spans="4:10">
      <c r="D8504" s="28">
        <v>41994</v>
      </c>
      <c r="E8504" s="35" t="s">
        <v>365</v>
      </c>
      <c r="F8504" s="45">
        <v>-6.3</v>
      </c>
      <c r="G8504" s="45">
        <v>0</v>
      </c>
      <c r="H8504" s="45">
        <v>0</v>
      </c>
      <c r="I8504" s="45">
        <v>0</v>
      </c>
      <c r="J8504" s="45">
        <v>0</v>
      </c>
    </row>
    <row r="8505" spans="4:10">
      <c r="D8505" s="28">
        <v>41994</v>
      </c>
      <c r="E8505" s="35" t="s">
        <v>366</v>
      </c>
      <c r="F8505" s="45">
        <v>-6.1</v>
      </c>
      <c r="G8505" s="45">
        <v>0.01</v>
      </c>
      <c r="H8505" s="45">
        <v>0.02</v>
      </c>
      <c r="I8505" s="45">
        <v>0</v>
      </c>
      <c r="J8505" s="45">
        <v>0</v>
      </c>
    </row>
    <row r="8506" spans="4:10">
      <c r="D8506" s="28">
        <v>41994</v>
      </c>
      <c r="E8506" s="35" t="s">
        <v>367</v>
      </c>
      <c r="F8506" s="45">
        <v>-5</v>
      </c>
      <c r="G8506" s="45">
        <v>7.0000000000000007E-2</v>
      </c>
      <c r="H8506" s="45">
        <v>0.11</v>
      </c>
      <c r="I8506" s="45">
        <v>9.1999999999999993</v>
      </c>
      <c r="J8506" s="45">
        <v>-48.5</v>
      </c>
    </row>
    <row r="8507" spans="4:10">
      <c r="D8507" s="28">
        <v>41994</v>
      </c>
      <c r="E8507" s="35" t="s">
        <v>368</v>
      </c>
      <c r="F8507" s="45">
        <v>-2.5</v>
      </c>
      <c r="G8507" s="45">
        <v>0.08</v>
      </c>
      <c r="H8507" s="45">
        <v>0.22</v>
      </c>
      <c r="I8507" s="45">
        <v>17</v>
      </c>
      <c r="J8507" s="45">
        <v>-36.799999999999997</v>
      </c>
    </row>
    <row r="8508" spans="4:10">
      <c r="D8508" s="28">
        <v>41994</v>
      </c>
      <c r="E8508" s="35" t="s">
        <v>369</v>
      </c>
      <c r="F8508" s="45">
        <v>-2.2000000000000002</v>
      </c>
      <c r="G8508" s="45">
        <v>7.0000000000000007E-2</v>
      </c>
      <c r="H8508" s="45">
        <v>0.3</v>
      </c>
      <c r="I8508" s="45">
        <v>22.7</v>
      </c>
      <c r="J8508" s="45">
        <v>-23.5</v>
      </c>
    </row>
    <row r="8509" spans="4:10">
      <c r="D8509" s="28">
        <v>41994</v>
      </c>
      <c r="E8509" s="35" t="s">
        <v>370</v>
      </c>
      <c r="F8509" s="45">
        <v>-2.2999999999999998</v>
      </c>
      <c r="G8509" s="45">
        <v>7.0000000000000007E-2</v>
      </c>
      <c r="H8509" s="45">
        <v>0.35</v>
      </c>
      <c r="I8509" s="45">
        <v>25.9</v>
      </c>
      <c r="J8509" s="45">
        <v>-8.8000000000000007</v>
      </c>
    </row>
    <row r="8510" spans="4:10">
      <c r="D8510" s="28">
        <v>41994</v>
      </c>
      <c r="E8510" s="35" t="s">
        <v>371</v>
      </c>
      <c r="F8510" s="45">
        <v>-1.6</v>
      </c>
      <c r="G8510" s="45">
        <v>7.0000000000000007E-2</v>
      </c>
      <c r="H8510" s="45">
        <v>0.35</v>
      </c>
      <c r="I8510" s="45">
        <v>26.2</v>
      </c>
      <c r="J8510" s="45">
        <v>6.5</v>
      </c>
    </row>
    <row r="8511" spans="4:10">
      <c r="D8511" s="28">
        <v>41994</v>
      </c>
      <c r="E8511" s="35" t="s">
        <v>372</v>
      </c>
      <c r="F8511" s="45">
        <v>-1.7</v>
      </c>
      <c r="G8511" s="45">
        <v>7.0000000000000007E-2</v>
      </c>
      <c r="H8511" s="45">
        <v>0.31</v>
      </c>
      <c r="I8511" s="45">
        <v>23.4</v>
      </c>
      <c r="J8511" s="45">
        <v>21.4</v>
      </c>
    </row>
    <row r="8512" spans="4:10">
      <c r="D8512" s="28">
        <v>41994</v>
      </c>
      <c r="E8512" s="35" t="s">
        <v>373</v>
      </c>
      <c r="F8512" s="45">
        <v>-2.6</v>
      </c>
      <c r="G8512" s="45">
        <v>7.0000000000000007E-2</v>
      </c>
      <c r="H8512" s="45">
        <v>0.23</v>
      </c>
      <c r="I8512" s="45">
        <v>18</v>
      </c>
      <c r="J8512" s="45">
        <v>34.9</v>
      </c>
    </row>
    <row r="8513" spans="4:10">
      <c r="D8513" s="28">
        <v>41994</v>
      </c>
      <c r="E8513" s="35" t="s">
        <v>374</v>
      </c>
      <c r="F8513" s="45">
        <v>-2.9</v>
      </c>
      <c r="G8513" s="45">
        <v>7.0000000000000007E-2</v>
      </c>
      <c r="H8513" s="45">
        <v>0.13</v>
      </c>
      <c r="I8513" s="45">
        <v>10.5</v>
      </c>
      <c r="J8513" s="45">
        <v>46.8</v>
      </c>
    </row>
    <row r="8514" spans="4:10">
      <c r="D8514" s="28">
        <v>41994</v>
      </c>
      <c r="E8514" s="35" t="s">
        <v>375</v>
      </c>
      <c r="F8514" s="45">
        <v>-3.8</v>
      </c>
      <c r="G8514" s="45">
        <v>0.01</v>
      </c>
      <c r="H8514" s="45">
        <v>0.02</v>
      </c>
      <c r="I8514" s="45">
        <v>1.4</v>
      </c>
      <c r="J8514" s="45">
        <v>57.2</v>
      </c>
    </row>
    <row r="8515" spans="4:10">
      <c r="D8515" s="28">
        <v>41994</v>
      </c>
      <c r="E8515" s="35" t="s">
        <v>376</v>
      </c>
      <c r="F8515" s="45">
        <v>-3.8</v>
      </c>
      <c r="G8515" s="45">
        <v>0</v>
      </c>
      <c r="H8515" s="45">
        <v>0</v>
      </c>
      <c r="I8515" s="45">
        <v>0</v>
      </c>
      <c r="J8515" s="45">
        <v>0</v>
      </c>
    </row>
    <row r="8516" spans="4:10">
      <c r="D8516" s="28">
        <v>41994</v>
      </c>
      <c r="E8516" s="35" t="s">
        <v>377</v>
      </c>
      <c r="F8516" s="45">
        <v>-3.8</v>
      </c>
      <c r="G8516" s="45">
        <v>0</v>
      </c>
      <c r="H8516" s="45">
        <v>0</v>
      </c>
      <c r="I8516" s="45">
        <v>0</v>
      </c>
      <c r="J8516" s="45">
        <v>0</v>
      </c>
    </row>
    <row r="8517" spans="4:10">
      <c r="D8517" s="28">
        <v>41994</v>
      </c>
      <c r="E8517" s="35" t="s">
        <v>378</v>
      </c>
      <c r="F8517" s="45">
        <v>-3.3</v>
      </c>
      <c r="G8517" s="45">
        <v>0</v>
      </c>
      <c r="H8517" s="45">
        <v>0</v>
      </c>
      <c r="I8517" s="45">
        <v>0</v>
      </c>
      <c r="J8517" s="45">
        <v>0</v>
      </c>
    </row>
    <row r="8518" spans="4:10">
      <c r="D8518" s="28">
        <v>41994</v>
      </c>
      <c r="E8518" s="35" t="s">
        <v>379</v>
      </c>
      <c r="F8518" s="45">
        <v>-3.5</v>
      </c>
      <c r="G8518" s="45">
        <v>0</v>
      </c>
      <c r="H8518" s="45">
        <v>0</v>
      </c>
      <c r="I8518" s="45">
        <v>0</v>
      </c>
      <c r="J8518" s="45">
        <v>0</v>
      </c>
    </row>
    <row r="8519" spans="4:10">
      <c r="D8519" s="28">
        <v>41994</v>
      </c>
      <c r="E8519" s="35" t="s">
        <v>380</v>
      </c>
      <c r="F8519" s="45">
        <v>-3.3</v>
      </c>
      <c r="G8519" s="45">
        <v>0</v>
      </c>
      <c r="H8519" s="45">
        <v>0</v>
      </c>
      <c r="I8519" s="45">
        <v>0</v>
      </c>
      <c r="J8519" s="45">
        <v>0</v>
      </c>
    </row>
    <row r="8520" spans="4:10">
      <c r="D8520" s="28">
        <v>41994</v>
      </c>
      <c r="E8520" s="35" t="s">
        <v>381</v>
      </c>
      <c r="F8520" s="45">
        <v>-2.9</v>
      </c>
      <c r="G8520" s="45">
        <v>0</v>
      </c>
      <c r="H8520" s="45">
        <v>0</v>
      </c>
      <c r="I8520" s="45">
        <v>0</v>
      </c>
      <c r="J8520" s="45">
        <v>0</v>
      </c>
    </row>
    <row r="8521" spans="4:10">
      <c r="D8521" s="28">
        <v>41994</v>
      </c>
      <c r="E8521" s="35" t="s">
        <v>382</v>
      </c>
      <c r="F8521" s="45">
        <v>-2.6</v>
      </c>
      <c r="G8521" s="45">
        <v>0</v>
      </c>
      <c r="H8521" s="45">
        <v>0</v>
      </c>
      <c r="I8521" s="45">
        <v>0</v>
      </c>
      <c r="J8521" s="45">
        <v>0</v>
      </c>
    </row>
    <row r="8522" spans="4:10">
      <c r="D8522" s="28">
        <v>41994</v>
      </c>
      <c r="E8522" s="35" t="s">
        <v>383</v>
      </c>
      <c r="F8522" s="45">
        <v>-2.5</v>
      </c>
      <c r="G8522" s="45">
        <v>0</v>
      </c>
      <c r="H8522" s="45">
        <v>0</v>
      </c>
      <c r="I8522" s="45">
        <v>0</v>
      </c>
      <c r="J8522" s="45">
        <v>0</v>
      </c>
    </row>
    <row r="8523" spans="4:10">
      <c r="D8523" s="28">
        <v>41995</v>
      </c>
      <c r="E8523" s="35" t="s">
        <v>360</v>
      </c>
      <c r="F8523" s="45">
        <v>-2.2000000000000002</v>
      </c>
      <c r="G8523" s="45">
        <v>0</v>
      </c>
      <c r="H8523" s="45">
        <v>0</v>
      </c>
      <c r="I8523" s="45">
        <v>0</v>
      </c>
      <c r="J8523" s="45">
        <v>0</v>
      </c>
    </row>
    <row r="8524" spans="4:10">
      <c r="D8524" s="28">
        <v>41995</v>
      </c>
      <c r="E8524" s="35" t="s">
        <v>361</v>
      </c>
      <c r="F8524" s="45">
        <v>-2</v>
      </c>
      <c r="G8524" s="45">
        <v>0</v>
      </c>
      <c r="H8524" s="45">
        <v>0</v>
      </c>
      <c r="I8524" s="45">
        <v>0</v>
      </c>
      <c r="J8524" s="45">
        <v>0</v>
      </c>
    </row>
    <row r="8525" spans="4:10">
      <c r="D8525" s="28">
        <v>41995</v>
      </c>
      <c r="E8525" s="35" t="s">
        <v>362</v>
      </c>
      <c r="F8525" s="45">
        <v>-2</v>
      </c>
      <c r="G8525" s="45">
        <v>0</v>
      </c>
      <c r="H8525" s="45">
        <v>0</v>
      </c>
      <c r="I8525" s="45">
        <v>0</v>
      </c>
      <c r="J8525" s="45">
        <v>0</v>
      </c>
    </row>
    <row r="8526" spans="4:10">
      <c r="D8526" s="28">
        <v>41995</v>
      </c>
      <c r="E8526" s="35" t="s">
        <v>363</v>
      </c>
      <c r="F8526" s="45">
        <v>-2</v>
      </c>
      <c r="G8526" s="45">
        <v>0</v>
      </c>
      <c r="H8526" s="45">
        <v>0</v>
      </c>
      <c r="I8526" s="45">
        <v>0</v>
      </c>
      <c r="J8526" s="45">
        <v>0</v>
      </c>
    </row>
    <row r="8527" spans="4:10">
      <c r="D8527" s="28">
        <v>41995</v>
      </c>
      <c r="E8527" s="35" t="s">
        <v>364</v>
      </c>
      <c r="F8527" s="45">
        <v>-2.1</v>
      </c>
      <c r="G8527" s="45">
        <v>0</v>
      </c>
      <c r="H8527" s="45">
        <v>0</v>
      </c>
      <c r="I8527" s="45">
        <v>0</v>
      </c>
      <c r="J8527" s="45">
        <v>0</v>
      </c>
    </row>
    <row r="8528" spans="4:10">
      <c r="D8528" s="28">
        <v>41995</v>
      </c>
      <c r="E8528" s="35" t="s">
        <v>365</v>
      </c>
      <c r="F8528" s="45">
        <v>-2</v>
      </c>
      <c r="G8528" s="45">
        <v>0</v>
      </c>
      <c r="H8528" s="45">
        <v>0</v>
      </c>
      <c r="I8528" s="45">
        <v>0</v>
      </c>
      <c r="J8528" s="45">
        <v>0</v>
      </c>
    </row>
    <row r="8529" spans="4:10">
      <c r="D8529" s="28">
        <v>41995</v>
      </c>
      <c r="E8529" s="35" t="s">
        <v>366</v>
      </c>
      <c r="F8529" s="45">
        <v>-3</v>
      </c>
      <c r="G8529" s="45">
        <v>0.01</v>
      </c>
      <c r="H8529" s="45">
        <v>0.02</v>
      </c>
      <c r="I8529" s="45">
        <v>0</v>
      </c>
      <c r="J8529" s="45">
        <v>0</v>
      </c>
    </row>
    <row r="8530" spans="4:10">
      <c r="D8530" s="28">
        <v>41995</v>
      </c>
      <c r="E8530" s="35" t="s">
        <v>367</v>
      </c>
      <c r="F8530" s="45">
        <v>-2.4</v>
      </c>
      <c r="G8530" s="45">
        <v>0.19</v>
      </c>
      <c r="H8530" s="45">
        <v>0.15</v>
      </c>
      <c r="I8530" s="45">
        <v>9.1</v>
      </c>
      <c r="J8530" s="45">
        <v>-48.5</v>
      </c>
    </row>
    <row r="8531" spans="4:10">
      <c r="D8531" s="28">
        <v>41995</v>
      </c>
      <c r="E8531" s="35" t="s">
        <v>368</v>
      </c>
      <c r="F8531" s="45">
        <v>-1.8</v>
      </c>
      <c r="G8531" s="45">
        <v>0.19</v>
      </c>
      <c r="H8531" s="45">
        <v>0.3</v>
      </c>
      <c r="I8531" s="45">
        <v>16.899999999999999</v>
      </c>
      <c r="J8531" s="45">
        <v>-36.9</v>
      </c>
    </row>
    <row r="8532" spans="4:10">
      <c r="D8532" s="28">
        <v>41995</v>
      </c>
      <c r="E8532" s="35" t="s">
        <v>369</v>
      </c>
      <c r="F8532" s="45">
        <v>0.2</v>
      </c>
      <c r="G8532" s="45">
        <v>1.8</v>
      </c>
      <c r="H8532" s="45">
        <v>0.42</v>
      </c>
      <c r="I8532" s="45">
        <v>22.7</v>
      </c>
      <c r="J8532" s="45">
        <v>-23.6</v>
      </c>
    </row>
    <row r="8533" spans="4:10">
      <c r="D8533" s="28">
        <v>41995</v>
      </c>
      <c r="E8533" s="35" t="s">
        <v>370</v>
      </c>
      <c r="F8533" s="45">
        <v>0.8</v>
      </c>
      <c r="G8533" s="45">
        <v>2.7</v>
      </c>
      <c r="H8533" s="45">
        <v>0.31</v>
      </c>
      <c r="I8533" s="45">
        <v>25.9</v>
      </c>
      <c r="J8533" s="45">
        <v>-8.9</v>
      </c>
    </row>
    <row r="8534" spans="4:10">
      <c r="D8534" s="28">
        <v>41995</v>
      </c>
      <c r="E8534" s="35" t="s">
        <v>371</v>
      </c>
      <c r="F8534" s="45">
        <v>0.8</v>
      </c>
      <c r="G8534" s="45">
        <v>0.4</v>
      </c>
      <c r="H8534" s="45">
        <v>0.56999999999999995</v>
      </c>
      <c r="I8534" s="45">
        <v>26.2</v>
      </c>
      <c r="J8534" s="45">
        <v>6.4</v>
      </c>
    </row>
    <row r="8535" spans="4:10">
      <c r="D8535" s="28">
        <v>41995</v>
      </c>
      <c r="E8535" s="35" t="s">
        <v>372</v>
      </c>
      <c r="F8535" s="45">
        <v>1.3</v>
      </c>
      <c r="G8535" s="45">
        <v>0.17</v>
      </c>
      <c r="H8535" s="45">
        <v>0.42</v>
      </c>
      <c r="I8535" s="45">
        <v>23.4</v>
      </c>
      <c r="J8535" s="45">
        <v>21.2</v>
      </c>
    </row>
    <row r="8536" spans="4:10">
      <c r="D8536" s="28">
        <v>41995</v>
      </c>
      <c r="E8536" s="35" t="s">
        <v>373</v>
      </c>
      <c r="F8536" s="45">
        <v>1.1000000000000001</v>
      </c>
      <c r="G8536" s="45">
        <v>0.19</v>
      </c>
      <c r="H8536" s="45">
        <v>0.31</v>
      </c>
      <c r="I8536" s="45">
        <v>18</v>
      </c>
      <c r="J8536" s="45">
        <v>34.799999999999997</v>
      </c>
    </row>
    <row r="8537" spans="4:10">
      <c r="D8537" s="28">
        <v>41995</v>
      </c>
      <c r="E8537" s="35" t="s">
        <v>374</v>
      </c>
      <c r="F8537" s="45">
        <v>0.7</v>
      </c>
      <c r="G8537" s="45">
        <v>0.19</v>
      </c>
      <c r="H8537" s="45">
        <v>0.18</v>
      </c>
      <c r="I8537" s="45">
        <v>10.5</v>
      </c>
      <c r="J8537" s="45">
        <v>46.7</v>
      </c>
    </row>
    <row r="8538" spans="4:10">
      <c r="D8538" s="28">
        <v>41995</v>
      </c>
      <c r="E8538" s="35" t="s">
        <v>375</v>
      </c>
      <c r="F8538" s="45">
        <v>0.1</v>
      </c>
      <c r="G8538" s="45">
        <v>0.08</v>
      </c>
      <c r="H8538" s="45">
        <v>0.04</v>
      </c>
      <c r="I8538" s="45">
        <v>1.5</v>
      </c>
      <c r="J8538" s="45">
        <v>57.1</v>
      </c>
    </row>
    <row r="8539" spans="4:10">
      <c r="D8539" s="28">
        <v>41995</v>
      </c>
      <c r="E8539" s="35" t="s">
        <v>376</v>
      </c>
      <c r="F8539" s="45">
        <v>0</v>
      </c>
      <c r="G8539" s="45">
        <v>0</v>
      </c>
      <c r="H8539" s="45">
        <v>0</v>
      </c>
      <c r="I8539" s="45">
        <v>0</v>
      </c>
      <c r="J8539" s="45">
        <v>0</v>
      </c>
    </row>
    <row r="8540" spans="4:10">
      <c r="D8540" s="28">
        <v>41995</v>
      </c>
      <c r="E8540" s="35" t="s">
        <v>377</v>
      </c>
      <c r="F8540" s="45">
        <v>0.4</v>
      </c>
      <c r="G8540" s="45">
        <v>0</v>
      </c>
      <c r="H8540" s="45">
        <v>0</v>
      </c>
      <c r="I8540" s="45">
        <v>0</v>
      </c>
      <c r="J8540" s="45">
        <v>0</v>
      </c>
    </row>
    <row r="8541" spans="4:10">
      <c r="D8541" s="28">
        <v>41995</v>
      </c>
      <c r="E8541" s="35" t="s">
        <v>378</v>
      </c>
      <c r="F8541" s="45">
        <v>0</v>
      </c>
      <c r="G8541" s="45">
        <v>0</v>
      </c>
      <c r="H8541" s="45">
        <v>0</v>
      </c>
      <c r="I8541" s="45">
        <v>0</v>
      </c>
      <c r="J8541" s="45">
        <v>0</v>
      </c>
    </row>
    <row r="8542" spans="4:10">
      <c r="D8542" s="28">
        <v>41995</v>
      </c>
      <c r="E8542" s="35" t="s">
        <v>379</v>
      </c>
      <c r="F8542" s="45">
        <v>-0.7</v>
      </c>
      <c r="G8542" s="45">
        <v>0</v>
      </c>
      <c r="H8542" s="45">
        <v>0</v>
      </c>
      <c r="I8542" s="45">
        <v>0</v>
      </c>
      <c r="J8542" s="45">
        <v>0</v>
      </c>
    </row>
    <row r="8543" spans="4:10">
      <c r="D8543" s="28">
        <v>41995</v>
      </c>
      <c r="E8543" s="35" t="s">
        <v>380</v>
      </c>
      <c r="F8543" s="45">
        <v>-0.4</v>
      </c>
      <c r="G8543" s="45">
        <v>0</v>
      </c>
      <c r="H8543" s="45">
        <v>0</v>
      </c>
      <c r="I8543" s="45">
        <v>0</v>
      </c>
      <c r="J8543" s="45">
        <v>0</v>
      </c>
    </row>
    <row r="8544" spans="4:10">
      <c r="D8544" s="28">
        <v>41995</v>
      </c>
      <c r="E8544" s="35" t="s">
        <v>381</v>
      </c>
      <c r="F8544" s="45">
        <v>-0.3</v>
      </c>
      <c r="G8544" s="45">
        <v>0</v>
      </c>
      <c r="H8544" s="45">
        <v>0</v>
      </c>
      <c r="I8544" s="45">
        <v>0</v>
      </c>
      <c r="J8544" s="45">
        <v>0</v>
      </c>
    </row>
    <row r="8545" spans="4:10">
      <c r="D8545" s="28">
        <v>41995</v>
      </c>
      <c r="E8545" s="35" t="s">
        <v>382</v>
      </c>
      <c r="F8545" s="45">
        <v>0</v>
      </c>
      <c r="G8545" s="45">
        <v>0</v>
      </c>
      <c r="H8545" s="45">
        <v>0</v>
      </c>
      <c r="I8545" s="45">
        <v>0</v>
      </c>
      <c r="J8545" s="45">
        <v>0</v>
      </c>
    </row>
    <row r="8546" spans="4:10">
      <c r="D8546" s="28">
        <v>41995</v>
      </c>
      <c r="E8546" s="35" t="s">
        <v>383</v>
      </c>
      <c r="F8546" s="45">
        <v>-0.4</v>
      </c>
      <c r="G8546" s="45">
        <v>0</v>
      </c>
      <c r="H8546" s="45">
        <v>0</v>
      </c>
      <c r="I8546" s="45">
        <v>0</v>
      </c>
      <c r="J8546" s="45">
        <v>0</v>
      </c>
    </row>
    <row r="8547" spans="4:10">
      <c r="D8547" s="28">
        <v>41996</v>
      </c>
      <c r="E8547" s="35" t="s">
        <v>360</v>
      </c>
      <c r="F8547" s="45">
        <v>-0.7</v>
      </c>
      <c r="G8547" s="45">
        <v>0</v>
      </c>
      <c r="H8547" s="45">
        <v>0</v>
      </c>
      <c r="I8547" s="45">
        <v>0</v>
      </c>
      <c r="J8547" s="45">
        <v>0</v>
      </c>
    </row>
    <row r="8548" spans="4:10">
      <c r="D8548" s="28">
        <v>41996</v>
      </c>
      <c r="E8548" s="35" t="s">
        <v>361</v>
      </c>
      <c r="F8548" s="45">
        <v>-0.6</v>
      </c>
      <c r="G8548" s="45">
        <v>0</v>
      </c>
      <c r="H8548" s="45">
        <v>0</v>
      </c>
      <c r="I8548" s="45">
        <v>0</v>
      </c>
      <c r="J8548" s="45">
        <v>0</v>
      </c>
    </row>
    <row r="8549" spans="4:10">
      <c r="D8549" s="28">
        <v>41996</v>
      </c>
      <c r="E8549" s="35" t="s">
        <v>362</v>
      </c>
      <c r="F8549" s="45">
        <v>-0.2</v>
      </c>
      <c r="G8549" s="45">
        <v>0</v>
      </c>
      <c r="H8549" s="45">
        <v>0</v>
      </c>
      <c r="I8549" s="45">
        <v>0</v>
      </c>
      <c r="J8549" s="45">
        <v>0</v>
      </c>
    </row>
    <row r="8550" spans="4:10">
      <c r="D8550" s="28">
        <v>41996</v>
      </c>
      <c r="E8550" s="35" t="s">
        <v>363</v>
      </c>
      <c r="F8550" s="45">
        <v>-0.2</v>
      </c>
      <c r="G8550" s="45">
        <v>0</v>
      </c>
      <c r="H8550" s="45">
        <v>0</v>
      </c>
      <c r="I8550" s="45">
        <v>0</v>
      </c>
      <c r="J8550" s="45">
        <v>0</v>
      </c>
    </row>
    <row r="8551" spans="4:10">
      <c r="D8551" s="28">
        <v>41996</v>
      </c>
      <c r="E8551" s="35" t="s">
        <v>364</v>
      </c>
      <c r="F8551" s="45">
        <v>-0.3</v>
      </c>
      <c r="G8551" s="45">
        <v>0</v>
      </c>
      <c r="H8551" s="45">
        <v>0</v>
      </c>
      <c r="I8551" s="45">
        <v>0</v>
      </c>
      <c r="J8551" s="45">
        <v>0</v>
      </c>
    </row>
    <row r="8552" spans="4:10">
      <c r="D8552" s="28">
        <v>41996</v>
      </c>
      <c r="E8552" s="35" t="s">
        <v>365</v>
      </c>
      <c r="F8552" s="45">
        <v>-0.3</v>
      </c>
      <c r="G8552" s="45">
        <v>0</v>
      </c>
      <c r="H8552" s="45">
        <v>0</v>
      </c>
      <c r="I8552" s="45">
        <v>0</v>
      </c>
      <c r="J8552" s="45">
        <v>0</v>
      </c>
    </row>
    <row r="8553" spans="4:10">
      <c r="D8553" s="28">
        <v>41996</v>
      </c>
      <c r="E8553" s="35" t="s">
        <v>366</v>
      </c>
      <c r="F8553" s="45">
        <v>0.1</v>
      </c>
      <c r="G8553" s="45">
        <v>0.01</v>
      </c>
      <c r="H8553" s="45">
        <v>0.02</v>
      </c>
      <c r="I8553" s="45">
        <v>0</v>
      </c>
      <c r="J8553" s="45">
        <v>0</v>
      </c>
    </row>
    <row r="8554" spans="4:10">
      <c r="D8554" s="28">
        <v>41996</v>
      </c>
      <c r="E8554" s="35" t="s">
        <v>367</v>
      </c>
      <c r="F8554" s="45">
        <v>0.1</v>
      </c>
      <c r="G8554" s="45">
        <v>0.15</v>
      </c>
      <c r="H8554" s="45">
        <v>0.14000000000000001</v>
      </c>
      <c r="I8554" s="45">
        <v>9.1</v>
      </c>
      <c r="J8554" s="45">
        <v>-48.6</v>
      </c>
    </row>
    <row r="8555" spans="4:10">
      <c r="D8555" s="28">
        <v>41996</v>
      </c>
      <c r="E8555" s="35" t="s">
        <v>368</v>
      </c>
      <c r="F8555" s="45">
        <v>0.9</v>
      </c>
      <c r="G8555" s="45">
        <v>0.15</v>
      </c>
      <c r="H8555" s="45">
        <v>0.27</v>
      </c>
      <c r="I8555" s="45">
        <v>16.899999999999999</v>
      </c>
      <c r="J8555" s="45">
        <v>-37</v>
      </c>
    </row>
    <row r="8556" spans="4:10">
      <c r="D8556" s="28">
        <v>41996</v>
      </c>
      <c r="E8556" s="35" t="s">
        <v>369</v>
      </c>
      <c r="F8556" s="45">
        <v>1.1000000000000001</v>
      </c>
      <c r="G8556" s="45">
        <v>0.13</v>
      </c>
      <c r="H8556" s="45">
        <v>0.37</v>
      </c>
      <c r="I8556" s="45">
        <v>22.7</v>
      </c>
      <c r="J8556" s="45">
        <v>-23.7</v>
      </c>
    </row>
    <row r="8557" spans="4:10">
      <c r="D8557" s="28">
        <v>41996</v>
      </c>
      <c r="E8557" s="35" t="s">
        <v>370</v>
      </c>
      <c r="F8557" s="45">
        <v>2.1</v>
      </c>
      <c r="G8557" s="45">
        <v>1.41</v>
      </c>
      <c r="H8557" s="45">
        <v>0.55000000000000004</v>
      </c>
      <c r="I8557" s="45">
        <v>25.9</v>
      </c>
      <c r="J8557" s="45">
        <v>-9.1</v>
      </c>
    </row>
    <row r="8558" spans="4:10">
      <c r="D8558" s="28">
        <v>41996</v>
      </c>
      <c r="E8558" s="35" t="s">
        <v>371</v>
      </c>
      <c r="F8558" s="45">
        <v>2.4</v>
      </c>
      <c r="G8558" s="45">
        <v>1.1299999999999999</v>
      </c>
      <c r="H8558" s="45">
        <v>0.59</v>
      </c>
      <c r="I8558" s="45">
        <v>26.2</v>
      </c>
      <c r="J8558" s="45">
        <v>6.3</v>
      </c>
    </row>
    <row r="8559" spans="4:10">
      <c r="D8559" s="28">
        <v>41996</v>
      </c>
      <c r="E8559" s="35" t="s">
        <v>372</v>
      </c>
      <c r="F8559" s="45">
        <v>2.1</v>
      </c>
      <c r="G8559" s="45">
        <v>0.13</v>
      </c>
      <c r="H8559" s="45">
        <v>0.39</v>
      </c>
      <c r="I8559" s="45">
        <v>23.5</v>
      </c>
      <c r="J8559" s="45">
        <v>21.1</v>
      </c>
    </row>
    <row r="8560" spans="4:10">
      <c r="D8560" s="28">
        <v>41996</v>
      </c>
      <c r="E8560" s="35" t="s">
        <v>373</v>
      </c>
      <c r="F8560" s="45">
        <v>1.4</v>
      </c>
      <c r="G8560" s="45">
        <v>0.13</v>
      </c>
      <c r="H8560" s="45">
        <v>0.28999999999999998</v>
      </c>
      <c r="I8560" s="45">
        <v>18.100000000000001</v>
      </c>
      <c r="J8560" s="45">
        <v>34.700000000000003</v>
      </c>
    </row>
    <row r="8561" spans="4:10">
      <c r="D8561" s="28">
        <v>41996</v>
      </c>
      <c r="E8561" s="35" t="s">
        <v>374</v>
      </c>
      <c r="F8561" s="45">
        <v>0.6</v>
      </c>
      <c r="G8561" s="45">
        <v>0.15</v>
      </c>
      <c r="H8561" s="45">
        <v>0.16</v>
      </c>
      <c r="I8561" s="45">
        <v>10.6</v>
      </c>
      <c r="J8561" s="45">
        <v>46.6</v>
      </c>
    </row>
    <row r="8562" spans="4:10">
      <c r="D8562" s="28">
        <v>41996</v>
      </c>
      <c r="E8562" s="35" t="s">
        <v>375</v>
      </c>
      <c r="F8562" s="45">
        <v>0.2</v>
      </c>
      <c r="G8562" s="45">
        <v>0.08</v>
      </c>
      <c r="H8562" s="45">
        <v>0.04</v>
      </c>
      <c r="I8562" s="45">
        <v>1.6</v>
      </c>
      <c r="J8562" s="45">
        <v>57.1</v>
      </c>
    </row>
    <row r="8563" spans="4:10">
      <c r="D8563" s="28">
        <v>41996</v>
      </c>
      <c r="E8563" s="35" t="s">
        <v>376</v>
      </c>
      <c r="F8563" s="45">
        <v>-0.2</v>
      </c>
      <c r="G8563" s="45">
        <v>0</v>
      </c>
      <c r="H8563" s="45">
        <v>0</v>
      </c>
      <c r="I8563" s="45">
        <v>0</v>
      </c>
      <c r="J8563" s="45">
        <v>0</v>
      </c>
    </row>
    <row r="8564" spans="4:10">
      <c r="D8564" s="28">
        <v>41996</v>
      </c>
      <c r="E8564" s="35" t="s">
        <v>377</v>
      </c>
      <c r="F8564" s="45">
        <v>0</v>
      </c>
      <c r="G8564" s="45">
        <v>0</v>
      </c>
      <c r="H8564" s="45">
        <v>0</v>
      </c>
      <c r="I8564" s="45">
        <v>0</v>
      </c>
      <c r="J8564" s="45">
        <v>0</v>
      </c>
    </row>
    <row r="8565" spans="4:10">
      <c r="D8565" s="28">
        <v>41996</v>
      </c>
      <c r="E8565" s="35" t="s">
        <v>378</v>
      </c>
      <c r="F8565" s="45">
        <v>-0.6</v>
      </c>
      <c r="G8565" s="45">
        <v>0</v>
      </c>
      <c r="H8565" s="45">
        <v>0</v>
      </c>
      <c r="I8565" s="45">
        <v>0</v>
      </c>
      <c r="J8565" s="45">
        <v>0</v>
      </c>
    </row>
    <row r="8566" spans="4:10">
      <c r="D8566" s="28">
        <v>41996</v>
      </c>
      <c r="E8566" s="35" t="s">
        <v>379</v>
      </c>
      <c r="F8566" s="45">
        <v>-2.1</v>
      </c>
      <c r="G8566" s="45">
        <v>0</v>
      </c>
      <c r="H8566" s="45">
        <v>0</v>
      </c>
      <c r="I8566" s="45">
        <v>0</v>
      </c>
      <c r="J8566" s="45">
        <v>0</v>
      </c>
    </row>
    <row r="8567" spans="4:10">
      <c r="D8567" s="28">
        <v>41996</v>
      </c>
      <c r="E8567" s="35" t="s">
        <v>380</v>
      </c>
      <c r="F8567" s="45">
        <v>-2</v>
      </c>
      <c r="G8567" s="45">
        <v>0</v>
      </c>
      <c r="H8567" s="45">
        <v>0</v>
      </c>
      <c r="I8567" s="45">
        <v>0</v>
      </c>
      <c r="J8567" s="45">
        <v>0</v>
      </c>
    </row>
    <row r="8568" spans="4:10">
      <c r="D8568" s="28">
        <v>41996</v>
      </c>
      <c r="E8568" s="35" t="s">
        <v>381</v>
      </c>
      <c r="F8568" s="45">
        <v>-2.2999999999999998</v>
      </c>
      <c r="G8568" s="45">
        <v>0</v>
      </c>
      <c r="H8568" s="45">
        <v>0</v>
      </c>
      <c r="I8568" s="45">
        <v>0</v>
      </c>
      <c r="J8568" s="45">
        <v>0</v>
      </c>
    </row>
    <row r="8569" spans="4:10">
      <c r="D8569" s="28">
        <v>41996</v>
      </c>
      <c r="E8569" s="35" t="s">
        <v>382</v>
      </c>
      <c r="F8569" s="45">
        <v>-2.8</v>
      </c>
      <c r="G8569" s="45">
        <v>0</v>
      </c>
      <c r="H8569" s="45">
        <v>0</v>
      </c>
      <c r="I8569" s="45">
        <v>0</v>
      </c>
      <c r="J8569" s="45">
        <v>0</v>
      </c>
    </row>
    <row r="8570" spans="4:10">
      <c r="D8570" s="28">
        <v>41996</v>
      </c>
      <c r="E8570" s="35" t="s">
        <v>383</v>
      </c>
      <c r="F8570" s="45">
        <v>-2.2000000000000002</v>
      </c>
      <c r="G8570" s="45">
        <v>0</v>
      </c>
      <c r="H8570" s="45">
        <v>0</v>
      </c>
      <c r="I8570" s="45">
        <v>0</v>
      </c>
      <c r="J8570" s="45">
        <v>0</v>
      </c>
    </row>
    <row r="8571" spans="4:10">
      <c r="D8571" s="28">
        <v>41997</v>
      </c>
      <c r="E8571" s="35" t="s">
        <v>360</v>
      </c>
      <c r="F8571" s="45">
        <v>-1.9</v>
      </c>
      <c r="G8571" s="45">
        <v>0</v>
      </c>
      <c r="H8571" s="45">
        <v>0</v>
      </c>
      <c r="I8571" s="45">
        <v>0</v>
      </c>
      <c r="J8571" s="45">
        <v>0</v>
      </c>
    </row>
    <row r="8572" spans="4:10">
      <c r="D8572" s="28">
        <v>41997</v>
      </c>
      <c r="E8572" s="35" t="s">
        <v>361</v>
      </c>
      <c r="F8572" s="45">
        <v>-1.7</v>
      </c>
      <c r="G8572" s="45">
        <v>0</v>
      </c>
      <c r="H8572" s="45">
        <v>0</v>
      </c>
      <c r="I8572" s="45">
        <v>0</v>
      </c>
      <c r="J8572" s="45">
        <v>0</v>
      </c>
    </row>
    <row r="8573" spans="4:10">
      <c r="D8573" s="28">
        <v>41997</v>
      </c>
      <c r="E8573" s="35" t="s">
        <v>362</v>
      </c>
      <c r="F8573" s="45">
        <v>-1.9</v>
      </c>
      <c r="G8573" s="45">
        <v>0</v>
      </c>
      <c r="H8573" s="45">
        <v>0</v>
      </c>
      <c r="I8573" s="45">
        <v>0</v>
      </c>
      <c r="J8573" s="45">
        <v>0</v>
      </c>
    </row>
    <row r="8574" spans="4:10">
      <c r="D8574" s="28">
        <v>41997</v>
      </c>
      <c r="E8574" s="35" t="s">
        <v>363</v>
      </c>
      <c r="F8574" s="45">
        <v>-1.7</v>
      </c>
      <c r="G8574" s="45">
        <v>0</v>
      </c>
      <c r="H8574" s="45">
        <v>0</v>
      </c>
      <c r="I8574" s="45">
        <v>0</v>
      </c>
      <c r="J8574" s="45">
        <v>0</v>
      </c>
    </row>
    <row r="8575" spans="4:10">
      <c r="D8575" s="28">
        <v>41997</v>
      </c>
      <c r="E8575" s="35" t="s">
        <v>364</v>
      </c>
      <c r="F8575" s="45">
        <v>-1.4</v>
      </c>
      <c r="G8575" s="45">
        <v>0</v>
      </c>
      <c r="H8575" s="45">
        <v>0</v>
      </c>
      <c r="I8575" s="45">
        <v>0</v>
      </c>
      <c r="J8575" s="45">
        <v>0</v>
      </c>
    </row>
    <row r="8576" spans="4:10">
      <c r="D8576" s="28">
        <v>41997</v>
      </c>
      <c r="E8576" s="35" t="s">
        <v>365</v>
      </c>
      <c r="F8576" s="45">
        <v>-1</v>
      </c>
      <c r="G8576" s="45">
        <v>0</v>
      </c>
      <c r="H8576" s="45">
        <v>0</v>
      </c>
      <c r="I8576" s="45">
        <v>0</v>
      </c>
      <c r="J8576" s="45">
        <v>0</v>
      </c>
    </row>
    <row r="8577" spans="4:10">
      <c r="D8577" s="28">
        <v>41997</v>
      </c>
      <c r="E8577" s="35" t="s">
        <v>366</v>
      </c>
      <c r="F8577" s="45">
        <v>-1.3</v>
      </c>
      <c r="G8577" s="45">
        <v>0.01</v>
      </c>
      <c r="H8577" s="45">
        <v>0.01</v>
      </c>
      <c r="I8577" s="45">
        <v>0</v>
      </c>
      <c r="J8577" s="45">
        <v>0</v>
      </c>
    </row>
    <row r="8578" spans="4:10">
      <c r="D8578" s="28">
        <v>41997</v>
      </c>
      <c r="E8578" s="35" t="s">
        <v>367</v>
      </c>
      <c r="F8578" s="45">
        <v>1.6</v>
      </c>
      <c r="G8578" s="45">
        <v>0.03</v>
      </c>
      <c r="H8578" s="45">
        <v>0.08</v>
      </c>
      <c r="I8578" s="45">
        <v>9</v>
      </c>
      <c r="J8578" s="45">
        <v>-48.7</v>
      </c>
    </row>
    <row r="8579" spans="4:10">
      <c r="D8579" s="28">
        <v>41997</v>
      </c>
      <c r="E8579" s="35" t="s">
        <v>368</v>
      </c>
      <c r="F8579" s="45">
        <v>4.3</v>
      </c>
      <c r="G8579" s="45">
        <v>0.04</v>
      </c>
      <c r="H8579" s="45">
        <v>0.18</v>
      </c>
      <c r="I8579" s="45">
        <v>16.8</v>
      </c>
      <c r="J8579" s="45">
        <v>-37.1</v>
      </c>
    </row>
    <row r="8580" spans="4:10">
      <c r="D8580" s="28">
        <v>41997</v>
      </c>
      <c r="E8580" s="35" t="s">
        <v>369</v>
      </c>
      <c r="F8580" s="45">
        <v>5.3</v>
      </c>
      <c r="G8580" s="45">
        <v>0.08</v>
      </c>
      <c r="H8580" s="45">
        <v>0.31</v>
      </c>
      <c r="I8580" s="45">
        <v>22.6</v>
      </c>
      <c r="J8580" s="45">
        <v>-23.9</v>
      </c>
    </row>
    <row r="8581" spans="4:10">
      <c r="D8581" s="28">
        <v>41997</v>
      </c>
      <c r="E8581" s="35" t="s">
        <v>370</v>
      </c>
      <c r="F8581" s="45">
        <v>6.3</v>
      </c>
      <c r="G8581" s="45">
        <v>7.0000000000000007E-2</v>
      </c>
      <c r="H8581" s="45">
        <v>0.36</v>
      </c>
      <c r="I8581" s="45">
        <v>25.9</v>
      </c>
      <c r="J8581" s="45">
        <v>-9.1999999999999993</v>
      </c>
    </row>
    <row r="8582" spans="4:10">
      <c r="D8582" s="28">
        <v>41997</v>
      </c>
      <c r="E8582" s="35" t="s">
        <v>371</v>
      </c>
      <c r="F8582" s="45">
        <v>6.9</v>
      </c>
      <c r="G8582" s="45">
        <v>0.22</v>
      </c>
      <c r="H8582" s="45">
        <v>0.5</v>
      </c>
      <c r="I8582" s="45">
        <v>26.2</v>
      </c>
      <c r="J8582" s="45">
        <v>6.1</v>
      </c>
    </row>
    <row r="8583" spans="4:10">
      <c r="D8583" s="28">
        <v>41997</v>
      </c>
      <c r="E8583" s="35" t="s">
        <v>372</v>
      </c>
      <c r="F8583" s="45">
        <v>7.7</v>
      </c>
      <c r="G8583" s="45">
        <v>7.0000000000000007E-2</v>
      </c>
      <c r="H8583" s="45">
        <v>0.32</v>
      </c>
      <c r="I8583" s="45">
        <v>23.5</v>
      </c>
      <c r="J8583" s="45">
        <v>21</v>
      </c>
    </row>
    <row r="8584" spans="4:10">
      <c r="D8584" s="28">
        <v>41997</v>
      </c>
      <c r="E8584" s="35" t="s">
        <v>373</v>
      </c>
      <c r="F8584" s="45">
        <v>7.7</v>
      </c>
      <c r="G8584" s="45">
        <v>7.0000000000000007E-2</v>
      </c>
      <c r="H8584" s="45">
        <v>0.25</v>
      </c>
      <c r="I8584" s="45">
        <v>18.2</v>
      </c>
      <c r="J8584" s="45">
        <v>34.6</v>
      </c>
    </row>
    <row r="8585" spans="4:10">
      <c r="D8585" s="28">
        <v>41997</v>
      </c>
      <c r="E8585" s="35" t="s">
        <v>374</v>
      </c>
      <c r="F8585" s="45">
        <v>7.6</v>
      </c>
      <c r="G8585" s="45">
        <v>0.08</v>
      </c>
      <c r="H8585" s="45">
        <v>0.13</v>
      </c>
      <c r="I8585" s="45">
        <v>10.7</v>
      </c>
      <c r="J8585" s="45">
        <v>46.5</v>
      </c>
    </row>
    <row r="8586" spans="4:10">
      <c r="D8586" s="28">
        <v>41997</v>
      </c>
      <c r="E8586" s="35" t="s">
        <v>375</v>
      </c>
      <c r="F8586" s="45">
        <v>6.3</v>
      </c>
      <c r="G8586" s="45">
        <v>0.04</v>
      </c>
      <c r="H8586" s="45">
        <v>0.03</v>
      </c>
      <c r="I8586" s="45">
        <v>1.7</v>
      </c>
      <c r="J8586" s="45">
        <v>57</v>
      </c>
    </row>
    <row r="8587" spans="4:10">
      <c r="D8587" s="28">
        <v>41997</v>
      </c>
      <c r="E8587" s="35" t="s">
        <v>376</v>
      </c>
      <c r="F8587" s="45">
        <v>6.5</v>
      </c>
      <c r="G8587" s="45">
        <v>0</v>
      </c>
      <c r="H8587" s="45">
        <v>0</v>
      </c>
      <c r="I8587" s="45">
        <v>0</v>
      </c>
      <c r="J8587" s="45">
        <v>0</v>
      </c>
    </row>
    <row r="8588" spans="4:10">
      <c r="D8588" s="28">
        <v>41997</v>
      </c>
      <c r="E8588" s="35" t="s">
        <v>377</v>
      </c>
      <c r="F8588" s="45">
        <v>7.2</v>
      </c>
      <c r="G8588" s="45">
        <v>0</v>
      </c>
      <c r="H8588" s="45">
        <v>0</v>
      </c>
      <c r="I8588" s="45">
        <v>0</v>
      </c>
      <c r="J8588" s="45">
        <v>0</v>
      </c>
    </row>
    <row r="8589" spans="4:10">
      <c r="D8589" s="28">
        <v>41997</v>
      </c>
      <c r="E8589" s="35" t="s">
        <v>378</v>
      </c>
      <c r="F8589" s="45">
        <v>7.6</v>
      </c>
      <c r="G8589" s="45">
        <v>0</v>
      </c>
      <c r="H8589" s="45">
        <v>0</v>
      </c>
      <c r="I8589" s="45">
        <v>0</v>
      </c>
      <c r="J8589" s="45">
        <v>0</v>
      </c>
    </row>
    <row r="8590" spans="4:10">
      <c r="D8590" s="28">
        <v>41997</v>
      </c>
      <c r="E8590" s="35" t="s">
        <v>379</v>
      </c>
      <c r="F8590" s="45">
        <v>7.1</v>
      </c>
      <c r="G8590" s="45">
        <v>0</v>
      </c>
      <c r="H8590" s="45">
        <v>0</v>
      </c>
      <c r="I8590" s="45">
        <v>0</v>
      </c>
      <c r="J8590" s="45">
        <v>0</v>
      </c>
    </row>
    <row r="8591" spans="4:10">
      <c r="D8591" s="28">
        <v>41997</v>
      </c>
      <c r="E8591" s="35" t="s">
        <v>380</v>
      </c>
      <c r="F8591" s="45">
        <v>7</v>
      </c>
      <c r="G8591" s="45">
        <v>0</v>
      </c>
      <c r="H8591" s="45">
        <v>0</v>
      </c>
      <c r="I8591" s="45">
        <v>0</v>
      </c>
      <c r="J8591" s="45">
        <v>0</v>
      </c>
    </row>
    <row r="8592" spans="4:10">
      <c r="D8592" s="28">
        <v>41997</v>
      </c>
      <c r="E8592" s="35" t="s">
        <v>381</v>
      </c>
      <c r="F8592" s="45">
        <v>7</v>
      </c>
      <c r="G8592" s="45">
        <v>0</v>
      </c>
      <c r="H8592" s="45">
        <v>0</v>
      </c>
      <c r="I8592" s="45">
        <v>0</v>
      </c>
      <c r="J8592" s="45">
        <v>0</v>
      </c>
    </row>
    <row r="8593" spans="4:10">
      <c r="D8593" s="28">
        <v>41997</v>
      </c>
      <c r="E8593" s="35" t="s">
        <v>382</v>
      </c>
      <c r="F8593" s="45">
        <v>7.1</v>
      </c>
      <c r="G8593" s="45">
        <v>0</v>
      </c>
      <c r="H8593" s="45">
        <v>0</v>
      </c>
      <c r="I8593" s="45">
        <v>0</v>
      </c>
      <c r="J8593" s="45">
        <v>0</v>
      </c>
    </row>
    <row r="8594" spans="4:10">
      <c r="D8594" s="28">
        <v>41997</v>
      </c>
      <c r="E8594" s="35" t="s">
        <v>383</v>
      </c>
      <c r="F8594" s="45">
        <v>6.8</v>
      </c>
      <c r="G8594" s="45">
        <v>0</v>
      </c>
      <c r="H8594" s="45">
        <v>0</v>
      </c>
      <c r="I8594" s="45">
        <v>0</v>
      </c>
      <c r="J8594" s="45">
        <v>0</v>
      </c>
    </row>
    <row r="8595" spans="4:10">
      <c r="D8595" s="28">
        <v>41998</v>
      </c>
      <c r="E8595" s="35" t="s">
        <v>360</v>
      </c>
      <c r="F8595" s="45">
        <v>6.3</v>
      </c>
      <c r="G8595" s="45">
        <v>0</v>
      </c>
      <c r="H8595" s="45">
        <v>0</v>
      </c>
      <c r="I8595" s="45">
        <v>0</v>
      </c>
      <c r="J8595" s="45">
        <v>0</v>
      </c>
    </row>
    <row r="8596" spans="4:10">
      <c r="D8596" s="28">
        <v>41998</v>
      </c>
      <c r="E8596" s="35" t="s">
        <v>361</v>
      </c>
      <c r="F8596" s="45">
        <v>6.2</v>
      </c>
      <c r="G8596" s="45">
        <v>0</v>
      </c>
      <c r="H8596" s="45">
        <v>0</v>
      </c>
      <c r="I8596" s="45">
        <v>0</v>
      </c>
      <c r="J8596" s="45">
        <v>0</v>
      </c>
    </row>
    <row r="8597" spans="4:10">
      <c r="D8597" s="28">
        <v>41998</v>
      </c>
      <c r="E8597" s="35" t="s">
        <v>362</v>
      </c>
      <c r="F8597" s="45">
        <v>5.5</v>
      </c>
      <c r="G8597" s="45">
        <v>0</v>
      </c>
      <c r="H8597" s="45">
        <v>0</v>
      </c>
      <c r="I8597" s="45">
        <v>0</v>
      </c>
      <c r="J8597" s="45">
        <v>0</v>
      </c>
    </row>
    <row r="8598" spans="4:10">
      <c r="D8598" s="28">
        <v>41998</v>
      </c>
      <c r="E8598" s="35" t="s">
        <v>363</v>
      </c>
      <c r="F8598" s="45">
        <v>4.4000000000000004</v>
      </c>
      <c r="G8598" s="45">
        <v>0</v>
      </c>
      <c r="H8598" s="45">
        <v>0</v>
      </c>
      <c r="I8598" s="45">
        <v>0</v>
      </c>
      <c r="J8598" s="45">
        <v>0</v>
      </c>
    </row>
    <row r="8599" spans="4:10">
      <c r="D8599" s="28">
        <v>41998</v>
      </c>
      <c r="E8599" s="35" t="s">
        <v>364</v>
      </c>
      <c r="F8599" s="45">
        <v>3.8</v>
      </c>
      <c r="G8599" s="45">
        <v>0</v>
      </c>
      <c r="H8599" s="45">
        <v>0</v>
      </c>
      <c r="I8599" s="45">
        <v>0</v>
      </c>
      <c r="J8599" s="45">
        <v>0</v>
      </c>
    </row>
    <row r="8600" spans="4:10">
      <c r="D8600" s="28">
        <v>41998</v>
      </c>
      <c r="E8600" s="35" t="s">
        <v>365</v>
      </c>
      <c r="F8600" s="45">
        <v>1.5</v>
      </c>
      <c r="G8600" s="45">
        <v>0</v>
      </c>
      <c r="H8600" s="45">
        <v>0</v>
      </c>
      <c r="I8600" s="45">
        <v>0</v>
      </c>
      <c r="J8600" s="45">
        <v>0</v>
      </c>
    </row>
    <row r="8601" spans="4:10">
      <c r="D8601" s="28">
        <v>41998</v>
      </c>
      <c r="E8601" s="35" t="s">
        <v>366</v>
      </c>
      <c r="F8601" s="45">
        <v>-0.1</v>
      </c>
      <c r="G8601" s="45">
        <v>0.01</v>
      </c>
      <c r="H8601" s="45">
        <v>0.01</v>
      </c>
      <c r="I8601" s="45">
        <v>0</v>
      </c>
      <c r="J8601" s="45">
        <v>0</v>
      </c>
    </row>
    <row r="8602" spans="4:10">
      <c r="D8602" s="28">
        <v>41998</v>
      </c>
      <c r="E8602" s="35" t="s">
        <v>367</v>
      </c>
      <c r="F8602" s="45">
        <v>0.4</v>
      </c>
      <c r="G8602" s="45">
        <v>0.08</v>
      </c>
      <c r="H8602" s="45">
        <v>0.11</v>
      </c>
      <c r="I8602" s="45">
        <v>8.9</v>
      </c>
      <c r="J8602" s="45">
        <v>-48.8</v>
      </c>
    </row>
    <row r="8603" spans="4:10">
      <c r="D8603" s="28">
        <v>41998</v>
      </c>
      <c r="E8603" s="35" t="s">
        <v>368</v>
      </c>
      <c r="F8603" s="45">
        <v>3</v>
      </c>
      <c r="G8603" s="45">
        <v>0.06</v>
      </c>
      <c r="H8603" s="45">
        <v>0.21</v>
      </c>
      <c r="I8603" s="45">
        <v>16.8</v>
      </c>
      <c r="J8603" s="45">
        <v>-37.200000000000003</v>
      </c>
    </row>
    <row r="8604" spans="4:10">
      <c r="D8604" s="28">
        <v>41998</v>
      </c>
      <c r="E8604" s="35" t="s">
        <v>369</v>
      </c>
      <c r="F8604" s="45">
        <v>4.0999999999999996</v>
      </c>
      <c r="G8604" s="45">
        <v>7.0000000000000007E-2</v>
      </c>
      <c r="H8604" s="45">
        <v>0.28999999999999998</v>
      </c>
      <c r="I8604" s="45">
        <v>22.6</v>
      </c>
      <c r="J8604" s="45">
        <v>-24</v>
      </c>
    </row>
    <row r="8605" spans="4:10">
      <c r="D8605" s="28">
        <v>41998</v>
      </c>
      <c r="E8605" s="35" t="s">
        <v>370</v>
      </c>
      <c r="F8605" s="45">
        <v>5.4</v>
      </c>
      <c r="G8605" s="45">
        <v>7.0000000000000007E-2</v>
      </c>
      <c r="H8605" s="45">
        <v>0.35</v>
      </c>
      <c r="I8605" s="45">
        <v>25.9</v>
      </c>
      <c r="J8605" s="45">
        <v>-9.3000000000000007</v>
      </c>
    </row>
    <row r="8606" spans="4:10">
      <c r="D8606" s="28">
        <v>41998</v>
      </c>
      <c r="E8606" s="35" t="s">
        <v>371</v>
      </c>
      <c r="F8606" s="45">
        <v>6.2</v>
      </c>
      <c r="G8606" s="45">
        <v>7.0000000000000007E-2</v>
      </c>
      <c r="H8606" s="45">
        <v>0.35</v>
      </c>
      <c r="I8606" s="45">
        <v>26.2</v>
      </c>
      <c r="J8606" s="45">
        <v>6</v>
      </c>
    </row>
    <row r="8607" spans="4:10">
      <c r="D8607" s="28">
        <v>41998</v>
      </c>
      <c r="E8607" s="35" t="s">
        <v>372</v>
      </c>
      <c r="F8607" s="45">
        <v>5.9</v>
      </c>
      <c r="G8607" s="45">
        <v>7.0000000000000007E-2</v>
      </c>
      <c r="H8607" s="45">
        <v>0.31</v>
      </c>
      <c r="I8607" s="45">
        <v>23.6</v>
      </c>
      <c r="J8607" s="45">
        <v>20.9</v>
      </c>
    </row>
    <row r="8608" spans="4:10">
      <c r="D8608" s="28">
        <v>41998</v>
      </c>
      <c r="E8608" s="35" t="s">
        <v>373</v>
      </c>
      <c r="F8608" s="45">
        <v>5.9</v>
      </c>
      <c r="G8608" s="45">
        <v>0.06</v>
      </c>
      <c r="H8608" s="45">
        <v>0.23</v>
      </c>
      <c r="I8608" s="45">
        <v>18.2</v>
      </c>
      <c r="J8608" s="45">
        <v>34.5</v>
      </c>
    </row>
    <row r="8609" spans="4:10">
      <c r="D8609" s="28">
        <v>41998</v>
      </c>
      <c r="E8609" s="35" t="s">
        <v>374</v>
      </c>
      <c r="F8609" s="45">
        <v>4.5999999999999996</v>
      </c>
      <c r="G8609" s="45">
        <v>7.0000000000000007E-2</v>
      </c>
      <c r="H8609" s="45">
        <v>0.13</v>
      </c>
      <c r="I8609" s="45">
        <v>10.8</v>
      </c>
      <c r="J8609" s="45">
        <v>46.4</v>
      </c>
    </row>
    <row r="8610" spans="4:10">
      <c r="D8610" s="28">
        <v>41998</v>
      </c>
      <c r="E8610" s="35" t="s">
        <v>375</v>
      </c>
      <c r="F8610" s="45">
        <v>8.6</v>
      </c>
      <c r="G8610" s="45">
        <v>0.04</v>
      </c>
      <c r="H8610" s="45">
        <v>0.03</v>
      </c>
      <c r="I8610" s="45">
        <v>1.8</v>
      </c>
      <c r="J8610" s="45">
        <v>56.9</v>
      </c>
    </row>
    <row r="8611" spans="4:10">
      <c r="D8611" s="28">
        <v>41998</v>
      </c>
      <c r="E8611" s="35" t="s">
        <v>376</v>
      </c>
      <c r="F8611" s="45">
        <v>9.3000000000000007</v>
      </c>
      <c r="G8611" s="45">
        <v>0</v>
      </c>
      <c r="H8611" s="45">
        <v>0</v>
      </c>
      <c r="I8611" s="45">
        <v>0</v>
      </c>
      <c r="J8611" s="45">
        <v>0</v>
      </c>
    </row>
    <row r="8612" spans="4:10">
      <c r="D8612" s="28">
        <v>41998</v>
      </c>
      <c r="E8612" s="35" t="s">
        <v>377</v>
      </c>
      <c r="F8612" s="45">
        <v>8.9</v>
      </c>
      <c r="G8612" s="45">
        <v>0</v>
      </c>
      <c r="H8612" s="45">
        <v>0</v>
      </c>
      <c r="I8612" s="45">
        <v>0</v>
      </c>
      <c r="J8612" s="45">
        <v>0</v>
      </c>
    </row>
    <row r="8613" spans="4:10">
      <c r="D8613" s="28">
        <v>41998</v>
      </c>
      <c r="E8613" s="35" t="s">
        <v>378</v>
      </c>
      <c r="F8613" s="45">
        <v>7.8</v>
      </c>
      <c r="G8613" s="45">
        <v>0</v>
      </c>
      <c r="H8613" s="45">
        <v>0</v>
      </c>
      <c r="I8613" s="45">
        <v>0</v>
      </c>
      <c r="J8613" s="45">
        <v>0</v>
      </c>
    </row>
    <row r="8614" spans="4:10">
      <c r="D8614" s="28">
        <v>41998</v>
      </c>
      <c r="E8614" s="35" t="s">
        <v>379</v>
      </c>
      <c r="F8614" s="45">
        <v>9.4</v>
      </c>
      <c r="G8614" s="45">
        <v>0</v>
      </c>
      <c r="H8614" s="45">
        <v>0</v>
      </c>
      <c r="I8614" s="45">
        <v>0</v>
      </c>
      <c r="J8614" s="45">
        <v>0</v>
      </c>
    </row>
    <row r="8615" spans="4:10">
      <c r="D8615" s="28">
        <v>41998</v>
      </c>
      <c r="E8615" s="35" t="s">
        <v>380</v>
      </c>
      <c r="F8615" s="45">
        <v>6.7</v>
      </c>
      <c r="G8615" s="45">
        <v>0</v>
      </c>
      <c r="H8615" s="45">
        <v>0</v>
      </c>
      <c r="I8615" s="45">
        <v>0</v>
      </c>
      <c r="J8615" s="45">
        <v>0</v>
      </c>
    </row>
    <row r="8616" spans="4:10">
      <c r="D8616" s="28">
        <v>41998</v>
      </c>
      <c r="E8616" s="35" t="s">
        <v>381</v>
      </c>
      <c r="F8616" s="45">
        <v>4.7</v>
      </c>
      <c r="G8616" s="45">
        <v>0</v>
      </c>
      <c r="H8616" s="45">
        <v>0</v>
      </c>
      <c r="I8616" s="45">
        <v>0</v>
      </c>
      <c r="J8616" s="45">
        <v>0</v>
      </c>
    </row>
    <row r="8617" spans="4:10">
      <c r="D8617" s="28">
        <v>41998</v>
      </c>
      <c r="E8617" s="35" t="s">
        <v>382</v>
      </c>
      <c r="F8617" s="45">
        <v>5</v>
      </c>
      <c r="G8617" s="45">
        <v>0</v>
      </c>
      <c r="H8617" s="45">
        <v>0</v>
      </c>
      <c r="I8617" s="45">
        <v>0</v>
      </c>
      <c r="J8617" s="45">
        <v>0</v>
      </c>
    </row>
    <row r="8618" spans="4:10">
      <c r="D8618" s="28">
        <v>41998</v>
      </c>
      <c r="E8618" s="35" t="s">
        <v>383</v>
      </c>
      <c r="F8618" s="45">
        <v>6.2</v>
      </c>
      <c r="G8618" s="45">
        <v>0</v>
      </c>
      <c r="H8618" s="45">
        <v>0</v>
      </c>
      <c r="I8618" s="45">
        <v>0</v>
      </c>
      <c r="J8618" s="45">
        <v>0</v>
      </c>
    </row>
    <row r="8619" spans="4:10">
      <c r="D8619" s="28">
        <v>41999</v>
      </c>
      <c r="E8619" s="35" t="s">
        <v>360</v>
      </c>
      <c r="F8619" s="45">
        <v>5.7</v>
      </c>
      <c r="G8619" s="45">
        <v>0</v>
      </c>
      <c r="H8619" s="45">
        <v>0</v>
      </c>
      <c r="I8619" s="45">
        <v>0</v>
      </c>
      <c r="J8619" s="45">
        <v>0</v>
      </c>
    </row>
    <row r="8620" spans="4:10">
      <c r="D8620" s="28">
        <v>41999</v>
      </c>
      <c r="E8620" s="35" t="s">
        <v>361</v>
      </c>
      <c r="F8620" s="45">
        <v>5.3</v>
      </c>
      <c r="G8620" s="45">
        <v>0</v>
      </c>
      <c r="H8620" s="45">
        <v>0</v>
      </c>
      <c r="I8620" s="45">
        <v>0</v>
      </c>
      <c r="J8620" s="45">
        <v>0</v>
      </c>
    </row>
    <row r="8621" spans="4:10">
      <c r="D8621" s="28">
        <v>41999</v>
      </c>
      <c r="E8621" s="35" t="s">
        <v>362</v>
      </c>
      <c r="F8621" s="45">
        <v>5.0999999999999996</v>
      </c>
      <c r="G8621" s="45">
        <v>0</v>
      </c>
      <c r="H8621" s="45">
        <v>0</v>
      </c>
      <c r="I8621" s="45">
        <v>0</v>
      </c>
      <c r="J8621" s="45">
        <v>0</v>
      </c>
    </row>
    <row r="8622" spans="4:10">
      <c r="D8622" s="28">
        <v>41999</v>
      </c>
      <c r="E8622" s="35" t="s">
        <v>363</v>
      </c>
      <c r="F8622" s="45">
        <v>4.4000000000000004</v>
      </c>
      <c r="G8622" s="45">
        <v>0</v>
      </c>
      <c r="H8622" s="45">
        <v>0</v>
      </c>
      <c r="I8622" s="45">
        <v>0</v>
      </c>
      <c r="J8622" s="45">
        <v>0</v>
      </c>
    </row>
    <row r="8623" spans="4:10">
      <c r="D8623" s="28">
        <v>41999</v>
      </c>
      <c r="E8623" s="35" t="s">
        <v>364</v>
      </c>
      <c r="F8623" s="45">
        <v>4</v>
      </c>
      <c r="G8623" s="45">
        <v>0</v>
      </c>
      <c r="H8623" s="45">
        <v>0</v>
      </c>
      <c r="I8623" s="45">
        <v>0</v>
      </c>
      <c r="J8623" s="45">
        <v>0</v>
      </c>
    </row>
    <row r="8624" spans="4:10">
      <c r="D8624" s="28">
        <v>41999</v>
      </c>
      <c r="E8624" s="35" t="s">
        <v>365</v>
      </c>
      <c r="F8624" s="45">
        <v>3.7</v>
      </c>
      <c r="G8624" s="45">
        <v>0</v>
      </c>
      <c r="H8624" s="45">
        <v>0</v>
      </c>
      <c r="I8624" s="45">
        <v>0</v>
      </c>
      <c r="J8624" s="45">
        <v>0</v>
      </c>
    </row>
    <row r="8625" spans="4:10">
      <c r="D8625" s="28">
        <v>41999</v>
      </c>
      <c r="E8625" s="35" t="s">
        <v>366</v>
      </c>
      <c r="F8625" s="45">
        <v>3.5</v>
      </c>
      <c r="G8625" s="45">
        <v>0.01</v>
      </c>
      <c r="H8625" s="45">
        <v>0.02</v>
      </c>
      <c r="I8625" s="45">
        <v>0</v>
      </c>
      <c r="J8625" s="45">
        <v>0</v>
      </c>
    </row>
    <row r="8626" spans="4:10">
      <c r="D8626" s="28">
        <v>41999</v>
      </c>
      <c r="E8626" s="35" t="s">
        <v>367</v>
      </c>
      <c r="F8626" s="45">
        <v>3.7</v>
      </c>
      <c r="G8626" s="45">
        <v>0.34</v>
      </c>
      <c r="H8626" s="45">
        <v>0.17</v>
      </c>
      <c r="I8626" s="45">
        <v>8.9</v>
      </c>
      <c r="J8626" s="45">
        <v>-48.9</v>
      </c>
    </row>
    <row r="8627" spans="4:10">
      <c r="D8627" s="28">
        <v>41999</v>
      </c>
      <c r="E8627" s="35" t="s">
        <v>368</v>
      </c>
      <c r="F8627" s="45">
        <v>4.0999999999999996</v>
      </c>
      <c r="G8627" s="45">
        <v>0.61</v>
      </c>
      <c r="H8627" s="45">
        <v>0.36</v>
      </c>
      <c r="I8627" s="45">
        <v>16.7</v>
      </c>
      <c r="J8627" s="45">
        <v>-37.299999999999997</v>
      </c>
    </row>
    <row r="8628" spans="4:10">
      <c r="D8628" s="28">
        <v>41999</v>
      </c>
      <c r="E8628" s="35" t="s">
        <v>369</v>
      </c>
      <c r="F8628" s="45">
        <v>5.5</v>
      </c>
      <c r="G8628" s="45">
        <v>2.67</v>
      </c>
      <c r="H8628" s="45">
        <v>0.27</v>
      </c>
      <c r="I8628" s="45">
        <v>22.6</v>
      </c>
      <c r="J8628" s="45">
        <v>-24.1</v>
      </c>
    </row>
    <row r="8629" spans="4:10">
      <c r="D8629" s="28">
        <v>41999</v>
      </c>
      <c r="E8629" s="35" t="s">
        <v>370</v>
      </c>
      <c r="F8629" s="45">
        <v>6.5</v>
      </c>
      <c r="G8629" s="45">
        <v>2.79</v>
      </c>
      <c r="H8629" s="45">
        <v>0.28999999999999998</v>
      </c>
      <c r="I8629" s="45">
        <v>25.9</v>
      </c>
      <c r="J8629" s="45">
        <v>-9.4</v>
      </c>
    </row>
    <row r="8630" spans="4:10">
      <c r="D8630" s="28">
        <v>41999</v>
      </c>
      <c r="E8630" s="35" t="s">
        <v>371</v>
      </c>
      <c r="F8630" s="45">
        <v>7</v>
      </c>
      <c r="G8630" s="45">
        <v>2.78</v>
      </c>
      <c r="H8630" s="45">
        <v>0.3</v>
      </c>
      <c r="I8630" s="45">
        <v>26.3</v>
      </c>
      <c r="J8630" s="45">
        <v>5.9</v>
      </c>
    </row>
    <row r="8631" spans="4:10">
      <c r="D8631" s="28">
        <v>41999</v>
      </c>
      <c r="E8631" s="35" t="s">
        <v>372</v>
      </c>
      <c r="F8631" s="45">
        <v>7.1</v>
      </c>
      <c r="G8631" s="45">
        <v>0.77</v>
      </c>
      <c r="H8631" s="45">
        <v>0.54</v>
      </c>
      <c r="I8631" s="45">
        <v>23.6</v>
      </c>
      <c r="J8631" s="45">
        <v>20.8</v>
      </c>
    </row>
    <row r="8632" spans="4:10">
      <c r="D8632" s="28">
        <v>41999</v>
      </c>
      <c r="E8632" s="35" t="s">
        <v>373</v>
      </c>
      <c r="F8632" s="45">
        <v>7.3</v>
      </c>
      <c r="G8632" s="45">
        <v>0.32</v>
      </c>
      <c r="H8632" s="45">
        <v>0.37</v>
      </c>
      <c r="I8632" s="45">
        <v>18.3</v>
      </c>
      <c r="J8632" s="45">
        <v>34.4</v>
      </c>
    </row>
    <row r="8633" spans="4:10">
      <c r="D8633" s="28">
        <v>41999</v>
      </c>
      <c r="E8633" s="35" t="s">
        <v>374</v>
      </c>
      <c r="F8633" s="45">
        <v>7.2</v>
      </c>
      <c r="G8633" s="45">
        <v>0.33</v>
      </c>
      <c r="H8633" s="45">
        <v>0.21</v>
      </c>
      <c r="I8633" s="45">
        <v>10.9</v>
      </c>
      <c r="J8633" s="45">
        <v>46.4</v>
      </c>
    </row>
    <row r="8634" spans="4:10">
      <c r="D8634" s="28">
        <v>41999</v>
      </c>
      <c r="E8634" s="35" t="s">
        <v>375</v>
      </c>
      <c r="F8634" s="45">
        <v>3.4</v>
      </c>
      <c r="G8634" s="45">
        <v>0.23</v>
      </c>
      <c r="H8634" s="45">
        <v>0.05</v>
      </c>
      <c r="I8634" s="45">
        <v>1.9</v>
      </c>
      <c r="J8634" s="45">
        <v>56.9</v>
      </c>
    </row>
    <row r="8635" spans="4:10">
      <c r="D8635" s="28">
        <v>41999</v>
      </c>
      <c r="E8635" s="35" t="s">
        <v>376</v>
      </c>
      <c r="F8635" s="45">
        <v>1.9</v>
      </c>
      <c r="G8635" s="45">
        <v>0</v>
      </c>
      <c r="H8635" s="45">
        <v>0</v>
      </c>
      <c r="I8635" s="45">
        <v>0</v>
      </c>
      <c r="J8635" s="45">
        <v>0</v>
      </c>
    </row>
    <row r="8636" spans="4:10">
      <c r="D8636" s="28">
        <v>41999</v>
      </c>
      <c r="E8636" s="35" t="s">
        <v>377</v>
      </c>
      <c r="F8636" s="45">
        <v>1</v>
      </c>
      <c r="G8636" s="45">
        <v>0</v>
      </c>
      <c r="H8636" s="45">
        <v>0</v>
      </c>
      <c r="I8636" s="45">
        <v>0</v>
      </c>
      <c r="J8636" s="45">
        <v>0</v>
      </c>
    </row>
    <row r="8637" spans="4:10">
      <c r="D8637" s="28">
        <v>41999</v>
      </c>
      <c r="E8637" s="35" t="s">
        <v>378</v>
      </c>
      <c r="F8637" s="45">
        <v>1.1000000000000001</v>
      </c>
      <c r="G8637" s="45">
        <v>0</v>
      </c>
      <c r="H8637" s="45">
        <v>0</v>
      </c>
      <c r="I8637" s="45">
        <v>0</v>
      </c>
      <c r="J8637" s="45">
        <v>0</v>
      </c>
    </row>
    <row r="8638" spans="4:10">
      <c r="D8638" s="28">
        <v>41999</v>
      </c>
      <c r="E8638" s="35" t="s">
        <v>379</v>
      </c>
      <c r="F8638" s="45">
        <v>3.6</v>
      </c>
      <c r="G8638" s="45">
        <v>0</v>
      </c>
      <c r="H8638" s="45">
        <v>0</v>
      </c>
      <c r="I8638" s="45">
        <v>0</v>
      </c>
      <c r="J8638" s="45">
        <v>0</v>
      </c>
    </row>
    <row r="8639" spans="4:10">
      <c r="D8639" s="28">
        <v>41999</v>
      </c>
      <c r="E8639" s="35" t="s">
        <v>380</v>
      </c>
      <c r="F8639" s="45">
        <v>5.6</v>
      </c>
      <c r="G8639" s="45">
        <v>0</v>
      </c>
      <c r="H8639" s="45">
        <v>0</v>
      </c>
      <c r="I8639" s="45">
        <v>0</v>
      </c>
      <c r="J8639" s="45">
        <v>0</v>
      </c>
    </row>
    <row r="8640" spans="4:10">
      <c r="D8640" s="28">
        <v>41999</v>
      </c>
      <c r="E8640" s="35" t="s">
        <v>381</v>
      </c>
      <c r="F8640" s="45">
        <v>4.5</v>
      </c>
      <c r="G8640" s="45">
        <v>0</v>
      </c>
      <c r="H8640" s="45">
        <v>0</v>
      </c>
      <c r="I8640" s="45">
        <v>0</v>
      </c>
      <c r="J8640" s="45">
        <v>0</v>
      </c>
    </row>
    <row r="8641" spans="4:10">
      <c r="D8641" s="28">
        <v>41999</v>
      </c>
      <c r="E8641" s="35" t="s">
        <v>382</v>
      </c>
      <c r="F8641" s="45">
        <v>5.5</v>
      </c>
      <c r="G8641" s="45">
        <v>0</v>
      </c>
      <c r="H8641" s="45">
        <v>0</v>
      </c>
      <c r="I8641" s="45">
        <v>0</v>
      </c>
      <c r="J8641" s="45">
        <v>0</v>
      </c>
    </row>
    <row r="8642" spans="4:10">
      <c r="D8642" s="28">
        <v>41999</v>
      </c>
      <c r="E8642" s="35" t="s">
        <v>383</v>
      </c>
      <c r="F8642" s="45">
        <v>10.3</v>
      </c>
      <c r="G8642" s="45">
        <v>0</v>
      </c>
      <c r="H8642" s="45">
        <v>0</v>
      </c>
      <c r="I8642" s="45">
        <v>0</v>
      </c>
      <c r="J8642" s="45">
        <v>0</v>
      </c>
    </row>
    <row r="8643" spans="4:10">
      <c r="D8643" s="28">
        <v>42000</v>
      </c>
      <c r="E8643" s="35" t="s">
        <v>360</v>
      </c>
      <c r="F8643" s="45">
        <v>9.4</v>
      </c>
      <c r="G8643" s="45">
        <v>0</v>
      </c>
      <c r="H8643" s="45">
        <v>0</v>
      </c>
      <c r="I8643" s="45">
        <v>0</v>
      </c>
      <c r="J8643" s="45">
        <v>0</v>
      </c>
    </row>
    <row r="8644" spans="4:10">
      <c r="D8644" s="28">
        <v>42000</v>
      </c>
      <c r="E8644" s="35" t="s">
        <v>361</v>
      </c>
      <c r="F8644" s="45">
        <v>8.8000000000000007</v>
      </c>
      <c r="G8644" s="45">
        <v>0</v>
      </c>
      <c r="H8644" s="45">
        <v>0</v>
      </c>
      <c r="I8644" s="45">
        <v>0</v>
      </c>
      <c r="J8644" s="45">
        <v>0</v>
      </c>
    </row>
    <row r="8645" spans="4:10">
      <c r="D8645" s="28">
        <v>42000</v>
      </c>
      <c r="E8645" s="35" t="s">
        <v>362</v>
      </c>
      <c r="F8645" s="45">
        <v>9.9</v>
      </c>
      <c r="G8645" s="45">
        <v>0</v>
      </c>
      <c r="H8645" s="45">
        <v>0</v>
      </c>
      <c r="I8645" s="45">
        <v>0</v>
      </c>
      <c r="J8645" s="45">
        <v>0</v>
      </c>
    </row>
    <row r="8646" spans="4:10">
      <c r="D8646" s="28">
        <v>42000</v>
      </c>
      <c r="E8646" s="35" t="s">
        <v>363</v>
      </c>
      <c r="F8646" s="45">
        <v>10</v>
      </c>
      <c r="G8646" s="45">
        <v>0</v>
      </c>
      <c r="H8646" s="45">
        <v>0</v>
      </c>
      <c r="I8646" s="45">
        <v>0</v>
      </c>
      <c r="J8646" s="45">
        <v>0</v>
      </c>
    </row>
    <row r="8647" spans="4:10">
      <c r="D8647" s="28">
        <v>42000</v>
      </c>
      <c r="E8647" s="35" t="s">
        <v>364</v>
      </c>
      <c r="F8647" s="45">
        <v>9.6999999999999993</v>
      </c>
      <c r="G8647" s="45">
        <v>0</v>
      </c>
      <c r="H8647" s="45">
        <v>0</v>
      </c>
      <c r="I8647" s="45">
        <v>0</v>
      </c>
      <c r="J8647" s="45">
        <v>0</v>
      </c>
    </row>
    <row r="8648" spans="4:10">
      <c r="D8648" s="28">
        <v>42000</v>
      </c>
      <c r="E8648" s="35" t="s">
        <v>365</v>
      </c>
      <c r="F8648" s="45">
        <v>9.4</v>
      </c>
      <c r="G8648" s="45">
        <v>0</v>
      </c>
      <c r="H8648" s="45">
        <v>0</v>
      </c>
      <c r="I8648" s="45">
        <v>0</v>
      </c>
      <c r="J8648" s="45">
        <v>0</v>
      </c>
    </row>
    <row r="8649" spans="4:10">
      <c r="D8649" s="28">
        <v>42000</v>
      </c>
      <c r="E8649" s="35" t="s">
        <v>366</v>
      </c>
      <c r="F8649" s="45">
        <v>9.4</v>
      </c>
      <c r="G8649" s="45">
        <v>0.01</v>
      </c>
      <c r="H8649" s="45">
        <v>0.01</v>
      </c>
      <c r="I8649" s="45">
        <v>0</v>
      </c>
      <c r="J8649" s="45">
        <v>0</v>
      </c>
    </row>
    <row r="8650" spans="4:10">
      <c r="D8650" s="28">
        <v>42000</v>
      </c>
      <c r="E8650" s="35" t="s">
        <v>367</v>
      </c>
      <c r="F8650" s="45">
        <v>9.6</v>
      </c>
      <c r="G8650" s="45">
        <v>0.09</v>
      </c>
      <c r="H8650" s="45">
        <v>0.12</v>
      </c>
      <c r="I8650" s="45">
        <v>8.8000000000000007</v>
      </c>
      <c r="J8650" s="45">
        <v>-49.1</v>
      </c>
    </row>
    <row r="8651" spans="4:10">
      <c r="D8651" s="28">
        <v>42000</v>
      </c>
      <c r="E8651" s="35" t="s">
        <v>368</v>
      </c>
      <c r="F8651" s="45">
        <v>10.1</v>
      </c>
      <c r="G8651" s="45">
        <v>0.14000000000000001</v>
      </c>
      <c r="H8651" s="45">
        <v>0.27</v>
      </c>
      <c r="I8651" s="45">
        <v>16.7</v>
      </c>
      <c r="J8651" s="45">
        <v>-37.5</v>
      </c>
    </row>
    <row r="8652" spans="4:10">
      <c r="D8652" s="28">
        <v>42000</v>
      </c>
      <c r="E8652" s="35" t="s">
        <v>369</v>
      </c>
      <c r="F8652" s="45">
        <v>10.7</v>
      </c>
      <c r="G8652" s="45">
        <v>0.2</v>
      </c>
      <c r="H8652" s="45">
        <v>0.42</v>
      </c>
      <c r="I8652" s="45">
        <v>22.6</v>
      </c>
      <c r="J8652" s="45">
        <v>-24.2</v>
      </c>
    </row>
    <row r="8653" spans="4:10">
      <c r="D8653" s="28">
        <v>42000</v>
      </c>
      <c r="E8653" s="35" t="s">
        <v>370</v>
      </c>
      <c r="F8653" s="45">
        <v>10.8</v>
      </c>
      <c r="G8653" s="45">
        <v>7.0000000000000007E-2</v>
      </c>
      <c r="H8653" s="45">
        <v>0.37</v>
      </c>
      <c r="I8653" s="45">
        <v>25.9</v>
      </c>
      <c r="J8653" s="45">
        <v>-9.6</v>
      </c>
    </row>
    <row r="8654" spans="4:10">
      <c r="D8654" s="28">
        <v>42000</v>
      </c>
      <c r="E8654" s="35" t="s">
        <v>371</v>
      </c>
      <c r="F8654" s="45">
        <v>10.9</v>
      </c>
      <c r="G8654" s="45">
        <v>0.09</v>
      </c>
      <c r="H8654" s="45">
        <v>0.37</v>
      </c>
      <c r="I8654" s="45">
        <v>26.3</v>
      </c>
      <c r="J8654" s="45">
        <v>5.8</v>
      </c>
    </row>
    <row r="8655" spans="4:10">
      <c r="D8655" s="28">
        <v>42000</v>
      </c>
      <c r="E8655" s="35" t="s">
        <v>372</v>
      </c>
      <c r="F8655" s="45">
        <v>11.2</v>
      </c>
      <c r="G8655" s="45">
        <v>7.0000000000000007E-2</v>
      </c>
      <c r="H8655" s="45">
        <v>0.33</v>
      </c>
      <c r="I8655" s="45">
        <v>23.7</v>
      </c>
      <c r="J8655" s="45">
        <v>20.7</v>
      </c>
    </row>
    <row r="8656" spans="4:10">
      <c r="D8656" s="28">
        <v>42000</v>
      </c>
      <c r="E8656" s="35" t="s">
        <v>373</v>
      </c>
      <c r="F8656" s="45">
        <v>11.3</v>
      </c>
      <c r="G8656" s="45">
        <v>0.08</v>
      </c>
      <c r="H8656" s="45">
        <v>0.26</v>
      </c>
      <c r="I8656" s="45">
        <v>18.399999999999999</v>
      </c>
      <c r="J8656" s="45">
        <v>34.299999999999997</v>
      </c>
    </row>
    <row r="8657" spans="4:10">
      <c r="D8657" s="28">
        <v>42000</v>
      </c>
      <c r="E8657" s="35" t="s">
        <v>374</v>
      </c>
      <c r="F8657" s="45">
        <v>11</v>
      </c>
      <c r="G8657" s="45">
        <v>0.09</v>
      </c>
      <c r="H8657" s="45">
        <v>0.14000000000000001</v>
      </c>
      <c r="I8657" s="45">
        <v>11</v>
      </c>
      <c r="J8657" s="45">
        <v>46.3</v>
      </c>
    </row>
    <row r="8658" spans="4:10">
      <c r="D8658" s="28">
        <v>42000</v>
      </c>
      <c r="E8658" s="35" t="s">
        <v>375</v>
      </c>
      <c r="F8658" s="45">
        <v>10.5</v>
      </c>
      <c r="G8658" s="45">
        <v>0.04</v>
      </c>
      <c r="H8658" s="45">
        <v>0.03</v>
      </c>
      <c r="I8658" s="45">
        <v>2</v>
      </c>
      <c r="J8658" s="45">
        <v>56.8</v>
      </c>
    </row>
    <row r="8659" spans="4:10">
      <c r="D8659" s="28">
        <v>42000</v>
      </c>
      <c r="E8659" s="35" t="s">
        <v>376</v>
      </c>
      <c r="F8659" s="45">
        <v>10.1</v>
      </c>
      <c r="G8659" s="45">
        <v>0</v>
      </c>
      <c r="H8659" s="45">
        <v>0</v>
      </c>
      <c r="I8659" s="45">
        <v>0</v>
      </c>
      <c r="J8659" s="45">
        <v>0</v>
      </c>
    </row>
    <row r="8660" spans="4:10">
      <c r="D8660" s="28">
        <v>42000</v>
      </c>
      <c r="E8660" s="35" t="s">
        <v>377</v>
      </c>
      <c r="F8660" s="45">
        <v>9.8000000000000007</v>
      </c>
      <c r="G8660" s="45">
        <v>0</v>
      </c>
      <c r="H8660" s="45">
        <v>0</v>
      </c>
      <c r="I8660" s="45">
        <v>0</v>
      </c>
      <c r="J8660" s="45">
        <v>0</v>
      </c>
    </row>
    <row r="8661" spans="4:10">
      <c r="D8661" s="28">
        <v>42000</v>
      </c>
      <c r="E8661" s="35" t="s">
        <v>378</v>
      </c>
      <c r="F8661" s="45">
        <v>9.6</v>
      </c>
      <c r="G8661" s="45">
        <v>0</v>
      </c>
      <c r="H8661" s="45">
        <v>0</v>
      </c>
      <c r="I8661" s="45">
        <v>0</v>
      </c>
      <c r="J8661" s="45">
        <v>0</v>
      </c>
    </row>
    <row r="8662" spans="4:10">
      <c r="D8662" s="28">
        <v>42000</v>
      </c>
      <c r="E8662" s="35" t="s">
        <v>379</v>
      </c>
      <c r="F8662" s="45">
        <v>9.3000000000000007</v>
      </c>
      <c r="G8662" s="45">
        <v>0</v>
      </c>
      <c r="H8662" s="45">
        <v>0</v>
      </c>
      <c r="I8662" s="45">
        <v>0</v>
      </c>
      <c r="J8662" s="45">
        <v>0</v>
      </c>
    </row>
    <row r="8663" spans="4:10">
      <c r="D8663" s="28">
        <v>42000</v>
      </c>
      <c r="E8663" s="35" t="s">
        <v>380</v>
      </c>
      <c r="F8663" s="45">
        <v>7.5</v>
      </c>
      <c r="G8663" s="45">
        <v>0</v>
      </c>
      <c r="H8663" s="45">
        <v>0</v>
      </c>
      <c r="I8663" s="45">
        <v>0</v>
      </c>
      <c r="J8663" s="45">
        <v>0</v>
      </c>
    </row>
    <row r="8664" spans="4:10">
      <c r="D8664" s="28">
        <v>42000</v>
      </c>
      <c r="E8664" s="35" t="s">
        <v>381</v>
      </c>
      <c r="F8664" s="45">
        <v>8.1999999999999993</v>
      </c>
      <c r="G8664" s="45">
        <v>0</v>
      </c>
      <c r="H8664" s="45">
        <v>0</v>
      </c>
      <c r="I8664" s="45">
        <v>0</v>
      </c>
      <c r="J8664" s="45">
        <v>0</v>
      </c>
    </row>
    <row r="8665" spans="4:10">
      <c r="D8665" s="28">
        <v>42000</v>
      </c>
      <c r="E8665" s="35" t="s">
        <v>382</v>
      </c>
      <c r="F8665" s="45">
        <v>8.3000000000000007</v>
      </c>
      <c r="G8665" s="45">
        <v>0</v>
      </c>
      <c r="H8665" s="45">
        <v>0</v>
      </c>
      <c r="I8665" s="45">
        <v>0</v>
      </c>
      <c r="J8665" s="45">
        <v>0</v>
      </c>
    </row>
    <row r="8666" spans="4:10">
      <c r="D8666" s="28">
        <v>42000</v>
      </c>
      <c r="E8666" s="35" t="s">
        <v>383</v>
      </c>
      <c r="F8666" s="45">
        <v>6.7</v>
      </c>
      <c r="G8666" s="45">
        <v>0</v>
      </c>
      <c r="H8666" s="45">
        <v>0</v>
      </c>
      <c r="I8666" s="45">
        <v>0</v>
      </c>
      <c r="J8666" s="45">
        <v>0</v>
      </c>
    </row>
    <row r="8667" spans="4:10">
      <c r="D8667" s="28">
        <v>42001</v>
      </c>
      <c r="E8667" s="35" t="s">
        <v>360</v>
      </c>
      <c r="F8667" s="45">
        <v>8.5</v>
      </c>
      <c r="G8667" s="45">
        <v>0</v>
      </c>
      <c r="H8667" s="45">
        <v>0</v>
      </c>
      <c r="I8667" s="45">
        <v>0</v>
      </c>
      <c r="J8667" s="45">
        <v>0</v>
      </c>
    </row>
    <row r="8668" spans="4:10">
      <c r="D8668" s="28">
        <v>42001</v>
      </c>
      <c r="E8668" s="35" t="s">
        <v>361</v>
      </c>
      <c r="F8668" s="45">
        <v>6.4</v>
      </c>
      <c r="G8668" s="45">
        <v>0</v>
      </c>
      <c r="H8668" s="45">
        <v>0</v>
      </c>
      <c r="I8668" s="45">
        <v>0</v>
      </c>
      <c r="J8668" s="45">
        <v>0</v>
      </c>
    </row>
    <row r="8669" spans="4:10">
      <c r="D8669" s="28">
        <v>42001</v>
      </c>
      <c r="E8669" s="35" t="s">
        <v>362</v>
      </c>
      <c r="F8669" s="45">
        <v>6.2</v>
      </c>
      <c r="G8669" s="45">
        <v>0</v>
      </c>
      <c r="H8669" s="45">
        <v>0</v>
      </c>
      <c r="I8669" s="45">
        <v>0</v>
      </c>
      <c r="J8669" s="45">
        <v>0</v>
      </c>
    </row>
    <row r="8670" spans="4:10">
      <c r="D8670" s="28">
        <v>42001</v>
      </c>
      <c r="E8670" s="35" t="s">
        <v>363</v>
      </c>
      <c r="F8670" s="45">
        <v>5.6</v>
      </c>
      <c r="G8670" s="45">
        <v>0</v>
      </c>
      <c r="H8670" s="45">
        <v>0</v>
      </c>
      <c r="I8670" s="45">
        <v>0</v>
      </c>
      <c r="J8670" s="45">
        <v>0</v>
      </c>
    </row>
    <row r="8671" spans="4:10">
      <c r="D8671" s="28">
        <v>42001</v>
      </c>
      <c r="E8671" s="35" t="s">
        <v>364</v>
      </c>
      <c r="F8671" s="45">
        <v>5.0999999999999996</v>
      </c>
      <c r="G8671" s="45">
        <v>0</v>
      </c>
      <c r="H8671" s="45">
        <v>0</v>
      </c>
      <c r="I8671" s="45">
        <v>0</v>
      </c>
      <c r="J8671" s="45">
        <v>0</v>
      </c>
    </row>
    <row r="8672" spans="4:10">
      <c r="D8672" s="28">
        <v>42001</v>
      </c>
      <c r="E8672" s="35" t="s">
        <v>365</v>
      </c>
      <c r="F8672" s="45">
        <v>3.7</v>
      </c>
      <c r="G8672" s="45">
        <v>0</v>
      </c>
      <c r="H8672" s="45">
        <v>0</v>
      </c>
      <c r="I8672" s="45">
        <v>0</v>
      </c>
      <c r="J8672" s="45">
        <v>0</v>
      </c>
    </row>
    <row r="8673" spans="4:10">
      <c r="D8673" s="28">
        <v>42001</v>
      </c>
      <c r="E8673" s="35" t="s">
        <v>366</v>
      </c>
      <c r="F8673" s="45">
        <v>3.7</v>
      </c>
      <c r="G8673" s="45">
        <v>0.01</v>
      </c>
      <c r="H8673" s="45">
        <v>0.02</v>
      </c>
      <c r="I8673" s="45">
        <v>0</v>
      </c>
      <c r="J8673" s="45">
        <v>0</v>
      </c>
    </row>
    <row r="8674" spans="4:10">
      <c r="D8674" s="28">
        <v>42001</v>
      </c>
      <c r="E8674" s="35" t="s">
        <v>367</v>
      </c>
      <c r="F8674" s="45">
        <v>3.7</v>
      </c>
      <c r="G8674" s="45">
        <v>0.21</v>
      </c>
      <c r="H8674" s="45">
        <v>0.15</v>
      </c>
      <c r="I8674" s="45">
        <v>8.8000000000000007</v>
      </c>
      <c r="J8674" s="45">
        <v>-49.2</v>
      </c>
    </row>
    <row r="8675" spans="4:10">
      <c r="D8675" s="28">
        <v>42001</v>
      </c>
      <c r="E8675" s="35" t="s">
        <v>368</v>
      </c>
      <c r="F8675" s="45">
        <v>4.5999999999999996</v>
      </c>
      <c r="G8675" s="45">
        <v>0.28999999999999998</v>
      </c>
      <c r="H8675" s="45">
        <v>0.33</v>
      </c>
      <c r="I8675" s="45">
        <v>16.7</v>
      </c>
      <c r="J8675" s="45">
        <v>-37.6</v>
      </c>
    </row>
    <row r="8676" spans="4:10">
      <c r="D8676" s="28">
        <v>42001</v>
      </c>
      <c r="E8676" s="35" t="s">
        <v>369</v>
      </c>
      <c r="F8676" s="45">
        <v>12</v>
      </c>
      <c r="G8676" s="45">
        <v>1.35</v>
      </c>
      <c r="H8676" s="45">
        <v>0.48</v>
      </c>
      <c r="I8676" s="45">
        <v>22.6</v>
      </c>
      <c r="J8676" s="45">
        <v>-24.4</v>
      </c>
    </row>
    <row r="8677" spans="4:10">
      <c r="D8677" s="28">
        <v>42001</v>
      </c>
      <c r="E8677" s="35" t="s">
        <v>370</v>
      </c>
      <c r="F8677" s="45">
        <v>12.7</v>
      </c>
      <c r="G8677" s="45">
        <v>2.11</v>
      </c>
      <c r="H8677" s="45">
        <v>0.44</v>
      </c>
      <c r="I8677" s="45">
        <v>26</v>
      </c>
      <c r="J8677" s="45">
        <v>-9.6999999999999993</v>
      </c>
    </row>
    <row r="8678" spans="4:10">
      <c r="D8678" s="28">
        <v>42001</v>
      </c>
      <c r="E8678" s="35" t="s">
        <v>371</v>
      </c>
      <c r="F8678" s="45">
        <v>13.5</v>
      </c>
      <c r="G8678" s="45">
        <v>0.95</v>
      </c>
      <c r="H8678" s="45">
        <v>0.61</v>
      </c>
      <c r="I8678" s="45">
        <v>26.4</v>
      </c>
      <c r="J8678" s="45">
        <v>5.6</v>
      </c>
    </row>
    <row r="8679" spans="4:10">
      <c r="D8679" s="28">
        <v>42001</v>
      </c>
      <c r="E8679" s="35" t="s">
        <v>372</v>
      </c>
      <c r="F8679" s="45">
        <v>12.5</v>
      </c>
      <c r="G8679" s="45">
        <v>0.19</v>
      </c>
      <c r="H8679" s="45">
        <v>0.43</v>
      </c>
      <c r="I8679" s="45">
        <v>23.8</v>
      </c>
      <c r="J8679" s="45">
        <v>20.6</v>
      </c>
    </row>
    <row r="8680" spans="4:10">
      <c r="D8680" s="28">
        <v>42001</v>
      </c>
      <c r="E8680" s="35" t="s">
        <v>373</v>
      </c>
      <c r="F8680" s="45">
        <v>12.2</v>
      </c>
      <c r="G8680" s="45">
        <v>0.2</v>
      </c>
      <c r="H8680" s="45">
        <v>0.33</v>
      </c>
      <c r="I8680" s="45">
        <v>18.5</v>
      </c>
      <c r="J8680" s="45">
        <v>34.200000000000003</v>
      </c>
    </row>
    <row r="8681" spans="4:10">
      <c r="D8681" s="28">
        <v>42001</v>
      </c>
      <c r="E8681" s="35" t="s">
        <v>374</v>
      </c>
      <c r="F8681" s="45">
        <v>10.3</v>
      </c>
      <c r="G8681" s="45">
        <v>0.21</v>
      </c>
      <c r="H8681" s="45">
        <v>0.19</v>
      </c>
      <c r="I8681" s="45">
        <v>11.1</v>
      </c>
      <c r="J8681" s="45">
        <v>46.2</v>
      </c>
    </row>
    <row r="8682" spans="4:10">
      <c r="D8682" s="28">
        <v>42001</v>
      </c>
      <c r="E8682" s="35" t="s">
        <v>375</v>
      </c>
      <c r="F8682" s="45">
        <v>11.4</v>
      </c>
      <c r="G8682" s="45">
        <v>0.15</v>
      </c>
      <c r="H8682" s="45">
        <v>0.04</v>
      </c>
      <c r="I8682" s="45">
        <v>2.1</v>
      </c>
      <c r="J8682" s="45">
        <v>56.8</v>
      </c>
    </row>
    <row r="8683" spans="4:10">
      <c r="D8683" s="28">
        <v>42001</v>
      </c>
      <c r="E8683" s="35" t="s">
        <v>376</v>
      </c>
      <c r="F8683" s="45">
        <v>10.9</v>
      </c>
      <c r="G8683" s="45">
        <v>0</v>
      </c>
      <c r="H8683" s="45">
        <v>0</v>
      </c>
      <c r="I8683" s="45">
        <v>0</v>
      </c>
      <c r="J8683" s="45">
        <v>0</v>
      </c>
    </row>
    <row r="8684" spans="4:10">
      <c r="D8684" s="28">
        <v>42001</v>
      </c>
      <c r="E8684" s="35" t="s">
        <v>377</v>
      </c>
      <c r="F8684" s="45">
        <v>9.9</v>
      </c>
      <c r="G8684" s="45">
        <v>0</v>
      </c>
      <c r="H8684" s="45">
        <v>0</v>
      </c>
      <c r="I8684" s="45">
        <v>0</v>
      </c>
      <c r="J8684" s="45">
        <v>0</v>
      </c>
    </row>
    <row r="8685" spans="4:10">
      <c r="D8685" s="28">
        <v>42001</v>
      </c>
      <c r="E8685" s="35" t="s">
        <v>378</v>
      </c>
      <c r="F8685" s="45">
        <v>9.4</v>
      </c>
      <c r="G8685" s="45">
        <v>0</v>
      </c>
      <c r="H8685" s="45">
        <v>0</v>
      </c>
      <c r="I8685" s="45">
        <v>0</v>
      </c>
      <c r="J8685" s="45">
        <v>0</v>
      </c>
    </row>
    <row r="8686" spans="4:10">
      <c r="D8686" s="28">
        <v>42001</v>
      </c>
      <c r="E8686" s="35" t="s">
        <v>379</v>
      </c>
      <c r="F8686" s="45">
        <v>10.1</v>
      </c>
      <c r="G8686" s="45">
        <v>0</v>
      </c>
      <c r="H8686" s="45">
        <v>0</v>
      </c>
      <c r="I8686" s="45">
        <v>0</v>
      </c>
      <c r="J8686" s="45">
        <v>0</v>
      </c>
    </row>
    <row r="8687" spans="4:10">
      <c r="D8687" s="28">
        <v>42001</v>
      </c>
      <c r="E8687" s="35" t="s">
        <v>380</v>
      </c>
      <c r="F8687" s="45">
        <v>11.6</v>
      </c>
      <c r="G8687" s="45">
        <v>0</v>
      </c>
      <c r="H8687" s="45">
        <v>0</v>
      </c>
      <c r="I8687" s="45">
        <v>0</v>
      </c>
      <c r="J8687" s="45">
        <v>0</v>
      </c>
    </row>
    <row r="8688" spans="4:10">
      <c r="D8688" s="28">
        <v>42001</v>
      </c>
      <c r="E8688" s="35" t="s">
        <v>381</v>
      </c>
      <c r="F8688" s="45">
        <v>12.5</v>
      </c>
      <c r="G8688" s="45">
        <v>0</v>
      </c>
      <c r="H8688" s="45">
        <v>0</v>
      </c>
      <c r="I8688" s="45">
        <v>0</v>
      </c>
      <c r="J8688" s="45">
        <v>0</v>
      </c>
    </row>
    <row r="8689" spans="4:10">
      <c r="D8689" s="28">
        <v>42001</v>
      </c>
      <c r="E8689" s="35" t="s">
        <v>382</v>
      </c>
      <c r="F8689" s="45">
        <v>12.4</v>
      </c>
      <c r="G8689" s="45">
        <v>0</v>
      </c>
      <c r="H8689" s="45">
        <v>0</v>
      </c>
      <c r="I8689" s="45">
        <v>0</v>
      </c>
      <c r="J8689" s="45">
        <v>0</v>
      </c>
    </row>
    <row r="8690" spans="4:10">
      <c r="D8690" s="28">
        <v>42001</v>
      </c>
      <c r="E8690" s="35" t="s">
        <v>383</v>
      </c>
      <c r="F8690" s="45">
        <v>11.4</v>
      </c>
      <c r="G8690" s="45">
        <v>0</v>
      </c>
      <c r="H8690" s="45">
        <v>0</v>
      </c>
      <c r="I8690" s="45">
        <v>0</v>
      </c>
      <c r="J8690" s="45">
        <v>0</v>
      </c>
    </row>
    <row r="8691" spans="4:10">
      <c r="D8691" s="28">
        <v>42002</v>
      </c>
      <c r="E8691" s="35" t="s">
        <v>360</v>
      </c>
      <c r="F8691" s="45">
        <v>9.4</v>
      </c>
      <c r="G8691" s="45">
        <v>0</v>
      </c>
      <c r="H8691" s="45">
        <v>0</v>
      </c>
      <c r="I8691" s="45">
        <v>0</v>
      </c>
      <c r="J8691" s="45">
        <v>0</v>
      </c>
    </row>
    <row r="8692" spans="4:10">
      <c r="D8692" s="28">
        <v>42002</v>
      </c>
      <c r="E8692" s="35" t="s">
        <v>361</v>
      </c>
      <c r="F8692" s="45">
        <v>10.3</v>
      </c>
      <c r="G8692" s="45">
        <v>0</v>
      </c>
      <c r="H8692" s="45">
        <v>0</v>
      </c>
      <c r="I8692" s="45">
        <v>0</v>
      </c>
      <c r="J8692" s="45">
        <v>0</v>
      </c>
    </row>
    <row r="8693" spans="4:10">
      <c r="D8693" s="28">
        <v>42002</v>
      </c>
      <c r="E8693" s="35" t="s">
        <v>362</v>
      </c>
      <c r="F8693" s="45">
        <v>9.1999999999999993</v>
      </c>
      <c r="G8693" s="45">
        <v>0</v>
      </c>
      <c r="H8693" s="45">
        <v>0</v>
      </c>
      <c r="I8693" s="45">
        <v>0</v>
      </c>
      <c r="J8693" s="45">
        <v>0</v>
      </c>
    </row>
    <row r="8694" spans="4:10">
      <c r="D8694" s="28">
        <v>42002</v>
      </c>
      <c r="E8694" s="35" t="s">
        <v>363</v>
      </c>
      <c r="F8694" s="45">
        <v>11.6</v>
      </c>
      <c r="G8694" s="45">
        <v>0</v>
      </c>
      <c r="H8694" s="45">
        <v>0</v>
      </c>
      <c r="I8694" s="45">
        <v>0</v>
      </c>
      <c r="J8694" s="45">
        <v>0</v>
      </c>
    </row>
    <row r="8695" spans="4:10">
      <c r="D8695" s="28">
        <v>42002</v>
      </c>
      <c r="E8695" s="35" t="s">
        <v>364</v>
      </c>
      <c r="F8695" s="45">
        <v>11.6</v>
      </c>
      <c r="G8695" s="45">
        <v>0</v>
      </c>
      <c r="H8695" s="45">
        <v>0</v>
      </c>
      <c r="I8695" s="45">
        <v>0</v>
      </c>
      <c r="J8695" s="45">
        <v>0</v>
      </c>
    </row>
    <row r="8696" spans="4:10">
      <c r="D8696" s="28">
        <v>42002</v>
      </c>
      <c r="E8696" s="35" t="s">
        <v>365</v>
      </c>
      <c r="F8696" s="45">
        <v>8.6</v>
      </c>
      <c r="G8696" s="45">
        <v>0</v>
      </c>
      <c r="H8696" s="45">
        <v>0</v>
      </c>
      <c r="I8696" s="45">
        <v>0</v>
      </c>
      <c r="J8696" s="45">
        <v>0</v>
      </c>
    </row>
    <row r="8697" spans="4:10">
      <c r="D8697" s="28">
        <v>42002</v>
      </c>
      <c r="E8697" s="35" t="s">
        <v>366</v>
      </c>
      <c r="F8697" s="45">
        <v>11.3</v>
      </c>
      <c r="G8697" s="45">
        <v>0.01</v>
      </c>
      <c r="H8697" s="45">
        <v>0.01</v>
      </c>
      <c r="I8697" s="45">
        <v>0</v>
      </c>
      <c r="J8697" s="45">
        <v>0</v>
      </c>
    </row>
    <row r="8698" spans="4:10">
      <c r="D8698" s="28">
        <v>42002</v>
      </c>
      <c r="E8698" s="35" t="s">
        <v>367</v>
      </c>
      <c r="F8698" s="45">
        <v>10.6</v>
      </c>
      <c r="G8698" s="45">
        <v>0.08</v>
      </c>
      <c r="H8698" s="45">
        <v>0.11</v>
      </c>
      <c r="I8698" s="45">
        <v>8.8000000000000007</v>
      </c>
      <c r="J8698" s="45">
        <v>-49.3</v>
      </c>
    </row>
    <row r="8699" spans="4:10">
      <c r="D8699" s="28">
        <v>42002</v>
      </c>
      <c r="E8699" s="35" t="s">
        <v>368</v>
      </c>
      <c r="F8699" s="45">
        <v>9.6</v>
      </c>
      <c r="G8699" s="45">
        <v>0.08</v>
      </c>
      <c r="H8699" s="45">
        <v>0.22</v>
      </c>
      <c r="I8699" s="45">
        <v>16.7</v>
      </c>
      <c r="J8699" s="45">
        <v>-37.700000000000003</v>
      </c>
    </row>
    <row r="8700" spans="4:10">
      <c r="D8700" s="28">
        <v>42002</v>
      </c>
      <c r="E8700" s="35" t="s">
        <v>369</v>
      </c>
      <c r="F8700" s="45">
        <v>8.5</v>
      </c>
      <c r="G8700" s="45">
        <v>0.08</v>
      </c>
      <c r="H8700" s="45">
        <v>0.3</v>
      </c>
      <c r="I8700" s="45">
        <v>22.6</v>
      </c>
      <c r="J8700" s="45">
        <v>-24.5</v>
      </c>
    </row>
    <row r="8701" spans="4:10">
      <c r="D8701" s="28">
        <v>42002</v>
      </c>
      <c r="E8701" s="35" t="s">
        <v>370</v>
      </c>
      <c r="F8701" s="45">
        <v>8.1999999999999993</v>
      </c>
      <c r="G8701" s="45">
        <v>0.13</v>
      </c>
      <c r="H8701" s="45">
        <v>0.43</v>
      </c>
      <c r="I8701" s="45">
        <v>26</v>
      </c>
      <c r="J8701" s="45">
        <v>-9.8000000000000007</v>
      </c>
    </row>
    <row r="8702" spans="4:10">
      <c r="D8702" s="28">
        <v>42002</v>
      </c>
      <c r="E8702" s="35" t="s">
        <v>371</v>
      </c>
      <c r="F8702" s="45">
        <v>9.3000000000000007</v>
      </c>
      <c r="G8702" s="45">
        <v>7.0000000000000007E-2</v>
      </c>
      <c r="H8702" s="45">
        <v>0.36</v>
      </c>
      <c r="I8702" s="45">
        <v>26.4</v>
      </c>
      <c r="J8702" s="45">
        <v>5.5</v>
      </c>
    </row>
    <row r="8703" spans="4:10">
      <c r="D8703" s="28">
        <v>42002</v>
      </c>
      <c r="E8703" s="35" t="s">
        <v>372</v>
      </c>
      <c r="F8703" s="45">
        <v>9.1999999999999993</v>
      </c>
      <c r="G8703" s="45">
        <v>7.0000000000000007E-2</v>
      </c>
      <c r="H8703" s="45">
        <v>0.32</v>
      </c>
      <c r="I8703" s="45">
        <v>23.9</v>
      </c>
      <c r="J8703" s="45">
        <v>20.5</v>
      </c>
    </row>
    <row r="8704" spans="4:10">
      <c r="D8704" s="28">
        <v>42002</v>
      </c>
      <c r="E8704" s="35" t="s">
        <v>373</v>
      </c>
      <c r="F8704" s="45">
        <v>9.1999999999999993</v>
      </c>
      <c r="G8704" s="45">
        <v>7.0000000000000007E-2</v>
      </c>
      <c r="H8704" s="45">
        <v>0.25</v>
      </c>
      <c r="I8704" s="45">
        <v>18.600000000000001</v>
      </c>
      <c r="J8704" s="45">
        <v>34.1</v>
      </c>
    </row>
    <row r="8705" spans="4:10">
      <c r="D8705" s="28">
        <v>42002</v>
      </c>
      <c r="E8705" s="35" t="s">
        <v>374</v>
      </c>
      <c r="F8705" s="45">
        <v>8</v>
      </c>
      <c r="G8705" s="45">
        <v>7.0000000000000007E-2</v>
      </c>
      <c r="H8705" s="45">
        <v>0.14000000000000001</v>
      </c>
      <c r="I8705" s="45">
        <v>11.2</v>
      </c>
      <c r="J8705" s="45">
        <v>46.2</v>
      </c>
    </row>
    <row r="8706" spans="4:10">
      <c r="D8706" s="28">
        <v>42002</v>
      </c>
      <c r="E8706" s="35" t="s">
        <v>375</v>
      </c>
      <c r="F8706" s="45">
        <v>6.4</v>
      </c>
      <c r="G8706" s="45">
        <v>0.04</v>
      </c>
      <c r="H8706" s="45">
        <v>0.03</v>
      </c>
      <c r="I8706" s="45">
        <v>2.2000000000000002</v>
      </c>
      <c r="J8706" s="45">
        <v>56.7</v>
      </c>
    </row>
    <row r="8707" spans="4:10">
      <c r="D8707" s="28">
        <v>42002</v>
      </c>
      <c r="E8707" s="35" t="s">
        <v>376</v>
      </c>
      <c r="F8707" s="45">
        <v>5.8</v>
      </c>
      <c r="G8707" s="45">
        <v>0</v>
      </c>
      <c r="H8707" s="45">
        <v>0</v>
      </c>
      <c r="I8707" s="45">
        <v>0</v>
      </c>
      <c r="J8707" s="45">
        <v>0</v>
      </c>
    </row>
    <row r="8708" spans="4:10">
      <c r="D8708" s="28">
        <v>42002</v>
      </c>
      <c r="E8708" s="35" t="s">
        <v>377</v>
      </c>
      <c r="F8708" s="45">
        <v>3.9</v>
      </c>
      <c r="G8708" s="45">
        <v>0</v>
      </c>
      <c r="H8708" s="45">
        <v>0</v>
      </c>
      <c r="I8708" s="45">
        <v>0</v>
      </c>
      <c r="J8708" s="45">
        <v>0</v>
      </c>
    </row>
    <row r="8709" spans="4:10">
      <c r="D8709" s="28">
        <v>42002</v>
      </c>
      <c r="E8709" s="35" t="s">
        <v>378</v>
      </c>
      <c r="F8709" s="45">
        <v>2.9</v>
      </c>
      <c r="G8709" s="45">
        <v>0</v>
      </c>
      <c r="H8709" s="45">
        <v>0</v>
      </c>
      <c r="I8709" s="45">
        <v>0</v>
      </c>
      <c r="J8709" s="45">
        <v>0</v>
      </c>
    </row>
    <row r="8710" spans="4:10">
      <c r="D8710" s="28">
        <v>42002</v>
      </c>
      <c r="E8710" s="35" t="s">
        <v>379</v>
      </c>
      <c r="F8710" s="45">
        <v>2.2999999999999998</v>
      </c>
      <c r="G8710" s="45">
        <v>0</v>
      </c>
      <c r="H8710" s="45">
        <v>0</v>
      </c>
      <c r="I8710" s="45">
        <v>0</v>
      </c>
      <c r="J8710" s="45">
        <v>0</v>
      </c>
    </row>
    <row r="8711" spans="4:10">
      <c r="D8711" s="28">
        <v>42002</v>
      </c>
      <c r="E8711" s="35" t="s">
        <v>380</v>
      </c>
      <c r="F8711" s="45">
        <v>2.4</v>
      </c>
      <c r="G8711" s="45">
        <v>0</v>
      </c>
      <c r="H8711" s="45">
        <v>0</v>
      </c>
      <c r="I8711" s="45">
        <v>0</v>
      </c>
      <c r="J8711" s="45">
        <v>0</v>
      </c>
    </row>
    <row r="8712" spans="4:10">
      <c r="D8712" s="28">
        <v>42002</v>
      </c>
      <c r="E8712" s="35" t="s">
        <v>381</v>
      </c>
      <c r="F8712" s="45">
        <v>1.8</v>
      </c>
      <c r="G8712" s="45">
        <v>0</v>
      </c>
      <c r="H8712" s="45">
        <v>0</v>
      </c>
      <c r="I8712" s="45">
        <v>0</v>
      </c>
      <c r="J8712" s="45">
        <v>0</v>
      </c>
    </row>
    <row r="8713" spans="4:10">
      <c r="D8713" s="28">
        <v>42002</v>
      </c>
      <c r="E8713" s="35" t="s">
        <v>382</v>
      </c>
      <c r="F8713" s="45">
        <v>1.7</v>
      </c>
      <c r="G8713" s="45">
        <v>0</v>
      </c>
      <c r="H8713" s="45">
        <v>0</v>
      </c>
      <c r="I8713" s="45">
        <v>0</v>
      </c>
      <c r="J8713" s="45">
        <v>0</v>
      </c>
    </row>
    <row r="8714" spans="4:10">
      <c r="D8714" s="28">
        <v>42002</v>
      </c>
      <c r="E8714" s="35" t="s">
        <v>383</v>
      </c>
      <c r="F8714" s="45">
        <v>2.5</v>
      </c>
      <c r="G8714" s="45">
        <v>0</v>
      </c>
      <c r="H8714" s="45">
        <v>0</v>
      </c>
      <c r="I8714" s="45">
        <v>0</v>
      </c>
      <c r="J8714" s="45">
        <v>0</v>
      </c>
    </row>
    <row r="8715" spans="4:10">
      <c r="D8715" s="28">
        <v>42003</v>
      </c>
      <c r="E8715" s="35" t="s">
        <v>360</v>
      </c>
      <c r="F8715" s="45">
        <v>2.4</v>
      </c>
      <c r="G8715" s="45">
        <v>0</v>
      </c>
      <c r="H8715" s="45">
        <v>0</v>
      </c>
      <c r="I8715" s="45">
        <v>0</v>
      </c>
      <c r="J8715" s="45">
        <v>0</v>
      </c>
    </row>
    <row r="8716" spans="4:10">
      <c r="D8716" s="28">
        <v>42003</v>
      </c>
      <c r="E8716" s="35" t="s">
        <v>361</v>
      </c>
      <c r="F8716" s="45">
        <v>1.6</v>
      </c>
      <c r="G8716" s="45">
        <v>0</v>
      </c>
      <c r="H8716" s="45">
        <v>0</v>
      </c>
      <c r="I8716" s="45">
        <v>0</v>
      </c>
      <c r="J8716" s="45">
        <v>0</v>
      </c>
    </row>
    <row r="8717" spans="4:10">
      <c r="D8717" s="28">
        <v>42003</v>
      </c>
      <c r="E8717" s="35" t="s">
        <v>362</v>
      </c>
      <c r="F8717" s="45">
        <v>0.7</v>
      </c>
      <c r="G8717" s="45">
        <v>0</v>
      </c>
      <c r="H8717" s="45">
        <v>0</v>
      </c>
      <c r="I8717" s="45">
        <v>0</v>
      </c>
      <c r="J8717" s="45">
        <v>0</v>
      </c>
    </row>
    <row r="8718" spans="4:10">
      <c r="D8718" s="28">
        <v>42003</v>
      </c>
      <c r="E8718" s="35" t="s">
        <v>363</v>
      </c>
      <c r="F8718" s="45">
        <v>0.6</v>
      </c>
      <c r="G8718" s="45">
        <v>0</v>
      </c>
      <c r="H8718" s="45">
        <v>0</v>
      </c>
      <c r="I8718" s="45">
        <v>0</v>
      </c>
      <c r="J8718" s="45">
        <v>0</v>
      </c>
    </row>
    <row r="8719" spans="4:10">
      <c r="D8719" s="28">
        <v>42003</v>
      </c>
      <c r="E8719" s="35" t="s">
        <v>364</v>
      </c>
      <c r="F8719" s="45">
        <v>0.7</v>
      </c>
      <c r="G8719" s="45">
        <v>0</v>
      </c>
      <c r="H8719" s="45">
        <v>0</v>
      </c>
      <c r="I8719" s="45">
        <v>0</v>
      </c>
      <c r="J8719" s="45">
        <v>0</v>
      </c>
    </row>
    <row r="8720" spans="4:10">
      <c r="D8720" s="28">
        <v>42003</v>
      </c>
      <c r="E8720" s="35" t="s">
        <v>365</v>
      </c>
      <c r="F8720" s="45">
        <v>0.8</v>
      </c>
      <c r="G8720" s="45">
        <v>0</v>
      </c>
      <c r="H8720" s="45">
        <v>0</v>
      </c>
      <c r="I8720" s="45">
        <v>0</v>
      </c>
      <c r="J8720" s="45">
        <v>0</v>
      </c>
    </row>
    <row r="8721" spans="4:10">
      <c r="D8721" s="28">
        <v>42003</v>
      </c>
      <c r="E8721" s="35" t="s">
        <v>366</v>
      </c>
      <c r="F8721" s="45">
        <v>1.1000000000000001</v>
      </c>
      <c r="G8721" s="45">
        <v>0.01</v>
      </c>
      <c r="H8721" s="45">
        <v>0.01</v>
      </c>
      <c r="I8721" s="45">
        <v>0</v>
      </c>
      <c r="J8721" s="45">
        <v>0</v>
      </c>
    </row>
    <row r="8722" spans="4:10">
      <c r="D8722" s="28">
        <v>42003</v>
      </c>
      <c r="E8722" s="35" t="s">
        <v>367</v>
      </c>
      <c r="F8722" s="45">
        <v>1.8</v>
      </c>
      <c r="G8722" s="45">
        <v>0.03</v>
      </c>
      <c r="H8722" s="45">
        <v>0.08</v>
      </c>
      <c r="I8722" s="45">
        <v>8.8000000000000007</v>
      </c>
      <c r="J8722" s="45">
        <v>-49.4</v>
      </c>
    </row>
    <row r="8723" spans="4:10">
      <c r="D8723" s="28">
        <v>42003</v>
      </c>
      <c r="E8723" s="35" t="s">
        <v>368</v>
      </c>
      <c r="F8723" s="45">
        <v>1.7</v>
      </c>
      <c r="G8723" s="45">
        <v>0.03</v>
      </c>
      <c r="H8723" s="45">
        <v>0.16</v>
      </c>
      <c r="I8723" s="45">
        <v>16.7</v>
      </c>
      <c r="J8723" s="45">
        <v>-37.799999999999997</v>
      </c>
    </row>
    <row r="8724" spans="4:10">
      <c r="D8724" s="28">
        <v>42003</v>
      </c>
      <c r="E8724" s="35" t="s">
        <v>369</v>
      </c>
      <c r="F8724" s="45">
        <v>1.9</v>
      </c>
      <c r="G8724" s="45">
        <v>0.04</v>
      </c>
      <c r="H8724" s="45">
        <v>0.27</v>
      </c>
      <c r="I8724" s="45">
        <v>22.6</v>
      </c>
      <c r="J8724" s="45">
        <v>-24.6</v>
      </c>
    </row>
    <row r="8725" spans="4:10">
      <c r="D8725" s="28">
        <v>42003</v>
      </c>
      <c r="E8725" s="35" t="s">
        <v>370</v>
      </c>
      <c r="F8725" s="45">
        <v>1.8</v>
      </c>
      <c r="G8725" s="45">
        <v>0.05</v>
      </c>
      <c r="H8725" s="45">
        <v>0.31</v>
      </c>
      <c r="I8725" s="45">
        <v>26.1</v>
      </c>
      <c r="J8725" s="45">
        <v>-10</v>
      </c>
    </row>
    <row r="8726" spans="4:10">
      <c r="D8726" s="28">
        <v>42003</v>
      </c>
      <c r="E8726" s="35" t="s">
        <v>371</v>
      </c>
      <c r="F8726" s="45">
        <v>1.6</v>
      </c>
      <c r="G8726" s="45">
        <v>0.04</v>
      </c>
      <c r="H8726" s="45">
        <v>0.32</v>
      </c>
      <c r="I8726" s="45">
        <v>26.5</v>
      </c>
      <c r="J8726" s="45">
        <v>5.4</v>
      </c>
    </row>
    <row r="8727" spans="4:10">
      <c r="D8727" s="28">
        <v>42003</v>
      </c>
      <c r="E8727" s="35" t="s">
        <v>372</v>
      </c>
      <c r="F8727" s="45">
        <v>0.4</v>
      </c>
      <c r="G8727" s="45">
        <v>0.04</v>
      </c>
      <c r="H8727" s="45">
        <v>0.28000000000000003</v>
      </c>
      <c r="I8727" s="45">
        <v>23.9</v>
      </c>
      <c r="J8727" s="45">
        <v>20.399999999999999</v>
      </c>
    </row>
    <row r="8728" spans="4:10">
      <c r="D8728" s="28">
        <v>42003</v>
      </c>
      <c r="E8728" s="35" t="s">
        <v>373</v>
      </c>
      <c r="F8728" s="45">
        <v>-0.8</v>
      </c>
      <c r="G8728" s="45">
        <v>0.05</v>
      </c>
      <c r="H8728" s="45">
        <v>0.21</v>
      </c>
      <c r="I8728" s="45">
        <v>18.7</v>
      </c>
      <c r="J8728" s="45">
        <v>34.1</v>
      </c>
    </row>
    <row r="8729" spans="4:10">
      <c r="D8729" s="28">
        <v>42003</v>
      </c>
      <c r="E8729" s="35" t="s">
        <v>374</v>
      </c>
      <c r="F8729" s="45">
        <v>-1.1000000000000001</v>
      </c>
      <c r="G8729" s="45">
        <v>0.06</v>
      </c>
      <c r="H8729" s="45">
        <v>0.14000000000000001</v>
      </c>
      <c r="I8729" s="45">
        <v>11.3</v>
      </c>
      <c r="J8729" s="45">
        <v>46.1</v>
      </c>
    </row>
    <row r="8730" spans="4:10">
      <c r="D8730" s="28">
        <v>42003</v>
      </c>
      <c r="E8730" s="35" t="s">
        <v>375</v>
      </c>
      <c r="F8730" s="45">
        <v>-2.5</v>
      </c>
      <c r="G8730" s="45">
        <v>0.04</v>
      </c>
      <c r="H8730" s="45">
        <v>0.03</v>
      </c>
      <c r="I8730" s="45">
        <v>2.2999999999999998</v>
      </c>
      <c r="J8730" s="45">
        <v>56.7</v>
      </c>
    </row>
    <row r="8731" spans="4:10">
      <c r="D8731" s="28">
        <v>42003</v>
      </c>
      <c r="E8731" s="35" t="s">
        <v>376</v>
      </c>
      <c r="F8731" s="45">
        <v>-4</v>
      </c>
      <c r="G8731" s="45">
        <v>0</v>
      </c>
      <c r="H8731" s="45">
        <v>0</v>
      </c>
      <c r="I8731" s="45">
        <v>0</v>
      </c>
      <c r="J8731" s="45">
        <v>0</v>
      </c>
    </row>
    <row r="8732" spans="4:10">
      <c r="D8732" s="28">
        <v>42003</v>
      </c>
      <c r="E8732" s="35" t="s">
        <v>377</v>
      </c>
      <c r="F8732" s="45">
        <v>-5.3</v>
      </c>
      <c r="G8732" s="45">
        <v>0</v>
      </c>
      <c r="H8732" s="45">
        <v>0</v>
      </c>
      <c r="I8732" s="45">
        <v>0</v>
      </c>
      <c r="J8732" s="45">
        <v>0</v>
      </c>
    </row>
    <row r="8733" spans="4:10">
      <c r="D8733" s="28">
        <v>42003</v>
      </c>
      <c r="E8733" s="35" t="s">
        <v>378</v>
      </c>
      <c r="F8733" s="45">
        <v>-6.1</v>
      </c>
      <c r="G8733" s="45">
        <v>0</v>
      </c>
      <c r="H8733" s="45">
        <v>0</v>
      </c>
      <c r="I8733" s="45">
        <v>0</v>
      </c>
      <c r="J8733" s="45">
        <v>0</v>
      </c>
    </row>
    <row r="8734" spans="4:10">
      <c r="D8734" s="28">
        <v>42003</v>
      </c>
      <c r="E8734" s="35" t="s">
        <v>379</v>
      </c>
      <c r="F8734" s="45">
        <v>-6.8</v>
      </c>
      <c r="G8734" s="45">
        <v>0</v>
      </c>
      <c r="H8734" s="45">
        <v>0</v>
      </c>
      <c r="I8734" s="45">
        <v>0</v>
      </c>
      <c r="J8734" s="45">
        <v>0</v>
      </c>
    </row>
    <row r="8735" spans="4:10">
      <c r="D8735" s="28">
        <v>42003</v>
      </c>
      <c r="E8735" s="35" t="s">
        <v>380</v>
      </c>
      <c r="F8735" s="45">
        <v>-7.1</v>
      </c>
      <c r="G8735" s="45">
        <v>0</v>
      </c>
      <c r="H8735" s="45">
        <v>0</v>
      </c>
      <c r="I8735" s="45">
        <v>0</v>
      </c>
      <c r="J8735" s="45">
        <v>0</v>
      </c>
    </row>
    <row r="8736" spans="4:10">
      <c r="D8736" s="28">
        <v>42003</v>
      </c>
      <c r="E8736" s="35" t="s">
        <v>381</v>
      </c>
      <c r="F8736" s="45">
        <v>-7.4</v>
      </c>
      <c r="G8736" s="45">
        <v>0</v>
      </c>
      <c r="H8736" s="45">
        <v>0</v>
      </c>
      <c r="I8736" s="45">
        <v>0</v>
      </c>
      <c r="J8736" s="45">
        <v>0</v>
      </c>
    </row>
    <row r="8737" spans="4:10">
      <c r="D8737" s="28">
        <v>42003</v>
      </c>
      <c r="E8737" s="35" t="s">
        <v>382</v>
      </c>
      <c r="F8737" s="45">
        <v>-7.7</v>
      </c>
      <c r="G8737" s="45">
        <v>0</v>
      </c>
      <c r="H8737" s="45">
        <v>0</v>
      </c>
      <c r="I8737" s="45">
        <v>0</v>
      </c>
      <c r="J8737" s="45">
        <v>0</v>
      </c>
    </row>
    <row r="8738" spans="4:10">
      <c r="D8738" s="28">
        <v>42003</v>
      </c>
      <c r="E8738" s="35" t="s">
        <v>383</v>
      </c>
      <c r="F8738" s="45">
        <v>-7.6</v>
      </c>
      <c r="G8738" s="45">
        <v>0</v>
      </c>
      <c r="H8738" s="45">
        <v>0</v>
      </c>
      <c r="I8738" s="45">
        <v>0</v>
      </c>
      <c r="J8738" s="45">
        <v>0</v>
      </c>
    </row>
    <row r="8739" spans="4:10">
      <c r="D8739" s="28">
        <v>42004</v>
      </c>
      <c r="E8739" s="35" t="s">
        <v>360</v>
      </c>
      <c r="F8739" s="45">
        <v>-7.8</v>
      </c>
      <c r="G8739" s="45">
        <v>0</v>
      </c>
      <c r="H8739" s="45">
        <v>0</v>
      </c>
      <c r="I8739" s="45">
        <v>0</v>
      </c>
      <c r="J8739" s="45">
        <v>0</v>
      </c>
    </row>
    <row r="8740" spans="4:10">
      <c r="D8740" s="28">
        <v>42004</v>
      </c>
      <c r="E8740" s="35" t="s">
        <v>361</v>
      </c>
      <c r="F8740" s="45">
        <v>-7.5</v>
      </c>
      <c r="G8740" s="45">
        <v>0</v>
      </c>
      <c r="H8740" s="45">
        <v>0</v>
      </c>
      <c r="I8740" s="45">
        <v>0</v>
      </c>
      <c r="J8740" s="45">
        <v>0</v>
      </c>
    </row>
    <row r="8741" spans="4:10">
      <c r="D8741" s="28">
        <v>42004</v>
      </c>
      <c r="E8741" s="35" t="s">
        <v>362</v>
      </c>
      <c r="F8741" s="45">
        <v>-7.6</v>
      </c>
      <c r="G8741" s="45">
        <v>0</v>
      </c>
      <c r="H8741" s="45">
        <v>0</v>
      </c>
      <c r="I8741" s="45">
        <v>0</v>
      </c>
      <c r="J8741" s="45">
        <v>0</v>
      </c>
    </row>
    <row r="8742" spans="4:10">
      <c r="D8742" s="28">
        <v>42004</v>
      </c>
      <c r="E8742" s="35" t="s">
        <v>363</v>
      </c>
      <c r="F8742" s="45">
        <v>-8</v>
      </c>
      <c r="G8742" s="45">
        <v>0</v>
      </c>
      <c r="H8742" s="45">
        <v>0</v>
      </c>
      <c r="I8742" s="45">
        <v>0</v>
      </c>
      <c r="J8742" s="45">
        <v>0</v>
      </c>
    </row>
    <row r="8743" spans="4:10">
      <c r="D8743" s="28">
        <v>42004</v>
      </c>
      <c r="E8743" s="35" t="s">
        <v>364</v>
      </c>
      <c r="F8743" s="45">
        <v>-8</v>
      </c>
      <c r="G8743" s="45">
        <v>0</v>
      </c>
      <c r="H8743" s="45">
        <v>0</v>
      </c>
      <c r="I8743" s="45">
        <v>0</v>
      </c>
      <c r="J8743" s="45">
        <v>0</v>
      </c>
    </row>
    <row r="8744" spans="4:10">
      <c r="D8744" s="28">
        <v>42004</v>
      </c>
      <c r="E8744" s="35" t="s">
        <v>365</v>
      </c>
      <c r="F8744" s="45">
        <v>-8.1</v>
      </c>
      <c r="G8744" s="45">
        <v>0</v>
      </c>
      <c r="H8744" s="45">
        <v>0</v>
      </c>
      <c r="I8744" s="45">
        <v>0</v>
      </c>
      <c r="J8744" s="45">
        <v>0</v>
      </c>
    </row>
    <row r="8745" spans="4:10">
      <c r="D8745" s="28">
        <v>42004</v>
      </c>
      <c r="E8745" s="35" t="s">
        <v>366</v>
      </c>
      <c r="F8745" s="45">
        <v>-7.9</v>
      </c>
      <c r="G8745" s="45">
        <v>0.01</v>
      </c>
      <c r="H8745" s="45">
        <v>0.01</v>
      </c>
      <c r="I8745" s="45">
        <v>0</v>
      </c>
      <c r="J8745" s="45">
        <v>0</v>
      </c>
    </row>
    <row r="8746" spans="4:10">
      <c r="D8746" s="28">
        <v>42004</v>
      </c>
      <c r="E8746" s="35" t="s">
        <v>367</v>
      </c>
      <c r="F8746" s="45">
        <v>-7.3</v>
      </c>
      <c r="G8746" s="45">
        <v>0.08</v>
      </c>
      <c r="H8746" s="45">
        <v>0.11</v>
      </c>
      <c r="I8746" s="45">
        <v>8.6999999999999993</v>
      </c>
      <c r="J8746" s="45">
        <v>-49.5</v>
      </c>
    </row>
    <row r="8747" spans="4:10">
      <c r="D8747" s="28">
        <v>42004</v>
      </c>
      <c r="E8747" s="35" t="s">
        <v>368</v>
      </c>
      <c r="F8747" s="45">
        <v>-7.2</v>
      </c>
      <c r="G8747" s="45">
        <v>0.05</v>
      </c>
      <c r="H8747" s="45">
        <v>0.19</v>
      </c>
      <c r="I8747" s="45">
        <v>16.7</v>
      </c>
      <c r="J8747" s="45">
        <v>-38</v>
      </c>
    </row>
    <row r="8748" spans="4:10">
      <c r="D8748" s="28">
        <v>42004</v>
      </c>
      <c r="E8748" s="35" t="s">
        <v>369</v>
      </c>
      <c r="F8748" s="45">
        <v>-6.7</v>
      </c>
      <c r="G8748" s="45">
        <v>0.04</v>
      </c>
      <c r="H8748" s="45">
        <v>0.27</v>
      </c>
      <c r="I8748" s="45">
        <v>22.7</v>
      </c>
      <c r="J8748" s="45">
        <v>-24.8</v>
      </c>
    </row>
    <row r="8749" spans="4:10">
      <c r="D8749" s="28">
        <v>42004</v>
      </c>
      <c r="E8749" s="35" t="s">
        <v>370</v>
      </c>
      <c r="F8749" s="45">
        <v>-6.1</v>
      </c>
      <c r="G8749" s="45">
        <v>0.05</v>
      </c>
      <c r="H8749" s="45">
        <v>0.31</v>
      </c>
      <c r="I8749" s="45">
        <v>26.1</v>
      </c>
      <c r="J8749" s="45">
        <v>-10.1</v>
      </c>
    </row>
    <row r="8750" spans="4:10">
      <c r="D8750" s="28">
        <v>42004</v>
      </c>
      <c r="E8750" s="35" t="s">
        <v>371</v>
      </c>
      <c r="F8750" s="45">
        <v>-5.3</v>
      </c>
      <c r="G8750" s="45">
        <v>0.06</v>
      </c>
      <c r="H8750" s="45">
        <v>0.31</v>
      </c>
      <c r="I8750" s="45">
        <v>26.6</v>
      </c>
      <c r="J8750" s="45">
        <v>5.3</v>
      </c>
    </row>
    <row r="8751" spans="4:10">
      <c r="D8751" s="28">
        <v>42004</v>
      </c>
      <c r="E8751" s="35" t="s">
        <v>372</v>
      </c>
      <c r="F8751" s="45">
        <v>-5.5</v>
      </c>
      <c r="G8751" s="45">
        <v>7.0000000000000007E-2</v>
      </c>
      <c r="H8751" s="45">
        <v>0.32</v>
      </c>
      <c r="I8751" s="45">
        <v>24</v>
      </c>
      <c r="J8751" s="45">
        <v>20.3</v>
      </c>
    </row>
    <row r="8752" spans="4:10">
      <c r="D8752" s="28">
        <v>42004</v>
      </c>
      <c r="E8752" s="35" t="s">
        <v>373</v>
      </c>
      <c r="F8752" s="45">
        <v>-5.3</v>
      </c>
      <c r="G8752" s="45">
        <v>0.06</v>
      </c>
      <c r="H8752" s="45">
        <v>0.24</v>
      </c>
      <c r="I8752" s="45">
        <v>18.8</v>
      </c>
      <c r="J8752" s="45">
        <v>34</v>
      </c>
    </row>
    <row r="8753" spans="4:10">
      <c r="D8753" s="28">
        <v>42004</v>
      </c>
      <c r="E8753" s="35" t="s">
        <v>374</v>
      </c>
      <c r="F8753" s="45">
        <v>-5.2</v>
      </c>
      <c r="G8753" s="45">
        <v>0.06</v>
      </c>
      <c r="H8753" s="45">
        <v>0.14000000000000001</v>
      </c>
      <c r="I8753" s="45">
        <v>11.4</v>
      </c>
      <c r="J8753" s="45">
        <v>46.1</v>
      </c>
    </row>
    <row r="8754" spans="4:10">
      <c r="D8754" s="28">
        <v>42004</v>
      </c>
      <c r="E8754" s="35" t="s">
        <v>375</v>
      </c>
      <c r="F8754" s="45">
        <v>-5</v>
      </c>
      <c r="G8754" s="45">
        <v>0.04</v>
      </c>
      <c r="H8754" s="45">
        <v>0.03</v>
      </c>
      <c r="I8754" s="45">
        <v>2.4</v>
      </c>
      <c r="J8754" s="45">
        <v>56.6</v>
      </c>
    </row>
    <row r="8755" spans="4:10">
      <c r="D8755" s="28">
        <v>42004</v>
      </c>
      <c r="E8755" s="35" t="s">
        <v>376</v>
      </c>
      <c r="F8755" s="45">
        <v>-4.9000000000000004</v>
      </c>
      <c r="G8755" s="45">
        <v>0</v>
      </c>
      <c r="H8755" s="45">
        <v>0</v>
      </c>
      <c r="I8755" s="45">
        <v>0</v>
      </c>
      <c r="J8755" s="45">
        <v>0</v>
      </c>
    </row>
    <row r="8756" spans="4:10">
      <c r="D8756" s="28">
        <v>42004</v>
      </c>
      <c r="E8756" s="35" t="s">
        <v>377</v>
      </c>
      <c r="F8756" s="45">
        <v>-4.8</v>
      </c>
      <c r="G8756" s="45">
        <v>0</v>
      </c>
      <c r="H8756" s="45">
        <v>0</v>
      </c>
      <c r="I8756" s="45">
        <v>0</v>
      </c>
      <c r="J8756" s="45">
        <v>0</v>
      </c>
    </row>
    <row r="8757" spans="4:10">
      <c r="D8757" s="28">
        <v>42004</v>
      </c>
      <c r="E8757" s="35" t="s">
        <v>378</v>
      </c>
      <c r="F8757" s="45">
        <v>-4.4000000000000004</v>
      </c>
      <c r="G8757" s="45">
        <v>0</v>
      </c>
      <c r="H8757" s="45">
        <v>0</v>
      </c>
      <c r="I8757" s="45">
        <v>0</v>
      </c>
      <c r="J8757" s="45">
        <v>0</v>
      </c>
    </row>
    <row r="8758" spans="4:10">
      <c r="D8758" s="28">
        <v>42004</v>
      </c>
      <c r="E8758" s="35" t="s">
        <v>379</v>
      </c>
      <c r="F8758" s="45">
        <v>-4.2</v>
      </c>
      <c r="G8758" s="45">
        <v>0</v>
      </c>
      <c r="H8758" s="45">
        <v>0</v>
      </c>
      <c r="I8758" s="45">
        <v>0</v>
      </c>
      <c r="J8758" s="45">
        <v>0</v>
      </c>
    </row>
    <row r="8759" spans="4:10">
      <c r="D8759" s="28">
        <v>42004</v>
      </c>
      <c r="E8759" s="35" t="s">
        <v>380</v>
      </c>
      <c r="F8759" s="45">
        <v>-3.4</v>
      </c>
      <c r="G8759" s="45">
        <v>0</v>
      </c>
      <c r="H8759" s="45">
        <v>0</v>
      </c>
      <c r="I8759" s="45">
        <v>0</v>
      </c>
      <c r="J8759" s="45">
        <v>0</v>
      </c>
    </row>
    <row r="8760" spans="4:10">
      <c r="D8760" s="28">
        <v>42004</v>
      </c>
      <c r="E8760" s="35" t="s">
        <v>381</v>
      </c>
      <c r="F8760" s="45">
        <v>-3</v>
      </c>
      <c r="G8760" s="45">
        <v>0</v>
      </c>
      <c r="H8760" s="45">
        <v>0</v>
      </c>
      <c r="I8760" s="45">
        <v>0</v>
      </c>
      <c r="J8760" s="45">
        <v>0</v>
      </c>
    </row>
    <row r="8761" spans="4:10">
      <c r="D8761" s="28">
        <v>42004</v>
      </c>
      <c r="E8761" s="35" t="s">
        <v>382</v>
      </c>
      <c r="F8761" s="45">
        <v>-2.7</v>
      </c>
      <c r="G8761" s="45">
        <v>0</v>
      </c>
      <c r="H8761" s="45">
        <v>0</v>
      </c>
      <c r="I8761" s="45">
        <v>0</v>
      </c>
      <c r="J8761" s="45">
        <v>0</v>
      </c>
    </row>
    <row r="8762" spans="4:10">
      <c r="D8762" s="28">
        <v>42004</v>
      </c>
      <c r="E8762" s="35" t="s">
        <v>383</v>
      </c>
      <c r="F8762" s="45">
        <v>-5.4</v>
      </c>
      <c r="G8762" s="45">
        <v>0</v>
      </c>
      <c r="H8762" s="45">
        <v>0</v>
      </c>
      <c r="I8762" s="45">
        <v>0</v>
      </c>
      <c r="J8762" s="45">
        <v>0</v>
      </c>
    </row>
  </sheetData>
  <phoneticPr fontId="3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X370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6.5"/>
  <cols>
    <col min="1" max="1" width="9.109375" style="31" bestFit="1" customWidth="1"/>
    <col min="2" max="2" width="10.33203125" style="31" bestFit="1" customWidth="1"/>
    <col min="3" max="3" width="13.21875" style="31" bestFit="1" customWidth="1"/>
    <col min="4" max="4" width="10.21875" style="31" bestFit="1" customWidth="1"/>
    <col min="5" max="7" width="11.5546875" style="31" bestFit="1" customWidth="1"/>
    <col min="8" max="9" width="10.33203125" style="31" bestFit="1" customWidth="1"/>
    <col min="10" max="10" width="13.21875" style="31" bestFit="1" customWidth="1"/>
    <col min="11" max="11" width="10.21875" style="31" bestFit="1" customWidth="1"/>
    <col min="12" max="14" width="11.5546875" style="31" bestFit="1" customWidth="1"/>
    <col min="15" max="16" width="10.33203125" style="31" bestFit="1" customWidth="1"/>
    <col min="17" max="17" width="13.21875" style="31" bestFit="1" customWidth="1"/>
    <col min="18" max="18" width="10.21875" style="31" bestFit="1" customWidth="1"/>
    <col min="19" max="20" width="11.5546875" style="31" bestFit="1" customWidth="1"/>
    <col min="21" max="21" width="11.5546875" style="55" bestFit="1" customWidth="1"/>
    <col min="22" max="22" width="22.77734375" style="31" customWidth="1"/>
    <col min="23" max="24" width="13" style="31" customWidth="1"/>
    <col min="25" max="25" width="15" style="31" bestFit="1" customWidth="1"/>
    <col min="26" max="26" width="7.21875" style="31" bestFit="1" customWidth="1"/>
    <col min="27" max="27" width="13.21875" style="31" bestFit="1" customWidth="1"/>
    <col min="28" max="28" width="7.6640625" style="31" bestFit="1" customWidth="1"/>
    <col min="29" max="29" width="8.5546875" style="31" bestFit="1" customWidth="1"/>
    <col min="30" max="31" width="7.77734375" style="31" bestFit="1" customWidth="1"/>
    <col min="32" max="32" width="14" style="31" customWidth="1"/>
    <col min="33" max="33" width="10.44140625" style="31" bestFit="1" customWidth="1"/>
    <col min="34" max="34" width="11.109375" style="56" customWidth="1"/>
    <col min="35" max="35" width="9.5546875" style="31" customWidth="1"/>
    <col min="36" max="36" width="17.44140625" style="31" customWidth="1"/>
    <col min="37" max="37" width="13.44140625" style="31" bestFit="1" customWidth="1"/>
    <col min="38" max="38" width="21" style="31" customWidth="1"/>
    <col min="39" max="39" width="27.77734375" style="31" customWidth="1"/>
    <col min="40" max="40" width="9.5546875" style="31" customWidth="1"/>
    <col min="41" max="41" width="16" style="31" customWidth="1"/>
    <col min="42" max="43" width="18.21875" style="31" customWidth="1"/>
    <col min="44" max="44" width="8.88671875" style="31"/>
    <col min="45" max="45" width="15.88671875" style="31" customWidth="1"/>
    <col min="46" max="46" width="30.6640625" style="31" bestFit="1" customWidth="1"/>
    <col min="47" max="47" width="14.21875" style="31" bestFit="1" customWidth="1"/>
    <col min="48" max="48" width="9.5546875" style="31" customWidth="1"/>
    <col min="49" max="16384" width="8.88671875" style="31"/>
  </cols>
  <sheetData>
    <row r="1" spans="1:50">
      <c r="A1" s="46" t="s">
        <v>11</v>
      </c>
      <c r="B1" s="109" t="s">
        <v>128</v>
      </c>
      <c r="C1" s="109"/>
      <c r="D1" s="109"/>
      <c r="E1" s="109"/>
      <c r="F1" s="109"/>
      <c r="G1" s="109"/>
      <c r="H1" s="109"/>
      <c r="I1" s="109" t="s">
        <v>126</v>
      </c>
      <c r="J1" s="109"/>
      <c r="K1" s="109"/>
      <c r="L1" s="109"/>
      <c r="M1" s="109"/>
      <c r="N1" s="109"/>
      <c r="O1" s="109"/>
      <c r="P1" s="109" t="s">
        <v>80</v>
      </c>
      <c r="Q1" s="109"/>
      <c r="R1" s="109"/>
      <c r="S1" s="109"/>
      <c r="T1" s="109"/>
      <c r="U1" s="109"/>
      <c r="V1" s="112" t="s">
        <v>48</v>
      </c>
      <c r="W1" s="110" t="s">
        <v>36</v>
      </c>
      <c r="X1" s="107" t="s">
        <v>17</v>
      </c>
      <c r="Y1" s="107" t="s">
        <v>15</v>
      </c>
      <c r="Z1" s="109" t="s">
        <v>43</v>
      </c>
      <c r="AA1" s="109"/>
      <c r="AB1" s="109"/>
      <c r="AC1" s="109"/>
      <c r="AD1" s="107" t="s">
        <v>40</v>
      </c>
      <c r="AE1" s="107" t="s">
        <v>41</v>
      </c>
      <c r="AF1" s="107" t="s">
        <v>23</v>
      </c>
      <c r="AG1" s="109" t="s">
        <v>234</v>
      </c>
      <c r="AH1" s="109"/>
      <c r="AI1" s="117" t="s">
        <v>295</v>
      </c>
      <c r="AJ1" s="118"/>
      <c r="AK1" s="118"/>
      <c r="AL1" s="118"/>
      <c r="AM1" s="119"/>
      <c r="AN1" s="121" t="s">
        <v>225</v>
      </c>
      <c r="AO1" s="116" t="s">
        <v>224</v>
      </c>
      <c r="AP1" s="114" t="s">
        <v>222</v>
      </c>
      <c r="AQ1" s="107" t="s">
        <v>223</v>
      </c>
    </row>
    <row r="2" spans="1:50">
      <c r="A2" s="46" t="s">
        <v>12</v>
      </c>
      <c r="B2" s="7" t="s">
        <v>47</v>
      </c>
      <c r="C2" s="7" t="s">
        <v>46</v>
      </c>
      <c r="D2" s="7" t="s">
        <v>45</v>
      </c>
      <c r="E2" s="7" t="s">
        <v>51</v>
      </c>
      <c r="F2" s="7" t="s">
        <v>52</v>
      </c>
      <c r="G2" s="7" t="s">
        <v>53</v>
      </c>
      <c r="H2" s="7" t="s">
        <v>127</v>
      </c>
      <c r="I2" s="7" t="s">
        <v>47</v>
      </c>
      <c r="J2" s="7" t="s">
        <v>46</v>
      </c>
      <c r="K2" s="7" t="s">
        <v>45</v>
      </c>
      <c r="L2" s="7" t="s">
        <v>51</v>
      </c>
      <c r="M2" s="7" t="s">
        <v>52</v>
      </c>
      <c r="N2" s="7" t="s">
        <v>53</v>
      </c>
      <c r="O2" s="7" t="s">
        <v>127</v>
      </c>
      <c r="P2" s="7" t="s">
        <v>47</v>
      </c>
      <c r="Q2" s="7" t="s">
        <v>46</v>
      </c>
      <c r="R2" s="7" t="s">
        <v>45</v>
      </c>
      <c r="S2" s="7" t="s">
        <v>51</v>
      </c>
      <c r="T2" s="7" t="s">
        <v>52</v>
      </c>
      <c r="U2" s="7" t="s">
        <v>53</v>
      </c>
      <c r="V2" s="113"/>
      <c r="W2" s="111"/>
      <c r="X2" s="108"/>
      <c r="Y2" s="108"/>
      <c r="Z2" s="7" t="s">
        <v>47</v>
      </c>
      <c r="AA2" s="7" t="s">
        <v>46</v>
      </c>
      <c r="AB2" s="7" t="s">
        <v>45</v>
      </c>
      <c r="AC2" s="38" t="s">
        <v>44</v>
      </c>
      <c r="AD2" s="108"/>
      <c r="AE2" s="108"/>
      <c r="AF2" s="108"/>
      <c r="AG2" s="7" t="s">
        <v>235</v>
      </c>
      <c r="AH2" s="7"/>
      <c r="AI2" s="7" t="s">
        <v>235</v>
      </c>
      <c r="AJ2" s="7" t="s">
        <v>236</v>
      </c>
      <c r="AK2" s="7" t="s">
        <v>237</v>
      </c>
      <c r="AL2" s="7" t="s">
        <v>238</v>
      </c>
      <c r="AM2" s="7" t="s">
        <v>255</v>
      </c>
      <c r="AN2" s="121"/>
      <c r="AO2" s="116"/>
      <c r="AP2" s="115"/>
      <c r="AQ2" s="108"/>
    </row>
    <row r="3" spans="1:50">
      <c r="A3" s="46" t="s">
        <v>14</v>
      </c>
      <c r="B3" s="7" t="s">
        <v>415</v>
      </c>
      <c r="C3" s="7" t="s">
        <v>416</v>
      </c>
      <c r="D3" s="7" t="s">
        <v>417</v>
      </c>
      <c r="E3" s="7" t="s">
        <v>418</v>
      </c>
      <c r="F3" s="7" t="s">
        <v>419</v>
      </c>
      <c r="G3" s="7" t="s">
        <v>420</v>
      </c>
      <c r="H3" s="7" t="s">
        <v>421</v>
      </c>
      <c r="I3" s="7" t="s">
        <v>422</v>
      </c>
      <c r="J3" s="7" t="s">
        <v>423</v>
      </c>
      <c r="K3" s="7" t="s">
        <v>424</v>
      </c>
      <c r="L3" s="7" t="s">
        <v>425</v>
      </c>
      <c r="M3" s="7" t="s">
        <v>426</v>
      </c>
      <c r="N3" s="7" t="s">
        <v>427</v>
      </c>
      <c r="O3" s="7" t="s">
        <v>428</v>
      </c>
      <c r="P3" s="48" t="s">
        <v>429</v>
      </c>
      <c r="Q3" s="48" t="s">
        <v>430</v>
      </c>
      <c r="R3" s="48" t="s">
        <v>431</v>
      </c>
      <c r="S3" s="48" t="s">
        <v>432</v>
      </c>
      <c r="T3" s="48" t="s">
        <v>433</v>
      </c>
      <c r="U3" s="48" t="s">
        <v>434</v>
      </c>
      <c r="V3" s="48" t="s">
        <v>435</v>
      </c>
      <c r="W3" s="48" t="s">
        <v>436</v>
      </c>
      <c r="X3" s="48" t="s">
        <v>437</v>
      </c>
      <c r="Y3" s="48" t="s">
        <v>438</v>
      </c>
      <c r="Z3" s="48" t="s">
        <v>60</v>
      </c>
      <c r="AA3" s="48" t="s">
        <v>60</v>
      </c>
      <c r="AB3" s="48" t="s">
        <v>60</v>
      </c>
      <c r="AC3" s="48" t="s">
        <v>60</v>
      </c>
      <c r="AD3" s="48" t="s">
        <v>59</v>
      </c>
      <c r="AE3" s="48" t="s">
        <v>59</v>
      </c>
      <c r="AF3" s="14" t="s">
        <v>38</v>
      </c>
      <c r="AG3" s="7" t="s">
        <v>404</v>
      </c>
      <c r="AH3" s="7" t="s">
        <v>405</v>
      </c>
      <c r="AI3" s="7" t="s">
        <v>406</v>
      </c>
      <c r="AJ3" s="7" t="s">
        <v>407</v>
      </c>
      <c r="AK3" s="7" t="s">
        <v>408</v>
      </c>
      <c r="AL3" s="7" t="s">
        <v>402</v>
      </c>
      <c r="AM3" s="7" t="s">
        <v>402</v>
      </c>
      <c r="AN3" s="7" t="s">
        <v>409</v>
      </c>
      <c r="AO3" s="7" t="s">
        <v>410</v>
      </c>
      <c r="AP3" s="25" t="s">
        <v>411</v>
      </c>
      <c r="AQ3" s="7" t="s">
        <v>221</v>
      </c>
      <c r="AS3" s="87" t="s">
        <v>412</v>
      </c>
      <c r="AT3" s="87" t="s">
        <v>413</v>
      </c>
      <c r="AU3" s="87" t="s">
        <v>198</v>
      </c>
      <c r="AV3" s="87" t="s">
        <v>199</v>
      </c>
      <c r="AW3" s="87" t="s">
        <v>200</v>
      </c>
      <c r="AX3" s="87"/>
    </row>
    <row r="4" spans="1:50" s="49" customFormat="1">
      <c r="A4" s="16" t="s">
        <v>8</v>
      </c>
      <c r="B4" s="14" t="s">
        <v>340</v>
      </c>
      <c r="C4" s="14" t="s">
        <v>339</v>
      </c>
      <c r="D4" s="14" t="s">
        <v>338</v>
      </c>
      <c r="E4" s="14" t="s">
        <v>337</v>
      </c>
      <c r="F4" s="14" t="s">
        <v>336</v>
      </c>
      <c r="G4" s="14" t="s">
        <v>335</v>
      </c>
      <c r="H4" s="14" t="s">
        <v>334</v>
      </c>
      <c r="I4" s="14" t="s">
        <v>333</v>
      </c>
      <c r="J4" s="14" t="s">
        <v>332</v>
      </c>
      <c r="K4" s="14" t="s">
        <v>331</v>
      </c>
      <c r="L4" s="14" t="s">
        <v>330</v>
      </c>
      <c r="M4" s="14" t="s">
        <v>329</v>
      </c>
      <c r="N4" s="14" t="s">
        <v>328</v>
      </c>
      <c r="O4" s="14" t="s">
        <v>327</v>
      </c>
      <c r="P4" s="14" t="s">
        <v>326</v>
      </c>
      <c r="Q4" s="14" t="s">
        <v>325</v>
      </c>
      <c r="R4" s="14" t="s">
        <v>324</v>
      </c>
      <c r="S4" s="14" t="s">
        <v>323</v>
      </c>
      <c r="T4" s="14" t="s">
        <v>322</v>
      </c>
      <c r="U4" s="14" t="s">
        <v>321</v>
      </c>
      <c r="V4" s="14" t="s">
        <v>392</v>
      </c>
      <c r="W4" s="14" t="s">
        <v>393</v>
      </c>
      <c r="X4" s="14" t="s">
        <v>320</v>
      </c>
      <c r="Y4" s="14" t="s">
        <v>319</v>
      </c>
      <c r="Z4" s="14" t="s">
        <v>394</v>
      </c>
      <c r="AA4" s="14" t="s">
        <v>318</v>
      </c>
      <c r="AB4" s="14" t="s">
        <v>317</v>
      </c>
      <c r="AC4" s="14" t="s">
        <v>316</v>
      </c>
      <c r="AD4" s="7" t="s">
        <v>42</v>
      </c>
      <c r="AE4" s="7" t="s">
        <v>315</v>
      </c>
      <c r="AF4" s="14" t="s">
        <v>314</v>
      </c>
      <c r="AG4" s="14" t="s">
        <v>313</v>
      </c>
      <c r="AH4" s="14"/>
      <c r="AI4" s="14" t="s">
        <v>313</v>
      </c>
      <c r="AJ4" s="14" t="s">
        <v>312</v>
      </c>
      <c r="AK4" s="14" t="s">
        <v>311</v>
      </c>
      <c r="AL4" s="14" t="s">
        <v>310</v>
      </c>
      <c r="AM4" s="14" t="s">
        <v>309</v>
      </c>
      <c r="AN4" s="14" t="s">
        <v>308</v>
      </c>
      <c r="AO4" s="14" t="s">
        <v>307</v>
      </c>
      <c r="AP4" s="32" t="s">
        <v>306</v>
      </c>
      <c r="AQ4" s="14" t="s">
        <v>305</v>
      </c>
      <c r="AS4" s="107" t="s">
        <v>92</v>
      </c>
      <c r="AT4" s="7" t="s">
        <v>47</v>
      </c>
      <c r="AU4" s="7" t="s">
        <v>440</v>
      </c>
      <c r="AV4" s="7" t="s">
        <v>83</v>
      </c>
      <c r="AW4" s="7" t="s">
        <v>82</v>
      </c>
      <c r="AX4" s="47">
        <f>AX7*AX8</f>
        <v>1</v>
      </c>
    </row>
    <row r="5" spans="1:50">
      <c r="A5" s="46" t="s">
        <v>13</v>
      </c>
      <c r="B5" s="7" t="s">
        <v>341</v>
      </c>
      <c r="C5" s="7" t="s">
        <v>341</v>
      </c>
      <c r="D5" s="7" t="s">
        <v>341</v>
      </c>
      <c r="E5" s="7" t="s">
        <v>341</v>
      </c>
      <c r="F5" s="7" t="s">
        <v>341</v>
      </c>
      <c r="G5" s="7" t="s">
        <v>341</v>
      </c>
      <c r="H5" s="7" t="s">
        <v>341</v>
      </c>
      <c r="I5" s="7" t="s">
        <v>341</v>
      </c>
      <c r="J5" s="7" t="s">
        <v>341</v>
      </c>
      <c r="K5" s="7" t="s">
        <v>341</v>
      </c>
      <c r="L5" s="7" t="s">
        <v>341</v>
      </c>
      <c r="M5" s="7" t="s">
        <v>341</v>
      </c>
      <c r="N5" s="7" t="s">
        <v>341</v>
      </c>
      <c r="O5" s="7" t="s">
        <v>341</v>
      </c>
      <c r="P5" s="7" t="s">
        <v>342</v>
      </c>
      <c r="Q5" s="7" t="s">
        <v>342</v>
      </c>
      <c r="R5" s="7" t="s">
        <v>342</v>
      </c>
      <c r="S5" s="7" t="s">
        <v>342</v>
      </c>
      <c r="T5" s="7" t="s">
        <v>342</v>
      </c>
      <c r="U5" s="7" t="s">
        <v>342</v>
      </c>
      <c r="V5" s="7" t="s">
        <v>342</v>
      </c>
      <c r="W5" s="7" t="s">
        <v>341</v>
      </c>
      <c r="X5" s="7" t="s">
        <v>10</v>
      </c>
      <c r="Y5" s="7" t="s">
        <v>16</v>
      </c>
      <c r="Z5" s="7" t="s">
        <v>342</v>
      </c>
      <c r="AA5" s="7" t="s">
        <v>342</v>
      </c>
      <c r="AB5" s="7" t="s">
        <v>342</v>
      </c>
      <c r="AC5" s="7" t="s">
        <v>342</v>
      </c>
      <c r="AD5" s="7" t="s">
        <v>38</v>
      </c>
      <c r="AE5" s="7" t="s">
        <v>38</v>
      </c>
      <c r="AF5" s="7" t="s">
        <v>10</v>
      </c>
      <c r="AG5" s="7" t="s">
        <v>341</v>
      </c>
      <c r="AH5" s="7" t="s">
        <v>233</v>
      </c>
      <c r="AI5" s="7" t="s">
        <v>341</v>
      </c>
      <c r="AJ5" s="7" t="s">
        <v>341</v>
      </c>
      <c r="AK5" s="7" t="s">
        <v>341</v>
      </c>
      <c r="AL5" s="7" t="s">
        <v>343</v>
      </c>
      <c r="AM5" s="7" t="s">
        <v>344</v>
      </c>
      <c r="AN5" s="7" t="s">
        <v>341</v>
      </c>
      <c r="AO5" s="7" t="s">
        <v>194</v>
      </c>
      <c r="AP5" s="34" t="s">
        <v>10</v>
      </c>
      <c r="AQ5" s="34" t="s">
        <v>10</v>
      </c>
      <c r="AS5" s="120"/>
      <c r="AT5" s="7" t="s">
        <v>46</v>
      </c>
      <c r="AU5" s="7" t="s">
        <v>441</v>
      </c>
      <c r="AV5" s="7" t="s">
        <v>84</v>
      </c>
      <c r="AW5" s="7" t="s">
        <v>82</v>
      </c>
      <c r="AX5" s="47">
        <f>AX9*AX10</f>
        <v>1</v>
      </c>
    </row>
    <row r="6" spans="1:50">
      <c r="A6" s="20">
        <v>41640</v>
      </c>
      <c r="B6" s="88">
        <f ca="1">I6-IF(入力データと計算結果!$F$7=バックデータ一覧!$A$7,計算過程!$AG6,計算過程!$AI6)*I6/($I6+$J6+$K6+$L6+$M6+$N6)</f>
        <v>30.423848</v>
      </c>
      <c r="C6" s="88">
        <f ca="1">J6-IF(入力データと計算結果!$F$7=バックデータ一覧!$A$7,計算過程!$AG6,計算過程!$AI6)*J6/($I6+$J6+$K6+$L6+$M6+$N6)</f>
        <v>39.683279999999996</v>
      </c>
      <c r="D6" s="88">
        <f ca="1">K6-IF(入力データと計算結果!$F$7=バックデータ一覧!$A$7,計算過程!$AG6,計算過程!$AI6)*K6/($I6+$J6+$K6+$L6+$M6+$N6)</f>
        <v>7.6059619999999999</v>
      </c>
      <c r="E6" s="88">
        <f ca="1">L6-IF(入力データと計算結果!$F$7=バックデータ一覧!$A$7,計算過程!$AG6,計算過程!$AI6)*L6/($I6+$J6+$K6+$L6+$M6+$N6)</f>
        <v>29.762460000000001</v>
      </c>
      <c r="F6" s="88">
        <f ca="1">M6-IF(入力データと計算結果!$F$7=バックデータ一覧!$A$7,計算過程!$AG6,計算過程!$AI6)*M6/($I6+$J6+$K6+$L6+$M6+$N6)</f>
        <v>0</v>
      </c>
      <c r="G6" s="88">
        <f ca="1">N6-IF(入力データと計算結果!$F$7=バックデータ一覧!$A$7,計算過程!$AG6,計算過程!$AI6)*N6/($I6+$J6+$K6+$L6+$M6+$N6)</f>
        <v>7.5635000000000012</v>
      </c>
      <c r="H6" s="88">
        <f>O6</f>
        <v>0</v>
      </c>
      <c r="I6" s="90">
        <f ca="1">P6*(バックデータ一覧!$E$3-計算過程!X6)*4.186*10^-3</f>
        <v>30.423848</v>
      </c>
      <c r="J6" s="90">
        <f ca="1">Q6*(バックデータ一覧!$E$4-計算過程!X6)*4.186*10^-3</f>
        <v>39.683279999999996</v>
      </c>
      <c r="K6" s="90">
        <f ca="1">R6*(バックデータ一覧!$E$5-計算過程!X6)*4.186*10^-3</f>
        <v>7.6059619999999999</v>
      </c>
      <c r="L6" s="90">
        <f ca="1">IF(入力データと計算結果!$F$9=バックデータ一覧!$A$2,計算過程!S6*(バックデータ一覧!$E$6-計算過程!X6)*4.186*10^-3,0)</f>
        <v>29.762460000000001</v>
      </c>
      <c r="M6" s="90">
        <f>IF(入力データと計算結果!$F$9=バックデータ一覧!$A$2,0,計算過程!T6*(バックデータ一覧!$E$7-計算過程!X6)*4.186*10^-3)</f>
        <v>0</v>
      </c>
      <c r="N6" s="90">
        <f ca="1">IF(入力データと計算結果!$F$9=バックデータ一覧!$A$4,0,計算過程!U6*(バックデータ一覧!$E$8-計算過程!X6)*4.186*10^-3)</f>
        <v>7.5635000000000012</v>
      </c>
      <c r="O6" s="90">
        <f>IF(入力データと計算結果!$F$9=バックデータ一覧!$A$4,計算過程!W6*1.25,0)</f>
        <v>0</v>
      </c>
      <c r="P6" s="88">
        <f t="shared" ref="P6:P69" si="0">Z6*$AX$4*$AX$11</f>
        <v>184</v>
      </c>
      <c r="Q6" s="88">
        <f t="shared" ref="Q6:Q69" si="1">AA6*$AX$5*$AX$11</f>
        <v>240</v>
      </c>
      <c r="R6" s="88">
        <f t="shared" ref="R6:R69" si="2">AB6*$AX$6*$AX$11</f>
        <v>46</v>
      </c>
      <c r="S6" s="88">
        <f>IF(入力データと計算結果!$F$9=バックデータ一覧!$A$2,$AC6,0)*$AX$11*$AX$12</f>
        <v>180</v>
      </c>
      <c r="T6" s="88">
        <f>IF(入力データと計算結果!$F$9=バックデータ一覧!$A$2,0,$AC6)*$AX$12</f>
        <v>0</v>
      </c>
      <c r="U6" s="88">
        <f ca="1">V6*$AX$11</f>
        <v>30.367330878839834</v>
      </c>
      <c r="V6" s="90">
        <f ca="1">IF(OR(入力データと計算結果!$F$9=バックデータ一覧!$A$2,入力データと計算結果!$F$9=バックデータ一覧!$A$3),W6/(バックデータ一覧!$E$8-計算過程!X6)/4.186*10^3,0)</f>
        <v>30.367330878839834</v>
      </c>
      <c r="W6" s="90">
        <f>IF(SUM(S6:T6)&gt;0,AD6*AF6+AE6,0)</f>
        <v>7.5635000000000003</v>
      </c>
      <c r="X6" s="90">
        <f ca="1">MAX(VLOOKUP(入力データと計算結果!$F$5,バックデータ一覧!$Y$3:$AA$10,2)*Y6+VLOOKUP(入力データと計算結果!$F$5,バックデータ一覧!$Y$3:$AA$10,3),0.5)</f>
        <v>0.5</v>
      </c>
      <c r="Y6" s="90">
        <f ca="1">IF($A$16-A6=10,SUM(OFFSET($AF$370,,,-10-($A$6-A6)))/10,IF($A$16-A6&gt;0,SUM(OFFSET($AF$6,,,A6-$A$6),OFFSET($AF$370,,,-10-($A$6-A6)))/10,SUM(OFFSET(AF6,-1,,-10,))/10))</f>
        <v>-7.3116666666666674</v>
      </c>
      <c r="Z6" s="24">
        <f>IF(入力データと計算結果!$F$6=4,INDEX(バックデータ一覧!$I$4:$L$9,MATCH(VLOOKUP(計算過程!$A6,バックデータ一覧!$AU$3:$AV$367,2),バックデータ一覧!$H$4:$H$9,0),MATCH(計算過程!Z$2,バックデータ一覧!$I$2:$L$2,0)),IF(入力データと計算結果!$F$6=3,INDEX(バックデータ一覧!$I$10:$L$15,MATCH(VLOOKUP(計算過程!$A6,バックデータ一覧!$AU$3:$AV$367,2),バックデータ一覧!$H$10:$H$15,0),MATCH(計算過程!Z$2,バックデータ一覧!$I$2:$L$2,0)),IF(入力データと計算結果!$F$6=2,INDEX(バックデータ一覧!$I$16:$L$21,MATCH(VLOOKUP(計算過程!$A6,バックデータ一覧!$AU$3:$AV$367,2),バックデータ一覧!$H$16:$H$21,0),MATCH(計算過程!Z$2,バックデータ一覧!$I$2:$L$2,0)),IF(入力データと計算結果!$F$6=1,INDEX(バックデータ一覧!$I$22:$L$27,MATCH(VLOOKUP(計算過程!$A6,バックデータ一覧!$AU$3:$AV$367,2),バックデータ一覧!$H$22:$H$27,0),MATCH(計算過程!Z$2,バックデータ一覧!$I$2:$L$2,0))))))</f>
        <v>184</v>
      </c>
      <c r="AA6" s="24">
        <f>IF(入力データと計算結果!$F$6=4,INDEX(バックデータ一覧!$I$4:$L$9,MATCH(VLOOKUP(計算過程!$A6,バックデータ一覧!$AU$3:$AV$367,2),バックデータ一覧!$H$4:$H$9,0),MATCH(計算過程!AA$2,バックデータ一覧!$I$2:$L$2,0)),IF(入力データと計算結果!$F$6=3,INDEX(バックデータ一覧!$I$10:$L$15,MATCH(VLOOKUP(計算過程!$A6,バックデータ一覧!$AU$3:$AV$367,2),バックデータ一覧!$H$10:$H$15,0),MATCH(計算過程!AA$2,バックデータ一覧!$I$2:$L$2,0)),IF(入力データと計算結果!$F$6=2,INDEX(バックデータ一覧!$I$16:$L$21,MATCH(VLOOKUP(計算過程!$A6,バックデータ一覧!$AU$3:$AV$367,2),バックデータ一覧!$H$16:$H$21,0),MATCH(計算過程!AA$2,バックデータ一覧!$I$2:$L$2,0)),IF(入力データと計算結果!$F$6=1,INDEX(バックデータ一覧!$I$22:$L$27,MATCH(VLOOKUP(計算過程!$A6,バックデータ一覧!$AU$3:$AV$367,2),バックデータ一覧!$H$22:$H$27,0),MATCH(計算過程!AA$2,バックデータ一覧!$I$2:$L$2,0))))))</f>
        <v>240</v>
      </c>
      <c r="AB6" s="24">
        <f>IF(入力データと計算結果!$F$6=4,INDEX(バックデータ一覧!$I$4:$L$9,MATCH(VLOOKUP(計算過程!$A6,バックデータ一覧!$AU$3:$AV$367,2),バックデータ一覧!$H$4:$H$9,0),MATCH(計算過程!AB$2,バックデータ一覧!$I$2:$L$2,0)),IF(入力データと計算結果!$F$6=3,INDEX(バックデータ一覧!$I$10:$L$15,MATCH(VLOOKUP(計算過程!$A6,バックデータ一覧!$AU$3:$AV$367,2),バックデータ一覧!$H$10:$H$15,0),MATCH(計算過程!AB$2,バックデータ一覧!$I$2:$L$2,0)),IF(入力データと計算結果!$F$6=2,INDEX(バックデータ一覧!$I$16:$L$21,MATCH(VLOOKUP(計算過程!$A6,バックデータ一覧!$AU$3:$AV$367,2),バックデータ一覧!$H$16:$H$21,0),MATCH(計算過程!AB$2,バックデータ一覧!$I$2:$L$2,0)),IF(入力データと計算結果!$F$6=1,INDEX(バックデータ一覧!$I$22:$L$27,MATCH(VLOOKUP(計算過程!$A6,バックデータ一覧!$AU$3:$AV$367,2),バックデータ一覧!$H$22:$H$27,0),MATCH(計算過程!AB$2,バックデータ一覧!$I$2:$L$2,0))))))</f>
        <v>46</v>
      </c>
      <c r="AC6" s="24">
        <f>IF(入力データと計算結果!$F$6=4,INDEX(バックデータ一覧!$I$4:$L$9,MATCH(VLOOKUP(計算過程!$A6,バックデータ一覧!$AU$3:$AV$367,2),バックデータ一覧!$H$4:$H$9,0),MATCH(計算過程!AC$2,バックデータ一覧!$I$2:$L$2,0)),IF(入力データと計算結果!$F$6=3,INDEX(バックデータ一覧!$I$10:$L$15,MATCH(VLOOKUP(計算過程!$A6,バックデータ一覧!$AU$3:$AV$367,2),バックデータ一覧!$H$10:$H$15,0),MATCH(計算過程!AC$2,バックデータ一覧!$I$2:$L$2,0)),IF(入力データと計算結果!$F$6=2,INDEX(バックデータ一覧!$I$16:$L$21,MATCH(VLOOKUP(計算過程!$A6,バックデータ一覧!$AU$3:$AV$367,2),バックデータ一覧!$H$16:$H$21,0),MATCH(計算過程!AC$2,バックデータ一覧!$I$2:$L$2,0)),IF(入力データと計算結果!$F$6=1,INDEX(バックデータ一覧!$I$22:$L$27,MATCH(VLOOKUP(計算過程!$A6,バックデータ一覧!$AU$3:$AV$367,2),バックデータ一覧!$H$22:$H$27,0),MATCH(計算過程!AC$2,バックデータ一覧!$I$2:$L$2,0))))))</f>
        <v>180</v>
      </c>
      <c r="AD6" s="89">
        <f>IF($AF6&lt;7,INDEX(バックデータ一覧!$P$4:$S$5,MATCH(入力データと計算結果!$F$8,バックデータ一覧!$O$4:$O$5,0),MATCH(入力データと計算結果!$F$6,バックデータ一覧!$P$3:$W$3,0)),IF(AND($AF6&gt;=7,$AF6&lt;16),INDEX(バックデータ一覧!$P$6:$S$7,MATCH(入力データと計算結果!$F$8,バックデータ一覧!$O$6:$O$7,0),MATCH(入力データと計算結果!$F$6,バックデータ一覧!$P$3:$W$3,0)),IF(AND($AF6&gt;=16,$AF6&lt;25),INDEX(バックデータ一覧!$P$8:$S$9,MATCH(入力データと計算結果!$F$8,バックデータ一覧!$O$8:$O$9,0),MATCH(入力データと計算結果!$F$6,バックデータ一覧!$P$3:$W$3,0)),IF($AF6&gt;=25,INDEX(バックデータ一覧!$P$10:$S$11,MATCH(入力データと計算結果!$F$8,バックデータ一覧!$O$10:$O$11,0),MATCH(入力データと計算結果!$F$6,バックデータ一覧!$P$3:$W$3,0))))))</f>
        <v>-0.12</v>
      </c>
      <c r="AE6" s="89">
        <f>IF($AF6&lt;7,INDEX(バックデータ一覧!$T$4:$W$5,MATCH(入力データと計算結果!$F$8,バックデータ一覧!$O$4:$O$5,0),MATCH(入力データと計算結果!$F$6,バックデータ一覧!$P$3:$W$3,0)),IF(AND($AF6&gt;=7,$AF6&lt;16),INDEX(バックデータ一覧!$T$6:$W$7,MATCH(入力データと計算結果!$F$8,バックデータ一覧!$O$6:$O$7,0),MATCH(入力データと計算結果!$F$6,バックデータ一覧!$P$3:$W$3,0)),IF(AND($AF6&gt;=16,$AF6&lt;25),INDEX(バックデータ一覧!$T$8:$W$9,MATCH(入力データと計算結果!$F$8,バックデータ一覧!$O$8:$O$9,0),MATCH(入力データと計算結果!$F$6,バックデータ一覧!$P$3:$W$3,0)),IF($AF6&gt;=25,INDEX(バックデータ一覧!$T$10:$W$11,MATCH(入力データと計算結果!$F$8,バックデータ一覧!$O$10:$O$11,0),MATCH(入力データと計算結果!$F$6,バックデータ一覧!$P$3:$W$3,0))))))</f>
        <v>6</v>
      </c>
      <c r="AF6" s="88">
        <f>AVERAGEIF(貼り付けシート!$A$6:$A$8765,$A6,貼り付けシート!$C$6:$C$8765)</f>
        <v>-13.02916666666667</v>
      </c>
      <c r="AG6" s="91">
        <f>IF(AND(入力データと計算結果!$F$7=バックデータ一覧!$A$7,AH6="使用できる"),MIN(AN6,SUM(I6:N6)*$AX$13),0)</f>
        <v>0</v>
      </c>
      <c r="AH6" s="47" t="str">
        <f>IF(AP6&gt;=$AX$14,"使用できる","使用できない")</f>
        <v>使用できない</v>
      </c>
      <c r="AI6" s="90">
        <f>IF(入力データと計算結果!$F$7=バックデータ一覧!$A$8,MIN(AJ6,(SUM(I6:N6)*$AX$15)),0)</f>
        <v>0</v>
      </c>
      <c r="AJ6" s="90">
        <f t="shared" ref="AJ6:AJ69" ca="1" si="3">MIN(AN6,AK6*$AX$16)</f>
        <v>0</v>
      </c>
      <c r="AK6" s="90">
        <f t="shared" ref="AK6:AK69" ca="1" si="4">($AX$17-X6)*$AX$18*4.186*10^-3</f>
        <v>40.499550000000006</v>
      </c>
      <c r="AL6" s="88">
        <f>IF(OR($AX$22=0,入力データと計算結果!$F$7&lt;&gt;バックデータ一覧!$A$8),0,$AX$19*AM6*10^-3)</f>
        <v>0</v>
      </c>
      <c r="AM6" s="90">
        <f>SUMPRODUCT(('計算過程（日射量等）'!$A$6:$A$8765=計算過程!A6)*('計算過程（日射量等）'!$C$6:$C$8765&gt;=$AX$20))</f>
        <v>0</v>
      </c>
      <c r="AN6" s="90">
        <f>IF(入力データと計算結果!$F$7=バックデータ一覧!$A$9,0,AO6*$AX$22*$AX$21*計算過程!$AX$23)</f>
        <v>0</v>
      </c>
      <c r="AO6" s="90">
        <f>SUMIF('計算過程（日射量等）'!$A$6:$A$8765,計算過程!A6,'計算過程（日射量等）'!$C$6:$C$8765)*3600*10^-6</f>
        <v>2.2580271646254872</v>
      </c>
      <c r="AP6" s="90">
        <f>AVERAGE($AQ$6:$AQ21,$AQ356:$AQ$370)</f>
        <v>-1.096102150537634</v>
      </c>
      <c r="AQ6" s="90">
        <f>AVERAGEIF('貼り付けシート（日射量等）'!$D$3:$D$8762,$A6,'貼り付けシート（日射量等）'!$F$3:$F$8762)</f>
        <v>-5.05</v>
      </c>
      <c r="AS6" s="120"/>
      <c r="AT6" s="7" t="s">
        <v>45</v>
      </c>
      <c r="AU6" s="7" t="s">
        <v>442</v>
      </c>
      <c r="AV6" s="14" t="s">
        <v>85</v>
      </c>
      <c r="AW6" s="7" t="s">
        <v>82</v>
      </c>
      <c r="AX6" s="47">
        <f>IF(AND(入力データと計算結果!F13=バックデータ一覧!A17,入力データと計算結果!F35=バックデータ一覧!A20),バックデータ一覧!AG11,バックデータ一覧!AG12)</f>
        <v>1</v>
      </c>
    </row>
    <row r="7" spans="1:50">
      <c r="A7" s="20">
        <v>41641</v>
      </c>
      <c r="B7" s="88">
        <f ca="1">I7-IF(入力データと計算結果!$F$7=バックデータ一覧!$A$7,計算過程!$AG7,計算過程!$AI7)*I7/($I7+$J7+$K7+$L7+$M7+$N7)</f>
        <v>15.211924</v>
      </c>
      <c r="C7" s="88">
        <f ca="1">J7-IF(入力データと計算結果!$F$7=バックデータ一覧!$A$7,計算過程!$AG7,計算過程!$AI7)*J7/($I7+$J7+$K7+$L7+$M7+$N7)</f>
        <v>24.802050000000001</v>
      </c>
      <c r="D7" s="88">
        <f ca="1">K7-IF(入力データと計算結果!$F$7=バックデータ一覧!$A$7,計算過程!$AG7,計算過程!$AI7)*K7/($I7+$J7+$K7+$L7+$M7+$N7)</f>
        <v>4.6297160000000002</v>
      </c>
      <c r="E7" s="88">
        <f ca="1">L7-IF(入力データと計算結果!$F$7=バックデータ一覧!$A$7,計算過程!$AG7,計算過程!$AI7)*L7/($I7+$J7+$K7+$L7+$M7+$N7)</f>
        <v>29.762460000000001</v>
      </c>
      <c r="F7" s="88">
        <f ca="1">M7-IF(入力データと計算結果!$F$7=バックデータ一覧!$A$7,計算過程!$AG7,計算過程!$AI7)*M7/($I7+$J7+$K7+$L7+$M7+$N7)</f>
        <v>0</v>
      </c>
      <c r="G7" s="88">
        <f ca="1">N7-IF(入力データと計算結果!$F$7=バックデータ一覧!$A$7,計算過程!$AG7,計算過程!$AI7)*N7/($I7+$J7+$K7+$L7+$M7+$N7)</f>
        <v>7.4109999999999996</v>
      </c>
      <c r="H7" s="88">
        <f t="shared" ref="H7:H70" si="5">O7</f>
        <v>0</v>
      </c>
      <c r="I7" s="90">
        <f ca="1">P7*(バックデータ一覧!$E$3-計算過程!X7)*4.186*10^-3</f>
        <v>15.211924</v>
      </c>
      <c r="J7" s="90">
        <f ca="1">Q7*(バックデータ一覧!$E$4-計算過程!X7)*4.186*10^-3</f>
        <v>24.802050000000001</v>
      </c>
      <c r="K7" s="90">
        <f ca="1">R7*(バックデータ一覧!$E$5-計算過程!X7)*4.186*10^-3</f>
        <v>4.6297160000000002</v>
      </c>
      <c r="L7" s="90">
        <f ca="1">IF(入力データと計算結果!$F$9=バックデータ一覧!$A$2,計算過程!S7*(バックデータ一覧!$E$6-計算過程!X7)*4.186*10^-3,0)</f>
        <v>29.762460000000001</v>
      </c>
      <c r="M7" s="90">
        <f>IF(入力データと計算結果!$F$9=バックデータ一覧!$A$2,0,計算過程!T7*(バックデータ一覧!$E$7-計算過程!X7)*4.186*10^-3)</f>
        <v>0</v>
      </c>
      <c r="N7" s="90">
        <f ca="1">IF(入力データと計算結果!$F$9=バックデータ一覧!$A$4,0,計算過程!U7*(バックデータ一覧!$E$8-計算過程!X7)*4.186*10^-3)</f>
        <v>7.4109999999999996</v>
      </c>
      <c r="O7" s="90">
        <f>IF(入力データと計算結果!$F$9=バックデータ一覧!$A$4,計算過程!W7*1.25,0)</f>
        <v>0</v>
      </c>
      <c r="P7" s="88">
        <f t="shared" si="0"/>
        <v>92</v>
      </c>
      <c r="Q7" s="88">
        <f t="shared" si="1"/>
        <v>150</v>
      </c>
      <c r="R7" s="88">
        <f t="shared" si="2"/>
        <v>28</v>
      </c>
      <c r="S7" s="88">
        <f>IF(入力データと計算結果!$F$9=バックデータ一覧!$A$2,$AC7,0)*$AX$11*$AX$12</f>
        <v>180</v>
      </c>
      <c r="T7" s="88">
        <f>IF(入力データと計算結果!$F$9=バックデータ一覧!$A$2,0,$AC7)*$AX$12</f>
        <v>0</v>
      </c>
      <c r="U7" s="88">
        <f t="shared" ref="U7:U70" ca="1" si="6">V7*$AX$11</f>
        <v>29.755045831041446</v>
      </c>
      <c r="V7" s="90">
        <f ca="1">IF(OR(入力データと計算結果!$F$9=バックデータ一覧!$A$2,入力データと計算結果!$F$9=バックデータ一覧!$A$3),W7/(バックデータ一覧!$E$8-計算過程!X7)/4.186*10^3,0)</f>
        <v>29.755045831041446</v>
      </c>
      <c r="W7" s="90">
        <f t="shared" ref="W7:W69" si="7">IF(SUM(S7:T7)&gt;0,AD7*AF7+AE7,0)</f>
        <v>7.4109999999999996</v>
      </c>
      <c r="X7" s="90">
        <f ca="1">MAX(VLOOKUP(入力データと計算結果!$F$5,バックデータ一覧!$Y$3:$AA$10,2)*Y7+VLOOKUP(入力データと計算結果!$F$5,バックデータ一覧!$Y$3:$AA$10,3),0.5)</f>
        <v>0.5</v>
      </c>
      <c r="Y7" s="90">
        <f t="shared" ref="Y7:Y69" ca="1" si="8">IF($A$16-A7=10,SUM(OFFSET($AF$370,,,-10-($A$6-A7)))/10,IF($A$16-A7&gt;0,SUM(OFFSET($AF$6,,,A7-$A$6),OFFSET($AF$370,,,-10-($A$6-A7)))/10,SUM(OFFSET(AF7,-1,,-10,))/10))</f>
        <v>-7.8641666666666676</v>
      </c>
      <c r="Z7" s="24">
        <f>IF(入力データと計算結果!$F$6=4,INDEX(バックデータ一覧!$I$4:$L$9,MATCH(VLOOKUP(計算過程!$A7,バックデータ一覧!$AU$3:$AV$367,2),バックデータ一覧!$H$4:$H$9,0),MATCH(計算過程!Z$2,バックデータ一覧!$I$2:$L$2,0)),IF(入力データと計算結果!$F$6=3,INDEX(バックデータ一覧!$I$10:$L$15,MATCH(VLOOKUP(計算過程!$A7,バックデータ一覧!$AU$3:$AV$367,2),バックデータ一覧!$H$10:$H$15,0),MATCH(計算過程!Z$2,バックデータ一覧!$I$2:$L$2,0)),IF(入力データと計算結果!$F$6=2,INDEX(バックデータ一覧!$I$16:$L$21,MATCH(VLOOKUP(計算過程!$A7,バックデータ一覧!$AU$3:$AV$367,2),バックデータ一覧!$H$16:$H$21,0),MATCH(計算過程!Z$2,バックデータ一覧!$I$2:$L$2,0)),IF(入力データと計算結果!$F$6=1,INDEX(バックデータ一覧!$I$22:$L$27,MATCH(VLOOKUP(計算過程!$A7,バックデータ一覧!$AU$3:$AV$367,2),バックデータ一覧!$H$22:$H$27,0),MATCH(計算過程!Z$2,バックデータ一覧!$I$2:$L$2,0))))))</f>
        <v>92</v>
      </c>
      <c r="AA7" s="24">
        <f>IF(入力データと計算結果!$F$6=4,INDEX(バックデータ一覧!$I$4:$L$9,MATCH(VLOOKUP(計算過程!$A7,バックデータ一覧!$AU$3:$AV$367,2),バックデータ一覧!$H$4:$H$9,0),MATCH(計算過程!AA$2,バックデータ一覧!$I$2:$L$2,0)),IF(入力データと計算結果!$F$6=3,INDEX(バックデータ一覧!$I$10:$L$15,MATCH(VLOOKUP(計算過程!$A7,バックデータ一覧!$AU$3:$AV$367,2),バックデータ一覧!$H$10:$H$15,0),MATCH(計算過程!AA$2,バックデータ一覧!$I$2:$L$2,0)),IF(入力データと計算結果!$F$6=2,INDEX(バックデータ一覧!$I$16:$L$21,MATCH(VLOOKUP(計算過程!$A7,バックデータ一覧!$AU$3:$AV$367,2),バックデータ一覧!$H$16:$H$21,0),MATCH(計算過程!AA$2,バックデータ一覧!$I$2:$L$2,0)),IF(入力データと計算結果!$F$6=1,INDEX(バックデータ一覧!$I$22:$L$27,MATCH(VLOOKUP(計算過程!$A7,バックデータ一覧!$AU$3:$AV$367,2),バックデータ一覧!$H$22:$H$27,0),MATCH(計算過程!AA$2,バックデータ一覧!$I$2:$L$2,0))))))</f>
        <v>150</v>
      </c>
      <c r="AB7" s="24">
        <f>IF(入力データと計算結果!$F$6=4,INDEX(バックデータ一覧!$I$4:$L$9,MATCH(VLOOKUP(計算過程!$A7,バックデータ一覧!$AU$3:$AV$367,2),バックデータ一覧!$H$4:$H$9,0),MATCH(計算過程!AB$2,バックデータ一覧!$I$2:$L$2,0)),IF(入力データと計算結果!$F$6=3,INDEX(バックデータ一覧!$I$10:$L$15,MATCH(VLOOKUP(計算過程!$A7,バックデータ一覧!$AU$3:$AV$367,2),バックデータ一覧!$H$10:$H$15,0),MATCH(計算過程!AB$2,バックデータ一覧!$I$2:$L$2,0)),IF(入力データと計算結果!$F$6=2,INDEX(バックデータ一覧!$I$16:$L$21,MATCH(VLOOKUP(計算過程!$A7,バックデータ一覧!$AU$3:$AV$367,2),バックデータ一覧!$H$16:$H$21,0),MATCH(計算過程!AB$2,バックデータ一覧!$I$2:$L$2,0)),IF(入力データと計算結果!$F$6=1,INDEX(バックデータ一覧!$I$22:$L$27,MATCH(VLOOKUP(計算過程!$A7,バックデータ一覧!$AU$3:$AV$367,2),バックデータ一覧!$H$22:$H$27,0),MATCH(計算過程!AB$2,バックデータ一覧!$I$2:$L$2,0))))))</f>
        <v>28</v>
      </c>
      <c r="AC7" s="24">
        <f>IF(入力データと計算結果!$F$6=4,INDEX(バックデータ一覧!$I$4:$L$9,MATCH(VLOOKUP(計算過程!$A7,バックデータ一覧!$AU$3:$AV$367,2),バックデータ一覧!$H$4:$H$9,0),MATCH(計算過程!AC$2,バックデータ一覧!$I$2:$L$2,0)),IF(入力データと計算結果!$F$6=3,INDEX(バックデータ一覧!$I$10:$L$15,MATCH(VLOOKUP(計算過程!$A7,バックデータ一覧!$AU$3:$AV$367,2),バックデータ一覧!$H$10:$H$15,0),MATCH(計算過程!AC$2,バックデータ一覧!$I$2:$L$2,0)),IF(入力データと計算結果!$F$6=2,INDEX(バックデータ一覧!$I$16:$L$21,MATCH(VLOOKUP(計算過程!$A7,バックデータ一覧!$AU$3:$AV$367,2),バックデータ一覧!$H$16:$H$21,0),MATCH(計算過程!AC$2,バックデータ一覧!$I$2:$L$2,0)),IF(入力データと計算結果!$F$6=1,INDEX(バックデータ一覧!$I$22:$L$27,MATCH(VLOOKUP(計算過程!$A7,バックデータ一覧!$AU$3:$AV$367,2),バックデータ一覧!$H$22:$H$27,0),MATCH(計算過程!AC$2,バックデータ一覧!$I$2:$L$2,0))))))</f>
        <v>180</v>
      </c>
      <c r="AD7" s="89">
        <f>IF($AF7&lt;7,INDEX(バックデータ一覧!$P$4:$S$5,MATCH(入力データと計算結果!$F$8,バックデータ一覧!$O$4:$O$5,0),MATCH(入力データと計算結果!$F$6,バックデータ一覧!$P$3:$W$3,0)),IF(AND($AF7&gt;=7,$AF7&lt;16),INDEX(バックデータ一覧!$P$6:$S$7,MATCH(入力データと計算結果!$F$8,バックデータ一覧!$O$6:$O$7,0),MATCH(入力データと計算結果!$F$6,バックデータ一覧!$P$3:$W$3,0)),IF(AND($AF7&gt;=16,$AF7&lt;25),INDEX(バックデータ一覧!$P$8:$S$9,MATCH(入力データと計算結果!$F$8,バックデータ一覧!$O$8:$O$9,0),MATCH(入力データと計算結果!$F$6,バックデータ一覧!$P$3:$W$3,0)),IF($AF7&gt;=25,INDEX(バックデータ一覧!$P$10:$S$11,MATCH(入力データと計算結果!$F$8,バックデータ一覧!$O$10:$O$11,0),MATCH(入力データと計算結果!$F$6,バックデータ一覧!$P$3:$W$3,0))))))</f>
        <v>-0.12</v>
      </c>
      <c r="AE7" s="89">
        <f>IF($AF7&lt;7,INDEX(バックデータ一覧!$T$4:$W$5,MATCH(入力データと計算結果!$F$8,バックデータ一覧!$O$4:$O$5,0),MATCH(入力データと計算結果!$F$6,バックデータ一覧!$P$3:$W$3,0)),IF(AND($AF7&gt;=7,$AF7&lt;16),INDEX(バックデータ一覧!$T$6:$W$7,MATCH(入力データと計算結果!$F$8,バックデータ一覧!$O$6:$O$7,0),MATCH(入力データと計算結果!$F$6,バックデータ一覧!$P$3:$W$3,0)),IF(AND($AF7&gt;=16,$AF7&lt;25),INDEX(バックデータ一覧!$T$8:$W$9,MATCH(入力データと計算結果!$F$8,バックデータ一覧!$O$8:$O$9,0),MATCH(入力データと計算結果!$F$6,バックデータ一覧!$P$3:$W$3,0)),IF($AF7&gt;=25,INDEX(バックデータ一覧!$T$10:$W$11,MATCH(入力データと計算結果!$F$8,バックデータ一覧!$O$10:$O$11,0),MATCH(入力データと計算結果!$F$6,バックデータ一覧!$P$3:$W$3,0))))))</f>
        <v>6</v>
      </c>
      <c r="AF7" s="88">
        <f>AVERAGEIF(貼り付けシート!$A$6:$A$8765,$A7,貼り付けシート!$C$6:$C$8765)</f>
        <v>-11.758333333333333</v>
      </c>
      <c r="AG7" s="91">
        <f>IF(AND(入力データと計算結果!$F$7=バックデータ一覧!$A$7,AH7="使用できる"),MIN(AN7,SUM(I7:N7)*$AX$13),0)</f>
        <v>0</v>
      </c>
      <c r="AH7" s="47" t="str">
        <f t="shared" ref="AH7:AH70" si="9">IF(AP7&gt;=$AX$14,"使用できる","使用できない")</f>
        <v>使用できない</v>
      </c>
      <c r="AI7" s="90">
        <f>IF(入力データと計算結果!$F$7=バックデータ一覧!$A$8,MIN(AJ7,(SUM(I7:N7)*$AX$15)),0)</f>
        <v>0</v>
      </c>
      <c r="AJ7" s="90">
        <f t="shared" ca="1" si="3"/>
        <v>0</v>
      </c>
      <c r="AK7" s="90">
        <f t="shared" ca="1" si="4"/>
        <v>40.499550000000006</v>
      </c>
      <c r="AL7" s="88">
        <f>IF(OR($AX$22=0,入力データと計算結果!$F$7&lt;&gt;バックデータ一覧!$A$8),0,$AX$19*AM7*10^-3)</f>
        <v>0</v>
      </c>
      <c r="AM7" s="90">
        <f>SUMPRODUCT(('計算過程（日射量等）'!$A$6:$A$8765=計算過程!A7)*('計算過程（日射量等）'!$C$6:$C$8765&gt;=$AX$20))</f>
        <v>2</v>
      </c>
      <c r="AN7" s="90">
        <f>IF(入力データと計算結果!$F$7=バックデータ一覧!$A$9,0,AO7*$AX$22*$AX$21*計算過程!$AX$23)</f>
        <v>0</v>
      </c>
      <c r="AO7" s="90">
        <f>SUMIF('計算過程（日射量等）'!$A$6:$A$8765,計算過程!A7,'計算過程（日射量等）'!$C$6:$C$8765)*3600*10^-6</f>
        <v>3.1069374670372456</v>
      </c>
      <c r="AP7" s="90">
        <f>AVERAGE($AQ$6:$AQ22,$AQ357:$AQ$370)</f>
        <v>-1.1443548387096767</v>
      </c>
      <c r="AQ7" s="90">
        <f>AVERAGEIF('貼り付けシート（日射量等）'!$D$3:$D$8762,$A7,'貼り付けシート（日射量等）'!$F$3:$F$8762)</f>
        <v>-3.2250000000000001</v>
      </c>
      <c r="AS7" s="120"/>
      <c r="AT7" s="7" t="s">
        <v>94</v>
      </c>
      <c r="AU7" s="7" t="s">
        <v>443</v>
      </c>
      <c r="AV7" s="7" t="s">
        <v>86</v>
      </c>
      <c r="AW7" s="7" t="s">
        <v>82</v>
      </c>
      <c r="AX7" s="47">
        <f>IF(AND(入力データと計算結果!F11=バックデータ一覧!A17,入力データと計算結果!F31=バックデータ一覧!A20),バックデータ一覧!AG3,バックデータ一覧!AG4)</f>
        <v>1</v>
      </c>
    </row>
    <row r="8" spans="1:50">
      <c r="A8" s="20">
        <v>41642</v>
      </c>
      <c r="B8" s="88">
        <f ca="1">I8-IF(入力データと計算結果!$F$7=バックデータ一覧!$A$7,計算過程!$AG8,計算過程!$AI8)*I8/($I8+$J8+$K8+$L8+$M8+$N8)</f>
        <v>10.251514</v>
      </c>
      <c r="C8" s="88">
        <f ca="1">J8-IF(入力データと計算結果!$F$7=バックデータ一覧!$A$7,計算過程!$AG8,計算過程!$AI8)*J8/($I8+$J8+$K8+$L8+$M8+$N8)</f>
        <v>16.534700000000001</v>
      </c>
      <c r="D8" s="88">
        <f ca="1">K8-IF(入力データと計算結果!$F$7=バックデータ一覧!$A$7,計算過程!$AG8,計算過程!$AI8)*K8/($I8+$J8+$K8+$L8+$M8+$N8)</f>
        <v>1.3227760000000002</v>
      </c>
      <c r="E8" s="88">
        <f ca="1">L8-IF(入力データと計算結果!$F$7=バックデータ一覧!$A$7,計算過程!$AG8,計算過程!$AI8)*L8/($I8+$J8+$K8+$L8+$M8+$N8)</f>
        <v>29.762460000000001</v>
      </c>
      <c r="F8" s="88">
        <f ca="1">M8-IF(入力データと計算結果!$F$7=バックデータ一覧!$A$7,計算過程!$AG8,計算過程!$AI8)*M8/($I8+$J8+$K8+$L8+$M8+$N8)</f>
        <v>0</v>
      </c>
      <c r="G8" s="88">
        <f ca="1">N8-IF(入力データと計算結果!$F$7=バックデータ一覧!$A$7,計算過程!$AG8,計算過程!$AI8)*N8/($I8+$J8+$K8+$L8+$M8+$N8)</f>
        <v>6.9379999999999988</v>
      </c>
      <c r="H8" s="88">
        <f t="shared" si="5"/>
        <v>0</v>
      </c>
      <c r="I8" s="90">
        <f ca="1">P8*(バックデータ一覧!$E$3-計算過程!X8)*4.186*10^-3</f>
        <v>10.251514</v>
      </c>
      <c r="J8" s="90">
        <f ca="1">Q8*(バックデータ一覧!$E$4-計算過程!X8)*4.186*10^-3</f>
        <v>16.534700000000001</v>
      </c>
      <c r="K8" s="90">
        <f ca="1">R8*(バックデータ一覧!$E$5-計算過程!X8)*4.186*10^-3</f>
        <v>1.3227760000000002</v>
      </c>
      <c r="L8" s="90">
        <f ca="1">IF(入力データと計算結果!$F$9=バックデータ一覧!$A$2,計算過程!S8*(バックデータ一覧!$E$6-計算過程!X8)*4.186*10^-3,0)</f>
        <v>29.762460000000001</v>
      </c>
      <c r="M8" s="90">
        <f>IF(入力データと計算結果!$F$9=バックデータ一覧!$A$2,0,計算過程!T8*(バックデータ一覧!$E$7-計算過程!X8)*4.186*10^-3)</f>
        <v>0</v>
      </c>
      <c r="N8" s="90">
        <f ca="1">IF(入力データと計算結果!$F$9=バックデータ一覧!$A$4,0,計算過程!U8*(バックデータ一覧!$E$8-計算過程!X8)*4.186*10^-3)</f>
        <v>6.9379999999999988</v>
      </c>
      <c r="O8" s="90">
        <f>IF(入力データと計算結果!$F$9=バックデータ一覧!$A$4,計算過程!W8*1.25,0)</f>
        <v>0</v>
      </c>
      <c r="P8" s="88">
        <f t="shared" si="0"/>
        <v>62</v>
      </c>
      <c r="Q8" s="88">
        <f t="shared" si="1"/>
        <v>100</v>
      </c>
      <c r="R8" s="88">
        <f t="shared" si="2"/>
        <v>8</v>
      </c>
      <c r="S8" s="88">
        <f>IF(入力データと計算結果!$F$9=バックデータ一覧!$A$2,$AC8,0)*$AX$11*$AX$12</f>
        <v>180</v>
      </c>
      <c r="T8" s="88">
        <f>IF(入力データと計算結果!$F$9=バックデータ一覧!$A$2,0,$AC8)*$AX$12</f>
        <v>0</v>
      </c>
      <c r="U8" s="88">
        <f t="shared" ca="1" si="6"/>
        <v>27.855958436886457</v>
      </c>
      <c r="V8" s="90">
        <f ca="1">IF(OR(入力データと計算結果!$F$9=バックデータ一覧!$A$2,入力データと計算結果!$F$9=バックデータ一覧!$A$3),W8/(バックデータ一覧!$E$8-計算過程!X8)/4.186*10^3,0)</f>
        <v>27.855958436886457</v>
      </c>
      <c r="W8" s="90">
        <f t="shared" si="7"/>
        <v>6.9379999999999997</v>
      </c>
      <c r="X8" s="90">
        <f ca="1">MAX(VLOOKUP(入力データと計算結果!$F$5,バックデータ一覧!$Y$3:$AA$10,2)*Y8+VLOOKUP(入力データと計算結果!$F$5,バックデータ一覧!$Y$3:$AA$10,3),0.5)</f>
        <v>0.5</v>
      </c>
      <c r="Y8" s="90">
        <f t="shared" ca="1" si="8"/>
        <v>-8.8475000000000001</v>
      </c>
      <c r="Z8" s="24">
        <f>IF(入力データと計算結果!$F$6=4,INDEX(バックデータ一覧!$I$4:$L$9,MATCH(VLOOKUP(計算過程!$A8,バックデータ一覧!$AU$3:$AV$367,2),バックデータ一覧!$H$4:$H$9,0),MATCH(計算過程!Z$2,バックデータ一覧!$I$2:$L$2,0)),IF(入力データと計算結果!$F$6=3,INDEX(バックデータ一覧!$I$10:$L$15,MATCH(VLOOKUP(計算過程!$A8,バックデータ一覧!$AU$3:$AV$367,2),バックデータ一覧!$H$10:$H$15,0),MATCH(計算過程!Z$2,バックデータ一覧!$I$2:$L$2,0)),IF(入力データと計算結果!$F$6=2,INDEX(バックデータ一覧!$I$16:$L$21,MATCH(VLOOKUP(計算過程!$A8,バックデータ一覧!$AU$3:$AV$367,2),バックデータ一覧!$H$16:$H$21,0),MATCH(計算過程!Z$2,バックデータ一覧!$I$2:$L$2,0)),IF(入力データと計算結果!$F$6=1,INDEX(バックデータ一覧!$I$22:$L$27,MATCH(VLOOKUP(計算過程!$A8,バックデータ一覧!$AU$3:$AV$367,2),バックデータ一覧!$H$22:$H$27,0),MATCH(計算過程!Z$2,バックデータ一覧!$I$2:$L$2,0))))))</f>
        <v>62</v>
      </c>
      <c r="AA8" s="24">
        <f>IF(入力データと計算結果!$F$6=4,INDEX(バックデータ一覧!$I$4:$L$9,MATCH(VLOOKUP(計算過程!$A8,バックデータ一覧!$AU$3:$AV$367,2),バックデータ一覧!$H$4:$H$9,0),MATCH(計算過程!AA$2,バックデータ一覧!$I$2:$L$2,0)),IF(入力データと計算結果!$F$6=3,INDEX(バックデータ一覧!$I$10:$L$15,MATCH(VLOOKUP(計算過程!$A8,バックデータ一覧!$AU$3:$AV$367,2),バックデータ一覧!$H$10:$H$15,0),MATCH(計算過程!AA$2,バックデータ一覧!$I$2:$L$2,0)),IF(入力データと計算結果!$F$6=2,INDEX(バックデータ一覧!$I$16:$L$21,MATCH(VLOOKUP(計算過程!$A8,バックデータ一覧!$AU$3:$AV$367,2),バックデータ一覧!$H$16:$H$21,0),MATCH(計算過程!AA$2,バックデータ一覧!$I$2:$L$2,0)),IF(入力データと計算結果!$F$6=1,INDEX(バックデータ一覧!$I$22:$L$27,MATCH(VLOOKUP(計算過程!$A8,バックデータ一覧!$AU$3:$AV$367,2),バックデータ一覧!$H$22:$H$27,0),MATCH(計算過程!AA$2,バックデータ一覧!$I$2:$L$2,0))))))</f>
        <v>100</v>
      </c>
      <c r="AB8" s="24">
        <f>IF(入力データと計算結果!$F$6=4,INDEX(バックデータ一覧!$I$4:$L$9,MATCH(VLOOKUP(計算過程!$A8,バックデータ一覧!$AU$3:$AV$367,2),バックデータ一覧!$H$4:$H$9,0),MATCH(計算過程!AB$2,バックデータ一覧!$I$2:$L$2,0)),IF(入力データと計算結果!$F$6=3,INDEX(バックデータ一覧!$I$10:$L$15,MATCH(VLOOKUP(計算過程!$A8,バックデータ一覧!$AU$3:$AV$367,2),バックデータ一覧!$H$10:$H$15,0),MATCH(計算過程!AB$2,バックデータ一覧!$I$2:$L$2,0)),IF(入力データと計算結果!$F$6=2,INDEX(バックデータ一覧!$I$16:$L$21,MATCH(VLOOKUP(計算過程!$A8,バックデータ一覧!$AU$3:$AV$367,2),バックデータ一覧!$H$16:$H$21,0),MATCH(計算過程!AB$2,バックデータ一覧!$I$2:$L$2,0)),IF(入力データと計算結果!$F$6=1,INDEX(バックデータ一覧!$I$22:$L$27,MATCH(VLOOKUP(計算過程!$A8,バックデータ一覧!$AU$3:$AV$367,2),バックデータ一覧!$H$22:$H$27,0),MATCH(計算過程!AB$2,バックデータ一覧!$I$2:$L$2,0))))))</f>
        <v>8</v>
      </c>
      <c r="AC8" s="24">
        <f>IF(入力データと計算結果!$F$6=4,INDEX(バックデータ一覧!$I$4:$L$9,MATCH(VLOOKUP(計算過程!$A8,バックデータ一覧!$AU$3:$AV$367,2),バックデータ一覧!$H$4:$H$9,0),MATCH(計算過程!AC$2,バックデータ一覧!$I$2:$L$2,0)),IF(入力データと計算結果!$F$6=3,INDEX(バックデータ一覧!$I$10:$L$15,MATCH(VLOOKUP(計算過程!$A8,バックデータ一覧!$AU$3:$AV$367,2),バックデータ一覧!$H$10:$H$15,0),MATCH(計算過程!AC$2,バックデータ一覧!$I$2:$L$2,0)),IF(入力データと計算結果!$F$6=2,INDEX(バックデータ一覧!$I$16:$L$21,MATCH(VLOOKUP(計算過程!$A8,バックデータ一覧!$AU$3:$AV$367,2),バックデータ一覧!$H$16:$H$21,0),MATCH(計算過程!AC$2,バックデータ一覧!$I$2:$L$2,0)),IF(入力データと計算結果!$F$6=1,INDEX(バックデータ一覧!$I$22:$L$27,MATCH(VLOOKUP(計算過程!$A8,バックデータ一覧!$AU$3:$AV$367,2),バックデータ一覧!$H$22:$H$27,0),MATCH(計算過程!AC$2,バックデータ一覧!$I$2:$L$2,0))))))</f>
        <v>180</v>
      </c>
      <c r="AD8" s="89">
        <f>IF($AF8&lt;7,INDEX(バックデータ一覧!$P$4:$S$5,MATCH(入力データと計算結果!$F$8,バックデータ一覧!$O$4:$O$5,0),MATCH(入力データと計算結果!$F$6,バックデータ一覧!$P$3:$W$3,0)),IF(AND($AF8&gt;=7,$AF8&lt;16),INDEX(バックデータ一覧!$P$6:$S$7,MATCH(入力データと計算結果!$F$8,バックデータ一覧!$O$6:$O$7,0),MATCH(入力データと計算結果!$F$6,バックデータ一覧!$P$3:$W$3,0)),IF(AND($AF8&gt;=16,$AF8&lt;25),INDEX(バックデータ一覧!$P$8:$S$9,MATCH(入力データと計算結果!$F$8,バックデータ一覧!$O$8:$O$9,0),MATCH(入力データと計算結果!$F$6,バックデータ一覧!$P$3:$W$3,0)),IF($AF8&gt;=25,INDEX(バックデータ一覧!$P$10:$S$11,MATCH(入力データと計算結果!$F$8,バックデータ一覧!$O$10:$O$11,0),MATCH(入力データと計算結果!$F$6,バックデータ一覧!$P$3:$W$3,0))))))</f>
        <v>-0.12</v>
      </c>
      <c r="AE8" s="89">
        <f>IF($AF8&lt;7,INDEX(バックデータ一覧!$T$4:$W$5,MATCH(入力データと計算結果!$F$8,バックデータ一覧!$O$4:$O$5,0),MATCH(入力データと計算結果!$F$6,バックデータ一覧!$P$3:$W$3,0)),IF(AND($AF8&gt;=7,$AF8&lt;16),INDEX(バックデータ一覧!$T$6:$W$7,MATCH(入力データと計算結果!$F$8,バックデータ一覧!$O$6:$O$7,0),MATCH(入力データと計算結果!$F$6,バックデータ一覧!$P$3:$W$3,0)),IF(AND($AF8&gt;=16,$AF8&lt;25),INDEX(バックデータ一覧!$T$8:$W$9,MATCH(入力データと計算結果!$F$8,バックデータ一覧!$O$8:$O$9,0),MATCH(入力データと計算結果!$F$6,バックデータ一覧!$P$3:$W$3,0)),IF($AF8&gt;=25,INDEX(バックデータ一覧!$T$10:$W$11,MATCH(入力データと計算結果!$F$8,バックデータ一覧!$O$10:$O$11,0),MATCH(入力データと計算結果!$F$6,バックデータ一覧!$P$3:$W$3,0))))))</f>
        <v>6</v>
      </c>
      <c r="AF8" s="88">
        <f>AVERAGEIF(貼り付けシート!$A$6:$A$8765,$A8,貼り付けシート!$C$6:$C$8765)</f>
        <v>-7.8166666666666664</v>
      </c>
      <c r="AG8" s="91">
        <f>IF(AND(入力データと計算結果!$F$7=バックデータ一覧!$A$7,AH8="使用できる"),MIN(AN8,SUM(I8:N8)*$AX$13),0)</f>
        <v>0</v>
      </c>
      <c r="AH8" s="47" t="str">
        <f t="shared" si="9"/>
        <v>使用できない</v>
      </c>
      <c r="AI8" s="90">
        <f>IF(入力データと計算結果!$F$7=バックデータ一覧!$A$8,MIN(AJ8,(SUM(I8:N8)*$AX$15)),0)</f>
        <v>0</v>
      </c>
      <c r="AJ8" s="90">
        <f t="shared" ca="1" si="3"/>
        <v>0</v>
      </c>
      <c r="AK8" s="90">
        <f t="shared" ca="1" si="4"/>
        <v>40.499550000000006</v>
      </c>
      <c r="AL8" s="88">
        <f>IF(OR($AX$22=0,入力データと計算結果!$F$7&lt;&gt;バックデータ一覧!$A$8),0,$AX$19*AM8*10^-3)</f>
        <v>0</v>
      </c>
      <c r="AM8" s="90">
        <f>SUMPRODUCT(('計算過程（日射量等）'!$A$6:$A$8765=計算過程!A8)*('計算過程（日射量等）'!$C$6:$C$8765&gt;=$AX$20))</f>
        <v>4</v>
      </c>
      <c r="AN8" s="90">
        <f>IF(入力データと計算結果!$F$7=バックデータ一覧!$A$9,0,AO8*$AX$22*$AX$21*計算過程!$AX$23)</f>
        <v>0</v>
      </c>
      <c r="AO8" s="90">
        <f>SUMIF('計算過程（日射量等）'!$A$6:$A$8765,計算過程!A8,'計算過程（日射量等）'!$C$6:$C$8765)*3600*10^-6</f>
        <v>7.6205855063681271</v>
      </c>
      <c r="AP8" s="90">
        <f>AVERAGE($AQ$6:$AQ23,$AQ358:$AQ$370)</f>
        <v>-1.144623655913978</v>
      </c>
      <c r="AQ8" s="90">
        <f>AVERAGEIF('貼り付けシート（日射量等）'!$D$3:$D$8762,$A8,'貼り付けシート（日射量等）'!$F$3:$F$8762)</f>
        <v>0.97083333333333333</v>
      </c>
      <c r="AS8" s="120"/>
      <c r="AT8" s="7" t="s">
        <v>104</v>
      </c>
      <c r="AU8" s="7" t="s">
        <v>443</v>
      </c>
      <c r="AV8" s="7" t="s">
        <v>87</v>
      </c>
      <c r="AW8" s="7" t="s">
        <v>82</v>
      </c>
      <c r="AX8" s="47">
        <f>IF(AND(入力データと計算結果!F11=バックデータ一覧!A17,入力データと計算結果!F32=バックデータ一覧!A20),バックデータ一覧!AG5,バックデータ一覧!AG6)</f>
        <v>1</v>
      </c>
    </row>
    <row r="9" spans="1:50">
      <c r="A9" s="20">
        <v>41643</v>
      </c>
      <c r="B9" s="88">
        <f ca="1">I9-IF(入力データと計算結果!$F$7=バックデータ一覧!$A$7,計算過程!$AG9,計算過程!$AI9)*I9/($I9+$J9+$K9+$L9+$M9+$N9)</f>
        <v>15.211924</v>
      </c>
      <c r="C9" s="88">
        <f ca="1">J9-IF(入力データと計算結果!$F$7=バックデータ一覧!$A$7,計算過程!$AG9,計算過程!$AI9)*J9/($I9+$J9+$K9+$L9+$M9+$N9)</f>
        <v>24.802050000000001</v>
      </c>
      <c r="D9" s="88">
        <f ca="1">K9-IF(入力データと計算結果!$F$7=バックデータ一覧!$A$7,計算過程!$AG9,計算過程!$AI9)*K9/($I9+$J9+$K9+$L9+$M9+$N9)</f>
        <v>4.6297160000000002</v>
      </c>
      <c r="E9" s="88">
        <f ca="1">L9-IF(入力データと計算結果!$F$7=バックデータ一覧!$A$7,計算過程!$AG9,計算過程!$AI9)*L9/($I9+$J9+$K9+$L9+$M9+$N9)</f>
        <v>29.762460000000001</v>
      </c>
      <c r="F9" s="88">
        <f ca="1">M9-IF(入力データと計算結果!$F$7=バックデータ一覧!$A$7,計算過程!$AG9,計算過程!$AI9)*M9/($I9+$J9+$K9+$L9+$M9+$N9)</f>
        <v>0</v>
      </c>
      <c r="G9" s="88">
        <f ca="1">N9-IF(入力データと計算結果!$F$7=バックデータ一覧!$A$7,計算過程!$AG9,計算過程!$AI9)*N9/($I9+$J9+$K9+$L9+$M9+$N9)</f>
        <v>7.0970000000000004</v>
      </c>
      <c r="H9" s="88">
        <f t="shared" si="5"/>
        <v>0</v>
      </c>
      <c r="I9" s="90">
        <f ca="1">P9*(バックデータ一覧!$E$3-計算過程!X9)*4.186*10^-3</f>
        <v>15.211924</v>
      </c>
      <c r="J9" s="90">
        <f ca="1">Q9*(バックデータ一覧!$E$4-計算過程!X9)*4.186*10^-3</f>
        <v>24.802050000000001</v>
      </c>
      <c r="K9" s="90">
        <f ca="1">R9*(バックデータ一覧!$E$5-計算過程!X9)*4.186*10^-3</f>
        <v>4.6297160000000002</v>
      </c>
      <c r="L9" s="90">
        <f ca="1">IF(入力データと計算結果!$F$9=バックデータ一覧!$A$2,計算過程!S9*(バックデータ一覧!$E$6-計算過程!X9)*4.186*10^-3,0)</f>
        <v>29.762460000000001</v>
      </c>
      <c r="M9" s="90">
        <f>IF(入力データと計算結果!$F$9=バックデータ一覧!$A$2,0,計算過程!T9*(バックデータ一覧!$E$7-計算過程!X9)*4.186*10^-3)</f>
        <v>0</v>
      </c>
      <c r="N9" s="90">
        <f ca="1">IF(入力データと計算結果!$F$9=バックデータ一覧!$A$4,0,計算過程!U9*(バックデータ一覧!$E$8-計算過程!X9)*4.186*10^-3)</f>
        <v>7.0970000000000004</v>
      </c>
      <c r="O9" s="90">
        <f>IF(入力データと計算結果!$F$9=バックデータ一覧!$A$4,計算過程!W9*1.25,0)</f>
        <v>0</v>
      </c>
      <c r="P9" s="88">
        <f t="shared" si="0"/>
        <v>92</v>
      </c>
      <c r="Q9" s="88">
        <f t="shared" si="1"/>
        <v>150</v>
      </c>
      <c r="R9" s="88">
        <f t="shared" si="2"/>
        <v>28</v>
      </c>
      <c r="S9" s="88">
        <f>IF(入力データと計算結果!$F$9=バックデータ一覧!$A$2,$AC9,0)*$AX$11*$AX$12</f>
        <v>180</v>
      </c>
      <c r="T9" s="88">
        <f>IF(入力データと計算結果!$F$9=バックデータ一覧!$A$2,0,$AC9)*$AX$12</f>
        <v>0</v>
      </c>
      <c r="U9" s="88">
        <f t="shared" ca="1" si="6"/>
        <v>28.494340880164774</v>
      </c>
      <c r="V9" s="90">
        <f ca="1">IF(OR(入力データと計算結果!$F$9=バックデータ一覧!$A$2,入力データと計算結果!$F$9=バックデータ一覧!$A$3),W9/(バックデータ一覧!$E$8-計算過程!X9)/4.186*10^3,0)</f>
        <v>28.494340880164774</v>
      </c>
      <c r="W9" s="90">
        <f t="shared" si="7"/>
        <v>7.0969999999999995</v>
      </c>
      <c r="X9" s="90">
        <f ca="1">MAX(VLOOKUP(入力データと計算結果!$F$5,バックデータ一覧!$Y$3:$AA$10,2)*Y9+VLOOKUP(入力データと計算結果!$F$5,バックデータ一覧!$Y$3:$AA$10,3),0.5)</f>
        <v>0.5</v>
      </c>
      <c r="Y9" s="90">
        <f t="shared" ca="1" si="8"/>
        <v>-9.1358333333333341</v>
      </c>
      <c r="Z9" s="24">
        <f>IF(入力データと計算結果!$F$6=4,INDEX(バックデータ一覧!$I$4:$L$9,MATCH(VLOOKUP(計算過程!$A9,バックデータ一覧!$AU$3:$AV$367,2),バックデータ一覧!$H$4:$H$9,0),MATCH(計算過程!Z$2,バックデータ一覧!$I$2:$L$2,0)),IF(入力データと計算結果!$F$6=3,INDEX(バックデータ一覧!$I$10:$L$15,MATCH(VLOOKUP(計算過程!$A9,バックデータ一覧!$AU$3:$AV$367,2),バックデータ一覧!$H$10:$H$15,0),MATCH(計算過程!Z$2,バックデータ一覧!$I$2:$L$2,0)),IF(入力データと計算結果!$F$6=2,INDEX(バックデータ一覧!$I$16:$L$21,MATCH(VLOOKUP(計算過程!$A9,バックデータ一覧!$AU$3:$AV$367,2),バックデータ一覧!$H$16:$H$21,0),MATCH(計算過程!Z$2,バックデータ一覧!$I$2:$L$2,0)),IF(入力データと計算結果!$F$6=1,INDEX(バックデータ一覧!$I$22:$L$27,MATCH(VLOOKUP(計算過程!$A9,バックデータ一覧!$AU$3:$AV$367,2),バックデータ一覧!$H$22:$H$27,0),MATCH(計算過程!Z$2,バックデータ一覧!$I$2:$L$2,0))))))</f>
        <v>92</v>
      </c>
      <c r="AA9" s="24">
        <f>IF(入力データと計算結果!$F$6=4,INDEX(バックデータ一覧!$I$4:$L$9,MATCH(VLOOKUP(計算過程!$A9,バックデータ一覧!$AU$3:$AV$367,2),バックデータ一覧!$H$4:$H$9,0),MATCH(計算過程!AA$2,バックデータ一覧!$I$2:$L$2,0)),IF(入力データと計算結果!$F$6=3,INDEX(バックデータ一覧!$I$10:$L$15,MATCH(VLOOKUP(計算過程!$A9,バックデータ一覧!$AU$3:$AV$367,2),バックデータ一覧!$H$10:$H$15,0),MATCH(計算過程!AA$2,バックデータ一覧!$I$2:$L$2,0)),IF(入力データと計算結果!$F$6=2,INDEX(バックデータ一覧!$I$16:$L$21,MATCH(VLOOKUP(計算過程!$A9,バックデータ一覧!$AU$3:$AV$367,2),バックデータ一覧!$H$16:$H$21,0),MATCH(計算過程!AA$2,バックデータ一覧!$I$2:$L$2,0)),IF(入力データと計算結果!$F$6=1,INDEX(バックデータ一覧!$I$22:$L$27,MATCH(VLOOKUP(計算過程!$A9,バックデータ一覧!$AU$3:$AV$367,2),バックデータ一覧!$H$22:$H$27,0),MATCH(計算過程!AA$2,バックデータ一覧!$I$2:$L$2,0))))))</f>
        <v>150</v>
      </c>
      <c r="AB9" s="24">
        <f>IF(入力データと計算結果!$F$6=4,INDEX(バックデータ一覧!$I$4:$L$9,MATCH(VLOOKUP(計算過程!$A9,バックデータ一覧!$AU$3:$AV$367,2),バックデータ一覧!$H$4:$H$9,0),MATCH(計算過程!AB$2,バックデータ一覧!$I$2:$L$2,0)),IF(入力データと計算結果!$F$6=3,INDEX(バックデータ一覧!$I$10:$L$15,MATCH(VLOOKUP(計算過程!$A9,バックデータ一覧!$AU$3:$AV$367,2),バックデータ一覧!$H$10:$H$15,0),MATCH(計算過程!AB$2,バックデータ一覧!$I$2:$L$2,0)),IF(入力データと計算結果!$F$6=2,INDEX(バックデータ一覧!$I$16:$L$21,MATCH(VLOOKUP(計算過程!$A9,バックデータ一覧!$AU$3:$AV$367,2),バックデータ一覧!$H$16:$H$21,0),MATCH(計算過程!AB$2,バックデータ一覧!$I$2:$L$2,0)),IF(入力データと計算結果!$F$6=1,INDEX(バックデータ一覧!$I$22:$L$27,MATCH(VLOOKUP(計算過程!$A9,バックデータ一覧!$AU$3:$AV$367,2),バックデータ一覧!$H$22:$H$27,0),MATCH(計算過程!AB$2,バックデータ一覧!$I$2:$L$2,0))))))</f>
        <v>28</v>
      </c>
      <c r="AC9" s="24">
        <f>IF(入力データと計算結果!$F$6=4,INDEX(バックデータ一覧!$I$4:$L$9,MATCH(VLOOKUP(計算過程!$A9,バックデータ一覧!$AU$3:$AV$367,2),バックデータ一覧!$H$4:$H$9,0),MATCH(計算過程!AC$2,バックデータ一覧!$I$2:$L$2,0)),IF(入力データと計算結果!$F$6=3,INDEX(バックデータ一覧!$I$10:$L$15,MATCH(VLOOKUP(計算過程!$A9,バックデータ一覧!$AU$3:$AV$367,2),バックデータ一覧!$H$10:$H$15,0),MATCH(計算過程!AC$2,バックデータ一覧!$I$2:$L$2,0)),IF(入力データと計算結果!$F$6=2,INDEX(バックデータ一覧!$I$16:$L$21,MATCH(VLOOKUP(計算過程!$A9,バックデータ一覧!$AU$3:$AV$367,2),バックデータ一覧!$H$16:$H$21,0),MATCH(計算過程!AC$2,バックデータ一覧!$I$2:$L$2,0)),IF(入力データと計算結果!$F$6=1,INDEX(バックデータ一覧!$I$22:$L$27,MATCH(VLOOKUP(計算過程!$A9,バックデータ一覧!$AU$3:$AV$367,2),バックデータ一覧!$H$22:$H$27,0),MATCH(計算過程!AC$2,バックデータ一覧!$I$2:$L$2,0))))))</f>
        <v>180</v>
      </c>
      <c r="AD9" s="89">
        <f>IF($AF9&lt;7,INDEX(バックデータ一覧!$P$4:$S$5,MATCH(入力データと計算結果!$F$8,バックデータ一覧!$O$4:$O$5,0),MATCH(入力データと計算結果!$F$6,バックデータ一覧!$P$3:$W$3,0)),IF(AND($AF9&gt;=7,$AF9&lt;16),INDEX(バックデータ一覧!$P$6:$S$7,MATCH(入力データと計算結果!$F$8,バックデータ一覧!$O$6:$O$7,0),MATCH(入力データと計算結果!$F$6,バックデータ一覧!$P$3:$W$3,0)),IF(AND($AF9&gt;=16,$AF9&lt;25),INDEX(バックデータ一覧!$P$8:$S$9,MATCH(入力データと計算結果!$F$8,バックデータ一覧!$O$8:$O$9,0),MATCH(入力データと計算結果!$F$6,バックデータ一覧!$P$3:$W$3,0)),IF($AF9&gt;=25,INDEX(バックデータ一覧!$P$10:$S$11,MATCH(入力データと計算結果!$F$8,バックデータ一覧!$O$10:$O$11,0),MATCH(入力データと計算結果!$F$6,バックデータ一覧!$P$3:$W$3,0))))))</f>
        <v>-0.12</v>
      </c>
      <c r="AE9" s="89">
        <f>IF($AF9&lt;7,INDEX(バックデータ一覧!$T$4:$W$5,MATCH(入力データと計算結果!$F$8,バックデータ一覧!$O$4:$O$5,0),MATCH(入力データと計算結果!$F$6,バックデータ一覧!$P$3:$W$3,0)),IF(AND($AF9&gt;=7,$AF9&lt;16),INDEX(バックデータ一覧!$T$6:$W$7,MATCH(入力データと計算結果!$F$8,バックデータ一覧!$O$6:$O$7,0),MATCH(入力データと計算結果!$F$6,バックデータ一覧!$P$3:$W$3,0)),IF(AND($AF9&gt;=16,$AF9&lt;25),INDEX(バックデータ一覧!$T$8:$W$9,MATCH(入力データと計算結果!$F$8,バックデータ一覧!$O$8:$O$9,0),MATCH(入力データと計算結果!$F$6,バックデータ一覧!$P$3:$W$3,0)),IF($AF9&gt;=25,INDEX(バックデータ一覧!$T$10:$W$11,MATCH(入力データと計算結果!$F$8,バックデータ一覧!$O$10:$O$11,0),MATCH(入力データと計算結果!$F$6,バックデータ一覧!$P$3:$W$3,0))))))</f>
        <v>6</v>
      </c>
      <c r="AF9" s="88">
        <f>AVERAGEIF(貼り付けシート!$A$6:$A$8765,$A9,貼り付けシート!$C$6:$C$8765)</f>
        <v>-9.1416666666666675</v>
      </c>
      <c r="AG9" s="91">
        <f>IF(AND(入力データと計算結果!$F$7=バックデータ一覧!$A$7,AH9="使用できる"),MIN(AN9,SUM(I9:N9)*$AX$13),0)</f>
        <v>0</v>
      </c>
      <c r="AH9" s="47" t="str">
        <f t="shared" si="9"/>
        <v>使用できない</v>
      </c>
      <c r="AI9" s="90">
        <f>IF(入力データと計算結果!$F$7=バックデータ一覧!$A$8,MIN(AJ9,(SUM(I9:N9)*$AX$15)),0)</f>
        <v>0</v>
      </c>
      <c r="AJ9" s="90">
        <f t="shared" ca="1" si="3"/>
        <v>0</v>
      </c>
      <c r="AK9" s="90">
        <f t="shared" ca="1" si="4"/>
        <v>40.499550000000006</v>
      </c>
      <c r="AL9" s="88">
        <f>IF(OR($AX$22=0,入力データと計算結果!$F$7&lt;&gt;バックデータ一覧!$A$8),0,$AX$19*AM9*10^-3)</f>
        <v>0</v>
      </c>
      <c r="AM9" s="90">
        <f>SUMPRODUCT(('計算過程（日射量等）'!$A$6:$A$8765=計算過程!A9)*('計算過程（日射量等）'!$C$6:$C$8765&gt;=$AX$20))</f>
        <v>0</v>
      </c>
      <c r="AN9" s="90">
        <f>IF(入力データと計算結果!$F$7=バックデータ一覧!$A$9,0,AO9*$AX$22*$AX$21*計算過程!$AX$23)</f>
        <v>0</v>
      </c>
      <c r="AO9" s="90">
        <f>SUMIF('計算過程（日射量等）'!$A$6:$A$8765,計算過程!A9,'計算過程（日射量等）'!$C$6:$C$8765)*3600*10^-6</f>
        <v>2.2457739376995933</v>
      </c>
      <c r="AP9" s="90">
        <f>AVERAGE($AQ$6:$AQ24,$AQ359:$AQ$370)</f>
        <v>-1.2713709677419349</v>
      </c>
      <c r="AQ9" s="90">
        <f>AVERAGEIF('貼り付けシート（日射量等）'!$D$3:$D$8762,$A9,'貼り付けシート（日射量等）'!$F$3:$F$8762)</f>
        <v>1.3625</v>
      </c>
      <c r="AS9" s="120"/>
      <c r="AT9" s="7" t="s">
        <v>105</v>
      </c>
      <c r="AU9" s="7" t="s">
        <v>443</v>
      </c>
      <c r="AV9" s="7" t="s">
        <v>88</v>
      </c>
      <c r="AW9" s="7" t="s">
        <v>82</v>
      </c>
      <c r="AX9" s="47">
        <f>IF(AND(入力データと計算結果!F12=バックデータ一覧!A17,入力データと計算結果!F33=バックデータ一覧!A20),バックデータ一覧!AG7,バックデータ一覧!AG8)</f>
        <v>1</v>
      </c>
    </row>
    <row r="10" spans="1:50">
      <c r="A10" s="20">
        <v>41644</v>
      </c>
      <c r="B10" s="88">
        <f ca="1">I10-IF(入力データと計算結果!$F$7=バックデータ一覧!$A$7,計算過程!$AG10,計算過程!$AI10)*I10/($I10+$J10+$K10+$L10+$M10+$N10)</f>
        <v>15.211924</v>
      </c>
      <c r="C10" s="88">
        <f ca="1">J10-IF(入力データと計算結果!$F$7=バックデータ一覧!$A$7,計算過程!$AG10,計算過程!$AI10)*J10/($I10+$J10+$K10+$L10+$M10+$N10)</f>
        <v>24.802050000000001</v>
      </c>
      <c r="D10" s="88">
        <f ca="1">K10-IF(入力データと計算結果!$F$7=バックデータ一覧!$A$7,計算過程!$AG10,計算過程!$AI10)*K10/($I10+$J10+$K10+$L10+$M10+$N10)</f>
        <v>4.6297160000000002</v>
      </c>
      <c r="E10" s="88">
        <f ca="1">L10-IF(入力データと計算結果!$F$7=バックデータ一覧!$A$7,計算過程!$AG10,計算過程!$AI10)*L10/($I10+$J10+$K10+$L10+$M10+$N10)</f>
        <v>29.762460000000001</v>
      </c>
      <c r="F10" s="88">
        <f ca="1">M10-IF(入力データと計算結果!$F$7=バックデータ一覧!$A$7,計算過程!$AG10,計算過程!$AI10)*M10/($I10+$J10+$K10+$L10+$M10+$N10)</f>
        <v>0</v>
      </c>
      <c r="G10" s="88">
        <f ca="1">N10-IF(入力データと計算結果!$F$7=バックデータ一覧!$A$7,計算過程!$AG10,計算過程!$AI10)*N10/($I10+$J10+$K10+$L10+$M10+$N10)</f>
        <v>7.2445000000000013</v>
      </c>
      <c r="H10" s="88">
        <f t="shared" si="5"/>
        <v>0</v>
      </c>
      <c r="I10" s="90">
        <f ca="1">P10*(バックデータ一覧!$E$3-計算過程!X10)*4.186*10^-3</f>
        <v>15.211924</v>
      </c>
      <c r="J10" s="90">
        <f ca="1">Q10*(バックデータ一覧!$E$4-計算過程!X10)*4.186*10^-3</f>
        <v>24.802050000000001</v>
      </c>
      <c r="K10" s="90">
        <f ca="1">R10*(バックデータ一覧!$E$5-計算過程!X10)*4.186*10^-3</f>
        <v>4.6297160000000002</v>
      </c>
      <c r="L10" s="90">
        <f ca="1">IF(入力データと計算結果!$F$9=バックデータ一覧!$A$2,計算過程!S10*(バックデータ一覧!$E$6-計算過程!X10)*4.186*10^-3,0)</f>
        <v>29.762460000000001</v>
      </c>
      <c r="M10" s="90">
        <f>IF(入力データと計算結果!$F$9=バックデータ一覧!$A$2,0,計算過程!T10*(バックデータ一覧!$E$7-計算過程!X10)*4.186*10^-3)</f>
        <v>0</v>
      </c>
      <c r="N10" s="90">
        <f ca="1">IF(入力データと計算結果!$F$9=バックデータ一覧!$A$4,0,計算過程!U10*(バックデータ一覧!$E$8-計算過程!X10)*4.186*10^-3)</f>
        <v>7.2445000000000013</v>
      </c>
      <c r="O10" s="90">
        <f>IF(入力データと計算結果!$F$9=バックデータ一覧!$A$4,計算過程!W10*1.25,0)</f>
        <v>0</v>
      </c>
      <c r="P10" s="88">
        <f t="shared" si="0"/>
        <v>92</v>
      </c>
      <c r="Q10" s="88">
        <f t="shared" si="1"/>
        <v>150</v>
      </c>
      <c r="R10" s="88">
        <f t="shared" si="2"/>
        <v>28</v>
      </c>
      <c r="S10" s="88">
        <f>IF(入力データと計算結果!$F$9=バックデータ一覧!$A$2,$AC10,0)*$AX$11*$AX$12</f>
        <v>180</v>
      </c>
      <c r="T10" s="88">
        <f>IF(入力データと計算結果!$F$9=バックデータ一覧!$A$2,0,$AC10)*$AX$12</f>
        <v>0</v>
      </c>
      <c r="U10" s="88">
        <f t="shared" ca="1" si="6"/>
        <v>29.086551008363216</v>
      </c>
      <c r="V10" s="90">
        <f ca="1">IF(OR(入力データと計算結果!$F$9=バックデータ一覧!$A$2,入力データと計算結果!$F$9=バックデータ一覧!$A$3),W10/(バックデータ一覧!$E$8-計算過程!X10)/4.186*10^3,0)</f>
        <v>29.086551008363216</v>
      </c>
      <c r="W10" s="90">
        <f t="shared" si="7"/>
        <v>7.2445000000000004</v>
      </c>
      <c r="X10" s="90">
        <f ca="1">MAX(VLOOKUP(入力データと計算結果!$F$5,バックデータ一覧!$Y$3:$AA$10,2)*Y10+VLOOKUP(入力データと計算結果!$F$5,バックデータ一覧!$Y$3:$AA$10,3),0.5)</f>
        <v>0.5</v>
      </c>
      <c r="Y10" s="90">
        <f t="shared" ca="1" si="8"/>
        <v>-9.5845833333333328</v>
      </c>
      <c r="Z10" s="24">
        <f>IF(入力データと計算結果!$F$6=4,INDEX(バックデータ一覧!$I$4:$L$9,MATCH(VLOOKUP(計算過程!$A10,バックデータ一覧!$AU$3:$AV$367,2),バックデータ一覧!$H$4:$H$9,0),MATCH(計算過程!Z$2,バックデータ一覧!$I$2:$L$2,0)),IF(入力データと計算結果!$F$6=3,INDEX(バックデータ一覧!$I$10:$L$15,MATCH(VLOOKUP(計算過程!$A10,バックデータ一覧!$AU$3:$AV$367,2),バックデータ一覧!$H$10:$H$15,0),MATCH(計算過程!Z$2,バックデータ一覧!$I$2:$L$2,0)),IF(入力データと計算結果!$F$6=2,INDEX(バックデータ一覧!$I$16:$L$21,MATCH(VLOOKUP(計算過程!$A10,バックデータ一覧!$AU$3:$AV$367,2),バックデータ一覧!$H$16:$H$21,0),MATCH(計算過程!Z$2,バックデータ一覧!$I$2:$L$2,0)),IF(入力データと計算結果!$F$6=1,INDEX(バックデータ一覧!$I$22:$L$27,MATCH(VLOOKUP(計算過程!$A10,バックデータ一覧!$AU$3:$AV$367,2),バックデータ一覧!$H$22:$H$27,0),MATCH(計算過程!Z$2,バックデータ一覧!$I$2:$L$2,0))))))</f>
        <v>92</v>
      </c>
      <c r="AA10" s="24">
        <f>IF(入力データと計算結果!$F$6=4,INDEX(バックデータ一覧!$I$4:$L$9,MATCH(VLOOKUP(計算過程!$A10,バックデータ一覧!$AU$3:$AV$367,2),バックデータ一覧!$H$4:$H$9,0),MATCH(計算過程!AA$2,バックデータ一覧!$I$2:$L$2,0)),IF(入力データと計算結果!$F$6=3,INDEX(バックデータ一覧!$I$10:$L$15,MATCH(VLOOKUP(計算過程!$A10,バックデータ一覧!$AU$3:$AV$367,2),バックデータ一覧!$H$10:$H$15,0),MATCH(計算過程!AA$2,バックデータ一覧!$I$2:$L$2,0)),IF(入力データと計算結果!$F$6=2,INDEX(バックデータ一覧!$I$16:$L$21,MATCH(VLOOKUP(計算過程!$A10,バックデータ一覧!$AU$3:$AV$367,2),バックデータ一覧!$H$16:$H$21,0),MATCH(計算過程!AA$2,バックデータ一覧!$I$2:$L$2,0)),IF(入力データと計算結果!$F$6=1,INDEX(バックデータ一覧!$I$22:$L$27,MATCH(VLOOKUP(計算過程!$A10,バックデータ一覧!$AU$3:$AV$367,2),バックデータ一覧!$H$22:$H$27,0),MATCH(計算過程!AA$2,バックデータ一覧!$I$2:$L$2,0))))))</f>
        <v>150</v>
      </c>
      <c r="AB10" s="24">
        <f>IF(入力データと計算結果!$F$6=4,INDEX(バックデータ一覧!$I$4:$L$9,MATCH(VLOOKUP(計算過程!$A10,バックデータ一覧!$AU$3:$AV$367,2),バックデータ一覧!$H$4:$H$9,0),MATCH(計算過程!AB$2,バックデータ一覧!$I$2:$L$2,0)),IF(入力データと計算結果!$F$6=3,INDEX(バックデータ一覧!$I$10:$L$15,MATCH(VLOOKUP(計算過程!$A10,バックデータ一覧!$AU$3:$AV$367,2),バックデータ一覧!$H$10:$H$15,0),MATCH(計算過程!AB$2,バックデータ一覧!$I$2:$L$2,0)),IF(入力データと計算結果!$F$6=2,INDEX(バックデータ一覧!$I$16:$L$21,MATCH(VLOOKUP(計算過程!$A10,バックデータ一覧!$AU$3:$AV$367,2),バックデータ一覧!$H$16:$H$21,0),MATCH(計算過程!AB$2,バックデータ一覧!$I$2:$L$2,0)),IF(入力データと計算結果!$F$6=1,INDEX(バックデータ一覧!$I$22:$L$27,MATCH(VLOOKUP(計算過程!$A10,バックデータ一覧!$AU$3:$AV$367,2),バックデータ一覧!$H$22:$H$27,0),MATCH(計算過程!AB$2,バックデータ一覧!$I$2:$L$2,0))))))</f>
        <v>28</v>
      </c>
      <c r="AC10" s="24">
        <f>IF(入力データと計算結果!$F$6=4,INDEX(バックデータ一覧!$I$4:$L$9,MATCH(VLOOKUP(計算過程!$A10,バックデータ一覧!$AU$3:$AV$367,2),バックデータ一覧!$H$4:$H$9,0),MATCH(計算過程!AC$2,バックデータ一覧!$I$2:$L$2,0)),IF(入力データと計算結果!$F$6=3,INDEX(バックデータ一覧!$I$10:$L$15,MATCH(VLOOKUP(計算過程!$A10,バックデータ一覧!$AU$3:$AV$367,2),バックデータ一覧!$H$10:$H$15,0),MATCH(計算過程!AC$2,バックデータ一覧!$I$2:$L$2,0)),IF(入力データと計算結果!$F$6=2,INDEX(バックデータ一覧!$I$16:$L$21,MATCH(VLOOKUP(計算過程!$A10,バックデータ一覧!$AU$3:$AV$367,2),バックデータ一覧!$H$16:$H$21,0),MATCH(計算過程!AC$2,バックデータ一覧!$I$2:$L$2,0)),IF(入力データと計算結果!$F$6=1,INDEX(バックデータ一覧!$I$22:$L$27,MATCH(VLOOKUP(計算過程!$A10,バックデータ一覧!$AU$3:$AV$367,2),バックデータ一覧!$H$22:$H$27,0),MATCH(計算過程!AC$2,バックデータ一覧!$I$2:$L$2,0))))))</f>
        <v>180</v>
      </c>
      <c r="AD10" s="89">
        <f>IF($AF10&lt;7,INDEX(バックデータ一覧!$P$4:$S$5,MATCH(入力データと計算結果!$F$8,バックデータ一覧!$O$4:$O$5,0),MATCH(入力データと計算結果!$F$6,バックデータ一覧!$P$3:$W$3,0)),IF(AND($AF10&gt;=7,$AF10&lt;16),INDEX(バックデータ一覧!$P$6:$S$7,MATCH(入力データと計算結果!$F$8,バックデータ一覧!$O$6:$O$7,0),MATCH(入力データと計算結果!$F$6,バックデータ一覧!$P$3:$W$3,0)),IF(AND($AF10&gt;=16,$AF10&lt;25),INDEX(バックデータ一覧!$P$8:$S$9,MATCH(入力データと計算結果!$F$8,バックデータ一覧!$O$8:$O$9,0),MATCH(入力データと計算結果!$F$6,バックデータ一覧!$P$3:$W$3,0)),IF($AF10&gt;=25,INDEX(バックデータ一覧!$P$10:$S$11,MATCH(入力データと計算結果!$F$8,バックデータ一覧!$O$10:$O$11,0),MATCH(入力データと計算結果!$F$6,バックデータ一覧!$P$3:$W$3,0))))))</f>
        <v>-0.12</v>
      </c>
      <c r="AE10" s="89">
        <f>IF($AF10&lt;7,INDEX(バックデータ一覧!$T$4:$W$5,MATCH(入力データと計算結果!$F$8,バックデータ一覧!$O$4:$O$5,0),MATCH(入力データと計算結果!$F$6,バックデータ一覧!$P$3:$W$3,0)),IF(AND($AF10&gt;=7,$AF10&lt;16),INDEX(バックデータ一覧!$T$6:$W$7,MATCH(入力データと計算結果!$F$8,バックデータ一覧!$O$6:$O$7,0),MATCH(入力データと計算結果!$F$6,バックデータ一覧!$P$3:$W$3,0)),IF(AND($AF10&gt;=16,$AF10&lt;25),INDEX(バックデータ一覧!$T$8:$W$9,MATCH(入力データと計算結果!$F$8,バックデータ一覧!$O$8:$O$9,0),MATCH(入力データと計算結果!$F$6,バックデータ一覧!$P$3:$W$3,0)),IF($AF10&gt;=25,INDEX(バックデータ一覧!$T$10:$W$11,MATCH(入力データと計算結果!$F$8,バックデータ一覧!$O$10:$O$11,0),MATCH(入力データと計算結果!$F$6,バックデータ一覧!$P$3:$W$3,0))))))</f>
        <v>6</v>
      </c>
      <c r="AF10" s="88">
        <f>AVERAGEIF(貼り付けシート!$A$6:$A$8765,$A10,貼り付けシート!$C$6:$C$8765)</f>
        <v>-10.370833333333334</v>
      </c>
      <c r="AG10" s="91">
        <f>IF(AND(入力データと計算結果!$F$7=バックデータ一覧!$A$7,AH10="使用できる"),MIN(AN10,SUM(I10:N10)*$AX$13),0)</f>
        <v>0</v>
      </c>
      <c r="AH10" s="47" t="str">
        <f t="shared" si="9"/>
        <v>使用できない</v>
      </c>
      <c r="AI10" s="90">
        <f>IF(入力データと計算結果!$F$7=バックデータ一覧!$A$8,MIN(AJ10,(SUM(I10:N10)*$AX$15)),0)</f>
        <v>0</v>
      </c>
      <c r="AJ10" s="90">
        <f t="shared" ca="1" si="3"/>
        <v>0</v>
      </c>
      <c r="AK10" s="90">
        <f t="shared" ca="1" si="4"/>
        <v>40.499550000000006</v>
      </c>
      <c r="AL10" s="88">
        <f>IF(OR($AX$22=0,入力データと計算結果!$F$7&lt;&gt;バックデータ一覧!$A$8),0,$AX$19*AM10*10^-3)</f>
        <v>0</v>
      </c>
      <c r="AM10" s="90">
        <f>SUMPRODUCT(('計算過程（日射量等）'!$A$6:$A$8765=計算過程!A10)*('計算過程（日射量等）'!$C$6:$C$8765&gt;=$AX$20))</f>
        <v>0</v>
      </c>
      <c r="AN10" s="90">
        <f>IF(入力データと計算結果!$F$7=バックデータ一覧!$A$9,0,AO10*$AX$22*$AX$21*計算過程!$AX$23)</f>
        <v>0</v>
      </c>
      <c r="AO10" s="90">
        <f>SUMIF('計算過程（日射量等）'!$A$6:$A$8765,計算過程!A10,'計算過程（日射量等）'!$C$6:$C$8765)*3600*10^-6</f>
        <v>2.3771175414458341</v>
      </c>
      <c r="AP10" s="90">
        <f>AVERAGE($AQ$6:$AQ25,$AQ360:$AQ$370)</f>
        <v>-1.3868279569892465</v>
      </c>
      <c r="AQ10" s="90">
        <f>AVERAGEIF('貼り付けシート（日射量等）'!$D$3:$D$8762,$A10,'貼り付けシート（日射量等）'!$F$3:$F$8762)</f>
        <v>0.64583333333333315</v>
      </c>
      <c r="AS10" s="120"/>
      <c r="AT10" s="7" t="s">
        <v>106</v>
      </c>
      <c r="AU10" s="7" t="s">
        <v>443</v>
      </c>
      <c r="AV10" s="7" t="s">
        <v>89</v>
      </c>
      <c r="AW10" s="7" t="s">
        <v>82</v>
      </c>
      <c r="AX10" s="47">
        <f>IF(AND(入力データと計算結果!F12=バックデータ一覧!A17,入力データと計算結果!F34=バックデータ一覧!A20),バックデータ一覧!AG9,バックデータ一覧!AG10)</f>
        <v>1</v>
      </c>
    </row>
    <row r="11" spans="1:50">
      <c r="A11" s="20">
        <v>41645</v>
      </c>
      <c r="B11" s="88">
        <f ca="1">I11-IF(入力データと計算結果!$F$7=バックデータ一覧!$A$7,計算過程!$AG11,計算過程!$AI11)*I11/($I11+$J11+$K11+$L11+$M11+$N11)</f>
        <v>15.211924</v>
      </c>
      <c r="C11" s="88">
        <f ca="1">J11-IF(入力データと計算結果!$F$7=バックデータ一覧!$A$7,計算過程!$AG11,計算過程!$AI11)*J11/($I11+$J11+$K11+$L11+$M11+$N11)</f>
        <v>24.802050000000001</v>
      </c>
      <c r="D11" s="88">
        <f ca="1">K11-IF(入力データと計算結果!$F$7=バックデータ一覧!$A$7,計算過程!$AG11,計算過程!$AI11)*K11/($I11+$J11+$K11+$L11+$M11+$N11)</f>
        <v>4.6297160000000002</v>
      </c>
      <c r="E11" s="88">
        <f ca="1">L11-IF(入力データと計算結果!$F$7=バックデータ一覧!$A$7,計算過程!$AG11,計算過程!$AI11)*L11/($I11+$J11+$K11+$L11+$M11+$N11)</f>
        <v>29.762460000000001</v>
      </c>
      <c r="F11" s="88">
        <f ca="1">M11-IF(入力データと計算結果!$F$7=バックデータ一覧!$A$7,計算過程!$AG11,計算過程!$AI11)*M11/($I11+$J11+$K11+$L11+$M11+$N11)</f>
        <v>0</v>
      </c>
      <c r="G11" s="88">
        <f ca="1">N11-IF(入力データと計算結果!$F$7=バックデータ一覧!$A$7,計算過程!$AG11,計算過程!$AI11)*N11/($I11+$J11+$K11+$L11+$M11+$N11)</f>
        <v>7.2534999999999989</v>
      </c>
      <c r="H11" s="88">
        <f t="shared" si="5"/>
        <v>0</v>
      </c>
      <c r="I11" s="90">
        <f ca="1">P11*(バックデータ一覧!$E$3-計算過程!X11)*4.186*10^-3</f>
        <v>15.211924</v>
      </c>
      <c r="J11" s="90">
        <f ca="1">Q11*(バックデータ一覧!$E$4-計算過程!X11)*4.186*10^-3</f>
        <v>24.802050000000001</v>
      </c>
      <c r="K11" s="90">
        <f ca="1">R11*(バックデータ一覧!$E$5-計算過程!X11)*4.186*10^-3</f>
        <v>4.6297160000000002</v>
      </c>
      <c r="L11" s="90">
        <f ca="1">IF(入力データと計算結果!$F$9=バックデータ一覧!$A$2,計算過程!S11*(バックデータ一覧!$E$6-計算過程!X11)*4.186*10^-3,0)</f>
        <v>29.762460000000001</v>
      </c>
      <c r="M11" s="90">
        <f>IF(入力データと計算結果!$F$9=バックデータ一覧!$A$2,0,計算過程!T11*(バックデータ一覧!$E$7-計算過程!X11)*4.186*10^-3)</f>
        <v>0</v>
      </c>
      <c r="N11" s="90">
        <f ca="1">IF(入力データと計算結果!$F$9=バックデータ一覧!$A$4,0,計算過程!U11*(バックデータ一覧!$E$8-計算過程!X11)*4.186*10^-3)</f>
        <v>7.2534999999999989</v>
      </c>
      <c r="O11" s="90">
        <f>IF(入力データと計算結果!$F$9=バックデータ一覧!$A$4,計算過程!W11*1.25,0)</f>
        <v>0</v>
      </c>
      <c r="P11" s="88">
        <f t="shared" si="0"/>
        <v>92</v>
      </c>
      <c r="Q11" s="88">
        <f t="shared" si="1"/>
        <v>150</v>
      </c>
      <c r="R11" s="88">
        <f t="shared" si="2"/>
        <v>28</v>
      </c>
      <c r="S11" s="88">
        <f>IF(入力データと計算結果!$F$9=バックデータ一覧!$A$2,$AC11,0)*$AX$11*$AX$12</f>
        <v>180</v>
      </c>
      <c r="T11" s="88">
        <f>IF(入力データと計算結果!$F$9=バックデータ一覧!$A$2,0,$AC11)*$AX$12</f>
        <v>0</v>
      </c>
      <c r="U11" s="88">
        <f t="shared" ca="1" si="6"/>
        <v>29.122685863643113</v>
      </c>
      <c r="V11" s="90">
        <f ca="1">IF(OR(入力データと計算結果!$F$9=バックデータ一覧!$A$2,入力データと計算結果!$F$9=バックデータ一覧!$A$3),W11/(バックデータ一覧!$E$8-計算過程!X11)/4.186*10^3,0)</f>
        <v>29.122685863643113</v>
      </c>
      <c r="W11" s="90">
        <f t="shared" si="7"/>
        <v>7.2534999999999998</v>
      </c>
      <c r="X11" s="90">
        <f ca="1">MAX(VLOOKUP(入力データと計算結果!$F$5,バックデータ一覧!$Y$3:$AA$10,2)*Y11+VLOOKUP(入力データと計算結果!$F$5,バックデータ一覧!$Y$3:$AA$10,3),0.5)</f>
        <v>0.5</v>
      </c>
      <c r="Y11" s="90">
        <f t="shared" ca="1" si="8"/>
        <v>-9.6458333333333339</v>
      </c>
      <c r="Z11" s="24">
        <f>IF(入力データと計算結果!$F$6=4,INDEX(バックデータ一覧!$I$4:$L$9,MATCH(VLOOKUP(計算過程!$A11,バックデータ一覧!$AU$3:$AV$367,2),バックデータ一覧!$H$4:$H$9,0),MATCH(計算過程!Z$2,バックデータ一覧!$I$2:$L$2,0)),IF(入力データと計算結果!$F$6=3,INDEX(バックデータ一覧!$I$10:$L$15,MATCH(VLOOKUP(計算過程!$A11,バックデータ一覧!$AU$3:$AV$367,2),バックデータ一覧!$H$10:$H$15,0),MATCH(計算過程!Z$2,バックデータ一覧!$I$2:$L$2,0)),IF(入力データと計算結果!$F$6=2,INDEX(バックデータ一覧!$I$16:$L$21,MATCH(VLOOKUP(計算過程!$A11,バックデータ一覧!$AU$3:$AV$367,2),バックデータ一覧!$H$16:$H$21,0),MATCH(計算過程!Z$2,バックデータ一覧!$I$2:$L$2,0)),IF(入力データと計算結果!$F$6=1,INDEX(バックデータ一覧!$I$22:$L$27,MATCH(VLOOKUP(計算過程!$A11,バックデータ一覧!$AU$3:$AV$367,2),バックデータ一覧!$H$22:$H$27,0),MATCH(計算過程!Z$2,バックデータ一覧!$I$2:$L$2,0))))))</f>
        <v>92</v>
      </c>
      <c r="AA11" s="24">
        <f>IF(入力データと計算結果!$F$6=4,INDEX(バックデータ一覧!$I$4:$L$9,MATCH(VLOOKUP(計算過程!$A11,バックデータ一覧!$AU$3:$AV$367,2),バックデータ一覧!$H$4:$H$9,0),MATCH(計算過程!AA$2,バックデータ一覧!$I$2:$L$2,0)),IF(入力データと計算結果!$F$6=3,INDEX(バックデータ一覧!$I$10:$L$15,MATCH(VLOOKUP(計算過程!$A11,バックデータ一覧!$AU$3:$AV$367,2),バックデータ一覧!$H$10:$H$15,0),MATCH(計算過程!AA$2,バックデータ一覧!$I$2:$L$2,0)),IF(入力データと計算結果!$F$6=2,INDEX(バックデータ一覧!$I$16:$L$21,MATCH(VLOOKUP(計算過程!$A11,バックデータ一覧!$AU$3:$AV$367,2),バックデータ一覧!$H$16:$H$21,0),MATCH(計算過程!AA$2,バックデータ一覧!$I$2:$L$2,0)),IF(入力データと計算結果!$F$6=1,INDEX(バックデータ一覧!$I$22:$L$27,MATCH(VLOOKUP(計算過程!$A11,バックデータ一覧!$AU$3:$AV$367,2),バックデータ一覧!$H$22:$H$27,0),MATCH(計算過程!AA$2,バックデータ一覧!$I$2:$L$2,0))))))</f>
        <v>150</v>
      </c>
      <c r="AB11" s="24">
        <f>IF(入力データと計算結果!$F$6=4,INDEX(バックデータ一覧!$I$4:$L$9,MATCH(VLOOKUP(計算過程!$A11,バックデータ一覧!$AU$3:$AV$367,2),バックデータ一覧!$H$4:$H$9,0),MATCH(計算過程!AB$2,バックデータ一覧!$I$2:$L$2,0)),IF(入力データと計算結果!$F$6=3,INDEX(バックデータ一覧!$I$10:$L$15,MATCH(VLOOKUP(計算過程!$A11,バックデータ一覧!$AU$3:$AV$367,2),バックデータ一覧!$H$10:$H$15,0),MATCH(計算過程!AB$2,バックデータ一覧!$I$2:$L$2,0)),IF(入力データと計算結果!$F$6=2,INDEX(バックデータ一覧!$I$16:$L$21,MATCH(VLOOKUP(計算過程!$A11,バックデータ一覧!$AU$3:$AV$367,2),バックデータ一覧!$H$16:$H$21,0),MATCH(計算過程!AB$2,バックデータ一覧!$I$2:$L$2,0)),IF(入力データと計算結果!$F$6=1,INDEX(バックデータ一覧!$I$22:$L$27,MATCH(VLOOKUP(計算過程!$A11,バックデータ一覧!$AU$3:$AV$367,2),バックデータ一覧!$H$22:$H$27,0),MATCH(計算過程!AB$2,バックデータ一覧!$I$2:$L$2,0))))))</f>
        <v>28</v>
      </c>
      <c r="AC11" s="24">
        <f>IF(入力データと計算結果!$F$6=4,INDEX(バックデータ一覧!$I$4:$L$9,MATCH(VLOOKUP(計算過程!$A11,バックデータ一覧!$AU$3:$AV$367,2),バックデータ一覧!$H$4:$H$9,0),MATCH(計算過程!AC$2,バックデータ一覧!$I$2:$L$2,0)),IF(入力データと計算結果!$F$6=3,INDEX(バックデータ一覧!$I$10:$L$15,MATCH(VLOOKUP(計算過程!$A11,バックデータ一覧!$AU$3:$AV$367,2),バックデータ一覧!$H$10:$H$15,0),MATCH(計算過程!AC$2,バックデータ一覧!$I$2:$L$2,0)),IF(入力データと計算結果!$F$6=2,INDEX(バックデータ一覧!$I$16:$L$21,MATCH(VLOOKUP(計算過程!$A11,バックデータ一覧!$AU$3:$AV$367,2),バックデータ一覧!$H$16:$H$21,0),MATCH(計算過程!AC$2,バックデータ一覧!$I$2:$L$2,0)),IF(入力データと計算結果!$F$6=1,INDEX(バックデータ一覧!$I$22:$L$27,MATCH(VLOOKUP(計算過程!$A11,バックデータ一覧!$AU$3:$AV$367,2),バックデータ一覧!$H$22:$H$27,0),MATCH(計算過程!AC$2,バックデータ一覧!$I$2:$L$2,0))))))</f>
        <v>180</v>
      </c>
      <c r="AD11" s="89">
        <f>IF($AF11&lt;7,INDEX(バックデータ一覧!$P$4:$S$5,MATCH(入力データと計算結果!$F$8,バックデータ一覧!$O$4:$O$5,0),MATCH(入力データと計算結果!$F$6,バックデータ一覧!$P$3:$W$3,0)),IF(AND($AF11&gt;=7,$AF11&lt;16),INDEX(バックデータ一覧!$P$6:$S$7,MATCH(入力データと計算結果!$F$8,バックデータ一覧!$O$6:$O$7,0),MATCH(入力データと計算結果!$F$6,バックデータ一覧!$P$3:$W$3,0)),IF(AND($AF11&gt;=16,$AF11&lt;25),INDEX(バックデータ一覧!$P$8:$S$9,MATCH(入力データと計算結果!$F$8,バックデータ一覧!$O$8:$O$9,0),MATCH(入力データと計算結果!$F$6,バックデータ一覧!$P$3:$W$3,0)),IF($AF11&gt;=25,INDEX(バックデータ一覧!$P$10:$S$11,MATCH(入力データと計算結果!$F$8,バックデータ一覧!$O$10:$O$11,0),MATCH(入力データと計算結果!$F$6,バックデータ一覧!$P$3:$W$3,0))))))</f>
        <v>-0.12</v>
      </c>
      <c r="AE11" s="89">
        <f>IF($AF11&lt;7,INDEX(バックデータ一覧!$T$4:$W$5,MATCH(入力データと計算結果!$F$8,バックデータ一覧!$O$4:$O$5,0),MATCH(入力データと計算結果!$F$6,バックデータ一覧!$P$3:$W$3,0)),IF(AND($AF11&gt;=7,$AF11&lt;16),INDEX(バックデータ一覧!$T$6:$W$7,MATCH(入力データと計算結果!$F$8,バックデータ一覧!$O$6:$O$7,0),MATCH(入力データと計算結果!$F$6,バックデータ一覧!$P$3:$W$3,0)),IF(AND($AF11&gt;=16,$AF11&lt;25),INDEX(バックデータ一覧!$T$8:$W$9,MATCH(入力データと計算結果!$F$8,バックデータ一覧!$O$8:$O$9,0),MATCH(入力データと計算結果!$F$6,バックデータ一覧!$P$3:$W$3,0)),IF($AF11&gt;=25,INDEX(バックデータ一覧!$T$10:$W$11,MATCH(入力データと計算結果!$F$8,バックデータ一覧!$O$10:$O$11,0),MATCH(入力データと計算結果!$F$6,バックデータ一覧!$P$3:$W$3,0))))))</f>
        <v>6</v>
      </c>
      <c r="AF11" s="88">
        <f>AVERAGEIF(貼り付けシート!$A$6:$A$8765,$A11,貼り付けシート!$C$6:$C$8765)</f>
        <v>-10.445833333333331</v>
      </c>
      <c r="AG11" s="91">
        <f>IF(AND(入力データと計算結果!$F$7=バックデータ一覧!$A$7,AH11="使用できる"),MIN(AN11,SUM(I11:N11)*$AX$13),0)</f>
        <v>0</v>
      </c>
      <c r="AH11" s="47" t="str">
        <f t="shared" si="9"/>
        <v>使用できない</v>
      </c>
      <c r="AI11" s="90">
        <f>IF(入力データと計算結果!$F$7=バックデータ一覧!$A$8,MIN(AJ11,(SUM(I11:N11)*$AX$15)),0)</f>
        <v>0</v>
      </c>
      <c r="AJ11" s="90">
        <f t="shared" ca="1" si="3"/>
        <v>0</v>
      </c>
      <c r="AK11" s="90">
        <f t="shared" ca="1" si="4"/>
        <v>40.499550000000006</v>
      </c>
      <c r="AL11" s="88">
        <f>IF(OR($AX$22=0,入力データと計算結果!$F$7&lt;&gt;バックデータ一覧!$A$8),0,$AX$19*AM11*10^-3)</f>
        <v>0</v>
      </c>
      <c r="AM11" s="90">
        <f>SUMPRODUCT(('計算過程（日射量等）'!$A$6:$A$8765=計算過程!A11)*('計算過程（日射量等）'!$C$6:$C$8765&gt;=$AX$20))</f>
        <v>0</v>
      </c>
      <c r="AN11" s="90">
        <f>IF(入力データと計算結果!$F$7=バックデータ一覧!$A$9,0,AO11*$AX$22*$AX$21*計算過程!$AX$23)</f>
        <v>0</v>
      </c>
      <c r="AO11" s="90">
        <f>SUMIF('計算過程（日射量等）'!$A$6:$A$8765,計算過程!A11,'計算過程（日射量等）'!$C$6:$C$8765)*3600*10^-6</f>
        <v>2.2001776541587557</v>
      </c>
      <c r="AP11" s="90">
        <f>AVERAGE($AQ$6:$AQ26,$AQ361:$AQ$370)</f>
        <v>-1.5036290322580634</v>
      </c>
      <c r="AQ11" s="90">
        <f>AVERAGEIF('貼り付けシート（日射量等）'!$D$3:$D$8762,$A11,'貼り付けシート（日射量等）'!$F$3:$F$8762)</f>
        <v>-3.15</v>
      </c>
      <c r="AR11" s="51"/>
      <c r="AS11" s="120"/>
      <c r="AT11" s="7" t="s">
        <v>93</v>
      </c>
      <c r="AU11" s="7" t="s">
        <v>443</v>
      </c>
      <c r="AV11" s="14" t="s">
        <v>91</v>
      </c>
      <c r="AW11" s="7" t="s">
        <v>82</v>
      </c>
      <c r="AX11" s="47">
        <f>IF(AND(入力データと計算結果!F10=バックデータ一覧!A13,入力データと計算結果!F28=バックデータ一覧!A24),バックデータ一覧!AG13,バックデータ一覧!AG14)</f>
        <v>1</v>
      </c>
    </row>
    <row r="12" spans="1:50">
      <c r="A12" s="20">
        <v>41646</v>
      </c>
      <c r="B12" s="88">
        <f ca="1">I12-IF(入力データと計算結果!$F$7=バックデータ一覧!$A$7,計算過程!$AG12,計算過程!$AI12)*I12/($I12+$J12+$K12+$L12+$M12+$N12)</f>
        <v>23.148579999999999</v>
      </c>
      <c r="C12" s="88">
        <f ca="1">J12-IF(入力データと計算結果!$F$7=バックデータ一覧!$A$7,計算過程!$AG12,計算過程!$AI12)*J12/($I12+$J12+$K12+$L12+$M12+$N12)</f>
        <v>33.069400000000002</v>
      </c>
      <c r="D12" s="88">
        <f ca="1">K12-IF(入力データと計算結果!$F$7=バックデータ一覧!$A$7,計算過程!$AG12,計算過程!$AI12)*K12/($I12+$J12+$K12+$L12+$M12+$N12)</f>
        <v>4.9604099999999995</v>
      </c>
      <c r="E12" s="88">
        <f ca="1">L12-IF(入力データと計算結果!$F$7=バックデータ一覧!$A$7,計算過程!$AG12,計算過程!$AI12)*L12/($I12+$J12+$K12+$L12+$M12+$N12)</f>
        <v>29.762460000000001</v>
      </c>
      <c r="F12" s="88">
        <f ca="1">M12-IF(入力データと計算結果!$F$7=バックデータ一覧!$A$7,計算過程!$AG12,計算過程!$AI12)*M12/($I12+$J12+$K12+$L12+$M12+$N12)</f>
        <v>0</v>
      </c>
      <c r="G12" s="88">
        <f ca="1">N12-IF(入力データと計算結果!$F$7=バックデータ一覧!$A$7,計算過程!$AG12,計算過程!$AI12)*N12/($I12+$J12+$K12+$L12+$M12+$N12)</f>
        <v>7.7570000000000006</v>
      </c>
      <c r="H12" s="88">
        <f t="shared" si="5"/>
        <v>0</v>
      </c>
      <c r="I12" s="90">
        <f ca="1">P12*(バックデータ一覧!$E$3-計算過程!X12)*4.186*10^-3</f>
        <v>23.148579999999999</v>
      </c>
      <c r="J12" s="90">
        <f ca="1">Q12*(バックデータ一覧!$E$4-計算過程!X12)*4.186*10^-3</f>
        <v>33.069400000000002</v>
      </c>
      <c r="K12" s="90">
        <f ca="1">R12*(バックデータ一覧!$E$5-計算過程!X12)*4.186*10^-3</f>
        <v>4.9604099999999995</v>
      </c>
      <c r="L12" s="90">
        <f ca="1">IF(入力データと計算結果!$F$9=バックデータ一覧!$A$2,計算過程!S12*(バックデータ一覧!$E$6-計算過程!X12)*4.186*10^-3,0)</f>
        <v>29.762460000000001</v>
      </c>
      <c r="M12" s="90">
        <f>IF(入力データと計算結果!$F$9=バックデータ一覧!$A$2,0,計算過程!T12*(バックデータ一覧!$E$7-計算過程!X12)*4.186*10^-3)</f>
        <v>0</v>
      </c>
      <c r="N12" s="90">
        <f ca="1">IF(入力データと計算結果!$F$9=バックデータ一覧!$A$4,0,計算過程!U12*(バックデータ一覧!$E$8-計算過程!X12)*4.186*10^-3)</f>
        <v>7.7570000000000006</v>
      </c>
      <c r="O12" s="90">
        <f>IF(入力データと計算結果!$F$9=バックデータ一覧!$A$4,計算過程!W12*1.25,0)</f>
        <v>0</v>
      </c>
      <c r="P12" s="88">
        <f t="shared" si="0"/>
        <v>140</v>
      </c>
      <c r="Q12" s="88">
        <f t="shared" si="1"/>
        <v>200</v>
      </c>
      <c r="R12" s="88">
        <f t="shared" si="2"/>
        <v>30</v>
      </c>
      <c r="S12" s="88">
        <f>IF(入力データと計算結果!$F$9=バックデータ一覧!$A$2,$AC12,0)*$AX$11*$AX$12</f>
        <v>180</v>
      </c>
      <c r="T12" s="88">
        <f>IF(入力データと計算結果!$F$9=バックデータ一覧!$A$2,0,$AC12)*$AX$12</f>
        <v>0</v>
      </c>
      <c r="U12" s="88">
        <f t="shared" ca="1" si="6"/>
        <v>31.144230267357781</v>
      </c>
      <c r="V12" s="90">
        <f ca="1">IF(OR(入力データと計算結果!$F$9=バックデータ一覧!$A$2,入力データと計算結果!$F$9=バックデータ一覧!$A$3),W12/(バックデータ一覧!$E$8-計算過程!X12)/4.186*10^3,0)</f>
        <v>31.144230267357781</v>
      </c>
      <c r="W12" s="90">
        <f t="shared" si="7"/>
        <v>7.7569999999999997</v>
      </c>
      <c r="X12" s="90">
        <f ca="1">MAX(VLOOKUP(入力データと計算結果!$F$5,バックデータ一覧!$Y$3:$AA$10,2)*Y12+VLOOKUP(入力データと計算結果!$F$5,バックデータ一覧!$Y$3:$AA$10,3),0.5)</f>
        <v>0.5</v>
      </c>
      <c r="Y12" s="90">
        <f t="shared" ca="1" si="8"/>
        <v>-9.9137500000000021</v>
      </c>
      <c r="Z12" s="24">
        <f>IF(入力データと計算結果!$F$6=4,INDEX(バックデータ一覧!$I$4:$L$9,MATCH(VLOOKUP(計算過程!$A12,バックデータ一覧!$AU$3:$AV$367,2),バックデータ一覧!$H$4:$H$9,0),MATCH(計算過程!Z$2,バックデータ一覧!$I$2:$L$2,0)),IF(入力データと計算結果!$F$6=3,INDEX(バックデータ一覧!$I$10:$L$15,MATCH(VLOOKUP(計算過程!$A12,バックデータ一覧!$AU$3:$AV$367,2),バックデータ一覧!$H$10:$H$15,0),MATCH(計算過程!Z$2,バックデータ一覧!$I$2:$L$2,0)),IF(入力データと計算結果!$F$6=2,INDEX(バックデータ一覧!$I$16:$L$21,MATCH(VLOOKUP(計算過程!$A12,バックデータ一覧!$AU$3:$AV$367,2),バックデータ一覧!$H$16:$H$21,0),MATCH(計算過程!Z$2,バックデータ一覧!$I$2:$L$2,0)),IF(入力データと計算結果!$F$6=1,INDEX(バックデータ一覧!$I$22:$L$27,MATCH(VLOOKUP(計算過程!$A12,バックデータ一覧!$AU$3:$AV$367,2),バックデータ一覧!$H$22:$H$27,0),MATCH(計算過程!Z$2,バックデータ一覧!$I$2:$L$2,0))))))</f>
        <v>140</v>
      </c>
      <c r="AA12" s="24">
        <f>IF(入力データと計算結果!$F$6=4,INDEX(バックデータ一覧!$I$4:$L$9,MATCH(VLOOKUP(計算過程!$A12,バックデータ一覧!$AU$3:$AV$367,2),バックデータ一覧!$H$4:$H$9,0),MATCH(計算過程!AA$2,バックデータ一覧!$I$2:$L$2,0)),IF(入力データと計算結果!$F$6=3,INDEX(バックデータ一覧!$I$10:$L$15,MATCH(VLOOKUP(計算過程!$A12,バックデータ一覧!$AU$3:$AV$367,2),バックデータ一覧!$H$10:$H$15,0),MATCH(計算過程!AA$2,バックデータ一覧!$I$2:$L$2,0)),IF(入力データと計算結果!$F$6=2,INDEX(バックデータ一覧!$I$16:$L$21,MATCH(VLOOKUP(計算過程!$A12,バックデータ一覧!$AU$3:$AV$367,2),バックデータ一覧!$H$16:$H$21,0),MATCH(計算過程!AA$2,バックデータ一覧!$I$2:$L$2,0)),IF(入力データと計算結果!$F$6=1,INDEX(バックデータ一覧!$I$22:$L$27,MATCH(VLOOKUP(計算過程!$A12,バックデータ一覧!$AU$3:$AV$367,2),バックデータ一覧!$H$22:$H$27,0),MATCH(計算過程!AA$2,バックデータ一覧!$I$2:$L$2,0))))))</f>
        <v>200</v>
      </c>
      <c r="AB12" s="24">
        <f>IF(入力データと計算結果!$F$6=4,INDEX(バックデータ一覧!$I$4:$L$9,MATCH(VLOOKUP(計算過程!$A12,バックデータ一覧!$AU$3:$AV$367,2),バックデータ一覧!$H$4:$H$9,0),MATCH(計算過程!AB$2,バックデータ一覧!$I$2:$L$2,0)),IF(入力データと計算結果!$F$6=3,INDEX(バックデータ一覧!$I$10:$L$15,MATCH(VLOOKUP(計算過程!$A12,バックデータ一覧!$AU$3:$AV$367,2),バックデータ一覧!$H$10:$H$15,0),MATCH(計算過程!AB$2,バックデータ一覧!$I$2:$L$2,0)),IF(入力データと計算結果!$F$6=2,INDEX(バックデータ一覧!$I$16:$L$21,MATCH(VLOOKUP(計算過程!$A12,バックデータ一覧!$AU$3:$AV$367,2),バックデータ一覧!$H$16:$H$21,0),MATCH(計算過程!AB$2,バックデータ一覧!$I$2:$L$2,0)),IF(入力データと計算結果!$F$6=1,INDEX(バックデータ一覧!$I$22:$L$27,MATCH(VLOOKUP(計算過程!$A12,バックデータ一覧!$AU$3:$AV$367,2),バックデータ一覧!$H$22:$H$27,0),MATCH(計算過程!AB$2,バックデータ一覧!$I$2:$L$2,0))))))</f>
        <v>30</v>
      </c>
      <c r="AC12" s="24">
        <f>IF(入力データと計算結果!$F$6=4,INDEX(バックデータ一覧!$I$4:$L$9,MATCH(VLOOKUP(計算過程!$A12,バックデータ一覧!$AU$3:$AV$367,2),バックデータ一覧!$H$4:$H$9,0),MATCH(計算過程!AC$2,バックデータ一覧!$I$2:$L$2,0)),IF(入力データと計算結果!$F$6=3,INDEX(バックデータ一覧!$I$10:$L$15,MATCH(VLOOKUP(計算過程!$A12,バックデータ一覧!$AU$3:$AV$367,2),バックデータ一覧!$H$10:$H$15,0),MATCH(計算過程!AC$2,バックデータ一覧!$I$2:$L$2,0)),IF(入力データと計算結果!$F$6=2,INDEX(バックデータ一覧!$I$16:$L$21,MATCH(VLOOKUP(計算過程!$A12,バックデータ一覧!$AU$3:$AV$367,2),バックデータ一覧!$H$16:$H$21,0),MATCH(計算過程!AC$2,バックデータ一覧!$I$2:$L$2,0)),IF(入力データと計算結果!$F$6=1,INDEX(バックデータ一覧!$I$22:$L$27,MATCH(VLOOKUP(計算過程!$A12,バックデータ一覧!$AU$3:$AV$367,2),バックデータ一覧!$H$22:$H$27,0),MATCH(計算過程!AC$2,バックデータ一覧!$I$2:$L$2,0))))))</f>
        <v>180</v>
      </c>
      <c r="AD12" s="89">
        <f>IF($AF12&lt;7,INDEX(バックデータ一覧!$P$4:$S$5,MATCH(入力データと計算結果!$F$8,バックデータ一覧!$O$4:$O$5,0),MATCH(入力データと計算結果!$F$6,バックデータ一覧!$P$3:$W$3,0)),IF(AND($AF12&gt;=7,$AF12&lt;16),INDEX(バックデータ一覧!$P$6:$S$7,MATCH(入力データと計算結果!$F$8,バックデータ一覧!$O$6:$O$7,0),MATCH(入力データと計算結果!$F$6,バックデータ一覧!$P$3:$W$3,0)),IF(AND($AF12&gt;=16,$AF12&lt;25),INDEX(バックデータ一覧!$P$8:$S$9,MATCH(入力データと計算結果!$F$8,バックデータ一覧!$O$8:$O$9,0),MATCH(入力データと計算結果!$F$6,バックデータ一覧!$P$3:$W$3,0)),IF($AF12&gt;=25,INDEX(バックデータ一覧!$P$10:$S$11,MATCH(入力データと計算結果!$F$8,バックデータ一覧!$O$10:$O$11,0),MATCH(入力データと計算結果!$F$6,バックデータ一覧!$P$3:$W$3,0))))))</f>
        <v>-0.12</v>
      </c>
      <c r="AE12" s="89">
        <f>IF($AF12&lt;7,INDEX(バックデータ一覧!$T$4:$W$5,MATCH(入力データと計算結果!$F$8,バックデータ一覧!$O$4:$O$5,0),MATCH(入力データと計算結果!$F$6,バックデータ一覧!$P$3:$W$3,0)),IF(AND($AF12&gt;=7,$AF12&lt;16),INDEX(バックデータ一覧!$T$6:$W$7,MATCH(入力データと計算結果!$F$8,バックデータ一覧!$O$6:$O$7,0),MATCH(入力データと計算結果!$F$6,バックデータ一覧!$P$3:$W$3,0)),IF(AND($AF12&gt;=16,$AF12&lt;25),INDEX(バックデータ一覧!$T$8:$W$9,MATCH(入力データと計算結果!$F$8,バックデータ一覧!$O$8:$O$9,0),MATCH(入力データと計算結果!$F$6,バックデータ一覧!$P$3:$W$3,0)),IF($AF12&gt;=25,INDEX(バックデータ一覧!$T$10:$W$11,MATCH(入力データと計算結果!$F$8,バックデータ一覧!$O$10:$O$11,0),MATCH(入力データと計算結果!$F$6,バックデータ一覧!$P$3:$W$3,0))))))</f>
        <v>6</v>
      </c>
      <c r="AF12" s="88">
        <f>AVERAGEIF(貼り付けシート!$A$6:$A$8765,$A12,貼り付けシート!$C$6:$C$8765)</f>
        <v>-14.641666666666666</v>
      </c>
      <c r="AG12" s="91">
        <f>IF(AND(入力データと計算結果!$F$7=バックデータ一覧!$A$7,AH12="使用できる"),MIN(AN12,SUM(I12:N12)*$AX$13),0)</f>
        <v>0</v>
      </c>
      <c r="AH12" s="47" t="str">
        <f t="shared" si="9"/>
        <v>使用できない</v>
      </c>
      <c r="AI12" s="90">
        <f>IF(入力データと計算結果!$F$7=バックデータ一覧!$A$8,MIN(AJ12,(SUM(I12:N12)*$AX$15)),0)</f>
        <v>0</v>
      </c>
      <c r="AJ12" s="90">
        <f t="shared" ca="1" si="3"/>
        <v>0</v>
      </c>
      <c r="AK12" s="90">
        <f t="shared" ca="1" si="4"/>
        <v>40.499550000000006</v>
      </c>
      <c r="AL12" s="88">
        <f>IF(OR($AX$22=0,入力データと計算結果!$F$7&lt;&gt;バックデータ一覧!$A$8),0,$AX$19*AM12*10^-3)</f>
        <v>0</v>
      </c>
      <c r="AM12" s="90">
        <f>SUMPRODUCT(('計算過程（日射量等）'!$A$6:$A$8765=計算過程!A12)*('計算過程（日射量等）'!$C$6:$C$8765&gt;=$AX$20))</f>
        <v>0</v>
      </c>
      <c r="AN12" s="90">
        <f>IF(入力データと計算結果!$F$7=バックデータ一覧!$A$9,0,AO12*$AX$22*$AX$21*計算過程!$AX$23)</f>
        <v>0</v>
      </c>
      <c r="AO12" s="90">
        <f>SUMIF('計算過程（日射量等）'!$A$6:$A$8765,計算過程!A12,'計算過程（日射量等）'!$C$6:$C$8765)*3600*10^-6</f>
        <v>1.8750158370528529</v>
      </c>
      <c r="AP12" s="90">
        <f>AVERAGE($AQ$6:$AQ27,$AQ362:$AQ$370)</f>
        <v>-1.5762096774193539</v>
      </c>
      <c r="AQ12" s="90">
        <f>AVERAGEIF('貼り付けシート（日射量等）'!$D$3:$D$8762,$A12,'貼り付けシート（日射量等）'!$F$3:$F$8762)</f>
        <v>-0.79166666666666685</v>
      </c>
      <c r="AS12" s="108"/>
      <c r="AT12" s="105" t="s">
        <v>466</v>
      </c>
      <c r="AU12" s="105" t="s">
        <v>443</v>
      </c>
      <c r="AV12" s="14" t="s">
        <v>102</v>
      </c>
      <c r="AW12" s="105" t="s">
        <v>82</v>
      </c>
      <c r="AX12" s="47">
        <f>バックデータ一覧!AG15</f>
        <v>1</v>
      </c>
    </row>
    <row r="13" spans="1:50">
      <c r="A13" s="20">
        <v>41647</v>
      </c>
      <c r="B13" s="88">
        <f ca="1">I13-IF(入力データと計算結果!$F$7=バックデータ一覧!$A$7,計算過程!$AG13,計算過程!$AI13)*I13/($I13+$J13+$K13+$L13+$M13+$N13)</f>
        <v>5.2911040000000007</v>
      </c>
      <c r="C13" s="88">
        <f ca="1">J13-IF(入力データと計算結果!$F$7=バックデータ一覧!$A$7,計算過程!$AG13,計算過程!$AI13)*J13/($I13+$J13+$K13+$L13+$M13+$N13)</f>
        <v>31.415929999999999</v>
      </c>
      <c r="D13" s="88">
        <f ca="1">K13-IF(入力データと計算結果!$F$7=バックデータ一覧!$A$7,計算過程!$AG13,計算過程!$AI13)*K13/($I13+$J13+$K13+$L13+$M13+$N13)</f>
        <v>4.6297160000000002</v>
      </c>
      <c r="E13" s="88">
        <f ca="1">L13-IF(入力データと計算結果!$F$7=バックデータ一覧!$A$7,計算過程!$AG13,計算過程!$AI13)*L13/($I13+$J13+$K13+$L13+$M13+$N13)</f>
        <v>0</v>
      </c>
      <c r="F13" s="88">
        <f ca="1">M13-IF(入力データと計算結果!$F$7=バックデータ一覧!$A$7,計算過程!$AG13,計算過程!$AI13)*M13/($I13+$J13+$K13+$L13+$M13+$N13)</f>
        <v>0</v>
      </c>
      <c r="G13" s="88">
        <f ca="1">N13-IF(入力データと計算結果!$F$7=バックデータ一覧!$A$7,計算過程!$AG13,計算過程!$AI13)*N13/($I13+$J13+$K13+$L13+$M13+$N13)</f>
        <v>0</v>
      </c>
      <c r="H13" s="88">
        <f t="shared" si="5"/>
        <v>0</v>
      </c>
      <c r="I13" s="90">
        <f ca="1">P13*(バックデータ一覧!$E$3-計算過程!X13)*4.186*10^-3</f>
        <v>5.2911040000000007</v>
      </c>
      <c r="J13" s="90">
        <f ca="1">Q13*(バックデータ一覧!$E$4-計算過程!X13)*4.186*10^-3</f>
        <v>31.415929999999999</v>
      </c>
      <c r="K13" s="90">
        <f ca="1">R13*(バックデータ一覧!$E$5-計算過程!X13)*4.186*10^-3</f>
        <v>4.6297160000000002</v>
      </c>
      <c r="L13" s="90">
        <f ca="1">IF(入力データと計算結果!$F$9=バックデータ一覧!$A$2,計算過程!S13*(バックデータ一覧!$E$6-計算過程!X13)*4.186*10^-3,0)</f>
        <v>0</v>
      </c>
      <c r="M13" s="90">
        <f>IF(入力データと計算結果!$F$9=バックデータ一覧!$A$2,0,計算過程!T13*(バックデータ一覧!$E$7-計算過程!X13)*4.186*10^-3)</f>
        <v>0</v>
      </c>
      <c r="N13" s="90">
        <f ca="1">IF(入力データと計算結果!$F$9=バックデータ一覧!$A$4,0,計算過程!U13*(バックデータ一覧!$E$8-計算過程!X13)*4.186*10^-3)</f>
        <v>0</v>
      </c>
      <c r="O13" s="90">
        <f>IF(入力データと計算結果!$F$9=バックデータ一覧!$A$4,計算過程!W13*1.25,0)</f>
        <v>0</v>
      </c>
      <c r="P13" s="88">
        <f t="shared" si="0"/>
        <v>32</v>
      </c>
      <c r="Q13" s="88">
        <f t="shared" si="1"/>
        <v>190</v>
      </c>
      <c r="R13" s="88">
        <f t="shared" si="2"/>
        <v>28</v>
      </c>
      <c r="S13" s="88">
        <f>IF(入力データと計算結果!$F$9=バックデータ一覧!$A$2,$AC13,0)*$AX$11*$AX$12</f>
        <v>0</v>
      </c>
      <c r="T13" s="88">
        <f>IF(入力データと計算結果!$F$9=バックデータ一覧!$A$2,0,$AC13)*$AX$12</f>
        <v>0</v>
      </c>
      <c r="U13" s="88">
        <f t="shared" ca="1" si="6"/>
        <v>0</v>
      </c>
      <c r="V13" s="90">
        <f ca="1">IF(OR(入力データと計算結果!$F$9=バックデータ一覧!$A$2,入力データと計算結果!$F$9=バックデータ一覧!$A$3),W13/(バックデータ一覧!$E$8-計算過程!X13)/4.186*10^3,0)</f>
        <v>0</v>
      </c>
      <c r="W13" s="90">
        <f t="shared" si="7"/>
        <v>0</v>
      </c>
      <c r="X13" s="90">
        <f ca="1">MAX(VLOOKUP(入力データと計算結果!$F$5,バックデータ一覧!$Y$3:$AA$10,2)*Y13+VLOOKUP(入力データと計算結果!$F$5,バックデータ一覧!$Y$3:$AA$10,3),0.5)</f>
        <v>0.5</v>
      </c>
      <c r="Y13" s="90">
        <f t="shared" ca="1" si="8"/>
        <v>-10.492083333333335</v>
      </c>
      <c r="Z13" s="24">
        <f>IF(入力データと計算結果!$F$6=4,INDEX(バックデータ一覧!$I$4:$L$9,MATCH(VLOOKUP(計算過程!$A13,バックデータ一覧!$AU$3:$AV$367,2),バックデータ一覧!$H$4:$H$9,0),MATCH(計算過程!Z$2,バックデータ一覧!$I$2:$L$2,0)),IF(入力データと計算結果!$F$6=3,INDEX(バックデータ一覧!$I$10:$L$15,MATCH(VLOOKUP(計算過程!$A13,バックデータ一覧!$AU$3:$AV$367,2),バックデータ一覧!$H$10:$H$15,0),MATCH(計算過程!Z$2,バックデータ一覧!$I$2:$L$2,0)),IF(入力データと計算結果!$F$6=2,INDEX(バックデータ一覧!$I$16:$L$21,MATCH(VLOOKUP(計算過程!$A13,バックデータ一覧!$AU$3:$AV$367,2),バックデータ一覧!$H$16:$H$21,0),MATCH(計算過程!Z$2,バックデータ一覧!$I$2:$L$2,0)),IF(入力データと計算結果!$F$6=1,INDEX(バックデータ一覧!$I$22:$L$27,MATCH(VLOOKUP(計算過程!$A13,バックデータ一覧!$AU$3:$AV$367,2),バックデータ一覧!$H$22:$H$27,0),MATCH(計算過程!Z$2,バックデータ一覧!$I$2:$L$2,0))))))</f>
        <v>32</v>
      </c>
      <c r="AA13" s="24">
        <f>IF(入力データと計算結果!$F$6=4,INDEX(バックデータ一覧!$I$4:$L$9,MATCH(VLOOKUP(計算過程!$A13,バックデータ一覧!$AU$3:$AV$367,2),バックデータ一覧!$H$4:$H$9,0),MATCH(計算過程!AA$2,バックデータ一覧!$I$2:$L$2,0)),IF(入力データと計算結果!$F$6=3,INDEX(バックデータ一覧!$I$10:$L$15,MATCH(VLOOKUP(計算過程!$A13,バックデータ一覧!$AU$3:$AV$367,2),バックデータ一覧!$H$10:$H$15,0),MATCH(計算過程!AA$2,バックデータ一覧!$I$2:$L$2,0)),IF(入力データと計算結果!$F$6=2,INDEX(バックデータ一覧!$I$16:$L$21,MATCH(VLOOKUP(計算過程!$A13,バックデータ一覧!$AU$3:$AV$367,2),バックデータ一覧!$H$16:$H$21,0),MATCH(計算過程!AA$2,バックデータ一覧!$I$2:$L$2,0)),IF(入力データと計算結果!$F$6=1,INDEX(バックデータ一覧!$I$22:$L$27,MATCH(VLOOKUP(計算過程!$A13,バックデータ一覧!$AU$3:$AV$367,2),バックデータ一覧!$H$22:$H$27,0),MATCH(計算過程!AA$2,バックデータ一覧!$I$2:$L$2,0))))))</f>
        <v>190</v>
      </c>
      <c r="AB13" s="24">
        <f>IF(入力データと計算結果!$F$6=4,INDEX(バックデータ一覧!$I$4:$L$9,MATCH(VLOOKUP(計算過程!$A13,バックデータ一覧!$AU$3:$AV$367,2),バックデータ一覧!$H$4:$H$9,0),MATCH(計算過程!AB$2,バックデータ一覧!$I$2:$L$2,0)),IF(入力データと計算結果!$F$6=3,INDEX(バックデータ一覧!$I$10:$L$15,MATCH(VLOOKUP(計算過程!$A13,バックデータ一覧!$AU$3:$AV$367,2),バックデータ一覧!$H$10:$H$15,0),MATCH(計算過程!AB$2,バックデータ一覧!$I$2:$L$2,0)),IF(入力データと計算結果!$F$6=2,INDEX(バックデータ一覧!$I$16:$L$21,MATCH(VLOOKUP(計算過程!$A13,バックデータ一覧!$AU$3:$AV$367,2),バックデータ一覧!$H$16:$H$21,0),MATCH(計算過程!AB$2,バックデータ一覧!$I$2:$L$2,0)),IF(入力データと計算結果!$F$6=1,INDEX(バックデータ一覧!$I$22:$L$27,MATCH(VLOOKUP(計算過程!$A13,バックデータ一覧!$AU$3:$AV$367,2),バックデータ一覧!$H$22:$H$27,0),MATCH(計算過程!AB$2,バックデータ一覧!$I$2:$L$2,0))))))</f>
        <v>28</v>
      </c>
      <c r="AC13" s="24">
        <f>IF(入力データと計算結果!$F$6=4,INDEX(バックデータ一覧!$I$4:$L$9,MATCH(VLOOKUP(計算過程!$A13,バックデータ一覧!$AU$3:$AV$367,2),バックデータ一覧!$H$4:$H$9,0),MATCH(計算過程!AC$2,バックデータ一覧!$I$2:$L$2,0)),IF(入力データと計算結果!$F$6=3,INDEX(バックデータ一覧!$I$10:$L$15,MATCH(VLOOKUP(計算過程!$A13,バックデータ一覧!$AU$3:$AV$367,2),バックデータ一覧!$H$10:$H$15,0),MATCH(計算過程!AC$2,バックデータ一覧!$I$2:$L$2,0)),IF(入力データと計算結果!$F$6=2,INDEX(バックデータ一覧!$I$16:$L$21,MATCH(VLOOKUP(計算過程!$A13,バックデータ一覧!$AU$3:$AV$367,2),バックデータ一覧!$H$16:$H$21,0),MATCH(計算過程!AC$2,バックデータ一覧!$I$2:$L$2,0)),IF(入力データと計算結果!$F$6=1,INDEX(バックデータ一覧!$I$22:$L$27,MATCH(VLOOKUP(計算過程!$A13,バックデータ一覧!$AU$3:$AV$367,2),バックデータ一覧!$H$22:$H$27,0),MATCH(計算過程!AC$2,バックデータ一覧!$I$2:$L$2,0))))))</f>
        <v>0</v>
      </c>
      <c r="AD13" s="89">
        <f>IF($AF13&lt;7,INDEX(バックデータ一覧!$P$4:$S$5,MATCH(入力データと計算結果!$F$8,バックデータ一覧!$O$4:$O$5,0),MATCH(入力データと計算結果!$F$6,バックデータ一覧!$P$3:$W$3,0)),IF(AND($AF13&gt;=7,$AF13&lt;16),INDEX(バックデータ一覧!$P$6:$S$7,MATCH(入力データと計算結果!$F$8,バックデータ一覧!$O$6:$O$7,0),MATCH(入力データと計算結果!$F$6,バックデータ一覧!$P$3:$W$3,0)),IF(AND($AF13&gt;=16,$AF13&lt;25),INDEX(バックデータ一覧!$P$8:$S$9,MATCH(入力データと計算結果!$F$8,バックデータ一覧!$O$8:$O$9,0),MATCH(入力データと計算結果!$F$6,バックデータ一覧!$P$3:$W$3,0)),IF($AF13&gt;=25,INDEX(バックデータ一覧!$P$10:$S$11,MATCH(入力データと計算結果!$F$8,バックデータ一覧!$O$10:$O$11,0),MATCH(入力データと計算結果!$F$6,バックデータ一覧!$P$3:$W$3,0))))))</f>
        <v>-0.12</v>
      </c>
      <c r="AE13" s="89">
        <f>IF($AF13&lt;7,INDEX(バックデータ一覧!$T$4:$W$5,MATCH(入力データと計算結果!$F$8,バックデータ一覧!$O$4:$O$5,0),MATCH(入力データと計算結果!$F$6,バックデータ一覧!$P$3:$W$3,0)),IF(AND($AF13&gt;=7,$AF13&lt;16),INDEX(バックデータ一覧!$T$6:$W$7,MATCH(入力データと計算結果!$F$8,バックデータ一覧!$O$6:$O$7,0),MATCH(入力データと計算結果!$F$6,バックデータ一覧!$P$3:$W$3,0)),IF(AND($AF13&gt;=16,$AF13&lt;25),INDEX(バックデータ一覧!$T$8:$W$9,MATCH(入力データと計算結果!$F$8,バックデータ一覧!$O$8:$O$9,0),MATCH(入力データと計算結果!$F$6,バックデータ一覧!$P$3:$W$3,0)),IF($AF13&gt;=25,INDEX(バックデータ一覧!$T$10:$W$11,MATCH(入力データと計算結果!$F$8,バックデータ一覧!$O$10:$O$11,0),MATCH(入力データと計算結果!$F$6,バックデータ一覧!$P$3:$W$3,0))))))</f>
        <v>6</v>
      </c>
      <c r="AF13" s="88">
        <f>AVERAGEIF(貼り付けシート!$A$6:$A$8765,$A13,貼り付けシート!$C$6:$C$8765)</f>
        <v>-5.9166666666666652</v>
      </c>
      <c r="AG13" s="91">
        <f>IF(AND(入力データと計算結果!$F$7=バックデータ一覧!$A$7,AH13="使用できる"),MIN(AN13,SUM(I13:N13)*$AX$13),0)</f>
        <v>0</v>
      </c>
      <c r="AH13" s="47" t="str">
        <f t="shared" si="9"/>
        <v>使用できない</v>
      </c>
      <c r="AI13" s="90">
        <f>IF(入力データと計算結果!$F$7=バックデータ一覧!$A$8,MIN(AJ13,(SUM(I13:N13)*$AX$15)),0)</f>
        <v>0</v>
      </c>
      <c r="AJ13" s="90">
        <f t="shared" ca="1" si="3"/>
        <v>0</v>
      </c>
      <c r="AK13" s="90">
        <f t="shared" ca="1" si="4"/>
        <v>40.499550000000006</v>
      </c>
      <c r="AL13" s="88">
        <f>IF(OR($AX$22=0,入力データと計算結果!$F$7&lt;&gt;バックデータ一覧!$A$8),0,$AX$19*AM13*10^-3)</f>
        <v>0</v>
      </c>
      <c r="AM13" s="90">
        <f>SUMPRODUCT(('計算過程（日射量等）'!$A$6:$A$8765=計算過程!A13)*('計算過程（日射量等）'!$C$6:$C$8765&gt;=$AX$20))</f>
        <v>5</v>
      </c>
      <c r="AN13" s="90">
        <f>IF(入力データと計算結果!$F$7=バックデータ一覧!$A$9,0,AO13*$AX$22*$AX$21*計算過程!$AX$23)</f>
        <v>0</v>
      </c>
      <c r="AO13" s="90">
        <f>SUMIF('計算過程（日射量等）'!$A$6:$A$8765,計算過程!A13,'計算過程（日射量等）'!$C$6:$C$8765)*3600*10^-6</f>
        <v>9.8185216724550681</v>
      </c>
      <c r="AP13" s="90">
        <f>AVERAGE($AQ$6:$AQ28,$AQ363:$AQ$370)</f>
        <v>-1.5104838709677411</v>
      </c>
      <c r="AQ13" s="90">
        <f>AVERAGEIF('貼り付けシート（日射量等）'!$D$3:$D$8762,$A13,'貼り付けシート（日射量等）'!$F$3:$F$8762)</f>
        <v>-0.94999999999999984</v>
      </c>
      <c r="AS13" s="110" t="s">
        <v>277</v>
      </c>
      <c r="AT13" s="7" t="s">
        <v>276</v>
      </c>
      <c r="AU13" s="7" t="s">
        <v>404</v>
      </c>
      <c r="AV13" s="7" t="s">
        <v>294</v>
      </c>
      <c r="AW13" s="7" t="s">
        <v>253</v>
      </c>
      <c r="AX13" s="7">
        <v>0.9</v>
      </c>
    </row>
    <row r="14" spans="1:50">
      <c r="A14" s="20">
        <v>41648</v>
      </c>
      <c r="B14" s="88">
        <f ca="1">I14-IF(入力データと計算結果!$F$7=バックデータ一覧!$A$7,計算過程!$AG14,計算過程!$AI14)*I14/($I14+$J14+$K14+$L14+$M14+$N14)</f>
        <v>15.211924</v>
      </c>
      <c r="C14" s="88">
        <f ca="1">J14-IF(入力データと計算結果!$F$7=バックデータ一覧!$A$7,計算過程!$AG14,計算過程!$AI14)*J14/($I14+$J14+$K14+$L14+$M14+$N14)</f>
        <v>24.802050000000001</v>
      </c>
      <c r="D14" s="88">
        <f ca="1">K14-IF(入力データと計算結果!$F$7=バックデータ一覧!$A$7,計算過程!$AG14,計算過程!$AI14)*K14/($I14+$J14+$K14+$L14+$M14+$N14)</f>
        <v>4.6297160000000002</v>
      </c>
      <c r="E14" s="88">
        <f ca="1">L14-IF(入力データと計算結果!$F$7=バックデータ一覧!$A$7,計算過程!$AG14,計算過程!$AI14)*L14/($I14+$J14+$K14+$L14+$M14+$N14)</f>
        <v>29.762460000000001</v>
      </c>
      <c r="F14" s="88">
        <f ca="1">M14-IF(入力データと計算結果!$F$7=バックデータ一覧!$A$7,計算過程!$AG14,計算過程!$AI14)*M14/($I14+$J14+$K14+$L14+$M14+$N14)</f>
        <v>0</v>
      </c>
      <c r="G14" s="88">
        <f ca="1">N14-IF(入力データと計算結果!$F$7=バックデータ一覧!$A$7,計算過程!$AG14,計算過程!$AI14)*N14/($I14+$J14+$K14+$L14+$M14+$N14)</f>
        <v>7.1860000000000008</v>
      </c>
      <c r="H14" s="88">
        <f t="shared" si="5"/>
        <v>0</v>
      </c>
      <c r="I14" s="90">
        <f ca="1">P14*(バックデータ一覧!$E$3-計算過程!X14)*4.186*10^-3</f>
        <v>15.211924</v>
      </c>
      <c r="J14" s="90">
        <f ca="1">Q14*(バックデータ一覧!$E$4-計算過程!X14)*4.186*10^-3</f>
        <v>24.802050000000001</v>
      </c>
      <c r="K14" s="90">
        <f ca="1">R14*(バックデータ一覧!$E$5-計算過程!X14)*4.186*10^-3</f>
        <v>4.6297160000000002</v>
      </c>
      <c r="L14" s="90">
        <f ca="1">IF(入力データと計算結果!$F$9=バックデータ一覧!$A$2,計算過程!S14*(バックデータ一覧!$E$6-計算過程!X14)*4.186*10^-3,0)</f>
        <v>29.762460000000001</v>
      </c>
      <c r="M14" s="90">
        <f>IF(入力データと計算結果!$F$9=バックデータ一覧!$A$2,0,計算過程!T14*(バックデータ一覧!$E$7-計算過程!X14)*4.186*10^-3)</f>
        <v>0</v>
      </c>
      <c r="N14" s="90">
        <f ca="1">IF(入力データと計算結果!$F$9=バックデータ一覧!$A$4,0,計算過程!U14*(バックデータ一覧!$E$8-計算過程!X14)*4.186*10^-3)</f>
        <v>7.1860000000000008</v>
      </c>
      <c r="O14" s="90">
        <f>IF(入力データと計算結果!$F$9=バックデータ一覧!$A$4,計算過程!W14*1.25,0)</f>
        <v>0</v>
      </c>
      <c r="P14" s="88">
        <f t="shared" si="0"/>
        <v>92</v>
      </c>
      <c r="Q14" s="88">
        <f t="shared" si="1"/>
        <v>150</v>
      </c>
      <c r="R14" s="88">
        <f t="shared" si="2"/>
        <v>28</v>
      </c>
      <c r="S14" s="88">
        <f>IF(入力データと計算結果!$F$9=バックデータ一覧!$A$2,$AC14,0)*$AX$11*$AX$12</f>
        <v>180</v>
      </c>
      <c r="T14" s="88">
        <f>IF(入力データと計算結果!$F$9=バックデータ一覧!$A$2,0,$AC14)*$AX$12</f>
        <v>0</v>
      </c>
      <c r="U14" s="88">
        <f t="shared" ca="1" si="6"/>
        <v>28.851674449043834</v>
      </c>
      <c r="V14" s="90">
        <f ca="1">IF(OR(入力データと計算結果!$F$9=バックデータ一覧!$A$2,入力データと計算結果!$F$9=バックデータ一覧!$A$3),W14/(バックデータ一覧!$E$8-計算過程!X14)/4.186*10^3,0)</f>
        <v>28.851674449043834</v>
      </c>
      <c r="W14" s="90">
        <f t="shared" si="7"/>
        <v>7.1859999999999999</v>
      </c>
      <c r="X14" s="90">
        <f ca="1">MAX(VLOOKUP(入力データと計算結果!$F$5,バックデータ一覧!$Y$3:$AA$10,2)*Y14+VLOOKUP(入力データと計算結果!$F$5,バックデータ一覧!$Y$3:$AA$10,3),0.5)</f>
        <v>0.5</v>
      </c>
      <c r="Y14" s="90">
        <f t="shared" ca="1" si="8"/>
        <v>-9.9887500000000014</v>
      </c>
      <c r="Z14" s="24">
        <f>IF(入力データと計算結果!$F$6=4,INDEX(バックデータ一覧!$I$4:$L$9,MATCH(VLOOKUP(計算過程!$A14,バックデータ一覧!$AU$3:$AV$367,2),バックデータ一覧!$H$4:$H$9,0),MATCH(計算過程!Z$2,バックデータ一覧!$I$2:$L$2,0)),IF(入力データと計算結果!$F$6=3,INDEX(バックデータ一覧!$I$10:$L$15,MATCH(VLOOKUP(計算過程!$A14,バックデータ一覧!$AU$3:$AV$367,2),バックデータ一覧!$H$10:$H$15,0),MATCH(計算過程!Z$2,バックデータ一覧!$I$2:$L$2,0)),IF(入力データと計算結果!$F$6=2,INDEX(バックデータ一覧!$I$16:$L$21,MATCH(VLOOKUP(計算過程!$A14,バックデータ一覧!$AU$3:$AV$367,2),バックデータ一覧!$H$16:$H$21,0),MATCH(計算過程!Z$2,バックデータ一覧!$I$2:$L$2,0)),IF(入力データと計算結果!$F$6=1,INDEX(バックデータ一覧!$I$22:$L$27,MATCH(VLOOKUP(計算過程!$A14,バックデータ一覧!$AU$3:$AV$367,2),バックデータ一覧!$H$22:$H$27,0),MATCH(計算過程!Z$2,バックデータ一覧!$I$2:$L$2,0))))))</f>
        <v>92</v>
      </c>
      <c r="AA14" s="24">
        <f>IF(入力データと計算結果!$F$6=4,INDEX(バックデータ一覧!$I$4:$L$9,MATCH(VLOOKUP(計算過程!$A14,バックデータ一覧!$AU$3:$AV$367,2),バックデータ一覧!$H$4:$H$9,0),MATCH(計算過程!AA$2,バックデータ一覧!$I$2:$L$2,0)),IF(入力データと計算結果!$F$6=3,INDEX(バックデータ一覧!$I$10:$L$15,MATCH(VLOOKUP(計算過程!$A14,バックデータ一覧!$AU$3:$AV$367,2),バックデータ一覧!$H$10:$H$15,0),MATCH(計算過程!AA$2,バックデータ一覧!$I$2:$L$2,0)),IF(入力データと計算結果!$F$6=2,INDEX(バックデータ一覧!$I$16:$L$21,MATCH(VLOOKUP(計算過程!$A14,バックデータ一覧!$AU$3:$AV$367,2),バックデータ一覧!$H$16:$H$21,0),MATCH(計算過程!AA$2,バックデータ一覧!$I$2:$L$2,0)),IF(入力データと計算結果!$F$6=1,INDEX(バックデータ一覧!$I$22:$L$27,MATCH(VLOOKUP(計算過程!$A14,バックデータ一覧!$AU$3:$AV$367,2),バックデータ一覧!$H$22:$H$27,0),MATCH(計算過程!AA$2,バックデータ一覧!$I$2:$L$2,0))))))</f>
        <v>150</v>
      </c>
      <c r="AB14" s="24">
        <f>IF(入力データと計算結果!$F$6=4,INDEX(バックデータ一覧!$I$4:$L$9,MATCH(VLOOKUP(計算過程!$A14,バックデータ一覧!$AU$3:$AV$367,2),バックデータ一覧!$H$4:$H$9,0),MATCH(計算過程!AB$2,バックデータ一覧!$I$2:$L$2,0)),IF(入力データと計算結果!$F$6=3,INDEX(バックデータ一覧!$I$10:$L$15,MATCH(VLOOKUP(計算過程!$A14,バックデータ一覧!$AU$3:$AV$367,2),バックデータ一覧!$H$10:$H$15,0),MATCH(計算過程!AB$2,バックデータ一覧!$I$2:$L$2,0)),IF(入力データと計算結果!$F$6=2,INDEX(バックデータ一覧!$I$16:$L$21,MATCH(VLOOKUP(計算過程!$A14,バックデータ一覧!$AU$3:$AV$367,2),バックデータ一覧!$H$16:$H$21,0),MATCH(計算過程!AB$2,バックデータ一覧!$I$2:$L$2,0)),IF(入力データと計算結果!$F$6=1,INDEX(バックデータ一覧!$I$22:$L$27,MATCH(VLOOKUP(計算過程!$A14,バックデータ一覧!$AU$3:$AV$367,2),バックデータ一覧!$H$22:$H$27,0),MATCH(計算過程!AB$2,バックデータ一覧!$I$2:$L$2,0))))))</f>
        <v>28</v>
      </c>
      <c r="AC14" s="24">
        <f>IF(入力データと計算結果!$F$6=4,INDEX(バックデータ一覧!$I$4:$L$9,MATCH(VLOOKUP(計算過程!$A14,バックデータ一覧!$AU$3:$AV$367,2),バックデータ一覧!$H$4:$H$9,0),MATCH(計算過程!AC$2,バックデータ一覧!$I$2:$L$2,0)),IF(入力データと計算結果!$F$6=3,INDEX(バックデータ一覧!$I$10:$L$15,MATCH(VLOOKUP(計算過程!$A14,バックデータ一覧!$AU$3:$AV$367,2),バックデータ一覧!$H$10:$H$15,0),MATCH(計算過程!AC$2,バックデータ一覧!$I$2:$L$2,0)),IF(入力データと計算結果!$F$6=2,INDEX(バックデータ一覧!$I$16:$L$21,MATCH(VLOOKUP(計算過程!$A14,バックデータ一覧!$AU$3:$AV$367,2),バックデータ一覧!$H$16:$H$21,0),MATCH(計算過程!AC$2,バックデータ一覧!$I$2:$L$2,0)),IF(入力データと計算結果!$F$6=1,INDEX(バックデータ一覧!$I$22:$L$27,MATCH(VLOOKUP(計算過程!$A14,バックデータ一覧!$AU$3:$AV$367,2),バックデータ一覧!$H$22:$H$27,0),MATCH(計算過程!AC$2,バックデータ一覧!$I$2:$L$2,0))))))</f>
        <v>180</v>
      </c>
      <c r="AD14" s="89">
        <f>IF($AF14&lt;7,INDEX(バックデータ一覧!$P$4:$S$5,MATCH(入力データと計算結果!$F$8,バックデータ一覧!$O$4:$O$5,0),MATCH(入力データと計算結果!$F$6,バックデータ一覧!$P$3:$W$3,0)),IF(AND($AF14&gt;=7,$AF14&lt;16),INDEX(バックデータ一覧!$P$6:$S$7,MATCH(入力データと計算結果!$F$8,バックデータ一覧!$O$6:$O$7,0),MATCH(入力データと計算結果!$F$6,バックデータ一覧!$P$3:$W$3,0)),IF(AND($AF14&gt;=16,$AF14&lt;25),INDEX(バックデータ一覧!$P$8:$S$9,MATCH(入力データと計算結果!$F$8,バックデータ一覧!$O$8:$O$9,0),MATCH(入力データと計算結果!$F$6,バックデータ一覧!$P$3:$W$3,0)),IF($AF14&gt;=25,INDEX(バックデータ一覧!$P$10:$S$11,MATCH(入力データと計算結果!$F$8,バックデータ一覧!$O$10:$O$11,0),MATCH(入力データと計算結果!$F$6,バックデータ一覧!$P$3:$W$3,0))))))</f>
        <v>-0.12</v>
      </c>
      <c r="AE14" s="89">
        <f>IF($AF14&lt;7,INDEX(バックデータ一覧!$T$4:$W$5,MATCH(入力データと計算結果!$F$8,バックデータ一覧!$O$4:$O$5,0),MATCH(入力データと計算結果!$F$6,バックデータ一覧!$P$3:$W$3,0)),IF(AND($AF14&gt;=7,$AF14&lt;16),INDEX(バックデータ一覧!$T$6:$W$7,MATCH(入力データと計算結果!$F$8,バックデータ一覧!$O$6:$O$7,0),MATCH(入力データと計算結果!$F$6,バックデータ一覧!$P$3:$W$3,0)),IF(AND($AF14&gt;=16,$AF14&lt;25),INDEX(バックデータ一覧!$T$8:$W$9,MATCH(入力データと計算結果!$F$8,バックデータ一覧!$O$8:$O$9,0),MATCH(入力データと計算結果!$F$6,バックデータ一覧!$P$3:$W$3,0)),IF($AF14&gt;=25,INDEX(バックデータ一覧!$T$10:$W$11,MATCH(入力データと計算結果!$F$8,バックデータ一覧!$O$10:$O$11,0),MATCH(入力データと計算結果!$F$6,バックデータ一覧!$P$3:$W$3,0))))))</f>
        <v>6</v>
      </c>
      <c r="AF14" s="88">
        <f>AVERAGEIF(貼り付けシート!$A$6:$A$8765,$A14,貼り付けシート!$C$6:$C$8765)</f>
        <v>-9.8833333333333329</v>
      </c>
      <c r="AG14" s="91">
        <f>IF(AND(入力データと計算結果!$F$7=バックデータ一覧!$A$7,AH14="使用できる"),MIN(AN14,SUM(I14:N14)*$AX$13),0)</f>
        <v>0</v>
      </c>
      <c r="AH14" s="47" t="str">
        <f t="shared" si="9"/>
        <v>使用できない</v>
      </c>
      <c r="AI14" s="90">
        <f>IF(入力データと計算結果!$F$7=バックデータ一覧!$A$8,MIN(AJ14,(SUM(I14:N14)*$AX$15)),0)</f>
        <v>0</v>
      </c>
      <c r="AJ14" s="90">
        <f t="shared" ca="1" si="3"/>
        <v>0</v>
      </c>
      <c r="AK14" s="90">
        <f t="shared" ca="1" si="4"/>
        <v>40.499550000000006</v>
      </c>
      <c r="AL14" s="88">
        <f>IF(OR($AX$22=0,入力データと計算結果!$F$7&lt;&gt;バックデータ一覧!$A$8),0,$AX$19*AM14*10^-3)</f>
        <v>0</v>
      </c>
      <c r="AM14" s="90">
        <f>SUMPRODUCT(('計算過程（日射量等）'!$A$6:$A$8765=計算過程!A14)*('計算過程（日射量等）'!$C$6:$C$8765&gt;=$AX$20))</f>
        <v>3</v>
      </c>
      <c r="AN14" s="90">
        <f>IF(入力データと計算結果!$F$7=バックデータ一覧!$A$9,0,AO14*$AX$22*$AX$21*計算過程!$AX$23)</f>
        <v>0</v>
      </c>
      <c r="AO14" s="90">
        <f>SUMIF('計算過程（日射量等）'!$A$6:$A$8765,計算過程!A14,'計算過程（日射量等）'!$C$6:$C$8765)*3600*10^-6</f>
        <v>4.660738923728772</v>
      </c>
      <c r="AP14" s="90">
        <f>AVERAGE($AQ$6:$AQ29,$AQ364:$AQ$370)</f>
        <v>-1.6540322580645155</v>
      </c>
      <c r="AQ14" s="90">
        <f>AVERAGEIF('貼り付けシート（日射量等）'!$D$3:$D$8762,$A14,'貼り付けシート（日射量等）'!$F$3:$F$8762)</f>
        <v>-1.4833333333333341</v>
      </c>
      <c r="AS14" s="111"/>
      <c r="AT14" s="7" t="s">
        <v>279</v>
      </c>
      <c r="AU14" s="7" t="s">
        <v>405</v>
      </c>
      <c r="AV14" s="7" t="s">
        <v>278</v>
      </c>
      <c r="AW14" s="7" t="s">
        <v>261</v>
      </c>
      <c r="AX14" s="7">
        <v>5</v>
      </c>
    </row>
    <row r="15" spans="1:50">
      <c r="A15" s="20">
        <v>41649</v>
      </c>
      <c r="B15" s="88">
        <f ca="1">I15-IF(入力データと計算結果!$F$7=バックデータ一覧!$A$7,計算過程!$AG15,計算過程!$AI15)*I15/($I15+$J15+$K15+$L15+$M15+$N15)</f>
        <v>10.251514</v>
      </c>
      <c r="C15" s="88">
        <f ca="1">J15-IF(入力データと計算結果!$F$7=バックデータ一覧!$A$7,計算過程!$AG15,計算過程!$AI15)*J15/($I15+$J15+$K15+$L15+$M15+$N15)</f>
        <v>16.534700000000001</v>
      </c>
      <c r="D15" s="88">
        <f ca="1">K15-IF(入力データと計算結果!$F$7=バックデータ一覧!$A$7,計算過程!$AG15,計算過程!$AI15)*K15/($I15+$J15+$K15+$L15+$M15+$N15)</f>
        <v>1.3227760000000002</v>
      </c>
      <c r="E15" s="88">
        <f ca="1">L15-IF(入力データと計算結果!$F$7=バックデータ一覧!$A$7,計算過程!$AG15,計算過程!$AI15)*L15/($I15+$J15+$K15+$L15+$M15+$N15)</f>
        <v>29.762460000000001</v>
      </c>
      <c r="F15" s="88">
        <f ca="1">M15-IF(入力データと計算結果!$F$7=バックデータ一覧!$A$7,計算過程!$AG15,計算過程!$AI15)*M15/($I15+$J15+$K15+$L15+$M15+$N15)</f>
        <v>0</v>
      </c>
      <c r="G15" s="88">
        <f ca="1">N15-IF(入力データと計算結果!$F$7=バックデータ一覧!$A$7,計算過程!$AG15,計算過程!$AI15)*N15/($I15+$J15+$K15+$L15+$M15+$N15)</f>
        <v>7.0120000000000005</v>
      </c>
      <c r="H15" s="88">
        <f t="shared" si="5"/>
        <v>0</v>
      </c>
      <c r="I15" s="90">
        <f ca="1">P15*(バックデータ一覧!$E$3-計算過程!X15)*4.186*10^-3</f>
        <v>10.251514</v>
      </c>
      <c r="J15" s="90">
        <f ca="1">Q15*(バックデータ一覧!$E$4-計算過程!X15)*4.186*10^-3</f>
        <v>16.534700000000001</v>
      </c>
      <c r="K15" s="90">
        <f ca="1">R15*(バックデータ一覧!$E$5-計算過程!X15)*4.186*10^-3</f>
        <v>1.3227760000000002</v>
      </c>
      <c r="L15" s="90">
        <f ca="1">IF(入力データと計算結果!$F$9=バックデータ一覧!$A$2,計算過程!S15*(バックデータ一覧!$E$6-計算過程!X15)*4.186*10^-3,0)</f>
        <v>29.762460000000001</v>
      </c>
      <c r="M15" s="90">
        <f>IF(入力データと計算結果!$F$9=バックデータ一覧!$A$2,0,計算過程!T15*(バックデータ一覧!$E$7-計算過程!X15)*4.186*10^-3)</f>
        <v>0</v>
      </c>
      <c r="N15" s="90">
        <f ca="1">IF(入力データと計算結果!$F$9=バックデータ一覧!$A$4,0,計算過程!U15*(バックデータ一覧!$E$8-計算過程!X15)*4.186*10^-3)</f>
        <v>7.0120000000000005</v>
      </c>
      <c r="O15" s="90">
        <f>IF(入力データと計算結果!$F$9=バックデータ一覧!$A$4,計算過程!W15*1.25,0)</f>
        <v>0</v>
      </c>
      <c r="P15" s="88">
        <f t="shared" si="0"/>
        <v>62</v>
      </c>
      <c r="Q15" s="88">
        <f t="shared" si="1"/>
        <v>100</v>
      </c>
      <c r="R15" s="88">
        <f t="shared" si="2"/>
        <v>8</v>
      </c>
      <c r="S15" s="88">
        <f>IF(入力データと計算結果!$F$9=バックデータ一覧!$A$2,$AC15,0)*$AX$11*$AX$12</f>
        <v>180</v>
      </c>
      <c r="T15" s="88">
        <f>IF(入力データと計算結果!$F$9=バックデータ一覧!$A$2,0,$AC15)*$AX$12</f>
        <v>0</v>
      </c>
      <c r="U15" s="88">
        <f t="shared" ca="1" si="6"/>
        <v>28.153067246965676</v>
      </c>
      <c r="V15" s="90">
        <f ca="1">IF(OR(入力データと計算結果!$F$9=バックデータ一覧!$A$2,入力データと計算結果!$F$9=バックデータ一覧!$A$3),W15/(バックデータ一覧!$E$8-計算過程!X15)/4.186*10^3,0)</f>
        <v>28.153067246965676</v>
      </c>
      <c r="W15" s="90">
        <f t="shared" si="7"/>
        <v>7.0120000000000005</v>
      </c>
      <c r="X15" s="90">
        <f ca="1">MAX(VLOOKUP(入力データと計算結果!$F$5,バックデータ一覧!$Y$3:$AA$10,2)*Y15+VLOOKUP(入力データと計算結果!$F$5,バックデータ一覧!$Y$3:$AA$10,3),0.5)</f>
        <v>0.5</v>
      </c>
      <c r="Y15" s="90">
        <f t="shared" ca="1" si="8"/>
        <v>-10.099583333333337</v>
      </c>
      <c r="Z15" s="24">
        <f>IF(入力データと計算結果!$F$6=4,INDEX(バックデータ一覧!$I$4:$L$9,MATCH(VLOOKUP(計算過程!$A15,バックデータ一覧!$AU$3:$AV$367,2),バックデータ一覧!$H$4:$H$9,0),MATCH(計算過程!Z$2,バックデータ一覧!$I$2:$L$2,0)),IF(入力データと計算結果!$F$6=3,INDEX(バックデータ一覧!$I$10:$L$15,MATCH(VLOOKUP(計算過程!$A15,バックデータ一覧!$AU$3:$AV$367,2),バックデータ一覧!$H$10:$H$15,0),MATCH(計算過程!Z$2,バックデータ一覧!$I$2:$L$2,0)),IF(入力データと計算結果!$F$6=2,INDEX(バックデータ一覧!$I$16:$L$21,MATCH(VLOOKUP(計算過程!$A15,バックデータ一覧!$AU$3:$AV$367,2),バックデータ一覧!$H$16:$H$21,0),MATCH(計算過程!Z$2,バックデータ一覧!$I$2:$L$2,0)),IF(入力データと計算結果!$F$6=1,INDEX(バックデータ一覧!$I$22:$L$27,MATCH(VLOOKUP(計算過程!$A15,バックデータ一覧!$AU$3:$AV$367,2),バックデータ一覧!$H$22:$H$27,0),MATCH(計算過程!Z$2,バックデータ一覧!$I$2:$L$2,0))))))</f>
        <v>62</v>
      </c>
      <c r="AA15" s="24">
        <f>IF(入力データと計算結果!$F$6=4,INDEX(バックデータ一覧!$I$4:$L$9,MATCH(VLOOKUP(計算過程!$A15,バックデータ一覧!$AU$3:$AV$367,2),バックデータ一覧!$H$4:$H$9,0),MATCH(計算過程!AA$2,バックデータ一覧!$I$2:$L$2,0)),IF(入力データと計算結果!$F$6=3,INDEX(バックデータ一覧!$I$10:$L$15,MATCH(VLOOKUP(計算過程!$A15,バックデータ一覧!$AU$3:$AV$367,2),バックデータ一覧!$H$10:$H$15,0),MATCH(計算過程!AA$2,バックデータ一覧!$I$2:$L$2,0)),IF(入力データと計算結果!$F$6=2,INDEX(バックデータ一覧!$I$16:$L$21,MATCH(VLOOKUP(計算過程!$A15,バックデータ一覧!$AU$3:$AV$367,2),バックデータ一覧!$H$16:$H$21,0),MATCH(計算過程!AA$2,バックデータ一覧!$I$2:$L$2,0)),IF(入力データと計算結果!$F$6=1,INDEX(バックデータ一覧!$I$22:$L$27,MATCH(VLOOKUP(計算過程!$A15,バックデータ一覧!$AU$3:$AV$367,2),バックデータ一覧!$H$22:$H$27,0),MATCH(計算過程!AA$2,バックデータ一覧!$I$2:$L$2,0))))))</f>
        <v>100</v>
      </c>
      <c r="AB15" s="24">
        <f>IF(入力データと計算結果!$F$6=4,INDEX(バックデータ一覧!$I$4:$L$9,MATCH(VLOOKUP(計算過程!$A15,バックデータ一覧!$AU$3:$AV$367,2),バックデータ一覧!$H$4:$H$9,0),MATCH(計算過程!AB$2,バックデータ一覧!$I$2:$L$2,0)),IF(入力データと計算結果!$F$6=3,INDEX(バックデータ一覧!$I$10:$L$15,MATCH(VLOOKUP(計算過程!$A15,バックデータ一覧!$AU$3:$AV$367,2),バックデータ一覧!$H$10:$H$15,0),MATCH(計算過程!AB$2,バックデータ一覧!$I$2:$L$2,0)),IF(入力データと計算結果!$F$6=2,INDEX(バックデータ一覧!$I$16:$L$21,MATCH(VLOOKUP(計算過程!$A15,バックデータ一覧!$AU$3:$AV$367,2),バックデータ一覧!$H$16:$H$21,0),MATCH(計算過程!AB$2,バックデータ一覧!$I$2:$L$2,0)),IF(入力データと計算結果!$F$6=1,INDEX(バックデータ一覧!$I$22:$L$27,MATCH(VLOOKUP(計算過程!$A15,バックデータ一覧!$AU$3:$AV$367,2),バックデータ一覧!$H$22:$H$27,0),MATCH(計算過程!AB$2,バックデータ一覧!$I$2:$L$2,0))))))</f>
        <v>8</v>
      </c>
      <c r="AC15" s="24">
        <f>IF(入力データと計算結果!$F$6=4,INDEX(バックデータ一覧!$I$4:$L$9,MATCH(VLOOKUP(計算過程!$A15,バックデータ一覧!$AU$3:$AV$367,2),バックデータ一覧!$H$4:$H$9,0),MATCH(計算過程!AC$2,バックデータ一覧!$I$2:$L$2,0)),IF(入力データと計算結果!$F$6=3,INDEX(バックデータ一覧!$I$10:$L$15,MATCH(VLOOKUP(計算過程!$A15,バックデータ一覧!$AU$3:$AV$367,2),バックデータ一覧!$H$10:$H$15,0),MATCH(計算過程!AC$2,バックデータ一覧!$I$2:$L$2,0)),IF(入力データと計算結果!$F$6=2,INDEX(バックデータ一覧!$I$16:$L$21,MATCH(VLOOKUP(計算過程!$A15,バックデータ一覧!$AU$3:$AV$367,2),バックデータ一覧!$H$16:$H$21,0),MATCH(計算過程!AC$2,バックデータ一覧!$I$2:$L$2,0)),IF(入力データと計算結果!$F$6=1,INDEX(バックデータ一覧!$I$22:$L$27,MATCH(VLOOKUP(計算過程!$A15,バックデータ一覧!$AU$3:$AV$367,2),バックデータ一覧!$H$22:$H$27,0),MATCH(計算過程!AC$2,バックデータ一覧!$I$2:$L$2,0))))))</f>
        <v>180</v>
      </c>
      <c r="AD15" s="89">
        <f>IF($AF15&lt;7,INDEX(バックデータ一覧!$P$4:$S$5,MATCH(入力データと計算結果!$F$8,バックデータ一覧!$O$4:$O$5,0),MATCH(入力データと計算結果!$F$6,バックデータ一覧!$P$3:$W$3,0)),IF(AND($AF15&gt;=7,$AF15&lt;16),INDEX(バックデータ一覧!$P$6:$S$7,MATCH(入力データと計算結果!$F$8,バックデータ一覧!$O$6:$O$7,0),MATCH(入力データと計算結果!$F$6,バックデータ一覧!$P$3:$W$3,0)),IF(AND($AF15&gt;=16,$AF15&lt;25),INDEX(バックデータ一覧!$P$8:$S$9,MATCH(入力データと計算結果!$F$8,バックデータ一覧!$O$8:$O$9,0),MATCH(入力データと計算結果!$F$6,バックデータ一覧!$P$3:$W$3,0)),IF($AF15&gt;=25,INDEX(バックデータ一覧!$P$10:$S$11,MATCH(入力データと計算結果!$F$8,バックデータ一覧!$O$10:$O$11,0),MATCH(入力データと計算結果!$F$6,バックデータ一覧!$P$3:$W$3,0))))))</f>
        <v>-0.12</v>
      </c>
      <c r="AE15" s="89">
        <f>IF($AF15&lt;7,INDEX(バックデータ一覧!$T$4:$W$5,MATCH(入力データと計算結果!$F$8,バックデータ一覧!$O$4:$O$5,0),MATCH(入力データと計算結果!$F$6,バックデータ一覧!$P$3:$W$3,0)),IF(AND($AF15&gt;=7,$AF15&lt;16),INDEX(バックデータ一覧!$T$6:$W$7,MATCH(入力データと計算結果!$F$8,バックデータ一覧!$O$6:$O$7,0),MATCH(入力データと計算結果!$F$6,バックデータ一覧!$P$3:$W$3,0)),IF(AND($AF15&gt;=16,$AF15&lt;25),INDEX(バックデータ一覧!$T$8:$W$9,MATCH(入力データと計算結果!$F$8,バックデータ一覧!$O$8:$O$9,0),MATCH(入力データと計算結果!$F$6,バックデータ一覧!$P$3:$W$3,0)),IF($AF15&gt;=25,INDEX(バックデータ一覧!$T$10:$W$11,MATCH(入力データと計算結果!$F$8,バックデータ一覧!$O$10:$O$11,0),MATCH(入力データと計算結果!$F$6,バックデータ一覧!$P$3:$W$3,0))))))</f>
        <v>6</v>
      </c>
      <c r="AF15" s="88">
        <f>AVERAGEIF(貼り付けシート!$A$6:$A$8765,$A15,貼り付けシート!$C$6:$C$8765)</f>
        <v>-8.4333333333333336</v>
      </c>
      <c r="AG15" s="91">
        <f>IF(AND(入力データと計算結果!$F$7=バックデータ一覧!$A$7,AH15="使用できる"),MIN(AN15,SUM(I15:N15)*$AX$13),0)</f>
        <v>0</v>
      </c>
      <c r="AH15" s="47" t="str">
        <f t="shared" si="9"/>
        <v>使用できない</v>
      </c>
      <c r="AI15" s="90">
        <f>IF(入力データと計算結果!$F$7=バックデータ一覧!$A$8,MIN(AJ15,(SUM(I15:N15)*$AX$15)),0)</f>
        <v>0</v>
      </c>
      <c r="AJ15" s="90">
        <f t="shared" ca="1" si="3"/>
        <v>0</v>
      </c>
      <c r="AK15" s="90">
        <f t="shared" ca="1" si="4"/>
        <v>40.499550000000006</v>
      </c>
      <c r="AL15" s="88">
        <f>IF(OR($AX$22=0,入力データと計算結果!$F$7&lt;&gt;バックデータ一覧!$A$8),0,$AX$19*AM15*10^-3)</f>
        <v>0</v>
      </c>
      <c r="AM15" s="90">
        <f>SUMPRODUCT(('計算過程（日射量等）'!$A$6:$A$8765=計算過程!A15)*('計算過程（日射量等）'!$C$6:$C$8765&gt;=$AX$20))</f>
        <v>0</v>
      </c>
      <c r="AN15" s="90">
        <f>IF(入力データと計算結果!$F$7=バックデータ一覧!$A$9,0,AO15*$AX$22*$AX$21*計算過程!$AX$23)</f>
        <v>0</v>
      </c>
      <c r="AO15" s="90">
        <f>SUMIF('計算過程（日射量等）'!$A$6:$A$8765,計算過程!A15,'計算過程（日射量等）'!$C$6:$C$8765)*3600*10^-6</f>
        <v>2.4769283399033681</v>
      </c>
      <c r="AP15" s="90">
        <f>AVERAGE($AQ$6:$AQ30,$AQ365:$AQ$370)</f>
        <v>-1.9043010752688168</v>
      </c>
      <c r="AQ15" s="90">
        <f>AVERAGEIF('貼り付けシート（日射量等）'!$D$3:$D$8762,$A15,'貼り付けシート（日射量等）'!$F$3:$F$8762)</f>
        <v>-3.2750000000000004</v>
      </c>
      <c r="AS15" s="107" t="s">
        <v>241</v>
      </c>
      <c r="AT15" s="7" t="s">
        <v>276</v>
      </c>
      <c r="AU15" s="12" t="s">
        <v>406</v>
      </c>
      <c r="AV15" s="7" t="s">
        <v>275</v>
      </c>
      <c r="AW15" s="7" t="s">
        <v>253</v>
      </c>
      <c r="AX15" s="7">
        <v>0.9</v>
      </c>
    </row>
    <row r="16" spans="1:50">
      <c r="A16" s="20">
        <v>41650</v>
      </c>
      <c r="B16" s="88">
        <f ca="1">I16-IF(入力データと計算結果!$F$7=バックデータ一覧!$A$7,計算過程!$AG16,計算過程!$AI16)*I16/($I16+$J16+$K16+$L16+$M16+$N16)</f>
        <v>22.487192</v>
      </c>
      <c r="C16" s="88">
        <f ca="1">J16-IF(入力データと計算結果!$F$7=バックデータ一覧!$A$7,計算過程!$AG16,計算過程!$AI16)*J16/($I16+$J16+$K16+$L16+$M16+$N16)</f>
        <v>33.069400000000002</v>
      </c>
      <c r="D16" s="88">
        <f ca="1">K16-IF(入力データと計算結果!$F$7=バックデータ一覧!$A$7,計算過程!$AG16,計算過程!$AI16)*K16/($I16+$J16+$K16+$L16+$M16+$N16)</f>
        <v>5.6217980000000001</v>
      </c>
      <c r="E16" s="88">
        <f ca="1">L16-IF(入力データと計算結果!$F$7=バックデータ一覧!$A$7,計算過程!$AG16,計算過程!$AI16)*L16/($I16+$J16+$K16+$L16+$M16+$N16)</f>
        <v>29.762460000000001</v>
      </c>
      <c r="F16" s="88">
        <f ca="1">M16-IF(入力データと計算結果!$F$7=バックデータ一覧!$A$7,計算過程!$AG16,計算過程!$AI16)*M16/($I16+$J16+$K16+$L16+$M16+$N16)</f>
        <v>0</v>
      </c>
      <c r="G16" s="88">
        <f ca="1">N16-IF(入力データと計算結果!$F$7=バックデータ一覧!$A$7,計算過程!$AG16,計算過程!$AI16)*N16/($I16+$J16+$K16+$L16+$M16+$N16)</f>
        <v>7.2080000000000002</v>
      </c>
      <c r="H16" s="88">
        <f t="shared" si="5"/>
        <v>0</v>
      </c>
      <c r="I16" s="90">
        <f ca="1">P16*(バックデータ一覧!$E$3-計算過程!X16)*4.186*10^-3</f>
        <v>22.487192</v>
      </c>
      <c r="J16" s="90">
        <f ca="1">Q16*(バックデータ一覧!$E$4-計算過程!X16)*4.186*10^-3</f>
        <v>33.069400000000002</v>
      </c>
      <c r="K16" s="90">
        <f ca="1">R16*(バックデータ一覧!$E$5-計算過程!X16)*4.186*10^-3</f>
        <v>5.6217980000000001</v>
      </c>
      <c r="L16" s="90">
        <f ca="1">IF(入力データと計算結果!$F$9=バックデータ一覧!$A$2,計算過程!S16*(バックデータ一覧!$E$6-計算過程!X16)*4.186*10^-3,0)</f>
        <v>29.762460000000001</v>
      </c>
      <c r="M16" s="90">
        <f>IF(入力データと計算結果!$F$9=バックデータ一覧!$A$2,0,計算過程!T16*(バックデータ一覧!$E$7-計算過程!X16)*4.186*10^-3)</f>
        <v>0</v>
      </c>
      <c r="N16" s="90">
        <f ca="1">IF(入力データと計算結果!$F$9=バックデータ一覧!$A$4,0,計算過程!U16*(バックデータ一覧!$E$8-計算過程!X16)*4.186*10^-3)</f>
        <v>7.2080000000000002</v>
      </c>
      <c r="O16" s="90">
        <f>IF(入力データと計算結果!$F$9=バックデータ一覧!$A$4,計算過程!W16*1.25,0)</f>
        <v>0</v>
      </c>
      <c r="P16" s="88">
        <f t="shared" si="0"/>
        <v>136</v>
      </c>
      <c r="Q16" s="88">
        <f t="shared" si="1"/>
        <v>200</v>
      </c>
      <c r="R16" s="88">
        <f t="shared" si="2"/>
        <v>34</v>
      </c>
      <c r="S16" s="88">
        <f>IF(入力データと計算結果!$F$9=バックデータ一覧!$A$2,$AC16,0)*$AX$11*$AX$12</f>
        <v>180</v>
      </c>
      <c r="T16" s="88">
        <f>IF(入力データと計算結果!$F$9=バックデータ一覧!$A$2,0,$AC16)*$AX$12</f>
        <v>0</v>
      </c>
      <c r="U16" s="88">
        <f t="shared" ca="1" si="6"/>
        <v>28.940004095283598</v>
      </c>
      <c r="V16" s="90">
        <f ca="1">IF(OR(入力データと計算結果!$F$9=バックデータ一覧!$A$2,入力データと計算結果!$F$9=バックデータ一覧!$A$3),W16/(バックデータ一覧!$E$8-計算過程!X16)/4.186*10^3,0)</f>
        <v>28.940004095283598</v>
      </c>
      <c r="W16" s="90">
        <f t="shared" si="7"/>
        <v>7.2080000000000002</v>
      </c>
      <c r="X16" s="90">
        <f ca="1">MAX(VLOOKUP(入力データと計算結果!$F$5,バックデータ一覧!$Y$3:$AA$10,2)*Y16+VLOOKUP(入力データと計算結果!$F$5,バックデータ一覧!$Y$3:$AA$10,3),0.5)</f>
        <v>0.5</v>
      </c>
      <c r="Y16" s="90">
        <f t="shared" ca="1" si="8"/>
        <v>-10.143750000000002</v>
      </c>
      <c r="Z16" s="24">
        <f>IF(入力データと計算結果!$F$6=4,INDEX(バックデータ一覧!$I$4:$L$9,MATCH(VLOOKUP(計算過程!$A16,バックデータ一覧!$AU$3:$AV$367,2),バックデータ一覧!$H$4:$H$9,0),MATCH(計算過程!Z$2,バックデータ一覧!$I$2:$L$2,0)),IF(入力データと計算結果!$F$6=3,INDEX(バックデータ一覧!$I$10:$L$15,MATCH(VLOOKUP(計算過程!$A16,バックデータ一覧!$AU$3:$AV$367,2),バックデータ一覧!$H$10:$H$15,0),MATCH(計算過程!Z$2,バックデータ一覧!$I$2:$L$2,0)),IF(入力データと計算結果!$F$6=2,INDEX(バックデータ一覧!$I$16:$L$21,MATCH(VLOOKUP(計算過程!$A16,バックデータ一覧!$AU$3:$AV$367,2),バックデータ一覧!$H$16:$H$21,0),MATCH(計算過程!Z$2,バックデータ一覧!$I$2:$L$2,0)),IF(入力データと計算結果!$F$6=1,INDEX(バックデータ一覧!$I$22:$L$27,MATCH(VLOOKUP(計算過程!$A16,バックデータ一覧!$AU$3:$AV$367,2),バックデータ一覧!$H$22:$H$27,0),MATCH(計算過程!Z$2,バックデータ一覧!$I$2:$L$2,0))))))</f>
        <v>136</v>
      </c>
      <c r="AA16" s="24">
        <f>IF(入力データと計算結果!$F$6=4,INDEX(バックデータ一覧!$I$4:$L$9,MATCH(VLOOKUP(計算過程!$A16,バックデータ一覧!$AU$3:$AV$367,2),バックデータ一覧!$H$4:$H$9,0),MATCH(計算過程!AA$2,バックデータ一覧!$I$2:$L$2,0)),IF(入力データと計算結果!$F$6=3,INDEX(バックデータ一覧!$I$10:$L$15,MATCH(VLOOKUP(計算過程!$A16,バックデータ一覧!$AU$3:$AV$367,2),バックデータ一覧!$H$10:$H$15,0),MATCH(計算過程!AA$2,バックデータ一覧!$I$2:$L$2,0)),IF(入力データと計算結果!$F$6=2,INDEX(バックデータ一覧!$I$16:$L$21,MATCH(VLOOKUP(計算過程!$A16,バックデータ一覧!$AU$3:$AV$367,2),バックデータ一覧!$H$16:$H$21,0),MATCH(計算過程!AA$2,バックデータ一覧!$I$2:$L$2,0)),IF(入力データと計算結果!$F$6=1,INDEX(バックデータ一覧!$I$22:$L$27,MATCH(VLOOKUP(計算過程!$A16,バックデータ一覧!$AU$3:$AV$367,2),バックデータ一覧!$H$22:$H$27,0),MATCH(計算過程!AA$2,バックデータ一覧!$I$2:$L$2,0))))))</f>
        <v>200</v>
      </c>
      <c r="AB16" s="24">
        <f>IF(入力データと計算結果!$F$6=4,INDEX(バックデータ一覧!$I$4:$L$9,MATCH(VLOOKUP(計算過程!$A16,バックデータ一覧!$AU$3:$AV$367,2),バックデータ一覧!$H$4:$H$9,0),MATCH(計算過程!AB$2,バックデータ一覧!$I$2:$L$2,0)),IF(入力データと計算結果!$F$6=3,INDEX(バックデータ一覧!$I$10:$L$15,MATCH(VLOOKUP(計算過程!$A16,バックデータ一覧!$AU$3:$AV$367,2),バックデータ一覧!$H$10:$H$15,0),MATCH(計算過程!AB$2,バックデータ一覧!$I$2:$L$2,0)),IF(入力データと計算結果!$F$6=2,INDEX(バックデータ一覧!$I$16:$L$21,MATCH(VLOOKUP(計算過程!$A16,バックデータ一覧!$AU$3:$AV$367,2),バックデータ一覧!$H$16:$H$21,0),MATCH(計算過程!AB$2,バックデータ一覧!$I$2:$L$2,0)),IF(入力データと計算結果!$F$6=1,INDEX(バックデータ一覧!$I$22:$L$27,MATCH(VLOOKUP(計算過程!$A16,バックデータ一覧!$AU$3:$AV$367,2),バックデータ一覧!$H$22:$H$27,0),MATCH(計算過程!AB$2,バックデータ一覧!$I$2:$L$2,0))))))</f>
        <v>34</v>
      </c>
      <c r="AC16" s="24">
        <f>IF(入力データと計算結果!$F$6=4,INDEX(バックデータ一覧!$I$4:$L$9,MATCH(VLOOKUP(計算過程!$A16,バックデータ一覧!$AU$3:$AV$367,2),バックデータ一覧!$H$4:$H$9,0),MATCH(計算過程!AC$2,バックデータ一覧!$I$2:$L$2,0)),IF(入力データと計算結果!$F$6=3,INDEX(バックデータ一覧!$I$10:$L$15,MATCH(VLOOKUP(計算過程!$A16,バックデータ一覧!$AU$3:$AV$367,2),バックデータ一覧!$H$10:$H$15,0),MATCH(計算過程!AC$2,バックデータ一覧!$I$2:$L$2,0)),IF(入力データと計算結果!$F$6=2,INDEX(バックデータ一覧!$I$16:$L$21,MATCH(VLOOKUP(計算過程!$A16,バックデータ一覧!$AU$3:$AV$367,2),バックデータ一覧!$H$16:$H$21,0),MATCH(計算過程!AC$2,バックデータ一覧!$I$2:$L$2,0)),IF(入力データと計算結果!$F$6=1,INDEX(バックデータ一覧!$I$22:$L$27,MATCH(VLOOKUP(計算過程!$A16,バックデータ一覧!$AU$3:$AV$367,2),バックデータ一覧!$H$22:$H$27,0),MATCH(計算過程!AC$2,バックデータ一覧!$I$2:$L$2,0))))))</f>
        <v>180</v>
      </c>
      <c r="AD16" s="89">
        <f>IF($AF16&lt;7,INDEX(バックデータ一覧!$P$4:$S$5,MATCH(入力データと計算結果!$F$8,バックデータ一覧!$O$4:$O$5,0),MATCH(入力データと計算結果!$F$6,バックデータ一覧!$P$3:$W$3,0)),IF(AND($AF16&gt;=7,$AF16&lt;16),INDEX(バックデータ一覧!$P$6:$S$7,MATCH(入力データと計算結果!$F$8,バックデータ一覧!$O$6:$O$7,0),MATCH(入力データと計算結果!$F$6,バックデータ一覧!$P$3:$W$3,0)),IF(AND($AF16&gt;=16,$AF16&lt;25),INDEX(バックデータ一覧!$P$8:$S$9,MATCH(入力データと計算結果!$F$8,バックデータ一覧!$O$8:$O$9,0),MATCH(入力データと計算結果!$F$6,バックデータ一覧!$P$3:$W$3,0)),IF($AF16&gt;=25,INDEX(バックデータ一覧!$P$10:$S$11,MATCH(入力データと計算結果!$F$8,バックデータ一覧!$O$10:$O$11,0),MATCH(入力データと計算結果!$F$6,バックデータ一覧!$P$3:$W$3,0))))))</f>
        <v>-0.12</v>
      </c>
      <c r="AE16" s="89">
        <f>IF($AF16&lt;7,INDEX(バックデータ一覧!$T$4:$W$5,MATCH(入力データと計算結果!$F$8,バックデータ一覧!$O$4:$O$5,0),MATCH(入力データと計算結果!$F$6,バックデータ一覧!$P$3:$W$3,0)),IF(AND($AF16&gt;=7,$AF16&lt;16),INDEX(バックデータ一覧!$T$6:$W$7,MATCH(入力データと計算結果!$F$8,バックデータ一覧!$O$6:$O$7,0),MATCH(入力データと計算結果!$F$6,バックデータ一覧!$P$3:$W$3,0)),IF(AND($AF16&gt;=16,$AF16&lt;25),INDEX(バックデータ一覧!$T$8:$W$9,MATCH(入力データと計算結果!$F$8,バックデータ一覧!$O$8:$O$9,0),MATCH(入力データと計算結果!$F$6,バックデータ一覧!$P$3:$W$3,0)),IF($AF16&gt;=25,INDEX(バックデータ一覧!$T$10:$W$11,MATCH(入力データと計算結果!$F$8,バックデータ一覧!$O$10:$O$11,0),MATCH(入力データと計算結果!$F$6,バックデータ一覧!$P$3:$W$3,0))))))</f>
        <v>6</v>
      </c>
      <c r="AF16" s="88">
        <f>AVERAGEIF(貼り付けシート!$A$6:$A$8765,$A16,貼り付けシート!$C$6:$C$8765)</f>
        <v>-10.066666666666666</v>
      </c>
      <c r="AG16" s="91">
        <f>IF(AND(入力データと計算結果!$F$7=バックデータ一覧!$A$7,AH16="使用できる"),MIN(AN16,SUM(I16:N16)*$AX$13),0)</f>
        <v>0</v>
      </c>
      <c r="AH16" s="47" t="str">
        <f t="shared" si="9"/>
        <v>使用できない</v>
      </c>
      <c r="AI16" s="90">
        <f>IF(入力データと計算結果!$F$7=バックデータ一覧!$A$8,MIN(AJ16,(SUM(I16:N16)*$AX$15)),0)</f>
        <v>0</v>
      </c>
      <c r="AJ16" s="90">
        <f t="shared" ca="1" si="3"/>
        <v>0</v>
      </c>
      <c r="AK16" s="90">
        <f t="shared" ca="1" si="4"/>
        <v>40.499550000000006</v>
      </c>
      <c r="AL16" s="88">
        <f>IF(OR($AX$22=0,入力データと計算結果!$F$7&lt;&gt;バックデータ一覧!$A$8),0,$AX$19*AM16*10^-3)</f>
        <v>0</v>
      </c>
      <c r="AM16" s="90">
        <f>SUMPRODUCT(('計算過程（日射量等）'!$A$6:$A$8765=計算過程!A16)*('計算過程（日射量等）'!$C$6:$C$8765&gt;=$AX$20))</f>
        <v>1</v>
      </c>
      <c r="AN16" s="90">
        <f>IF(入力データと計算結果!$F$7=バックデータ一覧!$A$9,0,AO16*$AX$22*$AX$21*計算過程!$AX$23)</f>
        <v>0</v>
      </c>
      <c r="AO16" s="90">
        <f>SUMIF('計算過程（日射量等）'!$A$6:$A$8765,計算過程!A16,'計算過程（日射量等）'!$C$6:$C$8765)*3600*10^-6</f>
        <v>3.2652979683831385</v>
      </c>
      <c r="AP16" s="90">
        <f>AVERAGE($AQ$6:$AQ31,$AQ366:$AQ$370)</f>
        <v>-2.1534946236559134</v>
      </c>
      <c r="AQ16" s="90">
        <f>AVERAGEIF('貼り付けシート（日射量等）'!$D$3:$D$8762,$A16,'貼り付けシート（日射量等）'!$F$3:$F$8762)</f>
        <v>-4.7291666666666661</v>
      </c>
      <c r="AS16" s="120"/>
      <c r="AT16" s="7" t="s">
        <v>273</v>
      </c>
      <c r="AU16" s="12" t="s">
        <v>407</v>
      </c>
      <c r="AV16" s="7" t="s">
        <v>274</v>
      </c>
      <c r="AW16" s="7" t="s">
        <v>253</v>
      </c>
      <c r="AX16" s="52">
        <v>1</v>
      </c>
    </row>
    <row r="17" spans="1:50">
      <c r="A17" s="20">
        <v>41651</v>
      </c>
      <c r="B17" s="88">
        <f ca="1">I17-IF(入力データと計算結果!$F$7=バックデータ一覧!$A$7,計算過程!$AG17,計算過程!$AI17)*I17/($I17+$J17+$K17+$L17+$M17+$N17)</f>
        <v>10.251514</v>
      </c>
      <c r="C17" s="88">
        <f ca="1">J17-IF(入力データと計算結果!$F$7=バックデータ一覧!$A$7,計算過程!$AG17,計算過程!$AI17)*J17/($I17+$J17+$K17+$L17+$M17+$N17)</f>
        <v>16.534700000000001</v>
      </c>
      <c r="D17" s="88">
        <f ca="1">K17-IF(入力データと計算結果!$F$7=バックデータ一覧!$A$7,計算過程!$AG17,計算過程!$AI17)*K17/($I17+$J17+$K17+$L17+$M17+$N17)</f>
        <v>1.3227760000000002</v>
      </c>
      <c r="E17" s="88">
        <f ca="1">L17-IF(入力データと計算結果!$F$7=バックデータ一覧!$A$7,計算過程!$AG17,計算過程!$AI17)*L17/($I17+$J17+$K17+$L17+$M17+$N17)</f>
        <v>29.762460000000001</v>
      </c>
      <c r="F17" s="88">
        <f ca="1">M17-IF(入力データと計算結果!$F$7=バックデータ一覧!$A$7,計算過程!$AG17,計算過程!$AI17)*M17/($I17+$J17+$K17+$L17+$M17+$N17)</f>
        <v>0</v>
      </c>
      <c r="G17" s="88">
        <f ca="1">N17-IF(入力データと計算結果!$F$7=バックデータ一覧!$A$7,計算過程!$AG17,計算過程!$AI17)*N17/($I17+$J17+$K17+$L17+$M17+$N17)</f>
        <v>7.4080000000000004</v>
      </c>
      <c r="H17" s="88">
        <f t="shared" si="5"/>
        <v>0</v>
      </c>
      <c r="I17" s="90">
        <f ca="1">P17*(バックデータ一覧!$E$3-計算過程!X17)*4.186*10^-3</f>
        <v>10.251514</v>
      </c>
      <c r="J17" s="90">
        <f ca="1">Q17*(バックデータ一覧!$E$4-計算過程!X17)*4.186*10^-3</f>
        <v>16.534700000000001</v>
      </c>
      <c r="K17" s="90">
        <f ca="1">R17*(バックデータ一覧!$E$5-計算過程!X17)*4.186*10^-3</f>
        <v>1.3227760000000002</v>
      </c>
      <c r="L17" s="90">
        <f ca="1">IF(入力データと計算結果!$F$9=バックデータ一覧!$A$2,計算過程!S17*(バックデータ一覧!$E$6-計算過程!X17)*4.186*10^-3,0)</f>
        <v>29.762460000000001</v>
      </c>
      <c r="M17" s="90">
        <f>IF(入力データと計算結果!$F$9=バックデータ一覧!$A$2,0,計算過程!T17*(バックデータ一覧!$E$7-計算過程!X17)*4.186*10^-3)</f>
        <v>0</v>
      </c>
      <c r="N17" s="90">
        <f ca="1">IF(入力データと計算結果!$F$9=バックデータ一覧!$A$4,0,計算過程!U17*(バックデータ一覧!$E$8-計算過程!X17)*4.186*10^-3)</f>
        <v>7.4080000000000004</v>
      </c>
      <c r="O17" s="90">
        <f>IF(入力データと計算結果!$F$9=バックデータ一覧!$A$4,計算過程!W17*1.25,0)</f>
        <v>0</v>
      </c>
      <c r="P17" s="88">
        <f t="shared" si="0"/>
        <v>62</v>
      </c>
      <c r="Q17" s="88">
        <f t="shared" si="1"/>
        <v>100</v>
      </c>
      <c r="R17" s="88">
        <f t="shared" si="2"/>
        <v>8</v>
      </c>
      <c r="S17" s="88">
        <f>IF(入力データと計算結果!$F$9=バックデータ一覧!$A$2,$AC17,0)*$AX$11*$AX$12</f>
        <v>180</v>
      </c>
      <c r="T17" s="88">
        <f>IF(入力データと計算結果!$F$9=バックデータ一覧!$A$2,0,$AC17)*$AX$12</f>
        <v>0</v>
      </c>
      <c r="U17" s="88">
        <f t="shared" ca="1" si="6"/>
        <v>29.743000879281478</v>
      </c>
      <c r="V17" s="90">
        <f ca="1">IF(OR(入力データと計算結果!$F$9=バックデータ一覧!$A$2,入力データと計算結果!$F$9=バックデータ一覧!$A$3),W17/(バックデータ一覧!$E$8-計算過程!X17)/4.186*10^3,0)</f>
        <v>29.743000879281478</v>
      </c>
      <c r="W17" s="90">
        <f t="shared" si="7"/>
        <v>7.4080000000000004</v>
      </c>
      <c r="X17" s="90">
        <f ca="1">MAX(VLOOKUP(入力データと計算結果!$F$5,バックデータ一覧!$Y$3:$AA$10,2)*Y17+VLOOKUP(入力データと計算結果!$F$5,バックデータ一覧!$Y$3:$AA$10,3),0.5)</f>
        <v>0.5</v>
      </c>
      <c r="Y17" s="90">
        <f t="shared" ca="1" si="8"/>
        <v>-9.8475000000000019</v>
      </c>
      <c r="Z17" s="24">
        <f>IF(入力データと計算結果!$F$6=4,INDEX(バックデータ一覧!$I$4:$L$9,MATCH(VLOOKUP(計算過程!$A17,バックデータ一覧!$AU$3:$AV$367,2),バックデータ一覧!$H$4:$H$9,0),MATCH(計算過程!Z$2,バックデータ一覧!$I$2:$L$2,0)),IF(入力データと計算結果!$F$6=3,INDEX(バックデータ一覧!$I$10:$L$15,MATCH(VLOOKUP(計算過程!$A17,バックデータ一覧!$AU$3:$AV$367,2),バックデータ一覧!$H$10:$H$15,0),MATCH(計算過程!Z$2,バックデータ一覧!$I$2:$L$2,0)),IF(入力データと計算結果!$F$6=2,INDEX(バックデータ一覧!$I$16:$L$21,MATCH(VLOOKUP(計算過程!$A17,バックデータ一覧!$AU$3:$AV$367,2),バックデータ一覧!$H$16:$H$21,0),MATCH(計算過程!Z$2,バックデータ一覧!$I$2:$L$2,0)),IF(入力データと計算結果!$F$6=1,INDEX(バックデータ一覧!$I$22:$L$27,MATCH(VLOOKUP(計算過程!$A17,バックデータ一覧!$AU$3:$AV$367,2),バックデータ一覧!$H$22:$H$27,0),MATCH(計算過程!Z$2,バックデータ一覧!$I$2:$L$2,0))))))</f>
        <v>62</v>
      </c>
      <c r="AA17" s="24">
        <f>IF(入力データと計算結果!$F$6=4,INDEX(バックデータ一覧!$I$4:$L$9,MATCH(VLOOKUP(計算過程!$A17,バックデータ一覧!$AU$3:$AV$367,2),バックデータ一覧!$H$4:$H$9,0),MATCH(計算過程!AA$2,バックデータ一覧!$I$2:$L$2,0)),IF(入力データと計算結果!$F$6=3,INDEX(バックデータ一覧!$I$10:$L$15,MATCH(VLOOKUP(計算過程!$A17,バックデータ一覧!$AU$3:$AV$367,2),バックデータ一覧!$H$10:$H$15,0),MATCH(計算過程!AA$2,バックデータ一覧!$I$2:$L$2,0)),IF(入力データと計算結果!$F$6=2,INDEX(バックデータ一覧!$I$16:$L$21,MATCH(VLOOKUP(計算過程!$A17,バックデータ一覧!$AU$3:$AV$367,2),バックデータ一覧!$H$16:$H$21,0),MATCH(計算過程!AA$2,バックデータ一覧!$I$2:$L$2,0)),IF(入力データと計算結果!$F$6=1,INDEX(バックデータ一覧!$I$22:$L$27,MATCH(VLOOKUP(計算過程!$A17,バックデータ一覧!$AU$3:$AV$367,2),バックデータ一覧!$H$22:$H$27,0),MATCH(計算過程!AA$2,バックデータ一覧!$I$2:$L$2,0))))))</f>
        <v>100</v>
      </c>
      <c r="AB17" s="24">
        <f>IF(入力データと計算結果!$F$6=4,INDEX(バックデータ一覧!$I$4:$L$9,MATCH(VLOOKUP(計算過程!$A17,バックデータ一覧!$AU$3:$AV$367,2),バックデータ一覧!$H$4:$H$9,0),MATCH(計算過程!AB$2,バックデータ一覧!$I$2:$L$2,0)),IF(入力データと計算結果!$F$6=3,INDEX(バックデータ一覧!$I$10:$L$15,MATCH(VLOOKUP(計算過程!$A17,バックデータ一覧!$AU$3:$AV$367,2),バックデータ一覧!$H$10:$H$15,0),MATCH(計算過程!AB$2,バックデータ一覧!$I$2:$L$2,0)),IF(入力データと計算結果!$F$6=2,INDEX(バックデータ一覧!$I$16:$L$21,MATCH(VLOOKUP(計算過程!$A17,バックデータ一覧!$AU$3:$AV$367,2),バックデータ一覧!$H$16:$H$21,0),MATCH(計算過程!AB$2,バックデータ一覧!$I$2:$L$2,0)),IF(入力データと計算結果!$F$6=1,INDEX(バックデータ一覧!$I$22:$L$27,MATCH(VLOOKUP(計算過程!$A17,バックデータ一覧!$AU$3:$AV$367,2),バックデータ一覧!$H$22:$H$27,0),MATCH(計算過程!AB$2,バックデータ一覧!$I$2:$L$2,0))))))</f>
        <v>8</v>
      </c>
      <c r="AC17" s="24">
        <f>IF(入力データと計算結果!$F$6=4,INDEX(バックデータ一覧!$I$4:$L$9,MATCH(VLOOKUP(計算過程!$A17,バックデータ一覧!$AU$3:$AV$367,2),バックデータ一覧!$H$4:$H$9,0),MATCH(計算過程!AC$2,バックデータ一覧!$I$2:$L$2,0)),IF(入力データと計算結果!$F$6=3,INDEX(バックデータ一覧!$I$10:$L$15,MATCH(VLOOKUP(計算過程!$A17,バックデータ一覧!$AU$3:$AV$367,2),バックデータ一覧!$H$10:$H$15,0),MATCH(計算過程!AC$2,バックデータ一覧!$I$2:$L$2,0)),IF(入力データと計算結果!$F$6=2,INDEX(バックデータ一覧!$I$16:$L$21,MATCH(VLOOKUP(計算過程!$A17,バックデータ一覧!$AU$3:$AV$367,2),バックデータ一覧!$H$16:$H$21,0),MATCH(計算過程!AC$2,バックデータ一覧!$I$2:$L$2,0)),IF(入力データと計算結果!$F$6=1,INDEX(バックデータ一覧!$I$22:$L$27,MATCH(VLOOKUP(計算過程!$A17,バックデータ一覧!$AU$3:$AV$367,2),バックデータ一覧!$H$22:$H$27,0),MATCH(計算過程!AC$2,バックデータ一覧!$I$2:$L$2,0))))))</f>
        <v>180</v>
      </c>
      <c r="AD17" s="89">
        <f>IF($AF17&lt;7,INDEX(バックデータ一覧!$P$4:$S$5,MATCH(入力データと計算結果!$F$8,バックデータ一覧!$O$4:$O$5,0),MATCH(入力データと計算結果!$F$6,バックデータ一覧!$P$3:$W$3,0)),IF(AND($AF17&gt;=7,$AF17&lt;16),INDEX(バックデータ一覧!$P$6:$S$7,MATCH(入力データと計算結果!$F$8,バックデータ一覧!$O$6:$O$7,0),MATCH(入力データと計算結果!$F$6,バックデータ一覧!$P$3:$W$3,0)),IF(AND($AF17&gt;=16,$AF17&lt;25),INDEX(バックデータ一覧!$P$8:$S$9,MATCH(入力データと計算結果!$F$8,バックデータ一覧!$O$8:$O$9,0),MATCH(入力データと計算結果!$F$6,バックデータ一覧!$P$3:$W$3,0)),IF($AF17&gt;=25,INDEX(バックデータ一覧!$P$10:$S$11,MATCH(入力データと計算結果!$F$8,バックデータ一覧!$O$10:$O$11,0),MATCH(入力データと計算結果!$F$6,バックデータ一覧!$P$3:$W$3,0))))))</f>
        <v>-0.12</v>
      </c>
      <c r="AE17" s="89">
        <f>IF($AF17&lt;7,INDEX(バックデータ一覧!$T$4:$W$5,MATCH(入力データと計算結果!$F$8,バックデータ一覧!$O$4:$O$5,0),MATCH(入力データと計算結果!$F$6,バックデータ一覧!$P$3:$W$3,0)),IF(AND($AF17&gt;=7,$AF17&lt;16),INDEX(バックデータ一覧!$T$6:$W$7,MATCH(入力データと計算結果!$F$8,バックデータ一覧!$O$6:$O$7,0),MATCH(入力データと計算結果!$F$6,バックデータ一覧!$P$3:$W$3,0)),IF(AND($AF17&gt;=16,$AF17&lt;25),INDEX(バックデータ一覧!$T$8:$W$9,MATCH(入力データと計算結果!$F$8,バックデータ一覧!$O$8:$O$9,0),MATCH(入力データと計算結果!$F$6,バックデータ一覧!$P$3:$W$3,0)),IF($AF17&gt;=25,INDEX(バックデータ一覧!$T$10:$W$11,MATCH(入力データと計算結果!$F$8,バックデータ一覧!$O$10:$O$11,0),MATCH(入力データと計算結果!$F$6,バックデータ一覧!$P$3:$W$3,0))))))</f>
        <v>6</v>
      </c>
      <c r="AF17" s="88">
        <f>AVERAGEIF(貼り付けシート!$A$6:$A$8765,$A17,貼り付けシート!$C$6:$C$8765)</f>
        <v>-11.733333333333334</v>
      </c>
      <c r="AG17" s="91">
        <f>IF(AND(入力データと計算結果!$F$7=バックデータ一覧!$A$7,AH17="使用できる"),MIN(AN17,SUM(I17:N17)*$AX$13),0)</f>
        <v>0</v>
      </c>
      <c r="AH17" s="47" t="str">
        <f t="shared" si="9"/>
        <v>使用できない</v>
      </c>
      <c r="AI17" s="90">
        <f>IF(入力データと計算結果!$F$7=バックデータ一覧!$A$8,MIN(AJ17,(SUM(I17:N17)*$AX$15)),0)</f>
        <v>0</v>
      </c>
      <c r="AJ17" s="90">
        <f t="shared" ca="1" si="3"/>
        <v>0</v>
      </c>
      <c r="AK17" s="90">
        <f t="shared" ca="1" si="4"/>
        <v>40.499550000000006</v>
      </c>
      <c r="AL17" s="88">
        <f>IF(OR($AX$22=0,入力データと計算結果!$F$7&lt;&gt;バックデータ一覧!$A$8),0,$AX$19*AM17*10^-3)</f>
        <v>0</v>
      </c>
      <c r="AM17" s="90">
        <f>SUMPRODUCT(('計算過程（日射量等）'!$A$6:$A$8765=計算過程!A17)*('計算過程（日射量等）'!$C$6:$C$8765&gt;=$AX$20))</f>
        <v>1</v>
      </c>
      <c r="AN17" s="90">
        <f>IF(入力データと計算結果!$F$7=バックデータ一覧!$A$9,0,AO17*$AX$22*$AX$21*計算過程!$AX$23)</f>
        <v>0</v>
      </c>
      <c r="AO17" s="90">
        <f>SUMIF('計算過程（日射量等）'!$A$6:$A$8765,計算過程!A17,'計算過程（日射量等）'!$C$6:$C$8765)*3600*10^-6</f>
        <v>3.0210899564599369</v>
      </c>
      <c r="AP17" s="90">
        <f>AVERAGE($AQ$6:$AQ32,$AQ367:$AQ$370)</f>
        <v>-2.6259408602150529</v>
      </c>
      <c r="AQ17" s="90">
        <f>AVERAGEIF('貼り付けシート（日射量等）'!$D$3:$D$8762,$A17,'貼り付けシート（日射量等）'!$F$3:$F$8762)</f>
        <v>-5.6416666666666657</v>
      </c>
      <c r="AS17" s="120"/>
      <c r="AT17" s="7" t="s">
        <v>259</v>
      </c>
      <c r="AU17" s="12" t="s">
        <v>408</v>
      </c>
      <c r="AV17" s="7" t="s">
        <v>260</v>
      </c>
      <c r="AW17" s="7" t="s">
        <v>261</v>
      </c>
      <c r="AX17" s="53">
        <v>65</v>
      </c>
    </row>
    <row r="18" spans="1:50">
      <c r="A18" s="20">
        <v>41652</v>
      </c>
      <c r="B18" s="88">
        <f ca="1">I18-IF(入力データと計算結果!$F$7=バックデータ一覧!$A$7,計算過程!$AG18,計算過程!$AI18)*I18/($I18+$J18+$K18+$L18+$M18+$N18)</f>
        <v>15.211924</v>
      </c>
      <c r="C18" s="88">
        <f ca="1">J18-IF(入力データと計算結果!$F$7=バックデータ一覧!$A$7,計算過程!$AG18,計算過程!$AI18)*J18/($I18+$J18+$K18+$L18+$M18+$N18)</f>
        <v>24.802050000000001</v>
      </c>
      <c r="D18" s="88">
        <f ca="1">K18-IF(入力データと計算結果!$F$7=バックデータ一覧!$A$7,計算過程!$AG18,計算過程!$AI18)*K18/($I18+$J18+$K18+$L18+$M18+$N18)</f>
        <v>4.6297160000000002</v>
      </c>
      <c r="E18" s="88">
        <f ca="1">L18-IF(入力データと計算結果!$F$7=バックデータ一覧!$A$7,計算過程!$AG18,計算過程!$AI18)*L18/($I18+$J18+$K18+$L18+$M18+$N18)</f>
        <v>29.762460000000001</v>
      </c>
      <c r="F18" s="88">
        <f ca="1">M18-IF(入力データと計算結果!$F$7=バックデータ一覧!$A$7,計算過程!$AG18,計算過程!$AI18)*M18/($I18+$J18+$K18+$L18+$M18+$N18)</f>
        <v>0</v>
      </c>
      <c r="G18" s="88">
        <f ca="1">N18-IF(入力データと計算結果!$F$7=バックデータ一覧!$A$7,計算過程!$AG18,計算過程!$AI18)*N18/($I18+$J18+$K18+$L18+$M18+$N18)</f>
        <v>6.633</v>
      </c>
      <c r="H18" s="88">
        <f t="shared" si="5"/>
        <v>0</v>
      </c>
      <c r="I18" s="90">
        <f ca="1">P18*(バックデータ一覧!$E$3-計算過程!X18)*4.186*10^-3</f>
        <v>15.211924</v>
      </c>
      <c r="J18" s="90">
        <f ca="1">Q18*(バックデータ一覧!$E$4-計算過程!X18)*4.186*10^-3</f>
        <v>24.802050000000001</v>
      </c>
      <c r="K18" s="90">
        <f ca="1">R18*(バックデータ一覧!$E$5-計算過程!X18)*4.186*10^-3</f>
        <v>4.6297160000000002</v>
      </c>
      <c r="L18" s="90">
        <f ca="1">IF(入力データと計算結果!$F$9=バックデータ一覧!$A$2,計算過程!S18*(バックデータ一覧!$E$6-計算過程!X18)*4.186*10^-3,0)</f>
        <v>29.762460000000001</v>
      </c>
      <c r="M18" s="90">
        <f>IF(入力データと計算結果!$F$9=バックデータ一覧!$A$2,0,計算過程!T18*(バックデータ一覧!$E$7-計算過程!X18)*4.186*10^-3)</f>
        <v>0</v>
      </c>
      <c r="N18" s="90">
        <f ca="1">IF(入力データと計算結果!$F$9=バックデータ一覧!$A$4,0,計算過程!U18*(バックデータ一覧!$E$8-計算過程!X18)*4.186*10^-3)</f>
        <v>6.633</v>
      </c>
      <c r="O18" s="90">
        <f>IF(入力データと計算結果!$F$9=バックデータ一覧!$A$4,計算過程!W18*1.25,0)</f>
        <v>0</v>
      </c>
      <c r="P18" s="88">
        <f t="shared" si="0"/>
        <v>92</v>
      </c>
      <c r="Q18" s="88">
        <f t="shared" si="1"/>
        <v>150</v>
      </c>
      <c r="R18" s="88">
        <f t="shared" si="2"/>
        <v>28</v>
      </c>
      <c r="S18" s="88">
        <f>IF(入力データと計算結果!$F$9=バックデータ一覧!$A$2,$AC18,0)*$AX$11*$AX$12</f>
        <v>180</v>
      </c>
      <c r="T18" s="88">
        <f>IF(入力データと計算結果!$F$9=バックデータ一覧!$A$2,0,$AC18)*$AX$12</f>
        <v>0</v>
      </c>
      <c r="U18" s="88">
        <f t="shared" ca="1" si="6"/>
        <v>26.631388341289693</v>
      </c>
      <c r="V18" s="90">
        <f ca="1">IF(OR(入力データと計算結果!$F$9=バックデータ一覧!$A$2,入力データと計算結果!$F$9=バックデータ一覧!$A$3),W18/(バックデータ一覧!$E$8-計算過程!X18)/4.186*10^3,0)</f>
        <v>26.631388341289693</v>
      </c>
      <c r="W18" s="90">
        <f t="shared" si="7"/>
        <v>6.633</v>
      </c>
      <c r="X18" s="90">
        <f ca="1">MAX(VLOOKUP(入力データと計算結果!$F$5,バックデータ一覧!$Y$3:$AA$10,2)*Y18+VLOOKUP(入力データと計算結果!$F$5,バックデータ一覧!$Y$3:$AA$10,3),0.5)</f>
        <v>0.5</v>
      </c>
      <c r="Y18" s="90">
        <f t="shared" ca="1" si="8"/>
        <v>-9.8450000000000006</v>
      </c>
      <c r="Z18" s="24">
        <f>IF(入力データと計算結果!$F$6=4,INDEX(バックデータ一覧!$I$4:$L$9,MATCH(VLOOKUP(計算過程!$A18,バックデータ一覧!$AU$3:$AV$367,2),バックデータ一覧!$H$4:$H$9,0),MATCH(計算過程!Z$2,バックデータ一覧!$I$2:$L$2,0)),IF(入力データと計算結果!$F$6=3,INDEX(バックデータ一覧!$I$10:$L$15,MATCH(VLOOKUP(計算過程!$A18,バックデータ一覧!$AU$3:$AV$367,2),バックデータ一覧!$H$10:$H$15,0),MATCH(計算過程!Z$2,バックデータ一覧!$I$2:$L$2,0)),IF(入力データと計算結果!$F$6=2,INDEX(バックデータ一覧!$I$16:$L$21,MATCH(VLOOKUP(計算過程!$A18,バックデータ一覧!$AU$3:$AV$367,2),バックデータ一覧!$H$16:$H$21,0),MATCH(計算過程!Z$2,バックデータ一覧!$I$2:$L$2,0)),IF(入力データと計算結果!$F$6=1,INDEX(バックデータ一覧!$I$22:$L$27,MATCH(VLOOKUP(計算過程!$A18,バックデータ一覧!$AU$3:$AV$367,2),バックデータ一覧!$H$22:$H$27,0),MATCH(計算過程!Z$2,バックデータ一覧!$I$2:$L$2,0))))))</f>
        <v>92</v>
      </c>
      <c r="AA18" s="24">
        <f>IF(入力データと計算結果!$F$6=4,INDEX(バックデータ一覧!$I$4:$L$9,MATCH(VLOOKUP(計算過程!$A18,バックデータ一覧!$AU$3:$AV$367,2),バックデータ一覧!$H$4:$H$9,0),MATCH(計算過程!AA$2,バックデータ一覧!$I$2:$L$2,0)),IF(入力データと計算結果!$F$6=3,INDEX(バックデータ一覧!$I$10:$L$15,MATCH(VLOOKUP(計算過程!$A18,バックデータ一覧!$AU$3:$AV$367,2),バックデータ一覧!$H$10:$H$15,0),MATCH(計算過程!AA$2,バックデータ一覧!$I$2:$L$2,0)),IF(入力データと計算結果!$F$6=2,INDEX(バックデータ一覧!$I$16:$L$21,MATCH(VLOOKUP(計算過程!$A18,バックデータ一覧!$AU$3:$AV$367,2),バックデータ一覧!$H$16:$H$21,0),MATCH(計算過程!AA$2,バックデータ一覧!$I$2:$L$2,0)),IF(入力データと計算結果!$F$6=1,INDEX(バックデータ一覧!$I$22:$L$27,MATCH(VLOOKUP(計算過程!$A18,バックデータ一覧!$AU$3:$AV$367,2),バックデータ一覧!$H$22:$H$27,0),MATCH(計算過程!AA$2,バックデータ一覧!$I$2:$L$2,0))))))</f>
        <v>150</v>
      </c>
      <c r="AB18" s="24">
        <f>IF(入力データと計算結果!$F$6=4,INDEX(バックデータ一覧!$I$4:$L$9,MATCH(VLOOKUP(計算過程!$A18,バックデータ一覧!$AU$3:$AV$367,2),バックデータ一覧!$H$4:$H$9,0),MATCH(計算過程!AB$2,バックデータ一覧!$I$2:$L$2,0)),IF(入力データと計算結果!$F$6=3,INDEX(バックデータ一覧!$I$10:$L$15,MATCH(VLOOKUP(計算過程!$A18,バックデータ一覧!$AU$3:$AV$367,2),バックデータ一覧!$H$10:$H$15,0),MATCH(計算過程!AB$2,バックデータ一覧!$I$2:$L$2,0)),IF(入力データと計算結果!$F$6=2,INDEX(バックデータ一覧!$I$16:$L$21,MATCH(VLOOKUP(計算過程!$A18,バックデータ一覧!$AU$3:$AV$367,2),バックデータ一覧!$H$16:$H$21,0),MATCH(計算過程!AB$2,バックデータ一覧!$I$2:$L$2,0)),IF(入力データと計算結果!$F$6=1,INDEX(バックデータ一覧!$I$22:$L$27,MATCH(VLOOKUP(計算過程!$A18,バックデータ一覧!$AU$3:$AV$367,2),バックデータ一覧!$H$22:$H$27,0),MATCH(計算過程!AB$2,バックデータ一覧!$I$2:$L$2,0))))))</f>
        <v>28</v>
      </c>
      <c r="AC18" s="24">
        <f>IF(入力データと計算結果!$F$6=4,INDEX(バックデータ一覧!$I$4:$L$9,MATCH(VLOOKUP(計算過程!$A18,バックデータ一覧!$AU$3:$AV$367,2),バックデータ一覧!$H$4:$H$9,0),MATCH(計算過程!AC$2,バックデータ一覧!$I$2:$L$2,0)),IF(入力データと計算結果!$F$6=3,INDEX(バックデータ一覧!$I$10:$L$15,MATCH(VLOOKUP(計算過程!$A18,バックデータ一覧!$AU$3:$AV$367,2),バックデータ一覧!$H$10:$H$15,0),MATCH(計算過程!AC$2,バックデータ一覧!$I$2:$L$2,0)),IF(入力データと計算結果!$F$6=2,INDEX(バックデータ一覧!$I$16:$L$21,MATCH(VLOOKUP(計算過程!$A18,バックデータ一覧!$AU$3:$AV$367,2),バックデータ一覧!$H$16:$H$21,0),MATCH(計算過程!AC$2,バックデータ一覧!$I$2:$L$2,0)),IF(入力データと計算結果!$F$6=1,INDEX(バックデータ一覧!$I$22:$L$27,MATCH(VLOOKUP(計算過程!$A18,バックデータ一覧!$AU$3:$AV$367,2),バックデータ一覧!$H$22:$H$27,0),MATCH(計算過程!AC$2,バックデータ一覧!$I$2:$L$2,0))))))</f>
        <v>180</v>
      </c>
      <c r="AD18" s="89">
        <f>IF($AF18&lt;7,INDEX(バックデータ一覧!$P$4:$S$5,MATCH(入力データと計算結果!$F$8,バックデータ一覧!$O$4:$O$5,0),MATCH(入力データと計算結果!$F$6,バックデータ一覧!$P$3:$W$3,0)),IF(AND($AF18&gt;=7,$AF18&lt;16),INDEX(バックデータ一覧!$P$6:$S$7,MATCH(入力データと計算結果!$F$8,バックデータ一覧!$O$6:$O$7,0),MATCH(入力データと計算結果!$F$6,バックデータ一覧!$P$3:$W$3,0)),IF(AND($AF18&gt;=16,$AF18&lt;25),INDEX(バックデータ一覧!$P$8:$S$9,MATCH(入力データと計算結果!$F$8,バックデータ一覧!$O$8:$O$9,0),MATCH(入力データと計算結果!$F$6,バックデータ一覧!$P$3:$W$3,0)),IF($AF18&gt;=25,INDEX(バックデータ一覧!$P$10:$S$11,MATCH(入力データと計算結果!$F$8,バックデータ一覧!$O$10:$O$11,0),MATCH(入力データと計算結果!$F$6,バックデータ一覧!$P$3:$W$3,0))))))</f>
        <v>-0.12</v>
      </c>
      <c r="AE18" s="89">
        <f>IF($AF18&lt;7,INDEX(バックデータ一覧!$T$4:$W$5,MATCH(入力データと計算結果!$F$8,バックデータ一覧!$O$4:$O$5,0),MATCH(入力データと計算結果!$F$6,バックデータ一覧!$P$3:$W$3,0)),IF(AND($AF18&gt;=7,$AF18&lt;16),INDEX(バックデータ一覧!$T$6:$W$7,MATCH(入力データと計算結果!$F$8,バックデータ一覧!$O$6:$O$7,0),MATCH(入力データと計算結果!$F$6,バックデータ一覧!$P$3:$W$3,0)),IF(AND($AF18&gt;=16,$AF18&lt;25),INDEX(バックデータ一覧!$T$8:$W$9,MATCH(入力データと計算結果!$F$8,バックデータ一覧!$O$8:$O$9,0),MATCH(入力データと計算結果!$F$6,バックデータ一覧!$P$3:$W$3,0)),IF($AF18&gt;=25,INDEX(バックデータ一覧!$T$10:$W$11,MATCH(入力データと計算結果!$F$8,バックデータ一覧!$O$10:$O$11,0),MATCH(入力データと計算結果!$F$6,バックデータ一覧!$P$3:$W$3,0))))))</f>
        <v>6</v>
      </c>
      <c r="AF18" s="88">
        <f>AVERAGEIF(貼り付けシート!$A$6:$A$8765,$A18,貼り付けシート!$C$6:$C$8765)</f>
        <v>-5.2750000000000004</v>
      </c>
      <c r="AG18" s="91">
        <f>IF(AND(入力データと計算結果!$F$7=バックデータ一覧!$A$7,AH18="使用できる"),MIN(AN18,SUM(I18:N18)*$AX$13),0)</f>
        <v>0</v>
      </c>
      <c r="AH18" s="47" t="str">
        <f t="shared" si="9"/>
        <v>使用できない</v>
      </c>
      <c r="AI18" s="90">
        <f>IF(入力データと計算結果!$F$7=バックデータ一覧!$A$8,MIN(AJ18,(SUM(I18:N18)*$AX$15)),0)</f>
        <v>0</v>
      </c>
      <c r="AJ18" s="90">
        <f t="shared" ca="1" si="3"/>
        <v>0</v>
      </c>
      <c r="AK18" s="90">
        <f t="shared" ca="1" si="4"/>
        <v>40.499550000000006</v>
      </c>
      <c r="AL18" s="88">
        <f>IF(OR($AX$22=0,入力データと計算結果!$F$7&lt;&gt;バックデータ一覧!$A$8),0,$AX$19*AM18*10^-3)</f>
        <v>0</v>
      </c>
      <c r="AM18" s="90">
        <f>SUMPRODUCT(('計算過程（日射量等）'!$A$6:$A$8765=計算過程!A18)*('計算過程（日射量等）'!$C$6:$C$8765&gt;=$AX$20))</f>
        <v>0</v>
      </c>
      <c r="AN18" s="90">
        <f>IF(入力データと計算結果!$F$7=バックデータ一覧!$A$9,0,AO18*$AX$22*$AX$21*計算過程!$AX$23)</f>
        <v>0</v>
      </c>
      <c r="AO18" s="90">
        <f>SUMIF('計算過程（日射量等）'!$A$6:$A$8765,計算過程!A18,'計算過程（日射量等）'!$C$6:$C$8765)*3600*10^-6</f>
        <v>2.395987017003681</v>
      </c>
      <c r="AP18" s="90">
        <f>AVERAGE($AQ$6:$AQ33,$AQ368:$AQ$370)</f>
        <v>-3.0696236559139778</v>
      </c>
      <c r="AQ18" s="90">
        <f>AVERAGEIF('貼り付けシート（日射量等）'!$D$3:$D$8762,$A18,'貼り付けシート（日射量等）'!$F$3:$F$8762)</f>
        <v>-7.8041666666666671</v>
      </c>
      <c r="AS18" s="120"/>
      <c r="AT18" s="7" t="s">
        <v>256</v>
      </c>
      <c r="AU18" s="101" t="s">
        <v>22</v>
      </c>
      <c r="AV18" s="14" t="s">
        <v>257</v>
      </c>
      <c r="AW18" s="7" t="s">
        <v>258</v>
      </c>
      <c r="AX18" s="53">
        <f>入力データと計算結果!F24</f>
        <v>150</v>
      </c>
    </row>
    <row r="19" spans="1:50">
      <c r="A19" s="20">
        <v>41653</v>
      </c>
      <c r="B19" s="88">
        <f ca="1">I19-IF(入力データと計算結果!$F$7=バックデータ一覧!$A$7,計算過程!$AG19,計算過程!$AI19)*I19/($I19+$J19+$K19+$L19+$M19+$N19)</f>
        <v>23.148579999999999</v>
      </c>
      <c r="C19" s="88">
        <f ca="1">J19-IF(入力データと計算結果!$F$7=バックデータ一覧!$A$7,計算過程!$AG19,計算過程!$AI19)*J19/($I19+$J19+$K19+$L19+$M19+$N19)</f>
        <v>33.069400000000002</v>
      </c>
      <c r="D19" s="88">
        <f ca="1">K19-IF(入力データと計算結果!$F$7=バックデータ一覧!$A$7,計算過程!$AG19,計算過程!$AI19)*K19/($I19+$J19+$K19+$L19+$M19+$N19)</f>
        <v>4.9604099999999995</v>
      </c>
      <c r="E19" s="88">
        <f ca="1">L19-IF(入力データと計算結果!$F$7=バックデータ一覧!$A$7,計算過程!$AG19,計算過程!$AI19)*L19/($I19+$J19+$K19+$L19+$M19+$N19)</f>
        <v>29.762460000000001</v>
      </c>
      <c r="F19" s="88">
        <f ca="1">M19-IF(入力データと計算結果!$F$7=バックデータ一覧!$A$7,計算過程!$AG19,計算過程!$AI19)*M19/($I19+$J19+$K19+$L19+$M19+$N19)</f>
        <v>0</v>
      </c>
      <c r="G19" s="88">
        <f ca="1">N19-IF(入力データと計算結果!$F$7=バックデータ一覧!$A$7,計算過程!$AG19,計算過程!$AI19)*N19/($I19+$J19+$K19+$L19+$M19+$N19)</f>
        <v>7.2149999999999999</v>
      </c>
      <c r="H19" s="88">
        <f t="shared" si="5"/>
        <v>0</v>
      </c>
      <c r="I19" s="90">
        <f ca="1">P19*(バックデータ一覧!$E$3-計算過程!X19)*4.186*10^-3</f>
        <v>23.148579999999999</v>
      </c>
      <c r="J19" s="90">
        <f ca="1">Q19*(バックデータ一覧!$E$4-計算過程!X19)*4.186*10^-3</f>
        <v>33.069400000000002</v>
      </c>
      <c r="K19" s="90">
        <f ca="1">R19*(バックデータ一覧!$E$5-計算過程!X19)*4.186*10^-3</f>
        <v>4.9604099999999995</v>
      </c>
      <c r="L19" s="90">
        <f ca="1">IF(入力データと計算結果!$F$9=バックデータ一覧!$A$2,計算過程!S19*(バックデータ一覧!$E$6-計算過程!X19)*4.186*10^-3,0)</f>
        <v>29.762460000000001</v>
      </c>
      <c r="M19" s="90">
        <f>IF(入力データと計算結果!$F$9=バックデータ一覧!$A$2,0,計算過程!T19*(バックデータ一覧!$E$7-計算過程!X19)*4.186*10^-3)</f>
        <v>0</v>
      </c>
      <c r="N19" s="90">
        <f ca="1">IF(入力データと計算結果!$F$9=バックデータ一覧!$A$4,0,計算過程!U19*(バックデータ一覧!$E$8-計算過程!X19)*4.186*10^-3)</f>
        <v>7.2149999999999999</v>
      </c>
      <c r="O19" s="90">
        <f>IF(入力データと計算結果!$F$9=バックデータ一覧!$A$4,計算過程!W19*1.25,0)</f>
        <v>0</v>
      </c>
      <c r="P19" s="88">
        <f t="shared" si="0"/>
        <v>140</v>
      </c>
      <c r="Q19" s="88">
        <f t="shared" si="1"/>
        <v>200</v>
      </c>
      <c r="R19" s="88">
        <f t="shared" si="2"/>
        <v>30</v>
      </c>
      <c r="S19" s="88">
        <f>IF(入力データと計算結果!$F$9=バックデータ一覧!$A$2,$AC19,0)*$AX$11*$AX$12</f>
        <v>180</v>
      </c>
      <c r="T19" s="88">
        <f>IF(入力データと計算結果!$F$9=バックデータ一覧!$A$2,0,$AC19)*$AX$12</f>
        <v>0</v>
      </c>
      <c r="U19" s="88">
        <f t="shared" ca="1" si="6"/>
        <v>28.968108982723525</v>
      </c>
      <c r="V19" s="90">
        <f ca="1">IF(OR(入力データと計算結果!$F$9=バックデータ一覧!$A$2,入力データと計算結果!$F$9=バックデータ一覧!$A$3),W19/(バックデータ一覧!$E$8-計算過程!X19)/4.186*10^3,0)</f>
        <v>28.968108982723525</v>
      </c>
      <c r="W19" s="90">
        <f t="shared" si="7"/>
        <v>7.2149999999999999</v>
      </c>
      <c r="X19" s="90">
        <f ca="1">MAX(VLOOKUP(入力データと計算結果!$F$5,バックデータ一覧!$Y$3:$AA$10,2)*Y19+VLOOKUP(入力データと計算結果!$F$5,バックデータ一覧!$Y$3:$AA$10,3),0.5)</f>
        <v>0.5</v>
      </c>
      <c r="Y19" s="90">
        <f t="shared" ca="1" si="8"/>
        <v>-9.5908333333333324</v>
      </c>
      <c r="Z19" s="24">
        <f>IF(入力データと計算結果!$F$6=4,INDEX(バックデータ一覧!$I$4:$L$9,MATCH(VLOOKUP(計算過程!$A19,バックデータ一覧!$AU$3:$AV$367,2),バックデータ一覧!$H$4:$H$9,0),MATCH(計算過程!Z$2,バックデータ一覧!$I$2:$L$2,0)),IF(入力データと計算結果!$F$6=3,INDEX(バックデータ一覧!$I$10:$L$15,MATCH(VLOOKUP(計算過程!$A19,バックデータ一覧!$AU$3:$AV$367,2),バックデータ一覧!$H$10:$H$15,0),MATCH(計算過程!Z$2,バックデータ一覧!$I$2:$L$2,0)),IF(入力データと計算結果!$F$6=2,INDEX(バックデータ一覧!$I$16:$L$21,MATCH(VLOOKUP(計算過程!$A19,バックデータ一覧!$AU$3:$AV$367,2),バックデータ一覧!$H$16:$H$21,0),MATCH(計算過程!Z$2,バックデータ一覧!$I$2:$L$2,0)),IF(入力データと計算結果!$F$6=1,INDEX(バックデータ一覧!$I$22:$L$27,MATCH(VLOOKUP(計算過程!$A19,バックデータ一覧!$AU$3:$AV$367,2),バックデータ一覧!$H$22:$H$27,0),MATCH(計算過程!Z$2,バックデータ一覧!$I$2:$L$2,0))))))</f>
        <v>140</v>
      </c>
      <c r="AA19" s="24">
        <f>IF(入力データと計算結果!$F$6=4,INDEX(バックデータ一覧!$I$4:$L$9,MATCH(VLOOKUP(計算過程!$A19,バックデータ一覧!$AU$3:$AV$367,2),バックデータ一覧!$H$4:$H$9,0),MATCH(計算過程!AA$2,バックデータ一覧!$I$2:$L$2,0)),IF(入力データと計算結果!$F$6=3,INDEX(バックデータ一覧!$I$10:$L$15,MATCH(VLOOKUP(計算過程!$A19,バックデータ一覧!$AU$3:$AV$367,2),バックデータ一覧!$H$10:$H$15,0),MATCH(計算過程!AA$2,バックデータ一覧!$I$2:$L$2,0)),IF(入力データと計算結果!$F$6=2,INDEX(バックデータ一覧!$I$16:$L$21,MATCH(VLOOKUP(計算過程!$A19,バックデータ一覧!$AU$3:$AV$367,2),バックデータ一覧!$H$16:$H$21,0),MATCH(計算過程!AA$2,バックデータ一覧!$I$2:$L$2,0)),IF(入力データと計算結果!$F$6=1,INDEX(バックデータ一覧!$I$22:$L$27,MATCH(VLOOKUP(計算過程!$A19,バックデータ一覧!$AU$3:$AV$367,2),バックデータ一覧!$H$22:$H$27,0),MATCH(計算過程!AA$2,バックデータ一覧!$I$2:$L$2,0))))))</f>
        <v>200</v>
      </c>
      <c r="AB19" s="24">
        <f>IF(入力データと計算結果!$F$6=4,INDEX(バックデータ一覧!$I$4:$L$9,MATCH(VLOOKUP(計算過程!$A19,バックデータ一覧!$AU$3:$AV$367,2),バックデータ一覧!$H$4:$H$9,0),MATCH(計算過程!AB$2,バックデータ一覧!$I$2:$L$2,0)),IF(入力データと計算結果!$F$6=3,INDEX(バックデータ一覧!$I$10:$L$15,MATCH(VLOOKUP(計算過程!$A19,バックデータ一覧!$AU$3:$AV$367,2),バックデータ一覧!$H$10:$H$15,0),MATCH(計算過程!AB$2,バックデータ一覧!$I$2:$L$2,0)),IF(入力データと計算結果!$F$6=2,INDEX(バックデータ一覧!$I$16:$L$21,MATCH(VLOOKUP(計算過程!$A19,バックデータ一覧!$AU$3:$AV$367,2),バックデータ一覧!$H$16:$H$21,0),MATCH(計算過程!AB$2,バックデータ一覧!$I$2:$L$2,0)),IF(入力データと計算結果!$F$6=1,INDEX(バックデータ一覧!$I$22:$L$27,MATCH(VLOOKUP(計算過程!$A19,バックデータ一覧!$AU$3:$AV$367,2),バックデータ一覧!$H$22:$H$27,0),MATCH(計算過程!AB$2,バックデータ一覧!$I$2:$L$2,0))))))</f>
        <v>30</v>
      </c>
      <c r="AC19" s="24">
        <f>IF(入力データと計算結果!$F$6=4,INDEX(バックデータ一覧!$I$4:$L$9,MATCH(VLOOKUP(計算過程!$A19,バックデータ一覧!$AU$3:$AV$367,2),バックデータ一覧!$H$4:$H$9,0),MATCH(計算過程!AC$2,バックデータ一覧!$I$2:$L$2,0)),IF(入力データと計算結果!$F$6=3,INDEX(バックデータ一覧!$I$10:$L$15,MATCH(VLOOKUP(計算過程!$A19,バックデータ一覧!$AU$3:$AV$367,2),バックデータ一覧!$H$10:$H$15,0),MATCH(計算過程!AC$2,バックデータ一覧!$I$2:$L$2,0)),IF(入力データと計算結果!$F$6=2,INDEX(バックデータ一覧!$I$16:$L$21,MATCH(VLOOKUP(計算過程!$A19,バックデータ一覧!$AU$3:$AV$367,2),バックデータ一覧!$H$16:$H$21,0),MATCH(計算過程!AC$2,バックデータ一覧!$I$2:$L$2,0)),IF(入力データと計算結果!$F$6=1,INDEX(バックデータ一覧!$I$22:$L$27,MATCH(VLOOKUP(計算過程!$A19,バックデータ一覧!$AU$3:$AV$367,2),バックデータ一覧!$H$22:$H$27,0),MATCH(計算過程!AC$2,バックデータ一覧!$I$2:$L$2,0))))))</f>
        <v>180</v>
      </c>
      <c r="AD19" s="89">
        <f>IF($AF19&lt;7,INDEX(バックデータ一覧!$P$4:$S$5,MATCH(入力データと計算結果!$F$8,バックデータ一覧!$O$4:$O$5,0),MATCH(入力データと計算結果!$F$6,バックデータ一覧!$P$3:$W$3,0)),IF(AND($AF19&gt;=7,$AF19&lt;16),INDEX(バックデータ一覧!$P$6:$S$7,MATCH(入力データと計算結果!$F$8,バックデータ一覧!$O$6:$O$7,0),MATCH(入力データと計算結果!$F$6,バックデータ一覧!$P$3:$W$3,0)),IF(AND($AF19&gt;=16,$AF19&lt;25),INDEX(バックデータ一覧!$P$8:$S$9,MATCH(入力データと計算結果!$F$8,バックデータ一覧!$O$8:$O$9,0),MATCH(入力データと計算結果!$F$6,バックデータ一覧!$P$3:$W$3,0)),IF($AF19&gt;=25,INDEX(バックデータ一覧!$P$10:$S$11,MATCH(入力データと計算結果!$F$8,バックデータ一覧!$O$10:$O$11,0),MATCH(入力データと計算結果!$F$6,バックデータ一覧!$P$3:$W$3,0))))))</f>
        <v>-0.12</v>
      </c>
      <c r="AE19" s="89">
        <f>IF($AF19&lt;7,INDEX(バックデータ一覧!$T$4:$W$5,MATCH(入力データと計算結果!$F$8,バックデータ一覧!$O$4:$O$5,0),MATCH(入力データと計算結果!$F$6,バックデータ一覧!$P$3:$W$3,0)),IF(AND($AF19&gt;=7,$AF19&lt;16),INDEX(バックデータ一覧!$T$6:$W$7,MATCH(入力データと計算結果!$F$8,バックデータ一覧!$O$6:$O$7,0),MATCH(入力データと計算結果!$F$6,バックデータ一覧!$P$3:$W$3,0)),IF(AND($AF19&gt;=16,$AF19&lt;25),INDEX(バックデータ一覧!$T$8:$W$9,MATCH(入力データと計算結果!$F$8,バックデータ一覧!$O$8:$O$9,0),MATCH(入力データと計算結果!$F$6,バックデータ一覧!$P$3:$W$3,0)),IF($AF19&gt;=25,INDEX(バックデータ一覧!$T$10:$W$11,MATCH(入力データと計算結果!$F$8,バックデータ一覧!$O$10:$O$11,0),MATCH(入力データと計算結果!$F$6,バックデータ一覧!$P$3:$W$3,0))))))</f>
        <v>6</v>
      </c>
      <c r="AF19" s="88">
        <f>AVERAGEIF(貼り付けシート!$A$6:$A$8765,$A19,貼り付けシート!$C$6:$C$8765)</f>
        <v>-10.124999999999998</v>
      </c>
      <c r="AG19" s="91">
        <f>IF(AND(入力データと計算結果!$F$7=バックデータ一覧!$A$7,AH19="使用できる"),MIN(AN19,SUM(I19:N19)*$AX$13),0)</f>
        <v>0</v>
      </c>
      <c r="AH19" s="47" t="str">
        <f t="shared" si="9"/>
        <v>使用できない</v>
      </c>
      <c r="AI19" s="90">
        <f>IF(入力データと計算結果!$F$7=バックデータ一覧!$A$8,MIN(AJ19,(SUM(I19:N19)*$AX$15)),0)</f>
        <v>0</v>
      </c>
      <c r="AJ19" s="90">
        <f t="shared" ca="1" si="3"/>
        <v>0</v>
      </c>
      <c r="AK19" s="90">
        <f t="shared" ca="1" si="4"/>
        <v>40.499550000000006</v>
      </c>
      <c r="AL19" s="88">
        <f>IF(OR($AX$22=0,入力データと計算結果!$F$7&lt;&gt;バックデータ一覧!$A$8),0,$AX$19*AM19*10^-3)</f>
        <v>0</v>
      </c>
      <c r="AM19" s="90">
        <f>SUMPRODUCT(('計算過程（日射量等）'!$A$6:$A$8765=計算過程!A19)*('計算過程（日射量等）'!$C$6:$C$8765&gt;=$AX$20))</f>
        <v>0</v>
      </c>
      <c r="AN19" s="90">
        <f>IF(入力データと計算結果!$F$7=バックデータ一覧!$A$9,0,AO19*$AX$22*$AX$21*計算過程!$AX$23)</f>
        <v>0</v>
      </c>
      <c r="AO19" s="90">
        <f>SUMIF('計算過程（日射量等）'!$A$6:$A$8765,計算過程!A19,'計算過程（日射量等）'!$C$6:$C$8765)*3600*10^-6</f>
        <v>2.6470866561573114</v>
      </c>
      <c r="AP19" s="90">
        <f>AVERAGE($AQ$6:$AQ34,$AQ369:$AQ$370)</f>
        <v>-3.4411290322580639</v>
      </c>
      <c r="AQ19" s="90">
        <f>AVERAGEIF('貼り付けシート（日射量等）'!$D$3:$D$8762,$A19,'貼り付けシート（日射量等）'!$F$3:$F$8762)</f>
        <v>-6.4958333333333327</v>
      </c>
      <c r="AS19" s="120"/>
      <c r="AT19" s="7" t="s">
        <v>242</v>
      </c>
      <c r="AU19" s="7" t="s">
        <v>448</v>
      </c>
      <c r="AV19" s="7" t="s">
        <v>239</v>
      </c>
      <c r="AW19" s="7" t="s">
        <v>240</v>
      </c>
      <c r="AX19" s="7">
        <f>VLOOKUP(入力データと計算結果!F25,バックデータ一覧!AI3:AK4,3)</f>
        <v>80</v>
      </c>
    </row>
    <row r="20" spans="1:50">
      <c r="A20" s="20">
        <v>41654</v>
      </c>
      <c r="B20" s="88">
        <f ca="1">I20-IF(入力データと計算結果!$F$7=バックデータ一覧!$A$7,計算過程!$AG20,計算過程!$AI20)*I20/($I20+$J20+$K20+$L20+$M20+$N20)</f>
        <v>30.423848</v>
      </c>
      <c r="C20" s="88">
        <f ca="1">J20-IF(入力データと計算結果!$F$7=バックデータ一覧!$A$7,計算過程!$AG20,計算過程!$AI20)*J20/($I20+$J20+$K20+$L20+$M20+$N20)</f>
        <v>39.683279999999996</v>
      </c>
      <c r="D20" s="88">
        <f ca="1">K20-IF(入力データと計算結果!$F$7=バックデータ一覧!$A$7,計算過程!$AG20,計算過程!$AI20)*K20/($I20+$J20+$K20+$L20+$M20+$N20)</f>
        <v>7.6059619999999999</v>
      </c>
      <c r="E20" s="88">
        <f ca="1">L20-IF(入力データと計算結果!$F$7=バックデータ一覧!$A$7,計算過程!$AG20,計算過程!$AI20)*L20/($I20+$J20+$K20+$L20+$M20+$N20)</f>
        <v>29.762460000000001</v>
      </c>
      <c r="F20" s="88">
        <f ca="1">M20-IF(入力データと計算結果!$F$7=バックデータ一覧!$A$7,計算過程!$AG20,計算過程!$AI20)*M20/($I20+$J20+$K20+$L20+$M20+$N20)</f>
        <v>0</v>
      </c>
      <c r="G20" s="88">
        <f ca="1">N20-IF(入力データと計算結果!$F$7=バックデータ一覧!$A$7,計算過程!$AG20,計算過程!$AI20)*N20/($I20+$J20+$K20+$L20+$M20+$N20)</f>
        <v>7.4689999999999994</v>
      </c>
      <c r="H20" s="88">
        <f t="shared" si="5"/>
        <v>0</v>
      </c>
      <c r="I20" s="90">
        <f ca="1">P20*(バックデータ一覧!$E$3-計算過程!X20)*4.186*10^-3</f>
        <v>30.423848</v>
      </c>
      <c r="J20" s="90">
        <f ca="1">Q20*(バックデータ一覧!$E$4-計算過程!X20)*4.186*10^-3</f>
        <v>39.683279999999996</v>
      </c>
      <c r="K20" s="90">
        <f ca="1">R20*(バックデータ一覧!$E$5-計算過程!X20)*4.186*10^-3</f>
        <v>7.6059619999999999</v>
      </c>
      <c r="L20" s="90">
        <f ca="1">IF(入力データと計算結果!$F$9=バックデータ一覧!$A$2,計算過程!S20*(バックデータ一覧!$E$6-計算過程!X20)*4.186*10^-3,0)</f>
        <v>29.762460000000001</v>
      </c>
      <c r="M20" s="90">
        <f>IF(入力データと計算結果!$F$9=バックデータ一覧!$A$2,0,計算過程!T20*(バックデータ一覧!$E$7-計算過程!X20)*4.186*10^-3)</f>
        <v>0</v>
      </c>
      <c r="N20" s="90">
        <f ca="1">IF(入力データと計算結果!$F$9=バックデータ一覧!$A$4,0,計算過程!U20*(バックデータ一覧!$E$8-計算過程!X20)*4.186*10^-3)</f>
        <v>7.4689999999999994</v>
      </c>
      <c r="O20" s="90">
        <f>IF(入力データと計算結果!$F$9=バックデータ一覧!$A$4,計算過程!W20*1.25,0)</f>
        <v>0</v>
      </c>
      <c r="P20" s="88">
        <f t="shared" si="0"/>
        <v>184</v>
      </c>
      <c r="Q20" s="88">
        <f t="shared" si="1"/>
        <v>240</v>
      </c>
      <c r="R20" s="88">
        <f t="shared" si="2"/>
        <v>46</v>
      </c>
      <c r="S20" s="88">
        <f>IF(入力データと計算結果!$F$9=バックデータ一覧!$A$2,$AC20,0)*$AX$11*$AX$12</f>
        <v>180</v>
      </c>
      <c r="T20" s="88">
        <f>IF(入力データと計算結果!$F$9=バックデータ一覧!$A$2,0,$AC20)*$AX$12</f>
        <v>0</v>
      </c>
      <c r="U20" s="88">
        <f t="shared" ca="1" si="6"/>
        <v>29.987914898400827</v>
      </c>
      <c r="V20" s="90">
        <f ca="1">IF(OR(入力データと計算結果!$F$9=バックデータ一覧!$A$2,入力データと計算結果!$F$9=バックデータ一覧!$A$3),W20/(バックデータ一覧!$E$8-計算過程!X20)/4.186*10^3,0)</f>
        <v>29.987914898400827</v>
      </c>
      <c r="W20" s="90">
        <f t="shared" si="7"/>
        <v>7.4689999999999994</v>
      </c>
      <c r="X20" s="90">
        <f ca="1">MAX(VLOOKUP(入力データと計算結果!$F$5,バックデータ一覧!$Y$3:$AA$10,2)*Y20+VLOOKUP(入力データと計算結果!$F$5,バックデータ一覧!$Y$3:$AA$10,3),0.5)</f>
        <v>0.5</v>
      </c>
      <c r="Y20" s="90">
        <f t="shared" ca="1" si="8"/>
        <v>-9.6891666666666669</v>
      </c>
      <c r="Z20" s="24">
        <f>IF(入力データと計算結果!$F$6=4,INDEX(バックデータ一覧!$I$4:$L$9,MATCH(VLOOKUP(計算過程!$A20,バックデータ一覧!$AU$3:$AV$367,2),バックデータ一覧!$H$4:$H$9,0),MATCH(計算過程!Z$2,バックデータ一覧!$I$2:$L$2,0)),IF(入力データと計算結果!$F$6=3,INDEX(バックデータ一覧!$I$10:$L$15,MATCH(VLOOKUP(計算過程!$A20,バックデータ一覧!$AU$3:$AV$367,2),バックデータ一覧!$H$10:$H$15,0),MATCH(計算過程!Z$2,バックデータ一覧!$I$2:$L$2,0)),IF(入力データと計算結果!$F$6=2,INDEX(バックデータ一覧!$I$16:$L$21,MATCH(VLOOKUP(計算過程!$A20,バックデータ一覧!$AU$3:$AV$367,2),バックデータ一覧!$H$16:$H$21,0),MATCH(計算過程!Z$2,バックデータ一覧!$I$2:$L$2,0)),IF(入力データと計算結果!$F$6=1,INDEX(バックデータ一覧!$I$22:$L$27,MATCH(VLOOKUP(計算過程!$A20,バックデータ一覧!$AU$3:$AV$367,2),バックデータ一覧!$H$22:$H$27,0),MATCH(計算過程!Z$2,バックデータ一覧!$I$2:$L$2,0))))))</f>
        <v>184</v>
      </c>
      <c r="AA20" s="24">
        <f>IF(入力データと計算結果!$F$6=4,INDEX(バックデータ一覧!$I$4:$L$9,MATCH(VLOOKUP(計算過程!$A20,バックデータ一覧!$AU$3:$AV$367,2),バックデータ一覧!$H$4:$H$9,0),MATCH(計算過程!AA$2,バックデータ一覧!$I$2:$L$2,0)),IF(入力データと計算結果!$F$6=3,INDEX(バックデータ一覧!$I$10:$L$15,MATCH(VLOOKUP(計算過程!$A20,バックデータ一覧!$AU$3:$AV$367,2),バックデータ一覧!$H$10:$H$15,0),MATCH(計算過程!AA$2,バックデータ一覧!$I$2:$L$2,0)),IF(入力データと計算結果!$F$6=2,INDEX(バックデータ一覧!$I$16:$L$21,MATCH(VLOOKUP(計算過程!$A20,バックデータ一覧!$AU$3:$AV$367,2),バックデータ一覧!$H$16:$H$21,0),MATCH(計算過程!AA$2,バックデータ一覧!$I$2:$L$2,0)),IF(入力データと計算結果!$F$6=1,INDEX(バックデータ一覧!$I$22:$L$27,MATCH(VLOOKUP(計算過程!$A20,バックデータ一覧!$AU$3:$AV$367,2),バックデータ一覧!$H$22:$H$27,0),MATCH(計算過程!AA$2,バックデータ一覧!$I$2:$L$2,0))))))</f>
        <v>240</v>
      </c>
      <c r="AB20" s="24">
        <f>IF(入力データと計算結果!$F$6=4,INDEX(バックデータ一覧!$I$4:$L$9,MATCH(VLOOKUP(計算過程!$A20,バックデータ一覧!$AU$3:$AV$367,2),バックデータ一覧!$H$4:$H$9,0),MATCH(計算過程!AB$2,バックデータ一覧!$I$2:$L$2,0)),IF(入力データと計算結果!$F$6=3,INDEX(バックデータ一覧!$I$10:$L$15,MATCH(VLOOKUP(計算過程!$A20,バックデータ一覧!$AU$3:$AV$367,2),バックデータ一覧!$H$10:$H$15,0),MATCH(計算過程!AB$2,バックデータ一覧!$I$2:$L$2,0)),IF(入力データと計算結果!$F$6=2,INDEX(バックデータ一覧!$I$16:$L$21,MATCH(VLOOKUP(計算過程!$A20,バックデータ一覧!$AU$3:$AV$367,2),バックデータ一覧!$H$16:$H$21,0),MATCH(計算過程!AB$2,バックデータ一覧!$I$2:$L$2,0)),IF(入力データと計算結果!$F$6=1,INDEX(バックデータ一覧!$I$22:$L$27,MATCH(VLOOKUP(計算過程!$A20,バックデータ一覧!$AU$3:$AV$367,2),バックデータ一覧!$H$22:$H$27,0),MATCH(計算過程!AB$2,バックデータ一覧!$I$2:$L$2,0))))))</f>
        <v>46</v>
      </c>
      <c r="AC20" s="24">
        <f>IF(入力データと計算結果!$F$6=4,INDEX(バックデータ一覧!$I$4:$L$9,MATCH(VLOOKUP(計算過程!$A20,バックデータ一覧!$AU$3:$AV$367,2),バックデータ一覧!$H$4:$H$9,0),MATCH(計算過程!AC$2,バックデータ一覧!$I$2:$L$2,0)),IF(入力データと計算結果!$F$6=3,INDEX(バックデータ一覧!$I$10:$L$15,MATCH(VLOOKUP(計算過程!$A20,バックデータ一覧!$AU$3:$AV$367,2),バックデータ一覧!$H$10:$H$15,0),MATCH(計算過程!AC$2,バックデータ一覧!$I$2:$L$2,0)),IF(入力データと計算結果!$F$6=2,INDEX(バックデータ一覧!$I$16:$L$21,MATCH(VLOOKUP(計算過程!$A20,バックデータ一覧!$AU$3:$AV$367,2),バックデータ一覧!$H$16:$H$21,0),MATCH(計算過程!AC$2,バックデータ一覧!$I$2:$L$2,0)),IF(入力データと計算結果!$F$6=1,INDEX(バックデータ一覧!$I$22:$L$27,MATCH(VLOOKUP(計算過程!$A20,バックデータ一覧!$AU$3:$AV$367,2),バックデータ一覧!$H$22:$H$27,0),MATCH(計算過程!AC$2,バックデータ一覧!$I$2:$L$2,0))))))</f>
        <v>180</v>
      </c>
      <c r="AD20" s="89">
        <f>IF($AF20&lt;7,INDEX(バックデータ一覧!$P$4:$S$5,MATCH(入力データと計算結果!$F$8,バックデータ一覧!$O$4:$O$5,0),MATCH(入力データと計算結果!$F$6,バックデータ一覧!$P$3:$W$3,0)),IF(AND($AF20&gt;=7,$AF20&lt;16),INDEX(バックデータ一覧!$P$6:$S$7,MATCH(入力データと計算結果!$F$8,バックデータ一覧!$O$6:$O$7,0),MATCH(入力データと計算結果!$F$6,バックデータ一覧!$P$3:$W$3,0)),IF(AND($AF20&gt;=16,$AF20&lt;25),INDEX(バックデータ一覧!$P$8:$S$9,MATCH(入力データと計算結果!$F$8,バックデータ一覧!$O$8:$O$9,0),MATCH(入力データと計算結果!$F$6,バックデータ一覧!$P$3:$W$3,0)),IF($AF20&gt;=25,INDEX(バックデータ一覧!$P$10:$S$11,MATCH(入力データと計算結果!$F$8,バックデータ一覧!$O$10:$O$11,0),MATCH(入力データと計算結果!$F$6,バックデータ一覧!$P$3:$W$3,0))))))</f>
        <v>-0.12</v>
      </c>
      <c r="AE20" s="89">
        <f>IF($AF20&lt;7,INDEX(バックデータ一覧!$T$4:$W$5,MATCH(入力データと計算結果!$F$8,バックデータ一覧!$O$4:$O$5,0),MATCH(入力データと計算結果!$F$6,バックデータ一覧!$P$3:$W$3,0)),IF(AND($AF20&gt;=7,$AF20&lt;16),INDEX(バックデータ一覧!$T$6:$W$7,MATCH(入力データと計算結果!$F$8,バックデータ一覧!$O$6:$O$7,0),MATCH(入力データと計算結果!$F$6,バックデータ一覧!$P$3:$W$3,0)),IF(AND($AF20&gt;=16,$AF20&lt;25),INDEX(バックデータ一覧!$T$8:$W$9,MATCH(入力データと計算結果!$F$8,バックデータ一覧!$O$8:$O$9,0),MATCH(入力データと計算結果!$F$6,バックデータ一覧!$P$3:$W$3,0)),IF($AF20&gt;=25,INDEX(バックデータ一覧!$T$10:$W$11,MATCH(入力データと計算結果!$F$8,バックデータ一覧!$O$10:$O$11,0),MATCH(入力データと計算結果!$F$6,バックデータ一覧!$P$3:$W$3,0))))))</f>
        <v>6</v>
      </c>
      <c r="AF20" s="88">
        <f>AVERAGEIF(貼り付けシート!$A$6:$A$8765,$A20,貼り付けシート!$C$6:$C$8765)</f>
        <v>-12.241666666666665</v>
      </c>
      <c r="AG20" s="91">
        <f>IF(AND(入力データと計算結果!$F$7=バックデータ一覧!$A$7,AH20="使用できる"),MIN(AN20,SUM(I20:N20)*$AX$13),0)</f>
        <v>0</v>
      </c>
      <c r="AH20" s="47" t="str">
        <f t="shared" si="9"/>
        <v>使用できない</v>
      </c>
      <c r="AI20" s="90">
        <f>IF(入力データと計算結果!$F$7=バックデータ一覧!$A$8,MIN(AJ20,(SUM(I20:N20)*$AX$15)),0)</f>
        <v>0</v>
      </c>
      <c r="AJ20" s="90">
        <f t="shared" ca="1" si="3"/>
        <v>0</v>
      </c>
      <c r="AK20" s="90">
        <f t="shared" ca="1" si="4"/>
        <v>40.499550000000006</v>
      </c>
      <c r="AL20" s="88">
        <f>IF(OR($AX$22=0,入力データと計算結果!$F$7&lt;&gt;バックデータ一覧!$A$8),0,$AX$19*AM20*10^-3)</f>
        <v>0</v>
      </c>
      <c r="AM20" s="90">
        <f>SUMPRODUCT(('計算過程（日射量等）'!$A$6:$A$8765=計算過程!A20)*('計算過程（日射量等）'!$C$6:$C$8765&gt;=$AX$20))</f>
        <v>4</v>
      </c>
      <c r="AN20" s="90">
        <f>IF(入力データと計算結果!$F$7=バックデータ一覧!$A$9,0,AO20*$AX$22*$AX$21*計算過程!$AX$23)</f>
        <v>0</v>
      </c>
      <c r="AO20" s="90">
        <f>SUMIF('計算過程（日射量等）'!$A$6:$A$8765,計算過程!A20,'計算過程（日射量等）'!$C$6:$C$8765)*3600*10^-6</f>
        <v>5.8655797667570591</v>
      </c>
      <c r="AP20" s="90">
        <f>AVERAGE($AQ$6:$AQ35,$AQ370:$AQ$370)</f>
        <v>-3.5616935483870962</v>
      </c>
      <c r="AQ20" s="90">
        <f>AVERAGEIF('貼り付けシート（日射量等）'!$D$3:$D$8762,$A20,'貼り付けシート（日射量等）'!$F$3:$F$8762)</f>
        <v>-6.3375000000000012</v>
      </c>
      <c r="AS20" s="120"/>
      <c r="AT20" s="7" t="s">
        <v>254</v>
      </c>
      <c r="AU20" s="12" t="s">
        <v>402</v>
      </c>
      <c r="AV20" s="7" t="s">
        <v>439</v>
      </c>
      <c r="AW20" s="7" t="s">
        <v>194</v>
      </c>
      <c r="AX20" s="54">
        <v>150</v>
      </c>
    </row>
    <row r="21" spans="1:50">
      <c r="A21" s="20">
        <v>41655</v>
      </c>
      <c r="B21" s="88">
        <f ca="1">I21-IF(入力データと計算結果!$F$7=バックデータ一覧!$A$7,計算過程!$AG21,計算過程!$AI21)*I21/($I21+$J21+$K21+$L21+$M21+$N21)</f>
        <v>15.211924</v>
      </c>
      <c r="C21" s="88">
        <f ca="1">J21-IF(入力データと計算結果!$F$7=バックデータ一覧!$A$7,計算過程!$AG21,計算過程!$AI21)*J21/($I21+$J21+$K21+$L21+$M21+$N21)</f>
        <v>24.802050000000001</v>
      </c>
      <c r="D21" s="88">
        <f ca="1">K21-IF(入力データと計算結果!$F$7=バックデータ一覧!$A$7,計算過程!$AG21,計算過程!$AI21)*K21/($I21+$J21+$K21+$L21+$M21+$N21)</f>
        <v>4.6297160000000002</v>
      </c>
      <c r="E21" s="88">
        <f ca="1">L21-IF(入力データと計算結果!$F$7=バックデータ一覧!$A$7,計算過程!$AG21,計算過程!$AI21)*L21/($I21+$J21+$K21+$L21+$M21+$N21)</f>
        <v>29.762460000000001</v>
      </c>
      <c r="F21" s="88">
        <f ca="1">M21-IF(入力データと計算結果!$F$7=バックデータ一覧!$A$7,計算過程!$AG21,計算過程!$AI21)*M21/($I21+$J21+$K21+$L21+$M21+$N21)</f>
        <v>0</v>
      </c>
      <c r="G21" s="88">
        <f ca="1">N21-IF(入力データと計算結果!$F$7=バックデータ一覧!$A$7,計算過程!$AG21,計算過程!$AI21)*N21/($I21+$J21+$K21+$L21+$M21+$N21)</f>
        <v>7.5614999999999988</v>
      </c>
      <c r="H21" s="88">
        <f t="shared" si="5"/>
        <v>0</v>
      </c>
      <c r="I21" s="90">
        <f ca="1">P21*(バックデータ一覧!$E$3-計算過程!X21)*4.186*10^-3</f>
        <v>15.211924</v>
      </c>
      <c r="J21" s="90">
        <f ca="1">Q21*(バックデータ一覧!$E$4-計算過程!X21)*4.186*10^-3</f>
        <v>24.802050000000001</v>
      </c>
      <c r="K21" s="90">
        <f ca="1">R21*(バックデータ一覧!$E$5-計算過程!X21)*4.186*10^-3</f>
        <v>4.6297160000000002</v>
      </c>
      <c r="L21" s="90">
        <f ca="1">IF(入力データと計算結果!$F$9=バックデータ一覧!$A$2,計算過程!S21*(バックデータ一覧!$E$6-計算過程!X21)*4.186*10^-3,0)</f>
        <v>29.762460000000001</v>
      </c>
      <c r="M21" s="90">
        <f>IF(入力データと計算結果!$F$9=バックデータ一覧!$A$2,0,計算過程!T21*(バックデータ一覧!$E$7-計算過程!X21)*4.186*10^-3)</f>
        <v>0</v>
      </c>
      <c r="N21" s="90">
        <f ca="1">IF(入力データと計算結果!$F$9=バックデータ一覧!$A$4,0,計算過程!U21*(バックデータ一覧!$E$8-計算過程!X21)*4.186*10^-3)</f>
        <v>7.5614999999999988</v>
      </c>
      <c r="O21" s="90">
        <f>IF(入力データと計算結果!$F$9=バックデータ一覧!$A$4,計算過程!W21*1.25,0)</f>
        <v>0</v>
      </c>
      <c r="P21" s="88">
        <f t="shared" si="0"/>
        <v>92</v>
      </c>
      <c r="Q21" s="88">
        <f t="shared" si="1"/>
        <v>150</v>
      </c>
      <c r="R21" s="88">
        <f t="shared" si="2"/>
        <v>28</v>
      </c>
      <c r="S21" s="88">
        <f>IF(入力データと計算結果!$F$9=バックデータ一覧!$A$2,$AC21,0)*$AX$11*$AX$12</f>
        <v>180</v>
      </c>
      <c r="T21" s="88">
        <f>IF(入力データと計算結果!$F$9=バックデータ一覧!$A$2,0,$AC21)*$AX$12</f>
        <v>0</v>
      </c>
      <c r="U21" s="88">
        <f t="shared" ca="1" si="6"/>
        <v>30.359300910999846</v>
      </c>
      <c r="V21" s="90">
        <f ca="1">IF(OR(入力データと計算結果!$F$9=バックデータ一覧!$A$2,入力データと計算結果!$F$9=バックデータ一覧!$A$3),W21/(バックデータ一覧!$E$8-計算過程!X21)/4.186*10^3,0)</f>
        <v>30.359300910999846</v>
      </c>
      <c r="W21" s="90">
        <f t="shared" si="7"/>
        <v>7.5614999999999997</v>
      </c>
      <c r="X21" s="90">
        <f ca="1">MAX(VLOOKUP(入力データと計算結果!$F$5,バックデータ一覧!$Y$3:$AA$10,2)*Y21+VLOOKUP(入力データと計算結果!$F$5,バックデータ一覧!$Y$3:$AA$10,3),0.5)</f>
        <v>0.5</v>
      </c>
      <c r="Y21" s="90">
        <f t="shared" ca="1" si="8"/>
        <v>-9.8762499999999989</v>
      </c>
      <c r="Z21" s="24">
        <f>IF(入力データと計算結果!$F$6=4,INDEX(バックデータ一覧!$I$4:$L$9,MATCH(VLOOKUP(計算過程!$A21,バックデータ一覧!$AU$3:$AV$367,2),バックデータ一覧!$H$4:$H$9,0),MATCH(計算過程!Z$2,バックデータ一覧!$I$2:$L$2,0)),IF(入力データと計算結果!$F$6=3,INDEX(バックデータ一覧!$I$10:$L$15,MATCH(VLOOKUP(計算過程!$A21,バックデータ一覧!$AU$3:$AV$367,2),バックデータ一覧!$H$10:$H$15,0),MATCH(計算過程!Z$2,バックデータ一覧!$I$2:$L$2,0)),IF(入力データと計算結果!$F$6=2,INDEX(バックデータ一覧!$I$16:$L$21,MATCH(VLOOKUP(計算過程!$A21,バックデータ一覧!$AU$3:$AV$367,2),バックデータ一覧!$H$16:$H$21,0),MATCH(計算過程!Z$2,バックデータ一覧!$I$2:$L$2,0)),IF(入力データと計算結果!$F$6=1,INDEX(バックデータ一覧!$I$22:$L$27,MATCH(VLOOKUP(計算過程!$A21,バックデータ一覧!$AU$3:$AV$367,2),バックデータ一覧!$H$22:$H$27,0),MATCH(計算過程!Z$2,バックデータ一覧!$I$2:$L$2,0))))))</f>
        <v>92</v>
      </c>
      <c r="AA21" s="24">
        <f>IF(入力データと計算結果!$F$6=4,INDEX(バックデータ一覧!$I$4:$L$9,MATCH(VLOOKUP(計算過程!$A21,バックデータ一覧!$AU$3:$AV$367,2),バックデータ一覧!$H$4:$H$9,0),MATCH(計算過程!AA$2,バックデータ一覧!$I$2:$L$2,0)),IF(入力データと計算結果!$F$6=3,INDEX(バックデータ一覧!$I$10:$L$15,MATCH(VLOOKUP(計算過程!$A21,バックデータ一覧!$AU$3:$AV$367,2),バックデータ一覧!$H$10:$H$15,0),MATCH(計算過程!AA$2,バックデータ一覧!$I$2:$L$2,0)),IF(入力データと計算結果!$F$6=2,INDEX(バックデータ一覧!$I$16:$L$21,MATCH(VLOOKUP(計算過程!$A21,バックデータ一覧!$AU$3:$AV$367,2),バックデータ一覧!$H$16:$H$21,0),MATCH(計算過程!AA$2,バックデータ一覧!$I$2:$L$2,0)),IF(入力データと計算結果!$F$6=1,INDEX(バックデータ一覧!$I$22:$L$27,MATCH(VLOOKUP(計算過程!$A21,バックデータ一覧!$AU$3:$AV$367,2),バックデータ一覧!$H$22:$H$27,0),MATCH(計算過程!AA$2,バックデータ一覧!$I$2:$L$2,0))))))</f>
        <v>150</v>
      </c>
      <c r="AB21" s="24">
        <f>IF(入力データと計算結果!$F$6=4,INDEX(バックデータ一覧!$I$4:$L$9,MATCH(VLOOKUP(計算過程!$A21,バックデータ一覧!$AU$3:$AV$367,2),バックデータ一覧!$H$4:$H$9,0),MATCH(計算過程!AB$2,バックデータ一覧!$I$2:$L$2,0)),IF(入力データと計算結果!$F$6=3,INDEX(バックデータ一覧!$I$10:$L$15,MATCH(VLOOKUP(計算過程!$A21,バックデータ一覧!$AU$3:$AV$367,2),バックデータ一覧!$H$10:$H$15,0),MATCH(計算過程!AB$2,バックデータ一覧!$I$2:$L$2,0)),IF(入力データと計算結果!$F$6=2,INDEX(バックデータ一覧!$I$16:$L$21,MATCH(VLOOKUP(計算過程!$A21,バックデータ一覧!$AU$3:$AV$367,2),バックデータ一覧!$H$16:$H$21,0),MATCH(計算過程!AB$2,バックデータ一覧!$I$2:$L$2,0)),IF(入力データと計算結果!$F$6=1,INDEX(バックデータ一覧!$I$22:$L$27,MATCH(VLOOKUP(計算過程!$A21,バックデータ一覧!$AU$3:$AV$367,2),バックデータ一覧!$H$22:$H$27,0),MATCH(計算過程!AB$2,バックデータ一覧!$I$2:$L$2,0))))))</f>
        <v>28</v>
      </c>
      <c r="AC21" s="24">
        <f>IF(入力データと計算結果!$F$6=4,INDEX(バックデータ一覧!$I$4:$L$9,MATCH(VLOOKUP(計算過程!$A21,バックデータ一覧!$AU$3:$AV$367,2),バックデータ一覧!$H$4:$H$9,0),MATCH(計算過程!AC$2,バックデータ一覧!$I$2:$L$2,0)),IF(入力データと計算結果!$F$6=3,INDEX(バックデータ一覧!$I$10:$L$15,MATCH(VLOOKUP(計算過程!$A21,バックデータ一覧!$AU$3:$AV$367,2),バックデータ一覧!$H$10:$H$15,0),MATCH(計算過程!AC$2,バックデータ一覧!$I$2:$L$2,0)),IF(入力データと計算結果!$F$6=2,INDEX(バックデータ一覧!$I$16:$L$21,MATCH(VLOOKUP(計算過程!$A21,バックデータ一覧!$AU$3:$AV$367,2),バックデータ一覧!$H$16:$H$21,0),MATCH(計算過程!AC$2,バックデータ一覧!$I$2:$L$2,0)),IF(入力データと計算結果!$F$6=1,INDEX(バックデータ一覧!$I$22:$L$27,MATCH(VLOOKUP(計算過程!$A21,バックデータ一覧!$AU$3:$AV$367,2),バックデータ一覧!$H$22:$H$27,0),MATCH(計算過程!AC$2,バックデータ一覧!$I$2:$L$2,0))))))</f>
        <v>180</v>
      </c>
      <c r="AD21" s="89">
        <f>IF($AF21&lt;7,INDEX(バックデータ一覧!$P$4:$S$5,MATCH(入力データと計算結果!$F$8,バックデータ一覧!$O$4:$O$5,0),MATCH(入力データと計算結果!$F$6,バックデータ一覧!$P$3:$W$3,0)),IF(AND($AF21&gt;=7,$AF21&lt;16),INDEX(バックデータ一覧!$P$6:$S$7,MATCH(入力データと計算結果!$F$8,バックデータ一覧!$O$6:$O$7,0),MATCH(入力データと計算結果!$F$6,バックデータ一覧!$P$3:$W$3,0)),IF(AND($AF21&gt;=16,$AF21&lt;25),INDEX(バックデータ一覧!$P$8:$S$9,MATCH(入力データと計算結果!$F$8,バックデータ一覧!$O$8:$O$9,0),MATCH(入力データと計算結果!$F$6,バックデータ一覧!$P$3:$W$3,0)),IF($AF21&gt;=25,INDEX(バックデータ一覧!$P$10:$S$11,MATCH(入力データと計算結果!$F$8,バックデータ一覧!$O$10:$O$11,0),MATCH(入力データと計算結果!$F$6,バックデータ一覧!$P$3:$W$3,0))))))</f>
        <v>-0.12</v>
      </c>
      <c r="AE21" s="89">
        <f>IF($AF21&lt;7,INDEX(バックデータ一覧!$T$4:$W$5,MATCH(入力データと計算結果!$F$8,バックデータ一覧!$O$4:$O$5,0),MATCH(入力データと計算結果!$F$6,バックデータ一覧!$P$3:$W$3,0)),IF(AND($AF21&gt;=7,$AF21&lt;16),INDEX(バックデータ一覧!$T$6:$W$7,MATCH(入力データと計算結果!$F$8,バックデータ一覧!$O$6:$O$7,0),MATCH(入力データと計算結果!$F$6,バックデータ一覧!$P$3:$W$3,0)),IF(AND($AF21&gt;=16,$AF21&lt;25),INDEX(バックデータ一覧!$T$8:$W$9,MATCH(入力データと計算結果!$F$8,バックデータ一覧!$O$8:$O$9,0),MATCH(入力データと計算結果!$F$6,バックデータ一覧!$P$3:$W$3,0)),IF($AF21&gt;=25,INDEX(バックデータ一覧!$T$10:$W$11,MATCH(入力データと計算結果!$F$8,バックデータ一覧!$O$10:$O$11,0),MATCH(入力データと計算結果!$F$6,バックデータ一覧!$P$3:$W$3,0))))))</f>
        <v>6</v>
      </c>
      <c r="AF21" s="88">
        <f>AVERAGEIF(貼り付けシート!$A$6:$A$8765,$A21,貼り付けシート!$C$6:$C$8765)</f>
        <v>-13.012499999999998</v>
      </c>
      <c r="AG21" s="91">
        <f>IF(AND(入力データと計算結果!$F$7=バックデータ一覧!$A$7,AH21="使用できる"),MIN(AN21,SUM(I21:N21)*$AX$13),0)</f>
        <v>0</v>
      </c>
      <c r="AH21" s="47" t="str">
        <f t="shared" si="9"/>
        <v>使用できない</v>
      </c>
      <c r="AI21" s="90">
        <f>IF(入力データと計算結果!$F$7=バックデータ一覧!$A$8,MIN(AJ21,(SUM(I21:N21)*$AX$15)),0)</f>
        <v>0</v>
      </c>
      <c r="AJ21" s="90">
        <f t="shared" ca="1" si="3"/>
        <v>0</v>
      </c>
      <c r="AK21" s="90">
        <f t="shared" ca="1" si="4"/>
        <v>40.499550000000006</v>
      </c>
      <c r="AL21" s="88">
        <f>IF(OR($AX$22=0,入力データと計算結果!$F$7&lt;&gt;バックデータ一覧!$A$8),0,$AX$19*AM21*10^-3)</f>
        <v>0</v>
      </c>
      <c r="AM21" s="90">
        <f>SUMPRODUCT(('計算過程（日射量等）'!$A$6:$A$8765=計算過程!A21)*('計算過程（日射量等）'!$C$6:$C$8765&gt;=$AX$20))</f>
        <v>0</v>
      </c>
      <c r="AN21" s="90">
        <f>IF(入力データと計算結果!$F$7=バックデータ一覧!$A$9,0,AO21*$AX$22*$AX$21*計算過程!$AX$23)</f>
        <v>0</v>
      </c>
      <c r="AO21" s="90">
        <f>SUMIF('計算過程（日射量等）'!$A$6:$A$8765,計算過程!A21,'計算過程（日射量等）'!$C$6:$C$8765)*3600*10^-6</f>
        <v>2.5952486663995957</v>
      </c>
      <c r="AP21" s="90">
        <f>AVERAGE($AQ6:$AQ36)</f>
        <v>-3.5139784946236552</v>
      </c>
      <c r="AQ21" s="90">
        <f>AVERAGEIF('貼り付けシート（日射量等）'!$D$3:$D$8762,$A21,'貼り付けシート（日射量等）'!$F$3:$F$8762)</f>
        <v>-5.9625000000000012</v>
      </c>
      <c r="AS21" s="8" t="s">
        <v>228</v>
      </c>
      <c r="AT21" s="34" t="s">
        <v>229</v>
      </c>
      <c r="AU21" s="12" t="s">
        <v>409</v>
      </c>
      <c r="AV21" s="7" t="s">
        <v>226</v>
      </c>
      <c r="AW21" s="7" t="s">
        <v>22</v>
      </c>
      <c r="AX21" s="7">
        <v>0.4</v>
      </c>
    </row>
    <row r="22" spans="1:50">
      <c r="A22" s="20">
        <v>41656</v>
      </c>
      <c r="B22" s="88">
        <f ca="1">I22-IF(入力データと計算結果!$F$7=バックデータ一覧!$A$7,計算過程!$AG22,計算過程!$AI22)*I22/($I22+$J22+$K22+$L22+$M22+$N22)</f>
        <v>10.251514</v>
      </c>
      <c r="C22" s="88">
        <f ca="1">J22-IF(入力データと計算結果!$F$7=バックデータ一覧!$A$7,計算過程!$AG22,計算過程!$AI22)*J22/($I22+$J22+$K22+$L22+$M22+$N22)</f>
        <v>16.534700000000001</v>
      </c>
      <c r="D22" s="88">
        <f ca="1">K22-IF(入力データと計算結果!$F$7=バックデータ一覧!$A$7,計算過程!$AG22,計算過程!$AI22)*K22/($I22+$J22+$K22+$L22+$M22+$N22)</f>
        <v>1.3227760000000002</v>
      </c>
      <c r="E22" s="88">
        <f ca="1">L22-IF(入力データと計算結果!$F$7=バックデータ一覧!$A$7,計算過程!$AG22,計算過程!$AI22)*L22/($I22+$J22+$K22+$L22+$M22+$N22)</f>
        <v>29.762460000000001</v>
      </c>
      <c r="F22" s="88">
        <f ca="1">M22-IF(入力データと計算結果!$F$7=バックデータ一覧!$A$7,計算過程!$AG22,計算過程!$AI22)*M22/($I22+$J22+$K22+$L22+$M22+$N22)</f>
        <v>0</v>
      </c>
      <c r="G22" s="88">
        <f ca="1">N22-IF(入力データと計算結果!$F$7=バックデータ一覧!$A$7,計算過程!$AG22,計算過程!$AI22)*N22/($I22+$J22+$K22+$L22+$M22+$N22)</f>
        <v>6.6790000000000003</v>
      </c>
      <c r="H22" s="88">
        <f t="shared" si="5"/>
        <v>0</v>
      </c>
      <c r="I22" s="90">
        <f ca="1">P22*(バックデータ一覧!$E$3-計算過程!X22)*4.186*10^-3</f>
        <v>10.251514</v>
      </c>
      <c r="J22" s="90">
        <f ca="1">Q22*(バックデータ一覧!$E$4-計算過程!X22)*4.186*10^-3</f>
        <v>16.534700000000001</v>
      </c>
      <c r="K22" s="90">
        <f ca="1">R22*(バックデータ一覧!$E$5-計算過程!X22)*4.186*10^-3</f>
        <v>1.3227760000000002</v>
      </c>
      <c r="L22" s="90">
        <f ca="1">IF(入力データと計算結果!$F$9=バックデータ一覧!$A$2,計算過程!S22*(バックデータ一覧!$E$6-計算過程!X22)*4.186*10^-3,0)</f>
        <v>29.762460000000001</v>
      </c>
      <c r="M22" s="90">
        <f>IF(入力データと計算結果!$F$9=バックデータ一覧!$A$2,0,計算過程!T22*(バックデータ一覧!$E$7-計算過程!X22)*4.186*10^-3)</f>
        <v>0</v>
      </c>
      <c r="N22" s="90">
        <f ca="1">IF(入力データと計算結果!$F$9=バックデータ一覧!$A$4,0,計算過程!U22*(バックデータ一覧!$E$8-計算過程!X22)*4.186*10^-3)</f>
        <v>6.6790000000000003</v>
      </c>
      <c r="O22" s="90">
        <f>IF(入力データと計算結果!$F$9=バックデータ一覧!$A$4,計算過程!W22*1.25,0)</f>
        <v>0</v>
      </c>
      <c r="P22" s="88">
        <f t="shared" si="0"/>
        <v>62</v>
      </c>
      <c r="Q22" s="88">
        <f t="shared" si="1"/>
        <v>100</v>
      </c>
      <c r="R22" s="88">
        <f t="shared" si="2"/>
        <v>8</v>
      </c>
      <c r="S22" s="88">
        <f>IF(入力データと計算結果!$F$9=バックデータ一覧!$A$2,$AC22,0)*$AX$11*$AX$12</f>
        <v>180</v>
      </c>
      <c r="T22" s="88">
        <f>IF(入力データと計算結果!$F$9=バックデータ一覧!$A$2,0,$AC22)*$AX$12</f>
        <v>0</v>
      </c>
      <c r="U22" s="88">
        <f t="shared" ca="1" si="6"/>
        <v>26.816077601609209</v>
      </c>
      <c r="V22" s="90">
        <f ca="1">IF(OR(入力データと計算結果!$F$9=バックデータ一覧!$A$2,入力データと計算結果!$F$9=バックデータ一覧!$A$3),W22/(バックデータ一覧!$E$8-計算過程!X22)/4.186*10^3,0)</f>
        <v>26.816077601609209</v>
      </c>
      <c r="W22" s="90">
        <f t="shared" si="7"/>
        <v>6.6790000000000003</v>
      </c>
      <c r="X22" s="90">
        <f ca="1">MAX(VLOOKUP(入力データと計算結果!$F$5,バックデータ一覧!$Y$3:$AA$10,2)*Y22+VLOOKUP(入力データと計算結果!$F$5,バックデータ一覧!$Y$3:$AA$10,3),0.5)</f>
        <v>0.5</v>
      </c>
      <c r="Y22" s="90">
        <f t="shared" ca="1" si="8"/>
        <v>-10.132916666666667</v>
      </c>
      <c r="Z22" s="24">
        <f>IF(入力データと計算結果!$F$6=4,INDEX(バックデータ一覧!$I$4:$L$9,MATCH(VLOOKUP(計算過程!$A22,バックデータ一覧!$AU$3:$AV$367,2),バックデータ一覧!$H$4:$H$9,0),MATCH(計算過程!Z$2,バックデータ一覧!$I$2:$L$2,0)),IF(入力データと計算結果!$F$6=3,INDEX(バックデータ一覧!$I$10:$L$15,MATCH(VLOOKUP(計算過程!$A22,バックデータ一覧!$AU$3:$AV$367,2),バックデータ一覧!$H$10:$H$15,0),MATCH(計算過程!Z$2,バックデータ一覧!$I$2:$L$2,0)),IF(入力データと計算結果!$F$6=2,INDEX(バックデータ一覧!$I$16:$L$21,MATCH(VLOOKUP(計算過程!$A22,バックデータ一覧!$AU$3:$AV$367,2),バックデータ一覧!$H$16:$H$21,0),MATCH(計算過程!Z$2,バックデータ一覧!$I$2:$L$2,0)),IF(入力データと計算結果!$F$6=1,INDEX(バックデータ一覧!$I$22:$L$27,MATCH(VLOOKUP(計算過程!$A22,バックデータ一覧!$AU$3:$AV$367,2),バックデータ一覧!$H$22:$H$27,0),MATCH(計算過程!Z$2,バックデータ一覧!$I$2:$L$2,0))))))</f>
        <v>62</v>
      </c>
      <c r="AA22" s="24">
        <f>IF(入力データと計算結果!$F$6=4,INDEX(バックデータ一覧!$I$4:$L$9,MATCH(VLOOKUP(計算過程!$A22,バックデータ一覧!$AU$3:$AV$367,2),バックデータ一覧!$H$4:$H$9,0),MATCH(計算過程!AA$2,バックデータ一覧!$I$2:$L$2,0)),IF(入力データと計算結果!$F$6=3,INDEX(バックデータ一覧!$I$10:$L$15,MATCH(VLOOKUP(計算過程!$A22,バックデータ一覧!$AU$3:$AV$367,2),バックデータ一覧!$H$10:$H$15,0),MATCH(計算過程!AA$2,バックデータ一覧!$I$2:$L$2,0)),IF(入力データと計算結果!$F$6=2,INDEX(バックデータ一覧!$I$16:$L$21,MATCH(VLOOKUP(計算過程!$A22,バックデータ一覧!$AU$3:$AV$367,2),バックデータ一覧!$H$16:$H$21,0),MATCH(計算過程!AA$2,バックデータ一覧!$I$2:$L$2,0)),IF(入力データと計算結果!$F$6=1,INDEX(バックデータ一覧!$I$22:$L$27,MATCH(VLOOKUP(計算過程!$A22,バックデータ一覧!$AU$3:$AV$367,2),バックデータ一覧!$H$22:$H$27,0),MATCH(計算過程!AA$2,バックデータ一覧!$I$2:$L$2,0))))))</f>
        <v>100</v>
      </c>
      <c r="AB22" s="24">
        <f>IF(入力データと計算結果!$F$6=4,INDEX(バックデータ一覧!$I$4:$L$9,MATCH(VLOOKUP(計算過程!$A22,バックデータ一覧!$AU$3:$AV$367,2),バックデータ一覧!$H$4:$H$9,0),MATCH(計算過程!AB$2,バックデータ一覧!$I$2:$L$2,0)),IF(入力データと計算結果!$F$6=3,INDEX(バックデータ一覧!$I$10:$L$15,MATCH(VLOOKUP(計算過程!$A22,バックデータ一覧!$AU$3:$AV$367,2),バックデータ一覧!$H$10:$H$15,0),MATCH(計算過程!AB$2,バックデータ一覧!$I$2:$L$2,0)),IF(入力データと計算結果!$F$6=2,INDEX(バックデータ一覧!$I$16:$L$21,MATCH(VLOOKUP(計算過程!$A22,バックデータ一覧!$AU$3:$AV$367,2),バックデータ一覧!$H$16:$H$21,0),MATCH(計算過程!AB$2,バックデータ一覧!$I$2:$L$2,0)),IF(入力データと計算結果!$F$6=1,INDEX(バックデータ一覧!$I$22:$L$27,MATCH(VLOOKUP(計算過程!$A22,バックデータ一覧!$AU$3:$AV$367,2),バックデータ一覧!$H$22:$H$27,0),MATCH(計算過程!AB$2,バックデータ一覧!$I$2:$L$2,0))))))</f>
        <v>8</v>
      </c>
      <c r="AC22" s="24">
        <f>IF(入力データと計算結果!$F$6=4,INDEX(バックデータ一覧!$I$4:$L$9,MATCH(VLOOKUP(計算過程!$A22,バックデータ一覧!$AU$3:$AV$367,2),バックデータ一覧!$H$4:$H$9,0),MATCH(計算過程!AC$2,バックデータ一覧!$I$2:$L$2,0)),IF(入力データと計算結果!$F$6=3,INDEX(バックデータ一覧!$I$10:$L$15,MATCH(VLOOKUP(計算過程!$A22,バックデータ一覧!$AU$3:$AV$367,2),バックデータ一覧!$H$10:$H$15,0),MATCH(計算過程!AC$2,バックデータ一覧!$I$2:$L$2,0)),IF(入力データと計算結果!$F$6=2,INDEX(バックデータ一覧!$I$16:$L$21,MATCH(VLOOKUP(計算過程!$A22,バックデータ一覧!$AU$3:$AV$367,2),バックデータ一覧!$H$16:$H$21,0),MATCH(計算過程!AC$2,バックデータ一覧!$I$2:$L$2,0)),IF(入力データと計算結果!$F$6=1,INDEX(バックデータ一覧!$I$22:$L$27,MATCH(VLOOKUP(計算過程!$A22,バックデータ一覧!$AU$3:$AV$367,2),バックデータ一覧!$H$22:$H$27,0),MATCH(計算過程!AC$2,バックデータ一覧!$I$2:$L$2,0))))))</f>
        <v>180</v>
      </c>
      <c r="AD22" s="89">
        <f>IF($AF22&lt;7,INDEX(バックデータ一覧!$P$4:$S$5,MATCH(入力データと計算結果!$F$8,バックデータ一覧!$O$4:$O$5,0),MATCH(入力データと計算結果!$F$6,バックデータ一覧!$P$3:$W$3,0)),IF(AND($AF22&gt;=7,$AF22&lt;16),INDEX(バックデータ一覧!$P$6:$S$7,MATCH(入力データと計算結果!$F$8,バックデータ一覧!$O$6:$O$7,0),MATCH(入力データと計算結果!$F$6,バックデータ一覧!$P$3:$W$3,0)),IF(AND($AF22&gt;=16,$AF22&lt;25),INDEX(バックデータ一覧!$P$8:$S$9,MATCH(入力データと計算結果!$F$8,バックデータ一覧!$O$8:$O$9,0),MATCH(入力データと計算結果!$F$6,バックデータ一覧!$P$3:$W$3,0)),IF($AF22&gt;=25,INDEX(バックデータ一覧!$P$10:$S$11,MATCH(入力データと計算結果!$F$8,バックデータ一覧!$O$10:$O$11,0),MATCH(入力データと計算結果!$F$6,バックデータ一覧!$P$3:$W$3,0))))))</f>
        <v>-0.12</v>
      </c>
      <c r="AE22" s="89">
        <f>IF($AF22&lt;7,INDEX(バックデータ一覧!$T$4:$W$5,MATCH(入力データと計算結果!$F$8,バックデータ一覧!$O$4:$O$5,0),MATCH(入力データと計算結果!$F$6,バックデータ一覧!$P$3:$W$3,0)),IF(AND($AF22&gt;=7,$AF22&lt;16),INDEX(バックデータ一覧!$T$6:$W$7,MATCH(入力データと計算結果!$F$8,バックデータ一覧!$O$6:$O$7,0),MATCH(入力データと計算結果!$F$6,バックデータ一覧!$P$3:$W$3,0)),IF(AND($AF22&gt;=16,$AF22&lt;25),INDEX(バックデータ一覧!$T$8:$W$9,MATCH(入力データと計算結果!$F$8,バックデータ一覧!$O$8:$O$9,0),MATCH(入力データと計算結果!$F$6,バックデータ一覧!$P$3:$W$3,0)),IF($AF22&gt;=25,INDEX(バックデータ一覧!$T$10:$W$11,MATCH(入力データと計算結果!$F$8,バックデータ一覧!$O$10:$O$11,0),MATCH(入力データと計算結果!$F$6,バックデータ一覧!$P$3:$W$3,0))))))</f>
        <v>6</v>
      </c>
      <c r="AF22" s="88">
        <f>AVERAGEIF(貼り付けシート!$A$6:$A$8765,$A22,貼り付けシート!$C$6:$C$8765)</f>
        <v>-5.6583333333333341</v>
      </c>
      <c r="AG22" s="91">
        <f>IF(AND(入力データと計算結果!$F$7=バックデータ一覧!$A$7,AH22="使用できる"),MIN(AN22,SUM(I22:N22)*$AX$13),0)</f>
        <v>0</v>
      </c>
      <c r="AH22" s="47" t="str">
        <f t="shared" si="9"/>
        <v>使用できない</v>
      </c>
      <c r="AI22" s="90">
        <f>IF(入力データと計算結果!$F$7=バックデータ一覧!$A$8,MIN(AJ22,(SUM(I22:N22)*$AX$15)),0)</f>
        <v>0</v>
      </c>
      <c r="AJ22" s="90">
        <f t="shared" ca="1" si="3"/>
        <v>0</v>
      </c>
      <c r="AK22" s="90">
        <f t="shared" ca="1" si="4"/>
        <v>40.499550000000006</v>
      </c>
      <c r="AL22" s="88">
        <f>IF(OR($AX$22=0,入力データと計算結果!$F$7&lt;&gt;バックデータ一覧!$A$8),0,$AX$19*AM22*10^-3)</f>
        <v>0</v>
      </c>
      <c r="AM22" s="90">
        <f>SUMPRODUCT(('計算過程（日射量等）'!$A$6:$A$8765=計算過程!A22)*('計算過程（日射量等）'!$C$6:$C$8765&gt;=$AX$20))</f>
        <v>4</v>
      </c>
      <c r="AN22" s="90">
        <f>IF(入力データと計算結果!$F$7=バックデータ一覧!$A$9,0,AO22*$AX$22*$AX$21*計算過程!$AX$23)</f>
        <v>0</v>
      </c>
      <c r="AO22" s="90">
        <f>SUMIF('計算過程（日射量等）'!$A$6:$A$8765,計算過程!A22,'計算過程（日射量等）'!$C$6:$C$8765)*3600*10^-6</f>
        <v>5.0643405718615817</v>
      </c>
      <c r="AP22" s="90">
        <f t="shared" ref="AP22:AP85" si="10">AVERAGE($AQ7:$AQ37)</f>
        <v>-3.4627688172043012</v>
      </c>
      <c r="AQ22" s="90">
        <f>AVERAGEIF('貼り付けシート（日射量等）'!$D$3:$D$8762,$A22,'貼り付けシート（日射量等）'!$F$3:$F$8762)</f>
        <v>-7.7750000000000012</v>
      </c>
      <c r="AS22" s="44"/>
      <c r="AT22" s="34" t="s">
        <v>293</v>
      </c>
      <c r="AU22" s="12" t="s">
        <v>409</v>
      </c>
      <c r="AV22" s="7" t="s">
        <v>232</v>
      </c>
      <c r="AW22" s="12" t="s">
        <v>134</v>
      </c>
      <c r="AX22" s="7">
        <f>入力データと計算結果!F19*0.85</f>
        <v>1.7</v>
      </c>
    </row>
    <row r="23" spans="1:50">
      <c r="A23" s="20">
        <v>41657</v>
      </c>
      <c r="B23" s="88">
        <f ca="1">I23-IF(入力データと計算結果!$F$7=バックデータ一覧!$A$7,計算過程!$AG23,計算過程!$AI23)*I23/($I23+$J23+$K23+$L23+$M23+$N23)</f>
        <v>15.211924</v>
      </c>
      <c r="C23" s="88">
        <f ca="1">J23-IF(入力データと計算結果!$F$7=バックデータ一覧!$A$7,計算過程!$AG23,計算過程!$AI23)*J23/($I23+$J23+$K23+$L23+$M23+$N23)</f>
        <v>24.802050000000001</v>
      </c>
      <c r="D23" s="88">
        <f ca="1">K23-IF(入力データと計算結果!$F$7=バックデータ一覧!$A$7,計算過程!$AG23,計算過程!$AI23)*K23/($I23+$J23+$K23+$L23+$M23+$N23)</f>
        <v>4.6297160000000002</v>
      </c>
      <c r="E23" s="88">
        <f ca="1">L23-IF(入力データと計算結果!$F$7=バックデータ一覧!$A$7,計算過程!$AG23,計算過程!$AI23)*L23/($I23+$J23+$K23+$L23+$M23+$N23)</f>
        <v>29.762460000000001</v>
      </c>
      <c r="F23" s="88">
        <f ca="1">M23-IF(入力データと計算結果!$F$7=バックデータ一覧!$A$7,計算過程!$AG23,計算過程!$AI23)*M23/($I23+$J23+$K23+$L23+$M23+$N23)</f>
        <v>0</v>
      </c>
      <c r="G23" s="88">
        <f ca="1">N23-IF(入力データと計算結果!$F$7=バックデータ一覧!$A$7,計算過程!$AG23,計算過程!$AI23)*N23/($I23+$J23+$K23+$L23+$M23+$N23)</f>
        <v>6.0590000000000002</v>
      </c>
      <c r="H23" s="88">
        <f t="shared" si="5"/>
        <v>0</v>
      </c>
      <c r="I23" s="90">
        <f ca="1">P23*(バックデータ一覧!$E$3-計算過程!X23)*4.186*10^-3</f>
        <v>15.211924</v>
      </c>
      <c r="J23" s="90">
        <f ca="1">Q23*(バックデータ一覧!$E$4-計算過程!X23)*4.186*10^-3</f>
        <v>24.802050000000001</v>
      </c>
      <c r="K23" s="90">
        <f ca="1">R23*(バックデータ一覧!$E$5-計算過程!X23)*4.186*10^-3</f>
        <v>4.6297160000000002</v>
      </c>
      <c r="L23" s="90">
        <f ca="1">IF(入力データと計算結果!$F$9=バックデータ一覧!$A$2,計算過程!S23*(バックデータ一覧!$E$6-計算過程!X23)*4.186*10^-3,0)</f>
        <v>29.762460000000001</v>
      </c>
      <c r="M23" s="90">
        <f>IF(入力データと計算結果!$F$9=バックデータ一覧!$A$2,0,計算過程!T23*(バックデータ一覧!$E$7-計算過程!X23)*4.186*10^-3)</f>
        <v>0</v>
      </c>
      <c r="N23" s="90">
        <f ca="1">IF(入力データと計算結果!$F$9=バックデータ一覧!$A$4,0,計算過程!U23*(バックデータ一覧!$E$8-計算過程!X23)*4.186*10^-3)</f>
        <v>6.0590000000000002</v>
      </c>
      <c r="O23" s="90">
        <f>IF(入力データと計算結果!$F$9=バックデータ一覧!$A$4,計算過程!W23*1.25,0)</f>
        <v>0</v>
      </c>
      <c r="P23" s="88">
        <f t="shared" si="0"/>
        <v>92</v>
      </c>
      <c r="Q23" s="88">
        <f t="shared" si="1"/>
        <v>150</v>
      </c>
      <c r="R23" s="88">
        <f t="shared" si="2"/>
        <v>28</v>
      </c>
      <c r="S23" s="88">
        <f>IF(入力データと計算結果!$F$9=バックデータ一覧!$A$2,$AC23,0)*$AX$11*$AX$12</f>
        <v>180</v>
      </c>
      <c r="T23" s="88">
        <f>IF(入力データと計算結果!$F$9=バックデータ一覧!$A$2,0,$AC23)*$AX$12</f>
        <v>0</v>
      </c>
      <c r="U23" s="88">
        <f t="shared" ca="1" si="6"/>
        <v>24.326787571215778</v>
      </c>
      <c r="V23" s="90">
        <f ca="1">IF(OR(入力データと計算結果!$F$9=バックデータ一覧!$A$2,入力データと計算結果!$F$9=バックデータ一覧!$A$3),W23/(バックデータ一覧!$E$8-計算過程!X23)/4.186*10^3,0)</f>
        <v>24.326787571215778</v>
      </c>
      <c r="W23" s="90">
        <f t="shared" si="7"/>
        <v>6.0590000000000002</v>
      </c>
      <c r="X23" s="90">
        <f ca="1">MAX(VLOOKUP(入力データと計算結果!$F$5,バックデータ一覧!$Y$3:$AA$10,2)*Y23+VLOOKUP(入力データと計算結果!$F$5,バックデータ一覧!$Y$3:$AA$10,3),0.5)</f>
        <v>0.5</v>
      </c>
      <c r="Y23" s="90">
        <f t="shared" ca="1" si="8"/>
        <v>-9.2345833333333331</v>
      </c>
      <c r="Z23" s="24">
        <f>IF(入力データと計算結果!$F$6=4,INDEX(バックデータ一覧!$I$4:$L$9,MATCH(VLOOKUP(計算過程!$A23,バックデータ一覧!$AU$3:$AV$367,2),バックデータ一覧!$H$4:$H$9,0),MATCH(計算過程!Z$2,バックデータ一覧!$I$2:$L$2,0)),IF(入力データと計算結果!$F$6=3,INDEX(バックデータ一覧!$I$10:$L$15,MATCH(VLOOKUP(計算過程!$A23,バックデータ一覧!$AU$3:$AV$367,2),バックデータ一覧!$H$10:$H$15,0),MATCH(計算過程!Z$2,バックデータ一覧!$I$2:$L$2,0)),IF(入力データと計算結果!$F$6=2,INDEX(バックデータ一覧!$I$16:$L$21,MATCH(VLOOKUP(計算過程!$A23,バックデータ一覧!$AU$3:$AV$367,2),バックデータ一覧!$H$16:$H$21,0),MATCH(計算過程!Z$2,バックデータ一覧!$I$2:$L$2,0)),IF(入力データと計算結果!$F$6=1,INDEX(バックデータ一覧!$I$22:$L$27,MATCH(VLOOKUP(計算過程!$A23,バックデータ一覧!$AU$3:$AV$367,2),バックデータ一覧!$H$22:$H$27,0),MATCH(計算過程!Z$2,バックデータ一覧!$I$2:$L$2,0))))))</f>
        <v>92</v>
      </c>
      <c r="AA23" s="24">
        <f>IF(入力データと計算結果!$F$6=4,INDEX(バックデータ一覧!$I$4:$L$9,MATCH(VLOOKUP(計算過程!$A23,バックデータ一覧!$AU$3:$AV$367,2),バックデータ一覧!$H$4:$H$9,0),MATCH(計算過程!AA$2,バックデータ一覧!$I$2:$L$2,0)),IF(入力データと計算結果!$F$6=3,INDEX(バックデータ一覧!$I$10:$L$15,MATCH(VLOOKUP(計算過程!$A23,バックデータ一覧!$AU$3:$AV$367,2),バックデータ一覧!$H$10:$H$15,0),MATCH(計算過程!AA$2,バックデータ一覧!$I$2:$L$2,0)),IF(入力データと計算結果!$F$6=2,INDEX(バックデータ一覧!$I$16:$L$21,MATCH(VLOOKUP(計算過程!$A23,バックデータ一覧!$AU$3:$AV$367,2),バックデータ一覧!$H$16:$H$21,0),MATCH(計算過程!AA$2,バックデータ一覧!$I$2:$L$2,0)),IF(入力データと計算結果!$F$6=1,INDEX(バックデータ一覧!$I$22:$L$27,MATCH(VLOOKUP(計算過程!$A23,バックデータ一覧!$AU$3:$AV$367,2),バックデータ一覧!$H$22:$H$27,0),MATCH(計算過程!AA$2,バックデータ一覧!$I$2:$L$2,0))))))</f>
        <v>150</v>
      </c>
      <c r="AB23" s="24">
        <f>IF(入力データと計算結果!$F$6=4,INDEX(バックデータ一覧!$I$4:$L$9,MATCH(VLOOKUP(計算過程!$A23,バックデータ一覧!$AU$3:$AV$367,2),バックデータ一覧!$H$4:$H$9,0),MATCH(計算過程!AB$2,バックデータ一覧!$I$2:$L$2,0)),IF(入力データと計算結果!$F$6=3,INDEX(バックデータ一覧!$I$10:$L$15,MATCH(VLOOKUP(計算過程!$A23,バックデータ一覧!$AU$3:$AV$367,2),バックデータ一覧!$H$10:$H$15,0),MATCH(計算過程!AB$2,バックデータ一覧!$I$2:$L$2,0)),IF(入力データと計算結果!$F$6=2,INDEX(バックデータ一覧!$I$16:$L$21,MATCH(VLOOKUP(計算過程!$A23,バックデータ一覧!$AU$3:$AV$367,2),バックデータ一覧!$H$16:$H$21,0),MATCH(計算過程!AB$2,バックデータ一覧!$I$2:$L$2,0)),IF(入力データと計算結果!$F$6=1,INDEX(バックデータ一覧!$I$22:$L$27,MATCH(VLOOKUP(計算過程!$A23,バックデータ一覧!$AU$3:$AV$367,2),バックデータ一覧!$H$22:$H$27,0),MATCH(計算過程!AB$2,バックデータ一覧!$I$2:$L$2,0))))))</f>
        <v>28</v>
      </c>
      <c r="AC23" s="24">
        <f>IF(入力データと計算結果!$F$6=4,INDEX(バックデータ一覧!$I$4:$L$9,MATCH(VLOOKUP(計算過程!$A23,バックデータ一覧!$AU$3:$AV$367,2),バックデータ一覧!$H$4:$H$9,0),MATCH(計算過程!AC$2,バックデータ一覧!$I$2:$L$2,0)),IF(入力データと計算結果!$F$6=3,INDEX(バックデータ一覧!$I$10:$L$15,MATCH(VLOOKUP(計算過程!$A23,バックデータ一覧!$AU$3:$AV$367,2),バックデータ一覧!$H$10:$H$15,0),MATCH(計算過程!AC$2,バックデータ一覧!$I$2:$L$2,0)),IF(入力データと計算結果!$F$6=2,INDEX(バックデータ一覧!$I$16:$L$21,MATCH(VLOOKUP(計算過程!$A23,バックデータ一覧!$AU$3:$AV$367,2),バックデータ一覧!$H$16:$H$21,0),MATCH(計算過程!AC$2,バックデータ一覧!$I$2:$L$2,0)),IF(入力データと計算結果!$F$6=1,INDEX(バックデータ一覧!$I$22:$L$27,MATCH(VLOOKUP(計算過程!$A23,バックデータ一覧!$AU$3:$AV$367,2),バックデータ一覧!$H$22:$H$27,0),MATCH(計算過程!AC$2,バックデータ一覧!$I$2:$L$2,0))))))</f>
        <v>180</v>
      </c>
      <c r="AD23" s="89">
        <f>IF($AF23&lt;7,INDEX(バックデータ一覧!$P$4:$S$5,MATCH(入力データと計算結果!$F$8,バックデータ一覧!$O$4:$O$5,0),MATCH(入力データと計算結果!$F$6,バックデータ一覧!$P$3:$W$3,0)),IF(AND($AF23&gt;=7,$AF23&lt;16),INDEX(バックデータ一覧!$P$6:$S$7,MATCH(入力データと計算結果!$F$8,バックデータ一覧!$O$6:$O$7,0),MATCH(入力データと計算結果!$F$6,バックデータ一覧!$P$3:$W$3,0)),IF(AND($AF23&gt;=16,$AF23&lt;25),INDEX(バックデータ一覧!$P$8:$S$9,MATCH(入力データと計算結果!$F$8,バックデータ一覧!$O$8:$O$9,0),MATCH(入力データと計算結果!$F$6,バックデータ一覧!$P$3:$W$3,0)),IF($AF23&gt;=25,INDEX(バックデータ一覧!$P$10:$S$11,MATCH(入力データと計算結果!$F$8,バックデータ一覧!$O$10:$O$11,0),MATCH(入力データと計算結果!$F$6,バックデータ一覧!$P$3:$W$3,0))))))</f>
        <v>-0.12</v>
      </c>
      <c r="AE23" s="89">
        <f>IF($AF23&lt;7,INDEX(バックデータ一覧!$T$4:$W$5,MATCH(入力データと計算結果!$F$8,バックデータ一覧!$O$4:$O$5,0),MATCH(入力データと計算結果!$F$6,バックデータ一覧!$P$3:$W$3,0)),IF(AND($AF23&gt;=7,$AF23&lt;16),INDEX(バックデータ一覧!$T$6:$W$7,MATCH(入力データと計算結果!$F$8,バックデータ一覧!$O$6:$O$7,0),MATCH(入力データと計算結果!$F$6,バックデータ一覧!$P$3:$W$3,0)),IF(AND($AF23&gt;=16,$AF23&lt;25),INDEX(バックデータ一覧!$T$8:$W$9,MATCH(入力データと計算結果!$F$8,バックデータ一覧!$O$8:$O$9,0),MATCH(入力データと計算結果!$F$6,バックデータ一覧!$P$3:$W$3,0)),IF($AF23&gt;=25,INDEX(バックデータ一覧!$T$10:$W$11,MATCH(入力データと計算結果!$F$8,バックデータ一覧!$O$10:$O$11,0),MATCH(入力データと計算結果!$F$6,バックデータ一覧!$P$3:$W$3,0))))))</f>
        <v>6</v>
      </c>
      <c r="AF23" s="88">
        <f>AVERAGEIF(貼り付けシート!$A$6:$A$8765,$A23,貼り付けシート!$C$6:$C$8765)</f>
        <v>-0.4916666666666667</v>
      </c>
      <c r="AG23" s="91">
        <f>IF(AND(入力データと計算結果!$F$7=バックデータ一覧!$A$7,AH23="使用できる"),MIN(AN23,SUM(I23:N23)*$AX$13),0)</f>
        <v>0</v>
      </c>
      <c r="AH23" s="47" t="str">
        <f t="shared" si="9"/>
        <v>使用できない</v>
      </c>
      <c r="AI23" s="90">
        <f>IF(入力データと計算結果!$F$7=バックデータ一覧!$A$8,MIN(AJ23,(SUM(I23:N23)*$AX$15)),0)</f>
        <v>0</v>
      </c>
      <c r="AJ23" s="90">
        <f t="shared" ca="1" si="3"/>
        <v>0</v>
      </c>
      <c r="AK23" s="90">
        <f t="shared" ca="1" si="4"/>
        <v>40.499550000000006</v>
      </c>
      <c r="AL23" s="88">
        <f>IF(OR($AX$22=0,入力データと計算結果!$F$7&lt;&gt;バックデータ一覧!$A$8),0,$AX$19*AM23*10^-3)</f>
        <v>0</v>
      </c>
      <c r="AM23" s="90">
        <f>SUMPRODUCT(('計算過程（日射量等）'!$A$6:$A$8765=計算過程!A23)*('計算過程（日射量等）'!$C$6:$C$8765&gt;=$AX$20))</f>
        <v>4</v>
      </c>
      <c r="AN23" s="90">
        <f>IF(入力データと計算結果!$F$7=バックデータ一覧!$A$9,0,AO23*$AX$22*$AX$21*計算過程!$AX$23)</f>
        <v>0</v>
      </c>
      <c r="AO23" s="90">
        <f>SUMIF('計算過程（日射量等）'!$A$6:$A$8765,計算過程!A23,'計算過程（日射量等）'!$C$6:$C$8765)*3600*10^-6</f>
        <v>6.3563206145236757</v>
      </c>
      <c r="AP23" s="90">
        <f t="shared" si="10"/>
        <v>-3.4271505376344087</v>
      </c>
      <c r="AQ23" s="90">
        <f>AVERAGEIF('貼り付けシート（日射量等）'!$D$3:$D$8762,$A23,'貼り付けシート（日射量等）'!$F$3:$F$8762)</f>
        <v>-3.8833333333333329</v>
      </c>
      <c r="AS23" s="44" t="s">
        <v>231</v>
      </c>
      <c r="AT23" s="7" t="s">
        <v>230</v>
      </c>
      <c r="AU23" s="12" t="s">
        <v>409</v>
      </c>
      <c r="AV23" s="7" t="s">
        <v>227</v>
      </c>
      <c r="AW23" s="7" t="s">
        <v>22</v>
      </c>
      <c r="AX23" s="7">
        <v>0.85</v>
      </c>
    </row>
    <row r="24" spans="1:50">
      <c r="A24" s="20">
        <v>41658</v>
      </c>
      <c r="B24" s="88">
        <f ca="1">I24-IF(入力データと計算結果!$F$7=バックデータ一覧!$A$7,計算過程!$AG24,計算過程!$AI24)*I24/($I24+$J24+$K24+$L24+$M24+$N24)</f>
        <v>15.211924</v>
      </c>
      <c r="C24" s="88">
        <f ca="1">J24-IF(入力データと計算結果!$F$7=バックデータ一覧!$A$7,計算過程!$AG24,計算過程!$AI24)*J24/($I24+$J24+$K24+$L24+$M24+$N24)</f>
        <v>24.802050000000001</v>
      </c>
      <c r="D24" s="88">
        <f ca="1">K24-IF(入力データと計算結果!$F$7=バックデータ一覧!$A$7,計算過程!$AG24,計算過程!$AI24)*K24/($I24+$J24+$K24+$L24+$M24+$N24)</f>
        <v>4.6297160000000002</v>
      </c>
      <c r="E24" s="88">
        <f ca="1">L24-IF(入力データと計算結果!$F$7=バックデータ一覧!$A$7,計算過程!$AG24,計算過程!$AI24)*L24/($I24+$J24+$K24+$L24+$M24+$N24)</f>
        <v>29.762460000000001</v>
      </c>
      <c r="F24" s="88">
        <f ca="1">M24-IF(入力データと計算結果!$F$7=バックデータ一覧!$A$7,計算過程!$AG24,計算過程!$AI24)*M24/($I24+$J24+$K24+$L24+$M24+$N24)</f>
        <v>0</v>
      </c>
      <c r="G24" s="88">
        <f ca="1">N24-IF(入力データと計算結果!$F$7=バックデータ一覧!$A$7,計算過程!$AG24,計算過程!$AI24)*N24/($I24+$J24+$K24+$L24+$M24+$N24)</f>
        <v>6.7244999999999999</v>
      </c>
      <c r="H24" s="88">
        <f t="shared" si="5"/>
        <v>0</v>
      </c>
      <c r="I24" s="90">
        <f ca="1">P24*(バックデータ一覧!$E$3-計算過程!X24)*4.186*10^-3</f>
        <v>15.211924</v>
      </c>
      <c r="J24" s="90">
        <f ca="1">Q24*(バックデータ一覧!$E$4-計算過程!X24)*4.186*10^-3</f>
        <v>24.802050000000001</v>
      </c>
      <c r="K24" s="90">
        <f ca="1">R24*(バックデータ一覧!$E$5-計算過程!X24)*4.186*10^-3</f>
        <v>4.6297160000000002</v>
      </c>
      <c r="L24" s="90">
        <f ca="1">IF(入力データと計算結果!$F$9=バックデータ一覧!$A$2,計算過程!S24*(バックデータ一覧!$E$6-計算過程!X24)*4.186*10^-3,0)</f>
        <v>29.762460000000001</v>
      </c>
      <c r="M24" s="90">
        <f>IF(入力データと計算結果!$F$9=バックデータ一覧!$A$2,0,計算過程!T24*(バックデータ一覧!$E$7-計算過程!X24)*4.186*10^-3)</f>
        <v>0</v>
      </c>
      <c r="N24" s="90">
        <f ca="1">IF(入力データと計算結果!$F$9=バックデータ一覧!$A$4,0,計算過程!U24*(バックデータ一覧!$E$8-計算過程!X24)*4.186*10^-3)</f>
        <v>6.7244999999999999</v>
      </c>
      <c r="O24" s="90">
        <f>IF(入力データと計算結果!$F$9=バックデータ一覧!$A$4,計算過程!W24*1.25,0)</f>
        <v>0</v>
      </c>
      <c r="P24" s="88">
        <f t="shared" si="0"/>
        <v>92</v>
      </c>
      <c r="Q24" s="88">
        <f t="shared" si="1"/>
        <v>150</v>
      </c>
      <c r="R24" s="88">
        <f t="shared" si="2"/>
        <v>28</v>
      </c>
      <c r="S24" s="88">
        <f>IF(入力データと計算結果!$F$9=バックデータ一覧!$A$2,$AC24,0)*$AX$11*$AX$12</f>
        <v>180</v>
      </c>
      <c r="T24" s="88">
        <f>IF(入力データと計算結果!$F$9=バックデータ一覧!$A$2,0,$AC24)*$AX$12</f>
        <v>0</v>
      </c>
      <c r="U24" s="88">
        <f t="shared" ca="1" si="6"/>
        <v>26.998759369968724</v>
      </c>
      <c r="V24" s="90">
        <f ca="1">IF(OR(入力データと計算結果!$F$9=バックデータ一覧!$A$2,入力データと計算結果!$F$9=バックデータ一覧!$A$3),W24/(バックデータ一覧!$E$8-計算過程!X24)/4.186*10^3,0)</f>
        <v>26.998759369968724</v>
      </c>
      <c r="W24" s="90">
        <f t="shared" si="7"/>
        <v>6.7244999999999999</v>
      </c>
      <c r="X24" s="90">
        <f ca="1">MAX(VLOOKUP(入力データと計算結果!$F$5,バックデータ一覧!$Y$3:$AA$10,2)*Y24+VLOOKUP(入力データと計算結果!$F$5,バックデータ一覧!$Y$3:$AA$10,3),0.5)</f>
        <v>0.5</v>
      </c>
      <c r="Y24" s="90">
        <f t="shared" ca="1" si="8"/>
        <v>-8.6920833333333327</v>
      </c>
      <c r="Z24" s="24">
        <f>IF(入力データと計算結果!$F$6=4,INDEX(バックデータ一覧!$I$4:$L$9,MATCH(VLOOKUP(計算過程!$A24,バックデータ一覧!$AU$3:$AV$367,2),バックデータ一覧!$H$4:$H$9,0),MATCH(計算過程!Z$2,バックデータ一覧!$I$2:$L$2,0)),IF(入力データと計算結果!$F$6=3,INDEX(バックデータ一覧!$I$10:$L$15,MATCH(VLOOKUP(計算過程!$A24,バックデータ一覧!$AU$3:$AV$367,2),バックデータ一覧!$H$10:$H$15,0),MATCH(計算過程!Z$2,バックデータ一覧!$I$2:$L$2,0)),IF(入力データと計算結果!$F$6=2,INDEX(バックデータ一覧!$I$16:$L$21,MATCH(VLOOKUP(計算過程!$A24,バックデータ一覧!$AU$3:$AV$367,2),バックデータ一覧!$H$16:$H$21,0),MATCH(計算過程!Z$2,バックデータ一覧!$I$2:$L$2,0)),IF(入力データと計算結果!$F$6=1,INDEX(バックデータ一覧!$I$22:$L$27,MATCH(VLOOKUP(計算過程!$A24,バックデータ一覧!$AU$3:$AV$367,2),バックデータ一覧!$H$22:$H$27,0),MATCH(計算過程!Z$2,バックデータ一覧!$I$2:$L$2,0))))))</f>
        <v>92</v>
      </c>
      <c r="AA24" s="24">
        <f>IF(入力データと計算結果!$F$6=4,INDEX(バックデータ一覧!$I$4:$L$9,MATCH(VLOOKUP(計算過程!$A24,バックデータ一覧!$AU$3:$AV$367,2),バックデータ一覧!$H$4:$H$9,0),MATCH(計算過程!AA$2,バックデータ一覧!$I$2:$L$2,0)),IF(入力データと計算結果!$F$6=3,INDEX(バックデータ一覧!$I$10:$L$15,MATCH(VLOOKUP(計算過程!$A24,バックデータ一覧!$AU$3:$AV$367,2),バックデータ一覧!$H$10:$H$15,0),MATCH(計算過程!AA$2,バックデータ一覧!$I$2:$L$2,0)),IF(入力データと計算結果!$F$6=2,INDEX(バックデータ一覧!$I$16:$L$21,MATCH(VLOOKUP(計算過程!$A24,バックデータ一覧!$AU$3:$AV$367,2),バックデータ一覧!$H$16:$H$21,0),MATCH(計算過程!AA$2,バックデータ一覧!$I$2:$L$2,0)),IF(入力データと計算結果!$F$6=1,INDEX(バックデータ一覧!$I$22:$L$27,MATCH(VLOOKUP(計算過程!$A24,バックデータ一覧!$AU$3:$AV$367,2),バックデータ一覧!$H$22:$H$27,0),MATCH(計算過程!AA$2,バックデータ一覧!$I$2:$L$2,0))))))</f>
        <v>150</v>
      </c>
      <c r="AB24" s="24">
        <f>IF(入力データと計算結果!$F$6=4,INDEX(バックデータ一覧!$I$4:$L$9,MATCH(VLOOKUP(計算過程!$A24,バックデータ一覧!$AU$3:$AV$367,2),バックデータ一覧!$H$4:$H$9,0),MATCH(計算過程!AB$2,バックデータ一覧!$I$2:$L$2,0)),IF(入力データと計算結果!$F$6=3,INDEX(バックデータ一覧!$I$10:$L$15,MATCH(VLOOKUP(計算過程!$A24,バックデータ一覧!$AU$3:$AV$367,2),バックデータ一覧!$H$10:$H$15,0),MATCH(計算過程!AB$2,バックデータ一覧!$I$2:$L$2,0)),IF(入力データと計算結果!$F$6=2,INDEX(バックデータ一覧!$I$16:$L$21,MATCH(VLOOKUP(計算過程!$A24,バックデータ一覧!$AU$3:$AV$367,2),バックデータ一覧!$H$16:$H$21,0),MATCH(計算過程!AB$2,バックデータ一覧!$I$2:$L$2,0)),IF(入力データと計算結果!$F$6=1,INDEX(バックデータ一覧!$I$22:$L$27,MATCH(VLOOKUP(計算過程!$A24,バックデータ一覧!$AU$3:$AV$367,2),バックデータ一覧!$H$22:$H$27,0),MATCH(計算過程!AB$2,バックデータ一覧!$I$2:$L$2,0))))))</f>
        <v>28</v>
      </c>
      <c r="AC24" s="24">
        <f>IF(入力データと計算結果!$F$6=4,INDEX(バックデータ一覧!$I$4:$L$9,MATCH(VLOOKUP(計算過程!$A24,バックデータ一覧!$AU$3:$AV$367,2),バックデータ一覧!$H$4:$H$9,0),MATCH(計算過程!AC$2,バックデータ一覧!$I$2:$L$2,0)),IF(入力データと計算結果!$F$6=3,INDEX(バックデータ一覧!$I$10:$L$15,MATCH(VLOOKUP(計算過程!$A24,バックデータ一覧!$AU$3:$AV$367,2),バックデータ一覧!$H$10:$H$15,0),MATCH(計算過程!AC$2,バックデータ一覧!$I$2:$L$2,0)),IF(入力データと計算結果!$F$6=2,INDEX(バックデータ一覧!$I$16:$L$21,MATCH(VLOOKUP(計算過程!$A24,バックデータ一覧!$AU$3:$AV$367,2),バックデータ一覧!$H$16:$H$21,0),MATCH(計算過程!AC$2,バックデータ一覧!$I$2:$L$2,0)),IF(入力データと計算結果!$F$6=1,INDEX(バックデータ一覧!$I$22:$L$27,MATCH(VLOOKUP(計算過程!$A24,バックデータ一覧!$AU$3:$AV$367,2),バックデータ一覧!$H$22:$H$27,0),MATCH(計算過程!AC$2,バックデータ一覧!$I$2:$L$2,0))))))</f>
        <v>180</v>
      </c>
      <c r="AD24" s="89">
        <f>IF($AF24&lt;7,INDEX(バックデータ一覧!$P$4:$S$5,MATCH(入力データと計算結果!$F$8,バックデータ一覧!$O$4:$O$5,0),MATCH(入力データと計算結果!$F$6,バックデータ一覧!$P$3:$W$3,0)),IF(AND($AF24&gt;=7,$AF24&lt;16),INDEX(バックデータ一覧!$P$6:$S$7,MATCH(入力データと計算結果!$F$8,バックデータ一覧!$O$6:$O$7,0),MATCH(入力データと計算結果!$F$6,バックデータ一覧!$P$3:$W$3,0)),IF(AND($AF24&gt;=16,$AF24&lt;25),INDEX(バックデータ一覧!$P$8:$S$9,MATCH(入力データと計算結果!$F$8,バックデータ一覧!$O$8:$O$9,0),MATCH(入力データと計算結果!$F$6,バックデータ一覧!$P$3:$W$3,0)),IF($AF24&gt;=25,INDEX(バックデータ一覧!$P$10:$S$11,MATCH(入力データと計算結果!$F$8,バックデータ一覧!$O$10:$O$11,0),MATCH(入力データと計算結果!$F$6,バックデータ一覧!$P$3:$W$3,0))))))</f>
        <v>-0.12</v>
      </c>
      <c r="AE24" s="89">
        <f>IF($AF24&lt;7,INDEX(バックデータ一覧!$T$4:$W$5,MATCH(入力データと計算結果!$F$8,バックデータ一覧!$O$4:$O$5,0),MATCH(入力データと計算結果!$F$6,バックデータ一覧!$P$3:$W$3,0)),IF(AND($AF24&gt;=7,$AF24&lt;16),INDEX(バックデータ一覧!$T$6:$W$7,MATCH(入力データと計算結果!$F$8,バックデータ一覧!$O$6:$O$7,0),MATCH(入力データと計算結果!$F$6,バックデータ一覧!$P$3:$W$3,0)),IF(AND($AF24&gt;=16,$AF24&lt;25),INDEX(バックデータ一覧!$T$8:$W$9,MATCH(入力データと計算結果!$F$8,バックデータ一覧!$O$8:$O$9,0),MATCH(入力データと計算結果!$F$6,バックデータ一覧!$P$3:$W$3,0)),IF($AF24&gt;=25,INDEX(バックデータ一覧!$T$10:$W$11,MATCH(入力データと計算結果!$F$8,バックデータ一覧!$O$10:$O$11,0),MATCH(入力データと計算結果!$F$6,バックデータ一覧!$P$3:$W$3,0))))))</f>
        <v>6</v>
      </c>
      <c r="AF24" s="88">
        <f>AVERAGEIF(貼り付けシート!$A$6:$A$8765,$A24,貼り付けシート!$C$6:$C$8765)</f>
        <v>-6.0374999999999988</v>
      </c>
      <c r="AG24" s="91">
        <f>IF(AND(入力データと計算結果!$F$7=バックデータ一覧!$A$7,AH24="使用できる"),MIN(AN24,SUM(I24:N24)*$AX$13),0)</f>
        <v>0</v>
      </c>
      <c r="AH24" s="47" t="str">
        <f t="shared" si="9"/>
        <v>使用できない</v>
      </c>
      <c r="AI24" s="90">
        <f>IF(入力データと計算結果!$F$7=バックデータ一覧!$A$8,MIN(AJ24,(SUM(I24:N24)*$AX$15)),0)</f>
        <v>0</v>
      </c>
      <c r="AJ24" s="90">
        <f t="shared" ca="1" si="3"/>
        <v>0</v>
      </c>
      <c r="AK24" s="90">
        <f t="shared" ca="1" si="4"/>
        <v>40.499550000000006</v>
      </c>
      <c r="AL24" s="88">
        <f>IF(OR($AX$22=0,入力データと計算結果!$F$7&lt;&gt;バックデータ一覧!$A$8),0,$AX$19*AM24*10^-3)</f>
        <v>0</v>
      </c>
      <c r="AM24" s="90">
        <f>SUMPRODUCT(('計算過程（日射量等）'!$A$6:$A$8765=計算過程!A24)*('計算過程（日射量等）'!$C$6:$C$8765&gt;=$AX$20))</f>
        <v>3</v>
      </c>
      <c r="AN24" s="90">
        <f>IF(入力データと計算結果!$F$7=バックデータ一覧!$A$9,0,AO24*$AX$22*$AX$21*計算過程!$AX$23)</f>
        <v>0</v>
      </c>
      <c r="AO24" s="90">
        <f>SUMIF('計算過程（日射量等）'!$A$6:$A$8765,計算過程!A24,'計算過程（日射量等）'!$C$6:$C$8765)*3600*10^-6</f>
        <v>3.9770950644506873</v>
      </c>
      <c r="AP24" s="90">
        <f t="shared" si="10"/>
        <v>-3.4391129032258068</v>
      </c>
      <c r="AQ24" s="90">
        <f>AVERAGEIF('貼り付けシート（日射量等）'!$D$3:$D$8762,$A24,'貼り付けシート（日射量等）'!$F$3:$F$8762)</f>
        <v>-4.7333333333333325</v>
      </c>
    </row>
    <row r="25" spans="1:50">
      <c r="A25" s="20">
        <v>41659</v>
      </c>
      <c r="B25" s="88">
        <f ca="1">I25-IF(入力データと計算結果!$F$7=バックデータ一覧!$A$7,計算過程!$AG25,計算過程!$AI25)*I25/($I25+$J25+$K25+$L25+$M25+$N25)</f>
        <v>15.211924</v>
      </c>
      <c r="C25" s="88">
        <f ca="1">J25-IF(入力データと計算結果!$F$7=バックデータ一覧!$A$7,計算過程!$AG25,計算過程!$AI25)*J25/($I25+$J25+$K25+$L25+$M25+$N25)</f>
        <v>24.802050000000001</v>
      </c>
      <c r="D25" s="88">
        <f ca="1">K25-IF(入力データと計算結果!$F$7=バックデータ一覧!$A$7,計算過程!$AG25,計算過程!$AI25)*K25/($I25+$J25+$K25+$L25+$M25+$N25)</f>
        <v>4.6297160000000002</v>
      </c>
      <c r="E25" s="88">
        <f ca="1">L25-IF(入力データと計算結果!$F$7=バックデータ一覧!$A$7,計算過程!$AG25,計算過程!$AI25)*L25/($I25+$J25+$K25+$L25+$M25+$N25)</f>
        <v>29.762460000000001</v>
      </c>
      <c r="F25" s="88">
        <f ca="1">M25-IF(入力データと計算結果!$F$7=バックデータ一覧!$A$7,計算過程!$AG25,計算過程!$AI25)*M25/($I25+$J25+$K25+$L25+$M25+$N25)</f>
        <v>0</v>
      </c>
      <c r="G25" s="88">
        <f ca="1">N25-IF(入力データと計算結果!$F$7=バックデータ一覧!$A$7,計算過程!$AG25,計算過程!$AI25)*N25/($I25+$J25+$K25+$L25+$M25+$N25)</f>
        <v>7.4375000000000009</v>
      </c>
      <c r="H25" s="88">
        <f t="shared" si="5"/>
        <v>0</v>
      </c>
      <c r="I25" s="90">
        <f ca="1">P25*(バックデータ一覧!$E$3-計算過程!X25)*4.186*10^-3</f>
        <v>15.211924</v>
      </c>
      <c r="J25" s="90">
        <f ca="1">Q25*(バックデータ一覧!$E$4-計算過程!X25)*4.186*10^-3</f>
        <v>24.802050000000001</v>
      </c>
      <c r="K25" s="90">
        <f ca="1">R25*(バックデータ一覧!$E$5-計算過程!X25)*4.186*10^-3</f>
        <v>4.6297160000000002</v>
      </c>
      <c r="L25" s="90">
        <f ca="1">IF(入力データと計算結果!$F$9=バックデータ一覧!$A$2,計算過程!S25*(バックデータ一覧!$E$6-計算過程!X25)*4.186*10^-3,0)</f>
        <v>29.762460000000001</v>
      </c>
      <c r="M25" s="90">
        <f>IF(入力データと計算結果!$F$9=バックデータ一覧!$A$2,0,計算過程!T25*(バックデータ一覧!$E$7-計算過程!X25)*4.186*10^-3)</f>
        <v>0</v>
      </c>
      <c r="N25" s="90">
        <f ca="1">IF(入力データと計算結果!$F$9=バックデータ一覧!$A$4,0,計算過程!U25*(バックデータ一覧!$E$8-計算過程!X25)*4.186*10^-3)</f>
        <v>7.4375000000000009</v>
      </c>
      <c r="O25" s="90">
        <f>IF(入力データと計算結果!$F$9=バックデータ一覧!$A$4,計算過程!W25*1.25,0)</f>
        <v>0</v>
      </c>
      <c r="P25" s="88">
        <f t="shared" si="0"/>
        <v>92</v>
      </c>
      <c r="Q25" s="88">
        <f t="shared" si="1"/>
        <v>150</v>
      </c>
      <c r="R25" s="88">
        <f t="shared" si="2"/>
        <v>28</v>
      </c>
      <c r="S25" s="88">
        <f>IF(入力データと計算結果!$F$9=バックデータ一覧!$A$2,$AC25,0)*$AX$11*$AX$12</f>
        <v>180</v>
      </c>
      <c r="T25" s="88">
        <f>IF(入力データと計算結果!$F$9=バックデータ一覧!$A$2,0,$AC25)*$AX$12</f>
        <v>0</v>
      </c>
      <c r="U25" s="88">
        <f t="shared" ca="1" si="6"/>
        <v>29.861442904921169</v>
      </c>
      <c r="V25" s="90">
        <f ca="1">IF(OR(入力データと計算結果!$F$9=バックデータ一覧!$A$2,入力データと計算結果!$F$9=バックデータ一覧!$A$3),W25/(バックデータ一覧!$E$8-計算過程!X25)/4.186*10^3,0)</f>
        <v>29.861442904921169</v>
      </c>
      <c r="W25" s="90">
        <f t="shared" si="7"/>
        <v>7.4375</v>
      </c>
      <c r="X25" s="90">
        <f ca="1">MAX(VLOOKUP(入力データと計算結果!$F$5,バックデータ一覧!$Y$3:$AA$10,2)*Y25+VLOOKUP(入力データと計算結果!$F$5,バックデータ一覧!$Y$3:$AA$10,3),0.5)</f>
        <v>0.5</v>
      </c>
      <c r="Y25" s="90">
        <f t="shared" ca="1" si="8"/>
        <v>-8.3074999999999992</v>
      </c>
      <c r="Z25" s="24">
        <f>IF(入力データと計算結果!$F$6=4,INDEX(バックデータ一覧!$I$4:$L$9,MATCH(VLOOKUP(計算過程!$A25,バックデータ一覧!$AU$3:$AV$367,2),バックデータ一覧!$H$4:$H$9,0),MATCH(計算過程!Z$2,バックデータ一覧!$I$2:$L$2,0)),IF(入力データと計算結果!$F$6=3,INDEX(バックデータ一覧!$I$10:$L$15,MATCH(VLOOKUP(計算過程!$A25,バックデータ一覧!$AU$3:$AV$367,2),バックデータ一覧!$H$10:$H$15,0),MATCH(計算過程!Z$2,バックデータ一覧!$I$2:$L$2,0)),IF(入力データと計算結果!$F$6=2,INDEX(バックデータ一覧!$I$16:$L$21,MATCH(VLOOKUP(計算過程!$A25,バックデータ一覧!$AU$3:$AV$367,2),バックデータ一覧!$H$16:$H$21,0),MATCH(計算過程!Z$2,バックデータ一覧!$I$2:$L$2,0)),IF(入力データと計算結果!$F$6=1,INDEX(バックデータ一覧!$I$22:$L$27,MATCH(VLOOKUP(計算過程!$A25,バックデータ一覧!$AU$3:$AV$367,2),バックデータ一覧!$H$22:$H$27,0),MATCH(計算過程!Z$2,バックデータ一覧!$I$2:$L$2,0))))))</f>
        <v>92</v>
      </c>
      <c r="AA25" s="24">
        <f>IF(入力データと計算結果!$F$6=4,INDEX(バックデータ一覧!$I$4:$L$9,MATCH(VLOOKUP(計算過程!$A25,バックデータ一覧!$AU$3:$AV$367,2),バックデータ一覧!$H$4:$H$9,0),MATCH(計算過程!AA$2,バックデータ一覧!$I$2:$L$2,0)),IF(入力データと計算結果!$F$6=3,INDEX(バックデータ一覧!$I$10:$L$15,MATCH(VLOOKUP(計算過程!$A25,バックデータ一覧!$AU$3:$AV$367,2),バックデータ一覧!$H$10:$H$15,0),MATCH(計算過程!AA$2,バックデータ一覧!$I$2:$L$2,0)),IF(入力データと計算結果!$F$6=2,INDEX(バックデータ一覧!$I$16:$L$21,MATCH(VLOOKUP(計算過程!$A25,バックデータ一覧!$AU$3:$AV$367,2),バックデータ一覧!$H$16:$H$21,0),MATCH(計算過程!AA$2,バックデータ一覧!$I$2:$L$2,0)),IF(入力データと計算結果!$F$6=1,INDEX(バックデータ一覧!$I$22:$L$27,MATCH(VLOOKUP(計算過程!$A25,バックデータ一覧!$AU$3:$AV$367,2),バックデータ一覧!$H$22:$H$27,0),MATCH(計算過程!AA$2,バックデータ一覧!$I$2:$L$2,0))))))</f>
        <v>150</v>
      </c>
      <c r="AB25" s="24">
        <f>IF(入力データと計算結果!$F$6=4,INDEX(バックデータ一覧!$I$4:$L$9,MATCH(VLOOKUP(計算過程!$A25,バックデータ一覧!$AU$3:$AV$367,2),バックデータ一覧!$H$4:$H$9,0),MATCH(計算過程!AB$2,バックデータ一覧!$I$2:$L$2,0)),IF(入力データと計算結果!$F$6=3,INDEX(バックデータ一覧!$I$10:$L$15,MATCH(VLOOKUP(計算過程!$A25,バックデータ一覧!$AU$3:$AV$367,2),バックデータ一覧!$H$10:$H$15,0),MATCH(計算過程!AB$2,バックデータ一覧!$I$2:$L$2,0)),IF(入力データと計算結果!$F$6=2,INDEX(バックデータ一覧!$I$16:$L$21,MATCH(VLOOKUP(計算過程!$A25,バックデータ一覧!$AU$3:$AV$367,2),バックデータ一覧!$H$16:$H$21,0),MATCH(計算過程!AB$2,バックデータ一覧!$I$2:$L$2,0)),IF(入力データと計算結果!$F$6=1,INDEX(バックデータ一覧!$I$22:$L$27,MATCH(VLOOKUP(計算過程!$A25,バックデータ一覧!$AU$3:$AV$367,2),バックデータ一覧!$H$22:$H$27,0),MATCH(計算過程!AB$2,バックデータ一覧!$I$2:$L$2,0))))))</f>
        <v>28</v>
      </c>
      <c r="AC25" s="24">
        <f>IF(入力データと計算結果!$F$6=4,INDEX(バックデータ一覧!$I$4:$L$9,MATCH(VLOOKUP(計算過程!$A25,バックデータ一覧!$AU$3:$AV$367,2),バックデータ一覧!$H$4:$H$9,0),MATCH(計算過程!AC$2,バックデータ一覧!$I$2:$L$2,0)),IF(入力データと計算結果!$F$6=3,INDEX(バックデータ一覧!$I$10:$L$15,MATCH(VLOOKUP(計算過程!$A25,バックデータ一覧!$AU$3:$AV$367,2),バックデータ一覧!$H$10:$H$15,0),MATCH(計算過程!AC$2,バックデータ一覧!$I$2:$L$2,0)),IF(入力データと計算結果!$F$6=2,INDEX(バックデータ一覧!$I$16:$L$21,MATCH(VLOOKUP(計算過程!$A25,バックデータ一覧!$AU$3:$AV$367,2),バックデータ一覧!$H$16:$H$21,0),MATCH(計算過程!AC$2,バックデータ一覧!$I$2:$L$2,0)),IF(入力データと計算結果!$F$6=1,INDEX(バックデータ一覧!$I$22:$L$27,MATCH(VLOOKUP(計算過程!$A25,バックデータ一覧!$AU$3:$AV$367,2),バックデータ一覧!$H$22:$H$27,0),MATCH(計算過程!AC$2,バックデータ一覧!$I$2:$L$2,0))))))</f>
        <v>180</v>
      </c>
      <c r="AD25" s="89">
        <f>IF($AF25&lt;7,INDEX(バックデータ一覧!$P$4:$S$5,MATCH(入力データと計算結果!$F$8,バックデータ一覧!$O$4:$O$5,0),MATCH(入力データと計算結果!$F$6,バックデータ一覧!$P$3:$W$3,0)),IF(AND($AF25&gt;=7,$AF25&lt;16),INDEX(バックデータ一覧!$P$6:$S$7,MATCH(入力データと計算結果!$F$8,バックデータ一覧!$O$6:$O$7,0),MATCH(入力データと計算結果!$F$6,バックデータ一覧!$P$3:$W$3,0)),IF(AND($AF25&gt;=16,$AF25&lt;25),INDEX(バックデータ一覧!$P$8:$S$9,MATCH(入力データと計算結果!$F$8,バックデータ一覧!$O$8:$O$9,0),MATCH(入力データと計算結果!$F$6,バックデータ一覧!$P$3:$W$3,0)),IF($AF25&gt;=25,INDEX(バックデータ一覧!$P$10:$S$11,MATCH(入力データと計算結果!$F$8,バックデータ一覧!$O$10:$O$11,0),MATCH(入力データと計算結果!$F$6,バックデータ一覧!$P$3:$W$3,0))))))</f>
        <v>-0.12</v>
      </c>
      <c r="AE25" s="89">
        <f>IF($AF25&lt;7,INDEX(バックデータ一覧!$T$4:$W$5,MATCH(入力データと計算結果!$F$8,バックデータ一覧!$O$4:$O$5,0),MATCH(入力データと計算結果!$F$6,バックデータ一覧!$P$3:$W$3,0)),IF(AND($AF25&gt;=7,$AF25&lt;16),INDEX(バックデータ一覧!$T$6:$W$7,MATCH(入力データと計算結果!$F$8,バックデータ一覧!$O$6:$O$7,0),MATCH(入力データと計算結果!$F$6,バックデータ一覧!$P$3:$W$3,0)),IF(AND($AF25&gt;=16,$AF25&lt;25),INDEX(バックデータ一覧!$T$8:$W$9,MATCH(入力データと計算結果!$F$8,バックデータ一覧!$O$8:$O$9,0),MATCH(入力データと計算結果!$F$6,バックデータ一覧!$P$3:$W$3,0)),IF($AF25&gt;=25,INDEX(バックデータ一覧!$T$10:$W$11,MATCH(入力データと計算結果!$F$8,バックデータ一覧!$O$10:$O$11,0),MATCH(入力データと計算結果!$F$6,バックデータ一覧!$P$3:$W$3,0))))))</f>
        <v>6</v>
      </c>
      <c r="AF25" s="88">
        <f>AVERAGEIF(貼り付けシート!$A$6:$A$8765,$A25,貼り付けシート!$C$6:$C$8765)</f>
        <v>-11.979166666666666</v>
      </c>
      <c r="AG25" s="91">
        <f>IF(AND(入力データと計算結果!$F$7=バックデータ一覧!$A$7,AH25="使用できる"),MIN(AN25,SUM(I25:N25)*$AX$13),0)</f>
        <v>0</v>
      </c>
      <c r="AH25" s="47" t="str">
        <f t="shared" si="9"/>
        <v>使用できない</v>
      </c>
      <c r="AI25" s="90">
        <f>IF(入力データと計算結果!$F$7=バックデータ一覧!$A$8,MIN(AJ25,(SUM(I25:N25)*$AX$15)),0)</f>
        <v>0</v>
      </c>
      <c r="AJ25" s="90">
        <f t="shared" ca="1" si="3"/>
        <v>0</v>
      </c>
      <c r="AK25" s="90">
        <f t="shared" ca="1" si="4"/>
        <v>40.499550000000006</v>
      </c>
      <c r="AL25" s="88">
        <f>IF(OR($AX$22=0,入力データと計算結果!$F$7&lt;&gt;バックデータ一覧!$A$8),0,$AX$19*AM25*10^-3)</f>
        <v>0</v>
      </c>
      <c r="AM25" s="90">
        <f>SUMPRODUCT(('計算過程（日射量等）'!$A$6:$A$8765=計算過程!A25)*('計算過程（日射量等）'!$C$6:$C$8765&gt;=$AX$20))</f>
        <v>0</v>
      </c>
      <c r="AN25" s="90">
        <f>IF(入力データと計算結果!$F$7=バックデータ一覧!$A$9,0,AO25*$AX$22*$AX$21*計算過程!$AX$23)</f>
        <v>0</v>
      </c>
      <c r="AO25" s="90">
        <f>SUMIF('計算過程（日射量等）'!$A$6:$A$8765,計算過程!A25,'計算過程（日射量等）'!$C$6:$C$8765)*3600*10^-6</f>
        <v>2.6319803454894672</v>
      </c>
      <c r="AP25" s="90">
        <f t="shared" si="10"/>
        <v>-3.5102150537634409</v>
      </c>
      <c r="AQ25" s="90">
        <f>AVERAGEIF('貼り付けシート（日射量等）'!$D$3:$D$8762,$A25,'貼り付けシート（日射量等）'!$F$3:$F$8762)</f>
        <v>-3.4416666666666669</v>
      </c>
    </row>
    <row r="26" spans="1:50">
      <c r="A26" s="20">
        <v>41660</v>
      </c>
      <c r="B26" s="88">
        <f ca="1">I26-IF(入力データと計算結果!$F$7=バックデータ一覧!$A$7,計算過程!$AG26,計算過程!$AI26)*I26/($I26+$J26+$K26+$L26+$M26+$N26)</f>
        <v>23.148579999999999</v>
      </c>
      <c r="C26" s="88">
        <f ca="1">J26-IF(入力データと計算結果!$F$7=バックデータ一覧!$A$7,計算過程!$AG26,計算過程!$AI26)*J26/($I26+$J26+$K26+$L26+$M26+$N26)</f>
        <v>33.069400000000002</v>
      </c>
      <c r="D26" s="88">
        <f ca="1">K26-IF(入力データと計算結果!$F$7=バックデータ一覧!$A$7,計算過程!$AG26,計算過程!$AI26)*K26/($I26+$J26+$K26+$L26+$M26+$N26)</f>
        <v>4.9604099999999995</v>
      </c>
      <c r="E26" s="88">
        <f ca="1">L26-IF(入力データと計算結果!$F$7=バックデータ一覧!$A$7,計算過程!$AG26,計算過程!$AI26)*L26/($I26+$J26+$K26+$L26+$M26+$N26)</f>
        <v>29.762460000000001</v>
      </c>
      <c r="F26" s="88">
        <f ca="1">M26-IF(入力データと計算結果!$F$7=バックデータ一覧!$A$7,計算過程!$AG26,計算過程!$AI26)*M26/($I26+$J26+$K26+$L26+$M26+$N26)</f>
        <v>0</v>
      </c>
      <c r="G26" s="88">
        <f ca="1">N26-IF(入力データと計算結果!$F$7=バックデータ一覧!$A$7,計算過程!$AG26,計算過程!$AI26)*N26/($I26+$J26+$K26+$L26+$M26+$N26)</f>
        <v>7.1725000000000012</v>
      </c>
      <c r="H26" s="88">
        <f t="shared" si="5"/>
        <v>0</v>
      </c>
      <c r="I26" s="90">
        <f ca="1">P26*(バックデータ一覧!$E$3-計算過程!X26)*4.186*10^-3</f>
        <v>23.148579999999999</v>
      </c>
      <c r="J26" s="90">
        <f ca="1">Q26*(バックデータ一覧!$E$4-計算過程!X26)*4.186*10^-3</f>
        <v>33.069400000000002</v>
      </c>
      <c r="K26" s="90">
        <f ca="1">R26*(バックデータ一覧!$E$5-計算過程!X26)*4.186*10^-3</f>
        <v>4.9604099999999995</v>
      </c>
      <c r="L26" s="90">
        <f ca="1">IF(入力データと計算結果!$F$9=バックデータ一覧!$A$2,計算過程!S26*(バックデータ一覧!$E$6-計算過程!X26)*4.186*10^-3,0)</f>
        <v>29.762460000000001</v>
      </c>
      <c r="M26" s="90">
        <f>IF(入力データと計算結果!$F$9=バックデータ一覧!$A$2,0,計算過程!T26*(バックデータ一覧!$E$7-計算過程!X26)*4.186*10^-3)</f>
        <v>0</v>
      </c>
      <c r="N26" s="90">
        <f ca="1">IF(入力データと計算結果!$F$9=バックデータ一覧!$A$4,0,計算過程!U26*(バックデータ一覧!$E$8-計算過程!X26)*4.186*10^-3)</f>
        <v>7.1725000000000012</v>
      </c>
      <c r="O26" s="90">
        <f>IF(入力データと計算結果!$F$9=バックデータ一覧!$A$4,計算過程!W26*1.25,0)</f>
        <v>0</v>
      </c>
      <c r="P26" s="88">
        <f t="shared" si="0"/>
        <v>140</v>
      </c>
      <c r="Q26" s="88">
        <f t="shared" si="1"/>
        <v>200</v>
      </c>
      <c r="R26" s="88">
        <f t="shared" si="2"/>
        <v>30</v>
      </c>
      <c r="S26" s="88">
        <f>IF(入力データと計算結果!$F$9=バックデータ一覧!$A$2,$AC26,0)*$AX$11*$AX$12</f>
        <v>180</v>
      </c>
      <c r="T26" s="88">
        <f>IF(入力データと計算結果!$F$9=バックデータ一覧!$A$2,0,$AC26)*$AX$12</f>
        <v>0</v>
      </c>
      <c r="U26" s="88">
        <f t="shared" ca="1" si="6"/>
        <v>28.797472166123978</v>
      </c>
      <c r="V26" s="90">
        <f ca="1">IF(OR(入力データと計算結果!$F$9=バックデータ一覧!$A$2,入力データと計算結果!$F$9=バックデータ一覧!$A$3),W26/(バックデータ一覧!$E$8-計算過程!X26)/4.186*10^3,0)</f>
        <v>28.797472166123978</v>
      </c>
      <c r="W26" s="90">
        <f t="shared" si="7"/>
        <v>7.1725000000000003</v>
      </c>
      <c r="X26" s="90">
        <f ca="1">MAX(VLOOKUP(入力データと計算結果!$F$5,バックデータ一覧!$Y$3:$AA$10,2)*Y26+VLOOKUP(入力データと計算結果!$F$5,バックデータ一覧!$Y$3:$AA$10,3),0.5)</f>
        <v>0.5</v>
      </c>
      <c r="Y26" s="90">
        <f t="shared" ca="1" si="8"/>
        <v>-8.6620833333333316</v>
      </c>
      <c r="Z26" s="24">
        <f>IF(入力データと計算結果!$F$6=4,INDEX(バックデータ一覧!$I$4:$L$9,MATCH(VLOOKUP(計算過程!$A26,バックデータ一覧!$AU$3:$AV$367,2),バックデータ一覧!$H$4:$H$9,0),MATCH(計算過程!Z$2,バックデータ一覧!$I$2:$L$2,0)),IF(入力データと計算結果!$F$6=3,INDEX(バックデータ一覧!$I$10:$L$15,MATCH(VLOOKUP(計算過程!$A26,バックデータ一覧!$AU$3:$AV$367,2),バックデータ一覧!$H$10:$H$15,0),MATCH(計算過程!Z$2,バックデータ一覧!$I$2:$L$2,0)),IF(入力データと計算結果!$F$6=2,INDEX(バックデータ一覧!$I$16:$L$21,MATCH(VLOOKUP(計算過程!$A26,バックデータ一覧!$AU$3:$AV$367,2),バックデータ一覧!$H$16:$H$21,0),MATCH(計算過程!Z$2,バックデータ一覧!$I$2:$L$2,0)),IF(入力データと計算結果!$F$6=1,INDEX(バックデータ一覧!$I$22:$L$27,MATCH(VLOOKUP(計算過程!$A26,バックデータ一覧!$AU$3:$AV$367,2),バックデータ一覧!$H$22:$H$27,0),MATCH(計算過程!Z$2,バックデータ一覧!$I$2:$L$2,0))))))</f>
        <v>140</v>
      </c>
      <c r="AA26" s="24">
        <f>IF(入力データと計算結果!$F$6=4,INDEX(バックデータ一覧!$I$4:$L$9,MATCH(VLOOKUP(計算過程!$A26,バックデータ一覧!$AU$3:$AV$367,2),バックデータ一覧!$H$4:$H$9,0),MATCH(計算過程!AA$2,バックデータ一覧!$I$2:$L$2,0)),IF(入力データと計算結果!$F$6=3,INDEX(バックデータ一覧!$I$10:$L$15,MATCH(VLOOKUP(計算過程!$A26,バックデータ一覧!$AU$3:$AV$367,2),バックデータ一覧!$H$10:$H$15,0),MATCH(計算過程!AA$2,バックデータ一覧!$I$2:$L$2,0)),IF(入力データと計算結果!$F$6=2,INDEX(バックデータ一覧!$I$16:$L$21,MATCH(VLOOKUP(計算過程!$A26,バックデータ一覧!$AU$3:$AV$367,2),バックデータ一覧!$H$16:$H$21,0),MATCH(計算過程!AA$2,バックデータ一覧!$I$2:$L$2,0)),IF(入力データと計算結果!$F$6=1,INDEX(バックデータ一覧!$I$22:$L$27,MATCH(VLOOKUP(計算過程!$A26,バックデータ一覧!$AU$3:$AV$367,2),バックデータ一覧!$H$22:$H$27,0),MATCH(計算過程!AA$2,バックデータ一覧!$I$2:$L$2,0))))))</f>
        <v>200</v>
      </c>
      <c r="AB26" s="24">
        <f>IF(入力データと計算結果!$F$6=4,INDEX(バックデータ一覧!$I$4:$L$9,MATCH(VLOOKUP(計算過程!$A26,バックデータ一覧!$AU$3:$AV$367,2),バックデータ一覧!$H$4:$H$9,0),MATCH(計算過程!AB$2,バックデータ一覧!$I$2:$L$2,0)),IF(入力データと計算結果!$F$6=3,INDEX(バックデータ一覧!$I$10:$L$15,MATCH(VLOOKUP(計算過程!$A26,バックデータ一覧!$AU$3:$AV$367,2),バックデータ一覧!$H$10:$H$15,0),MATCH(計算過程!AB$2,バックデータ一覧!$I$2:$L$2,0)),IF(入力データと計算結果!$F$6=2,INDEX(バックデータ一覧!$I$16:$L$21,MATCH(VLOOKUP(計算過程!$A26,バックデータ一覧!$AU$3:$AV$367,2),バックデータ一覧!$H$16:$H$21,0),MATCH(計算過程!AB$2,バックデータ一覧!$I$2:$L$2,0)),IF(入力データと計算結果!$F$6=1,INDEX(バックデータ一覧!$I$22:$L$27,MATCH(VLOOKUP(計算過程!$A26,バックデータ一覧!$AU$3:$AV$367,2),バックデータ一覧!$H$22:$H$27,0),MATCH(計算過程!AB$2,バックデータ一覧!$I$2:$L$2,0))))))</f>
        <v>30</v>
      </c>
      <c r="AC26" s="24">
        <f>IF(入力データと計算結果!$F$6=4,INDEX(バックデータ一覧!$I$4:$L$9,MATCH(VLOOKUP(計算過程!$A26,バックデータ一覧!$AU$3:$AV$367,2),バックデータ一覧!$H$4:$H$9,0),MATCH(計算過程!AC$2,バックデータ一覧!$I$2:$L$2,0)),IF(入力データと計算結果!$F$6=3,INDEX(バックデータ一覧!$I$10:$L$15,MATCH(VLOOKUP(計算過程!$A26,バックデータ一覧!$AU$3:$AV$367,2),バックデータ一覧!$H$10:$H$15,0),MATCH(計算過程!AC$2,バックデータ一覧!$I$2:$L$2,0)),IF(入力データと計算結果!$F$6=2,INDEX(バックデータ一覧!$I$16:$L$21,MATCH(VLOOKUP(計算過程!$A26,バックデータ一覧!$AU$3:$AV$367,2),バックデータ一覧!$H$16:$H$21,0),MATCH(計算過程!AC$2,バックデータ一覧!$I$2:$L$2,0)),IF(入力データと計算結果!$F$6=1,INDEX(バックデータ一覧!$I$22:$L$27,MATCH(VLOOKUP(計算過程!$A26,バックデータ一覧!$AU$3:$AV$367,2),バックデータ一覧!$H$22:$H$27,0),MATCH(計算過程!AC$2,バックデータ一覧!$I$2:$L$2,0))))))</f>
        <v>180</v>
      </c>
      <c r="AD26" s="89">
        <f>IF($AF26&lt;7,INDEX(バックデータ一覧!$P$4:$S$5,MATCH(入力データと計算結果!$F$8,バックデータ一覧!$O$4:$O$5,0),MATCH(入力データと計算結果!$F$6,バックデータ一覧!$P$3:$W$3,0)),IF(AND($AF26&gt;=7,$AF26&lt;16),INDEX(バックデータ一覧!$P$6:$S$7,MATCH(入力データと計算結果!$F$8,バックデータ一覧!$O$6:$O$7,0),MATCH(入力データと計算結果!$F$6,バックデータ一覧!$P$3:$W$3,0)),IF(AND($AF26&gt;=16,$AF26&lt;25),INDEX(バックデータ一覧!$P$8:$S$9,MATCH(入力データと計算結果!$F$8,バックデータ一覧!$O$8:$O$9,0),MATCH(入力データと計算結果!$F$6,バックデータ一覧!$P$3:$W$3,0)),IF($AF26&gt;=25,INDEX(バックデータ一覧!$P$10:$S$11,MATCH(入力データと計算結果!$F$8,バックデータ一覧!$O$10:$O$11,0),MATCH(入力データと計算結果!$F$6,バックデータ一覧!$P$3:$W$3,0))))))</f>
        <v>-0.12</v>
      </c>
      <c r="AE26" s="89">
        <f>IF($AF26&lt;7,INDEX(バックデータ一覧!$T$4:$W$5,MATCH(入力データと計算結果!$F$8,バックデータ一覧!$O$4:$O$5,0),MATCH(入力データと計算結果!$F$6,バックデータ一覧!$P$3:$W$3,0)),IF(AND($AF26&gt;=7,$AF26&lt;16),INDEX(バックデータ一覧!$T$6:$W$7,MATCH(入力データと計算結果!$F$8,バックデータ一覧!$O$6:$O$7,0),MATCH(入力データと計算結果!$F$6,バックデータ一覧!$P$3:$W$3,0)),IF(AND($AF26&gt;=16,$AF26&lt;25),INDEX(バックデータ一覧!$T$8:$W$9,MATCH(入力データと計算結果!$F$8,バックデータ一覧!$O$8:$O$9,0),MATCH(入力データと計算結果!$F$6,バックデータ一覧!$P$3:$W$3,0)),IF($AF26&gt;=25,INDEX(バックデータ一覧!$T$10:$W$11,MATCH(入力データと計算結果!$F$8,バックデータ一覧!$O$10:$O$11,0),MATCH(入力データと計算結果!$F$6,バックデータ一覧!$P$3:$W$3,0))))))</f>
        <v>6</v>
      </c>
      <c r="AF26" s="88">
        <f>AVERAGEIF(貼り付けシート!$A$6:$A$8765,$A26,貼り付けシート!$C$6:$C$8765)</f>
        <v>-9.7708333333333339</v>
      </c>
      <c r="AG26" s="91">
        <f>IF(AND(入力データと計算結果!$F$7=バックデータ一覧!$A$7,AH26="使用できる"),MIN(AN26,SUM(I26:N26)*$AX$13),0)</f>
        <v>0</v>
      </c>
      <c r="AH26" s="47" t="str">
        <f t="shared" si="9"/>
        <v>使用できない</v>
      </c>
      <c r="AI26" s="90">
        <f>IF(入力データと計算結果!$F$7=バックデータ一覧!$A$8,MIN(AJ26,(SUM(I26:N26)*$AX$15)),0)</f>
        <v>0</v>
      </c>
      <c r="AJ26" s="90">
        <f t="shared" ca="1" si="3"/>
        <v>0</v>
      </c>
      <c r="AK26" s="90">
        <f t="shared" ca="1" si="4"/>
        <v>40.499550000000006</v>
      </c>
      <c r="AL26" s="88">
        <f>IF(OR($AX$22=0,入力データと計算結果!$F$7&lt;&gt;バックデータ一覧!$A$8),0,$AX$19*AM26*10^-3)</f>
        <v>0</v>
      </c>
      <c r="AM26" s="90">
        <f>SUMPRODUCT(('計算過程（日射量等）'!$A$6:$A$8765=計算過程!A26)*('計算過程（日射量等）'!$C$6:$C$8765&gt;=$AX$20))</f>
        <v>7</v>
      </c>
      <c r="AN26" s="90">
        <f>IF(入力データと計算結果!$F$7=バックデータ一覧!$A$9,0,AO26*$AX$22*$AX$21*計算過程!$AX$23)</f>
        <v>0</v>
      </c>
      <c r="AO26" s="90">
        <f>SUMIF('計算過程（日射量等）'!$A$6:$A$8765,計算過程!A26,'計算過程（日射量等）'!$C$6:$C$8765)*3600*10^-6</f>
        <v>9.0440400917578962</v>
      </c>
      <c r="AP26" s="90">
        <f>AVERAGE($AQ11:$AQ41)</f>
        <v>-3.6143817204301074</v>
      </c>
      <c r="AQ26" s="90">
        <f>AVERAGEIF('貼り付けシート（日射量等）'!$D$3:$D$8762,$A26,'貼り付けシート（日射量等）'!$F$3:$F$8762)</f>
        <v>-7.0541666666666671</v>
      </c>
    </row>
    <row r="27" spans="1:50">
      <c r="A27" s="20">
        <v>41661</v>
      </c>
      <c r="B27" s="88">
        <f ca="1">I27-IF(入力データと計算結果!$F$7=バックデータ一覧!$A$7,計算過程!$AG27,計算過程!$AI27)*I27/($I27+$J27+$K27+$L27+$M27+$N27)</f>
        <v>5.2911040000000007</v>
      </c>
      <c r="C27" s="88">
        <f ca="1">J27-IF(入力データと計算結果!$F$7=バックデータ一覧!$A$7,計算過程!$AG27,計算過程!$AI27)*J27/($I27+$J27+$K27+$L27+$M27+$N27)</f>
        <v>31.415929999999999</v>
      </c>
      <c r="D27" s="88">
        <f ca="1">K27-IF(入力データと計算結果!$F$7=バックデータ一覧!$A$7,計算過程!$AG27,計算過程!$AI27)*K27/($I27+$J27+$K27+$L27+$M27+$N27)</f>
        <v>4.6297160000000002</v>
      </c>
      <c r="E27" s="88">
        <f ca="1">L27-IF(入力データと計算結果!$F$7=バックデータ一覧!$A$7,計算過程!$AG27,計算過程!$AI27)*L27/($I27+$J27+$K27+$L27+$M27+$N27)</f>
        <v>0</v>
      </c>
      <c r="F27" s="88">
        <f ca="1">M27-IF(入力データと計算結果!$F$7=バックデータ一覧!$A$7,計算過程!$AG27,計算過程!$AI27)*M27/($I27+$J27+$K27+$L27+$M27+$N27)</f>
        <v>0</v>
      </c>
      <c r="G27" s="88">
        <f ca="1">N27-IF(入力データと計算結果!$F$7=バックデータ一覧!$A$7,計算過程!$AG27,計算過程!$AI27)*N27/($I27+$J27+$K27+$L27+$M27+$N27)</f>
        <v>0</v>
      </c>
      <c r="H27" s="88">
        <f t="shared" si="5"/>
        <v>0</v>
      </c>
      <c r="I27" s="90">
        <f ca="1">P27*(バックデータ一覧!$E$3-計算過程!X27)*4.186*10^-3</f>
        <v>5.2911040000000007</v>
      </c>
      <c r="J27" s="90">
        <f ca="1">Q27*(バックデータ一覧!$E$4-計算過程!X27)*4.186*10^-3</f>
        <v>31.415929999999999</v>
      </c>
      <c r="K27" s="90">
        <f ca="1">R27*(バックデータ一覧!$E$5-計算過程!X27)*4.186*10^-3</f>
        <v>4.6297160000000002</v>
      </c>
      <c r="L27" s="90">
        <f ca="1">IF(入力データと計算結果!$F$9=バックデータ一覧!$A$2,計算過程!S27*(バックデータ一覧!$E$6-計算過程!X27)*4.186*10^-3,0)</f>
        <v>0</v>
      </c>
      <c r="M27" s="90">
        <f>IF(入力データと計算結果!$F$9=バックデータ一覧!$A$2,0,計算過程!T27*(バックデータ一覧!$E$7-計算過程!X27)*4.186*10^-3)</f>
        <v>0</v>
      </c>
      <c r="N27" s="90">
        <f ca="1">IF(入力データと計算結果!$F$9=バックデータ一覧!$A$4,0,計算過程!U27*(バックデータ一覧!$E$8-計算過程!X27)*4.186*10^-3)</f>
        <v>0</v>
      </c>
      <c r="O27" s="90">
        <f>IF(入力データと計算結果!$F$9=バックデータ一覧!$A$4,計算過程!W27*1.25,0)</f>
        <v>0</v>
      </c>
      <c r="P27" s="88">
        <f t="shared" si="0"/>
        <v>32</v>
      </c>
      <c r="Q27" s="88">
        <f t="shared" si="1"/>
        <v>190</v>
      </c>
      <c r="R27" s="88">
        <f t="shared" si="2"/>
        <v>28</v>
      </c>
      <c r="S27" s="88">
        <f>IF(入力データと計算結果!$F$9=バックデータ一覧!$A$2,$AC27,0)*$AX$11*$AX$12</f>
        <v>0</v>
      </c>
      <c r="T27" s="88">
        <f>IF(入力データと計算結果!$F$9=バックデータ一覧!$A$2,0,$AC27)*$AX$12</f>
        <v>0</v>
      </c>
      <c r="U27" s="88">
        <f t="shared" ca="1" si="6"/>
        <v>0</v>
      </c>
      <c r="V27" s="90">
        <f ca="1">IF(OR(入力データと計算結果!$F$9=バックデータ一覧!$A$2,入力データと計算結果!$F$9=バックデータ一覧!$A$3),W27/(バックデータ一覧!$E$8-計算過程!X27)/4.186*10^3,0)</f>
        <v>0</v>
      </c>
      <c r="W27" s="90">
        <f t="shared" si="7"/>
        <v>0</v>
      </c>
      <c r="X27" s="90">
        <f ca="1">MAX(VLOOKUP(入力データと計算結果!$F$5,バックデータ一覧!$Y$3:$AA$10,2)*Y27+VLOOKUP(入力データと計算結果!$F$5,バックデータ一覧!$Y$3:$AA$10,3),0.5)</f>
        <v>0.5</v>
      </c>
      <c r="Y27" s="90">
        <f t="shared" ca="1" si="8"/>
        <v>-8.6324999999999985</v>
      </c>
      <c r="Z27" s="24">
        <f>IF(入力データと計算結果!$F$6=4,INDEX(バックデータ一覧!$I$4:$L$9,MATCH(VLOOKUP(計算過程!$A27,バックデータ一覧!$AU$3:$AV$367,2),バックデータ一覧!$H$4:$H$9,0),MATCH(計算過程!Z$2,バックデータ一覧!$I$2:$L$2,0)),IF(入力データと計算結果!$F$6=3,INDEX(バックデータ一覧!$I$10:$L$15,MATCH(VLOOKUP(計算過程!$A27,バックデータ一覧!$AU$3:$AV$367,2),バックデータ一覧!$H$10:$H$15,0),MATCH(計算過程!Z$2,バックデータ一覧!$I$2:$L$2,0)),IF(入力データと計算結果!$F$6=2,INDEX(バックデータ一覧!$I$16:$L$21,MATCH(VLOOKUP(計算過程!$A27,バックデータ一覧!$AU$3:$AV$367,2),バックデータ一覧!$H$16:$H$21,0),MATCH(計算過程!Z$2,バックデータ一覧!$I$2:$L$2,0)),IF(入力データと計算結果!$F$6=1,INDEX(バックデータ一覧!$I$22:$L$27,MATCH(VLOOKUP(計算過程!$A27,バックデータ一覧!$AU$3:$AV$367,2),バックデータ一覧!$H$22:$H$27,0),MATCH(計算過程!Z$2,バックデータ一覧!$I$2:$L$2,0))))))</f>
        <v>32</v>
      </c>
      <c r="AA27" s="24">
        <f>IF(入力データと計算結果!$F$6=4,INDEX(バックデータ一覧!$I$4:$L$9,MATCH(VLOOKUP(計算過程!$A27,バックデータ一覧!$AU$3:$AV$367,2),バックデータ一覧!$H$4:$H$9,0),MATCH(計算過程!AA$2,バックデータ一覧!$I$2:$L$2,0)),IF(入力データと計算結果!$F$6=3,INDEX(バックデータ一覧!$I$10:$L$15,MATCH(VLOOKUP(計算過程!$A27,バックデータ一覧!$AU$3:$AV$367,2),バックデータ一覧!$H$10:$H$15,0),MATCH(計算過程!AA$2,バックデータ一覧!$I$2:$L$2,0)),IF(入力データと計算結果!$F$6=2,INDEX(バックデータ一覧!$I$16:$L$21,MATCH(VLOOKUP(計算過程!$A27,バックデータ一覧!$AU$3:$AV$367,2),バックデータ一覧!$H$16:$H$21,0),MATCH(計算過程!AA$2,バックデータ一覧!$I$2:$L$2,0)),IF(入力データと計算結果!$F$6=1,INDEX(バックデータ一覧!$I$22:$L$27,MATCH(VLOOKUP(計算過程!$A27,バックデータ一覧!$AU$3:$AV$367,2),バックデータ一覧!$H$22:$H$27,0),MATCH(計算過程!AA$2,バックデータ一覧!$I$2:$L$2,0))))))</f>
        <v>190</v>
      </c>
      <c r="AB27" s="24">
        <f>IF(入力データと計算結果!$F$6=4,INDEX(バックデータ一覧!$I$4:$L$9,MATCH(VLOOKUP(計算過程!$A27,バックデータ一覧!$AU$3:$AV$367,2),バックデータ一覧!$H$4:$H$9,0),MATCH(計算過程!AB$2,バックデータ一覧!$I$2:$L$2,0)),IF(入力データと計算結果!$F$6=3,INDEX(バックデータ一覧!$I$10:$L$15,MATCH(VLOOKUP(計算過程!$A27,バックデータ一覧!$AU$3:$AV$367,2),バックデータ一覧!$H$10:$H$15,0),MATCH(計算過程!AB$2,バックデータ一覧!$I$2:$L$2,0)),IF(入力データと計算結果!$F$6=2,INDEX(バックデータ一覧!$I$16:$L$21,MATCH(VLOOKUP(計算過程!$A27,バックデータ一覧!$AU$3:$AV$367,2),バックデータ一覧!$H$16:$H$21,0),MATCH(計算過程!AB$2,バックデータ一覧!$I$2:$L$2,0)),IF(入力データと計算結果!$F$6=1,INDEX(バックデータ一覧!$I$22:$L$27,MATCH(VLOOKUP(計算過程!$A27,バックデータ一覧!$AU$3:$AV$367,2),バックデータ一覧!$H$22:$H$27,0),MATCH(計算過程!AB$2,バックデータ一覧!$I$2:$L$2,0))))))</f>
        <v>28</v>
      </c>
      <c r="AC27" s="24">
        <f>IF(入力データと計算結果!$F$6=4,INDEX(バックデータ一覧!$I$4:$L$9,MATCH(VLOOKUP(計算過程!$A27,バックデータ一覧!$AU$3:$AV$367,2),バックデータ一覧!$H$4:$H$9,0),MATCH(計算過程!AC$2,バックデータ一覧!$I$2:$L$2,0)),IF(入力データと計算結果!$F$6=3,INDEX(バックデータ一覧!$I$10:$L$15,MATCH(VLOOKUP(計算過程!$A27,バックデータ一覧!$AU$3:$AV$367,2),バックデータ一覧!$H$10:$H$15,0),MATCH(計算過程!AC$2,バックデータ一覧!$I$2:$L$2,0)),IF(入力データと計算結果!$F$6=2,INDEX(バックデータ一覧!$I$16:$L$21,MATCH(VLOOKUP(計算過程!$A27,バックデータ一覧!$AU$3:$AV$367,2),バックデータ一覧!$H$16:$H$21,0),MATCH(計算過程!AC$2,バックデータ一覧!$I$2:$L$2,0)),IF(入力データと計算結果!$F$6=1,INDEX(バックデータ一覧!$I$22:$L$27,MATCH(VLOOKUP(計算過程!$A27,バックデータ一覧!$AU$3:$AV$367,2),バックデータ一覧!$H$22:$H$27,0),MATCH(計算過程!AC$2,バックデータ一覧!$I$2:$L$2,0))))))</f>
        <v>0</v>
      </c>
      <c r="AD27" s="89">
        <f>IF($AF27&lt;7,INDEX(バックデータ一覧!$P$4:$S$5,MATCH(入力データと計算結果!$F$8,バックデータ一覧!$O$4:$O$5,0),MATCH(入力データと計算結果!$F$6,バックデータ一覧!$P$3:$W$3,0)),IF(AND($AF27&gt;=7,$AF27&lt;16),INDEX(バックデータ一覧!$P$6:$S$7,MATCH(入力データと計算結果!$F$8,バックデータ一覧!$O$6:$O$7,0),MATCH(入力データと計算結果!$F$6,バックデータ一覧!$P$3:$W$3,0)),IF(AND($AF27&gt;=16,$AF27&lt;25),INDEX(バックデータ一覧!$P$8:$S$9,MATCH(入力データと計算結果!$F$8,バックデータ一覧!$O$8:$O$9,0),MATCH(入力データと計算結果!$F$6,バックデータ一覧!$P$3:$W$3,0)),IF($AF27&gt;=25,INDEX(バックデータ一覧!$P$10:$S$11,MATCH(入力データと計算結果!$F$8,バックデータ一覧!$O$10:$O$11,0),MATCH(入力データと計算結果!$F$6,バックデータ一覧!$P$3:$W$3,0))))))</f>
        <v>-0.12</v>
      </c>
      <c r="AE27" s="89">
        <f>IF($AF27&lt;7,INDEX(バックデータ一覧!$T$4:$W$5,MATCH(入力データと計算結果!$F$8,バックデータ一覧!$O$4:$O$5,0),MATCH(入力データと計算結果!$F$6,バックデータ一覧!$P$3:$W$3,0)),IF(AND($AF27&gt;=7,$AF27&lt;16),INDEX(バックデータ一覧!$T$6:$W$7,MATCH(入力データと計算結果!$F$8,バックデータ一覧!$O$6:$O$7,0),MATCH(入力データと計算結果!$F$6,バックデータ一覧!$P$3:$W$3,0)),IF(AND($AF27&gt;=16,$AF27&lt;25),INDEX(バックデータ一覧!$T$8:$W$9,MATCH(入力データと計算結果!$F$8,バックデータ一覧!$O$8:$O$9,0),MATCH(入力データと計算結果!$F$6,バックデータ一覧!$P$3:$W$3,0)),IF($AF27&gt;=25,INDEX(バックデータ一覧!$T$10:$W$11,MATCH(入力データと計算結果!$F$8,バックデータ一覧!$O$10:$O$11,0),MATCH(入力データと計算結果!$F$6,バックデータ一覧!$P$3:$W$3,0))))))</f>
        <v>6</v>
      </c>
      <c r="AF27" s="88">
        <f>AVERAGEIF(貼り付けシート!$A$6:$A$8765,$A27,貼り付けシート!$C$6:$C$8765)</f>
        <v>-6.0083333333333329</v>
      </c>
      <c r="AG27" s="91">
        <f>IF(AND(入力データと計算結果!$F$7=バックデータ一覧!$A$7,AH27="使用できる"),MIN(AN27,SUM(I27:N27)*$AX$13),0)</f>
        <v>0</v>
      </c>
      <c r="AH27" s="47" t="str">
        <f t="shared" si="9"/>
        <v>使用できない</v>
      </c>
      <c r="AI27" s="90">
        <f>IF(入力データと計算結果!$F$7=バックデータ一覧!$A$8,MIN(AJ27,(SUM(I27:N27)*$AX$15)),0)</f>
        <v>0</v>
      </c>
      <c r="AJ27" s="90">
        <f t="shared" ca="1" si="3"/>
        <v>0</v>
      </c>
      <c r="AK27" s="90">
        <f t="shared" ca="1" si="4"/>
        <v>40.499550000000006</v>
      </c>
      <c r="AL27" s="88">
        <f>IF(OR($AX$22=0,入力データと計算結果!$F$7&lt;&gt;バックデータ一覧!$A$8),0,$AX$19*AM27*10^-3)</f>
        <v>0</v>
      </c>
      <c r="AM27" s="90">
        <f>SUMPRODUCT(('計算過程（日射量等）'!$A$6:$A$8765=計算過程!A27)*('計算過程（日射量等）'!$C$6:$C$8765&gt;=$AX$20))</f>
        <v>1</v>
      </c>
      <c r="AN27" s="90">
        <f>IF(入力データと計算結果!$F$7=バックデータ一覧!$A$9,0,AO27*$AX$22*$AX$21*計算過程!$AX$23)</f>
        <v>0</v>
      </c>
      <c r="AO27" s="90">
        <f>SUMIF('計算過程（日射量等）'!$A$6:$A$8765,計算過程!A27,'計算過程（日射量等）'!$C$6:$C$8765)*3600*10^-6</f>
        <v>3.670802544220813</v>
      </c>
      <c r="AP27" s="90">
        <f t="shared" si="10"/>
        <v>-3.655913978494624</v>
      </c>
      <c r="AQ27" s="90">
        <f>AVERAGEIF('貼り付けシート（日射量等）'!$D$3:$D$8762,$A27,'貼り付けシート（日射量等）'!$F$3:$F$8762)</f>
        <v>-2.9124999999999996</v>
      </c>
    </row>
    <row r="28" spans="1:50">
      <c r="A28" s="28">
        <v>41662</v>
      </c>
      <c r="B28" s="88">
        <f ca="1">I28-IF(入力データと計算結果!$F$7=バックデータ一覧!$A$7,計算過程!$AG28,計算過程!$AI28)*I28/($I28+$J28+$K28+$L28+$M28+$N28)</f>
        <v>15.211924</v>
      </c>
      <c r="C28" s="88">
        <f ca="1">J28-IF(入力データと計算結果!$F$7=バックデータ一覧!$A$7,計算過程!$AG28,計算過程!$AI28)*J28/($I28+$J28+$K28+$L28+$M28+$N28)</f>
        <v>24.802050000000001</v>
      </c>
      <c r="D28" s="88">
        <f ca="1">K28-IF(入力データと計算結果!$F$7=バックデータ一覧!$A$7,計算過程!$AG28,計算過程!$AI28)*K28/($I28+$J28+$K28+$L28+$M28+$N28)</f>
        <v>4.6297160000000002</v>
      </c>
      <c r="E28" s="88">
        <f ca="1">L28-IF(入力データと計算結果!$F$7=バックデータ一覧!$A$7,計算過程!$AG28,計算過程!$AI28)*L28/($I28+$J28+$K28+$L28+$M28+$N28)</f>
        <v>29.762460000000001</v>
      </c>
      <c r="F28" s="88">
        <f ca="1">M28-IF(入力データと計算結果!$F$7=バックデータ一覧!$A$7,計算過程!$AG28,計算過程!$AI28)*M28/($I28+$J28+$K28+$L28+$M28+$N28)</f>
        <v>0</v>
      </c>
      <c r="G28" s="88">
        <f ca="1">N28-IF(入力データと計算結果!$F$7=バックデータ一覧!$A$7,計算過程!$AG28,計算過程!$AI28)*N28/($I28+$J28+$K28+$L28+$M28+$N28)</f>
        <v>6.9329999999999989</v>
      </c>
      <c r="H28" s="88">
        <f t="shared" si="5"/>
        <v>0</v>
      </c>
      <c r="I28" s="90">
        <f ca="1">P28*(バックデータ一覧!$E$3-計算過程!X28)*4.186*10^-3</f>
        <v>15.211924</v>
      </c>
      <c r="J28" s="90">
        <f ca="1">Q28*(バックデータ一覧!$E$4-計算過程!X28)*4.186*10^-3</f>
        <v>24.802050000000001</v>
      </c>
      <c r="K28" s="90">
        <f ca="1">R28*(バックデータ一覧!$E$5-計算過程!X28)*4.186*10^-3</f>
        <v>4.6297160000000002</v>
      </c>
      <c r="L28" s="90">
        <f ca="1">IF(入力データと計算結果!$F$9=バックデータ一覧!$A$2,計算過程!S28*(バックデータ一覧!$E$6-計算過程!X28)*4.186*10^-3,0)</f>
        <v>29.762460000000001</v>
      </c>
      <c r="M28" s="90">
        <f>IF(入力データと計算結果!$F$9=バックデータ一覧!$A$2,0,計算過程!T28*(バックデータ一覧!$E$7-計算過程!X28)*4.186*10^-3)</f>
        <v>0</v>
      </c>
      <c r="N28" s="90">
        <f ca="1">IF(入力データと計算結果!$F$9=バックデータ一覧!$A$4,0,計算過程!U28*(バックデータ一覧!$E$8-計算過程!X28)*4.186*10^-3)</f>
        <v>6.9329999999999989</v>
      </c>
      <c r="O28" s="90">
        <f>IF(入力データと計算結果!$F$9=バックデータ一覧!$A$4,計算過程!W28*1.25,0)</f>
        <v>0</v>
      </c>
      <c r="P28" s="88">
        <f t="shared" si="0"/>
        <v>92</v>
      </c>
      <c r="Q28" s="88">
        <f t="shared" si="1"/>
        <v>150</v>
      </c>
      <c r="R28" s="88">
        <f t="shared" si="2"/>
        <v>28</v>
      </c>
      <c r="S28" s="88">
        <f>IF(入力データと計算結果!$F$9=バックデータ一覧!$A$2,$AC28,0)*$AX$11*$AX$12</f>
        <v>180</v>
      </c>
      <c r="T28" s="88">
        <f>IF(入力データと計算結果!$F$9=バックデータ一覧!$A$2,0,$AC28)*$AX$12</f>
        <v>0</v>
      </c>
      <c r="U28" s="88">
        <f t="shared" ca="1" si="6"/>
        <v>27.835883517286511</v>
      </c>
      <c r="V28" s="90">
        <f ca="1">IF(OR(入力データと計算結果!$F$9=バックデータ一覧!$A$2,入力データと計算結果!$F$9=バックデータ一覧!$A$3),W28/(バックデータ一覧!$E$8-計算過程!X28)/4.186*10^3,0)</f>
        <v>27.835883517286511</v>
      </c>
      <c r="W28" s="90">
        <f t="shared" si="7"/>
        <v>6.9329999999999998</v>
      </c>
      <c r="X28" s="90">
        <f ca="1">MAX(VLOOKUP(入力データと計算結果!$F$5,バックデータ一覧!$Y$3:$AA$10,2)*Y28+VLOOKUP(入力データと計算結果!$F$5,バックデータ一覧!$Y$3:$AA$10,3),0.5)</f>
        <v>0.5</v>
      </c>
      <c r="Y28" s="90">
        <f t="shared" ca="1" si="8"/>
        <v>-8.0599999999999987</v>
      </c>
      <c r="Z28" s="24">
        <f>IF(入力データと計算結果!$F$6=4,INDEX(バックデータ一覧!$I$4:$L$9,MATCH(VLOOKUP(計算過程!$A28,バックデータ一覧!$AU$3:$AV$367,2),バックデータ一覧!$H$4:$H$9,0),MATCH(計算過程!Z$2,バックデータ一覧!$I$2:$L$2,0)),IF(入力データと計算結果!$F$6=3,INDEX(バックデータ一覧!$I$10:$L$15,MATCH(VLOOKUP(計算過程!$A28,バックデータ一覧!$AU$3:$AV$367,2),バックデータ一覧!$H$10:$H$15,0),MATCH(計算過程!Z$2,バックデータ一覧!$I$2:$L$2,0)),IF(入力データと計算結果!$F$6=2,INDEX(バックデータ一覧!$I$16:$L$21,MATCH(VLOOKUP(計算過程!$A28,バックデータ一覧!$AU$3:$AV$367,2),バックデータ一覧!$H$16:$H$21,0),MATCH(計算過程!Z$2,バックデータ一覧!$I$2:$L$2,0)),IF(入力データと計算結果!$F$6=1,INDEX(バックデータ一覧!$I$22:$L$27,MATCH(VLOOKUP(計算過程!$A28,バックデータ一覧!$AU$3:$AV$367,2),バックデータ一覧!$H$22:$H$27,0),MATCH(計算過程!Z$2,バックデータ一覧!$I$2:$L$2,0))))))</f>
        <v>92</v>
      </c>
      <c r="AA28" s="24">
        <f>IF(入力データと計算結果!$F$6=4,INDEX(バックデータ一覧!$I$4:$L$9,MATCH(VLOOKUP(計算過程!$A28,バックデータ一覧!$AU$3:$AV$367,2),バックデータ一覧!$H$4:$H$9,0),MATCH(計算過程!AA$2,バックデータ一覧!$I$2:$L$2,0)),IF(入力データと計算結果!$F$6=3,INDEX(バックデータ一覧!$I$10:$L$15,MATCH(VLOOKUP(計算過程!$A28,バックデータ一覧!$AU$3:$AV$367,2),バックデータ一覧!$H$10:$H$15,0),MATCH(計算過程!AA$2,バックデータ一覧!$I$2:$L$2,0)),IF(入力データと計算結果!$F$6=2,INDEX(バックデータ一覧!$I$16:$L$21,MATCH(VLOOKUP(計算過程!$A28,バックデータ一覧!$AU$3:$AV$367,2),バックデータ一覧!$H$16:$H$21,0),MATCH(計算過程!AA$2,バックデータ一覧!$I$2:$L$2,0)),IF(入力データと計算結果!$F$6=1,INDEX(バックデータ一覧!$I$22:$L$27,MATCH(VLOOKUP(計算過程!$A28,バックデータ一覧!$AU$3:$AV$367,2),バックデータ一覧!$H$22:$H$27,0),MATCH(計算過程!AA$2,バックデータ一覧!$I$2:$L$2,0))))))</f>
        <v>150</v>
      </c>
      <c r="AB28" s="24">
        <f>IF(入力データと計算結果!$F$6=4,INDEX(バックデータ一覧!$I$4:$L$9,MATCH(VLOOKUP(計算過程!$A28,バックデータ一覧!$AU$3:$AV$367,2),バックデータ一覧!$H$4:$H$9,0),MATCH(計算過程!AB$2,バックデータ一覧!$I$2:$L$2,0)),IF(入力データと計算結果!$F$6=3,INDEX(バックデータ一覧!$I$10:$L$15,MATCH(VLOOKUP(計算過程!$A28,バックデータ一覧!$AU$3:$AV$367,2),バックデータ一覧!$H$10:$H$15,0),MATCH(計算過程!AB$2,バックデータ一覧!$I$2:$L$2,0)),IF(入力データと計算結果!$F$6=2,INDEX(バックデータ一覧!$I$16:$L$21,MATCH(VLOOKUP(計算過程!$A28,バックデータ一覧!$AU$3:$AV$367,2),バックデータ一覧!$H$16:$H$21,0),MATCH(計算過程!AB$2,バックデータ一覧!$I$2:$L$2,0)),IF(入力データと計算結果!$F$6=1,INDEX(バックデータ一覧!$I$22:$L$27,MATCH(VLOOKUP(計算過程!$A28,バックデータ一覧!$AU$3:$AV$367,2),バックデータ一覧!$H$22:$H$27,0),MATCH(計算過程!AB$2,バックデータ一覧!$I$2:$L$2,0))))))</f>
        <v>28</v>
      </c>
      <c r="AC28" s="24">
        <f>IF(入力データと計算結果!$F$6=4,INDEX(バックデータ一覧!$I$4:$L$9,MATCH(VLOOKUP(計算過程!$A28,バックデータ一覧!$AU$3:$AV$367,2),バックデータ一覧!$H$4:$H$9,0),MATCH(計算過程!AC$2,バックデータ一覧!$I$2:$L$2,0)),IF(入力データと計算結果!$F$6=3,INDEX(バックデータ一覧!$I$10:$L$15,MATCH(VLOOKUP(計算過程!$A28,バックデータ一覧!$AU$3:$AV$367,2),バックデータ一覧!$H$10:$H$15,0),MATCH(計算過程!AC$2,バックデータ一覧!$I$2:$L$2,0)),IF(入力データと計算結果!$F$6=2,INDEX(バックデータ一覧!$I$16:$L$21,MATCH(VLOOKUP(計算過程!$A28,バックデータ一覧!$AU$3:$AV$367,2),バックデータ一覧!$H$16:$H$21,0),MATCH(計算過程!AC$2,バックデータ一覧!$I$2:$L$2,0)),IF(入力データと計算結果!$F$6=1,INDEX(バックデータ一覧!$I$22:$L$27,MATCH(VLOOKUP(計算過程!$A28,バックデータ一覧!$AU$3:$AV$367,2),バックデータ一覧!$H$22:$H$27,0),MATCH(計算過程!AC$2,バックデータ一覧!$I$2:$L$2,0))))))</f>
        <v>180</v>
      </c>
      <c r="AD28" s="89">
        <f>IF($AF28&lt;7,INDEX(バックデータ一覧!$P$4:$S$5,MATCH(入力データと計算結果!$F$8,バックデータ一覧!$O$4:$O$5,0),MATCH(入力データと計算結果!$F$6,バックデータ一覧!$P$3:$W$3,0)),IF(AND($AF28&gt;=7,$AF28&lt;16),INDEX(バックデータ一覧!$P$6:$S$7,MATCH(入力データと計算結果!$F$8,バックデータ一覧!$O$6:$O$7,0),MATCH(入力データと計算結果!$F$6,バックデータ一覧!$P$3:$W$3,0)),IF(AND($AF28&gt;=16,$AF28&lt;25),INDEX(バックデータ一覧!$P$8:$S$9,MATCH(入力データと計算結果!$F$8,バックデータ一覧!$O$8:$O$9,0),MATCH(入力データと計算結果!$F$6,バックデータ一覧!$P$3:$W$3,0)),IF($AF28&gt;=25,INDEX(バックデータ一覧!$P$10:$S$11,MATCH(入力データと計算結果!$F$8,バックデータ一覧!$O$10:$O$11,0),MATCH(入力データと計算結果!$F$6,バックデータ一覧!$P$3:$W$3,0))))))</f>
        <v>-0.12</v>
      </c>
      <c r="AE28" s="89">
        <f>IF($AF28&lt;7,INDEX(バックデータ一覧!$T$4:$W$5,MATCH(入力データと計算結果!$F$8,バックデータ一覧!$O$4:$O$5,0),MATCH(入力データと計算結果!$F$6,バックデータ一覧!$P$3:$W$3,0)),IF(AND($AF28&gt;=7,$AF28&lt;16),INDEX(バックデータ一覧!$T$6:$W$7,MATCH(入力データと計算結果!$F$8,バックデータ一覧!$O$6:$O$7,0),MATCH(入力データと計算結果!$F$6,バックデータ一覧!$P$3:$W$3,0)),IF(AND($AF28&gt;=16,$AF28&lt;25),INDEX(バックデータ一覧!$T$8:$W$9,MATCH(入力データと計算結果!$F$8,バックデータ一覧!$O$8:$O$9,0),MATCH(入力データと計算結果!$F$6,バックデータ一覧!$P$3:$W$3,0)),IF($AF28&gt;=25,INDEX(バックデータ一覧!$T$10:$W$11,MATCH(入力データと計算結果!$F$8,バックデータ一覧!$O$10:$O$11,0),MATCH(入力データと計算結果!$F$6,バックデータ一覧!$P$3:$W$3,0))))))</f>
        <v>6</v>
      </c>
      <c r="AF28" s="88">
        <f>AVERAGEIF(貼り付けシート!$A$6:$A$8765,$A28,貼り付けシート!$C$6:$C$8765)</f>
        <v>-7.7750000000000021</v>
      </c>
      <c r="AG28" s="91">
        <f>IF(AND(入力データと計算結果!$F$7=バックデータ一覧!$A$7,AH28="使用できる"),MIN(AN28,SUM(I28:N28)*$AX$13),0)</f>
        <v>0</v>
      </c>
      <c r="AH28" s="47" t="str">
        <f t="shared" si="9"/>
        <v>使用できない</v>
      </c>
      <c r="AI28" s="90">
        <f>IF(入力データと計算結果!$F$7=バックデータ一覧!$A$8,MIN(AJ28,(SUM(I28:N28)*$AX$15)),0)</f>
        <v>0</v>
      </c>
      <c r="AJ28" s="90">
        <f t="shared" ca="1" si="3"/>
        <v>0</v>
      </c>
      <c r="AK28" s="90">
        <f t="shared" ca="1" si="4"/>
        <v>40.499550000000006</v>
      </c>
      <c r="AL28" s="88">
        <f>IF(OR($AX$22=0,入力データと計算結果!$F$7&lt;&gt;バックデータ一覧!$A$8),0,$AX$19*AM28*10^-3)</f>
        <v>0</v>
      </c>
      <c r="AM28" s="90">
        <f>SUMPRODUCT(('計算過程（日射量等）'!$A$6:$A$8765=計算過程!A28)*('計算過程（日射量等）'!$C$6:$C$8765&gt;=$AX$20))</f>
        <v>0</v>
      </c>
      <c r="AN28" s="90">
        <f>IF(入力データと計算結果!$F$7=バックデータ一覧!$A$9,0,AO28*$AX$22*$AX$21*計算過程!$AX$23)</f>
        <v>0</v>
      </c>
      <c r="AO28" s="90">
        <f>SUMIF('計算過程（日射量等）'!$A$6:$A$8765,計算過程!A28,'計算過程（日射量等）'!$C$6:$C$8765)*3600*10^-6</f>
        <v>2.723448213488731</v>
      </c>
      <c r="AP28" s="90">
        <f>AVERAGE($AQ13:$AQ43)</f>
        <v>-3.7400537634408604</v>
      </c>
      <c r="AQ28" s="90">
        <f>AVERAGEIF('貼り付けシート（日射量等）'!$D$3:$D$8762,$A28,'貼り付けシート（日射量等）'!$F$3:$F$8762)</f>
        <v>1.8916666666666675</v>
      </c>
    </row>
    <row r="29" spans="1:50">
      <c r="A29" s="28">
        <v>41663</v>
      </c>
      <c r="B29" s="88">
        <f ca="1">I29-IF(入力データと計算結果!$F$7=バックデータ一覧!$A$7,計算過程!$AG29,計算過程!$AI29)*I29/($I29+$J29+$K29+$L29+$M29+$N29)</f>
        <v>10.251514</v>
      </c>
      <c r="C29" s="88">
        <f ca="1">J29-IF(入力データと計算結果!$F$7=バックデータ一覧!$A$7,計算過程!$AG29,計算過程!$AI29)*J29/($I29+$J29+$K29+$L29+$M29+$N29)</f>
        <v>16.534700000000001</v>
      </c>
      <c r="D29" s="88">
        <f ca="1">K29-IF(入力データと計算結果!$F$7=バックデータ一覧!$A$7,計算過程!$AG29,計算過程!$AI29)*K29/($I29+$J29+$K29+$L29+$M29+$N29)</f>
        <v>1.3227760000000002</v>
      </c>
      <c r="E29" s="88">
        <f ca="1">L29-IF(入力データと計算結果!$F$7=バックデータ一覧!$A$7,計算過程!$AG29,計算過程!$AI29)*L29/($I29+$J29+$K29+$L29+$M29+$N29)</f>
        <v>29.762460000000001</v>
      </c>
      <c r="F29" s="88">
        <f ca="1">M29-IF(入力データと計算結果!$F$7=バックデータ一覧!$A$7,計算過程!$AG29,計算過程!$AI29)*M29/($I29+$J29+$K29+$L29+$M29+$N29)</f>
        <v>0</v>
      </c>
      <c r="G29" s="88">
        <f ca="1">N29-IF(入力データと計算結果!$F$7=バックデータ一覧!$A$7,計算過程!$AG29,計算過程!$AI29)*N29/($I29+$J29+$K29+$L29+$M29+$N29)</f>
        <v>7.3744999999999994</v>
      </c>
      <c r="H29" s="88">
        <f t="shared" si="5"/>
        <v>0</v>
      </c>
      <c r="I29" s="90">
        <f ca="1">P29*(バックデータ一覧!$E$3-計算過程!X29)*4.186*10^-3</f>
        <v>10.251514</v>
      </c>
      <c r="J29" s="90">
        <f ca="1">Q29*(バックデータ一覧!$E$4-計算過程!X29)*4.186*10^-3</f>
        <v>16.534700000000001</v>
      </c>
      <c r="K29" s="90">
        <f ca="1">R29*(バックデータ一覧!$E$5-計算過程!X29)*4.186*10^-3</f>
        <v>1.3227760000000002</v>
      </c>
      <c r="L29" s="90">
        <f ca="1">IF(入力データと計算結果!$F$9=バックデータ一覧!$A$2,計算過程!S29*(バックデータ一覧!$E$6-計算過程!X29)*4.186*10^-3,0)</f>
        <v>29.762460000000001</v>
      </c>
      <c r="M29" s="90">
        <f>IF(入力データと計算結果!$F$9=バックデータ一覧!$A$2,0,計算過程!T29*(バックデータ一覧!$E$7-計算過程!X29)*4.186*10^-3)</f>
        <v>0</v>
      </c>
      <c r="N29" s="90">
        <f ca="1">IF(入力データと計算結果!$F$9=バックデータ一覧!$A$4,0,計算過程!U29*(バックデータ一覧!$E$8-計算過程!X29)*4.186*10^-3)</f>
        <v>7.3744999999999994</v>
      </c>
      <c r="O29" s="90">
        <f>IF(入力データと計算結果!$F$9=バックデータ一覧!$A$4,計算過程!W29*1.25,0)</f>
        <v>0</v>
      </c>
      <c r="P29" s="88">
        <f t="shared" si="0"/>
        <v>62</v>
      </c>
      <c r="Q29" s="88">
        <f t="shared" si="1"/>
        <v>100</v>
      </c>
      <c r="R29" s="88">
        <f t="shared" si="2"/>
        <v>8</v>
      </c>
      <c r="S29" s="88">
        <f>IF(入力データと計算結果!$F$9=バックデータ一覧!$A$2,$AC29,0)*$AX$11*$AX$12</f>
        <v>180</v>
      </c>
      <c r="T29" s="88">
        <f>IF(入力データと計算結果!$F$9=バックデータ一覧!$A$2,0,$AC29)*$AX$12</f>
        <v>0</v>
      </c>
      <c r="U29" s="88">
        <f t="shared" ca="1" si="6"/>
        <v>29.608498917961832</v>
      </c>
      <c r="V29" s="90">
        <f ca="1">IF(OR(入力データと計算結果!$F$9=バックデータ一覧!$A$2,入力データと計算結果!$F$9=バックデータ一覧!$A$3),W29/(バックデータ一覧!$E$8-計算過程!X29)/4.186*10^3,0)</f>
        <v>29.608498917961832</v>
      </c>
      <c r="W29" s="90">
        <f t="shared" si="7"/>
        <v>7.3744999999999994</v>
      </c>
      <c r="X29" s="90">
        <f ca="1">MAX(VLOOKUP(入力データと計算結果!$F$5,バックデータ一覧!$Y$3:$AA$10,2)*Y29+VLOOKUP(入力データと計算結果!$F$5,バックデータ一覧!$Y$3:$AA$10,3),0.5)</f>
        <v>0.5</v>
      </c>
      <c r="Y29" s="90">
        <f t="shared" ca="1" si="8"/>
        <v>-8.3099999999999987</v>
      </c>
      <c r="Z29" s="24">
        <f>IF(入力データと計算結果!$F$6=4,INDEX(バックデータ一覧!$I$4:$L$9,MATCH(VLOOKUP(計算過程!$A29,バックデータ一覧!$AU$3:$AV$367,2),バックデータ一覧!$H$4:$H$9,0),MATCH(計算過程!Z$2,バックデータ一覧!$I$2:$L$2,0)),IF(入力データと計算結果!$F$6=3,INDEX(バックデータ一覧!$I$10:$L$15,MATCH(VLOOKUP(計算過程!$A29,バックデータ一覧!$AU$3:$AV$367,2),バックデータ一覧!$H$10:$H$15,0),MATCH(計算過程!Z$2,バックデータ一覧!$I$2:$L$2,0)),IF(入力データと計算結果!$F$6=2,INDEX(バックデータ一覧!$I$16:$L$21,MATCH(VLOOKUP(計算過程!$A29,バックデータ一覧!$AU$3:$AV$367,2),バックデータ一覧!$H$16:$H$21,0),MATCH(計算過程!Z$2,バックデータ一覧!$I$2:$L$2,0)),IF(入力データと計算結果!$F$6=1,INDEX(バックデータ一覧!$I$22:$L$27,MATCH(VLOOKUP(計算過程!$A29,バックデータ一覧!$AU$3:$AV$367,2),バックデータ一覧!$H$22:$H$27,0),MATCH(計算過程!Z$2,バックデータ一覧!$I$2:$L$2,0))))))</f>
        <v>62</v>
      </c>
      <c r="AA29" s="24">
        <f>IF(入力データと計算結果!$F$6=4,INDEX(バックデータ一覧!$I$4:$L$9,MATCH(VLOOKUP(計算過程!$A29,バックデータ一覧!$AU$3:$AV$367,2),バックデータ一覧!$H$4:$H$9,0),MATCH(計算過程!AA$2,バックデータ一覧!$I$2:$L$2,0)),IF(入力データと計算結果!$F$6=3,INDEX(バックデータ一覧!$I$10:$L$15,MATCH(VLOOKUP(計算過程!$A29,バックデータ一覧!$AU$3:$AV$367,2),バックデータ一覧!$H$10:$H$15,0),MATCH(計算過程!AA$2,バックデータ一覧!$I$2:$L$2,0)),IF(入力データと計算結果!$F$6=2,INDEX(バックデータ一覧!$I$16:$L$21,MATCH(VLOOKUP(計算過程!$A29,バックデータ一覧!$AU$3:$AV$367,2),バックデータ一覧!$H$16:$H$21,0),MATCH(計算過程!AA$2,バックデータ一覧!$I$2:$L$2,0)),IF(入力データと計算結果!$F$6=1,INDEX(バックデータ一覧!$I$22:$L$27,MATCH(VLOOKUP(計算過程!$A29,バックデータ一覧!$AU$3:$AV$367,2),バックデータ一覧!$H$22:$H$27,0),MATCH(計算過程!AA$2,バックデータ一覧!$I$2:$L$2,0))))))</f>
        <v>100</v>
      </c>
      <c r="AB29" s="24">
        <f>IF(入力データと計算結果!$F$6=4,INDEX(バックデータ一覧!$I$4:$L$9,MATCH(VLOOKUP(計算過程!$A29,バックデータ一覧!$AU$3:$AV$367,2),バックデータ一覧!$H$4:$H$9,0),MATCH(計算過程!AB$2,バックデータ一覧!$I$2:$L$2,0)),IF(入力データと計算結果!$F$6=3,INDEX(バックデータ一覧!$I$10:$L$15,MATCH(VLOOKUP(計算過程!$A29,バックデータ一覧!$AU$3:$AV$367,2),バックデータ一覧!$H$10:$H$15,0),MATCH(計算過程!AB$2,バックデータ一覧!$I$2:$L$2,0)),IF(入力データと計算結果!$F$6=2,INDEX(バックデータ一覧!$I$16:$L$21,MATCH(VLOOKUP(計算過程!$A29,バックデータ一覧!$AU$3:$AV$367,2),バックデータ一覧!$H$16:$H$21,0),MATCH(計算過程!AB$2,バックデータ一覧!$I$2:$L$2,0)),IF(入力データと計算結果!$F$6=1,INDEX(バックデータ一覧!$I$22:$L$27,MATCH(VLOOKUP(計算過程!$A29,バックデータ一覧!$AU$3:$AV$367,2),バックデータ一覧!$H$22:$H$27,0),MATCH(計算過程!AB$2,バックデータ一覧!$I$2:$L$2,0))))))</f>
        <v>8</v>
      </c>
      <c r="AC29" s="24">
        <f>IF(入力データと計算結果!$F$6=4,INDEX(バックデータ一覧!$I$4:$L$9,MATCH(VLOOKUP(計算過程!$A29,バックデータ一覧!$AU$3:$AV$367,2),バックデータ一覧!$H$4:$H$9,0),MATCH(計算過程!AC$2,バックデータ一覧!$I$2:$L$2,0)),IF(入力データと計算結果!$F$6=3,INDEX(バックデータ一覧!$I$10:$L$15,MATCH(VLOOKUP(計算過程!$A29,バックデータ一覧!$AU$3:$AV$367,2),バックデータ一覧!$H$10:$H$15,0),MATCH(計算過程!AC$2,バックデータ一覧!$I$2:$L$2,0)),IF(入力データと計算結果!$F$6=2,INDEX(バックデータ一覧!$I$16:$L$21,MATCH(VLOOKUP(計算過程!$A29,バックデータ一覧!$AU$3:$AV$367,2),バックデータ一覧!$H$16:$H$21,0),MATCH(計算過程!AC$2,バックデータ一覧!$I$2:$L$2,0)),IF(入力データと計算結果!$F$6=1,INDEX(バックデータ一覧!$I$22:$L$27,MATCH(VLOOKUP(計算過程!$A29,バックデータ一覧!$AU$3:$AV$367,2),バックデータ一覧!$H$22:$H$27,0),MATCH(計算過程!AC$2,バックデータ一覧!$I$2:$L$2,0))))))</f>
        <v>180</v>
      </c>
      <c r="AD29" s="89">
        <f>IF($AF29&lt;7,INDEX(バックデータ一覧!$P$4:$S$5,MATCH(入力データと計算結果!$F$8,バックデータ一覧!$O$4:$O$5,0),MATCH(入力データと計算結果!$F$6,バックデータ一覧!$P$3:$W$3,0)),IF(AND($AF29&gt;=7,$AF29&lt;16),INDEX(バックデータ一覧!$P$6:$S$7,MATCH(入力データと計算結果!$F$8,バックデータ一覧!$O$6:$O$7,0),MATCH(入力データと計算結果!$F$6,バックデータ一覧!$P$3:$W$3,0)),IF(AND($AF29&gt;=16,$AF29&lt;25),INDEX(バックデータ一覧!$P$8:$S$9,MATCH(入力データと計算結果!$F$8,バックデータ一覧!$O$8:$O$9,0),MATCH(入力データと計算結果!$F$6,バックデータ一覧!$P$3:$W$3,0)),IF($AF29&gt;=25,INDEX(バックデータ一覧!$P$10:$S$11,MATCH(入力データと計算結果!$F$8,バックデータ一覧!$O$10:$O$11,0),MATCH(入力データと計算結果!$F$6,バックデータ一覧!$P$3:$W$3,0))))))</f>
        <v>-0.12</v>
      </c>
      <c r="AE29" s="89">
        <f>IF($AF29&lt;7,INDEX(バックデータ一覧!$T$4:$W$5,MATCH(入力データと計算結果!$F$8,バックデータ一覧!$O$4:$O$5,0),MATCH(入力データと計算結果!$F$6,バックデータ一覧!$P$3:$W$3,0)),IF(AND($AF29&gt;=7,$AF29&lt;16),INDEX(バックデータ一覧!$T$6:$W$7,MATCH(入力データと計算結果!$F$8,バックデータ一覧!$O$6:$O$7,0),MATCH(入力データと計算結果!$F$6,バックデータ一覧!$P$3:$W$3,0)),IF(AND($AF29&gt;=16,$AF29&lt;25),INDEX(バックデータ一覧!$T$8:$W$9,MATCH(入力データと計算結果!$F$8,バックデータ一覧!$O$8:$O$9,0),MATCH(入力データと計算結果!$F$6,バックデータ一覧!$P$3:$W$3,0)),IF($AF29&gt;=25,INDEX(バックデータ一覧!$T$10:$W$11,MATCH(入力データと計算結果!$F$8,バックデータ一覧!$O$10:$O$11,0),MATCH(入力データと計算結果!$F$6,バックデータ一覧!$P$3:$W$3,0))))))</f>
        <v>6</v>
      </c>
      <c r="AF29" s="88">
        <f>AVERAGEIF(貼り付けシート!$A$6:$A$8765,$A29,貼り付けシート!$C$6:$C$8765)</f>
        <v>-11.454166666666666</v>
      </c>
      <c r="AG29" s="91">
        <f>IF(AND(入力データと計算結果!$F$7=バックデータ一覧!$A$7,AH29="使用できる"),MIN(AN29,SUM(I29:N29)*$AX$13),0)</f>
        <v>0</v>
      </c>
      <c r="AH29" s="47" t="str">
        <f t="shared" si="9"/>
        <v>使用できない</v>
      </c>
      <c r="AI29" s="90">
        <f>IF(入力データと計算結果!$F$7=バックデータ一覧!$A$8,MIN(AJ29,(SUM(I29:N29)*$AX$15)),0)</f>
        <v>0</v>
      </c>
      <c r="AJ29" s="90">
        <f t="shared" ca="1" si="3"/>
        <v>0</v>
      </c>
      <c r="AK29" s="90">
        <f t="shared" ca="1" si="4"/>
        <v>40.499550000000006</v>
      </c>
      <c r="AL29" s="88">
        <f>IF(OR($AX$22=0,入力データと計算結果!$F$7&lt;&gt;バックデータ一覧!$A$8),0,$AX$19*AM29*10^-3)</f>
        <v>0</v>
      </c>
      <c r="AM29" s="90">
        <f>SUMPRODUCT(('計算過程（日射量等）'!$A$6:$A$8765=計算過程!A29)*('計算過程（日射量等）'!$C$6:$C$8765&gt;=$AX$20))</f>
        <v>4</v>
      </c>
      <c r="AN29" s="90">
        <f>IF(入力データと計算結果!$F$7=バックデータ一覧!$A$9,0,AO29*$AX$22*$AX$21*計算過程!$AX$23)</f>
        <v>0</v>
      </c>
      <c r="AO29" s="90">
        <f>SUMIF('計算過程（日射量等）'!$A$6:$A$8765,計算過程!A29,'計算過程（日射量等）'!$C$6:$C$8765)*3600*10^-6</f>
        <v>5.2885821864933167</v>
      </c>
      <c r="AP29" s="90">
        <f t="shared" si="10"/>
        <v>-3.8384408602150546</v>
      </c>
      <c r="AQ29" s="90">
        <f>AVERAGEIF('貼り付けシート（日射量等）'!$D$3:$D$8762,$A29,'貼り付けシート（日射量等）'!$F$3:$F$8762)</f>
        <v>-0.32083333333333336</v>
      </c>
    </row>
    <row r="30" spans="1:50">
      <c r="A30" s="28">
        <v>41664</v>
      </c>
      <c r="B30" s="88">
        <f ca="1">I30-IF(入力データと計算結果!$F$7=バックデータ一覧!$A$7,計算過程!$AG30,計算過程!$AI30)*I30/($I30+$J30+$K30+$L30+$M30+$N30)</f>
        <v>22.487192</v>
      </c>
      <c r="C30" s="88">
        <f ca="1">J30-IF(入力データと計算結果!$F$7=バックデータ一覧!$A$7,計算過程!$AG30,計算過程!$AI30)*J30/($I30+$J30+$K30+$L30+$M30+$N30)</f>
        <v>33.069400000000002</v>
      </c>
      <c r="D30" s="88">
        <f ca="1">K30-IF(入力データと計算結果!$F$7=バックデータ一覧!$A$7,計算過程!$AG30,計算過程!$AI30)*K30/($I30+$J30+$K30+$L30+$M30+$N30)</f>
        <v>5.6217980000000001</v>
      </c>
      <c r="E30" s="88">
        <f ca="1">L30-IF(入力データと計算結果!$F$7=バックデータ一覧!$A$7,計算過程!$AG30,計算過程!$AI30)*L30/($I30+$J30+$K30+$L30+$M30+$N30)</f>
        <v>29.762460000000001</v>
      </c>
      <c r="F30" s="88">
        <f ca="1">M30-IF(入力データと計算結果!$F$7=バックデータ一覧!$A$7,計算過程!$AG30,計算過程!$AI30)*M30/($I30+$J30+$K30+$L30+$M30+$N30)</f>
        <v>0</v>
      </c>
      <c r="G30" s="88">
        <f ca="1">N30-IF(入力データと計算結果!$F$7=バックデータ一覧!$A$7,計算過程!$AG30,計算過程!$AI30)*N30/($I30+$J30+$K30+$L30+$M30+$N30)</f>
        <v>7.6440000000000001</v>
      </c>
      <c r="H30" s="88">
        <f t="shared" si="5"/>
        <v>0</v>
      </c>
      <c r="I30" s="90">
        <f ca="1">P30*(バックデータ一覧!$E$3-計算過程!X30)*4.186*10^-3</f>
        <v>22.487192</v>
      </c>
      <c r="J30" s="90">
        <f ca="1">Q30*(バックデータ一覧!$E$4-計算過程!X30)*4.186*10^-3</f>
        <v>33.069400000000002</v>
      </c>
      <c r="K30" s="90">
        <f ca="1">R30*(バックデータ一覧!$E$5-計算過程!X30)*4.186*10^-3</f>
        <v>5.6217980000000001</v>
      </c>
      <c r="L30" s="90">
        <f ca="1">IF(入力データと計算結果!$F$9=バックデータ一覧!$A$2,計算過程!S30*(バックデータ一覧!$E$6-計算過程!X30)*4.186*10^-3,0)</f>
        <v>29.762460000000001</v>
      </c>
      <c r="M30" s="90">
        <f>IF(入力データと計算結果!$F$9=バックデータ一覧!$A$2,0,計算過程!T30*(バックデータ一覧!$E$7-計算過程!X30)*4.186*10^-3)</f>
        <v>0</v>
      </c>
      <c r="N30" s="90">
        <f ca="1">IF(入力データと計算結果!$F$9=バックデータ一覧!$A$4,0,計算過程!U30*(バックデータ一覧!$E$8-計算過程!X30)*4.186*10^-3)</f>
        <v>7.6440000000000001</v>
      </c>
      <c r="O30" s="90">
        <f>IF(入力データと計算結果!$F$9=バックデータ一覧!$A$4,計算過程!W30*1.25,0)</f>
        <v>0</v>
      </c>
      <c r="P30" s="88">
        <f t="shared" si="0"/>
        <v>136</v>
      </c>
      <c r="Q30" s="88">
        <f t="shared" si="1"/>
        <v>200</v>
      </c>
      <c r="R30" s="88">
        <f t="shared" si="2"/>
        <v>34</v>
      </c>
      <c r="S30" s="88">
        <f>IF(入力データと計算結果!$F$9=バックデータ一覧!$A$2,$AC30,0)*$AX$11*$AX$12</f>
        <v>180</v>
      </c>
      <c r="T30" s="88">
        <f>IF(入力データと計算結果!$F$9=バックデータ一覧!$A$2,0,$AC30)*$AX$12</f>
        <v>0</v>
      </c>
      <c r="U30" s="88">
        <f t="shared" ca="1" si="6"/>
        <v>30.690537084398979</v>
      </c>
      <c r="V30" s="90">
        <f ca="1">IF(OR(入力データと計算結果!$F$9=バックデータ一覧!$A$2,入力データと計算結果!$F$9=バックデータ一覧!$A$3),W30/(バックデータ一覧!$E$8-計算過程!X30)/4.186*10^3,0)</f>
        <v>30.690537084398979</v>
      </c>
      <c r="W30" s="90">
        <f t="shared" si="7"/>
        <v>7.6440000000000001</v>
      </c>
      <c r="X30" s="90">
        <f ca="1">MAX(VLOOKUP(入力データと計算結果!$F$5,バックデータ一覧!$Y$3:$AA$10,2)*Y30+VLOOKUP(入力データと計算結果!$F$5,バックデータ一覧!$Y$3:$AA$10,3),0.5)</f>
        <v>0.5</v>
      </c>
      <c r="Y30" s="90">
        <f t="shared" ca="1" si="8"/>
        <v>-8.4429166666666653</v>
      </c>
      <c r="Z30" s="24">
        <f>IF(入力データと計算結果!$F$6=4,INDEX(バックデータ一覧!$I$4:$L$9,MATCH(VLOOKUP(計算過程!$A30,バックデータ一覧!$AU$3:$AV$367,2),バックデータ一覧!$H$4:$H$9,0),MATCH(計算過程!Z$2,バックデータ一覧!$I$2:$L$2,0)),IF(入力データと計算結果!$F$6=3,INDEX(バックデータ一覧!$I$10:$L$15,MATCH(VLOOKUP(計算過程!$A30,バックデータ一覧!$AU$3:$AV$367,2),バックデータ一覧!$H$10:$H$15,0),MATCH(計算過程!Z$2,バックデータ一覧!$I$2:$L$2,0)),IF(入力データと計算結果!$F$6=2,INDEX(バックデータ一覧!$I$16:$L$21,MATCH(VLOOKUP(計算過程!$A30,バックデータ一覧!$AU$3:$AV$367,2),バックデータ一覧!$H$16:$H$21,0),MATCH(計算過程!Z$2,バックデータ一覧!$I$2:$L$2,0)),IF(入力データと計算結果!$F$6=1,INDEX(バックデータ一覧!$I$22:$L$27,MATCH(VLOOKUP(計算過程!$A30,バックデータ一覧!$AU$3:$AV$367,2),バックデータ一覧!$H$22:$H$27,0),MATCH(計算過程!Z$2,バックデータ一覧!$I$2:$L$2,0))))))</f>
        <v>136</v>
      </c>
      <c r="AA30" s="24">
        <f>IF(入力データと計算結果!$F$6=4,INDEX(バックデータ一覧!$I$4:$L$9,MATCH(VLOOKUP(計算過程!$A30,バックデータ一覧!$AU$3:$AV$367,2),バックデータ一覧!$H$4:$H$9,0),MATCH(計算過程!AA$2,バックデータ一覧!$I$2:$L$2,0)),IF(入力データと計算結果!$F$6=3,INDEX(バックデータ一覧!$I$10:$L$15,MATCH(VLOOKUP(計算過程!$A30,バックデータ一覧!$AU$3:$AV$367,2),バックデータ一覧!$H$10:$H$15,0),MATCH(計算過程!AA$2,バックデータ一覧!$I$2:$L$2,0)),IF(入力データと計算結果!$F$6=2,INDEX(バックデータ一覧!$I$16:$L$21,MATCH(VLOOKUP(計算過程!$A30,バックデータ一覧!$AU$3:$AV$367,2),バックデータ一覧!$H$16:$H$21,0),MATCH(計算過程!AA$2,バックデータ一覧!$I$2:$L$2,0)),IF(入力データと計算結果!$F$6=1,INDEX(バックデータ一覧!$I$22:$L$27,MATCH(VLOOKUP(計算過程!$A30,バックデータ一覧!$AU$3:$AV$367,2),バックデータ一覧!$H$22:$H$27,0),MATCH(計算過程!AA$2,バックデータ一覧!$I$2:$L$2,0))))))</f>
        <v>200</v>
      </c>
      <c r="AB30" s="24">
        <f>IF(入力データと計算結果!$F$6=4,INDEX(バックデータ一覧!$I$4:$L$9,MATCH(VLOOKUP(計算過程!$A30,バックデータ一覧!$AU$3:$AV$367,2),バックデータ一覧!$H$4:$H$9,0),MATCH(計算過程!AB$2,バックデータ一覧!$I$2:$L$2,0)),IF(入力データと計算結果!$F$6=3,INDEX(バックデータ一覧!$I$10:$L$15,MATCH(VLOOKUP(計算過程!$A30,バックデータ一覧!$AU$3:$AV$367,2),バックデータ一覧!$H$10:$H$15,0),MATCH(計算過程!AB$2,バックデータ一覧!$I$2:$L$2,0)),IF(入力データと計算結果!$F$6=2,INDEX(バックデータ一覧!$I$16:$L$21,MATCH(VLOOKUP(計算過程!$A30,バックデータ一覧!$AU$3:$AV$367,2),バックデータ一覧!$H$16:$H$21,0),MATCH(計算過程!AB$2,バックデータ一覧!$I$2:$L$2,0)),IF(入力データと計算結果!$F$6=1,INDEX(バックデータ一覧!$I$22:$L$27,MATCH(VLOOKUP(計算過程!$A30,バックデータ一覧!$AU$3:$AV$367,2),バックデータ一覧!$H$22:$H$27,0),MATCH(計算過程!AB$2,バックデータ一覧!$I$2:$L$2,0))))))</f>
        <v>34</v>
      </c>
      <c r="AC30" s="24">
        <f>IF(入力データと計算結果!$F$6=4,INDEX(バックデータ一覧!$I$4:$L$9,MATCH(VLOOKUP(計算過程!$A30,バックデータ一覧!$AU$3:$AV$367,2),バックデータ一覧!$H$4:$H$9,0),MATCH(計算過程!AC$2,バックデータ一覧!$I$2:$L$2,0)),IF(入力データと計算結果!$F$6=3,INDEX(バックデータ一覧!$I$10:$L$15,MATCH(VLOOKUP(計算過程!$A30,バックデータ一覧!$AU$3:$AV$367,2),バックデータ一覧!$H$10:$H$15,0),MATCH(計算過程!AC$2,バックデータ一覧!$I$2:$L$2,0)),IF(入力データと計算結果!$F$6=2,INDEX(バックデータ一覧!$I$16:$L$21,MATCH(VLOOKUP(計算過程!$A30,バックデータ一覧!$AU$3:$AV$367,2),バックデータ一覧!$H$16:$H$21,0),MATCH(計算過程!AC$2,バックデータ一覧!$I$2:$L$2,0)),IF(入力データと計算結果!$F$6=1,INDEX(バックデータ一覧!$I$22:$L$27,MATCH(VLOOKUP(計算過程!$A30,バックデータ一覧!$AU$3:$AV$367,2),バックデータ一覧!$H$22:$H$27,0),MATCH(計算過程!AC$2,バックデータ一覧!$I$2:$L$2,0))))))</f>
        <v>180</v>
      </c>
      <c r="AD30" s="89">
        <f>IF($AF30&lt;7,INDEX(バックデータ一覧!$P$4:$S$5,MATCH(入力データと計算結果!$F$8,バックデータ一覧!$O$4:$O$5,0),MATCH(入力データと計算結果!$F$6,バックデータ一覧!$P$3:$W$3,0)),IF(AND($AF30&gt;=7,$AF30&lt;16),INDEX(バックデータ一覧!$P$6:$S$7,MATCH(入力データと計算結果!$F$8,バックデータ一覧!$O$6:$O$7,0),MATCH(入力データと計算結果!$F$6,バックデータ一覧!$P$3:$W$3,0)),IF(AND($AF30&gt;=16,$AF30&lt;25),INDEX(バックデータ一覧!$P$8:$S$9,MATCH(入力データと計算結果!$F$8,バックデータ一覧!$O$8:$O$9,0),MATCH(入力データと計算結果!$F$6,バックデータ一覧!$P$3:$W$3,0)),IF($AF30&gt;=25,INDEX(バックデータ一覧!$P$10:$S$11,MATCH(入力データと計算結果!$F$8,バックデータ一覧!$O$10:$O$11,0),MATCH(入力データと計算結果!$F$6,バックデータ一覧!$P$3:$W$3,0))))))</f>
        <v>-0.12</v>
      </c>
      <c r="AE30" s="89">
        <f>IF($AF30&lt;7,INDEX(バックデータ一覧!$T$4:$W$5,MATCH(入力データと計算結果!$F$8,バックデータ一覧!$O$4:$O$5,0),MATCH(入力データと計算結果!$F$6,バックデータ一覧!$P$3:$W$3,0)),IF(AND($AF30&gt;=7,$AF30&lt;16),INDEX(バックデータ一覧!$T$6:$W$7,MATCH(入力データと計算結果!$F$8,バックデータ一覧!$O$6:$O$7,0),MATCH(入力データと計算結果!$F$6,バックデータ一覧!$P$3:$W$3,0)),IF(AND($AF30&gt;=16,$AF30&lt;25),INDEX(バックデータ一覧!$T$8:$W$9,MATCH(入力データと計算結果!$F$8,バックデータ一覧!$O$8:$O$9,0),MATCH(入力データと計算結果!$F$6,バックデータ一覧!$P$3:$W$3,0)),IF($AF30&gt;=25,INDEX(バックデータ一覧!$T$10:$W$11,MATCH(入力データと計算結果!$F$8,バックデータ一覧!$O$10:$O$11,0),MATCH(入力データと計算結果!$F$6,バックデータ一覧!$P$3:$W$3,0))))))</f>
        <v>6</v>
      </c>
      <c r="AF30" s="88">
        <f>AVERAGEIF(貼り付けシート!$A$6:$A$8765,$A30,貼り付けシート!$C$6:$C$8765)</f>
        <v>-13.700000000000001</v>
      </c>
      <c r="AG30" s="91">
        <f>IF(AND(入力データと計算結果!$F$7=バックデータ一覧!$A$7,AH30="使用できる"),MIN(AN30,SUM(I30:N30)*$AX$13),0)</f>
        <v>0</v>
      </c>
      <c r="AH30" s="47" t="str">
        <f t="shared" si="9"/>
        <v>使用できない</v>
      </c>
      <c r="AI30" s="90">
        <f>IF(入力データと計算結果!$F$7=バックデータ一覧!$A$8,MIN(AJ30,(SUM(I30:N30)*$AX$15)),0)</f>
        <v>0</v>
      </c>
      <c r="AJ30" s="90">
        <f t="shared" ca="1" si="3"/>
        <v>0</v>
      </c>
      <c r="AK30" s="90">
        <f t="shared" ca="1" si="4"/>
        <v>40.499550000000006</v>
      </c>
      <c r="AL30" s="88">
        <f>IF(OR($AX$22=0,入力データと計算結果!$F$7&lt;&gt;バックデータ一覧!$A$8),0,$AX$19*AM30*10^-3)</f>
        <v>0</v>
      </c>
      <c r="AM30" s="90">
        <f>SUMPRODUCT(('計算過程（日射量等）'!$A$6:$A$8765=計算過程!A30)*('計算過程（日射量等）'!$C$6:$C$8765&gt;=$AX$20))</f>
        <v>2</v>
      </c>
      <c r="AN30" s="90">
        <f>IF(入力データと計算結果!$F$7=バックデータ一覧!$A$9,0,AO30*$AX$22*$AX$21*計算過程!$AX$23)</f>
        <v>0</v>
      </c>
      <c r="AO30" s="90">
        <f>SUMIF('計算過程（日射量等）'!$A$6:$A$8765,計算過程!A30,'計算過程（日射量等）'!$C$6:$C$8765)*3600*10^-6</f>
        <v>4.0440662858460845</v>
      </c>
      <c r="AP30" s="90">
        <f t="shared" si="10"/>
        <v>-3.8975806451612902</v>
      </c>
      <c r="AQ30" s="90">
        <f>AVERAGEIF('貼り付けシート（日射量等）'!$D$3:$D$8762,$A30,'貼り付けシート（日射量等）'!$F$3:$F$8762)</f>
        <v>-2.3541666666666665</v>
      </c>
    </row>
    <row r="31" spans="1:50">
      <c r="A31" s="28">
        <v>41665</v>
      </c>
      <c r="B31" s="88">
        <f ca="1">I31-IF(入力データと計算結果!$F$7=バックデータ一覧!$A$7,計算過程!$AG31,計算過程!$AI31)*I31/($I31+$J31+$K31+$L31+$M31+$N31)</f>
        <v>10.251514</v>
      </c>
      <c r="C31" s="88">
        <f ca="1">J31-IF(入力データと計算結果!$F$7=バックデータ一覧!$A$7,計算過程!$AG31,計算過程!$AI31)*J31/($I31+$J31+$K31+$L31+$M31+$N31)</f>
        <v>16.534700000000001</v>
      </c>
      <c r="D31" s="88">
        <f ca="1">K31-IF(入力データと計算結果!$F$7=バックデータ一覧!$A$7,計算過程!$AG31,計算過程!$AI31)*K31/($I31+$J31+$K31+$L31+$M31+$N31)</f>
        <v>1.3227760000000002</v>
      </c>
      <c r="E31" s="88">
        <f ca="1">L31-IF(入力データと計算結果!$F$7=バックデータ一覧!$A$7,計算過程!$AG31,計算過程!$AI31)*L31/($I31+$J31+$K31+$L31+$M31+$N31)</f>
        <v>29.762460000000001</v>
      </c>
      <c r="F31" s="88">
        <f ca="1">M31-IF(入力データと計算結果!$F$7=バックデータ一覧!$A$7,計算過程!$AG31,計算過程!$AI31)*M31/($I31+$J31+$K31+$L31+$M31+$N31)</f>
        <v>0</v>
      </c>
      <c r="G31" s="88">
        <f ca="1">N31-IF(入力データと計算結果!$F$7=バックデータ一覧!$A$7,計算過程!$AG31,計算過程!$AI31)*N31/($I31+$J31+$K31+$L31+$M31+$N31)</f>
        <v>7.1945000000000006</v>
      </c>
      <c r="H31" s="88">
        <f t="shared" si="5"/>
        <v>0</v>
      </c>
      <c r="I31" s="90">
        <f ca="1">P31*(バックデータ一覧!$E$3-計算過程!X31)*4.186*10^-3</f>
        <v>10.251514</v>
      </c>
      <c r="J31" s="90">
        <f ca="1">Q31*(バックデータ一覧!$E$4-計算過程!X31)*4.186*10^-3</f>
        <v>16.534700000000001</v>
      </c>
      <c r="K31" s="90">
        <f ca="1">R31*(バックデータ一覧!$E$5-計算過程!X31)*4.186*10^-3</f>
        <v>1.3227760000000002</v>
      </c>
      <c r="L31" s="90">
        <f ca="1">IF(入力データと計算結果!$F$9=バックデータ一覧!$A$2,計算過程!S31*(バックデータ一覧!$E$6-計算過程!X31)*4.186*10^-3,0)</f>
        <v>29.762460000000001</v>
      </c>
      <c r="M31" s="90">
        <f>IF(入力データと計算結果!$F$9=バックデータ一覧!$A$2,0,計算過程!T31*(バックデータ一覧!$E$7-計算過程!X31)*4.186*10^-3)</f>
        <v>0</v>
      </c>
      <c r="N31" s="90">
        <f ca="1">IF(入力データと計算結果!$F$9=バックデータ一覧!$A$4,0,計算過程!U31*(バックデータ一覧!$E$8-計算過程!X31)*4.186*10^-3)</f>
        <v>7.1945000000000006</v>
      </c>
      <c r="O31" s="90">
        <f>IF(入力データと計算結果!$F$9=バックデータ一覧!$A$4,計算過程!W31*1.25,0)</f>
        <v>0</v>
      </c>
      <c r="P31" s="88">
        <f t="shared" si="0"/>
        <v>62</v>
      </c>
      <c r="Q31" s="88">
        <f t="shared" si="1"/>
        <v>100</v>
      </c>
      <c r="R31" s="88">
        <f t="shared" si="2"/>
        <v>8</v>
      </c>
      <c r="S31" s="88">
        <f>IF(入力データと計算結果!$F$9=バックデータ一覧!$A$2,$AC31,0)*$AX$11*$AX$12</f>
        <v>180</v>
      </c>
      <c r="T31" s="88">
        <f>IF(入力データと計算結果!$F$9=バックデータ一覧!$A$2,0,$AC31)*$AX$12</f>
        <v>0</v>
      </c>
      <c r="U31" s="88">
        <f t="shared" ca="1" si="6"/>
        <v>28.885801812363741</v>
      </c>
      <c r="V31" s="90">
        <f ca="1">IF(OR(入力データと計算結果!$F$9=バックデータ一覧!$A$2,入力データと計算結果!$F$9=バックデータ一覧!$A$3),W31/(バックデータ一覧!$E$8-計算過程!X31)/4.186*10^3,0)</f>
        <v>28.885801812363741</v>
      </c>
      <c r="W31" s="90">
        <f t="shared" si="7"/>
        <v>7.1944999999999997</v>
      </c>
      <c r="X31" s="90">
        <f ca="1">MAX(VLOOKUP(入力データと計算結果!$F$5,バックデータ一覧!$Y$3:$AA$10,2)*Y31+VLOOKUP(入力データと計算結果!$F$5,バックデータ一覧!$Y$3:$AA$10,3),0.5)</f>
        <v>0.5</v>
      </c>
      <c r="Y31" s="90">
        <f t="shared" ca="1" si="8"/>
        <v>-8.588750000000001</v>
      </c>
      <c r="Z31" s="24">
        <f>IF(入力データと計算結果!$F$6=4,INDEX(バックデータ一覧!$I$4:$L$9,MATCH(VLOOKUP(計算過程!$A31,バックデータ一覧!$AU$3:$AV$367,2),バックデータ一覧!$H$4:$H$9,0),MATCH(計算過程!Z$2,バックデータ一覧!$I$2:$L$2,0)),IF(入力データと計算結果!$F$6=3,INDEX(バックデータ一覧!$I$10:$L$15,MATCH(VLOOKUP(計算過程!$A31,バックデータ一覧!$AU$3:$AV$367,2),バックデータ一覧!$H$10:$H$15,0),MATCH(計算過程!Z$2,バックデータ一覧!$I$2:$L$2,0)),IF(入力データと計算結果!$F$6=2,INDEX(バックデータ一覧!$I$16:$L$21,MATCH(VLOOKUP(計算過程!$A31,バックデータ一覧!$AU$3:$AV$367,2),バックデータ一覧!$H$16:$H$21,0),MATCH(計算過程!Z$2,バックデータ一覧!$I$2:$L$2,0)),IF(入力データと計算結果!$F$6=1,INDEX(バックデータ一覧!$I$22:$L$27,MATCH(VLOOKUP(計算過程!$A31,バックデータ一覧!$AU$3:$AV$367,2),バックデータ一覧!$H$22:$H$27,0),MATCH(計算過程!Z$2,バックデータ一覧!$I$2:$L$2,0))))))</f>
        <v>62</v>
      </c>
      <c r="AA31" s="24">
        <f>IF(入力データと計算結果!$F$6=4,INDEX(バックデータ一覧!$I$4:$L$9,MATCH(VLOOKUP(計算過程!$A31,バックデータ一覧!$AU$3:$AV$367,2),バックデータ一覧!$H$4:$H$9,0),MATCH(計算過程!AA$2,バックデータ一覧!$I$2:$L$2,0)),IF(入力データと計算結果!$F$6=3,INDEX(バックデータ一覧!$I$10:$L$15,MATCH(VLOOKUP(計算過程!$A31,バックデータ一覧!$AU$3:$AV$367,2),バックデータ一覧!$H$10:$H$15,0),MATCH(計算過程!AA$2,バックデータ一覧!$I$2:$L$2,0)),IF(入力データと計算結果!$F$6=2,INDEX(バックデータ一覧!$I$16:$L$21,MATCH(VLOOKUP(計算過程!$A31,バックデータ一覧!$AU$3:$AV$367,2),バックデータ一覧!$H$16:$H$21,0),MATCH(計算過程!AA$2,バックデータ一覧!$I$2:$L$2,0)),IF(入力データと計算結果!$F$6=1,INDEX(バックデータ一覧!$I$22:$L$27,MATCH(VLOOKUP(計算過程!$A31,バックデータ一覧!$AU$3:$AV$367,2),バックデータ一覧!$H$22:$H$27,0),MATCH(計算過程!AA$2,バックデータ一覧!$I$2:$L$2,0))))))</f>
        <v>100</v>
      </c>
      <c r="AB31" s="24">
        <f>IF(入力データと計算結果!$F$6=4,INDEX(バックデータ一覧!$I$4:$L$9,MATCH(VLOOKUP(計算過程!$A31,バックデータ一覧!$AU$3:$AV$367,2),バックデータ一覧!$H$4:$H$9,0),MATCH(計算過程!AB$2,バックデータ一覧!$I$2:$L$2,0)),IF(入力データと計算結果!$F$6=3,INDEX(バックデータ一覧!$I$10:$L$15,MATCH(VLOOKUP(計算過程!$A31,バックデータ一覧!$AU$3:$AV$367,2),バックデータ一覧!$H$10:$H$15,0),MATCH(計算過程!AB$2,バックデータ一覧!$I$2:$L$2,0)),IF(入力データと計算結果!$F$6=2,INDEX(バックデータ一覧!$I$16:$L$21,MATCH(VLOOKUP(計算過程!$A31,バックデータ一覧!$AU$3:$AV$367,2),バックデータ一覧!$H$16:$H$21,0),MATCH(計算過程!AB$2,バックデータ一覧!$I$2:$L$2,0)),IF(入力データと計算結果!$F$6=1,INDEX(バックデータ一覧!$I$22:$L$27,MATCH(VLOOKUP(計算過程!$A31,バックデータ一覧!$AU$3:$AV$367,2),バックデータ一覧!$H$22:$H$27,0),MATCH(計算過程!AB$2,バックデータ一覧!$I$2:$L$2,0))))))</f>
        <v>8</v>
      </c>
      <c r="AC31" s="24">
        <f>IF(入力データと計算結果!$F$6=4,INDEX(バックデータ一覧!$I$4:$L$9,MATCH(VLOOKUP(計算過程!$A31,バックデータ一覧!$AU$3:$AV$367,2),バックデータ一覧!$H$4:$H$9,0),MATCH(計算過程!AC$2,バックデータ一覧!$I$2:$L$2,0)),IF(入力データと計算結果!$F$6=3,INDEX(バックデータ一覧!$I$10:$L$15,MATCH(VLOOKUP(計算過程!$A31,バックデータ一覧!$AU$3:$AV$367,2),バックデータ一覧!$H$10:$H$15,0),MATCH(計算過程!AC$2,バックデータ一覧!$I$2:$L$2,0)),IF(入力データと計算結果!$F$6=2,INDEX(バックデータ一覧!$I$16:$L$21,MATCH(VLOOKUP(計算過程!$A31,バックデータ一覧!$AU$3:$AV$367,2),バックデータ一覧!$H$16:$H$21,0),MATCH(計算過程!AC$2,バックデータ一覧!$I$2:$L$2,0)),IF(入力データと計算結果!$F$6=1,INDEX(バックデータ一覧!$I$22:$L$27,MATCH(VLOOKUP(計算過程!$A31,バックデータ一覧!$AU$3:$AV$367,2),バックデータ一覧!$H$22:$H$27,0),MATCH(計算過程!AC$2,バックデータ一覧!$I$2:$L$2,0))))))</f>
        <v>180</v>
      </c>
      <c r="AD31" s="89">
        <f>IF($AF31&lt;7,INDEX(バックデータ一覧!$P$4:$S$5,MATCH(入力データと計算結果!$F$8,バックデータ一覧!$O$4:$O$5,0),MATCH(入力データと計算結果!$F$6,バックデータ一覧!$P$3:$W$3,0)),IF(AND($AF31&gt;=7,$AF31&lt;16),INDEX(バックデータ一覧!$P$6:$S$7,MATCH(入力データと計算結果!$F$8,バックデータ一覧!$O$6:$O$7,0),MATCH(入力データと計算結果!$F$6,バックデータ一覧!$P$3:$W$3,0)),IF(AND($AF31&gt;=16,$AF31&lt;25),INDEX(バックデータ一覧!$P$8:$S$9,MATCH(入力データと計算結果!$F$8,バックデータ一覧!$O$8:$O$9,0),MATCH(入力データと計算結果!$F$6,バックデータ一覧!$P$3:$W$3,0)),IF($AF31&gt;=25,INDEX(バックデータ一覧!$P$10:$S$11,MATCH(入力データと計算結果!$F$8,バックデータ一覧!$O$10:$O$11,0),MATCH(入力データと計算結果!$F$6,バックデータ一覧!$P$3:$W$3,0))))))</f>
        <v>-0.12</v>
      </c>
      <c r="AE31" s="89">
        <f>IF($AF31&lt;7,INDEX(バックデータ一覧!$T$4:$W$5,MATCH(入力データと計算結果!$F$8,バックデータ一覧!$O$4:$O$5,0),MATCH(入力データと計算結果!$F$6,バックデータ一覧!$P$3:$W$3,0)),IF(AND($AF31&gt;=7,$AF31&lt;16),INDEX(バックデータ一覧!$T$6:$W$7,MATCH(入力データと計算結果!$F$8,バックデータ一覧!$O$6:$O$7,0),MATCH(入力データと計算結果!$F$6,バックデータ一覧!$P$3:$W$3,0)),IF(AND($AF31&gt;=16,$AF31&lt;25),INDEX(バックデータ一覧!$T$8:$W$9,MATCH(入力データと計算結果!$F$8,バックデータ一覧!$O$8:$O$9,0),MATCH(入力データと計算結果!$F$6,バックデータ一覧!$P$3:$W$3,0)),IF($AF31&gt;=25,INDEX(バックデータ一覧!$T$10:$W$11,MATCH(入力データと計算結果!$F$8,バックデータ一覧!$O$10:$O$11,0),MATCH(入力データと計算結果!$F$6,バックデータ一覧!$P$3:$W$3,0))))))</f>
        <v>6</v>
      </c>
      <c r="AF31" s="88">
        <f>AVERAGEIF(貼り付けシート!$A$6:$A$8765,$A31,貼り付けシート!$C$6:$C$8765)</f>
        <v>-9.9541666666666675</v>
      </c>
      <c r="AG31" s="91">
        <f>IF(AND(入力データと計算結果!$F$7=バックデータ一覧!$A$7,AH31="使用できる"),MIN(AN31,SUM(I31:N31)*$AX$13),0)</f>
        <v>0</v>
      </c>
      <c r="AH31" s="47" t="str">
        <f t="shared" si="9"/>
        <v>使用できない</v>
      </c>
      <c r="AI31" s="90">
        <f>IF(入力データと計算結果!$F$7=バックデータ一覧!$A$8,MIN(AJ31,(SUM(I31:N31)*$AX$15)),0)</f>
        <v>0</v>
      </c>
      <c r="AJ31" s="90">
        <f t="shared" ca="1" si="3"/>
        <v>0</v>
      </c>
      <c r="AK31" s="90">
        <f t="shared" ca="1" si="4"/>
        <v>40.499550000000006</v>
      </c>
      <c r="AL31" s="88">
        <f>IF(OR($AX$22=0,入力データと計算結果!$F$7&lt;&gt;バックデータ一覧!$A$8),0,$AX$19*AM31*10^-3)</f>
        <v>0</v>
      </c>
      <c r="AM31" s="90">
        <f>SUMPRODUCT(('計算過程（日射量等）'!$A$6:$A$8765=計算過程!A31)*('計算過程（日射量等）'!$C$6:$C$8765&gt;=$AX$20))</f>
        <v>4</v>
      </c>
      <c r="AN31" s="90">
        <f>IF(入力データと計算結果!$F$7=バックデータ一覧!$A$9,0,AO31*$AX$22*$AX$21*計算過程!$AX$23)</f>
        <v>0</v>
      </c>
      <c r="AO31" s="90">
        <f>SUMIF('計算過程（日射量等）'!$A$6:$A$8765,計算過程!A31,'計算過程（日射量等）'!$C$6:$C$8765)*3600*10^-6</f>
        <v>8.136578700754697</v>
      </c>
      <c r="AP31" s="90">
        <f t="shared" si="10"/>
        <v>-3.859408602150538</v>
      </c>
      <c r="AQ31" s="90">
        <f>AVERAGEIF('貼り付けシート（日射量等）'!$D$3:$D$8762,$A31,'貼り付けシート（日射量等）'!$F$3:$F$8762)</f>
        <v>-2.85</v>
      </c>
    </row>
    <row r="32" spans="1:50">
      <c r="A32" s="28">
        <v>41666</v>
      </c>
      <c r="B32" s="88">
        <f ca="1">I32-IF(入力データと計算結果!$F$7=バックデータ一覧!$A$7,計算過程!$AG32,計算過程!$AI32)*I32/($I32+$J32+$K32+$L32+$M32+$N32)</f>
        <v>15.211924</v>
      </c>
      <c r="C32" s="88">
        <f ca="1">J32-IF(入力データと計算結果!$F$7=バックデータ一覧!$A$7,計算過程!$AG32,計算過程!$AI32)*J32/($I32+$J32+$K32+$L32+$M32+$N32)</f>
        <v>24.802050000000001</v>
      </c>
      <c r="D32" s="88">
        <f ca="1">K32-IF(入力データと計算結果!$F$7=バックデータ一覧!$A$7,計算過程!$AG32,計算過程!$AI32)*K32/($I32+$J32+$K32+$L32+$M32+$N32)</f>
        <v>4.6297160000000002</v>
      </c>
      <c r="E32" s="88">
        <f ca="1">L32-IF(入力データと計算結果!$F$7=バックデータ一覧!$A$7,計算過程!$AG32,計算過程!$AI32)*L32/($I32+$J32+$K32+$L32+$M32+$N32)</f>
        <v>29.762460000000001</v>
      </c>
      <c r="F32" s="88">
        <f ca="1">M32-IF(入力データと計算結果!$F$7=バックデータ一覧!$A$7,計算過程!$AG32,計算過程!$AI32)*M32/($I32+$J32+$K32+$L32+$M32+$N32)</f>
        <v>0</v>
      </c>
      <c r="G32" s="88">
        <f ca="1">N32-IF(入力データと計算結果!$F$7=バックデータ一覧!$A$7,計算過程!$AG32,計算過程!$AI32)*N32/($I32+$J32+$K32+$L32+$M32+$N32)</f>
        <v>6.69</v>
      </c>
      <c r="H32" s="88">
        <f t="shared" si="5"/>
        <v>0</v>
      </c>
      <c r="I32" s="90">
        <f ca="1">P32*(バックデータ一覧!$E$3-計算過程!X32)*4.186*10^-3</f>
        <v>15.211924</v>
      </c>
      <c r="J32" s="90">
        <f ca="1">Q32*(バックデータ一覧!$E$4-計算過程!X32)*4.186*10^-3</f>
        <v>24.802050000000001</v>
      </c>
      <c r="K32" s="90">
        <f ca="1">R32*(バックデータ一覧!$E$5-計算過程!X32)*4.186*10^-3</f>
        <v>4.6297160000000002</v>
      </c>
      <c r="L32" s="90">
        <f ca="1">IF(入力データと計算結果!$F$9=バックデータ一覧!$A$2,計算過程!S32*(バックデータ一覧!$E$6-計算過程!X32)*4.186*10^-3,0)</f>
        <v>29.762460000000001</v>
      </c>
      <c r="M32" s="90">
        <f>IF(入力データと計算結果!$F$9=バックデータ一覧!$A$2,0,計算過程!T32*(バックデータ一覧!$E$7-計算過程!X32)*4.186*10^-3)</f>
        <v>0</v>
      </c>
      <c r="N32" s="90">
        <f ca="1">IF(入力データと計算結果!$F$9=バックデータ一覧!$A$4,0,計算過程!U32*(バックデータ一覧!$E$8-計算過程!X32)*4.186*10^-3)</f>
        <v>6.69</v>
      </c>
      <c r="O32" s="90">
        <f>IF(入力データと計算結果!$F$9=バックデータ一覧!$A$4,計算過程!W32*1.25,0)</f>
        <v>0</v>
      </c>
      <c r="P32" s="88">
        <f t="shared" si="0"/>
        <v>92</v>
      </c>
      <c r="Q32" s="88">
        <f t="shared" si="1"/>
        <v>150</v>
      </c>
      <c r="R32" s="88">
        <f t="shared" si="2"/>
        <v>28</v>
      </c>
      <c r="S32" s="88">
        <f>IF(入力データと計算結果!$F$9=バックデータ一覧!$A$2,$AC32,0)*$AX$11*$AX$12</f>
        <v>180</v>
      </c>
      <c r="T32" s="88">
        <f>IF(入力データと計算結果!$F$9=バックデータ一覧!$A$2,0,$AC32)*$AX$12</f>
        <v>0</v>
      </c>
      <c r="U32" s="88">
        <f t="shared" ca="1" si="6"/>
        <v>26.860242424729087</v>
      </c>
      <c r="V32" s="90">
        <f ca="1">IF(OR(入力データと計算結果!$F$9=バックデータ一覧!$A$2,入力データと計算結果!$F$9=バックデータ一覧!$A$3),W32/(バックデータ一覧!$E$8-計算過程!X32)/4.186*10^3,0)</f>
        <v>26.860242424729087</v>
      </c>
      <c r="W32" s="90">
        <f t="shared" si="7"/>
        <v>6.6899999999999995</v>
      </c>
      <c r="X32" s="90">
        <f ca="1">MAX(VLOOKUP(入力データと計算結果!$F$5,バックデータ一覧!$Y$3:$AA$10,2)*Y32+VLOOKUP(入力データと計算結果!$F$5,バックデータ一覧!$Y$3:$AA$10,3),0.5)</f>
        <v>0.5</v>
      </c>
      <c r="Y32" s="90">
        <f t="shared" ca="1" si="8"/>
        <v>-8.2829166666666669</v>
      </c>
      <c r="Z32" s="24">
        <f>IF(入力データと計算結果!$F$6=4,INDEX(バックデータ一覧!$I$4:$L$9,MATCH(VLOOKUP(計算過程!$A32,バックデータ一覧!$AU$3:$AV$367,2),バックデータ一覧!$H$4:$H$9,0),MATCH(計算過程!Z$2,バックデータ一覧!$I$2:$L$2,0)),IF(入力データと計算結果!$F$6=3,INDEX(バックデータ一覧!$I$10:$L$15,MATCH(VLOOKUP(計算過程!$A32,バックデータ一覧!$AU$3:$AV$367,2),バックデータ一覧!$H$10:$H$15,0),MATCH(計算過程!Z$2,バックデータ一覧!$I$2:$L$2,0)),IF(入力データと計算結果!$F$6=2,INDEX(バックデータ一覧!$I$16:$L$21,MATCH(VLOOKUP(計算過程!$A32,バックデータ一覧!$AU$3:$AV$367,2),バックデータ一覧!$H$16:$H$21,0),MATCH(計算過程!Z$2,バックデータ一覧!$I$2:$L$2,0)),IF(入力データと計算結果!$F$6=1,INDEX(バックデータ一覧!$I$22:$L$27,MATCH(VLOOKUP(計算過程!$A32,バックデータ一覧!$AU$3:$AV$367,2),バックデータ一覧!$H$22:$H$27,0),MATCH(計算過程!Z$2,バックデータ一覧!$I$2:$L$2,0))))))</f>
        <v>92</v>
      </c>
      <c r="AA32" s="24">
        <f>IF(入力データと計算結果!$F$6=4,INDEX(バックデータ一覧!$I$4:$L$9,MATCH(VLOOKUP(計算過程!$A32,バックデータ一覧!$AU$3:$AV$367,2),バックデータ一覧!$H$4:$H$9,0),MATCH(計算過程!AA$2,バックデータ一覧!$I$2:$L$2,0)),IF(入力データと計算結果!$F$6=3,INDEX(バックデータ一覧!$I$10:$L$15,MATCH(VLOOKUP(計算過程!$A32,バックデータ一覧!$AU$3:$AV$367,2),バックデータ一覧!$H$10:$H$15,0),MATCH(計算過程!AA$2,バックデータ一覧!$I$2:$L$2,0)),IF(入力データと計算結果!$F$6=2,INDEX(バックデータ一覧!$I$16:$L$21,MATCH(VLOOKUP(計算過程!$A32,バックデータ一覧!$AU$3:$AV$367,2),バックデータ一覧!$H$16:$H$21,0),MATCH(計算過程!AA$2,バックデータ一覧!$I$2:$L$2,0)),IF(入力データと計算結果!$F$6=1,INDEX(バックデータ一覧!$I$22:$L$27,MATCH(VLOOKUP(計算過程!$A32,バックデータ一覧!$AU$3:$AV$367,2),バックデータ一覧!$H$22:$H$27,0),MATCH(計算過程!AA$2,バックデータ一覧!$I$2:$L$2,0))))))</f>
        <v>150</v>
      </c>
      <c r="AB32" s="24">
        <f>IF(入力データと計算結果!$F$6=4,INDEX(バックデータ一覧!$I$4:$L$9,MATCH(VLOOKUP(計算過程!$A32,バックデータ一覧!$AU$3:$AV$367,2),バックデータ一覧!$H$4:$H$9,0),MATCH(計算過程!AB$2,バックデータ一覧!$I$2:$L$2,0)),IF(入力データと計算結果!$F$6=3,INDEX(バックデータ一覧!$I$10:$L$15,MATCH(VLOOKUP(計算過程!$A32,バックデータ一覧!$AU$3:$AV$367,2),バックデータ一覧!$H$10:$H$15,0),MATCH(計算過程!AB$2,バックデータ一覧!$I$2:$L$2,0)),IF(入力データと計算結果!$F$6=2,INDEX(バックデータ一覧!$I$16:$L$21,MATCH(VLOOKUP(計算過程!$A32,バックデータ一覧!$AU$3:$AV$367,2),バックデータ一覧!$H$16:$H$21,0),MATCH(計算過程!AB$2,バックデータ一覧!$I$2:$L$2,0)),IF(入力データと計算結果!$F$6=1,INDEX(バックデータ一覧!$I$22:$L$27,MATCH(VLOOKUP(計算過程!$A32,バックデータ一覧!$AU$3:$AV$367,2),バックデータ一覧!$H$22:$H$27,0),MATCH(計算過程!AB$2,バックデータ一覧!$I$2:$L$2,0))))))</f>
        <v>28</v>
      </c>
      <c r="AC32" s="24">
        <f>IF(入力データと計算結果!$F$6=4,INDEX(バックデータ一覧!$I$4:$L$9,MATCH(VLOOKUP(計算過程!$A32,バックデータ一覧!$AU$3:$AV$367,2),バックデータ一覧!$H$4:$H$9,0),MATCH(計算過程!AC$2,バックデータ一覧!$I$2:$L$2,0)),IF(入力データと計算結果!$F$6=3,INDEX(バックデータ一覧!$I$10:$L$15,MATCH(VLOOKUP(計算過程!$A32,バックデータ一覧!$AU$3:$AV$367,2),バックデータ一覧!$H$10:$H$15,0),MATCH(計算過程!AC$2,バックデータ一覧!$I$2:$L$2,0)),IF(入力データと計算結果!$F$6=2,INDEX(バックデータ一覧!$I$16:$L$21,MATCH(VLOOKUP(計算過程!$A32,バックデータ一覧!$AU$3:$AV$367,2),バックデータ一覧!$H$16:$H$21,0),MATCH(計算過程!AC$2,バックデータ一覧!$I$2:$L$2,0)),IF(入力データと計算結果!$F$6=1,INDEX(バックデータ一覧!$I$22:$L$27,MATCH(VLOOKUP(計算過程!$A32,バックデータ一覧!$AU$3:$AV$367,2),バックデータ一覧!$H$22:$H$27,0),MATCH(計算過程!AC$2,バックデータ一覧!$I$2:$L$2,0))))))</f>
        <v>180</v>
      </c>
      <c r="AD32" s="89">
        <f>IF($AF32&lt;7,INDEX(バックデータ一覧!$P$4:$S$5,MATCH(入力データと計算結果!$F$8,バックデータ一覧!$O$4:$O$5,0),MATCH(入力データと計算結果!$F$6,バックデータ一覧!$P$3:$W$3,0)),IF(AND($AF32&gt;=7,$AF32&lt;16),INDEX(バックデータ一覧!$P$6:$S$7,MATCH(入力データと計算結果!$F$8,バックデータ一覧!$O$6:$O$7,0),MATCH(入力データと計算結果!$F$6,バックデータ一覧!$P$3:$W$3,0)),IF(AND($AF32&gt;=16,$AF32&lt;25),INDEX(バックデータ一覧!$P$8:$S$9,MATCH(入力データと計算結果!$F$8,バックデータ一覧!$O$8:$O$9,0),MATCH(入力データと計算結果!$F$6,バックデータ一覧!$P$3:$W$3,0)),IF($AF32&gt;=25,INDEX(バックデータ一覧!$P$10:$S$11,MATCH(入力データと計算結果!$F$8,バックデータ一覧!$O$10:$O$11,0),MATCH(入力データと計算結果!$F$6,バックデータ一覧!$P$3:$W$3,0))))))</f>
        <v>-0.12</v>
      </c>
      <c r="AE32" s="89">
        <f>IF($AF32&lt;7,INDEX(バックデータ一覧!$T$4:$W$5,MATCH(入力データと計算結果!$F$8,バックデータ一覧!$O$4:$O$5,0),MATCH(入力データと計算結果!$F$6,バックデータ一覧!$P$3:$W$3,0)),IF(AND($AF32&gt;=7,$AF32&lt;16),INDEX(バックデータ一覧!$T$6:$W$7,MATCH(入力データと計算結果!$F$8,バックデータ一覧!$O$6:$O$7,0),MATCH(入力データと計算結果!$F$6,バックデータ一覧!$P$3:$W$3,0)),IF(AND($AF32&gt;=16,$AF32&lt;25),INDEX(バックデータ一覧!$T$8:$W$9,MATCH(入力データと計算結果!$F$8,バックデータ一覧!$O$8:$O$9,0),MATCH(入力データと計算結果!$F$6,バックデータ一覧!$P$3:$W$3,0)),IF($AF32&gt;=25,INDEX(バックデータ一覧!$T$10:$W$11,MATCH(入力データと計算結果!$F$8,バックデータ一覧!$O$10:$O$11,0),MATCH(入力データと計算結果!$F$6,バックデータ一覧!$P$3:$W$3,0))))))</f>
        <v>6</v>
      </c>
      <c r="AF32" s="88">
        <f>AVERAGEIF(貼り付けシート!$A$6:$A$8765,$A32,貼り付けシート!$C$6:$C$8765)</f>
        <v>-5.75</v>
      </c>
      <c r="AG32" s="91">
        <f>IF(AND(入力データと計算結果!$F$7=バックデータ一覧!$A$7,AH32="使用できる"),MIN(AN32,SUM(I32:N32)*$AX$13),0)</f>
        <v>0</v>
      </c>
      <c r="AH32" s="47" t="str">
        <f t="shared" si="9"/>
        <v>使用できない</v>
      </c>
      <c r="AI32" s="90">
        <f>IF(入力データと計算結果!$F$7=バックデータ一覧!$A$8,MIN(AJ32,(SUM(I32:N32)*$AX$15)),0)</f>
        <v>0</v>
      </c>
      <c r="AJ32" s="90">
        <f t="shared" ca="1" si="3"/>
        <v>0</v>
      </c>
      <c r="AK32" s="90">
        <f t="shared" ca="1" si="4"/>
        <v>40.499550000000006</v>
      </c>
      <c r="AL32" s="88">
        <f>IF(OR($AX$22=0,入力データと計算結果!$F$7&lt;&gt;バックデータ一覧!$A$8),0,$AX$19*AM32*10^-3)</f>
        <v>0</v>
      </c>
      <c r="AM32" s="90">
        <f>SUMPRODUCT(('計算過程（日射量等）'!$A$6:$A$8765=計算過程!A32)*('計算過程（日射量等）'!$C$6:$C$8765&gt;=$AX$20))</f>
        <v>0</v>
      </c>
      <c r="AN32" s="90">
        <f>IF(入力データと計算結果!$F$7=バックデータ一覧!$A$9,0,AO32*$AX$22*$AX$21*計算過程!$AX$23)</f>
        <v>0</v>
      </c>
      <c r="AO32" s="90">
        <f>SUMIF('計算過程（日射量等）'!$A$6:$A$8765,計算過程!A32,'計算過程（日射量等）'!$C$6:$C$8765)*3600*10^-6</f>
        <v>2.7395256912779717</v>
      </c>
      <c r="AP32" s="90">
        <f t="shared" si="10"/>
        <v>-3.8696236559139789</v>
      </c>
      <c r="AQ32" s="90">
        <f>AVERAGEIF('貼り付けシート（日射量等）'!$D$3:$D$8762,$A32,'貼り付けシート（日射量等）'!$F$3:$F$8762)</f>
        <v>-4.9708333333333323</v>
      </c>
    </row>
    <row r="33" spans="1:43">
      <c r="A33" s="28">
        <v>41667</v>
      </c>
      <c r="B33" s="88">
        <f ca="1">I33-IF(入力データと計算結果!$F$7=バックデータ一覧!$A$7,計算過程!$AG33,計算過程!$AI33)*I33/($I33+$J33+$K33+$L33+$M33+$N33)</f>
        <v>23.148579999999999</v>
      </c>
      <c r="C33" s="88">
        <f ca="1">J33-IF(入力データと計算結果!$F$7=バックデータ一覧!$A$7,計算過程!$AG33,計算過程!$AI33)*J33/($I33+$J33+$K33+$L33+$M33+$N33)</f>
        <v>33.069400000000002</v>
      </c>
      <c r="D33" s="88">
        <f ca="1">K33-IF(入力データと計算結果!$F$7=バックデータ一覧!$A$7,計算過程!$AG33,計算過程!$AI33)*K33/($I33+$J33+$K33+$L33+$M33+$N33)</f>
        <v>4.9604099999999995</v>
      </c>
      <c r="E33" s="88">
        <f ca="1">L33-IF(入力データと計算結果!$F$7=バックデータ一覧!$A$7,計算過程!$AG33,計算過程!$AI33)*L33/($I33+$J33+$K33+$L33+$M33+$N33)</f>
        <v>29.762460000000001</v>
      </c>
      <c r="F33" s="88">
        <f ca="1">M33-IF(入力データと計算結果!$F$7=バックデータ一覧!$A$7,計算過程!$AG33,計算過程!$AI33)*M33/($I33+$J33+$K33+$L33+$M33+$N33)</f>
        <v>0</v>
      </c>
      <c r="G33" s="88">
        <f ca="1">N33-IF(入力データと計算結果!$F$7=バックデータ一覧!$A$7,計算過程!$AG33,計算過程!$AI33)*N33/($I33+$J33+$K33+$L33+$M33+$N33)</f>
        <v>6.6485000000000003</v>
      </c>
      <c r="H33" s="88">
        <f t="shared" si="5"/>
        <v>0</v>
      </c>
      <c r="I33" s="90">
        <f ca="1">P33*(バックデータ一覧!$E$3-計算過程!X33)*4.186*10^-3</f>
        <v>23.148579999999999</v>
      </c>
      <c r="J33" s="90">
        <f ca="1">Q33*(バックデータ一覧!$E$4-計算過程!X33)*4.186*10^-3</f>
        <v>33.069400000000002</v>
      </c>
      <c r="K33" s="90">
        <f ca="1">R33*(バックデータ一覧!$E$5-計算過程!X33)*4.186*10^-3</f>
        <v>4.9604099999999995</v>
      </c>
      <c r="L33" s="90">
        <f ca="1">IF(入力データと計算結果!$F$9=バックデータ一覧!$A$2,計算過程!S33*(バックデータ一覧!$E$6-計算過程!X33)*4.186*10^-3,0)</f>
        <v>29.762460000000001</v>
      </c>
      <c r="M33" s="90">
        <f>IF(入力データと計算結果!$F$9=バックデータ一覧!$A$2,0,計算過程!T33*(バックデータ一覧!$E$7-計算過程!X33)*4.186*10^-3)</f>
        <v>0</v>
      </c>
      <c r="N33" s="90">
        <f ca="1">IF(入力データと計算結果!$F$9=バックデータ一覧!$A$4,0,計算過程!U33*(バックデータ一覧!$E$8-計算過程!X33)*4.186*10^-3)</f>
        <v>6.6485000000000003</v>
      </c>
      <c r="O33" s="90">
        <f>IF(入力データと計算結果!$F$9=バックデータ一覧!$A$4,計算過程!W33*1.25,0)</f>
        <v>0</v>
      </c>
      <c r="P33" s="88">
        <f t="shared" si="0"/>
        <v>140</v>
      </c>
      <c r="Q33" s="88">
        <f t="shared" si="1"/>
        <v>200</v>
      </c>
      <c r="R33" s="88">
        <f t="shared" si="2"/>
        <v>30</v>
      </c>
      <c r="S33" s="88">
        <f>IF(入力データと計算結果!$F$9=バックデータ一覧!$A$2,$AC33,0)*$AX$11*$AX$12</f>
        <v>180</v>
      </c>
      <c r="T33" s="88">
        <f>IF(入力データと計算結果!$F$9=バックデータ一覧!$A$2,0,$AC33)*$AX$12</f>
        <v>0</v>
      </c>
      <c r="U33" s="88">
        <f t="shared" ca="1" si="6"/>
        <v>26.69362059204953</v>
      </c>
      <c r="V33" s="90">
        <f ca="1">IF(OR(入力データと計算結果!$F$9=バックデータ一覧!$A$2,入力データと計算結果!$F$9=バックデータ一覧!$A$3),W33/(バックデータ一覧!$E$8-計算過程!X33)/4.186*10^3,0)</f>
        <v>26.69362059204953</v>
      </c>
      <c r="W33" s="90">
        <f t="shared" si="7"/>
        <v>6.6485000000000003</v>
      </c>
      <c r="X33" s="90">
        <f ca="1">MAX(VLOOKUP(入力データと計算結果!$F$5,バックデータ一覧!$Y$3:$AA$10,2)*Y33+VLOOKUP(入力データと計算結果!$F$5,バックデータ一覧!$Y$3:$AA$10,3),0.5)</f>
        <v>0.5</v>
      </c>
      <c r="Y33" s="90">
        <f t="shared" ca="1" si="8"/>
        <v>-8.2920833333333341</v>
      </c>
      <c r="Z33" s="24">
        <f>IF(入力データと計算結果!$F$6=4,INDEX(バックデータ一覧!$I$4:$L$9,MATCH(VLOOKUP(計算過程!$A33,バックデータ一覧!$AU$3:$AV$367,2),バックデータ一覧!$H$4:$H$9,0),MATCH(計算過程!Z$2,バックデータ一覧!$I$2:$L$2,0)),IF(入力データと計算結果!$F$6=3,INDEX(バックデータ一覧!$I$10:$L$15,MATCH(VLOOKUP(計算過程!$A33,バックデータ一覧!$AU$3:$AV$367,2),バックデータ一覧!$H$10:$H$15,0),MATCH(計算過程!Z$2,バックデータ一覧!$I$2:$L$2,0)),IF(入力データと計算結果!$F$6=2,INDEX(バックデータ一覧!$I$16:$L$21,MATCH(VLOOKUP(計算過程!$A33,バックデータ一覧!$AU$3:$AV$367,2),バックデータ一覧!$H$16:$H$21,0),MATCH(計算過程!Z$2,バックデータ一覧!$I$2:$L$2,0)),IF(入力データと計算結果!$F$6=1,INDEX(バックデータ一覧!$I$22:$L$27,MATCH(VLOOKUP(計算過程!$A33,バックデータ一覧!$AU$3:$AV$367,2),バックデータ一覧!$H$22:$H$27,0),MATCH(計算過程!Z$2,バックデータ一覧!$I$2:$L$2,0))))))</f>
        <v>140</v>
      </c>
      <c r="AA33" s="24">
        <f>IF(入力データと計算結果!$F$6=4,INDEX(バックデータ一覧!$I$4:$L$9,MATCH(VLOOKUP(計算過程!$A33,バックデータ一覧!$AU$3:$AV$367,2),バックデータ一覧!$H$4:$H$9,0),MATCH(計算過程!AA$2,バックデータ一覧!$I$2:$L$2,0)),IF(入力データと計算結果!$F$6=3,INDEX(バックデータ一覧!$I$10:$L$15,MATCH(VLOOKUP(計算過程!$A33,バックデータ一覧!$AU$3:$AV$367,2),バックデータ一覧!$H$10:$H$15,0),MATCH(計算過程!AA$2,バックデータ一覧!$I$2:$L$2,0)),IF(入力データと計算結果!$F$6=2,INDEX(バックデータ一覧!$I$16:$L$21,MATCH(VLOOKUP(計算過程!$A33,バックデータ一覧!$AU$3:$AV$367,2),バックデータ一覧!$H$16:$H$21,0),MATCH(計算過程!AA$2,バックデータ一覧!$I$2:$L$2,0)),IF(入力データと計算結果!$F$6=1,INDEX(バックデータ一覧!$I$22:$L$27,MATCH(VLOOKUP(計算過程!$A33,バックデータ一覧!$AU$3:$AV$367,2),バックデータ一覧!$H$22:$H$27,0),MATCH(計算過程!AA$2,バックデータ一覧!$I$2:$L$2,0))))))</f>
        <v>200</v>
      </c>
      <c r="AB33" s="24">
        <f>IF(入力データと計算結果!$F$6=4,INDEX(バックデータ一覧!$I$4:$L$9,MATCH(VLOOKUP(計算過程!$A33,バックデータ一覧!$AU$3:$AV$367,2),バックデータ一覧!$H$4:$H$9,0),MATCH(計算過程!AB$2,バックデータ一覧!$I$2:$L$2,0)),IF(入力データと計算結果!$F$6=3,INDEX(バックデータ一覧!$I$10:$L$15,MATCH(VLOOKUP(計算過程!$A33,バックデータ一覧!$AU$3:$AV$367,2),バックデータ一覧!$H$10:$H$15,0),MATCH(計算過程!AB$2,バックデータ一覧!$I$2:$L$2,0)),IF(入力データと計算結果!$F$6=2,INDEX(バックデータ一覧!$I$16:$L$21,MATCH(VLOOKUP(計算過程!$A33,バックデータ一覧!$AU$3:$AV$367,2),バックデータ一覧!$H$16:$H$21,0),MATCH(計算過程!AB$2,バックデータ一覧!$I$2:$L$2,0)),IF(入力データと計算結果!$F$6=1,INDEX(バックデータ一覧!$I$22:$L$27,MATCH(VLOOKUP(計算過程!$A33,バックデータ一覧!$AU$3:$AV$367,2),バックデータ一覧!$H$22:$H$27,0),MATCH(計算過程!AB$2,バックデータ一覧!$I$2:$L$2,0))))))</f>
        <v>30</v>
      </c>
      <c r="AC33" s="24">
        <f>IF(入力データと計算結果!$F$6=4,INDEX(バックデータ一覧!$I$4:$L$9,MATCH(VLOOKUP(計算過程!$A33,バックデータ一覧!$AU$3:$AV$367,2),バックデータ一覧!$H$4:$H$9,0),MATCH(計算過程!AC$2,バックデータ一覧!$I$2:$L$2,0)),IF(入力データと計算結果!$F$6=3,INDEX(バックデータ一覧!$I$10:$L$15,MATCH(VLOOKUP(計算過程!$A33,バックデータ一覧!$AU$3:$AV$367,2),バックデータ一覧!$H$10:$H$15,0),MATCH(計算過程!AC$2,バックデータ一覧!$I$2:$L$2,0)),IF(入力データと計算結果!$F$6=2,INDEX(バックデータ一覧!$I$16:$L$21,MATCH(VLOOKUP(計算過程!$A33,バックデータ一覧!$AU$3:$AV$367,2),バックデータ一覧!$H$16:$H$21,0),MATCH(計算過程!AC$2,バックデータ一覧!$I$2:$L$2,0)),IF(入力データと計算結果!$F$6=1,INDEX(バックデータ一覧!$I$22:$L$27,MATCH(VLOOKUP(計算過程!$A33,バックデータ一覧!$AU$3:$AV$367,2),バックデータ一覧!$H$22:$H$27,0),MATCH(計算過程!AC$2,バックデータ一覧!$I$2:$L$2,0))))))</f>
        <v>180</v>
      </c>
      <c r="AD33" s="89">
        <f>IF($AF33&lt;7,INDEX(バックデータ一覧!$P$4:$S$5,MATCH(入力データと計算結果!$F$8,バックデータ一覧!$O$4:$O$5,0),MATCH(入力データと計算結果!$F$6,バックデータ一覧!$P$3:$W$3,0)),IF(AND($AF33&gt;=7,$AF33&lt;16),INDEX(バックデータ一覧!$P$6:$S$7,MATCH(入力データと計算結果!$F$8,バックデータ一覧!$O$6:$O$7,0),MATCH(入力データと計算結果!$F$6,バックデータ一覧!$P$3:$W$3,0)),IF(AND($AF33&gt;=16,$AF33&lt;25),INDEX(バックデータ一覧!$P$8:$S$9,MATCH(入力データと計算結果!$F$8,バックデータ一覧!$O$8:$O$9,0),MATCH(入力データと計算結果!$F$6,バックデータ一覧!$P$3:$W$3,0)),IF($AF33&gt;=25,INDEX(バックデータ一覧!$P$10:$S$11,MATCH(入力データと計算結果!$F$8,バックデータ一覧!$O$10:$O$11,0),MATCH(入力データと計算結果!$F$6,バックデータ一覧!$P$3:$W$3,0))))))</f>
        <v>-0.12</v>
      </c>
      <c r="AE33" s="89">
        <f>IF($AF33&lt;7,INDEX(バックデータ一覧!$T$4:$W$5,MATCH(入力データと計算結果!$F$8,バックデータ一覧!$O$4:$O$5,0),MATCH(入力データと計算結果!$F$6,バックデータ一覧!$P$3:$W$3,0)),IF(AND($AF33&gt;=7,$AF33&lt;16),INDEX(バックデータ一覧!$T$6:$W$7,MATCH(入力データと計算結果!$F$8,バックデータ一覧!$O$6:$O$7,0),MATCH(入力データと計算結果!$F$6,バックデータ一覧!$P$3:$W$3,0)),IF(AND($AF33&gt;=16,$AF33&lt;25),INDEX(バックデータ一覧!$T$8:$W$9,MATCH(入力データと計算結果!$F$8,バックデータ一覧!$O$8:$O$9,0),MATCH(入力データと計算結果!$F$6,バックデータ一覧!$P$3:$W$3,0)),IF($AF33&gt;=25,INDEX(バックデータ一覧!$T$10:$W$11,MATCH(入力データと計算結果!$F$8,バックデータ一覧!$O$10:$O$11,0),MATCH(入力データと計算結果!$F$6,バックデータ一覧!$P$3:$W$3,0))))))</f>
        <v>6</v>
      </c>
      <c r="AF33" s="88">
        <f>AVERAGEIF(貼り付けシート!$A$6:$A$8765,$A33,貼り付けシート!$C$6:$C$8765)</f>
        <v>-5.4041666666666659</v>
      </c>
      <c r="AG33" s="91">
        <f>IF(AND(入力データと計算結果!$F$7=バックデータ一覧!$A$7,AH33="使用できる"),MIN(AN33,SUM(I33:N33)*$AX$13),0)</f>
        <v>0</v>
      </c>
      <c r="AH33" s="47" t="str">
        <f t="shared" si="9"/>
        <v>使用できない</v>
      </c>
      <c r="AI33" s="90">
        <f>IF(入力データと計算結果!$F$7=バックデータ一覧!$A$8,MIN(AJ33,(SUM(I33:N33)*$AX$15)),0)</f>
        <v>0</v>
      </c>
      <c r="AJ33" s="90">
        <f t="shared" ca="1" si="3"/>
        <v>0</v>
      </c>
      <c r="AK33" s="90">
        <f t="shared" ca="1" si="4"/>
        <v>40.499550000000006</v>
      </c>
      <c r="AL33" s="88">
        <f>IF(OR($AX$22=0,入力データと計算結果!$F$7&lt;&gt;バックデータ一覧!$A$8),0,$AX$19*AM33*10^-3)</f>
        <v>0</v>
      </c>
      <c r="AM33" s="90">
        <f>SUMPRODUCT(('計算過程（日射量等）'!$A$6:$A$8765=計算過程!A33)*('計算過程（日射量等）'!$C$6:$C$8765&gt;=$AX$20))</f>
        <v>5</v>
      </c>
      <c r="AN33" s="90">
        <f>IF(入力データと計算結果!$F$7=バックデータ一覧!$A$9,0,AO33*$AX$22*$AX$21*計算過程!$AX$23)</f>
        <v>0</v>
      </c>
      <c r="AO33" s="90">
        <f>SUMIF('計算過程（日射量等）'!$A$6:$A$8765,計算過程!A33,'計算過程（日射量等）'!$C$6:$C$8765)*3600*10^-6</f>
        <v>5.0014887271207771</v>
      </c>
      <c r="AP33" s="90">
        <f t="shared" si="10"/>
        <v>-3.7264784946236569</v>
      </c>
      <c r="AQ33" s="90">
        <f>AVERAGEIF('貼り付けシート（日射量等）'!$D$3:$D$8762,$A33,'貼り付けシート（日射量等）'!$F$3:$F$8762)</f>
        <v>-4.5749999999999993</v>
      </c>
    </row>
    <row r="34" spans="1:43">
      <c r="A34" s="28">
        <v>41668</v>
      </c>
      <c r="B34" s="88">
        <f ca="1">I34-IF(入力データと計算結果!$F$7=バックデータ一覧!$A$7,計算過程!$AG34,計算過程!$AI34)*I34/($I34+$J34+$K34+$L34+$M34+$N34)</f>
        <v>30.423848</v>
      </c>
      <c r="C34" s="88">
        <f ca="1">J34-IF(入力データと計算結果!$F$7=バックデータ一覧!$A$7,計算過程!$AG34,計算過程!$AI34)*J34/($I34+$J34+$K34+$L34+$M34+$N34)</f>
        <v>39.683279999999996</v>
      </c>
      <c r="D34" s="88">
        <f ca="1">K34-IF(入力データと計算結果!$F$7=バックデータ一覧!$A$7,計算過程!$AG34,計算過程!$AI34)*K34/($I34+$J34+$K34+$L34+$M34+$N34)</f>
        <v>7.6059619999999999</v>
      </c>
      <c r="E34" s="88">
        <f ca="1">L34-IF(入力データと計算結果!$F$7=バックデータ一覧!$A$7,計算過程!$AG34,計算過程!$AI34)*L34/($I34+$J34+$K34+$L34+$M34+$N34)</f>
        <v>29.762460000000001</v>
      </c>
      <c r="F34" s="88">
        <f ca="1">M34-IF(入力データと計算結果!$F$7=バックデータ一覧!$A$7,計算過程!$AG34,計算過程!$AI34)*M34/($I34+$J34+$K34+$L34+$M34+$N34)</f>
        <v>0</v>
      </c>
      <c r="G34" s="88">
        <f ca="1">N34-IF(入力データと計算結果!$F$7=バックデータ一覧!$A$7,計算過程!$AG34,計算過程!$AI34)*N34/($I34+$J34+$K34+$L34+$M34+$N34)</f>
        <v>7.0845000000000002</v>
      </c>
      <c r="H34" s="88">
        <f t="shared" si="5"/>
        <v>0</v>
      </c>
      <c r="I34" s="90">
        <f ca="1">P34*(バックデータ一覧!$E$3-計算過程!X34)*4.186*10^-3</f>
        <v>30.423848</v>
      </c>
      <c r="J34" s="90">
        <f ca="1">Q34*(バックデータ一覧!$E$4-計算過程!X34)*4.186*10^-3</f>
        <v>39.683279999999996</v>
      </c>
      <c r="K34" s="90">
        <f ca="1">R34*(バックデータ一覧!$E$5-計算過程!X34)*4.186*10^-3</f>
        <v>7.6059619999999999</v>
      </c>
      <c r="L34" s="90">
        <f ca="1">IF(入力データと計算結果!$F$9=バックデータ一覧!$A$2,計算過程!S34*(バックデータ一覧!$E$6-計算過程!X34)*4.186*10^-3,0)</f>
        <v>29.762460000000001</v>
      </c>
      <c r="M34" s="90">
        <f>IF(入力データと計算結果!$F$9=バックデータ一覧!$A$2,0,計算過程!T34*(バックデータ一覧!$E$7-計算過程!X34)*4.186*10^-3)</f>
        <v>0</v>
      </c>
      <c r="N34" s="90">
        <f ca="1">IF(入力データと計算結果!$F$9=バックデータ一覧!$A$4,0,計算過程!U34*(バックデータ一覧!$E$8-計算過程!X34)*4.186*10^-3)</f>
        <v>7.0845000000000002</v>
      </c>
      <c r="O34" s="90">
        <f>IF(入力データと計算結果!$F$9=バックデータ一覧!$A$4,計算過程!W34*1.25,0)</f>
        <v>0</v>
      </c>
      <c r="P34" s="88">
        <f t="shared" si="0"/>
        <v>184</v>
      </c>
      <c r="Q34" s="88">
        <f t="shared" si="1"/>
        <v>240</v>
      </c>
      <c r="R34" s="88">
        <f t="shared" si="2"/>
        <v>46</v>
      </c>
      <c r="S34" s="88">
        <f>IF(入力データと計算結果!$F$9=バックデータ一覧!$A$2,$AC34,0)*$AX$11*$AX$12</f>
        <v>180</v>
      </c>
      <c r="T34" s="88">
        <f>IF(入力データと計算結果!$F$9=バックデータ一覧!$A$2,0,$AC34)*$AX$12</f>
        <v>0</v>
      </c>
      <c r="U34" s="88">
        <f t="shared" ca="1" si="6"/>
        <v>28.444153581164908</v>
      </c>
      <c r="V34" s="90">
        <f ca="1">IF(OR(入力データと計算結果!$F$9=バックデータ一覧!$A$2,入力データと計算結果!$F$9=バックデータ一覧!$A$3),W34/(バックデータ一覧!$E$8-計算過程!X34)/4.186*10^3,0)</f>
        <v>28.444153581164908</v>
      </c>
      <c r="W34" s="90">
        <f t="shared" si="7"/>
        <v>7.0845000000000002</v>
      </c>
      <c r="X34" s="90">
        <f ca="1">MAX(VLOOKUP(入力データと計算結果!$F$5,バックデータ一覧!$Y$3:$AA$10,2)*Y34+VLOOKUP(入力データと計算結果!$F$5,バックデータ一覧!$Y$3:$AA$10,3),0.5)</f>
        <v>0.5</v>
      </c>
      <c r="Y34" s="90">
        <f t="shared" ca="1" si="8"/>
        <v>-8.783333333333335</v>
      </c>
      <c r="Z34" s="24">
        <f>IF(入力データと計算結果!$F$6=4,INDEX(バックデータ一覧!$I$4:$L$9,MATCH(VLOOKUP(計算過程!$A34,バックデータ一覧!$AU$3:$AV$367,2),バックデータ一覧!$H$4:$H$9,0),MATCH(計算過程!Z$2,バックデータ一覧!$I$2:$L$2,0)),IF(入力データと計算結果!$F$6=3,INDEX(バックデータ一覧!$I$10:$L$15,MATCH(VLOOKUP(計算過程!$A34,バックデータ一覧!$AU$3:$AV$367,2),バックデータ一覧!$H$10:$H$15,0),MATCH(計算過程!Z$2,バックデータ一覧!$I$2:$L$2,0)),IF(入力データと計算結果!$F$6=2,INDEX(バックデータ一覧!$I$16:$L$21,MATCH(VLOOKUP(計算過程!$A34,バックデータ一覧!$AU$3:$AV$367,2),バックデータ一覧!$H$16:$H$21,0),MATCH(計算過程!Z$2,バックデータ一覧!$I$2:$L$2,0)),IF(入力データと計算結果!$F$6=1,INDEX(バックデータ一覧!$I$22:$L$27,MATCH(VLOOKUP(計算過程!$A34,バックデータ一覧!$AU$3:$AV$367,2),バックデータ一覧!$H$22:$H$27,0),MATCH(計算過程!Z$2,バックデータ一覧!$I$2:$L$2,0))))))</f>
        <v>184</v>
      </c>
      <c r="AA34" s="24">
        <f>IF(入力データと計算結果!$F$6=4,INDEX(バックデータ一覧!$I$4:$L$9,MATCH(VLOOKUP(計算過程!$A34,バックデータ一覧!$AU$3:$AV$367,2),バックデータ一覧!$H$4:$H$9,0),MATCH(計算過程!AA$2,バックデータ一覧!$I$2:$L$2,0)),IF(入力データと計算結果!$F$6=3,INDEX(バックデータ一覧!$I$10:$L$15,MATCH(VLOOKUP(計算過程!$A34,バックデータ一覧!$AU$3:$AV$367,2),バックデータ一覧!$H$10:$H$15,0),MATCH(計算過程!AA$2,バックデータ一覧!$I$2:$L$2,0)),IF(入力データと計算結果!$F$6=2,INDEX(バックデータ一覧!$I$16:$L$21,MATCH(VLOOKUP(計算過程!$A34,バックデータ一覧!$AU$3:$AV$367,2),バックデータ一覧!$H$16:$H$21,0),MATCH(計算過程!AA$2,バックデータ一覧!$I$2:$L$2,0)),IF(入力データと計算結果!$F$6=1,INDEX(バックデータ一覧!$I$22:$L$27,MATCH(VLOOKUP(計算過程!$A34,バックデータ一覧!$AU$3:$AV$367,2),バックデータ一覧!$H$22:$H$27,0),MATCH(計算過程!AA$2,バックデータ一覧!$I$2:$L$2,0))))))</f>
        <v>240</v>
      </c>
      <c r="AB34" s="24">
        <f>IF(入力データと計算結果!$F$6=4,INDEX(バックデータ一覧!$I$4:$L$9,MATCH(VLOOKUP(計算過程!$A34,バックデータ一覧!$AU$3:$AV$367,2),バックデータ一覧!$H$4:$H$9,0),MATCH(計算過程!AB$2,バックデータ一覧!$I$2:$L$2,0)),IF(入力データと計算結果!$F$6=3,INDEX(バックデータ一覧!$I$10:$L$15,MATCH(VLOOKUP(計算過程!$A34,バックデータ一覧!$AU$3:$AV$367,2),バックデータ一覧!$H$10:$H$15,0),MATCH(計算過程!AB$2,バックデータ一覧!$I$2:$L$2,0)),IF(入力データと計算結果!$F$6=2,INDEX(バックデータ一覧!$I$16:$L$21,MATCH(VLOOKUP(計算過程!$A34,バックデータ一覧!$AU$3:$AV$367,2),バックデータ一覧!$H$16:$H$21,0),MATCH(計算過程!AB$2,バックデータ一覧!$I$2:$L$2,0)),IF(入力データと計算結果!$F$6=1,INDEX(バックデータ一覧!$I$22:$L$27,MATCH(VLOOKUP(計算過程!$A34,バックデータ一覧!$AU$3:$AV$367,2),バックデータ一覧!$H$22:$H$27,0),MATCH(計算過程!AB$2,バックデータ一覧!$I$2:$L$2,0))))))</f>
        <v>46</v>
      </c>
      <c r="AC34" s="24">
        <f>IF(入力データと計算結果!$F$6=4,INDEX(バックデータ一覧!$I$4:$L$9,MATCH(VLOOKUP(計算過程!$A34,バックデータ一覧!$AU$3:$AV$367,2),バックデータ一覧!$H$4:$H$9,0),MATCH(計算過程!AC$2,バックデータ一覧!$I$2:$L$2,0)),IF(入力データと計算結果!$F$6=3,INDEX(バックデータ一覧!$I$10:$L$15,MATCH(VLOOKUP(計算過程!$A34,バックデータ一覧!$AU$3:$AV$367,2),バックデータ一覧!$H$10:$H$15,0),MATCH(計算過程!AC$2,バックデータ一覧!$I$2:$L$2,0)),IF(入力データと計算結果!$F$6=2,INDEX(バックデータ一覧!$I$16:$L$21,MATCH(VLOOKUP(計算過程!$A34,バックデータ一覧!$AU$3:$AV$367,2),バックデータ一覧!$H$16:$H$21,0),MATCH(計算過程!AC$2,バックデータ一覧!$I$2:$L$2,0)),IF(入力データと計算結果!$F$6=1,INDEX(バックデータ一覧!$I$22:$L$27,MATCH(VLOOKUP(計算過程!$A34,バックデータ一覧!$AU$3:$AV$367,2),バックデータ一覧!$H$22:$H$27,0),MATCH(計算過程!AC$2,バックデータ一覧!$I$2:$L$2,0))))))</f>
        <v>180</v>
      </c>
      <c r="AD34" s="89">
        <f>IF($AF34&lt;7,INDEX(バックデータ一覧!$P$4:$S$5,MATCH(入力データと計算結果!$F$8,バックデータ一覧!$O$4:$O$5,0),MATCH(入力データと計算結果!$F$6,バックデータ一覧!$P$3:$W$3,0)),IF(AND($AF34&gt;=7,$AF34&lt;16),INDEX(バックデータ一覧!$P$6:$S$7,MATCH(入力データと計算結果!$F$8,バックデータ一覧!$O$6:$O$7,0),MATCH(入力データと計算結果!$F$6,バックデータ一覧!$P$3:$W$3,0)),IF(AND($AF34&gt;=16,$AF34&lt;25),INDEX(バックデータ一覧!$P$8:$S$9,MATCH(入力データと計算結果!$F$8,バックデータ一覧!$O$8:$O$9,0),MATCH(入力データと計算結果!$F$6,バックデータ一覧!$P$3:$W$3,0)),IF($AF34&gt;=25,INDEX(バックデータ一覧!$P$10:$S$11,MATCH(入力データと計算結果!$F$8,バックデータ一覧!$O$10:$O$11,0),MATCH(入力データと計算結果!$F$6,バックデータ一覧!$P$3:$W$3,0))))))</f>
        <v>-0.12</v>
      </c>
      <c r="AE34" s="89">
        <f>IF($AF34&lt;7,INDEX(バックデータ一覧!$T$4:$W$5,MATCH(入力データと計算結果!$F$8,バックデータ一覧!$O$4:$O$5,0),MATCH(入力データと計算結果!$F$6,バックデータ一覧!$P$3:$W$3,0)),IF(AND($AF34&gt;=7,$AF34&lt;16),INDEX(バックデータ一覧!$T$6:$W$7,MATCH(入力データと計算結果!$F$8,バックデータ一覧!$O$6:$O$7,0),MATCH(入力データと計算結果!$F$6,バックデータ一覧!$P$3:$W$3,0)),IF(AND($AF34&gt;=16,$AF34&lt;25),INDEX(バックデータ一覧!$T$8:$W$9,MATCH(入力データと計算結果!$F$8,バックデータ一覧!$O$8:$O$9,0),MATCH(入力データと計算結果!$F$6,バックデータ一覧!$P$3:$W$3,0)),IF($AF34&gt;=25,INDEX(バックデータ一覧!$T$10:$W$11,MATCH(入力データと計算結果!$F$8,バックデータ一覧!$O$10:$O$11,0),MATCH(入力データと計算結果!$F$6,バックデータ一覧!$P$3:$W$3,0))))))</f>
        <v>6</v>
      </c>
      <c r="AF34" s="88">
        <f>AVERAGEIF(貼り付けシート!$A$6:$A$8765,$A34,貼り付けシート!$C$6:$C$8765)</f>
        <v>-9.0374999999999996</v>
      </c>
      <c r="AG34" s="91">
        <f>IF(AND(入力データと計算結果!$F$7=バックデータ一覧!$A$7,AH34="使用できる"),MIN(AN34,SUM(I34:N34)*$AX$13),0)</f>
        <v>0</v>
      </c>
      <c r="AH34" s="47" t="str">
        <f t="shared" si="9"/>
        <v>使用できない</v>
      </c>
      <c r="AI34" s="90">
        <f>IF(入力データと計算結果!$F$7=バックデータ一覧!$A$8,MIN(AJ34,(SUM(I34:N34)*$AX$15)),0)</f>
        <v>0</v>
      </c>
      <c r="AJ34" s="90">
        <f t="shared" ca="1" si="3"/>
        <v>0</v>
      </c>
      <c r="AK34" s="90">
        <f t="shared" ca="1" si="4"/>
        <v>40.499550000000006</v>
      </c>
      <c r="AL34" s="88">
        <f>IF(OR($AX$22=0,入力データと計算結果!$F$7&lt;&gt;バックデータ一覧!$A$8),0,$AX$19*AM34*10^-3)</f>
        <v>0</v>
      </c>
      <c r="AM34" s="90">
        <f>SUMPRODUCT(('計算過程（日射量等）'!$A$6:$A$8765=計算過程!A34)*('計算過程（日射量等）'!$C$6:$C$8765&gt;=$AX$20))</f>
        <v>0</v>
      </c>
      <c r="AN34" s="90">
        <f>IF(入力データと計算結果!$F$7=バックデータ一覧!$A$9,0,AO34*$AX$22*$AX$21*計算過程!$AX$23)</f>
        <v>0</v>
      </c>
      <c r="AO34" s="90">
        <f>SUMIF('計算過程（日射量等）'!$A$6:$A$8765,計算過程!A34,'計算過程（日射量等）'!$C$6:$C$8765)*3600*10^-6</f>
        <v>2.9241977646831727</v>
      </c>
      <c r="AP34" s="90">
        <f t="shared" si="10"/>
        <v>-3.5002688172043017</v>
      </c>
      <c r="AQ34" s="90">
        <f>AVERAGEIF('貼り付けシート（日射量等）'!$D$3:$D$8762,$A34,'貼り付けシート（日射量等）'!$F$3:$F$8762)</f>
        <v>-4.2541666666666664</v>
      </c>
    </row>
    <row r="35" spans="1:43">
      <c r="A35" s="28">
        <v>41669</v>
      </c>
      <c r="B35" s="88">
        <f ca="1">I35-IF(入力データと計算結果!$F$7=バックデータ一覧!$A$7,計算過程!$AG35,計算過程!$AI35)*I35/($I35+$J35+$K35+$L35+$M35+$N35)</f>
        <v>15.211924</v>
      </c>
      <c r="C35" s="88">
        <f ca="1">J35-IF(入力データと計算結果!$F$7=バックデータ一覧!$A$7,計算過程!$AG35,計算過程!$AI35)*J35/($I35+$J35+$K35+$L35+$M35+$N35)</f>
        <v>24.802050000000001</v>
      </c>
      <c r="D35" s="88">
        <f ca="1">K35-IF(入力データと計算結果!$F$7=バックデータ一覧!$A$7,計算過程!$AG35,計算過程!$AI35)*K35/($I35+$J35+$K35+$L35+$M35+$N35)</f>
        <v>4.6297160000000002</v>
      </c>
      <c r="E35" s="88">
        <f ca="1">L35-IF(入力データと計算結果!$F$7=バックデータ一覧!$A$7,計算過程!$AG35,計算過程!$AI35)*L35/($I35+$J35+$K35+$L35+$M35+$N35)</f>
        <v>29.762460000000001</v>
      </c>
      <c r="F35" s="88">
        <f ca="1">M35-IF(入力データと計算結果!$F$7=バックデータ一覧!$A$7,計算過程!$AG35,計算過程!$AI35)*M35/($I35+$J35+$K35+$L35+$M35+$N35)</f>
        <v>0</v>
      </c>
      <c r="G35" s="88">
        <f ca="1">N35-IF(入力データと計算結果!$F$7=バックデータ一覧!$A$7,計算過程!$AG35,計算過程!$AI35)*N35/($I35+$J35+$K35+$L35+$M35+$N35)</f>
        <v>7.3974999999999991</v>
      </c>
      <c r="H35" s="88">
        <f t="shared" si="5"/>
        <v>0</v>
      </c>
      <c r="I35" s="90">
        <f ca="1">P35*(バックデータ一覧!$E$3-計算過程!X35)*4.186*10^-3</f>
        <v>15.211924</v>
      </c>
      <c r="J35" s="90">
        <f ca="1">Q35*(バックデータ一覧!$E$4-計算過程!X35)*4.186*10^-3</f>
        <v>24.802050000000001</v>
      </c>
      <c r="K35" s="90">
        <f ca="1">R35*(バックデータ一覧!$E$5-計算過程!X35)*4.186*10^-3</f>
        <v>4.6297160000000002</v>
      </c>
      <c r="L35" s="90">
        <f ca="1">IF(入力データと計算結果!$F$9=バックデータ一覧!$A$2,計算過程!S35*(バックデータ一覧!$E$6-計算過程!X35)*4.186*10^-3,0)</f>
        <v>29.762460000000001</v>
      </c>
      <c r="M35" s="90">
        <f>IF(入力データと計算結果!$F$9=バックデータ一覧!$A$2,0,計算過程!T35*(バックデータ一覧!$E$7-計算過程!X35)*4.186*10^-3)</f>
        <v>0</v>
      </c>
      <c r="N35" s="90">
        <f ca="1">IF(入力データと計算結果!$F$9=バックデータ一覧!$A$4,0,計算過程!U35*(バックデータ一覧!$E$8-計算過程!X35)*4.186*10^-3)</f>
        <v>7.3974999999999991</v>
      </c>
      <c r="O35" s="90">
        <f>IF(入力データと計算結果!$F$9=バックデータ一覧!$A$4,計算過程!W35*1.25,0)</f>
        <v>0</v>
      </c>
      <c r="P35" s="88">
        <f t="shared" si="0"/>
        <v>92</v>
      </c>
      <c r="Q35" s="88">
        <f t="shared" si="1"/>
        <v>150</v>
      </c>
      <c r="R35" s="88">
        <f t="shared" si="2"/>
        <v>28</v>
      </c>
      <c r="S35" s="88">
        <f>IF(入力データと計算結果!$F$9=バックデータ一覧!$A$2,$AC35,0)*$AX$11*$AX$12</f>
        <v>180</v>
      </c>
      <c r="T35" s="88">
        <f>IF(入力データと計算結果!$F$9=バックデータ一覧!$A$2,0,$AC35)*$AX$12</f>
        <v>0</v>
      </c>
      <c r="U35" s="88">
        <f t="shared" ca="1" si="6"/>
        <v>29.70084354812159</v>
      </c>
      <c r="V35" s="90">
        <f ca="1">IF(OR(入力データと計算結果!$F$9=バックデータ一覧!$A$2,入力データと計算結果!$F$9=バックデータ一覧!$A$3),W35/(バックデータ一覧!$E$8-計算過程!X35)/4.186*10^3,0)</f>
        <v>29.70084354812159</v>
      </c>
      <c r="W35" s="90">
        <f t="shared" si="7"/>
        <v>7.3975</v>
      </c>
      <c r="X35" s="90">
        <f ca="1">MAX(VLOOKUP(入力データと計算結果!$F$5,バックデータ一覧!$Y$3:$AA$10,2)*Y35+VLOOKUP(入力データと計算結果!$F$5,バックデータ一覧!$Y$3:$AA$10,3),0.5)</f>
        <v>0.5</v>
      </c>
      <c r="Y35" s="90">
        <f t="shared" ca="1" si="8"/>
        <v>-9.0833333333333321</v>
      </c>
      <c r="Z35" s="24">
        <f>IF(入力データと計算結果!$F$6=4,INDEX(バックデータ一覧!$I$4:$L$9,MATCH(VLOOKUP(計算過程!$A35,バックデータ一覧!$AU$3:$AV$367,2),バックデータ一覧!$H$4:$H$9,0),MATCH(計算過程!Z$2,バックデータ一覧!$I$2:$L$2,0)),IF(入力データと計算結果!$F$6=3,INDEX(バックデータ一覧!$I$10:$L$15,MATCH(VLOOKUP(計算過程!$A35,バックデータ一覧!$AU$3:$AV$367,2),バックデータ一覧!$H$10:$H$15,0),MATCH(計算過程!Z$2,バックデータ一覧!$I$2:$L$2,0)),IF(入力データと計算結果!$F$6=2,INDEX(バックデータ一覧!$I$16:$L$21,MATCH(VLOOKUP(計算過程!$A35,バックデータ一覧!$AU$3:$AV$367,2),バックデータ一覧!$H$16:$H$21,0),MATCH(計算過程!Z$2,バックデータ一覧!$I$2:$L$2,0)),IF(入力データと計算結果!$F$6=1,INDEX(バックデータ一覧!$I$22:$L$27,MATCH(VLOOKUP(計算過程!$A35,バックデータ一覧!$AU$3:$AV$367,2),バックデータ一覧!$H$22:$H$27,0),MATCH(計算過程!Z$2,バックデータ一覧!$I$2:$L$2,0))))))</f>
        <v>92</v>
      </c>
      <c r="AA35" s="24">
        <f>IF(入力データと計算結果!$F$6=4,INDEX(バックデータ一覧!$I$4:$L$9,MATCH(VLOOKUP(計算過程!$A35,バックデータ一覧!$AU$3:$AV$367,2),バックデータ一覧!$H$4:$H$9,0),MATCH(計算過程!AA$2,バックデータ一覧!$I$2:$L$2,0)),IF(入力データと計算結果!$F$6=3,INDEX(バックデータ一覧!$I$10:$L$15,MATCH(VLOOKUP(計算過程!$A35,バックデータ一覧!$AU$3:$AV$367,2),バックデータ一覧!$H$10:$H$15,0),MATCH(計算過程!AA$2,バックデータ一覧!$I$2:$L$2,0)),IF(入力データと計算結果!$F$6=2,INDEX(バックデータ一覧!$I$16:$L$21,MATCH(VLOOKUP(計算過程!$A35,バックデータ一覧!$AU$3:$AV$367,2),バックデータ一覧!$H$16:$H$21,0),MATCH(計算過程!AA$2,バックデータ一覧!$I$2:$L$2,0)),IF(入力データと計算結果!$F$6=1,INDEX(バックデータ一覧!$I$22:$L$27,MATCH(VLOOKUP(計算過程!$A35,バックデータ一覧!$AU$3:$AV$367,2),バックデータ一覧!$H$22:$H$27,0),MATCH(計算過程!AA$2,バックデータ一覧!$I$2:$L$2,0))))))</f>
        <v>150</v>
      </c>
      <c r="AB35" s="24">
        <f>IF(入力データと計算結果!$F$6=4,INDEX(バックデータ一覧!$I$4:$L$9,MATCH(VLOOKUP(計算過程!$A35,バックデータ一覧!$AU$3:$AV$367,2),バックデータ一覧!$H$4:$H$9,0),MATCH(計算過程!AB$2,バックデータ一覧!$I$2:$L$2,0)),IF(入力データと計算結果!$F$6=3,INDEX(バックデータ一覧!$I$10:$L$15,MATCH(VLOOKUP(計算過程!$A35,バックデータ一覧!$AU$3:$AV$367,2),バックデータ一覧!$H$10:$H$15,0),MATCH(計算過程!AB$2,バックデータ一覧!$I$2:$L$2,0)),IF(入力データと計算結果!$F$6=2,INDEX(バックデータ一覧!$I$16:$L$21,MATCH(VLOOKUP(計算過程!$A35,バックデータ一覧!$AU$3:$AV$367,2),バックデータ一覧!$H$16:$H$21,0),MATCH(計算過程!AB$2,バックデータ一覧!$I$2:$L$2,0)),IF(入力データと計算結果!$F$6=1,INDEX(バックデータ一覧!$I$22:$L$27,MATCH(VLOOKUP(計算過程!$A35,バックデータ一覧!$AU$3:$AV$367,2),バックデータ一覧!$H$22:$H$27,0),MATCH(計算過程!AB$2,バックデータ一覧!$I$2:$L$2,0))))))</f>
        <v>28</v>
      </c>
      <c r="AC35" s="24">
        <f>IF(入力データと計算結果!$F$6=4,INDEX(バックデータ一覧!$I$4:$L$9,MATCH(VLOOKUP(計算過程!$A35,バックデータ一覧!$AU$3:$AV$367,2),バックデータ一覧!$H$4:$H$9,0),MATCH(計算過程!AC$2,バックデータ一覧!$I$2:$L$2,0)),IF(入力データと計算結果!$F$6=3,INDEX(バックデータ一覧!$I$10:$L$15,MATCH(VLOOKUP(計算過程!$A35,バックデータ一覧!$AU$3:$AV$367,2),バックデータ一覧!$H$10:$H$15,0),MATCH(計算過程!AC$2,バックデータ一覧!$I$2:$L$2,0)),IF(入力データと計算結果!$F$6=2,INDEX(バックデータ一覧!$I$16:$L$21,MATCH(VLOOKUP(計算過程!$A35,バックデータ一覧!$AU$3:$AV$367,2),バックデータ一覧!$H$16:$H$21,0),MATCH(計算過程!AC$2,バックデータ一覧!$I$2:$L$2,0)),IF(入力データと計算結果!$F$6=1,INDEX(バックデータ一覧!$I$22:$L$27,MATCH(VLOOKUP(計算過程!$A35,バックデータ一覧!$AU$3:$AV$367,2),バックデータ一覧!$H$22:$H$27,0),MATCH(計算過程!AC$2,バックデータ一覧!$I$2:$L$2,0))))))</f>
        <v>180</v>
      </c>
      <c r="AD35" s="89">
        <f>IF($AF35&lt;7,INDEX(バックデータ一覧!$P$4:$S$5,MATCH(入力データと計算結果!$F$8,バックデータ一覧!$O$4:$O$5,0),MATCH(入力データと計算結果!$F$6,バックデータ一覧!$P$3:$W$3,0)),IF(AND($AF35&gt;=7,$AF35&lt;16),INDEX(バックデータ一覧!$P$6:$S$7,MATCH(入力データと計算結果!$F$8,バックデータ一覧!$O$6:$O$7,0),MATCH(入力データと計算結果!$F$6,バックデータ一覧!$P$3:$W$3,0)),IF(AND($AF35&gt;=16,$AF35&lt;25),INDEX(バックデータ一覧!$P$8:$S$9,MATCH(入力データと計算結果!$F$8,バックデータ一覧!$O$8:$O$9,0),MATCH(入力データと計算結果!$F$6,バックデータ一覧!$P$3:$W$3,0)),IF($AF35&gt;=25,INDEX(バックデータ一覧!$P$10:$S$11,MATCH(入力データと計算結果!$F$8,バックデータ一覧!$O$10:$O$11,0),MATCH(入力データと計算結果!$F$6,バックデータ一覧!$P$3:$W$3,0))))))</f>
        <v>-0.12</v>
      </c>
      <c r="AE35" s="89">
        <f>IF($AF35&lt;7,INDEX(バックデータ一覧!$T$4:$W$5,MATCH(入力データと計算結果!$F$8,バックデータ一覧!$O$4:$O$5,0),MATCH(入力データと計算結果!$F$6,バックデータ一覧!$P$3:$W$3,0)),IF(AND($AF35&gt;=7,$AF35&lt;16),INDEX(バックデータ一覧!$T$6:$W$7,MATCH(入力データと計算結果!$F$8,バックデータ一覧!$O$6:$O$7,0),MATCH(入力データと計算結果!$F$6,バックデータ一覧!$P$3:$W$3,0)),IF(AND($AF35&gt;=16,$AF35&lt;25),INDEX(バックデータ一覧!$T$8:$W$9,MATCH(入力データと計算結果!$F$8,バックデータ一覧!$O$8:$O$9,0),MATCH(入力データと計算結果!$F$6,バックデータ一覧!$P$3:$W$3,0)),IF($AF35&gt;=25,INDEX(バックデータ一覧!$T$10:$W$11,MATCH(入力データと計算結果!$F$8,バックデータ一覧!$O$10:$O$11,0),MATCH(入力データと計算結果!$F$6,バックデータ一覧!$P$3:$W$3,0))))))</f>
        <v>6</v>
      </c>
      <c r="AF35" s="88">
        <f>AVERAGEIF(貼り付けシート!$A$6:$A$8765,$A35,貼り付けシート!$C$6:$C$8765)</f>
        <v>-11.645833333333334</v>
      </c>
      <c r="AG35" s="91">
        <f>IF(AND(入力データと計算結果!$F$7=バックデータ一覧!$A$7,AH35="使用できる"),MIN(AN35,SUM(I35:N35)*$AX$13),0)</f>
        <v>0</v>
      </c>
      <c r="AH35" s="47" t="str">
        <f t="shared" si="9"/>
        <v>使用できない</v>
      </c>
      <c r="AI35" s="90">
        <f>IF(入力データと計算結果!$F$7=バックデータ一覧!$A$8,MIN(AJ35,(SUM(I35:N35)*$AX$15)),0)</f>
        <v>0</v>
      </c>
      <c r="AJ35" s="90">
        <f t="shared" ca="1" si="3"/>
        <v>0</v>
      </c>
      <c r="AK35" s="90">
        <f t="shared" ca="1" si="4"/>
        <v>40.499550000000006</v>
      </c>
      <c r="AL35" s="88">
        <f>IF(OR($AX$22=0,入力データと計算結果!$F$7&lt;&gt;バックデータ一覧!$A$8),0,$AX$19*AM35*10^-3)</f>
        <v>0</v>
      </c>
      <c r="AM35" s="90">
        <f>SUMPRODUCT(('計算過程（日射量等）'!$A$6:$A$8765=計算過程!A35)*('計算過程（日射量等）'!$C$6:$C$8765&gt;=$AX$20))</f>
        <v>2</v>
      </c>
      <c r="AN35" s="90">
        <f>IF(入力データと計算結果!$F$7=バックデータ一覧!$A$9,0,AO35*$AX$22*$AX$21*計算過程!$AX$23)</f>
        <v>0</v>
      </c>
      <c r="AO35" s="90">
        <f>SUMIF('計算過程（日射量等）'!$A$6:$A$8765,計算過程!A35,'計算過程（日射量等）'!$C$6:$C$8765)*3600*10^-6</f>
        <v>4.063537896732897</v>
      </c>
      <c r="AP35" s="90">
        <f t="shared" si="10"/>
        <v>-3.3706989247311836</v>
      </c>
      <c r="AQ35" s="90">
        <f>AVERAGEIF('貼り付けシート（日射量等）'!$D$3:$D$8762,$A35,'貼り付けシート（日射量等）'!$F$3:$F$8762)</f>
        <v>-5.375</v>
      </c>
    </row>
    <row r="36" spans="1:43">
      <c r="A36" s="28">
        <v>41670</v>
      </c>
      <c r="B36" s="88">
        <f ca="1">I36-IF(入力データと計算結果!$F$7=バックデータ一覧!$A$7,計算過程!$AG36,計算過程!$AI36)*I36/($I36+$J36+$K36+$L36+$M36+$N36)</f>
        <v>10.251514</v>
      </c>
      <c r="C36" s="88">
        <f ca="1">J36-IF(入力データと計算結果!$F$7=バックデータ一覧!$A$7,計算過程!$AG36,計算過程!$AI36)*J36/($I36+$J36+$K36+$L36+$M36+$N36)</f>
        <v>16.534700000000001</v>
      </c>
      <c r="D36" s="88">
        <f ca="1">K36-IF(入力データと計算結果!$F$7=バックデータ一覧!$A$7,計算過程!$AG36,計算過程!$AI36)*K36/($I36+$J36+$K36+$L36+$M36+$N36)</f>
        <v>1.3227760000000002</v>
      </c>
      <c r="E36" s="88">
        <f ca="1">L36-IF(入力データと計算結果!$F$7=バックデータ一覧!$A$7,計算過程!$AG36,計算過程!$AI36)*L36/($I36+$J36+$K36+$L36+$M36+$N36)</f>
        <v>29.762460000000001</v>
      </c>
      <c r="F36" s="88">
        <f ca="1">M36-IF(入力データと計算結果!$F$7=バックデータ一覧!$A$7,計算過程!$AG36,計算過程!$AI36)*M36/($I36+$J36+$K36+$L36+$M36+$N36)</f>
        <v>0</v>
      </c>
      <c r="G36" s="88">
        <f ca="1">N36-IF(入力データと計算結果!$F$7=バックデータ一覧!$A$7,計算過程!$AG36,計算過程!$AI36)*N36/($I36+$J36+$K36+$L36+$M36+$N36)</f>
        <v>7.5735000000000001</v>
      </c>
      <c r="H36" s="88">
        <f t="shared" si="5"/>
        <v>0</v>
      </c>
      <c r="I36" s="90">
        <f ca="1">P36*(バックデータ一覧!$E$3-計算過程!X36)*4.186*10^-3</f>
        <v>10.251514</v>
      </c>
      <c r="J36" s="90">
        <f ca="1">Q36*(バックデータ一覧!$E$4-計算過程!X36)*4.186*10^-3</f>
        <v>16.534700000000001</v>
      </c>
      <c r="K36" s="90">
        <f ca="1">R36*(バックデータ一覧!$E$5-計算過程!X36)*4.186*10^-3</f>
        <v>1.3227760000000002</v>
      </c>
      <c r="L36" s="90">
        <f ca="1">IF(入力データと計算結果!$F$9=バックデータ一覧!$A$2,計算過程!S36*(バックデータ一覧!$E$6-計算過程!X36)*4.186*10^-3,0)</f>
        <v>29.762460000000001</v>
      </c>
      <c r="M36" s="90">
        <f>IF(入力データと計算結果!$F$9=バックデータ一覧!$A$2,0,計算過程!T36*(バックデータ一覧!$E$7-計算過程!X36)*4.186*10^-3)</f>
        <v>0</v>
      </c>
      <c r="N36" s="90">
        <f ca="1">IF(入力データと計算結果!$F$9=バックデータ一覧!$A$4,0,計算過程!U36*(バックデータ一覧!$E$8-計算過程!X36)*4.186*10^-3)</f>
        <v>7.5735000000000001</v>
      </c>
      <c r="O36" s="90">
        <f>IF(入力データと計算結果!$F$9=バックデータ一覧!$A$4,計算過程!W36*1.25,0)</f>
        <v>0</v>
      </c>
      <c r="P36" s="88">
        <f t="shared" si="0"/>
        <v>62</v>
      </c>
      <c r="Q36" s="88">
        <f t="shared" si="1"/>
        <v>100</v>
      </c>
      <c r="R36" s="88">
        <f t="shared" si="2"/>
        <v>8</v>
      </c>
      <c r="S36" s="88">
        <f>IF(入力データと計算結果!$F$9=バックデータ一覧!$A$2,$AC36,0)*$AX$11*$AX$12</f>
        <v>180</v>
      </c>
      <c r="T36" s="88">
        <f>IF(入力データと計算結果!$F$9=バックデータ一覧!$A$2,0,$AC36)*$AX$12</f>
        <v>0</v>
      </c>
      <c r="U36" s="88">
        <f t="shared" ca="1" si="6"/>
        <v>30.407480718039722</v>
      </c>
      <c r="V36" s="90">
        <f ca="1">IF(OR(入力データと計算結果!$F$9=バックデータ一覧!$A$2,入力データと計算結果!$F$9=バックデータ一覧!$A$3),W36/(バックデータ一覧!$E$8-計算過程!X36)/4.186*10^3,0)</f>
        <v>30.407480718039722</v>
      </c>
      <c r="W36" s="90">
        <f t="shared" si="7"/>
        <v>7.5734999999999992</v>
      </c>
      <c r="X36" s="90">
        <f ca="1">MAX(VLOOKUP(入力データと計算結果!$F$5,バックデータ一覧!$Y$3:$AA$10,2)*Y36+VLOOKUP(入力データと計算結果!$F$5,バックデータ一覧!$Y$3:$AA$10,3),0.5)</f>
        <v>0.5</v>
      </c>
      <c r="Y36" s="90">
        <f t="shared" ca="1" si="8"/>
        <v>-9.0499999999999989</v>
      </c>
      <c r="Z36" s="24">
        <f>IF(入力データと計算結果!$F$6=4,INDEX(バックデータ一覧!$I$4:$L$9,MATCH(VLOOKUP(計算過程!$A36,バックデータ一覧!$AU$3:$AV$367,2),バックデータ一覧!$H$4:$H$9,0),MATCH(計算過程!Z$2,バックデータ一覧!$I$2:$L$2,0)),IF(入力データと計算結果!$F$6=3,INDEX(バックデータ一覧!$I$10:$L$15,MATCH(VLOOKUP(計算過程!$A36,バックデータ一覧!$AU$3:$AV$367,2),バックデータ一覧!$H$10:$H$15,0),MATCH(計算過程!Z$2,バックデータ一覧!$I$2:$L$2,0)),IF(入力データと計算結果!$F$6=2,INDEX(バックデータ一覧!$I$16:$L$21,MATCH(VLOOKUP(計算過程!$A36,バックデータ一覧!$AU$3:$AV$367,2),バックデータ一覧!$H$16:$H$21,0),MATCH(計算過程!Z$2,バックデータ一覧!$I$2:$L$2,0)),IF(入力データと計算結果!$F$6=1,INDEX(バックデータ一覧!$I$22:$L$27,MATCH(VLOOKUP(計算過程!$A36,バックデータ一覧!$AU$3:$AV$367,2),バックデータ一覧!$H$22:$H$27,0),MATCH(計算過程!Z$2,バックデータ一覧!$I$2:$L$2,0))))))</f>
        <v>62</v>
      </c>
      <c r="AA36" s="24">
        <f>IF(入力データと計算結果!$F$6=4,INDEX(バックデータ一覧!$I$4:$L$9,MATCH(VLOOKUP(計算過程!$A36,バックデータ一覧!$AU$3:$AV$367,2),バックデータ一覧!$H$4:$H$9,0),MATCH(計算過程!AA$2,バックデータ一覧!$I$2:$L$2,0)),IF(入力データと計算結果!$F$6=3,INDEX(バックデータ一覧!$I$10:$L$15,MATCH(VLOOKUP(計算過程!$A36,バックデータ一覧!$AU$3:$AV$367,2),バックデータ一覧!$H$10:$H$15,0),MATCH(計算過程!AA$2,バックデータ一覧!$I$2:$L$2,0)),IF(入力データと計算結果!$F$6=2,INDEX(バックデータ一覧!$I$16:$L$21,MATCH(VLOOKUP(計算過程!$A36,バックデータ一覧!$AU$3:$AV$367,2),バックデータ一覧!$H$16:$H$21,0),MATCH(計算過程!AA$2,バックデータ一覧!$I$2:$L$2,0)),IF(入力データと計算結果!$F$6=1,INDEX(バックデータ一覧!$I$22:$L$27,MATCH(VLOOKUP(計算過程!$A36,バックデータ一覧!$AU$3:$AV$367,2),バックデータ一覧!$H$22:$H$27,0),MATCH(計算過程!AA$2,バックデータ一覧!$I$2:$L$2,0))))))</f>
        <v>100</v>
      </c>
      <c r="AB36" s="24">
        <f>IF(入力データと計算結果!$F$6=4,INDEX(バックデータ一覧!$I$4:$L$9,MATCH(VLOOKUP(計算過程!$A36,バックデータ一覧!$AU$3:$AV$367,2),バックデータ一覧!$H$4:$H$9,0),MATCH(計算過程!AB$2,バックデータ一覧!$I$2:$L$2,0)),IF(入力データと計算結果!$F$6=3,INDEX(バックデータ一覧!$I$10:$L$15,MATCH(VLOOKUP(計算過程!$A36,バックデータ一覧!$AU$3:$AV$367,2),バックデータ一覧!$H$10:$H$15,0),MATCH(計算過程!AB$2,バックデータ一覧!$I$2:$L$2,0)),IF(入力データと計算結果!$F$6=2,INDEX(バックデータ一覧!$I$16:$L$21,MATCH(VLOOKUP(計算過程!$A36,バックデータ一覧!$AU$3:$AV$367,2),バックデータ一覧!$H$16:$H$21,0),MATCH(計算過程!AB$2,バックデータ一覧!$I$2:$L$2,0)),IF(入力データと計算結果!$F$6=1,INDEX(バックデータ一覧!$I$22:$L$27,MATCH(VLOOKUP(計算過程!$A36,バックデータ一覧!$AU$3:$AV$367,2),バックデータ一覧!$H$22:$H$27,0),MATCH(計算過程!AB$2,バックデータ一覧!$I$2:$L$2,0))))))</f>
        <v>8</v>
      </c>
      <c r="AC36" s="24">
        <f>IF(入力データと計算結果!$F$6=4,INDEX(バックデータ一覧!$I$4:$L$9,MATCH(VLOOKUP(計算過程!$A36,バックデータ一覧!$AU$3:$AV$367,2),バックデータ一覧!$H$4:$H$9,0),MATCH(計算過程!AC$2,バックデータ一覧!$I$2:$L$2,0)),IF(入力データと計算結果!$F$6=3,INDEX(バックデータ一覧!$I$10:$L$15,MATCH(VLOOKUP(計算過程!$A36,バックデータ一覧!$AU$3:$AV$367,2),バックデータ一覧!$H$10:$H$15,0),MATCH(計算過程!AC$2,バックデータ一覧!$I$2:$L$2,0)),IF(入力データと計算結果!$F$6=2,INDEX(バックデータ一覧!$I$16:$L$21,MATCH(VLOOKUP(計算過程!$A36,バックデータ一覧!$AU$3:$AV$367,2),バックデータ一覧!$H$16:$H$21,0),MATCH(計算過程!AC$2,バックデータ一覧!$I$2:$L$2,0)),IF(入力データと計算結果!$F$6=1,INDEX(バックデータ一覧!$I$22:$L$27,MATCH(VLOOKUP(計算過程!$A36,バックデータ一覧!$AU$3:$AV$367,2),バックデータ一覧!$H$22:$H$27,0),MATCH(計算過程!AC$2,バックデータ一覧!$I$2:$L$2,0))))))</f>
        <v>180</v>
      </c>
      <c r="AD36" s="89">
        <f>IF($AF36&lt;7,INDEX(バックデータ一覧!$P$4:$S$5,MATCH(入力データと計算結果!$F$8,バックデータ一覧!$O$4:$O$5,0),MATCH(入力データと計算結果!$F$6,バックデータ一覧!$P$3:$W$3,0)),IF(AND($AF36&gt;=7,$AF36&lt;16),INDEX(バックデータ一覧!$P$6:$S$7,MATCH(入力データと計算結果!$F$8,バックデータ一覧!$O$6:$O$7,0),MATCH(入力データと計算結果!$F$6,バックデータ一覧!$P$3:$W$3,0)),IF(AND($AF36&gt;=16,$AF36&lt;25),INDEX(バックデータ一覧!$P$8:$S$9,MATCH(入力データと計算結果!$F$8,バックデータ一覧!$O$8:$O$9,0),MATCH(入力データと計算結果!$F$6,バックデータ一覧!$P$3:$W$3,0)),IF($AF36&gt;=25,INDEX(バックデータ一覧!$P$10:$S$11,MATCH(入力データと計算結果!$F$8,バックデータ一覧!$O$10:$O$11,0),MATCH(入力データと計算結果!$F$6,バックデータ一覧!$P$3:$W$3,0))))))</f>
        <v>-0.12</v>
      </c>
      <c r="AE36" s="89">
        <f>IF($AF36&lt;7,INDEX(バックデータ一覧!$T$4:$W$5,MATCH(入力データと計算結果!$F$8,バックデータ一覧!$O$4:$O$5,0),MATCH(入力データと計算結果!$F$6,バックデータ一覧!$P$3:$W$3,0)),IF(AND($AF36&gt;=7,$AF36&lt;16),INDEX(バックデータ一覧!$T$6:$W$7,MATCH(入力データと計算結果!$F$8,バックデータ一覧!$O$6:$O$7,0),MATCH(入力データと計算結果!$F$6,バックデータ一覧!$P$3:$W$3,0)),IF(AND($AF36&gt;=16,$AF36&lt;25),INDEX(バックデータ一覧!$T$8:$W$9,MATCH(入力データと計算結果!$F$8,バックデータ一覧!$O$8:$O$9,0),MATCH(入力データと計算結果!$F$6,バックデータ一覧!$P$3:$W$3,0)),IF($AF36&gt;=25,INDEX(バックデータ一覧!$T$10:$W$11,MATCH(入力データと計算結果!$F$8,バックデータ一覧!$O$10:$O$11,0),MATCH(入力データと計算結果!$F$6,バックデータ一覧!$P$3:$W$3,0))))))</f>
        <v>6</v>
      </c>
      <c r="AF36" s="88">
        <f>AVERAGEIF(貼り付けシート!$A$6:$A$8765,$A36,貼り付けシート!$C$6:$C$8765)</f>
        <v>-13.112499999999997</v>
      </c>
      <c r="AG36" s="91">
        <f>IF(AND(入力データと計算結果!$F$7=バックデータ一覧!$A$7,AH36="使用できる"),MIN(AN36,SUM(I36:N36)*$AX$13),0)</f>
        <v>0</v>
      </c>
      <c r="AH36" s="47" t="str">
        <f t="shared" si="9"/>
        <v>使用できない</v>
      </c>
      <c r="AI36" s="90">
        <f>IF(入力データと計算結果!$F$7=バックデータ一覧!$A$8,MIN(AJ36,(SUM(I36:N36)*$AX$15)),0)</f>
        <v>0</v>
      </c>
      <c r="AJ36" s="90">
        <f t="shared" ca="1" si="3"/>
        <v>0</v>
      </c>
      <c r="AK36" s="90">
        <f t="shared" ca="1" si="4"/>
        <v>40.499550000000006</v>
      </c>
      <c r="AL36" s="88">
        <f>IF(OR($AX$22=0,入力データと計算結果!$F$7&lt;&gt;バックデータ一覧!$A$8),0,$AX$19*AM36*10^-3)</f>
        <v>0</v>
      </c>
      <c r="AM36" s="90">
        <f>SUMPRODUCT(('計算過程（日射量等）'!$A$6:$A$8765=計算過程!A36)*('計算過程（日射量等）'!$C$6:$C$8765&gt;=$AX$20))</f>
        <v>0</v>
      </c>
      <c r="AN36" s="90">
        <f>IF(入力データと計算結果!$F$7=バックデータ一覧!$A$9,0,AO36*$AX$22*$AX$21*計算過程!$AX$23)</f>
        <v>0</v>
      </c>
      <c r="AO36" s="90">
        <f>SUMIF('計算過程（日射量等）'!$A$6:$A$8765,計算過程!A36,'計算過程（日射量等）'!$C$6:$C$8765)*3600*10^-6</f>
        <v>2.7469805993492811</v>
      </c>
      <c r="AP36" s="90">
        <f t="shared" si="10"/>
        <v>-3.1494623655913991</v>
      </c>
      <c r="AQ36" s="90">
        <f>AVERAGEIF('貼り付けシート（日射量等）'!$D$3:$D$8762,$A36,'貼り付けシート（日射量等）'!$F$3:$F$8762)</f>
        <v>-4.4083333333333341</v>
      </c>
    </row>
    <row r="37" spans="1:43">
      <c r="A37" s="28">
        <v>41671</v>
      </c>
      <c r="B37" s="88">
        <f ca="1">I37-IF(入力データと計算結果!$F$7=バックデータ一覧!$A$7,計算過程!$AG37,計算過程!$AI37)*I37/($I37+$J37+$K37+$L37+$M37+$N37)</f>
        <v>15.211924</v>
      </c>
      <c r="C37" s="88">
        <f ca="1">J37-IF(入力データと計算結果!$F$7=バックデータ一覧!$A$7,計算過程!$AG37,計算過程!$AI37)*J37/($I37+$J37+$K37+$L37+$M37+$N37)</f>
        <v>24.802050000000001</v>
      </c>
      <c r="D37" s="88">
        <f ca="1">K37-IF(入力データと計算結果!$F$7=バックデータ一覧!$A$7,計算過程!$AG37,計算過程!$AI37)*K37/($I37+$J37+$K37+$L37+$M37+$N37)</f>
        <v>4.6297160000000002</v>
      </c>
      <c r="E37" s="88">
        <f ca="1">L37-IF(入力データと計算結果!$F$7=バックデータ一覧!$A$7,計算過程!$AG37,計算過程!$AI37)*L37/($I37+$J37+$K37+$L37+$M37+$N37)</f>
        <v>29.762460000000001</v>
      </c>
      <c r="F37" s="88">
        <f ca="1">M37-IF(入力データと計算結果!$F$7=バックデータ一覧!$A$7,計算過程!$AG37,計算過程!$AI37)*M37/($I37+$J37+$K37+$L37+$M37+$N37)</f>
        <v>0</v>
      </c>
      <c r="G37" s="88">
        <f ca="1">N37-IF(入力データと計算結果!$F$7=バックデータ一覧!$A$7,計算過程!$AG37,計算過程!$AI37)*N37/($I37+$J37+$K37+$L37+$M37+$N37)</f>
        <v>7.6615000000000011</v>
      </c>
      <c r="H37" s="88">
        <f t="shared" si="5"/>
        <v>0</v>
      </c>
      <c r="I37" s="90">
        <f ca="1">P37*(バックデータ一覧!$E$3-計算過程!X37)*4.186*10^-3</f>
        <v>15.211924</v>
      </c>
      <c r="J37" s="90">
        <f ca="1">Q37*(バックデータ一覧!$E$4-計算過程!X37)*4.186*10^-3</f>
        <v>24.802050000000001</v>
      </c>
      <c r="K37" s="90">
        <f ca="1">R37*(バックデータ一覧!$E$5-計算過程!X37)*4.186*10^-3</f>
        <v>4.6297160000000002</v>
      </c>
      <c r="L37" s="90">
        <f ca="1">IF(入力データと計算結果!$F$9=バックデータ一覧!$A$2,計算過程!S37*(バックデータ一覧!$E$6-計算過程!X37)*4.186*10^-3,0)</f>
        <v>29.762460000000001</v>
      </c>
      <c r="M37" s="90">
        <f>IF(入力データと計算結果!$F$9=バックデータ一覧!$A$2,0,計算過程!T37*(バックデータ一覧!$E$7-計算過程!X37)*4.186*10^-3)</f>
        <v>0</v>
      </c>
      <c r="N37" s="90">
        <f ca="1">IF(入力データと計算結果!$F$9=バックデータ一覧!$A$4,0,計算過程!U37*(バックデータ一覧!$E$8-計算過程!X37)*4.186*10^-3)</f>
        <v>7.6615000000000011</v>
      </c>
      <c r="O37" s="90">
        <f>IF(入力データと計算結果!$F$9=バックデータ一覧!$A$4,計算過程!W37*1.25,0)</f>
        <v>0</v>
      </c>
      <c r="P37" s="88">
        <f t="shared" si="0"/>
        <v>92</v>
      </c>
      <c r="Q37" s="88">
        <f t="shared" si="1"/>
        <v>150</v>
      </c>
      <c r="R37" s="88">
        <f t="shared" si="2"/>
        <v>28</v>
      </c>
      <c r="S37" s="88">
        <f>IF(入力データと計算結果!$F$9=バックデータ一覧!$A$2,$AC37,0)*$AX$11*$AX$12</f>
        <v>180</v>
      </c>
      <c r="T37" s="88">
        <f>IF(入力データと計算結果!$F$9=バックデータ一覧!$A$2,0,$AC37)*$AX$12</f>
        <v>0</v>
      </c>
      <c r="U37" s="88">
        <f t="shared" ca="1" si="6"/>
        <v>30.760799302998795</v>
      </c>
      <c r="V37" s="90">
        <f ca="1">IF(OR(入力データと計算結果!$F$9=バックデータ一覧!$A$2,入力データと計算結果!$F$9=バックデータ一覧!$A$3),W37/(バックデータ一覧!$E$8-計算過程!X37)/4.186*10^3,0)</f>
        <v>30.760799302998795</v>
      </c>
      <c r="W37" s="90">
        <f t="shared" si="7"/>
        <v>7.6615000000000002</v>
      </c>
      <c r="X37" s="90">
        <f ca="1">MAX(VLOOKUP(入力データと計算結果!$F$5,バックデータ一覧!$Y$3:$AA$10,2)*Y37+VLOOKUP(入力データと計算結果!$F$5,バックデータ一覧!$Y$3:$AA$10,3),0.5)</f>
        <v>0.5</v>
      </c>
      <c r="Y37" s="90">
        <f t="shared" ca="1" si="8"/>
        <v>-9.3841666666666654</v>
      </c>
      <c r="Z37" s="24">
        <f>IF(入力データと計算結果!$F$6=4,INDEX(バックデータ一覧!$I$4:$L$9,MATCH(VLOOKUP(計算過程!$A37,バックデータ一覧!$AU$3:$AV$367,2),バックデータ一覧!$H$4:$H$9,0),MATCH(計算過程!Z$2,バックデータ一覧!$I$2:$L$2,0)),IF(入力データと計算結果!$F$6=3,INDEX(バックデータ一覧!$I$10:$L$15,MATCH(VLOOKUP(計算過程!$A37,バックデータ一覧!$AU$3:$AV$367,2),バックデータ一覧!$H$10:$H$15,0),MATCH(計算過程!Z$2,バックデータ一覧!$I$2:$L$2,0)),IF(入力データと計算結果!$F$6=2,INDEX(バックデータ一覧!$I$16:$L$21,MATCH(VLOOKUP(計算過程!$A37,バックデータ一覧!$AU$3:$AV$367,2),バックデータ一覧!$H$16:$H$21,0),MATCH(計算過程!Z$2,バックデータ一覧!$I$2:$L$2,0)),IF(入力データと計算結果!$F$6=1,INDEX(バックデータ一覧!$I$22:$L$27,MATCH(VLOOKUP(計算過程!$A37,バックデータ一覧!$AU$3:$AV$367,2),バックデータ一覧!$H$22:$H$27,0),MATCH(計算過程!Z$2,バックデータ一覧!$I$2:$L$2,0))))))</f>
        <v>92</v>
      </c>
      <c r="AA37" s="24">
        <f>IF(入力データと計算結果!$F$6=4,INDEX(バックデータ一覧!$I$4:$L$9,MATCH(VLOOKUP(計算過程!$A37,バックデータ一覧!$AU$3:$AV$367,2),バックデータ一覧!$H$4:$H$9,0),MATCH(計算過程!AA$2,バックデータ一覧!$I$2:$L$2,0)),IF(入力データと計算結果!$F$6=3,INDEX(バックデータ一覧!$I$10:$L$15,MATCH(VLOOKUP(計算過程!$A37,バックデータ一覧!$AU$3:$AV$367,2),バックデータ一覧!$H$10:$H$15,0),MATCH(計算過程!AA$2,バックデータ一覧!$I$2:$L$2,0)),IF(入力データと計算結果!$F$6=2,INDEX(バックデータ一覧!$I$16:$L$21,MATCH(VLOOKUP(計算過程!$A37,バックデータ一覧!$AU$3:$AV$367,2),バックデータ一覧!$H$16:$H$21,0),MATCH(計算過程!AA$2,バックデータ一覧!$I$2:$L$2,0)),IF(入力データと計算結果!$F$6=1,INDEX(バックデータ一覧!$I$22:$L$27,MATCH(VLOOKUP(計算過程!$A37,バックデータ一覧!$AU$3:$AV$367,2),バックデータ一覧!$H$22:$H$27,0),MATCH(計算過程!AA$2,バックデータ一覧!$I$2:$L$2,0))))))</f>
        <v>150</v>
      </c>
      <c r="AB37" s="24">
        <f>IF(入力データと計算結果!$F$6=4,INDEX(バックデータ一覧!$I$4:$L$9,MATCH(VLOOKUP(計算過程!$A37,バックデータ一覧!$AU$3:$AV$367,2),バックデータ一覧!$H$4:$H$9,0),MATCH(計算過程!AB$2,バックデータ一覧!$I$2:$L$2,0)),IF(入力データと計算結果!$F$6=3,INDEX(バックデータ一覧!$I$10:$L$15,MATCH(VLOOKUP(計算過程!$A37,バックデータ一覧!$AU$3:$AV$367,2),バックデータ一覧!$H$10:$H$15,0),MATCH(計算過程!AB$2,バックデータ一覧!$I$2:$L$2,0)),IF(入力データと計算結果!$F$6=2,INDEX(バックデータ一覧!$I$16:$L$21,MATCH(VLOOKUP(計算過程!$A37,バックデータ一覧!$AU$3:$AV$367,2),バックデータ一覧!$H$16:$H$21,0),MATCH(計算過程!AB$2,バックデータ一覧!$I$2:$L$2,0)),IF(入力データと計算結果!$F$6=1,INDEX(バックデータ一覧!$I$22:$L$27,MATCH(VLOOKUP(計算過程!$A37,バックデータ一覧!$AU$3:$AV$367,2),バックデータ一覧!$H$22:$H$27,0),MATCH(計算過程!AB$2,バックデータ一覧!$I$2:$L$2,0))))))</f>
        <v>28</v>
      </c>
      <c r="AC37" s="24">
        <f>IF(入力データと計算結果!$F$6=4,INDEX(バックデータ一覧!$I$4:$L$9,MATCH(VLOOKUP(計算過程!$A37,バックデータ一覧!$AU$3:$AV$367,2),バックデータ一覧!$H$4:$H$9,0),MATCH(計算過程!AC$2,バックデータ一覧!$I$2:$L$2,0)),IF(入力データと計算結果!$F$6=3,INDEX(バックデータ一覧!$I$10:$L$15,MATCH(VLOOKUP(計算過程!$A37,バックデータ一覧!$AU$3:$AV$367,2),バックデータ一覧!$H$10:$H$15,0),MATCH(計算過程!AC$2,バックデータ一覧!$I$2:$L$2,0)),IF(入力データと計算結果!$F$6=2,INDEX(バックデータ一覧!$I$16:$L$21,MATCH(VLOOKUP(計算過程!$A37,バックデータ一覧!$AU$3:$AV$367,2),バックデータ一覧!$H$16:$H$21,0),MATCH(計算過程!AC$2,バックデータ一覧!$I$2:$L$2,0)),IF(入力データと計算結果!$F$6=1,INDEX(バックデータ一覧!$I$22:$L$27,MATCH(VLOOKUP(計算過程!$A37,バックデータ一覧!$AU$3:$AV$367,2),バックデータ一覧!$H$22:$H$27,0),MATCH(計算過程!AC$2,バックデータ一覧!$I$2:$L$2,0))))))</f>
        <v>180</v>
      </c>
      <c r="AD37" s="89">
        <f>IF($AF37&lt;7,INDEX(バックデータ一覧!$P$4:$S$5,MATCH(入力データと計算結果!$F$8,バックデータ一覧!$O$4:$O$5,0),MATCH(入力データと計算結果!$F$6,バックデータ一覧!$P$3:$W$3,0)),IF(AND($AF37&gt;=7,$AF37&lt;16),INDEX(バックデータ一覧!$P$6:$S$7,MATCH(入力データと計算結果!$F$8,バックデータ一覧!$O$6:$O$7,0),MATCH(入力データと計算結果!$F$6,バックデータ一覧!$P$3:$W$3,0)),IF(AND($AF37&gt;=16,$AF37&lt;25),INDEX(バックデータ一覧!$P$8:$S$9,MATCH(入力データと計算結果!$F$8,バックデータ一覧!$O$8:$O$9,0),MATCH(入力データと計算結果!$F$6,バックデータ一覧!$P$3:$W$3,0)),IF($AF37&gt;=25,INDEX(バックデータ一覧!$P$10:$S$11,MATCH(入力データと計算結果!$F$8,バックデータ一覧!$O$10:$O$11,0),MATCH(入力データと計算結果!$F$6,バックデータ一覧!$P$3:$W$3,0))))))</f>
        <v>-0.12</v>
      </c>
      <c r="AE37" s="89">
        <f>IF($AF37&lt;7,INDEX(バックデータ一覧!$T$4:$W$5,MATCH(入力データと計算結果!$F$8,バックデータ一覧!$O$4:$O$5,0),MATCH(入力データと計算結果!$F$6,バックデータ一覧!$P$3:$W$3,0)),IF(AND($AF37&gt;=7,$AF37&lt;16),INDEX(バックデータ一覧!$T$6:$W$7,MATCH(入力データと計算結果!$F$8,バックデータ一覧!$O$6:$O$7,0),MATCH(入力データと計算結果!$F$6,バックデータ一覧!$P$3:$W$3,0)),IF(AND($AF37&gt;=16,$AF37&lt;25),INDEX(バックデータ一覧!$T$8:$W$9,MATCH(入力データと計算結果!$F$8,バックデータ一覧!$O$8:$O$9,0),MATCH(入力データと計算結果!$F$6,バックデータ一覧!$P$3:$W$3,0)),IF($AF37&gt;=25,INDEX(バックデータ一覧!$T$10:$W$11,MATCH(入力データと計算結果!$F$8,バックデータ一覧!$O$10:$O$11,0),MATCH(入力データと計算結果!$F$6,バックデータ一覧!$P$3:$W$3,0))))))</f>
        <v>6</v>
      </c>
      <c r="AF37" s="88">
        <f>AVERAGEIF(貼り付けシート!$A$6:$A$8765,$A37,貼り付けシート!$C$6:$C$8765)</f>
        <v>-13.845833333333333</v>
      </c>
      <c r="AG37" s="91">
        <f>IF(AND(入力データと計算結果!$F$7=バックデータ一覧!$A$7,AH37="使用できる"),MIN(AN37,SUM(I37:N37)*$AX$13),0)</f>
        <v>0</v>
      </c>
      <c r="AH37" s="47" t="str">
        <f t="shared" si="9"/>
        <v>使用できない</v>
      </c>
      <c r="AI37" s="90">
        <f>IF(入力データと計算結果!$F$7=バックデータ一覧!$A$8,MIN(AJ37,(SUM(I37:N37)*$AX$15)),0)</f>
        <v>0</v>
      </c>
      <c r="AJ37" s="90">
        <f t="shared" ca="1" si="3"/>
        <v>0</v>
      </c>
      <c r="AK37" s="90">
        <f t="shared" ca="1" si="4"/>
        <v>40.499550000000006</v>
      </c>
      <c r="AL37" s="88">
        <f>IF(OR($AX$22=0,入力データと計算結果!$F$7&lt;&gt;バックデータ一覧!$A$8),0,$AX$19*AM37*10^-3)</f>
        <v>0</v>
      </c>
      <c r="AM37" s="90">
        <f>SUMPRODUCT(('計算過程（日射量等）'!$A$6:$A$8765=計算過程!A37)*('計算過程（日射量等）'!$C$6:$C$8765&gt;=$AX$20))</f>
        <v>0</v>
      </c>
      <c r="AN37" s="90">
        <f>IF(入力データと計算結果!$F$7=バックデータ一覧!$A$9,0,AO37*$AX$22*$AX$21*計算過程!$AX$23)</f>
        <v>0</v>
      </c>
      <c r="AO37" s="90">
        <f>SUMIF('計算過程（日射量等）'!$A$6:$A$8765,計算過程!A37,'計算過程（日射量等）'!$C$6:$C$8765)*3600*10^-6</f>
        <v>2.9023615479458957</v>
      </c>
      <c r="AP37" s="90">
        <f t="shared" si="10"/>
        <v>-3.0279569892473122</v>
      </c>
      <c r="AQ37" s="90">
        <f>AVERAGEIF('貼り付けシート（日射量等）'!$D$3:$D$8762,$A37,'貼り付けシート（日射量等）'!$F$3:$F$8762)</f>
        <v>-3.4625000000000004</v>
      </c>
    </row>
    <row r="38" spans="1:43">
      <c r="A38" s="28">
        <v>41672</v>
      </c>
      <c r="B38" s="88">
        <f ca="1">I38-IF(入力データと計算結果!$F$7=バックデータ一覧!$A$7,計算過程!$AG38,計算過程!$AI38)*I38/($I38+$J38+$K38+$L38+$M38+$N38)</f>
        <v>15.211924</v>
      </c>
      <c r="C38" s="88">
        <f ca="1">J38-IF(入力データと計算結果!$F$7=バックデータ一覧!$A$7,計算過程!$AG38,計算過程!$AI38)*J38/($I38+$J38+$K38+$L38+$M38+$N38)</f>
        <v>24.802050000000001</v>
      </c>
      <c r="D38" s="88">
        <f ca="1">K38-IF(入力データと計算結果!$F$7=バックデータ一覧!$A$7,計算過程!$AG38,計算過程!$AI38)*K38/($I38+$J38+$K38+$L38+$M38+$N38)</f>
        <v>4.6297160000000002</v>
      </c>
      <c r="E38" s="88">
        <f ca="1">L38-IF(入力データと計算結果!$F$7=バックデータ一覧!$A$7,計算過程!$AG38,計算過程!$AI38)*L38/($I38+$J38+$K38+$L38+$M38+$N38)</f>
        <v>29.762460000000001</v>
      </c>
      <c r="F38" s="88">
        <f ca="1">M38-IF(入力データと計算結果!$F$7=バックデータ一覧!$A$7,計算過程!$AG38,計算過程!$AI38)*M38/($I38+$J38+$K38+$L38+$M38+$N38)</f>
        <v>0</v>
      </c>
      <c r="G38" s="88">
        <f ca="1">N38-IF(入力データと計算結果!$F$7=バックデータ一覧!$A$7,計算過程!$AG38,計算過程!$AI38)*N38/($I38+$J38+$K38+$L38+$M38+$N38)</f>
        <v>7.8</v>
      </c>
      <c r="H38" s="88">
        <f t="shared" si="5"/>
        <v>0</v>
      </c>
      <c r="I38" s="90">
        <f ca="1">P38*(バックデータ一覧!$E$3-計算過程!X38)*4.186*10^-3</f>
        <v>15.211924</v>
      </c>
      <c r="J38" s="90">
        <f ca="1">Q38*(バックデータ一覧!$E$4-計算過程!X38)*4.186*10^-3</f>
        <v>24.802050000000001</v>
      </c>
      <c r="K38" s="90">
        <f ca="1">R38*(バックデータ一覧!$E$5-計算過程!X38)*4.186*10^-3</f>
        <v>4.6297160000000002</v>
      </c>
      <c r="L38" s="90">
        <f ca="1">IF(入力データと計算結果!$F$9=バックデータ一覧!$A$2,計算過程!S38*(バックデータ一覧!$E$6-計算過程!X38)*4.186*10^-3,0)</f>
        <v>29.762460000000001</v>
      </c>
      <c r="M38" s="90">
        <f>IF(入力データと計算結果!$F$9=バックデータ一覧!$A$2,0,計算過程!T38*(バックデータ一覧!$E$7-計算過程!X38)*4.186*10^-3)</f>
        <v>0</v>
      </c>
      <c r="N38" s="90">
        <f ca="1">IF(入力データと計算結果!$F$9=バックデータ一覧!$A$4,0,計算過程!U38*(バックデータ一覧!$E$8-計算過程!X38)*4.186*10^-3)</f>
        <v>7.8</v>
      </c>
      <c r="O38" s="90">
        <f>IF(入力データと計算結果!$F$9=バックデータ一覧!$A$4,計算過程!W38*1.25,0)</f>
        <v>0</v>
      </c>
      <c r="P38" s="88">
        <f t="shared" si="0"/>
        <v>92</v>
      </c>
      <c r="Q38" s="88">
        <f t="shared" si="1"/>
        <v>150</v>
      </c>
      <c r="R38" s="88">
        <f t="shared" si="2"/>
        <v>28</v>
      </c>
      <c r="S38" s="88">
        <f>IF(入力データと計算結果!$F$9=バックデータ一覧!$A$2,$AC38,0)*$AX$11*$AX$12</f>
        <v>180</v>
      </c>
      <c r="T38" s="88">
        <f>IF(入力データと計算結果!$F$9=バックデータ一覧!$A$2,0,$AC38)*$AX$12</f>
        <v>0</v>
      </c>
      <c r="U38" s="88">
        <f t="shared" ca="1" si="6"/>
        <v>31.316874575917321</v>
      </c>
      <c r="V38" s="90">
        <f ca="1">IF(OR(入力データと計算結果!$F$9=バックデータ一覧!$A$2,入力データと計算結果!$F$9=バックデータ一覧!$A$3),W38/(バックデータ一覧!$E$8-計算過程!X38)/4.186*10^3,0)</f>
        <v>31.316874575917321</v>
      </c>
      <c r="W38" s="90">
        <f t="shared" si="7"/>
        <v>7.8</v>
      </c>
      <c r="X38" s="90">
        <f ca="1">MAX(VLOOKUP(入力データと計算結果!$F$5,バックデータ一覧!$Y$3:$AA$10,2)*Y38+VLOOKUP(入力データと計算結果!$F$5,バックデータ一覧!$Y$3:$AA$10,3),0.5)</f>
        <v>0.5</v>
      </c>
      <c r="Y38" s="90">
        <f t="shared" ca="1" si="8"/>
        <v>-10.167916666666667</v>
      </c>
      <c r="Z38" s="24">
        <f>IF(入力データと計算結果!$F$6=4,INDEX(バックデータ一覧!$I$4:$L$9,MATCH(VLOOKUP(計算過程!$A38,バックデータ一覧!$AU$3:$AV$367,2),バックデータ一覧!$H$4:$H$9,0),MATCH(計算過程!Z$2,バックデータ一覧!$I$2:$L$2,0)),IF(入力データと計算結果!$F$6=3,INDEX(バックデータ一覧!$I$10:$L$15,MATCH(VLOOKUP(計算過程!$A38,バックデータ一覧!$AU$3:$AV$367,2),バックデータ一覧!$H$10:$H$15,0),MATCH(計算過程!Z$2,バックデータ一覧!$I$2:$L$2,0)),IF(入力データと計算結果!$F$6=2,INDEX(バックデータ一覧!$I$16:$L$21,MATCH(VLOOKUP(計算過程!$A38,バックデータ一覧!$AU$3:$AV$367,2),バックデータ一覧!$H$16:$H$21,0),MATCH(計算過程!Z$2,バックデータ一覧!$I$2:$L$2,0)),IF(入力データと計算結果!$F$6=1,INDEX(バックデータ一覧!$I$22:$L$27,MATCH(VLOOKUP(計算過程!$A38,バックデータ一覧!$AU$3:$AV$367,2),バックデータ一覧!$H$22:$H$27,0),MATCH(計算過程!Z$2,バックデータ一覧!$I$2:$L$2,0))))))</f>
        <v>92</v>
      </c>
      <c r="AA38" s="24">
        <f>IF(入力データと計算結果!$F$6=4,INDEX(バックデータ一覧!$I$4:$L$9,MATCH(VLOOKUP(計算過程!$A38,バックデータ一覧!$AU$3:$AV$367,2),バックデータ一覧!$H$4:$H$9,0),MATCH(計算過程!AA$2,バックデータ一覧!$I$2:$L$2,0)),IF(入力データと計算結果!$F$6=3,INDEX(バックデータ一覧!$I$10:$L$15,MATCH(VLOOKUP(計算過程!$A38,バックデータ一覧!$AU$3:$AV$367,2),バックデータ一覧!$H$10:$H$15,0),MATCH(計算過程!AA$2,バックデータ一覧!$I$2:$L$2,0)),IF(入力データと計算結果!$F$6=2,INDEX(バックデータ一覧!$I$16:$L$21,MATCH(VLOOKUP(計算過程!$A38,バックデータ一覧!$AU$3:$AV$367,2),バックデータ一覧!$H$16:$H$21,0),MATCH(計算過程!AA$2,バックデータ一覧!$I$2:$L$2,0)),IF(入力データと計算結果!$F$6=1,INDEX(バックデータ一覧!$I$22:$L$27,MATCH(VLOOKUP(計算過程!$A38,バックデータ一覧!$AU$3:$AV$367,2),バックデータ一覧!$H$22:$H$27,0),MATCH(計算過程!AA$2,バックデータ一覧!$I$2:$L$2,0))))))</f>
        <v>150</v>
      </c>
      <c r="AB38" s="24">
        <f>IF(入力データと計算結果!$F$6=4,INDEX(バックデータ一覧!$I$4:$L$9,MATCH(VLOOKUP(計算過程!$A38,バックデータ一覧!$AU$3:$AV$367,2),バックデータ一覧!$H$4:$H$9,0),MATCH(計算過程!AB$2,バックデータ一覧!$I$2:$L$2,0)),IF(入力データと計算結果!$F$6=3,INDEX(バックデータ一覧!$I$10:$L$15,MATCH(VLOOKUP(計算過程!$A38,バックデータ一覧!$AU$3:$AV$367,2),バックデータ一覧!$H$10:$H$15,0),MATCH(計算過程!AB$2,バックデータ一覧!$I$2:$L$2,0)),IF(入力データと計算結果!$F$6=2,INDEX(バックデータ一覧!$I$16:$L$21,MATCH(VLOOKUP(計算過程!$A38,バックデータ一覧!$AU$3:$AV$367,2),バックデータ一覧!$H$16:$H$21,0),MATCH(計算過程!AB$2,バックデータ一覧!$I$2:$L$2,0)),IF(入力データと計算結果!$F$6=1,INDEX(バックデータ一覧!$I$22:$L$27,MATCH(VLOOKUP(計算過程!$A38,バックデータ一覧!$AU$3:$AV$367,2),バックデータ一覧!$H$22:$H$27,0),MATCH(計算過程!AB$2,バックデータ一覧!$I$2:$L$2,0))))))</f>
        <v>28</v>
      </c>
      <c r="AC38" s="24">
        <f>IF(入力データと計算結果!$F$6=4,INDEX(バックデータ一覧!$I$4:$L$9,MATCH(VLOOKUP(計算過程!$A38,バックデータ一覧!$AU$3:$AV$367,2),バックデータ一覧!$H$4:$H$9,0),MATCH(計算過程!AC$2,バックデータ一覧!$I$2:$L$2,0)),IF(入力データと計算結果!$F$6=3,INDEX(バックデータ一覧!$I$10:$L$15,MATCH(VLOOKUP(計算過程!$A38,バックデータ一覧!$AU$3:$AV$367,2),バックデータ一覧!$H$10:$H$15,0),MATCH(計算過程!AC$2,バックデータ一覧!$I$2:$L$2,0)),IF(入力データと計算結果!$F$6=2,INDEX(バックデータ一覧!$I$16:$L$21,MATCH(VLOOKUP(計算過程!$A38,バックデータ一覧!$AU$3:$AV$367,2),バックデータ一覧!$H$16:$H$21,0),MATCH(計算過程!AC$2,バックデータ一覧!$I$2:$L$2,0)),IF(入力データと計算結果!$F$6=1,INDEX(バックデータ一覧!$I$22:$L$27,MATCH(VLOOKUP(計算過程!$A38,バックデータ一覧!$AU$3:$AV$367,2),バックデータ一覧!$H$22:$H$27,0),MATCH(計算過程!AC$2,バックデータ一覧!$I$2:$L$2,0))))))</f>
        <v>180</v>
      </c>
      <c r="AD38" s="89">
        <f>IF($AF38&lt;7,INDEX(バックデータ一覧!$P$4:$S$5,MATCH(入力データと計算結果!$F$8,バックデータ一覧!$O$4:$O$5,0),MATCH(入力データと計算結果!$F$6,バックデータ一覧!$P$3:$W$3,0)),IF(AND($AF38&gt;=7,$AF38&lt;16),INDEX(バックデータ一覧!$P$6:$S$7,MATCH(入力データと計算結果!$F$8,バックデータ一覧!$O$6:$O$7,0),MATCH(入力データと計算結果!$F$6,バックデータ一覧!$P$3:$W$3,0)),IF(AND($AF38&gt;=16,$AF38&lt;25),INDEX(バックデータ一覧!$P$8:$S$9,MATCH(入力データと計算結果!$F$8,バックデータ一覧!$O$8:$O$9,0),MATCH(入力データと計算結果!$F$6,バックデータ一覧!$P$3:$W$3,0)),IF($AF38&gt;=25,INDEX(バックデータ一覧!$P$10:$S$11,MATCH(入力データと計算結果!$F$8,バックデータ一覧!$O$10:$O$11,0),MATCH(入力データと計算結果!$F$6,バックデータ一覧!$P$3:$W$3,0))))))</f>
        <v>-0.12</v>
      </c>
      <c r="AE38" s="89">
        <f>IF($AF38&lt;7,INDEX(バックデータ一覧!$T$4:$W$5,MATCH(入力データと計算結果!$F$8,バックデータ一覧!$O$4:$O$5,0),MATCH(入力データと計算結果!$F$6,バックデータ一覧!$P$3:$W$3,0)),IF(AND($AF38&gt;=7,$AF38&lt;16),INDEX(バックデータ一覧!$T$6:$W$7,MATCH(入力データと計算結果!$F$8,バックデータ一覧!$O$6:$O$7,0),MATCH(入力データと計算結果!$F$6,バックデータ一覧!$P$3:$W$3,0)),IF(AND($AF38&gt;=16,$AF38&lt;25),INDEX(バックデータ一覧!$T$8:$W$9,MATCH(入力データと計算結果!$F$8,バックデータ一覧!$O$8:$O$9,0),MATCH(入力データと計算結果!$F$6,バックデータ一覧!$P$3:$W$3,0)),IF($AF38&gt;=25,INDEX(バックデータ一覧!$T$10:$W$11,MATCH(入力データと計算結果!$F$8,バックデータ一覧!$O$10:$O$11,0),MATCH(入力データと計算結果!$F$6,バックデータ一覧!$P$3:$W$3,0))))))</f>
        <v>6</v>
      </c>
      <c r="AF38" s="88">
        <f>AVERAGEIF(貼り付けシート!$A$6:$A$8765,$A38,貼り付けシート!$C$6:$C$8765)</f>
        <v>-14.999999999999998</v>
      </c>
      <c r="AG38" s="91">
        <f>IF(AND(入力データと計算結果!$F$7=バックデータ一覧!$A$7,AH38="使用できる"),MIN(AN38,SUM(I38:N38)*$AX$13),0)</f>
        <v>0</v>
      </c>
      <c r="AH38" s="47" t="str">
        <f t="shared" si="9"/>
        <v>使用できない</v>
      </c>
      <c r="AI38" s="90">
        <f>IF(入力データと計算結果!$F$7=バックデータ一覧!$A$8,MIN(AJ38,(SUM(I38:N38)*$AX$15)),0)</f>
        <v>0</v>
      </c>
      <c r="AJ38" s="90">
        <f t="shared" ca="1" si="3"/>
        <v>0</v>
      </c>
      <c r="AK38" s="90">
        <f t="shared" ca="1" si="4"/>
        <v>40.499550000000006</v>
      </c>
      <c r="AL38" s="88">
        <f>IF(OR($AX$22=0,入力データと計算結果!$F$7&lt;&gt;バックデータ一覧!$A$8),0,$AX$19*AM38*10^-3)</f>
        <v>0</v>
      </c>
      <c r="AM38" s="90">
        <f>SUMPRODUCT(('計算過程（日射量等）'!$A$6:$A$8765=計算過程!A38)*('計算過程（日射量等）'!$C$6:$C$8765&gt;=$AX$20))</f>
        <v>5</v>
      </c>
      <c r="AN38" s="90">
        <f>IF(入力データと計算結果!$F$7=バックデータ一覧!$A$9,0,AO38*$AX$22*$AX$21*計算過程!$AX$23)</f>
        <v>0</v>
      </c>
      <c r="AO38" s="90">
        <f>SUMIF('計算過程（日射量等）'!$A$6:$A$8765,計算過程!A38,'計算過程（日射量等）'!$C$6:$C$8765)*3600*10^-6</f>
        <v>5.1821922187605178</v>
      </c>
      <c r="AP38" s="90">
        <f t="shared" si="10"/>
        <v>-2.9079301075268824</v>
      </c>
      <c r="AQ38" s="90">
        <f>AVERAGEIF('貼り付けシート（日射量等）'!$D$3:$D$8762,$A38,'貼り付けシート（日射量等）'!$F$3:$F$8762)</f>
        <v>-2.1208333333333331</v>
      </c>
    </row>
    <row r="39" spans="1:43">
      <c r="A39" s="28">
        <v>41673</v>
      </c>
      <c r="B39" s="88">
        <f ca="1">I39-IF(入力データと計算結果!$F$7=バックデータ一覧!$A$7,計算過程!$AG39,計算過程!$AI39)*I39/($I39+$J39+$K39+$L39+$M39+$N39)</f>
        <v>15.211924</v>
      </c>
      <c r="C39" s="88">
        <f ca="1">J39-IF(入力データと計算結果!$F$7=バックデータ一覧!$A$7,計算過程!$AG39,計算過程!$AI39)*J39/($I39+$J39+$K39+$L39+$M39+$N39)</f>
        <v>24.802050000000001</v>
      </c>
      <c r="D39" s="88">
        <f ca="1">K39-IF(入力データと計算結果!$F$7=バックデータ一覧!$A$7,計算過程!$AG39,計算過程!$AI39)*K39/($I39+$J39+$K39+$L39+$M39+$N39)</f>
        <v>4.6297160000000002</v>
      </c>
      <c r="E39" s="88">
        <f ca="1">L39-IF(入力データと計算結果!$F$7=バックデータ一覧!$A$7,計算過程!$AG39,計算過程!$AI39)*L39/($I39+$J39+$K39+$L39+$M39+$N39)</f>
        <v>29.762460000000001</v>
      </c>
      <c r="F39" s="88">
        <f ca="1">M39-IF(入力データと計算結果!$F$7=バックデータ一覧!$A$7,計算過程!$AG39,計算過程!$AI39)*M39/($I39+$J39+$K39+$L39+$M39+$N39)</f>
        <v>0</v>
      </c>
      <c r="G39" s="88">
        <f ca="1">N39-IF(入力データと計算結果!$F$7=バックデータ一覧!$A$7,計算過程!$AG39,計算過程!$AI39)*N39/($I39+$J39+$K39+$L39+$M39+$N39)</f>
        <v>7.6990000000000007</v>
      </c>
      <c r="H39" s="88">
        <f t="shared" si="5"/>
        <v>0</v>
      </c>
      <c r="I39" s="90">
        <f ca="1">P39*(バックデータ一覧!$E$3-計算過程!X39)*4.186*10^-3</f>
        <v>15.211924</v>
      </c>
      <c r="J39" s="90">
        <f ca="1">Q39*(バックデータ一覧!$E$4-計算過程!X39)*4.186*10^-3</f>
        <v>24.802050000000001</v>
      </c>
      <c r="K39" s="90">
        <f ca="1">R39*(バックデータ一覧!$E$5-計算過程!X39)*4.186*10^-3</f>
        <v>4.6297160000000002</v>
      </c>
      <c r="L39" s="90">
        <f ca="1">IF(入力データと計算結果!$F$9=バックデータ一覧!$A$2,計算過程!S39*(バックデータ一覧!$E$6-計算過程!X39)*4.186*10^-3,0)</f>
        <v>29.762460000000001</v>
      </c>
      <c r="M39" s="90">
        <f>IF(入力データと計算結果!$F$9=バックデータ一覧!$A$2,0,計算過程!T39*(バックデータ一覧!$E$7-計算過程!X39)*4.186*10^-3)</f>
        <v>0</v>
      </c>
      <c r="N39" s="90">
        <f ca="1">IF(入力データと計算結果!$F$9=バックデータ一覧!$A$4,0,計算過程!U39*(バックデータ一覧!$E$8-計算過程!X39)*4.186*10^-3)</f>
        <v>7.6990000000000007</v>
      </c>
      <c r="O39" s="90">
        <f>IF(入力データと計算結果!$F$9=バックデータ一覧!$A$4,計算過程!W39*1.25,0)</f>
        <v>0</v>
      </c>
      <c r="P39" s="88">
        <f t="shared" si="0"/>
        <v>92</v>
      </c>
      <c r="Q39" s="88">
        <f t="shared" si="1"/>
        <v>150</v>
      </c>
      <c r="R39" s="88">
        <f t="shared" si="2"/>
        <v>28</v>
      </c>
      <c r="S39" s="88">
        <f>IF(入力データと計算結果!$F$9=バックデータ一覧!$A$2,$AC39,0)*$AX$11*$AX$12</f>
        <v>180</v>
      </c>
      <c r="T39" s="88">
        <f>IF(入力データと計算結果!$F$9=バックデータ一覧!$A$2,0,$AC39)*$AX$12</f>
        <v>0</v>
      </c>
      <c r="U39" s="88">
        <f t="shared" ca="1" si="6"/>
        <v>30.911361199998396</v>
      </c>
      <c r="V39" s="90">
        <f ca="1">IF(OR(入力データと計算結果!$F$9=バックデータ一覧!$A$2,入力データと計算結果!$F$9=バックデータ一覧!$A$3),W39/(バックデータ一覧!$E$8-計算過程!X39)/4.186*10^3,0)</f>
        <v>30.911361199998396</v>
      </c>
      <c r="W39" s="90">
        <f t="shared" si="7"/>
        <v>7.6989999999999998</v>
      </c>
      <c r="X39" s="90">
        <f ca="1">MAX(VLOOKUP(入力データと計算結果!$F$5,バックデータ一覧!$Y$3:$AA$10,2)*Y39+VLOOKUP(入力データと計算結果!$F$5,バックデータ一覧!$Y$3:$AA$10,3),0.5)</f>
        <v>0.5</v>
      </c>
      <c r="Y39" s="90">
        <f t="shared" ca="1" si="8"/>
        <v>-10.890416666666667</v>
      </c>
      <c r="Z39" s="24">
        <f>IF(入力データと計算結果!$F$6=4,INDEX(バックデータ一覧!$I$4:$L$9,MATCH(VLOOKUP(計算過程!$A39,バックデータ一覧!$AU$3:$AV$367,2),バックデータ一覧!$H$4:$H$9,0),MATCH(計算過程!Z$2,バックデータ一覧!$I$2:$L$2,0)),IF(入力データと計算結果!$F$6=3,INDEX(バックデータ一覧!$I$10:$L$15,MATCH(VLOOKUP(計算過程!$A39,バックデータ一覧!$AU$3:$AV$367,2),バックデータ一覧!$H$10:$H$15,0),MATCH(計算過程!Z$2,バックデータ一覧!$I$2:$L$2,0)),IF(入力データと計算結果!$F$6=2,INDEX(バックデータ一覧!$I$16:$L$21,MATCH(VLOOKUP(計算過程!$A39,バックデータ一覧!$AU$3:$AV$367,2),バックデータ一覧!$H$16:$H$21,0),MATCH(計算過程!Z$2,バックデータ一覧!$I$2:$L$2,0)),IF(入力データと計算結果!$F$6=1,INDEX(バックデータ一覧!$I$22:$L$27,MATCH(VLOOKUP(計算過程!$A39,バックデータ一覧!$AU$3:$AV$367,2),バックデータ一覧!$H$22:$H$27,0),MATCH(計算過程!Z$2,バックデータ一覧!$I$2:$L$2,0))))))</f>
        <v>92</v>
      </c>
      <c r="AA39" s="24">
        <f>IF(入力データと計算結果!$F$6=4,INDEX(バックデータ一覧!$I$4:$L$9,MATCH(VLOOKUP(計算過程!$A39,バックデータ一覧!$AU$3:$AV$367,2),バックデータ一覧!$H$4:$H$9,0),MATCH(計算過程!AA$2,バックデータ一覧!$I$2:$L$2,0)),IF(入力データと計算結果!$F$6=3,INDEX(バックデータ一覧!$I$10:$L$15,MATCH(VLOOKUP(計算過程!$A39,バックデータ一覧!$AU$3:$AV$367,2),バックデータ一覧!$H$10:$H$15,0),MATCH(計算過程!AA$2,バックデータ一覧!$I$2:$L$2,0)),IF(入力データと計算結果!$F$6=2,INDEX(バックデータ一覧!$I$16:$L$21,MATCH(VLOOKUP(計算過程!$A39,バックデータ一覧!$AU$3:$AV$367,2),バックデータ一覧!$H$16:$H$21,0),MATCH(計算過程!AA$2,バックデータ一覧!$I$2:$L$2,0)),IF(入力データと計算結果!$F$6=1,INDEX(バックデータ一覧!$I$22:$L$27,MATCH(VLOOKUP(計算過程!$A39,バックデータ一覧!$AU$3:$AV$367,2),バックデータ一覧!$H$22:$H$27,0),MATCH(計算過程!AA$2,バックデータ一覧!$I$2:$L$2,0))))))</f>
        <v>150</v>
      </c>
      <c r="AB39" s="24">
        <f>IF(入力データと計算結果!$F$6=4,INDEX(バックデータ一覧!$I$4:$L$9,MATCH(VLOOKUP(計算過程!$A39,バックデータ一覧!$AU$3:$AV$367,2),バックデータ一覧!$H$4:$H$9,0),MATCH(計算過程!AB$2,バックデータ一覧!$I$2:$L$2,0)),IF(入力データと計算結果!$F$6=3,INDEX(バックデータ一覧!$I$10:$L$15,MATCH(VLOOKUP(計算過程!$A39,バックデータ一覧!$AU$3:$AV$367,2),バックデータ一覧!$H$10:$H$15,0),MATCH(計算過程!AB$2,バックデータ一覧!$I$2:$L$2,0)),IF(入力データと計算結果!$F$6=2,INDEX(バックデータ一覧!$I$16:$L$21,MATCH(VLOOKUP(計算過程!$A39,バックデータ一覧!$AU$3:$AV$367,2),バックデータ一覧!$H$16:$H$21,0),MATCH(計算過程!AB$2,バックデータ一覧!$I$2:$L$2,0)),IF(入力データと計算結果!$F$6=1,INDEX(バックデータ一覧!$I$22:$L$27,MATCH(VLOOKUP(計算過程!$A39,バックデータ一覧!$AU$3:$AV$367,2),バックデータ一覧!$H$22:$H$27,0),MATCH(計算過程!AB$2,バックデータ一覧!$I$2:$L$2,0))))))</f>
        <v>28</v>
      </c>
      <c r="AC39" s="24">
        <f>IF(入力データと計算結果!$F$6=4,INDEX(バックデータ一覧!$I$4:$L$9,MATCH(VLOOKUP(計算過程!$A39,バックデータ一覧!$AU$3:$AV$367,2),バックデータ一覧!$H$4:$H$9,0),MATCH(計算過程!AC$2,バックデータ一覧!$I$2:$L$2,0)),IF(入力データと計算結果!$F$6=3,INDEX(バックデータ一覧!$I$10:$L$15,MATCH(VLOOKUP(計算過程!$A39,バックデータ一覧!$AU$3:$AV$367,2),バックデータ一覧!$H$10:$H$15,0),MATCH(計算過程!AC$2,バックデータ一覧!$I$2:$L$2,0)),IF(入力データと計算結果!$F$6=2,INDEX(バックデータ一覧!$I$16:$L$21,MATCH(VLOOKUP(計算過程!$A39,バックデータ一覧!$AU$3:$AV$367,2),バックデータ一覧!$H$16:$H$21,0),MATCH(計算過程!AC$2,バックデータ一覧!$I$2:$L$2,0)),IF(入力データと計算結果!$F$6=1,INDEX(バックデータ一覧!$I$22:$L$27,MATCH(VLOOKUP(計算過程!$A39,バックデータ一覧!$AU$3:$AV$367,2),バックデータ一覧!$H$22:$H$27,0),MATCH(計算過程!AC$2,バックデータ一覧!$I$2:$L$2,0))))))</f>
        <v>180</v>
      </c>
      <c r="AD39" s="89">
        <f>IF($AF39&lt;7,INDEX(バックデータ一覧!$P$4:$S$5,MATCH(入力データと計算結果!$F$8,バックデータ一覧!$O$4:$O$5,0),MATCH(入力データと計算結果!$F$6,バックデータ一覧!$P$3:$W$3,0)),IF(AND($AF39&gt;=7,$AF39&lt;16),INDEX(バックデータ一覧!$P$6:$S$7,MATCH(入力データと計算結果!$F$8,バックデータ一覧!$O$6:$O$7,0),MATCH(入力データと計算結果!$F$6,バックデータ一覧!$P$3:$W$3,0)),IF(AND($AF39&gt;=16,$AF39&lt;25),INDEX(バックデータ一覧!$P$8:$S$9,MATCH(入力データと計算結果!$F$8,バックデータ一覧!$O$8:$O$9,0),MATCH(入力データと計算結果!$F$6,バックデータ一覧!$P$3:$W$3,0)),IF($AF39&gt;=25,INDEX(バックデータ一覧!$P$10:$S$11,MATCH(入力データと計算結果!$F$8,バックデータ一覧!$O$10:$O$11,0),MATCH(入力データと計算結果!$F$6,バックデータ一覧!$P$3:$W$3,0))))))</f>
        <v>-0.12</v>
      </c>
      <c r="AE39" s="89">
        <f>IF($AF39&lt;7,INDEX(バックデータ一覧!$T$4:$W$5,MATCH(入力データと計算結果!$F$8,バックデータ一覧!$O$4:$O$5,0),MATCH(入力データと計算結果!$F$6,バックデータ一覧!$P$3:$W$3,0)),IF(AND($AF39&gt;=7,$AF39&lt;16),INDEX(バックデータ一覧!$T$6:$W$7,MATCH(入力データと計算結果!$F$8,バックデータ一覧!$O$6:$O$7,0),MATCH(入力データと計算結果!$F$6,バックデータ一覧!$P$3:$W$3,0)),IF(AND($AF39&gt;=16,$AF39&lt;25),INDEX(バックデータ一覧!$T$8:$W$9,MATCH(入力データと計算結果!$F$8,バックデータ一覧!$O$8:$O$9,0),MATCH(入力データと計算結果!$F$6,バックデータ一覧!$P$3:$W$3,0)),IF($AF39&gt;=25,INDEX(バックデータ一覧!$T$10:$W$11,MATCH(入力データと計算結果!$F$8,バックデータ一覧!$O$10:$O$11,0),MATCH(入力データと計算結果!$F$6,バックデータ一覧!$P$3:$W$3,0))))))</f>
        <v>6</v>
      </c>
      <c r="AF39" s="88">
        <f>AVERAGEIF(貼り付けシート!$A$6:$A$8765,$A39,貼り付けシート!$C$6:$C$8765)</f>
        <v>-14.158333333333331</v>
      </c>
      <c r="AG39" s="91">
        <f>IF(AND(入力データと計算結果!$F$7=バックデータ一覧!$A$7,AH39="使用できる"),MIN(AN39,SUM(I39:N39)*$AX$13),0)</f>
        <v>0</v>
      </c>
      <c r="AH39" s="47" t="str">
        <f t="shared" si="9"/>
        <v>使用できない</v>
      </c>
      <c r="AI39" s="90">
        <f>IF(入力データと計算結果!$F$7=バックデータ一覧!$A$8,MIN(AJ39,(SUM(I39:N39)*$AX$15)),0)</f>
        <v>0</v>
      </c>
      <c r="AJ39" s="90">
        <f t="shared" ca="1" si="3"/>
        <v>0</v>
      </c>
      <c r="AK39" s="90">
        <f t="shared" ca="1" si="4"/>
        <v>40.499550000000006</v>
      </c>
      <c r="AL39" s="88">
        <f>IF(OR($AX$22=0,入力データと計算結果!$F$7&lt;&gt;バックデータ一覧!$A$8),0,$AX$19*AM39*10^-3)</f>
        <v>0</v>
      </c>
      <c r="AM39" s="90">
        <f>SUMPRODUCT(('計算過程（日射量等）'!$A$6:$A$8765=計算過程!A39)*('計算過程（日射量等）'!$C$6:$C$8765&gt;=$AX$20))</f>
        <v>3</v>
      </c>
      <c r="AN39" s="90">
        <f>IF(入力データと計算結果!$F$7=バックデータ一覧!$A$9,0,AO39*$AX$22*$AX$21*計算過程!$AX$23)</f>
        <v>0</v>
      </c>
      <c r="AO39" s="90">
        <f>SUMIF('計算過程（日射量等）'!$A$6:$A$8765,計算過程!A39,'計算過程（日射量等）'!$C$6:$C$8765)*3600*10^-6</f>
        <v>4.1019447524675945</v>
      </c>
      <c r="AP39" s="90">
        <f t="shared" si="10"/>
        <v>-2.7950268817204309</v>
      </c>
      <c r="AQ39" s="90">
        <f>AVERAGEIF('貼り付けシート（日射量等）'!$D$3:$D$8762,$A39,'貼り付けシート（日射量等）'!$F$3:$F$8762)</f>
        <v>0.6000000000000002</v>
      </c>
    </row>
    <row r="40" spans="1:43">
      <c r="A40" s="28">
        <v>41674</v>
      </c>
      <c r="B40" s="88">
        <f ca="1">I40-IF(入力データと計算結果!$F$7=バックデータ一覧!$A$7,計算過程!$AG40,計算過程!$AI40)*I40/($I40+$J40+$K40+$L40+$M40+$N40)</f>
        <v>23.148579999999999</v>
      </c>
      <c r="C40" s="88">
        <f ca="1">J40-IF(入力データと計算結果!$F$7=バックデータ一覧!$A$7,計算過程!$AG40,計算過程!$AI40)*J40/($I40+$J40+$K40+$L40+$M40+$N40)</f>
        <v>33.069400000000002</v>
      </c>
      <c r="D40" s="88">
        <f ca="1">K40-IF(入力データと計算結果!$F$7=バックデータ一覧!$A$7,計算過程!$AG40,計算過程!$AI40)*K40/($I40+$J40+$K40+$L40+$M40+$N40)</f>
        <v>4.9604099999999995</v>
      </c>
      <c r="E40" s="88">
        <f ca="1">L40-IF(入力データと計算結果!$F$7=バックデータ一覧!$A$7,計算過程!$AG40,計算過程!$AI40)*L40/($I40+$J40+$K40+$L40+$M40+$N40)</f>
        <v>29.762460000000001</v>
      </c>
      <c r="F40" s="88">
        <f ca="1">M40-IF(入力データと計算結果!$F$7=バックデータ一覧!$A$7,計算過程!$AG40,計算過程!$AI40)*M40/($I40+$J40+$K40+$L40+$M40+$N40)</f>
        <v>0</v>
      </c>
      <c r="G40" s="88">
        <f ca="1">N40-IF(入力データと計算結果!$F$7=バックデータ一覧!$A$7,計算過程!$AG40,計算過程!$AI40)*N40/($I40+$J40+$K40+$L40+$M40+$N40)</f>
        <v>7.2969999999999997</v>
      </c>
      <c r="H40" s="88">
        <f t="shared" si="5"/>
        <v>0</v>
      </c>
      <c r="I40" s="90">
        <f ca="1">P40*(バックデータ一覧!$E$3-計算過程!X40)*4.186*10^-3</f>
        <v>23.148579999999999</v>
      </c>
      <c r="J40" s="90">
        <f ca="1">Q40*(バックデータ一覧!$E$4-計算過程!X40)*4.186*10^-3</f>
        <v>33.069400000000002</v>
      </c>
      <c r="K40" s="90">
        <f ca="1">R40*(バックデータ一覧!$E$5-計算過程!X40)*4.186*10^-3</f>
        <v>4.9604099999999995</v>
      </c>
      <c r="L40" s="90">
        <f ca="1">IF(入力データと計算結果!$F$9=バックデータ一覧!$A$2,計算過程!S40*(バックデータ一覧!$E$6-計算過程!X40)*4.186*10^-3,0)</f>
        <v>29.762460000000001</v>
      </c>
      <c r="M40" s="90">
        <f>IF(入力データと計算結果!$F$9=バックデータ一覧!$A$2,0,計算過程!T40*(バックデータ一覧!$E$7-計算過程!X40)*4.186*10^-3)</f>
        <v>0</v>
      </c>
      <c r="N40" s="90">
        <f ca="1">IF(入力データと計算結果!$F$9=バックデータ一覧!$A$4,0,計算過程!U40*(バックデータ一覧!$E$8-計算過程!X40)*4.186*10^-3)</f>
        <v>7.2969999999999997</v>
      </c>
      <c r="O40" s="90">
        <f>IF(入力データと計算結果!$F$9=バックデータ一覧!$A$4,計算過程!W40*1.25,0)</f>
        <v>0</v>
      </c>
      <c r="P40" s="88">
        <f t="shared" si="0"/>
        <v>140</v>
      </c>
      <c r="Q40" s="88">
        <f t="shared" si="1"/>
        <v>200</v>
      </c>
      <c r="R40" s="88">
        <f t="shared" si="2"/>
        <v>30</v>
      </c>
      <c r="S40" s="88">
        <f>IF(入力データと計算結果!$F$9=バックデータ一覧!$A$2,$AC40,0)*$AX$11*$AX$12</f>
        <v>180</v>
      </c>
      <c r="T40" s="88">
        <f>IF(入力データと計算結果!$F$9=バックデータ一覧!$A$2,0,$AC40)*$AX$12</f>
        <v>0</v>
      </c>
      <c r="U40" s="88">
        <f t="shared" ca="1" si="6"/>
        <v>29.297337664162658</v>
      </c>
      <c r="V40" s="90">
        <f ca="1">IF(OR(入力データと計算結果!$F$9=バックデータ一覧!$A$2,入力データと計算結果!$F$9=バックデータ一覧!$A$3),W40/(バックデータ一覧!$E$8-計算過程!X40)/4.186*10^3,0)</f>
        <v>29.297337664162658</v>
      </c>
      <c r="W40" s="90">
        <f t="shared" si="7"/>
        <v>7.2970000000000006</v>
      </c>
      <c r="X40" s="90">
        <f ca="1">MAX(VLOOKUP(入力データと計算結果!$F$5,バックデータ一覧!$Y$3:$AA$10,2)*Y40+VLOOKUP(入力データと計算結果!$F$5,バックデータ一覧!$Y$3:$AA$10,3),0.5)</f>
        <v>0.5</v>
      </c>
      <c r="Y40" s="90">
        <f t="shared" ca="1" si="8"/>
        <v>-11.160833333333333</v>
      </c>
      <c r="Z40" s="24">
        <f>IF(入力データと計算結果!$F$6=4,INDEX(バックデータ一覧!$I$4:$L$9,MATCH(VLOOKUP(計算過程!$A40,バックデータ一覧!$AU$3:$AV$367,2),バックデータ一覧!$H$4:$H$9,0),MATCH(計算過程!Z$2,バックデータ一覧!$I$2:$L$2,0)),IF(入力データと計算結果!$F$6=3,INDEX(バックデータ一覧!$I$10:$L$15,MATCH(VLOOKUP(計算過程!$A40,バックデータ一覧!$AU$3:$AV$367,2),バックデータ一覧!$H$10:$H$15,0),MATCH(計算過程!Z$2,バックデータ一覧!$I$2:$L$2,0)),IF(入力データと計算結果!$F$6=2,INDEX(バックデータ一覧!$I$16:$L$21,MATCH(VLOOKUP(計算過程!$A40,バックデータ一覧!$AU$3:$AV$367,2),バックデータ一覧!$H$16:$H$21,0),MATCH(計算過程!Z$2,バックデータ一覧!$I$2:$L$2,0)),IF(入力データと計算結果!$F$6=1,INDEX(バックデータ一覧!$I$22:$L$27,MATCH(VLOOKUP(計算過程!$A40,バックデータ一覧!$AU$3:$AV$367,2),バックデータ一覧!$H$22:$H$27,0),MATCH(計算過程!Z$2,バックデータ一覧!$I$2:$L$2,0))))))</f>
        <v>140</v>
      </c>
      <c r="AA40" s="24">
        <f>IF(入力データと計算結果!$F$6=4,INDEX(バックデータ一覧!$I$4:$L$9,MATCH(VLOOKUP(計算過程!$A40,バックデータ一覧!$AU$3:$AV$367,2),バックデータ一覧!$H$4:$H$9,0),MATCH(計算過程!AA$2,バックデータ一覧!$I$2:$L$2,0)),IF(入力データと計算結果!$F$6=3,INDEX(バックデータ一覧!$I$10:$L$15,MATCH(VLOOKUP(計算過程!$A40,バックデータ一覧!$AU$3:$AV$367,2),バックデータ一覧!$H$10:$H$15,0),MATCH(計算過程!AA$2,バックデータ一覧!$I$2:$L$2,0)),IF(入力データと計算結果!$F$6=2,INDEX(バックデータ一覧!$I$16:$L$21,MATCH(VLOOKUP(計算過程!$A40,バックデータ一覧!$AU$3:$AV$367,2),バックデータ一覧!$H$16:$H$21,0),MATCH(計算過程!AA$2,バックデータ一覧!$I$2:$L$2,0)),IF(入力データと計算結果!$F$6=1,INDEX(バックデータ一覧!$I$22:$L$27,MATCH(VLOOKUP(計算過程!$A40,バックデータ一覧!$AU$3:$AV$367,2),バックデータ一覧!$H$22:$H$27,0),MATCH(計算過程!AA$2,バックデータ一覧!$I$2:$L$2,0))))))</f>
        <v>200</v>
      </c>
      <c r="AB40" s="24">
        <f>IF(入力データと計算結果!$F$6=4,INDEX(バックデータ一覧!$I$4:$L$9,MATCH(VLOOKUP(計算過程!$A40,バックデータ一覧!$AU$3:$AV$367,2),バックデータ一覧!$H$4:$H$9,0),MATCH(計算過程!AB$2,バックデータ一覧!$I$2:$L$2,0)),IF(入力データと計算結果!$F$6=3,INDEX(バックデータ一覧!$I$10:$L$15,MATCH(VLOOKUP(計算過程!$A40,バックデータ一覧!$AU$3:$AV$367,2),バックデータ一覧!$H$10:$H$15,0),MATCH(計算過程!AB$2,バックデータ一覧!$I$2:$L$2,0)),IF(入力データと計算結果!$F$6=2,INDEX(バックデータ一覧!$I$16:$L$21,MATCH(VLOOKUP(計算過程!$A40,バックデータ一覧!$AU$3:$AV$367,2),バックデータ一覧!$H$16:$H$21,0),MATCH(計算過程!AB$2,バックデータ一覧!$I$2:$L$2,0)),IF(入力データと計算結果!$F$6=1,INDEX(バックデータ一覧!$I$22:$L$27,MATCH(VLOOKUP(計算過程!$A40,バックデータ一覧!$AU$3:$AV$367,2),バックデータ一覧!$H$22:$H$27,0),MATCH(計算過程!AB$2,バックデータ一覧!$I$2:$L$2,0))))))</f>
        <v>30</v>
      </c>
      <c r="AC40" s="24">
        <f>IF(入力データと計算結果!$F$6=4,INDEX(バックデータ一覧!$I$4:$L$9,MATCH(VLOOKUP(計算過程!$A40,バックデータ一覧!$AU$3:$AV$367,2),バックデータ一覧!$H$4:$H$9,0),MATCH(計算過程!AC$2,バックデータ一覧!$I$2:$L$2,0)),IF(入力データと計算結果!$F$6=3,INDEX(バックデータ一覧!$I$10:$L$15,MATCH(VLOOKUP(計算過程!$A40,バックデータ一覧!$AU$3:$AV$367,2),バックデータ一覧!$H$10:$H$15,0),MATCH(計算過程!AC$2,バックデータ一覧!$I$2:$L$2,0)),IF(入力データと計算結果!$F$6=2,INDEX(バックデータ一覧!$I$16:$L$21,MATCH(VLOOKUP(計算過程!$A40,バックデータ一覧!$AU$3:$AV$367,2),バックデータ一覧!$H$16:$H$21,0),MATCH(計算過程!AC$2,バックデータ一覧!$I$2:$L$2,0)),IF(入力データと計算結果!$F$6=1,INDEX(バックデータ一覧!$I$22:$L$27,MATCH(VLOOKUP(計算過程!$A40,バックデータ一覧!$AU$3:$AV$367,2),バックデータ一覧!$H$22:$H$27,0),MATCH(計算過程!AC$2,バックデータ一覧!$I$2:$L$2,0))))))</f>
        <v>180</v>
      </c>
      <c r="AD40" s="89">
        <f>IF($AF40&lt;7,INDEX(バックデータ一覧!$P$4:$S$5,MATCH(入力データと計算結果!$F$8,バックデータ一覧!$O$4:$O$5,0),MATCH(入力データと計算結果!$F$6,バックデータ一覧!$P$3:$W$3,0)),IF(AND($AF40&gt;=7,$AF40&lt;16),INDEX(バックデータ一覧!$P$6:$S$7,MATCH(入力データと計算結果!$F$8,バックデータ一覧!$O$6:$O$7,0),MATCH(入力データと計算結果!$F$6,バックデータ一覧!$P$3:$W$3,0)),IF(AND($AF40&gt;=16,$AF40&lt;25),INDEX(バックデータ一覧!$P$8:$S$9,MATCH(入力データと計算結果!$F$8,バックデータ一覧!$O$8:$O$9,0),MATCH(入力データと計算結果!$F$6,バックデータ一覧!$P$3:$W$3,0)),IF($AF40&gt;=25,INDEX(バックデータ一覧!$P$10:$S$11,MATCH(入力データと計算結果!$F$8,バックデータ一覧!$O$10:$O$11,0),MATCH(入力データと計算結果!$F$6,バックデータ一覧!$P$3:$W$3,0))))))</f>
        <v>-0.12</v>
      </c>
      <c r="AE40" s="89">
        <f>IF($AF40&lt;7,INDEX(バックデータ一覧!$T$4:$W$5,MATCH(入力データと計算結果!$F$8,バックデータ一覧!$O$4:$O$5,0),MATCH(入力データと計算結果!$F$6,バックデータ一覧!$P$3:$W$3,0)),IF(AND($AF40&gt;=7,$AF40&lt;16),INDEX(バックデータ一覧!$T$6:$W$7,MATCH(入力データと計算結果!$F$8,バックデータ一覧!$O$6:$O$7,0),MATCH(入力データと計算結果!$F$6,バックデータ一覧!$P$3:$W$3,0)),IF(AND($AF40&gt;=16,$AF40&lt;25),INDEX(バックデータ一覧!$T$8:$W$9,MATCH(入力データと計算結果!$F$8,バックデータ一覧!$O$8:$O$9,0),MATCH(入力データと計算結果!$F$6,バックデータ一覧!$P$3:$W$3,0)),IF($AF40&gt;=25,INDEX(バックデータ一覧!$T$10:$W$11,MATCH(入力データと計算結果!$F$8,バックデータ一覧!$O$10:$O$11,0),MATCH(入力データと計算結果!$F$6,バックデータ一覧!$P$3:$W$3,0))))))</f>
        <v>6</v>
      </c>
      <c r="AF40" s="88">
        <f>AVERAGEIF(貼り付けシート!$A$6:$A$8765,$A40,貼り付けシート!$C$6:$C$8765)</f>
        <v>-10.808333333333335</v>
      </c>
      <c r="AG40" s="91">
        <f>IF(AND(入力データと計算結果!$F$7=バックデータ一覧!$A$7,AH40="使用できる"),MIN(AN40,SUM(I40:N40)*$AX$13),0)</f>
        <v>0</v>
      </c>
      <c r="AH40" s="47" t="str">
        <f t="shared" si="9"/>
        <v>使用できない</v>
      </c>
      <c r="AI40" s="90">
        <f>IF(入力データと計算結果!$F$7=バックデータ一覧!$A$8,MIN(AJ40,(SUM(I40:N40)*$AX$15)),0)</f>
        <v>0</v>
      </c>
      <c r="AJ40" s="90">
        <f t="shared" ca="1" si="3"/>
        <v>0</v>
      </c>
      <c r="AK40" s="90">
        <f t="shared" ca="1" si="4"/>
        <v>40.499550000000006</v>
      </c>
      <c r="AL40" s="88">
        <f>IF(OR($AX$22=0,入力データと計算結果!$F$7&lt;&gt;バックデータ一覧!$A$8),0,$AX$19*AM40*10^-3)</f>
        <v>0</v>
      </c>
      <c r="AM40" s="90">
        <f>SUMPRODUCT(('計算過程（日射量等）'!$A$6:$A$8765=計算過程!A40)*('計算過程（日射量等）'!$C$6:$C$8765&gt;=$AX$20))</f>
        <v>0</v>
      </c>
      <c r="AN40" s="90">
        <f>IF(入力データと計算結果!$F$7=バックデータ一覧!$A$9,0,AO40*$AX$22*$AX$21*計算過程!$AX$23)</f>
        <v>0</v>
      </c>
      <c r="AO40" s="90">
        <f>SUMIF('計算過程（日射量等）'!$A$6:$A$8765,計算過程!A40,'計算過程（日射量等）'!$C$6:$C$8765)*3600*10^-6</f>
        <v>3.0826247695783393</v>
      </c>
      <c r="AP40" s="90">
        <f t="shared" si="10"/>
        <v>-2.7989247311827965</v>
      </c>
      <c r="AQ40" s="90">
        <f>AVERAGEIF('貼り付けシート（日射量等）'!$D$3:$D$8762,$A40,'貼り付けシート（日射量等）'!$F$3:$F$8762)</f>
        <v>-0.84166666666666667</v>
      </c>
    </row>
    <row r="41" spans="1:43">
      <c r="A41" s="28">
        <v>41675</v>
      </c>
      <c r="B41" s="88">
        <f ca="1">I41-IF(入力データと計算結果!$F$7=バックデータ一覧!$A$7,計算過程!$AG41,計算過程!$AI41)*I41/($I41+$J41+$K41+$L41+$M41+$N41)</f>
        <v>5.2911040000000007</v>
      </c>
      <c r="C41" s="88">
        <f ca="1">J41-IF(入力データと計算結果!$F$7=バックデータ一覧!$A$7,計算過程!$AG41,計算過程!$AI41)*J41/($I41+$J41+$K41+$L41+$M41+$N41)</f>
        <v>31.415929999999999</v>
      </c>
      <c r="D41" s="88">
        <f ca="1">K41-IF(入力データと計算結果!$F$7=バックデータ一覧!$A$7,計算過程!$AG41,計算過程!$AI41)*K41/($I41+$J41+$K41+$L41+$M41+$N41)</f>
        <v>4.6297160000000002</v>
      </c>
      <c r="E41" s="88">
        <f ca="1">L41-IF(入力データと計算結果!$F$7=バックデータ一覧!$A$7,計算過程!$AG41,計算過程!$AI41)*L41/($I41+$J41+$K41+$L41+$M41+$N41)</f>
        <v>0</v>
      </c>
      <c r="F41" s="88">
        <f ca="1">M41-IF(入力データと計算結果!$F$7=バックデータ一覧!$A$7,計算過程!$AG41,計算過程!$AI41)*M41/($I41+$J41+$K41+$L41+$M41+$N41)</f>
        <v>0</v>
      </c>
      <c r="G41" s="88">
        <f ca="1">N41-IF(入力データと計算結果!$F$7=バックデータ一覧!$A$7,計算過程!$AG41,計算過程!$AI41)*N41/($I41+$J41+$K41+$L41+$M41+$N41)</f>
        <v>0</v>
      </c>
      <c r="H41" s="88">
        <f t="shared" si="5"/>
        <v>0</v>
      </c>
      <c r="I41" s="90">
        <f ca="1">P41*(バックデータ一覧!$E$3-計算過程!X41)*4.186*10^-3</f>
        <v>5.2911040000000007</v>
      </c>
      <c r="J41" s="90">
        <f ca="1">Q41*(バックデータ一覧!$E$4-計算過程!X41)*4.186*10^-3</f>
        <v>31.415929999999999</v>
      </c>
      <c r="K41" s="90">
        <f ca="1">R41*(バックデータ一覧!$E$5-計算過程!X41)*4.186*10^-3</f>
        <v>4.6297160000000002</v>
      </c>
      <c r="L41" s="90">
        <f ca="1">IF(入力データと計算結果!$F$9=バックデータ一覧!$A$2,計算過程!S41*(バックデータ一覧!$E$6-計算過程!X41)*4.186*10^-3,0)</f>
        <v>0</v>
      </c>
      <c r="M41" s="90">
        <f>IF(入力データと計算結果!$F$9=バックデータ一覧!$A$2,0,計算過程!T41*(バックデータ一覧!$E$7-計算過程!X41)*4.186*10^-3)</f>
        <v>0</v>
      </c>
      <c r="N41" s="90">
        <f ca="1">IF(入力データと計算結果!$F$9=バックデータ一覧!$A$4,0,計算過程!U41*(バックデータ一覧!$E$8-計算過程!X41)*4.186*10^-3)</f>
        <v>0</v>
      </c>
      <c r="O41" s="90">
        <f>IF(入力データと計算結果!$F$9=バックデータ一覧!$A$4,計算過程!W41*1.25,0)</f>
        <v>0</v>
      </c>
      <c r="P41" s="88">
        <f t="shared" si="0"/>
        <v>32</v>
      </c>
      <c r="Q41" s="88">
        <f t="shared" si="1"/>
        <v>190</v>
      </c>
      <c r="R41" s="88">
        <f t="shared" si="2"/>
        <v>28</v>
      </c>
      <c r="S41" s="88">
        <f>IF(入力データと計算結果!$F$9=バックデータ一覧!$A$2,$AC41,0)*$AX$11*$AX$12</f>
        <v>0</v>
      </c>
      <c r="T41" s="88">
        <f>IF(入力データと計算結果!$F$9=バックデータ一覧!$A$2,0,$AC41)*$AX$12</f>
        <v>0</v>
      </c>
      <c r="U41" s="88">
        <f t="shared" ca="1" si="6"/>
        <v>0</v>
      </c>
      <c r="V41" s="90">
        <f ca="1">IF(OR(入力データと計算結果!$F$9=バックデータ一覧!$A$2,入力データと計算結果!$F$9=バックデータ一覧!$A$3),W41/(バックデータ一覧!$E$8-計算過程!X41)/4.186*10^3,0)</f>
        <v>0</v>
      </c>
      <c r="W41" s="90">
        <f t="shared" si="7"/>
        <v>0</v>
      </c>
      <c r="X41" s="90">
        <f ca="1">MAX(VLOOKUP(入力データと計算結果!$F$5,バックデータ一覧!$Y$3:$AA$10,2)*Y41+VLOOKUP(入力データと計算結果!$F$5,バックデータ一覧!$Y$3:$AA$10,3),0.5)</f>
        <v>0.5</v>
      </c>
      <c r="Y41" s="90">
        <f t="shared" ca="1" si="8"/>
        <v>-10.871666666666666</v>
      </c>
      <c r="Z41" s="24">
        <f>IF(入力データと計算結果!$F$6=4,INDEX(バックデータ一覧!$I$4:$L$9,MATCH(VLOOKUP(計算過程!$A41,バックデータ一覧!$AU$3:$AV$367,2),バックデータ一覧!$H$4:$H$9,0),MATCH(計算過程!Z$2,バックデータ一覧!$I$2:$L$2,0)),IF(入力データと計算結果!$F$6=3,INDEX(バックデータ一覧!$I$10:$L$15,MATCH(VLOOKUP(計算過程!$A41,バックデータ一覧!$AU$3:$AV$367,2),バックデータ一覧!$H$10:$H$15,0),MATCH(計算過程!Z$2,バックデータ一覧!$I$2:$L$2,0)),IF(入力データと計算結果!$F$6=2,INDEX(バックデータ一覧!$I$16:$L$21,MATCH(VLOOKUP(計算過程!$A41,バックデータ一覧!$AU$3:$AV$367,2),バックデータ一覧!$H$16:$H$21,0),MATCH(計算過程!Z$2,バックデータ一覧!$I$2:$L$2,0)),IF(入力データと計算結果!$F$6=1,INDEX(バックデータ一覧!$I$22:$L$27,MATCH(VLOOKUP(計算過程!$A41,バックデータ一覧!$AU$3:$AV$367,2),バックデータ一覧!$H$22:$H$27,0),MATCH(計算過程!Z$2,バックデータ一覧!$I$2:$L$2,0))))))</f>
        <v>32</v>
      </c>
      <c r="AA41" s="24">
        <f>IF(入力データと計算結果!$F$6=4,INDEX(バックデータ一覧!$I$4:$L$9,MATCH(VLOOKUP(計算過程!$A41,バックデータ一覧!$AU$3:$AV$367,2),バックデータ一覧!$H$4:$H$9,0),MATCH(計算過程!AA$2,バックデータ一覧!$I$2:$L$2,0)),IF(入力データと計算結果!$F$6=3,INDEX(バックデータ一覧!$I$10:$L$15,MATCH(VLOOKUP(計算過程!$A41,バックデータ一覧!$AU$3:$AV$367,2),バックデータ一覧!$H$10:$H$15,0),MATCH(計算過程!AA$2,バックデータ一覧!$I$2:$L$2,0)),IF(入力データと計算結果!$F$6=2,INDEX(バックデータ一覧!$I$16:$L$21,MATCH(VLOOKUP(計算過程!$A41,バックデータ一覧!$AU$3:$AV$367,2),バックデータ一覧!$H$16:$H$21,0),MATCH(計算過程!AA$2,バックデータ一覧!$I$2:$L$2,0)),IF(入力データと計算結果!$F$6=1,INDEX(バックデータ一覧!$I$22:$L$27,MATCH(VLOOKUP(計算過程!$A41,バックデータ一覧!$AU$3:$AV$367,2),バックデータ一覧!$H$22:$H$27,0),MATCH(計算過程!AA$2,バックデータ一覧!$I$2:$L$2,0))))))</f>
        <v>190</v>
      </c>
      <c r="AB41" s="24">
        <f>IF(入力データと計算結果!$F$6=4,INDEX(バックデータ一覧!$I$4:$L$9,MATCH(VLOOKUP(計算過程!$A41,バックデータ一覧!$AU$3:$AV$367,2),バックデータ一覧!$H$4:$H$9,0),MATCH(計算過程!AB$2,バックデータ一覧!$I$2:$L$2,0)),IF(入力データと計算結果!$F$6=3,INDEX(バックデータ一覧!$I$10:$L$15,MATCH(VLOOKUP(計算過程!$A41,バックデータ一覧!$AU$3:$AV$367,2),バックデータ一覧!$H$10:$H$15,0),MATCH(計算過程!AB$2,バックデータ一覧!$I$2:$L$2,0)),IF(入力データと計算結果!$F$6=2,INDEX(バックデータ一覧!$I$16:$L$21,MATCH(VLOOKUP(計算過程!$A41,バックデータ一覧!$AU$3:$AV$367,2),バックデータ一覧!$H$16:$H$21,0),MATCH(計算過程!AB$2,バックデータ一覧!$I$2:$L$2,0)),IF(入力データと計算結果!$F$6=1,INDEX(バックデータ一覧!$I$22:$L$27,MATCH(VLOOKUP(計算過程!$A41,バックデータ一覧!$AU$3:$AV$367,2),バックデータ一覧!$H$22:$H$27,0),MATCH(計算過程!AB$2,バックデータ一覧!$I$2:$L$2,0))))))</f>
        <v>28</v>
      </c>
      <c r="AC41" s="24">
        <f>IF(入力データと計算結果!$F$6=4,INDEX(バックデータ一覧!$I$4:$L$9,MATCH(VLOOKUP(計算過程!$A41,バックデータ一覧!$AU$3:$AV$367,2),バックデータ一覧!$H$4:$H$9,0),MATCH(計算過程!AC$2,バックデータ一覧!$I$2:$L$2,0)),IF(入力データと計算結果!$F$6=3,INDEX(バックデータ一覧!$I$10:$L$15,MATCH(VLOOKUP(計算過程!$A41,バックデータ一覧!$AU$3:$AV$367,2),バックデータ一覧!$H$10:$H$15,0),MATCH(計算過程!AC$2,バックデータ一覧!$I$2:$L$2,0)),IF(入力データと計算結果!$F$6=2,INDEX(バックデータ一覧!$I$16:$L$21,MATCH(VLOOKUP(計算過程!$A41,バックデータ一覧!$AU$3:$AV$367,2),バックデータ一覧!$H$16:$H$21,0),MATCH(計算過程!AC$2,バックデータ一覧!$I$2:$L$2,0)),IF(入力データと計算結果!$F$6=1,INDEX(バックデータ一覧!$I$22:$L$27,MATCH(VLOOKUP(計算過程!$A41,バックデータ一覧!$AU$3:$AV$367,2),バックデータ一覧!$H$22:$H$27,0),MATCH(計算過程!AC$2,バックデータ一覧!$I$2:$L$2,0))))))</f>
        <v>0</v>
      </c>
      <c r="AD41" s="89">
        <f>IF($AF41&lt;7,INDEX(バックデータ一覧!$P$4:$S$5,MATCH(入力データと計算結果!$F$8,バックデータ一覧!$O$4:$O$5,0),MATCH(入力データと計算結果!$F$6,バックデータ一覧!$P$3:$W$3,0)),IF(AND($AF41&gt;=7,$AF41&lt;16),INDEX(バックデータ一覧!$P$6:$S$7,MATCH(入力データと計算結果!$F$8,バックデータ一覧!$O$6:$O$7,0),MATCH(入力データと計算結果!$F$6,バックデータ一覧!$P$3:$W$3,0)),IF(AND($AF41&gt;=16,$AF41&lt;25),INDEX(バックデータ一覧!$P$8:$S$9,MATCH(入力データと計算結果!$F$8,バックデータ一覧!$O$8:$O$9,0),MATCH(入力データと計算結果!$F$6,バックデータ一覧!$P$3:$W$3,0)),IF($AF41&gt;=25,INDEX(バックデータ一覧!$P$10:$S$11,MATCH(入力データと計算結果!$F$8,バックデータ一覧!$O$10:$O$11,0),MATCH(入力データと計算結果!$F$6,バックデータ一覧!$P$3:$W$3,0))))))</f>
        <v>-0.12</v>
      </c>
      <c r="AE41" s="89">
        <f>IF($AF41&lt;7,INDEX(バックデータ一覧!$T$4:$W$5,MATCH(入力データと計算結果!$F$8,バックデータ一覧!$O$4:$O$5,0),MATCH(入力データと計算結果!$F$6,バックデータ一覧!$P$3:$W$3,0)),IF(AND($AF41&gt;=7,$AF41&lt;16),INDEX(バックデータ一覧!$T$6:$W$7,MATCH(入力データと計算結果!$F$8,バックデータ一覧!$O$6:$O$7,0),MATCH(入力データと計算結果!$F$6,バックデータ一覧!$P$3:$W$3,0)),IF(AND($AF41&gt;=16,$AF41&lt;25),INDEX(バックデータ一覧!$T$8:$W$9,MATCH(入力データと計算結果!$F$8,バックデータ一覧!$O$8:$O$9,0),MATCH(入力データと計算結果!$F$6,バックデータ一覧!$P$3:$W$3,0)),IF($AF41&gt;=25,INDEX(バックデータ一覧!$T$10:$W$11,MATCH(入力データと計算結果!$F$8,バックデータ一覧!$O$10:$O$11,0),MATCH(入力データと計算結果!$F$6,バックデータ一覧!$P$3:$W$3,0))))))</f>
        <v>6</v>
      </c>
      <c r="AF41" s="88">
        <f>AVERAGEIF(貼り付けシート!$A$6:$A$8765,$A41,貼り付けシート!$C$6:$C$8765)</f>
        <v>-10.333333333333334</v>
      </c>
      <c r="AG41" s="91">
        <f>IF(AND(入力データと計算結果!$F$7=バックデータ一覧!$A$7,AH41="使用できる"),MIN(AN41,SUM(I41:N41)*$AX$13),0)</f>
        <v>0</v>
      </c>
      <c r="AH41" s="47" t="str">
        <f t="shared" si="9"/>
        <v>使用できない</v>
      </c>
      <c r="AI41" s="90">
        <f>IF(入力データと計算結果!$F$7=バックデータ一覧!$A$8,MIN(AJ41,(SUM(I41:N41)*$AX$15)),0)</f>
        <v>0</v>
      </c>
      <c r="AJ41" s="90">
        <f t="shared" ca="1" si="3"/>
        <v>0</v>
      </c>
      <c r="AK41" s="90">
        <f t="shared" ca="1" si="4"/>
        <v>40.499550000000006</v>
      </c>
      <c r="AL41" s="88">
        <f>IF(OR($AX$22=0,入力データと計算結果!$F$7&lt;&gt;バックデータ一覧!$A$8),0,$AX$19*AM41*10^-3)</f>
        <v>0</v>
      </c>
      <c r="AM41" s="90">
        <f>SUMPRODUCT(('計算過程（日射量等）'!$A$6:$A$8765=計算過程!A41)*('計算過程（日射量等）'!$C$6:$C$8765&gt;=$AX$20))</f>
        <v>4</v>
      </c>
      <c r="AN41" s="90">
        <f>IF(入力データと計算結果!$F$7=バックデータ一覧!$A$9,0,AO41*$AX$22*$AX$21*計算過程!$AX$23)</f>
        <v>0</v>
      </c>
      <c r="AO41" s="90">
        <f>SUMIF('計算過程（日射量等）'!$A$6:$A$8765,計算過程!A41,'計算過程（日射量等）'!$C$6:$C$8765)*3600*10^-6</f>
        <v>4.9745464592456692</v>
      </c>
      <c r="AP41" s="90">
        <f t="shared" si="10"/>
        <v>-2.8732526881720442</v>
      </c>
      <c r="AQ41" s="90">
        <f>AVERAGEIF('貼り付けシート（日射量等）'!$D$3:$D$8762,$A41,'貼り付けシート（日射量等）'!$F$3:$F$8762)</f>
        <v>-2.583333333333333</v>
      </c>
    </row>
    <row r="42" spans="1:43">
      <c r="A42" s="28">
        <v>41676</v>
      </c>
      <c r="B42" s="88">
        <f ca="1">I42-IF(入力データと計算結果!$F$7=バックデータ一覧!$A$7,計算過程!$AG42,計算過程!$AI42)*I42/($I42+$J42+$K42+$L42+$M42+$N42)</f>
        <v>15.211924</v>
      </c>
      <c r="C42" s="88">
        <f ca="1">J42-IF(入力データと計算結果!$F$7=バックデータ一覧!$A$7,計算過程!$AG42,計算過程!$AI42)*J42/($I42+$J42+$K42+$L42+$M42+$N42)</f>
        <v>24.802050000000001</v>
      </c>
      <c r="D42" s="88">
        <f ca="1">K42-IF(入力データと計算結果!$F$7=バックデータ一覧!$A$7,計算過程!$AG42,計算過程!$AI42)*K42/($I42+$J42+$K42+$L42+$M42+$N42)</f>
        <v>4.6297160000000002</v>
      </c>
      <c r="E42" s="88">
        <f ca="1">L42-IF(入力データと計算結果!$F$7=バックデータ一覧!$A$7,計算過程!$AG42,計算過程!$AI42)*L42/($I42+$J42+$K42+$L42+$M42+$N42)</f>
        <v>29.762460000000001</v>
      </c>
      <c r="F42" s="88">
        <f ca="1">M42-IF(入力データと計算結果!$F$7=バックデータ一覧!$A$7,計算過程!$AG42,計算過程!$AI42)*M42/($I42+$J42+$K42+$L42+$M42+$N42)</f>
        <v>0</v>
      </c>
      <c r="G42" s="88">
        <f ca="1">N42-IF(入力データと計算結果!$F$7=バックデータ一覧!$A$7,計算過程!$AG42,計算過程!$AI42)*N42/($I42+$J42+$K42+$L42+$M42+$N42)</f>
        <v>7.4154999999999998</v>
      </c>
      <c r="H42" s="88">
        <f t="shared" si="5"/>
        <v>0</v>
      </c>
      <c r="I42" s="90">
        <f ca="1">P42*(バックデータ一覧!$E$3-計算過程!X42)*4.186*10^-3</f>
        <v>15.211924</v>
      </c>
      <c r="J42" s="90">
        <f ca="1">Q42*(バックデータ一覧!$E$4-計算過程!X42)*4.186*10^-3</f>
        <v>24.802050000000001</v>
      </c>
      <c r="K42" s="90">
        <f ca="1">R42*(バックデータ一覧!$E$5-計算過程!X42)*4.186*10^-3</f>
        <v>4.6297160000000002</v>
      </c>
      <c r="L42" s="90">
        <f ca="1">IF(入力データと計算結果!$F$9=バックデータ一覧!$A$2,計算過程!S42*(バックデータ一覧!$E$6-計算過程!X42)*4.186*10^-3,0)</f>
        <v>29.762460000000001</v>
      </c>
      <c r="M42" s="90">
        <f>IF(入力データと計算結果!$F$9=バックデータ一覧!$A$2,0,計算過程!T42*(バックデータ一覧!$E$7-計算過程!X42)*4.186*10^-3)</f>
        <v>0</v>
      </c>
      <c r="N42" s="90">
        <f ca="1">IF(入力データと計算結果!$F$9=バックデータ一覧!$A$4,0,計算過程!U42*(バックデータ一覧!$E$8-計算過程!X42)*4.186*10^-3)</f>
        <v>7.4154999999999998</v>
      </c>
      <c r="O42" s="90">
        <f>IF(入力データと計算結果!$F$9=バックデータ一覧!$A$4,計算過程!W42*1.25,0)</f>
        <v>0</v>
      </c>
      <c r="P42" s="88">
        <f t="shared" si="0"/>
        <v>92</v>
      </c>
      <c r="Q42" s="88">
        <f t="shared" si="1"/>
        <v>150</v>
      </c>
      <c r="R42" s="88">
        <f t="shared" si="2"/>
        <v>28</v>
      </c>
      <c r="S42" s="88">
        <f>IF(入力データと計算結果!$F$9=バックデータ一覧!$A$2,$AC42,0)*$AX$11*$AX$12</f>
        <v>180</v>
      </c>
      <c r="T42" s="88">
        <f>IF(入力データと計算結果!$F$9=バックデータ一覧!$A$2,0,$AC42)*$AX$12</f>
        <v>0</v>
      </c>
      <c r="U42" s="88">
        <f t="shared" ca="1" si="6"/>
        <v>29.773113258681398</v>
      </c>
      <c r="V42" s="90">
        <f ca="1">IF(OR(入力データと計算結果!$F$9=バックデータ一覧!$A$2,入力データと計算結果!$F$9=バックデータ一覧!$A$3),W42/(バックデータ一覧!$E$8-計算過程!X42)/4.186*10^3,0)</f>
        <v>29.773113258681398</v>
      </c>
      <c r="W42" s="90">
        <f t="shared" si="7"/>
        <v>7.4154999999999998</v>
      </c>
      <c r="X42" s="90">
        <f ca="1">MAX(VLOOKUP(入力データと計算結果!$F$5,バックデータ一覧!$Y$3:$AA$10,2)*Y42+VLOOKUP(入力データと計算結果!$F$5,バックデータ一覧!$Y$3:$AA$10,3),0.5)</f>
        <v>0.5</v>
      </c>
      <c r="Y42" s="90">
        <f t="shared" ca="1" si="8"/>
        <v>-10.909583333333332</v>
      </c>
      <c r="Z42" s="24">
        <f>IF(入力データと計算結果!$F$6=4,INDEX(バックデータ一覧!$I$4:$L$9,MATCH(VLOOKUP(計算過程!$A42,バックデータ一覧!$AU$3:$AV$367,2),バックデータ一覧!$H$4:$H$9,0),MATCH(計算過程!Z$2,バックデータ一覧!$I$2:$L$2,0)),IF(入力データと計算結果!$F$6=3,INDEX(バックデータ一覧!$I$10:$L$15,MATCH(VLOOKUP(計算過程!$A42,バックデータ一覧!$AU$3:$AV$367,2),バックデータ一覧!$H$10:$H$15,0),MATCH(計算過程!Z$2,バックデータ一覧!$I$2:$L$2,0)),IF(入力データと計算結果!$F$6=2,INDEX(バックデータ一覧!$I$16:$L$21,MATCH(VLOOKUP(計算過程!$A42,バックデータ一覧!$AU$3:$AV$367,2),バックデータ一覧!$H$16:$H$21,0),MATCH(計算過程!Z$2,バックデータ一覧!$I$2:$L$2,0)),IF(入力データと計算結果!$F$6=1,INDEX(バックデータ一覧!$I$22:$L$27,MATCH(VLOOKUP(計算過程!$A42,バックデータ一覧!$AU$3:$AV$367,2),バックデータ一覧!$H$22:$H$27,0),MATCH(計算過程!Z$2,バックデータ一覧!$I$2:$L$2,0))))))</f>
        <v>92</v>
      </c>
      <c r="AA42" s="24">
        <f>IF(入力データと計算結果!$F$6=4,INDEX(バックデータ一覧!$I$4:$L$9,MATCH(VLOOKUP(計算過程!$A42,バックデータ一覧!$AU$3:$AV$367,2),バックデータ一覧!$H$4:$H$9,0),MATCH(計算過程!AA$2,バックデータ一覧!$I$2:$L$2,0)),IF(入力データと計算結果!$F$6=3,INDEX(バックデータ一覧!$I$10:$L$15,MATCH(VLOOKUP(計算過程!$A42,バックデータ一覧!$AU$3:$AV$367,2),バックデータ一覧!$H$10:$H$15,0),MATCH(計算過程!AA$2,バックデータ一覧!$I$2:$L$2,0)),IF(入力データと計算結果!$F$6=2,INDEX(バックデータ一覧!$I$16:$L$21,MATCH(VLOOKUP(計算過程!$A42,バックデータ一覧!$AU$3:$AV$367,2),バックデータ一覧!$H$16:$H$21,0),MATCH(計算過程!AA$2,バックデータ一覧!$I$2:$L$2,0)),IF(入力データと計算結果!$F$6=1,INDEX(バックデータ一覧!$I$22:$L$27,MATCH(VLOOKUP(計算過程!$A42,バックデータ一覧!$AU$3:$AV$367,2),バックデータ一覧!$H$22:$H$27,0),MATCH(計算過程!AA$2,バックデータ一覧!$I$2:$L$2,0))))))</f>
        <v>150</v>
      </c>
      <c r="AB42" s="24">
        <f>IF(入力データと計算結果!$F$6=4,INDEX(バックデータ一覧!$I$4:$L$9,MATCH(VLOOKUP(計算過程!$A42,バックデータ一覧!$AU$3:$AV$367,2),バックデータ一覧!$H$4:$H$9,0),MATCH(計算過程!AB$2,バックデータ一覧!$I$2:$L$2,0)),IF(入力データと計算結果!$F$6=3,INDEX(バックデータ一覧!$I$10:$L$15,MATCH(VLOOKUP(計算過程!$A42,バックデータ一覧!$AU$3:$AV$367,2),バックデータ一覧!$H$10:$H$15,0),MATCH(計算過程!AB$2,バックデータ一覧!$I$2:$L$2,0)),IF(入力データと計算結果!$F$6=2,INDEX(バックデータ一覧!$I$16:$L$21,MATCH(VLOOKUP(計算過程!$A42,バックデータ一覧!$AU$3:$AV$367,2),バックデータ一覧!$H$16:$H$21,0),MATCH(計算過程!AB$2,バックデータ一覧!$I$2:$L$2,0)),IF(入力データと計算結果!$F$6=1,INDEX(バックデータ一覧!$I$22:$L$27,MATCH(VLOOKUP(計算過程!$A42,バックデータ一覧!$AU$3:$AV$367,2),バックデータ一覧!$H$22:$H$27,0),MATCH(計算過程!AB$2,バックデータ一覧!$I$2:$L$2,0))))))</f>
        <v>28</v>
      </c>
      <c r="AC42" s="24">
        <f>IF(入力データと計算結果!$F$6=4,INDEX(バックデータ一覧!$I$4:$L$9,MATCH(VLOOKUP(計算過程!$A42,バックデータ一覧!$AU$3:$AV$367,2),バックデータ一覧!$H$4:$H$9,0),MATCH(計算過程!AC$2,バックデータ一覧!$I$2:$L$2,0)),IF(入力データと計算結果!$F$6=3,INDEX(バックデータ一覧!$I$10:$L$15,MATCH(VLOOKUP(計算過程!$A42,バックデータ一覧!$AU$3:$AV$367,2),バックデータ一覧!$H$10:$H$15,0),MATCH(計算過程!AC$2,バックデータ一覧!$I$2:$L$2,0)),IF(入力データと計算結果!$F$6=2,INDEX(バックデータ一覧!$I$16:$L$21,MATCH(VLOOKUP(計算過程!$A42,バックデータ一覧!$AU$3:$AV$367,2),バックデータ一覧!$H$16:$H$21,0),MATCH(計算過程!AC$2,バックデータ一覧!$I$2:$L$2,0)),IF(入力データと計算結果!$F$6=1,INDEX(バックデータ一覧!$I$22:$L$27,MATCH(VLOOKUP(計算過程!$A42,バックデータ一覧!$AU$3:$AV$367,2),バックデータ一覧!$H$22:$H$27,0),MATCH(計算過程!AC$2,バックデータ一覧!$I$2:$L$2,0))))))</f>
        <v>180</v>
      </c>
      <c r="AD42" s="89">
        <f>IF($AF42&lt;7,INDEX(バックデータ一覧!$P$4:$S$5,MATCH(入力データと計算結果!$F$8,バックデータ一覧!$O$4:$O$5,0),MATCH(入力データと計算結果!$F$6,バックデータ一覧!$P$3:$W$3,0)),IF(AND($AF42&gt;=7,$AF42&lt;16),INDEX(バックデータ一覧!$P$6:$S$7,MATCH(入力データと計算結果!$F$8,バックデータ一覧!$O$6:$O$7,0),MATCH(入力データと計算結果!$F$6,バックデータ一覧!$P$3:$W$3,0)),IF(AND($AF42&gt;=16,$AF42&lt;25),INDEX(バックデータ一覧!$P$8:$S$9,MATCH(入力データと計算結果!$F$8,バックデータ一覧!$O$8:$O$9,0),MATCH(入力データと計算結果!$F$6,バックデータ一覧!$P$3:$W$3,0)),IF($AF42&gt;=25,INDEX(バックデータ一覧!$P$10:$S$11,MATCH(入力データと計算結果!$F$8,バックデータ一覧!$O$10:$O$11,0),MATCH(入力データと計算結果!$F$6,バックデータ一覧!$P$3:$W$3,0))))))</f>
        <v>-0.12</v>
      </c>
      <c r="AE42" s="89">
        <f>IF($AF42&lt;7,INDEX(バックデータ一覧!$T$4:$W$5,MATCH(入力データと計算結果!$F$8,バックデータ一覧!$O$4:$O$5,0),MATCH(入力データと計算結果!$F$6,バックデータ一覧!$P$3:$W$3,0)),IF(AND($AF42&gt;=7,$AF42&lt;16),INDEX(バックデータ一覧!$T$6:$W$7,MATCH(入力データと計算結果!$F$8,バックデータ一覧!$O$6:$O$7,0),MATCH(入力データと計算結果!$F$6,バックデータ一覧!$P$3:$W$3,0)),IF(AND($AF42&gt;=16,$AF42&lt;25),INDEX(バックデータ一覧!$T$8:$W$9,MATCH(入力データと計算結果!$F$8,バックデータ一覧!$O$8:$O$9,0),MATCH(入力データと計算結果!$F$6,バックデータ一覧!$P$3:$W$3,0)),IF($AF42&gt;=25,INDEX(バックデータ一覧!$T$10:$W$11,MATCH(入力データと計算結果!$F$8,バックデータ一覧!$O$10:$O$11,0),MATCH(入力データと計算結果!$F$6,バックデータ一覧!$P$3:$W$3,0))))))</f>
        <v>6</v>
      </c>
      <c r="AF42" s="88">
        <f>AVERAGEIF(貼り付けシート!$A$6:$A$8765,$A42,貼り付けシート!$C$6:$C$8765)</f>
        <v>-11.795833333333334</v>
      </c>
      <c r="AG42" s="91">
        <f>IF(AND(入力データと計算結果!$F$7=バックデータ一覧!$A$7,AH42="使用できる"),MIN(AN42,SUM(I42:N42)*$AX$13),0)</f>
        <v>0</v>
      </c>
      <c r="AH42" s="47" t="str">
        <f t="shared" si="9"/>
        <v>使用できない</v>
      </c>
      <c r="AI42" s="90">
        <f>IF(入力データと計算結果!$F$7=バックデータ一覧!$A$8,MIN(AJ42,(SUM(I42:N42)*$AX$15)),0)</f>
        <v>0</v>
      </c>
      <c r="AJ42" s="90">
        <f t="shared" ca="1" si="3"/>
        <v>0</v>
      </c>
      <c r="AK42" s="90">
        <f t="shared" ca="1" si="4"/>
        <v>40.499550000000006</v>
      </c>
      <c r="AL42" s="88">
        <f>IF(OR($AX$22=0,入力データと計算結果!$F$7&lt;&gt;バックデータ一覧!$A$8),0,$AX$19*AM42*10^-3)</f>
        <v>0</v>
      </c>
      <c r="AM42" s="90">
        <f>SUMPRODUCT(('計算過程（日射量等）'!$A$6:$A$8765=計算過程!A42)*('計算過程（日射量等）'!$C$6:$C$8765&gt;=$AX$20))</f>
        <v>7</v>
      </c>
      <c r="AN42" s="90">
        <f>IF(入力データと計算結果!$F$7=バックデータ一覧!$A$9,0,AO42*$AX$22*$AX$21*計算過程!$AX$23)</f>
        <v>0</v>
      </c>
      <c r="AO42" s="90">
        <f>SUMIF('計算過程（日射量等）'!$A$6:$A$8765,計算過程!A42,'計算過程（日射量等）'!$C$6:$C$8765)*3600*10^-6</f>
        <v>13.998708983351115</v>
      </c>
      <c r="AP42" s="90">
        <f t="shared" si="10"/>
        <v>-2.7877688172043027</v>
      </c>
      <c r="AQ42" s="90">
        <f>AVERAGEIF('貼り付けシート（日射量等）'!$D$3:$D$8762,$A42,'貼り付けシート（日射量等）'!$F$3:$F$8762)</f>
        <v>-4.4375000000000009</v>
      </c>
    </row>
    <row r="43" spans="1:43">
      <c r="A43" s="28">
        <v>41677</v>
      </c>
      <c r="B43" s="88">
        <f ca="1">I43-IF(入力データと計算結果!$F$7=バックデータ一覧!$A$7,計算過程!$AG43,計算過程!$AI43)*I43/($I43+$J43+$K43+$L43+$M43+$N43)</f>
        <v>10.251514</v>
      </c>
      <c r="C43" s="88">
        <f ca="1">J43-IF(入力データと計算結果!$F$7=バックデータ一覧!$A$7,計算過程!$AG43,計算過程!$AI43)*J43/($I43+$J43+$K43+$L43+$M43+$N43)</f>
        <v>16.534700000000001</v>
      </c>
      <c r="D43" s="88">
        <f ca="1">K43-IF(入力データと計算結果!$F$7=バックデータ一覧!$A$7,計算過程!$AG43,計算過程!$AI43)*K43/($I43+$J43+$K43+$L43+$M43+$N43)</f>
        <v>1.3227760000000002</v>
      </c>
      <c r="E43" s="88">
        <f ca="1">L43-IF(入力データと計算結果!$F$7=バックデータ一覧!$A$7,計算過程!$AG43,計算過程!$AI43)*L43/($I43+$J43+$K43+$L43+$M43+$N43)</f>
        <v>29.762460000000001</v>
      </c>
      <c r="F43" s="88">
        <f ca="1">M43-IF(入力データと計算結果!$F$7=バックデータ一覧!$A$7,計算過程!$AG43,計算過程!$AI43)*M43/($I43+$J43+$K43+$L43+$M43+$N43)</f>
        <v>0</v>
      </c>
      <c r="G43" s="88">
        <f ca="1">N43-IF(入力データと計算結果!$F$7=バックデータ一覧!$A$7,計算過程!$AG43,計算過程!$AI43)*N43/($I43+$J43+$K43+$L43+$M43+$N43)</f>
        <v>6.8724999999999996</v>
      </c>
      <c r="H43" s="88">
        <f t="shared" si="5"/>
        <v>0</v>
      </c>
      <c r="I43" s="90">
        <f ca="1">P43*(バックデータ一覧!$E$3-計算過程!X43)*4.186*10^-3</f>
        <v>10.251514</v>
      </c>
      <c r="J43" s="90">
        <f ca="1">Q43*(バックデータ一覧!$E$4-計算過程!X43)*4.186*10^-3</f>
        <v>16.534700000000001</v>
      </c>
      <c r="K43" s="90">
        <f ca="1">R43*(バックデータ一覧!$E$5-計算過程!X43)*4.186*10^-3</f>
        <v>1.3227760000000002</v>
      </c>
      <c r="L43" s="90">
        <f ca="1">IF(入力データと計算結果!$F$9=バックデータ一覧!$A$2,計算過程!S43*(バックデータ一覧!$E$6-計算過程!X43)*4.186*10^-3,0)</f>
        <v>29.762460000000001</v>
      </c>
      <c r="M43" s="90">
        <f>IF(入力データと計算結果!$F$9=バックデータ一覧!$A$2,0,計算過程!T43*(バックデータ一覧!$E$7-計算過程!X43)*4.186*10^-3)</f>
        <v>0</v>
      </c>
      <c r="N43" s="90">
        <f ca="1">IF(入力データと計算結果!$F$9=バックデータ一覧!$A$4,0,計算過程!U43*(バックデータ一覧!$E$8-計算過程!X43)*4.186*10^-3)</f>
        <v>6.8724999999999996</v>
      </c>
      <c r="O43" s="90">
        <f>IF(入力データと計算結果!$F$9=バックデータ一覧!$A$4,計算過程!W43*1.25,0)</f>
        <v>0</v>
      </c>
      <c r="P43" s="88">
        <f t="shared" si="0"/>
        <v>62</v>
      </c>
      <c r="Q43" s="88">
        <f t="shared" si="1"/>
        <v>100</v>
      </c>
      <c r="R43" s="88">
        <f t="shared" si="2"/>
        <v>8</v>
      </c>
      <c r="S43" s="88">
        <f>IF(入力データと計算結果!$F$9=バックデータ一覧!$A$2,$AC43,0)*$AX$11*$AX$12</f>
        <v>180</v>
      </c>
      <c r="T43" s="88">
        <f>IF(入力データと計算結果!$F$9=バックデータ一覧!$A$2,0,$AC43)*$AX$12</f>
        <v>0</v>
      </c>
      <c r="U43" s="88">
        <f t="shared" ca="1" si="6"/>
        <v>27.592976990127152</v>
      </c>
      <c r="V43" s="90">
        <f ca="1">IF(OR(入力データと計算結果!$F$9=バックデータ一覧!$A$2,入力データと計算結果!$F$9=バックデータ一覧!$A$3),W43/(バックデータ一覧!$E$8-計算過程!X43)/4.186*10^3,0)</f>
        <v>27.592976990127152</v>
      </c>
      <c r="W43" s="90">
        <f t="shared" si="7"/>
        <v>6.8724999999999996</v>
      </c>
      <c r="X43" s="90">
        <f ca="1">MAX(VLOOKUP(入力データと計算結果!$F$5,バックデータ一覧!$Y$3:$AA$10,2)*Y43+VLOOKUP(入力データと計算結果!$F$5,バックデータ一覧!$Y$3:$AA$10,3),0.5)</f>
        <v>0.5</v>
      </c>
      <c r="Y43" s="90">
        <f t="shared" ca="1" si="8"/>
        <v>-11.514166666666664</v>
      </c>
      <c r="Z43" s="24">
        <f>IF(入力データと計算結果!$F$6=4,INDEX(バックデータ一覧!$I$4:$L$9,MATCH(VLOOKUP(計算過程!$A43,バックデータ一覧!$AU$3:$AV$367,2),バックデータ一覧!$H$4:$H$9,0),MATCH(計算過程!Z$2,バックデータ一覧!$I$2:$L$2,0)),IF(入力データと計算結果!$F$6=3,INDEX(バックデータ一覧!$I$10:$L$15,MATCH(VLOOKUP(計算過程!$A43,バックデータ一覧!$AU$3:$AV$367,2),バックデータ一覧!$H$10:$H$15,0),MATCH(計算過程!Z$2,バックデータ一覧!$I$2:$L$2,0)),IF(入力データと計算結果!$F$6=2,INDEX(バックデータ一覧!$I$16:$L$21,MATCH(VLOOKUP(計算過程!$A43,バックデータ一覧!$AU$3:$AV$367,2),バックデータ一覧!$H$16:$H$21,0),MATCH(計算過程!Z$2,バックデータ一覧!$I$2:$L$2,0)),IF(入力データと計算結果!$F$6=1,INDEX(バックデータ一覧!$I$22:$L$27,MATCH(VLOOKUP(計算過程!$A43,バックデータ一覧!$AU$3:$AV$367,2),バックデータ一覧!$H$22:$H$27,0),MATCH(計算過程!Z$2,バックデータ一覧!$I$2:$L$2,0))))))</f>
        <v>62</v>
      </c>
      <c r="AA43" s="24">
        <f>IF(入力データと計算結果!$F$6=4,INDEX(バックデータ一覧!$I$4:$L$9,MATCH(VLOOKUP(計算過程!$A43,バックデータ一覧!$AU$3:$AV$367,2),バックデータ一覧!$H$4:$H$9,0),MATCH(計算過程!AA$2,バックデータ一覧!$I$2:$L$2,0)),IF(入力データと計算結果!$F$6=3,INDEX(バックデータ一覧!$I$10:$L$15,MATCH(VLOOKUP(計算過程!$A43,バックデータ一覧!$AU$3:$AV$367,2),バックデータ一覧!$H$10:$H$15,0),MATCH(計算過程!AA$2,バックデータ一覧!$I$2:$L$2,0)),IF(入力データと計算結果!$F$6=2,INDEX(バックデータ一覧!$I$16:$L$21,MATCH(VLOOKUP(計算過程!$A43,バックデータ一覧!$AU$3:$AV$367,2),バックデータ一覧!$H$16:$H$21,0),MATCH(計算過程!AA$2,バックデータ一覧!$I$2:$L$2,0)),IF(入力データと計算結果!$F$6=1,INDEX(バックデータ一覧!$I$22:$L$27,MATCH(VLOOKUP(計算過程!$A43,バックデータ一覧!$AU$3:$AV$367,2),バックデータ一覧!$H$22:$H$27,0),MATCH(計算過程!AA$2,バックデータ一覧!$I$2:$L$2,0))))))</f>
        <v>100</v>
      </c>
      <c r="AB43" s="24">
        <f>IF(入力データと計算結果!$F$6=4,INDEX(バックデータ一覧!$I$4:$L$9,MATCH(VLOOKUP(計算過程!$A43,バックデータ一覧!$AU$3:$AV$367,2),バックデータ一覧!$H$4:$H$9,0),MATCH(計算過程!AB$2,バックデータ一覧!$I$2:$L$2,0)),IF(入力データと計算結果!$F$6=3,INDEX(バックデータ一覧!$I$10:$L$15,MATCH(VLOOKUP(計算過程!$A43,バックデータ一覧!$AU$3:$AV$367,2),バックデータ一覧!$H$10:$H$15,0),MATCH(計算過程!AB$2,バックデータ一覧!$I$2:$L$2,0)),IF(入力データと計算結果!$F$6=2,INDEX(バックデータ一覧!$I$16:$L$21,MATCH(VLOOKUP(計算過程!$A43,バックデータ一覧!$AU$3:$AV$367,2),バックデータ一覧!$H$16:$H$21,0),MATCH(計算過程!AB$2,バックデータ一覧!$I$2:$L$2,0)),IF(入力データと計算結果!$F$6=1,INDEX(バックデータ一覧!$I$22:$L$27,MATCH(VLOOKUP(計算過程!$A43,バックデータ一覧!$AU$3:$AV$367,2),バックデータ一覧!$H$22:$H$27,0),MATCH(計算過程!AB$2,バックデータ一覧!$I$2:$L$2,0))))))</f>
        <v>8</v>
      </c>
      <c r="AC43" s="24">
        <f>IF(入力データと計算結果!$F$6=4,INDEX(バックデータ一覧!$I$4:$L$9,MATCH(VLOOKUP(計算過程!$A43,バックデータ一覧!$AU$3:$AV$367,2),バックデータ一覧!$H$4:$H$9,0),MATCH(計算過程!AC$2,バックデータ一覧!$I$2:$L$2,0)),IF(入力データと計算結果!$F$6=3,INDEX(バックデータ一覧!$I$10:$L$15,MATCH(VLOOKUP(計算過程!$A43,バックデータ一覧!$AU$3:$AV$367,2),バックデータ一覧!$H$10:$H$15,0),MATCH(計算過程!AC$2,バックデータ一覧!$I$2:$L$2,0)),IF(入力データと計算結果!$F$6=2,INDEX(バックデータ一覧!$I$16:$L$21,MATCH(VLOOKUP(計算過程!$A43,バックデータ一覧!$AU$3:$AV$367,2),バックデータ一覧!$H$16:$H$21,0),MATCH(計算過程!AC$2,バックデータ一覧!$I$2:$L$2,0)),IF(入力データと計算結果!$F$6=1,INDEX(バックデータ一覧!$I$22:$L$27,MATCH(VLOOKUP(計算過程!$A43,バックデータ一覧!$AU$3:$AV$367,2),バックデータ一覧!$H$22:$H$27,0),MATCH(計算過程!AC$2,バックデータ一覧!$I$2:$L$2,0))))))</f>
        <v>180</v>
      </c>
      <c r="AD43" s="89">
        <f>IF($AF43&lt;7,INDEX(バックデータ一覧!$P$4:$S$5,MATCH(入力データと計算結果!$F$8,バックデータ一覧!$O$4:$O$5,0),MATCH(入力データと計算結果!$F$6,バックデータ一覧!$P$3:$W$3,0)),IF(AND($AF43&gt;=7,$AF43&lt;16),INDEX(バックデータ一覧!$P$6:$S$7,MATCH(入力データと計算結果!$F$8,バックデータ一覧!$O$6:$O$7,0),MATCH(入力データと計算結果!$F$6,バックデータ一覧!$P$3:$W$3,0)),IF(AND($AF43&gt;=16,$AF43&lt;25),INDEX(バックデータ一覧!$P$8:$S$9,MATCH(入力データと計算結果!$F$8,バックデータ一覧!$O$8:$O$9,0),MATCH(入力データと計算結果!$F$6,バックデータ一覧!$P$3:$W$3,0)),IF($AF43&gt;=25,INDEX(バックデータ一覧!$P$10:$S$11,MATCH(入力データと計算結果!$F$8,バックデータ一覧!$O$10:$O$11,0),MATCH(入力データと計算結果!$F$6,バックデータ一覧!$P$3:$W$3,0))))))</f>
        <v>-0.12</v>
      </c>
      <c r="AE43" s="89">
        <f>IF($AF43&lt;7,INDEX(バックデータ一覧!$T$4:$W$5,MATCH(入力データと計算結果!$F$8,バックデータ一覧!$O$4:$O$5,0),MATCH(入力データと計算結果!$F$6,バックデータ一覧!$P$3:$W$3,0)),IF(AND($AF43&gt;=7,$AF43&lt;16),INDEX(バックデータ一覧!$T$6:$W$7,MATCH(入力データと計算結果!$F$8,バックデータ一覧!$O$6:$O$7,0),MATCH(入力データと計算結果!$F$6,バックデータ一覧!$P$3:$W$3,0)),IF(AND($AF43&gt;=16,$AF43&lt;25),INDEX(バックデータ一覧!$T$8:$W$9,MATCH(入力データと計算結果!$F$8,バックデータ一覧!$O$8:$O$9,0),MATCH(入力データと計算結果!$F$6,バックデータ一覧!$P$3:$W$3,0)),IF($AF43&gt;=25,INDEX(バックデータ一覧!$T$10:$W$11,MATCH(入力データと計算結果!$F$8,バックデータ一覧!$O$10:$O$11,0),MATCH(入力データと計算結果!$F$6,バックデータ一覧!$P$3:$W$3,0))))))</f>
        <v>6</v>
      </c>
      <c r="AF43" s="88">
        <f>AVERAGEIF(貼り付けシート!$A$6:$A$8765,$A43,貼り付けシート!$C$6:$C$8765)</f>
        <v>-7.2708333333333321</v>
      </c>
      <c r="AG43" s="91">
        <f>IF(AND(入力データと計算結果!$F$7=バックデータ一覧!$A$7,AH43="使用できる"),MIN(AN43,SUM(I43:N43)*$AX$13),0)</f>
        <v>0</v>
      </c>
      <c r="AH43" s="47" t="str">
        <f t="shared" si="9"/>
        <v>使用できない</v>
      </c>
      <c r="AI43" s="90">
        <f>IF(入力データと計算結果!$F$7=バックデータ一覧!$A$8,MIN(AJ43,(SUM(I43:N43)*$AX$15)),0)</f>
        <v>0</v>
      </c>
      <c r="AJ43" s="90">
        <f t="shared" ca="1" si="3"/>
        <v>0</v>
      </c>
      <c r="AK43" s="90">
        <f t="shared" ca="1" si="4"/>
        <v>40.499550000000006</v>
      </c>
      <c r="AL43" s="88">
        <f>IF(OR($AX$22=0,入力データと計算結果!$F$7&lt;&gt;バックデータ一覧!$A$8),0,$AX$19*AM43*10^-3)</f>
        <v>0</v>
      </c>
      <c r="AM43" s="90">
        <f>SUMPRODUCT(('計算過程（日射量等）'!$A$6:$A$8765=計算過程!A43)*('計算過程（日射量等）'!$C$6:$C$8765&gt;=$AX$20))</f>
        <v>0</v>
      </c>
      <c r="AN43" s="90">
        <f>IF(入力データと計算結果!$F$7=バックデータ一覧!$A$9,0,AO43*$AX$22*$AX$21*計算過程!$AX$23)</f>
        <v>0</v>
      </c>
      <c r="AO43" s="90">
        <f>SUMIF('計算過程（日射量等）'!$A$6:$A$8765,計算過程!A43,'計算過程（日射量等）'!$C$6:$C$8765)*3600*10^-6</f>
        <v>3.0085214440201975</v>
      </c>
      <c r="AP43" s="90">
        <f t="shared" si="10"/>
        <v>-2.8182795698924736</v>
      </c>
      <c r="AQ43" s="90">
        <f>AVERAGEIF('貼り付けシート（日射量等）'!$D$3:$D$8762,$A43,'貼り付けシート（日射量等）'!$F$3:$F$8762)</f>
        <v>-3.4000000000000004</v>
      </c>
    </row>
    <row r="44" spans="1:43">
      <c r="A44" s="28">
        <v>41678</v>
      </c>
      <c r="B44" s="88">
        <f ca="1">I44-IF(入力データと計算結果!$F$7=バックデータ一覧!$A$7,計算過程!$AG44,計算過程!$AI44)*I44/($I44+$J44+$K44+$L44+$M44+$N44)</f>
        <v>22.487192</v>
      </c>
      <c r="C44" s="88">
        <f ca="1">J44-IF(入力データと計算結果!$F$7=バックデータ一覧!$A$7,計算過程!$AG44,計算過程!$AI44)*J44/($I44+$J44+$K44+$L44+$M44+$N44)</f>
        <v>33.069400000000002</v>
      </c>
      <c r="D44" s="88">
        <f ca="1">K44-IF(入力データと計算結果!$F$7=バックデータ一覧!$A$7,計算過程!$AG44,計算過程!$AI44)*K44/($I44+$J44+$K44+$L44+$M44+$N44)</f>
        <v>5.6217980000000001</v>
      </c>
      <c r="E44" s="88">
        <f ca="1">L44-IF(入力データと計算結果!$F$7=バックデータ一覧!$A$7,計算過程!$AG44,計算過程!$AI44)*L44/($I44+$J44+$K44+$L44+$M44+$N44)</f>
        <v>29.762460000000001</v>
      </c>
      <c r="F44" s="88">
        <f ca="1">M44-IF(入力データと計算結果!$F$7=バックデータ一覧!$A$7,計算過程!$AG44,計算過程!$AI44)*M44/($I44+$J44+$K44+$L44+$M44+$N44)</f>
        <v>0</v>
      </c>
      <c r="G44" s="88">
        <f ca="1">N44-IF(入力データと計算結果!$F$7=バックデータ一覧!$A$7,計算過程!$AG44,計算過程!$AI44)*N44/($I44+$J44+$K44+$L44+$M44+$N44)</f>
        <v>6.6294999999999993</v>
      </c>
      <c r="H44" s="88">
        <f t="shared" si="5"/>
        <v>0</v>
      </c>
      <c r="I44" s="90">
        <f ca="1">P44*(バックデータ一覧!$E$3-計算過程!X44)*4.186*10^-3</f>
        <v>22.487192</v>
      </c>
      <c r="J44" s="90">
        <f ca="1">Q44*(バックデータ一覧!$E$4-計算過程!X44)*4.186*10^-3</f>
        <v>33.069400000000002</v>
      </c>
      <c r="K44" s="90">
        <f ca="1">R44*(バックデータ一覧!$E$5-計算過程!X44)*4.186*10^-3</f>
        <v>5.6217980000000001</v>
      </c>
      <c r="L44" s="90">
        <f ca="1">IF(入力データと計算結果!$F$9=バックデータ一覧!$A$2,計算過程!S44*(バックデータ一覧!$E$6-計算過程!X44)*4.186*10^-3,0)</f>
        <v>29.762460000000001</v>
      </c>
      <c r="M44" s="90">
        <f>IF(入力データと計算結果!$F$9=バックデータ一覧!$A$2,0,計算過程!T44*(バックデータ一覧!$E$7-計算過程!X44)*4.186*10^-3)</f>
        <v>0</v>
      </c>
      <c r="N44" s="90">
        <f ca="1">IF(入力データと計算結果!$F$9=バックデータ一覧!$A$4,0,計算過程!U44*(バックデータ一覧!$E$8-計算過程!X44)*4.186*10^-3)</f>
        <v>6.6294999999999993</v>
      </c>
      <c r="O44" s="90">
        <f>IF(入力データと計算結果!$F$9=バックデータ一覧!$A$4,計算過程!W44*1.25,0)</f>
        <v>0</v>
      </c>
      <c r="P44" s="88">
        <f t="shared" si="0"/>
        <v>136</v>
      </c>
      <c r="Q44" s="88">
        <f t="shared" si="1"/>
        <v>200</v>
      </c>
      <c r="R44" s="88">
        <f t="shared" si="2"/>
        <v>34</v>
      </c>
      <c r="S44" s="88">
        <f>IF(入力データと計算結果!$F$9=バックデータ一覧!$A$2,$AC44,0)*$AX$11*$AX$12</f>
        <v>180</v>
      </c>
      <c r="T44" s="88">
        <f>IF(入力データと計算結果!$F$9=バックデータ一覧!$A$2,0,$AC44)*$AX$12</f>
        <v>0</v>
      </c>
      <c r="U44" s="88">
        <f t="shared" ca="1" si="6"/>
        <v>26.617335897569728</v>
      </c>
      <c r="V44" s="90">
        <f ca="1">IF(OR(入力データと計算結果!$F$9=バックデータ一覧!$A$2,入力データと計算結果!$F$9=バックデータ一覧!$A$3),W44/(バックデータ一覧!$E$8-計算過程!X44)/4.186*10^3,0)</f>
        <v>26.617335897569728</v>
      </c>
      <c r="W44" s="90">
        <f t="shared" si="7"/>
        <v>6.6295000000000002</v>
      </c>
      <c r="X44" s="90">
        <f ca="1">MAX(VLOOKUP(入力データと計算結果!$F$5,バックデータ一覧!$Y$3:$AA$10,2)*Y44+VLOOKUP(入力データと計算結果!$F$5,バックデータ一覧!$Y$3:$AA$10,3),0.5)</f>
        <v>0.5</v>
      </c>
      <c r="Y44" s="90">
        <f t="shared" ca="1" si="8"/>
        <v>-11.700833333333332</v>
      </c>
      <c r="Z44" s="24">
        <f>IF(入力データと計算結果!$F$6=4,INDEX(バックデータ一覧!$I$4:$L$9,MATCH(VLOOKUP(計算過程!$A44,バックデータ一覧!$AU$3:$AV$367,2),バックデータ一覧!$H$4:$H$9,0),MATCH(計算過程!Z$2,バックデータ一覧!$I$2:$L$2,0)),IF(入力データと計算結果!$F$6=3,INDEX(バックデータ一覧!$I$10:$L$15,MATCH(VLOOKUP(計算過程!$A44,バックデータ一覧!$AU$3:$AV$367,2),バックデータ一覧!$H$10:$H$15,0),MATCH(計算過程!Z$2,バックデータ一覧!$I$2:$L$2,0)),IF(入力データと計算結果!$F$6=2,INDEX(バックデータ一覧!$I$16:$L$21,MATCH(VLOOKUP(計算過程!$A44,バックデータ一覧!$AU$3:$AV$367,2),バックデータ一覧!$H$16:$H$21,0),MATCH(計算過程!Z$2,バックデータ一覧!$I$2:$L$2,0)),IF(入力データと計算結果!$F$6=1,INDEX(バックデータ一覧!$I$22:$L$27,MATCH(VLOOKUP(計算過程!$A44,バックデータ一覧!$AU$3:$AV$367,2),バックデータ一覧!$H$22:$H$27,0),MATCH(計算過程!Z$2,バックデータ一覧!$I$2:$L$2,0))))))</f>
        <v>136</v>
      </c>
      <c r="AA44" s="24">
        <f>IF(入力データと計算結果!$F$6=4,INDEX(バックデータ一覧!$I$4:$L$9,MATCH(VLOOKUP(計算過程!$A44,バックデータ一覧!$AU$3:$AV$367,2),バックデータ一覧!$H$4:$H$9,0),MATCH(計算過程!AA$2,バックデータ一覧!$I$2:$L$2,0)),IF(入力データと計算結果!$F$6=3,INDEX(バックデータ一覧!$I$10:$L$15,MATCH(VLOOKUP(計算過程!$A44,バックデータ一覧!$AU$3:$AV$367,2),バックデータ一覧!$H$10:$H$15,0),MATCH(計算過程!AA$2,バックデータ一覧!$I$2:$L$2,0)),IF(入力データと計算結果!$F$6=2,INDEX(バックデータ一覧!$I$16:$L$21,MATCH(VLOOKUP(計算過程!$A44,バックデータ一覧!$AU$3:$AV$367,2),バックデータ一覧!$H$16:$H$21,0),MATCH(計算過程!AA$2,バックデータ一覧!$I$2:$L$2,0)),IF(入力データと計算結果!$F$6=1,INDEX(バックデータ一覧!$I$22:$L$27,MATCH(VLOOKUP(計算過程!$A44,バックデータ一覧!$AU$3:$AV$367,2),バックデータ一覧!$H$22:$H$27,0),MATCH(計算過程!AA$2,バックデータ一覧!$I$2:$L$2,0))))))</f>
        <v>200</v>
      </c>
      <c r="AB44" s="24">
        <f>IF(入力データと計算結果!$F$6=4,INDEX(バックデータ一覧!$I$4:$L$9,MATCH(VLOOKUP(計算過程!$A44,バックデータ一覧!$AU$3:$AV$367,2),バックデータ一覧!$H$4:$H$9,0),MATCH(計算過程!AB$2,バックデータ一覧!$I$2:$L$2,0)),IF(入力データと計算結果!$F$6=3,INDEX(バックデータ一覧!$I$10:$L$15,MATCH(VLOOKUP(計算過程!$A44,バックデータ一覧!$AU$3:$AV$367,2),バックデータ一覧!$H$10:$H$15,0),MATCH(計算過程!AB$2,バックデータ一覧!$I$2:$L$2,0)),IF(入力データと計算結果!$F$6=2,INDEX(バックデータ一覧!$I$16:$L$21,MATCH(VLOOKUP(計算過程!$A44,バックデータ一覧!$AU$3:$AV$367,2),バックデータ一覧!$H$16:$H$21,0),MATCH(計算過程!AB$2,バックデータ一覧!$I$2:$L$2,0)),IF(入力データと計算結果!$F$6=1,INDEX(バックデータ一覧!$I$22:$L$27,MATCH(VLOOKUP(計算過程!$A44,バックデータ一覧!$AU$3:$AV$367,2),バックデータ一覧!$H$22:$H$27,0),MATCH(計算過程!AB$2,バックデータ一覧!$I$2:$L$2,0))))))</f>
        <v>34</v>
      </c>
      <c r="AC44" s="24">
        <f>IF(入力データと計算結果!$F$6=4,INDEX(バックデータ一覧!$I$4:$L$9,MATCH(VLOOKUP(計算過程!$A44,バックデータ一覧!$AU$3:$AV$367,2),バックデータ一覧!$H$4:$H$9,0),MATCH(計算過程!AC$2,バックデータ一覧!$I$2:$L$2,0)),IF(入力データと計算結果!$F$6=3,INDEX(バックデータ一覧!$I$10:$L$15,MATCH(VLOOKUP(計算過程!$A44,バックデータ一覧!$AU$3:$AV$367,2),バックデータ一覧!$H$10:$H$15,0),MATCH(計算過程!AC$2,バックデータ一覧!$I$2:$L$2,0)),IF(入力データと計算結果!$F$6=2,INDEX(バックデータ一覧!$I$16:$L$21,MATCH(VLOOKUP(計算過程!$A44,バックデータ一覧!$AU$3:$AV$367,2),バックデータ一覧!$H$16:$H$21,0),MATCH(計算過程!AC$2,バックデータ一覧!$I$2:$L$2,0)),IF(入力データと計算結果!$F$6=1,INDEX(バックデータ一覧!$I$22:$L$27,MATCH(VLOOKUP(計算過程!$A44,バックデータ一覧!$AU$3:$AV$367,2),バックデータ一覧!$H$22:$H$27,0),MATCH(計算過程!AC$2,バックデータ一覧!$I$2:$L$2,0))))))</f>
        <v>180</v>
      </c>
      <c r="AD44" s="89">
        <f>IF($AF44&lt;7,INDEX(バックデータ一覧!$P$4:$S$5,MATCH(入力データと計算結果!$F$8,バックデータ一覧!$O$4:$O$5,0),MATCH(入力データと計算結果!$F$6,バックデータ一覧!$P$3:$W$3,0)),IF(AND($AF44&gt;=7,$AF44&lt;16),INDEX(バックデータ一覧!$P$6:$S$7,MATCH(入力データと計算結果!$F$8,バックデータ一覧!$O$6:$O$7,0),MATCH(入力データと計算結果!$F$6,バックデータ一覧!$P$3:$W$3,0)),IF(AND($AF44&gt;=16,$AF44&lt;25),INDEX(バックデータ一覧!$P$8:$S$9,MATCH(入力データと計算結果!$F$8,バックデータ一覧!$O$8:$O$9,0),MATCH(入力データと計算結果!$F$6,バックデータ一覧!$P$3:$W$3,0)),IF($AF44&gt;=25,INDEX(バックデータ一覧!$P$10:$S$11,MATCH(入力データと計算結果!$F$8,バックデータ一覧!$O$10:$O$11,0),MATCH(入力データと計算結果!$F$6,バックデータ一覧!$P$3:$W$3,0))))))</f>
        <v>-0.12</v>
      </c>
      <c r="AE44" s="89">
        <f>IF($AF44&lt;7,INDEX(バックデータ一覧!$T$4:$W$5,MATCH(入力データと計算結果!$F$8,バックデータ一覧!$O$4:$O$5,0),MATCH(入力データと計算結果!$F$6,バックデータ一覧!$P$3:$W$3,0)),IF(AND($AF44&gt;=7,$AF44&lt;16),INDEX(バックデータ一覧!$T$6:$W$7,MATCH(入力データと計算結果!$F$8,バックデータ一覧!$O$6:$O$7,0),MATCH(入力データと計算結果!$F$6,バックデータ一覧!$P$3:$W$3,0)),IF(AND($AF44&gt;=16,$AF44&lt;25),INDEX(バックデータ一覧!$T$8:$W$9,MATCH(入力データと計算結果!$F$8,バックデータ一覧!$O$8:$O$9,0),MATCH(入力データと計算結果!$F$6,バックデータ一覧!$P$3:$W$3,0)),IF($AF44&gt;=25,INDEX(バックデータ一覧!$T$10:$W$11,MATCH(入力データと計算結果!$F$8,バックデータ一覧!$O$10:$O$11,0),MATCH(入力データと計算結果!$F$6,バックデータ一覧!$P$3:$W$3,0))))))</f>
        <v>6</v>
      </c>
      <c r="AF44" s="88">
        <f>AVERAGEIF(貼り付けシート!$A$6:$A$8765,$A44,貼り付けシート!$C$6:$C$8765)</f>
        <v>-5.2458333333333336</v>
      </c>
      <c r="AG44" s="91">
        <f>IF(AND(入力データと計算結果!$F$7=バックデータ一覧!$A$7,AH44="使用できる"),MIN(AN44,SUM(I44:N44)*$AX$13),0)</f>
        <v>0</v>
      </c>
      <c r="AH44" s="47" t="str">
        <f t="shared" si="9"/>
        <v>使用できない</v>
      </c>
      <c r="AI44" s="90">
        <f>IF(入力データと計算結果!$F$7=バックデータ一覧!$A$8,MIN(AJ44,(SUM(I44:N44)*$AX$15)),0)</f>
        <v>0</v>
      </c>
      <c r="AJ44" s="90">
        <f t="shared" ca="1" si="3"/>
        <v>0</v>
      </c>
      <c r="AK44" s="90">
        <f t="shared" ca="1" si="4"/>
        <v>40.499550000000006</v>
      </c>
      <c r="AL44" s="88">
        <f>IF(OR($AX$22=0,入力データと計算結果!$F$7&lt;&gt;バックデータ一覧!$A$8),0,$AX$19*AM44*10^-3)</f>
        <v>0</v>
      </c>
      <c r="AM44" s="90">
        <f>SUMPRODUCT(('計算過程（日射量等）'!$A$6:$A$8765=計算過程!A44)*('計算過程（日射量等）'!$C$6:$C$8765&gt;=$AX$20))</f>
        <v>5</v>
      </c>
      <c r="AN44" s="90">
        <f>IF(入力データと計算結果!$F$7=バックデータ一覧!$A$9,0,AO44*$AX$22*$AX$21*計算過程!$AX$23)</f>
        <v>0</v>
      </c>
      <c r="AO44" s="90">
        <f>SUMIF('計算過程（日射量等）'!$A$6:$A$8765,計算過程!A44,'計算過程（日射量等）'!$C$6:$C$8765)*3600*10^-6</f>
        <v>4.6475967913585352</v>
      </c>
      <c r="AP44" s="90">
        <f t="shared" si="10"/>
        <v>-2.9587365591397856</v>
      </c>
      <c r="AQ44" s="90">
        <f>AVERAGEIF('貼り付けシート（日射量等）'!$D$3:$D$8762,$A44,'貼り付けシート（日射量等）'!$F$3:$F$8762)</f>
        <v>-3.9999999999999996</v>
      </c>
    </row>
    <row r="45" spans="1:43">
      <c r="A45" s="28">
        <v>41679</v>
      </c>
      <c r="B45" s="88">
        <f ca="1">I45-IF(入力データと計算結果!$F$7=バックデータ一覧!$A$7,計算過程!$AG45,計算過程!$AI45)*I45/($I45+$J45+$K45+$L45+$M45+$N45)</f>
        <v>10.251514</v>
      </c>
      <c r="C45" s="88">
        <f ca="1">J45-IF(入力データと計算結果!$F$7=バックデータ一覧!$A$7,計算過程!$AG45,計算過程!$AI45)*J45/($I45+$J45+$K45+$L45+$M45+$N45)</f>
        <v>16.534700000000001</v>
      </c>
      <c r="D45" s="88">
        <f ca="1">K45-IF(入力データと計算結果!$F$7=バックデータ一覧!$A$7,計算過程!$AG45,計算過程!$AI45)*K45/($I45+$J45+$K45+$L45+$M45+$N45)</f>
        <v>1.3227760000000002</v>
      </c>
      <c r="E45" s="88">
        <f ca="1">L45-IF(入力データと計算結果!$F$7=バックデータ一覧!$A$7,計算過程!$AG45,計算過程!$AI45)*L45/($I45+$J45+$K45+$L45+$M45+$N45)</f>
        <v>29.762460000000001</v>
      </c>
      <c r="F45" s="88">
        <f ca="1">M45-IF(入力データと計算結果!$F$7=バックデータ一覧!$A$7,計算過程!$AG45,計算過程!$AI45)*M45/($I45+$J45+$K45+$L45+$M45+$N45)</f>
        <v>0</v>
      </c>
      <c r="G45" s="88">
        <f ca="1">N45-IF(入力データと計算結果!$F$7=バックデータ一覧!$A$7,計算過程!$AG45,計算過程!$AI45)*N45/($I45+$J45+$K45+$L45+$M45+$N45)</f>
        <v>6.82</v>
      </c>
      <c r="H45" s="88">
        <f t="shared" si="5"/>
        <v>0</v>
      </c>
      <c r="I45" s="90">
        <f ca="1">P45*(バックデータ一覧!$E$3-計算過程!X45)*4.186*10^-3</f>
        <v>10.251514</v>
      </c>
      <c r="J45" s="90">
        <f ca="1">Q45*(バックデータ一覧!$E$4-計算過程!X45)*4.186*10^-3</f>
        <v>16.534700000000001</v>
      </c>
      <c r="K45" s="90">
        <f ca="1">R45*(バックデータ一覧!$E$5-計算過程!X45)*4.186*10^-3</f>
        <v>1.3227760000000002</v>
      </c>
      <c r="L45" s="90">
        <f ca="1">IF(入力データと計算結果!$F$9=バックデータ一覧!$A$2,計算過程!S45*(バックデータ一覧!$E$6-計算過程!X45)*4.186*10^-3,0)</f>
        <v>29.762460000000001</v>
      </c>
      <c r="M45" s="90">
        <f>IF(入力データと計算結果!$F$9=バックデータ一覧!$A$2,0,計算過程!T45*(バックデータ一覧!$E$7-計算過程!X45)*4.186*10^-3)</f>
        <v>0</v>
      </c>
      <c r="N45" s="90">
        <f ca="1">IF(入力データと計算結果!$F$9=バックデータ一覧!$A$4,0,計算過程!U45*(バックデータ一覧!$E$8-計算過程!X45)*4.186*10^-3)</f>
        <v>6.82</v>
      </c>
      <c r="O45" s="90">
        <f>IF(入力データと計算結果!$F$9=バックデータ一覧!$A$4,計算過程!W45*1.25,0)</f>
        <v>0</v>
      </c>
      <c r="P45" s="88">
        <f t="shared" si="0"/>
        <v>62</v>
      </c>
      <c r="Q45" s="88">
        <f t="shared" si="1"/>
        <v>100</v>
      </c>
      <c r="R45" s="88">
        <f t="shared" si="2"/>
        <v>8</v>
      </c>
      <c r="S45" s="88">
        <f>IF(入力データと計算結果!$F$9=バックデータ一覧!$A$2,$AC45,0)*$AX$11*$AX$12</f>
        <v>180</v>
      </c>
      <c r="T45" s="88">
        <f>IF(入力データと計算結果!$F$9=バックデータ一覧!$A$2,0,$AC45)*$AX$12</f>
        <v>0</v>
      </c>
      <c r="U45" s="88">
        <f t="shared" ca="1" si="6"/>
        <v>27.382190334327714</v>
      </c>
      <c r="V45" s="90">
        <f ca="1">IF(OR(入力データと計算結果!$F$9=バックデータ一覧!$A$2,入力データと計算結果!$F$9=バックデータ一覧!$A$3),W45/(バックデータ一覧!$E$8-計算過程!X45)/4.186*10^3,0)</f>
        <v>27.382190334327714</v>
      </c>
      <c r="W45" s="90">
        <f t="shared" si="7"/>
        <v>6.82</v>
      </c>
      <c r="X45" s="90">
        <f ca="1">MAX(VLOOKUP(入力データと計算結果!$F$5,バックデータ一覧!$Y$3:$AA$10,2)*Y45+VLOOKUP(入力データと計算結果!$F$5,バックデータ一覧!$Y$3:$AA$10,3),0.5)</f>
        <v>0.5</v>
      </c>
      <c r="Y45" s="90">
        <f t="shared" ca="1" si="8"/>
        <v>-11.321666666666665</v>
      </c>
      <c r="Z45" s="24">
        <f>IF(入力データと計算結果!$F$6=4,INDEX(バックデータ一覧!$I$4:$L$9,MATCH(VLOOKUP(計算過程!$A45,バックデータ一覧!$AU$3:$AV$367,2),バックデータ一覧!$H$4:$H$9,0),MATCH(計算過程!Z$2,バックデータ一覧!$I$2:$L$2,0)),IF(入力データと計算結果!$F$6=3,INDEX(バックデータ一覧!$I$10:$L$15,MATCH(VLOOKUP(計算過程!$A45,バックデータ一覧!$AU$3:$AV$367,2),バックデータ一覧!$H$10:$H$15,0),MATCH(計算過程!Z$2,バックデータ一覧!$I$2:$L$2,0)),IF(入力データと計算結果!$F$6=2,INDEX(バックデータ一覧!$I$16:$L$21,MATCH(VLOOKUP(計算過程!$A45,バックデータ一覧!$AU$3:$AV$367,2),バックデータ一覧!$H$16:$H$21,0),MATCH(計算過程!Z$2,バックデータ一覧!$I$2:$L$2,0)),IF(入力データと計算結果!$F$6=1,INDEX(バックデータ一覧!$I$22:$L$27,MATCH(VLOOKUP(計算過程!$A45,バックデータ一覧!$AU$3:$AV$367,2),バックデータ一覧!$H$22:$H$27,0),MATCH(計算過程!Z$2,バックデータ一覧!$I$2:$L$2,0))))))</f>
        <v>62</v>
      </c>
      <c r="AA45" s="24">
        <f>IF(入力データと計算結果!$F$6=4,INDEX(バックデータ一覧!$I$4:$L$9,MATCH(VLOOKUP(計算過程!$A45,バックデータ一覧!$AU$3:$AV$367,2),バックデータ一覧!$H$4:$H$9,0),MATCH(計算過程!AA$2,バックデータ一覧!$I$2:$L$2,0)),IF(入力データと計算結果!$F$6=3,INDEX(バックデータ一覧!$I$10:$L$15,MATCH(VLOOKUP(計算過程!$A45,バックデータ一覧!$AU$3:$AV$367,2),バックデータ一覧!$H$10:$H$15,0),MATCH(計算過程!AA$2,バックデータ一覧!$I$2:$L$2,0)),IF(入力データと計算結果!$F$6=2,INDEX(バックデータ一覧!$I$16:$L$21,MATCH(VLOOKUP(計算過程!$A45,バックデータ一覧!$AU$3:$AV$367,2),バックデータ一覧!$H$16:$H$21,0),MATCH(計算過程!AA$2,バックデータ一覧!$I$2:$L$2,0)),IF(入力データと計算結果!$F$6=1,INDEX(バックデータ一覧!$I$22:$L$27,MATCH(VLOOKUP(計算過程!$A45,バックデータ一覧!$AU$3:$AV$367,2),バックデータ一覧!$H$22:$H$27,0),MATCH(計算過程!AA$2,バックデータ一覧!$I$2:$L$2,0))))))</f>
        <v>100</v>
      </c>
      <c r="AB45" s="24">
        <f>IF(入力データと計算結果!$F$6=4,INDEX(バックデータ一覧!$I$4:$L$9,MATCH(VLOOKUP(計算過程!$A45,バックデータ一覧!$AU$3:$AV$367,2),バックデータ一覧!$H$4:$H$9,0),MATCH(計算過程!AB$2,バックデータ一覧!$I$2:$L$2,0)),IF(入力データと計算結果!$F$6=3,INDEX(バックデータ一覧!$I$10:$L$15,MATCH(VLOOKUP(計算過程!$A45,バックデータ一覧!$AU$3:$AV$367,2),バックデータ一覧!$H$10:$H$15,0),MATCH(計算過程!AB$2,バックデータ一覧!$I$2:$L$2,0)),IF(入力データと計算結果!$F$6=2,INDEX(バックデータ一覧!$I$16:$L$21,MATCH(VLOOKUP(計算過程!$A45,バックデータ一覧!$AU$3:$AV$367,2),バックデータ一覧!$H$16:$H$21,0),MATCH(計算過程!AB$2,バックデータ一覧!$I$2:$L$2,0)),IF(入力データと計算結果!$F$6=1,INDEX(バックデータ一覧!$I$22:$L$27,MATCH(VLOOKUP(計算過程!$A45,バックデータ一覧!$AU$3:$AV$367,2),バックデータ一覧!$H$22:$H$27,0),MATCH(計算過程!AB$2,バックデータ一覧!$I$2:$L$2,0))))))</f>
        <v>8</v>
      </c>
      <c r="AC45" s="24">
        <f>IF(入力データと計算結果!$F$6=4,INDEX(バックデータ一覧!$I$4:$L$9,MATCH(VLOOKUP(計算過程!$A45,バックデータ一覧!$AU$3:$AV$367,2),バックデータ一覧!$H$4:$H$9,0),MATCH(計算過程!AC$2,バックデータ一覧!$I$2:$L$2,0)),IF(入力データと計算結果!$F$6=3,INDEX(バックデータ一覧!$I$10:$L$15,MATCH(VLOOKUP(計算過程!$A45,バックデータ一覧!$AU$3:$AV$367,2),バックデータ一覧!$H$10:$H$15,0),MATCH(計算過程!AC$2,バックデータ一覧!$I$2:$L$2,0)),IF(入力データと計算結果!$F$6=2,INDEX(バックデータ一覧!$I$16:$L$21,MATCH(VLOOKUP(計算過程!$A45,バックデータ一覧!$AU$3:$AV$367,2),バックデータ一覧!$H$16:$H$21,0),MATCH(計算過程!AC$2,バックデータ一覧!$I$2:$L$2,0)),IF(入力データと計算結果!$F$6=1,INDEX(バックデータ一覧!$I$22:$L$27,MATCH(VLOOKUP(計算過程!$A45,バックデータ一覧!$AU$3:$AV$367,2),バックデータ一覧!$H$22:$H$27,0),MATCH(計算過程!AC$2,バックデータ一覧!$I$2:$L$2,0))))))</f>
        <v>180</v>
      </c>
      <c r="AD45" s="89">
        <f>IF($AF45&lt;7,INDEX(バックデータ一覧!$P$4:$S$5,MATCH(入力データと計算結果!$F$8,バックデータ一覧!$O$4:$O$5,0),MATCH(入力データと計算結果!$F$6,バックデータ一覧!$P$3:$W$3,0)),IF(AND($AF45&gt;=7,$AF45&lt;16),INDEX(バックデータ一覧!$P$6:$S$7,MATCH(入力データと計算結果!$F$8,バックデータ一覧!$O$6:$O$7,0),MATCH(入力データと計算結果!$F$6,バックデータ一覧!$P$3:$W$3,0)),IF(AND($AF45&gt;=16,$AF45&lt;25),INDEX(バックデータ一覧!$P$8:$S$9,MATCH(入力データと計算結果!$F$8,バックデータ一覧!$O$8:$O$9,0),MATCH(入力データと計算結果!$F$6,バックデータ一覧!$P$3:$W$3,0)),IF($AF45&gt;=25,INDEX(バックデータ一覧!$P$10:$S$11,MATCH(入力データと計算結果!$F$8,バックデータ一覧!$O$10:$O$11,0),MATCH(入力データと計算結果!$F$6,バックデータ一覧!$P$3:$W$3,0))))))</f>
        <v>-0.12</v>
      </c>
      <c r="AE45" s="89">
        <f>IF($AF45&lt;7,INDEX(バックデータ一覧!$T$4:$W$5,MATCH(入力データと計算結果!$F$8,バックデータ一覧!$O$4:$O$5,0),MATCH(入力データと計算結果!$F$6,バックデータ一覧!$P$3:$W$3,0)),IF(AND($AF45&gt;=7,$AF45&lt;16),INDEX(バックデータ一覧!$T$6:$W$7,MATCH(入力データと計算結果!$F$8,バックデータ一覧!$O$6:$O$7,0),MATCH(入力データと計算結果!$F$6,バックデータ一覧!$P$3:$W$3,0)),IF(AND($AF45&gt;=16,$AF45&lt;25),INDEX(バックデータ一覧!$T$8:$W$9,MATCH(入力データと計算結果!$F$8,バックデータ一覧!$O$8:$O$9,0),MATCH(入力データと計算結果!$F$6,バックデータ一覧!$P$3:$W$3,0)),IF($AF45&gt;=25,INDEX(バックデータ一覧!$T$10:$W$11,MATCH(入力データと計算結果!$F$8,バックデータ一覧!$O$10:$O$11,0),MATCH(入力データと計算結果!$F$6,バックデータ一覧!$P$3:$W$3,0))))))</f>
        <v>6</v>
      </c>
      <c r="AF45" s="88">
        <f>AVERAGEIF(貼り付けシート!$A$6:$A$8765,$A45,貼り付けシート!$C$6:$C$8765)</f>
        <v>-6.8333333333333348</v>
      </c>
      <c r="AG45" s="91">
        <f>IF(AND(入力データと計算結果!$F$7=バックデータ一覧!$A$7,AH45="使用できる"),MIN(AN45,SUM(I45:N45)*$AX$13),0)</f>
        <v>0</v>
      </c>
      <c r="AH45" s="47" t="str">
        <f t="shared" si="9"/>
        <v>使用できない</v>
      </c>
      <c r="AI45" s="90">
        <f>IF(入力データと計算結果!$F$7=バックデータ一覧!$A$8,MIN(AJ45,(SUM(I45:N45)*$AX$15)),0)</f>
        <v>0</v>
      </c>
      <c r="AJ45" s="90">
        <f t="shared" ca="1" si="3"/>
        <v>0</v>
      </c>
      <c r="AK45" s="90">
        <f t="shared" ca="1" si="4"/>
        <v>40.499550000000006</v>
      </c>
      <c r="AL45" s="88">
        <f>IF(OR($AX$22=0,入力データと計算結果!$F$7&lt;&gt;バックデータ一覧!$A$8),0,$AX$19*AM45*10^-3)</f>
        <v>0</v>
      </c>
      <c r="AM45" s="90">
        <f>SUMPRODUCT(('計算過程（日射量等）'!$A$6:$A$8765=計算過程!A45)*('計算過程（日射量等）'!$C$6:$C$8765&gt;=$AX$20))</f>
        <v>1</v>
      </c>
      <c r="AN45" s="90">
        <f>IF(入力データと計算結果!$F$7=バックデータ一覧!$A$9,0,AO45*$AX$22*$AX$21*計算過程!$AX$23)</f>
        <v>0</v>
      </c>
      <c r="AO45" s="90">
        <f>SUMIF('計算過程（日射量等）'!$A$6:$A$8765,計算過程!A45,'計算過程（日射量等）'!$C$6:$C$8765)*3600*10^-6</f>
        <v>3.5452491886052315</v>
      </c>
      <c r="AP45" s="90">
        <f t="shared" si="10"/>
        <v>-2.995698924731184</v>
      </c>
      <c r="AQ45" s="90">
        <f>AVERAGEIF('貼り付けシート（日射量等）'!$D$3:$D$8762,$A45,'貼り付けシート（日射量等）'!$F$3:$F$8762)</f>
        <v>-3.3166666666666669</v>
      </c>
    </row>
    <row r="46" spans="1:43">
      <c r="A46" s="28">
        <v>41680</v>
      </c>
      <c r="B46" s="88">
        <f ca="1">I46-IF(入力データと計算結果!$F$7=バックデータ一覧!$A$7,計算過程!$AG46,計算過程!$AI46)*I46/($I46+$J46+$K46+$L46+$M46+$N46)</f>
        <v>15.211924</v>
      </c>
      <c r="C46" s="88">
        <f ca="1">J46-IF(入力データと計算結果!$F$7=バックデータ一覧!$A$7,計算過程!$AG46,計算過程!$AI46)*J46/($I46+$J46+$K46+$L46+$M46+$N46)</f>
        <v>24.802050000000001</v>
      </c>
      <c r="D46" s="88">
        <f ca="1">K46-IF(入力データと計算結果!$F$7=バックデータ一覧!$A$7,計算過程!$AG46,計算過程!$AI46)*K46/($I46+$J46+$K46+$L46+$M46+$N46)</f>
        <v>4.6297160000000002</v>
      </c>
      <c r="E46" s="88">
        <f ca="1">L46-IF(入力データと計算結果!$F$7=バックデータ一覧!$A$7,計算過程!$AG46,計算過程!$AI46)*L46/($I46+$J46+$K46+$L46+$M46+$N46)</f>
        <v>29.762460000000001</v>
      </c>
      <c r="F46" s="88">
        <f ca="1">M46-IF(入力データと計算結果!$F$7=バックデータ一覧!$A$7,計算過程!$AG46,計算過程!$AI46)*M46/($I46+$J46+$K46+$L46+$M46+$N46)</f>
        <v>0</v>
      </c>
      <c r="G46" s="88">
        <f ca="1">N46-IF(入力データと計算結果!$F$7=バックデータ一覧!$A$7,計算過程!$AG46,計算過程!$AI46)*N46/($I46+$J46+$K46+$L46+$M46+$N46)</f>
        <v>6.4584999999999999</v>
      </c>
      <c r="H46" s="88">
        <f t="shared" si="5"/>
        <v>0</v>
      </c>
      <c r="I46" s="90">
        <f ca="1">P46*(バックデータ一覧!$E$3-計算過程!X46)*4.186*10^-3</f>
        <v>15.211924</v>
      </c>
      <c r="J46" s="90">
        <f ca="1">Q46*(バックデータ一覧!$E$4-計算過程!X46)*4.186*10^-3</f>
        <v>24.802050000000001</v>
      </c>
      <c r="K46" s="90">
        <f ca="1">R46*(バックデータ一覧!$E$5-計算過程!X46)*4.186*10^-3</f>
        <v>4.6297160000000002</v>
      </c>
      <c r="L46" s="90">
        <f ca="1">IF(入力データと計算結果!$F$9=バックデータ一覧!$A$2,計算過程!S46*(バックデータ一覧!$E$6-計算過程!X46)*4.186*10^-3,0)</f>
        <v>29.762460000000001</v>
      </c>
      <c r="M46" s="90">
        <f>IF(入力データと計算結果!$F$9=バックデータ一覧!$A$2,0,計算過程!T46*(バックデータ一覧!$E$7-計算過程!X46)*4.186*10^-3)</f>
        <v>0</v>
      </c>
      <c r="N46" s="90">
        <f ca="1">IF(入力データと計算結果!$F$9=バックデータ一覧!$A$4,0,計算過程!U46*(バックデータ一覧!$E$8-計算過程!X46)*4.186*10^-3)</f>
        <v>6.4584999999999999</v>
      </c>
      <c r="O46" s="90">
        <f>IF(入力データと計算結果!$F$9=バックデータ一覧!$A$4,計算過程!W46*1.25,0)</f>
        <v>0</v>
      </c>
      <c r="P46" s="88">
        <f t="shared" si="0"/>
        <v>92</v>
      </c>
      <c r="Q46" s="88">
        <f t="shared" si="1"/>
        <v>150</v>
      </c>
      <c r="R46" s="88">
        <f t="shared" si="2"/>
        <v>28</v>
      </c>
      <c r="S46" s="88">
        <f>IF(入力データと計算結果!$F$9=バックデータ一覧!$A$2,$AC46,0)*$AX$11*$AX$12</f>
        <v>180</v>
      </c>
      <c r="T46" s="88">
        <f>IF(入力データと計算結果!$F$9=バックデータ一覧!$A$2,0,$AC46)*$AX$12</f>
        <v>0</v>
      </c>
      <c r="U46" s="88">
        <f t="shared" ca="1" si="6"/>
        <v>25.930773647251545</v>
      </c>
      <c r="V46" s="90">
        <f ca="1">IF(OR(入力データと計算結果!$F$9=バックデータ一覧!$A$2,入力データと計算結果!$F$9=バックデータ一覧!$A$3),W46/(バックデータ一覧!$E$8-計算過程!X46)/4.186*10^3,0)</f>
        <v>25.930773647251545</v>
      </c>
      <c r="W46" s="90">
        <f t="shared" si="7"/>
        <v>6.4584999999999999</v>
      </c>
      <c r="X46" s="90">
        <f ca="1">MAX(VLOOKUP(入力データと計算結果!$F$5,バックデータ一覧!$Y$3:$AA$10,2)*Y46+VLOOKUP(入力データと計算結果!$F$5,バックデータ一覧!$Y$3:$AA$10,3),0.5)</f>
        <v>0.5</v>
      </c>
      <c r="Y46" s="90">
        <f t="shared" ca="1" si="8"/>
        <v>-10.840416666666666</v>
      </c>
      <c r="Z46" s="24">
        <f>IF(入力データと計算結果!$F$6=4,INDEX(バックデータ一覧!$I$4:$L$9,MATCH(VLOOKUP(計算過程!$A46,バックデータ一覧!$AU$3:$AV$367,2),バックデータ一覧!$H$4:$H$9,0),MATCH(計算過程!Z$2,バックデータ一覧!$I$2:$L$2,0)),IF(入力データと計算結果!$F$6=3,INDEX(バックデータ一覧!$I$10:$L$15,MATCH(VLOOKUP(計算過程!$A46,バックデータ一覧!$AU$3:$AV$367,2),バックデータ一覧!$H$10:$H$15,0),MATCH(計算過程!Z$2,バックデータ一覧!$I$2:$L$2,0)),IF(入力データと計算結果!$F$6=2,INDEX(バックデータ一覧!$I$16:$L$21,MATCH(VLOOKUP(計算過程!$A46,バックデータ一覧!$AU$3:$AV$367,2),バックデータ一覧!$H$16:$H$21,0),MATCH(計算過程!Z$2,バックデータ一覧!$I$2:$L$2,0)),IF(入力データと計算結果!$F$6=1,INDEX(バックデータ一覧!$I$22:$L$27,MATCH(VLOOKUP(計算過程!$A46,バックデータ一覧!$AU$3:$AV$367,2),バックデータ一覧!$H$22:$H$27,0),MATCH(計算過程!Z$2,バックデータ一覧!$I$2:$L$2,0))))))</f>
        <v>92</v>
      </c>
      <c r="AA46" s="24">
        <f>IF(入力データと計算結果!$F$6=4,INDEX(バックデータ一覧!$I$4:$L$9,MATCH(VLOOKUP(計算過程!$A46,バックデータ一覧!$AU$3:$AV$367,2),バックデータ一覧!$H$4:$H$9,0),MATCH(計算過程!AA$2,バックデータ一覧!$I$2:$L$2,0)),IF(入力データと計算結果!$F$6=3,INDEX(バックデータ一覧!$I$10:$L$15,MATCH(VLOOKUP(計算過程!$A46,バックデータ一覧!$AU$3:$AV$367,2),バックデータ一覧!$H$10:$H$15,0),MATCH(計算過程!AA$2,バックデータ一覧!$I$2:$L$2,0)),IF(入力データと計算結果!$F$6=2,INDEX(バックデータ一覧!$I$16:$L$21,MATCH(VLOOKUP(計算過程!$A46,バックデータ一覧!$AU$3:$AV$367,2),バックデータ一覧!$H$16:$H$21,0),MATCH(計算過程!AA$2,バックデータ一覧!$I$2:$L$2,0)),IF(入力データと計算結果!$F$6=1,INDEX(バックデータ一覧!$I$22:$L$27,MATCH(VLOOKUP(計算過程!$A46,バックデータ一覧!$AU$3:$AV$367,2),バックデータ一覧!$H$22:$H$27,0),MATCH(計算過程!AA$2,バックデータ一覧!$I$2:$L$2,0))))))</f>
        <v>150</v>
      </c>
      <c r="AB46" s="24">
        <f>IF(入力データと計算結果!$F$6=4,INDEX(バックデータ一覧!$I$4:$L$9,MATCH(VLOOKUP(計算過程!$A46,バックデータ一覧!$AU$3:$AV$367,2),バックデータ一覧!$H$4:$H$9,0),MATCH(計算過程!AB$2,バックデータ一覧!$I$2:$L$2,0)),IF(入力データと計算結果!$F$6=3,INDEX(バックデータ一覧!$I$10:$L$15,MATCH(VLOOKUP(計算過程!$A46,バックデータ一覧!$AU$3:$AV$367,2),バックデータ一覧!$H$10:$H$15,0),MATCH(計算過程!AB$2,バックデータ一覧!$I$2:$L$2,0)),IF(入力データと計算結果!$F$6=2,INDEX(バックデータ一覧!$I$16:$L$21,MATCH(VLOOKUP(計算過程!$A46,バックデータ一覧!$AU$3:$AV$367,2),バックデータ一覧!$H$16:$H$21,0),MATCH(計算過程!AB$2,バックデータ一覧!$I$2:$L$2,0)),IF(入力データと計算結果!$F$6=1,INDEX(バックデータ一覧!$I$22:$L$27,MATCH(VLOOKUP(計算過程!$A46,バックデータ一覧!$AU$3:$AV$367,2),バックデータ一覧!$H$22:$H$27,0),MATCH(計算過程!AB$2,バックデータ一覧!$I$2:$L$2,0))))))</f>
        <v>28</v>
      </c>
      <c r="AC46" s="24">
        <f>IF(入力データと計算結果!$F$6=4,INDEX(バックデータ一覧!$I$4:$L$9,MATCH(VLOOKUP(計算過程!$A46,バックデータ一覧!$AU$3:$AV$367,2),バックデータ一覧!$H$4:$H$9,0),MATCH(計算過程!AC$2,バックデータ一覧!$I$2:$L$2,0)),IF(入力データと計算結果!$F$6=3,INDEX(バックデータ一覧!$I$10:$L$15,MATCH(VLOOKUP(計算過程!$A46,バックデータ一覧!$AU$3:$AV$367,2),バックデータ一覧!$H$10:$H$15,0),MATCH(計算過程!AC$2,バックデータ一覧!$I$2:$L$2,0)),IF(入力データと計算結果!$F$6=2,INDEX(バックデータ一覧!$I$16:$L$21,MATCH(VLOOKUP(計算過程!$A46,バックデータ一覧!$AU$3:$AV$367,2),バックデータ一覧!$H$16:$H$21,0),MATCH(計算過程!AC$2,バックデータ一覧!$I$2:$L$2,0)),IF(入力データと計算結果!$F$6=1,INDEX(バックデータ一覧!$I$22:$L$27,MATCH(VLOOKUP(計算過程!$A46,バックデータ一覧!$AU$3:$AV$367,2),バックデータ一覧!$H$22:$H$27,0),MATCH(計算過程!AC$2,バックデータ一覧!$I$2:$L$2,0))))))</f>
        <v>180</v>
      </c>
      <c r="AD46" s="89">
        <f>IF($AF46&lt;7,INDEX(バックデータ一覧!$P$4:$S$5,MATCH(入力データと計算結果!$F$8,バックデータ一覧!$O$4:$O$5,0),MATCH(入力データと計算結果!$F$6,バックデータ一覧!$P$3:$W$3,0)),IF(AND($AF46&gt;=7,$AF46&lt;16),INDEX(バックデータ一覧!$P$6:$S$7,MATCH(入力データと計算結果!$F$8,バックデータ一覧!$O$6:$O$7,0),MATCH(入力データと計算結果!$F$6,バックデータ一覧!$P$3:$W$3,0)),IF(AND($AF46&gt;=16,$AF46&lt;25),INDEX(バックデータ一覧!$P$8:$S$9,MATCH(入力データと計算結果!$F$8,バックデータ一覧!$O$8:$O$9,0),MATCH(入力データと計算結果!$F$6,バックデータ一覧!$P$3:$W$3,0)),IF($AF46&gt;=25,INDEX(バックデータ一覧!$P$10:$S$11,MATCH(入力データと計算結果!$F$8,バックデータ一覧!$O$10:$O$11,0),MATCH(入力データと計算結果!$F$6,バックデータ一覧!$P$3:$W$3,0))))))</f>
        <v>-0.12</v>
      </c>
      <c r="AE46" s="89">
        <f>IF($AF46&lt;7,INDEX(バックデータ一覧!$T$4:$W$5,MATCH(入力データと計算結果!$F$8,バックデータ一覧!$O$4:$O$5,0),MATCH(入力データと計算結果!$F$6,バックデータ一覧!$P$3:$W$3,0)),IF(AND($AF46&gt;=7,$AF46&lt;16),INDEX(バックデータ一覧!$T$6:$W$7,MATCH(入力データと計算結果!$F$8,バックデータ一覧!$O$6:$O$7,0),MATCH(入力データと計算結果!$F$6,バックデータ一覧!$P$3:$W$3,0)),IF(AND($AF46&gt;=16,$AF46&lt;25),INDEX(バックデータ一覧!$T$8:$W$9,MATCH(入力データと計算結果!$F$8,バックデータ一覧!$O$8:$O$9,0),MATCH(入力データと計算結果!$F$6,バックデータ一覧!$P$3:$W$3,0)),IF($AF46&gt;=25,INDEX(バックデータ一覧!$T$10:$W$11,MATCH(入力データと計算結果!$F$8,バックデータ一覧!$O$10:$O$11,0),MATCH(入力データと計算結果!$F$6,バックデータ一覧!$P$3:$W$3,0))))))</f>
        <v>6</v>
      </c>
      <c r="AF46" s="88">
        <f>AVERAGEIF(貼り付けシート!$A$6:$A$8765,$A46,貼り付けシート!$C$6:$C$8765)</f>
        <v>-3.8208333333333333</v>
      </c>
      <c r="AG46" s="91">
        <f>IF(AND(入力データと計算結果!$F$7=バックデータ一覧!$A$7,AH46="使用できる"),MIN(AN46,SUM(I46:N46)*$AX$13),0)</f>
        <v>0</v>
      </c>
      <c r="AH46" s="47" t="str">
        <f t="shared" si="9"/>
        <v>使用できない</v>
      </c>
      <c r="AI46" s="90">
        <f>IF(入力データと計算結果!$F$7=バックデータ一覧!$A$8,MIN(AJ46,(SUM(I46:N46)*$AX$15)),0)</f>
        <v>0</v>
      </c>
      <c r="AJ46" s="90">
        <f t="shared" ca="1" si="3"/>
        <v>0</v>
      </c>
      <c r="AK46" s="90">
        <f t="shared" ca="1" si="4"/>
        <v>40.499550000000006</v>
      </c>
      <c r="AL46" s="88">
        <f>IF(OR($AX$22=0,入力データと計算結果!$F$7&lt;&gt;バックデータ一覧!$A$8),0,$AX$19*AM46*10^-3)</f>
        <v>0</v>
      </c>
      <c r="AM46" s="90">
        <f>SUMPRODUCT(('計算過程（日射量等）'!$A$6:$A$8765=計算過程!A46)*('計算過程（日射量等）'!$C$6:$C$8765&gt;=$AX$20))</f>
        <v>0</v>
      </c>
      <c r="AN46" s="90">
        <f>IF(入力データと計算結果!$F$7=バックデータ一覧!$A$9,0,AO46*$AX$22*$AX$21*計算過程!$AX$23)</f>
        <v>0</v>
      </c>
      <c r="AO46" s="90">
        <f>SUMIF('計算過程（日射量等）'!$A$6:$A$8765,計算過程!A46,'計算過程（日射量等）'!$C$6:$C$8765)*3600*10^-6</f>
        <v>3.4045306393933843</v>
      </c>
      <c r="AP46" s="90">
        <f t="shared" si="10"/>
        <v>-2.9446236559139796</v>
      </c>
      <c r="AQ46" s="90">
        <f>AVERAGEIF('貼り付けシート（日射量等）'!$D$3:$D$8762,$A46,'貼り付けシート（日射量等）'!$F$3:$F$8762)</f>
        <v>-2.0916666666666672</v>
      </c>
    </row>
    <row r="47" spans="1:43">
      <c r="A47" s="28">
        <v>41681</v>
      </c>
      <c r="B47" s="88">
        <f ca="1">I47-IF(入力データと計算結果!$F$7=バックデータ一覧!$A$7,計算過程!$AG47,計算過程!$AI47)*I47/($I47+$J47+$K47+$L47+$M47+$N47)</f>
        <v>23.148579999999999</v>
      </c>
      <c r="C47" s="88">
        <f ca="1">J47-IF(入力データと計算結果!$F$7=バックデータ一覧!$A$7,計算過程!$AG47,計算過程!$AI47)*J47/($I47+$J47+$K47+$L47+$M47+$N47)</f>
        <v>33.069400000000002</v>
      </c>
      <c r="D47" s="88">
        <f ca="1">K47-IF(入力データと計算結果!$F$7=バックデータ一覧!$A$7,計算過程!$AG47,計算過程!$AI47)*K47/($I47+$J47+$K47+$L47+$M47+$N47)</f>
        <v>4.9604099999999995</v>
      </c>
      <c r="E47" s="88">
        <f ca="1">L47-IF(入力データと計算結果!$F$7=バックデータ一覧!$A$7,計算過程!$AG47,計算過程!$AI47)*L47/($I47+$J47+$K47+$L47+$M47+$N47)</f>
        <v>29.762460000000001</v>
      </c>
      <c r="F47" s="88">
        <f ca="1">M47-IF(入力データと計算結果!$F$7=バックデータ一覧!$A$7,計算過程!$AG47,計算過程!$AI47)*M47/($I47+$J47+$K47+$L47+$M47+$N47)</f>
        <v>0</v>
      </c>
      <c r="G47" s="88">
        <f ca="1">N47-IF(入力データと計算結果!$F$7=バックデータ一覧!$A$7,計算過程!$AG47,計算過程!$AI47)*N47/($I47+$J47+$K47+$L47+$M47+$N47)</f>
        <v>6.6059999999999999</v>
      </c>
      <c r="H47" s="88">
        <f t="shared" si="5"/>
        <v>0</v>
      </c>
      <c r="I47" s="90">
        <f ca="1">P47*(バックデータ一覧!$E$3-計算過程!X47)*4.186*10^-3</f>
        <v>23.148579999999999</v>
      </c>
      <c r="J47" s="90">
        <f ca="1">Q47*(バックデータ一覧!$E$4-計算過程!X47)*4.186*10^-3</f>
        <v>33.069400000000002</v>
      </c>
      <c r="K47" s="90">
        <f ca="1">R47*(バックデータ一覧!$E$5-計算過程!X47)*4.186*10^-3</f>
        <v>4.9604099999999995</v>
      </c>
      <c r="L47" s="90">
        <f ca="1">IF(入力データと計算結果!$F$9=バックデータ一覧!$A$2,計算過程!S47*(バックデータ一覧!$E$6-計算過程!X47)*4.186*10^-3,0)</f>
        <v>29.762460000000001</v>
      </c>
      <c r="M47" s="90">
        <f>IF(入力データと計算結果!$F$9=バックデータ一覧!$A$2,0,計算過程!T47*(バックデータ一覧!$E$7-計算過程!X47)*4.186*10^-3)</f>
        <v>0</v>
      </c>
      <c r="N47" s="90">
        <f ca="1">IF(入力データと計算結果!$F$9=バックデータ一覧!$A$4,0,計算過程!U47*(バックデータ一覧!$E$8-計算過程!X47)*4.186*10^-3)</f>
        <v>6.6059999999999999</v>
      </c>
      <c r="O47" s="90">
        <f>IF(入力データと計算結果!$F$9=バックデータ一覧!$A$4,計算過程!W47*1.25,0)</f>
        <v>0</v>
      </c>
      <c r="P47" s="88">
        <f t="shared" si="0"/>
        <v>140</v>
      </c>
      <c r="Q47" s="88">
        <f t="shared" si="1"/>
        <v>200</v>
      </c>
      <c r="R47" s="88">
        <f t="shared" si="2"/>
        <v>30</v>
      </c>
      <c r="S47" s="88">
        <f>IF(入力データと計算結果!$F$9=バックデータ一覧!$A$2,$AC47,0)*$AX$11*$AX$12</f>
        <v>180</v>
      </c>
      <c r="T47" s="88">
        <f>IF(入力データと計算結果!$F$9=バックデータ一覧!$A$2,0,$AC47)*$AX$12</f>
        <v>0</v>
      </c>
      <c r="U47" s="88">
        <f t="shared" ca="1" si="6"/>
        <v>26.52298377544998</v>
      </c>
      <c r="V47" s="90">
        <f ca="1">IF(OR(入力データと計算結果!$F$9=バックデータ一覧!$A$2,入力データと計算結果!$F$9=バックデータ一覧!$A$3),W47/(バックデータ一覧!$E$8-計算過程!X47)/4.186*10^3,0)</f>
        <v>26.52298377544998</v>
      </c>
      <c r="W47" s="90">
        <f t="shared" si="7"/>
        <v>6.6059999999999999</v>
      </c>
      <c r="X47" s="90">
        <f ca="1">MAX(VLOOKUP(入力データと計算結果!$F$5,バックデータ一覧!$Y$3:$AA$10,2)*Y47+VLOOKUP(入力データと計算結果!$F$5,バックデータ一覧!$Y$3:$AA$10,3),0.5)</f>
        <v>0.5</v>
      </c>
      <c r="Y47" s="90">
        <f t="shared" ca="1" si="8"/>
        <v>-9.911249999999999</v>
      </c>
      <c r="Z47" s="24">
        <f>IF(入力データと計算結果!$F$6=4,INDEX(バックデータ一覧!$I$4:$L$9,MATCH(VLOOKUP(計算過程!$A47,バックデータ一覧!$AU$3:$AV$367,2),バックデータ一覧!$H$4:$H$9,0),MATCH(計算過程!Z$2,バックデータ一覧!$I$2:$L$2,0)),IF(入力データと計算結果!$F$6=3,INDEX(バックデータ一覧!$I$10:$L$15,MATCH(VLOOKUP(計算過程!$A47,バックデータ一覧!$AU$3:$AV$367,2),バックデータ一覧!$H$10:$H$15,0),MATCH(計算過程!Z$2,バックデータ一覧!$I$2:$L$2,0)),IF(入力データと計算結果!$F$6=2,INDEX(バックデータ一覧!$I$16:$L$21,MATCH(VLOOKUP(計算過程!$A47,バックデータ一覧!$AU$3:$AV$367,2),バックデータ一覧!$H$16:$H$21,0),MATCH(計算過程!Z$2,バックデータ一覧!$I$2:$L$2,0)),IF(入力データと計算結果!$F$6=1,INDEX(バックデータ一覧!$I$22:$L$27,MATCH(VLOOKUP(計算過程!$A47,バックデータ一覧!$AU$3:$AV$367,2),バックデータ一覧!$H$22:$H$27,0),MATCH(計算過程!Z$2,バックデータ一覧!$I$2:$L$2,0))))))</f>
        <v>140</v>
      </c>
      <c r="AA47" s="24">
        <f>IF(入力データと計算結果!$F$6=4,INDEX(バックデータ一覧!$I$4:$L$9,MATCH(VLOOKUP(計算過程!$A47,バックデータ一覧!$AU$3:$AV$367,2),バックデータ一覧!$H$4:$H$9,0),MATCH(計算過程!AA$2,バックデータ一覧!$I$2:$L$2,0)),IF(入力データと計算結果!$F$6=3,INDEX(バックデータ一覧!$I$10:$L$15,MATCH(VLOOKUP(計算過程!$A47,バックデータ一覧!$AU$3:$AV$367,2),バックデータ一覧!$H$10:$H$15,0),MATCH(計算過程!AA$2,バックデータ一覧!$I$2:$L$2,0)),IF(入力データと計算結果!$F$6=2,INDEX(バックデータ一覧!$I$16:$L$21,MATCH(VLOOKUP(計算過程!$A47,バックデータ一覧!$AU$3:$AV$367,2),バックデータ一覧!$H$16:$H$21,0),MATCH(計算過程!AA$2,バックデータ一覧!$I$2:$L$2,0)),IF(入力データと計算結果!$F$6=1,INDEX(バックデータ一覧!$I$22:$L$27,MATCH(VLOOKUP(計算過程!$A47,バックデータ一覧!$AU$3:$AV$367,2),バックデータ一覧!$H$22:$H$27,0),MATCH(計算過程!AA$2,バックデータ一覧!$I$2:$L$2,0))))))</f>
        <v>200</v>
      </c>
      <c r="AB47" s="24">
        <f>IF(入力データと計算結果!$F$6=4,INDEX(バックデータ一覧!$I$4:$L$9,MATCH(VLOOKUP(計算過程!$A47,バックデータ一覧!$AU$3:$AV$367,2),バックデータ一覧!$H$4:$H$9,0),MATCH(計算過程!AB$2,バックデータ一覧!$I$2:$L$2,0)),IF(入力データと計算結果!$F$6=3,INDEX(バックデータ一覧!$I$10:$L$15,MATCH(VLOOKUP(計算過程!$A47,バックデータ一覧!$AU$3:$AV$367,2),バックデータ一覧!$H$10:$H$15,0),MATCH(計算過程!AB$2,バックデータ一覧!$I$2:$L$2,0)),IF(入力データと計算結果!$F$6=2,INDEX(バックデータ一覧!$I$16:$L$21,MATCH(VLOOKUP(計算過程!$A47,バックデータ一覧!$AU$3:$AV$367,2),バックデータ一覧!$H$16:$H$21,0),MATCH(計算過程!AB$2,バックデータ一覧!$I$2:$L$2,0)),IF(入力データと計算結果!$F$6=1,INDEX(バックデータ一覧!$I$22:$L$27,MATCH(VLOOKUP(計算過程!$A47,バックデータ一覧!$AU$3:$AV$367,2),バックデータ一覧!$H$22:$H$27,0),MATCH(計算過程!AB$2,バックデータ一覧!$I$2:$L$2,0))))))</f>
        <v>30</v>
      </c>
      <c r="AC47" s="24">
        <f>IF(入力データと計算結果!$F$6=4,INDEX(バックデータ一覧!$I$4:$L$9,MATCH(VLOOKUP(計算過程!$A47,バックデータ一覧!$AU$3:$AV$367,2),バックデータ一覧!$H$4:$H$9,0),MATCH(計算過程!AC$2,バックデータ一覧!$I$2:$L$2,0)),IF(入力データと計算結果!$F$6=3,INDEX(バックデータ一覧!$I$10:$L$15,MATCH(VLOOKUP(計算過程!$A47,バックデータ一覧!$AU$3:$AV$367,2),バックデータ一覧!$H$10:$H$15,0),MATCH(計算過程!AC$2,バックデータ一覧!$I$2:$L$2,0)),IF(入力データと計算結果!$F$6=2,INDEX(バックデータ一覧!$I$16:$L$21,MATCH(VLOOKUP(計算過程!$A47,バックデータ一覧!$AU$3:$AV$367,2),バックデータ一覧!$H$16:$H$21,0),MATCH(計算過程!AC$2,バックデータ一覧!$I$2:$L$2,0)),IF(入力データと計算結果!$F$6=1,INDEX(バックデータ一覧!$I$22:$L$27,MATCH(VLOOKUP(計算過程!$A47,バックデータ一覧!$AU$3:$AV$367,2),バックデータ一覧!$H$22:$H$27,0),MATCH(計算過程!AC$2,バックデータ一覧!$I$2:$L$2,0))))))</f>
        <v>180</v>
      </c>
      <c r="AD47" s="89">
        <f>IF($AF47&lt;7,INDEX(バックデータ一覧!$P$4:$S$5,MATCH(入力データと計算結果!$F$8,バックデータ一覧!$O$4:$O$5,0),MATCH(入力データと計算結果!$F$6,バックデータ一覧!$P$3:$W$3,0)),IF(AND($AF47&gt;=7,$AF47&lt;16),INDEX(バックデータ一覧!$P$6:$S$7,MATCH(入力データと計算結果!$F$8,バックデータ一覧!$O$6:$O$7,0),MATCH(入力データと計算結果!$F$6,バックデータ一覧!$P$3:$W$3,0)),IF(AND($AF47&gt;=16,$AF47&lt;25),INDEX(バックデータ一覧!$P$8:$S$9,MATCH(入力データと計算結果!$F$8,バックデータ一覧!$O$8:$O$9,0),MATCH(入力データと計算結果!$F$6,バックデータ一覧!$P$3:$W$3,0)),IF($AF47&gt;=25,INDEX(バックデータ一覧!$P$10:$S$11,MATCH(入力データと計算結果!$F$8,バックデータ一覧!$O$10:$O$11,0),MATCH(入力データと計算結果!$F$6,バックデータ一覧!$P$3:$W$3,0))))))</f>
        <v>-0.12</v>
      </c>
      <c r="AE47" s="89">
        <f>IF($AF47&lt;7,INDEX(バックデータ一覧!$T$4:$W$5,MATCH(入力データと計算結果!$F$8,バックデータ一覧!$O$4:$O$5,0),MATCH(入力データと計算結果!$F$6,バックデータ一覧!$P$3:$W$3,0)),IF(AND($AF47&gt;=7,$AF47&lt;16),INDEX(バックデータ一覧!$T$6:$W$7,MATCH(入力データと計算結果!$F$8,バックデータ一覧!$O$6:$O$7,0),MATCH(入力データと計算結果!$F$6,バックデータ一覧!$P$3:$W$3,0)),IF(AND($AF47&gt;=16,$AF47&lt;25),INDEX(バックデータ一覧!$T$8:$W$9,MATCH(入力データと計算結果!$F$8,バックデータ一覧!$O$8:$O$9,0),MATCH(入力データと計算結果!$F$6,バックデータ一覧!$P$3:$W$3,0)),IF($AF47&gt;=25,INDEX(バックデータ一覧!$T$10:$W$11,MATCH(入力データと計算結果!$F$8,バックデータ一覧!$O$10:$O$11,0),MATCH(入力データと計算結果!$F$6,バックデータ一覧!$P$3:$W$3,0))))))</f>
        <v>6</v>
      </c>
      <c r="AF47" s="88">
        <f>AVERAGEIF(貼り付けシート!$A$6:$A$8765,$A47,貼り付けシート!$C$6:$C$8765)</f>
        <v>-5.0500000000000007</v>
      </c>
      <c r="AG47" s="91">
        <f>IF(AND(入力データと計算結果!$F$7=バックデータ一覧!$A$7,AH47="使用できる"),MIN(AN47,SUM(I47:N47)*$AX$13),0)</f>
        <v>0</v>
      </c>
      <c r="AH47" s="47" t="str">
        <f t="shared" si="9"/>
        <v>使用できない</v>
      </c>
      <c r="AI47" s="90">
        <f>IF(入力データと計算結果!$F$7=バックデータ一覧!$A$8,MIN(AJ47,(SUM(I47:N47)*$AX$15)),0)</f>
        <v>0</v>
      </c>
      <c r="AJ47" s="90">
        <f t="shared" ca="1" si="3"/>
        <v>0</v>
      </c>
      <c r="AK47" s="90">
        <f t="shared" ca="1" si="4"/>
        <v>40.499550000000006</v>
      </c>
      <c r="AL47" s="88">
        <f>IF(OR($AX$22=0,入力データと計算結果!$F$7&lt;&gt;バックデータ一覧!$A$8),0,$AX$19*AM47*10^-3)</f>
        <v>0</v>
      </c>
      <c r="AM47" s="90">
        <f>SUMPRODUCT(('計算過程（日射量等）'!$A$6:$A$8765=計算過程!A47)*('計算過程（日射量等）'!$C$6:$C$8765&gt;=$AX$20))</f>
        <v>2</v>
      </c>
      <c r="AN47" s="90">
        <f>IF(入力データと計算結果!$F$7=バックデータ一覧!$A$9,0,AO47*$AX$22*$AX$21*計算過程!$AX$23)</f>
        <v>0</v>
      </c>
      <c r="AO47" s="90">
        <f>SUMIF('計算過程（日射量等）'!$A$6:$A$8765,計算過程!A47,'計算過程（日射量等）'!$C$6:$C$8765)*3600*10^-6</f>
        <v>3.8186435074030389</v>
      </c>
      <c r="AP47" s="90">
        <f t="shared" si="10"/>
        <v>-2.9125000000000005</v>
      </c>
      <c r="AQ47" s="90">
        <f>AVERAGEIF('貼り付けシート（日射量等）'!$D$3:$D$8762,$A47,'貼り付けシート（日射量等）'!$F$3:$F$8762)</f>
        <v>-5.0458333333333334</v>
      </c>
    </row>
    <row r="48" spans="1:43">
      <c r="A48" s="28">
        <v>41682</v>
      </c>
      <c r="B48" s="88">
        <f ca="1">I48-IF(入力データと計算結果!$F$7=バックデータ一覧!$A$7,計算過程!$AG48,計算過程!$AI48)*I48/($I48+$J48+$K48+$L48+$M48+$N48)</f>
        <v>30.423848</v>
      </c>
      <c r="C48" s="88">
        <f ca="1">J48-IF(入力データと計算結果!$F$7=バックデータ一覧!$A$7,計算過程!$AG48,計算過程!$AI48)*J48/($I48+$J48+$K48+$L48+$M48+$N48)</f>
        <v>39.683279999999996</v>
      </c>
      <c r="D48" s="88">
        <f ca="1">K48-IF(入力データと計算結果!$F$7=バックデータ一覧!$A$7,計算過程!$AG48,計算過程!$AI48)*K48/($I48+$J48+$K48+$L48+$M48+$N48)</f>
        <v>7.6059619999999999</v>
      </c>
      <c r="E48" s="88">
        <f ca="1">L48-IF(入力データと計算結果!$F$7=バックデータ一覧!$A$7,計算過程!$AG48,計算過程!$AI48)*L48/($I48+$J48+$K48+$L48+$M48+$N48)</f>
        <v>29.762460000000001</v>
      </c>
      <c r="F48" s="88">
        <f ca="1">M48-IF(入力データと計算結果!$F$7=バックデータ一覧!$A$7,計算過程!$AG48,計算過程!$AI48)*M48/($I48+$J48+$K48+$L48+$M48+$N48)</f>
        <v>0</v>
      </c>
      <c r="G48" s="88">
        <f ca="1">N48-IF(入力データと計算結果!$F$7=バックデータ一覧!$A$7,計算過程!$AG48,計算過程!$AI48)*N48/($I48+$J48+$K48+$L48+$M48+$N48)</f>
        <v>6.7365000000000004</v>
      </c>
      <c r="H48" s="88">
        <f t="shared" si="5"/>
        <v>0</v>
      </c>
      <c r="I48" s="90">
        <f ca="1">P48*(バックデータ一覧!$E$3-計算過程!X48)*4.186*10^-3</f>
        <v>30.423848</v>
      </c>
      <c r="J48" s="90">
        <f ca="1">Q48*(バックデータ一覧!$E$4-計算過程!X48)*4.186*10^-3</f>
        <v>39.683279999999996</v>
      </c>
      <c r="K48" s="90">
        <f ca="1">R48*(バックデータ一覧!$E$5-計算過程!X48)*4.186*10^-3</f>
        <v>7.6059619999999999</v>
      </c>
      <c r="L48" s="90">
        <f ca="1">IF(入力データと計算結果!$F$9=バックデータ一覧!$A$2,計算過程!S48*(バックデータ一覧!$E$6-計算過程!X48)*4.186*10^-3,0)</f>
        <v>29.762460000000001</v>
      </c>
      <c r="M48" s="90">
        <f>IF(入力データと計算結果!$F$9=バックデータ一覧!$A$2,0,計算過程!T48*(バックデータ一覧!$E$7-計算過程!X48)*4.186*10^-3)</f>
        <v>0</v>
      </c>
      <c r="N48" s="90">
        <f ca="1">IF(入力データと計算結果!$F$9=バックデータ一覧!$A$4,0,計算過程!U48*(バックデータ一覧!$E$8-計算過程!X48)*4.186*10^-3)</f>
        <v>6.7365000000000004</v>
      </c>
      <c r="O48" s="90">
        <f>IF(入力データと計算結果!$F$9=バックデータ一覧!$A$4,計算過程!W48*1.25,0)</f>
        <v>0</v>
      </c>
      <c r="P48" s="88">
        <f t="shared" si="0"/>
        <v>184</v>
      </c>
      <c r="Q48" s="88">
        <f t="shared" si="1"/>
        <v>240</v>
      </c>
      <c r="R48" s="88">
        <f t="shared" si="2"/>
        <v>46</v>
      </c>
      <c r="S48" s="88">
        <f>IF(入力データと計算結果!$F$9=バックデータ一覧!$A$2,$AC48,0)*$AX$11*$AX$12</f>
        <v>180</v>
      </c>
      <c r="T48" s="88">
        <f>IF(入力データと計算結果!$F$9=バックデータ一覧!$A$2,0,$AC48)*$AX$12</f>
        <v>0</v>
      </c>
      <c r="U48" s="88">
        <f t="shared" ca="1" si="6"/>
        <v>27.046939177008596</v>
      </c>
      <c r="V48" s="90">
        <f ca="1">IF(OR(入力データと計算結果!$F$9=バックデータ一覧!$A$2,入力データと計算結果!$F$9=バックデータ一覧!$A$3),W48/(バックデータ一覧!$E$8-計算過程!X48)/4.186*10^3,0)</f>
        <v>27.046939177008596</v>
      </c>
      <c r="W48" s="90">
        <f t="shared" si="7"/>
        <v>6.7365000000000004</v>
      </c>
      <c r="X48" s="90">
        <f ca="1">MAX(VLOOKUP(入力データと計算結果!$F$5,バックデータ一覧!$Y$3:$AA$10,2)*Y48+VLOOKUP(入力データと計算結果!$F$5,バックデータ一覧!$Y$3:$AA$10,3),0.5)</f>
        <v>0.5</v>
      </c>
      <c r="Y48" s="90">
        <f t="shared" ca="1" si="8"/>
        <v>-9.0316666666666681</v>
      </c>
      <c r="Z48" s="24">
        <f>IF(入力データと計算結果!$F$6=4,INDEX(バックデータ一覧!$I$4:$L$9,MATCH(VLOOKUP(計算過程!$A48,バックデータ一覧!$AU$3:$AV$367,2),バックデータ一覧!$H$4:$H$9,0),MATCH(計算過程!Z$2,バックデータ一覧!$I$2:$L$2,0)),IF(入力データと計算結果!$F$6=3,INDEX(バックデータ一覧!$I$10:$L$15,MATCH(VLOOKUP(計算過程!$A48,バックデータ一覧!$AU$3:$AV$367,2),バックデータ一覧!$H$10:$H$15,0),MATCH(計算過程!Z$2,バックデータ一覧!$I$2:$L$2,0)),IF(入力データと計算結果!$F$6=2,INDEX(バックデータ一覧!$I$16:$L$21,MATCH(VLOOKUP(計算過程!$A48,バックデータ一覧!$AU$3:$AV$367,2),バックデータ一覧!$H$16:$H$21,0),MATCH(計算過程!Z$2,バックデータ一覧!$I$2:$L$2,0)),IF(入力データと計算結果!$F$6=1,INDEX(バックデータ一覧!$I$22:$L$27,MATCH(VLOOKUP(計算過程!$A48,バックデータ一覧!$AU$3:$AV$367,2),バックデータ一覧!$H$22:$H$27,0),MATCH(計算過程!Z$2,バックデータ一覧!$I$2:$L$2,0))))))</f>
        <v>184</v>
      </c>
      <c r="AA48" s="24">
        <f>IF(入力データと計算結果!$F$6=4,INDEX(バックデータ一覧!$I$4:$L$9,MATCH(VLOOKUP(計算過程!$A48,バックデータ一覧!$AU$3:$AV$367,2),バックデータ一覧!$H$4:$H$9,0),MATCH(計算過程!AA$2,バックデータ一覧!$I$2:$L$2,0)),IF(入力データと計算結果!$F$6=3,INDEX(バックデータ一覧!$I$10:$L$15,MATCH(VLOOKUP(計算過程!$A48,バックデータ一覧!$AU$3:$AV$367,2),バックデータ一覧!$H$10:$H$15,0),MATCH(計算過程!AA$2,バックデータ一覧!$I$2:$L$2,0)),IF(入力データと計算結果!$F$6=2,INDEX(バックデータ一覧!$I$16:$L$21,MATCH(VLOOKUP(計算過程!$A48,バックデータ一覧!$AU$3:$AV$367,2),バックデータ一覧!$H$16:$H$21,0),MATCH(計算過程!AA$2,バックデータ一覧!$I$2:$L$2,0)),IF(入力データと計算結果!$F$6=1,INDEX(バックデータ一覧!$I$22:$L$27,MATCH(VLOOKUP(計算過程!$A48,バックデータ一覧!$AU$3:$AV$367,2),バックデータ一覧!$H$22:$H$27,0),MATCH(計算過程!AA$2,バックデータ一覧!$I$2:$L$2,0))))))</f>
        <v>240</v>
      </c>
      <c r="AB48" s="24">
        <f>IF(入力データと計算結果!$F$6=4,INDEX(バックデータ一覧!$I$4:$L$9,MATCH(VLOOKUP(計算過程!$A48,バックデータ一覧!$AU$3:$AV$367,2),バックデータ一覧!$H$4:$H$9,0),MATCH(計算過程!AB$2,バックデータ一覧!$I$2:$L$2,0)),IF(入力データと計算結果!$F$6=3,INDEX(バックデータ一覧!$I$10:$L$15,MATCH(VLOOKUP(計算過程!$A48,バックデータ一覧!$AU$3:$AV$367,2),バックデータ一覧!$H$10:$H$15,0),MATCH(計算過程!AB$2,バックデータ一覧!$I$2:$L$2,0)),IF(入力データと計算結果!$F$6=2,INDEX(バックデータ一覧!$I$16:$L$21,MATCH(VLOOKUP(計算過程!$A48,バックデータ一覧!$AU$3:$AV$367,2),バックデータ一覧!$H$16:$H$21,0),MATCH(計算過程!AB$2,バックデータ一覧!$I$2:$L$2,0)),IF(入力データと計算結果!$F$6=1,INDEX(バックデータ一覧!$I$22:$L$27,MATCH(VLOOKUP(計算過程!$A48,バックデータ一覧!$AU$3:$AV$367,2),バックデータ一覧!$H$22:$H$27,0),MATCH(計算過程!AB$2,バックデータ一覧!$I$2:$L$2,0))))))</f>
        <v>46</v>
      </c>
      <c r="AC48" s="24">
        <f>IF(入力データと計算結果!$F$6=4,INDEX(バックデータ一覧!$I$4:$L$9,MATCH(VLOOKUP(計算過程!$A48,バックデータ一覧!$AU$3:$AV$367,2),バックデータ一覧!$H$4:$H$9,0),MATCH(計算過程!AC$2,バックデータ一覧!$I$2:$L$2,0)),IF(入力データと計算結果!$F$6=3,INDEX(バックデータ一覧!$I$10:$L$15,MATCH(VLOOKUP(計算過程!$A48,バックデータ一覧!$AU$3:$AV$367,2),バックデータ一覧!$H$10:$H$15,0),MATCH(計算過程!AC$2,バックデータ一覧!$I$2:$L$2,0)),IF(入力データと計算結果!$F$6=2,INDEX(バックデータ一覧!$I$16:$L$21,MATCH(VLOOKUP(計算過程!$A48,バックデータ一覧!$AU$3:$AV$367,2),バックデータ一覧!$H$16:$H$21,0),MATCH(計算過程!AC$2,バックデータ一覧!$I$2:$L$2,0)),IF(入力データと計算結果!$F$6=1,INDEX(バックデータ一覧!$I$22:$L$27,MATCH(VLOOKUP(計算過程!$A48,バックデータ一覧!$AU$3:$AV$367,2),バックデータ一覧!$H$22:$H$27,0),MATCH(計算過程!AC$2,バックデータ一覧!$I$2:$L$2,0))))))</f>
        <v>180</v>
      </c>
      <c r="AD48" s="89">
        <f>IF($AF48&lt;7,INDEX(バックデータ一覧!$P$4:$S$5,MATCH(入力データと計算結果!$F$8,バックデータ一覧!$O$4:$O$5,0),MATCH(入力データと計算結果!$F$6,バックデータ一覧!$P$3:$W$3,0)),IF(AND($AF48&gt;=7,$AF48&lt;16),INDEX(バックデータ一覧!$P$6:$S$7,MATCH(入力データと計算結果!$F$8,バックデータ一覧!$O$6:$O$7,0),MATCH(入力データと計算結果!$F$6,バックデータ一覧!$P$3:$W$3,0)),IF(AND($AF48&gt;=16,$AF48&lt;25),INDEX(バックデータ一覧!$P$8:$S$9,MATCH(入力データと計算結果!$F$8,バックデータ一覧!$O$8:$O$9,0),MATCH(入力データと計算結果!$F$6,バックデータ一覧!$P$3:$W$3,0)),IF($AF48&gt;=25,INDEX(バックデータ一覧!$P$10:$S$11,MATCH(入力データと計算結果!$F$8,バックデータ一覧!$O$10:$O$11,0),MATCH(入力データと計算結果!$F$6,バックデータ一覧!$P$3:$W$3,0))))))</f>
        <v>-0.12</v>
      </c>
      <c r="AE48" s="89">
        <f>IF($AF48&lt;7,INDEX(バックデータ一覧!$T$4:$W$5,MATCH(入力データと計算結果!$F$8,バックデータ一覧!$O$4:$O$5,0),MATCH(入力データと計算結果!$F$6,バックデータ一覧!$P$3:$W$3,0)),IF(AND($AF48&gt;=7,$AF48&lt;16),INDEX(バックデータ一覧!$T$6:$W$7,MATCH(入力データと計算結果!$F$8,バックデータ一覧!$O$6:$O$7,0),MATCH(入力データと計算結果!$F$6,バックデータ一覧!$P$3:$W$3,0)),IF(AND($AF48&gt;=16,$AF48&lt;25),INDEX(バックデータ一覧!$T$8:$W$9,MATCH(入力データと計算結果!$F$8,バックデータ一覧!$O$8:$O$9,0),MATCH(入力データと計算結果!$F$6,バックデータ一覧!$P$3:$W$3,0)),IF($AF48&gt;=25,INDEX(バックデータ一覧!$T$10:$W$11,MATCH(入力データと計算結果!$F$8,バックデータ一覧!$O$10:$O$11,0),MATCH(入力データと計算結果!$F$6,バックデータ一覧!$P$3:$W$3,0))))))</f>
        <v>6</v>
      </c>
      <c r="AF48" s="88">
        <f>AVERAGEIF(貼り付けシート!$A$6:$A$8765,$A48,貼り付けシート!$C$6:$C$8765)</f>
        <v>-6.1375000000000002</v>
      </c>
      <c r="AG48" s="91">
        <f>IF(AND(入力データと計算結果!$F$7=バックデータ一覧!$A$7,AH48="使用できる"),MIN(AN48,SUM(I48:N48)*$AX$13),0)</f>
        <v>0</v>
      </c>
      <c r="AH48" s="47" t="str">
        <f t="shared" si="9"/>
        <v>使用できない</v>
      </c>
      <c r="AI48" s="90">
        <f>IF(入力データと計算結果!$F$7=バックデータ一覧!$A$8,MIN(AJ48,(SUM(I48:N48)*$AX$15)),0)</f>
        <v>0</v>
      </c>
      <c r="AJ48" s="90">
        <f t="shared" ca="1" si="3"/>
        <v>0</v>
      </c>
      <c r="AK48" s="90">
        <f t="shared" ca="1" si="4"/>
        <v>40.499550000000006</v>
      </c>
      <c r="AL48" s="88">
        <f>IF(OR($AX$22=0,入力データと計算結果!$F$7&lt;&gt;バックデータ一覧!$A$8),0,$AX$19*AM48*10^-3)</f>
        <v>0</v>
      </c>
      <c r="AM48" s="90">
        <f>SUMPRODUCT(('計算過程（日射量等）'!$A$6:$A$8765=計算過程!A48)*('計算過程（日射量等）'!$C$6:$C$8765&gt;=$AX$20))</f>
        <v>7</v>
      </c>
      <c r="AN48" s="90">
        <f>IF(入力データと計算結果!$F$7=バックデータ一覧!$A$9,0,AO48*$AX$22*$AX$21*計算過程!$AX$23)</f>
        <v>0</v>
      </c>
      <c r="AO48" s="90">
        <f>SUMIF('計算過程（日射量等）'!$A$6:$A$8765,計算過程!A48,'計算過程（日射量等）'!$C$6:$C$8765)*3600*10^-6</f>
        <v>13.703403006061343</v>
      </c>
      <c r="AP48" s="90">
        <f t="shared" si="10"/>
        <v>-2.7317204301075271</v>
      </c>
      <c r="AQ48" s="90">
        <f>AVERAGEIF('貼り付けシート（日射量等）'!$D$3:$D$8762,$A48,'貼り付けシート（日射量等）'!$F$3:$F$8762)</f>
        <v>-1.2041666666666668</v>
      </c>
    </row>
    <row r="49" spans="1:43">
      <c r="A49" s="28">
        <v>41683</v>
      </c>
      <c r="B49" s="88">
        <f ca="1">I49-IF(入力データと計算結果!$F$7=バックデータ一覧!$A$7,計算過程!$AG49,計算過程!$AI49)*I49/($I49+$J49+$K49+$L49+$M49+$N49)</f>
        <v>15.211924</v>
      </c>
      <c r="C49" s="88">
        <f ca="1">J49-IF(入力データと計算結果!$F$7=バックデータ一覧!$A$7,計算過程!$AG49,計算過程!$AI49)*J49/($I49+$J49+$K49+$L49+$M49+$N49)</f>
        <v>24.802050000000001</v>
      </c>
      <c r="D49" s="88">
        <f ca="1">K49-IF(入力データと計算結果!$F$7=バックデータ一覧!$A$7,計算過程!$AG49,計算過程!$AI49)*K49/($I49+$J49+$K49+$L49+$M49+$N49)</f>
        <v>4.6297160000000002</v>
      </c>
      <c r="E49" s="88">
        <f ca="1">L49-IF(入力データと計算結果!$F$7=バックデータ一覧!$A$7,計算過程!$AG49,計算過程!$AI49)*L49/($I49+$J49+$K49+$L49+$M49+$N49)</f>
        <v>29.762460000000001</v>
      </c>
      <c r="F49" s="88">
        <f ca="1">M49-IF(入力データと計算結果!$F$7=バックデータ一覧!$A$7,計算過程!$AG49,計算過程!$AI49)*M49/($I49+$J49+$K49+$L49+$M49+$N49)</f>
        <v>0</v>
      </c>
      <c r="G49" s="88">
        <f ca="1">N49-IF(入力データと計算結果!$F$7=バックデータ一覧!$A$7,計算過程!$AG49,計算過程!$AI49)*N49/($I49+$J49+$K49+$L49+$M49+$N49)</f>
        <v>7.3494999999999999</v>
      </c>
      <c r="H49" s="88">
        <f t="shared" si="5"/>
        <v>0</v>
      </c>
      <c r="I49" s="90">
        <f ca="1">P49*(バックデータ一覧!$E$3-計算過程!X49)*4.186*10^-3</f>
        <v>15.211924</v>
      </c>
      <c r="J49" s="90">
        <f ca="1">Q49*(バックデータ一覧!$E$4-計算過程!X49)*4.186*10^-3</f>
        <v>24.802050000000001</v>
      </c>
      <c r="K49" s="90">
        <f ca="1">R49*(バックデータ一覧!$E$5-計算過程!X49)*4.186*10^-3</f>
        <v>4.6297160000000002</v>
      </c>
      <c r="L49" s="90">
        <f ca="1">IF(入力データと計算結果!$F$9=バックデータ一覧!$A$2,計算過程!S49*(バックデータ一覧!$E$6-計算過程!X49)*4.186*10^-3,0)</f>
        <v>29.762460000000001</v>
      </c>
      <c r="M49" s="90">
        <f>IF(入力データと計算結果!$F$9=バックデータ一覧!$A$2,0,計算過程!T49*(バックデータ一覧!$E$7-計算過程!X49)*4.186*10^-3)</f>
        <v>0</v>
      </c>
      <c r="N49" s="90">
        <f ca="1">IF(入力データと計算結果!$F$9=バックデータ一覧!$A$4,0,計算過程!U49*(バックデータ一覧!$E$8-計算過程!X49)*4.186*10^-3)</f>
        <v>7.3494999999999999</v>
      </c>
      <c r="O49" s="90">
        <f>IF(入力データと計算結果!$F$9=バックデータ一覧!$A$4,計算過程!W49*1.25,0)</f>
        <v>0</v>
      </c>
      <c r="P49" s="88">
        <f t="shared" si="0"/>
        <v>92</v>
      </c>
      <c r="Q49" s="88">
        <f t="shared" si="1"/>
        <v>150</v>
      </c>
      <c r="R49" s="88">
        <f t="shared" si="2"/>
        <v>28</v>
      </c>
      <c r="S49" s="88">
        <f>IF(入力データと計算結果!$F$9=バックデータ一覧!$A$2,$AC49,0)*$AX$11*$AX$12</f>
        <v>180</v>
      </c>
      <c r="T49" s="88">
        <f>IF(入力データと計算結果!$F$9=バックデータ一覧!$A$2,0,$AC49)*$AX$12</f>
        <v>0</v>
      </c>
      <c r="U49" s="88">
        <f t="shared" ca="1" si="6"/>
        <v>29.5081243199621</v>
      </c>
      <c r="V49" s="90">
        <f ca="1">IF(OR(入力データと計算結果!$F$9=バックデータ一覧!$A$2,入力データと計算結果!$F$9=バックデータ一覧!$A$3),W49/(バックデータ一覧!$E$8-計算過程!X49)/4.186*10^3,0)</f>
        <v>29.5081243199621</v>
      </c>
      <c r="W49" s="90">
        <f t="shared" si="7"/>
        <v>7.3494999999999999</v>
      </c>
      <c r="X49" s="90">
        <f ca="1">MAX(VLOOKUP(入力データと計算結果!$F$5,バックデータ一覧!$Y$3:$AA$10,2)*Y49+VLOOKUP(入力データと計算結果!$F$5,バックデータ一覧!$Y$3:$AA$10,3),0.5)</f>
        <v>0.5</v>
      </c>
      <c r="Y49" s="90">
        <f t="shared" ca="1" si="8"/>
        <v>-8.1454166666666676</v>
      </c>
      <c r="Z49" s="24">
        <f>IF(入力データと計算結果!$F$6=4,INDEX(バックデータ一覧!$I$4:$L$9,MATCH(VLOOKUP(計算過程!$A49,バックデータ一覧!$AU$3:$AV$367,2),バックデータ一覧!$H$4:$H$9,0),MATCH(計算過程!Z$2,バックデータ一覧!$I$2:$L$2,0)),IF(入力データと計算結果!$F$6=3,INDEX(バックデータ一覧!$I$10:$L$15,MATCH(VLOOKUP(計算過程!$A49,バックデータ一覧!$AU$3:$AV$367,2),バックデータ一覧!$H$10:$H$15,0),MATCH(計算過程!Z$2,バックデータ一覧!$I$2:$L$2,0)),IF(入力データと計算結果!$F$6=2,INDEX(バックデータ一覧!$I$16:$L$21,MATCH(VLOOKUP(計算過程!$A49,バックデータ一覧!$AU$3:$AV$367,2),バックデータ一覧!$H$16:$H$21,0),MATCH(計算過程!Z$2,バックデータ一覧!$I$2:$L$2,0)),IF(入力データと計算結果!$F$6=1,INDEX(バックデータ一覧!$I$22:$L$27,MATCH(VLOOKUP(計算過程!$A49,バックデータ一覧!$AU$3:$AV$367,2),バックデータ一覧!$H$22:$H$27,0),MATCH(計算過程!Z$2,バックデータ一覧!$I$2:$L$2,0))))))</f>
        <v>92</v>
      </c>
      <c r="AA49" s="24">
        <f>IF(入力データと計算結果!$F$6=4,INDEX(バックデータ一覧!$I$4:$L$9,MATCH(VLOOKUP(計算過程!$A49,バックデータ一覧!$AU$3:$AV$367,2),バックデータ一覧!$H$4:$H$9,0),MATCH(計算過程!AA$2,バックデータ一覧!$I$2:$L$2,0)),IF(入力データと計算結果!$F$6=3,INDEX(バックデータ一覧!$I$10:$L$15,MATCH(VLOOKUP(計算過程!$A49,バックデータ一覧!$AU$3:$AV$367,2),バックデータ一覧!$H$10:$H$15,0),MATCH(計算過程!AA$2,バックデータ一覧!$I$2:$L$2,0)),IF(入力データと計算結果!$F$6=2,INDEX(バックデータ一覧!$I$16:$L$21,MATCH(VLOOKUP(計算過程!$A49,バックデータ一覧!$AU$3:$AV$367,2),バックデータ一覧!$H$16:$H$21,0),MATCH(計算過程!AA$2,バックデータ一覧!$I$2:$L$2,0)),IF(入力データと計算結果!$F$6=1,INDEX(バックデータ一覧!$I$22:$L$27,MATCH(VLOOKUP(計算過程!$A49,バックデータ一覧!$AU$3:$AV$367,2),バックデータ一覧!$H$22:$H$27,0),MATCH(計算過程!AA$2,バックデータ一覧!$I$2:$L$2,0))))))</f>
        <v>150</v>
      </c>
      <c r="AB49" s="24">
        <f>IF(入力データと計算結果!$F$6=4,INDEX(バックデータ一覧!$I$4:$L$9,MATCH(VLOOKUP(計算過程!$A49,バックデータ一覧!$AU$3:$AV$367,2),バックデータ一覧!$H$4:$H$9,0),MATCH(計算過程!AB$2,バックデータ一覧!$I$2:$L$2,0)),IF(入力データと計算結果!$F$6=3,INDEX(バックデータ一覧!$I$10:$L$15,MATCH(VLOOKUP(計算過程!$A49,バックデータ一覧!$AU$3:$AV$367,2),バックデータ一覧!$H$10:$H$15,0),MATCH(計算過程!AB$2,バックデータ一覧!$I$2:$L$2,0)),IF(入力データと計算結果!$F$6=2,INDEX(バックデータ一覧!$I$16:$L$21,MATCH(VLOOKUP(計算過程!$A49,バックデータ一覧!$AU$3:$AV$367,2),バックデータ一覧!$H$16:$H$21,0),MATCH(計算過程!AB$2,バックデータ一覧!$I$2:$L$2,0)),IF(入力データと計算結果!$F$6=1,INDEX(バックデータ一覧!$I$22:$L$27,MATCH(VLOOKUP(計算過程!$A49,バックデータ一覧!$AU$3:$AV$367,2),バックデータ一覧!$H$22:$H$27,0),MATCH(計算過程!AB$2,バックデータ一覧!$I$2:$L$2,0))))))</f>
        <v>28</v>
      </c>
      <c r="AC49" s="24">
        <f>IF(入力データと計算結果!$F$6=4,INDEX(バックデータ一覧!$I$4:$L$9,MATCH(VLOOKUP(計算過程!$A49,バックデータ一覧!$AU$3:$AV$367,2),バックデータ一覧!$H$4:$H$9,0),MATCH(計算過程!AC$2,バックデータ一覧!$I$2:$L$2,0)),IF(入力データと計算結果!$F$6=3,INDEX(バックデータ一覧!$I$10:$L$15,MATCH(VLOOKUP(計算過程!$A49,バックデータ一覧!$AU$3:$AV$367,2),バックデータ一覧!$H$10:$H$15,0),MATCH(計算過程!AC$2,バックデータ一覧!$I$2:$L$2,0)),IF(入力データと計算結果!$F$6=2,INDEX(バックデータ一覧!$I$16:$L$21,MATCH(VLOOKUP(計算過程!$A49,バックデータ一覧!$AU$3:$AV$367,2),バックデータ一覧!$H$16:$H$21,0),MATCH(計算過程!AC$2,バックデータ一覧!$I$2:$L$2,0)),IF(入力データと計算結果!$F$6=1,INDEX(バックデータ一覧!$I$22:$L$27,MATCH(VLOOKUP(計算過程!$A49,バックデータ一覧!$AU$3:$AV$367,2),バックデータ一覧!$H$22:$H$27,0),MATCH(計算過程!AC$2,バックデータ一覧!$I$2:$L$2,0))))))</f>
        <v>180</v>
      </c>
      <c r="AD49" s="89">
        <f>IF($AF49&lt;7,INDEX(バックデータ一覧!$P$4:$S$5,MATCH(入力データと計算結果!$F$8,バックデータ一覧!$O$4:$O$5,0),MATCH(入力データと計算結果!$F$6,バックデータ一覧!$P$3:$W$3,0)),IF(AND($AF49&gt;=7,$AF49&lt;16),INDEX(バックデータ一覧!$P$6:$S$7,MATCH(入力データと計算結果!$F$8,バックデータ一覧!$O$6:$O$7,0),MATCH(入力データと計算結果!$F$6,バックデータ一覧!$P$3:$W$3,0)),IF(AND($AF49&gt;=16,$AF49&lt;25),INDEX(バックデータ一覧!$P$8:$S$9,MATCH(入力データと計算結果!$F$8,バックデータ一覧!$O$8:$O$9,0),MATCH(入力データと計算結果!$F$6,バックデータ一覧!$P$3:$W$3,0)),IF($AF49&gt;=25,INDEX(バックデータ一覧!$P$10:$S$11,MATCH(入力データと計算結果!$F$8,バックデータ一覧!$O$10:$O$11,0),MATCH(入力データと計算結果!$F$6,バックデータ一覧!$P$3:$W$3,0))))))</f>
        <v>-0.12</v>
      </c>
      <c r="AE49" s="89">
        <f>IF($AF49&lt;7,INDEX(バックデータ一覧!$T$4:$W$5,MATCH(入力データと計算結果!$F$8,バックデータ一覧!$O$4:$O$5,0),MATCH(入力データと計算結果!$F$6,バックデータ一覧!$P$3:$W$3,0)),IF(AND($AF49&gt;=7,$AF49&lt;16),INDEX(バックデータ一覧!$T$6:$W$7,MATCH(入力データと計算結果!$F$8,バックデータ一覧!$O$6:$O$7,0),MATCH(入力データと計算結果!$F$6,バックデータ一覧!$P$3:$W$3,0)),IF(AND($AF49&gt;=16,$AF49&lt;25),INDEX(バックデータ一覧!$T$8:$W$9,MATCH(入力データと計算結果!$F$8,バックデータ一覧!$O$8:$O$9,0),MATCH(入力データと計算結果!$F$6,バックデータ一覧!$P$3:$W$3,0)),IF($AF49&gt;=25,INDEX(バックデータ一覧!$T$10:$W$11,MATCH(入力データと計算結果!$F$8,バックデータ一覧!$O$10:$O$11,0),MATCH(入力データと計算結果!$F$6,バックデータ一覧!$P$3:$W$3,0))))))</f>
        <v>6</v>
      </c>
      <c r="AF49" s="88">
        <f>AVERAGEIF(貼り付けシート!$A$6:$A$8765,$A49,貼り付けシート!$C$6:$C$8765)</f>
        <v>-11.245833333333332</v>
      </c>
      <c r="AG49" s="91">
        <f>IF(AND(入力データと計算結果!$F$7=バックデータ一覧!$A$7,AH49="使用できる"),MIN(AN49,SUM(I49:N49)*$AX$13),0)</f>
        <v>0</v>
      </c>
      <c r="AH49" s="47" t="str">
        <f t="shared" si="9"/>
        <v>使用できない</v>
      </c>
      <c r="AI49" s="90">
        <f>IF(入力データと計算結果!$F$7=バックデータ一覧!$A$8,MIN(AJ49,(SUM(I49:N49)*$AX$15)),0)</f>
        <v>0</v>
      </c>
      <c r="AJ49" s="90">
        <f t="shared" ca="1" si="3"/>
        <v>0</v>
      </c>
      <c r="AK49" s="90">
        <f t="shared" ca="1" si="4"/>
        <v>40.499550000000006</v>
      </c>
      <c r="AL49" s="88">
        <f>IF(OR($AX$22=0,入力データと計算結果!$F$7&lt;&gt;バックデータ一覧!$A$8),0,$AX$19*AM49*10^-3)</f>
        <v>0</v>
      </c>
      <c r="AM49" s="90">
        <f>SUMPRODUCT(('計算過程（日射量等）'!$A$6:$A$8765=計算過程!A49)*('計算過程（日射量等）'!$C$6:$C$8765&gt;=$AX$20))</f>
        <v>7</v>
      </c>
      <c r="AN49" s="90">
        <f>IF(入力データと計算結果!$F$7=バックデータ一覧!$A$9,0,AO49*$AX$22*$AX$21*計算過程!$AX$23)</f>
        <v>0</v>
      </c>
      <c r="AO49" s="90">
        <f>SUMIF('計算過程（日射量等）'!$A$6:$A$8765,計算過程!A49,'計算過程（日射量等）'!$C$6:$C$8765)*3600*10^-6</f>
        <v>10.248926432544909</v>
      </c>
      <c r="AP49" s="90">
        <f t="shared" si="10"/>
        <v>-2.5341397849462366</v>
      </c>
      <c r="AQ49" s="90">
        <f>AVERAGEIF('貼り付けシート（日射量等）'!$D$3:$D$8762,$A49,'貼り付けシート（日射量等）'!$F$3:$F$8762)</f>
        <v>-0.79166666666666663</v>
      </c>
    </row>
    <row r="50" spans="1:43">
      <c r="A50" s="28">
        <v>41684</v>
      </c>
      <c r="B50" s="88">
        <f ca="1">I50-IF(入力データと計算結果!$F$7=バックデータ一覧!$A$7,計算過程!$AG50,計算過程!$AI50)*I50/($I50+$J50+$K50+$L50+$M50+$N50)</f>
        <v>10.251514</v>
      </c>
      <c r="C50" s="88">
        <f ca="1">J50-IF(入力データと計算結果!$F$7=バックデータ一覧!$A$7,計算過程!$AG50,計算過程!$AI50)*J50/($I50+$J50+$K50+$L50+$M50+$N50)</f>
        <v>16.534700000000001</v>
      </c>
      <c r="D50" s="88">
        <f ca="1">K50-IF(入力データと計算結果!$F$7=バックデータ一覧!$A$7,計算過程!$AG50,計算過程!$AI50)*K50/($I50+$J50+$K50+$L50+$M50+$N50)</f>
        <v>1.3227760000000002</v>
      </c>
      <c r="E50" s="88">
        <f ca="1">L50-IF(入力データと計算結果!$F$7=バックデータ一覧!$A$7,計算過程!$AG50,計算過程!$AI50)*L50/($I50+$J50+$K50+$L50+$M50+$N50)</f>
        <v>29.762460000000001</v>
      </c>
      <c r="F50" s="88">
        <f ca="1">M50-IF(入力データと計算結果!$F$7=バックデータ一覧!$A$7,計算過程!$AG50,計算過程!$AI50)*M50/($I50+$J50+$K50+$L50+$M50+$N50)</f>
        <v>0</v>
      </c>
      <c r="G50" s="88">
        <f ca="1">N50-IF(入力データと計算結果!$F$7=バックデータ一覧!$A$7,計算過程!$AG50,計算過程!$AI50)*N50/($I50+$J50+$K50+$L50+$M50+$N50)</f>
        <v>7.4665000000000008</v>
      </c>
      <c r="H50" s="88">
        <f t="shared" si="5"/>
        <v>0</v>
      </c>
      <c r="I50" s="90">
        <f ca="1">P50*(バックデータ一覧!$E$3-計算過程!X50)*4.186*10^-3</f>
        <v>10.251514</v>
      </c>
      <c r="J50" s="90">
        <f ca="1">Q50*(バックデータ一覧!$E$4-計算過程!X50)*4.186*10^-3</f>
        <v>16.534700000000001</v>
      </c>
      <c r="K50" s="90">
        <f ca="1">R50*(バックデータ一覧!$E$5-計算過程!X50)*4.186*10^-3</f>
        <v>1.3227760000000002</v>
      </c>
      <c r="L50" s="90">
        <f ca="1">IF(入力データと計算結果!$F$9=バックデータ一覧!$A$2,計算過程!S50*(バックデータ一覧!$E$6-計算過程!X50)*4.186*10^-3,0)</f>
        <v>29.762460000000001</v>
      </c>
      <c r="M50" s="90">
        <f>IF(入力データと計算結果!$F$9=バックデータ一覧!$A$2,0,計算過程!T50*(バックデータ一覧!$E$7-計算過程!X50)*4.186*10^-3)</f>
        <v>0</v>
      </c>
      <c r="N50" s="90">
        <f ca="1">IF(入力データと計算結果!$F$9=バックデータ一覧!$A$4,0,計算過程!U50*(バックデータ一覧!$E$8-計算過程!X50)*4.186*10^-3)</f>
        <v>7.4665000000000008</v>
      </c>
      <c r="O50" s="90">
        <f>IF(入力データと計算結果!$F$9=バックデータ一覧!$A$4,計算過程!W50*1.25,0)</f>
        <v>0</v>
      </c>
      <c r="P50" s="88">
        <f t="shared" si="0"/>
        <v>62</v>
      </c>
      <c r="Q50" s="88">
        <f t="shared" si="1"/>
        <v>100</v>
      </c>
      <c r="R50" s="88">
        <f t="shared" si="2"/>
        <v>8</v>
      </c>
      <c r="S50" s="88">
        <f>IF(入力データと計算結果!$F$9=バックデータ一覧!$A$2,$AC50,0)*$AX$11*$AX$12</f>
        <v>180</v>
      </c>
      <c r="T50" s="88">
        <f>IF(入力データと計算結果!$F$9=バックデータ一覧!$A$2,0,$AC50)*$AX$12</f>
        <v>0</v>
      </c>
      <c r="U50" s="88">
        <f t="shared" ca="1" si="6"/>
        <v>29.97787743860086</v>
      </c>
      <c r="V50" s="90">
        <f ca="1">IF(OR(入力データと計算結果!$F$9=バックデータ一覧!$A$2,入力データと計算結果!$F$9=バックデータ一覧!$A$3),W50/(バックデータ一覧!$E$8-計算過程!X50)/4.186*10^3,0)</f>
        <v>29.97787743860086</v>
      </c>
      <c r="W50" s="90">
        <f t="shared" si="7"/>
        <v>7.4664999999999999</v>
      </c>
      <c r="X50" s="90">
        <f ca="1">MAX(VLOOKUP(入力データと計算結果!$F$5,バックデータ一覧!$Y$3:$AA$10,2)*Y50+VLOOKUP(入力データと計算結果!$F$5,バックデータ一覧!$Y$3:$AA$10,3),0.5)</f>
        <v>0.5</v>
      </c>
      <c r="Y50" s="90">
        <f t="shared" ca="1" si="8"/>
        <v>-7.854166666666667</v>
      </c>
      <c r="Z50" s="24">
        <f>IF(入力データと計算結果!$F$6=4,INDEX(バックデータ一覧!$I$4:$L$9,MATCH(VLOOKUP(計算過程!$A50,バックデータ一覧!$AU$3:$AV$367,2),バックデータ一覧!$H$4:$H$9,0),MATCH(計算過程!Z$2,バックデータ一覧!$I$2:$L$2,0)),IF(入力データと計算結果!$F$6=3,INDEX(バックデータ一覧!$I$10:$L$15,MATCH(VLOOKUP(計算過程!$A50,バックデータ一覧!$AU$3:$AV$367,2),バックデータ一覧!$H$10:$H$15,0),MATCH(計算過程!Z$2,バックデータ一覧!$I$2:$L$2,0)),IF(入力データと計算結果!$F$6=2,INDEX(バックデータ一覧!$I$16:$L$21,MATCH(VLOOKUP(計算過程!$A50,バックデータ一覧!$AU$3:$AV$367,2),バックデータ一覧!$H$16:$H$21,0),MATCH(計算過程!Z$2,バックデータ一覧!$I$2:$L$2,0)),IF(入力データと計算結果!$F$6=1,INDEX(バックデータ一覧!$I$22:$L$27,MATCH(VLOOKUP(計算過程!$A50,バックデータ一覧!$AU$3:$AV$367,2),バックデータ一覧!$H$22:$H$27,0),MATCH(計算過程!Z$2,バックデータ一覧!$I$2:$L$2,0))))))</f>
        <v>62</v>
      </c>
      <c r="AA50" s="24">
        <f>IF(入力データと計算結果!$F$6=4,INDEX(バックデータ一覧!$I$4:$L$9,MATCH(VLOOKUP(計算過程!$A50,バックデータ一覧!$AU$3:$AV$367,2),バックデータ一覧!$H$4:$H$9,0),MATCH(計算過程!AA$2,バックデータ一覧!$I$2:$L$2,0)),IF(入力データと計算結果!$F$6=3,INDEX(バックデータ一覧!$I$10:$L$15,MATCH(VLOOKUP(計算過程!$A50,バックデータ一覧!$AU$3:$AV$367,2),バックデータ一覧!$H$10:$H$15,0),MATCH(計算過程!AA$2,バックデータ一覧!$I$2:$L$2,0)),IF(入力データと計算結果!$F$6=2,INDEX(バックデータ一覧!$I$16:$L$21,MATCH(VLOOKUP(計算過程!$A50,バックデータ一覧!$AU$3:$AV$367,2),バックデータ一覧!$H$16:$H$21,0),MATCH(計算過程!AA$2,バックデータ一覧!$I$2:$L$2,0)),IF(入力データと計算結果!$F$6=1,INDEX(バックデータ一覧!$I$22:$L$27,MATCH(VLOOKUP(計算過程!$A50,バックデータ一覧!$AU$3:$AV$367,2),バックデータ一覧!$H$22:$H$27,0),MATCH(計算過程!AA$2,バックデータ一覧!$I$2:$L$2,0))))))</f>
        <v>100</v>
      </c>
      <c r="AB50" s="24">
        <f>IF(入力データと計算結果!$F$6=4,INDEX(バックデータ一覧!$I$4:$L$9,MATCH(VLOOKUP(計算過程!$A50,バックデータ一覧!$AU$3:$AV$367,2),バックデータ一覧!$H$4:$H$9,0),MATCH(計算過程!AB$2,バックデータ一覧!$I$2:$L$2,0)),IF(入力データと計算結果!$F$6=3,INDEX(バックデータ一覧!$I$10:$L$15,MATCH(VLOOKUP(計算過程!$A50,バックデータ一覧!$AU$3:$AV$367,2),バックデータ一覧!$H$10:$H$15,0),MATCH(計算過程!AB$2,バックデータ一覧!$I$2:$L$2,0)),IF(入力データと計算結果!$F$6=2,INDEX(バックデータ一覧!$I$16:$L$21,MATCH(VLOOKUP(計算過程!$A50,バックデータ一覧!$AU$3:$AV$367,2),バックデータ一覧!$H$16:$H$21,0),MATCH(計算過程!AB$2,バックデータ一覧!$I$2:$L$2,0)),IF(入力データと計算結果!$F$6=1,INDEX(バックデータ一覧!$I$22:$L$27,MATCH(VLOOKUP(計算過程!$A50,バックデータ一覧!$AU$3:$AV$367,2),バックデータ一覧!$H$22:$H$27,0),MATCH(計算過程!AB$2,バックデータ一覧!$I$2:$L$2,0))))))</f>
        <v>8</v>
      </c>
      <c r="AC50" s="24">
        <f>IF(入力データと計算結果!$F$6=4,INDEX(バックデータ一覧!$I$4:$L$9,MATCH(VLOOKUP(計算過程!$A50,バックデータ一覧!$AU$3:$AV$367,2),バックデータ一覧!$H$4:$H$9,0),MATCH(計算過程!AC$2,バックデータ一覧!$I$2:$L$2,0)),IF(入力データと計算結果!$F$6=3,INDEX(バックデータ一覧!$I$10:$L$15,MATCH(VLOOKUP(計算過程!$A50,バックデータ一覧!$AU$3:$AV$367,2),バックデータ一覧!$H$10:$H$15,0),MATCH(計算過程!AC$2,バックデータ一覧!$I$2:$L$2,0)),IF(入力データと計算結果!$F$6=2,INDEX(バックデータ一覧!$I$16:$L$21,MATCH(VLOOKUP(計算過程!$A50,バックデータ一覧!$AU$3:$AV$367,2),バックデータ一覧!$H$16:$H$21,0),MATCH(計算過程!AC$2,バックデータ一覧!$I$2:$L$2,0)),IF(入力データと計算結果!$F$6=1,INDEX(バックデータ一覧!$I$22:$L$27,MATCH(VLOOKUP(計算過程!$A50,バックデータ一覧!$AU$3:$AV$367,2),バックデータ一覧!$H$22:$H$27,0),MATCH(計算過程!AC$2,バックデータ一覧!$I$2:$L$2,0))))))</f>
        <v>180</v>
      </c>
      <c r="AD50" s="89">
        <f>IF($AF50&lt;7,INDEX(バックデータ一覧!$P$4:$S$5,MATCH(入力データと計算結果!$F$8,バックデータ一覧!$O$4:$O$5,0),MATCH(入力データと計算結果!$F$6,バックデータ一覧!$P$3:$W$3,0)),IF(AND($AF50&gt;=7,$AF50&lt;16),INDEX(バックデータ一覧!$P$6:$S$7,MATCH(入力データと計算結果!$F$8,バックデータ一覧!$O$6:$O$7,0),MATCH(入力データと計算結果!$F$6,バックデータ一覧!$P$3:$W$3,0)),IF(AND($AF50&gt;=16,$AF50&lt;25),INDEX(バックデータ一覧!$P$8:$S$9,MATCH(入力データと計算結果!$F$8,バックデータ一覧!$O$8:$O$9,0),MATCH(入力データと計算結果!$F$6,バックデータ一覧!$P$3:$W$3,0)),IF($AF50&gt;=25,INDEX(バックデータ一覧!$P$10:$S$11,MATCH(入力データと計算結果!$F$8,バックデータ一覧!$O$10:$O$11,0),MATCH(入力データと計算結果!$F$6,バックデータ一覧!$P$3:$W$3,0))))))</f>
        <v>-0.12</v>
      </c>
      <c r="AE50" s="89">
        <f>IF($AF50&lt;7,INDEX(バックデータ一覧!$T$4:$W$5,MATCH(入力データと計算結果!$F$8,バックデータ一覧!$O$4:$O$5,0),MATCH(入力データと計算結果!$F$6,バックデータ一覧!$P$3:$W$3,0)),IF(AND($AF50&gt;=7,$AF50&lt;16),INDEX(バックデータ一覧!$T$6:$W$7,MATCH(入力データと計算結果!$F$8,バックデータ一覧!$O$6:$O$7,0),MATCH(入力データと計算結果!$F$6,バックデータ一覧!$P$3:$W$3,0)),IF(AND($AF50&gt;=16,$AF50&lt;25),INDEX(バックデータ一覧!$T$8:$W$9,MATCH(入力データと計算結果!$F$8,バックデータ一覧!$O$8:$O$9,0),MATCH(入力データと計算結果!$F$6,バックデータ一覧!$P$3:$W$3,0)),IF($AF50&gt;=25,INDEX(バックデータ一覧!$T$10:$W$11,MATCH(入力データと計算結果!$F$8,バックデータ一覧!$O$10:$O$11,0),MATCH(入力データと計算結果!$F$6,バックデータ一覧!$P$3:$W$3,0))))))</f>
        <v>6</v>
      </c>
      <c r="AF50" s="88">
        <f>AVERAGEIF(貼り付けシート!$A$6:$A$8765,$A50,貼り付けシート!$C$6:$C$8765)</f>
        <v>-12.220833333333333</v>
      </c>
      <c r="AG50" s="91">
        <f>IF(AND(入力データと計算結果!$F$7=バックデータ一覧!$A$7,AH50="使用できる"),MIN(AN50,SUM(I50:N50)*$AX$13),0)</f>
        <v>0</v>
      </c>
      <c r="AH50" s="47" t="str">
        <f t="shared" si="9"/>
        <v>使用できない</v>
      </c>
      <c r="AI50" s="90">
        <f>IF(入力データと計算結果!$F$7=バックデータ一覧!$A$8,MIN(AJ50,(SUM(I50:N50)*$AX$15)),0)</f>
        <v>0</v>
      </c>
      <c r="AJ50" s="90">
        <f t="shared" ca="1" si="3"/>
        <v>0</v>
      </c>
      <c r="AK50" s="90">
        <f t="shared" ca="1" si="4"/>
        <v>40.499550000000006</v>
      </c>
      <c r="AL50" s="88">
        <f>IF(OR($AX$22=0,入力データと計算結果!$F$7&lt;&gt;バックデータ一覧!$A$8),0,$AX$19*AM50*10^-3)</f>
        <v>0</v>
      </c>
      <c r="AM50" s="90">
        <f>SUMPRODUCT(('計算過程（日射量等）'!$A$6:$A$8765=計算過程!A50)*('計算過程（日射量等）'!$C$6:$C$8765&gt;=$AX$20))</f>
        <v>2</v>
      </c>
      <c r="AN50" s="90">
        <f>IF(入力データと計算結果!$F$7=バックデータ一覧!$A$9,0,AO50*$AX$22*$AX$21*計算過程!$AX$23)</f>
        <v>0</v>
      </c>
      <c r="AO50" s="90">
        <f>SUMIF('計算過程（日射量等）'!$A$6:$A$8765,計算過程!A50,'計算過程（日射量等）'!$C$6:$C$8765)*3600*10^-6</f>
        <v>3.9787584914890144</v>
      </c>
      <c r="AP50" s="90">
        <f t="shared" si="10"/>
        <v>-2.3564516129032262</v>
      </c>
      <c r="AQ50" s="90">
        <f>AVERAGEIF('貼り付けシート（日射量等）'!$D$3:$D$8762,$A50,'貼り付けシート（日射量等）'!$F$3:$F$8762)</f>
        <v>-2.4791666666666661</v>
      </c>
    </row>
    <row r="51" spans="1:43">
      <c r="A51" s="28">
        <v>41685</v>
      </c>
      <c r="B51" s="88">
        <f ca="1">I51-IF(入力データと計算結果!$F$7=バックデータ一覧!$A$7,計算過程!$AG51,計算過程!$AI51)*I51/($I51+$J51+$K51+$L51+$M51+$N51)</f>
        <v>15.211924</v>
      </c>
      <c r="C51" s="88">
        <f ca="1">J51-IF(入力データと計算結果!$F$7=バックデータ一覧!$A$7,計算過程!$AG51,計算過程!$AI51)*J51/($I51+$J51+$K51+$L51+$M51+$N51)</f>
        <v>24.802050000000001</v>
      </c>
      <c r="D51" s="88">
        <f ca="1">K51-IF(入力データと計算結果!$F$7=バックデータ一覧!$A$7,計算過程!$AG51,計算過程!$AI51)*K51/($I51+$J51+$K51+$L51+$M51+$N51)</f>
        <v>4.6297160000000002</v>
      </c>
      <c r="E51" s="88">
        <f ca="1">L51-IF(入力データと計算結果!$F$7=バックデータ一覧!$A$7,計算過程!$AG51,計算過程!$AI51)*L51/($I51+$J51+$K51+$L51+$M51+$N51)</f>
        <v>29.762460000000001</v>
      </c>
      <c r="F51" s="88">
        <f ca="1">M51-IF(入力データと計算結果!$F$7=バックデータ一覧!$A$7,計算過程!$AG51,計算過程!$AI51)*M51/($I51+$J51+$K51+$L51+$M51+$N51)</f>
        <v>0</v>
      </c>
      <c r="G51" s="88">
        <f ca="1">N51-IF(入力データと計算結果!$F$7=バックデータ一覧!$A$7,計算過程!$AG51,計算過程!$AI51)*N51/($I51+$J51+$K51+$L51+$M51+$N51)</f>
        <v>7.3860000000000001</v>
      </c>
      <c r="H51" s="88">
        <f t="shared" si="5"/>
        <v>0</v>
      </c>
      <c r="I51" s="90">
        <f ca="1">P51*(バックデータ一覧!$E$3-計算過程!X51)*4.186*10^-3</f>
        <v>15.211924</v>
      </c>
      <c r="J51" s="90">
        <f ca="1">Q51*(バックデータ一覧!$E$4-計算過程!X51)*4.186*10^-3</f>
        <v>24.802050000000001</v>
      </c>
      <c r="K51" s="90">
        <f ca="1">R51*(バックデータ一覧!$E$5-計算過程!X51)*4.186*10^-3</f>
        <v>4.6297160000000002</v>
      </c>
      <c r="L51" s="90">
        <f ca="1">IF(入力データと計算結果!$F$9=バックデータ一覧!$A$2,計算過程!S51*(バックデータ一覧!$E$6-計算過程!X51)*4.186*10^-3,0)</f>
        <v>29.762460000000001</v>
      </c>
      <c r="M51" s="90">
        <f>IF(入力データと計算結果!$F$9=バックデータ一覧!$A$2,0,計算過程!T51*(バックデータ一覧!$E$7-計算過程!X51)*4.186*10^-3)</f>
        <v>0</v>
      </c>
      <c r="N51" s="90">
        <f ca="1">IF(入力データと計算結果!$F$9=バックデータ一覧!$A$4,0,計算過程!U51*(バックデータ一覧!$E$8-計算過程!X51)*4.186*10^-3)</f>
        <v>7.3860000000000001</v>
      </c>
      <c r="O51" s="90">
        <f>IF(入力データと計算結果!$F$9=バックデータ一覧!$A$4,計算過程!W51*1.25,0)</f>
        <v>0</v>
      </c>
      <c r="P51" s="88">
        <f t="shared" si="0"/>
        <v>92</v>
      </c>
      <c r="Q51" s="88">
        <f t="shared" si="1"/>
        <v>150</v>
      </c>
      <c r="R51" s="88">
        <f t="shared" si="2"/>
        <v>28</v>
      </c>
      <c r="S51" s="88">
        <f>IF(入力データと計算結果!$F$9=バックデータ一覧!$A$2,$AC51,0)*$AX$11*$AX$12</f>
        <v>180</v>
      </c>
      <c r="T51" s="88">
        <f>IF(入力データと計算結果!$F$9=バックデータ一覧!$A$2,0,$AC51)*$AX$12</f>
        <v>0</v>
      </c>
      <c r="U51" s="88">
        <f t="shared" ca="1" si="6"/>
        <v>29.654671233041714</v>
      </c>
      <c r="V51" s="90">
        <f ca="1">IF(OR(入力データと計算結果!$F$9=バックデータ一覧!$A$2,入力データと計算結果!$F$9=バックデータ一覧!$A$3),W51/(バックデータ一覧!$E$8-計算過程!X51)/4.186*10^3,0)</f>
        <v>29.654671233041714</v>
      </c>
      <c r="W51" s="90">
        <f t="shared" si="7"/>
        <v>7.3860000000000001</v>
      </c>
      <c r="X51" s="90">
        <f ca="1">MAX(VLOOKUP(入力データと計算結果!$F$5,バックデータ一覧!$Y$3:$AA$10,2)*Y51+VLOOKUP(入力データと計算結果!$F$5,バックデータ一覧!$Y$3:$AA$10,3),0.5)</f>
        <v>0.5</v>
      </c>
      <c r="Y51" s="90">
        <f t="shared" ca="1" si="8"/>
        <v>-7.9954166666666682</v>
      </c>
      <c r="Z51" s="24">
        <f>IF(入力データと計算結果!$F$6=4,INDEX(バックデータ一覧!$I$4:$L$9,MATCH(VLOOKUP(計算過程!$A51,バックデータ一覧!$AU$3:$AV$367,2),バックデータ一覧!$H$4:$H$9,0),MATCH(計算過程!Z$2,バックデータ一覧!$I$2:$L$2,0)),IF(入力データと計算結果!$F$6=3,INDEX(バックデータ一覧!$I$10:$L$15,MATCH(VLOOKUP(計算過程!$A51,バックデータ一覧!$AU$3:$AV$367,2),バックデータ一覧!$H$10:$H$15,0),MATCH(計算過程!Z$2,バックデータ一覧!$I$2:$L$2,0)),IF(入力データと計算結果!$F$6=2,INDEX(バックデータ一覧!$I$16:$L$21,MATCH(VLOOKUP(計算過程!$A51,バックデータ一覧!$AU$3:$AV$367,2),バックデータ一覧!$H$16:$H$21,0),MATCH(計算過程!Z$2,バックデータ一覧!$I$2:$L$2,0)),IF(入力データと計算結果!$F$6=1,INDEX(バックデータ一覧!$I$22:$L$27,MATCH(VLOOKUP(計算過程!$A51,バックデータ一覧!$AU$3:$AV$367,2),バックデータ一覧!$H$22:$H$27,0),MATCH(計算過程!Z$2,バックデータ一覧!$I$2:$L$2,0))))))</f>
        <v>92</v>
      </c>
      <c r="AA51" s="24">
        <f>IF(入力データと計算結果!$F$6=4,INDEX(バックデータ一覧!$I$4:$L$9,MATCH(VLOOKUP(計算過程!$A51,バックデータ一覧!$AU$3:$AV$367,2),バックデータ一覧!$H$4:$H$9,0),MATCH(計算過程!AA$2,バックデータ一覧!$I$2:$L$2,0)),IF(入力データと計算結果!$F$6=3,INDEX(バックデータ一覧!$I$10:$L$15,MATCH(VLOOKUP(計算過程!$A51,バックデータ一覧!$AU$3:$AV$367,2),バックデータ一覧!$H$10:$H$15,0),MATCH(計算過程!AA$2,バックデータ一覧!$I$2:$L$2,0)),IF(入力データと計算結果!$F$6=2,INDEX(バックデータ一覧!$I$16:$L$21,MATCH(VLOOKUP(計算過程!$A51,バックデータ一覧!$AU$3:$AV$367,2),バックデータ一覧!$H$16:$H$21,0),MATCH(計算過程!AA$2,バックデータ一覧!$I$2:$L$2,0)),IF(入力データと計算結果!$F$6=1,INDEX(バックデータ一覧!$I$22:$L$27,MATCH(VLOOKUP(計算過程!$A51,バックデータ一覧!$AU$3:$AV$367,2),バックデータ一覧!$H$22:$H$27,0),MATCH(計算過程!AA$2,バックデータ一覧!$I$2:$L$2,0))))))</f>
        <v>150</v>
      </c>
      <c r="AB51" s="24">
        <f>IF(入力データと計算結果!$F$6=4,INDEX(バックデータ一覧!$I$4:$L$9,MATCH(VLOOKUP(計算過程!$A51,バックデータ一覧!$AU$3:$AV$367,2),バックデータ一覧!$H$4:$H$9,0),MATCH(計算過程!AB$2,バックデータ一覧!$I$2:$L$2,0)),IF(入力データと計算結果!$F$6=3,INDEX(バックデータ一覧!$I$10:$L$15,MATCH(VLOOKUP(計算過程!$A51,バックデータ一覧!$AU$3:$AV$367,2),バックデータ一覧!$H$10:$H$15,0),MATCH(計算過程!AB$2,バックデータ一覧!$I$2:$L$2,0)),IF(入力データと計算結果!$F$6=2,INDEX(バックデータ一覧!$I$16:$L$21,MATCH(VLOOKUP(計算過程!$A51,バックデータ一覧!$AU$3:$AV$367,2),バックデータ一覧!$H$16:$H$21,0),MATCH(計算過程!AB$2,バックデータ一覧!$I$2:$L$2,0)),IF(入力データと計算結果!$F$6=1,INDEX(バックデータ一覧!$I$22:$L$27,MATCH(VLOOKUP(計算過程!$A51,バックデータ一覧!$AU$3:$AV$367,2),バックデータ一覧!$H$22:$H$27,0),MATCH(計算過程!AB$2,バックデータ一覧!$I$2:$L$2,0))))))</f>
        <v>28</v>
      </c>
      <c r="AC51" s="24">
        <f>IF(入力データと計算結果!$F$6=4,INDEX(バックデータ一覧!$I$4:$L$9,MATCH(VLOOKUP(計算過程!$A51,バックデータ一覧!$AU$3:$AV$367,2),バックデータ一覧!$H$4:$H$9,0),MATCH(計算過程!AC$2,バックデータ一覧!$I$2:$L$2,0)),IF(入力データと計算結果!$F$6=3,INDEX(バックデータ一覧!$I$10:$L$15,MATCH(VLOOKUP(計算過程!$A51,バックデータ一覧!$AU$3:$AV$367,2),バックデータ一覧!$H$10:$H$15,0),MATCH(計算過程!AC$2,バックデータ一覧!$I$2:$L$2,0)),IF(入力データと計算結果!$F$6=2,INDEX(バックデータ一覧!$I$16:$L$21,MATCH(VLOOKUP(計算過程!$A51,バックデータ一覧!$AU$3:$AV$367,2),バックデータ一覧!$H$16:$H$21,0),MATCH(計算過程!AC$2,バックデータ一覧!$I$2:$L$2,0)),IF(入力データと計算結果!$F$6=1,INDEX(バックデータ一覧!$I$22:$L$27,MATCH(VLOOKUP(計算過程!$A51,バックデータ一覧!$AU$3:$AV$367,2),バックデータ一覧!$H$22:$H$27,0),MATCH(計算過程!AC$2,バックデータ一覧!$I$2:$L$2,0))))))</f>
        <v>180</v>
      </c>
      <c r="AD51" s="89">
        <f>IF($AF51&lt;7,INDEX(バックデータ一覧!$P$4:$S$5,MATCH(入力データと計算結果!$F$8,バックデータ一覧!$O$4:$O$5,0),MATCH(入力データと計算結果!$F$6,バックデータ一覧!$P$3:$W$3,0)),IF(AND($AF51&gt;=7,$AF51&lt;16),INDEX(バックデータ一覧!$P$6:$S$7,MATCH(入力データと計算結果!$F$8,バックデータ一覧!$O$6:$O$7,0),MATCH(入力データと計算結果!$F$6,バックデータ一覧!$P$3:$W$3,0)),IF(AND($AF51&gt;=16,$AF51&lt;25),INDEX(バックデータ一覧!$P$8:$S$9,MATCH(入力データと計算結果!$F$8,バックデータ一覧!$O$8:$O$9,0),MATCH(入力データと計算結果!$F$6,バックデータ一覧!$P$3:$W$3,0)),IF($AF51&gt;=25,INDEX(バックデータ一覧!$P$10:$S$11,MATCH(入力データと計算結果!$F$8,バックデータ一覧!$O$10:$O$11,0),MATCH(入力データと計算結果!$F$6,バックデータ一覧!$P$3:$W$3,0))))))</f>
        <v>-0.12</v>
      </c>
      <c r="AE51" s="89">
        <f>IF($AF51&lt;7,INDEX(バックデータ一覧!$T$4:$W$5,MATCH(入力データと計算結果!$F$8,バックデータ一覧!$O$4:$O$5,0),MATCH(入力データと計算結果!$F$6,バックデータ一覧!$P$3:$W$3,0)),IF(AND($AF51&gt;=7,$AF51&lt;16),INDEX(バックデータ一覧!$T$6:$W$7,MATCH(入力データと計算結果!$F$8,バックデータ一覧!$O$6:$O$7,0),MATCH(入力データと計算結果!$F$6,バックデータ一覧!$P$3:$W$3,0)),IF(AND($AF51&gt;=16,$AF51&lt;25),INDEX(バックデータ一覧!$T$8:$W$9,MATCH(入力データと計算結果!$F$8,バックデータ一覧!$O$8:$O$9,0),MATCH(入力データと計算結果!$F$6,バックデータ一覧!$P$3:$W$3,0)),IF($AF51&gt;=25,INDEX(バックデータ一覧!$T$10:$W$11,MATCH(入力データと計算結果!$F$8,バックデータ一覧!$O$10:$O$11,0),MATCH(入力データと計算結果!$F$6,バックデータ一覧!$P$3:$W$3,0))))))</f>
        <v>6</v>
      </c>
      <c r="AF51" s="88">
        <f>AVERAGEIF(貼り付けシート!$A$6:$A$8765,$A51,貼り付けシート!$C$6:$C$8765)</f>
        <v>-11.549999999999999</v>
      </c>
      <c r="AG51" s="91">
        <f>IF(AND(入力データと計算結果!$F$7=バックデータ一覧!$A$7,AH51="使用できる"),MIN(AN51,SUM(I51:N51)*$AX$13),0)</f>
        <v>0</v>
      </c>
      <c r="AH51" s="47" t="str">
        <f t="shared" si="9"/>
        <v>使用できない</v>
      </c>
      <c r="AI51" s="90">
        <f>IF(入力データと計算結果!$F$7=バックデータ一覧!$A$8,MIN(AJ51,(SUM(I51:N51)*$AX$15)),0)</f>
        <v>0</v>
      </c>
      <c r="AJ51" s="90">
        <f t="shared" ca="1" si="3"/>
        <v>0</v>
      </c>
      <c r="AK51" s="90">
        <f t="shared" ca="1" si="4"/>
        <v>40.499550000000006</v>
      </c>
      <c r="AL51" s="88">
        <f>IF(OR($AX$22=0,入力データと計算結果!$F$7&lt;&gt;バックデータ一覧!$A$8),0,$AX$19*AM51*10^-3)</f>
        <v>0</v>
      </c>
      <c r="AM51" s="90">
        <f>SUMPRODUCT(('計算過程（日射量等）'!$A$6:$A$8765=計算過程!A51)*('計算過程（日射量等）'!$C$6:$C$8765&gt;=$AX$20))</f>
        <v>6</v>
      </c>
      <c r="AN51" s="90">
        <f>IF(入力データと計算結果!$F$7=バックデータ一覧!$A$9,0,AO51*$AX$22*$AX$21*計算過程!$AX$23)</f>
        <v>0</v>
      </c>
      <c r="AO51" s="90">
        <f>SUMIF('計算過程（日射量等）'!$A$6:$A$8765,計算過程!A51,'計算過程（日射量等）'!$C$6:$C$8765)*3600*10^-6</f>
        <v>7.3454089958556565</v>
      </c>
      <c r="AP51" s="90">
        <f t="shared" si="10"/>
        <v>-2.2016129032258065</v>
      </c>
      <c r="AQ51" s="90">
        <f>AVERAGEIF('貼り付けシート（日射量等）'!$D$3:$D$8762,$A51,'貼り付けシート（日射量等）'!$F$3:$F$8762)</f>
        <v>0.52083333333333315</v>
      </c>
    </row>
    <row r="52" spans="1:43">
      <c r="A52" s="28">
        <v>41686</v>
      </c>
      <c r="B52" s="88">
        <f ca="1">I52-IF(入力データと計算結果!$F$7=バックデータ一覧!$A$7,計算過程!$AG52,計算過程!$AI52)*I52/($I52+$J52+$K52+$L52+$M52+$N52)</f>
        <v>15.211924</v>
      </c>
      <c r="C52" s="88">
        <f ca="1">J52-IF(入力データと計算結果!$F$7=バックデータ一覧!$A$7,計算過程!$AG52,計算過程!$AI52)*J52/($I52+$J52+$K52+$L52+$M52+$N52)</f>
        <v>24.802050000000001</v>
      </c>
      <c r="D52" s="88">
        <f ca="1">K52-IF(入力データと計算結果!$F$7=バックデータ一覧!$A$7,計算過程!$AG52,計算過程!$AI52)*K52/($I52+$J52+$K52+$L52+$M52+$N52)</f>
        <v>4.6297160000000002</v>
      </c>
      <c r="E52" s="88">
        <f ca="1">L52-IF(入力データと計算結果!$F$7=バックデータ一覧!$A$7,計算過程!$AG52,計算過程!$AI52)*L52/($I52+$J52+$K52+$L52+$M52+$N52)</f>
        <v>29.762460000000001</v>
      </c>
      <c r="F52" s="88">
        <f ca="1">M52-IF(入力データと計算結果!$F$7=バックデータ一覧!$A$7,計算過程!$AG52,計算過程!$AI52)*M52/($I52+$J52+$K52+$L52+$M52+$N52)</f>
        <v>0</v>
      </c>
      <c r="G52" s="88">
        <f ca="1">N52-IF(入力データと計算結果!$F$7=バックデータ一覧!$A$7,計算過程!$AG52,計算過程!$AI52)*N52/($I52+$J52+$K52+$L52+$M52+$N52)</f>
        <v>7.3440000000000003</v>
      </c>
      <c r="H52" s="88">
        <f t="shared" si="5"/>
        <v>0</v>
      </c>
      <c r="I52" s="90">
        <f ca="1">P52*(バックデータ一覧!$E$3-計算過程!X52)*4.186*10^-3</f>
        <v>15.211924</v>
      </c>
      <c r="J52" s="90">
        <f ca="1">Q52*(バックデータ一覧!$E$4-計算過程!X52)*4.186*10^-3</f>
        <v>24.802050000000001</v>
      </c>
      <c r="K52" s="90">
        <f ca="1">R52*(バックデータ一覧!$E$5-計算過程!X52)*4.186*10^-3</f>
        <v>4.6297160000000002</v>
      </c>
      <c r="L52" s="90">
        <f ca="1">IF(入力データと計算結果!$F$9=バックデータ一覧!$A$2,計算過程!S52*(バックデータ一覧!$E$6-計算過程!X52)*4.186*10^-3,0)</f>
        <v>29.762460000000001</v>
      </c>
      <c r="M52" s="90">
        <f>IF(入力データと計算結果!$F$9=バックデータ一覧!$A$2,0,計算過程!T52*(バックデータ一覧!$E$7-計算過程!X52)*4.186*10^-3)</f>
        <v>0</v>
      </c>
      <c r="N52" s="90">
        <f ca="1">IF(入力データと計算結果!$F$9=バックデータ一覧!$A$4,0,計算過程!U52*(バックデータ一覧!$E$8-計算過程!X52)*4.186*10^-3)</f>
        <v>7.3440000000000003</v>
      </c>
      <c r="O52" s="90">
        <f>IF(入力データと計算結果!$F$9=バックデータ一覧!$A$4,計算過程!W52*1.25,0)</f>
        <v>0</v>
      </c>
      <c r="P52" s="88">
        <f t="shared" si="0"/>
        <v>92</v>
      </c>
      <c r="Q52" s="88">
        <f t="shared" si="1"/>
        <v>150</v>
      </c>
      <c r="R52" s="88">
        <f t="shared" si="2"/>
        <v>28</v>
      </c>
      <c r="S52" s="88">
        <f>IF(入力データと計算結果!$F$9=バックデータ一覧!$A$2,$AC52,0)*$AX$11*$AX$12</f>
        <v>180</v>
      </c>
      <c r="T52" s="88">
        <f>IF(入力データと計算結果!$F$9=バックデータ一覧!$A$2,0,$AC52)*$AX$12</f>
        <v>0</v>
      </c>
      <c r="U52" s="88">
        <f t="shared" ca="1" si="6"/>
        <v>29.486041908402157</v>
      </c>
      <c r="V52" s="90">
        <f ca="1">IF(OR(入力データと計算結果!$F$9=バックデータ一覧!$A$2,入力データと計算結果!$F$9=バックデータ一覧!$A$3),W52/(バックデータ一覧!$E$8-計算過程!X52)/4.186*10^3,0)</f>
        <v>29.486041908402157</v>
      </c>
      <c r="W52" s="90">
        <f t="shared" si="7"/>
        <v>7.3440000000000003</v>
      </c>
      <c r="X52" s="90">
        <f ca="1">MAX(VLOOKUP(入力データと計算結果!$F$5,バックデータ一覧!$Y$3:$AA$10,2)*Y52+VLOOKUP(入力データと計算結果!$F$5,バックデータ一覧!$Y$3:$AA$10,3),0.5)</f>
        <v>0.5</v>
      </c>
      <c r="Y52" s="90">
        <f t="shared" ca="1" si="8"/>
        <v>-8.1170833333333334</v>
      </c>
      <c r="Z52" s="24">
        <f>IF(入力データと計算結果!$F$6=4,INDEX(バックデータ一覧!$I$4:$L$9,MATCH(VLOOKUP(計算過程!$A52,バックデータ一覧!$AU$3:$AV$367,2),バックデータ一覧!$H$4:$H$9,0),MATCH(計算過程!Z$2,バックデータ一覧!$I$2:$L$2,0)),IF(入力データと計算結果!$F$6=3,INDEX(バックデータ一覧!$I$10:$L$15,MATCH(VLOOKUP(計算過程!$A52,バックデータ一覧!$AU$3:$AV$367,2),バックデータ一覧!$H$10:$H$15,0),MATCH(計算過程!Z$2,バックデータ一覧!$I$2:$L$2,0)),IF(入力データと計算結果!$F$6=2,INDEX(バックデータ一覧!$I$16:$L$21,MATCH(VLOOKUP(計算過程!$A52,バックデータ一覧!$AU$3:$AV$367,2),バックデータ一覧!$H$16:$H$21,0),MATCH(計算過程!Z$2,バックデータ一覧!$I$2:$L$2,0)),IF(入力データと計算結果!$F$6=1,INDEX(バックデータ一覧!$I$22:$L$27,MATCH(VLOOKUP(計算過程!$A52,バックデータ一覧!$AU$3:$AV$367,2),バックデータ一覧!$H$22:$H$27,0),MATCH(計算過程!Z$2,バックデータ一覧!$I$2:$L$2,0))))))</f>
        <v>92</v>
      </c>
      <c r="AA52" s="24">
        <f>IF(入力データと計算結果!$F$6=4,INDEX(バックデータ一覧!$I$4:$L$9,MATCH(VLOOKUP(計算過程!$A52,バックデータ一覧!$AU$3:$AV$367,2),バックデータ一覧!$H$4:$H$9,0),MATCH(計算過程!AA$2,バックデータ一覧!$I$2:$L$2,0)),IF(入力データと計算結果!$F$6=3,INDEX(バックデータ一覧!$I$10:$L$15,MATCH(VLOOKUP(計算過程!$A52,バックデータ一覧!$AU$3:$AV$367,2),バックデータ一覧!$H$10:$H$15,0),MATCH(計算過程!AA$2,バックデータ一覧!$I$2:$L$2,0)),IF(入力データと計算結果!$F$6=2,INDEX(バックデータ一覧!$I$16:$L$21,MATCH(VLOOKUP(計算過程!$A52,バックデータ一覧!$AU$3:$AV$367,2),バックデータ一覧!$H$16:$H$21,0),MATCH(計算過程!AA$2,バックデータ一覧!$I$2:$L$2,0)),IF(入力データと計算結果!$F$6=1,INDEX(バックデータ一覧!$I$22:$L$27,MATCH(VLOOKUP(計算過程!$A52,バックデータ一覧!$AU$3:$AV$367,2),バックデータ一覧!$H$22:$H$27,0),MATCH(計算過程!AA$2,バックデータ一覧!$I$2:$L$2,0))))))</f>
        <v>150</v>
      </c>
      <c r="AB52" s="24">
        <f>IF(入力データと計算結果!$F$6=4,INDEX(バックデータ一覧!$I$4:$L$9,MATCH(VLOOKUP(計算過程!$A52,バックデータ一覧!$AU$3:$AV$367,2),バックデータ一覧!$H$4:$H$9,0),MATCH(計算過程!AB$2,バックデータ一覧!$I$2:$L$2,0)),IF(入力データと計算結果!$F$6=3,INDEX(バックデータ一覧!$I$10:$L$15,MATCH(VLOOKUP(計算過程!$A52,バックデータ一覧!$AU$3:$AV$367,2),バックデータ一覧!$H$10:$H$15,0),MATCH(計算過程!AB$2,バックデータ一覧!$I$2:$L$2,0)),IF(入力データと計算結果!$F$6=2,INDEX(バックデータ一覧!$I$16:$L$21,MATCH(VLOOKUP(計算過程!$A52,バックデータ一覧!$AU$3:$AV$367,2),バックデータ一覧!$H$16:$H$21,0),MATCH(計算過程!AB$2,バックデータ一覧!$I$2:$L$2,0)),IF(入力データと計算結果!$F$6=1,INDEX(バックデータ一覧!$I$22:$L$27,MATCH(VLOOKUP(計算過程!$A52,バックデータ一覧!$AU$3:$AV$367,2),バックデータ一覧!$H$22:$H$27,0),MATCH(計算過程!AB$2,バックデータ一覧!$I$2:$L$2,0))))))</f>
        <v>28</v>
      </c>
      <c r="AC52" s="24">
        <f>IF(入力データと計算結果!$F$6=4,INDEX(バックデータ一覧!$I$4:$L$9,MATCH(VLOOKUP(計算過程!$A52,バックデータ一覧!$AU$3:$AV$367,2),バックデータ一覧!$H$4:$H$9,0),MATCH(計算過程!AC$2,バックデータ一覧!$I$2:$L$2,0)),IF(入力データと計算結果!$F$6=3,INDEX(バックデータ一覧!$I$10:$L$15,MATCH(VLOOKUP(計算過程!$A52,バックデータ一覧!$AU$3:$AV$367,2),バックデータ一覧!$H$10:$H$15,0),MATCH(計算過程!AC$2,バックデータ一覧!$I$2:$L$2,0)),IF(入力データと計算結果!$F$6=2,INDEX(バックデータ一覧!$I$16:$L$21,MATCH(VLOOKUP(計算過程!$A52,バックデータ一覧!$AU$3:$AV$367,2),バックデータ一覧!$H$16:$H$21,0),MATCH(計算過程!AC$2,バックデータ一覧!$I$2:$L$2,0)),IF(入力データと計算結果!$F$6=1,INDEX(バックデータ一覧!$I$22:$L$27,MATCH(VLOOKUP(計算過程!$A52,バックデータ一覧!$AU$3:$AV$367,2),バックデータ一覧!$H$22:$H$27,0),MATCH(計算過程!AC$2,バックデータ一覧!$I$2:$L$2,0))))))</f>
        <v>180</v>
      </c>
      <c r="AD52" s="89">
        <f>IF($AF52&lt;7,INDEX(バックデータ一覧!$P$4:$S$5,MATCH(入力データと計算結果!$F$8,バックデータ一覧!$O$4:$O$5,0),MATCH(入力データと計算結果!$F$6,バックデータ一覧!$P$3:$W$3,0)),IF(AND($AF52&gt;=7,$AF52&lt;16),INDEX(バックデータ一覧!$P$6:$S$7,MATCH(入力データと計算結果!$F$8,バックデータ一覧!$O$6:$O$7,0),MATCH(入力データと計算結果!$F$6,バックデータ一覧!$P$3:$W$3,0)),IF(AND($AF52&gt;=16,$AF52&lt;25),INDEX(バックデータ一覧!$P$8:$S$9,MATCH(入力データと計算結果!$F$8,バックデータ一覧!$O$8:$O$9,0),MATCH(入力データと計算結果!$F$6,バックデータ一覧!$P$3:$W$3,0)),IF($AF52&gt;=25,INDEX(バックデータ一覧!$P$10:$S$11,MATCH(入力データと計算結果!$F$8,バックデータ一覧!$O$10:$O$11,0),MATCH(入力データと計算結果!$F$6,バックデータ一覧!$P$3:$W$3,0))))))</f>
        <v>-0.12</v>
      </c>
      <c r="AE52" s="89">
        <f>IF($AF52&lt;7,INDEX(バックデータ一覧!$T$4:$W$5,MATCH(入力データと計算結果!$F$8,バックデータ一覧!$O$4:$O$5,0),MATCH(入力データと計算結果!$F$6,バックデータ一覧!$P$3:$W$3,0)),IF(AND($AF52&gt;=7,$AF52&lt;16),INDEX(バックデータ一覧!$T$6:$W$7,MATCH(入力データと計算結果!$F$8,バックデータ一覧!$O$6:$O$7,0),MATCH(入力データと計算結果!$F$6,バックデータ一覧!$P$3:$W$3,0)),IF(AND($AF52&gt;=16,$AF52&lt;25),INDEX(バックデータ一覧!$T$8:$W$9,MATCH(入力データと計算結果!$F$8,バックデータ一覧!$O$8:$O$9,0),MATCH(入力データと計算結果!$F$6,バックデータ一覧!$P$3:$W$3,0)),IF($AF52&gt;=25,INDEX(バックデータ一覧!$T$10:$W$11,MATCH(入力データと計算結果!$F$8,バックデータ一覧!$O$10:$O$11,0),MATCH(入力データと計算結果!$F$6,バックデータ一覧!$P$3:$W$3,0))))))</f>
        <v>6</v>
      </c>
      <c r="AF52" s="88">
        <f>AVERAGEIF(貼り付けシート!$A$6:$A$8765,$A52,貼り付けシート!$C$6:$C$8765)</f>
        <v>-11.200000000000001</v>
      </c>
      <c r="AG52" s="91">
        <f>IF(AND(入力データと計算結果!$F$7=バックデータ一覧!$A$7,AH52="使用できる"),MIN(AN52,SUM(I52:N52)*$AX$13),0)</f>
        <v>0</v>
      </c>
      <c r="AH52" s="47" t="str">
        <f t="shared" si="9"/>
        <v>使用できない</v>
      </c>
      <c r="AI52" s="90">
        <f>IF(入力データと計算結果!$F$7=バックデータ一覧!$A$8,MIN(AJ52,(SUM(I52:N52)*$AX$15)),0)</f>
        <v>0</v>
      </c>
      <c r="AJ52" s="90">
        <f t="shared" ca="1" si="3"/>
        <v>0</v>
      </c>
      <c r="AK52" s="90">
        <f t="shared" ca="1" si="4"/>
        <v>40.499550000000006</v>
      </c>
      <c r="AL52" s="88">
        <f>IF(OR($AX$22=0,入力データと計算結果!$F$7&lt;&gt;バックデータ一覧!$A$8),0,$AX$19*AM52*10^-3)</f>
        <v>0</v>
      </c>
      <c r="AM52" s="90">
        <f>SUMPRODUCT(('計算過程（日射量等）'!$A$6:$A$8765=計算過程!A52)*('計算過程（日射量等）'!$C$6:$C$8765&gt;=$AX$20))</f>
        <v>2</v>
      </c>
      <c r="AN52" s="90">
        <f>IF(入力データと計算結果!$F$7=バックデータ一覧!$A$9,0,AO52*$AX$22*$AX$21*計算過程!$AX$23)</f>
        <v>0</v>
      </c>
      <c r="AO52" s="90">
        <f>SUMIF('計算過程（日射量等）'!$A$6:$A$8765,計算過程!A52,'計算過程（日射量等）'!$C$6:$C$8765)*3600*10^-6</f>
        <v>3.3317996274144255</v>
      </c>
      <c r="AP52" s="90">
        <f t="shared" si="10"/>
        <v>-2.0623655913978491</v>
      </c>
      <c r="AQ52" s="90">
        <f>AVERAGEIF('貼り付けシート（日射量等）'!$D$3:$D$8762,$A52,'貼り付けシート（日射量等）'!$F$3:$F$8762)</f>
        <v>-2.1958333333333333</v>
      </c>
    </row>
    <row r="53" spans="1:43">
      <c r="A53" s="28">
        <v>41687</v>
      </c>
      <c r="B53" s="88">
        <f ca="1">I53-IF(入力データと計算結果!$F$7=バックデータ一覧!$A$7,計算過程!$AG53,計算過程!$AI53)*I53/($I53+$J53+$K53+$L53+$M53+$N53)</f>
        <v>15.211924</v>
      </c>
      <c r="C53" s="88">
        <f ca="1">J53-IF(入力データと計算結果!$F$7=バックデータ一覧!$A$7,計算過程!$AG53,計算過程!$AI53)*J53/($I53+$J53+$K53+$L53+$M53+$N53)</f>
        <v>24.802050000000001</v>
      </c>
      <c r="D53" s="88">
        <f ca="1">K53-IF(入力データと計算結果!$F$7=バックデータ一覧!$A$7,計算過程!$AG53,計算過程!$AI53)*K53/($I53+$J53+$K53+$L53+$M53+$N53)</f>
        <v>4.6297160000000002</v>
      </c>
      <c r="E53" s="88">
        <f ca="1">L53-IF(入力データと計算結果!$F$7=バックデータ一覧!$A$7,計算過程!$AG53,計算過程!$AI53)*L53/($I53+$J53+$K53+$L53+$M53+$N53)</f>
        <v>29.762460000000001</v>
      </c>
      <c r="F53" s="88">
        <f ca="1">M53-IF(入力データと計算結果!$F$7=バックデータ一覧!$A$7,計算過程!$AG53,計算過程!$AI53)*M53/($I53+$J53+$K53+$L53+$M53+$N53)</f>
        <v>0</v>
      </c>
      <c r="G53" s="88">
        <f ca="1">N53-IF(入力データと計算結果!$F$7=バックデータ一覧!$A$7,計算過程!$AG53,計算過程!$AI53)*N53/($I53+$J53+$K53+$L53+$M53+$N53)</f>
        <v>7.1044999999999998</v>
      </c>
      <c r="H53" s="88">
        <f t="shared" si="5"/>
        <v>0</v>
      </c>
      <c r="I53" s="90">
        <f ca="1">P53*(バックデータ一覧!$E$3-計算過程!X53)*4.186*10^-3</f>
        <v>15.211924</v>
      </c>
      <c r="J53" s="90">
        <f ca="1">Q53*(バックデータ一覧!$E$4-計算過程!X53)*4.186*10^-3</f>
        <v>24.802050000000001</v>
      </c>
      <c r="K53" s="90">
        <f ca="1">R53*(バックデータ一覧!$E$5-計算過程!X53)*4.186*10^-3</f>
        <v>4.6297160000000002</v>
      </c>
      <c r="L53" s="90">
        <f ca="1">IF(入力データと計算結果!$F$9=バックデータ一覧!$A$2,計算過程!S53*(バックデータ一覧!$E$6-計算過程!X53)*4.186*10^-3,0)</f>
        <v>29.762460000000001</v>
      </c>
      <c r="M53" s="90">
        <f>IF(入力データと計算結果!$F$9=バックデータ一覧!$A$2,0,計算過程!T53*(バックデータ一覧!$E$7-計算過程!X53)*4.186*10^-3)</f>
        <v>0</v>
      </c>
      <c r="N53" s="90">
        <f ca="1">IF(入力データと計算結果!$F$9=バックデータ一覧!$A$4,0,計算過程!U53*(バックデータ一覧!$E$8-計算過程!X53)*4.186*10^-3)</f>
        <v>7.1044999999999998</v>
      </c>
      <c r="O53" s="90">
        <f>IF(入力データと計算結果!$F$9=バックデータ一覧!$A$4,計算過程!W53*1.25,0)</f>
        <v>0</v>
      </c>
      <c r="P53" s="88">
        <f t="shared" si="0"/>
        <v>92</v>
      </c>
      <c r="Q53" s="88">
        <f t="shared" si="1"/>
        <v>150</v>
      </c>
      <c r="R53" s="88">
        <f t="shared" si="2"/>
        <v>28</v>
      </c>
      <c r="S53" s="88">
        <f>IF(入力データと計算結果!$F$9=バックデータ一覧!$A$2,$AC53,0)*$AX$11*$AX$12</f>
        <v>180</v>
      </c>
      <c r="T53" s="88">
        <f>IF(入力データと計算結果!$F$9=バックデータ一覧!$A$2,0,$AC53)*$AX$12</f>
        <v>0</v>
      </c>
      <c r="U53" s="88">
        <f t="shared" ca="1" si="6"/>
        <v>28.524453259564694</v>
      </c>
      <c r="V53" s="90">
        <f ca="1">IF(OR(入力データと計算結果!$F$9=バックデータ一覧!$A$2,入力データと計算結果!$F$9=バックデータ一覧!$A$3),W53/(バックデータ一覧!$E$8-計算過程!X53)/4.186*10^3,0)</f>
        <v>28.524453259564694</v>
      </c>
      <c r="W53" s="90">
        <f t="shared" si="7"/>
        <v>7.1044999999999998</v>
      </c>
      <c r="X53" s="90">
        <f ca="1">MAX(VLOOKUP(入力データと計算結果!$F$5,バックデータ一覧!$Y$3:$AA$10,2)*Y53+VLOOKUP(入力データと計算結果!$F$5,バックデータ一覧!$Y$3:$AA$10,3),0.5)</f>
        <v>0.5</v>
      </c>
      <c r="Y53" s="90">
        <f t="shared" ca="1" si="8"/>
        <v>-8.057500000000001</v>
      </c>
      <c r="Z53" s="24">
        <f>IF(入力データと計算結果!$F$6=4,INDEX(バックデータ一覧!$I$4:$L$9,MATCH(VLOOKUP(計算過程!$A53,バックデータ一覧!$AU$3:$AV$367,2),バックデータ一覧!$H$4:$H$9,0),MATCH(計算過程!Z$2,バックデータ一覧!$I$2:$L$2,0)),IF(入力データと計算結果!$F$6=3,INDEX(バックデータ一覧!$I$10:$L$15,MATCH(VLOOKUP(計算過程!$A53,バックデータ一覧!$AU$3:$AV$367,2),バックデータ一覧!$H$10:$H$15,0),MATCH(計算過程!Z$2,バックデータ一覧!$I$2:$L$2,0)),IF(入力データと計算結果!$F$6=2,INDEX(バックデータ一覧!$I$16:$L$21,MATCH(VLOOKUP(計算過程!$A53,バックデータ一覧!$AU$3:$AV$367,2),バックデータ一覧!$H$16:$H$21,0),MATCH(計算過程!Z$2,バックデータ一覧!$I$2:$L$2,0)),IF(入力データと計算結果!$F$6=1,INDEX(バックデータ一覧!$I$22:$L$27,MATCH(VLOOKUP(計算過程!$A53,バックデータ一覧!$AU$3:$AV$367,2),バックデータ一覧!$H$22:$H$27,0),MATCH(計算過程!Z$2,バックデータ一覧!$I$2:$L$2,0))))))</f>
        <v>92</v>
      </c>
      <c r="AA53" s="24">
        <f>IF(入力データと計算結果!$F$6=4,INDEX(バックデータ一覧!$I$4:$L$9,MATCH(VLOOKUP(計算過程!$A53,バックデータ一覧!$AU$3:$AV$367,2),バックデータ一覧!$H$4:$H$9,0),MATCH(計算過程!AA$2,バックデータ一覧!$I$2:$L$2,0)),IF(入力データと計算結果!$F$6=3,INDEX(バックデータ一覧!$I$10:$L$15,MATCH(VLOOKUP(計算過程!$A53,バックデータ一覧!$AU$3:$AV$367,2),バックデータ一覧!$H$10:$H$15,0),MATCH(計算過程!AA$2,バックデータ一覧!$I$2:$L$2,0)),IF(入力データと計算結果!$F$6=2,INDEX(バックデータ一覧!$I$16:$L$21,MATCH(VLOOKUP(計算過程!$A53,バックデータ一覧!$AU$3:$AV$367,2),バックデータ一覧!$H$16:$H$21,0),MATCH(計算過程!AA$2,バックデータ一覧!$I$2:$L$2,0)),IF(入力データと計算結果!$F$6=1,INDEX(バックデータ一覧!$I$22:$L$27,MATCH(VLOOKUP(計算過程!$A53,バックデータ一覧!$AU$3:$AV$367,2),バックデータ一覧!$H$22:$H$27,0),MATCH(計算過程!AA$2,バックデータ一覧!$I$2:$L$2,0))))))</f>
        <v>150</v>
      </c>
      <c r="AB53" s="24">
        <f>IF(入力データと計算結果!$F$6=4,INDEX(バックデータ一覧!$I$4:$L$9,MATCH(VLOOKUP(計算過程!$A53,バックデータ一覧!$AU$3:$AV$367,2),バックデータ一覧!$H$4:$H$9,0),MATCH(計算過程!AB$2,バックデータ一覧!$I$2:$L$2,0)),IF(入力データと計算結果!$F$6=3,INDEX(バックデータ一覧!$I$10:$L$15,MATCH(VLOOKUP(計算過程!$A53,バックデータ一覧!$AU$3:$AV$367,2),バックデータ一覧!$H$10:$H$15,0),MATCH(計算過程!AB$2,バックデータ一覧!$I$2:$L$2,0)),IF(入力データと計算結果!$F$6=2,INDEX(バックデータ一覧!$I$16:$L$21,MATCH(VLOOKUP(計算過程!$A53,バックデータ一覧!$AU$3:$AV$367,2),バックデータ一覧!$H$16:$H$21,0),MATCH(計算過程!AB$2,バックデータ一覧!$I$2:$L$2,0)),IF(入力データと計算結果!$F$6=1,INDEX(バックデータ一覧!$I$22:$L$27,MATCH(VLOOKUP(計算過程!$A53,バックデータ一覧!$AU$3:$AV$367,2),バックデータ一覧!$H$22:$H$27,0),MATCH(計算過程!AB$2,バックデータ一覧!$I$2:$L$2,0))))))</f>
        <v>28</v>
      </c>
      <c r="AC53" s="24">
        <f>IF(入力データと計算結果!$F$6=4,INDEX(バックデータ一覧!$I$4:$L$9,MATCH(VLOOKUP(計算過程!$A53,バックデータ一覧!$AU$3:$AV$367,2),バックデータ一覧!$H$4:$H$9,0),MATCH(計算過程!AC$2,バックデータ一覧!$I$2:$L$2,0)),IF(入力データと計算結果!$F$6=3,INDEX(バックデータ一覧!$I$10:$L$15,MATCH(VLOOKUP(計算過程!$A53,バックデータ一覧!$AU$3:$AV$367,2),バックデータ一覧!$H$10:$H$15,0),MATCH(計算過程!AC$2,バックデータ一覧!$I$2:$L$2,0)),IF(入力データと計算結果!$F$6=2,INDEX(バックデータ一覧!$I$16:$L$21,MATCH(VLOOKUP(計算過程!$A53,バックデータ一覧!$AU$3:$AV$367,2),バックデータ一覧!$H$16:$H$21,0),MATCH(計算過程!AC$2,バックデータ一覧!$I$2:$L$2,0)),IF(入力データと計算結果!$F$6=1,INDEX(バックデータ一覧!$I$22:$L$27,MATCH(VLOOKUP(計算過程!$A53,バックデータ一覧!$AU$3:$AV$367,2),バックデータ一覧!$H$22:$H$27,0),MATCH(計算過程!AC$2,バックデータ一覧!$I$2:$L$2,0))))))</f>
        <v>180</v>
      </c>
      <c r="AD53" s="89">
        <f>IF($AF53&lt;7,INDEX(バックデータ一覧!$P$4:$S$5,MATCH(入力データと計算結果!$F$8,バックデータ一覧!$O$4:$O$5,0),MATCH(入力データと計算結果!$F$6,バックデータ一覧!$P$3:$W$3,0)),IF(AND($AF53&gt;=7,$AF53&lt;16),INDEX(バックデータ一覧!$P$6:$S$7,MATCH(入力データと計算結果!$F$8,バックデータ一覧!$O$6:$O$7,0),MATCH(入力データと計算結果!$F$6,バックデータ一覧!$P$3:$W$3,0)),IF(AND($AF53&gt;=16,$AF53&lt;25),INDEX(バックデータ一覧!$P$8:$S$9,MATCH(入力データと計算結果!$F$8,バックデータ一覧!$O$8:$O$9,0),MATCH(入力データと計算結果!$F$6,バックデータ一覧!$P$3:$W$3,0)),IF($AF53&gt;=25,INDEX(バックデータ一覧!$P$10:$S$11,MATCH(入力データと計算結果!$F$8,バックデータ一覧!$O$10:$O$11,0),MATCH(入力データと計算結果!$F$6,バックデータ一覧!$P$3:$W$3,0))))))</f>
        <v>-0.12</v>
      </c>
      <c r="AE53" s="89">
        <f>IF($AF53&lt;7,INDEX(バックデータ一覧!$T$4:$W$5,MATCH(入力データと計算結果!$F$8,バックデータ一覧!$O$4:$O$5,0),MATCH(入力データと計算結果!$F$6,バックデータ一覧!$P$3:$W$3,0)),IF(AND($AF53&gt;=7,$AF53&lt;16),INDEX(バックデータ一覧!$T$6:$W$7,MATCH(入力データと計算結果!$F$8,バックデータ一覧!$O$6:$O$7,0),MATCH(入力データと計算結果!$F$6,バックデータ一覧!$P$3:$W$3,0)),IF(AND($AF53&gt;=16,$AF53&lt;25),INDEX(バックデータ一覧!$T$8:$W$9,MATCH(入力データと計算結果!$F$8,バックデータ一覧!$O$8:$O$9,0),MATCH(入力データと計算結果!$F$6,バックデータ一覧!$P$3:$W$3,0)),IF($AF53&gt;=25,INDEX(バックデータ一覧!$T$10:$W$11,MATCH(入力データと計算結果!$F$8,バックデータ一覧!$O$10:$O$11,0),MATCH(入力データと計算結果!$F$6,バックデータ一覧!$P$3:$W$3,0))))))</f>
        <v>6</v>
      </c>
      <c r="AF53" s="88">
        <f>AVERAGEIF(貼り付けシート!$A$6:$A$8765,$A53,貼り付けシート!$C$6:$C$8765)</f>
        <v>-9.2041666666666657</v>
      </c>
      <c r="AG53" s="91">
        <f>IF(AND(入力データと計算結果!$F$7=バックデータ一覧!$A$7,AH53="使用できる"),MIN(AN53,SUM(I53:N53)*$AX$13),0)</f>
        <v>0</v>
      </c>
      <c r="AH53" s="47" t="str">
        <f t="shared" si="9"/>
        <v>使用できない</v>
      </c>
      <c r="AI53" s="90">
        <f>IF(入力データと計算結果!$F$7=バックデータ一覧!$A$8,MIN(AJ53,(SUM(I53:N53)*$AX$15)),0)</f>
        <v>0</v>
      </c>
      <c r="AJ53" s="90">
        <f t="shared" ca="1" si="3"/>
        <v>0</v>
      </c>
      <c r="AK53" s="90">
        <f t="shared" ca="1" si="4"/>
        <v>40.499550000000006</v>
      </c>
      <c r="AL53" s="88">
        <f>IF(OR($AX$22=0,入力データと計算結果!$F$7&lt;&gt;バックデータ一覧!$A$8),0,$AX$19*AM53*10^-3)</f>
        <v>0</v>
      </c>
      <c r="AM53" s="90">
        <f>SUMPRODUCT(('計算過程（日射量等）'!$A$6:$A$8765=計算過程!A53)*('計算過程（日射量等）'!$C$6:$C$8765&gt;=$AX$20))</f>
        <v>2</v>
      </c>
      <c r="AN53" s="90">
        <f>IF(入力データと計算結果!$F$7=バックデータ一覧!$A$9,0,AO53*$AX$22*$AX$21*計算過程!$AX$23)</f>
        <v>0</v>
      </c>
      <c r="AO53" s="90">
        <f>SUMIF('計算過程（日射量等）'!$A$6:$A$8765,計算過程!A53,'計算過程（日射量等）'!$C$6:$C$8765)*3600*10^-6</f>
        <v>3.8844509951060044</v>
      </c>
      <c r="AP53" s="90">
        <f t="shared" si="10"/>
        <v>-1.8420698924731185</v>
      </c>
      <c r="AQ53" s="90">
        <f>AVERAGEIF('貼り付けシート（日射量等）'!$D$3:$D$8762,$A53,'貼り付けシート（日射量等）'!$F$3:$F$8762)</f>
        <v>-4.054166666666668</v>
      </c>
    </row>
    <row r="54" spans="1:43">
      <c r="A54" s="28">
        <v>41688</v>
      </c>
      <c r="B54" s="88">
        <f ca="1">I54-IF(入力データと計算結果!$F$7=バックデータ一覧!$A$7,計算過程!$AG54,計算過程!$AI54)*I54/($I54+$J54+$K54+$L54+$M54+$N54)</f>
        <v>23.148579999999999</v>
      </c>
      <c r="C54" s="88">
        <f ca="1">J54-IF(入力データと計算結果!$F$7=バックデータ一覧!$A$7,計算過程!$AG54,計算過程!$AI54)*J54/($I54+$J54+$K54+$L54+$M54+$N54)</f>
        <v>33.069400000000002</v>
      </c>
      <c r="D54" s="88">
        <f ca="1">K54-IF(入力データと計算結果!$F$7=バックデータ一覧!$A$7,計算過程!$AG54,計算過程!$AI54)*K54/($I54+$J54+$K54+$L54+$M54+$N54)</f>
        <v>4.9604099999999995</v>
      </c>
      <c r="E54" s="88">
        <f ca="1">L54-IF(入力データと計算結果!$F$7=バックデータ一覧!$A$7,計算過程!$AG54,計算過程!$AI54)*L54/($I54+$J54+$K54+$L54+$M54+$N54)</f>
        <v>29.762460000000001</v>
      </c>
      <c r="F54" s="88">
        <f ca="1">M54-IF(入力データと計算結果!$F$7=バックデータ一覧!$A$7,計算過程!$AG54,計算過程!$AI54)*M54/($I54+$J54+$K54+$L54+$M54+$N54)</f>
        <v>0</v>
      </c>
      <c r="G54" s="88">
        <f ca="1">N54-IF(入力データと計算結果!$F$7=バックデータ一覧!$A$7,計算過程!$AG54,計算過程!$AI54)*N54/($I54+$J54+$K54+$L54+$M54+$N54)</f>
        <v>7.6254999999999997</v>
      </c>
      <c r="H54" s="88">
        <f t="shared" si="5"/>
        <v>0</v>
      </c>
      <c r="I54" s="90">
        <f ca="1">P54*(バックデータ一覧!$E$3-計算過程!X54)*4.186*10^-3</f>
        <v>23.148579999999999</v>
      </c>
      <c r="J54" s="90">
        <f ca="1">Q54*(バックデータ一覧!$E$4-計算過程!X54)*4.186*10^-3</f>
        <v>33.069400000000002</v>
      </c>
      <c r="K54" s="90">
        <f ca="1">R54*(バックデータ一覧!$E$5-計算過程!X54)*4.186*10^-3</f>
        <v>4.9604099999999995</v>
      </c>
      <c r="L54" s="90">
        <f ca="1">IF(入力データと計算結果!$F$9=バックデータ一覧!$A$2,計算過程!S54*(バックデータ一覧!$E$6-計算過程!X54)*4.186*10^-3,0)</f>
        <v>29.762460000000001</v>
      </c>
      <c r="M54" s="90">
        <f>IF(入力データと計算結果!$F$9=バックデータ一覧!$A$2,0,計算過程!T54*(バックデータ一覧!$E$7-計算過程!X54)*4.186*10^-3)</f>
        <v>0</v>
      </c>
      <c r="N54" s="90">
        <f ca="1">IF(入力データと計算結果!$F$9=バックデータ一覧!$A$4,0,計算過程!U54*(バックデータ一覧!$E$8-計算過程!X54)*4.186*10^-3)</f>
        <v>7.6254999999999997</v>
      </c>
      <c r="O54" s="90">
        <f>IF(入力データと計算結果!$F$9=バックデータ一覧!$A$4,計算過程!W54*1.25,0)</f>
        <v>0</v>
      </c>
      <c r="P54" s="88">
        <f t="shared" si="0"/>
        <v>140</v>
      </c>
      <c r="Q54" s="88">
        <f t="shared" si="1"/>
        <v>200</v>
      </c>
      <c r="R54" s="88">
        <f t="shared" si="2"/>
        <v>30</v>
      </c>
      <c r="S54" s="88">
        <f>IF(入力データと計算結果!$F$9=バックデータ一覧!$A$2,$AC54,0)*$AX$11*$AX$12</f>
        <v>180</v>
      </c>
      <c r="T54" s="88">
        <f>IF(入力データと計算結果!$F$9=バックデータ一覧!$A$2,0,$AC54)*$AX$12</f>
        <v>0</v>
      </c>
      <c r="U54" s="88">
        <f t="shared" ca="1" si="6"/>
        <v>30.616259881879174</v>
      </c>
      <c r="V54" s="90">
        <f ca="1">IF(OR(入力データと計算結果!$F$9=バックデータ一覧!$A$2,入力データと計算結果!$F$9=バックデータ一覧!$A$3),W54/(バックデータ一覧!$E$8-計算過程!X54)/4.186*10^3,0)</f>
        <v>30.616259881879174</v>
      </c>
      <c r="W54" s="90">
        <f t="shared" si="7"/>
        <v>7.6254999999999997</v>
      </c>
      <c r="X54" s="90">
        <f ca="1">MAX(VLOOKUP(入力データと計算結果!$F$5,バックデータ一覧!$Y$3:$AA$10,2)*Y54+VLOOKUP(入力データと計算結果!$F$5,バックデータ一覧!$Y$3:$AA$10,3),0.5)</f>
        <v>0.5</v>
      </c>
      <c r="Y54" s="90">
        <f t="shared" ca="1" si="8"/>
        <v>-8.2508333333333326</v>
      </c>
      <c r="Z54" s="24">
        <f>IF(入力データと計算結果!$F$6=4,INDEX(バックデータ一覧!$I$4:$L$9,MATCH(VLOOKUP(計算過程!$A54,バックデータ一覧!$AU$3:$AV$367,2),バックデータ一覧!$H$4:$H$9,0),MATCH(計算過程!Z$2,バックデータ一覧!$I$2:$L$2,0)),IF(入力データと計算結果!$F$6=3,INDEX(バックデータ一覧!$I$10:$L$15,MATCH(VLOOKUP(計算過程!$A54,バックデータ一覧!$AU$3:$AV$367,2),バックデータ一覧!$H$10:$H$15,0),MATCH(計算過程!Z$2,バックデータ一覧!$I$2:$L$2,0)),IF(入力データと計算結果!$F$6=2,INDEX(バックデータ一覧!$I$16:$L$21,MATCH(VLOOKUP(計算過程!$A54,バックデータ一覧!$AU$3:$AV$367,2),バックデータ一覧!$H$16:$H$21,0),MATCH(計算過程!Z$2,バックデータ一覧!$I$2:$L$2,0)),IF(入力データと計算結果!$F$6=1,INDEX(バックデータ一覧!$I$22:$L$27,MATCH(VLOOKUP(計算過程!$A54,バックデータ一覧!$AU$3:$AV$367,2),バックデータ一覧!$H$22:$H$27,0),MATCH(計算過程!Z$2,バックデータ一覧!$I$2:$L$2,0))))))</f>
        <v>140</v>
      </c>
      <c r="AA54" s="24">
        <f>IF(入力データと計算結果!$F$6=4,INDEX(バックデータ一覧!$I$4:$L$9,MATCH(VLOOKUP(計算過程!$A54,バックデータ一覧!$AU$3:$AV$367,2),バックデータ一覧!$H$4:$H$9,0),MATCH(計算過程!AA$2,バックデータ一覧!$I$2:$L$2,0)),IF(入力データと計算結果!$F$6=3,INDEX(バックデータ一覧!$I$10:$L$15,MATCH(VLOOKUP(計算過程!$A54,バックデータ一覧!$AU$3:$AV$367,2),バックデータ一覧!$H$10:$H$15,0),MATCH(計算過程!AA$2,バックデータ一覧!$I$2:$L$2,0)),IF(入力データと計算結果!$F$6=2,INDEX(バックデータ一覧!$I$16:$L$21,MATCH(VLOOKUP(計算過程!$A54,バックデータ一覧!$AU$3:$AV$367,2),バックデータ一覧!$H$16:$H$21,0),MATCH(計算過程!AA$2,バックデータ一覧!$I$2:$L$2,0)),IF(入力データと計算結果!$F$6=1,INDEX(バックデータ一覧!$I$22:$L$27,MATCH(VLOOKUP(計算過程!$A54,バックデータ一覧!$AU$3:$AV$367,2),バックデータ一覧!$H$22:$H$27,0),MATCH(計算過程!AA$2,バックデータ一覧!$I$2:$L$2,0))))))</f>
        <v>200</v>
      </c>
      <c r="AB54" s="24">
        <f>IF(入力データと計算結果!$F$6=4,INDEX(バックデータ一覧!$I$4:$L$9,MATCH(VLOOKUP(計算過程!$A54,バックデータ一覧!$AU$3:$AV$367,2),バックデータ一覧!$H$4:$H$9,0),MATCH(計算過程!AB$2,バックデータ一覧!$I$2:$L$2,0)),IF(入力データと計算結果!$F$6=3,INDEX(バックデータ一覧!$I$10:$L$15,MATCH(VLOOKUP(計算過程!$A54,バックデータ一覧!$AU$3:$AV$367,2),バックデータ一覧!$H$10:$H$15,0),MATCH(計算過程!AB$2,バックデータ一覧!$I$2:$L$2,0)),IF(入力データと計算結果!$F$6=2,INDEX(バックデータ一覧!$I$16:$L$21,MATCH(VLOOKUP(計算過程!$A54,バックデータ一覧!$AU$3:$AV$367,2),バックデータ一覧!$H$16:$H$21,0),MATCH(計算過程!AB$2,バックデータ一覧!$I$2:$L$2,0)),IF(入力データと計算結果!$F$6=1,INDEX(バックデータ一覧!$I$22:$L$27,MATCH(VLOOKUP(計算過程!$A54,バックデータ一覧!$AU$3:$AV$367,2),バックデータ一覧!$H$22:$H$27,0),MATCH(計算過程!AB$2,バックデータ一覧!$I$2:$L$2,0))))))</f>
        <v>30</v>
      </c>
      <c r="AC54" s="24">
        <f>IF(入力データと計算結果!$F$6=4,INDEX(バックデータ一覧!$I$4:$L$9,MATCH(VLOOKUP(計算過程!$A54,バックデータ一覧!$AU$3:$AV$367,2),バックデータ一覧!$H$4:$H$9,0),MATCH(計算過程!AC$2,バックデータ一覧!$I$2:$L$2,0)),IF(入力データと計算結果!$F$6=3,INDEX(バックデータ一覧!$I$10:$L$15,MATCH(VLOOKUP(計算過程!$A54,バックデータ一覧!$AU$3:$AV$367,2),バックデータ一覧!$H$10:$H$15,0),MATCH(計算過程!AC$2,バックデータ一覧!$I$2:$L$2,0)),IF(入力データと計算結果!$F$6=2,INDEX(バックデータ一覧!$I$16:$L$21,MATCH(VLOOKUP(計算過程!$A54,バックデータ一覧!$AU$3:$AV$367,2),バックデータ一覧!$H$16:$H$21,0),MATCH(計算過程!AC$2,バックデータ一覧!$I$2:$L$2,0)),IF(入力データと計算結果!$F$6=1,INDEX(バックデータ一覧!$I$22:$L$27,MATCH(VLOOKUP(計算過程!$A54,バックデータ一覧!$AU$3:$AV$367,2),バックデータ一覧!$H$22:$H$27,0),MATCH(計算過程!AC$2,バックデータ一覧!$I$2:$L$2,0))))))</f>
        <v>180</v>
      </c>
      <c r="AD54" s="89">
        <f>IF($AF54&lt;7,INDEX(バックデータ一覧!$P$4:$S$5,MATCH(入力データと計算結果!$F$8,バックデータ一覧!$O$4:$O$5,0),MATCH(入力データと計算結果!$F$6,バックデータ一覧!$P$3:$W$3,0)),IF(AND($AF54&gt;=7,$AF54&lt;16),INDEX(バックデータ一覧!$P$6:$S$7,MATCH(入力データと計算結果!$F$8,バックデータ一覧!$O$6:$O$7,0),MATCH(入力データと計算結果!$F$6,バックデータ一覧!$P$3:$W$3,0)),IF(AND($AF54&gt;=16,$AF54&lt;25),INDEX(バックデータ一覧!$P$8:$S$9,MATCH(入力データと計算結果!$F$8,バックデータ一覧!$O$8:$O$9,0),MATCH(入力データと計算結果!$F$6,バックデータ一覧!$P$3:$W$3,0)),IF($AF54&gt;=25,INDEX(バックデータ一覧!$P$10:$S$11,MATCH(入力データと計算結果!$F$8,バックデータ一覧!$O$10:$O$11,0),MATCH(入力データと計算結果!$F$6,バックデータ一覧!$P$3:$W$3,0))))))</f>
        <v>-0.12</v>
      </c>
      <c r="AE54" s="89">
        <f>IF($AF54&lt;7,INDEX(バックデータ一覧!$T$4:$W$5,MATCH(入力データと計算結果!$F$8,バックデータ一覧!$O$4:$O$5,0),MATCH(入力データと計算結果!$F$6,バックデータ一覧!$P$3:$W$3,0)),IF(AND($AF54&gt;=7,$AF54&lt;16),INDEX(バックデータ一覧!$T$6:$W$7,MATCH(入力データと計算結果!$F$8,バックデータ一覧!$O$6:$O$7,0),MATCH(入力データと計算結果!$F$6,バックデータ一覧!$P$3:$W$3,0)),IF(AND($AF54&gt;=16,$AF54&lt;25),INDEX(バックデータ一覧!$T$8:$W$9,MATCH(入力データと計算結果!$F$8,バックデータ一覧!$O$8:$O$9,0),MATCH(入力データと計算結果!$F$6,バックデータ一覧!$P$3:$W$3,0)),IF($AF54&gt;=25,INDEX(バックデータ一覧!$T$10:$W$11,MATCH(入力データと計算結果!$F$8,バックデータ一覧!$O$10:$O$11,0),MATCH(入力データと計算結果!$F$6,バックデータ一覧!$P$3:$W$3,0))))))</f>
        <v>6</v>
      </c>
      <c r="AF54" s="88">
        <f>AVERAGEIF(貼り付けシート!$A$6:$A$8765,$A54,貼り付けシート!$C$6:$C$8765)</f>
        <v>-13.545833333333334</v>
      </c>
      <c r="AG54" s="91">
        <f>IF(AND(入力データと計算結果!$F$7=バックデータ一覧!$A$7,AH54="使用できる"),MIN(AN54,SUM(I54:N54)*$AX$13),0)</f>
        <v>0</v>
      </c>
      <c r="AH54" s="47" t="str">
        <f t="shared" si="9"/>
        <v>使用できない</v>
      </c>
      <c r="AI54" s="90">
        <f>IF(入力データと計算結果!$F$7=バックデータ一覧!$A$8,MIN(AJ54,(SUM(I54:N54)*$AX$15)),0)</f>
        <v>0</v>
      </c>
      <c r="AJ54" s="90">
        <f t="shared" ca="1" si="3"/>
        <v>0</v>
      </c>
      <c r="AK54" s="90">
        <f t="shared" ca="1" si="4"/>
        <v>40.499550000000006</v>
      </c>
      <c r="AL54" s="88">
        <f>IF(OR($AX$22=0,入力データと計算結果!$F$7&lt;&gt;バックデータ一覧!$A$8),0,$AX$19*AM54*10^-3)</f>
        <v>0</v>
      </c>
      <c r="AM54" s="90">
        <f>SUMPRODUCT(('計算過程（日射量等）'!$A$6:$A$8765=計算過程!A54)*('計算過程（日射量等）'!$C$6:$C$8765&gt;=$AX$20))</f>
        <v>6</v>
      </c>
      <c r="AN54" s="90">
        <f>IF(入力データと計算結果!$F$7=バックデータ一覧!$A$9,0,AO54*$AX$22*$AX$21*計算過程!$AX$23)</f>
        <v>0</v>
      </c>
      <c r="AO54" s="90">
        <f>SUMIF('計算過程（日射量等）'!$A$6:$A$8765,計算過程!A54,'計算過程（日射量等）'!$C$6:$C$8765)*3600*10^-6</f>
        <v>10.500142073085977</v>
      </c>
      <c r="AP54" s="90">
        <f t="shared" si="10"/>
        <v>-1.6684139784946241</v>
      </c>
      <c r="AQ54" s="90">
        <f>AVERAGEIF('貼り付けシート（日射量等）'!$D$3:$D$8762,$A54,'貼り付けシート（日射量等）'!$F$3:$F$8762)</f>
        <v>-0.38333333333333325</v>
      </c>
    </row>
    <row r="55" spans="1:43">
      <c r="A55" s="28">
        <v>41689</v>
      </c>
      <c r="B55" s="88">
        <f ca="1">I55-IF(入力データと計算結果!$F$7=バックデータ一覧!$A$7,計算過程!$AG55,計算過程!$AI55)*I55/($I55+$J55+$K55+$L55+$M55+$N55)</f>
        <v>5.2911040000000007</v>
      </c>
      <c r="C55" s="88">
        <f ca="1">J55-IF(入力データと計算結果!$F$7=バックデータ一覧!$A$7,計算過程!$AG55,計算過程!$AI55)*J55/($I55+$J55+$K55+$L55+$M55+$N55)</f>
        <v>31.415929999999999</v>
      </c>
      <c r="D55" s="88">
        <f ca="1">K55-IF(入力データと計算結果!$F$7=バックデータ一覧!$A$7,計算過程!$AG55,計算過程!$AI55)*K55/($I55+$J55+$K55+$L55+$M55+$N55)</f>
        <v>4.6297160000000002</v>
      </c>
      <c r="E55" s="88">
        <f ca="1">L55-IF(入力データと計算結果!$F$7=バックデータ一覧!$A$7,計算過程!$AG55,計算過程!$AI55)*L55/($I55+$J55+$K55+$L55+$M55+$N55)</f>
        <v>0</v>
      </c>
      <c r="F55" s="88">
        <f ca="1">M55-IF(入力データと計算結果!$F$7=バックデータ一覧!$A$7,計算過程!$AG55,計算過程!$AI55)*M55/($I55+$J55+$K55+$L55+$M55+$N55)</f>
        <v>0</v>
      </c>
      <c r="G55" s="88">
        <f ca="1">N55-IF(入力データと計算結果!$F$7=バックデータ一覧!$A$7,計算過程!$AG55,計算過程!$AI55)*N55/($I55+$J55+$K55+$L55+$M55+$N55)</f>
        <v>0</v>
      </c>
      <c r="H55" s="88">
        <f t="shared" si="5"/>
        <v>0</v>
      </c>
      <c r="I55" s="90">
        <f ca="1">P55*(バックデータ一覧!$E$3-計算過程!X55)*4.186*10^-3</f>
        <v>5.2911040000000007</v>
      </c>
      <c r="J55" s="90">
        <f ca="1">Q55*(バックデータ一覧!$E$4-計算過程!X55)*4.186*10^-3</f>
        <v>31.415929999999999</v>
      </c>
      <c r="K55" s="90">
        <f ca="1">R55*(バックデータ一覧!$E$5-計算過程!X55)*4.186*10^-3</f>
        <v>4.6297160000000002</v>
      </c>
      <c r="L55" s="90">
        <f ca="1">IF(入力データと計算結果!$F$9=バックデータ一覧!$A$2,計算過程!S55*(バックデータ一覧!$E$6-計算過程!X55)*4.186*10^-3,0)</f>
        <v>0</v>
      </c>
      <c r="M55" s="90">
        <f>IF(入力データと計算結果!$F$9=バックデータ一覧!$A$2,0,計算過程!T55*(バックデータ一覧!$E$7-計算過程!X55)*4.186*10^-3)</f>
        <v>0</v>
      </c>
      <c r="N55" s="90">
        <f ca="1">IF(入力データと計算結果!$F$9=バックデータ一覧!$A$4,0,計算過程!U55*(バックデータ一覧!$E$8-計算過程!X55)*4.186*10^-3)</f>
        <v>0</v>
      </c>
      <c r="O55" s="90">
        <f>IF(入力データと計算結果!$F$9=バックデータ一覧!$A$4,計算過程!W55*1.25,0)</f>
        <v>0</v>
      </c>
      <c r="P55" s="88">
        <f t="shared" si="0"/>
        <v>32</v>
      </c>
      <c r="Q55" s="88">
        <f t="shared" si="1"/>
        <v>190</v>
      </c>
      <c r="R55" s="88">
        <f t="shared" si="2"/>
        <v>28</v>
      </c>
      <c r="S55" s="88">
        <f>IF(入力データと計算結果!$F$9=バックデータ一覧!$A$2,$AC55,0)*$AX$11*$AX$12</f>
        <v>0</v>
      </c>
      <c r="T55" s="88">
        <f>IF(入力データと計算結果!$F$9=バックデータ一覧!$A$2,0,$AC55)*$AX$12</f>
        <v>0</v>
      </c>
      <c r="U55" s="88">
        <f t="shared" ca="1" si="6"/>
        <v>0</v>
      </c>
      <c r="V55" s="90">
        <f ca="1">IF(OR(入力データと計算結果!$F$9=バックデータ一覧!$A$2,入力データと計算結果!$F$9=バックデータ一覧!$A$3),W55/(バックデータ一覧!$E$8-計算過程!X55)/4.186*10^3,0)</f>
        <v>0</v>
      </c>
      <c r="W55" s="90">
        <f t="shared" si="7"/>
        <v>0</v>
      </c>
      <c r="X55" s="90">
        <f ca="1">MAX(VLOOKUP(入力データと計算結果!$F$5,バックデータ一覧!$Y$3:$AA$10,2)*Y55+VLOOKUP(入力データと計算結果!$F$5,バックデータ一覧!$Y$3:$AA$10,3),0.5)</f>
        <v>0.5</v>
      </c>
      <c r="Y55" s="90">
        <f t="shared" ca="1" si="8"/>
        <v>-9.0808333333333326</v>
      </c>
      <c r="Z55" s="24">
        <f>IF(入力データと計算結果!$F$6=4,INDEX(バックデータ一覧!$I$4:$L$9,MATCH(VLOOKUP(計算過程!$A55,バックデータ一覧!$AU$3:$AV$367,2),バックデータ一覧!$H$4:$H$9,0),MATCH(計算過程!Z$2,バックデータ一覧!$I$2:$L$2,0)),IF(入力データと計算結果!$F$6=3,INDEX(バックデータ一覧!$I$10:$L$15,MATCH(VLOOKUP(計算過程!$A55,バックデータ一覧!$AU$3:$AV$367,2),バックデータ一覧!$H$10:$H$15,0),MATCH(計算過程!Z$2,バックデータ一覧!$I$2:$L$2,0)),IF(入力データと計算結果!$F$6=2,INDEX(バックデータ一覧!$I$16:$L$21,MATCH(VLOOKUP(計算過程!$A55,バックデータ一覧!$AU$3:$AV$367,2),バックデータ一覧!$H$16:$H$21,0),MATCH(計算過程!Z$2,バックデータ一覧!$I$2:$L$2,0)),IF(入力データと計算結果!$F$6=1,INDEX(バックデータ一覧!$I$22:$L$27,MATCH(VLOOKUP(計算過程!$A55,バックデータ一覧!$AU$3:$AV$367,2),バックデータ一覧!$H$22:$H$27,0),MATCH(計算過程!Z$2,バックデータ一覧!$I$2:$L$2,0))))))</f>
        <v>32</v>
      </c>
      <c r="AA55" s="24">
        <f>IF(入力データと計算結果!$F$6=4,INDEX(バックデータ一覧!$I$4:$L$9,MATCH(VLOOKUP(計算過程!$A55,バックデータ一覧!$AU$3:$AV$367,2),バックデータ一覧!$H$4:$H$9,0),MATCH(計算過程!AA$2,バックデータ一覧!$I$2:$L$2,0)),IF(入力データと計算結果!$F$6=3,INDEX(バックデータ一覧!$I$10:$L$15,MATCH(VLOOKUP(計算過程!$A55,バックデータ一覧!$AU$3:$AV$367,2),バックデータ一覧!$H$10:$H$15,0),MATCH(計算過程!AA$2,バックデータ一覧!$I$2:$L$2,0)),IF(入力データと計算結果!$F$6=2,INDEX(バックデータ一覧!$I$16:$L$21,MATCH(VLOOKUP(計算過程!$A55,バックデータ一覧!$AU$3:$AV$367,2),バックデータ一覧!$H$16:$H$21,0),MATCH(計算過程!AA$2,バックデータ一覧!$I$2:$L$2,0)),IF(入力データと計算結果!$F$6=1,INDEX(バックデータ一覧!$I$22:$L$27,MATCH(VLOOKUP(計算過程!$A55,バックデータ一覧!$AU$3:$AV$367,2),バックデータ一覧!$H$22:$H$27,0),MATCH(計算過程!AA$2,バックデータ一覧!$I$2:$L$2,0))))))</f>
        <v>190</v>
      </c>
      <c r="AB55" s="24">
        <f>IF(入力データと計算結果!$F$6=4,INDEX(バックデータ一覧!$I$4:$L$9,MATCH(VLOOKUP(計算過程!$A55,バックデータ一覧!$AU$3:$AV$367,2),バックデータ一覧!$H$4:$H$9,0),MATCH(計算過程!AB$2,バックデータ一覧!$I$2:$L$2,0)),IF(入力データと計算結果!$F$6=3,INDEX(バックデータ一覧!$I$10:$L$15,MATCH(VLOOKUP(計算過程!$A55,バックデータ一覧!$AU$3:$AV$367,2),バックデータ一覧!$H$10:$H$15,0),MATCH(計算過程!AB$2,バックデータ一覧!$I$2:$L$2,0)),IF(入力データと計算結果!$F$6=2,INDEX(バックデータ一覧!$I$16:$L$21,MATCH(VLOOKUP(計算過程!$A55,バックデータ一覧!$AU$3:$AV$367,2),バックデータ一覧!$H$16:$H$21,0),MATCH(計算過程!AB$2,バックデータ一覧!$I$2:$L$2,0)),IF(入力データと計算結果!$F$6=1,INDEX(バックデータ一覧!$I$22:$L$27,MATCH(VLOOKUP(計算過程!$A55,バックデータ一覧!$AU$3:$AV$367,2),バックデータ一覧!$H$22:$H$27,0),MATCH(計算過程!AB$2,バックデータ一覧!$I$2:$L$2,0))))))</f>
        <v>28</v>
      </c>
      <c r="AC55" s="24">
        <f>IF(入力データと計算結果!$F$6=4,INDEX(バックデータ一覧!$I$4:$L$9,MATCH(VLOOKUP(計算過程!$A55,バックデータ一覧!$AU$3:$AV$367,2),バックデータ一覧!$H$4:$H$9,0),MATCH(計算過程!AC$2,バックデータ一覧!$I$2:$L$2,0)),IF(入力データと計算結果!$F$6=3,INDEX(バックデータ一覧!$I$10:$L$15,MATCH(VLOOKUP(計算過程!$A55,バックデータ一覧!$AU$3:$AV$367,2),バックデータ一覧!$H$10:$H$15,0),MATCH(計算過程!AC$2,バックデータ一覧!$I$2:$L$2,0)),IF(入力データと計算結果!$F$6=2,INDEX(バックデータ一覧!$I$16:$L$21,MATCH(VLOOKUP(計算過程!$A55,バックデータ一覧!$AU$3:$AV$367,2),バックデータ一覧!$H$16:$H$21,0),MATCH(計算過程!AC$2,バックデータ一覧!$I$2:$L$2,0)),IF(入力データと計算結果!$F$6=1,INDEX(バックデータ一覧!$I$22:$L$27,MATCH(VLOOKUP(計算過程!$A55,バックデータ一覧!$AU$3:$AV$367,2),バックデータ一覧!$H$22:$H$27,0),MATCH(計算過程!AC$2,バックデータ一覧!$I$2:$L$2,0))))))</f>
        <v>0</v>
      </c>
      <c r="AD55" s="89">
        <f>IF($AF55&lt;7,INDEX(バックデータ一覧!$P$4:$S$5,MATCH(入力データと計算結果!$F$8,バックデータ一覧!$O$4:$O$5,0),MATCH(入力データと計算結果!$F$6,バックデータ一覧!$P$3:$W$3,0)),IF(AND($AF55&gt;=7,$AF55&lt;16),INDEX(バックデータ一覧!$P$6:$S$7,MATCH(入力データと計算結果!$F$8,バックデータ一覧!$O$6:$O$7,0),MATCH(入力データと計算結果!$F$6,バックデータ一覧!$P$3:$W$3,0)),IF(AND($AF55&gt;=16,$AF55&lt;25),INDEX(バックデータ一覧!$P$8:$S$9,MATCH(入力データと計算結果!$F$8,バックデータ一覧!$O$8:$O$9,0),MATCH(入力データと計算結果!$F$6,バックデータ一覧!$P$3:$W$3,0)),IF($AF55&gt;=25,INDEX(バックデータ一覧!$P$10:$S$11,MATCH(入力データと計算結果!$F$8,バックデータ一覧!$O$10:$O$11,0),MATCH(入力データと計算結果!$F$6,バックデータ一覧!$P$3:$W$3,0))))))</f>
        <v>-0.12</v>
      </c>
      <c r="AE55" s="89">
        <f>IF($AF55&lt;7,INDEX(バックデータ一覧!$T$4:$W$5,MATCH(入力データと計算結果!$F$8,バックデータ一覧!$O$4:$O$5,0),MATCH(入力データと計算結果!$F$6,バックデータ一覧!$P$3:$W$3,0)),IF(AND($AF55&gt;=7,$AF55&lt;16),INDEX(バックデータ一覧!$T$6:$W$7,MATCH(入力データと計算結果!$F$8,バックデータ一覧!$O$6:$O$7,0),MATCH(入力データと計算結果!$F$6,バックデータ一覧!$P$3:$W$3,0)),IF(AND($AF55&gt;=16,$AF55&lt;25),INDEX(バックデータ一覧!$T$8:$W$9,MATCH(入力データと計算結果!$F$8,バックデータ一覧!$O$8:$O$9,0),MATCH(入力データと計算結果!$F$6,バックデータ一覧!$P$3:$W$3,0)),IF($AF55&gt;=25,INDEX(バックデータ一覧!$T$10:$W$11,MATCH(入力データと計算結果!$F$8,バックデータ一覧!$O$10:$O$11,0),MATCH(入力データと計算結果!$F$6,バックデータ一覧!$P$3:$W$3,0))))))</f>
        <v>6</v>
      </c>
      <c r="AF55" s="88">
        <f>AVERAGEIF(貼り付けシート!$A$6:$A$8765,$A55,貼り付けシート!$C$6:$C$8765)</f>
        <v>-15.066666666666668</v>
      </c>
      <c r="AG55" s="91">
        <f>IF(AND(入力データと計算結果!$F$7=バックデータ一覧!$A$7,AH55="使用できる"),MIN(AN55,SUM(I55:N55)*$AX$13),0)</f>
        <v>0</v>
      </c>
      <c r="AH55" s="47" t="str">
        <f t="shared" si="9"/>
        <v>使用できない</v>
      </c>
      <c r="AI55" s="90">
        <f>IF(入力データと計算結果!$F$7=バックデータ一覧!$A$8,MIN(AJ55,(SUM(I55:N55)*$AX$15)),0)</f>
        <v>0</v>
      </c>
      <c r="AJ55" s="90">
        <f t="shared" ca="1" si="3"/>
        <v>0</v>
      </c>
      <c r="AK55" s="90">
        <f t="shared" ca="1" si="4"/>
        <v>40.499550000000006</v>
      </c>
      <c r="AL55" s="88">
        <f>IF(OR($AX$22=0,入力データと計算結果!$F$7&lt;&gt;バックデータ一覧!$A$8),0,$AX$19*AM55*10^-3)</f>
        <v>0</v>
      </c>
      <c r="AM55" s="90">
        <f>SUMPRODUCT(('計算過程（日射量等）'!$A$6:$A$8765=計算過程!A55)*('計算過程（日射量等）'!$C$6:$C$8765&gt;=$AX$20))</f>
        <v>0</v>
      </c>
      <c r="AN55" s="90">
        <f>IF(入力データと計算結果!$F$7=バックデータ一覧!$A$9,0,AO55*$AX$22*$AX$21*計算過程!$AX$23)</f>
        <v>0</v>
      </c>
      <c r="AO55" s="90">
        <f>SUMIF('計算過程（日射量等）'!$A$6:$A$8765,計算過程!A55,'計算過程（日射量等）'!$C$6:$C$8765)*3600*10^-6</f>
        <v>3.300700587406642</v>
      </c>
      <c r="AP55" s="90">
        <f t="shared" si="10"/>
        <v>-1.7270161290322583</v>
      </c>
      <c r="AQ55" s="90">
        <f>AVERAGEIF('貼り付けシート（日射量等）'!$D$3:$D$8762,$A55,'貼り付けシート（日射量等）'!$F$3:$F$8762)</f>
        <v>-4.854166666666667</v>
      </c>
    </row>
    <row r="56" spans="1:43">
      <c r="A56" s="28">
        <v>41690</v>
      </c>
      <c r="B56" s="88">
        <f ca="1">I56-IF(入力データと計算結果!$F$7=バックデータ一覧!$A$7,計算過程!$AG56,計算過程!$AI56)*I56/($I56+$J56+$K56+$L56+$M56+$N56)</f>
        <v>15.211924</v>
      </c>
      <c r="C56" s="88">
        <f ca="1">J56-IF(入力データと計算結果!$F$7=バックデータ一覧!$A$7,計算過程!$AG56,計算過程!$AI56)*J56/($I56+$J56+$K56+$L56+$M56+$N56)</f>
        <v>24.802050000000001</v>
      </c>
      <c r="D56" s="88">
        <f ca="1">K56-IF(入力データと計算結果!$F$7=バックデータ一覧!$A$7,計算過程!$AG56,計算過程!$AI56)*K56/($I56+$J56+$K56+$L56+$M56+$N56)</f>
        <v>4.6297160000000002</v>
      </c>
      <c r="E56" s="88">
        <f ca="1">L56-IF(入力データと計算結果!$F$7=バックデータ一覧!$A$7,計算過程!$AG56,計算過程!$AI56)*L56/($I56+$J56+$K56+$L56+$M56+$N56)</f>
        <v>29.762460000000001</v>
      </c>
      <c r="F56" s="88">
        <f ca="1">M56-IF(入力データと計算結果!$F$7=バックデータ一覧!$A$7,計算過程!$AG56,計算過程!$AI56)*M56/($I56+$J56+$K56+$L56+$M56+$N56)</f>
        <v>0</v>
      </c>
      <c r="G56" s="88">
        <f ca="1">N56-IF(入力データと計算結果!$F$7=バックデータ一覧!$A$7,計算過程!$AG56,計算過程!$AI56)*N56/($I56+$J56+$K56+$L56+$M56+$N56)</f>
        <v>7.8240000000000007</v>
      </c>
      <c r="H56" s="88">
        <f t="shared" si="5"/>
        <v>0</v>
      </c>
      <c r="I56" s="90">
        <f ca="1">P56*(バックデータ一覧!$E$3-計算過程!X56)*4.186*10^-3</f>
        <v>15.211924</v>
      </c>
      <c r="J56" s="90">
        <f ca="1">Q56*(バックデータ一覧!$E$4-計算過程!X56)*4.186*10^-3</f>
        <v>24.802050000000001</v>
      </c>
      <c r="K56" s="90">
        <f ca="1">R56*(バックデータ一覧!$E$5-計算過程!X56)*4.186*10^-3</f>
        <v>4.6297160000000002</v>
      </c>
      <c r="L56" s="90">
        <f ca="1">IF(入力データと計算結果!$F$9=バックデータ一覧!$A$2,計算過程!S56*(バックデータ一覧!$E$6-計算過程!X56)*4.186*10^-3,0)</f>
        <v>29.762460000000001</v>
      </c>
      <c r="M56" s="90">
        <f>IF(入力データと計算結果!$F$9=バックデータ一覧!$A$2,0,計算過程!T56*(バックデータ一覧!$E$7-計算過程!X56)*4.186*10^-3)</f>
        <v>0</v>
      </c>
      <c r="N56" s="90">
        <f ca="1">IF(入力データと計算結果!$F$9=バックデータ一覧!$A$4,0,計算過程!U56*(バックデータ一覧!$E$8-計算過程!X56)*4.186*10^-3)</f>
        <v>7.8240000000000007</v>
      </c>
      <c r="O56" s="90">
        <f>IF(入力データと計算結果!$F$9=バックデータ一覧!$A$4,計算過程!W56*1.25,0)</f>
        <v>0</v>
      </c>
      <c r="P56" s="88">
        <f t="shared" si="0"/>
        <v>92</v>
      </c>
      <c r="Q56" s="88">
        <f t="shared" si="1"/>
        <v>150</v>
      </c>
      <c r="R56" s="88">
        <f t="shared" si="2"/>
        <v>28</v>
      </c>
      <c r="S56" s="88">
        <f>IF(入力データと計算結果!$F$9=バックデータ一覧!$A$2,$AC56,0)*$AX$11*$AX$12</f>
        <v>180</v>
      </c>
      <c r="T56" s="88">
        <f>IF(入力データと計算結果!$F$9=バックデータ一覧!$A$2,0,$AC56)*$AX$12</f>
        <v>0</v>
      </c>
      <c r="U56" s="88">
        <f t="shared" ca="1" si="6"/>
        <v>31.413234189997073</v>
      </c>
      <c r="V56" s="90">
        <f ca="1">IF(OR(入力データと計算結果!$F$9=バックデータ一覧!$A$2,入力データと計算結果!$F$9=バックデータ一覧!$A$3),W56/(バックデータ一覧!$E$8-計算過程!X56)/4.186*10^3,0)</f>
        <v>31.413234189997073</v>
      </c>
      <c r="W56" s="90">
        <f t="shared" si="7"/>
        <v>7.8239999999999998</v>
      </c>
      <c r="X56" s="90">
        <f ca="1">MAX(VLOOKUP(入力データと計算結果!$F$5,バックデータ一覧!$Y$3:$AA$10,2)*Y56+VLOOKUP(入力データと計算結果!$F$5,バックデータ一覧!$Y$3:$AA$10,3),0.5)</f>
        <v>0.5</v>
      </c>
      <c r="Y56" s="90">
        <f t="shared" ca="1" si="8"/>
        <v>-9.904166666666665</v>
      </c>
      <c r="Z56" s="24">
        <f>IF(入力データと計算結果!$F$6=4,INDEX(バックデータ一覧!$I$4:$L$9,MATCH(VLOOKUP(計算過程!$A56,バックデータ一覧!$AU$3:$AV$367,2),バックデータ一覧!$H$4:$H$9,0),MATCH(計算過程!Z$2,バックデータ一覧!$I$2:$L$2,0)),IF(入力データと計算結果!$F$6=3,INDEX(バックデータ一覧!$I$10:$L$15,MATCH(VLOOKUP(計算過程!$A56,バックデータ一覧!$AU$3:$AV$367,2),バックデータ一覧!$H$10:$H$15,0),MATCH(計算過程!Z$2,バックデータ一覧!$I$2:$L$2,0)),IF(入力データと計算結果!$F$6=2,INDEX(バックデータ一覧!$I$16:$L$21,MATCH(VLOOKUP(計算過程!$A56,バックデータ一覧!$AU$3:$AV$367,2),バックデータ一覧!$H$16:$H$21,0),MATCH(計算過程!Z$2,バックデータ一覧!$I$2:$L$2,0)),IF(入力データと計算結果!$F$6=1,INDEX(バックデータ一覧!$I$22:$L$27,MATCH(VLOOKUP(計算過程!$A56,バックデータ一覧!$AU$3:$AV$367,2),バックデータ一覧!$H$22:$H$27,0),MATCH(計算過程!Z$2,バックデータ一覧!$I$2:$L$2,0))))))</f>
        <v>92</v>
      </c>
      <c r="AA56" s="24">
        <f>IF(入力データと計算結果!$F$6=4,INDEX(バックデータ一覧!$I$4:$L$9,MATCH(VLOOKUP(計算過程!$A56,バックデータ一覧!$AU$3:$AV$367,2),バックデータ一覧!$H$4:$H$9,0),MATCH(計算過程!AA$2,バックデータ一覧!$I$2:$L$2,0)),IF(入力データと計算結果!$F$6=3,INDEX(バックデータ一覧!$I$10:$L$15,MATCH(VLOOKUP(計算過程!$A56,バックデータ一覧!$AU$3:$AV$367,2),バックデータ一覧!$H$10:$H$15,0),MATCH(計算過程!AA$2,バックデータ一覧!$I$2:$L$2,0)),IF(入力データと計算結果!$F$6=2,INDEX(バックデータ一覧!$I$16:$L$21,MATCH(VLOOKUP(計算過程!$A56,バックデータ一覧!$AU$3:$AV$367,2),バックデータ一覧!$H$16:$H$21,0),MATCH(計算過程!AA$2,バックデータ一覧!$I$2:$L$2,0)),IF(入力データと計算結果!$F$6=1,INDEX(バックデータ一覧!$I$22:$L$27,MATCH(VLOOKUP(計算過程!$A56,バックデータ一覧!$AU$3:$AV$367,2),バックデータ一覧!$H$22:$H$27,0),MATCH(計算過程!AA$2,バックデータ一覧!$I$2:$L$2,0))))))</f>
        <v>150</v>
      </c>
      <c r="AB56" s="24">
        <f>IF(入力データと計算結果!$F$6=4,INDEX(バックデータ一覧!$I$4:$L$9,MATCH(VLOOKUP(計算過程!$A56,バックデータ一覧!$AU$3:$AV$367,2),バックデータ一覧!$H$4:$H$9,0),MATCH(計算過程!AB$2,バックデータ一覧!$I$2:$L$2,0)),IF(入力データと計算結果!$F$6=3,INDEX(バックデータ一覧!$I$10:$L$15,MATCH(VLOOKUP(計算過程!$A56,バックデータ一覧!$AU$3:$AV$367,2),バックデータ一覧!$H$10:$H$15,0),MATCH(計算過程!AB$2,バックデータ一覧!$I$2:$L$2,0)),IF(入力データと計算結果!$F$6=2,INDEX(バックデータ一覧!$I$16:$L$21,MATCH(VLOOKUP(計算過程!$A56,バックデータ一覧!$AU$3:$AV$367,2),バックデータ一覧!$H$16:$H$21,0),MATCH(計算過程!AB$2,バックデータ一覧!$I$2:$L$2,0)),IF(入力データと計算結果!$F$6=1,INDEX(バックデータ一覧!$I$22:$L$27,MATCH(VLOOKUP(計算過程!$A56,バックデータ一覧!$AU$3:$AV$367,2),バックデータ一覧!$H$22:$H$27,0),MATCH(計算過程!AB$2,バックデータ一覧!$I$2:$L$2,0))))))</f>
        <v>28</v>
      </c>
      <c r="AC56" s="24">
        <f>IF(入力データと計算結果!$F$6=4,INDEX(バックデータ一覧!$I$4:$L$9,MATCH(VLOOKUP(計算過程!$A56,バックデータ一覧!$AU$3:$AV$367,2),バックデータ一覧!$H$4:$H$9,0),MATCH(計算過程!AC$2,バックデータ一覧!$I$2:$L$2,0)),IF(入力データと計算結果!$F$6=3,INDEX(バックデータ一覧!$I$10:$L$15,MATCH(VLOOKUP(計算過程!$A56,バックデータ一覧!$AU$3:$AV$367,2),バックデータ一覧!$H$10:$H$15,0),MATCH(計算過程!AC$2,バックデータ一覧!$I$2:$L$2,0)),IF(入力データと計算結果!$F$6=2,INDEX(バックデータ一覧!$I$16:$L$21,MATCH(VLOOKUP(計算過程!$A56,バックデータ一覧!$AU$3:$AV$367,2),バックデータ一覧!$H$16:$H$21,0),MATCH(計算過程!AC$2,バックデータ一覧!$I$2:$L$2,0)),IF(入力データと計算結果!$F$6=1,INDEX(バックデータ一覧!$I$22:$L$27,MATCH(VLOOKUP(計算過程!$A56,バックデータ一覧!$AU$3:$AV$367,2),バックデータ一覧!$H$22:$H$27,0),MATCH(計算過程!AC$2,バックデータ一覧!$I$2:$L$2,0))))))</f>
        <v>180</v>
      </c>
      <c r="AD56" s="89">
        <f>IF($AF56&lt;7,INDEX(バックデータ一覧!$P$4:$S$5,MATCH(入力データと計算結果!$F$8,バックデータ一覧!$O$4:$O$5,0),MATCH(入力データと計算結果!$F$6,バックデータ一覧!$P$3:$W$3,0)),IF(AND($AF56&gt;=7,$AF56&lt;16),INDEX(バックデータ一覧!$P$6:$S$7,MATCH(入力データと計算結果!$F$8,バックデータ一覧!$O$6:$O$7,0),MATCH(入力データと計算結果!$F$6,バックデータ一覧!$P$3:$W$3,0)),IF(AND($AF56&gt;=16,$AF56&lt;25),INDEX(バックデータ一覧!$P$8:$S$9,MATCH(入力データと計算結果!$F$8,バックデータ一覧!$O$8:$O$9,0),MATCH(入力データと計算結果!$F$6,バックデータ一覧!$P$3:$W$3,0)),IF($AF56&gt;=25,INDEX(バックデータ一覧!$P$10:$S$11,MATCH(入力データと計算結果!$F$8,バックデータ一覧!$O$10:$O$11,0),MATCH(入力データと計算結果!$F$6,バックデータ一覧!$P$3:$W$3,0))))))</f>
        <v>-0.12</v>
      </c>
      <c r="AE56" s="89">
        <f>IF($AF56&lt;7,INDEX(バックデータ一覧!$T$4:$W$5,MATCH(入力データと計算結果!$F$8,バックデータ一覧!$O$4:$O$5,0),MATCH(入力データと計算結果!$F$6,バックデータ一覧!$P$3:$W$3,0)),IF(AND($AF56&gt;=7,$AF56&lt;16),INDEX(バックデータ一覧!$T$6:$W$7,MATCH(入力データと計算結果!$F$8,バックデータ一覧!$O$6:$O$7,0),MATCH(入力データと計算結果!$F$6,バックデータ一覧!$P$3:$W$3,0)),IF(AND($AF56&gt;=16,$AF56&lt;25),INDEX(バックデータ一覧!$T$8:$W$9,MATCH(入力データと計算結果!$F$8,バックデータ一覧!$O$8:$O$9,0),MATCH(入力データと計算結果!$F$6,バックデータ一覧!$P$3:$W$3,0)),IF($AF56&gt;=25,INDEX(バックデータ一覧!$T$10:$W$11,MATCH(入力データと計算結果!$F$8,バックデータ一覧!$O$10:$O$11,0),MATCH(入力データと計算結果!$F$6,バックデータ一覧!$P$3:$W$3,0))))))</f>
        <v>6</v>
      </c>
      <c r="AF56" s="88">
        <f>AVERAGEIF(貼り付けシート!$A$6:$A$8765,$A56,貼り付けシート!$C$6:$C$8765)</f>
        <v>-15.200000000000001</v>
      </c>
      <c r="AG56" s="91">
        <f>IF(AND(入力データと計算結果!$F$7=バックデータ一覧!$A$7,AH56="使用できる"),MIN(AN56,SUM(I56:N56)*$AX$13),0)</f>
        <v>0</v>
      </c>
      <c r="AH56" s="47" t="str">
        <f t="shared" si="9"/>
        <v>使用できない</v>
      </c>
      <c r="AI56" s="90">
        <f>IF(入力データと計算結果!$F$7=バックデータ一覧!$A$8,MIN(AJ56,(SUM(I56:N56)*$AX$15)),0)</f>
        <v>0</v>
      </c>
      <c r="AJ56" s="90">
        <f t="shared" ca="1" si="3"/>
        <v>0</v>
      </c>
      <c r="AK56" s="90">
        <f t="shared" ca="1" si="4"/>
        <v>40.499550000000006</v>
      </c>
      <c r="AL56" s="88">
        <f>IF(OR($AX$22=0,入力データと計算結果!$F$7&lt;&gt;バックデータ一覧!$A$8),0,$AX$19*AM56*10^-3)</f>
        <v>0</v>
      </c>
      <c r="AM56" s="90">
        <f>SUMPRODUCT(('計算過程（日射量等）'!$A$6:$A$8765=計算過程!A56)*('計算過程（日射量等）'!$C$6:$C$8765&gt;=$AX$20))</f>
        <v>3</v>
      </c>
      <c r="AN56" s="90">
        <f>IF(入力データと計算結果!$F$7=バックデータ一覧!$A$9,0,AO56*$AX$22*$AX$21*計算過程!$AX$23)</f>
        <v>0</v>
      </c>
      <c r="AO56" s="90">
        <f>SUMIF('計算過程（日射量等）'!$A$6:$A$8765,計算過程!A56,'計算過程（日射量等）'!$C$6:$C$8765)*3600*10^-6</f>
        <v>4.5180735761749649</v>
      </c>
      <c r="AP56" s="90">
        <f t="shared" si="10"/>
        <v>-1.8430107526881723</v>
      </c>
      <c r="AQ56" s="90">
        <f>AVERAGEIF('貼り付けシート（日射量等）'!$D$3:$D$8762,$A56,'貼り付けシート（日射量等）'!$F$3:$F$8762)</f>
        <v>-5.7458333333333336</v>
      </c>
    </row>
    <row r="57" spans="1:43">
      <c r="A57" s="28">
        <v>41691</v>
      </c>
      <c r="B57" s="88">
        <f ca="1">I57-IF(入力データと計算結果!$F$7=バックデータ一覧!$A$7,計算過程!$AG57,計算過程!$AI57)*I57/($I57+$J57+$K57+$L57+$M57+$N57)</f>
        <v>10.251514</v>
      </c>
      <c r="C57" s="88">
        <f ca="1">J57-IF(入力データと計算結果!$F$7=バックデータ一覧!$A$7,計算過程!$AG57,計算過程!$AI57)*J57/($I57+$J57+$K57+$L57+$M57+$N57)</f>
        <v>16.534700000000001</v>
      </c>
      <c r="D57" s="88">
        <f ca="1">K57-IF(入力データと計算結果!$F$7=バックデータ一覧!$A$7,計算過程!$AG57,計算過程!$AI57)*K57/($I57+$J57+$K57+$L57+$M57+$N57)</f>
        <v>1.3227760000000002</v>
      </c>
      <c r="E57" s="88">
        <f ca="1">L57-IF(入力データと計算結果!$F$7=バックデータ一覧!$A$7,計算過程!$AG57,計算過程!$AI57)*L57/($I57+$J57+$K57+$L57+$M57+$N57)</f>
        <v>29.762460000000001</v>
      </c>
      <c r="F57" s="88">
        <f ca="1">M57-IF(入力データと計算結果!$F$7=バックデータ一覧!$A$7,計算過程!$AG57,計算過程!$AI57)*M57/($I57+$J57+$K57+$L57+$M57+$N57)</f>
        <v>0</v>
      </c>
      <c r="G57" s="88">
        <f ca="1">N57-IF(入力データと計算結果!$F$7=バックデータ一覧!$A$7,計算過程!$AG57,計算過程!$AI57)*N57/($I57+$J57+$K57+$L57+$M57+$N57)</f>
        <v>7.4554999999999998</v>
      </c>
      <c r="H57" s="88">
        <f t="shared" si="5"/>
        <v>0</v>
      </c>
      <c r="I57" s="90">
        <f ca="1">P57*(バックデータ一覧!$E$3-計算過程!X57)*4.186*10^-3</f>
        <v>10.251514</v>
      </c>
      <c r="J57" s="90">
        <f ca="1">Q57*(バックデータ一覧!$E$4-計算過程!X57)*4.186*10^-3</f>
        <v>16.534700000000001</v>
      </c>
      <c r="K57" s="90">
        <f ca="1">R57*(バックデータ一覧!$E$5-計算過程!X57)*4.186*10^-3</f>
        <v>1.3227760000000002</v>
      </c>
      <c r="L57" s="90">
        <f ca="1">IF(入力データと計算結果!$F$9=バックデータ一覧!$A$2,計算過程!S57*(バックデータ一覧!$E$6-計算過程!X57)*4.186*10^-3,0)</f>
        <v>29.762460000000001</v>
      </c>
      <c r="M57" s="90">
        <f>IF(入力データと計算結果!$F$9=バックデータ一覧!$A$2,0,計算過程!T57*(バックデータ一覧!$E$7-計算過程!X57)*4.186*10^-3)</f>
        <v>0</v>
      </c>
      <c r="N57" s="90">
        <f ca="1">IF(入力データと計算結果!$F$9=バックデータ一覧!$A$4,0,計算過程!U57*(バックデータ一覧!$E$8-計算過程!X57)*4.186*10^-3)</f>
        <v>7.4554999999999998</v>
      </c>
      <c r="O57" s="90">
        <f>IF(入力データと計算結果!$F$9=バックデータ一覧!$A$4,計算過程!W57*1.25,0)</f>
        <v>0</v>
      </c>
      <c r="P57" s="88">
        <f t="shared" si="0"/>
        <v>62</v>
      </c>
      <c r="Q57" s="88">
        <f t="shared" si="1"/>
        <v>100</v>
      </c>
      <c r="R57" s="88">
        <f t="shared" si="2"/>
        <v>8</v>
      </c>
      <c r="S57" s="88">
        <f>IF(入力データと計算結果!$F$9=バックデータ一覧!$A$2,$AC57,0)*$AX$11*$AX$12</f>
        <v>180</v>
      </c>
      <c r="T57" s="88">
        <f>IF(入力データと計算結果!$F$9=バックデータ一覧!$A$2,0,$AC57)*$AX$12</f>
        <v>0</v>
      </c>
      <c r="U57" s="88">
        <f t="shared" ca="1" si="6"/>
        <v>29.933712615480978</v>
      </c>
      <c r="V57" s="90">
        <f ca="1">IF(OR(入力データと計算結果!$F$9=バックデータ一覧!$A$2,入力データと計算結果!$F$9=バックデータ一覧!$A$3),W57/(バックデータ一覧!$E$8-計算過程!X57)/4.186*10^3,0)</f>
        <v>29.933712615480978</v>
      </c>
      <c r="W57" s="90">
        <f t="shared" si="7"/>
        <v>7.4554999999999998</v>
      </c>
      <c r="X57" s="90">
        <f ca="1">MAX(VLOOKUP(入力データと計算結果!$F$5,バックデータ一覧!$Y$3:$AA$10,2)*Y57+VLOOKUP(入力データと計算結果!$F$5,バックデータ一覧!$Y$3:$AA$10,3),0.5)</f>
        <v>0.5</v>
      </c>
      <c r="Y57" s="90">
        <f t="shared" ca="1" si="8"/>
        <v>-11.042083333333332</v>
      </c>
      <c r="Z57" s="24">
        <f>IF(入力データと計算結果!$F$6=4,INDEX(バックデータ一覧!$I$4:$L$9,MATCH(VLOOKUP(計算過程!$A57,バックデータ一覧!$AU$3:$AV$367,2),バックデータ一覧!$H$4:$H$9,0),MATCH(計算過程!Z$2,バックデータ一覧!$I$2:$L$2,0)),IF(入力データと計算結果!$F$6=3,INDEX(バックデータ一覧!$I$10:$L$15,MATCH(VLOOKUP(計算過程!$A57,バックデータ一覧!$AU$3:$AV$367,2),バックデータ一覧!$H$10:$H$15,0),MATCH(計算過程!Z$2,バックデータ一覧!$I$2:$L$2,0)),IF(入力データと計算結果!$F$6=2,INDEX(バックデータ一覧!$I$16:$L$21,MATCH(VLOOKUP(計算過程!$A57,バックデータ一覧!$AU$3:$AV$367,2),バックデータ一覧!$H$16:$H$21,0),MATCH(計算過程!Z$2,バックデータ一覧!$I$2:$L$2,0)),IF(入力データと計算結果!$F$6=1,INDEX(バックデータ一覧!$I$22:$L$27,MATCH(VLOOKUP(計算過程!$A57,バックデータ一覧!$AU$3:$AV$367,2),バックデータ一覧!$H$22:$H$27,0),MATCH(計算過程!Z$2,バックデータ一覧!$I$2:$L$2,0))))))</f>
        <v>62</v>
      </c>
      <c r="AA57" s="24">
        <f>IF(入力データと計算結果!$F$6=4,INDEX(バックデータ一覧!$I$4:$L$9,MATCH(VLOOKUP(計算過程!$A57,バックデータ一覧!$AU$3:$AV$367,2),バックデータ一覧!$H$4:$H$9,0),MATCH(計算過程!AA$2,バックデータ一覧!$I$2:$L$2,0)),IF(入力データと計算結果!$F$6=3,INDEX(バックデータ一覧!$I$10:$L$15,MATCH(VLOOKUP(計算過程!$A57,バックデータ一覧!$AU$3:$AV$367,2),バックデータ一覧!$H$10:$H$15,0),MATCH(計算過程!AA$2,バックデータ一覧!$I$2:$L$2,0)),IF(入力データと計算結果!$F$6=2,INDEX(バックデータ一覧!$I$16:$L$21,MATCH(VLOOKUP(計算過程!$A57,バックデータ一覧!$AU$3:$AV$367,2),バックデータ一覧!$H$16:$H$21,0),MATCH(計算過程!AA$2,バックデータ一覧!$I$2:$L$2,0)),IF(入力データと計算結果!$F$6=1,INDEX(バックデータ一覧!$I$22:$L$27,MATCH(VLOOKUP(計算過程!$A57,バックデータ一覧!$AU$3:$AV$367,2),バックデータ一覧!$H$22:$H$27,0),MATCH(計算過程!AA$2,バックデータ一覧!$I$2:$L$2,0))))))</f>
        <v>100</v>
      </c>
      <c r="AB57" s="24">
        <f>IF(入力データと計算結果!$F$6=4,INDEX(バックデータ一覧!$I$4:$L$9,MATCH(VLOOKUP(計算過程!$A57,バックデータ一覧!$AU$3:$AV$367,2),バックデータ一覧!$H$4:$H$9,0),MATCH(計算過程!AB$2,バックデータ一覧!$I$2:$L$2,0)),IF(入力データと計算結果!$F$6=3,INDEX(バックデータ一覧!$I$10:$L$15,MATCH(VLOOKUP(計算過程!$A57,バックデータ一覧!$AU$3:$AV$367,2),バックデータ一覧!$H$10:$H$15,0),MATCH(計算過程!AB$2,バックデータ一覧!$I$2:$L$2,0)),IF(入力データと計算結果!$F$6=2,INDEX(バックデータ一覧!$I$16:$L$21,MATCH(VLOOKUP(計算過程!$A57,バックデータ一覧!$AU$3:$AV$367,2),バックデータ一覧!$H$16:$H$21,0),MATCH(計算過程!AB$2,バックデータ一覧!$I$2:$L$2,0)),IF(入力データと計算結果!$F$6=1,INDEX(バックデータ一覧!$I$22:$L$27,MATCH(VLOOKUP(計算過程!$A57,バックデータ一覧!$AU$3:$AV$367,2),バックデータ一覧!$H$22:$H$27,0),MATCH(計算過程!AB$2,バックデータ一覧!$I$2:$L$2,0))))))</f>
        <v>8</v>
      </c>
      <c r="AC57" s="24">
        <f>IF(入力データと計算結果!$F$6=4,INDEX(バックデータ一覧!$I$4:$L$9,MATCH(VLOOKUP(計算過程!$A57,バックデータ一覧!$AU$3:$AV$367,2),バックデータ一覧!$H$4:$H$9,0),MATCH(計算過程!AC$2,バックデータ一覧!$I$2:$L$2,0)),IF(入力データと計算結果!$F$6=3,INDEX(バックデータ一覧!$I$10:$L$15,MATCH(VLOOKUP(計算過程!$A57,バックデータ一覧!$AU$3:$AV$367,2),バックデータ一覧!$H$10:$H$15,0),MATCH(計算過程!AC$2,バックデータ一覧!$I$2:$L$2,0)),IF(入力データと計算結果!$F$6=2,INDEX(バックデータ一覧!$I$16:$L$21,MATCH(VLOOKUP(計算過程!$A57,バックデータ一覧!$AU$3:$AV$367,2),バックデータ一覧!$H$16:$H$21,0),MATCH(計算過程!AC$2,バックデータ一覧!$I$2:$L$2,0)),IF(入力データと計算結果!$F$6=1,INDEX(バックデータ一覧!$I$22:$L$27,MATCH(VLOOKUP(計算過程!$A57,バックデータ一覧!$AU$3:$AV$367,2),バックデータ一覧!$H$22:$H$27,0),MATCH(計算過程!AC$2,バックデータ一覧!$I$2:$L$2,0))))))</f>
        <v>180</v>
      </c>
      <c r="AD57" s="89">
        <f>IF($AF57&lt;7,INDEX(バックデータ一覧!$P$4:$S$5,MATCH(入力データと計算結果!$F$8,バックデータ一覧!$O$4:$O$5,0),MATCH(入力データと計算結果!$F$6,バックデータ一覧!$P$3:$W$3,0)),IF(AND($AF57&gt;=7,$AF57&lt;16),INDEX(バックデータ一覧!$P$6:$S$7,MATCH(入力データと計算結果!$F$8,バックデータ一覧!$O$6:$O$7,0),MATCH(入力データと計算結果!$F$6,バックデータ一覧!$P$3:$W$3,0)),IF(AND($AF57&gt;=16,$AF57&lt;25),INDEX(バックデータ一覧!$P$8:$S$9,MATCH(入力データと計算結果!$F$8,バックデータ一覧!$O$8:$O$9,0),MATCH(入力データと計算結果!$F$6,バックデータ一覧!$P$3:$W$3,0)),IF($AF57&gt;=25,INDEX(バックデータ一覧!$P$10:$S$11,MATCH(入力データと計算結果!$F$8,バックデータ一覧!$O$10:$O$11,0),MATCH(入力データと計算結果!$F$6,バックデータ一覧!$P$3:$W$3,0))))))</f>
        <v>-0.12</v>
      </c>
      <c r="AE57" s="89">
        <f>IF($AF57&lt;7,INDEX(バックデータ一覧!$T$4:$W$5,MATCH(入力データと計算結果!$F$8,バックデータ一覧!$O$4:$O$5,0),MATCH(入力データと計算結果!$F$6,バックデータ一覧!$P$3:$W$3,0)),IF(AND($AF57&gt;=7,$AF57&lt;16),INDEX(バックデータ一覧!$T$6:$W$7,MATCH(入力データと計算結果!$F$8,バックデータ一覧!$O$6:$O$7,0),MATCH(入力データと計算結果!$F$6,バックデータ一覧!$P$3:$W$3,0)),IF(AND($AF57&gt;=16,$AF57&lt;25),INDEX(バックデータ一覧!$T$8:$W$9,MATCH(入力データと計算結果!$F$8,バックデータ一覧!$O$8:$O$9,0),MATCH(入力データと計算結果!$F$6,バックデータ一覧!$P$3:$W$3,0)),IF($AF57&gt;=25,INDEX(バックデータ一覧!$T$10:$W$11,MATCH(入力データと計算結果!$F$8,バックデータ一覧!$O$10:$O$11,0),MATCH(入力データと計算結果!$F$6,バックデータ一覧!$P$3:$W$3,0))))))</f>
        <v>6</v>
      </c>
      <c r="AF57" s="88">
        <f>AVERAGEIF(貼り付けシート!$A$6:$A$8765,$A57,貼り付けシート!$C$6:$C$8765)</f>
        <v>-12.129166666666665</v>
      </c>
      <c r="AG57" s="91">
        <f>IF(AND(入力データと計算結果!$F$7=バックデータ一覧!$A$7,AH57="使用できる"),MIN(AN57,SUM(I57:N57)*$AX$13),0)</f>
        <v>0</v>
      </c>
      <c r="AH57" s="47" t="str">
        <f t="shared" si="9"/>
        <v>使用できない</v>
      </c>
      <c r="AI57" s="90">
        <f>IF(入力データと計算結果!$F$7=バックデータ一覧!$A$8,MIN(AJ57,(SUM(I57:N57)*$AX$15)),0)</f>
        <v>0</v>
      </c>
      <c r="AJ57" s="90">
        <f t="shared" ca="1" si="3"/>
        <v>0</v>
      </c>
      <c r="AK57" s="90">
        <f t="shared" ca="1" si="4"/>
        <v>40.499550000000006</v>
      </c>
      <c r="AL57" s="88">
        <f>IF(OR($AX$22=0,入力データと計算結果!$F$7&lt;&gt;バックデータ一覧!$A$8),0,$AX$19*AM57*10^-3)</f>
        <v>0</v>
      </c>
      <c r="AM57" s="90">
        <f>SUMPRODUCT(('計算過程（日射量等）'!$A$6:$A$8765=計算過程!A57)*('計算過程（日射量等）'!$C$6:$C$8765&gt;=$AX$20))</f>
        <v>4</v>
      </c>
      <c r="AN57" s="90">
        <f>IF(入力データと計算結果!$F$7=バックデータ一覧!$A$9,0,AO57*$AX$22*$AX$21*計算過程!$AX$23)</f>
        <v>0</v>
      </c>
      <c r="AO57" s="90">
        <f>SUMIF('計算過程（日射量等）'!$A$6:$A$8765,計算過程!A57,'計算過程（日射量等）'!$C$6:$C$8765)*3600*10^-6</f>
        <v>4.8255023514892281</v>
      </c>
      <c r="AP57" s="90">
        <f t="shared" si="10"/>
        <v>-1.8432795698924735</v>
      </c>
      <c r="AQ57" s="90">
        <f>AVERAGEIF('貼り付けシート（日射量等）'!$D$3:$D$8762,$A57,'貼り付けシート（日射量等）'!$F$3:$F$8762)</f>
        <v>-4.4041666666666659</v>
      </c>
    </row>
    <row r="58" spans="1:43">
      <c r="A58" s="28">
        <v>41692</v>
      </c>
      <c r="B58" s="88">
        <f ca="1">I58-IF(入力データと計算結果!$F$7=バックデータ一覧!$A$7,計算過程!$AG58,計算過程!$AI58)*I58/($I58+$J58+$K58+$L58+$M58+$N58)</f>
        <v>22.487192</v>
      </c>
      <c r="C58" s="88">
        <f ca="1">J58-IF(入力データと計算結果!$F$7=バックデータ一覧!$A$7,計算過程!$AG58,計算過程!$AI58)*J58/($I58+$J58+$K58+$L58+$M58+$N58)</f>
        <v>33.069400000000002</v>
      </c>
      <c r="D58" s="88">
        <f ca="1">K58-IF(入力データと計算結果!$F$7=バックデータ一覧!$A$7,計算過程!$AG58,計算過程!$AI58)*K58/($I58+$J58+$K58+$L58+$M58+$N58)</f>
        <v>5.6217980000000001</v>
      </c>
      <c r="E58" s="88">
        <f ca="1">L58-IF(入力データと計算結果!$F$7=バックデータ一覧!$A$7,計算過程!$AG58,計算過程!$AI58)*L58/($I58+$J58+$K58+$L58+$M58+$N58)</f>
        <v>29.762460000000001</v>
      </c>
      <c r="F58" s="88">
        <f ca="1">M58-IF(入力データと計算結果!$F$7=バックデータ一覧!$A$7,計算過程!$AG58,計算過程!$AI58)*M58/($I58+$J58+$K58+$L58+$M58+$N58)</f>
        <v>0</v>
      </c>
      <c r="G58" s="88">
        <f ca="1">N58-IF(入力データと計算結果!$F$7=バックデータ一覧!$A$7,計算過程!$AG58,計算過程!$AI58)*N58/($I58+$J58+$K58+$L58+$M58+$N58)</f>
        <v>7.1145000000000005</v>
      </c>
      <c r="H58" s="88">
        <f t="shared" si="5"/>
        <v>0</v>
      </c>
      <c r="I58" s="90">
        <f ca="1">P58*(バックデータ一覧!$E$3-計算過程!X58)*4.186*10^-3</f>
        <v>22.487192</v>
      </c>
      <c r="J58" s="90">
        <f ca="1">Q58*(バックデータ一覧!$E$4-計算過程!X58)*4.186*10^-3</f>
        <v>33.069400000000002</v>
      </c>
      <c r="K58" s="90">
        <f ca="1">R58*(バックデータ一覧!$E$5-計算過程!X58)*4.186*10^-3</f>
        <v>5.6217980000000001</v>
      </c>
      <c r="L58" s="90">
        <f ca="1">IF(入力データと計算結果!$F$9=バックデータ一覧!$A$2,計算過程!S58*(バックデータ一覧!$E$6-計算過程!X58)*4.186*10^-3,0)</f>
        <v>29.762460000000001</v>
      </c>
      <c r="M58" s="90">
        <f>IF(入力データと計算結果!$F$9=バックデータ一覧!$A$2,0,計算過程!T58*(バックデータ一覧!$E$7-計算過程!X58)*4.186*10^-3)</f>
        <v>0</v>
      </c>
      <c r="N58" s="90">
        <f ca="1">IF(入力データと計算結果!$F$9=バックデータ一覧!$A$4,0,計算過程!U58*(バックデータ一覧!$E$8-計算過程!X58)*4.186*10^-3)</f>
        <v>7.1145000000000005</v>
      </c>
      <c r="O58" s="90">
        <f>IF(入力データと計算結果!$F$9=バックデータ一覧!$A$4,計算過程!W58*1.25,0)</f>
        <v>0</v>
      </c>
      <c r="P58" s="88">
        <f t="shared" si="0"/>
        <v>136</v>
      </c>
      <c r="Q58" s="88">
        <f t="shared" si="1"/>
        <v>200</v>
      </c>
      <c r="R58" s="88">
        <f t="shared" si="2"/>
        <v>34</v>
      </c>
      <c r="S58" s="88">
        <f>IF(入力データと計算結果!$F$9=バックデータ一覧!$A$2,$AC58,0)*$AX$11*$AX$12</f>
        <v>180</v>
      </c>
      <c r="T58" s="88">
        <f>IF(入力データと計算結果!$F$9=バックデータ一覧!$A$2,0,$AC58)*$AX$12</f>
        <v>0</v>
      </c>
      <c r="U58" s="88">
        <f t="shared" ca="1" si="6"/>
        <v>28.564603098764589</v>
      </c>
      <c r="V58" s="90">
        <f ca="1">IF(OR(入力データと計算結果!$F$9=バックデータ一覧!$A$2,入力データと計算結果!$F$9=バックデータ一覧!$A$3),W58/(バックデータ一覧!$E$8-計算過程!X58)/4.186*10^3,0)</f>
        <v>28.564603098764589</v>
      </c>
      <c r="W58" s="90">
        <f t="shared" si="7"/>
        <v>7.1144999999999996</v>
      </c>
      <c r="X58" s="90">
        <f ca="1">MAX(VLOOKUP(入力データと計算結果!$F$5,バックデータ一覧!$Y$3:$AA$10,2)*Y58+VLOOKUP(入力データと計算結果!$F$5,バックデータ一覧!$Y$3:$AA$10,3),0.5)</f>
        <v>0.5</v>
      </c>
      <c r="Y58" s="90">
        <f t="shared" ca="1" si="8"/>
        <v>-11.749999999999998</v>
      </c>
      <c r="Z58" s="24">
        <f>IF(入力データと計算結果!$F$6=4,INDEX(バックデータ一覧!$I$4:$L$9,MATCH(VLOOKUP(計算過程!$A58,バックデータ一覧!$AU$3:$AV$367,2),バックデータ一覧!$H$4:$H$9,0),MATCH(計算過程!Z$2,バックデータ一覧!$I$2:$L$2,0)),IF(入力データと計算結果!$F$6=3,INDEX(バックデータ一覧!$I$10:$L$15,MATCH(VLOOKUP(計算過程!$A58,バックデータ一覧!$AU$3:$AV$367,2),バックデータ一覧!$H$10:$H$15,0),MATCH(計算過程!Z$2,バックデータ一覧!$I$2:$L$2,0)),IF(入力データと計算結果!$F$6=2,INDEX(バックデータ一覧!$I$16:$L$21,MATCH(VLOOKUP(計算過程!$A58,バックデータ一覧!$AU$3:$AV$367,2),バックデータ一覧!$H$16:$H$21,0),MATCH(計算過程!Z$2,バックデータ一覧!$I$2:$L$2,0)),IF(入力データと計算結果!$F$6=1,INDEX(バックデータ一覧!$I$22:$L$27,MATCH(VLOOKUP(計算過程!$A58,バックデータ一覧!$AU$3:$AV$367,2),バックデータ一覧!$H$22:$H$27,0),MATCH(計算過程!Z$2,バックデータ一覧!$I$2:$L$2,0))))))</f>
        <v>136</v>
      </c>
      <c r="AA58" s="24">
        <f>IF(入力データと計算結果!$F$6=4,INDEX(バックデータ一覧!$I$4:$L$9,MATCH(VLOOKUP(計算過程!$A58,バックデータ一覧!$AU$3:$AV$367,2),バックデータ一覧!$H$4:$H$9,0),MATCH(計算過程!AA$2,バックデータ一覧!$I$2:$L$2,0)),IF(入力データと計算結果!$F$6=3,INDEX(バックデータ一覧!$I$10:$L$15,MATCH(VLOOKUP(計算過程!$A58,バックデータ一覧!$AU$3:$AV$367,2),バックデータ一覧!$H$10:$H$15,0),MATCH(計算過程!AA$2,バックデータ一覧!$I$2:$L$2,0)),IF(入力データと計算結果!$F$6=2,INDEX(バックデータ一覧!$I$16:$L$21,MATCH(VLOOKUP(計算過程!$A58,バックデータ一覧!$AU$3:$AV$367,2),バックデータ一覧!$H$16:$H$21,0),MATCH(計算過程!AA$2,バックデータ一覧!$I$2:$L$2,0)),IF(入力データと計算結果!$F$6=1,INDEX(バックデータ一覧!$I$22:$L$27,MATCH(VLOOKUP(計算過程!$A58,バックデータ一覧!$AU$3:$AV$367,2),バックデータ一覧!$H$22:$H$27,0),MATCH(計算過程!AA$2,バックデータ一覧!$I$2:$L$2,0))))))</f>
        <v>200</v>
      </c>
      <c r="AB58" s="24">
        <f>IF(入力データと計算結果!$F$6=4,INDEX(バックデータ一覧!$I$4:$L$9,MATCH(VLOOKUP(計算過程!$A58,バックデータ一覧!$AU$3:$AV$367,2),バックデータ一覧!$H$4:$H$9,0),MATCH(計算過程!AB$2,バックデータ一覧!$I$2:$L$2,0)),IF(入力データと計算結果!$F$6=3,INDEX(バックデータ一覧!$I$10:$L$15,MATCH(VLOOKUP(計算過程!$A58,バックデータ一覧!$AU$3:$AV$367,2),バックデータ一覧!$H$10:$H$15,0),MATCH(計算過程!AB$2,バックデータ一覧!$I$2:$L$2,0)),IF(入力データと計算結果!$F$6=2,INDEX(バックデータ一覧!$I$16:$L$21,MATCH(VLOOKUP(計算過程!$A58,バックデータ一覧!$AU$3:$AV$367,2),バックデータ一覧!$H$16:$H$21,0),MATCH(計算過程!AB$2,バックデータ一覧!$I$2:$L$2,0)),IF(入力データと計算結果!$F$6=1,INDEX(バックデータ一覧!$I$22:$L$27,MATCH(VLOOKUP(計算過程!$A58,バックデータ一覧!$AU$3:$AV$367,2),バックデータ一覧!$H$22:$H$27,0),MATCH(計算過程!AB$2,バックデータ一覧!$I$2:$L$2,0))))))</f>
        <v>34</v>
      </c>
      <c r="AC58" s="24">
        <f>IF(入力データと計算結果!$F$6=4,INDEX(バックデータ一覧!$I$4:$L$9,MATCH(VLOOKUP(計算過程!$A58,バックデータ一覧!$AU$3:$AV$367,2),バックデータ一覧!$H$4:$H$9,0),MATCH(計算過程!AC$2,バックデータ一覧!$I$2:$L$2,0)),IF(入力データと計算結果!$F$6=3,INDEX(バックデータ一覧!$I$10:$L$15,MATCH(VLOOKUP(計算過程!$A58,バックデータ一覧!$AU$3:$AV$367,2),バックデータ一覧!$H$10:$H$15,0),MATCH(計算過程!AC$2,バックデータ一覧!$I$2:$L$2,0)),IF(入力データと計算結果!$F$6=2,INDEX(バックデータ一覧!$I$16:$L$21,MATCH(VLOOKUP(計算過程!$A58,バックデータ一覧!$AU$3:$AV$367,2),バックデータ一覧!$H$16:$H$21,0),MATCH(計算過程!AC$2,バックデータ一覧!$I$2:$L$2,0)),IF(入力データと計算結果!$F$6=1,INDEX(バックデータ一覧!$I$22:$L$27,MATCH(VLOOKUP(計算過程!$A58,バックデータ一覧!$AU$3:$AV$367,2),バックデータ一覧!$H$22:$H$27,0),MATCH(計算過程!AC$2,バックデータ一覧!$I$2:$L$2,0))))))</f>
        <v>180</v>
      </c>
      <c r="AD58" s="89">
        <f>IF($AF58&lt;7,INDEX(バックデータ一覧!$P$4:$S$5,MATCH(入力データと計算結果!$F$8,バックデータ一覧!$O$4:$O$5,0),MATCH(入力データと計算結果!$F$6,バックデータ一覧!$P$3:$W$3,0)),IF(AND($AF58&gt;=7,$AF58&lt;16),INDEX(バックデータ一覧!$P$6:$S$7,MATCH(入力データと計算結果!$F$8,バックデータ一覧!$O$6:$O$7,0),MATCH(入力データと計算結果!$F$6,バックデータ一覧!$P$3:$W$3,0)),IF(AND($AF58&gt;=16,$AF58&lt;25),INDEX(バックデータ一覧!$P$8:$S$9,MATCH(入力データと計算結果!$F$8,バックデータ一覧!$O$8:$O$9,0),MATCH(入力データと計算結果!$F$6,バックデータ一覧!$P$3:$W$3,0)),IF($AF58&gt;=25,INDEX(バックデータ一覧!$P$10:$S$11,MATCH(入力データと計算結果!$F$8,バックデータ一覧!$O$10:$O$11,0),MATCH(入力データと計算結果!$F$6,バックデータ一覧!$P$3:$W$3,0))))))</f>
        <v>-0.12</v>
      </c>
      <c r="AE58" s="89">
        <f>IF($AF58&lt;7,INDEX(バックデータ一覧!$T$4:$W$5,MATCH(入力データと計算結果!$F$8,バックデータ一覧!$O$4:$O$5,0),MATCH(入力データと計算結果!$F$6,バックデータ一覧!$P$3:$W$3,0)),IF(AND($AF58&gt;=7,$AF58&lt;16),INDEX(バックデータ一覧!$T$6:$W$7,MATCH(入力データと計算結果!$F$8,バックデータ一覧!$O$6:$O$7,0),MATCH(入力データと計算結果!$F$6,バックデータ一覧!$P$3:$W$3,0)),IF(AND($AF58&gt;=16,$AF58&lt;25),INDEX(バックデータ一覧!$T$8:$W$9,MATCH(入力データと計算結果!$F$8,バックデータ一覧!$O$8:$O$9,0),MATCH(入力データと計算結果!$F$6,バックデータ一覧!$P$3:$W$3,0)),IF($AF58&gt;=25,INDEX(バックデータ一覧!$T$10:$W$11,MATCH(入力データと計算結果!$F$8,バックデータ一覧!$O$10:$O$11,0),MATCH(入力データと計算結果!$F$6,バックデータ一覧!$P$3:$W$3,0))))))</f>
        <v>6</v>
      </c>
      <c r="AF58" s="88">
        <f>AVERAGEIF(貼り付けシート!$A$6:$A$8765,$A58,貼り付けシート!$C$6:$C$8765)</f>
        <v>-9.2874999999999996</v>
      </c>
      <c r="AG58" s="91">
        <f>IF(AND(入力データと計算結果!$F$7=バックデータ一覧!$A$7,AH58="使用できる"),MIN(AN58,SUM(I58:N58)*$AX$13),0)</f>
        <v>0</v>
      </c>
      <c r="AH58" s="47" t="str">
        <f t="shared" si="9"/>
        <v>使用できない</v>
      </c>
      <c r="AI58" s="90">
        <f>IF(入力データと計算結果!$F$7=バックデータ一覧!$A$8,MIN(AJ58,(SUM(I58:N58)*$AX$15)),0)</f>
        <v>0</v>
      </c>
      <c r="AJ58" s="90">
        <f t="shared" ca="1" si="3"/>
        <v>0</v>
      </c>
      <c r="AK58" s="90">
        <f t="shared" ca="1" si="4"/>
        <v>40.499550000000006</v>
      </c>
      <c r="AL58" s="88">
        <f>IF(OR($AX$22=0,入力データと計算結果!$F$7&lt;&gt;バックデータ一覧!$A$8),0,$AX$19*AM58*10^-3)</f>
        <v>0</v>
      </c>
      <c r="AM58" s="90">
        <f>SUMPRODUCT(('計算過程（日射量等）'!$A$6:$A$8765=計算過程!A58)*('計算過程（日射量等）'!$C$6:$C$8765&gt;=$AX$20))</f>
        <v>5</v>
      </c>
      <c r="AN58" s="90">
        <f>IF(入力データと計算結果!$F$7=バックデータ一覧!$A$9,0,AO58*$AX$22*$AX$21*計算過程!$AX$23)</f>
        <v>0</v>
      </c>
      <c r="AO58" s="90">
        <f>SUMIF('計算過程（日射量等）'!$A$6:$A$8765,計算過程!A58,'計算過程（日射量等）'!$C$6:$C$8765)*3600*10^-6</f>
        <v>6.8139849489086046</v>
      </c>
      <c r="AP58" s="90">
        <f t="shared" si="10"/>
        <v>-1.7510752688172047</v>
      </c>
      <c r="AQ58" s="90">
        <f>AVERAGEIF('貼り付けシート（日射量等）'!$D$3:$D$8762,$A58,'貼り付けシート（日射量等）'!$F$3:$F$8762)</f>
        <v>-3.8583333333333329</v>
      </c>
    </row>
    <row r="59" spans="1:43">
      <c r="A59" s="28">
        <v>41693</v>
      </c>
      <c r="B59" s="88">
        <f ca="1">I59-IF(入力データと計算結果!$F$7=バックデータ一覧!$A$7,計算過程!$AG59,計算過程!$AI59)*I59/($I59+$J59+$K59+$L59+$M59+$N59)</f>
        <v>10.251514</v>
      </c>
      <c r="C59" s="88">
        <f ca="1">J59-IF(入力データと計算結果!$F$7=バックデータ一覧!$A$7,計算過程!$AG59,計算過程!$AI59)*J59/($I59+$J59+$K59+$L59+$M59+$N59)</f>
        <v>16.534700000000001</v>
      </c>
      <c r="D59" s="88">
        <f ca="1">K59-IF(入力データと計算結果!$F$7=バックデータ一覧!$A$7,計算過程!$AG59,計算過程!$AI59)*K59/($I59+$J59+$K59+$L59+$M59+$N59)</f>
        <v>1.3227760000000002</v>
      </c>
      <c r="E59" s="88">
        <f ca="1">L59-IF(入力データと計算結果!$F$7=バックデータ一覧!$A$7,計算過程!$AG59,計算過程!$AI59)*L59/($I59+$J59+$K59+$L59+$M59+$N59)</f>
        <v>29.762460000000001</v>
      </c>
      <c r="F59" s="88">
        <f ca="1">M59-IF(入力データと計算結果!$F$7=バックデータ一覧!$A$7,計算過程!$AG59,計算過程!$AI59)*M59/($I59+$J59+$K59+$L59+$M59+$N59)</f>
        <v>0</v>
      </c>
      <c r="G59" s="88">
        <f ca="1">N59-IF(入力データと計算結果!$F$7=バックデータ一覧!$A$7,計算過程!$AG59,計算過程!$AI59)*N59/($I59+$J59+$K59+$L59+$M59+$N59)</f>
        <v>6.6385000000000014</v>
      </c>
      <c r="H59" s="88">
        <f t="shared" si="5"/>
        <v>0</v>
      </c>
      <c r="I59" s="90">
        <f ca="1">P59*(バックデータ一覧!$E$3-計算過程!X59)*4.186*10^-3</f>
        <v>10.251514</v>
      </c>
      <c r="J59" s="90">
        <f ca="1">Q59*(バックデータ一覧!$E$4-計算過程!X59)*4.186*10^-3</f>
        <v>16.534700000000001</v>
      </c>
      <c r="K59" s="90">
        <f ca="1">R59*(バックデータ一覧!$E$5-計算過程!X59)*4.186*10^-3</f>
        <v>1.3227760000000002</v>
      </c>
      <c r="L59" s="90">
        <f ca="1">IF(入力データと計算結果!$F$9=バックデータ一覧!$A$2,計算過程!S59*(バックデータ一覧!$E$6-計算過程!X59)*4.186*10^-3,0)</f>
        <v>29.762460000000001</v>
      </c>
      <c r="M59" s="90">
        <f>IF(入力データと計算結果!$F$9=バックデータ一覧!$A$2,0,計算過程!T59*(バックデータ一覧!$E$7-計算過程!X59)*4.186*10^-3)</f>
        <v>0</v>
      </c>
      <c r="N59" s="90">
        <f ca="1">IF(入力データと計算結果!$F$9=バックデータ一覧!$A$4,0,計算過程!U59*(バックデータ一覧!$E$8-計算過程!X59)*4.186*10^-3)</f>
        <v>6.6385000000000014</v>
      </c>
      <c r="O59" s="90">
        <f>IF(入力データと計算結果!$F$9=バックデータ一覧!$A$4,計算過程!W59*1.25,0)</f>
        <v>0</v>
      </c>
      <c r="P59" s="88">
        <f t="shared" si="0"/>
        <v>62</v>
      </c>
      <c r="Q59" s="88">
        <f t="shared" si="1"/>
        <v>100</v>
      </c>
      <c r="R59" s="88">
        <f t="shared" si="2"/>
        <v>8</v>
      </c>
      <c r="S59" s="88">
        <f>IF(入力データと計算結果!$F$9=バックデータ一覧!$A$2,$AC59,0)*$AX$11*$AX$12</f>
        <v>180</v>
      </c>
      <c r="T59" s="88">
        <f>IF(入力データと計算結果!$F$9=バックデータ一覧!$A$2,0,$AC59)*$AX$12</f>
        <v>0</v>
      </c>
      <c r="U59" s="88">
        <f t="shared" ca="1" si="6"/>
        <v>26.653470752849639</v>
      </c>
      <c r="V59" s="90">
        <f ca="1">IF(OR(入力データと計算結果!$F$9=バックデータ一覧!$A$2,入力データと計算結果!$F$9=バックデータ一覧!$A$3),W59/(バックデータ一覧!$E$8-計算過程!X59)/4.186*10^3,0)</f>
        <v>26.653470752849639</v>
      </c>
      <c r="W59" s="90">
        <f t="shared" si="7"/>
        <v>6.6385000000000005</v>
      </c>
      <c r="X59" s="90">
        <f ca="1">MAX(VLOOKUP(入力データと計算結果!$F$5,バックデータ一覧!$Y$3:$AA$10,2)*Y59+VLOOKUP(入力データと計算結果!$F$5,バックデータ一覧!$Y$3:$AA$10,3),0.5)</f>
        <v>0.5</v>
      </c>
      <c r="Y59" s="90">
        <f t="shared" ca="1" si="8"/>
        <v>-12.065</v>
      </c>
      <c r="Z59" s="24">
        <f>IF(入力データと計算結果!$F$6=4,INDEX(バックデータ一覧!$I$4:$L$9,MATCH(VLOOKUP(計算過程!$A59,バックデータ一覧!$AU$3:$AV$367,2),バックデータ一覧!$H$4:$H$9,0),MATCH(計算過程!Z$2,バックデータ一覧!$I$2:$L$2,0)),IF(入力データと計算結果!$F$6=3,INDEX(バックデータ一覧!$I$10:$L$15,MATCH(VLOOKUP(計算過程!$A59,バックデータ一覧!$AU$3:$AV$367,2),バックデータ一覧!$H$10:$H$15,0),MATCH(計算過程!Z$2,バックデータ一覧!$I$2:$L$2,0)),IF(入力データと計算結果!$F$6=2,INDEX(バックデータ一覧!$I$16:$L$21,MATCH(VLOOKUP(計算過程!$A59,バックデータ一覧!$AU$3:$AV$367,2),バックデータ一覧!$H$16:$H$21,0),MATCH(計算過程!Z$2,バックデータ一覧!$I$2:$L$2,0)),IF(入力データと計算結果!$F$6=1,INDEX(バックデータ一覧!$I$22:$L$27,MATCH(VLOOKUP(計算過程!$A59,バックデータ一覧!$AU$3:$AV$367,2),バックデータ一覧!$H$22:$H$27,0),MATCH(計算過程!Z$2,バックデータ一覧!$I$2:$L$2,0))))))</f>
        <v>62</v>
      </c>
      <c r="AA59" s="24">
        <f>IF(入力データと計算結果!$F$6=4,INDEX(バックデータ一覧!$I$4:$L$9,MATCH(VLOOKUP(計算過程!$A59,バックデータ一覧!$AU$3:$AV$367,2),バックデータ一覧!$H$4:$H$9,0),MATCH(計算過程!AA$2,バックデータ一覧!$I$2:$L$2,0)),IF(入力データと計算結果!$F$6=3,INDEX(バックデータ一覧!$I$10:$L$15,MATCH(VLOOKUP(計算過程!$A59,バックデータ一覧!$AU$3:$AV$367,2),バックデータ一覧!$H$10:$H$15,0),MATCH(計算過程!AA$2,バックデータ一覧!$I$2:$L$2,0)),IF(入力データと計算結果!$F$6=2,INDEX(バックデータ一覧!$I$16:$L$21,MATCH(VLOOKUP(計算過程!$A59,バックデータ一覧!$AU$3:$AV$367,2),バックデータ一覧!$H$16:$H$21,0),MATCH(計算過程!AA$2,バックデータ一覧!$I$2:$L$2,0)),IF(入力データと計算結果!$F$6=1,INDEX(バックデータ一覧!$I$22:$L$27,MATCH(VLOOKUP(計算過程!$A59,バックデータ一覧!$AU$3:$AV$367,2),バックデータ一覧!$H$22:$H$27,0),MATCH(計算過程!AA$2,バックデータ一覧!$I$2:$L$2,0))))))</f>
        <v>100</v>
      </c>
      <c r="AB59" s="24">
        <f>IF(入力データと計算結果!$F$6=4,INDEX(バックデータ一覧!$I$4:$L$9,MATCH(VLOOKUP(計算過程!$A59,バックデータ一覧!$AU$3:$AV$367,2),バックデータ一覧!$H$4:$H$9,0),MATCH(計算過程!AB$2,バックデータ一覧!$I$2:$L$2,0)),IF(入力データと計算結果!$F$6=3,INDEX(バックデータ一覧!$I$10:$L$15,MATCH(VLOOKUP(計算過程!$A59,バックデータ一覧!$AU$3:$AV$367,2),バックデータ一覧!$H$10:$H$15,0),MATCH(計算過程!AB$2,バックデータ一覧!$I$2:$L$2,0)),IF(入力データと計算結果!$F$6=2,INDEX(バックデータ一覧!$I$16:$L$21,MATCH(VLOOKUP(計算過程!$A59,バックデータ一覧!$AU$3:$AV$367,2),バックデータ一覧!$H$16:$H$21,0),MATCH(計算過程!AB$2,バックデータ一覧!$I$2:$L$2,0)),IF(入力データと計算結果!$F$6=1,INDEX(バックデータ一覧!$I$22:$L$27,MATCH(VLOOKUP(計算過程!$A59,バックデータ一覧!$AU$3:$AV$367,2),バックデータ一覧!$H$22:$H$27,0),MATCH(計算過程!AB$2,バックデータ一覧!$I$2:$L$2,0))))))</f>
        <v>8</v>
      </c>
      <c r="AC59" s="24">
        <f>IF(入力データと計算結果!$F$6=4,INDEX(バックデータ一覧!$I$4:$L$9,MATCH(VLOOKUP(計算過程!$A59,バックデータ一覧!$AU$3:$AV$367,2),バックデータ一覧!$H$4:$H$9,0),MATCH(計算過程!AC$2,バックデータ一覧!$I$2:$L$2,0)),IF(入力データと計算結果!$F$6=3,INDEX(バックデータ一覧!$I$10:$L$15,MATCH(VLOOKUP(計算過程!$A59,バックデータ一覧!$AU$3:$AV$367,2),バックデータ一覧!$H$10:$H$15,0),MATCH(計算過程!AC$2,バックデータ一覧!$I$2:$L$2,0)),IF(入力データと計算結果!$F$6=2,INDEX(バックデータ一覧!$I$16:$L$21,MATCH(VLOOKUP(計算過程!$A59,バックデータ一覧!$AU$3:$AV$367,2),バックデータ一覧!$H$16:$H$21,0),MATCH(計算過程!AC$2,バックデータ一覧!$I$2:$L$2,0)),IF(入力データと計算結果!$F$6=1,INDEX(バックデータ一覧!$I$22:$L$27,MATCH(VLOOKUP(計算過程!$A59,バックデータ一覧!$AU$3:$AV$367,2),バックデータ一覧!$H$22:$H$27,0),MATCH(計算過程!AC$2,バックデータ一覧!$I$2:$L$2,0))))))</f>
        <v>180</v>
      </c>
      <c r="AD59" s="89">
        <f>IF($AF59&lt;7,INDEX(バックデータ一覧!$P$4:$S$5,MATCH(入力データと計算結果!$F$8,バックデータ一覧!$O$4:$O$5,0),MATCH(入力データと計算結果!$F$6,バックデータ一覧!$P$3:$W$3,0)),IF(AND($AF59&gt;=7,$AF59&lt;16),INDEX(バックデータ一覧!$P$6:$S$7,MATCH(入力データと計算結果!$F$8,バックデータ一覧!$O$6:$O$7,0),MATCH(入力データと計算結果!$F$6,バックデータ一覧!$P$3:$W$3,0)),IF(AND($AF59&gt;=16,$AF59&lt;25),INDEX(バックデータ一覧!$P$8:$S$9,MATCH(入力データと計算結果!$F$8,バックデータ一覧!$O$8:$O$9,0),MATCH(入力データと計算結果!$F$6,バックデータ一覧!$P$3:$W$3,0)),IF($AF59&gt;=25,INDEX(バックデータ一覧!$P$10:$S$11,MATCH(入力データと計算結果!$F$8,バックデータ一覧!$O$10:$O$11,0),MATCH(入力データと計算結果!$F$6,バックデータ一覧!$P$3:$W$3,0))))))</f>
        <v>-0.12</v>
      </c>
      <c r="AE59" s="89">
        <f>IF($AF59&lt;7,INDEX(バックデータ一覧!$T$4:$W$5,MATCH(入力データと計算結果!$F$8,バックデータ一覧!$O$4:$O$5,0),MATCH(入力データと計算結果!$F$6,バックデータ一覧!$P$3:$W$3,0)),IF(AND($AF59&gt;=7,$AF59&lt;16),INDEX(バックデータ一覧!$T$6:$W$7,MATCH(入力データと計算結果!$F$8,バックデータ一覧!$O$6:$O$7,0),MATCH(入力データと計算結果!$F$6,バックデータ一覧!$P$3:$W$3,0)),IF(AND($AF59&gt;=16,$AF59&lt;25),INDEX(バックデータ一覧!$T$8:$W$9,MATCH(入力データと計算結果!$F$8,バックデータ一覧!$O$8:$O$9,0),MATCH(入力データと計算結果!$F$6,バックデータ一覧!$P$3:$W$3,0)),IF($AF59&gt;=25,INDEX(バックデータ一覧!$T$10:$W$11,MATCH(入力データと計算結果!$F$8,バックデータ一覧!$O$10:$O$11,0),MATCH(入力データと計算結果!$F$6,バックデータ一覧!$P$3:$W$3,0))))))</f>
        <v>6</v>
      </c>
      <c r="AF59" s="88">
        <f>AVERAGEIF(貼り付けシート!$A$6:$A$8765,$A59,貼り付けシート!$C$6:$C$8765)</f>
        <v>-5.3208333333333337</v>
      </c>
      <c r="AG59" s="91">
        <f>IF(AND(入力データと計算結果!$F$7=バックデータ一覧!$A$7,AH59="使用できる"),MIN(AN59,SUM(I59:N59)*$AX$13),0)</f>
        <v>0</v>
      </c>
      <c r="AH59" s="47" t="str">
        <f t="shared" si="9"/>
        <v>使用できない</v>
      </c>
      <c r="AI59" s="90">
        <f>IF(入力データと計算結果!$F$7=バックデータ一覧!$A$8,MIN(AJ59,(SUM(I59:N59)*$AX$15)),0)</f>
        <v>0</v>
      </c>
      <c r="AJ59" s="90">
        <f t="shared" ca="1" si="3"/>
        <v>0</v>
      </c>
      <c r="AK59" s="90">
        <f t="shared" ca="1" si="4"/>
        <v>40.499550000000006</v>
      </c>
      <c r="AL59" s="88">
        <f>IF(OR($AX$22=0,入力データと計算結果!$F$7&lt;&gt;バックデータ一覧!$A$8),0,$AX$19*AM59*10^-3)</f>
        <v>0</v>
      </c>
      <c r="AM59" s="90">
        <f>SUMPRODUCT(('計算過程（日射量等）'!$A$6:$A$8765=計算過程!A59)*('計算過程（日射量等）'!$C$6:$C$8765&gt;=$AX$20))</f>
        <v>3</v>
      </c>
      <c r="AN59" s="90">
        <f>IF(入力データと計算結果!$F$7=バックデータ一覧!$A$9,0,AO59*$AX$22*$AX$21*計算過程!$AX$23)</f>
        <v>0</v>
      </c>
      <c r="AO59" s="90">
        <f>SUMIF('計算過程（日射量等）'!$A$6:$A$8765,計算過程!A59,'計算過程（日射量等）'!$C$6:$C$8765)*3600*10^-6</f>
        <v>3.9113765055424019</v>
      </c>
      <c r="AP59" s="90">
        <f t="shared" si="10"/>
        <v>-1.5819892473118282</v>
      </c>
      <c r="AQ59" s="90">
        <f>AVERAGEIF('貼り付けシート（日射量等）'!$D$3:$D$8762,$A59,'貼り付けシート（日射量等）'!$F$3:$F$8762)</f>
        <v>-2.4624999999999995</v>
      </c>
    </row>
    <row r="60" spans="1:43">
      <c r="A60" s="28">
        <v>41694</v>
      </c>
      <c r="B60" s="88">
        <f ca="1">I60-IF(入力データと計算結果!$F$7=バックデータ一覧!$A$7,計算過程!$AG60,計算過程!$AI60)*I60/($I60+$J60+$K60+$L60+$M60+$N60)</f>
        <v>15.211924</v>
      </c>
      <c r="C60" s="88">
        <f ca="1">J60-IF(入力データと計算結果!$F$7=バックデータ一覧!$A$7,計算過程!$AG60,計算過程!$AI60)*J60/($I60+$J60+$K60+$L60+$M60+$N60)</f>
        <v>24.802050000000001</v>
      </c>
      <c r="D60" s="88">
        <f ca="1">K60-IF(入力データと計算結果!$F$7=バックデータ一覧!$A$7,計算過程!$AG60,計算過程!$AI60)*K60/($I60+$J60+$K60+$L60+$M60+$N60)</f>
        <v>4.6297160000000002</v>
      </c>
      <c r="E60" s="88">
        <f ca="1">L60-IF(入力データと計算結果!$F$7=バックデータ一覧!$A$7,計算過程!$AG60,計算過程!$AI60)*L60/($I60+$J60+$K60+$L60+$M60+$N60)</f>
        <v>29.762460000000001</v>
      </c>
      <c r="F60" s="88">
        <f ca="1">M60-IF(入力データと計算結果!$F$7=バックデータ一覧!$A$7,計算過程!$AG60,計算過程!$AI60)*M60/($I60+$J60+$K60+$L60+$M60+$N60)</f>
        <v>0</v>
      </c>
      <c r="G60" s="88">
        <f ca="1">N60-IF(入力データと計算結果!$F$7=バックデータ一覧!$A$7,計算過程!$AG60,計算過程!$AI60)*N60/($I60+$J60+$K60+$L60+$M60+$N60)</f>
        <v>5.8705000000000007</v>
      </c>
      <c r="H60" s="88">
        <f t="shared" si="5"/>
        <v>0</v>
      </c>
      <c r="I60" s="90">
        <f ca="1">P60*(バックデータ一覧!$E$3-計算過程!X60)*4.186*10^-3</f>
        <v>15.211924</v>
      </c>
      <c r="J60" s="90">
        <f ca="1">Q60*(バックデータ一覧!$E$4-計算過程!X60)*4.186*10^-3</f>
        <v>24.802050000000001</v>
      </c>
      <c r="K60" s="90">
        <f ca="1">R60*(バックデータ一覧!$E$5-計算過程!X60)*4.186*10^-3</f>
        <v>4.6297160000000002</v>
      </c>
      <c r="L60" s="90">
        <f ca="1">IF(入力データと計算結果!$F$9=バックデータ一覧!$A$2,計算過程!S60*(バックデータ一覧!$E$6-計算過程!X60)*4.186*10^-3,0)</f>
        <v>29.762460000000001</v>
      </c>
      <c r="M60" s="90">
        <f>IF(入力データと計算結果!$F$9=バックデータ一覧!$A$2,0,計算過程!T60*(バックデータ一覧!$E$7-計算過程!X60)*4.186*10^-3)</f>
        <v>0</v>
      </c>
      <c r="N60" s="90">
        <f ca="1">IF(入力データと計算結果!$F$9=バックデータ一覧!$A$4,0,計算過程!U60*(バックデータ一覧!$E$8-計算過程!X60)*4.186*10^-3)</f>
        <v>5.8705000000000007</v>
      </c>
      <c r="O60" s="90">
        <f>IF(入力データと計算結果!$F$9=バックデータ一覧!$A$4,計算過程!W60*1.25,0)</f>
        <v>0</v>
      </c>
      <c r="P60" s="88">
        <f t="shared" si="0"/>
        <v>92</v>
      </c>
      <c r="Q60" s="88">
        <f t="shared" si="1"/>
        <v>150</v>
      </c>
      <c r="R60" s="88">
        <f t="shared" si="2"/>
        <v>28</v>
      </c>
      <c r="S60" s="88">
        <f>IF(入力データと計算結果!$F$9=バックデータ一覧!$A$2,$AC60,0)*$AX$11*$AX$12</f>
        <v>180</v>
      </c>
      <c r="T60" s="88">
        <f>IF(入力データと計算結果!$F$9=バックデータ一覧!$A$2,0,$AC60)*$AX$12</f>
        <v>0</v>
      </c>
      <c r="U60" s="88">
        <f t="shared" ca="1" si="6"/>
        <v>23.569963102297777</v>
      </c>
      <c r="V60" s="90">
        <f ca="1">IF(OR(入力データと計算結果!$F$9=バックデータ一覧!$A$2,入力データと計算結果!$F$9=バックデータ一覧!$A$3),W60/(バックデータ一覧!$E$8-計算過程!X60)/4.186*10^3,0)</f>
        <v>23.569963102297777</v>
      </c>
      <c r="W60" s="90">
        <f t="shared" si="7"/>
        <v>5.8704999999999998</v>
      </c>
      <c r="X60" s="90">
        <f ca="1">MAX(VLOOKUP(入力データと計算結果!$F$5,バックデータ一覧!$Y$3:$AA$10,2)*Y60+VLOOKUP(入力データと計算結果!$F$5,バックデータ一覧!$Y$3:$AA$10,3),0.5)</f>
        <v>0.5</v>
      </c>
      <c r="Y60" s="90">
        <f t="shared" ca="1" si="8"/>
        <v>-11.4725</v>
      </c>
      <c r="Z60" s="24">
        <f>IF(入力データと計算結果!$F$6=4,INDEX(バックデータ一覧!$I$4:$L$9,MATCH(VLOOKUP(計算過程!$A60,バックデータ一覧!$AU$3:$AV$367,2),バックデータ一覧!$H$4:$H$9,0),MATCH(計算過程!Z$2,バックデータ一覧!$I$2:$L$2,0)),IF(入力データと計算結果!$F$6=3,INDEX(バックデータ一覧!$I$10:$L$15,MATCH(VLOOKUP(計算過程!$A60,バックデータ一覧!$AU$3:$AV$367,2),バックデータ一覧!$H$10:$H$15,0),MATCH(計算過程!Z$2,バックデータ一覧!$I$2:$L$2,0)),IF(入力データと計算結果!$F$6=2,INDEX(バックデータ一覧!$I$16:$L$21,MATCH(VLOOKUP(計算過程!$A60,バックデータ一覧!$AU$3:$AV$367,2),バックデータ一覧!$H$16:$H$21,0),MATCH(計算過程!Z$2,バックデータ一覧!$I$2:$L$2,0)),IF(入力データと計算結果!$F$6=1,INDEX(バックデータ一覧!$I$22:$L$27,MATCH(VLOOKUP(計算過程!$A60,バックデータ一覧!$AU$3:$AV$367,2),バックデータ一覧!$H$22:$H$27,0),MATCH(計算過程!Z$2,バックデータ一覧!$I$2:$L$2,0))))))</f>
        <v>92</v>
      </c>
      <c r="AA60" s="24">
        <f>IF(入力データと計算結果!$F$6=4,INDEX(バックデータ一覧!$I$4:$L$9,MATCH(VLOOKUP(計算過程!$A60,バックデータ一覧!$AU$3:$AV$367,2),バックデータ一覧!$H$4:$H$9,0),MATCH(計算過程!AA$2,バックデータ一覧!$I$2:$L$2,0)),IF(入力データと計算結果!$F$6=3,INDEX(バックデータ一覧!$I$10:$L$15,MATCH(VLOOKUP(計算過程!$A60,バックデータ一覧!$AU$3:$AV$367,2),バックデータ一覧!$H$10:$H$15,0),MATCH(計算過程!AA$2,バックデータ一覧!$I$2:$L$2,0)),IF(入力データと計算結果!$F$6=2,INDEX(バックデータ一覧!$I$16:$L$21,MATCH(VLOOKUP(計算過程!$A60,バックデータ一覧!$AU$3:$AV$367,2),バックデータ一覧!$H$16:$H$21,0),MATCH(計算過程!AA$2,バックデータ一覧!$I$2:$L$2,0)),IF(入力データと計算結果!$F$6=1,INDEX(バックデータ一覧!$I$22:$L$27,MATCH(VLOOKUP(計算過程!$A60,バックデータ一覧!$AU$3:$AV$367,2),バックデータ一覧!$H$22:$H$27,0),MATCH(計算過程!AA$2,バックデータ一覧!$I$2:$L$2,0))))))</f>
        <v>150</v>
      </c>
      <c r="AB60" s="24">
        <f>IF(入力データと計算結果!$F$6=4,INDEX(バックデータ一覧!$I$4:$L$9,MATCH(VLOOKUP(計算過程!$A60,バックデータ一覧!$AU$3:$AV$367,2),バックデータ一覧!$H$4:$H$9,0),MATCH(計算過程!AB$2,バックデータ一覧!$I$2:$L$2,0)),IF(入力データと計算結果!$F$6=3,INDEX(バックデータ一覧!$I$10:$L$15,MATCH(VLOOKUP(計算過程!$A60,バックデータ一覧!$AU$3:$AV$367,2),バックデータ一覧!$H$10:$H$15,0),MATCH(計算過程!AB$2,バックデータ一覧!$I$2:$L$2,0)),IF(入力データと計算結果!$F$6=2,INDEX(バックデータ一覧!$I$16:$L$21,MATCH(VLOOKUP(計算過程!$A60,バックデータ一覧!$AU$3:$AV$367,2),バックデータ一覧!$H$16:$H$21,0),MATCH(計算過程!AB$2,バックデータ一覧!$I$2:$L$2,0)),IF(入力データと計算結果!$F$6=1,INDEX(バックデータ一覧!$I$22:$L$27,MATCH(VLOOKUP(計算過程!$A60,バックデータ一覧!$AU$3:$AV$367,2),バックデータ一覧!$H$22:$H$27,0),MATCH(計算過程!AB$2,バックデータ一覧!$I$2:$L$2,0))))))</f>
        <v>28</v>
      </c>
      <c r="AC60" s="24">
        <f>IF(入力データと計算結果!$F$6=4,INDEX(バックデータ一覧!$I$4:$L$9,MATCH(VLOOKUP(計算過程!$A60,バックデータ一覧!$AU$3:$AV$367,2),バックデータ一覧!$H$4:$H$9,0),MATCH(計算過程!AC$2,バックデータ一覧!$I$2:$L$2,0)),IF(入力データと計算結果!$F$6=3,INDEX(バックデータ一覧!$I$10:$L$15,MATCH(VLOOKUP(計算過程!$A60,バックデータ一覧!$AU$3:$AV$367,2),バックデータ一覧!$H$10:$H$15,0),MATCH(計算過程!AC$2,バックデータ一覧!$I$2:$L$2,0)),IF(入力データと計算結果!$F$6=2,INDEX(バックデータ一覧!$I$16:$L$21,MATCH(VLOOKUP(計算過程!$A60,バックデータ一覧!$AU$3:$AV$367,2),バックデータ一覧!$H$16:$H$21,0),MATCH(計算過程!AC$2,バックデータ一覧!$I$2:$L$2,0)),IF(入力データと計算結果!$F$6=1,INDEX(バックデータ一覧!$I$22:$L$27,MATCH(VLOOKUP(計算過程!$A60,バックデータ一覧!$AU$3:$AV$367,2),バックデータ一覧!$H$22:$H$27,0),MATCH(計算過程!AC$2,バックデータ一覧!$I$2:$L$2,0))))))</f>
        <v>180</v>
      </c>
      <c r="AD60" s="89">
        <f>IF($AF60&lt;7,INDEX(バックデータ一覧!$P$4:$S$5,MATCH(入力データと計算結果!$F$8,バックデータ一覧!$O$4:$O$5,0),MATCH(入力データと計算結果!$F$6,バックデータ一覧!$P$3:$W$3,0)),IF(AND($AF60&gt;=7,$AF60&lt;16),INDEX(バックデータ一覧!$P$6:$S$7,MATCH(入力データと計算結果!$F$8,バックデータ一覧!$O$6:$O$7,0),MATCH(入力データと計算結果!$F$6,バックデータ一覧!$P$3:$W$3,0)),IF(AND($AF60&gt;=16,$AF60&lt;25),INDEX(バックデータ一覧!$P$8:$S$9,MATCH(入力データと計算結果!$F$8,バックデータ一覧!$O$8:$O$9,0),MATCH(入力データと計算結果!$F$6,バックデータ一覧!$P$3:$W$3,0)),IF($AF60&gt;=25,INDEX(バックデータ一覧!$P$10:$S$11,MATCH(入力データと計算結果!$F$8,バックデータ一覧!$O$10:$O$11,0),MATCH(入力データと計算結果!$F$6,バックデータ一覧!$P$3:$W$3,0))))))</f>
        <v>-0.12</v>
      </c>
      <c r="AE60" s="89">
        <f>IF($AF60&lt;7,INDEX(バックデータ一覧!$T$4:$W$5,MATCH(入力データと計算結果!$F$8,バックデータ一覧!$O$4:$O$5,0),MATCH(入力データと計算結果!$F$6,バックデータ一覧!$P$3:$W$3,0)),IF(AND($AF60&gt;=7,$AF60&lt;16),INDEX(バックデータ一覧!$T$6:$W$7,MATCH(入力データと計算結果!$F$8,バックデータ一覧!$O$6:$O$7,0),MATCH(入力データと計算結果!$F$6,バックデータ一覧!$P$3:$W$3,0)),IF(AND($AF60&gt;=16,$AF60&lt;25),INDEX(バックデータ一覧!$T$8:$W$9,MATCH(入力データと計算結果!$F$8,バックデータ一覧!$O$8:$O$9,0),MATCH(入力データと計算結果!$F$6,バックデータ一覧!$P$3:$W$3,0)),IF($AF60&gt;=25,INDEX(バックデータ一覧!$T$10:$W$11,MATCH(入力データと計算結果!$F$8,バックデータ一覧!$O$10:$O$11,0),MATCH(入力データと計算結果!$F$6,バックデータ一覧!$P$3:$W$3,0))))))</f>
        <v>6</v>
      </c>
      <c r="AF60" s="88">
        <f>AVERAGEIF(貼り付けシート!$A$6:$A$8765,$A60,貼り付けシート!$C$6:$C$8765)</f>
        <v>1.0791666666666666</v>
      </c>
      <c r="AG60" s="91">
        <f>IF(AND(入力データと計算結果!$F$7=バックデータ一覧!$A$7,AH60="使用できる"),MIN(AN60,SUM(I60:N60)*$AX$13),0)</f>
        <v>0</v>
      </c>
      <c r="AH60" s="47" t="str">
        <f t="shared" si="9"/>
        <v>使用できない</v>
      </c>
      <c r="AI60" s="90">
        <f>IF(入力データと計算結果!$F$7=バックデータ一覧!$A$8,MIN(AJ60,(SUM(I60:N60)*$AX$15)),0)</f>
        <v>0</v>
      </c>
      <c r="AJ60" s="90">
        <f t="shared" ca="1" si="3"/>
        <v>0</v>
      </c>
      <c r="AK60" s="90">
        <f t="shared" ca="1" si="4"/>
        <v>40.499550000000006</v>
      </c>
      <c r="AL60" s="88">
        <f>IF(OR($AX$22=0,入力データと計算結果!$F$7&lt;&gt;バックデータ一覧!$A$8),0,$AX$19*AM60*10^-3)</f>
        <v>0</v>
      </c>
      <c r="AM60" s="90">
        <f>SUMPRODUCT(('計算過程（日射量等）'!$A$6:$A$8765=計算過程!A60)*('計算過程（日射量等）'!$C$6:$C$8765&gt;=$AX$20))</f>
        <v>2</v>
      </c>
      <c r="AN60" s="90">
        <f>IF(入力データと計算結果!$F$7=バックデータ一覧!$A$9,0,AO60*$AX$22*$AX$21*計算過程!$AX$23)</f>
        <v>0</v>
      </c>
      <c r="AO60" s="90">
        <f>SUMIF('計算過程（日射量等）'!$A$6:$A$8765,計算過程!A60,'計算過程（日射量等）'!$C$6:$C$8765)*3600*10^-6</f>
        <v>3.8708709920358175</v>
      </c>
      <c r="AP60" s="90">
        <f t="shared" si="10"/>
        <v>-1.3634408602150541</v>
      </c>
      <c r="AQ60" s="90">
        <f>AVERAGEIF('貼り付けシート（日射量等）'!$D$3:$D$8762,$A60,'貼り付けシート（日射量等）'!$F$3:$F$8762)</f>
        <v>-1.466666666666667</v>
      </c>
    </row>
    <row r="61" spans="1:43">
      <c r="A61" s="28">
        <v>41695</v>
      </c>
      <c r="B61" s="88">
        <f ca="1">I61-IF(入力データと計算結果!$F$7=バックデータ一覧!$A$7,計算過程!$AG61,計算過程!$AI61)*I61/($I61+$J61+$K61+$L61+$M61+$N61)</f>
        <v>23.148579999999999</v>
      </c>
      <c r="C61" s="88">
        <f ca="1">J61-IF(入力データと計算結果!$F$7=バックデータ一覧!$A$7,計算過程!$AG61,計算過程!$AI61)*J61/($I61+$J61+$K61+$L61+$M61+$N61)</f>
        <v>33.069400000000002</v>
      </c>
      <c r="D61" s="88">
        <f ca="1">K61-IF(入力データと計算結果!$F$7=バックデータ一覧!$A$7,計算過程!$AG61,計算過程!$AI61)*K61/($I61+$J61+$K61+$L61+$M61+$N61)</f>
        <v>4.9604099999999995</v>
      </c>
      <c r="E61" s="88">
        <f ca="1">L61-IF(入力データと計算結果!$F$7=バックデータ一覧!$A$7,計算過程!$AG61,計算過程!$AI61)*L61/($I61+$J61+$K61+$L61+$M61+$N61)</f>
        <v>29.762460000000001</v>
      </c>
      <c r="F61" s="88">
        <f ca="1">M61-IF(入力データと計算結果!$F$7=バックデータ一覧!$A$7,計算過程!$AG61,計算過程!$AI61)*M61/($I61+$J61+$K61+$L61+$M61+$N61)</f>
        <v>0</v>
      </c>
      <c r="G61" s="88">
        <f ca="1">N61-IF(入力データと計算結果!$F$7=バックデータ一覧!$A$7,計算過程!$AG61,計算過程!$AI61)*N61/($I61+$J61+$K61+$L61+$M61+$N61)</f>
        <v>5.9530000000000003</v>
      </c>
      <c r="H61" s="88">
        <f t="shared" si="5"/>
        <v>0</v>
      </c>
      <c r="I61" s="90">
        <f ca="1">P61*(バックデータ一覧!$E$3-計算過程!X61)*4.186*10^-3</f>
        <v>23.148579999999999</v>
      </c>
      <c r="J61" s="90">
        <f ca="1">Q61*(バックデータ一覧!$E$4-計算過程!X61)*4.186*10^-3</f>
        <v>33.069400000000002</v>
      </c>
      <c r="K61" s="90">
        <f ca="1">R61*(バックデータ一覧!$E$5-計算過程!X61)*4.186*10^-3</f>
        <v>4.9604099999999995</v>
      </c>
      <c r="L61" s="90">
        <f ca="1">IF(入力データと計算結果!$F$9=バックデータ一覧!$A$2,計算過程!S61*(バックデータ一覧!$E$6-計算過程!X61)*4.186*10^-3,0)</f>
        <v>29.762460000000001</v>
      </c>
      <c r="M61" s="90">
        <f>IF(入力データと計算結果!$F$9=バックデータ一覧!$A$2,0,計算過程!T61*(バックデータ一覧!$E$7-計算過程!X61)*4.186*10^-3)</f>
        <v>0</v>
      </c>
      <c r="N61" s="90">
        <f ca="1">IF(入力データと計算結果!$F$9=バックデータ一覧!$A$4,0,計算過程!U61*(バックデータ一覧!$E$8-計算過程!X61)*4.186*10^-3)</f>
        <v>5.9530000000000003</v>
      </c>
      <c r="O61" s="90">
        <f>IF(入力データと計算結果!$F$9=バックデータ一覧!$A$4,計算過程!W61*1.25,0)</f>
        <v>0</v>
      </c>
      <c r="P61" s="88">
        <f t="shared" si="0"/>
        <v>140</v>
      </c>
      <c r="Q61" s="88">
        <f t="shared" si="1"/>
        <v>200</v>
      </c>
      <c r="R61" s="88">
        <f t="shared" si="2"/>
        <v>30</v>
      </c>
      <c r="S61" s="88">
        <f>IF(入力データと計算結果!$F$9=バックデータ一覧!$A$2,$AC61,0)*$AX$11*$AX$12</f>
        <v>180</v>
      </c>
      <c r="T61" s="88">
        <f>IF(入力データと計算結果!$F$9=バックデータ一覧!$A$2,0,$AC61)*$AX$12</f>
        <v>0</v>
      </c>
      <c r="U61" s="88">
        <f t="shared" ca="1" si="6"/>
        <v>23.9011992756969</v>
      </c>
      <c r="V61" s="90">
        <f ca="1">IF(OR(入力データと計算結果!$F$9=バックデータ一覧!$A$2,入力データと計算結果!$F$9=バックデータ一覧!$A$3),W61/(バックデータ一覧!$E$8-計算過程!X61)/4.186*10^3,0)</f>
        <v>23.9011992756969</v>
      </c>
      <c r="W61" s="90">
        <f t="shared" si="7"/>
        <v>5.9530000000000003</v>
      </c>
      <c r="X61" s="90">
        <f ca="1">MAX(VLOOKUP(入力データと計算結果!$F$5,バックデータ一覧!$Y$3:$AA$10,2)*Y61+VLOOKUP(入力データと計算結果!$F$5,バックデータ一覧!$Y$3:$AA$10,3),0.5)</f>
        <v>0.5</v>
      </c>
      <c r="Y61" s="90">
        <f t="shared" ca="1" si="8"/>
        <v>-10.1425</v>
      </c>
      <c r="Z61" s="24">
        <f>IF(入力データと計算結果!$F$6=4,INDEX(バックデータ一覧!$I$4:$L$9,MATCH(VLOOKUP(計算過程!$A61,バックデータ一覧!$AU$3:$AV$367,2),バックデータ一覧!$H$4:$H$9,0),MATCH(計算過程!Z$2,バックデータ一覧!$I$2:$L$2,0)),IF(入力データと計算結果!$F$6=3,INDEX(バックデータ一覧!$I$10:$L$15,MATCH(VLOOKUP(計算過程!$A61,バックデータ一覧!$AU$3:$AV$367,2),バックデータ一覧!$H$10:$H$15,0),MATCH(計算過程!Z$2,バックデータ一覧!$I$2:$L$2,0)),IF(入力データと計算結果!$F$6=2,INDEX(バックデータ一覧!$I$16:$L$21,MATCH(VLOOKUP(計算過程!$A61,バックデータ一覧!$AU$3:$AV$367,2),バックデータ一覧!$H$16:$H$21,0),MATCH(計算過程!Z$2,バックデータ一覧!$I$2:$L$2,0)),IF(入力データと計算結果!$F$6=1,INDEX(バックデータ一覧!$I$22:$L$27,MATCH(VLOOKUP(計算過程!$A61,バックデータ一覧!$AU$3:$AV$367,2),バックデータ一覧!$H$22:$H$27,0),MATCH(計算過程!Z$2,バックデータ一覧!$I$2:$L$2,0))))))</f>
        <v>140</v>
      </c>
      <c r="AA61" s="24">
        <f>IF(入力データと計算結果!$F$6=4,INDEX(バックデータ一覧!$I$4:$L$9,MATCH(VLOOKUP(計算過程!$A61,バックデータ一覧!$AU$3:$AV$367,2),バックデータ一覧!$H$4:$H$9,0),MATCH(計算過程!AA$2,バックデータ一覧!$I$2:$L$2,0)),IF(入力データと計算結果!$F$6=3,INDEX(バックデータ一覧!$I$10:$L$15,MATCH(VLOOKUP(計算過程!$A61,バックデータ一覧!$AU$3:$AV$367,2),バックデータ一覧!$H$10:$H$15,0),MATCH(計算過程!AA$2,バックデータ一覧!$I$2:$L$2,0)),IF(入力データと計算結果!$F$6=2,INDEX(バックデータ一覧!$I$16:$L$21,MATCH(VLOOKUP(計算過程!$A61,バックデータ一覧!$AU$3:$AV$367,2),バックデータ一覧!$H$16:$H$21,0),MATCH(計算過程!AA$2,バックデータ一覧!$I$2:$L$2,0)),IF(入力データと計算結果!$F$6=1,INDEX(バックデータ一覧!$I$22:$L$27,MATCH(VLOOKUP(計算過程!$A61,バックデータ一覧!$AU$3:$AV$367,2),バックデータ一覧!$H$22:$H$27,0),MATCH(計算過程!AA$2,バックデータ一覧!$I$2:$L$2,0))))))</f>
        <v>200</v>
      </c>
      <c r="AB61" s="24">
        <f>IF(入力データと計算結果!$F$6=4,INDEX(バックデータ一覧!$I$4:$L$9,MATCH(VLOOKUP(計算過程!$A61,バックデータ一覧!$AU$3:$AV$367,2),バックデータ一覧!$H$4:$H$9,0),MATCH(計算過程!AB$2,バックデータ一覧!$I$2:$L$2,0)),IF(入力データと計算結果!$F$6=3,INDEX(バックデータ一覧!$I$10:$L$15,MATCH(VLOOKUP(計算過程!$A61,バックデータ一覧!$AU$3:$AV$367,2),バックデータ一覧!$H$10:$H$15,0),MATCH(計算過程!AB$2,バックデータ一覧!$I$2:$L$2,0)),IF(入力データと計算結果!$F$6=2,INDEX(バックデータ一覧!$I$16:$L$21,MATCH(VLOOKUP(計算過程!$A61,バックデータ一覧!$AU$3:$AV$367,2),バックデータ一覧!$H$16:$H$21,0),MATCH(計算過程!AB$2,バックデータ一覧!$I$2:$L$2,0)),IF(入力データと計算結果!$F$6=1,INDEX(バックデータ一覧!$I$22:$L$27,MATCH(VLOOKUP(計算過程!$A61,バックデータ一覧!$AU$3:$AV$367,2),バックデータ一覧!$H$22:$H$27,0),MATCH(計算過程!AB$2,バックデータ一覧!$I$2:$L$2,0))))))</f>
        <v>30</v>
      </c>
      <c r="AC61" s="24">
        <f>IF(入力データと計算結果!$F$6=4,INDEX(バックデータ一覧!$I$4:$L$9,MATCH(VLOOKUP(計算過程!$A61,バックデータ一覧!$AU$3:$AV$367,2),バックデータ一覧!$H$4:$H$9,0),MATCH(計算過程!AC$2,バックデータ一覧!$I$2:$L$2,0)),IF(入力データと計算結果!$F$6=3,INDEX(バックデータ一覧!$I$10:$L$15,MATCH(VLOOKUP(計算過程!$A61,バックデータ一覧!$AU$3:$AV$367,2),バックデータ一覧!$H$10:$H$15,0),MATCH(計算過程!AC$2,バックデータ一覧!$I$2:$L$2,0)),IF(入力データと計算結果!$F$6=2,INDEX(バックデータ一覧!$I$16:$L$21,MATCH(VLOOKUP(計算過程!$A61,バックデータ一覧!$AU$3:$AV$367,2),バックデータ一覧!$H$16:$H$21,0),MATCH(計算過程!AC$2,バックデータ一覧!$I$2:$L$2,0)),IF(入力データと計算結果!$F$6=1,INDEX(バックデータ一覧!$I$22:$L$27,MATCH(VLOOKUP(計算過程!$A61,バックデータ一覧!$AU$3:$AV$367,2),バックデータ一覧!$H$22:$H$27,0),MATCH(計算過程!AC$2,バックデータ一覧!$I$2:$L$2,0))))))</f>
        <v>180</v>
      </c>
      <c r="AD61" s="89">
        <f>IF($AF61&lt;7,INDEX(バックデータ一覧!$P$4:$S$5,MATCH(入力データと計算結果!$F$8,バックデータ一覧!$O$4:$O$5,0),MATCH(入力データと計算結果!$F$6,バックデータ一覧!$P$3:$W$3,0)),IF(AND($AF61&gt;=7,$AF61&lt;16),INDEX(バックデータ一覧!$P$6:$S$7,MATCH(入力データと計算結果!$F$8,バックデータ一覧!$O$6:$O$7,0),MATCH(入力データと計算結果!$F$6,バックデータ一覧!$P$3:$W$3,0)),IF(AND($AF61&gt;=16,$AF61&lt;25),INDEX(バックデータ一覧!$P$8:$S$9,MATCH(入力データと計算結果!$F$8,バックデータ一覧!$O$8:$O$9,0),MATCH(入力データと計算結果!$F$6,バックデータ一覧!$P$3:$W$3,0)),IF($AF61&gt;=25,INDEX(バックデータ一覧!$P$10:$S$11,MATCH(入力データと計算結果!$F$8,バックデータ一覧!$O$10:$O$11,0),MATCH(入力データと計算結果!$F$6,バックデータ一覧!$P$3:$W$3,0))))))</f>
        <v>-0.12</v>
      </c>
      <c r="AE61" s="89">
        <f>IF($AF61&lt;7,INDEX(バックデータ一覧!$T$4:$W$5,MATCH(入力データと計算結果!$F$8,バックデータ一覧!$O$4:$O$5,0),MATCH(入力データと計算結果!$F$6,バックデータ一覧!$P$3:$W$3,0)),IF(AND($AF61&gt;=7,$AF61&lt;16),INDEX(バックデータ一覧!$T$6:$W$7,MATCH(入力データと計算結果!$F$8,バックデータ一覧!$O$6:$O$7,0),MATCH(入力データと計算結果!$F$6,バックデータ一覧!$P$3:$W$3,0)),IF(AND($AF61&gt;=16,$AF61&lt;25),INDEX(バックデータ一覧!$T$8:$W$9,MATCH(入力データと計算結果!$F$8,バックデータ一覧!$O$8:$O$9,0),MATCH(入力データと計算結果!$F$6,バックデータ一覧!$P$3:$W$3,0)),IF($AF61&gt;=25,INDEX(バックデータ一覧!$T$10:$W$11,MATCH(入力データと計算結果!$F$8,バックデータ一覧!$O$10:$O$11,0),MATCH(入力データと計算結果!$F$6,バックデータ一覧!$P$3:$W$3,0))))))</f>
        <v>6</v>
      </c>
      <c r="AF61" s="88">
        <f>AVERAGEIF(貼り付けシート!$A$6:$A$8765,$A61,貼り付けシート!$C$6:$C$8765)</f>
        <v>0.39166666666666661</v>
      </c>
      <c r="AG61" s="91">
        <f>IF(AND(入力データと計算結果!$F$7=バックデータ一覧!$A$7,AH61="使用できる"),MIN(AN61,SUM(I61:N61)*$AX$13),0)</f>
        <v>0</v>
      </c>
      <c r="AH61" s="47" t="str">
        <f t="shared" si="9"/>
        <v>使用できない</v>
      </c>
      <c r="AI61" s="90">
        <f>IF(入力データと計算結果!$F$7=バックデータ一覧!$A$8,MIN(AJ61,(SUM(I61:N61)*$AX$15)),0)</f>
        <v>0</v>
      </c>
      <c r="AJ61" s="90">
        <f t="shared" ca="1" si="3"/>
        <v>0</v>
      </c>
      <c r="AK61" s="90">
        <f t="shared" ca="1" si="4"/>
        <v>40.499550000000006</v>
      </c>
      <c r="AL61" s="88">
        <f>IF(OR($AX$22=0,入力データと計算結果!$F$7&lt;&gt;バックデータ一覧!$A$8),0,$AX$19*AM61*10^-3)</f>
        <v>0</v>
      </c>
      <c r="AM61" s="90">
        <f>SUMPRODUCT(('計算過程（日射量等）'!$A$6:$A$8765=計算過程!A61)*('計算過程（日射量等）'!$C$6:$C$8765&gt;=$AX$20))</f>
        <v>5</v>
      </c>
      <c r="AN61" s="90">
        <f>IF(入力データと計算結果!$F$7=バックデータ一覧!$A$9,0,AO61*$AX$22*$AX$21*計算過程!$AX$23)</f>
        <v>0</v>
      </c>
      <c r="AO61" s="90">
        <f>SUMIF('計算過程（日射量等）'!$A$6:$A$8765,計算過程!A61,'計算過程（日射量等）'!$C$6:$C$8765)*3600*10^-6</f>
        <v>9.0511677040165726</v>
      </c>
      <c r="AP61" s="90">
        <f t="shared" si="10"/>
        <v>-1.229166666666667</v>
      </c>
      <c r="AQ61" s="90">
        <f>AVERAGEIF('貼り付けシート（日射量等）'!$D$3:$D$8762,$A61,'貼り付けシート（日射量等）'!$F$3:$F$8762)</f>
        <v>-0.77083333333333337</v>
      </c>
    </row>
    <row r="62" spans="1:43">
      <c r="A62" s="28">
        <v>41696</v>
      </c>
      <c r="B62" s="88">
        <f ca="1">I62-IF(入力データと計算結果!$F$7=バックデータ一覧!$A$7,計算過程!$AG62,計算過程!$AI62)*I62/($I62+$J62+$K62+$L62+$M62+$N62)</f>
        <v>30.423848</v>
      </c>
      <c r="C62" s="88">
        <f ca="1">J62-IF(入力データと計算結果!$F$7=バックデータ一覧!$A$7,計算過程!$AG62,計算過程!$AI62)*J62/($I62+$J62+$K62+$L62+$M62+$N62)</f>
        <v>39.683279999999996</v>
      </c>
      <c r="D62" s="88">
        <f ca="1">K62-IF(入力データと計算結果!$F$7=バックデータ一覧!$A$7,計算過程!$AG62,計算過程!$AI62)*K62/($I62+$J62+$K62+$L62+$M62+$N62)</f>
        <v>7.6059619999999999</v>
      </c>
      <c r="E62" s="88">
        <f ca="1">L62-IF(入力データと計算結果!$F$7=バックデータ一覧!$A$7,計算過程!$AG62,計算過程!$AI62)*L62/($I62+$J62+$K62+$L62+$M62+$N62)</f>
        <v>29.762460000000001</v>
      </c>
      <c r="F62" s="88">
        <f ca="1">M62-IF(入力データと計算結果!$F$7=バックデータ一覧!$A$7,計算過程!$AG62,計算過程!$AI62)*M62/($I62+$J62+$K62+$L62+$M62+$N62)</f>
        <v>0</v>
      </c>
      <c r="G62" s="88">
        <f ca="1">N62-IF(入力データと計算結果!$F$7=バックデータ一覧!$A$7,計算過程!$AG62,計算過程!$AI62)*N62/($I62+$J62+$K62+$L62+$M62+$N62)</f>
        <v>6.2199999999999989</v>
      </c>
      <c r="H62" s="88">
        <f t="shared" si="5"/>
        <v>0</v>
      </c>
      <c r="I62" s="90">
        <f ca="1">P62*(バックデータ一覧!$E$3-計算過程!X62)*4.186*10^-3</f>
        <v>30.423848</v>
      </c>
      <c r="J62" s="90">
        <f ca="1">Q62*(バックデータ一覧!$E$4-計算過程!X62)*4.186*10^-3</f>
        <v>39.683279999999996</v>
      </c>
      <c r="K62" s="90">
        <f ca="1">R62*(バックデータ一覧!$E$5-計算過程!X62)*4.186*10^-3</f>
        <v>7.6059619999999999</v>
      </c>
      <c r="L62" s="90">
        <f ca="1">IF(入力データと計算結果!$F$9=バックデータ一覧!$A$2,計算過程!S62*(バックデータ一覧!$E$6-計算過程!X62)*4.186*10^-3,0)</f>
        <v>29.762460000000001</v>
      </c>
      <c r="M62" s="90">
        <f>IF(入力データと計算結果!$F$9=バックデータ一覧!$A$2,0,計算過程!T62*(バックデータ一覧!$E$7-計算過程!X62)*4.186*10^-3)</f>
        <v>0</v>
      </c>
      <c r="N62" s="90">
        <f ca="1">IF(入力データと計算結果!$F$9=バックデータ一覧!$A$4,0,計算過程!U62*(バックデータ一覧!$E$8-計算過程!X62)*4.186*10^-3)</f>
        <v>6.2199999999999989</v>
      </c>
      <c r="O62" s="90">
        <f>IF(入力データと計算結果!$F$9=バックデータ一覧!$A$4,計算過程!W62*1.25,0)</f>
        <v>0</v>
      </c>
      <c r="P62" s="88">
        <f t="shared" si="0"/>
        <v>184</v>
      </c>
      <c r="Q62" s="88">
        <f t="shared" si="1"/>
        <v>240</v>
      </c>
      <c r="R62" s="88">
        <f t="shared" si="2"/>
        <v>46</v>
      </c>
      <c r="S62" s="88">
        <f>IF(入力データと計算結果!$F$9=バックデータ一覧!$A$2,$AC62,0)*$AX$11*$AX$12</f>
        <v>180</v>
      </c>
      <c r="T62" s="88">
        <f>IF(入力データと計算結果!$F$9=バックデータ一覧!$A$2,0,$AC62)*$AX$12</f>
        <v>0</v>
      </c>
      <c r="U62" s="88">
        <f t="shared" ca="1" si="6"/>
        <v>24.973199982334069</v>
      </c>
      <c r="V62" s="90">
        <f ca="1">IF(OR(入力データと計算結果!$F$9=バックデータ一覧!$A$2,入力データと計算結果!$F$9=バックデータ一覧!$A$3),W62/(バックデータ一覧!$E$8-計算過程!X62)/4.186*10^3,0)</f>
        <v>24.973199982334069</v>
      </c>
      <c r="W62" s="90">
        <f t="shared" si="7"/>
        <v>6.22</v>
      </c>
      <c r="X62" s="90">
        <f ca="1">MAX(VLOOKUP(入力データと計算結果!$F$5,バックデータ一覧!$Y$3:$AA$10,2)*Y62+VLOOKUP(入力データと計算結果!$F$5,バックデータ一覧!$Y$3:$AA$10,3),0.5)</f>
        <v>0.5</v>
      </c>
      <c r="Y62" s="90">
        <f t="shared" ca="1" si="8"/>
        <v>-8.9483333333333341</v>
      </c>
      <c r="Z62" s="24">
        <f>IF(入力データと計算結果!$F$6=4,INDEX(バックデータ一覧!$I$4:$L$9,MATCH(VLOOKUP(計算過程!$A62,バックデータ一覧!$AU$3:$AV$367,2),バックデータ一覧!$H$4:$H$9,0),MATCH(計算過程!Z$2,バックデータ一覧!$I$2:$L$2,0)),IF(入力データと計算結果!$F$6=3,INDEX(バックデータ一覧!$I$10:$L$15,MATCH(VLOOKUP(計算過程!$A62,バックデータ一覧!$AU$3:$AV$367,2),バックデータ一覧!$H$10:$H$15,0),MATCH(計算過程!Z$2,バックデータ一覧!$I$2:$L$2,0)),IF(入力データと計算結果!$F$6=2,INDEX(バックデータ一覧!$I$16:$L$21,MATCH(VLOOKUP(計算過程!$A62,バックデータ一覧!$AU$3:$AV$367,2),バックデータ一覧!$H$16:$H$21,0),MATCH(計算過程!Z$2,バックデータ一覧!$I$2:$L$2,0)),IF(入力データと計算結果!$F$6=1,INDEX(バックデータ一覧!$I$22:$L$27,MATCH(VLOOKUP(計算過程!$A62,バックデータ一覧!$AU$3:$AV$367,2),バックデータ一覧!$H$22:$H$27,0),MATCH(計算過程!Z$2,バックデータ一覧!$I$2:$L$2,0))))))</f>
        <v>184</v>
      </c>
      <c r="AA62" s="24">
        <f>IF(入力データと計算結果!$F$6=4,INDEX(バックデータ一覧!$I$4:$L$9,MATCH(VLOOKUP(計算過程!$A62,バックデータ一覧!$AU$3:$AV$367,2),バックデータ一覧!$H$4:$H$9,0),MATCH(計算過程!AA$2,バックデータ一覧!$I$2:$L$2,0)),IF(入力データと計算結果!$F$6=3,INDEX(バックデータ一覧!$I$10:$L$15,MATCH(VLOOKUP(計算過程!$A62,バックデータ一覧!$AU$3:$AV$367,2),バックデータ一覧!$H$10:$H$15,0),MATCH(計算過程!AA$2,バックデータ一覧!$I$2:$L$2,0)),IF(入力データと計算結果!$F$6=2,INDEX(バックデータ一覧!$I$16:$L$21,MATCH(VLOOKUP(計算過程!$A62,バックデータ一覧!$AU$3:$AV$367,2),バックデータ一覧!$H$16:$H$21,0),MATCH(計算過程!AA$2,バックデータ一覧!$I$2:$L$2,0)),IF(入力データと計算結果!$F$6=1,INDEX(バックデータ一覧!$I$22:$L$27,MATCH(VLOOKUP(計算過程!$A62,バックデータ一覧!$AU$3:$AV$367,2),バックデータ一覧!$H$22:$H$27,0),MATCH(計算過程!AA$2,バックデータ一覧!$I$2:$L$2,0))))))</f>
        <v>240</v>
      </c>
      <c r="AB62" s="24">
        <f>IF(入力データと計算結果!$F$6=4,INDEX(バックデータ一覧!$I$4:$L$9,MATCH(VLOOKUP(計算過程!$A62,バックデータ一覧!$AU$3:$AV$367,2),バックデータ一覧!$H$4:$H$9,0),MATCH(計算過程!AB$2,バックデータ一覧!$I$2:$L$2,0)),IF(入力データと計算結果!$F$6=3,INDEX(バックデータ一覧!$I$10:$L$15,MATCH(VLOOKUP(計算過程!$A62,バックデータ一覧!$AU$3:$AV$367,2),バックデータ一覧!$H$10:$H$15,0),MATCH(計算過程!AB$2,バックデータ一覧!$I$2:$L$2,0)),IF(入力データと計算結果!$F$6=2,INDEX(バックデータ一覧!$I$16:$L$21,MATCH(VLOOKUP(計算過程!$A62,バックデータ一覧!$AU$3:$AV$367,2),バックデータ一覧!$H$16:$H$21,0),MATCH(計算過程!AB$2,バックデータ一覧!$I$2:$L$2,0)),IF(入力データと計算結果!$F$6=1,INDEX(バックデータ一覧!$I$22:$L$27,MATCH(VLOOKUP(計算過程!$A62,バックデータ一覧!$AU$3:$AV$367,2),バックデータ一覧!$H$22:$H$27,0),MATCH(計算過程!AB$2,バックデータ一覧!$I$2:$L$2,0))))))</f>
        <v>46</v>
      </c>
      <c r="AC62" s="24">
        <f>IF(入力データと計算結果!$F$6=4,INDEX(バックデータ一覧!$I$4:$L$9,MATCH(VLOOKUP(計算過程!$A62,バックデータ一覧!$AU$3:$AV$367,2),バックデータ一覧!$H$4:$H$9,0),MATCH(計算過程!AC$2,バックデータ一覧!$I$2:$L$2,0)),IF(入力データと計算結果!$F$6=3,INDEX(バックデータ一覧!$I$10:$L$15,MATCH(VLOOKUP(計算過程!$A62,バックデータ一覧!$AU$3:$AV$367,2),バックデータ一覧!$H$10:$H$15,0),MATCH(計算過程!AC$2,バックデータ一覧!$I$2:$L$2,0)),IF(入力データと計算結果!$F$6=2,INDEX(バックデータ一覧!$I$16:$L$21,MATCH(VLOOKUP(計算過程!$A62,バックデータ一覧!$AU$3:$AV$367,2),バックデータ一覧!$H$16:$H$21,0),MATCH(計算過程!AC$2,バックデータ一覧!$I$2:$L$2,0)),IF(入力データと計算結果!$F$6=1,INDEX(バックデータ一覧!$I$22:$L$27,MATCH(VLOOKUP(計算過程!$A62,バックデータ一覧!$AU$3:$AV$367,2),バックデータ一覧!$H$22:$H$27,0),MATCH(計算過程!AC$2,バックデータ一覧!$I$2:$L$2,0))))))</f>
        <v>180</v>
      </c>
      <c r="AD62" s="89">
        <f>IF($AF62&lt;7,INDEX(バックデータ一覧!$P$4:$S$5,MATCH(入力データと計算結果!$F$8,バックデータ一覧!$O$4:$O$5,0),MATCH(入力データと計算結果!$F$6,バックデータ一覧!$P$3:$W$3,0)),IF(AND($AF62&gt;=7,$AF62&lt;16),INDEX(バックデータ一覧!$P$6:$S$7,MATCH(入力データと計算結果!$F$8,バックデータ一覧!$O$6:$O$7,0),MATCH(入力データと計算結果!$F$6,バックデータ一覧!$P$3:$W$3,0)),IF(AND($AF62&gt;=16,$AF62&lt;25),INDEX(バックデータ一覧!$P$8:$S$9,MATCH(入力データと計算結果!$F$8,バックデータ一覧!$O$8:$O$9,0),MATCH(入力データと計算結果!$F$6,バックデータ一覧!$P$3:$W$3,0)),IF($AF62&gt;=25,INDEX(バックデータ一覧!$P$10:$S$11,MATCH(入力データと計算結果!$F$8,バックデータ一覧!$O$10:$O$11,0),MATCH(入力データと計算結果!$F$6,バックデータ一覧!$P$3:$W$3,0))))))</f>
        <v>-0.12</v>
      </c>
      <c r="AE62" s="89">
        <f>IF($AF62&lt;7,INDEX(バックデータ一覧!$T$4:$W$5,MATCH(入力データと計算結果!$F$8,バックデータ一覧!$O$4:$O$5,0),MATCH(入力データと計算結果!$F$6,バックデータ一覧!$P$3:$W$3,0)),IF(AND($AF62&gt;=7,$AF62&lt;16),INDEX(バックデータ一覧!$T$6:$W$7,MATCH(入力データと計算結果!$F$8,バックデータ一覧!$O$6:$O$7,0),MATCH(入力データと計算結果!$F$6,バックデータ一覧!$P$3:$W$3,0)),IF(AND($AF62&gt;=16,$AF62&lt;25),INDEX(バックデータ一覧!$T$8:$W$9,MATCH(入力データと計算結果!$F$8,バックデータ一覧!$O$8:$O$9,0),MATCH(入力データと計算結果!$F$6,バックデータ一覧!$P$3:$W$3,0)),IF($AF62&gt;=25,INDEX(バックデータ一覧!$T$10:$W$11,MATCH(入力データと計算結果!$F$8,バックデータ一覧!$O$10:$O$11,0),MATCH(入力データと計算結果!$F$6,バックデータ一覧!$P$3:$W$3,0))))))</f>
        <v>6</v>
      </c>
      <c r="AF62" s="88">
        <f>AVERAGEIF(貼り付けシート!$A$6:$A$8765,$A62,貼り付けシート!$C$6:$C$8765)</f>
        <v>-1.8333333333333333</v>
      </c>
      <c r="AG62" s="91">
        <f>IF(AND(入力データと計算結果!$F$7=バックデータ一覧!$A$7,AH62="使用できる"),MIN(AN62,SUM(I62:N62)*$AX$13),0)</f>
        <v>0</v>
      </c>
      <c r="AH62" s="47" t="str">
        <f t="shared" si="9"/>
        <v>使用できない</v>
      </c>
      <c r="AI62" s="90">
        <f>IF(入力データと計算結果!$F$7=バックデータ一覧!$A$8,MIN(AJ62,(SUM(I62:N62)*$AX$15)),0)</f>
        <v>0</v>
      </c>
      <c r="AJ62" s="90">
        <f t="shared" ca="1" si="3"/>
        <v>0</v>
      </c>
      <c r="AK62" s="90">
        <f t="shared" ca="1" si="4"/>
        <v>40.499550000000006</v>
      </c>
      <c r="AL62" s="88">
        <f>IF(OR($AX$22=0,入力データと計算結果!$F$7&lt;&gt;バックデータ一覧!$A$8),0,$AX$19*AM62*10^-3)</f>
        <v>0</v>
      </c>
      <c r="AM62" s="90">
        <f>SUMPRODUCT(('計算過程（日射量等）'!$A$6:$A$8765=計算過程!A62)*('計算過程（日射量等）'!$C$6:$C$8765&gt;=$AX$20))</f>
        <v>4</v>
      </c>
      <c r="AN62" s="90">
        <f>IF(入力データと計算結果!$F$7=バックデータ一覧!$A$9,0,AO62*$AX$22*$AX$21*計算過程!$AX$23)</f>
        <v>0</v>
      </c>
      <c r="AO62" s="90">
        <f>SUMIF('計算過程（日射量等）'!$A$6:$A$8765,計算過程!A62,'計算過程（日射量等）'!$C$6:$C$8765)*3600*10^-6</f>
        <v>5.3538060851574008</v>
      </c>
      <c r="AP62" s="90">
        <f t="shared" si="10"/>
        <v>-1.1293010752688173</v>
      </c>
      <c r="AQ62" s="90">
        <f>AVERAGEIF('貼り付けシート（日射量等）'!$D$3:$D$8762,$A62,'貼り付けシート（日射量等）'!$F$3:$F$8762)</f>
        <v>-1.8541666666666667</v>
      </c>
    </row>
    <row r="63" spans="1:43">
      <c r="A63" s="28">
        <v>41697</v>
      </c>
      <c r="B63" s="88">
        <f ca="1">I63-IF(入力データと計算結果!$F$7=バックデータ一覧!$A$7,計算過程!$AG63,計算過程!$AI63)*I63/($I63+$J63+$K63+$L63+$M63+$N63)</f>
        <v>15.211924</v>
      </c>
      <c r="C63" s="88">
        <f ca="1">J63-IF(入力データと計算結果!$F$7=バックデータ一覧!$A$7,計算過程!$AG63,計算過程!$AI63)*J63/($I63+$J63+$K63+$L63+$M63+$N63)</f>
        <v>24.802050000000001</v>
      </c>
      <c r="D63" s="88">
        <f ca="1">K63-IF(入力データと計算結果!$F$7=バックデータ一覧!$A$7,計算過程!$AG63,計算過程!$AI63)*K63/($I63+$J63+$K63+$L63+$M63+$N63)</f>
        <v>4.6297160000000002</v>
      </c>
      <c r="E63" s="88">
        <f ca="1">L63-IF(入力データと計算結果!$F$7=バックデータ一覧!$A$7,計算過程!$AG63,計算過程!$AI63)*L63/($I63+$J63+$K63+$L63+$M63+$N63)</f>
        <v>29.762460000000001</v>
      </c>
      <c r="F63" s="88">
        <f ca="1">M63-IF(入力データと計算結果!$F$7=バックデータ一覧!$A$7,計算過程!$AG63,計算過程!$AI63)*M63/($I63+$J63+$K63+$L63+$M63+$N63)</f>
        <v>0</v>
      </c>
      <c r="G63" s="88">
        <f ca="1">N63-IF(入力データと計算結果!$F$7=バックデータ一覧!$A$7,計算過程!$AG63,計算過程!$AI63)*N63/($I63+$J63+$K63+$L63+$M63+$N63)</f>
        <v>6.5000000000000009</v>
      </c>
      <c r="H63" s="88">
        <f t="shared" si="5"/>
        <v>0</v>
      </c>
      <c r="I63" s="90">
        <f ca="1">P63*(バックデータ一覧!$E$3-計算過程!X63)*4.186*10^-3</f>
        <v>15.211924</v>
      </c>
      <c r="J63" s="90">
        <f ca="1">Q63*(バックデータ一覧!$E$4-計算過程!X63)*4.186*10^-3</f>
        <v>24.802050000000001</v>
      </c>
      <c r="K63" s="90">
        <f ca="1">R63*(バックデータ一覧!$E$5-計算過程!X63)*4.186*10^-3</f>
        <v>4.6297160000000002</v>
      </c>
      <c r="L63" s="90">
        <f ca="1">IF(入力データと計算結果!$F$9=バックデータ一覧!$A$2,計算過程!S63*(バックデータ一覧!$E$6-計算過程!X63)*4.186*10^-3,0)</f>
        <v>29.762460000000001</v>
      </c>
      <c r="M63" s="90">
        <f>IF(入力データと計算結果!$F$9=バックデータ一覧!$A$2,0,計算過程!T63*(バックデータ一覧!$E$7-計算過程!X63)*4.186*10^-3)</f>
        <v>0</v>
      </c>
      <c r="N63" s="90">
        <f ca="1">IF(入力データと計算結果!$F$9=バックデータ一覧!$A$4,0,計算過程!U63*(バックデータ一覧!$E$8-計算過程!X63)*4.186*10^-3)</f>
        <v>6.5000000000000009</v>
      </c>
      <c r="O63" s="90">
        <f>IF(入力データと計算結果!$F$9=バックデータ一覧!$A$4,計算過程!W63*1.25,0)</f>
        <v>0</v>
      </c>
      <c r="P63" s="88">
        <f t="shared" si="0"/>
        <v>92</v>
      </c>
      <c r="Q63" s="88">
        <f t="shared" si="1"/>
        <v>150</v>
      </c>
      <c r="R63" s="88">
        <f t="shared" si="2"/>
        <v>28</v>
      </c>
      <c r="S63" s="88">
        <f>IF(入力データと計算結果!$F$9=バックデータ一覧!$A$2,$AC63,0)*$AX$11*$AX$12</f>
        <v>180</v>
      </c>
      <c r="T63" s="88">
        <f>IF(入力データと計算結果!$F$9=バックデータ一覧!$A$2,0,$AC63)*$AX$12</f>
        <v>0</v>
      </c>
      <c r="U63" s="88">
        <f t="shared" ca="1" si="6"/>
        <v>26.097395479931105</v>
      </c>
      <c r="V63" s="90">
        <f ca="1">IF(OR(入力データと計算結果!$F$9=バックデータ一覧!$A$2,入力データと計算結果!$F$9=バックデータ一覧!$A$3),W63/(バックデータ一覧!$E$8-計算過程!X63)/4.186*10^3,0)</f>
        <v>26.097395479931105</v>
      </c>
      <c r="W63" s="90">
        <f t="shared" si="7"/>
        <v>6.5</v>
      </c>
      <c r="X63" s="90">
        <f ca="1">MAX(VLOOKUP(入力データと計算結果!$F$5,バックデータ一覧!$Y$3:$AA$10,2)*Y63+VLOOKUP(入力データと計算結果!$F$5,バックデータ一覧!$Y$3:$AA$10,3),0.5)</f>
        <v>0.5</v>
      </c>
      <c r="Y63" s="90">
        <f t="shared" ca="1" si="8"/>
        <v>-8.0116666666666667</v>
      </c>
      <c r="Z63" s="24">
        <f>IF(入力データと計算結果!$F$6=4,INDEX(バックデータ一覧!$I$4:$L$9,MATCH(VLOOKUP(計算過程!$A63,バックデータ一覧!$AU$3:$AV$367,2),バックデータ一覧!$H$4:$H$9,0),MATCH(計算過程!Z$2,バックデータ一覧!$I$2:$L$2,0)),IF(入力データと計算結果!$F$6=3,INDEX(バックデータ一覧!$I$10:$L$15,MATCH(VLOOKUP(計算過程!$A63,バックデータ一覧!$AU$3:$AV$367,2),バックデータ一覧!$H$10:$H$15,0),MATCH(計算過程!Z$2,バックデータ一覧!$I$2:$L$2,0)),IF(入力データと計算結果!$F$6=2,INDEX(バックデータ一覧!$I$16:$L$21,MATCH(VLOOKUP(計算過程!$A63,バックデータ一覧!$AU$3:$AV$367,2),バックデータ一覧!$H$16:$H$21,0),MATCH(計算過程!Z$2,バックデータ一覧!$I$2:$L$2,0)),IF(入力データと計算結果!$F$6=1,INDEX(バックデータ一覧!$I$22:$L$27,MATCH(VLOOKUP(計算過程!$A63,バックデータ一覧!$AU$3:$AV$367,2),バックデータ一覧!$H$22:$H$27,0),MATCH(計算過程!Z$2,バックデータ一覧!$I$2:$L$2,0))))))</f>
        <v>92</v>
      </c>
      <c r="AA63" s="24">
        <f>IF(入力データと計算結果!$F$6=4,INDEX(バックデータ一覧!$I$4:$L$9,MATCH(VLOOKUP(計算過程!$A63,バックデータ一覧!$AU$3:$AV$367,2),バックデータ一覧!$H$4:$H$9,0),MATCH(計算過程!AA$2,バックデータ一覧!$I$2:$L$2,0)),IF(入力データと計算結果!$F$6=3,INDEX(バックデータ一覧!$I$10:$L$15,MATCH(VLOOKUP(計算過程!$A63,バックデータ一覧!$AU$3:$AV$367,2),バックデータ一覧!$H$10:$H$15,0),MATCH(計算過程!AA$2,バックデータ一覧!$I$2:$L$2,0)),IF(入力データと計算結果!$F$6=2,INDEX(バックデータ一覧!$I$16:$L$21,MATCH(VLOOKUP(計算過程!$A63,バックデータ一覧!$AU$3:$AV$367,2),バックデータ一覧!$H$16:$H$21,0),MATCH(計算過程!AA$2,バックデータ一覧!$I$2:$L$2,0)),IF(入力データと計算結果!$F$6=1,INDEX(バックデータ一覧!$I$22:$L$27,MATCH(VLOOKUP(計算過程!$A63,バックデータ一覧!$AU$3:$AV$367,2),バックデータ一覧!$H$22:$H$27,0),MATCH(計算過程!AA$2,バックデータ一覧!$I$2:$L$2,0))))))</f>
        <v>150</v>
      </c>
      <c r="AB63" s="24">
        <f>IF(入力データと計算結果!$F$6=4,INDEX(バックデータ一覧!$I$4:$L$9,MATCH(VLOOKUP(計算過程!$A63,バックデータ一覧!$AU$3:$AV$367,2),バックデータ一覧!$H$4:$H$9,0),MATCH(計算過程!AB$2,バックデータ一覧!$I$2:$L$2,0)),IF(入力データと計算結果!$F$6=3,INDEX(バックデータ一覧!$I$10:$L$15,MATCH(VLOOKUP(計算過程!$A63,バックデータ一覧!$AU$3:$AV$367,2),バックデータ一覧!$H$10:$H$15,0),MATCH(計算過程!AB$2,バックデータ一覧!$I$2:$L$2,0)),IF(入力データと計算結果!$F$6=2,INDEX(バックデータ一覧!$I$16:$L$21,MATCH(VLOOKUP(計算過程!$A63,バックデータ一覧!$AU$3:$AV$367,2),バックデータ一覧!$H$16:$H$21,0),MATCH(計算過程!AB$2,バックデータ一覧!$I$2:$L$2,0)),IF(入力データと計算結果!$F$6=1,INDEX(バックデータ一覧!$I$22:$L$27,MATCH(VLOOKUP(計算過程!$A63,バックデータ一覧!$AU$3:$AV$367,2),バックデータ一覧!$H$22:$H$27,0),MATCH(計算過程!AB$2,バックデータ一覧!$I$2:$L$2,0))))))</f>
        <v>28</v>
      </c>
      <c r="AC63" s="24">
        <f>IF(入力データと計算結果!$F$6=4,INDEX(バックデータ一覧!$I$4:$L$9,MATCH(VLOOKUP(計算過程!$A63,バックデータ一覧!$AU$3:$AV$367,2),バックデータ一覧!$H$4:$H$9,0),MATCH(計算過程!AC$2,バックデータ一覧!$I$2:$L$2,0)),IF(入力データと計算結果!$F$6=3,INDEX(バックデータ一覧!$I$10:$L$15,MATCH(VLOOKUP(計算過程!$A63,バックデータ一覧!$AU$3:$AV$367,2),バックデータ一覧!$H$10:$H$15,0),MATCH(計算過程!AC$2,バックデータ一覧!$I$2:$L$2,0)),IF(入力データと計算結果!$F$6=2,INDEX(バックデータ一覧!$I$16:$L$21,MATCH(VLOOKUP(計算過程!$A63,バックデータ一覧!$AU$3:$AV$367,2),バックデータ一覧!$H$16:$H$21,0),MATCH(計算過程!AC$2,バックデータ一覧!$I$2:$L$2,0)),IF(入力データと計算結果!$F$6=1,INDEX(バックデータ一覧!$I$22:$L$27,MATCH(VLOOKUP(計算過程!$A63,バックデータ一覧!$AU$3:$AV$367,2),バックデータ一覧!$H$22:$H$27,0),MATCH(計算過程!AC$2,バックデータ一覧!$I$2:$L$2,0))))))</f>
        <v>180</v>
      </c>
      <c r="AD63" s="89">
        <f>IF($AF63&lt;7,INDEX(バックデータ一覧!$P$4:$S$5,MATCH(入力データと計算結果!$F$8,バックデータ一覧!$O$4:$O$5,0),MATCH(入力データと計算結果!$F$6,バックデータ一覧!$P$3:$W$3,0)),IF(AND($AF63&gt;=7,$AF63&lt;16),INDEX(バックデータ一覧!$P$6:$S$7,MATCH(入力データと計算結果!$F$8,バックデータ一覧!$O$6:$O$7,0),MATCH(入力データと計算結果!$F$6,バックデータ一覧!$P$3:$W$3,0)),IF(AND($AF63&gt;=16,$AF63&lt;25),INDEX(バックデータ一覧!$P$8:$S$9,MATCH(入力データと計算結果!$F$8,バックデータ一覧!$O$8:$O$9,0),MATCH(入力データと計算結果!$F$6,バックデータ一覧!$P$3:$W$3,0)),IF($AF63&gt;=25,INDEX(バックデータ一覧!$P$10:$S$11,MATCH(入力データと計算結果!$F$8,バックデータ一覧!$O$10:$O$11,0),MATCH(入力データと計算結果!$F$6,バックデータ一覧!$P$3:$W$3,0))))))</f>
        <v>-0.12</v>
      </c>
      <c r="AE63" s="89">
        <f>IF($AF63&lt;7,INDEX(バックデータ一覧!$T$4:$W$5,MATCH(入力データと計算結果!$F$8,バックデータ一覧!$O$4:$O$5,0),MATCH(入力データと計算結果!$F$6,バックデータ一覧!$P$3:$W$3,0)),IF(AND($AF63&gt;=7,$AF63&lt;16),INDEX(バックデータ一覧!$T$6:$W$7,MATCH(入力データと計算結果!$F$8,バックデータ一覧!$O$6:$O$7,0),MATCH(入力データと計算結果!$F$6,バックデータ一覧!$P$3:$W$3,0)),IF(AND($AF63&gt;=16,$AF63&lt;25),INDEX(バックデータ一覧!$T$8:$W$9,MATCH(入力データと計算結果!$F$8,バックデータ一覧!$O$8:$O$9,0),MATCH(入力データと計算結果!$F$6,バックデータ一覧!$P$3:$W$3,0)),IF($AF63&gt;=25,INDEX(バックデータ一覧!$T$10:$W$11,MATCH(入力データと計算結果!$F$8,バックデータ一覧!$O$10:$O$11,0),MATCH(入力データと計算結果!$F$6,バックデータ一覧!$P$3:$W$3,0))))))</f>
        <v>6</v>
      </c>
      <c r="AF63" s="88">
        <f>AVERAGEIF(貼り付けシート!$A$6:$A$8765,$A63,貼り付けシート!$C$6:$C$8765)</f>
        <v>-4.166666666666667</v>
      </c>
      <c r="AG63" s="91">
        <f>IF(AND(入力データと計算結果!$F$7=バックデータ一覧!$A$7,AH63="使用できる"),MIN(AN63,SUM(I63:N63)*$AX$13),0)</f>
        <v>0</v>
      </c>
      <c r="AH63" s="47" t="str">
        <f t="shared" si="9"/>
        <v>使用できない</v>
      </c>
      <c r="AI63" s="90">
        <f>IF(入力データと計算結果!$F$7=バックデータ一覧!$A$8,MIN(AJ63,(SUM(I63:N63)*$AX$15)),0)</f>
        <v>0</v>
      </c>
      <c r="AJ63" s="90">
        <f t="shared" ca="1" si="3"/>
        <v>0</v>
      </c>
      <c r="AK63" s="90">
        <f t="shared" ca="1" si="4"/>
        <v>40.499550000000006</v>
      </c>
      <c r="AL63" s="88">
        <f>IF(OR($AX$22=0,入力データと計算結果!$F$7&lt;&gt;バックデータ一覧!$A$8),0,$AX$19*AM63*10^-3)</f>
        <v>0</v>
      </c>
      <c r="AM63" s="90">
        <f>SUMPRODUCT(('計算過程（日射量等）'!$A$6:$A$8765=計算過程!A63)*('計算過程（日射量等）'!$C$6:$C$8765&gt;=$AX$20))</f>
        <v>3</v>
      </c>
      <c r="AN63" s="90">
        <f>IF(入力データと計算結果!$F$7=バックデータ一覧!$A$9,0,AO63*$AX$22*$AX$21*計算過程!$AX$23)</f>
        <v>0</v>
      </c>
      <c r="AO63" s="90">
        <f>SUMIF('計算過程（日射量等）'!$A$6:$A$8765,計算過程!A63,'計算過程（日射量等）'!$C$6:$C$8765)*3600*10^-6</f>
        <v>4.3084718723979387</v>
      </c>
      <c r="AP63" s="90">
        <f t="shared" si="10"/>
        <v>-0.97459677419354862</v>
      </c>
      <c r="AQ63" s="90">
        <f>AVERAGEIF('貼り付けシート（日射量等）'!$D$3:$D$8762,$A63,'貼り付けシート（日射量等）'!$F$3:$F$8762)</f>
        <v>0.63333333333333319</v>
      </c>
    </row>
    <row r="64" spans="1:43">
      <c r="A64" s="28">
        <v>41698</v>
      </c>
      <c r="B64" s="88">
        <f ca="1">I64-IF(入力データと計算結果!$F$7=バックデータ一覧!$A$7,計算過程!$AG64,計算過程!$AI64)*I64/($I64+$J64+$K64+$L64+$M64+$N64)</f>
        <v>10.251514</v>
      </c>
      <c r="C64" s="88">
        <f ca="1">J64-IF(入力データと計算結果!$F$7=バックデータ一覧!$A$7,計算過程!$AG64,計算過程!$AI64)*J64/($I64+$J64+$K64+$L64+$M64+$N64)</f>
        <v>16.534700000000001</v>
      </c>
      <c r="D64" s="88">
        <f ca="1">K64-IF(入力データと計算結果!$F$7=バックデータ一覧!$A$7,計算過程!$AG64,計算過程!$AI64)*K64/($I64+$J64+$K64+$L64+$M64+$N64)</f>
        <v>1.3227760000000002</v>
      </c>
      <c r="E64" s="88">
        <f ca="1">L64-IF(入力データと計算結果!$F$7=バックデータ一覧!$A$7,計算過程!$AG64,計算過程!$AI64)*L64/($I64+$J64+$K64+$L64+$M64+$N64)</f>
        <v>29.762460000000001</v>
      </c>
      <c r="F64" s="88">
        <f ca="1">M64-IF(入力データと計算結果!$F$7=バックデータ一覧!$A$7,計算過程!$AG64,計算過程!$AI64)*M64/($I64+$J64+$K64+$L64+$M64+$N64)</f>
        <v>0</v>
      </c>
      <c r="G64" s="88">
        <f ca="1">N64-IF(入力データと計算結果!$F$7=バックデータ一覧!$A$7,計算過程!$AG64,計算過程!$AI64)*N64/($I64+$J64+$K64+$L64+$M64+$N64)</f>
        <v>6.7975000000000012</v>
      </c>
      <c r="H64" s="88">
        <f t="shared" si="5"/>
        <v>0</v>
      </c>
      <c r="I64" s="90">
        <f ca="1">P64*(バックデータ一覧!$E$3-計算過程!X64)*4.186*10^-3</f>
        <v>10.251514</v>
      </c>
      <c r="J64" s="90">
        <f ca="1">Q64*(バックデータ一覧!$E$4-計算過程!X64)*4.186*10^-3</f>
        <v>16.534700000000001</v>
      </c>
      <c r="K64" s="90">
        <f ca="1">R64*(バックデータ一覧!$E$5-計算過程!X64)*4.186*10^-3</f>
        <v>1.3227760000000002</v>
      </c>
      <c r="L64" s="90">
        <f ca="1">IF(入力データと計算結果!$F$9=バックデータ一覧!$A$2,計算過程!S64*(バックデータ一覧!$E$6-計算過程!X64)*4.186*10^-3,0)</f>
        <v>29.762460000000001</v>
      </c>
      <c r="M64" s="90">
        <f>IF(入力データと計算結果!$F$9=バックデータ一覧!$A$2,0,計算過程!T64*(バックデータ一覧!$E$7-計算過程!X64)*4.186*10^-3)</f>
        <v>0</v>
      </c>
      <c r="N64" s="90">
        <f ca="1">IF(入力データと計算結果!$F$9=バックデータ一覧!$A$4,0,計算過程!U64*(バックデータ一覧!$E$8-計算過程!X64)*4.186*10^-3)</f>
        <v>6.7975000000000012</v>
      </c>
      <c r="O64" s="90">
        <f>IF(入力データと計算結果!$F$9=バックデータ一覧!$A$4,計算過程!W64*1.25,0)</f>
        <v>0</v>
      </c>
      <c r="P64" s="88">
        <f t="shared" si="0"/>
        <v>62</v>
      </c>
      <c r="Q64" s="88">
        <f t="shared" si="1"/>
        <v>100</v>
      </c>
      <c r="R64" s="88">
        <f t="shared" si="2"/>
        <v>8</v>
      </c>
      <c r="S64" s="88">
        <f>IF(入力データと計算結果!$F$9=バックデータ一覧!$A$2,$AC64,0)*$AX$11*$AX$12</f>
        <v>180</v>
      </c>
      <c r="T64" s="88">
        <f>IF(入力データと計算結果!$F$9=バックデータ一覧!$A$2,0,$AC64)*$AX$12</f>
        <v>0</v>
      </c>
      <c r="U64" s="88">
        <f t="shared" ca="1" si="6"/>
        <v>27.291853196127953</v>
      </c>
      <c r="V64" s="90">
        <f ca="1">IF(OR(入力データと計算結果!$F$9=バックデータ一覧!$A$2,入力データと計算結果!$F$9=バックデータ一覧!$A$3),W64/(バックデータ一覧!$E$8-計算過程!X64)/4.186*10^3,0)</f>
        <v>27.291853196127953</v>
      </c>
      <c r="W64" s="90">
        <f t="shared" si="7"/>
        <v>6.7975000000000003</v>
      </c>
      <c r="X64" s="90">
        <f ca="1">MAX(VLOOKUP(入力データと計算結果!$F$5,バックデータ一覧!$Y$3:$AA$10,2)*Y64+VLOOKUP(入力データと計算結果!$F$5,バックデータ一覧!$Y$3:$AA$10,3),0.5)</f>
        <v>0.5</v>
      </c>
      <c r="Y64" s="90">
        <f t="shared" ca="1" si="8"/>
        <v>-7.5079166666666683</v>
      </c>
      <c r="Z64" s="24">
        <f>IF(入力データと計算結果!$F$6=4,INDEX(バックデータ一覧!$I$4:$L$9,MATCH(VLOOKUP(計算過程!$A64,バックデータ一覧!$AU$3:$AV$367,2),バックデータ一覧!$H$4:$H$9,0),MATCH(計算過程!Z$2,バックデータ一覧!$I$2:$L$2,0)),IF(入力データと計算結果!$F$6=3,INDEX(バックデータ一覧!$I$10:$L$15,MATCH(VLOOKUP(計算過程!$A64,バックデータ一覧!$AU$3:$AV$367,2),バックデータ一覧!$H$10:$H$15,0),MATCH(計算過程!Z$2,バックデータ一覧!$I$2:$L$2,0)),IF(入力データと計算結果!$F$6=2,INDEX(バックデータ一覧!$I$16:$L$21,MATCH(VLOOKUP(計算過程!$A64,バックデータ一覧!$AU$3:$AV$367,2),バックデータ一覧!$H$16:$H$21,0),MATCH(計算過程!Z$2,バックデータ一覧!$I$2:$L$2,0)),IF(入力データと計算結果!$F$6=1,INDEX(バックデータ一覧!$I$22:$L$27,MATCH(VLOOKUP(計算過程!$A64,バックデータ一覧!$AU$3:$AV$367,2),バックデータ一覧!$H$22:$H$27,0),MATCH(計算過程!Z$2,バックデータ一覧!$I$2:$L$2,0))))))</f>
        <v>62</v>
      </c>
      <c r="AA64" s="24">
        <f>IF(入力データと計算結果!$F$6=4,INDEX(バックデータ一覧!$I$4:$L$9,MATCH(VLOOKUP(計算過程!$A64,バックデータ一覧!$AU$3:$AV$367,2),バックデータ一覧!$H$4:$H$9,0),MATCH(計算過程!AA$2,バックデータ一覧!$I$2:$L$2,0)),IF(入力データと計算結果!$F$6=3,INDEX(バックデータ一覧!$I$10:$L$15,MATCH(VLOOKUP(計算過程!$A64,バックデータ一覧!$AU$3:$AV$367,2),バックデータ一覧!$H$10:$H$15,0),MATCH(計算過程!AA$2,バックデータ一覧!$I$2:$L$2,0)),IF(入力データと計算結果!$F$6=2,INDEX(バックデータ一覧!$I$16:$L$21,MATCH(VLOOKUP(計算過程!$A64,バックデータ一覧!$AU$3:$AV$367,2),バックデータ一覧!$H$16:$H$21,0),MATCH(計算過程!AA$2,バックデータ一覧!$I$2:$L$2,0)),IF(入力データと計算結果!$F$6=1,INDEX(バックデータ一覧!$I$22:$L$27,MATCH(VLOOKUP(計算過程!$A64,バックデータ一覧!$AU$3:$AV$367,2),バックデータ一覧!$H$22:$H$27,0),MATCH(計算過程!AA$2,バックデータ一覧!$I$2:$L$2,0))))))</f>
        <v>100</v>
      </c>
      <c r="AB64" s="24">
        <f>IF(入力データと計算結果!$F$6=4,INDEX(バックデータ一覧!$I$4:$L$9,MATCH(VLOOKUP(計算過程!$A64,バックデータ一覧!$AU$3:$AV$367,2),バックデータ一覧!$H$4:$H$9,0),MATCH(計算過程!AB$2,バックデータ一覧!$I$2:$L$2,0)),IF(入力データと計算結果!$F$6=3,INDEX(バックデータ一覧!$I$10:$L$15,MATCH(VLOOKUP(計算過程!$A64,バックデータ一覧!$AU$3:$AV$367,2),バックデータ一覧!$H$10:$H$15,0),MATCH(計算過程!AB$2,バックデータ一覧!$I$2:$L$2,0)),IF(入力データと計算結果!$F$6=2,INDEX(バックデータ一覧!$I$16:$L$21,MATCH(VLOOKUP(計算過程!$A64,バックデータ一覧!$AU$3:$AV$367,2),バックデータ一覧!$H$16:$H$21,0),MATCH(計算過程!AB$2,バックデータ一覧!$I$2:$L$2,0)),IF(入力データと計算結果!$F$6=1,INDEX(バックデータ一覧!$I$22:$L$27,MATCH(VLOOKUP(計算過程!$A64,バックデータ一覧!$AU$3:$AV$367,2),バックデータ一覧!$H$22:$H$27,0),MATCH(計算過程!AB$2,バックデータ一覧!$I$2:$L$2,0))))))</f>
        <v>8</v>
      </c>
      <c r="AC64" s="24">
        <f>IF(入力データと計算結果!$F$6=4,INDEX(バックデータ一覧!$I$4:$L$9,MATCH(VLOOKUP(計算過程!$A64,バックデータ一覧!$AU$3:$AV$367,2),バックデータ一覧!$H$4:$H$9,0),MATCH(計算過程!AC$2,バックデータ一覧!$I$2:$L$2,0)),IF(入力データと計算結果!$F$6=3,INDEX(バックデータ一覧!$I$10:$L$15,MATCH(VLOOKUP(計算過程!$A64,バックデータ一覧!$AU$3:$AV$367,2),バックデータ一覧!$H$10:$H$15,0),MATCH(計算過程!AC$2,バックデータ一覧!$I$2:$L$2,0)),IF(入力データと計算結果!$F$6=2,INDEX(バックデータ一覧!$I$16:$L$21,MATCH(VLOOKUP(計算過程!$A64,バックデータ一覧!$AU$3:$AV$367,2),バックデータ一覧!$H$16:$H$21,0),MATCH(計算過程!AC$2,バックデータ一覧!$I$2:$L$2,0)),IF(入力データと計算結果!$F$6=1,INDEX(バックデータ一覧!$I$22:$L$27,MATCH(VLOOKUP(計算過程!$A64,バックデータ一覧!$AU$3:$AV$367,2),バックデータ一覧!$H$22:$H$27,0),MATCH(計算過程!AC$2,バックデータ一覧!$I$2:$L$2,0))))))</f>
        <v>180</v>
      </c>
      <c r="AD64" s="89">
        <f>IF($AF64&lt;7,INDEX(バックデータ一覧!$P$4:$S$5,MATCH(入力データと計算結果!$F$8,バックデータ一覧!$O$4:$O$5,0),MATCH(入力データと計算結果!$F$6,バックデータ一覧!$P$3:$W$3,0)),IF(AND($AF64&gt;=7,$AF64&lt;16),INDEX(バックデータ一覧!$P$6:$S$7,MATCH(入力データと計算結果!$F$8,バックデータ一覧!$O$6:$O$7,0),MATCH(入力データと計算結果!$F$6,バックデータ一覧!$P$3:$W$3,0)),IF(AND($AF64&gt;=16,$AF64&lt;25),INDEX(バックデータ一覧!$P$8:$S$9,MATCH(入力データと計算結果!$F$8,バックデータ一覧!$O$8:$O$9,0),MATCH(入力データと計算結果!$F$6,バックデータ一覧!$P$3:$W$3,0)),IF($AF64&gt;=25,INDEX(バックデータ一覧!$P$10:$S$11,MATCH(入力データと計算結果!$F$8,バックデータ一覧!$O$10:$O$11,0),MATCH(入力データと計算結果!$F$6,バックデータ一覧!$P$3:$W$3,0))))))</f>
        <v>-0.12</v>
      </c>
      <c r="AE64" s="89">
        <f>IF($AF64&lt;7,INDEX(バックデータ一覧!$T$4:$W$5,MATCH(入力データと計算結果!$F$8,バックデータ一覧!$O$4:$O$5,0),MATCH(入力データと計算結果!$F$6,バックデータ一覧!$P$3:$W$3,0)),IF(AND($AF64&gt;=7,$AF64&lt;16),INDEX(バックデータ一覧!$T$6:$W$7,MATCH(入力データと計算結果!$F$8,バックデータ一覧!$O$6:$O$7,0),MATCH(入力データと計算結果!$F$6,バックデータ一覧!$P$3:$W$3,0)),IF(AND($AF64&gt;=16,$AF64&lt;25),INDEX(バックデータ一覧!$T$8:$W$9,MATCH(入力データと計算結果!$F$8,バックデータ一覧!$O$8:$O$9,0),MATCH(入力データと計算結果!$F$6,バックデータ一覧!$P$3:$W$3,0)),IF($AF64&gt;=25,INDEX(バックデータ一覧!$T$10:$W$11,MATCH(入力データと計算結果!$F$8,バックデータ一覧!$O$10:$O$11,0),MATCH(入力データと計算結果!$F$6,バックデータ一覧!$P$3:$W$3,0))))))</f>
        <v>6</v>
      </c>
      <c r="AF64" s="88">
        <f>AVERAGEIF(貼り付けシート!$A$6:$A$8765,$A64,貼り付けシート!$C$6:$C$8765)</f>
        <v>-6.645833333333333</v>
      </c>
      <c r="AG64" s="91">
        <f>IF(AND(入力データと計算結果!$F$7=バックデータ一覧!$A$7,AH64="使用できる"),MIN(AN64,SUM(I64:N64)*$AX$13),0)</f>
        <v>0</v>
      </c>
      <c r="AH64" s="47" t="str">
        <f t="shared" si="9"/>
        <v>使用できない</v>
      </c>
      <c r="AI64" s="90">
        <f>IF(入力データと計算結果!$F$7=バックデータ一覧!$A$8,MIN(AJ64,(SUM(I64:N64)*$AX$15)),0)</f>
        <v>0</v>
      </c>
      <c r="AJ64" s="90">
        <f t="shared" ca="1" si="3"/>
        <v>0</v>
      </c>
      <c r="AK64" s="90">
        <f t="shared" ca="1" si="4"/>
        <v>40.499550000000006</v>
      </c>
      <c r="AL64" s="88">
        <f>IF(OR($AX$22=0,入力データと計算結果!$F$7&lt;&gt;バックデータ一覧!$A$8),0,$AX$19*AM64*10^-3)</f>
        <v>0</v>
      </c>
      <c r="AM64" s="90">
        <f>SUMPRODUCT(('計算過程（日射量等）'!$A$6:$A$8765=計算過程!A64)*('計算過程（日射量等）'!$C$6:$C$8765&gt;=$AX$20))</f>
        <v>7</v>
      </c>
      <c r="AN64" s="90">
        <f>IF(入力データと計算結果!$F$7=バックデータ一覧!$A$9,0,AO64*$AX$22*$AX$21*計算過程!$AX$23)</f>
        <v>0</v>
      </c>
      <c r="AO64" s="90">
        <f>SUMIF('計算過程（日射量等）'!$A$6:$A$8765,計算過程!A64,'計算過程（日射量等）'!$C$6:$C$8765)*3600*10^-6</f>
        <v>18.883328858436546</v>
      </c>
      <c r="AP64" s="90">
        <f t="shared" si="10"/>
        <v>-0.81034946236559136</v>
      </c>
      <c r="AQ64" s="90">
        <f>AVERAGEIF('貼り付けシート（日射量等）'!$D$3:$D$8762,$A64,'貼り付けシート（日射量等）'!$F$3:$F$8762)</f>
        <v>1.5500000000000005</v>
      </c>
    </row>
    <row r="65" spans="1:43">
      <c r="A65" s="28">
        <v>41699</v>
      </c>
      <c r="B65" s="88">
        <f ca="1">I65-IF(入力データと計算結果!$F$7=バックデータ一覧!$A$7,計算過程!$AG65,計算過程!$AI65)*I65/($I65+$J65+$K65+$L65+$M65+$N65)</f>
        <v>15.211924</v>
      </c>
      <c r="C65" s="88">
        <f ca="1">J65-IF(入力データと計算結果!$F$7=バックデータ一覧!$A$7,計算過程!$AG65,計算過程!$AI65)*J65/($I65+$J65+$K65+$L65+$M65+$N65)</f>
        <v>24.802050000000001</v>
      </c>
      <c r="D65" s="88">
        <f ca="1">K65-IF(入力データと計算結果!$F$7=バックデータ一覧!$A$7,計算過程!$AG65,計算過程!$AI65)*K65/($I65+$J65+$K65+$L65+$M65+$N65)</f>
        <v>4.6297160000000002</v>
      </c>
      <c r="E65" s="88">
        <f ca="1">L65-IF(入力データと計算結果!$F$7=バックデータ一覧!$A$7,計算過程!$AG65,計算過程!$AI65)*L65/($I65+$J65+$K65+$L65+$M65+$N65)</f>
        <v>29.762460000000001</v>
      </c>
      <c r="F65" s="88">
        <f ca="1">M65-IF(入力データと計算結果!$F$7=バックデータ一覧!$A$7,計算過程!$AG65,計算過程!$AI65)*M65/($I65+$J65+$K65+$L65+$M65+$N65)</f>
        <v>0</v>
      </c>
      <c r="G65" s="88">
        <f ca="1">N65-IF(入力データと計算結果!$F$7=バックデータ一覧!$A$7,計算過程!$AG65,計算過程!$AI65)*N65/($I65+$J65+$K65+$L65+$M65+$N65)</f>
        <v>7.0970000000000004</v>
      </c>
      <c r="H65" s="88">
        <f t="shared" si="5"/>
        <v>0</v>
      </c>
      <c r="I65" s="90">
        <f ca="1">P65*(バックデータ一覧!$E$3-計算過程!X65)*4.186*10^-3</f>
        <v>15.211924</v>
      </c>
      <c r="J65" s="90">
        <f ca="1">Q65*(バックデータ一覧!$E$4-計算過程!X65)*4.186*10^-3</f>
        <v>24.802050000000001</v>
      </c>
      <c r="K65" s="90">
        <f ca="1">R65*(バックデータ一覧!$E$5-計算過程!X65)*4.186*10^-3</f>
        <v>4.6297160000000002</v>
      </c>
      <c r="L65" s="90">
        <f ca="1">IF(入力データと計算結果!$F$9=バックデータ一覧!$A$2,計算過程!S65*(バックデータ一覧!$E$6-計算過程!X65)*4.186*10^-3,0)</f>
        <v>29.762460000000001</v>
      </c>
      <c r="M65" s="90">
        <f>IF(入力データと計算結果!$F$9=バックデータ一覧!$A$2,0,計算過程!T65*(バックデータ一覧!$E$7-計算過程!X65)*4.186*10^-3)</f>
        <v>0</v>
      </c>
      <c r="N65" s="90">
        <f ca="1">IF(入力データと計算結果!$F$9=バックデータ一覧!$A$4,0,計算過程!U65*(バックデータ一覧!$E$8-計算過程!X65)*4.186*10^-3)</f>
        <v>7.0970000000000004</v>
      </c>
      <c r="O65" s="90">
        <f>IF(入力データと計算結果!$F$9=バックデータ一覧!$A$4,計算過程!W65*1.25,0)</f>
        <v>0</v>
      </c>
      <c r="P65" s="88">
        <f t="shared" si="0"/>
        <v>92</v>
      </c>
      <c r="Q65" s="88">
        <f t="shared" si="1"/>
        <v>150</v>
      </c>
      <c r="R65" s="88">
        <f t="shared" si="2"/>
        <v>28</v>
      </c>
      <c r="S65" s="88">
        <f>IF(入力データと計算結果!$F$9=バックデータ一覧!$A$2,$AC65,0)*$AX$11*$AX$12</f>
        <v>180</v>
      </c>
      <c r="T65" s="88">
        <f>IF(入力データと計算結果!$F$9=バックデータ一覧!$A$2,0,$AC65)*$AX$12</f>
        <v>0</v>
      </c>
      <c r="U65" s="88">
        <f t="shared" ca="1" si="6"/>
        <v>28.494340880164774</v>
      </c>
      <c r="V65" s="90">
        <f ca="1">IF(OR(入力データと計算結果!$F$9=バックデータ一覧!$A$2,入力データと計算結果!$F$9=バックデータ一覧!$A$3),W65/(バックデータ一覧!$E$8-計算過程!X65)/4.186*10^3,0)</f>
        <v>28.494340880164774</v>
      </c>
      <c r="W65" s="90">
        <f t="shared" si="7"/>
        <v>7.0969999999999995</v>
      </c>
      <c r="X65" s="90">
        <f ca="1">MAX(VLOOKUP(入力データと計算結果!$F$5,バックデータ一覧!$Y$3:$AA$10,2)*Y65+VLOOKUP(入力データと計算結果!$F$5,バックデータ一覧!$Y$3:$AA$10,3),0.5)</f>
        <v>0.5</v>
      </c>
      <c r="Y65" s="90">
        <f t="shared" ca="1" si="8"/>
        <v>-6.8179166666666671</v>
      </c>
      <c r="Z65" s="24">
        <f>IF(入力データと計算結果!$F$6=4,INDEX(バックデータ一覧!$I$4:$L$9,MATCH(VLOOKUP(計算過程!$A65,バックデータ一覧!$AU$3:$AV$367,2),バックデータ一覧!$H$4:$H$9,0),MATCH(計算過程!Z$2,バックデータ一覧!$I$2:$L$2,0)),IF(入力データと計算結果!$F$6=3,INDEX(バックデータ一覧!$I$10:$L$15,MATCH(VLOOKUP(計算過程!$A65,バックデータ一覧!$AU$3:$AV$367,2),バックデータ一覧!$H$10:$H$15,0),MATCH(計算過程!Z$2,バックデータ一覧!$I$2:$L$2,0)),IF(入力データと計算結果!$F$6=2,INDEX(バックデータ一覧!$I$16:$L$21,MATCH(VLOOKUP(計算過程!$A65,バックデータ一覧!$AU$3:$AV$367,2),バックデータ一覧!$H$16:$H$21,0),MATCH(計算過程!Z$2,バックデータ一覧!$I$2:$L$2,0)),IF(入力データと計算結果!$F$6=1,INDEX(バックデータ一覧!$I$22:$L$27,MATCH(VLOOKUP(計算過程!$A65,バックデータ一覧!$AU$3:$AV$367,2),バックデータ一覧!$H$22:$H$27,0),MATCH(計算過程!Z$2,バックデータ一覧!$I$2:$L$2,0))))))</f>
        <v>92</v>
      </c>
      <c r="AA65" s="24">
        <f>IF(入力データと計算結果!$F$6=4,INDEX(バックデータ一覧!$I$4:$L$9,MATCH(VLOOKUP(計算過程!$A65,バックデータ一覧!$AU$3:$AV$367,2),バックデータ一覧!$H$4:$H$9,0),MATCH(計算過程!AA$2,バックデータ一覧!$I$2:$L$2,0)),IF(入力データと計算結果!$F$6=3,INDEX(バックデータ一覧!$I$10:$L$15,MATCH(VLOOKUP(計算過程!$A65,バックデータ一覧!$AU$3:$AV$367,2),バックデータ一覧!$H$10:$H$15,0),MATCH(計算過程!AA$2,バックデータ一覧!$I$2:$L$2,0)),IF(入力データと計算結果!$F$6=2,INDEX(バックデータ一覧!$I$16:$L$21,MATCH(VLOOKUP(計算過程!$A65,バックデータ一覧!$AU$3:$AV$367,2),バックデータ一覧!$H$16:$H$21,0),MATCH(計算過程!AA$2,バックデータ一覧!$I$2:$L$2,0)),IF(入力データと計算結果!$F$6=1,INDEX(バックデータ一覧!$I$22:$L$27,MATCH(VLOOKUP(計算過程!$A65,バックデータ一覧!$AU$3:$AV$367,2),バックデータ一覧!$H$22:$H$27,0),MATCH(計算過程!AA$2,バックデータ一覧!$I$2:$L$2,0))))))</f>
        <v>150</v>
      </c>
      <c r="AB65" s="24">
        <f>IF(入力データと計算結果!$F$6=4,INDEX(バックデータ一覧!$I$4:$L$9,MATCH(VLOOKUP(計算過程!$A65,バックデータ一覧!$AU$3:$AV$367,2),バックデータ一覧!$H$4:$H$9,0),MATCH(計算過程!AB$2,バックデータ一覧!$I$2:$L$2,0)),IF(入力データと計算結果!$F$6=3,INDEX(バックデータ一覧!$I$10:$L$15,MATCH(VLOOKUP(計算過程!$A65,バックデータ一覧!$AU$3:$AV$367,2),バックデータ一覧!$H$10:$H$15,0),MATCH(計算過程!AB$2,バックデータ一覧!$I$2:$L$2,0)),IF(入力データと計算結果!$F$6=2,INDEX(バックデータ一覧!$I$16:$L$21,MATCH(VLOOKUP(計算過程!$A65,バックデータ一覧!$AU$3:$AV$367,2),バックデータ一覧!$H$16:$H$21,0),MATCH(計算過程!AB$2,バックデータ一覧!$I$2:$L$2,0)),IF(入力データと計算結果!$F$6=1,INDEX(バックデータ一覧!$I$22:$L$27,MATCH(VLOOKUP(計算過程!$A65,バックデータ一覧!$AU$3:$AV$367,2),バックデータ一覧!$H$22:$H$27,0),MATCH(計算過程!AB$2,バックデータ一覧!$I$2:$L$2,0))))))</f>
        <v>28</v>
      </c>
      <c r="AC65" s="24">
        <f>IF(入力データと計算結果!$F$6=4,INDEX(バックデータ一覧!$I$4:$L$9,MATCH(VLOOKUP(計算過程!$A65,バックデータ一覧!$AU$3:$AV$367,2),バックデータ一覧!$H$4:$H$9,0),MATCH(計算過程!AC$2,バックデータ一覧!$I$2:$L$2,0)),IF(入力データと計算結果!$F$6=3,INDEX(バックデータ一覧!$I$10:$L$15,MATCH(VLOOKUP(計算過程!$A65,バックデータ一覧!$AU$3:$AV$367,2),バックデータ一覧!$H$10:$H$15,0),MATCH(計算過程!AC$2,バックデータ一覧!$I$2:$L$2,0)),IF(入力データと計算結果!$F$6=2,INDEX(バックデータ一覧!$I$16:$L$21,MATCH(VLOOKUP(計算過程!$A65,バックデータ一覧!$AU$3:$AV$367,2),バックデータ一覧!$H$16:$H$21,0),MATCH(計算過程!AC$2,バックデータ一覧!$I$2:$L$2,0)),IF(入力データと計算結果!$F$6=1,INDEX(バックデータ一覧!$I$22:$L$27,MATCH(VLOOKUP(計算過程!$A65,バックデータ一覧!$AU$3:$AV$367,2),バックデータ一覧!$H$22:$H$27,0),MATCH(計算過程!AC$2,バックデータ一覧!$I$2:$L$2,0))))))</f>
        <v>180</v>
      </c>
      <c r="AD65" s="89">
        <f>IF($AF65&lt;7,INDEX(バックデータ一覧!$P$4:$S$5,MATCH(入力データと計算結果!$F$8,バックデータ一覧!$O$4:$O$5,0),MATCH(入力データと計算結果!$F$6,バックデータ一覧!$P$3:$W$3,0)),IF(AND($AF65&gt;=7,$AF65&lt;16),INDEX(バックデータ一覧!$P$6:$S$7,MATCH(入力データと計算結果!$F$8,バックデータ一覧!$O$6:$O$7,0),MATCH(入力データと計算結果!$F$6,バックデータ一覧!$P$3:$W$3,0)),IF(AND($AF65&gt;=16,$AF65&lt;25),INDEX(バックデータ一覧!$P$8:$S$9,MATCH(入力データと計算結果!$F$8,バックデータ一覧!$O$8:$O$9,0),MATCH(入力データと計算結果!$F$6,バックデータ一覧!$P$3:$W$3,0)),IF($AF65&gt;=25,INDEX(バックデータ一覧!$P$10:$S$11,MATCH(入力データと計算結果!$F$8,バックデータ一覧!$O$10:$O$11,0),MATCH(入力データと計算結果!$F$6,バックデータ一覧!$P$3:$W$3,0))))))</f>
        <v>-0.12</v>
      </c>
      <c r="AE65" s="89">
        <f>IF($AF65&lt;7,INDEX(バックデータ一覧!$T$4:$W$5,MATCH(入力データと計算結果!$F$8,バックデータ一覧!$O$4:$O$5,0),MATCH(入力データと計算結果!$F$6,バックデータ一覧!$P$3:$W$3,0)),IF(AND($AF65&gt;=7,$AF65&lt;16),INDEX(バックデータ一覧!$T$6:$W$7,MATCH(入力データと計算結果!$F$8,バックデータ一覧!$O$6:$O$7,0),MATCH(入力データと計算結果!$F$6,バックデータ一覧!$P$3:$W$3,0)),IF(AND($AF65&gt;=16,$AF65&lt;25),INDEX(バックデータ一覧!$T$8:$W$9,MATCH(入力データと計算結果!$F$8,バックデータ一覧!$O$8:$O$9,0),MATCH(入力データと計算結果!$F$6,バックデータ一覧!$P$3:$W$3,0)),IF($AF65&gt;=25,INDEX(バックデータ一覧!$T$10:$W$11,MATCH(入力データと計算結果!$F$8,バックデータ一覧!$O$10:$O$11,0),MATCH(入力データと計算結果!$F$6,バックデータ一覧!$P$3:$W$3,0))))))</f>
        <v>6</v>
      </c>
      <c r="AF65" s="88">
        <f>AVERAGEIF(貼り付けシート!$A$6:$A$8765,$A65,貼り付けシート!$C$6:$C$8765)</f>
        <v>-9.1416666666666675</v>
      </c>
      <c r="AG65" s="91">
        <f>IF(AND(入力データと計算結果!$F$7=バックデータ一覧!$A$7,AH65="使用できる"),MIN(AN65,SUM(I65:N65)*$AX$13),0)</f>
        <v>0</v>
      </c>
      <c r="AH65" s="47" t="str">
        <f t="shared" si="9"/>
        <v>使用できない</v>
      </c>
      <c r="AI65" s="90">
        <f>IF(入力データと計算結果!$F$7=バックデータ一覧!$A$8,MIN(AJ65,(SUM(I65:N65)*$AX$15)),0)</f>
        <v>0</v>
      </c>
      <c r="AJ65" s="90">
        <f t="shared" ca="1" si="3"/>
        <v>0</v>
      </c>
      <c r="AK65" s="90">
        <f t="shared" ca="1" si="4"/>
        <v>40.499550000000006</v>
      </c>
      <c r="AL65" s="88">
        <f>IF(OR($AX$22=0,入力データと計算結果!$F$7&lt;&gt;バックデータ一覧!$A$8),0,$AX$19*AM65*10^-3)</f>
        <v>0</v>
      </c>
      <c r="AM65" s="90">
        <f>SUMPRODUCT(('計算過程（日射量等）'!$A$6:$A$8765=計算過程!A65)*('計算過程（日射量等）'!$C$6:$C$8765&gt;=$AX$20))</f>
        <v>4</v>
      </c>
      <c r="AN65" s="90">
        <f>IF(入力データと計算結果!$F$7=バックデータ一覧!$A$9,0,AO65*$AX$22*$AX$21*計算過程!$AX$23)</f>
        <v>0</v>
      </c>
      <c r="AO65" s="90">
        <f>SUMIF('計算過程（日射量等）'!$A$6:$A$8765,計算過程!A65,'計算過程（日射量等）'!$C$6:$C$8765)*3600*10^-6</f>
        <v>5.9234685608363469</v>
      </c>
      <c r="AP65" s="90">
        <f t="shared" si="10"/>
        <v>-0.60900537634408591</v>
      </c>
      <c r="AQ65" s="90">
        <f>AVERAGEIF('貼り付けシート（日射量等）'!$D$3:$D$8762,$A65,'貼り付けシート（日射量等）'!$F$3:$F$8762)</f>
        <v>1.2541666666666667</v>
      </c>
    </row>
    <row r="66" spans="1:43">
      <c r="A66" s="28">
        <v>41700</v>
      </c>
      <c r="B66" s="88">
        <f ca="1">I66-IF(入力データと計算結果!$F$7=バックデータ一覧!$A$7,計算過程!$AG66,計算過程!$AI66)*I66/($I66+$J66+$K66+$L66+$M66+$N66)</f>
        <v>15.211924</v>
      </c>
      <c r="C66" s="88">
        <f ca="1">J66-IF(入力データと計算結果!$F$7=バックデータ一覧!$A$7,計算過程!$AG66,計算過程!$AI66)*J66/($I66+$J66+$K66+$L66+$M66+$N66)</f>
        <v>24.802050000000001</v>
      </c>
      <c r="D66" s="88">
        <f ca="1">K66-IF(入力データと計算結果!$F$7=バックデータ一覧!$A$7,計算過程!$AG66,計算過程!$AI66)*K66/($I66+$J66+$K66+$L66+$M66+$N66)</f>
        <v>4.6297160000000002</v>
      </c>
      <c r="E66" s="88">
        <f ca="1">L66-IF(入力データと計算結果!$F$7=バックデータ一覧!$A$7,計算過程!$AG66,計算過程!$AI66)*L66/($I66+$J66+$K66+$L66+$M66+$N66)</f>
        <v>29.762460000000001</v>
      </c>
      <c r="F66" s="88">
        <f ca="1">M66-IF(入力データと計算結果!$F$7=バックデータ一覧!$A$7,計算過程!$AG66,計算過程!$AI66)*M66/($I66+$J66+$K66+$L66+$M66+$N66)</f>
        <v>0</v>
      </c>
      <c r="G66" s="88">
        <f ca="1">N66-IF(入力データと計算結果!$F$7=バックデータ一覧!$A$7,計算過程!$AG66,計算過程!$AI66)*N66/($I66+$J66+$K66+$L66+$M66+$N66)</f>
        <v>6.9474999999999998</v>
      </c>
      <c r="H66" s="88">
        <f t="shared" si="5"/>
        <v>0</v>
      </c>
      <c r="I66" s="90">
        <f ca="1">P66*(バックデータ一覧!$E$3-計算過程!X66)*4.186*10^-3</f>
        <v>15.211924</v>
      </c>
      <c r="J66" s="90">
        <f ca="1">Q66*(バックデータ一覧!$E$4-計算過程!X66)*4.186*10^-3</f>
        <v>24.802050000000001</v>
      </c>
      <c r="K66" s="90">
        <f ca="1">R66*(バックデータ一覧!$E$5-計算過程!X66)*4.186*10^-3</f>
        <v>4.6297160000000002</v>
      </c>
      <c r="L66" s="90">
        <f ca="1">IF(入力データと計算結果!$F$9=バックデータ一覧!$A$2,計算過程!S66*(バックデータ一覧!$E$6-計算過程!X66)*4.186*10^-3,0)</f>
        <v>29.762460000000001</v>
      </c>
      <c r="M66" s="90">
        <f>IF(入力データと計算結果!$F$9=バックデータ一覧!$A$2,0,計算過程!T66*(バックデータ一覧!$E$7-計算過程!X66)*4.186*10^-3)</f>
        <v>0</v>
      </c>
      <c r="N66" s="90">
        <f ca="1">IF(入力データと計算結果!$F$9=バックデータ一覧!$A$4,0,計算過程!U66*(バックデータ一覧!$E$8-計算過程!X66)*4.186*10^-3)</f>
        <v>6.9474999999999998</v>
      </c>
      <c r="O66" s="90">
        <f>IF(入力データと計算結果!$F$9=バックデータ一覧!$A$4,計算過程!W66*1.25,0)</f>
        <v>0</v>
      </c>
      <c r="P66" s="88">
        <f t="shared" si="0"/>
        <v>92</v>
      </c>
      <c r="Q66" s="88">
        <f t="shared" si="1"/>
        <v>150</v>
      </c>
      <c r="R66" s="88">
        <f t="shared" si="2"/>
        <v>28</v>
      </c>
      <c r="S66" s="88">
        <f>IF(入力データと計算結果!$F$9=バックデータ一覧!$A$2,$AC66,0)*$AX$11*$AX$12</f>
        <v>180</v>
      </c>
      <c r="T66" s="88">
        <f>IF(入力データと計算結果!$F$9=バックデータ一覧!$A$2,0,$AC66)*$AX$12</f>
        <v>0</v>
      </c>
      <c r="U66" s="88">
        <f t="shared" ca="1" si="6"/>
        <v>27.894100784126358</v>
      </c>
      <c r="V66" s="90">
        <f ca="1">IF(OR(入力データと計算結果!$F$9=バックデータ一覧!$A$2,入力データと計算結果!$F$9=バックデータ一覧!$A$3),W66/(バックデータ一覧!$E$8-計算過程!X66)/4.186*10^3,0)</f>
        <v>27.894100784126358</v>
      </c>
      <c r="W66" s="90">
        <f t="shared" si="7"/>
        <v>6.9474999999999998</v>
      </c>
      <c r="X66" s="90">
        <f ca="1">MAX(VLOOKUP(入力データと計算結果!$F$5,バックデータ一覧!$Y$3:$AA$10,2)*Y66+VLOOKUP(入力データと計算結果!$F$5,バックデータ一覧!$Y$3:$AA$10,3),0.5)</f>
        <v>0.5</v>
      </c>
      <c r="Y66" s="90">
        <f t="shared" ca="1" si="8"/>
        <v>-6.2254166666666668</v>
      </c>
      <c r="Z66" s="24">
        <f>IF(入力データと計算結果!$F$6=4,INDEX(バックデータ一覧!$I$4:$L$9,MATCH(VLOOKUP(計算過程!$A66,バックデータ一覧!$AU$3:$AV$367,2),バックデータ一覧!$H$4:$H$9,0),MATCH(計算過程!Z$2,バックデータ一覧!$I$2:$L$2,0)),IF(入力データと計算結果!$F$6=3,INDEX(バックデータ一覧!$I$10:$L$15,MATCH(VLOOKUP(計算過程!$A66,バックデータ一覧!$AU$3:$AV$367,2),バックデータ一覧!$H$10:$H$15,0),MATCH(計算過程!Z$2,バックデータ一覧!$I$2:$L$2,0)),IF(入力データと計算結果!$F$6=2,INDEX(バックデータ一覧!$I$16:$L$21,MATCH(VLOOKUP(計算過程!$A66,バックデータ一覧!$AU$3:$AV$367,2),バックデータ一覧!$H$16:$H$21,0),MATCH(計算過程!Z$2,バックデータ一覧!$I$2:$L$2,0)),IF(入力データと計算結果!$F$6=1,INDEX(バックデータ一覧!$I$22:$L$27,MATCH(VLOOKUP(計算過程!$A66,バックデータ一覧!$AU$3:$AV$367,2),バックデータ一覧!$H$22:$H$27,0),MATCH(計算過程!Z$2,バックデータ一覧!$I$2:$L$2,0))))))</f>
        <v>92</v>
      </c>
      <c r="AA66" s="24">
        <f>IF(入力データと計算結果!$F$6=4,INDEX(バックデータ一覧!$I$4:$L$9,MATCH(VLOOKUP(計算過程!$A66,バックデータ一覧!$AU$3:$AV$367,2),バックデータ一覧!$H$4:$H$9,0),MATCH(計算過程!AA$2,バックデータ一覧!$I$2:$L$2,0)),IF(入力データと計算結果!$F$6=3,INDEX(バックデータ一覧!$I$10:$L$15,MATCH(VLOOKUP(計算過程!$A66,バックデータ一覧!$AU$3:$AV$367,2),バックデータ一覧!$H$10:$H$15,0),MATCH(計算過程!AA$2,バックデータ一覧!$I$2:$L$2,0)),IF(入力データと計算結果!$F$6=2,INDEX(バックデータ一覧!$I$16:$L$21,MATCH(VLOOKUP(計算過程!$A66,バックデータ一覧!$AU$3:$AV$367,2),バックデータ一覧!$H$16:$H$21,0),MATCH(計算過程!AA$2,バックデータ一覧!$I$2:$L$2,0)),IF(入力データと計算結果!$F$6=1,INDEX(バックデータ一覧!$I$22:$L$27,MATCH(VLOOKUP(計算過程!$A66,バックデータ一覧!$AU$3:$AV$367,2),バックデータ一覧!$H$22:$H$27,0),MATCH(計算過程!AA$2,バックデータ一覧!$I$2:$L$2,0))))))</f>
        <v>150</v>
      </c>
      <c r="AB66" s="24">
        <f>IF(入力データと計算結果!$F$6=4,INDEX(バックデータ一覧!$I$4:$L$9,MATCH(VLOOKUP(計算過程!$A66,バックデータ一覧!$AU$3:$AV$367,2),バックデータ一覧!$H$4:$H$9,0),MATCH(計算過程!AB$2,バックデータ一覧!$I$2:$L$2,0)),IF(入力データと計算結果!$F$6=3,INDEX(バックデータ一覧!$I$10:$L$15,MATCH(VLOOKUP(計算過程!$A66,バックデータ一覧!$AU$3:$AV$367,2),バックデータ一覧!$H$10:$H$15,0),MATCH(計算過程!AB$2,バックデータ一覧!$I$2:$L$2,0)),IF(入力データと計算結果!$F$6=2,INDEX(バックデータ一覧!$I$16:$L$21,MATCH(VLOOKUP(計算過程!$A66,バックデータ一覧!$AU$3:$AV$367,2),バックデータ一覧!$H$16:$H$21,0),MATCH(計算過程!AB$2,バックデータ一覧!$I$2:$L$2,0)),IF(入力データと計算結果!$F$6=1,INDEX(バックデータ一覧!$I$22:$L$27,MATCH(VLOOKUP(計算過程!$A66,バックデータ一覧!$AU$3:$AV$367,2),バックデータ一覧!$H$22:$H$27,0),MATCH(計算過程!AB$2,バックデータ一覧!$I$2:$L$2,0))))))</f>
        <v>28</v>
      </c>
      <c r="AC66" s="24">
        <f>IF(入力データと計算結果!$F$6=4,INDEX(バックデータ一覧!$I$4:$L$9,MATCH(VLOOKUP(計算過程!$A66,バックデータ一覧!$AU$3:$AV$367,2),バックデータ一覧!$H$4:$H$9,0),MATCH(計算過程!AC$2,バックデータ一覧!$I$2:$L$2,0)),IF(入力データと計算結果!$F$6=3,INDEX(バックデータ一覧!$I$10:$L$15,MATCH(VLOOKUP(計算過程!$A66,バックデータ一覧!$AU$3:$AV$367,2),バックデータ一覧!$H$10:$H$15,0),MATCH(計算過程!AC$2,バックデータ一覧!$I$2:$L$2,0)),IF(入力データと計算結果!$F$6=2,INDEX(バックデータ一覧!$I$16:$L$21,MATCH(VLOOKUP(計算過程!$A66,バックデータ一覧!$AU$3:$AV$367,2),バックデータ一覧!$H$16:$H$21,0),MATCH(計算過程!AC$2,バックデータ一覧!$I$2:$L$2,0)),IF(入力データと計算結果!$F$6=1,INDEX(バックデータ一覧!$I$22:$L$27,MATCH(VLOOKUP(計算過程!$A66,バックデータ一覧!$AU$3:$AV$367,2),バックデータ一覧!$H$22:$H$27,0),MATCH(計算過程!AC$2,バックデータ一覧!$I$2:$L$2,0))))))</f>
        <v>180</v>
      </c>
      <c r="AD66" s="89">
        <f>IF($AF66&lt;7,INDEX(バックデータ一覧!$P$4:$S$5,MATCH(入力データと計算結果!$F$8,バックデータ一覧!$O$4:$O$5,0),MATCH(入力データと計算結果!$F$6,バックデータ一覧!$P$3:$W$3,0)),IF(AND($AF66&gt;=7,$AF66&lt;16),INDEX(バックデータ一覧!$P$6:$S$7,MATCH(入力データと計算結果!$F$8,バックデータ一覧!$O$6:$O$7,0),MATCH(入力データと計算結果!$F$6,バックデータ一覧!$P$3:$W$3,0)),IF(AND($AF66&gt;=16,$AF66&lt;25),INDEX(バックデータ一覧!$P$8:$S$9,MATCH(入力データと計算結果!$F$8,バックデータ一覧!$O$8:$O$9,0),MATCH(入力データと計算結果!$F$6,バックデータ一覧!$P$3:$W$3,0)),IF($AF66&gt;=25,INDEX(バックデータ一覧!$P$10:$S$11,MATCH(入力データと計算結果!$F$8,バックデータ一覧!$O$10:$O$11,0),MATCH(入力データと計算結果!$F$6,バックデータ一覧!$P$3:$W$3,0))))))</f>
        <v>-0.12</v>
      </c>
      <c r="AE66" s="89">
        <f>IF($AF66&lt;7,INDEX(バックデータ一覧!$T$4:$W$5,MATCH(入力データと計算結果!$F$8,バックデータ一覧!$O$4:$O$5,0),MATCH(入力データと計算結果!$F$6,バックデータ一覧!$P$3:$W$3,0)),IF(AND($AF66&gt;=7,$AF66&lt;16),INDEX(バックデータ一覧!$T$6:$W$7,MATCH(入力データと計算結果!$F$8,バックデータ一覧!$O$6:$O$7,0),MATCH(入力データと計算結果!$F$6,バックデータ一覧!$P$3:$W$3,0)),IF(AND($AF66&gt;=16,$AF66&lt;25),INDEX(バックデータ一覧!$T$8:$W$9,MATCH(入力データと計算結果!$F$8,バックデータ一覧!$O$8:$O$9,0),MATCH(入力データと計算結果!$F$6,バックデータ一覧!$P$3:$W$3,0)),IF($AF66&gt;=25,INDEX(バックデータ一覧!$T$10:$W$11,MATCH(入力データと計算結果!$F$8,バックデータ一覧!$O$10:$O$11,0),MATCH(入力データと計算結果!$F$6,バックデータ一覧!$P$3:$W$3,0))))))</f>
        <v>6</v>
      </c>
      <c r="AF66" s="88">
        <f>AVERAGEIF(貼り付けシート!$A$6:$A$8765,$A66,貼り付けシート!$C$6:$C$8765)</f>
        <v>-7.8958333333333348</v>
      </c>
      <c r="AG66" s="91">
        <f>IF(AND(入力データと計算結果!$F$7=バックデータ一覧!$A$7,AH66="使用できる"),MIN(AN66,SUM(I66:N66)*$AX$13),0)</f>
        <v>0</v>
      </c>
      <c r="AH66" s="47" t="str">
        <f t="shared" si="9"/>
        <v>使用できない</v>
      </c>
      <c r="AI66" s="90">
        <f>IF(入力データと計算結果!$F$7=バックデータ一覧!$A$8,MIN(AJ66,(SUM(I66:N66)*$AX$15)),0)</f>
        <v>0</v>
      </c>
      <c r="AJ66" s="90">
        <f t="shared" ca="1" si="3"/>
        <v>0</v>
      </c>
      <c r="AK66" s="90">
        <f t="shared" ca="1" si="4"/>
        <v>40.499550000000006</v>
      </c>
      <c r="AL66" s="88">
        <f>IF(OR($AX$22=0,入力データと計算結果!$F$7&lt;&gt;バックデータ一覧!$A$8),0,$AX$19*AM66*10^-3)</f>
        <v>0</v>
      </c>
      <c r="AM66" s="90">
        <f>SUMPRODUCT(('計算過程（日射量等）'!$A$6:$A$8765=計算過程!A66)*('計算過程（日射量等）'!$C$6:$C$8765&gt;=$AX$20))</f>
        <v>4</v>
      </c>
      <c r="AN66" s="90">
        <f>IF(入力データと計算結果!$F$7=バックデータ一覧!$A$9,0,AO66*$AX$22*$AX$21*計算過程!$AX$23)</f>
        <v>0</v>
      </c>
      <c r="AO66" s="90">
        <f>SUMIF('計算過程（日射量等）'!$A$6:$A$8765,計算過程!A66,'計算過程（日射量等）'!$C$6:$C$8765)*3600*10^-6</f>
        <v>4.1316353370799845</v>
      </c>
      <c r="AP66" s="90">
        <f t="shared" si="10"/>
        <v>-0.49005376344086021</v>
      </c>
      <c r="AQ66" s="90">
        <f>AVERAGEIF('貼り付けシート（日射量等）'!$D$3:$D$8762,$A66,'貼り付けシート（日射量等）'!$F$3:$F$8762)</f>
        <v>-0.57500000000000007</v>
      </c>
    </row>
    <row r="67" spans="1:43">
      <c r="A67" s="28">
        <v>41701</v>
      </c>
      <c r="B67" s="88">
        <f ca="1">I67-IF(入力データと計算結果!$F$7=バックデータ一覧!$A$7,計算過程!$AG67,計算過程!$AI67)*I67/($I67+$J67+$K67+$L67+$M67+$N67)</f>
        <v>15.211924</v>
      </c>
      <c r="C67" s="88">
        <f ca="1">J67-IF(入力データと計算結果!$F$7=バックデータ一覧!$A$7,計算過程!$AG67,計算過程!$AI67)*J67/($I67+$J67+$K67+$L67+$M67+$N67)</f>
        <v>24.802050000000001</v>
      </c>
      <c r="D67" s="88">
        <f ca="1">K67-IF(入力データと計算結果!$F$7=バックデータ一覧!$A$7,計算過程!$AG67,計算過程!$AI67)*K67/($I67+$J67+$K67+$L67+$M67+$N67)</f>
        <v>4.6297160000000002</v>
      </c>
      <c r="E67" s="88">
        <f ca="1">L67-IF(入力データと計算結果!$F$7=バックデータ一覧!$A$7,計算過程!$AG67,計算過程!$AI67)*L67/($I67+$J67+$K67+$L67+$M67+$N67)</f>
        <v>29.762460000000001</v>
      </c>
      <c r="F67" s="88">
        <f ca="1">M67-IF(入力データと計算結果!$F$7=バックデータ一覧!$A$7,計算過程!$AG67,計算過程!$AI67)*M67/($I67+$J67+$K67+$L67+$M67+$N67)</f>
        <v>0</v>
      </c>
      <c r="G67" s="88">
        <f ca="1">N67-IF(入力データと計算結果!$F$7=バックデータ一覧!$A$7,計算過程!$AG67,計算過程!$AI67)*N67/($I67+$J67+$K67+$L67+$M67+$N67)</f>
        <v>6.5415000000000001</v>
      </c>
      <c r="H67" s="88">
        <f t="shared" si="5"/>
        <v>0</v>
      </c>
      <c r="I67" s="90">
        <f ca="1">P67*(バックデータ一覧!$E$3-計算過程!X67)*4.186*10^-3</f>
        <v>15.211924</v>
      </c>
      <c r="J67" s="90">
        <f ca="1">Q67*(バックデータ一覧!$E$4-計算過程!X67)*4.186*10^-3</f>
        <v>24.802050000000001</v>
      </c>
      <c r="K67" s="90">
        <f ca="1">R67*(バックデータ一覧!$E$5-計算過程!X67)*4.186*10^-3</f>
        <v>4.6297160000000002</v>
      </c>
      <c r="L67" s="90">
        <f ca="1">IF(入力データと計算結果!$F$9=バックデータ一覧!$A$2,計算過程!S67*(バックデータ一覧!$E$6-計算過程!X67)*4.186*10^-3,0)</f>
        <v>29.762460000000001</v>
      </c>
      <c r="M67" s="90">
        <f>IF(入力データと計算結果!$F$9=バックデータ一覧!$A$2,0,計算過程!T67*(バックデータ一覧!$E$7-計算過程!X67)*4.186*10^-3)</f>
        <v>0</v>
      </c>
      <c r="N67" s="90">
        <f ca="1">IF(入力データと計算結果!$F$9=バックデータ一覧!$A$4,0,計算過程!U67*(バックデータ一覧!$E$8-計算過程!X67)*4.186*10^-3)</f>
        <v>6.5415000000000001</v>
      </c>
      <c r="O67" s="90">
        <f>IF(入力データと計算結果!$F$9=バックデータ一覧!$A$4,計算過程!W67*1.25,0)</f>
        <v>0</v>
      </c>
      <c r="P67" s="88">
        <f t="shared" si="0"/>
        <v>92</v>
      </c>
      <c r="Q67" s="88">
        <f t="shared" si="1"/>
        <v>150</v>
      </c>
      <c r="R67" s="88">
        <f t="shared" si="2"/>
        <v>28</v>
      </c>
      <c r="S67" s="88">
        <f>IF(入力データと計算結果!$F$9=バックデータ一覧!$A$2,$AC67,0)*$AX$11*$AX$12</f>
        <v>180</v>
      </c>
      <c r="T67" s="88">
        <f>IF(入力データと計算結果!$F$9=バックデータ一覧!$A$2,0,$AC67)*$AX$12</f>
        <v>0</v>
      </c>
      <c r="U67" s="88">
        <f t="shared" ca="1" si="6"/>
        <v>26.264017312610665</v>
      </c>
      <c r="V67" s="90">
        <f ca="1">IF(OR(入力データと計算結果!$F$9=バックデータ一覧!$A$2,入力データと計算結果!$F$9=バックデータ一覧!$A$3),W67/(バックデータ一覧!$E$8-計算過程!X67)/4.186*10^3,0)</f>
        <v>26.264017312610665</v>
      </c>
      <c r="W67" s="90">
        <f t="shared" si="7"/>
        <v>6.5415000000000001</v>
      </c>
      <c r="X67" s="90">
        <f ca="1">MAX(VLOOKUP(入力データと計算結果!$F$5,バックデータ一覧!$Y$3:$AA$10,2)*Y67+VLOOKUP(入力データと計算結果!$F$5,バックデータ一覧!$Y$3:$AA$10,3),0.5)</f>
        <v>0.5</v>
      </c>
      <c r="Y67" s="90">
        <f t="shared" ca="1" si="8"/>
        <v>-5.4950000000000001</v>
      </c>
      <c r="Z67" s="24">
        <f>IF(入力データと計算結果!$F$6=4,INDEX(バックデータ一覧!$I$4:$L$9,MATCH(VLOOKUP(計算過程!$A67,バックデータ一覧!$AU$3:$AV$367,2),バックデータ一覧!$H$4:$H$9,0),MATCH(計算過程!Z$2,バックデータ一覧!$I$2:$L$2,0)),IF(入力データと計算結果!$F$6=3,INDEX(バックデータ一覧!$I$10:$L$15,MATCH(VLOOKUP(計算過程!$A67,バックデータ一覧!$AU$3:$AV$367,2),バックデータ一覧!$H$10:$H$15,0),MATCH(計算過程!Z$2,バックデータ一覧!$I$2:$L$2,0)),IF(入力データと計算結果!$F$6=2,INDEX(バックデータ一覧!$I$16:$L$21,MATCH(VLOOKUP(計算過程!$A67,バックデータ一覧!$AU$3:$AV$367,2),バックデータ一覧!$H$16:$H$21,0),MATCH(計算過程!Z$2,バックデータ一覧!$I$2:$L$2,0)),IF(入力データと計算結果!$F$6=1,INDEX(バックデータ一覧!$I$22:$L$27,MATCH(VLOOKUP(計算過程!$A67,バックデータ一覧!$AU$3:$AV$367,2),バックデータ一覧!$H$22:$H$27,0),MATCH(計算過程!Z$2,バックデータ一覧!$I$2:$L$2,0))))))</f>
        <v>92</v>
      </c>
      <c r="AA67" s="24">
        <f>IF(入力データと計算結果!$F$6=4,INDEX(バックデータ一覧!$I$4:$L$9,MATCH(VLOOKUP(計算過程!$A67,バックデータ一覧!$AU$3:$AV$367,2),バックデータ一覧!$H$4:$H$9,0),MATCH(計算過程!AA$2,バックデータ一覧!$I$2:$L$2,0)),IF(入力データと計算結果!$F$6=3,INDEX(バックデータ一覧!$I$10:$L$15,MATCH(VLOOKUP(計算過程!$A67,バックデータ一覧!$AU$3:$AV$367,2),バックデータ一覧!$H$10:$H$15,0),MATCH(計算過程!AA$2,バックデータ一覧!$I$2:$L$2,0)),IF(入力データと計算結果!$F$6=2,INDEX(バックデータ一覧!$I$16:$L$21,MATCH(VLOOKUP(計算過程!$A67,バックデータ一覧!$AU$3:$AV$367,2),バックデータ一覧!$H$16:$H$21,0),MATCH(計算過程!AA$2,バックデータ一覧!$I$2:$L$2,0)),IF(入力データと計算結果!$F$6=1,INDEX(バックデータ一覧!$I$22:$L$27,MATCH(VLOOKUP(計算過程!$A67,バックデータ一覧!$AU$3:$AV$367,2),バックデータ一覧!$H$22:$H$27,0),MATCH(計算過程!AA$2,バックデータ一覧!$I$2:$L$2,0))))))</f>
        <v>150</v>
      </c>
      <c r="AB67" s="24">
        <f>IF(入力データと計算結果!$F$6=4,INDEX(バックデータ一覧!$I$4:$L$9,MATCH(VLOOKUP(計算過程!$A67,バックデータ一覧!$AU$3:$AV$367,2),バックデータ一覧!$H$4:$H$9,0),MATCH(計算過程!AB$2,バックデータ一覧!$I$2:$L$2,0)),IF(入力データと計算結果!$F$6=3,INDEX(バックデータ一覧!$I$10:$L$15,MATCH(VLOOKUP(計算過程!$A67,バックデータ一覧!$AU$3:$AV$367,2),バックデータ一覧!$H$10:$H$15,0),MATCH(計算過程!AB$2,バックデータ一覧!$I$2:$L$2,0)),IF(入力データと計算結果!$F$6=2,INDEX(バックデータ一覧!$I$16:$L$21,MATCH(VLOOKUP(計算過程!$A67,バックデータ一覧!$AU$3:$AV$367,2),バックデータ一覧!$H$16:$H$21,0),MATCH(計算過程!AB$2,バックデータ一覧!$I$2:$L$2,0)),IF(入力データと計算結果!$F$6=1,INDEX(バックデータ一覧!$I$22:$L$27,MATCH(VLOOKUP(計算過程!$A67,バックデータ一覧!$AU$3:$AV$367,2),バックデータ一覧!$H$22:$H$27,0),MATCH(計算過程!AB$2,バックデータ一覧!$I$2:$L$2,0))))))</f>
        <v>28</v>
      </c>
      <c r="AC67" s="24">
        <f>IF(入力データと計算結果!$F$6=4,INDEX(バックデータ一覧!$I$4:$L$9,MATCH(VLOOKUP(計算過程!$A67,バックデータ一覧!$AU$3:$AV$367,2),バックデータ一覧!$H$4:$H$9,0),MATCH(計算過程!AC$2,バックデータ一覧!$I$2:$L$2,0)),IF(入力データと計算結果!$F$6=3,INDEX(バックデータ一覧!$I$10:$L$15,MATCH(VLOOKUP(計算過程!$A67,バックデータ一覧!$AU$3:$AV$367,2),バックデータ一覧!$H$10:$H$15,0),MATCH(計算過程!AC$2,バックデータ一覧!$I$2:$L$2,0)),IF(入力データと計算結果!$F$6=2,INDEX(バックデータ一覧!$I$16:$L$21,MATCH(VLOOKUP(計算過程!$A67,バックデータ一覧!$AU$3:$AV$367,2),バックデータ一覧!$H$16:$H$21,0),MATCH(計算過程!AC$2,バックデータ一覧!$I$2:$L$2,0)),IF(入力データと計算結果!$F$6=1,INDEX(バックデータ一覧!$I$22:$L$27,MATCH(VLOOKUP(計算過程!$A67,バックデータ一覧!$AU$3:$AV$367,2),バックデータ一覧!$H$22:$H$27,0),MATCH(計算過程!AC$2,バックデータ一覧!$I$2:$L$2,0))))))</f>
        <v>180</v>
      </c>
      <c r="AD67" s="89">
        <f>IF($AF67&lt;7,INDEX(バックデータ一覧!$P$4:$S$5,MATCH(入力データと計算結果!$F$8,バックデータ一覧!$O$4:$O$5,0),MATCH(入力データと計算結果!$F$6,バックデータ一覧!$P$3:$W$3,0)),IF(AND($AF67&gt;=7,$AF67&lt;16),INDEX(バックデータ一覧!$P$6:$S$7,MATCH(入力データと計算結果!$F$8,バックデータ一覧!$O$6:$O$7,0),MATCH(入力データと計算結果!$F$6,バックデータ一覧!$P$3:$W$3,0)),IF(AND($AF67&gt;=16,$AF67&lt;25),INDEX(バックデータ一覧!$P$8:$S$9,MATCH(入力データと計算結果!$F$8,バックデータ一覧!$O$8:$O$9,0),MATCH(入力データと計算結果!$F$6,バックデータ一覧!$P$3:$W$3,0)),IF($AF67&gt;=25,INDEX(バックデータ一覧!$P$10:$S$11,MATCH(入力データと計算結果!$F$8,バックデータ一覧!$O$10:$O$11,0),MATCH(入力データと計算結果!$F$6,バックデータ一覧!$P$3:$W$3,0))))))</f>
        <v>-0.12</v>
      </c>
      <c r="AE67" s="89">
        <f>IF($AF67&lt;7,INDEX(バックデータ一覧!$T$4:$W$5,MATCH(入力データと計算結果!$F$8,バックデータ一覧!$O$4:$O$5,0),MATCH(入力データと計算結果!$F$6,バックデータ一覧!$P$3:$W$3,0)),IF(AND($AF67&gt;=7,$AF67&lt;16),INDEX(バックデータ一覧!$T$6:$W$7,MATCH(入力データと計算結果!$F$8,バックデータ一覧!$O$6:$O$7,0),MATCH(入力データと計算結果!$F$6,バックデータ一覧!$P$3:$W$3,0)),IF(AND($AF67&gt;=16,$AF67&lt;25),INDEX(バックデータ一覧!$T$8:$W$9,MATCH(入力データと計算結果!$F$8,バックデータ一覧!$O$8:$O$9,0),MATCH(入力データと計算結果!$F$6,バックデータ一覧!$P$3:$W$3,0)),IF($AF67&gt;=25,INDEX(バックデータ一覧!$T$10:$W$11,MATCH(入力データと計算結果!$F$8,バックデータ一覧!$O$10:$O$11,0),MATCH(入力データと計算結果!$F$6,バックデータ一覧!$P$3:$W$3,0))))))</f>
        <v>6</v>
      </c>
      <c r="AF67" s="88">
        <f>AVERAGEIF(貼り付けシート!$A$6:$A$8765,$A67,貼り付けシート!$C$6:$C$8765)</f>
        <v>-4.5125000000000011</v>
      </c>
      <c r="AG67" s="91">
        <f>IF(AND(入力データと計算結果!$F$7=バックデータ一覧!$A$7,AH67="使用できる"),MIN(AN67,SUM(I67:N67)*$AX$13),0)</f>
        <v>0</v>
      </c>
      <c r="AH67" s="47" t="str">
        <f t="shared" si="9"/>
        <v>使用できない</v>
      </c>
      <c r="AI67" s="90">
        <f>IF(入力データと計算結果!$F$7=バックデータ一覧!$A$8,MIN(AJ67,(SUM(I67:N67)*$AX$15)),0)</f>
        <v>0</v>
      </c>
      <c r="AJ67" s="90">
        <f t="shared" ca="1" si="3"/>
        <v>0</v>
      </c>
      <c r="AK67" s="90">
        <f t="shared" ca="1" si="4"/>
        <v>40.499550000000006</v>
      </c>
      <c r="AL67" s="88">
        <f>IF(OR($AX$22=0,入力データと計算結果!$F$7&lt;&gt;バックデータ一覧!$A$8),0,$AX$19*AM67*10^-3)</f>
        <v>0</v>
      </c>
      <c r="AM67" s="90">
        <f>SUMPRODUCT(('計算過程（日射量等）'!$A$6:$A$8765=計算過程!A67)*('計算過程（日射量等）'!$C$6:$C$8765&gt;=$AX$20))</f>
        <v>7</v>
      </c>
      <c r="AN67" s="90">
        <f>IF(入力データと計算結果!$F$7=バックデータ一覧!$A$9,0,AO67*$AX$22*$AX$21*計算過程!$AX$23)</f>
        <v>0</v>
      </c>
      <c r="AO67" s="90">
        <f>SUMIF('計算過程（日射量等）'!$A$6:$A$8765,計算過程!A67,'計算過程（日射量等）'!$C$6:$C$8765)*3600*10^-6</f>
        <v>10.015297437107035</v>
      </c>
      <c r="AP67" s="90">
        <f t="shared" si="10"/>
        <v>-0.5103494623655912</v>
      </c>
      <c r="AQ67" s="90">
        <f>AVERAGEIF('貼り付けシート（日射量等）'!$D$3:$D$8762,$A67,'貼り付けシート（日射量等）'!$F$3:$F$8762)</f>
        <v>-9.1666666666666688E-2</v>
      </c>
    </row>
    <row r="68" spans="1:43">
      <c r="A68" s="28">
        <v>41702</v>
      </c>
      <c r="B68" s="88">
        <f ca="1">I68-IF(入力データと計算結果!$F$7=バックデータ一覧!$A$7,計算過程!$AG68,計算過程!$AI68)*I68/($I68+$J68+$K68+$L68+$M68+$N68)</f>
        <v>23.148579999999999</v>
      </c>
      <c r="C68" s="88">
        <f ca="1">J68-IF(入力データと計算結果!$F$7=バックデータ一覧!$A$7,計算過程!$AG68,計算過程!$AI68)*J68/($I68+$J68+$K68+$L68+$M68+$N68)</f>
        <v>33.069400000000002</v>
      </c>
      <c r="D68" s="88">
        <f ca="1">K68-IF(入力データと計算結果!$F$7=バックデータ一覧!$A$7,計算過程!$AG68,計算過程!$AI68)*K68/($I68+$J68+$K68+$L68+$M68+$N68)</f>
        <v>4.9604099999999995</v>
      </c>
      <c r="E68" s="88">
        <f ca="1">L68-IF(入力データと計算結果!$F$7=バックデータ一覧!$A$7,計算過程!$AG68,計算過程!$AI68)*L68/($I68+$J68+$K68+$L68+$M68+$N68)</f>
        <v>29.762460000000001</v>
      </c>
      <c r="F68" s="88">
        <f ca="1">M68-IF(入力データと計算結果!$F$7=バックデータ一覧!$A$7,計算過程!$AG68,計算過程!$AI68)*M68/($I68+$J68+$K68+$L68+$M68+$N68)</f>
        <v>0</v>
      </c>
      <c r="G68" s="88">
        <f ca="1">N68-IF(入力データと計算結果!$F$7=バックデータ一覧!$A$7,計算過程!$AG68,計算過程!$AI68)*N68/($I68+$J68+$K68+$L68+$M68+$N68)</f>
        <v>7.0994999999999999</v>
      </c>
      <c r="H68" s="88">
        <f t="shared" si="5"/>
        <v>0</v>
      </c>
      <c r="I68" s="90">
        <f ca="1">P68*(バックデータ一覧!$E$3-計算過程!X68)*4.186*10^-3</f>
        <v>23.148579999999999</v>
      </c>
      <c r="J68" s="90">
        <f ca="1">Q68*(バックデータ一覧!$E$4-計算過程!X68)*4.186*10^-3</f>
        <v>33.069400000000002</v>
      </c>
      <c r="K68" s="90">
        <f ca="1">R68*(バックデータ一覧!$E$5-計算過程!X68)*4.186*10^-3</f>
        <v>4.9604099999999995</v>
      </c>
      <c r="L68" s="90">
        <f ca="1">IF(入力データと計算結果!$F$9=バックデータ一覧!$A$2,計算過程!S68*(バックデータ一覧!$E$6-計算過程!X68)*4.186*10^-3,0)</f>
        <v>29.762460000000001</v>
      </c>
      <c r="M68" s="90">
        <f>IF(入力データと計算結果!$F$9=バックデータ一覧!$A$2,0,計算過程!T68*(バックデータ一覧!$E$7-計算過程!X68)*4.186*10^-3)</f>
        <v>0</v>
      </c>
      <c r="N68" s="90">
        <f ca="1">IF(入力データと計算結果!$F$9=バックデータ一覧!$A$4,0,計算過程!U68*(バックデータ一覧!$E$8-計算過程!X68)*4.186*10^-3)</f>
        <v>7.0994999999999999</v>
      </c>
      <c r="O68" s="90">
        <f>IF(入力データと計算結果!$F$9=バックデータ一覧!$A$4,計算過程!W68*1.25,0)</f>
        <v>0</v>
      </c>
      <c r="P68" s="88">
        <f t="shared" si="0"/>
        <v>140</v>
      </c>
      <c r="Q68" s="88">
        <f t="shared" si="1"/>
        <v>200</v>
      </c>
      <c r="R68" s="88">
        <f t="shared" si="2"/>
        <v>30</v>
      </c>
      <c r="S68" s="88">
        <f>IF(入力データと計算結果!$F$9=バックデータ一覧!$A$2,$AC68,0)*$AX$11*$AX$12</f>
        <v>180</v>
      </c>
      <c r="T68" s="88">
        <f>IF(入力データと計算結果!$F$9=バックデータ一覧!$A$2,0,$AC68)*$AX$12</f>
        <v>0</v>
      </c>
      <c r="U68" s="88">
        <f t="shared" ca="1" si="6"/>
        <v>28.504378339964749</v>
      </c>
      <c r="V68" s="90">
        <f ca="1">IF(OR(入力データと計算結果!$F$9=バックデータ一覧!$A$2,入力データと計算結果!$F$9=バックデータ一覧!$A$3),W68/(バックデータ一覧!$E$8-計算過程!X68)/4.186*10^3,0)</f>
        <v>28.504378339964749</v>
      </c>
      <c r="W68" s="90">
        <f t="shared" si="7"/>
        <v>7.0994999999999999</v>
      </c>
      <c r="X68" s="90">
        <f ca="1">MAX(VLOOKUP(入力データと計算結果!$F$5,バックデータ一覧!$Y$3:$AA$10,2)*Y68+VLOOKUP(入力データと計算結果!$F$5,バックデータ一覧!$Y$3:$AA$10,3),0.5)</f>
        <v>0.5</v>
      </c>
      <c r="Y68" s="90">
        <f t="shared" ca="1" si="8"/>
        <v>-4.7333333333333343</v>
      </c>
      <c r="Z68" s="24">
        <f>IF(入力データと計算結果!$F$6=4,INDEX(バックデータ一覧!$I$4:$L$9,MATCH(VLOOKUP(計算過程!$A68,バックデータ一覧!$AU$3:$AV$367,2),バックデータ一覧!$H$4:$H$9,0),MATCH(計算過程!Z$2,バックデータ一覧!$I$2:$L$2,0)),IF(入力データと計算結果!$F$6=3,INDEX(バックデータ一覧!$I$10:$L$15,MATCH(VLOOKUP(計算過程!$A68,バックデータ一覧!$AU$3:$AV$367,2),バックデータ一覧!$H$10:$H$15,0),MATCH(計算過程!Z$2,バックデータ一覧!$I$2:$L$2,0)),IF(入力データと計算結果!$F$6=2,INDEX(バックデータ一覧!$I$16:$L$21,MATCH(VLOOKUP(計算過程!$A68,バックデータ一覧!$AU$3:$AV$367,2),バックデータ一覧!$H$16:$H$21,0),MATCH(計算過程!Z$2,バックデータ一覧!$I$2:$L$2,0)),IF(入力データと計算結果!$F$6=1,INDEX(バックデータ一覧!$I$22:$L$27,MATCH(VLOOKUP(計算過程!$A68,バックデータ一覧!$AU$3:$AV$367,2),バックデータ一覧!$H$22:$H$27,0),MATCH(計算過程!Z$2,バックデータ一覧!$I$2:$L$2,0))))))</f>
        <v>140</v>
      </c>
      <c r="AA68" s="24">
        <f>IF(入力データと計算結果!$F$6=4,INDEX(バックデータ一覧!$I$4:$L$9,MATCH(VLOOKUP(計算過程!$A68,バックデータ一覧!$AU$3:$AV$367,2),バックデータ一覧!$H$4:$H$9,0),MATCH(計算過程!AA$2,バックデータ一覧!$I$2:$L$2,0)),IF(入力データと計算結果!$F$6=3,INDEX(バックデータ一覧!$I$10:$L$15,MATCH(VLOOKUP(計算過程!$A68,バックデータ一覧!$AU$3:$AV$367,2),バックデータ一覧!$H$10:$H$15,0),MATCH(計算過程!AA$2,バックデータ一覧!$I$2:$L$2,0)),IF(入力データと計算結果!$F$6=2,INDEX(バックデータ一覧!$I$16:$L$21,MATCH(VLOOKUP(計算過程!$A68,バックデータ一覧!$AU$3:$AV$367,2),バックデータ一覧!$H$16:$H$21,0),MATCH(計算過程!AA$2,バックデータ一覧!$I$2:$L$2,0)),IF(入力データと計算結果!$F$6=1,INDEX(バックデータ一覧!$I$22:$L$27,MATCH(VLOOKUP(計算過程!$A68,バックデータ一覧!$AU$3:$AV$367,2),バックデータ一覧!$H$22:$H$27,0),MATCH(計算過程!AA$2,バックデータ一覧!$I$2:$L$2,0))))))</f>
        <v>200</v>
      </c>
      <c r="AB68" s="24">
        <f>IF(入力データと計算結果!$F$6=4,INDEX(バックデータ一覧!$I$4:$L$9,MATCH(VLOOKUP(計算過程!$A68,バックデータ一覧!$AU$3:$AV$367,2),バックデータ一覧!$H$4:$H$9,0),MATCH(計算過程!AB$2,バックデータ一覧!$I$2:$L$2,0)),IF(入力データと計算結果!$F$6=3,INDEX(バックデータ一覧!$I$10:$L$15,MATCH(VLOOKUP(計算過程!$A68,バックデータ一覧!$AU$3:$AV$367,2),バックデータ一覧!$H$10:$H$15,0),MATCH(計算過程!AB$2,バックデータ一覧!$I$2:$L$2,0)),IF(入力データと計算結果!$F$6=2,INDEX(バックデータ一覧!$I$16:$L$21,MATCH(VLOOKUP(計算過程!$A68,バックデータ一覧!$AU$3:$AV$367,2),バックデータ一覧!$H$16:$H$21,0),MATCH(計算過程!AB$2,バックデータ一覧!$I$2:$L$2,0)),IF(入力データと計算結果!$F$6=1,INDEX(バックデータ一覧!$I$22:$L$27,MATCH(VLOOKUP(計算過程!$A68,バックデータ一覧!$AU$3:$AV$367,2),バックデータ一覧!$H$22:$H$27,0),MATCH(計算過程!AB$2,バックデータ一覧!$I$2:$L$2,0))))))</f>
        <v>30</v>
      </c>
      <c r="AC68" s="24">
        <f>IF(入力データと計算結果!$F$6=4,INDEX(バックデータ一覧!$I$4:$L$9,MATCH(VLOOKUP(計算過程!$A68,バックデータ一覧!$AU$3:$AV$367,2),バックデータ一覧!$H$4:$H$9,0),MATCH(計算過程!AC$2,バックデータ一覧!$I$2:$L$2,0)),IF(入力データと計算結果!$F$6=3,INDEX(バックデータ一覧!$I$10:$L$15,MATCH(VLOOKUP(計算過程!$A68,バックデータ一覧!$AU$3:$AV$367,2),バックデータ一覧!$H$10:$H$15,0),MATCH(計算過程!AC$2,バックデータ一覧!$I$2:$L$2,0)),IF(入力データと計算結果!$F$6=2,INDEX(バックデータ一覧!$I$16:$L$21,MATCH(VLOOKUP(計算過程!$A68,バックデータ一覧!$AU$3:$AV$367,2),バックデータ一覧!$H$16:$H$21,0),MATCH(計算過程!AC$2,バックデータ一覧!$I$2:$L$2,0)),IF(入力データと計算結果!$F$6=1,INDEX(バックデータ一覧!$I$22:$L$27,MATCH(VLOOKUP(計算過程!$A68,バックデータ一覧!$AU$3:$AV$367,2),バックデータ一覧!$H$22:$H$27,0),MATCH(計算過程!AC$2,バックデータ一覧!$I$2:$L$2,0))))))</f>
        <v>180</v>
      </c>
      <c r="AD68" s="89">
        <f>IF($AF68&lt;7,INDEX(バックデータ一覧!$P$4:$S$5,MATCH(入力データと計算結果!$F$8,バックデータ一覧!$O$4:$O$5,0),MATCH(入力データと計算結果!$F$6,バックデータ一覧!$P$3:$W$3,0)),IF(AND($AF68&gt;=7,$AF68&lt;16),INDEX(バックデータ一覧!$P$6:$S$7,MATCH(入力データと計算結果!$F$8,バックデータ一覧!$O$6:$O$7,0),MATCH(入力データと計算結果!$F$6,バックデータ一覧!$P$3:$W$3,0)),IF(AND($AF68&gt;=16,$AF68&lt;25),INDEX(バックデータ一覧!$P$8:$S$9,MATCH(入力データと計算結果!$F$8,バックデータ一覧!$O$8:$O$9,0),MATCH(入力データと計算結果!$F$6,バックデータ一覧!$P$3:$W$3,0)),IF($AF68&gt;=25,INDEX(バックデータ一覧!$P$10:$S$11,MATCH(入力データと計算結果!$F$8,バックデータ一覧!$O$10:$O$11,0),MATCH(入力データと計算結果!$F$6,バックデータ一覧!$P$3:$W$3,0))))))</f>
        <v>-0.12</v>
      </c>
      <c r="AE68" s="89">
        <f>IF($AF68&lt;7,INDEX(バックデータ一覧!$T$4:$W$5,MATCH(入力データと計算結果!$F$8,バックデータ一覧!$O$4:$O$5,0),MATCH(入力データと計算結果!$F$6,バックデータ一覧!$P$3:$W$3,0)),IF(AND($AF68&gt;=7,$AF68&lt;16),INDEX(バックデータ一覧!$T$6:$W$7,MATCH(入力データと計算結果!$F$8,バックデータ一覧!$O$6:$O$7,0),MATCH(入力データと計算結果!$F$6,バックデータ一覧!$P$3:$W$3,0)),IF(AND($AF68&gt;=16,$AF68&lt;25),INDEX(バックデータ一覧!$T$8:$W$9,MATCH(入力データと計算結果!$F$8,バックデータ一覧!$O$8:$O$9,0),MATCH(入力データと計算結果!$F$6,バックデータ一覧!$P$3:$W$3,0)),IF($AF68&gt;=25,INDEX(バックデータ一覧!$T$10:$W$11,MATCH(入力データと計算結果!$F$8,バックデータ一覧!$O$10:$O$11,0),MATCH(入力データと計算結果!$F$6,バックデータ一覧!$P$3:$W$3,0))))))</f>
        <v>6</v>
      </c>
      <c r="AF68" s="88">
        <f>AVERAGEIF(貼り付けシート!$A$6:$A$8765,$A68,貼り付けシート!$C$6:$C$8765)</f>
        <v>-9.1624999999999996</v>
      </c>
      <c r="AG68" s="91">
        <f>IF(AND(入力データと計算結果!$F$7=バックデータ一覧!$A$7,AH68="使用できる"),MIN(AN68,SUM(I68:N68)*$AX$13),0)</f>
        <v>0</v>
      </c>
      <c r="AH68" s="47" t="str">
        <f t="shared" si="9"/>
        <v>使用できない</v>
      </c>
      <c r="AI68" s="90">
        <f>IF(入力データと計算結果!$F$7=バックデータ一覧!$A$8,MIN(AJ68,(SUM(I68:N68)*$AX$15)),0)</f>
        <v>0</v>
      </c>
      <c r="AJ68" s="90">
        <f t="shared" ca="1" si="3"/>
        <v>0</v>
      </c>
      <c r="AK68" s="90">
        <f t="shared" ca="1" si="4"/>
        <v>40.499550000000006</v>
      </c>
      <c r="AL68" s="88">
        <f>IF(OR($AX$22=0,入力データと計算結果!$F$7&lt;&gt;バックデータ一覧!$A$8),0,$AX$19*AM68*10^-3)</f>
        <v>0</v>
      </c>
      <c r="AM68" s="90">
        <f>SUMPRODUCT(('計算過程（日射量等）'!$A$6:$A$8765=計算過程!A68)*('計算過程（日射量等）'!$C$6:$C$8765&gt;=$AX$20))</f>
        <v>2</v>
      </c>
      <c r="AN68" s="90">
        <f>IF(入力データと計算結果!$F$7=バックデータ一覧!$A$9,0,AO68*$AX$22*$AX$21*計算過程!$AX$23)</f>
        <v>0</v>
      </c>
      <c r="AO68" s="90">
        <f>SUMIF('計算過程（日射量等）'!$A$6:$A$8765,計算過程!A68,'計算過程（日射量等）'!$C$6:$C$8765)*3600*10^-6</f>
        <v>4.4862074692981464</v>
      </c>
      <c r="AP68" s="90">
        <f t="shared" si="10"/>
        <v>-0.41733870967741921</v>
      </c>
      <c r="AQ68" s="90">
        <f>AVERAGEIF('貼り付けシート（日射量等）'!$D$3:$D$8762,$A68,'貼り付けシート（日射量等）'!$F$3:$F$8762)</f>
        <v>3.3666666666666667</v>
      </c>
    </row>
    <row r="69" spans="1:43">
      <c r="A69" s="28">
        <v>41703</v>
      </c>
      <c r="B69" s="88">
        <f ca="1">I69-IF(入力データと計算結果!$F$7=バックデータ一覧!$A$7,計算過程!$AG69,計算過程!$AI69)*I69/($I69+$J69+$K69+$L69+$M69+$N69)</f>
        <v>5.2911040000000007</v>
      </c>
      <c r="C69" s="88">
        <f ca="1">J69-IF(入力データと計算結果!$F$7=バックデータ一覧!$A$7,計算過程!$AG69,計算過程!$AI69)*J69/($I69+$J69+$K69+$L69+$M69+$N69)</f>
        <v>31.415929999999999</v>
      </c>
      <c r="D69" s="88">
        <f ca="1">K69-IF(入力データと計算結果!$F$7=バックデータ一覧!$A$7,計算過程!$AG69,計算過程!$AI69)*K69/($I69+$J69+$K69+$L69+$M69+$N69)</f>
        <v>4.6297160000000002</v>
      </c>
      <c r="E69" s="88">
        <f ca="1">L69-IF(入力データと計算結果!$F$7=バックデータ一覧!$A$7,計算過程!$AG69,計算過程!$AI69)*L69/($I69+$J69+$K69+$L69+$M69+$N69)</f>
        <v>0</v>
      </c>
      <c r="F69" s="88">
        <f ca="1">M69-IF(入力データと計算結果!$F$7=バックデータ一覧!$A$7,計算過程!$AG69,計算過程!$AI69)*M69/($I69+$J69+$K69+$L69+$M69+$N69)</f>
        <v>0</v>
      </c>
      <c r="G69" s="88">
        <f ca="1">N69-IF(入力データと計算結果!$F$7=バックデータ一覧!$A$7,計算過程!$AG69,計算過程!$AI69)*N69/($I69+$J69+$K69+$L69+$M69+$N69)</f>
        <v>0</v>
      </c>
      <c r="H69" s="88">
        <f t="shared" si="5"/>
        <v>0</v>
      </c>
      <c r="I69" s="90">
        <f ca="1">P69*(バックデータ一覧!$E$3-計算過程!X69)*4.186*10^-3</f>
        <v>5.2911040000000007</v>
      </c>
      <c r="J69" s="90">
        <f ca="1">Q69*(バックデータ一覧!$E$4-計算過程!X69)*4.186*10^-3</f>
        <v>31.415929999999999</v>
      </c>
      <c r="K69" s="90">
        <f ca="1">R69*(バックデータ一覧!$E$5-計算過程!X69)*4.186*10^-3</f>
        <v>4.6297160000000002</v>
      </c>
      <c r="L69" s="90">
        <f ca="1">IF(入力データと計算結果!$F$9=バックデータ一覧!$A$2,計算過程!S69*(バックデータ一覧!$E$6-計算過程!X69)*4.186*10^-3,0)</f>
        <v>0</v>
      </c>
      <c r="M69" s="90">
        <f>IF(入力データと計算結果!$F$9=バックデータ一覧!$A$2,0,計算過程!T69*(バックデータ一覧!$E$7-計算過程!X69)*4.186*10^-3)</f>
        <v>0</v>
      </c>
      <c r="N69" s="90">
        <f ca="1">IF(入力データと計算結果!$F$9=バックデータ一覧!$A$4,0,計算過程!U69*(バックデータ一覧!$E$8-計算過程!X69)*4.186*10^-3)</f>
        <v>0</v>
      </c>
      <c r="O69" s="90">
        <f>IF(入力データと計算結果!$F$9=バックデータ一覧!$A$4,計算過程!W69*1.25,0)</f>
        <v>0</v>
      </c>
      <c r="P69" s="88">
        <f t="shared" si="0"/>
        <v>32</v>
      </c>
      <c r="Q69" s="88">
        <f t="shared" si="1"/>
        <v>190</v>
      </c>
      <c r="R69" s="88">
        <f t="shared" si="2"/>
        <v>28</v>
      </c>
      <c r="S69" s="88">
        <f>IF(入力データと計算結果!$F$9=バックデータ一覧!$A$2,$AC69,0)*$AX$11*$AX$12</f>
        <v>0</v>
      </c>
      <c r="T69" s="88">
        <f>IF(入力データと計算結果!$F$9=バックデータ一覧!$A$2,0,$AC69)*$AX$12</f>
        <v>0</v>
      </c>
      <c r="U69" s="88">
        <f t="shared" ca="1" si="6"/>
        <v>0</v>
      </c>
      <c r="V69" s="90">
        <f ca="1">IF(OR(入力データと計算結果!$F$9=バックデータ一覧!$A$2,入力データと計算結果!$F$9=バックデータ一覧!$A$3),W69/(バックデータ一覧!$E$8-計算過程!X69)/4.186*10^3,0)</f>
        <v>0</v>
      </c>
      <c r="W69" s="90">
        <f t="shared" si="7"/>
        <v>0</v>
      </c>
      <c r="X69" s="90">
        <f ca="1">MAX(VLOOKUP(入力データと計算結果!$F$5,バックデータ一覧!$Y$3:$AA$10,2)*Y69+VLOOKUP(入力データと計算結果!$F$5,バックデータ一覧!$Y$3:$AA$10,3),0.5)</f>
        <v>0.5</v>
      </c>
      <c r="Y69" s="90">
        <f t="shared" ca="1" si="8"/>
        <v>-4.7208333333333341</v>
      </c>
      <c r="Z69" s="24">
        <f>IF(入力データと計算結果!$F$6=4,INDEX(バックデータ一覧!$I$4:$L$9,MATCH(VLOOKUP(計算過程!$A69,バックデータ一覧!$AU$3:$AV$367,2),バックデータ一覧!$H$4:$H$9,0),MATCH(計算過程!Z$2,バックデータ一覧!$I$2:$L$2,0)),IF(入力データと計算結果!$F$6=3,INDEX(バックデータ一覧!$I$10:$L$15,MATCH(VLOOKUP(計算過程!$A69,バックデータ一覧!$AU$3:$AV$367,2),バックデータ一覧!$H$10:$H$15,0),MATCH(計算過程!Z$2,バックデータ一覧!$I$2:$L$2,0)),IF(入力データと計算結果!$F$6=2,INDEX(バックデータ一覧!$I$16:$L$21,MATCH(VLOOKUP(計算過程!$A69,バックデータ一覧!$AU$3:$AV$367,2),バックデータ一覧!$H$16:$H$21,0),MATCH(計算過程!Z$2,バックデータ一覧!$I$2:$L$2,0)),IF(入力データと計算結果!$F$6=1,INDEX(バックデータ一覧!$I$22:$L$27,MATCH(VLOOKUP(計算過程!$A69,バックデータ一覧!$AU$3:$AV$367,2),バックデータ一覧!$H$22:$H$27,0),MATCH(計算過程!Z$2,バックデータ一覧!$I$2:$L$2,0))))))</f>
        <v>32</v>
      </c>
      <c r="AA69" s="24">
        <f>IF(入力データと計算結果!$F$6=4,INDEX(バックデータ一覧!$I$4:$L$9,MATCH(VLOOKUP(計算過程!$A69,バックデータ一覧!$AU$3:$AV$367,2),バックデータ一覧!$H$4:$H$9,0),MATCH(計算過程!AA$2,バックデータ一覧!$I$2:$L$2,0)),IF(入力データと計算結果!$F$6=3,INDEX(バックデータ一覧!$I$10:$L$15,MATCH(VLOOKUP(計算過程!$A69,バックデータ一覧!$AU$3:$AV$367,2),バックデータ一覧!$H$10:$H$15,0),MATCH(計算過程!AA$2,バックデータ一覧!$I$2:$L$2,0)),IF(入力データと計算結果!$F$6=2,INDEX(バックデータ一覧!$I$16:$L$21,MATCH(VLOOKUP(計算過程!$A69,バックデータ一覧!$AU$3:$AV$367,2),バックデータ一覧!$H$16:$H$21,0),MATCH(計算過程!AA$2,バックデータ一覧!$I$2:$L$2,0)),IF(入力データと計算結果!$F$6=1,INDEX(バックデータ一覧!$I$22:$L$27,MATCH(VLOOKUP(計算過程!$A69,バックデータ一覧!$AU$3:$AV$367,2),バックデータ一覧!$H$22:$H$27,0),MATCH(計算過程!AA$2,バックデータ一覧!$I$2:$L$2,0))))))</f>
        <v>190</v>
      </c>
      <c r="AB69" s="24">
        <f>IF(入力データと計算結果!$F$6=4,INDEX(バックデータ一覧!$I$4:$L$9,MATCH(VLOOKUP(計算過程!$A69,バックデータ一覧!$AU$3:$AV$367,2),バックデータ一覧!$H$4:$H$9,0),MATCH(計算過程!AB$2,バックデータ一覧!$I$2:$L$2,0)),IF(入力データと計算結果!$F$6=3,INDEX(バックデータ一覧!$I$10:$L$15,MATCH(VLOOKUP(計算過程!$A69,バックデータ一覧!$AU$3:$AV$367,2),バックデータ一覧!$H$10:$H$15,0),MATCH(計算過程!AB$2,バックデータ一覧!$I$2:$L$2,0)),IF(入力データと計算結果!$F$6=2,INDEX(バックデータ一覧!$I$16:$L$21,MATCH(VLOOKUP(計算過程!$A69,バックデータ一覧!$AU$3:$AV$367,2),バックデータ一覧!$H$16:$H$21,0),MATCH(計算過程!AB$2,バックデータ一覧!$I$2:$L$2,0)),IF(入力データと計算結果!$F$6=1,INDEX(バックデータ一覧!$I$22:$L$27,MATCH(VLOOKUP(計算過程!$A69,バックデータ一覧!$AU$3:$AV$367,2),バックデータ一覧!$H$22:$H$27,0),MATCH(計算過程!AB$2,バックデータ一覧!$I$2:$L$2,0))))))</f>
        <v>28</v>
      </c>
      <c r="AC69" s="24">
        <f>IF(入力データと計算結果!$F$6=4,INDEX(バックデータ一覧!$I$4:$L$9,MATCH(VLOOKUP(計算過程!$A69,バックデータ一覧!$AU$3:$AV$367,2),バックデータ一覧!$H$4:$H$9,0),MATCH(計算過程!AC$2,バックデータ一覧!$I$2:$L$2,0)),IF(入力データと計算結果!$F$6=3,INDEX(バックデータ一覧!$I$10:$L$15,MATCH(VLOOKUP(計算過程!$A69,バックデータ一覧!$AU$3:$AV$367,2),バックデータ一覧!$H$10:$H$15,0),MATCH(計算過程!AC$2,バックデータ一覧!$I$2:$L$2,0)),IF(入力データと計算結果!$F$6=2,INDEX(バックデータ一覧!$I$16:$L$21,MATCH(VLOOKUP(計算過程!$A69,バックデータ一覧!$AU$3:$AV$367,2),バックデータ一覧!$H$16:$H$21,0),MATCH(計算過程!AC$2,バックデータ一覧!$I$2:$L$2,0)),IF(入力データと計算結果!$F$6=1,INDEX(バックデータ一覧!$I$22:$L$27,MATCH(VLOOKUP(計算過程!$A69,バックデータ一覧!$AU$3:$AV$367,2),バックデータ一覧!$H$22:$H$27,0),MATCH(計算過程!AC$2,バックデータ一覧!$I$2:$L$2,0))))))</f>
        <v>0</v>
      </c>
      <c r="AD69" s="89">
        <f>IF($AF69&lt;7,INDEX(バックデータ一覧!$P$4:$S$5,MATCH(入力データと計算結果!$F$8,バックデータ一覧!$O$4:$O$5,0),MATCH(入力データと計算結果!$F$6,バックデータ一覧!$P$3:$W$3,0)),IF(AND($AF69&gt;=7,$AF69&lt;16),INDEX(バックデータ一覧!$P$6:$S$7,MATCH(入力データと計算結果!$F$8,バックデータ一覧!$O$6:$O$7,0),MATCH(入力データと計算結果!$F$6,バックデータ一覧!$P$3:$W$3,0)),IF(AND($AF69&gt;=16,$AF69&lt;25),INDEX(バックデータ一覧!$P$8:$S$9,MATCH(入力データと計算結果!$F$8,バックデータ一覧!$O$8:$O$9,0),MATCH(入力データと計算結果!$F$6,バックデータ一覧!$P$3:$W$3,0)),IF($AF69&gt;=25,INDEX(バックデータ一覧!$P$10:$S$11,MATCH(入力データと計算結果!$F$8,バックデータ一覧!$O$10:$O$11,0),MATCH(入力データと計算結果!$F$6,バックデータ一覧!$P$3:$W$3,0))))))</f>
        <v>-0.12</v>
      </c>
      <c r="AE69" s="89">
        <f>IF($AF69&lt;7,INDEX(バックデータ一覧!$T$4:$W$5,MATCH(入力データと計算結果!$F$8,バックデータ一覧!$O$4:$O$5,0),MATCH(入力データと計算結果!$F$6,バックデータ一覧!$P$3:$W$3,0)),IF(AND($AF69&gt;=7,$AF69&lt;16),INDEX(バックデータ一覧!$T$6:$W$7,MATCH(入力データと計算結果!$F$8,バックデータ一覧!$O$6:$O$7,0),MATCH(入力データと計算結果!$F$6,バックデータ一覧!$P$3:$W$3,0)),IF(AND($AF69&gt;=16,$AF69&lt;25),INDEX(バックデータ一覧!$T$8:$W$9,MATCH(入力データと計算結果!$F$8,バックデータ一覧!$O$8:$O$9,0),MATCH(入力データと計算結果!$F$6,バックデータ一覧!$P$3:$W$3,0)),IF($AF69&gt;=25,INDEX(バックデータ一覧!$T$10:$W$11,MATCH(入力データと計算結果!$F$8,バックデータ一覧!$O$10:$O$11,0),MATCH(入力データと計算結果!$F$6,バックデータ一覧!$P$3:$W$3,0))))))</f>
        <v>6</v>
      </c>
      <c r="AF69" s="88">
        <f>AVERAGEIF(貼り付けシート!$A$6:$A$8765,$A69,貼り付けシート!$C$6:$C$8765)</f>
        <v>-10.366666666666669</v>
      </c>
      <c r="AG69" s="91">
        <f>IF(AND(入力データと計算結果!$F$7=バックデータ一覧!$A$7,AH69="使用できる"),MIN(AN69,SUM(I69:N69)*$AX$13),0)</f>
        <v>0</v>
      </c>
      <c r="AH69" s="47" t="str">
        <f t="shared" si="9"/>
        <v>使用できない</v>
      </c>
      <c r="AI69" s="90">
        <f>IF(入力データと計算結果!$F$7=バックデータ一覧!$A$8,MIN(AJ69,(SUM(I69:N69)*$AX$15)),0)</f>
        <v>0</v>
      </c>
      <c r="AJ69" s="90">
        <f t="shared" ca="1" si="3"/>
        <v>0</v>
      </c>
      <c r="AK69" s="90">
        <f t="shared" ca="1" si="4"/>
        <v>40.499550000000006</v>
      </c>
      <c r="AL69" s="88">
        <f>IF(OR($AX$22=0,入力データと計算結果!$F$7&lt;&gt;バックデータ一覧!$A$8),0,$AX$19*AM69*10^-3)</f>
        <v>0</v>
      </c>
      <c r="AM69" s="90">
        <f>SUMPRODUCT(('計算過程（日射量等）'!$A$6:$A$8765=計算過程!A69)*('計算過程（日射量等）'!$C$6:$C$8765&gt;=$AX$20))</f>
        <v>0</v>
      </c>
      <c r="AN69" s="90">
        <f>IF(入力データと計算結果!$F$7=バックデータ一覧!$A$9,0,AO69*$AX$22*$AX$21*計算過程!$AX$23)</f>
        <v>0</v>
      </c>
      <c r="AO69" s="90">
        <f>SUMIF('計算過程（日射量等）'!$A$6:$A$8765,計算過程!A69,'計算過程（日射量等）'!$C$6:$C$8765)*3600*10^-6</f>
        <v>2.9819519171441806</v>
      </c>
      <c r="AP69" s="90">
        <f t="shared" si="10"/>
        <v>-0.23427419354838691</v>
      </c>
      <c r="AQ69" s="90">
        <f>AVERAGEIF('貼り付けシート（日射量等）'!$D$3:$D$8762,$A69,'貼り付けシート（日射量等）'!$F$3:$F$8762)</f>
        <v>3.2625000000000006</v>
      </c>
    </row>
    <row r="70" spans="1:43">
      <c r="A70" s="28">
        <v>41704</v>
      </c>
      <c r="B70" s="88">
        <f ca="1">I70-IF(入力データと計算結果!$F$7=バックデータ一覧!$A$7,計算過程!$AG70,計算過程!$AI70)*I70/($I70+$J70+$K70+$L70+$M70+$N70)</f>
        <v>15.211924</v>
      </c>
      <c r="C70" s="88">
        <f ca="1">J70-IF(入力データと計算結果!$F$7=バックデータ一覧!$A$7,計算過程!$AG70,計算過程!$AI70)*J70/($I70+$J70+$K70+$L70+$M70+$N70)</f>
        <v>24.802050000000001</v>
      </c>
      <c r="D70" s="88">
        <f ca="1">K70-IF(入力データと計算結果!$F$7=バックデータ一覧!$A$7,計算過程!$AG70,計算過程!$AI70)*K70/($I70+$J70+$K70+$L70+$M70+$N70)</f>
        <v>4.6297160000000002</v>
      </c>
      <c r="E70" s="88">
        <f ca="1">L70-IF(入力データと計算結果!$F$7=バックデータ一覧!$A$7,計算過程!$AG70,計算過程!$AI70)*L70/($I70+$J70+$K70+$L70+$M70+$N70)</f>
        <v>29.762460000000001</v>
      </c>
      <c r="F70" s="88">
        <f ca="1">M70-IF(入力データと計算結果!$F$7=バックデータ一覧!$A$7,計算過程!$AG70,計算過程!$AI70)*M70/($I70+$J70+$K70+$L70+$M70+$N70)</f>
        <v>0</v>
      </c>
      <c r="G70" s="88">
        <f ca="1">N70-IF(入力データと計算結果!$F$7=バックデータ一覧!$A$7,計算過程!$AG70,計算過程!$AI70)*N70/($I70+$J70+$K70+$L70+$M70+$N70)</f>
        <v>6.7035000000000009</v>
      </c>
      <c r="H70" s="88">
        <f t="shared" si="5"/>
        <v>0</v>
      </c>
      <c r="I70" s="90">
        <f ca="1">P70*(バックデータ一覧!$E$3-計算過程!X70)*4.186*10^-3</f>
        <v>15.211924</v>
      </c>
      <c r="J70" s="90">
        <f ca="1">Q70*(バックデータ一覧!$E$4-計算過程!X70)*4.186*10^-3</f>
        <v>24.802050000000001</v>
      </c>
      <c r="K70" s="90">
        <f ca="1">R70*(バックデータ一覧!$E$5-計算過程!X70)*4.186*10^-3</f>
        <v>4.6297160000000002</v>
      </c>
      <c r="L70" s="90">
        <f ca="1">IF(入力データと計算結果!$F$9=バックデータ一覧!$A$2,計算過程!S70*(バックデータ一覧!$E$6-計算過程!X70)*4.186*10^-3,0)</f>
        <v>29.762460000000001</v>
      </c>
      <c r="M70" s="90">
        <f>IF(入力データと計算結果!$F$9=バックデータ一覧!$A$2,0,計算過程!T70*(バックデータ一覧!$E$7-計算過程!X70)*4.186*10^-3)</f>
        <v>0</v>
      </c>
      <c r="N70" s="90">
        <f ca="1">IF(入力データと計算結果!$F$9=バックデータ一覧!$A$4,0,計算過程!U70*(バックデータ一覧!$E$8-計算過程!X70)*4.186*10^-3)</f>
        <v>6.7035000000000009</v>
      </c>
      <c r="O70" s="90">
        <f>IF(入力データと計算結果!$F$9=バックデータ一覧!$A$4,計算過程!W70*1.25,0)</f>
        <v>0</v>
      </c>
      <c r="P70" s="88">
        <f t="shared" ref="P70:P133" si="11">Z70*$AX$4*$AX$11</f>
        <v>92</v>
      </c>
      <c r="Q70" s="88">
        <f t="shared" ref="Q70:Q133" si="12">AA70*$AX$5*$AX$11</f>
        <v>150</v>
      </c>
      <c r="R70" s="88">
        <f t="shared" ref="R70:R133" si="13">AB70*$AX$6*$AX$11</f>
        <v>28</v>
      </c>
      <c r="S70" s="88">
        <f>IF(入力データと計算結果!$F$9=バックデータ一覧!$A$2,$AC70,0)*$AX$11*$AX$12</f>
        <v>180</v>
      </c>
      <c r="T70" s="88">
        <f>IF(入力データと計算結果!$F$9=バックデータ一覧!$A$2,0,$AC70)*$AX$12</f>
        <v>0</v>
      </c>
      <c r="U70" s="88">
        <f t="shared" ca="1" si="6"/>
        <v>26.914444707648947</v>
      </c>
      <c r="V70" s="90">
        <f ca="1">IF(OR(入力データと計算結果!$F$9=バックデータ一覧!$A$2,入力データと計算結果!$F$9=バックデータ一覧!$A$3),W70/(バックデータ一覧!$E$8-計算過程!X70)/4.186*10^3,0)</f>
        <v>26.914444707648947</v>
      </c>
      <c r="W70" s="90">
        <f t="shared" ref="W70:W133" si="14">IF(SUM(S70:T70)&gt;0,AD70*AF70+AE70,0)</f>
        <v>6.7035</v>
      </c>
      <c r="X70" s="90">
        <f ca="1">MAX(VLOOKUP(入力データと計算結果!$F$5,バックデータ一覧!$Y$3:$AA$10,2)*Y70+VLOOKUP(入力データと計算結果!$F$5,バックデータ一覧!$Y$3:$AA$10,3),0.5)</f>
        <v>0.5</v>
      </c>
      <c r="Y70" s="90">
        <f t="shared" ref="Y70:Y133" ca="1" si="15">IF($A$16-A70=10,SUM(OFFSET($AF$370,,,-10-($A$6-A70)))/10,IF($A$16-A70&gt;0,SUM(OFFSET($AF$6,,,A70-$A$6),OFFSET($AF$370,,,-10-($A$6-A70)))/10,SUM(OFFSET(AF70,-1,,-10,))/10))</f>
        <v>-5.2254166666666677</v>
      </c>
      <c r="Z70" s="24">
        <f>IF(入力データと計算結果!$F$6=4,INDEX(バックデータ一覧!$I$4:$L$9,MATCH(VLOOKUP(計算過程!$A70,バックデータ一覧!$AU$3:$AV$367,2),バックデータ一覧!$H$4:$H$9,0),MATCH(計算過程!Z$2,バックデータ一覧!$I$2:$L$2,0)),IF(入力データと計算結果!$F$6=3,INDEX(バックデータ一覧!$I$10:$L$15,MATCH(VLOOKUP(計算過程!$A70,バックデータ一覧!$AU$3:$AV$367,2),バックデータ一覧!$H$10:$H$15,0),MATCH(計算過程!Z$2,バックデータ一覧!$I$2:$L$2,0)),IF(入力データと計算結果!$F$6=2,INDEX(バックデータ一覧!$I$16:$L$21,MATCH(VLOOKUP(計算過程!$A70,バックデータ一覧!$AU$3:$AV$367,2),バックデータ一覧!$H$16:$H$21,0),MATCH(計算過程!Z$2,バックデータ一覧!$I$2:$L$2,0)),IF(入力データと計算結果!$F$6=1,INDEX(バックデータ一覧!$I$22:$L$27,MATCH(VLOOKUP(計算過程!$A70,バックデータ一覧!$AU$3:$AV$367,2),バックデータ一覧!$H$22:$H$27,0),MATCH(計算過程!Z$2,バックデータ一覧!$I$2:$L$2,0))))))</f>
        <v>92</v>
      </c>
      <c r="AA70" s="24">
        <f>IF(入力データと計算結果!$F$6=4,INDEX(バックデータ一覧!$I$4:$L$9,MATCH(VLOOKUP(計算過程!$A70,バックデータ一覧!$AU$3:$AV$367,2),バックデータ一覧!$H$4:$H$9,0),MATCH(計算過程!AA$2,バックデータ一覧!$I$2:$L$2,0)),IF(入力データと計算結果!$F$6=3,INDEX(バックデータ一覧!$I$10:$L$15,MATCH(VLOOKUP(計算過程!$A70,バックデータ一覧!$AU$3:$AV$367,2),バックデータ一覧!$H$10:$H$15,0),MATCH(計算過程!AA$2,バックデータ一覧!$I$2:$L$2,0)),IF(入力データと計算結果!$F$6=2,INDEX(バックデータ一覧!$I$16:$L$21,MATCH(VLOOKUP(計算過程!$A70,バックデータ一覧!$AU$3:$AV$367,2),バックデータ一覧!$H$16:$H$21,0),MATCH(計算過程!AA$2,バックデータ一覧!$I$2:$L$2,0)),IF(入力データと計算結果!$F$6=1,INDEX(バックデータ一覧!$I$22:$L$27,MATCH(VLOOKUP(計算過程!$A70,バックデータ一覧!$AU$3:$AV$367,2),バックデータ一覧!$H$22:$H$27,0),MATCH(計算過程!AA$2,バックデータ一覧!$I$2:$L$2,0))))))</f>
        <v>150</v>
      </c>
      <c r="AB70" s="24">
        <f>IF(入力データと計算結果!$F$6=4,INDEX(バックデータ一覧!$I$4:$L$9,MATCH(VLOOKUP(計算過程!$A70,バックデータ一覧!$AU$3:$AV$367,2),バックデータ一覧!$H$4:$H$9,0),MATCH(計算過程!AB$2,バックデータ一覧!$I$2:$L$2,0)),IF(入力データと計算結果!$F$6=3,INDEX(バックデータ一覧!$I$10:$L$15,MATCH(VLOOKUP(計算過程!$A70,バックデータ一覧!$AU$3:$AV$367,2),バックデータ一覧!$H$10:$H$15,0),MATCH(計算過程!AB$2,バックデータ一覧!$I$2:$L$2,0)),IF(入力データと計算結果!$F$6=2,INDEX(バックデータ一覧!$I$16:$L$21,MATCH(VLOOKUP(計算過程!$A70,バックデータ一覧!$AU$3:$AV$367,2),バックデータ一覧!$H$16:$H$21,0),MATCH(計算過程!AB$2,バックデータ一覧!$I$2:$L$2,0)),IF(入力データと計算結果!$F$6=1,INDEX(バックデータ一覧!$I$22:$L$27,MATCH(VLOOKUP(計算過程!$A70,バックデータ一覧!$AU$3:$AV$367,2),バックデータ一覧!$H$22:$H$27,0),MATCH(計算過程!AB$2,バックデータ一覧!$I$2:$L$2,0))))))</f>
        <v>28</v>
      </c>
      <c r="AC70" s="24">
        <f>IF(入力データと計算結果!$F$6=4,INDEX(バックデータ一覧!$I$4:$L$9,MATCH(VLOOKUP(計算過程!$A70,バックデータ一覧!$AU$3:$AV$367,2),バックデータ一覧!$H$4:$H$9,0),MATCH(計算過程!AC$2,バックデータ一覧!$I$2:$L$2,0)),IF(入力データと計算結果!$F$6=3,INDEX(バックデータ一覧!$I$10:$L$15,MATCH(VLOOKUP(計算過程!$A70,バックデータ一覧!$AU$3:$AV$367,2),バックデータ一覧!$H$10:$H$15,0),MATCH(計算過程!AC$2,バックデータ一覧!$I$2:$L$2,0)),IF(入力データと計算結果!$F$6=2,INDEX(バックデータ一覧!$I$16:$L$21,MATCH(VLOOKUP(計算過程!$A70,バックデータ一覧!$AU$3:$AV$367,2),バックデータ一覧!$H$16:$H$21,0),MATCH(計算過程!AC$2,バックデータ一覧!$I$2:$L$2,0)),IF(入力データと計算結果!$F$6=1,INDEX(バックデータ一覧!$I$22:$L$27,MATCH(VLOOKUP(計算過程!$A70,バックデータ一覧!$AU$3:$AV$367,2),バックデータ一覧!$H$22:$H$27,0),MATCH(計算過程!AC$2,バックデータ一覧!$I$2:$L$2,0))))))</f>
        <v>180</v>
      </c>
      <c r="AD70" s="89">
        <f>IF($AF70&lt;7,INDEX(バックデータ一覧!$P$4:$S$5,MATCH(入力データと計算結果!$F$8,バックデータ一覧!$O$4:$O$5,0),MATCH(入力データと計算結果!$F$6,バックデータ一覧!$P$3:$W$3,0)),IF(AND($AF70&gt;=7,$AF70&lt;16),INDEX(バックデータ一覧!$P$6:$S$7,MATCH(入力データと計算結果!$F$8,バックデータ一覧!$O$6:$O$7,0),MATCH(入力データと計算結果!$F$6,バックデータ一覧!$P$3:$W$3,0)),IF(AND($AF70&gt;=16,$AF70&lt;25),INDEX(バックデータ一覧!$P$8:$S$9,MATCH(入力データと計算結果!$F$8,バックデータ一覧!$O$8:$O$9,0),MATCH(入力データと計算結果!$F$6,バックデータ一覧!$P$3:$W$3,0)),IF($AF70&gt;=25,INDEX(バックデータ一覧!$P$10:$S$11,MATCH(入力データと計算結果!$F$8,バックデータ一覧!$O$10:$O$11,0),MATCH(入力データと計算結果!$F$6,バックデータ一覧!$P$3:$W$3,0))))))</f>
        <v>-0.12</v>
      </c>
      <c r="AE70" s="89">
        <f>IF($AF70&lt;7,INDEX(バックデータ一覧!$T$4:$W$5,MATCH(入力データと計算結果!$F$8,バックデータ一覧!$O$4:$O$5,0),MATCH(入力データと計算結果!$F$6,バックデータ一覧!$P$3:$W$3,0)),IF(AND($AF70&gt;=7,$AF70&lt;16),INDEX(バックデータ一覧!$T$6:$W$7,MATCH(入力データと計算結果!$F$8,バックデータ一覧!$O$6:$O$7,0),MATCH(入力データと計算結果!$F$6,バックデータ一覧!$P$3:$W$3,0)),IF(AND($AF70&gt;=16,$AF70&lt;25),INDEX(バックデータ一覧!$T$8:$W$9,MATCH(入力データと計算結果!$F$8,バックデータ一覧!$O$8:$O$9,0),MATCH(入力データと計算結果!$F$6,バックデータ一覧!$P$3:$W$3,0)),IF($AF70&gt;=25,INDEX(バックデータ一覧!$T$10:$W$11,MATCH(入力データと計算結果!$F$8,バックデータ一覧!$O$10:$O$11,0),MATCH(入力データと計算結果!$F$6,バックデータ一覧!$P$3:$W$3,0))))))</f>
        <v>6</v>
      </c>
      <c r="AF70" s="88">
        <f>AVERAGEIF(貼り付けシート!$A$6:$A$8765,$A70,貼り付けシート!$C$6:$C$8765)</f>
        <v>-5.8624999999999998</v>
      </c>
      <c r="AG70" s="91">
        <f>IF(AND(入力データと計算結果!$F$7=バックデータ一覧!$A$7,AH70="使用できる"),MIN(AN70,SUM(I70:N70)*$AX$13),0)</f>
        <v>0</v>
      </c>
      <c r="AH70" s="47" t="str">
        <f t="shared" si="9"/>
        <v>使用できない</v>
      </c>
      <c r="AI70" s="90">
        <f>IF(入力データと計算結果!$F$7=バックデータ一覧!$A$8,MIN(AJ70,(SUM(I70:N70)*$AX$15)),0)</f>
        <v>0</v>
      </c>
      <c r="AJ70" s="90">
        <f t="shared" ref="AJ70:AJ133" ca="1" si="16">MIN(AN70,AK70*$AX$16)</f>
        <v>0</v>
      </c>
      <c r="AK70" s="90">
        <f t="shared" ref="AK70:AK133" ca="1" si="17">($AX$17-X70)*$AX$18*4.186*10^-3</f>
        <v>40.499550000000006</v>
      </c>
      <c r="AL70" s="88">
        <f>IF(OR($AX$22=0,入力データと計算結果!$F$7&lt;&gt;バックデータ一覧!$A$8),0,$AX$19*AM70*10^-3)</f>
        <v>0</v>
      </c>
      <c r="AM70" s="90">
        <f>SUMPRODUCT(('計算過程（日射量等）'!$A$6:$A$8765=計算過程!A70)*('計算過程（日射量等）'!$C$6:$C$8765&gt;=$AX$20))</f>
        <v>8</v>
      </c>
      <c r="AN70" s="90">
        <f>IF(入力データと計算結果!$F$7=バックデータ一覧!$A$9,0,AO70*$AX$22*$AX$21*計算過程!$AX$23)</f>
        <v>0</v>
      </c>
      <c r="AO70" s="90">
        <f>SUMIF('計算過程（日射量等）'!$A$6:$A$8765,計算過程!A70,'計算過程（日射量等）'!$C$6:$C$8765)*3600*10^-6</f>
        <v>8.2857992714475905</v>
      </c>
      <c r="AP70" s="90">
        <f t="shared" si="10"/>
        <v>-0.14690860215053744</v>
      </c>
      <c r="AQ70" s="90">
        <f>AVERAGEIF('貼り付けシート（日射量等）'!$D$3:$D$8762,$A70,'貼り付けシート（日射量等）'!$F$3:$F$8762)</f>
        <v>-1.2166666666666666</v>
      </c>
    </row>
    <row r="71" spans="1:43">
      <c r="A71" s="28">
        <v>41705</v>
      </c>
      <c r="B71" s="88">
        <f ca="1">I71-IF(入力データと計算結果!$F$7=バックデータ一覧!$A$7,計算過程!$AG71,計算過程!$AI71)*I71/($I71+$J71+$K71+$L71+$M71+$N71)</f>
        <v>10.251514</v>
      </c>
      <c r="C71" s="88">
        <f ca="1">J71-IF(入力データと計算結果!$F$7=バックデータ一覧!$A$7,計算過程!$AG71,計算過程!$AI71)*J71/($I71+$J71+$K71+$L71+$M71+$N71)</f>
        <v>16.534700000000001</v>
      </c>
      <c r="D71" s="88">
        <f ca="1">K71-IF(入力データと計算結果!$F$7=バックデータ一覧!$A$7,計算過程!$AG71,計算過程!$AI71)*K71/($I71+$J71+$K71+$L71+$M71+$N71)</f>
        <v>1.3227760000000002</v>
      </c>
      <c r="E71" s="88">
        <f ca="1">L71-IF(入力データと計算結果!$F$7=バックデータ一覧!$A$7,計算過程!$AG71,計算過程!$AI71)*L71/($I71+$J71+$K71+$L71+$M71+$N71)</f>
        <v>29.762460000000001</v>
      </c>
      <c r="F71" s="88">
        <f ca="1">M71-IF(入力データと計算結果!$F$7=バックデータ一覧!$A$7,計算過程!$AG71,計算過程!$AI71)*M71/($I71+$J71+$K71+$L71+$M71+$N71)</f>
        <v>0</v>
      </c>
      <c r="G71" s="88">
        <f ca="1">N71-IF(入力データと計算結果!$F$7=バックデータ一覧!$A$7,計算過程!$AG71,計算過程!$AI71)*N71/($I71+$J71+$K71+$L71+$M71+$N71)</f>
        <v>6.9435000000000011</v>
      </c>
      <c r="H71" s="88">
        <f t="shared" ref="H71:H134" si="18">O71</f>
        <v>0</v>
      </c>
      <c r="I71" s="90">
        <f ca="1">P71*(バックデータ一覧!$E$3-計算過程!X71)*4.186*10^-3</f>
        <v>10.251514</v>
      </c>
      <c r="J71" s="90">
        <f ca="1">Q71*(バックデータ一覧!$E$4-計算過程!X71)*4.186*10^-3</f>
        <v>16.534700000000001</v>
      </c>
      <c r="K71" s="90">
        <f ca="1">R71*(バックデータ一覧!$E$5-計算過程!X71)*4.186*10^-3</f>
        <v>1.3227760000000002</v>
      </c>
      <c r="L71" s="90">
        <f ca="1">IF(入力データと計算結果!$F$9=バックデータ一覧!$A$2,計算過程!S71*(バックデータ一覧!$E$6-計算過程!X71)*4.186*10^-3,0)</f>
        <v>29.762460000000001</v>
      </c>
      <c r="M71" s="90">
        <f>IF(入力データと計算結果!$F$9=バックデータ一覧!$A$2,0,計算過程!T71*(バックデータ一覧!$E$7-計算過程!X71)*4.186*10^-3)</f>
        <v>0</v>
      </c>
      <c r="N71" s="90">
        <f ca="1">IF(入力データと計算結果!$F$9=バックデータ一覧!$A$4,0,計算過程!U71*(バックデータ一覧!$E$8-計算過程!X71)*4.186*10^-3)</f>
        <v>6.9435000000000011</v>
      </c>
      <c r="O71" s="90">
        <f>IF(入力データと計算結果!$F$9=バックデータ一覧!$A$4,計算過程!W71*1.25,0)</f>
        <v>0</v>
      </c>
      <c r="P71" s="88">
        <f t="shared" si="11"/>
        <v>62</v>
      </c>
      <c r="Q71" s="88">
        <f t="shared" si="12"/>
        <v>100</v>
      </c>
      <c r="R71" s="88">
        <f t="shared" si="13"/>
        <v>8</v>
      </c>
      <c r="S71" s="88">
        <f>IF(入力データと計算結果!$F$9=バックデータ一覧!$A$2,$AC71,0)*$AX$11*$AX$12</f>
        <v>180</v>
      </c>
      <c r="T71" s="88">
        <f>IF(入力データと計算結果!$F$9=バックデータ一覧!$A$2,0,$AC71)*$AX$12</f>
        <v>0</v>
      </c>
      <c r="U71" s="88">
        <f t="shared" ref="U71:U134" ca="1" si="19">V71*$AX$11</f>
        <v>27.878040848446403</v>
      </c>
      <c r="V71" s="90">
        <f ca="1">IF(OR(入力データと計算結果!$F$9=バックデータ一覧!$A$2,入力データと計算結果!$F$9=バックデータ一覧!$A$3),W71/(バックデータ一覧!$E$8-計算過程!X71)/4.186*10^3,0)</f>
        <v>27.878040848446403</v>
      </c>
      <c r="W71" s="90">
        <f t="shared" si="14"/>
        <v>6.9435000000000002</v>
      </c>
      <c r="X71" s="90">
        <f ca="1">MAX(VLOOKUP(入力データと計算結果!$F$5,バックデータ一覧!$Y$3:$AA$10,2)*Y71+VLOOKUP(入力データと計算結果!$F$5,バックデータ一覧!$Y$3:$AA$10,3),0.5)</f>
        <v>0.5</v>
      </c>
      <c r="Y71" s="90">
        <f t="shared" ca="1" si="15"/>
        <v>-5.9195833333333336</v>
      </c>
      <c r="Z71" s="24">
        <f>IF(入力データと計算結果!$F$6=4,INDEX(バックデータ一覧!$I$4:$L$9,MATCH(VLOOKUP(計算過程!$A71,バックデータ一覧!$AU$3:$AV$367,2),バックデータ一覧!$H$4:$H$9,0),MATCH(計算過程!Z$2,バックデータ一覧!$I$2:$L$2,0)),IF(入力データと計算結果!$F$6=3,INDEX(バックデータ一覧!$I$10:$L$15,MATCH(VLOOKUP(計算過程!$A71,バックデータ一覧!$AU$3:$AV$367,2),バックデータ一覧!$H$10:$H$15,0),MATCH(計算過程!Z$2,バックデータ一覧!$I$2:$L$2,0)),IF(入力データと計算結果!$F$6=2,INDEX(バックデータ一覧!$I$16:$L$21,MATCH(VLOOKUP(計算過程!$A71,バックデータ一覧!$AU$3:$AV$367,2),バックデータ一覧!$H$16:$H$21,0),MATCH(計算過程!Z$2,バックデータ一覧!$I$2:$L$2,0)),IF(入力データと計算結果!$F$6=1,INDEX(バックデータ一覧!$I$22:$L$27,MATCH(VLOOKUP(計算過程!$A71,バックデータ一覧!$AU$3:$AV$367,2),バックデータ一覧!$H$22:$H$27,0),MATCH(計算過程!Z$2,バックデータ一覧!$I$2:$L$2,0))))))</f>
        <v>62</v>
      </c>
      <c r="AA71" s="24">
        <f>IF(入力データと計算結果!$F$6=4,INDEX(バックデータ一覧!$I$4:$L$9,MATCH(VLOOKUP(計算過程!$A71,バックデータ一覧!$AU$3:$AV$367,2),バックデータ一覧!$H$4:$H$9,0),MATCH(計算過程!AA$2,バックデータ一覧!$I$2:$L$2,0)),IF(入力データと計算結果!$F$6=3,INDEX(バックデータ一覧!$I$10:$L$15,MATCH(VLOOKUP(計算過程!$A71,バックデータ一覧!$AU$3:$AV$367,2),バックデータ一覧!$H$10:$H$15,0),MATCH(計算過程!AA$2,バックデータ一覧!$I$2:$L$2,0)),IF(入力データと計算結果!$F$6=2,INDEX(バックデータ一覧!$I$16:$L$21,MATCH(VLOOKUP(計算過程!$A71,バックデータ一覧!$AU$3:$AV$367,2),バックデータ一覧!$H$16:$H$21,0),MATCH(計算過程!AA$2,バックデータ一覧!$I$2:$L$2,0)),IF(入力データと計算結果!$F$6=1,INDEX(バックデータ一覧!$I$22:$L$27,MATCH(VLOOKUP(計算過程!$A71,バックデータ一覧!$AU$3:$AV$367,2),バックデータ一覧!$H$22:$H$27,0),MATCH(計算過程!AA$2,バックデータ一覧!$I$2:$L$2,0))))))</f>
        <v>100</v>
      </c>
      <c r="AB71" s="24">
        <f>IF(入力データと計算結果!$F$6=4,INDEX(バックデータ一覧!$I$4:$L$9,MATCH(VLOOKUP(計算過程!$A71,バックデータ一覧!$AU$3:$AV$367,2),バックデータ一覧!$H$4:$H$9,0),MATCH(計算過程!AB$2,バックデータ一覧!$I$2:$L$2,0)),IF(入力データと計算結果!$F$6=3,INDEX(バックデータ一覧!$I$10:$L$15,MATCH(VLOOKUP(計算過程!$A71,バックデータ一覧!$AU$3:$AV$367,2),バックデータ一覧!$H$10:$H$15,0),MATCH(計算過程!AB$2,バックデータ一覧!$I$2:$L$2,0)),IF(入力データと計算結果!$F$6=2,INDEX(バックデータ一覧!$I$16:$L$21,MATCH(VLOOKUP(計算過程!$A71,バックデータ一覧!$AU$3:$AV$367,2),バックデータ一覧!$H$16:$H$21,0),MATCH(計算過程!AB$2,バックデータ一覧!$I$2:$L$2,0)),IF(入力データと計算結果!$F$6=1,INDEX(バックデータ一覧!$I$22:$L$27,MATCH(VLOOKUP(計算過程!$A71,バックデータ一覧!$AU$3:$AV$367,2),バックデータ一覧!$H$22:$H$27,0),MATCH(計算過程!AB$2,バックデータ一覧!$I$2:$L$2,0))))))</f>
        <v>8</v>
      </c>
      <c r="AC71" s="24">
        <f>IF(入力データと計算結果!$F$6=4,INDEX(バックデータ一覧!$I$4:$L$9,MATCH(VLOOKUP(計算過程!$A71,バックデータ一覧!$AU$3:$AV$367,2),バックデータ一覧!$H$4:$H$9,0),MATCH(計算過程!AC$2,バックデータ一覧!$I$2:$L$2,0)),IF(入力データと計算結果!$F$6=3,INDEX(バックデータ一覧!$I$10:$L$15,MATCH(VLOOKUP(計算過程!$A71,バックデータ一覧!$AU$3:$AV$367,2),バックデータ一覧!$H$10:$H$15,0),MATCH(計算過程!AC$2,バックデータ一覧!$I$2:$L$2,0)),IF(入力データと計算結果!$F$6=2,INDEX(バックデータ一覧!$I$16:$L$21,MATCH(VLOOKUP(計算過程!$A71,バックデータ一覧!$AU$3:$AV$367,2),バックデータ一覧!$H$16:$H$21,0),MATCH(計算過程!AC$2,バックデータ一覧!$I$2:$L$2,0)),IF(入力データと計算結果!$F$6=1,INDEX(バックデータ一覧!$I$22:$L$27,MATCH(VLOOKUP(計算過程!$A71,バックデータ一覧!$AU$3:$AV$367,2),バックデータ一覧!$H$22:$H$27,0),MATCH(計算過程!AC$2,バックデータ一覧!$I$2:$L$2,0))))))</f>
        <v>180</v>
      </c>
      <c r="AD71" s="89">
        <f>IF($AF71&lt;7,INDEX(バックデータ一覧!$P$4:$S$5,MATCH(入力データと計算結果!$F$8,バックデータ一覧!$O$4:$O$5,0),MATCH(入力データと計算結果!$F$6,バックデータ一覧!$P$3:$W$3,0)),IF(AND($AF71&gt;=7,$AF71&lt;16),INDEX(バックデータ一覧!$P$6:$S$7,MATCH(入力データと計算結果!$F$8,バックデータ一覧!$O$6:$O$7,0),MATCH(入力データと計算結果!$F$6,バックデータ一覧!$P$3:$W$3,0)),IF(AND($AF71&gt;=16,$AF71&lt;25),INDEX(バックデータ一覧!$P$8:$S$9,MATCH(入力データと計算結果!$F$8,バックデータ一覧!$O$8:$O$9,0),MATCH(入力データと計算結果!$F$6,バックデータ一覧!$P$3:$W$3,0)),IF($AF71&gt;=25,INDEX(バックデータ一覧!$P$10:$S$11,MATCH(入力データと計算結果!$F$8,バックデータ一覧!$O$10:$O$11,0),MATCH(入力データと計算結果!$F$6,バックデータ一覧!$P$3:$W$3,0))))))</f>
        <v>-0.12</v>
      </c>
      <c r="AE71" s="89">
        <f>IF($AF71&lt;7,INDEX(バックデータ一覧!$T$4:$W$5,MATCH(入力データと計算結果!$F$8,バックデータ一覧!$O$4:$O$5,0),MATCH(入力データと計算結果!$F$6,バックデータ一覧!$P$3:$W$3,0)),IF(AND($AF71&gt;=7,$AF71&lt;16),INDEX(バックデータ一覧!$T$6:$W$7,MATCH(入力データと計算結果!$F$8,バックデータ一覧!$O$6:$O$7,0),MATCH(入力データと計算結果!$F$6,バックデータ一覧!$P$3:$W$3,0)),IF(AND($AF71&gt;=16,$AF71&lt;25),INDEX(バックデータ一覧!$T$8:$W$9,MATCH(入力データと計算結果!$F$8,バックデータ一覧!$O$8:$O$9,0),MATCH(入力データと計算結果!$F$6,バックデータ一覧!$P$3:$W$3,0)),IF($AF71&gt;=25,INDEX(バックデータ一覧!$T$10:$W$11,MATCH(入力データと計算結果!$F$8,バックデータ一覧!$O$10:$O$11,0),MATCH(入力データと計算結果!$F$6,バックデータ一覧!$P$3:$W$3,0))))))</f>
        <v>6</v>
      </c>
      <c r="AF71" s="88">
        <f>AVERAGEIF(貼り付けシート!$A$6:$A$8765,$A71,貼り付けシート!$C$6:$C$8765)</f>
        <v>-7.8624999999999998</v>
      </c>
      <c r="AG71" s="91">
        <f>IF(AND(入力データと計算結果!$F$7=バックデータ一覧!$A$7,AH71="使用できる"),MIN(AN71,SUM(I71:N71)*$AX$13),0)</f>
        <v>0</v>
      </c>
      <c r="AH71" s="47" t="str">
        <f t="shared" ref="AH71:AH134" si="20">IF(AP71&gt;=$AX$14,"使用できる","使用できない")</f>
        <v>使用できない</v>
      </c>
      <c r="AI71" s="90">
        <f>IF(入力データと計算結果!$F$7=バックデータ一覧!$A$8,MIN(AJ71,(SUM(I71:N71)*$AX$15)),0)</f>
        <v>0</v>
      </c>
      <c r="AJ71" s="90">
        <f t="shared" ca="1" si="16"/>
        <v>0</v>
      </c>
      <c r="AK71" s="90">
        <f t="shared" ca="1" si="17"/>
        <v>40.499550000000006</v>
      </c>
      <c r="AL71" s="88">
        <f>IF(OR($AX$22=0,入力データと計算結果!$F$7&lt;&gt;バックデータ一覧!$A$8),0,$AX$19*AM71*10^-3)</f>
        <v>0</v>
      </c>
      <c r="AM71" s="90">
        <f>SUMPRODUCT(('計算過程（日射量等）'!$A$6:$A$8765=計算過程!A71)*('計算過程（日射量等）'!$C$6:$C$8765&gt;=$AX$20))</f>
        <v>4</v>
      </c>
      <c r="AN71" s="90">
        <f>IF(入力データと計算結果!$F$7=バックデータ一覧!$A$9,0,AO71*$AX$22*$AX$21*計算過程!$AX$23)</f>
        <v>0</v>
      </c>
      <c r="AO71" s="90">
        <f>SUMIF('計算過程（日射量等）'!$A$6:$A$8765,計算過程!A71,'計算過程（日射量等）'!$C$6:$C$8765)*3600*10^-6</f>
        <v>8.8313483941725668</v>
      </c>
      <c r="AP71" s="90">
        <f t="shared" si="10"/>
        <v>7.8091397849462452E-2</v>
      </c>
      <c r="AQ71" s="90">
        <f>AVERAGEIF('貼り付けシート（日射量等）'!$D$3:$D$8762,$A71,'貼り付けシート（日射量等）'!$F$3:$F$8762)</f>
        <v>-4.4375</v>
      </c>
    </row>
    <row r="72" spans="1:43">
      <c r="A72" s="28">
        <v>41706</v>
      </c>
      <c r="B72" s="88">
        <f ca="1">I72-IF(入力データと計算結果!$F$7=バックデータ一覧!$A$7,計算過程!$AG72,計算過程!$AI72)*I72/($I72+$J72+$K72+$L72+$M72+$N72)</f>
        <v>22.487192</v>
      </c>
      <c r="C72" s="88">
        <f ca="1">J72-IF(入力データと計算結果!$F$7=バックデータ一覧!$A$7,計算過程!$AG72,計算過程!$AI72)*J72/($I72+$J72+$K72+$L72+$M72+$N72)</f>
        <v>33.069400000000002</v>
      </c>
      <c r="D72" s="88">
        <f ca="1">K72-IF(入力データと計算結果!$F$7=バックデータ一覧!$A$7,計算過程!$AG72,計算過程!$AI72)*K72/($I72+$J72+$K72+$L72+$M72+$N72)</f>
        <v>5.6217980000000001</v>
      </c>
      <c r="E72" s="88">
        <f ca="1">L72-IF(入力データと計算結果!$F$7=バックデータ一覧!$A$7,計算過程!$AG72,計算過程!$AI72)*L72/($I72+$J72+$K72+$L72+$M72+$N72)</f>
        <v>29.762460000000001</v>
      </c>
      <c r="F72" s="88">
        <f ca="1">M72-IF(入力データと計算結果!$F$7=バックデータ一覧!$A$7,計算過程!$AG72,計算過程!$AI72)*M72/($I72+$J72+$K72+$L72+$M72+$N72)</f>
        <v>0</v>
      </c>
      <c r="G72" s="88">
        <f ca="1">N72-IF(入力データと計算結果!$F$7=バックデータ一覧!$A$7,計算過程!$AG72,計算過程!$AI72)*N72/($I72+$J72+$K72+$L72+$M72+$N72)</f>
        <v>7.0075000000000003</v>
      </c>
      <c r="H72" s="88">
        <f t="shared" si="18"/>
        <v>0</v>
      </c>
      <c r="I72" s="90">
        <f ca="1">P72*(バックデータ一覧!$E$3-計算過程!X72)*4.186*10^-3</f>
        <v>22.487192</v>
      </c>
      <c r="J72" s="90">
        <f ca="1">Q72*(バックデータ一覧!$E$4-計算過程!X72)*4.186*10^-3</f>
        <v>33.069400000000002</v>
      </c>
      <c r="K72" s="90">
        <f ca="1">R72*(バックデータ一覧!$E$5-計算過程!X72)*4.186*10^-3</f>
        <v>5.6217980000000001</v>
      </c>
      <c r="L72" s="90">
        <f ca="1">IF(入力データと計算結果!$F$9=バックデータ一覧!$A$2,計算過程!S72*(バックデータ一覧!$E$6-計算過程!X72)*4.186*10^-3,0)</f>
        <v>29.762460000000001</v>
      </c>
      <c r="M72" s="90">
        <f>IF(入力データと計算結果!$F$9=バックデータ一覧!$A$2,0,計算過程!T72*(バックデータ一覧!$E$7-計算過程!X72)*4.186*10^-3)</f>
        <v>0</v>
      </c>
      <c r="N72" s="90">
        <f ca="1">IF(入力データと計算結果!$F$9=バックデータ一覧!$A$4,0,計算過程!U72*(バックデータ一覧!$E$8-計算過程!X72)*4.186*10^-3)</f>
        <v>7.0075000000000003</v>
      </c>
      <c r="O72" s="90">
        <f>IF(入力データと計算結果!$F$9=バックデータ一覧!$A$4,計算過程!W72*1.25,0)</f>
        <v>0</v>
      </c>
      <c r="P72" s="88">
        <f t="shared" si="11"/>
        <v>136</v>
      </c>
      <c r="Q72" s="88">
        <f t="shared" si="12"/>
        <v>200</v>
      </c>
      <c r="R72" s="88">
        <f t="shared" si="13"/>
        <v>34</v>
      </c>
      <c r="S72" s="88">
        <f>IF(入力データと計算結果!$F$9=バックデータ一覧!$A$2,$AC72,0)*$AX$11*$AX$12</f>
        <v>180</v>
      </c>
      <c r="T72" s="88">
        <f>IF(入力データと計算結果!$F$9=バックデータ一覧!$A$2,0,$AC72)*$AX$12</f>
        <v>0</v>
      </c>
      <c r="U72" s="88">
        <f t="shared" ca="1" si="19"/>
        <v>28.134999819325724</v>
      </c>
      <c r="V72" s="90">
        <f ca="1">IF(OR(入力データと計算結果!$F$9=バックデータ一覧!$A$2,入力データと計算結果!$F$9=バックデータ一覧!$A$3),W72/(バックデータ一覧!$E$8-計算過程!X72)/4.186*10^3,0)</f>
        <v>28.134999819325724</v>
      </c>
      <c r="W72" s="90">
        <f t="shared" si="14"/>
        <v>7.0075000000000003</v>
      </c>
      <c r="X72" s="90">
        <f ca="1">MAX(VLOOKUP(入力データと計算結果!$F$5,バックデータ一覧!$Y$3:$AA$10,2)*Y72+VLOOKUP(入力データと計算結果!$F$5,バックデータ一覧!$Y$3:$AA$10,3),0.5)</f>
        <v>0.5</v>
      </c>
      <c r="Y72" s="90">
        <f t="shared" ca="1" si="15"/>
        <v>-6.7450000000000001</v>
      </c>
      <c r="Z72" s="24">
        <f>IF(入力データと計算結果!$F$6=4,INDEX(バックデータ一覧!$I$4:$L$9,MATCH(VLOOKUP(計算過程!$A72,バックデータ一覧!$AU$3:$AV$367,2),バックデータ一覧!$H$4:$H$9,0),MATCH(計算過程!Z$2,バックデータ一覧!$I$2:$L$2,0)),IF(入力データと計算結果!$F$6=3,INDEX(バックデータ一覧!$I$10:$L$15,MATCH(VLOOKUP(計算過程!$A72,バックデータ一覧!$AU$3:$AV$367,2),バックデータ一覧!$H$10:$H$15,0),MATCH(計算過程!Z$2,バックデータ一覧!$I$2:$L$2,0)),IF(入力データと計算結果!$F$6=2,INDEX(バックデータ一覧!$I$16:$L$21,MATCH(VLOOKUP(計算過程!$A72,バックデータ一覧!$AU$3:$AV$367,2),バックデータ一覧!$H$16:$H$21,0),MATCH(計算過程!Z$2,バックデータ一覧!$I$2:$L$2,0)),IF(入力データと計算結果!$F$6=1,INDEX(バックデータ一覧!$I$22:$L$27,MATCH(VLOOKUP(計算過程!$A72,バックデータ一覧!$AU$3:$AV$367,2),バックデータ一覧!$H$22:$H$27,0),MATCH(計算過程!Z$2,バックデータ一覧!$I$2:$L$2,0))))))</f>
        <v>136</v>
      </c>
      <c r="AA72" s="24">
        <f>IF(入力データと計算結果!$F$6=4,INDEX(バックデータ一覧!$I$4:$L$9,MATCH(VLOOKUP(計算過程!$A72,バックデータ一覧!$AU$3:$AV$367,2),バックデータ一覧!$H$4:$H$9,0),MATCH(計算過程!AA$2,バックデータ一覧!$I$2:$L$2,0)),IF(入力データと計算結果!$F$6=3,INDEX(バックデータ一覧!$I$10:$L$15,MATCH(VLOOKUP(計算過程!$A72,バックデータ一覧!$AU$3:$AV$367,2),バックデータ一覧!$H$10:$H$15,0),MATCH(計算過程!AA$2,バックデータ一覧!$I$2:$L$2,0)),IF(入力データと計算結果!$F$6=2,INDEX(バックデータ一覧!$I$16:$L$21,MATCH(VLOOKUP(計算過程!$A72,バックデータ一覧!$AU$3:$AV$367,2),バックデータ一覧!$H$16:$H$21,0),MATCH(計算過程!AA$2,バックデータ一覧!$I$2:$L$2,0)),IF(入力データと計算結果!$F$6=1,INDEX(バックデータ一覧!$I$22:$L$27,MATCH(VLOOKUP(計算過程!$A72,バックデータ一覧!$AU$3:$AV$367,2),バックデータ一覧!$H$22:$H$27,0),MATCH(計算過程!AA$2,バックデータ一覧!$I$2:$L$2,0))))))</f>
        <v>200</v>
      </c>
      <c r="AB72" s="24">
        <f>IF(入力データと計算結果!$F$6=4,INDEX(バックデータ一覧!$I$4:$L$9,MATCH(VLOOKUP(計算過程!$A72,バックデータ一覧!$AU$3:$AV$367,2),バックデータ一覧!$H$4:$H$9,0),MATCH(計算過程!AB$2,バックデータ一覧!$I$2:$L$2,0)),IF(入力データと計算結果!$F$6=3,INDEX(バックデータ一覧!$I$10:$L$15,MATCH(VLOOKUP(計算過程!$A72,バックデータ一覧!$AU$3:$AV$367,2),バックデータ一覧!$H$10:$H$15,0),MATCH(計算過程!AB$2,バックデータ一覧!$I$2:$L$2,0)),IF(入力データと計算結果!$F$6=2,INDEX(バックデータ一覧!$I$16:$L$21,MATCH(VLOOKUP(計算過程!$A72,バックデータ一覧!$AU$3:$AV$367,2),バックデータ一覧!$H$16:$H$21,0),MATCH(計算過程!AB$2,バックデータ一覧!$I$2:$L$2,0)),IF(入力データと計算結果!$F$6=1,INDEX(バックデータ一覧!$I$22:$L$27,MATCH(VLOOKUP(計算過程!$A72,バックデータ一覧!$AU$3:$AV$367,2),バックデータ一覧!$H$22:$H$27,0),MATCH(計算過程!AB$2,バックデータ一覧!$I$2:$L$2,0))))))</f>
        <v>34</v>
      </c>
      <c r="AC72" s="24">
        <f>IF(入力データと計算結果!$F$6=4,INDEX(バックデータ一覧!$I$4:$L$9,MATCH(VLOOKUP(計算過程!$A72,バックデータ一覧!$AU$3:$AV$367,2),バックデータ一覧!$H$4:$H$9,0),MATCH(計算過程!AC$2,バックデータ一覧!$I$2:$L$2,0)),IF(入力データと計算結果!$F$6=3,INDEX(バックデータ一覧!$I$10:$L$15,MATCH(VLOOKUP(計算過程!$A72,バックデータ一覧!$AU$3:$AV$367,2),バックデータ一覧!$H$10:$H$15,0),MATCH(計算過程!AC$2,バックデータ一覧!$I$2:$L$2,0)),IF(入力データと計算結果!$F$6=2,INDEX(バックデータ一覧!$I$16:$L$21,MATCH(VLOOKUP(計算過程!$A72,バックデータ一覧!$AU$3:$AV$367,2),バックデータ一覧!$H$16:$H$21,0),MATCH(計算過程!AC$2,バックデータ一覧!$I$2:$L$2,0)),IF(入力データと計算結果!$F$6=1,INDEX(バックデータ一覧!$I$22:$L$27,MATCH(VLOOKUP(計算過程!$A72,バックデータ一覧!$AU$3:$AV$367,2),バックデータ一覧!$H$22:$H$27,0),MATCH(計算過程!AC$2,バックデータ一覧!$I$2:$L$2,0))))))</f>
        <v>180</v>
      </c>
      <c r="AD72" s="89">
        <f>IF($AF72&lt;7,INDEX(バックデータ一覧!$P$4:$S$5,MATCH(入力データと計算結果!$F$8,バックデータ一覧!$O$4:$O$5,0),MATCH(入力データと計算結果!$F$6,バックデータ一覧!$P$3:$W$3,0)),IF(AND($AF72&gt;=7,$AF72&lt;16),INDEX(バックデータ一覧!$P$6:$S$7,MATCH(入力データと計算結果!$F$8,バックデータ一覧!$O$6:$O$7,0),MATCH(入力データと計算結果!$F$6,バックデータ一覧!$P$3:$W$3,0)),IF(AND($AF72&gt;=16,$AF72&lt;25),INDEX(バックデータ一覧!$P$8:$S$9,MATCH(入力データと計算結果!$F$8,バックデータ一覧!$O$8:$O$9,0),MATCH(入力データと計算結果!$F$6,バックデータ一覧!$P$3:$W$3,0)),IF($AF72&gt;=25,INDEX(バックデータ一覧!$P$10:$S$11,MATCH(入力データと計算結果!$F$8,バックデータ一覧!$O$10:$O$11,0),MATCH(入力データと計算結果!$F$6,バックデータ一覧!$P$3:$W$3,0))))))</f>
        <v>-0.12</v>
      </c>
      <c r="AE72" s="89">
        <f>IF($AF72&lt;7,INDEX(バックデータ一覧!$T$4:$W$5,MATCH(入力データと計算結果!$F$8,バックデータ一覧!$O$4:$O$5,0),MATCH(入力データと計算結果!$F$6,バックデータ一覧!$P$3:$W$3,0)),IF(AND($AF72&gt;=7,$AF72&lt;16),INDEX(バックデータ一覧!$T$6:$W$7,MATCH(入力データと計算結果!$F$8,バックデータ一覧!$O$6:$O$7,0),MATCH(入力データと計算結果!$F$6,バックデータ一覧!$P$3:$W$3,0)),IF(AND($AF72&gt;=16,$AF72&lt;25),INDEX(バックデータ一覧!$T$8:$W$9,MATCH(入力データと計算結果!$F$8,バックデータ一覧!$O$8:$O$9,0),MATCH(入力データと計算結果!$F$6,バックデータ一覧!$P$3:$W$3,0)),IF($AF72&gt;=25,INDEX(バックデータ一覧!$T$10:$W$11,MATCH(入力データと計算結果!$F$8,バックデータ一覧!$O$10:$O$11,0),MATCH(入力データと計算結果!$F$6,バックデータ一覧!$P$3:$W$3,0))))))</f>
        <v>6</v>
      </c>
      <c r="AF72" s="88">
        <f>AVERAGEIF(貼り付けシート!$A$6:$A$8765,$A72,貼り付けシート!$C$6:$C$8765)</f>
        <v>-8.3958333333333321</v>
      </c>
      <c r="AG72" s="91">
        <f>IF(AND(入力データと計算結果!$F$7=バックデータ一覧!$A$7,AH72="使用できる"),MIN(AN72,SUM(I72:N72)*$AX$13),0)</f>
        <v>0</v>
      </c>
      <c r="AH72" s="47" t="str">
        <f t="shared" si="20"/>
        <v>使用できない</v>
      </c>
      <c r="AI72" s="90">
        <f>IF(入力データと計算結果!$F$7=バックデータ一覧!$A$8,MIN(AJ72,(SUM(I72:N72)*$AX$15)),0)</f>
        <v>0</v>
      </c>
      <c r="AJ72" s="90">
        <f t="shared" ca="1" si="16"/>
        <v>0</v>
      </c>
      <c r="AK72" s="90">
        <f t="shared" ca="1" si="17"/>
        <v>40.499550000000006</v>
      </c>
      <c r="AL72" s="88">
        <f>IF(OR($AX$22=0,入力データと計算結果!$F$7&lt;&gt;バックデータ一覧!$A$8),0,$AX$19*AM72*10^-3)</f>
        <v>0</v>
      </c>
      <c r="AM72" s="90">
        <f>SUMPRODUCT(('計算過程（日射量等）'!$A$6:$A$8765=計算過程!A72)*('計算過程（日射量等）'!$C$6:$C$8765&gt;=$AX$20))</f>
        <v>6</v>
      </c>
      <c r="AN72" s="90">
        <f>IF(入力データと計算結果!$F$7=バックデータ一覧!$A$9,0,AO72*$AX$22*$AX$21*計算過程!$AX$23)</f>
        <v>0</v>
      </c>
      <c r="AO72" s="90">
        <f>SUMIF('計算過程（日射量等）'!$A$6:$A$8765,計算過程!A72,'計算過程（日射量等）'!$C$6:$C$8765)*3600*10^-6</f>
        <v>6.6661276161860217</v>
      </c>
      <c r="AP72" s="90">
        <f t="shared" si="10"/>
        <v>0.3825268817204302</v>
      </c>
      <c r="AQ72" s="90">
        <f>AVERAGEIF('貼り付けシート（日射量等）'!$D$3:$D$8762,$A72,'貼り付けシート（日射量等）'!$F$3:$F$8762)</f>
        <v>-2.5916666666666668</v>
      </c>
    </row>
    <row r="73" spans="1:43">
      <c r="A73" s="28">
        <v>41707</v>
      </c>
      <c r="B73" s="88">
        <f ca="1">I73-IF(入力データと計算結果!$F$7=バックデータ一覧!$A$7,計算過程!$AG73,計算過程!$AI73)*I73/($I73+$J73+$K73+$L73+$M73+$N73)</f>
        <v>10.251514</v>
      </c>
      <c r="C73" s="88">
        <f ca="1">J73-IF(入力データと計算結果!$F$7=バックデータ一覧!$A$7,計算過程!$AG73,計算過程!$AI73)*J73/($I73+$J73+$K73+$L73+$M73+$N73)</f>
        <v>16.534700000000001</v>
      </c>
      <c r="D73" s="88">
        <f ca="1">K73-IF(入力データと計算結果!$F$7=バックデータ一覧!$A$7,計算過程!$AG73,計算過程!$AI73)*K73/($I73+$J73+$K73+$L73+$M73+$N73)</f>
        <v>1.3227760000000002</v>
      </c>
      <c r="E73" s="88">
        <f ca="1">L73-IF(入力データと計算結果!$F$7=バックデータ一覧!$A$7,計算過程!$AG73,計算過程!$AI73)*L73/($I73+$J73+$K73+$L73+$M73+$N73)</f>
        <v>29.762460000000001</v>
      </c>
      <c r="F73" s="88">
        <f ca="1">M73-IF(入力データと計算結果!$F$7=バックデータ一覧!$A$7,計算過程!$AG73,計算過程!$AI73)*M73/($I73+$J73+$K73+$L73+$M73+$N73)</f>
        <v>0</v>
      </c>
      <c r="G73" s="88">
        <f ca="1">N73-IF(入力データと計算結果!$F$7=バックデータ一覧!$A$7,計算過程!$AG73,計算過程!$AI73)*N73/($I73+$J73+$K73+$L73+$M73+$N73)</f>
        <v>7.0605000000000002</v>
      </c>
      <c r="H73" s="88">
        <f t="shared" si="18"/>
        <v>0</v>
      </c>
      <c r="I73" s="90">
        <f ca="1">P73*(バックデータ一覧!$E$3-計算過程!X73)*4.186*10^-3</f>
        <v>10.251514</v>
      </c>
      <c r="J73" s="90">
        <f ca="1">Q73*(バックデータ一覧!$E$4-計算過程!X73)*4.186*10^-3</f>
        <v>16.534700000000001</v>
      </c>
      <c r="K73" s="90">
        <f ca="1">R73*(バックデータ一覧!$E$5-計算過程!X73)*4.186*10^-3</f>
        <v>1.3227760000000002</v>
      </c>
      <c r="L73" s="90">
        <f ca="1">IF(入力データと計算結果!$F$9=バックデータ一覧!$A$2,計算過程!S73*(バックデータ一覧!$E$6-計算過程!X73)*4.186*10^-3,0)</f>
        <v>29.762460000000001</v>
      </c>
      <c r="M73" s="90">
        <f>IF(入力データと計算結果!$F$9=バックデータ一覧!$A$2,0,計算過程!T73*(バックデータ一覧!$E$7-計算過程!X73)*4.186*10^-3)</f>
        <v>0</v>
      </c>
      <c r="N73" s="90">
        <f ca="1">IF(入力データと計算結果!$F$9=バックデータ一覧!$A$4,0,計算過程!U73*(バックデータ一覧!$E$8-計算過程!X73)*4.186*10^-3)</f>
        <v>7.0605000000000002</v>
      </c>
      <c r="O73" s="90">
        <f>IF(入力データと計算結果!$F$9=バックデータ一覧!$A$4,計算過程!W73*1.25,0)</f>
        <v>0</v>
      </c>
      <c r="P73" s="88">
        <f t="shared" si="11"/>
        <v>62</v>
      </c>
      <c r="Q73" s="88">
        <f t="shared" si="12"/>
        <v>100</v>
      </c>
      <c r="R73" s="88">
        <f t="shared" si="13"/>
        <v>8</v>
      </c>
      <c r="S73" s="88">
        <f>IF(入力データと計算結果!$F$9=バックデータ一覧!$A$2,$AC73,0)*$AX$11*$AX$12</f>
        <v>180</v>
      </c>
      <c r="T73" s="88">
        <f>IF(入力データと計算結果!$F$9=バックデータ一覧!$A$2,0,$AC73)*$AX$12</f>
        <v>0</v>
      </c>
      <c r="U73" s="88">
        <f t="shared" ca="1" si="19"/>
        <v>28.347793967085163</v>
      </c>
      <c r="V73" s="90">
        <f ca="1">IF(OR(入力データと計算結果!$F$9=バックデータ一覧!$A$2,入力データと計算結果!$F$9=バックデータ一覧!$A$3),W73/(バックデータ一覧!$E$8-計算過程!X73)/4.186*10^3,0)</f>
        <v>28.347793967085163</v>
      </c>
      <c r="W73" s="90">
        <f t="shared" si="14"/>
        <v>7.0604999999999993</v>
      </c>
      <c r="X73" s="90">
        <f ca="1">MAX(VLOOKUP(入力データと計算結果!$F$5,バックデータ一覧!$Y$3:$AA$10,2)*Y73+VLOOKUP(入力データと計算結果!$F$5,バックデータ一覧!$Y$3:$AA$10,3),0.5)</f>
        <v>0.5</v>
      </c>
      <c r="Y73" s="90">
        <f t="shared" ca="1" si="15"/>
        <v>-7.4012500000000001</v>
      </c>
      <c r="Z73" s="24">
        <f>IF(入力データと計算結果!$F$6=4,INDEX(バックデータ一覧!$I$4:$L$9,MATCH(VLOOKUP(計算過程!$A73,バックデータ一覧!$AU$3:$AV$367,2),バックデータ一覧!$H$4:$H$9,0),MATCH(計算過程!Z$2,バックデータ一覧!$I$2:$L$2,0)),IF(入力データと計算結果!$F$6=3,INDEX(バックデータ一覧!$I$10:$L$15,MATCH(VLOOKUP(計算過程!$A73,バックデータ一覧!$AU$3:$AV$367,2),バックデータ一覧!$H$10:$H$15,0),MATCH(計算過程!Z$2,バックデータ一覧!$I$2:$L$2,0)),IF(入力データと計算結果!$F$6=2,INDEX(バックデータ一覧!$I$16:$L$21,MATCH(VLOOKUP(計算過程!$A73,バックデータ一覧!$AU$3:$AV$367,2),バックデータ一覧!$H$16:$H$21,0),MATCH(計算過程!Z$2,バックデータ一覧!$I$2:$L$2,0)),IF(入力データと計算結果!$F$6=1,INDEX(バックデータ一覧!$I$22:$L$27,MATCH(VLOOKUP(計算過程!$A73,バックデータ一覧!$AU$3:$AV$367,2),バックデータ一覧!$H$22:$H$27,0),MATCH(計算過程!Z$2,バックデータ一覧!$I$2:$L$2,0))))))</f>
        <v>62</v>
      </c>
      <c r="AA73" s="24">
        <f>IF(入力データと計算結果!$F$6=4,INDEX(バックデータ一覧!$I$4:$L$9,MATCH(VLOOKUP(計算過程!$A73,バックデータ一覧!$AU$3:$AV$367,2),バックデータ一覧!$H$4:$H$9,0),MATCH(計算過程!AA$2,バックデータ一覧!$I$2:$L$2,0)),IF(入力データと計算結果!$F$6=3,INDEX(バックデータ一覧!$I$10:$L$15,MATCH(VLOOKUP(計算過程!$A73,バックデータ一覧!$AU$3:$AV$367,2),バックデータ一覧!$H$10:$H$15,0),MATCH(計算過程!AA$2,バックデータ一覧!$I$2:$L$2,0)),IF(入力データと計算結果!$F$6=2,INDEX(バックデータ一覧!$I$16:$L$21,MATCH(VLOOKUP(計算過程!$A73,バックデータ一覧!$AU$3:$AV$367,2),バックデータ一覧!$H$16:$H$21,0),MATCH(計算過程!AA$2,バックデータ一覧!$I$2:$L$2,0)),IF(入力データと計算結果!$F$6=1,INDEX(バックデータ一覧!$I$22:$L$27,MATCH(VLOOKUP(計算過程!$A73,バックデータ一覧!$AU$3:$AV$367,2),バックデータ一覧!$H$22:$H$27,0),MATCH(計算過程!AA$2,バックデータ一覧!$I$2:$L$2,0))))))</f>
        <v>100</v>
      </c>
      <c r="AB73" s="24">
        <f>IF(入力データと計算結果!$F$6=4,INDEX(バックデータ一覧!$I$4:$L$9,MATCH(VLOOKUP(計算過程!$A73,バックデータ一覧!$AU$3:$AV$367,2),バックデータ一覧!$H$4:$H$9,0),MATCH(計算過程!AB$2,バックデータ一覧!$I$2:$L$2,0)),IF(入力データと計算結果!$F$6=3,INDEX(バックデータ一覧!$I$10:$L$15,MATCH(VLOOKUP(計算過程!$A73,バックデータ一覧!$AU$3:$AV$367,2),バックデータ一覧!$H$10:$H$15,0),MATCH(計算過程!AB$2,バックデータ一覧!$I$2:$L$2,0)),IF(入力データと計算結果!$F$6=2,INDEX(バックデータ一覧!$I$16:$L$21,MATCH(VLOOKUP(計算過程!$A73,バックデータ一覧!$AU$3:$AV$367,2),バックデータ一覧!$H$16:$H$21,0),MATCH(計算過程!AB$2,バックデータ一覧!$I$2:$L$2,0)),IF(入力データと計算結果!$F$6=1,INDEX(バックデータ一覧!$I$22:$L$27,MATCH(VLOOKUP(計算過程!$A73,バックデータ一覧!$AU$3:$AV$367,2),バックデータ一覧!$H$22:$H$27,0),MATCH(計算過程!AB$2,バックデータ一覧!$I$2:$L$2,0))))))</f>
        <v>8</v>
      </c>
      <c r="AC73" s="24">
        <f>IF(入力データと計算結果!$F$6=4,INDEX(バックデータ一覧!$I$4:$L$9,MATCH(VLOOKUP(計算過程!$A73,バックデータ一覧!$AU$3:$AV$367,2),バックデータ一覧!$H$4:$H$9,0),MATCH(計算過程!AC$2,バックデータ一覧!$I$2:$L$2,0)),IF(入力データと計算結果!$F$6=3,INDEX(バックデータ一覧!$I$10:$L$15,MATCH(VLOOKUP(計算過程!$A73,バックデータ一覧!$AU$3:$AV$367,2),バックデータ一覧!$H$10:$H$15,0),MATCH(計算過程!AC$2,バックデータ一覧!$I$2:$L$2,0)),IF(入力データと計算結果!$F$6=2,INDEX(バックデータ一覧!$I$16:$L$21,MATCH(VLOOKUP(計算過程!$A73,バックデータ一覧!$AU$3:$AV$367,2),バックデータ一覧!$H$16:$H$21,0),MATCH(計算過程!AC$2,バックデータ一覧!$I$2:$L$2,0)),IF(入力データと計算結果!$F$6=1,INDEX(バックデータ一覧!$I$22:$L$27,MATCH(VLOOKUP(計算過程!$A73,バックデータ一覧!$AU$3:$AV$367,2),バックデータ一覧!$H$22:$H$27,0),MATCH(計算過程!AC$2,バックデータ一覧!$I$2:$L$2,0))))))</f>
        <v>180</v>
      </c>
      <c r="AD73" s="89">
        <f>IF($AF73&lt;7,INDEX(バックデータ一覧!$P$4:$S$5,MATCH(入力データと計算結果!$F$8,バックデータ一覧!$O$4:$O$5,0),MATCH(入力データと計算結果!$F$6,バックデータ一覧!$P$3:$W$3,0)),IF(AND($AF73&gt;=7,$AF73&lt;16),INDEX(バックデータ一覧!$P$6:$S$7,MATCH(入力データと計算結果!$F$8,バックデータ一覧!$O$6:$O$7,0),MATCH(入力データと計算結果!$F$6,バックデータ一覧!$P$3:$W$3,0)),IF(AND($AF73&gt;=16,$AF73&lt;25),INDEX(バックデータ一覧!$P$8:$S$9,MATCH(入力データと計算結果!$F$8,バックデータ一覧!$O$8:$O$9,0),MATCH(入力データと計算結果!$F$6,バックデータ一覧!$P$3:$W$3,0)),IF($AF73&gt;=25,INDEX(バックデータ一覧!$P$10:$S$11,MATCH(入力データと計算結果!$F$8,バックデータ一覧!$O$10:$O$11,0),MATCH(入力データと計算結果!$F$6,バックデータ一覧!$P$3:$W$3,0))))))</f>
        <v>-0.12</v>
      </c>
      <c r="AE73" s="89">
        <f>IF($AF73&lt;7,INDEX(バックデータ一覧!$T$4:$W$5,MATCH(入力データと計算結果!$F$8,バックデータ一覧!$O$4:$O$5,0),MATCH(入力データと計算結果!$F$6,バックデータ一覧!$P$3:$W$3,0)),IF(AND($AF73&gt;=7,$AF73&lt;16),INDEX(バックデータ一覧!$T$6:$W$7,MATCH(入力データと計算結果!$F$8,バックデータ一覧!$O$6:$O$7,0),MATCH(入力データと計算結果!$F$6,バックデータ一覧!$P$3:$W$3,0)),IF(AND($AF73&gt;=16,$AF73&lt;25),INDEX(バックデータ一覧!$T$8:$W$9,MATCH(入力データと計算結果!$F$8,バックデータ一覧!$O$8:$O$9,0),MATCH(入力データと計算結果!$F$6,バックデータ一覧!$P$3:$W$3,0)),IF($AF73&gt;=25,INDEX(バックデータ一覧!$T$10:$W$11,MATCH(入力データと計算結果!$F$8,バックデータ一覧!$O$10:$O$11,0),MATCH(入力データと計算結果!$F$6,バックデータ一覧!$P$3:$W$3,0))))))</f>
        <v>6</v>
      </c>
      <c r="AF73" s="88">
        <f>AVERAGEIF(貼り付けシート!$A$6:$A$8765,$A73,貼り付けシート!$C$6:$C$8765)</f>
        <v>-8.8374999999999986</v>
      </c>
      <c r="AG73" s="91">
        <f>IF(AND(入力データと計算結果!$F$7=バックデータ一覧!$A$7,AH73="使用できる"),MIN(AN73,SUM(I73:N73)*$AX$13),0)</f>
        <v>0</v>
      </c>
      <c r="AH73" s="47" t="str">
        <f t="shared" si="20"/>
        <v>使用できない</v>
      </c>
      <c r="AI73" s="90">
        <f>IF(入力データと計算結果!$F$7=バックデータ一覧!$A$8,MIN(AJ73,(SUM(I73:N73)*$AX$15)),0)</f>
        <v>0</v>
      </c>
      <c r="AJ73" s="90">
        <f t="shared" ca="1" si="16"/>
        <v>0</v>
      </c>
      <c r="AK73" s="90">
        <f t="shared" ca="1" si="17"/>
        <v>40.499550000000006</v>
      </c>
      <c r="AL73" s="88">
        <f>IF(OR($AX$22=0,入力データと計算結果!$F$7&lt;&gt;バックデータ一覧!$A$8),0,$AX$19*AM73*10^-3)</f>
        <v>0</v>
      </c>
      <c r="AM73" s="90">
        <f>SUMPRODUCT(('計算過程（日射量等）'!$A$6:$A$8765=計算過程!A73)*('計算過程（日射量等）'!$C$6:$C$8765&gt;=$AX$20))</f>
        <v>7</v>
      </c>
      <c r="AN73" s="90">
        <f>IF(入力データと計算結果!$F$7=バックデータ一覧!$A$9,0,AO73*$AX$22*$AX$21*計算過程!$AX$23)</f>
        <v>0</v>
      </c>
      <c r="AO73" s="90">
        <f>SUMIF('計算過程（日射量等）'!$A$6:$A$8765,計算過程!A73,'計算過程（日射量等）'!$C$6:$C$8765)*3600*10^-6</f>
        <v>12.71816150406227</v>
      </c>
      <c r="AP73" s="90">
        <f t="shared" si="10"/>
        <v>0.54381720430107527</v>
      </c>
      <c r="AQ73" s="90">
        <f>AVERAGEIF('貼り付けシート（日射量等）'!$D$3:$D$8762,$A73,'貼り付けシート（日射量等）'!$F$3:$F$8762)</f>
        <v>-1.5791666666666668</v>
      </c>
    </row>
    <row r="74" spans="1:43">
      <c r="A74" s="28">
        <v>41708</v>
      </c>
      <c r="B74" s="88">
        <f ca="1">I74-IF(入力データと計算結果!$F$7=バックデータ一覧!$A$7,計算過程!$AG74,計算過程!$AI74)*I74/($I74+$J74+$K74+$L74+$M74+$N74)</f>
        <v>15.211924</v>
      </c>
      <c r="C74" s="88">
        <f ca="1">J74-IF(入力データと計算結果!$F$7=バックデータ一覧!$A$7,計算過程!$AG74,計算過程!$AI74)*J74/($I74+$J74+$K74+$L74+$M74+$N74)</f>
        <v>24.802050000000001</v>
      </c>
      <c r="D74" s="88">
        <f ca="1">K74-IF(入力データと計算結果!$F$7=バックデータ一覧!$A$7,計算過程!$AG74,計算過程!$AI74)*K74/($I74+$J74+$K74+$L74+$M74+$N74)</f>
        <v>4.6297160000000002</v>
      </c>
      <c r="E74" s="88">
        <f ca="1">L74-IF(入力データと計算結果!$F$7=バックデータ一覧!$A$7,計算過程!$AG74,計算過程!$AI74)*L74/($I74+$J74+$K74+$L74+$M74+$N74)</f>
        <v>29.762460000000001</v>
      </c>
      <c r="F74" s="88">
        <f ca="1">M74-IF(入力データと計算結果!$F$7=バックデータ一覧!$A$7,計算過程!$AG74,計算過程!$AI74)*M74/($I74+$J74+$K74+$L74+$M74+$N74)</f>
        <v>0</v>
      </c>
      <c r="G74" s="88">
        <f ca="1">N74-IF(入力データと計算結果!$F$7=バックデータ一覧!$A$7,計算過程!$AG74,計算過程!$AI74)*N74/($I74+$J74+$K74+$L74+$M74+$N74)</f>
        <v>6.5925000000000002</v>
      </c>
      <c r="H74" s="88">
        <f t="shared" si="18"/>
        <v>0</v>
      </c>
      <c r="I74" s="90">
        <f ca="1">P74*(バックデータ一覧!$E$3-計算過程!X74)*4.186*10^-3</f>
        <v>15.211924</v>
      </c>
      <c r="J74" s="90">
        <f ca="1">Q74*(バックデータ一覧!$E$4-計算過程!X74)*4.186*10^-3</f>
        <v>24.802050000000001</v>
      </c>
      <c r="K74" s="90">
        <f ca="1">R74*(バックデータ一覧!$E$5-計算過程!X74)*4.186*10^-3</f>
        <v>4.6297160000000002</v>
      </c>
      <c r="L74" s="90">
        <f ca="1">IF(入力データと計算結果!$F$9=バックデータ一覧!$A$2,計算過程!S74*(バックデータ一覧!$E$6-計算過程!X74)*4.186*10^-3,0)</f>
        <v>29.762460000000001</v>
      </c>
      <c r="M74" s="90">
        <f>IF(入力データと計算結果!$F$9=バックデータ一覧!$A$2,0,計算過程!T74*(バックデータ一覧!$E$7-計算過程!X74)*4.186*10^-3)</f>
        <v>0</v>
      </c>
      <c r="N74" s="90">
        <f ca="1">IF(入力データと計算結果!$F$9=バックデータ一覧!$A$4,0,計算過程!U74*(バックデータ一覧!$E$8-計算過程!X74)*4.186*10^-3)</f>
        <v>6.5925000000000002</v>
      </c>
      <c r="O74" s="90">
        <f>IF(入力データと計算結果!$F$9=バックデータ一覧!$A$4,計算過程!W74*1.25,0)</f>
        <v>0</v>
      </c>
      <c r="P74" s="88">
        <f t="shared" si="11"/>
        <v>92</v>
      </c>
      <c r="Q74" s="88">
        <f t="shared" si="12"/>
        <v>150</v>
      </c>
      <c r="R74" s="88">
        <f t="shared" si="13"/>
        <v>28</v>
      </c>
      <c r="S74" s="88">
        <f>IF(入力データと計算結果!$F$9=バックデータ一覧!$A$2,$AC74,0)*$AX$11*$AX$12</f>
        <v>180</v>
      </c>
      <c r="T74" s="88">
        <f>IF(入力データと計算結果!$F$9=バックデータ一覧!$A$2,0,$AC74)*$AX$12</f>
        <v>0</v>
      </c>
      <c r="U74" s="88">
        <f t="shared" ca="1" si="19"/>
        <v>26.468781492530123</v>
      </c>
      <c r="V74" s="90">
        <f ca="1">IF(OR(入力データと計算結果!$F$9=バックデータ一覧!$A$2,入力データと計算結果!$F$9=バックデータ一覧!$A$3),W74/(バックデータ一覧!$E$8-計算過程!X74)/4.186*10^3,0)</f>
        <v>26.468781492530123</v>
      </c>
      <c r="W74" s="90">
        <f t="shared" si="14"/>
        <v>6.5925000000000002</v>
      </c>
      <c r="X74" s="90">
        <f ca="1">MAX(VLOOKUP(入力データと計算結果!$F$5,バックデータ一覧!$Y$3:$AA$10,2)*Y74+VLOOKUP(入力データと計算結果!$F$5,バックデータ一覧!$Y$3:$AA$10,3),0.5)</f>
        <v>0.5</v>
      </c>
      <c r="Y74" s="90">
        <f t="shared" ca="1" si="15"/>
        <v>-7.8683333333333341</v>
      </c>
      <c r="Z74" s="24">
        <f>IF(入力データと計算結果!$F$6=4,INDEX(バックデータ一覧!$I$4:$L$9,MATCH(VLOOKUP(計算過程!$A74,バックデータ一覧!$AU$3:$AV$367,2),バックデータ一覧!$H$4:$H$9,0),MATCH(計算過程!Z$2,バックデータ一覧!$I$2:$L$2,0)),IF(入力データと計算結果!$F$6=3,INDEX(バックデータ一覧!$I$10:$L$15,MATCH(VLOOKUP(計算過程!$A74,バックデータ一覧!$AU$3:$AV$367,2),バックデータ一覧!$H$10:$H$15,0),MATCH(計算過程!Z$2,バックデータ一覧!$I$2:$L$2,0)),IF(入力データと計算結果!$F$6=2,INDEX(バックデータ一覧!$I$16:$L$21,MATCH(VLOOKUP(計算過程!$A74,バックデータ一覧!$AU$3:$AV$367,2),バックデータ一覧!$H$16:$H$21,0),MATCH(計算過程!Z$2,バックデータ一覧!$I$2:$L$2,0)),IF(入力データと計算結果!$F$6=1,INDEX(バックデータ一覧!$I$22:$L$27,MATCH(VLOOKUP(計算過程!$A74,バックデータ一覧!$AU$3:$AV$367,2),バックデータ一覧!$H$22:$H$27,0),MATCH(計算過程!Z$2,バックデータ一覧!$I$2:$L$2,0))))))</f>
        <v>92</v>
      </c>
      <c r="AA74" s="24">
        <f>IF(入力データと計算結果!$F$6=4,INDEX(バックデータ一覧!$I$4:$L$9,MATCH(VLOOKUP(計算過程!$A74,バックデータ一覧!$AU$3:$AV$367,2),バックデータ一覧!$H$4:$H$9,0),MATCH(計算過程!AA$2,バックデータ一覧!$I$2:$L$2,0)),IF(入力データと計算結果!$F$6=3,INDEX(バックデータ一覧!$I$10:$L$15,MATCH(VLOOKUP(計算過程!$A74,バックデータ一覧!$AU$3:$AV$367,2),バックデータ一覧!$H$10:$H$15,0),MATCH(計算過程!AA$2,バックデータ一覧!$I$2:$L$2,0)),IF(入力データと計算結果!$F$6=2,INDEX(バックデータ一覧!$I$16:$L$21,MATCH(VLOOKUP(計算過程!$A74,バックデータ一覧!$AU$3:$AV$367,2),バックデータ一覧!$H$16:$H$21,0),MATCH(計算過程!AA$2,バックデータ一覧!$I$2:$L$2,0)),IF(入力データと計算結果!$F$6=1,INDEX(バックデータ一覧!$I$22:$L$27,MATCH(VLOOKUP(計算過程!$A74,バックデータ一覧!$AU$3:$AV$367,2),バックデータ一覧!$H$22:$H$27,0),MATCH(計算過程!AA$2,バックデータ一覧!$I$2:$L$2,0))))))</f>
        <v>150</v>
      </c>
      <c r="AB74" s="24">
        <f>IF(入力データと計算結果!$F$6=4,INDEX(バックデータ一覧!$I$4:$L$9,MATCH(VLOOKUP(計算過程!$A74,バックデータ一覧!$AU$3:$AV$367,2),バックデータ一覧!$H$4:$H$9,0),MATCH(計算過程!AB$2,バックデータ一覧!$I$2:$L$2,0)),IF(入力データと計算結果!$F$6=3,INDEX(バックデータ一覧!$I$10:$L$15,MATCH(VLOOKUP(計算過程!$A74,バックデータ一覧!$AU$3:$AV$367,2),バックデータ一覧!$H$10:$H$15,0),MATCH(計算過程!AB$2,バックデータ一覧!$I$2:$L$2,0)),IF(入力データと計算結果!$F$6=2,INDEX(バックデータ一覧!$I$16:$L$21,MATCH(VLOOKUP(計算過程!$A74,バックデータ一覧!$AU$3:$AV$367,2),バックデータ一覧!$H$16:$H$21,0),MATCH(計算過程!AB$2,バックデータ一覧!$I$2:$L$2,0)),IF(入力データと計算結果!$F$6=1,INDEX(バックデータ一覧!$I$22:$L$27,MATCH(VLOOKUP(計算過程!$A74,バックデータ一覧!$AU$3:$AV$367,2),バックデータ一覧!$H$22:$H$27,0),MATCH(計算過程!AB$2,バックデータ一覧!$I$2:$L$2,0))))))</f>
        <v>28</v>
      </c>
      <c r="AC74" s="24">
        <f>IF(入力データと計算結果!$F$6=4,INDEX(バックデータ一覧!$I$4:$L$9,MATCH(VLOOKUP(計算過程!$A74,バックデータ一覧!$AU$3:$AV$367,2),バックデータ一覧!$H$4:$H$9,0),MATCH(計算過程!AC$2,バックデータ一覧!$I$2:$L$2,0)),IF(入力データと計算結果!$F$6=3,INDEX(バックデータ一覧!$I$10:$L$15,MATCH(VLOOKUP(計算過程!$A74,バックデータ一覧!$AU$3:$AV$367,2),バックデータ一覧!$H$10:$H$15,0),MATCH(計算過程!AC$2,バックデータ一覧!$I$2:$L$2,0)),IF(入力データと計算結果!$F$6=2,INDEX(バックデータ一覧!$I$16:$L$21,MATCH(VLOOKUP(計算過程!$A74,バックデータ一覧!$AU$3:$AV$367,2),バックデータ一覧!$H$16:$H$21,0),MATCH(計算過程!AC$2,バックデータ一覧!$I$2:$L$2,0)),IF(入力データと計算結果!$F$6=1,INDEX(バックデータ一覧!$I$22:$L$27,MATCH(VLOOKUP(計算過程!$A74,バックデータ一覧!$AU$3:$AV$367,2),バックデータ一覧!$H$22:$H$27,0),MATCH(計算過程!AC$2,バックデータ一覧!$I$2:$L$2,0))))))</f>
        <v>180</v>
      </c>
      <c r="AD74" s="89">
        <f>IF($AF74&lt;7,INDEX(バックデータ一覧!$P$4:$S$5,MATCH(入力データと計算結果!$F$8,バックデータ一覧!$O$4:$O$5,0),MATCH(入力データと計算結果!$F$6,バックデータ一覧!$P$3:$W$3,0)),IF(AND($AF74&gt;=7,$AF74&lt;16),INDEX(バックデータ一覧!$P$6:$S$7,MATCH(入力データと計算結果!$F$8,バックデータ一覧!$O$6:$O$7,0),MATCH(入力データと計算結果!$F$6,バックデータ一覧!$P$3:$W$3,0)),IF(AND($AF74&gt;=16,$AF74&lt;25),INDEX(バックデータ一覧!$P$8:$S$9,MATCH(入力データと計算結果!$F$8,バックデータ一覧!$O$8:$O$9,0),MATCH(入力データと計算結果!$F$6,バックデータ一覧!$P$3:$W$3,0)),IF($AF74&gt;=25,INDEX(バックデータ一覧!$P$10:$S$11,MATCH(入力データと計算結果!$F$8,バックデータ一覧!$O$10:$O$11,0),MATCH(入力データと計算結果!$F$6,バックデータ一覧!$P$3:$W$3,0))))))</f>
        <v>-0.12</v>
      </c>
      <c r="AE74" s="89">
        <f>IF($AF74&lt;7,INDEX(バックデータ一覧!$T$4:$W$5,MATCH(入力データと計算結果!$F$8,バックデータ一覧!$O$4:$O$5,0),MATCH(入力データと計算結果!$F$6,バックデータ一覧!$P$3:$W$3,0)),IF(AND($AF74&gt;=7,$AF74&lt;16),INDEX(バックデータ一覧!$T$6:$W$7,MATCH(入力データと計算結果!$F$8,バックデータ一覧!$O$6:$O$7,0),MATCH(入力データと計算結果!$F$6,バックデータ一覧!$P$3:$W$3,0)),IF(AND($AF74&gt;=16,$AF74&lt;25),INDEX(バックデータ一覧!$T$8:$W$9,MATCH(入力データと計算結果!$F$8,バックデータ一覧!$O$8:$O$9,0),MATCH(入力データと計算結果!$F$6,バックデータ一覧!$P$3:$W$3,0)),IF($AF74&gt;=25,INDEX(バックデータ一覧!$T$10:$W$11,MATCH(入力データと計算結果!$F$8,バックデータ一覧!$O$10:$O$11,0),MATCH(入力データと計算結果!$F$6,バックデータ一覧!$P$3:$W$3,0))))))</f>
        <v>6</v>
      </c>
      <c r="AF74" s="88">
        <f>AVERAGEIF(貼り付けシート!$A$6:$A$8765,$A74,貼り付けシート!$C$6:$C$8765)</f>
        <v>-4.9375000000000009</v>
      </c>
      <c r="AG74" s="91">
        <f>IF(AND(入力データと計算結果!$F$7=バックデータ一覧!$A$7,AH74="使用できる"),MIN(AN74,SUM(I74:N74)*$AX$13),0)</f>
        <v>0</v>
      </c>
      <c r="AH74" s="47" t="str">
        <f t="shared" si="20"/>
        <v>使用できない</v>
      </c>
      <c r="AI74" s="90">
        <f>IF(入力データと計算結果!$F$7=バックデータ一覧!$A$8,MIN(AJ74,(SUM(I74:N74)*$AX$15)),0)</f>
        <v>0</v>
      </c>
      <c r="AJ74" s="90">
        <f t="shared" ca="1" si="16"/>
        <v>0</v>
      </c>
      <c r="AK74" s="90">
        <f t="shared" ca="1" si="17"/>
        <v>40.499550000000006</v>
      </c>
      <c r="AL74" s="88">
        <f>IF(OR($AX$22=0,入力データと計算結果!$F$7&lt;&gt;バックデータ一覧!$A$8),0,$AX$19*AM74*10^-3)</f>
        <v>0</v>
      </c>
      <c r="AM74" s="90">
        <f>SUMPRODUCT(('計算過程（日射量等）'!$A$6:$A$8765=計算過程!A74)*('計算過程（日射量等）'!$C$6:$C$8765&gt;=$AX$20))</f>
        <v>9</v>
      </c>
      <c r="AN74" s="90">
        <f>IF(入力データと計算結果!$F$7=バックデータ一覧!$A$9,0,AO74*$AX$22*$AX$21*計算過程!$AX$23)</f>
        <v>0</v>
      </c>
      <c r="AO74" s="90">
        <f>SUMIF('計算過程（日射量等）'!$A$6:$A$8765,計算過程!A74,'計算過程（日射量等）'!$C$6:$C$8765)*3600*10^-6</f>
        <v>21.159372279579216</v>
      </c>
      <c r="AP74" s="90">
        <f t="shared" si="10"/>
        <v>0.65900537634408607</v>
      </c>
      <c r="AQ74" s="90">
        <f>AVERAGEIF('貼り付けシート（日射量等）'!$D$3:$D$8762,$A74,'貼り付けシート（日射量等）'!$F$3:$F$8762)</f>
        <v>1.8416666666666668</v>
      </c>
    </row>
    <row r="75" spans="1:43">
      <c r="A75" s="28">
        <v>41709</v>
      </c>
      <c r="B75" s="88">
        <f ca="1">I75-IF(入力データと計算結果!$F$7=バックデータ一覧!$A$7,計算過程!$AG75,計算過程!$AI75)*I75/($I75+$J75+$K75+$L75+$M75+$N75)</f>
        <v>23.148579999999999</v>
      </c>
      <c r="C75" s="88">
        <f ca="1">J75-IF(入力データと計算結果!$F$7=バックデータ一覧!$A$7,計算過程!$AG75,計算過程!$AI75)*J75/($I75+$J75+$K75+$L75+$M75+$N75)</f>
        <v>33.069400000000002</v>
      </c>
      <c r="D75" s="88">
        <f ca="1">K75-IF(入力データと計算結果!$F$7=バックデータ一覧!$A$7,計算過程!$AG75,計算過程!$AI75)*K75/($I75+$J75+$K75+$L75+$M75+$N75)</f>
        <v>4.9604099999999995</v>
      </c>
      <c r="E75" s="88">
        <f ca="1">L75-IF(入力データと計算結果!$F$7=バックデータ一覧!$A$7,計算過程!$AG75,計算過程!$AI75)*L75/($I75+$J75+$K75+$L75+$M75+$N75)</f>
        <v>29.762460000000001</v>
      </c>
      <c r="F75" s="88">
        <f ca="1">M75-IF(入力データと計算結果!$F$7=バックデータ一覧!$A$7,計算過程!$AG75,計算過程!$AI75)*M75/($I75+$J75+$K75+$L75+$M75+$N75)</f>
        <v>0</v>
      </c>
      <c r="G75" s="88">
        <f ca="1">N75-IF(入力データと計算結果!$F$7=バックデータ一覧!$A$7,計算過程!$AG75,計算過程!$AI75)*N75/($I75+$J75+$K75+$L75+$M75+$N75)</f>
        <v>5.8864999999999998</v>
      </c>
      <c r="H75" s="88">
        <f t="shared" si="18"/>
        <v>0</v>
      </c>
      <c r="I75" s="90">
        <f ca="1">P75*(バックデータ一覧!$E$3-計算過程!X75)*4.186*10^-3</f>
        <v>23.148579999999999</v>
      </c>
      <c r="J75" s="90">
        <f ca="1">Q75*(バックデータ一覧!$E$4-計算過程!X75)*4.186*10^-3</f>
        <v>33.069400000000002</v>
      </c>
      <c r="K75" s="90">
        <f ca="1">R75*(バックデータ一覧!$E$5-計算過程!X75)*4.186*10^-3</f>
        <v>4.9604099999999995</v>
      </c>
      <c r="L75" s="90">
        <f ca="1">IF(入力データと計算結果!$F$9=バックデータ一覧!$A$2,計算過程!S75*(バックデータ一覧!$E$6-計算過程!X75)*4.186*10^-3,0)</f>
        <v>29.762460000000001</v>
      </c>
      <c r="M75" s="90">
        <f>IF(入力データと計算結果!$F$9=バックデータ一覧!$A$2,0,計算過程!T75*(バックデータ一覧!$E$7-計算過程!X75)*4.186*10^-3)</f>
        <v>0</v>
      </c>
      <c r="N75" s="90">
        <f ca="1">IF(入力データと計算結果!$F$9=バックデータ一覧!$A$4,0,計算過程!U75*(バックデータ一覧!$E$8-計算過程!X75)*4.186*10^-3)</f>
        <v>5.8864999999999998</v>
      </c>
      <c r="O75" s="90">
        <f>IF(入力データと計算結果!$F$9=バックデータ一覧!$A$4,計算過程!W75*1.25,0)</f>
        <v>0</v>
      </c>
      <c r="P75" s="88">
        <f t="shared" si="11"/>
        <v>140</v>
      </c>
      <c r="Q75" s="88">
        <f t="shared" si="12"/>
        <v>200</v>
      </c>
      <c r="R75" s="88">
        <f t="shared" si="13"/>
        <v>30</v>
      </c>
      <c r="S75" s="88">
        <f>IF(入力データと計算結果!$F$9=バックデータ一覧!$A$2,$AC75,0)*$AX$11*$AX$12</f>
        <v>180</v>
      </c>
      <c r="T75" s="88">
        <f>IF(入力データと計算結果!$F$9=バックデータ一覧!$A$2,0,$AC75)*$AX$12</f>
        <v>0</v>
      </c>
      <c r="U75" s="88">
        <f t="shared" ca="1" si="19"/>
        <v>23.634202845017608</v>
      </c>
      <c r="V75" s="90">
        <f ca="1">IF(OR(入力データと計算結果!$F$9=バックデータ一覧!$A$2,入力データと計算結果!$F$9=バックデータ一覧!$A$3),W75/(バックデータ一覧!$E$8-計算過程!X75)/4.186*10^3,0)</f>
        <v>23.634202845017608</v>
      </c>
      <c r="W75" s="90">
        <f t="shared" si="14"/>
        <v>5.8864999999999998</v>
      </c>
      <c r="X75" s="90">
        <f ca="1">MAX(VLOOKUP(入力データと計算結果!$F$5,バックデータ一覧!$Y$3:$AA$10,2)*Y75+VLOOKUP(入力データと計算結果!$F$5,バックデータ一覧!$Y$3:$AA$10,3),0.5)</f>
        <v>0.5</v>
      </c>
      <c r="Y75" s="90">
        <f t="shared" ca="1" si="15"/>
        <v>-7.6974999999999998</v>
      </c>
      <c r="Z75" s="24">
        <f>IF(入力データと計算結果!$F$6=4,INDEX(バックデータ一覧!$I$4:$L$9,MATCH(VLOOKUP(計算過程!$A75,バックデータ一覧!$AU$3:$AV$367,2),バックデータ一覧!$H$4:$H$9,0),MATCH(計算過程!Z$2,バックデータ一覧!$I$2:$L$2,0)),IF(入力データと計算結果!$F$6=3,INDEX(バックデータ一覧!$I$10:$L$15,MATCH(VLOOKUP(計算過程!$A75,バックデータ一覧!$AU$3:$AV$367,2),バックデータ一覧!$H$10:$H$15,0),MATCH(計算過程!Z$2,バックデータ一覧!$I$2:$L$2,0)),IF(入力データと計算結果!$F$6=2,INDEX(バックデータ一覧!$I$16:$L$21,MATCH(VLOOKUP(計算過程!$A75,バックデータ一覧!$AU$3:$AV$367,2),バックデータ一覧!$H$16:$H$21,0),MATCH(計算過程!Z$2,バックデータ一覧!$I$2:$L$2,0)),IF(入力データと計算結果!$F$6=1,INDEX(バックデータ一覧!$I$22:$L$27,MATCH(VLOOKUP(計算過程!$A75,バックデータ一覧!$AU$3:$AV$367,2),バックデータ一覧!$H$22:$H$27,0),MATCH(計算過程!Z$2,バックデータ一覧!$I$2:$L$2,0))))))</f>
        <v>140</v>
      </c>
      <c r="AA75" s="24">
        <f>IF(入力データと計算結果!$F$6=4,INDEX(バックデータ一覧!$I$4:$L$9,MATCH(VLOOKUP(計算過程!$A75,バックデータ一覧!$AU$3:$AV$367,2),バックデータ一覧!$H$4:$H$9,0),MATCH(計算過程!AA$2,バックデータ一覧!$I$2:$L$2,0)),IF(入力データと計算結果!$F$6=3,INDEX(バックデータ一覧!$I$10:$L$15,MATCH(VLOOKUP(計算過程!$A75,バックデータ一覧!$AU$3:$AV$367,2),バックデータ一覧!$H$10:$H$15,0),MATCH(計算過程!AA$2,バックデータ一覧!$I$2:$L$2,0)),IF(入力データと計算結果!$F$6=2,INDEX(バックデータ一覧!$I$16:$L$21,MATCH(VLOOKUP(計算過程!$A75,バックデータ一覧!$AU$3:$AV$367,2),バックデータ一覧!$H$16:$H$21,0),MATCH(計算過程!AA$2,バックデータ一覧!$I$2:$L$2,0)),IF(入力データと計算結果!$F$6=1,INDEX(バックデータ一覧!$I$22:$L$27,MATCH(VLOOKUP(計算過程!$A75,バックデータ一覧!$AU$3:$AV$367,2),バックデータ一覧!$H$22:$H$27,0),MATCH(計算過程!AA$2,バックデータ一覧!$I$2:$L$2,0))))))</f>
        <v>200</v>
      </c>
      <c r="AB75" s="24">
        <f>IF(入力データと計算結果!$F$6=4,INDEX(バックデータ一覧!$I$4:$L$9,MATCH(VLOOKUP(計算過程!$A75,バックデータ一覧!$AU$3:$AV$367,2),バックデータ一覧!$H$4:$H$9,0),MATCH(計算過程!AB$2,バックデータ一覧!$I$2:$L$2,0)),IF(入力データと計算結果!$F$6=3,INDEX(バックデータ一覧!$I$10:$L$15,MATCH(VLOOKUP(計算過程!$A75,バックデータ一覧!$AU$3:$AV$367,2),バックデータ一覧!$H$10:$H$15,0),MATCH(計算過程!AB$2,バックデータ一覧!$I$2:$L$2,0)),IF(入力データと計算結果!$F$6=2,INDEX(バックデータ一覧!$I$16:$L$21,MATCH(VLOOKUP(計算過程!$A75,バックデータ一覧!$AU$3:$AV$367,2),バックデータ一覧!$H$16:$H$21,0),MATCH(計算過程!AB$2,バックデータ一覧!$I$2:$L$2,0)),IF(入力データと計算結果!$F$6=1,INDEX(バックデータ一覧!$I$22:$L$27,MATCH(VLOOKUP(計算過程!$A75,バックデータ一覧!$AU$3:$AV$367,2),バックデータ一覧!$H$22:$H$27,0),MATCH(計算過程!AB$2,バックデータ一覧!$I$2:$L$2,0))))))</f>
        <v>30</v>
      </c>
      <c r="AC75" s="24">
        <f>IF(入力データと計算結果!$F$6=4,INDEX(バックデータ一覧!$I$4:$L$9,MATCH(VLOOKUP(計算過程!$A75,バックデータ一覧!$AU$3:$AV$367,2),バックデータ一覧!$H$4:$H$9,0),MATCH(計算過程!AC$2,バックデータ一覧!$I$2:$L$2,0)),IF(入力データと計算結果!$F$6=3,INDEX(バックデータ一覧!$I$10:$L$15,MATCH(VLOOKUP(計算過程!$A75,バックデータ一覧!$AU$3:$AV$367,2),バックデータ一覧!$H$10:$H$15,0),MATCH(計算過程!AC$2,バックデータ一覧!$I$2:$L$2,0)),IF(入力データと計算結果!$F$6=2,INDEX(バックデータ一覧!$I$16:$L$21,MATCH(VLOOKUP(計算過程!$A75,バックデータ一覧!$AU$3:$AV$367,2),バックデータ一覧!$H$16:$H$21,0),MATCH(計算過程!AC$2,バックデータ一覧!$I$2:$L$2,0)),IF(入力データと計算結果!$F$6=1,INDEX(バックデータ一覧!$I$22:$L$27,MATCH(VLOOKUP(計算過程!$A75,バックデータ一覧!$AU$3:$AV$367,2),バックデータ一覧!$H$22:$H$27,0),MATCH(計算過程!AC$2,バックデータ一覧!$I$2:$L$2,0))))))</f>
        <v>180</v>
      </c>
      <c r="AD75" s="89">
        <f>IF($AF75&lt;7,INDEX(バックデータ一覧!$P$4:$S$5,MATCH(入力データと計算結果!$F$8,バックデータ一覧!$O$4:$O$5,0),MATCH(入力データと計算結果!$F$6,バックデータ一覧!$P$3:$W$3,0)),IF(AND($AF75&gt;=7,$AF75&lt;16),INDEX(バックデータ一覧!$P$6:$S$7,MATCH(入力データと計算結果!$F$8,バックデータ一覧!$O$6:$O$7,0),MATCH(入力データと計算結果!$F$6,バックデータ一覧!$P$3:$W$3,0)),IF(AND($AF75&gt;=16,$AF75&lt;25),INDEX(バックデータ一覧!$P$8:$S$9,MATCH(入力データと計算結果!$F$8,バックデータ一覧!$O$8:$O$9,0),MATCH(入力データと計算結果!$F$6,バックデータ一覧!$P$3:$W$3,0)),IF($AF75&gt;=25,INDEX(バックデータ一覧!$P$10:$S$11,MATCH(入力データと計算結果!$F$8,バックデータ一覧!$O$10:$O$11,0),MATCH(入力データと計算結果!$F$6,バックデータ一覧!$P$3:$W$3,0))))))</f>
        <v>-0.12</v>
      </c>
      <c r="AE75" s="89">
        <f>IF($AF75&lt;7,INDEX(バックデータ一覧!$T$4:$W$5,MATCH(入力データと計算結果!$F$8,バックデータ一覧!$O$4:$O$5,0),MATCH(入力データと計算結果!$F$6,バックデータ一覧!$P$3:$W$3,0)),IF(AND($AF75&gt;=7,$AF75&lt;16),INDEX(バックデータ一覧!$T$6:$W$7,MATCH(入力データと計算結果!$F$8,バックデータ一覧!$O$6:$O$7,0),MATCH(入力データと計算結果!$F$6,バックデータ一覧!$P$3:$W$3,0)),IF(AND($AF75&gt;=16,$AF75&lt;25),INDEX(バックデータ一覧!$T$8:$W$9,MATCH(入力データと計算結果!$F$8,バックデータ一覧!$O$8:$O$9,0),MATCH(入力データと計算結果!$F$6,バックデータ一覧!$P$3:$W$3,0)),IF($AF75&gt;=25,INDEX(バックデータ一覧!$T$10:$W$11,MATCH(入力データと計算結果!$F$8,バックデータ一覧!$O$10:$O$11,0),MATCH(入力データと計算結果!$F$6,バックデータ一覧!$P$3:$W$3,0))))))</f>
        <v>6</v>
      </c>
      <c r="AF75" s="88">
        <f>AVERAGEIF(貼り付けシート!$A$6:$A$8765,$A75,貼り付けシート!$C$6:$C$8765)</f>
        <v>0.94583333333333364</v>
      </c>
      <c r="AG75" s="91">
        <f>IF(AND(入力データと計算結果!$F$7=バックデータ一覧!$A$7,AH75="使用できる"),MIN(AN75,SUM(I75:N75)*$AX$13),0)</f>
        <v>0</v>
      </c>
      <c r="AH75" s="47" t="str">
        <f t="shared" si="20"/>
        <v>使用できない</v>
      </c>
      <c r="AI75" s="90">
        <f>IF(入力データと計算結果!$F$7=バックデータ一覧!$A$8,MIN(AJ75,(SUM(I75:N75)*$AX$15)),0)</f>
        <v>0</v>
      </c>
      <c r="AJ75" s="90">
        <f t="shared" ca="1" si="16"/>
        <v>0</v>
      </c>
      <c r="AK75" s="90">
        <f t="shared" ca="1" si="17"/>
        <v>40.499550000000006</v>
      </c>
      <c r="AL75" s="88">
        <f>IF(OR($AX$22=0,入力データと計算結果!$F$7&lt;&gt;バックデータ一覧!$A$8),0,$AX$19*AM75*10^-3)</f>
        <v>0</v>
      </c>
      <c r="AM75" s="90">
        <f>SUMPRODUCT(('計算過程（日射量等）'!$A$6:$A$8765=計算過程!A75)*('計算過程（日射量等）'!$C$6:$C$8765&gt;=$AX$20))</f>
        <v>9</v>
      </c>
      <c r="AN75" s="90">
        <f>IF(入力データと計算結果!$F$7=バックデータ一覧!$A$9,0,AO75*$AX$22*$AX$21*計算過程!$AX$23)</f>
        <v>0</v>
      </c>
      <c r="AO75" s="90">
        <f>SUMIF('計算過程（日射量等）'!$A$6:$A$8765,計算過程!A75,'計算過程（日射量等）'!$C$6:$C$8765)*3600*10^-6</f>
        <v>18.492095354707693</v>
      </c>
      <c r="AP75" s="90">
        <f t="shared" si="10"/>
        <v>0.68198924731182797</v>
      </c>
      <c r="AQ75" s="90">
        <f>AVERAGEIF('貼り付けシート（日射量等）'!$D$3:$D$8762,$A75,'貼り付けシート（日射量等）'!$F$3:$F$8762)</f>
        <v>2.7749999999999999</v>
      </c>
    </row>
    <row r="76" spans="1:43">
      <c r="A76" s="28">
        <v>41710</v>
      </c>
      <c r="B76" s="88">
        <f ca="1">I76-IF(入力データと計算結果!$F$7=バックデータ一覧!$A$7,計算過程!$AG76,計算過程!$AI76)*I76/($I76+$J76+$K76+$L76+$M76+$N76)</f>
        <v>30.423848</v>
      </c>
      <c r="C76" s="88">
        <f ca="1">J76-IF(入力データと計算結果!$F$7=バックデータ一覧!$A$7,計算過程!$AG76,計算過程!$AI76)*J76/($I76+$J76+$K76+$L76+$M76+$N76)</f>
        <v>39.683279999999996</v>
      </c>
      <c r="D76" s="88">
        <f ca="1">K76-IF(入力データと計算結果!$F$7=バックデータ一覧!$A$7,計算過程!$AG76,計算過程!$AI76)*K76/($I76+$J76+$K76+$L76+$M76+$N76)</f>
        <v>7.6059619999999999</v>
      </c>
      <c r="E76" s="88">
        <f ca="1">L76-IF(入力データと計算結果!$F$7=バックデータ一覧!$A$7,計算過程!$AG76,計算過程!$AI76)*L76/($I76+$J76+$K76+$L76+$M76+$N76)</f>
        <v>29.762460000000001</v>
      </c>
      <c r="F76" s="88">
        <f ca="1">M76-IF(入力データと計算結果!$F$7=バックデータ一覧!$A$7,計算過程!$AG76,計算過程!$AI76)*M76/($I76+$J76+$K76+$L76+$M76+$N76)</f>
        <v>0</v>
      </c>
      <c r="G76" s="88">
        <f ca="1">N76-IF(入力データと計算結果!$F$7=バックデータ一覧!$A$7,計算過程!$AG76,計算過程!$AI76)*N76/($I76+$J76+$K76+$L76+$M76+$N76)</f>
        <v>5.7830000000000013</v>
      </c>
      <c r="H76" s="88">
        <f t="shared" si="18"/>
        <v>0</v>
      </c>
      <c r="I76" s="90">
        <f ca="1">P76*(バックデータ一覧!$E$3-計算過程!X76)*4.186*10^-3</f>
        <v>30.423848</v>
      </c>
      <c r="J76" s="90">
        <f ca="1">Q76*(バックデータ一覧!$E$4-計算過程!X76)*4.186*10^-3</f>
        <v>39.683279999999996</v>
      </c>
      <c r="K76" s="90">
        <f ca="1">R76*(バックデータ一覧!$E$5-計算過程!X76)*4.186*10^-3</f>
        <v>7.6059619999999999</v>
      </c>
      <c r="L76" s="90">
        <f ca="1">IF(入力データと計算結果!$F$9=バックデータ一覧!$A$2,計算過程!S76*(バックデータ一覧!$E$6-計算過程!X76)*4.186*10^-3,0)</f>
        <v>29.762460000000001</v>
      </c>
      <c r="M76" s="90">
        <f>IF(入力データと計算結果!$F$9=バックデータ一覧!$A$2,0,計算過程!T76*(バックデータ一覧!$E$7-計算過程!X76)*4.186*10^-3)</f>
        <v>0</v>
      </c>
      <c r="N76" s="90">
        <f ca="1">IF(入力データと計算結果!$F$9=バックデータ一覧!$A$4,0,計算過程!U76*(バックデータ一覧!$E$8-計算過程!X76)*4.186*10^-3)</f>
        <v>5.7830000000000013</v>
      </c>
      <c r="O76" s="90">
        <f>IF(入力データと計算結果!$F$9=バックデータ一覧!$A$4,計算過程!W76*1.25,0)</f>
        <v>0</v>
      </c>
      <c r="P76" s="88">
        <f t="shared" si="11"/>
        <v>184</v>
      </c>
      <c r="Q76" s="88">
        <f t="shared" si="12"/>
        <v>240</v>
      </c>
      <c r="R76" s="88">
        <f t="shared" si="13"/>
        <v>46</v>
      </c>
      <c r="S76" s="88">
        <f>IF(入力データと計算結果!$F$9=バックデータ一覧!$A$2,$AC76,0)*$AX$11*$AX$12</f>
        <v>180</v>
      </c>
      <c r="T76" s="88">
        <f>IF(入力データと計算結果!$F$9=バックデータ一覧!$A$2,0,$AC76)*$AX$12</f>
        <v>0</v>
      </c>
      <c r="U76" s="88">
        <f t="shared" ca="1" si="19"/>
        <v>23.218652009298705</v>
      </c>
      <c r="V76" s="90">
        <f ca="1">IF(OR(入力データと計算結果!$F$9=バックデータ一覧!$A$2,入力データと計算結果!$F$9=バックデータ一覧!$A$3),W76/(バックデータ一覧!$E$8-計算過程!X76)/4.186*10^3,0)</f>
        <v>23.218652009298705</v>
      </c>
      <c r="W76" s="90">
        <f t="shared" si="14"/>
        <v>5.7830000000000004</v>
      </c>
      <c r="X76" s="90">
        <f ca="1">MAX(VLOOKUP(入力データと計算結果!$F$5,バックデータ一覧!$Y$3:$AA$10,2)*Y76+VLOOKUP(入力データと計算結果!$F$5,バックデータ一覧!$Y$3:$AA$10,3),0.5)</f>
        <v>0.5</v>
      </c>
      <c r="Y76" s="90">
        <f t="shared" ca="1" si="15"/>
        <v>-6.6887499999999989</v>
      </c>
      <c r="Z76" s="24">
        <f>IF(入力データと計算結果!$F$6=4,INDEX(バックデータ一覧!$I$4:$L$9,MATCH(VLOOKUP(計算過程!$A76,バックデータ一覧!$AU$3:$AV$367,2),バックデータ一覧!$H$4:$H$9,0),MATCH(計算過程!Z$2,バックデータ一覧!$I$2:$L$2,0)),IF(入力データと計算結果!$F$6=3,INDEX(バックデータ一覧!$I$10:$L$15,MATCH(VLOOKUP(計算過程!$A76,バックデータ一覧!$AU$3:$AV$367,2),バックデータ一覧!$H$10:$H$15,0),MATCH(計算過程!Z$2,バックデータ一覧!$I$2:$L$2,0)),IF(入力データと計算結果!$F$6=2,INDEX(バックデータ一覧!$I$16:$L$21,MATCH(VLOOKUP(計算過程!$A76,バックデータ一覧!$AU$3:$AV$367,2),バックデータ一覧!$H$16:$H$21,0),MATCH(計算過程!Z$2,バックデータ一覧!$I$2:$L$2,0)),IF(入力データと計算結果!$F$6=1,INDEX(バックデータ一覧!$I$22:$L$27,MATCH(VLOOKUP(計算過程!$A76,バックデータ一覧!$AU$3:$AV$367,2),バックデータ一覧!$H$22:$H$27,0),MATCH(計算過程!Z$2,バックデータ一覧!$I$2:$L$2,0))))))</f>
        <v>184</v>
      </c>
      <c r="AA76" s="24">
        <f>IF(入力データと計算結果!$F$6=4,INDEX(バックデータ一覧!$I$4:$L$9,MATCH(VLOOKUP(計算過程!$A76,バックデータ一覧!$AU$3:$AV$367,2),バックデータ一覧!$H$4:$H$9,0),MATCH(計算過程!AA$2,バックデータ一覧!$I$2:$L$2,0)),IF(入力データと計算結果!$F$6=3,INDEX(バックデータ一覧!$I$10:$L$15,MATCH(VLOOKUP(計算過程!$A76,バックデータ一覧!$AU$3:$AV$367,2),バックデータ一覧!$H$10:$H$15,0),MATCH(計算過程!AA$2,バックデータ一覧!$I$2:$L$2,0)),IF(入力データと計算結果!$F$6=2,INDEX(バックデータ一覧!$I$16:$L$21,MATCH(VLOOKUP(計算過程!$A76,バックデータ一覧!$AU$3:$AV$367,2),バックデータ一覧!$H$16:$H$21,0),MATCH(計算過程!AA$2,バックデータ一覧!$I$2:$L$2,0)),IF(入力データと計算結果!$F$6=1,INDEX(バックデータ一覧!$I$22:$L$27,MATCH(VLOOKUP(計算過程!$A76,バックデータ一覧!$AU$3:$AV$367,2),バックデータ一覧!$H$22:$H$27,0),MATCH(計算過程!AA$2,バックデータ一覧!$I$2:$L$2,0))))))</f>
        <v>240</v>
      </c>
      <c r="AB76" s="24">
        <f>IF(入力データと計算結果!$F$6=4,INDEX(バックデータ一覧!$I$4:$L$9,MATCH(VLOOKUP(計算過程!$A76,バックデータ一覧!$AU$3:$AV$367,2),バックデータ一覧!$H$4:$H$9,0),MATCH(計算過程!AB$2,バックデータ一覧!$I$2:$L$2,0)),IF(入力データと計算結果!$F$6=3,INDEX(バックデータ一覧!$I$10:$L$15,MATCH(VLOOKUP(計算過程!$A76,バックデータ一覧!$AU$3:$AV$367,2),バックデータ一覧!$H$10:$H$15,0),MATCH(計算過程!AB$2,バックデータ一覧!$I$2:$L$2,0)),IF(入力データと計算結果!$F$6=2,INDEX(バックデータ一覧!$I$16:$L$21,MATCH(VLOOKUP(計算過程!$A76,バックデータ一覧!$AU$3:$AV$367,2),バックデータ一覧!$H$16:$H$21,0),MATCH(計算過程!AB$2,バックデータ一覧!$I$2:$L$2,0)),IF(入力データと計算結果!$F$6=1,INDEX(バックデータ一覧!$I$22:$L$27,MATCH(VLOOKUP(計算過程!$A76,バックデータ一覧!$AU$3:$AV$367,2),バックデータ一覧!$H$22:$H$27,0),MATCH(計算過程!AB$2,バックデータ一覧!$I$2:$L$2,0))))))</f>
        <v>46</v>
      </c>
      <c r="AC76" s="24">
        <f>IF(入力データと計算結果!$F$6=4,INDEX(バックデータ一覧!$I$4:$L$9,MATCH(VLOOKUP(計算過程!$A76,バックデータ一覧!$AU$3:$AV$367,2),バックデータ一覧!$H$4:$H$9,0),MATCH(計算過程!AC$2,バックデータ一覧!$I$2:$L$2,0)),IF(入力データと計算結果!$F$6=3,INDEX(バックデータ一覧!$I$10:$L$15,MATCH(VLOOKUP(計算過程!$A76,バックデータ一覧!$AU$3:$AV$367,2),バックデータ一覧!$H$10:$H$15,0),MATCH(計算過程!AC$2,バックデータ一覧!$I$2:$L$2,0)),IF(入力データと計算結果!$F$6=2,INDEX(バックデータ一覧!$I$16:$L$21,MATCH(VLOOKUP(計算過程!$A76,バックデータ一覧!$AU$3:$AV$367,2),バックデータ一覧!$H$16:$H$21,0),MATCH(計算過程!AC$2,バックデータ一覧!$I$2:$L$2,0)),IF(入力データと計算結果!$F$6=1,INDEX(バックデータ一覧!$I$22:$L$27,MATCH(VLOOKUP(計算過程!$A76,バックデータ一覧!$AU$3:$AV$367,2),バックデータ一覧!$H$22:$H$27,0),MATCH(計算過程!AC$2,バックデータ一覧!$I$2:$L$2,0))))))</f>
        <v>180</v>
      </c>
      <c r="AD76" s="89">
        <f>IF($AF76&lt;7,INDEX(バックデータ一覧!$P$4:$S$5,MATCH(入力データと計算結果!$F$8,バックデータ一覧!$O$4:$O$5,0),MATCH(入力データと計算結果!$F$6,バックデータ一覧!$P$3:$W$3,0)),IF(AND($AF76&gt;=7,$AF76&lt;16),INDEX(バックデータ一覧!$P$6:$S$7,MATCH(入力データと計算結果!$F$8,バックデータ一覧!$O$6:$O$7,0),MATCH(入力データと計算結果!$F$6,バックデータ一覧!$P$3:$W$3,0)),IF(AND($AF76&gt;=16,$AF76&lt;25),INDEX(バックデータ一覧!$P$8:$S$9,MATCH(入力データと計算結果!$F$8,バックデータ一覧!$O$8:$O$9,0),MATCH(入力データと計算結果!$F$6,バックデータ一覧!$P$3:$W$3,0)),IF($AF76&gt;=25,INDEX(バックデータ一覧!$P$10:$S$11,MATCH(入力データと計算結果!$F$8,バックデータ一覧!$O$10:$O$11,0),MATCH(入力データと計算結果!$F$6,バックデータ一覧!$P$3:$W$3,0))))))</f>
        <v>-0.12</v>
      </c>
      <c r="AE76" s="89">
        <f>IF($AF76&lt;7,INDEX(バックデータ一覧!$T$4:$W$5,MATCH(入力データと計算結果!$F$8,バックデータ一覧!$O$4:$O$5,0),MATCH(入力データと計算結果!$F$6,バックデータ一覧!$P$3:$W$3,0)),IF(AND($AF76&gt;=7,$AF76&lt;16),INDEX(バックデータ一覧!$T$6:$W$7,MATCH(入力データと計算結果!$F$8,バックデータ一覧!$O$6:$O$7,0),MATCH(入力データと計算結果!$F$6,バックデータ一覧!$P$3:$W$3,0)),IF(AND($AF76&gt;=16,$AF76&lt;25),INDEX(バックデータ一覧!$T$8:$W$9,MATCH(入力データと計算結果!$F$8,バックデータ一覧!$O$8:$O$9,0),MATCH(入力データと計算結果!$F$6,バックデータ一覧!$P$3:$W$3,0)),IF($AF76&gt;=25,INDEX(バックデータ一覧!$T$10:$W$11,MATCH(入力データと計算結果!$F$8,バックデータ一覧!$O$10:$O$11,0),MATCH(入力データと計算結果!$F$6,バックデータ一覧!$P$3:$W$3,0))))))</f>
        <v>6</v>
      </c>
      <c r="AF76" s="88">
        <f>AVERAGEIF(貼り付けシート!$A$6:$A$8765,$A76,貼り付けシート!$C$6:$C$8765)</f>
        <v>1.8083333333333338</v>
      </c>
      <c r="AG76" s="91">
        <f>IF(AND(入力データと計算結果!$F$7=バックデータ一覧!$A$7,AH76="使用できる"),MIN(AN76,SUM(I76:N76)*$AX$13),0)</f>
        <v>0</v>
      </c>
      <c r="AH76" s="47" t="str">
        <f t="shared" si="20"/>
        <v>使用できない</v>
      </c>
      <c r="AI76" s="90">
        <f>IF(入力データと計算結果!$F$7=バックデータ一覧!$A$8,MIN(AJ76,(SUM(I76:N76)*$AX$15)),0)</f>
        <v>0</v>
      </c>
      <c r="AJ76" s="90">
        <f t="shared" ca="1" si="16"/>
        <v>0</v>
      </c>
      <c r="AK76" s="90">
        <f t="shared" ca="1" si="17"/>
        <v>40.499550000000006</v>
      </c>
      <c r="AL76" s="88">
        <f>IF(OR($AX$22=0,入力データと計算結果!$F$7&lt;&gt;バックデータ一覧!$A$8),0,$AX$19*AM76*10^-3)</f>
        <v>0</v>
      </c>
      <c r="AM76" s="90">
        <f>SUMPRODUCT(('計算過程（日射量等）'!$A$6:$A$8765=計算過程!A76)*('計算過程（日射量等）'!$C$6:$C$8765&gt;=$AX$20))</f>
        <v>9</v>
      </c>
      <c r="AN76" s="90">
        <f>IF(入力データと計算結果!$F$7=バックデータ一覧!$A$9,0,AO76*$AX$22*$AX$21*計算過程!$AX$23)</f>
        <v>0</v>
      </c>
      <c r="AO76" s="90">
        <f>SUMIF('計算過程（日射量等）'!$A$6:$A$8765,計算過程!A76,'計算過程（日射量等）'!$C$6:$C$8765)*3600*10^-6</f>
        <v>21.873539133307613</v>
      </c>
      <c r="AP76" s="90">
        <f t="shared" si="10"/>
        <v>0.68494623655913978</v>
      </c>
      <c r="AQ76" s="90">
        <f>AVERAGEIF('貼り付けシート（日射量等）'!$D$3:$D$8762,$A76,'貼り付けシート（日射量等）'!$F$3:$F$8762)</f>
        <v>0.84583333333333377</v>
      </c>
    </row>
    <row r="77" spans="1:43">
      <c r="A77" s="28">
        <v>41711</v>
      </c>
      <c r="B77" s="88">
        <f ca="1">I77-IF(入力データと計算結果!$F$7=バックデータ一覧!$A$7,計算過程!$AG77,計算過程!$AI77)*I77/($I77+$J77+$K77+$L77+$M77+$N77)</f>
        <v>15.211924</v>
      </c>
      <c r="C77" s="88">
        <f ca="1">J77-IF(入力データと計算結果!$F$7=バックデータ一覧!$A$7,計算過程!$AG77,計算過程!$AI77)*J77/($I77+$J77+$K77+$L77+$M77+$N77)</f>
        <v>24.802050000000001</v>
      </c>
      <c r="D77" s="88">
        <f ca="1">K77-IF(入力データと計算結果!$F$7=バックデータ一覧!$A$7,計算過程!$AG77,計算過程!$AI77)*K77/($I77+$J77+$K77+$L77+$M77+$N77)</f>
        <v>4.6297160000000002</v>
      </c>
      <c r="E77" s="88">
        <f ca="1">L77-IF(入力データと計算結果!$F$7=バックデータ一覧!$A$7,計算過程!$AG77,計算過程!$AI77)*L77/($I77+$J77+$K77+$L77+$M77+$N77)</f>
        <v>29.762460000000001</v>
      </c>
      <c r="F77" s="88">
        <f ca="1">M77-IF(入力データと計算結果!$F$7=バックデータ一覧!$A$7,計算過程!$AG77,計算過程!$AI77)*M77/($I77+$J77+$K77+$L77+$M77+$N77)</f>
        <v>0</v>
      </c>
      <c r="G77" s="88">
        <f ca="1">N77-IF(入力データと計算結果!$F$7=バックデータ一覧!$A$7,計算過程!$AG77,計算過程!$AI77)*N77/($I77+$J77+$K77+$L77+$M77+$N77)</f>
        <v>6.1905000000000001</v>
      </c>
      <c r="H77" s="88">
        <f t="shared" si="18"/>
        <v>0</v>
      </c>
      <c r="I77" s="90">
        <f ca="1">P77*(バックデータ一覧!$E$3-計算過程!X77)*4.186*10^-3</f>
        <v>15.211924</v>
      </c>
      <c r="J77" s="90">
        <f ca="1">Q77*(バックデータ一覧!$E$4-計算過程!X77)*4.186*10^-3</f>
        <v>24.802050000000001</v>
      </c>
      <c r="K77" s="90">
        <f ca="1">R77*(バックデータ一覧!$E$5-計算過程!X77)*4.186*10^-3</f>
        <v>4.6297160000000002</v>
      </c>
      <c r="L77" s="90">
        <f ca="1">IF(入力データと計算結果!$F$9=バックデータ一覧!$A$2,計算過程!S77*(バックデータ一覧!$E$6-計算過程!X77)*4.186*10^-3,0)</f>
        <v>29.762460000000001</v>
      </c>
      <c r="M77" s="90">
        <f>IF(入力データと計算結果!$F$9=バックデータ一覧!$A$2,0,計算過程!T77*(バックデータ一覧!$E$7-計算過程!X77)*4.186*10^-3)</f>
        <v>0</v>
      </c>
      <c r="N77" s="90">
        <f ca="1">IF(入力データと計算結果!$F$9=バックデータ一覧!$A$4,0,計算過程!U77*(バックデータ一覧!$E$8-計算過程!X77)*4.186*10^-3)</f>
        <v>6.1905000000000001</v>
      </c>
      <c r="O77" s="90">
        <f>IF(入力データと計算結果!$F$9=バックデータ一覧!$A$4,計算過程!W77*1.25,0)</f>
        <v>0</v>
      </c>
      <c r="P77" s="88">
        <f t="shared" si="11"/>
        <v>92</v>
      </c>
      <c r="Q77" s="88">
        <f t="shared" si="12"/>
        <v>150</v>
      </c>
      <c r="R77" s="88">
        <f t="shared" si="13"/>
        <v>28</v>
      </c>
      <c r="S77" s="88">
        <f>IF(入力データと計算結果!$F$9=バックデータ一覧!$A$2,$AC77,0)*$AX$11*$AX$12</f>
        <v>180</v>
      </c>
      <c r="T77" s="88">
        <f>IF(入力データと計算結果!$F$9=バックデータ一覧!$A$2,0,$AC77)*$AX$12</f>
        <v>0</v>
      </c>
      <c r="U77" s="88">
        <f t="shared" ca="1" si="19"/>
        <v>24.854757956694385</v>
      </c>
      <c r="V77" s="90">
        <f ca="1">IF(OR(入力データと計算結果!$F$9=バックデータ一覧!$A$2,入力データと計算結果!$F$9=バックデータ一覧!$A$3),W77/(バックデータ一覧!$E$8-計算過程!X77)/4.186*10^3,0)</f>
        <v>24.854757956694385</v>
      </c>
      <c r="W77" s="90">
        <f t="shared" si="14"/>
        <v>6.1905000000000001</v>
      </c>
      <c r="X77" s="90">
        <f ca="1">MAX(VLOOKUP(入力データと計算結果!$F$5,バックデータ一覧!$Y$3:$AA$10,2)*Y77+VLOOKUP(入力データと計算結果!$F$5,バックデータ一覧!$Y$3:$AA$10,3),0.5)</f>
        <v>0.5</v>
      </c>
      <c r="Y77" s="90">
        <f t="shared" ca="1" si="15"/>
        <v>-5.7183333333333337</v>
      </c>
      <c r="Z77" s="24">
        <f>IF(入力データと計算結果!$F$6=4,INDEX(バックデータ一覧!$I$4:$L$9,MATCH(VLOOKUP(計算過程!$A77,バックデータ一覧!$AU$3:$AV$367,2),バックデータ一覧!$H$4:$H$9,0),MATCH(計算過程!Z$2,バックデータ一覧!$I$2:$L$2,0)),IF(入力データと計算結果!$F$6=3,INDEX(バックデータ一覧!$I$10:$L$15,MATCH(VLOOKUP(計算過程!$A77,バックデータ一覧!$AU$3:$AV$367,2),バックデータ一覧!$H$10:$H$15,0),MATCH(計算過程!Z$2,バックデータ一覧!$I$2:$L$2,0)),IF(入力データと計算結果!$F$6=2,INDEX(バックデータ一覧!$I$16:$L$21,MATCH(VLOOKUP(計算過程!$A77,バックデータ一覧!$AU$3:$AV$367,2),バックデータ一覧!$H$16:$H$21,0),MATCH(計算過程!Z$2,バックデータ一覧!$I$2:$L$2,0)),IF(入力データと計算結果!$F$6=1,INDEX(バックデータ一覧!$I$22:$L$27,MATCH(VLOOKUP(計算過程!$A77,バックデータ一覧!$AU$3:$AV$367,2),バックデータ一覧!$H$22:$H$27,0),MATCH(計算過程!Z$2,バックデータ一覧!$I$2:$L$2,0))))))</f>
        <v>92</v>
      </c>
      <c r="AA77" s="24">
        <f>IF(入力データと計算結果!$F$6=4,INDEX(バックデータ一覧!$I$4:$L$9,MATCH(VLOOKUP(計算過程!$A77,バックデータ一覧!$AU$3:$AV$367,2),バックデータ一覧!$H$4:$H$9,0),MATCH(計算過程!AA$2,バックデータ一覧!$I$2:$L$2,0)),IF(入力データと計算結果!$F$6=3,INDEX(バックデータ一覧!$I$10:$L$15,MATCH(VLOOKUP(計算過程!$A77,バックデータ一覧!$AU$3:$AV$367,2),バックデータ一覧!$H$10:$H$15,0),MATCH(計算過程!AA$2,バックデータ一覧!$I$2:$L$2,0)),IF(入力データと計算結果!$F$6=2,INDEX(バックデータ一覧!$I$16:$L$21,MATCH(VLOOKUP(計算過程!$A77,バックデータ一覧!$AU$3:$AV$367,2),バックデータ一覧!$H$16:$H$21,0),MATCH(計算過程!AA$2,バックデータ一覧!$I$2:$L$2,0)),IF(入力データと計算結果!$F$6=1,INDEX(バックデータ一覧!$I$22:$L$27,MATCH(VLOOKUP(計算過程!$A77,バックデータ一覧!$AU$3:$AV$367,2),バックデータ一覧!$H$22:$H$27,0),MATCH(計算過程!AA$2,バックデータ一覧!$I$2:$L$2,0))))))</f>
        <v>150</v>
      </c>
      <c r="AB77" s="24">
        <f>IF(入力データと計算結果!$F$6=4,INDEX(バックデータ一覧!$I$4:$L$9,MATCH(VLOOKUP(計算過程!$A77,バックデータ一覧!$AU$3:$AV$367,2),バックデータ一覧!$H$4:$H$9,0),MATCH(計算過程!AB$2,バックデータ一覧!$I$2:$L$2,0)),IF(入力データと計算結果!$F$6=3,INDEX(バックデータ一覧!$I$10:$L$15,MATCH(VLOOKUP(計算過程!$A77,バックデータ一覧!$AU$3:$AV$367,2),バックデータ一覧!$H$10:$H$15,0),MATCH(計算過程!AB$2,バックデータ一覧!$I$2:$L$2,0)),IF(入力データと計算結果!$F$6=2,INDEX(バックデータ一覧!$I$16:$L$21,MATCH(VLOOKUP(計算過程!$A77,バックデータ一覧!$AU$3:$AV$367,2),バックデータ一覧!$H$16:$H$21,0),MATCH(計算過程!AB$2,バックデータ一覧!$I$2:$L$2,0)),IF(入力データと計算結果!$F$6=1,INDEX(バックデータ一覧!$I$22:$L$27,MATCH(VLOOKUP(計算過程!$A77,バックデータ一覧!$AU$3:$AV$367,2),バックデータ一覧!$H$22:$H$27,0),MATCH(計算過程!AB$2,バックデータ一覧!$I$2:$L$2,0))))))</f>
        <v>28</v>
      </c>
      <c r="AC77" s="24">
        <f>IF(入力データと計算結果!$F$6=4,INDEX(バックデータ一覧!$I$4:$L$9,MATCH(VLOOKUP(計算過程!$A77,バックデータ一覧!$AU$3:$AV$367,2),バックデータ一覧!$H$4:$H$9,0),MATCH(計算過程!AC$2,バックデータ一覧!$I$2:$L$2,0)),IF(入力データと計算結果!$F$6=3,INDEX(バックデータ一覧!$I$10:$L$15,MATCH(VLOOKUP(計算過程!$A77,バックデータ一覧!$AU$3:$AV$367,2),バックデータ一覧!$H$10:$H$15,0),MATCH(計算過程!AC$2,バックデータ一覧!$I$2:$L$2,0)),IF(入力データと計算結果!$F$6=2,INDEX(バックデータ一覧!$I$16:$L$21,MATCH(VLOOKUP(計算過程!$A77,バックデータ一覧!$AU$3:$AV$367,2),バックデータ一覧!$H$16:$H$21,0),MATCH(計算過程!AC$2,バックデータ一覧!$I$2:$L$2,0)),IF(入力データと計算結果!$F$6=1,INDEX(バックデータ一覧!$I$22:$L$27,MATCH(VLOOKUP(計算過程!$A77,バックデータ一覧!$AU$3:$AV$367,2),バックデータ一覧!$H$22:$H$27,0),MATCH(計算過程!AC$2,バックデータ一覧!$I$2:$L$2,0))))))</f>
        <v>180</v>
      </c>
      <c r="AD77" s="89">
        <f>IF($AF77&lt;7,INDEX(バックデータ一覧!$P$4:$S$5,MATCH(入力データと計算結果!$F$8,バックデータ一覧!$O$4:$O$5,0),MATCH(入力データと計算結果!$F$6,バックデータ一覧!$P$3:$W$3,0)),IF(AND($AF77&gt;=7,$AF77&lt;16),INDEX(バックデータ一覧!$P$6:$S$7,MATCH(入力データと計算結果!$F$8,バックデータ一覧!$O$6:$O$7,0),MATCH(入力データと計算結果!$F$6,バックデータ一覧!$P$3:$W$3,0)),IF(AND($AF77&gt;=16,$AF77&lt;25),INDEX(バックデータ一覧!$P$8:$S$9,MATCH(入力データと計算結果!$F$8,バックデータ一覧!$O$8:$O$9,0),MATCH(入力データと計算結果!$F$6,バックデータ一覧!$P$3:$W$3,0)),IF($AF77&gt;=25,INDEX(バックデータ一覧!$P$10:$S$11,MATCH(入力データと計算結果!$F$8,バックデータ一覧!$O$10:$O$11,0),MATCH(入力データと計算結果!$F$6,バックデータ一覧!$P$3:$W$3,0))))))</f>
        <v>-0.12</v>
      </c>
      <c r="AE77" s="89">
        <f>IF($AF77&lt;7,INDEX(バックデータ一覧!$T$4:$W$5,MATCH(入力データと計算結果!$F$8,バックデータ一覧!$O$4:$O$5,0),MATCH(入力データと計算結果!$F$6,バックデータ一覧!$P$3:$W$3,0)),IF(AND($AF77&gt;=7,$AF77&lt;16),INDEX(バックデータ一覧!$T$6:$W$7,MATCH(入力データと計算結果!$F$8,バックデータ一覧!$O$6:$O$7,0),MATCH(入力データと計算結果!$F$6,バックデータ一覧!$P$3:$W$3,0)),IF(AND($AF77&gt;=16,$AF77&lt;25),INDEX(バックデータ一覧!$T$8:$W$9,MATCH(入力データと計算結果!$F$8,バックデータ一覧!$O$8:$O$9,0),MATCH(入力データと計算結果!$F$6,バックデータ一覧!$P$3:$W$3,0)),IF($AF77&gt;=25,INDEX(バックデータ一覧!$T$10:$W$11,MATCH(入力データと計算結果!$F$8,バックデータ一覧!$O$10:$O$11,0),MATCH(入力データと計算結果!$F$6,バックデータ一覧!$P$3:$W$3,0))))))</f>
        <v>6</v>
      </c>
      <c r="AF77" s="88">
        <f>AVERAGEIF(貼り付けシート!$A$6:$A$8765,$A77,貼り付けシート!$C$6:$C$8765)</f>
        <v>-1.5875000000000001</v>
      </c>
      <c r="AG77" s="91">
        <f>IF(AND(入力データと計算結果!$F$7=バックデータ一覧!$A$7,AH77="使用できる"),MIN(AN77,SUM(I77:N77)*$AX$13),0)</f>
        <v>0</v>
      </c>
      <c r="AH77" s="47" t="str">
        <f t="shared" si="20"/>
        <v>使用できない</v>
      </c>
      <c r="AI77" s="90">
        <f>IF(入力データと計算結果!$F$7=バックデータ一覧!$A$8,MIN(AJ77,(SUM(I77:N77)*$AX$15)),0)</f>
        <v>0</v>
      </c>
      <c r="AJ77" s="90">
        <f t="shared" ca="1" si="16"/>
        <v>0</v>
      </c>
      <c r="AK77" s="90">
        <f t="shared" ca="1" si="17"/>
        <v>40.499550000000006</v>
      </c>
      <c r="AL77" s="88">
        <f>IF(OR($AX$22=0,入力データと計算結果!$F$7&lt;&gt;バックデータ一覧!$A$8),0,$AX$19*AM77*10^-3)</f>
        <v>0</v>
      </c>
      <c r="AM77" s="90">
        <f>SUMPRODUCT(('計算過程（日射量等）'!$A$6:$A$8765=計算過程!A77)*('計算過程（日射量等）'!$C$6:$C$8765&gt;=$AX$20))</f>
        <v>6</v>
      </c>
      <c r="AN77" s="90">
        <f>IF(入力データと計算結果!$F$7=バックデータ一覧!$A$9,0,AO77*$AX$22*$AX$21*計算過程!$AX$23)</f>
        <v>0</v>
      </c>
      <c r="AO77" s="90">
        <f>SUMIF('計算過程（日射量等）'!$A$6:$A$8765,計算過程!A77,'計算過程（日射量等）'!$C$6:$C$8765)*3600*10^-6</f>
        <v>8.8545031796457732</v>
      </c>
      <c r="AP77" s="90">
        <f t="shared" si="10"/>
        <v>0.7372311827956991</v>
      </c>
      <c r="AQ77" s="90">
        <f>AVERAGEIF('貼り付けシート（日射量等）'!$D$3:$D$8762,$A77,'貼り付けシート（日射量等）'!$F$3:$F$8762)</f>
        <v>1.0041666666666667</v>
      </c>
    </row>
    <row r="78" spans="1:43">
      <c r="A78" s="28">
        <v>41712</v>
      </c>
      <c r="B78" s="88">
        <f ca="1">I78-IF(入力データと計算結果!$F$7=バックデータ一覧!$A$7,計算過程!$AG78,計算過程!$AI78)*I78/($I78+$J78+$K78+$L78+$M78+$N78)</f>
        <v>10.251514</v>
      </c>
      <c r="C78" s="88">
        <f ca="1">J78-IF(入力データと計算結果!$F$7=バックデータ一覧!$A$7,計算過程!$AG78,計算過程!$AI78)*J78/($I78+$J78+$K78+$L78+$M78+$N78)</f>
        <v>16.534700000000001</v>
      </c>
      <c r="D78" s="88">
        <f ca="1">K78-IF(入力データと計算結果!$F$7=バックデータ一覧!$A$7,計算過程!$AG78,計算過程!$AI78)*K78/($I78+$J78+$K78+$L78+$M78+$N78)</f>
        <v>1.3227760000000002</v>
      </c>
      <c r="E78" s="88">
        <f ca="1">L78-IF(入力データと計算結果!$F$7=バックデータ一覧!$A$7,計算過程!$AG78,計算過程!$AI78)*L78/($I78+$J78+$K78+$L78+$M78+$N78)</f>
        <v>29.762460000000001</v>
      </c>
      <c r="F78" s="88">
        <f ca="1">M78-IF(入力データと計算結果!$F$7=バックデータ一覧!$A$7,計算過程!$AG78,計算過程!$AI78)*M78/($I78+$J78+$K78+$L78+$M78+$N78)</f>
        <v>0</v>
      </c>
      <c r="G78" s="88">
        <f ca="1">N78-IF(入力データと計算結果!$F$7=バックデータ一覧!$A$7,計算過程!$AG78,計算過程!$AI78)*N78/($I78+$J78+$K78+$L78+$M78+$N78)</f>
        <v>6.3089999999999993</v>
      </c>
      <c r="H78" s="88">
        <f t="shared" si="18"/>
        <v>0</v>
      </c>
      <c r="I78" s="90">
        <f ca="1">P78*(バックデータ一覧!$E$3-計算過程!X78)*4.186*10^-3</f>
        <v>10.251514</v>
      </c>
      <c r="J78" s="90">
        <f ca="1">Q78*(バックデータ一覧!$E$4-計算過程!X78)*4.186*10^-3</f>
        <v>16.534700000000001</v>
      </c>
      <c r="K78" s="90">
        <f ca="1">R78*(バックデータ一覧!$E$5-計算過程!X78)*4.186*10^-3</f>
        <v>1.3227760000000002</v>
      </c>
      <c r="L78" s="90">
        <f ca="1">IF(入力データと計算結果!$F$9=バックデータ一覧!$A$2,計算過程!S78*(バックデータ一覧!$E$6-計算過程!X78)*4.186*10^-3,0)</f>
        <v>29.762460000000001</v>
      </c>
      <c r="M78" s="90">
        <f>IF(入力データと計算結果!$F$9=バックデータ一覧!$A$2,0,計算過程!T78*(バックデータ一覧!$E$7-計算過程!X78)*4.186*10^-3)</f>
        <v>0</v>
      </c>
      <c r="N78" s="90">
        <f ca="1">IF(入力データと計算結果!$F$9=バックデータ一覧!$A$4,0,計算過程!U78*(バックデータ一覧!$E$8-計算過程!X78)*4.186*10^-3)</f>
        <v>6.3089999999999993</v>
      </c>
      <c r="O78" s="90">
        <f>IF(入力データと計算結果!$F$9=バックデータ一覧!$A$4,計算過程!W78*1.25,0)</f>
        <v>0</v>
      </c>
      <c r="P78" s="88">
        <f t="shared" si="11"/>
        <v>62</v>
      </c>
      <c r="Q78" s="88">
        <f t="shared" si="12"/>
        <v>100</v>
      </c>
      <c r="R78" s="88">
        <f t="shared" si="13"/>
        <v>8</v>
      </c>
      <c r="S78" s="88">
        <f>IF(入力データと計算結果!$F$9=バックデータ一覧!$A$2,$AC78,0)*$AX$11*$AX$12</f>
        <v>180</v>
      </c>
      <c r="T78" s="88">
        <f>IF(入力データと計算結果!$F$9=バックデータ一覧!$A$2,0,$AC78)*$AX$12</f>
        <v>0</v>
      </c>
      <c r="U78" s="88">
        <f t="shared" ca="1" si="19"/>
        <v>25.330533551213126</v>
      </c>
      <c r="V78" s="90">
        <f ca="1">IF(OR(入力データと計算結果!$F$9=バックデータ一覧!$A$2,入力データと計算結果!$F$9=バックデータ一覧!$A$3),W78/(バックデータ一覧!$E$8-計算過程!X78)/4.186*10^3,0)</f>
        <v>25.330533551213126</v>
      </c>
      <c r="W78" s="90">
        <f t="shared" si="14"/>
        <v>6.3090000000000002</v>
      </c>
      <c r="X78" s="90">
        <f ca="1">MAX(VLOOKUP(入力データと計算結果!$F$5,バックデータ一覧!$Y$3:$AA$10,2)*Y78+VLOOKUP(入力データと計算結果!$F$5,バックデータ一覧!$Y$3:$AA$10,3),0.5)</f>
        <v>0.5</v>
      </c>
      <c r="Y78" s="90">
        <f t="shared" ca="1" si="15"/>
        <v>-5.4258333333333333</v>
      </c>
      <c r="Z78" s="24">
        <f>IF(入力データと計算結果!$F$6=4,INDEX(バックデータ一覧!$I$4:$L$9,MATCH(VLOOKUP(計算過程!$A78,バックデータ一覧!$AU$3:$AV$367,2),バックデータ一覧!$H$4:$H$9,0),MATCH(計算過程!Z$2,バックデータ一覧!$I$2:$L$2,0)),IF(入力データと計算結果!$F$6=3,INDEX(バックデータ一覧!$I$10:$L$15,MATCH(VLOOKUP(計算過程!$A78,バックデータ一覧!$AU$3:$AV$367,2),バックデータ一覧!$H$10:$H$15,0),MATCH(計算過程!Z$2,バックデータ一覧!$I$2:$L$2,0)),IF(入力データと計算結果!$F$6=2,INDEX(バックデータ一覧!$I$16:$L$21,MATCH(VLOOKUP(計算過程!$A78,バックデータ一覧!$AU$3:$AV$367,2),バックデータ一覧!$H$16:$H$21,0),MATCH(計算過程!Z$2,バックデータ一覧!$I$2:$L$2,0)),IF(入力データと計算結果!$F$6=1,INDEX(バックデータ一覧!$I$22:$L$27,MATCH(VLOOKUP(計算過程!$A78,バックデータ一覧!$AU$3:$AV$367,2),バックデータ一覧!$H$22:$H$27,0),MATCH(計算過程!Z$2,バックデータ一覧!$I$2:$L$2,0))))))</f>
        <v>62</v>
      </c>
      <c r="AA78" s="24">
        <f>IF(入力データと計算結果!$F$6=4,INDEX(バックデータ一覧!$I$4:$L$9,MATCH(VLOOKUP(計算過程!$A78,バックデータ一覧!$AU$3:$AV$367,2),バックデータ一覧!$H$4:$H$9,0),MATCH(計算過程!AA$2,バックデータ一覧!$I$2:$L$2,0)),IF(入力データと計算結果!$F$6=3,INDEX(バックデータ一覧!$I$10:$L$15,MATCH(VLOOKUP(計算過程!$A78,バックデータ一覧!$AU$3:$AV$367,2),バックデータ一覧!$H$10:$H$15,0),MATCH(計算過程!AA$2,バックデータ一覧!$I$2:$L$2,0)),IF(入力データと計算結果!$F$6=2,INDEX(バックデータ一覧!$I$16:$L$21,MATCH(VLOOKUP(計算過程!$A78,バックデータ一覧!$AU$3:$AV$367,2),バックデータ一覧!$H$16:$H$21,0),MATCH(計算過程!AA$2,バックデータ一覧!$I$2:$L$2,0)),IF(入力データと計算結果!$F$6=1,INDEX(バックデータ一覧!$I$22:$L$27,MATCH(VLOOKUP(計算過程!$A78,バックデータ一覧!$AU$3:$AV$367,2),バックデータ一覧!$H$22:$H$27,0),MATCH(計算過程!AA$2,バックデータ一覧!$I$2:$L$2,0))))))</f>
        <v>100</v>
      </c>
      <c r="AB78" s="24">
        <f>IF(入力データと計算結果!$F$6=4,INDEX(バックデータ一覧!$I$4:$L$9,MATCH(VLOOKUP(計算過程!$A78,バックデータ一覧!$AU$3:$AV$367,2),バックデータ一覧!$H$4:$H$9,0),MATCH(計算過程!AB$2,バックデータ一覧!$I$2:$L$2,0)),IF(入力データと計算結果!$F$6=3,INDEX(バックデータ一覧!$I$10:$L$15,MATCH(VLOOKUP(計算過程!$A78,バックデータ一覧!$AU$3:$AV$367,2),バックデータ一覧!$H$10:$H$15,0),MATCH(計算過程!AB$2,バックデータ一覧!$I$2:$L$2,0)),IF(入力データと計算結果!$F$6=2,INDEX(バックデータ一覧!$I$16:$L$21,MATCH(VLOOKUP(計算過程!$A78,バックデータ一覧!$AU$3:$AV$367,2),バックデータ一覧!$H$16:$H$21,0),MATCH(計算過程!AB$2,バックデータ一覧!$I$2:$L$2,0)),IF(入力データと計算結果!$F$6=1,INDEX(バックデータ一覧!$I$22:$L$27,MATCH(VLOOKUP(計算過程!$A78,バックデータ一覧!$AU$3:$AV$367,2),バックデータ一覧!$H$22:$H$27,0),MATCH(計算過程!AB$2,バックデータ一覧!$I$2:$L$2,0))))))</f>
        <v>8</v>
      </c>
      <c r="AC78" s="24">
        <f>IF(入力データと計算結果!$F$6=4,INDEX(バックデータ一覧!$I$4:$L$9,MATCH(VLOOKUP(計算過程!$A78,バックデータ一覧!$AU$3:$AV$367,2),バックデータ一覧!$H$4:$H$9,0),MATCH(計算過程!AC$2,バックデータ一覧!$I$2:$L$2,0)),IF(入力データと計算結果!$F$6=3,INDEX(バックデータ一覧!$I$10:$L$15,MATCH(VLOOKUP(計算過程!$A78,バックデータ一覧!$AU$3:$AV$367,2),バックデータ一覧!$H$10:$H$15,0),MATCH(計算過程!AC$2,バックデータ一覧!$I$2:$L$2,0)),IF(入力データと計算結果!$F$6=2,INDEX(バックデータ一覧!$I$16:$L$21,MATCH(VLOOKUP(計算過程!$A78,バックデータ一覧!$AU$3:$AV$367,2),バックデータ一覧!$H$16:$H$21,0),MATCH(計算過程!AC$2,バックデータ一覧!$I$2:$L$2,0)),IF(入力データと計算結果!$F$6=1,INDEX(バックデータ一覧!$I$22:$L$27,MATCH(VLOOKUP(計算過程!$A78,バックデータ一覧!$AU$3:$AV$367,2),バックデータ一覧!$H$22:$H$27,0),MATCH(計算過程!AC$2,バックデータ一覧!$I$2:$L$2,0))))))</f>
        <v>180</v>
      </c>
      <c r="AD78" s="89">
        <f>IF($AF78&lt;7,INDEX(バックデータ一覧!$P$4:$S$5,MATCH(入力データと計算結果!$F$8,バックデータ一覧!$O$4:$O$5,0),MATCH(入力データと計算結果!$F$6,バックデータ一覧!$P$3:$W$3,0)),IF(AND($AF78&gt;=7,$AF78&lt;16),INDEX(バックデータ一覧!$P$6:$S$7,MATCH(入力データと計算結果!$F$8,バックデータ一覧!$O$6:$O$7,0),MATCH(入力データと計算結果!$F$6,バックデータ一覧!$P$3:$W$3,0)),IF(AND($AF78&gt;=16,$AF78&lt;25),INDEX(バックデータ一覧!$P$8:$S$9,MATCH(入力データと計算結果!$F$8,バックデータ一覧!$O$8:$O$9,0),MATCH(入力データと計算結果!$F$6,バックデータ一覧!$P$3:$W$3,0)),IF($AF78&gt;=25,INDEX(バックデータ一覧!$P$10:$S$11,MATCH(入力データと計算結果!$F$8,バックデータ一覧!$O$10:$O$11,0),MATCH(入力データと計算結果!$F$6,バックデータ一覧!$P$3:$W$3,0))))))</f>
        <v>-0.12</v>
      </c>
      <c r="AE78" s="89">
        <f>IF($AF78&lt;7,INDEX(バックデータ一覧!$T$4:$W$5,MATCH(入力データと計算結果!$F$8,バックデータ一覧!$O$4:$O$5,0),MATCH(入力データと計算結果!$F$6,バックデータ一覧!$P$3:$W$3,0)),IF(AND($AF78&gt;=7,$AF78&lt;16),INDEX(バックデータ一覧!$T$6:$W$7,MATCH(入力データと計算結果!$F$8,バックデータ一覧!$O$6:$O$7,0),MATCH(入力データと計算結果!$F$6,バックデータ一覧!$P$3:$W$3,0)),IF(AND($AF78&gt;=16,$AF78&lt;25),INDEX(バックデータ一覧!$T$8:$W$9,MATCH(入力データと計算結果!$F$8,バックデータ一覧!$O$8:$O$9,0),MATCH(入力データと計算結果!$F$6,バックデータ一覧!$P$3:$W$3,0)),IF($AF78&gt;=25,INDEX(バックデータ一覧!$T$10:$W$11,MATCH(入力データと計算結果!$F$8,バックデータ一覧!$O$10:$O$11,0),MATCH(入力データと計算結果!$F$6,バックデータ一覧!$P$3:$W$3,0))))))</f>
        <v>6</v>
      </c>
      <c r="AF78" s="88">
        <f>AVERAGEIF(貼り付けシート!$A$6:$A$8765,$A78,貼り付けシート!$C$6:$C$8765)</f>
        <v>-2.5750000000000002</v>
      </c>
      <c r="AG78" s="91">
        <f>IF(AND(入力データと計算結果!$F$7=バックデータ一覧!$A$7,AH78="使用できる"),MIN(AN78,SUM(I78:N78)*$AX$13),0)</f>
        <v>0</v>
      </c>
      <c r="AH78" s="47" t="str">
        <f t="shared" si="20"/>
        <v>使用できない</v>
      </c>
      <c r="AI78" s="90">
        <f>IF(入力データと計算結果!$F$7=バックデータ一覧!$A$8,MIN(AJ78,(SUM(I78:N78)*$AX$15)),0)</f>
        <v>0</v>
      </c>
      <c r="AJ78" s="90">
        <f t="shared" ca="1" si="16"/>
        <v>0</v>
      </c>
      <c r="AK78" s="90">
        <f t="shared" ca="1" si="17"/>
        <v>40.499550000000006</v>
      </c>
      <c r="AL78" s="88">
        <f>IF(OR($AX$22=0,入力データと計算結果!$F$7&lt;&gt;バックデータ一覧!$A$8),0,$AX$19*AM78*10^-3)</f>
        <v>0</v>
      </c>
      <c r="AM78" s="90">
        <f>SUMPRODUCT(('計算過程（日射量等）'!$A$6:$A$8765=計算過程!A78)*('計算過程（日射量等）'!$C$6:$C$8765&gt;=$AX$20))</f>
        <v>9</v>
      </c>
      <c r="AN78" s="90">
        <f>IF(入力データと計算結果!$F$7=バックデータ一覧!$A$9,0,AO78*$AX$22*$AX$21*計算過程!$AX$23)</f>
        <v>0</v>
      </c>
      <c r="AO78" s="90">
        <f>SUMIF('計算過程（日射量等）'!$A$6:$A$8765,計算過程!A78,'計算過程（日射量等）'!$C$6:$C$8765)*3600*10^-6</f>
        <v>22.211643513422256</v>
      </c>
      <c r="AP78" s="90">
        <f t="shared" si="10"/>
        <v>0.90134408602150529</v>
      </c>
      <c r="AQ78" s="90">
        <f>AVERAGEIF('貼り付けシート（日射量等）'!$D$3:$D$8762,$A78,'貼り付けシート（日射量等）'!$F$3:$F$8762)</f>
        <v>-0.25</v>
      </c>
    </row>
    <row r="79" spans="1:43">
      <c r="A79" s="28">
        <v>41713</v>
      </c>
      <c r="B79" s="88">
        <f ca="1">I79-IF(入力データと計算結果!$F$7=バックデータ一覧!$A$7,計算過程!$AG79,計算過程!$AI79)*I79/($I79+$J79+$K79+$L79+$M79+$N79)</f>
        <v>15.211924</v>
      </c>
      <c r="C79" s="88">
        <f ca="1">J79-IF(入力データと計算結果!$F$7=バックデータ一覧!$A$7,計算過程!$AG79,計算過程!$AI79)*J79/($I79+$J79+$K79+$L79+$M79+$N79)</f>
        <v>24.802050000000001</v>
      </c>
      <c r="D79" s="88">
        <f ca="1">K79-IF(入力データと計算結果!$F$7=バックデータ一覧!$A$7,計算過程!$AG79,計算過程!$AI79)*K79/($I79+$J79+$K79+$L79+$M79+$N79)</f>
        <v>4.6297160000000002</v>
      </c>
      <c r="E79" s="88">
        <f ca="1">L79-IF(入力データと計算結果!$F$7=バックデータ一覧!$A$7,計算過程!$AG79,計算過程!$AI79)*L79/($I79+$J79+$K79+$L79+$M79+$N79)</f>
        <v>29.762460000000001</v>
      </c>
      <c r="F79" s="88">
        <f ca="1">M79-IF(入力データと計算結果!$F$7=バックデータ一覧!$A$7,計算過程!$AG79,計算過程!$AI79)*M79/($I79+$J79+$K79+$L79+$M79+$N79)</f>
        <v>0</v>
      </c>
      <c r="G79" s="88">
        <f ca="1">N79-IF(入力データと計算結果!$F$7=バックデータ一覧!$A$7,計算過程!$AG79,計算過程!$AI79)*N79/($I79+$J79+$K79+$L79+$M79+$N79)</f>
        <v>6.3855000000000013</v>
      </c>
      <c r="H79" s="88">
        <f t="shared" si="18"/>
        <v>0</v>
      </c>
      <c r="I79" s="90">
        <f ca="1">P79*(バックデータ一覧!$E$3-計算過程!X79)*4.186*10^-3</f>
        <v>15.211924</v>
      </c>
      <c r="J79" s="90">
        <f ca="1">Q79*(バックデータ一覧!$E$4-計算過程!X79)*4.186*10^-3</f>
        <v>24.802050000000001</v>
      </c>
      <c r="K79" s="90">
        <f ca="1">R79*(バックデータ一覧!$E$5-計算過程!X79)*4.186*10^-3</f>
        <v>4.6297160000000002</v>
      </c>
      <c r="L79" s="90">
        <f ca="1">IF(入力データと計算結果!$F$9=バックデータ一覧!$A$2,計算過程!S79*(バックデータ一覧!$E$6-計算過程!X79)*4.186*10^-3,0)</f>
        <v>29.762460000000001</v>
      </c>
      <c r="M79" s="90">
        <f>IF(入力データと計算結果!$F$9=バックデータ一覧!$A$2,0,計算過程!T79*(バックデータ一覧!$E$7-計算過程!X79)*4.186*10^-3)</f>
        <v>0</v>
      </c>
      <c r="N79" s="90">
        <f ca="1">IF(入力データと計算結果!$F$9=バックデータ一覧!$A$4,0,計算過程!U79*(バックデータ一覧!$E$8-計算過程!X79)*4.186*10^-3)</f>
        <v>6.3855000000000013</v>
      </c>
      <c r="O79" s="90">
        <f>IF(入力データと計算結果!$F$9=バックデータ一覧!$A$4,計算過程!W79*1.25,0)</f>
        <v>0</v>
      </c>
      <c r="P79" s="88">
        <f t="shared" si="11"/>
        <v>92</v>
      </c>
      <c r="Q79" s="88">
        <f t="shared" si="12"/>
        <v>150</v>
      </c>
      <c r="R79" s="88">
        <f t="shared" si="13"/>
        <v>28</v>
      </c>
      <c r="S79" s="88">
        <f>IF(入力データと計算結果!$F$9=バックデータ一覧!$A$2,$AC79,0)*$AX$11*$AX$12</f>
        <v>180</v>
      </c>
      <c r="T79" s="88">
        <f>IF(入力データと計算結果!$F$9=バックデータ一覧!$A$2,0,$AC79)*$AX$12</f>
        <v>0</v>
      </c>
      <c r="U79" s="88">
        <f t="shared" ca="1" si="19"/>
        <v>25.63767982109232</v>
      </c>
      <c r="V79" s="90">
        <f ca="1">IF(OR(入力データと計算結果!$F$9=バックデータ一覧!$A$2,入力データと計算結果!$F$9=バックデータ一覧!$A$3),W79/(バックデータ一覧!$E$8-計算過程!X79)/4.186*10^3,0)</f>
        <v>25.63767982109232</v>
      </c>
      <c r="W79" s="90">
        <f t="shared" si="14"/>
        <v>6.3855000000000004</v>
      </c>
      <c r="X79" s="90">
        <f ca="1">MAX(VLOOKUP(入力データと計算結果!$F$5,バックデータ一覧!$Y$3:$AA$10,2)*Y79+VLOOKUP(入力データと計算結果!$F$5,バックデータ一覧!$Y$3:$AA$10,3),0.5)</f>
        <v>0.5</v>
      </c>
      <c r="Y79" s="90">
        <f t="shared" ca="1" si="15"/>
        <v>-4.7670833333333329</v>
      </c>
      <c r="Z79" s="24">
        <f>IF(入力データと計算結果!$F$6=4,INDEX(バックデータ一覧!$I$4:$L$9,MATCH(VLOOKUP(計算過程!$A79,バックデータ一覧!$AU$3:$AV$367,2),バックデータ一覧!$H$4:$H$9,0),MATCH(計算過程!Z$2,バックデータ一覧!$I$2:$L$2,0)),IF(入力データと計算結果!$F$6=3,INDEX(バックデータ一覧!$I$10:$L$15,MATCH(VLOOKUP(計算過程!$A79,バックデータ一覧!$AU$3:$AV$367,2),バックデータ一覧!$H$10:$H$15,0),MATCH(計算過程!Z$2,バックデータ一覧!$I$2:$L$2,0)),IF(入力データと計算結果!$F$6=2,INDEX(バックデータ一覧!$I$16:$L$21,MATCH(VLOOKUP(計算過程!$A79,バックデータ一覧!$AU$3:$AV$367,2),バックデータ一覧!$H$16:$H$21,0),MATCH(計算過程!Z$2,バックデータ一覧!$I$2:$L$2,0)),IF(入力データと計算結果!$F$6=1,INDEX(バックデータ一覧!$I$22:$L$27,MATCH(VLOOKUP(計算過程!$A79,バックデータ一覧!$AU$3:$AV$367,2),バックデータ一覧!$H$22:$H$27,0),MATCH(計算過程!Z$2,バックデータ一覧!$I$2:$L$2,0))))))</f>
        <v>92</v>
      </c>
      <c r="AA79" s="24">
        <f>IF(入力データと計算結果!$F$6=4,INDEX(バックデータ一覧!$I$4:$L$9,MATCH(VLOOKUP(計算過程!$A79,バックデータ一覧!$AU$3:$AV$367,2),バックデータ一覧!$H$4:$H$9,0),MATCH(計算過程!AA$2,バックデータ一覧!$I$2:$L$2,0)),IF(入力データと計算結果!$F$6=3,INDEX(バックデータ一覧!$I$10:$L$15,MATCH(VLOOKUP(計算過程!$A79,バックデータ一覧!$AU$3:$AV$367,2),バックデータ一覧!$H$10:$H$15,0),MATCH(計算過程!AA$2,バックデータ一覧!$I$2:$L$2,0)),IF(入力データと計算結果!$F$6=2,INDEX(バックデータ一覧!$I$16:$L$21,MATCH(VLOOKUP(計算過程!$A79,バックデータ一覧!$AU$3:$AV$367,2),バックデータ一覧!$H$16:$H$21,0),MATCH(計算過程!AA$2,バックデータ一覧!$I$2:$L$2,0)),IF(入力データと計算結果!$F$6=1,INDEX(バックデータ一覧!$I$22:$L$27,MATCH(VLOOKUP(計算過程!$A79,バックデータ一覧!$AU$3:$AV$367,2),バックデータ一覧!$H$22:$H$27,0),MATCH(計算過程!AA$2,バックデータ一覧!$I$2:$L$2,0))))))</f>
        <v>150</v>
      </c>
      <c r="AB79" s="24">
        <f>IF(入力データと計算結果!$F$6=4,INDEX(バックデータ一覧!$I$4:$L$9,MATCH(VLOOKUP(計算過程!$A79,バックデータ一覧!$AU$3:$AV$367,2),バックデータ一覧!$H$4:$H$9,0),MATCH(計算過程!AB$2,バックデータ一覧!$I$2:$L$2,0)),IF(入力データと計算結果!$F$6=3,INDEX(バックデータ一覧!$I$10:$L$15,MATCH(VLOOKUP(計算過程!$A79,バックデータ一覧!$AU$3:$AV$367,2),バックデータ一覧!$H$10:$H$15,0),MATCH(計算過程!AB$2,バックデータ一覧!$I$2:$L$2,0)),IF(入力データと計算結果!$F$6=2,INDEX(バックデータ一覧!$I$16:$L$21,MATCH(VLOOKUP(計算過程!$A79,バックデータ一覧!$AU$3:$AV$367,2),バックデータ一覧!$H$16:$H$21,0),MATCH(計算過程!AB$2,バックデータ一覧!$I$2:$L$2,0)),IF(入力データと計算結果!$F$6=1,INDEX(バックデータ一覧!$I$22:$L$27,MATCH(VLOOKUP(計算過程!$A79,バックデータ一覧!$AU$3:$AV$367,2),バックデータ一覧!$H$22:$H$27,0),MATCH(計算過程!AB$2,バックデータ一覧!$I$2:$L$2,0))))))</f>
        <v>28</v>
      </c>
      <c r="AC79" s="24">
        <f>IF(入力データと計算結果!$F$6=4,INDEX(バックデータ一覧!$I$4:$L$9,MATCH(VLOOKUP(計算過程!$A79,バックデータ一覧!$AU$3:$AV$367,2),バックデータ一覧!$H$4:$H$9,0),MATCH(計算過程!AC$2,バックデータ一覧!$I$2:$L$2,0)),IF(入力データと計算結果!$F$6=3,INDEX(バックデータ一覧!$I$10:$L$15,MATCH(VLOOKUP(計算過程!$A79,バックデータ一覧!$AU$3:$AV$367,2),バックデータ一覧!$H$10:$H$15,0),MATCH(計算過程!AC$2,バックデータ一覧!$I$2:$L$2,0)),IF(入力データと計算結果!$F$6=2,INDEX(バックデータ一覧!$I$16:$L$21,MATCH(VLOOKUP(計算過程!$A79,バックデータ一覧!$AU$3:$AV$367,2),バックデータ一覧!$H$16:$H$21,0),MATCH(計算過程!AC$2,バックデータ一覧!$I$2:$L$2,0)),IF(入力データと計算結果!$F$6=1,INDEX(バックデータ一覧!$I$22:$L$27,MATCH(VLOOKUP(計算過程!$A79,バックデータ一覧!$AU$3:$AV$367,2),バックデータ一覧!$H$22:$H$27,0),MATCH(計算過程!AC$2,バックデータ一覧!$I$2:$L$2,0))))))</f>
        <v>180</v>
      </c>
      <c r="AD79" s="89">
        <f>IF($AF79&lt;7,INDEX(バックデータ一覧!$P$4:$S$5,MATCH(入力データと計算結果!$F$8,バックデータ一覧!$O$4:$O$5,0),MATCH(入力データと計算結果!$F$6,バックデータ一覧!$P$3:$W$3,0)),IF(AND($AF79&gt;=7,$AF79&lt;16),INDEX(バックデータ一覧!$P$6:$S$7,MATCH(入力データと計算結果!$F$8,バックデータ一覧!$O$6:$O$7,0),MATCH(入力データと計算結果!$F$6,バックデータ一覧!$P$3:$W$3,0)),IF(AND($AF79&gt;=16,$AF79&lt;25),INDEX(バックデータ一覧!$P$8:$S$9,MATCH(入力データと計算結果!$F$8,バックデータ一覧!$O$8:$O$9,0),MATCH(入力データと計算結果!$F$6,バックデータ一覧!$P$3:$W$3,0)),IF($AF79&gt;=25,INDEX(バックデータ一覧!$P$10:$S$11,MATCH(入力データと計算結果!$F$8,バックデータ一覧!$O$10:$O$11,0),MATCH(入力データと計算結果!$F$6,バックデータ一覧!$P$3:$W$3,0))))))</f>
        <v>-0.12</v>
      </c>
      <c r="AE79" s="89">
        <f>IF($AF79&lt;7,INDEX(バックデータ一覧!$T$4:$W$5,MATCH(入力データと計算結果!$F$8,バックデータ一覧!$O$4:$O$5,0),MATCH(入力データと計算結果!$F$6,バックデータ一覧!$P$3:$W$3,0)),IF(AND($AF79&gt;=7,$AF79&lt;16),INDEX(バックデータ一覧!$T$6:$W$7,MATCH(入力データと計算結果!$F$8,バックデータ一覧!$O$6:$O$7,0),MATCH(入力データと計算結果!$F$6,バックデータ一覧!$P$3:$W$3,0)),IF(AND($AF79&gt;=16,$AF79&lt;25),INDEX(バックデータ一覧!$T$8:$W$9,MATCH(入力データと計算結果!$F$8,バックデータ一覧!$O$8:$O$9,0),MATCH(入力データと計算結果!$F$6,バックデータ一覧!$P$3:$W$3,0)),IF($AF79&gt;=25,INDEX(バックデータ一覧!$T$10:$W$11,MATCH(入力データと計算結果!$F$8,バックデータ一覧!$O$10:$O$11,0),MATCH(入力データと計算結果!$F$6,バックデータ一覧!$P$3:$W$3,0))))))</f>
        <v>6</v>
      </c>
      <c r="AF79" s="88">
        <f>AVERAGEIF(貼り付けシート!$A$6:$A$8765,$A79,貼り付けシート!$C$6:$C$8765)</f>
        <v>-3.2125000000000004</v>
      </c>
      <c r="AG79" s="91">
        <f>IF(AND(入力データと計算結果!$F$7=バックデータ一覧!$A$7,AH79="使用できる"),MIN(AN79,SUM(I79:N79)*$AX$13),0)</f>
        <v>0</v>
      </c>
      <c r="AH79" s="47" t="str">
        <f t="shared" si="20"/>
        <v>使用できない</v>
      </c>
      <c r="AI79" s="90">
        <f>IF(入力データと計算結果!$F$7=バックデータ一覧!$A$8,MIN(AJ79,(SUM(I79:N79)*$AX$15)),0)</f>
        <v>0</v>
      </c>
      <c r="AJ79" s="90">
        <f t="shared" ca="1" si="16"/>
        <v>0</v>
      </c>
      <c r="AK79" s="90">
        <f t="shared" ca="1" si="17"/>
        <v>40.499550000000006</v>
      </c>
      <c r="AL79" s="88">
        <f>IF(OR($AX$22=0,入力データと計算結果!$F$7&lt;&gt;バックデータ一覧!$A$8),0,$AX$19*AM79*10^-3)</f>
        <v>0</v>
      </c>
      <c r="AM79" s="90">
        <f>SUMPRODUCT(('計算過程（日射量等）'!$A$6:$A$8765=計算過程!A79)*('計算過程（日射量等）'!$C$6:$C$8765&gt;=$AX$20))</f>
        <v>3</v>
      </c>
      <c r="AN79" s="90">
        <f>IF(入力データと計算結果!$F$7=バックデータ一覧!$A$9,0,AO79*$AX$22*$AX$21*計算過程!$AX$23)</f>
        <v>0</v>
      </c>
      <c r="AO79" s="90">
        <f>SUMIF('計算過程（日射量等）'!$A$6:$A$8765,計算過程!A79,'計算過程（日射量等）'!$C$6:$C$8765)*3600*10^-6</f>
        <v>5.5845293235923918</v>
      </c>
      <c r="AP79" s="90">
        <f t="shared" si="10"/>
        <v>1.0431451612903226</v>
      </c>
      <c r="AQ79" s="90">
        <f>AVERAGEIF('貼り付けシート（日射量等）'!$D$3:$D$8762,$A79,'貼り付けシート（日射量等）'!$F$3:$F$8762)</f>
        <v>3.8874999999999997</v>
      </c>
    </row>
    <row r="80" spans="1:43">
      <c r="A80" s="28">
        <v>41714</v>
      </c>
      <c r="B80" s="88">
        <f ca="1">I80-IF(入力データと計算結果!$F$7=バックデータ一覧!$A$7,計算過程!$AG80,計算過程!$AI80)*I80/($I80+$J80+$K80+$L80+$M80+$N80)</f>
        <v>15.105595154467998</v>
      </c>
      <c r="C80" s="88">
        <f ca="1">J80-IF(入力データと計算結果!$F$7=バックデータ一覧!$A$7,計算過程!$AG80,計算過程!$AI80)*J80/($I80+$J80+$K80+$L80+$M80+$N80)</f>
        <v>24.628687751850002</v>
      </c>
      <c r="D80" s="88">
        <f ca="1">K80-IF(入力データと計算結果!$F$7=バックデータ一覧!$A$7,計算過程!$AG80,計算過程!$AI80)*K80/($I80+$J80+$K80+$L80+$M80+$N80)</f>
        <v>4.597355047011999</v>
      </c>
      <c r="E80" s="88">
        <f ca="1">L80-IF(入力データと計算結果!$F$7=バックデータ一覧!$A$7,計算過程!$AG80,計算過程!$AI80)*L80/($I80+$J80+$K80+$L80+$M80+$N80)</f>
        <v>29.554425302219997</v>
      </c>
      <c r="F80" s="88">
        <f ca="1">M80-IF(入力データと計算結果!$F$7=バックデータ一覧!$A$7,計算過程!$AG80,計算過程!$AI80)*M80/($I80+$J80+$K80+$L80+$M80+$N80)</f>
        <v>0</v>
      </c>
      <c r="G80" s="88">
        <f ca="1">N80-IF(入力データと計算結果!$F$7=バックデータ一覧!$A$7,計算過程!$AG80,計算過程!$AI80)*N80/($I80+$J80+$K80+$L80+$M80+$N80)</f>
        <v>6.4325000000000001</v>
      </c>
      <c r="H80" s="88">
        <f t="shared" si="18"/>
        <v>0</v>
      </c>
      <c r="I80" s="90">
        <f ca="1">P80*(バックデータ一覧!$E$3-計算過程!X80)*4.186*10^-3</f>
        <v>15.105595154467998</v>
      </c>
      <c r="J80" s="90">
        <f ca="1">Q80*(バックデータ一覧!$E$4-計算過程!X80)*4.186*10^-3</f>
        <v>24.628687751850002</v>
      </c>
      <c r="K80" s="90">
        <f ca="1">R80*(バックデータ一覧!$E$5-計算過程!X80)*4.186*10^-3</f>
        <v>4.597355047011999</v>
      </c>
      <c r="L80" s="90">
        <f ca="1">IF(入力データと計算結果!$F$9=バックデータ一覧!$A$2,計算過程!S80*(バックデータ一覧!$E$6-計算過程!X80)*4.186*10^-3,0)</f>
        <v>29.554425302219997</v>
      </c>
      <c r="M80" s="90">
        <f>IF(入力データと計算結果!$F$9=バックデータ一覧!$A$2,0,計算過程!T80*(バックデータ一覧!$E$7-計算過程!X80)*4.186*10^-3)</f>
        <v>0</v>
      </c>
      <c r="N80" s="90">
        <f ca="1">IF(入力データと計算結果!$F$9=バックデータ一覧!$A$4,0,計算過程!U80*(バックデータ一覧!$E$8-計算過程!X80)*4.186*10^-3)</f>
        <v>6.4325000000000001</v>
      </c>
      <c r="O80" s="90">
        <f>IF(入力データと計算結果!$F$9=バックデータ一覧!$A$4,計算過程!W80*1.25,0)</f>
        <v>0</v>
      </c>
      <c r="P80" s="88">
        <f t="shared" si="11"/>
        <v>92</v>
      </c>
      <c r="Q80" s="88">
        <f t="shared" si="12"/>
        <v>150</v>
      </c>
      <c r="R80" s="88">
        <f t="shared" si="13"/>
        <v>28</v>
      </c>
      <c r="S80" s="88">
        <f>IF(入力データと計算結果!$F$9=バックデータ一覧!$A$2,$AC80,0)*$AX$11*$AX$12</f>
        <v>180</v>
      </c>
      <c r="T80" s="88">
        <f>IF(入力データと計算結果!$F$9=バックデータ一覧!$A$2,0,$AC80)*$AX$12</f>
        <v>0</v>
      </c>
      <c r="U80" s="88">
        <f t="shared" ca="1" si="19"/>
        <v>25.946785216222935</v>
      </c>
      <c r="V80" s="90">
        <f ca="1">IF(OR(入力データと計算結果!$F$9=バックデータ一覧!$A$2,入力データと計算結果!$F$9=バックデータ一覧!$A$3),W80/(バックデータ一覧!$E$8-計算過程!X80)/4.186*10^3,0)</f>
        <v>25.946785216222935</v>
      </c>
      <c r="W80" s="90">
        <f t="shared" si="14"/>
        <v>6.4325000000000001</v>
      </c>
      <c r="X80" s="90">
        <f ca="1">MAX(VLOOKUP(入力データと計算結果!$F$5,バックデータ一覧!$Y$3:$AA$10,2)*Y80+VLOOKUP(入力データと計算結果!$F$5,バックデータ一覧!$Y$3:$AA$10,3),0.5)</f>
        <v>0.77609850000000069</v>
      </c>
      <c r="Y80" s="90">
        <f t="shared" ca="1" si="15"/>
        <v>-4.0516666666666659</v>
      </c>
      <c r="Z80" s="24">
        <f>IF(入力データと計算結果!$F$6=4,INDEX(バックデータ一覧!$I$4:$L$9,MATCH(VLOOKUP(計算過程!$A80,バックデータ一覧!$AU$3:$AV$367,2),バックデータ一覧!$H$4:$H$9,0),MATCH(計算過程!Z$2,バックデータ一覧!$I$2:$L$2,0)),IF(入力データと計算結果!$F$6=3,INDEX(バックデータ一覧!$I$10:$L$15,MATCH(VLOOKUP(計算過程!$A80,バックデータ一覧!$AU$3:$AV$367,2),バックデータ一覧!$H$10:$H$15,0),MATCH(計算過程!Z$2,バックデータ一覧!$I$2:$L$2,0)),IF(入力データと計算結果!$F$6=2,INDEX(バックデータ一覧!$I$16:$L$21,MATCH(VLOOKUP(計算過程!$A80,バックデータ一覧!$AU$3:$AV$367,2),バックデータ一覧!$H$16:$H$21,0),MATCH(計算過程!Z$2,バックデータ一覧!$I$2:$L$2,0)),IF(入力データと計算結果!$F$6=1,INDEX(バックデータ一覧!$I$22:$L$27,MATCH(VLOOKUP(計算過程!$A80,バックデータ一覧!$AU$3:$AV$367,2),バックデータ一覧!$H$22:$H$27,0),MATCH(計算過程!Z$2,バックデータ一覧!$I$2:$L$2,0))))))</f>
        <v>92</v>
      </c>
      <c r="AA80" s="24">
        <f>IF(入力データと計算結果!$F$6=4,INDEX(バックデータ一覧!$I$4:$L$9,MATCH(VLOOKUP(計算過程!$A80,バックデータ一覧!$AU$3:$AV$367,2),バックデータ一覧!$H$4:$H$9,0),MATCH(計算過程!AA$2,バックデータ一覧!$I$2:$L$2,0)),IF(入力データと計算結果!$F$6=3,INDEX(バックデータ一覧!$I$10:$L$15,MATCH(VLOOKUP(計算過程!$A80,バックデータ一覧!$AU$3:$AV$367,2),バックデータ一覧!$H$10:$H$15,0),MATCH(計算過程!AA$2,バックデータ一覧!$I$2:$L$2,0)),IF(入力データと計算結果!$F$6=2,INDEX(バックデータ一覧!$I$16:$L$21,MATCH(VLOOKUP(計算過程!$A80,バックデータ一覧!$AU$3:$AV$367,2),バックデータ一覧!$H$16:$H$21,0),MATCH(計算過程!AA$2,バックデータ一覧!$I$2:$L$2,0)),IF(入力データと計算結果!$F$6=1,INDEX(バックデータ一覧!$I$22:$L$27,MATCH(VLOOKUP(計算過程!$A80,バックデータ一覧!$AU$3:$AV$367,2),バックデータ一覧!$H$22:$H$27,0),MATCH(計算過程!AA$2,バックデータ一覧!$I$2:$L$2,0))))))</f>
        <v>150</v>
      </c>
      <c r="AB80" s="24">
        <f>IF(入力データと計算結果!$F$6=4,INDEX(バックデータ一覧!$I$4:$L$9,MATCH(VLOOKUP(計算過程!$A80,バックデータ一覧!$AU$3:$AV$367,2),バックデータ一覧!$H$4:$H$9,0),MATCH(計算過程!AB$2,バックデータ一覧!$I$2:$L$2,0)),IF(入力データと計算結果!$F$6=3,INDEX(バックデータ一覧!$I$10:$L$15,MATCH(VLOOKUP(計算過程!$A80,バックデータ一覧!$AU$3:$AV$367,2),バックデータ一覧!$H$10:$H$15,0),MATCH(計算過程!AB$2,バックデータ一覧!$I$2:$L$2,0)),IF(入力データと計算結果!$F$6=2,INDEX(バックデータ一覧!$I$16:$L$21,MATCH(VLOOKUP(計算過程!$A80,バックデータ一覧!$AU$3:$AV$367,2),バックデータ一覧!$H$16:$H$21,0),MATCH(計算過程!AB$2,バックデータ一覧!$I$2:$L$2,0)),IF(入力データと計算結果!$F$6=1,INDEX(バックデータ一覧!$I$22:$L$27,MATCH(VLOOKUP(計算過程!$A80,バックデータ一覧!$AU$3:$AV$367,2),バックデータ一覧!$H$22:$H$27,0),MATCH(計算過程!AB$2,バックデータ一覧!$I$2:$L$2,0))))))</f>
        <v>28</v>
      </c>
      <c r="AC80" s="24">
        <f>IF(入力データと計算結果!$F$6=4,INDEX(バックデータ一覧!$I$4:$L$9,MATCH(VLOOKUP(計算過程!$A80,バックデータ一覧!$AU$3:$AV$367,2),バックデータ一覧!$H$4:$H$9,0),MATCH(計算過程!AC$2,バックデータ一覧!$I$2:$L$2,0)),IF(入力データと計算結果!$F$6=3,INDEX(バックデータ一覧!$I$10:$L$15,MATCH(VLOOKUP(計算過程!$A80,バックデータ一覧!$AU$3:$AV$367,2),バックデータ一覧!$H$10:$H$15,0),MATCH(計算過程!AC$2,バックデータ一覧!$I$2:$L$2,0)),IF(入力データと計算結果!$F$6=2,INDEX(バックデータ一覧!$I$16:$L$21,MATCH(VLOOKUP(計算過程!$A80,バックデータ一覧!$AU$3:$AV$367,2),バックデータ一覧!$H$16:$H$21,0),MATCH(計算過程!AC$2,バックデータ一覧!$I$2:$L$2,0)),IF(入力データと計算結果!$F$6=1,INDEX(バックデータ一覧!$I$22:$L$27,MATCH(VLOOKUP(計算過程!$A80,バックデータ一覧!$AU$3:$AV$367,2),バックデータ一覧!$H$22:$H$27,0),MATCH(計算過程!AC$2,バックデータ一覧!$I$2:$L$2,0))))))</f>
        <v>180</v>
      </c>
      <c r="AD80" s="89">
        <f>IF($AF80&lt;7,INDEX(バックデータ一覧!$P$4:$S$5,MATCH(入力データと計算結果!$F$8,バックデータ一覧!$O$4:$O$5,0),MATCH(入力データと計算結果!$F$6,バックデータ一覧!$P$3:$W$3,0)),IF(AND($AF80&gt;=7,$AF80&lt;16),INDEX(バックデータ一覧!$P$6:$S$7,MATCH(入力データと計算結果!$F$8,バックデータ一覧!$O$6:$O$7,0),MATCH(入力データと計算結果!$F$6,バックデータ一覧!$P$3:$W$3,0)),IF(AND($AF80&gt;=16,$AF80&lt;25),INDEX(バックデータ一覧!$P$8:$S$9,MATCH(入力データと計算結果!$F$8,バックデータ一覧!$O$8:$O$9,0),MATCH(入力データと計算結果!$F$6,バックデータ一覧!$P$3:$W$3,0)),IF($AF80&gt;=25,INDEX(バックデータ一覧!$P$10:$S$11,MATCH(入力データと計算結果!$F$8,バックデータ一覧!$O$10:$O$11,0),MATCH(入力データと計算結果!$F$6,バックデータ一覧!$P$3:$W$3,0))))))</f>
        <v>-0.12</v>
      </c>
      <c r="AE80" s="89">
        <f>IF($AF80&lt;7,INDEX(バックデータ一覧!$T$4:$W$5,MATCH(入力データと計算結果!$F$8,バックデータ一覧!$O$4:$O$5,0),MATCH(入力データと計算結果!$F$6,バックデータ一覧!$P$3:$W$3,0)),IF(AND($AF80&gt;=7,$AF80&lt;16),INDEX(バックデータ一覧!$T$6:$W$7,MATCH(入力データと計算結果!$F$8,バックデータ一覧!$O$6:$O$7,0),MATCH(入力データと計算結果!$F$6,バックデータ一覧!$P$3:$W$3,0)),IF(AND($AF80&gt;=16,$AF80&lt;25),INDEX(バックデータ一覧!$T$8:$W$9,MATCH(入力データと計算結果!$F$8,バックデータ一覧!$O$8:$O$9,0),MATCH(入力データと計算結果!$F$6,バックデータ一覧!$P$3:$W$3,0)),IF($AF80&gt;=25,INDEX(バックデータ一覧!$T$10:$W$11,MATCH(入力データと計算結果!$F$8,バックデータ一覧!$O$10:$O$11,0),MATCH(入力データと計算結果!$F$6,バックデータ一覧!$P$3:$W$3,0))))))</f>
        <v>6</v>
      </c>
      <c r="AF80" s="88">
        <f>AVERAGEIF(貼り付けシート!$A$6:$A$8765,$A80,貼り付けシート!$C$6:$C$8765)</f>
        <v>-3.6041666666666661</v>
      </c>
      <c r="AG80" s="91">
        <f>IF(AND(入力データと計算結果!$F$7=バックデータ一覧!$A$7,AH80="使用できる"),MIN(AN80,SUM(I80:N80)*$AX$13),0)</f>
        <v>0</v>
      </c>
      <c r="AH80" s="47" t="str">
        <f t="shared" si="20"/>
        <v>使用できない</v>
      </c>
      <c r="AI80" s="90">
        <f>IF(入力データと計算結果!$F$7=バックデータ一覧!$A$8,MIN(AJ80,(SUM(I80:N80)*$AX$15)),0)</f>
        <v>0</v>
      </c>
      <c r="AJ80" s="90">
        <f t="shared" ca="1" si="16"/>
        <v>0</v>
      </c>
      <c r="AK80" s="90">
        <f t="shared" ca="1" si="17"/>
        <v>40.32618775185</v>
      </c>
      <c r="AL80" s="88">
        <f>IF(OR($AX$22=0,入力データと計算結果!$F$7&lt;&gt;バックデータ一覧!$A$8),0,$AX$19*AM80*10^-3)</f>
        <v>0</v>
      </c>
      <c r="AM80" s="90">
        <f>SUMPRODUCT(('計算過程（日射量等）'!$A$6:$A$8765=計算過程!A80)*('計算過程（日射量等）'!$C$6:$C$8765&gt;=$AX$20))</f>
        <v>1</v>
      </c>
      <c r="AN80" s="90">
        <f>IF(入力データと計算結果!$F$7=バックデータ一覧!$A$9,0,AO80*$AX$22*$AX$21*計算過程!$AX$23)</f>
        <v>0</v>
      </c>
      <c r="AO80" s="90">
        <f>SUMIF('計算過程（日射量等）'!$A$6:$A$8765,計算過程!A80,'計算過程（日射量等）'!$C$6:$C$8765)*3600*10^-6</f>
        <v>3.8473844658774885</v>
      </c>
      <c r="AP80" s="90">
        <f t="shared" si="10"/>
        <v>1.1397849462365592</v>
      </c>
      <c r="AQ80" s="90">
        <f>AVERAGEIF('貼り付けシート（日射量等）'!$D$3:$D$8762,$A80,'貼り付けシート（日射量等）'!$F$3:$F$8762)</f>
        <v>5.45</v>
      </c>
    </row>
    <row r="81" spans="1:43">
      <c r="A81" s="28">
        <v>41715</v>
      </c>
      <c r="B81" s="88">
        <f ca="1">I81-IF(入力データと計算結果!$F$7=バックデータ一覧!$A$7,計算過程!$AG81,計算過程!$AI81)*I81/($I81+$J81+$K81+$L81+$M81+$N81)</f>
        <v>15.047855023474002</v>
      </c>
      <c r="C81" s="88">
        <f ca="1">J81-IF(入力データと計算結果!$F$7=バックデータ一覧!$A$7,計算過程!$AG81,計算過程!$AI81)*J81/($I81+$J81+$K81+$L81+$M81+$N81)</f>
        <v>24.534546233925003</v>
      </c>
      <c r="D81" s="88">
        <f ca="1">K81-IF(入力データと計算結果!$F$7=バックデータ一覧!$A$7,計算過程!$AG81,計算過程!$AI81)*K81/($I81+$J81+$K81+$L81+$M81+$N81)</f>
        <v>4.579781963666</v>
      </c>
      <c r="E81" s="88">
        <f ca="1">L81-IF(入力データと計算結果!$F$7=バックデータ一覧!$A$7,計算過程!$AG81,計算過程!$AI81)*L81/($I81+$J81+$K81+$L81+$M81+$N81)</f>
        <v>29.441455480710001</v>
      </c>
      <c r="F81" s="88">
        <f ca="1">M81-IF(入力データと計算結果!$F$7=バックデータ一覧!$A$7,計算過程!$AG81,計算過程!$AI81)*M81/($I81+$J81+$K81+$L81+$M81+$N81)</f>
        <v>0</v>
      </c>
      <c r="G81" s="88">
        <f ca="1">N81-IF(入力データと計算結果!$F$7=バックデータ一覧!$A$7,計算過程!$AG81,計算過程!$AI81)*N81/($I81+$J81+$K81+$L81+$M81+$N81)</f>
        <v>6.1185</v>
      </c>
      <c r="H81" s="88">
        <f t="shared" si="18"/>
        <v>0</v>
      </c>
      <c r="I81" s="90">
        <f ca="1">P81*(バックデータ一覧!$E$3-計算過程!X81)*4.186*10^-3</f>
        <v>15.047855023474002</v>
      </c>
      <c r="J81" s="90">
        <f ca="1">Q81*(バックデータ一覧!$E$4-計算過程!X81)*4.186*10^-3</f>
        <v>24.534546233925003</v>
      </c>
      <c r="K81" s="90">
        <f ca="1">R81*(バックデータ一覧!$E$5-計算過程!X81)*4.186*10^-3</f>
        <v>4.579781963666</v>
      </c>
      <c r="L81" s="90">
        <f ca="1">IF(入力データと計算結果!$F$9=バックデータ一覧!$A$2,計算過程!S81*(バックデータ一覧!$E$6-計算過程!X81)*4.186*10^-3,0)</f>
        <v>29.441455480710001</v>
      </c>
      <c r="M81" s="90">
        <f>IF(入力データと計算結果!$F$9=バックデータ一覧!$A$2,0,計算過程!T81*(バックデータ一覧!$E$7-計算過程!X81)*4.186*10^-3)</f>
        <v>0</v>
      </c>
      <c r="N81" s="90">
        <f ca="1">IF(入力データと計算結果!$F$9=バックデータ一覧!$A$4,0,計算過程!U81*(バックデータ一覧!$E$8-計算過程!X81)*4.186*10^-3)</f>
        <v>6.1185</v>
      </c>
      <c r="O81" s="90">
        <f>IF(入力データと計算結果!$F$9=バックデータ一覧!$A$4,計算過程!W81*1.25,0)</f>
        <v>0</v>
      </c>
      <c r="P81" s="88">
        <f t="shared" si="11"/>
        <v>92</v>
      </c>
      <c r="Q81" s="88">
        <f t="shared" si="12"/>
        <v>150</v>
      </c>
      <c r="R81" s="88">
        <f t="shared" si="13"/>
        <v>28</v>
      </c>
      <c r="S81" s="88">
        <f>IF(入力データと計算結果!$F$9=バックデータ一覧!$A$2,$AC81,0)*$AX$11*$AX$12</f>
        <v>180</v>
      </c>
      <c r="T81" s="88">
        <f>IF(入力データと計算結果!$F$9=バックデータ一覧!$A$2,0,$AC81)*$AX$12</f>
        <v>0</v>
      </c>
      <c r="U81" s="88">
        <f t="shared" ca="1" si="19"/>
        <v>24.742841707658211</v>
      </c>
      <c r="V81" s="90">
        <f ca="1">IF(OR(入力データと計算結果!$F$9=バックデータ一覧!$A$2,入力データと計算結果!$F$9=バックデータ一覧!$A$3),W81/(バックデータ一覧!$E$8-計算過程!X81)/4.186*10^3,0)</f>
        <v>24.742841707658211</v>
      </c>
      <c r="W81" s="90">
        <f t="shared" si="14"/>
        <v>6.1185</v>
      </c>
      <c r="X81" s="90">
        <f ca="1">MAX(VLOOKUP(入力データと計算結果!$F$5,バックデータ一覧!$Y$3:$AA$10,2)*Y81+VLOOKUP(入力データと計算結果!$F$5,バックデータ一覧!$Y$3:$AA$10,3),0.5)</f>
        <v>0.92602925000000047</v>
      </c>
      <c r="Y81" s="90">
        <f t="shared" ca="1" si="15"/>
        <v>-3.8258333333333328</v>
      </c>
      <c r="Z81" s="24">
        <f>IF(入力データと計算結果!$F$6=4,INDEX(バックデータ一覧!$I$4:$L$9,MATCH(VLOOKUP(計算過程!$A81,バックデータ一覧!$AU$3:$AV$367,2),バックデータ一覧!$H$4:$H$9,0),MATCH(計算過程!Z$2,バックデータ一覧!$I$2:$L$2,0)),IF(入力データと計算結果!$F$6=3,INDEX(バックデータ一覧!$I$10:$L$15,MATCH(VLOOKUP(計算過程!$A81,バックデータ一覧!$AU$3:$AV$367,2),バックデータ一覧!$H$10:$H$15,0),MATCH(計算過程!Z$2,バックデータ一覧!$I$2:$L$2,0)),IF(入力データと計算結果!$F$6=2,INDEX(バックデータ一覧!$I$16:$L$21,MATCH(VLOOKUP(計算過程!$A81,バックデータ一覧!$AU$3:$AV$367,2),バックデータ一覧!$H$16:$H$21,0),MATCH(計算過程!Z$2,バックデータ一覧!$I$2:$L$2,0)),IF(入力データと計算結果!$F$6=1,INDEX(バックデータ一覧!$I$22:$L$27,MATCH(VLOOKUP(計算過程!$A81,バックデータ一覧!$AU$3:$AV$367,2),バックデータ一覧!$H$22:$H$27,0),MATCH(計算過程!Z$2,バックデータ一覧!$I$2:$L$2,0))))))</f>
        <v>92</v>
      </c>
      <c r="AA81" s="24">
        <f>IF(入力データと計算結果!$F$6=4,INDEX(バックデータ一覧!$I$4:$L$9,MATCH(VLOOKUP(計算過程!$A81,バックデータ一覧!$AU$3:$AV$367,2),バックデータ一覧!$H$4:$H$9,0),MATCH(計算過程!AA$2,バックデータ一覧!$I$2:$L$2,0)),IF(入力データと計算結果!$F$6=3,INDEX(バックデータ一覧!$I$10:$L$15,MATCH(VLOOKUP(計算過程!$A81,バックデータ一覧!$AU$3:$AV$367,2),バックデータ一覧!$H$10:$H$15,0),MATCH(計算過程!AA$2,バックデータ一覧!$I$2:$L$2,0)),IF(入力データと計算結果!$F$6=2,INDEX(バックデータ一覧!$I$16:$L$21,MATCH(VLOOKUP(計算過程!$A81,バックデータ一覧!$AU$3:$AV$367,2),バックデータ一覧!$H$16:$H$21,0),MATCH(計算過程!AA$2,バックデータ一覧!$I$2:$L$2,0)),IF(入力データと計算結果!$F$6=1,INDEX(バックデータ一覧!$I$22:$L$27,MATCH(VLOOKUP(計算過程!$A81,バックデータ一覧!$AU$3:$AV$367,2),バックデータ一覧!$H$22:$H$27,0),MATCH(計算過程!AA$2,バックデータ一覧!$I$2:$L$2,0))))))</f>
        <v>150</v>
      </c>
      <c r="AB81" s="24">
        <f>IF(入力データと計算結果!$F$6=4,INDEX(バックデータ一覧!$I$4:$L$9,MATCH(VLOOKUP(計算過程!$A81,バックデータ一覧!$AU$3:$AV$367,2),バックデータ一覧!$H$4:$H$9,0),MATCH(計算過程!AB$2,バックデータ一覧!$I$2:$L$2,0)),IF(入力データと計算結果!$F$6=3,INDEX(バックデータ一覧!$I$10:$L$15,MATCH(VLOOKUP(計算過程!$A81,バックデータ一覧!$AU$3:$AV$367,2),バックデータ一覧!$H$10:$H$15,0),MATCH(計算過程!AB$2,バックデータ一覧!$I$2:$L$2,0)),IF(入力データと計算結果!$F$6=2,INDEX(バックデータ一覧!$I$16:$L$21,MATCH(VLOOKUP(計算過程!$A81,バックデータ一覧!$AU$3:$AV$367,2),バックデータ一覧!$H$16:$H$21,0),MATCH(計算過程!AB$2,バックデータ一覧!$I$2:$L$2,0)),IF(入力データと計算結果!$F$6=1,INDEX(バックデータ一覧!$I$22:$L$27,MATCH(VLOOKUP(計算過程!$A81,バックデータ一覧!$AU$3:$AV$367,2),バックデータ一覧!$H$22:$H$27,0),MATCH(計算過程!AB$2,バックデータ一覧!$I$2:$L$2,0))))))</f>
        <v>28</v>
      </c>
      <c r="AC81" s="24">
        <f>IF(入力データと計算結果!$F$6=4,INDEX(バックデータ一覧!$I$4:$L$9,MATCH(VLOOKUP(計算過程!$A81,バックデータ一覧!$AU$3:$AV$367,2),バックデータ一覧!$H$4:$H$9,0),MATCH(計算過程!AC$2,バックデータ一覧!$I$2:$L$2,0)),IF(入力データと計算結果!$F$6=3,INDEX(バックデータ一覧!$I$10:$L$15,MATCH(VLOOKUP(計算過程!$A81,バックデータ一覧!$AU$3:$AV$367,2),バックデータ一覧!$H$10:$H$15,0),MATCH(計算過程!AC$2,バックデータ一覧!$I$2:$L$2,0)),IF(入力データと計算結果!$F$6=2,INDEX(バックデータ一覧!$I$16:$L$21,MATCH(VLOOKUP(計算過程!$A81,バックデータ一覧!$AU$3:$AV$367,2),バックデータ一覧!$H$16:$H$21,0),MATCH(計算過程!AC$2,バックデータ一覧!$I$2:$L$2,0)),IF(入力データと計算結果!$F$6=1,INDEX(バックデータ一覧!$I$22:$L$27,MATCH(VLOOKUP(計算過程!$A81,バックデータ一覧!$AU$3:$AV$367,2),バックデータ一覧!$H$22:$H$27,0),MATCH(計算過程!AC$2,バックデータ一覧!$I$2:$L$2,0))))))</f>
        <v>180</v>
      </c>
      <c r="AD81" s="89">
        <f>IF($AF81&lt;7,INDEX(バックデータ一覧!$P$4:$S$5,MATCH(入力データと計算結果!$F$8,バックデータ一覧!$O$4:$O$5,0),MATCH(入力データと計算結果!$F$6,バックデータ一覧!$P$3:$W$3,0)),IF(AND($AF81&gt;=7,$AF81&lt;16),INDEX(バックデータ一覧!$P$6:$S$7,MATCH(入力データと計算結果!$F$8,バックデータ一覧!$O$6:$O$7,0),MATCH(入力データと計算結果!$F$6,バックデータ一覧!$P$3:$W$3,0)),IF(AND($AF81&gt;=16,$AF81&lt;25),INDEX(バックデータ一覧!$P$8:$S$9,MATCH(入力データと計算結果!$F$8,バックデータ一覧!$O$8:$O$9,0),MATCH(入力データと計算結果!$F$6,バックデータ一覧!$P$3:$W$3,0)),IF($AF81&gt;=25,INDEX(バックデータ一覧!$P$10:$S$11,MATCH(入力データと計算結果!$F$8,バックデータ一覧!$O$10:$O$11,0),MATCH(入力データと計算結果!$F$6,バックデータ一覧!$P$3:$W$3,0))))))</f>
        <v>-0.12</v>
      </c>
      <c r="AE81" s="89">
        <f>IF($AF81&lt;7,INDEX(バックデータ一覧!$T$4:$W$5,MATCH(入力データと計算結果!$F$8,バックデータ一覧!$O$4:$O$5,0),MATCH(入力データと計算結果!$F$6,バックデータ一覧!$P$3:$W$3,0)),IF(AND($AF81&gt;=7,$AF81&lt;16),INDEX(バックデータ一覧!$T$6:$W$7,MATCH(入力データと計算結果!$F$8,バックデータ一覧!$O$6:$O$7,0),MATCH(入力データと計算結果!$F$6,バックデータ一覧!$P$3:$W$3,0)),IF(AND($AF81&gt;=16,$AF81&lt;25),INDEX(バックデータ一覧!$T$8:$W$9,MATCH(入力データと計算結果!$F$8,バックデータ一覧!$O$8:$O$9,0),MATCH(入力データと計算結果!$F$6,バックデータ一覧!$P$3:$W$3,0)),IF($AF81&gt;=25,INDEX(バックデータ一覧!$T$10:$W$11,MATCH(入力データと計算結果!$F$8,バックデータ一覧!$O$10:$O$11,0),MATCH(入力データと計算結果!$F$6,バックデータ一覧!$P$3:$W$3,0))))))</f>
        <v>6</v>
      </c>
      <c r="AF81" s="88">
        <f>AVERAGEIF(貼り付けシート!$A$6:$A$8765,$A81,貼り付けシート!$C$6:$C$8765)</f>
        <v>-0.98749999999999971</v>
      </c>
      <c r="AG81" s="91">
        <f>IF(AND(入力データと計算結果!$F$7=バックデータ一覧!$A$7,AH81="使用できる"),MIN(AN81,SUM(I81:N81)*$AX$13),0)</f>
        <v>0</v>
      </c>
      <c r="AH81" s="47" t="str">
        <f t="shared" si="20"/>
        <v>使用できない</v>
      </c>
      <c r="AI81" s="90">
        <f>IF(入力データと計算結果!$F$7=バックデータ一覧!$A$8,MIN(AJ81,(SUM(I81:N81)*$AX$15)),0)</f>
        <v>0</v>
      </c>
      <c r="AJ81" s="90">
        <f t="shared" ca="1" si="16"/>
        <v>0</v>
      </c>
      <c r="AK81" s="90">
        <f t="shared" ca="1" si="17"/>
        <v>40.232046233924997</v>
      </c>
      <c r="AL81" s="88">
        <f>IF(OR($AX$22=0,入力データと計算結果!$F$7&lt;&gt;バックデータ一覧!$A$8),0,$AX$19*AM81*10^-3)</f>
        <v>0</v>
      </c>
      <c r="AM81" s="90">
        <f>SUMPRODUCT(('計算過程（日射量等）'!$A$6:$A$8765=計算過程!A81)*('計算過程（日射量等）'!$C$6:$C$8765&gt;=$AX$20))</f>
        <v>9</v>
      </c>
      <c r="AN81" s="90">
        <f>IF(入力データと計算結果!$F$7=バックデータ一覧!$A$9,0,AO81*$AX$22*$AX$21*計算過程!$AX$23)</f>
        <v>0</v>
      </c>
      <c r="AO81" s="90">
        <f>SUMIF('計算過程（日射量等）'!$A$6:$A$8765,計算過程!A81,'計算過程（日射量等）'!$C$6:$C$8765)*3600*10^-6</f>
        <v>14.304651427640135</v>
      </c>
      <c r="AP81" s="90">
        <f t="shared" si="10"/>
        <v>1.2034946236559141</v>
      </c>
      <c r="AQ81" s="90">
        <f>AVERAGEIF('貼り付けシート（日射量等）'!$D$3:$D$8762,$A81,'貼り付けシート（日射量等）'!$F$3:$F$8762)</f>
        <v>1.208333333333333</v>
      </c>
    </row>
    <row r="82" spans="1:43">
      <c r="A82" s="28">
        <v>41716</v>
      </c>
      <c r="B82" s="88">
        <f ca="1">I82-IF(入力データと計算結果!$F$7=バックデータ一覧!$A$7,計算過程!$AG82,計算過程!$AI82)*I82/($I82+$J82+$K82+$L82+$M82+$N82)</f>
        <v>22.631422848580002</v>
      </c>
      <c r="C82" s="88">
        <f ca="1">J82-IF(入力データと計算結果!$F$7=バックデータ一覧!$A$7,計算過程!$AG82,計算過程!$AI82)*J82/($I82+$J82+$K82+$L82+$M82+$N82)</f>
        <v>32.330604069399996</v>
      </c>
      <c r="D82" s="88">
        <f ca="1">K82-IF(入力データと計算結果!$F$7=バックデータ一覧!$A$7,計算過程!$AG82,計算過程!$AI82)*K82/($I82+$J82+$K82+$L82+$M82+$N82)</f>
        <v>4.8495906104099999</v>
      </c>
      <c r="E82" s="88">
        <f ca="1">L82-IF(入力データと計算結果!$F$7=バックデータ一覧!$A$7,計算過程!$AG82,計算過程!$AI82)*L82/($I82+$J82+$K82+$L82+$M82+$N82)</f>
        <v>29.097543662460001</v>
      </c>
      <c r="F82" s="88">
        <f ca="1">M82-IF(入力データと計算結果!$F$7=バックデータ一覧!$A$7,計算過程!$AG82,計算過程!$AI82)*M82/($I82+$J82+$K82+$L82+$M82+$N82)</f>
        <v>0</v>
      </c>
      <c r="G82" s="88">
        <f ca="1">N82-IF(入力データと計算結果!$F$7=バックデータ一覧!$A$7,計算過程!$AG82,計算過程!$AI82)*N82/($I82+$J82+$K82+$L82+$M82+$N82)</f>
        <v>6.0060000000000002</v>
      </c>
      <c r="H82" s="88">
        <f t="shared" si="18"/>
        <v>0</v>
      </c>
      <c r="I82" s="90">
        <f ca="1">P82*(バックデータ一覧!$E$3-計算過程!X82)*4.186*10^-3</f>
        <v>22.631422848580002</v>
      </c>
      <c r="J82" s="90">
        <f ca="1">Q82*(バックデータ一覧!$E$4-計算過程!X82)*4.186*10^-3</f>
        <v>32.330604069399996</v>
      </c>
      <c r="K82" s="90">
        <f ca="1">R82*(バックデータ一覧!$E$5-計算過程!X82)*4.186*10^-3</f>
        <v>4.8495906104099999</v>
      </c>
      <c r="L82" s="90">
        <f ca="1">IF(入力データと計算結果!$F$9=バックデータ一覧!$A$2,計算過程!S82*(バックデータ一覧!$E$6-計算過程!X82)*4.186*10^-3,0)</f>
        <v>29.097543662460001</v>
      </c>
      <c r="M82" s="90">
        <f>IF(入力データと計算結果!$F$9=バックデータ一覧!$A$2,0,計算過程!T82*(バックデータ一覧!$E$7-計算過程!X82)*4.186*10^-3)</f>
        <v>0</v>
      </c>
      <c r="N82" s="90">
        <f ca="1">IF(入力データと計算結果!$F$9=バックデータ一覧!$A$4,0,計算過程!U82*(バックデータ一覧!$E$8-計算過程!X82)*4.186*10^-3)</f>
        <v>6.0060000000000002</v>
      </c>
      <c r="O82" s="90">
        <f>IF(入力データと計算結果!$F$9=バックデータ一覧!$A$4,計算過程!W82*1.25,0)</f>
        <v>0</v>
      </c>
      <c r="P82" s="88">
        <f t="shared" si="11"/>
        <v>140</v>
      </c>
      <c r="Q82" s="88">
        <f t="shared" si="12"/>
        <v>200</v>
      </c>
      <c r="R82" s="88">
        <f t="shared" si="13"/>
        <v>30</v>
      </c>
      <c r="S82" s="88">
        <f>IF(入力データと計算結果!$F$9=バックデータ一覧!$A$2,$AC82,0)*$AX$11*$AX$12</f>
        <v>180</v>
      </c>
      <c r="T82" s="88">
        <f>IF(入力データと計算結果!$F$9=バックデータ一覧!$A$2,0,$AC82)*$AX$12</f>
        <v>0</v>
      </c>
      <c r="U82" s="88">
        <f t="shared" ca="1" si="19"/>
        <v>24.477018669397616</v>
      </c>
      <c r="V82" s="90">
        <f ca="1">IF(OR(入力データと計算結果!$F$9=バックデータ一覧!$A$2,入力データと計算結果!$F$9=バックデータ一覧!$A$3),W82/(バックデータ一覧!$E$8-計算過程!X82)/4.186*10^3,0)</f>
        <v>24.477018669397616</v>
      </c>
      <c r="W82" s="90">
        <f t="shared" si="14"/>
        <v>6.0060000000000002</v>
      </c>
      <c r="X82" s="90">
        <f ca="1">MAX(VLOOKUP(入力データと計算結果!$F$5,バックデータ一覧!$Y$3:$AA$10,2)*Y82+VLOOKUP(入力データと計算結果!$F$5,バックデータ一覧!$Y$3:$AA$10,3),0.5)</f>
        <v>1.3824605000000005</v>
      </c>
      <c r="Y82" s="90">
        <f t="shared" ca="1" si="15"/>
        <v>-3.1383333333333328</v>
      </c>
      <c r="Z82" s="24">
        <f>IF(入力データと計算結果!$F$6=4,INDEX(バックデータ一覧!$I$4:$L$9,MATCH(VLOOKUP(計算過程!$A82,バックデータ一覧!$AU$3:$AV$367,2),バックデータ一覧!$H$4:$H$9,0),MATCH(計算過程!Z$2,バックデータ一覧!$I$2:$L$2,0)),IF(入力データと計算結果!$F$6=3,INDEX(バックデータ一覧!$I$10:$L$15,MATCH(VLOOKUP(計算過程!$A82,バックデータ一覧!$AU$3:$AV$367,2),バックデータ一覧!$H$10:$H$15,0),MATCH(計算過程!Z$2,バックデータ一覧!$I$2:$L$2,0)),IF(入力データと計算結果!$F$6=2,INDEX(バックデータ一覧!$I$16:$L$21,MATCH(VLOOKUP(計算過程!$A82,バックデータ一覧!$AU$3:$AV$367,2),バックデータ一覧!$H$16:$H$21,0),MATCH(計算過程!Z$2,バックデータ一覧!$I$2:$L$2,0)),IF(入力データと計算結果!$F$6=1,INDEX(バックデータ一覧!$I$22:$L$27,MATCH(VLOOKUP(計算過程!$A82,バックデータ一覧!$AU$3:$AV$367,2),バックデータ一覧!$H$22:$H$27,0),MATCH(計算過程!Z$2,バックデータ一覧!$I$2:$L$2,0))))))</f>
        <v>140</v>
      </c>
      <c r="AA82" s="24">
        <f>IF(入力データと計算結果!$F$6=4,INDEX(バックデータ一覧!$I$4:$L$9,MATCH(VLOOKUP(計算過程!$A82,バックデータ一覧!$AU$3:$AV$367,2),バックデータ一覧!$H$4:$H$9,0),MATCH(計算過程!AA$2,バックデータ一覧!$I$2:$L$2,0)),IF(入力データと計算結果!$F$6=3,INDEX(バックデータ一覧!$I$10:$L$15,MATCH(VLOOKUP(計算過程!$A82,バックデータ一覧!$AU$3:$AV$367,2),バックデータ一覧!$H$10:$H$15,0),MATCH(計算過程!AA$2,バックデータ一覧!$I$2:$L$2,0)),IF(入力データと計算結果!$F$6=2,INDEX(バックデータ一覧!$I$16:$L$21,MATCH(VLOOKUP(計算過程!$A82,バックデータ一覧!$AU$3:$AV$367,2),バックデータ一覧!$H$16:$H$21,0),MATCH(計算過程!AA$2,バックデータ一覧!$I$2:$L$2,0)),IF(入力データと計算結果!$F$6=1,INDEX(バックデータ一覧!$I$22:$L$27,MATCH(VLOOKUP(計算過程!$A82,バックデータ一覧!$AU$3:$AV$367,2),バックデータ一覧!$H$22:$H$27,0),MATCH(計算過程!AA$2,バックデータ一覧!$I$2:$L$2,0))))))</f>
        <v>200</v>
      </c>
      <c r="AB82" s="24">
        <f>IF(入力データと計算結果!$F$6=4,INDEX(バックデータ一覧!$I$4:$L$9,MATCH(VLOOKUP(計算過程!$A82,バックデータ一覧!$AU$3:$AV$367,2),バックデータ一覧!$H$4:$H$9,0),MATCH(計算過程!AB$2,バックデータ一覧!$I$2:$L$2,0)),IF(入力データと計算結果!$F$6=3,INDEX(バックデータ一覧!$I$10:$L$15,MATCH(VLOOKUP(計算過程!$A82,バックデータ一覧!$AU$3:$AV$367,2),バックデータ一覧!$H$10:$H$15,0),MATCH(計算過程!AB$2,バックデータ一覧!$I$2:$L$2,0)),IF(入力データと計算結果!$F$6=2,INDEX(バックデータ一覧!$I$16:$L$21,MATCH(VLOOKUP(計算過程!$A82,バックデータ一覧!$AU$3:$AV$367,2),バックデータ一覧!$H$16:$H$21,0),MATCH(計算過程!AB$2,バックデータ一覧!$I$2:$L$2,0)),IF(入力データと計算結果!$F$6=1,INDEX(バックデータ一覧!$I$22:$L$27,MATCH(VLOOKUP(計算過程!$A82,バックデータ一覧!$AU$3:$AV$367,2),バックデータ一覧!$H$22:$H$27,0),MATCH(計算過程!AB$2,バックデータ一覧!$I$2:$L$2,0))))))</f>
        <v>30</v>
      </c>
      <c r="AC82" s="24">
        <f>IF(入力データと計算結果!$F$6=4,INDEX(バックデータ一覧!$I$4:$L$9,MATCH(VLOOKUP(計算過程!$A82,バックデータ一覧!$AU$3:$AV$367,2),バックデータ一覧!$H$4:$H$9,0),MATCH(計算過程!AC$2,バックデータ一覧!$I$2:$L$2,0)),IF(入力データと計算結果!$F$6=3,INDEX(バックデータ一覧!$I$10:$L$15,MATCH(VLOOKUP(計算過程!$A82,バックデータ一覧!$AU$3:$AV$367,2),バックデータ一覧!$H$10:$H$15,0),MATCH(計算過程!AC$2,バックデータ一覧!$I$2:$L$2,0)),IF(入力データと計算結果!$F$6=2,INDEX(バックデータ一覧!$I$16:$L$21,MATCH(VLOOKUP(計算過程!$A82,バックデータ一覧!$AU$3:$AV$367,2),バックデータ一覧!$H$16:$H$21,0),MATCH(計算過程!AC$2,バックデータ一覧!$I$2:$L$2,0)),IF(入力データと計算結果!$F$6=1,INDEX(バックデータ一覧!$I$22:$L$27,MATCH(VLOOKUP(計算過程!$A82,バックデータ一覧!$AU$3:$AV$367,2),バックデータ一覧!$H$22:$H$27,0),MATCH(計算過程!AC$2,バックデータ一覧!$I$2:$L$2,0))))))</f>
        <v>180</v>
      </c>
      <c r="AD82" s="89">
        <f>IF($AF82&lt;7,INDEX(バックデータ一覧!$P$4:$S$5,MATCH(入力データと計算結果!$F$8,バックデータ一覧!$O$4:$O$5,0),MATCH(入力データと計算結果!$F$6,バックデータ一覧!$P$3:$W$3,0)),IF(AND($AF82&gt;=7,$AF82&lt;16),INDEX(バックデータ一覧!$P$6:$S$7,MATCH(入力データと計算結果!$F$8,バックデータ一覧!$O$6:$O$7,0),MATCH(入力データと計算結果!$F$6,バックデータ一覧!$P$3:$W$3,0)),IF(AND($AF82&gt;=16,$AF82&lt;25),INDEX(バックデータ一覧!$P$8:$S$9,MATCH(入力データと計算結果!$F$8,バックデータ一覧!$O$8:$O$9,0),MATCH(入力データと計算結果!$F$6,バックデータ一覧!$P$3:$W$3,0)),IF($AF82&gt;=25,INDEX(バックデータ一覧!$P$10:$S$11,MATCH(入力データと計算結果!$F$8,バックデータ一覧!$O$10:$O$11,0),MATCH(入力データと計算結果!$F$6,バックデータ一覧!$P$3:$W$3,0))))))</f>
        <v>-0.12</v>
      </c>
      <c r="AE82" s="89">
        <f>IF($AF82&lt;7,INDEX(バックデータ一覧!$T$4:$W$5,MATCH(入力データと計算結果!$F$8,バックデータ一覧!$O$4:$O$5,0),MATCH(入力データと計算結果!$F$6,バックデータ一覧!$P$3:$W$3,0)),IF(AND($AF82&gt;=7,$AF82&lt;16),INDEX(バックデータ一覧!$T$6:$W$7,MATCH(入力データと計算結果!$F$8,バックデータ一覧!$O$6:$O$7,0),MATCH(入力データと計算結果!$F$6,バックデータ一覧!$P$3:$W$3,0)),IF(AND($AF82&gt;=16,$AF82&lt;25),INDEX(バックデータ一覧!$T$8:$W$9,MATCH(入力データと計算結果!$F$8,バックデータ一覧!$O$8:$O$9,0),MATCH(入力データと計算結果!$F$6,バックデータ一覧!$P$3:$W$3,0)),IF($AF82&gt;=25,INDEX(バックデータ一覧!$T$10:$W$11,MATCH(入力データと計算結果!$F$8,バックデータ一覧!$O$10:$O$11,0),MATCH(入力データと計算結果!$F$6,バックデータ一覧!$P$3:$W$3,0))))))</f>
        <v>6</v>
      </c>
      <c r="AF82" s="88">
        <f>AVERAGEIF(貼り付けシート!$A$6:$A$8765,$A82,貼り付けシート!$C$6:$C$8765)</f>
        <v>-5.0000000000000024E-2</v>
      </c>
      <c r="AG82" s="91">
        <f>IF(AND(入力データと計算結果!$F$7=バックデータ一覧!$A$7,AH82="使用できる"),MIN(AN82,SUM(I82:N82)*$AX$13),0)</f>
        <v>0</v>
      </c>
      <c r="AH82" s="47" t="str">
        <f t="shared" si="20"/>
        <v>使用できない</v>
      </c>
      <c r="AI82" s="90">
        <f>IF(入力データと計算結果!$F$7=バックデータ一覧!$A$8,MIN(AJ82,(SUM(I82:N82)*$AX$15)),0)</f>
        <v>0</v>
      </c>
      <c r="AJ82" s="90">
        <f t="shared" ca="1" si="16"/>
        <v>0</v>
      </c>
      <c r="AK82" s="90">
        <f t="shared" ca="1" si="17"/>
        <v>39.945453052049999</v>
      </c>
      <c r="AL82" s="88">
        <f>IF(OR($AX$22=0,入力データと計算結果!$F$7&lt;&gt;バックデータ一覧!$A$8),0,$AX$19*AM82*10^-3)</f>
        <v>0</v>
      </c>
      <c r="AM82" s="90">
        <f>SUMPRODUCT(('計算過程（日射量等）'!$A$6:$A$8765=計算過程!A82)*('計算過程（日射量等）'!$C$6:$C$8765&gt;=$AX$20))</f>
        <v>7</v>
      </c>
      <c r="AN82" s="90">
        <f>IF(入力データと計算結果!$F$7=バックデータ一覧!$A$9,0,AO82*$AX$22*$AX$21*計算過程!$AX$23)</f>
        <v>0</v>
      </c>
      <c r="AO82" s="90">
        <f>SUMIF('計算過程（日射量等）'!$A$6:$A$8765,計算過程!A82,'計算過程（日射量等）'!$C$6:$C$8765)*3600*10^-6</f>
        <v>10.574941775525328</v>
      </c>
      <c r="AP82" s="90">
        <f t="shared" si="10"/>
        <v>1.2310483870967743</v>
      </c>
      <c r="AQ82" s="90">
        <f>AVERAGEIF('貼り付けシート（日射量等）'!$D$3:$D$8762,$A82,'貼り付けシート（日射量等）'!$F$3:$F$8762)</f>
        <v>-0.10833333333333335</v>
      </c>
    </row>
    <row r="83" spans="1:43">
      <c r="A83" s="28">
        <v>41717</v>
      </c>
      <c r="B83" s="88">
        <f ca="1">I83-IF(入力データと計算結果!$F$7=バックデータ一覧!$A$7,計算過程!$AG83,計算過程!$AI83)*I83/($I83+$J83+$K83+$L83+$M83+$N83)</f>
        <v>5.0986765436879997</v>
      </c>
      <c r="C83" s="88">
        <f ca="1">J83-IF(入力データと計算結果!$F$7=バックデータ一覧!$A$7,計算過程!$AG83,計算過程!$AI83)*J83/($I83+$J83+$K83+$L83+$M83+$N83)</f>
        <v>30.273391978147501</v>
      </c>
      <c r="D83" s="88">
        <f ca="1">K83-IF(入力データと計算結果!$F$7=バックデータ一覧!$A$7,計算過程!$AG83,計算過程!$AI83)*K83/($I83+$J83+$K83+$L83+$M83+$N83)</f>
        <v>4.4613419757269996</v>
      </c>
      <c r="E83" s="88">
        <f ca="1">L83-IF(入力データと計算結果!$F$7=バックデータ一覧!$A$7,計算過程!$AG83,計算過程!$AI83)*L83/($I83+$J83+$K83+$L83+$M83+$N83)</f>
        <v>0</v>
      </c>
      <c r="F83" s="88">
        <f ca="1">M83-IF(入力データと計算結果!$F$7=バックデータ一覧!$A$7,計算過程!$AG83,計算過程!$AI83)*M83/($I83+$J83+$K83+$L83+$M83+$N83)</f>
        <v>0</v>
      </c>
      <c r="G83" s="88">
        <f ca="1">N83-IF(入力データと計算結果!$F$7=バックデータ一覧!$A$7,計算過程!$AG83,計算過程!$AI83)*N83/($I83+$J83+$K83+$L83+$M83+$N83)</f>
        <v>0</v>
      </c>
      <c r="H83" s="88">
        <f t="shared" si="18"/>
        <v>0</v>
      </c>
      <c r="I83" s="90">
        <f ca="1">P83*(バックデータ一覧!$E$3-計算過程!X83)*4.186*10^-3</f>
        <v>5.0986765436879997</v>
      </c>
      <c r="J83" s="90">
        <f ca="1">Q83*(バックデータ一覧!$E$4-計算過程!X83)*4.186*10^-3</f>
        <v>30.273391978147501</v>
      </c>
      <c r="K83" s="90">
        <f ca="1">R83*(バックデータ一覧!$E$5-計算過程!X83)*4.186*10^-3</f>
        <v>4.4613419757269996</v>
      </c>
      <c r="L83" s="90">
        <f ca="1">IF(入力データと計算結果!$F$9=バックデータ一覧!$A$2,計算過程!S83*(バックデータ一覧!$E$6-計算過程!X83)*4.186*10^-3,0)</f>
        <v>0</v>
      </c>
      <c r="M83" s="90">
        <f>IF(入力データと計算結果!$F$9=バックデータ一覧!$A$2,0,計算過程!T83*(バックデータ一覧!$E$7-計算過程!X83)*4.186*10^-3)</f>
        <v>0</v>
      </c>
      <c r="N83" s="90">
        <f ca="1">IF(入力データと計算結果!$F$9=バックデータ一覧!$A$4,0,計算過程!U83*(バックデータ一覧!$E$8-計算過程!X83)*4.186*10^-3)</f>
        <v>0</v>
      </c>
      <c r="O83" s="90">
        <f>IF(入力データと計算結果!$F$9=バックデータ一覧!$A$4,計算過程!W83*1.25,0)</f>
        <v>0</v>
      </c>
      <c r="P83" s="88">
        <f t="shared" si="11"/>
        <v>32</v>
      </c>
      <c r="Q83" s="88">
        <f t="shared" si="12"/>
        <v>190</v>
      </c>
      <c r="R83" s="88">
        <f t="shared" si="13"/>
        <v>28</v>
      </c>
      <c r="S83" s="88">
        <f>IF(入力データと計算結果!$F$9=バックデータ一覧!$A$2,$AC83,0)*$AX$11*$AX$12</f>
        <v>0</v>
      </c>
      <c r="T83" s="88">
        <f>IF(入力データと計算結果!$F$9=バックデータ一覧!$A$2,0,$AC83)*$AX$12</f>
        <v>0</v>
      </c>
      <c r="U83" s="88">
        <f t="shared" ca="1" si="19"/>
        <v>0</v>
      </c>
      <c r="V83" s="90">
        <f ca="1">IF(OR(入力データと計算結果!$F$9=バックデータ一覧!$A$2,入力データと計算結果!$F$9=バックデータ一覧!$A$3),W83/(バックデータ一覧!$E$8-計算過程!X83)/4.186*10^3,0)</f>
        <v>0</v>
      </c>
      <c r="W83" s="90">
        <f t="shared" si="14"/>
        <v>0</v>
      </c>
      <c r="X83" s="90">
        <f ca="1">MAX(VLOOKUP(入力データと計算結果!$F$5,バックデータ一覧!$Y$3:$AA$10,2)*Y83+VLOOKUP(入力データと計算結果!$F$5,バックデータ一覧!$Y$3:$AA$10,3),0.5)</f>
        <v>1.9365403750000001</v>
      </c>
      <c r="Y83" s="90">
        <f t="shared" ca="1" si="15"/>
        <v>-2.30375</v>
      </c>
      <c r="Z83" s="24">
        <f>IF(入力データと計算結果!$F$6=4,INDEX(バックデータ一覧!$I$4:$L$9,MATCH(VLOOKUP(計算過程!$A83,バックデータ一覧!$AU$3:$AV$367,2),バックデータ一覧!$H$4:$H$9,0),MATCH(計算過程!Z$2,バックデータ一覧!$I$2:$L$2,0)),IF(入力データと計算結果!$F$6=3,INDEX(バックデータ一覧!$I$10:$L$15,MATCH(VLOOKUP(計算過程!$A83,バックデータ一覧!$AU$3:$AV$367,2),バックデータ一覧!$H$10:$H$15,0),MATCH(計算過程!Z$2,バックデータ一覧!$I$2:$L$2,0)),IF(入力データと計算結果!$F$6=2,INDEX(バックデータ一覧!$I$16:$L$21,MATCH(VLOOKUP(計算過程!$A83,バックデータ一覧!$AU$3:$AV$367,2),バックデータ一覧!$H$16:$H$21,0),MATCH(計算過程!Z$2,バックデータ一覧!$I$2:$L$2,0)),IF(入力データと計算結果!$F$6=1,INDEX(バックデータ一覧!$I$22:$L$27,MATCH(VLOOKUP(計算過程!$A83,バックデータ一覧!$AU$3:$AV$367,2),バックデータ一覧!$H$22:$H$27,0),MATCH(計算過程!Z$2,バックデータ一覧!$I$2:$L$2,0))))))</f>
        <v>32</v>
      </c>
      <c r="AA83" s="24">
        <f>IF(入力データと計算結果!$F$6=4,INDEX(バックデータ一覧!$I$4:$L$9,MATCH(VLOOKUP(計算過程!$A83,バックデータ一覧!$AU$3:$AV$367,2),バックデータ一覧!$H$4:$H$9,0),MATCH(計算過程!AA$2,バックデータ一覧!$I$2:$L$2,0)),IF(入力データと計算結果!$F$6=3,INDEX(バックデータ一覧!$I$10:$L$15,MATCH(VLOOKUP(計算過程!$A83,バックデータ一覧!$AU$3:$AV$367,2),バックデータ一覧!$H$10:$H$15,0),MATCH(計算過程!AA$2,バックデータ一覧!$I$2:$L$2,0)),IF(入力データと計算結果!$F$6=2,INDEX(バックデータ一覧!$I$16:$L$21,MATCH(VLOOKUP(計算過程!$A83,バックデータ一覧!$AU$3:$AV$367,2),バックデータ一覧!$H$16:$H$21,0),MATCH(計算過程!AA$2,バックデータ一覧!$I$2:$L$2,0)),IF(入力データと計算結果!$F$6=1,INDEX(バックデータ一覧!$I$22:$L$27,MATCH(VLOOKUP(計算過程!$A83,バックデータ一覧!$AU$3:$AV$367,2),バックデータ一覧!$H$22:$H$27,0),MATCH(計算過程!AA$2,バックデータ一覧!$I$2:$L$2,0))))))</f>
        <v>190</v>
      </c>
      <c r="AB83" s="24">
        <f>IF(入力データと計算結果!$F$6=4,INDEX(バックデータ一覧!$I$4:$L$9,MATCH(VLOOKUP(計算過程!$A83,バックデータ一覧!$AU$3:$AV$367,2),バックデータ一覧!$H$4:$H$9,0),MATCH(計算過程!AB$2,バックデータ一覧!$I$2:$L$2,0)),IF(入力データと計算結果!$F$6=3,INDEX(バックデータ一覧!$I$10:$L$15,MATCH(VLOOKUP(計算過程!$A83,バックデータ一覧!$AU$3:$AV$367,2),バックデータ一覧!$H$10:$H$15,0),MATCH(計算過程!AB$2,バックデータ一覧!$I$2:$L$2,0)),IF(入力データと計算結果!$F$6=2,INDEX(バックデータ一覧!$I$16:$L$21,MATCH(VLOOKUP(計算過程!$A83,バックデータ一覧!$AU$3:$AV$367,2),バックデータ一覧!$H$16:$H$21,0),MATCH(計算過程!AB$2,バックデータ一覧!$I$2:$L$2,0)),IF(入力データと計算結果!$F$6=1,INDEX(バックデータ一覧!$I$22:$L$27,MATCH(VLOOKUP(計算過程!$A83,バックデータ一覧!$AU$3:$AV$367,2),バックデータ一覧!$H$22:$H$27,0),MATCH(計算過程!AB$2,バックデータ一覧!$I$2:$L$2,0))))))</f>
        <v>28</v>
      </c>
      <c r="AC83" s="24">
        <f>IF(入力データと計算結果!$F$6=4,INDEX(バックデータ一覧!$I$4:$L$9,MATCH(VLOOKUP(計算過程!$A83,バックデータ一覧!$AU$3:$AV$367,2),バックデータ一覧!$H$4:$H$9,0),MATCH(計算過程!AC$2,バックデータ一覧!$I$2:$L$2,0)),IF(入力データと計算結果!$F$6=3,INDEX(バックデータ一覧!$I$10:$L$15,MATCH(VLOOKUP(計算過程!$A83,バックデータ一覧!$AU$3:$AV$367,2),バックデータ一覧!$H$10:$H$15,0),MATCH(計算過程!AC$2,バックデータ一覧!$I$2:$L$2,0)),IF(入力データと計算結果!$F$6=2,INDEX(バックデータ一覧!$I$16:$L$21,MATCH(VLOOKUP(計算過程!$A83,バックデータ一覧!$AU$3:$AV$367,2),バックデータ一覧!$H$16:$H$21,0),MATCH(計算過程!AC$2,バックデータ一覧!$I$2:$L$2,0)),IF(入力データと計算結果!$F$6=1,INDEX(バックデータ一覧!$I$22:$L$27,MATCH(VLOOKUP(計算過程!$A83,バックデータ一覧!$AU$3:$AV$367,2),バックデータ一覧!$H$22:$H$27,0),MATCH(計算過程!AC$2,バックデータ一覧!$I$2:$L$2,0))))))</f>
        <v>0</v>
      </c>
      <c r="AD83" s="89">
        <f>IF($AF83&lt;7,INDEX(バックデータ一覧!$P$4:$S$5,MATCH(入力データと計算結果!$F$8,バックデータ一覧!$O$4:$O$5,0),MATCH(入力データと計算結果!$F$6,バックデータ一覧!$P$3:$W$3,0)),IF(AND($AF83&gt;=7,$AF83&lt;16),INDEX(バックデータ一覧!$P$6:$S$7,MATCH(入力データと計算結果!$F$8,バックデータ一覧!$O$6:$O$7,0),MATCH(入力データと計算結果!$F$6,バックデータ一覧!$P$3:$W$3,0)),IF(AND($AF83&gt;=16,$AF83&lt;25),INDEX(バックデータ一覧!$P$8:$S$9,MATCH(入力データと計算結果!$F$8,バックデータ一覧!$O$8:$O$9,0),MATCH(入力データと計算結果!$F$6,バックデータ一覧!$P$3:$W$3,0)),IF($AF83&gt;=25,INDEX(バックデータ一覧!$P$10:$S$11,MATCH(入力データと計算結果!$F$8,バックデータ一覧!$O$10:$O$11,0),MATCH(入力データと計算結果!$F$6,バックデータ一覧!$P$3:$W$3,0))))))</f>
        <v>-0.12</v>
      </c>
      <c r="AE83" s="89">
        <f>IF($AF83&lt;7,INDEX(バックデータ一覧!$T$4:$W$5,MATCH(入力データと計算結果!$F$8,バックデータ一覧!$O$4:$O$5,0),MATCH(入力データと計算結果!$F$6,バックデータ一覧!$P$3:$W$3,0)),IF(AND($AF83&gt;=7,$AF83&lt;16),INDEX(バックデータ一覧!$T$6:$W$7,MATCH(入力データと計算結果!$F$8,バックデータ一覧!$O$6:$O$7,0),MATCH(入力データと計算結果!$F$6,バックデータ一覧!$P$3:$W$3,0)),IF(AND($AF83&gt;=16,$AF83&lt;25),INDEX(バックデータ一覧!$T$8:$W$9,MATCH(入力データと計算結果!$F$8,バックデータ一覧!$O$8:$O$9,0),MATCH(入力データと計算結果!$F$6,バックデータ一覧!$P$3:$W$3,0)),IF($AF83&gt;=25,INDEX(バックデータ一覧!$T$10:$W$11,MATCH(入力データと計算結果!$F$8,バックデータ一覧!$O$10:$O$11,0),MATCH(入力データと計算結果!$F$6,バックデータ一覧!$P$3:$W$3,0))))))</f>
        <v>6</v>
      </c>
      <c r="AF83" s="88">
        <f>AVERAGEIF(貼り付けシート!$A$6:$A$8765,$A83,貼り付けシート!$C$6:$C$8765)</f>
        <v>0.91250000000000009</v>
      </c>
      <c r="AG83" s="91">
        <f>IF(AND(入力データと計算結果!$F$7=バックデータ一覧!$A$7,AH83="使用できる"),MIN(AN83,SUM(I83:N83)*$AX$13),0)</f>
        <v>0</v>
      </c>
      <c r="AH83" s="47" t="str">
        <f t="shared" si="20"/>
        <v>使用できない</v>
      </c>
      <c r="AI83" s="90">
        <f>IF(入力データと計算結果!$F$7=バックデータ一覧!$A$8,MIN(AJ83,(SUM(I83:N83)*$AX$15)),0)</f>
        <v>0</v>
      </c>
      <c r="AJ83" s="90">
        <f t="shared" ca="1" si="16"/>
        <v>0</v>
      </c>
      <c r="AK83" s="90">
        <f t="shared" ca="1" si="17"/>
        <v>39.597546298537502</v>
      </c>
      <c r="AL83" s="88">
        <f>IF(OR($AX$22=0,入力データと計算結果!$F$7&lt;&gt;バックデータ一覧!$A$8),0,$AX$19*AM83*10^-3)</f>
        <v>0</v>
      </c>
      <c r="AM83" s="90">
        <f>SUMPRODUCT(('計算過程（日射量等）'!$A$6:$A$8765=計算過程!A83)*('計算過程（日射量等）'!$C$6:$C$8765&gt;=$AX$20))</f>
        <v>9</v>
      </c>
      <c r="AN83" s="90">
        <f>IF(入力データと計算結果!$F$7=バックデータ一覧!$A$9,0,AO83*$AX$22*$AX$21*計算過程!$AX$23)</f>
        <v>0</v>
      </c>
      <c r="AO83" s="90">
        <f>SUMIF('計算過程（日射量等）'!$A$6:$A$8765,計算過程!A83,'計算過程（日射量等）'!$C$6:$C$8765)*3600*10^-6</f>
        <v>20.972855016636746</v>
      </c>
      <c r="AP83" s="90">
        <f t="shared" si="10"/>
        <v>1.2697580645161293</v>
      </c>
      <c r="AQ83" s="90">
        <f>AVERAGEIF('貼り付けシート（日射量等）'!$D$3:$D$8762,$A83,'貼り付けシート（日射量等）'!$F$3:$F$8762)</f>
        <v>0.6875</v>
      </c>
    </row>
    <row r="84" spans="1:43">
      <c r="A84" s="28">
        <v>41718</v>
      </c>
      <c r="B84" s="88">
        <f ca="1">I84-IF(入力データと計算結果!$F$7=バックデータ一覧!$A$7,計算過程!$AG84,計算過程!$AI84)*I84/($I84+$J84+$K84+$L84+$M84+$N84)</f>
        <v>14.409411102723</v>
      </c>
      <c r="C84" s="88">
        <f ca="1">J84-IF(入力データと計算結果!$F$7=バックデータ一覧!$A$7,計算過程!$AG84,計算過程!$AI84)*J84/($I84+$J84+$K84+$L84+$M84+$N84)</f>
        <v>23.493605058787498</v>
      </c>
      <c r="D84" s="88">
        <f ca="1">K84-IF(入力データと計算結果!$F$7=バックデータ一覧!$A$7,計算過程!$AG84,計算過程!$AI84)*K84/($I84+$J84+$K84+$L84+$M84+$N84)</f>
        <v>4.3854729443069997</v>
      </c>
      <c r="E84" s="88">
        <f ca="1">L84-IF(入力データと計算結果!$F$7=バックデータ一覧!$A$7,計算過程!$AG84,計算過程!$AI84)*L84/($I84+$J84+$K84+$L84+$M84+$N84)</f>
        <v>28.192326070544997</v>
      </c>
      <c r="F84" s="88">
        <f ca="1">M84-IF(入力データと計算結果!$F$7=バックデータ一覧!$A$7,計算過程!$AG84,計算過程!$AI84)*M84/($I84+$J84+$K84+$L84+$M84+$N84)</f>
        <v>0</v>
      </c>
      <c r="G84" s="88">
        <f ca="1">N84-IF(入力データと計算結果!$F$7=バックデータ一覧!$A$7,計算過程!$AG84,計算過程!$AI84)*N84/($I84+$J84+$K84+$L84+$M84+$N84)</f>
        <v>6.0635000000000003</v>
      </c>
      <c r="H84" s="88">
        <f t="shared" si="18"/>
        <v>0</v>
      </c>
      <c r="I84" s="90">
        <f ca="1">P84*(バックデータ一覧!$E$3-計算過程!X84)*4.186*10^-3</f>
        <v>14.409411102723</v>
      </c>
      <c r="J84" s="90">
        <f ca="1">Q84*(バックデータ一覧!$E$4-計算過程!X84)*4.186*10^-3</f>
        <v>23.493605058787498</v>
      </c>
      <c r="K84" s="90">
        <f ca="1">R84*(バックデータ一覧!$E$5-計算過程!X84)*4.186*10^-3</f>
        <v>4.3854729443069997</v>
      </c>
      <c r="L84" s="90">
        <f ca="1">IF(入力データと計算結果!$F$9=バックデータ一覧!$A$2,計算過程!S84*(バックデータ一覧!$E$6-計算過程!X84)*4.186*10^-3,0)</f>
        <v>28.192326070544997</v>
      </c>
      <c r="M84" s="90">
        <f>IF(入力データと計算結果!$F$9=バックデータ一覧!$A$2,0,計算過程!T84*(バックデータ一覧!$E$7-計算過程!X84)*4.186*10^-3)</f>
        <v>0</v>
      </c>
      <c r="N84" s="90">
        <f ca="1">IF(入力データと計算結果!$F$9=バックデータ一覧!$A$4,0,計算過程!U84*(バックデータ一覧!$E$8-計算過程!X84)*4.186*10^-3)</f>
        <v>6.0635000000000003</v>
      </c>
      <c r="O84" s="90">
        <f>IF(入力データと計算結果!$F$9=バックデータ一覧!$A$4,計算過程!W84*1.25,0)</f>
        <v>0</v>
      </c>
      <c r="P84" s="88">
        <f t="shared" si="11"/>
        <v>92</v>
      </c>
      <c r="Q84" s="88">
        <f t="shared" si="12"/>
        <v>150</v>
      </c>
      <c r="R84" s="88">
        <f t="shared" si="13"/>
        <v>28</v>
      </c>
      <c r="S84" s="88">
        <f>IF(入力データと計算結果!$F$9=バックデータ一覧!$A$2,$AC84,0)*$AX$11*$AX$12</f>
        <v>180</v>
      </c>
      <c r="T84" s="88">
        <f>IF(入力データと計算結果!$F$9=バックデータ一覧!$A$2,0,$AC84)*$AX$12</f>
        <v>0</v>
      </c>
      <c r="U84" s="88">
        <f t="shared" ca="1" si="19"/>
        <v>25.228419054210885</v>
      </c>
      <c r="V84" s="90">
        <f ca="1">IF(OR(入力データと計算結果!$F$9=バックデータ一覧!$A$2,入力データと計算結果!$F$9=バックデータ一覧!$A$3),W84/(バックデータ一覧!$E$8-計算過程!X84)/4.186*10^3,0)</f>
        <v>25.228419054210885</v>
      </c>
      <c r="W84" s="90">
        <f t="shared" si="14"/>
        <v>6.0635000000000003</v>
      </c>
      <c r="X84" s="90">
        <f ca="1">MAX(VLOOKUP(入力データと計算結果!$F$5,バックデータ一覧!$Y$3:$AA$10,2)*Y84+VLOOKUP(入力データと計算結果!$F$5,バックデータ一覧!$Y$3:$AA$10,3),0.5)</f>
        <v>2.5838428750000002</v>
      </c>
      <c r="Y84" s="90">
        <f t="shared" ca="1" si="15"/>
        <v>-1.3287499999999999</v>
      </c>
      <c r="Z84" s="24">
        <f>IF(入力データと計算結果!$F$6=4,INDEX(バックデータ一覧!$I$4:$L$9,MATCH(VLOOKUP(計算過程!$A84,バックデータ一覧!$AU$3:$AV$367,2),バックデータ一覧!$H$4:$H$9,0),MATCH(計算過程!Z$2,バックデータ一覧!$I$2:$L$2,0)),IF(入力データと計算結果!$F$6=3,INDEX(バックデータ一覧!$I$10:$L$15,MATCH(VLOOKUP(計算過程!$A84,バックデータ一覧!$AU$3:$AV$367,2),バックデータ一覧!$H$10:$H$15,0),MATCH(計算過程!Z$2,バックデータ一覧!$I$2:$L$2,0)),IF(入力データと計算結果!$F$6=2,INDEX(バックデータ一覧!$I$16:$L$21,MATCH(VLOOKUP(計算過程!$A84,バックデータ一覧!$AU$3:$AV$367,2),バックデータ一覧!$H$16:$H$21,0),MATCH(計算過程!Z$2,バックデータ一覧!$I$2:$L$2,0)),IF(入力データと計算結果!$F$6=1,INDEX(バックデータ一覧!$I$22:$L$27,MATCH(VLOOKUP(計算過程!$A84,バックデータ一覧!$AU$3:$AV$367,2),バックデータ一覧!$H$22:$H$27,0),MATCH(計算過程!Z$2,バックデータ一覧!$I$2:$L$2,0))))))</f>
        <v>92</v>
      </c>
      <c r="AA84" s="24">
        <f>IF(入力データと計算結果!$F$6=4,INDEX(バックデータ一覧!$I$4:$L$9,MATCH(VLOOKUP(計算過程!$A84,バックデータ一覧!$AU$3:$AV$367,2),バックデータ一覧!$H$4:$H$9,0),MATCH(計算過程!AA$2,バックデータ一覧!$I$2:$L$2,0)),IF(入力データと計算結果!$F$6=3,INDEX(バックデータ一覧!$I$10:$L$15,MATCH(VLOOKUP(計算過程!$A84,バックデータ一覧!$AU$3:$AV$367,2),バックデータ一覧!$H$10:$H$15,0),MATCH(計算過程!AA$2,バックデータ一覧!$I$2:$L$2,0)),IF(入力データと計算結果!$F$6=2,INDEX(バックデータ一覧!$I$16:$L$21,MATCH(VLOOKUP(計算過程!$A84,バックデータ一覧!$AU$3:$AV$367,2),バックデータ一覧!$H$16:$H$21,0),MATCH(計算過程!AA$2,バックデータ一覧!$I$2:$L$2,0)),IF(入力データと計算結果!$F$6=1,INDEX(バックデータ一覧!$I$22:$L$27,MATCH(VLOOKUP(計算過程!$A84,バックデータ一覧!$AU$3:$AV$367,2),バックデータ一覧!$H$22:$H$27,0),MATCH(計算過程!AA$2,バックデータ一覧!$I$2:$L$2,0))))))</f>
        <v>150</v>
      </c>
      <c r="AB84" s="24">
        <f>IF(入力データと計算結果!$F$6=4,INDEX(バックデータ一覧!$I$4:$L$9,MATCH(VLOOKUP(計算過程!$A84,バックデータ一覧!$AU$3:$AV$367,2),バックデータ一覧!$H$4:$H$9,0),MATCH(計算過程!AB$2,バックデータ一覧!$I$2:$L$2,0)),IF(入力データと計算結果!$F$6=3,INDEX(バックデータ一覧!$I$10:$L$15,MATCH(VLOOKUP(計算過程!$A84,バックデータ一覧!$AU$3:$AV$367,2),バックデータ一覧!$H$10:$H$15,0),MATCH(計算過程!AB$2,バックデータ一覧!$I$2:$L$2,0)),IF(入力データと計算結果!$F$6=2,INDEX(バックデータ一覧!$I$16:$L$21,MATCH(VLOOKUP(計算過程!$A84,バックデータ一覧!$AU$3:$AV$367,2),バックデータ一覧!$H$16:$H$21,0),MATCH(計算過程!AB$2,バックデータ一覧!$I$2:$L$2,0)),IF(入力データと計算結果!$F$6=1,INDEX(バックデータ一覧!$I$22:$L$27,MATCH(VLOOKUP(計算過程!$A84,バックデータ一覧!$AU$3:$AV$367,2),バックデータ一覧!$H$22:$H$27,0),MATCH(計算過程!AB$2,バックデータ一覧!$I$2:$L$2,0))))))</f>
        <v>28</v>
      </c>
      <c r="AC84" s="24">
        <f>IF(入力データと計算結果!$F$6=4,INDEX(バックデータ一覧!$I$4:$L$9,MATCH(VLOOKUP(計算過程!$A84,バックデータ一覧!$AU$3:$AV$367,2),バックデータ一覧!$H$4:$H$9,0),MATCH(計算過程!AC$2,バックデータ一覧!$I$2:$L$2,0)),IF(入力データと計算結果!$F$6=3,INDEX(バックデータ一覧!$I$10:$L$15,MATCH(VLOOKUP(計算過程!$A84,バックデータ一覧!$AU$3:$AV$367,2),バックデータ一覧!$H$10:$H$15,0),MATCH(計算過程!AC$2,バックデータ一覧!$I$2:$L$2,0)),IF(入力データと計算結果!$F$6=2,INDEX(バックデータ一覧!$I$16:$L$21,MATCH(VLOOKUP(計算過程!$A84,バックデータ一覧!$AU$3:$AV$367,2),バックデータ一覧!$H$16:$H$21,0),MATCH(計算過程!AC$2,バックデータ一覧!$I$2:$L$2,0)),IF(入力データと計算結果!$F$6=1,INDEX(バックデータ一覧!$I$22:$L$27,MATCH(VLOOKUP(計算過程!$A84,バックデータ一覧!$AU$3:$AV$367,2),バックデータ一覧!$H$22:$H$27,0),MATCH(計算過程!AC$2,バックデータ一覧!$I$2:$L$2,0))))))</f>
        <v>180</v>
      </c>
      <c r="AD84" s="89">
        <f>IF($AF84&lt;7,INDEX(バックデータ一覧!$P$4:$S$5,MATCH(入力データと計算結果!$F$8,バックデータ一覧!$O$4:$O$5,0),MATCH(入力データと計算結果!$F$6,バックデータ一覧!$P$3:$W$3,0)),IF(AND($AF84&gt;=7,$AF84&lt;16),INDEX(バックデータ一覧!$P$6:$S$7,MATCH(入力データと計算結果!$F$8,バックデータ一覧!$O$6:$O$7,0),MATCH(入力データと計算結果!$F$6,バックデータ一覧!$P$3:$W$3,0)),IF(AND($AF84&gt;=16,$AF84&lt;25),INDEX(バックデータ一覧!$P$8:$S$9,MATCH(入力データと計算結果!$F$8,バックデータ一覧!$O$8:$O$9,0),MATCH(入力データと計算結果!$F$6,バックデータ一覧!$P$3:$W$3,0)),IF($AF84&gt;=25,INDEX(バックデータ一覧!$P$10:$S$11,MATCH(入力データと計算結果!$F$8,バックデータ一覧!$O$10:$O$11,0),MATCH(入力データと計算結果!$F$6,バックデータ一覧!$P$3:$W$3,0))))))</f>
        <v>-0.12</v>
      </c>
      <c r="AE84" s="89">
        <f>IF($AF84&lt;7,INDEX(バックデータ一覧!$T$4:$W$5,MATCH(入力データと計算結果!$F$8,バックデータ一覧!$O$4:$O$5,0),MATCH(入力データと計算結果!$F$6,バックデータ一覧!$P$3:$W$3,0)),IF(AND($AF84&gt;=7,$AF84&lt;16),INDEX(バックデータ一覧!$T$6:$W$7,MATCH(入力データと計算結果!$F$8,バックデータ一覧!$O$6:$O$7,0),MATCH(入力データと計算結果!$F$6,バックデータ一覧!$P$3:$W$3,0)),IF(AND($AF84&gt;=16,$AF84&lt;25),INDEX(バックデータ一覧!$T$8:$W$9,MATCH(入力データと計算結果!$F$8,バックデータ一覧!$O$8:$O$9,0),MATCH(入力データと計算結果!$F$6,バックデータ一覧!$P$3:$W$3,0)),IF($AF84&gt;=25,INDEX(バックデータ一覧!$T$10:$W$11,MATCH(入力データと計算結果!$F$8,バックデータ一覧!$O$10:$O$11,0),MATCH(入力データと計算結果!$F$6,バックデータ一覧!$P$3:$W$3,0))))))</f>
        <v>6</v>
      </c>
      <c r="AF84" s="88">
        <f>AVERAGEIF(貼り付けシート!$A$6:$A$8765,$A84,貼り付けシート!$C$6:$C$8765)</f>
        <v>-0.52916666666666667</v>
      </c>
      <c r="AG84" s="91">
        <f>IF(AND(入力データと計算結果!$F$7=バックデータ一覧!$A$7,AH84="使用できる"),MIN(AN84,SUM(I84:N84)*$AX$13),0)</f>
        <v>0</v>
      </c>
      <c r="AH84" s="47" t="str">
        <f t="shared" si="20"/>
        <v>使用できない</v>
      </c>
      <c r="AI84" s="90">
        <f>IF(入力データと計算結果!$F$7=バックデータ一覧!$A$8,MIN(AJ84,(SUM(I84:N84)*$AX$15)),0)</f>
        <v>0</v>
      </c>
      <c r="AJ84" s="90">
        <f t="shared" ca="1" si="16"/>
        <v>0</v>
      </c>
      <c r="AK84" s="90">
        <f t="shared" ca="1" si="17"/>
        <v>39.1911050587875</v>
      </c>
      <c r="AL84" s="88">
        <f>IF(OR($AX$22=0,入力データと計算結果!$F$7&lt;&gt;バックデータ一覧!$A$8),0,$AX$19*AM84*10^-3)</f>
        <v>0</v>
      </c>
      <c r="AM84" s="90">
        <f>SUMPRODUCT(('計算過程（日射量等）'!$A$6:$A$8765=計算過程!A84)*('計算過程（日射量等）'!$C$6:$C$8765&gt;=$AX$20))</f>
        <v>4</v>
      </c>
      <c r="AN84" s="90">
        <f>IF(入力データと計算結果!$F$7=バックデータ一覧!$A$9,0,AO84*$AX$22*$AX$21*計算過程!$AX$23)</f>
        <v>0</v>
      </c>
      <c r="AO84" s="90">
        <f>SUMIF('計算過程（日射量等）'!$A$6:$A$8765,計算過程!A84,'計算過程（日射量等）'!$C$6:$C$8765)*3600*10^-6</f>
        <v>6.503534119084601</v>
      </c>
      <c r="AP84" s="90">
        <f t="shared" si="10"/>
        <v>1.336962365591398</v>
      </c>
      <c r="AQ84" s="90">
        <f>AVERAGEIF('貼り付けシート（日射量等）'!$D$3:$D$8762,$A84,'貼り付けシート（日射量等）'!$F$3:$F$8762)</f>
        <v>1.6208333333333336</v>
      </c>
    </row>
    <row r="85" spans="1:43">
      <c r="A85" s="28">
        <v>41719</v>
      </c>
      <c r="B85" s="88">
        <f ca="1">I85-IF(入力データと計算結果!$F$7=バックデータ一覧!$A$7,計算過程!$AG85,計算過程!$AI85)*I85/($I85+$J85+$K85+$L85+$M85+$N85)</f>
        <v>21.755848834265002</v>
      </c>
      <c r="C85" s="88">
        <f ca="1">J85-IF(入力データと計算結果!$F$7=バックデータ一覧!$A$7,計算過程!$AG85,計算過程!$AI85)*J85/($I85+$J85+$K85+$L85+$M85+$N85)</f>
        <v>31.079784048950003</v>
      </c>
      <c r="D85" s="88">
        <f ca="1">K85-IF(入力データと計算結果!$F$7=バックデータ一覧!$A$7,計算過程!$AG85,計算過程!$AI85)*K85/($I85+$J85+$K85+$L85+$M85+$N85)</f>
        <v>4.6619676073424996</v>
      </c>
      <c r="E85" s="88">
        <f ca="1">L85-IF(入力データと計算結果!$F$7=バックデータ一覧!$A$7,計算過程!$AG85,計算過程!$AI85)*L85/($I85+$J85+$K85+$L85+$M85+$N85)</f>
        <v>27.971805644054999</v>
      </c>
      <c r="F85" s="88">
        <f ca="1">M85-IF(入力データと計算結果!$F$7=バックデータ一覧!$A$7,計算過程!$AG85,計算過程!$AI85)*M85/($I85+$J85+$K85+$L85+$M85+$N85)</f>
        <v>0</v>
      </c>
      <c r="G85" s="88">
        <f ca="1">N85-IF(入力データと計算結果!$F$7=バックデータ一覧!$A$7,計算過程!$AG85,計算過程!$AI85)*N85/($I85+$J85+$K85+$L85+$M85+$N85)</f>
        <v>6.2965</v>
      </c>
      <c r="H85" s="88">
        <f t="shared" si="18"/>
        <v>0</v>
      </c>
      <c r="I85" s="90">
        <f ca="1">P85*(バックデータ一覧!$E$3-計算過程!X85)*4.186*10^-3</f>
        <v>21.755848834265002</v>
      </c>
      <c r="J85" s="90">
        <f ca="1">Q85*(バックデータ一覧!$E$4-計算過程!X85)*4.186*10^-3</f>
        <v>31.079784048950003</v>
      </c>
      <c r="K85" s="90">
        <f ca="1">R85*(バックデータ一覧!$E$5-計算過程!X85)*4.186*10^-3</f>
        <v>4.6619676073424996</v>
      </c>
      <c r="L85" s="90">
        <f ca="1">IF(入力データと計算結果!$F$9=バックデータ一覧!$A$2,計算過程!S85*(バックデータ一覧!$E$6-計算過程!X85)*4.186*10^-3,0)</f>
        <v>27.971805644054999</v>
      </c>
      <c r="M85" s="90">
        <f>IF(入力データと計算結果!$F$9=バックデータ一覧!$A$2,0,計算過程!T85*(バックデータ一覧!$E$7-計算過程!X85)*4.186*10^-3)</f>
        <v>0</v>
      </c>
      <c r="N85" s="90">
        <f ca="1">IF(入力データと計算結果!$F$9=バックデータ一覧!$A$4,0,計算過程!U85*(バックデータ一覧!$E$8-計算過程!X85)*4.186*10^-3)</f>
        <v>6.2965</v>
      </c>
      <c r="O85" s="90">
        <f>IF(入力データと計算結果!$F$9=バックデータ一覧!$A$4,計算過程!W85*1.25,0)</f>
        <v>0</v>
      </c>
      <c r="P85" s="88">
        <f t="shared" si="11"/>
        <v>140</v>
      </c>
      <c r="Q85" s="88">
        <f t="shared" si="12"/>
        <v>200</v>
      </c>
      <c r="R85" s="88">
        <f t="shared" si="13"/>
        <v>30</v>
      </c>
      <c r="S85" s="88">
        <f>IF(入力データと計算結果!$F$9=バックデータ一覧!$A$2,$AC85,0)*$AX$11*$AX$12</f>
        <v>180</v>
      </c>
      <c r="T85" s="88">
        <f>IF(入力データと計算結果!$F$9=バックデータ一覧!$A$2,0,$AC85)*$AX$12</f>
        <v>0</v>
      </c>
      <c r="U85" s="88">
        <f t="shared" ca="1" si="19"/>
        <v>26.332086116628588</v>
      </c>
      <c r="V85" s="90">
        <f ca="1">IF(OR(入力データと計算結果!$F$9=バックデータ一覧!$A$2,入力データと計算結果!$F$9=バックデータ一覧!$A$3),W85/(バックデータ一覧!$E$8-計算過程!X85)/4.186*10^3,0)</f>
        <v>26.332086116628588</v>
      </c>
      <c r="W85" s="90">
        <f t="shared" si="14"/>
        <v>6.2965</v>
      </c>
      <c r="X85" s="90">
        <f ca="1">MAX(VLOOKUP(入力データと計算結果!$F$5,バックデータ一覧!$Y$3:$AA$10,2)*Y85+VLOOKUP(入力データと計算結果!$F$5,バックデータ一覧!$Y$3:$AA$10,3),0.5)</f>
        <v>2.8765121250000001</v>
      </c>
      <c r="Y85" s="90">
        <f t="shared" ca="1" si="15"/>
        <v>-0.88791666666666669</v>
      </c>
      <c r="Z85" s="24">
        <f>IF(入力データと計算結果!$F$6=4,INDEX(バックデータ一覧!$I$4:$L$9,MATCH(VLOOKUP(計算過程!$A85,バックデータ一覧!$AU$3:$AV$367,2),バックデータ一覧!$H$4:$H$9,0),MATCH(計算過程!Z$2,バックデータ一覧!$I$2:$L$2,0)),IF(入力データと計算結果!$F$6=3,INDEX(バックデータ一覧!$I$10:$L$15,MATCH(VLOOKUP(計算過程!$A85,バックデータ一覧!$AU$3:$AV$367,2),バックデータ一覧!$H$10:$H$15,0),MATCH(計算過程!Z$2,バックデータ一覧!$I$2:$L$2,0)),IF(入力データと計算結果!$F$6=2,INDEX(バックデータ一覧!$I$16:$L$21,MATCH(VLOOKUP(計算過程!$A85,バックデータ一覧!$AU$3:$AV$367,2),バックデータ一覧!$H$16:$H$21,0),MATCH(計算過程!Z$2,バックデータ一覧!$I$2:$L$2,0)),IF(入力データと計算結果!$F$6=1,INDEX(バックデータ一覧!$I$22:$L$27,MATCH(VLOOKUP(計算過程!$A85,バックデータ一覧!$AU$3:$AV$367,2),バックデータ一覧!$H$22:$H$27,0),MATCH(計算過程!Z$2,バックデータ一覧!$I$2:$L$2,0))))))</f>
        <v>140</v>
      </c>
      <c r="AA85" s="24">
        <f>IF(入力データと計算結果!$F$6=4,INDEX(バックデータ一覧!$I$4:$L$9,MATCH(VLOOKUP(計算過程!$A85,バックデータ一覧!$AU$3:$AV$367,2),バックデータ一覧!$H$4:$H$9,0),MATCH(計算過程!AA$2,バックデータ一覧!$I$2:$L$2,0)),IF(入力データと計算結果!$F$6=3,INDEX(バックデータ一覧!$I$10:$L$15,MATCH(VLOOKUP(計算過程!$A85,バックデータ一覧!$AU$3:$AV$367,2),バックデータ一覧!$H$10:$H$15,0),MATCH(計算過程!AA$2,バックデータ一覧!$I$2:$L$2,0)),IF(入力データと計算結果!$F$6=2,INDEX(バックデータ一覧!$I$16:$L$21,MATCH(VLOOKUP(計算過程!$A85,バックデータ一覧!$AU$3:$AV$367,2),バックデータ一覧!$H$16:$H$21,0),MATCH(計算過程!AA$2,バックデータ一覧!$I$2:$L$2,0)),IF(入力データと計算結果!$F$6=1,INDEX(バックデータ一覧!$I$22:$L$27,MATCH(VLOOKUP(計算過程!$A85,バックデータ一覧!$AU$3:$AV$367,2),バックデータ一覧!$H$22:$H$27,0),MATCH(計算過程!AA$2,バックデータ一覧!$I$2:$L$2,0))))))</f>
        <v>200</v>
      </c>
      <c r="AB85" s="24">
        <f>IF(入力データと計算結果!$F$6=4,INDEX(バックデータ一覧!$I$4:$L$9,MATCH(VLOOKUP(計算過程!$A85,バックデータ一覧!$AU$3:$AV$367,2),バックデータ一覧!$H$4:$H$9,0),MATCH(計算過程!AB$2,バックデータ一覧!$I$2:$L$2,0)),IF(入力データと計算結果!$F$6=3,INDEX(バックデータ一覧!$I$10:$L$15,MATCH(VLOOKUP(計算過程!$A85,バックデータ一覧!$AU$3:$AV$367,2),バックデータ一覧!$H$10:$H$15,0),MATCH(計算過程!AB$2,バックデータ一覧!$I$2:$L$2,0)),IF(入力データと計算結果!$F$6=2,INDEX(バックデータ一覧!$I$16:$L$21,MATCH(VLOOKUP(計算過程!$A85,バックデータ一覧!$AU$3:$AV$367,2),バックデータ一覧!$H$16:$H$21,0),MATCH(計算過程!AB$2,バックデータ一覧!$I$2:$L$2,0)),IF(入力データと計算結果!$F$6=1,INDEX(バックデータ一覧!$I$22:$L$27,MATCH(VLOOKUP(計算過程!$A85,バックデータ一覧!$AU$3:$AV$367,2),バックデータ一覧!$H$22:$H$27,0),MATCH(計算過程!AB$2,バックデータ一覧!$I$2:$L$2,0))))))</f>
        <v>30</v>
      </c>
      <c r="AC85" s="24">
        <f>IF(入力データと計算結果!$F$6=4,INDEX(バックデータ一覧!$I$4:$L$9,MATCH(VLOOKUP(計算過程!$A85,バックデータ一覧!$AU$3:$AV$367,2),バックデータ一覧!$H$4:$H$9,0),MATCH(計算過程!AC$2,バックデータ一覧!$I$2:$L$2,0)),IF(入力データと計算結果!$F$6=3,INDEX(バックデータ一覧!$I$10:$L$15,MATCH(VLOOKUP(計算過程!$A85,バックデータ一覧!$AU$3:$AV$367,2),バックデータ一覧!$H$10:$H$15,0),MATCH(計算過程!AC$2,バックデータ一覧!$I$2:$L$2,0)),IF(入力データと計算結果!$F$6=2,INDEX(バックデータ一覧!$I$16:$L$21,MATCH(VLOOKUP(計算過程!$A85,バックデータ一覧!$AU$3:$AV$367,2),バックデータ一覧!$H$16:$H$21,0),MATCH(計算過程!AC$2,バックデータ一覧!$I$2:$L$2,0)),IF(入力データと計算結果!$F$6=1,INDEX(バックデータ一覧!$I$22:$L$27,MATCH(VLOOKUP(計算過程!$A85,バックデータ一覧!$AU$3:$AV$367,2),バックデータ一覧!$H$22:$H$27,0),MATCH(計算過程!AC$2,バックデータ一覧!$I$2:$L$2,0))))))</f>
        <v>180</v>
      </c>
      <c r="AD85" s="89">
        <f>IF($AF85&lt;7,INDEX(バックデータ一覧!$P$4:$S$5,MATCH(入力データと計算結果!$F$8,バックデータ一覧!$O$4:$O$5,0),MATCH(入力データと計算結果!$F$6,バックデータ一覧!$P$3:$W$3,0)),IF(AND($AF85&gt;=7,$AF85&lt;16),INDEX(バックデータ一覧!$P$6:$S$7,MATCH(入力データと計算結果!$F$8,バックデータ一覧!$O$6:$O$7,0),MATCH(入力データと計算結果!$F$6,バックデータ一覧!$P$3:$W$3,0)),IF(AND($AF85&gt;=16,$AF85&lt;25),INDEX(バックデータ一覧!$P$8:$S$9,MATCH(入力データと計算結果!$F$8,バックデータ一覧!$O$8:$O$9,0),MATCH(入力データと計算結果!$F$6,バックデータ一覧!$P$3:$W$3,0)),IF($AF85&gt;=25,INDEX(バックデータ一覧!$P$10:$S$11,MATCH(入力データと計算結果!$F$8,バックデータ一覧!$O$10:$O$11,0),MATCH(入力データと計算結果!$F$6,バックデータ一覧!$P$3:$W$3,0))))))</f>
        <v>-0.12</v>
      </c>
      <c r="AE85" s="89">
        <f>IF($AF85&lt;7,INDEX(バックデータ一覧!$T$4:$W$5,MATCH(入力データと計算結果!$F$8,バックデータ一覧!$O$4:$O$5,0),MATCH(入力データと計算結果!$F$6,バックデータ一覧!$P$3:$W$3,0)),IF(AND($AF85&gt;=7,$AF85&lt;16),INDEX(バックデータ一覧!$T$6:$W$7,MATCH(入力データと計算結果!$F$8,バックデータ一覧!$O$6:$O$7,0),MATCH(入力データと計算結果!$F$6,バックデータ一覧!$P$3:$W$3,0)),IF(AND($AF85&gt;=16,$AF85&lt;25),INDEX(バックデータ一覧!$T$8:$W$9,MATCH(入力データと計算結果!$F$8,バックデータ一覧!$O$8:$O$9,0),MATCH(入力データと計算結果!$F$6,バックデータ一覧!$P$3:$W$3,0)),IF($AF85&gt;=25,INDEX(バックデータ一覧!$T$10:$W$11,MATCH(入力データと計算結果!$F$8,バックデータ一覧!$O$10:$O$11,0),MATCH(入力データと計算結果!$F$6,バックデータ一覧!$P$3:$W$3,0))))))</f>
        <v>6</v>
      </c>
      <c r="AF85" s="88">
        <f>AVERAGEIF(貼り付けシート!$A$6:$A$8765,$A85,貼り付けシート!$C$6:$C$8765)</f>
        <v>-2.4708333333333328</v>
      </c>
      <c r="AG85" s="91">
        <f>IF(AND(入力データと計算結果!$F$7=バックデータ一覧!$A$7,AH85="使用できる"),MIN(AN85,SUM(I85:N85)*$AX$13),0)</f>
        <v>0</v>
      </c>
      <c r="AH85" s="47" t="str">
        <f t="shared" si="20"/>
        <v>使用できない</v>
      </c>
      <c r="AI85" s="90">
        <f>IF(入力データと計算結果!$F$7=バックデータ一覧!$A$8,MIN(AJ85,(SUM(I85:N85)*$AX$15)),0)</f>
        <v>0</v>
      </c>
      <c r="AJ85" s="90">
        <f t="shared" ca="1" si="16"/>
        <v>0</v>
      </c>
      <c r="AK85" s="90">
        <f t="shared" ca="1" si="17"/>
        <v>39.007338036712497</v>
      </c>
      <c r="AL85" s="88">
        <f>IF(OR($AX$22=0,入力データと計算結果!$F$7&lt;&gt;バックデータ一覧!$A$8),0,$AX$19*AM85*10^-3)</f>
        <v>0</v>
      </c>
      <c r="AM85" s="90">
        <f>SUMPRODUCT(('計算過程（日射量等）'!$A$6:$A$8765=計算過程!A85)*('計算過程（日射量等）'!$C$6:$C$8765&gt;=$AX$20))</f>
        <v>0</v>
      </c>
      <c r="AN85" s="90">
        <f>IF(入力データと計算結果!$F$7=バックデータ一覧!$A$9,0,AO85*$AX$22*$AX$21*計算過程!$AX$23)</f>
        <v>0</v>
      </c>
      <c r="AO85" s="90">
        <f>SUMIF('計算過程（日射量等）'!$A$6:$A$8765,計算過程!A85,'計算過程（日射量等）'!$C$6:$C$8765)*3600*10^-6</f>
        <v>3.2156946665418218</v>
      </c>
      <c r="AP85" s="90">
        <f t="shared" si="10"/>
        <v>1.3969086021505379</v>
      </c>
      <c r="AQ85" s="90">
        <f>AVERAGEIF('貼り付けシート（日射量等）'!$D$3:$D$8762,$A85,'貼り付けシート（日射量等）'!$F$3:$F$8762)</f>
        <v>2.3250000000000002</v>
      </c>
    </row>
    <row r="86" spans="1:43">
      <c r="A86" s="28">
        <v>41720</v>
      </c>
      <c r="B86" s="88">
        <f ca="1">I86-IF(入力データと計算結果!$F$7=バックデータ一覧!$A$7,計算過程!$AG86,計算過程!$AI86)*I86/($I86+$J86+$K86+$L86+$M86+$N86)</f>
        <v>21.263387988206002</v>
      </c>
      <c r="C86" s="88">
        <f ca="1">J86-IF(入力データと計算結果!$F$7=バックデータ一覧!$A$7,計算過程!$AG86,計算過程!$AI86)*J86/($I86+$J86+$K86+$L86+$M86+$N86)</f>
        <v>31.269688217949998</v>
      </c>
      <c r="D86" s="88">
        <f ca="1">K86-IF(入力データと計算結果!$F$7=バックデータ一覧!$A$7,計算過程!$AG86,計算過程!$AI86)*K86/($I86+$J86+$K86+$L86+$M86+$N86)</f>
        <v>5.3158469970515005</v>
      </c>
      <c r="E86" s="88">
        <f ca="1">L86-IF(入力データと計算結果!$F$7=バックデータ一覧!$A$7,計算過程!$AG86,計算過程!$AI86)*L86/($I86+$J86+$K86+$L86+$M86+$N86)</f>
        <v>28.142719396155002</v>
      </c>
      <c r="F86" s="88">
        <f ca="1">M86-IF(入力データと計算結果!$F$7=バックデータ一覧!$A$7,計算過程!$AG86,計算過程!$AI86)*M86/($I86+$J86+$K86+$L86+$M86+$N86)</f>
        <v>0</v>
      </c>
      <c r="G86" s="88">
        <f ca="1">N86-IF(入力データと計算結果!$F$7=バックデータ一覧!$A$7,計算過程!$AG86,計算過程!$AI86)*N86/($I86+$J86+$K86+$L86+$M86+$N86)</f>
        <v>6.2865000000000002</v>
      </c>
      <c r="H86" s="88">
        <f t="shared" si="18"/>
        <v>0</v>
      </c>
      <c r="I86" s="90">
        <f ca="1">P86*(バックデータ一覧!$E$3-計算過程!X86)*4.186*10^-3</f>
        <v>21.263387988206002</v>
      </c>
      <c r="J86" s="90">
        <f ca="1">Q86*(バックデータ一覧!$E$4-計算過程!X86)*4.186*10^-3</f>
        <v>31.269688217949998</v>
      </c>
      <c r="K86" s="90">
        <f ca="1">R86*(バックデータ一覧!$E$5-計算過程!X86)*4.186*10^-3</f>
        <v>5.3158469970515005</v>
      </c>
      <c r="L86" s="90">
        <f ca="1">IF(入力データと計算結果!$F$9=バックデータ一覧!$A$2,計算過程!S86*(バックデータ一覧!$E$6-計算過程!X86)*4.186*10^-3,0)</f>
        <v>28.142719396155002</v>
      </c>
      <c r="M86" s="90">
        <f>IF(入力データと計算結果!$F$9=バックデータ一覧!$A$2,0,計算過程!T86*(バックデータ一覧!$E$7-計算過程!X86)*4.186*10^-3)</f>
        <v>0</v>
      </c>
      <c r="N86" s="90">
        <f ca="1">IF(入力データと計算結果!$F$9=バックデータ一覧!$A$4,0,計算過程!U86*(バックデータ一覧!$E$8-計算過程!X86)*4.186*10^-3)</f>
        <v>6.2865000000000002</v>
      </c>
      <c r="O86" s="90">
        <f>IF(入力データと計算結果!$F$9=バックデータ一覧!$A$4,計算過程!W86*1.25,0)</f>
        <v>0</v>
      </c>
      <c r="P86" s="88">
        <f t="shared" si="11"/>
        <v>136</v>
      </c>
      <c r="Q86" s="88">
        <f t="shared" si="12"/>
        <v>200</v>
      </c>
      <c r="R86" s="88">
        <f t="shared" si="13"/>
        <v>34</v>
      </c>
      <c r="S86" s="88">
        <f>IF(入力データと計算結果!$F$9=バックデータ一覧!$A$2,$AC86,0)*$AX$11*$AX$12</f>
        <v>180</v>
      </c>
      <c r="T86" s="88">
        <f>IF(入力データと計算結果!$F$9=バックデータ一覧!$A$2,0,$AC86)*$AX$12</f>
        <v>0</v>
      </c>
      <c r="U86" s="88">
        <f t="shared" ca="1" si="19"/>
        <v>26.186282426226033</v>
      </c>
      <c r="V86" s="90">
        <f ca="1">IF(OR(入力データと計算結果!$F$9=バックデータ一覧!$A$2,入力データと計算結果!$F$9=バックデータ一覧!$A$3),W86/(バックデータ一覧!$E$8-計算過程!X86)/4.186*10^3,0)</f>
        <v>26.186282426226033</v>
      </c>
      <c r="W86" s="90">
        <f t="shared" si="14"/>
        <v>6.2865000000000002</v>
      </c>
      <c r="X86" s="90">
        <f ca="1">MAX(VLOOKUP(入力データと計算結果!$F$5,バックデータ一覧!$Y$3:$AA$10,2)*Y86+VLOOKUP(入力データと計算結果!$F$5,バックデータ一覧!$Y$3:$AA$10,3),0.5)</f>
        <v>2.6496796250000001</v>
      </c>
      <c r="Y86" s="90">
        <f t="shared" ca="1" si="15"/>
        <v>-1.2295833333333333</v>
      </c>
      <c r="Z86" s="24">
        <f>IF(入力データと計算結果!$F$6=4,INDEX(バックデータ一覧!$I$4:$L$9,MATCH(VLOOKUP(計算過程!$A86,バックデータ一覧!$AU$3:$AV$367,2),バックデータ一覧!$H$4:$H$9,0),MATCH(計算過程!Z$2,バックデータ一覧!$I$2:$L$2,0)),IF(入力データと計算結果!$F$6=3,INDEX(バックデータ一覧!$I$10:$L$15,MATCH(VLOOKUP(計算過程!$A86,バックデータ一覧!$AU$3:$AV$367,2),バックデータ一覧!$H$10:$H$15,0),MATCH(計算過程!Z$2,バックデータ一覧!$I$2:$L$2,0)),IF(入力データと計算結果!$F$6=2,INDEX(バックデータ一覧!$I$16:$L$21,MATCH(VLOOKUP(計算過程!$A86,バックデータ一覧!$AU$3:$AV$367,2),バックデータ一覧!$H$16:$H$21,0),MATCH(計算過程!Z$2,バックデータ一覧!$I$2:$L$2,0)),IF(入力データと計算結果!$F$6=1,INDEX(バックデータ一覧!$I$22:$L$27,MATCH(VLOOKUP(計算過程!$A86,バックデータ一覧!$AU$3:$AV$367,2),バックデータ一覧!$H$22:$H$27,0),MATCH(計算過程!Z$2,バックデータ一覧!$I$2:$L$2,0))))))</f>
        <v>136</v>
      </c>
      <c r="AA86" s="24">
        <f>IF(入力データと計算結果!$F$6=4,INDEX(バックデータ一覧!$I$4:$L$9,MATCH(VLOOKUP(計算過程!$A86,バックデータ一覧!$AU$3:$AV$367,2),バックデータ一覧!$H$4:$H$9,0),MATCH(計算過程!AA$2,バックデータ一覧!$I$2:$L$2,0)),IF(入力データと計算結果!$F$6=3,INDEX(バックデータ一覧!$I$10:$L$15,MATCH(VLOOKUP(計算過程!$A86,バックデータ一覧!$AU$3:$AV$367,2),バックデータ一覧!$H$10:$H$15,0),MATCH(計算過程!AA$2,バックデータ一覧!$I$2:$L$2,0)),IF(入力データと計算結果!$F$6=2,INDEX(バックデータ一覧!$I$16:$L$21,MATCH(VLOOKUP(計算過程!$A86,バックデータ一覧!$AU$3:$AV$367,2),バックデータ一覧!$H$16:$H$21,0),MATCH(計算過程!AA$2,バックデータ一覧!$I$2:$L$2,0)),IF(入力データと計算結果!$F$6=1,INDEX(バックデータ一覧!$I$22:$L$27,MATCH(VLOOKUP(計算過程!$A86,バックデータ一覧!$AU$3:$AV$367,2),バックデータ一覧!$H$22:$H$27,0),MATCH(計算過程!AA$2,バックデータ一覧!$I$2:$L$2,0))))))</f>
        <v>200</v>
      </c>
      <c r="AB86" s="24">
        <f>IF(入力データと計算結果!$F$6=4,INDEX(バックデータ一覧!$I$4:$L$9,MATCH(VLOOKUP(計算過程!$A86,バックデータ一覧!$AU$3:$AV$367,2),バックデータ一覧!$H$4:$H$9,0),MATCH(計算過程!AB$2,バックデータ一覧!$I$2:$L$2,0)),IF(入力データと計算結果!$F$6=3,INDEX(バックデータ一覧!$I$10:$L$15,MATCH(VLOOKUP(計算過程!$A86,バックデータ一覧!$AU$3:$AV$367,2),バックデータ一覧!$H$10:$H$15,0),MATCH(計算過程!AB$2,バックデータ一覧!$I$2:$L$2,0)),IF(入力データと計算結果!$F$6=2,INDEX(バックデータ一覧!$I$16:$L$21,MATCH(VLOOKUP(計算過程!$A86,バックデータ一覧!$AU$3:$AV$367,2),バックデータ一覧!$H$16:$H$21,0),MATCH(計算過程!AB$2,バックデータ一覧!$I$2:$L$2,0)),IF(入力データと計算結果!$F$6=1,INDEX(バックデータ一覧!$I$22:$L$27,MATCH(VLOOKUP(計算過程!$A86,バックデータ一覧!$AU$3:$AV$367,2),バックデータ一覧!$H$22:$H$27,0),MATCH(計算過程!AB$2,バックデータ一覧!$I$2:$L$2,0))))))</f>
        <v>34</v>
      </c>
      <c r="AC86" s="24">
        <f>IF(入力データと計算結果!$F$6=4,INDEX(バックデータ一覧!$I$4:$L$9,MATCH(VLOOKUP(計算過程!$A86,バックデータ一覧!$AU$3:$AV$367,2),バックデータ一覧!$H$4:$H$9,0),MATCH(計算過程!AC$2,バックデータ一覧!$I$2:$L$2,0)),IF(入力データと計算結果!$F$6=3,INDEX(バックデータ一覧!$I$10:$L$15,MATCH(VLOOKUP(計算過程!$A86,バックデータ一覧!$AU$3:$AV$367,2),バックデータ一覧!$H$10:$H$15,0),MATCH(計算過程!AC$2,バックデータ一覧!$I$2:$L$2,0)),IF(入力データと計算結果!$F$6=2,INDEX(バックデータ一覧!$I$16:$L$21,MATCH(VLOOKUP(計算過程!$A86,バックデータ一覧!$AU$3:$AV$367,2),バックデータ一覧!$H$16:$H$21,0),MATCH(計算過程!AC$2,バックデータ一覧!$I$2:$L$2,0)),IF(入力データと計算結果!$F$6=1,INDEX(バックデータ一覧!$I$22:$L$27,MATCH(VLOOKUP(計算過程!$A86,バックデータ一覧!$AU$3:$AV$367,2),バックデータ一覧!$H$22:$H$27,0),MATCH(計算過程!AC$2,バックデータ一覧!$I$2:$L$2,0))))))</f>
        <v>180</v>
      </c>
      <c r="AD86" s="89">
        <f>IF($AF86&lt;7,INDEX(バックデータ一覧!$P$4:$S$5,MATCH(入力データと計算結果!$F$8,バックデータ一覧!$O$4:$O$5,0),MATCH(入力データと計算結果!$F$6,バックデータ一覧!$P$3:$W$3,0)),IF(AND($AF86&gt;=7,$AF86&lt;16),INDEX(バックデータ一覧!$P$6:$S$7,MATCH(入力データと計算結果!$F$8,バックデータ一覧!$O$6:$O$7,0),MATCH(入力データと計算結果!$F$6,バックデータ一覧!$P$3:$W$3,0)),IF(AND($AF86&gt;=16,$AF86&lt;25),INDEX(バックデータ一覧!$P$8:$S$9,MATCH(入力データと計算結果!$F$8,バックデータ一覧!$O$8:$O$9,0),MATCH(入力データと計算結果!$F$6,バックデータ一覧!$P$3:$W$3,0)),IF($AF86&gt;=25,INDEX(バックデータ一覧!$P$10:$S$11,MATCH(入力データと計算結果!$F$8,バックデータ一覧!$O$10:$O$11,0),MATCH(入力データと計算結果!$F$6,バックデータ一覧!$P$3:$W$3,0))))))</f>
        <v>-0.12</v>
      </c>
      <c r="AE86" s="89">
        <f>IF($AF86&lt;7,INDEX(バックデータ一覧!$T$4:$W$5,MATCH(入力データと計算結果!$F$8,バックデータ一覧!$O$4:$O$5,0),MATCH(入力データと計算結果!$F$6,バックデータ一覧!$P$3:$W$3,0)),IF(AND($AF86&gt;=7,$AF86&lt;16),INDEX(バックデータ一覧!$T$6:$W$7,MATCH(入力データと計算結果!$F$8,バックデータ一覧!$O$6:$O$7,0),MATCH(入力データと計算結果!$F$6,バックデータ一覧!$P$3:$W$3,0)),IF(AND($AF86&gt;=16,$AF86&lt;25),INDEX(バックデータ一覧!$T$8:$W$9,MATCH(入力データと計算結果!$F$8,バックデータ一覧!$O$8:$O$9,0),MATCH(入力データと計算結果!$F$6,バックデータ一覧!$P$3:$W$3,0)),IF($AF86&gt;=25,INDEX(バックデータ一覧!$T$10:$W$11,MATCH(入力データと計算結果!$F$8,バックデータ一覧!$O$10:$O$11,0),MATCH(入力データと計算結果!$F$6,バックデータ一覧!$P$3:$W$3,0))))))</f>
        <v>6</v>
      </c>
      <c r="AF86" s="88">
        <f>AVERAGEIF(貼り付けシート!$A$6:$A$8765,$A86,貼り付けシート!$C$6:$C$8765)</f>
        <v>-2.3875000000000006</v>
      </c>
      <c r="AG86" s="91">
        <f>IF(AND(入力データと計算結果!$F$7=バックデータ一覧!$A$7,AH86="使用できる"),MIN(AN86,SUM(I86:N86)*$AX$13),0)</f>
        <v>0</v>
      </c>
      <c r="AH86" s="47" t="str">
        <f t="shared" si="20"/>
        <v>使用できない</v>
      </c>
      <c r="AI86" s="90">
        <f>IF(入力データと計算結果!$F$7=バックデータ一覧!$A$8,MIN(AJ86,(SUM(I86:N86)*$AX$15)),0)</f>
        <v>0</v>
      </c>
      <c r="AJ86" s="90">
        <f t="shared" ca="1" si="16"/>
        <v>0</v>
      </c>
      <c r="AK86" s="90">
        <f t="shared" ca="1" si="17"/>
        <v>39.149766163462495</v>
      </c>
      <c r="AL86" s="88">
        <f>IF(OR($AX$22=0,入力データと計算結果!$F$7&lt;&gt;バックデータ一覧!$A$8),0,$AX$19*AM86*10^-3)</f>
        <v>0</v>
      </c>
      <c r="AM86" s="90">
        <f>SUMPRODUCT(('計算過程（日射量等）'!$A$6:$A$8765=計算過程!A86)*('計算過程（日射量等）'!$C$6:$C$8765&gt;=$AX$20))</f>
        <v>5</v>
      </c>
      <c r="AN86" s="90">
        <f>IF(入力データと計算結果!$F$7=バックデータ一覧!$A$9,0,AO86*$AX$22*$AX$21*計算過程!$AX$23)</f>
        <v>0</v>
      </c>
      <c r="AO86" s="90">
        <f>SUMIF('計算過程（日射量等）'!$A$6:$A$8765,計算過程!A86,'計算過程（日射量等）'!$C$6:$C$8765)*3600*10^-6</f>
        <v>8.5702016788831514</v>
      </c>
      <c r="AP86" s="90">
        <f t="shared" ref="AP86:AP149" si="21">AVERAGE($AQ71:$AQ101)</f>
        <v>1.695161290322581</v>
      </c>
      <c r="AQ86" s="90">
        <f>AVERAGEIF('貼り付けシート（日射量等）'!$D$3:$D$8762,$A86,'貼り付けシート（日射量等）'!$F$3:$F$8762)</f>
        <v>2.1208333333333336</v>
      </c>
    </row>
    <row r="87" spans="1:43">
      <c r="A87" s="28">
        <v>41721</v>
      </c>
      <c r="B87" s="88">
        <f ca="1">I87-IF(入力データと計算結果!$F$7=バックデータ一覧!$A$7,計算過程!$AG87,計算過程!$AI87)*I87/($I87+$J87+$K87+$L87+$M87+$N87)</f>
        <v>9.7658989383410013</v>
      </c>
      <c r="C87" s="88">
        <f ca="1">J87-IF(入力データと計算結果!$F$7=バックデータ一覧!$A$7,計算過程!$AG87,計算過程!$AI87)*J87/($I87+$J87+$K87+$L87+$M87+$N87)</f>
        <v>15.751449900549998</v>
      </c>
      <c r="D87" s="88">
        <f ca="1">K87-IF(入力データと計算結果!$F$7=バックデータ一覧!$A$7,計算過程!$AG87,計算過程!$AI87)*K87/($I87+$J87+$K87+$L87+$M87+$N87)</f>
        <v>1.2601159920439999</v>
      </c>
      <c r="E87" s="88">
        <f ca="1">L87-IF(入力データと計算結果!$F$7=バックデータ一覧!$A$7,計算過程!$AG87,計算過程!$AI87)*L87/($I87+$J87+$K87+$L87+$M87+$N87)</f>
        <v>28.352609820989997</v>
      </c>
      <c r="F87" s="88">
        <f ca="1">M87-IF(入力データと計算結果!$F$7=バックデータ一覧!$A$7,計算過程!$AG87,計算過程!$AI87)*M87/($I87+$J87+$K87+$L87+$M87+$N87)</f>
        <v>0</v>
      </c>
      <c r="G87" s="88">
        <f ca="1">N87-IF(入力データと計算結果!$F$7=バックデータ一覧!$A$7,計算過程!$AG87,計算過程!$AI87)*N87/($I87+$J87+$K87+$L87+$M87+$N87)</f>
        <v>5.9809999999999999</v>
      </c>
      <c r="H87" s="88">
        <f t="shared" si="18"/>
        <v>0</v>
      </c>
      <c r="I87" s="90">
        <f ca="1">P87*(バックデータ一覧!$E$3-計算過程!X87)*4.186*10^-3</f>
        <v>9.7658989383410013</v>
      </c>
      <c r="J87" s="90">
        <f ca="1">Q87*(バックデータ一覧!$E$4-計算過程!X87)*4.186*10^-3</f>
        <v>15.751449900549998</v>
      </c>
      <c r="K87" s="90">
        <f ca="1">R87*(バックデータ一覧!$E$5-計算過程!X87)*4.186*10^-3</f>
        <v>1.2601159920439999</v>
      </c>
      <c r="L87" s="90">
        <f ca="1">IF(入力データと計算結果!$F$9=バックデータ一覧!$A$2,計算過程!S87*(バックデータ一覧!$E$6-計算過程!X87)*4.186*10^-3,0)</f>
        <v>28.352609820989997</v>
      </c>
      <c r="M87" s="90">
        <f>IF(入力データと計算結果!$F$9=バックデータ一覧!$A$2,0,計算過程!T87*(バックデータ一覧!$E$7-計算過程!X87)*4.186*10^-3)</f>
        <v>0</v>
      </c>
      <c r="N87" s="90">
        <f ca="1">IF(入力データと計算結果!$F$9=バックデータ一覧!$A$4,0,計算過程!U87*(バックデータ一覧!$E$8-計算過程!X87)*4.186*10^-3)</f>
        <v>5.9809999999999999</v>
      </c>
      <c r="O87" s="90">
        <f>IF(入力データと計算結果!$F$9=バックデータ一覧!$A$4,計算過程!W87*1.25,0)</f>
        <v>0</v>
      </c>
      <c r="P87" s="88">
        <f t="shared" si="11"/>
        <v>62</v>
      </c>
      <c r="Q87" s="88">
        <f t="shared" si="12"/>
        <v>100</v>
      </c>
      <c r="R87" s="88">
        <f t="shared" si="13"/>
        <v>8</v>
      </c>
      <c r="S87" s="88">
        <f>IF(入力データと計算結果!$F$9=バックデータ一覧!$A$2,$AC87,0)*$AX$11*$AX$12</f>
        <v>180</v>
      </c>
      <c r="T87" s="88">
        <f>IF(入力データと計算結果!$F$9=バックデータ一覧!$A$2,0,$AC87)*$AX$12</f>
        <v>0</v>
      </c>
      <c r="U87" s="88">
        <f t="shared" ca="1" si="19"/>
        <v>24.793302884359161</v>
      </c>
      <c r="V87" s="90">
        <f ca="1">IF(OR(入力データと計算結果!$F$9=バックデータ一覧!$A$2,入力データと計算結果!$F$9=バックデータ一覧!$A$3),W87/(バックデータ一覧!$E$8-計算過程!X87)/4.186*10^3,0)</f>
        <v>24.793302884359161</v>
      </c>
      <c r="W87" s="90">
        <f t="shared" si="14"/>
        <v>5.9809999999999999</v>
      </c>
      <c r="X87" s="90">
        <f ca="1">MAX(VLOOKUP(入力データと計算結果!$F$5,バックデータ一覧!$Y$3:$AA$10,2)*Y87+VLOOKUP(入力データと計算結果!$F$5,バックデータ一覧!$Y$3:$AA$10,3),0.5)</f>
        <v>2.3711182500000003</v>
      </c>
      <c r="Y87" s="90">
        <f t="shared" ca="1" si="15"/>
        <v>-1.6491666666666667</v>
      </c>
      <c r="Z87" s="24">
        <f>IF(入力データと計算結果!$F$6=4,INDEX(バックデータ一覧!$I$4:$L$9,MATCH(VLOOKUP(計算過程!$A87,バックデータ一覧!$AU$3:$AV$367,2),バックデータ一覧!$H$4:$H$9,0),MATCH(計算過程!Z$2,バックデータ一覧!$I$2:$L$2,0)),IF(入力データと計算結果!$F$6=3,INDEX(バックデータ一覧!$I$10:$L$15,MATCH(VLOOKUP(計算過程!$A87,バックデータ一覧!$AU$3:$AV$367,2),バックデータ一覧!$H$10:$H$15,0),MATCH(計算過程!Z$2,バックデータ一覧!$I$2:$L$2,0)),IF(入力データと計算結果!$F$6=2,INDEX(バックデータ一覧!$I$16:$L$21,MATCH(VLOOKUP(計算過程!$A87,バックデータ一覧!$AU$3:$AV$367,2),バックデータ一覧!$H$16:$H$21,0),MATCH(計算過程!Z$2,バックデータ一覧!$I$2:$L$2,0)),IF(入力データと計算結果!$F$6=1,INDEX(バックデータ一覧!$I$22:$L$27,MATCH(VLOOKUP(計算過程!$A87,バックデータ一覧!$AU$3:$AV$367,2),バックデータ一覧!$H$22:$H$27,0),MATCH(計算過程!Z$2,バックデータ一覧!$I$2:$L$2,0))))))</f>
        <v>62</v>
      </c>
      <c r="AA87" s="24">
        <f>IF(入力データと計算結果!$F$6=4,INDEX(バックデータ一覧!$I$4:$L$9,MATCH(VLOOKUP(計算過程!$A87,バックデータ一覧!$AU$3:$AV$367,2),バックデータ一覧!$H$4:$H$9,0),MATCH(計算過程!AA$2,バックデータ一覧!$I$2:$L$2,0)),IF(入力データと計算結果!$F$6=3,INDEX(バックデータ一覧!$I$10:$L$15,MATCH(VLOOKUP(計算過程!$A87,バックデータ一覧!$AU$3:$AV$367,2),バックデータ一覧!$H$10:$H$15,0),MATCH(計算過程!AA$2,バックデータ一覧!$I$2:$L$2,0)),IF(入力データと計算結果!$F$6=2,INDEX(バックデータ一覧!$I$16:$L$21,MATCH(VLOOKUP(計算過程!$A87,バックデータ一覧!$AU$3:$AV$367,2),バックデータ一覧!$H$16:$H$21,0),MATCH(計算過程!AA$2,バックデータ一覧!$I$2:$L$2,0)),IF(入力データと計算結果!$F$6=1,INDEX(バックデータ一覧!$I$22:$L$27,MATCH(VLOOKUP(計算過程!$A87,バックデータ一覧!$AU$3:$AV$367,2),バックデータ一覧!$H$22:$H$27,0),MATCH(計算過程!AA$2,バックデータ一覧!$I$2:$L$2,0))))))</f>
        <v>100</v>
      </c>
      <c r="AB87" s="24">
        <f>IF(入力データと計算結果!$F$6=4,INDEX(バックデータ一覧!$I$4:$L$9,MATCH(VLOOKUP(計算過程!$A87,バックデータ一覧!$AU$3:$AV$367,2),バックデータ一覧!$H$4:$H$9,0),MATCH(計算過程!AB$2,バックデータ一覧!$I$2:$L$2,0)),IF(入力データと計算結果!$F$6=3,INDEX(バックデータ一覧!$I$10:$L$15,MATCH(VLOOKUP(計算過程!$A87,バックデータ一覧!$AU$3:$AV$367,2),バックデータ一覧!$H$10:$H$15,0),MATCH(計算過程!AB$2,バックデータ一覧!$I$2:$L$2,0)),IF(入力データと計算結果!$F$6=2,INDEX(バックデータ一覧!$I$16:$L$21,MATCH(VLOOKUP(計算過程!$A87,バックデータ一覧!$AU$3:$AV$367,2),バックデータ一覧!$H$16:$H$21,0),MATCH(計算過程!AB$2,バックデータ一覧!$I$2:$L$2,0)),IF(入力データと計算結果!$F$6=1,INDEX(バックデータ一覧!$I$22:$L$27,MATCH(VLOOKUP(計算過程!$A87,バックデータ一覧!$AU$3:$AV$367,2),バックデータ一覧!$H$22:$H$27,0),MATCH(計算過程!AB$2,バックデータ一覧!$I$2:$L$2,0))))))</f>
        <v>8</v>
      </c>
      <c r="AC87" s="24">
        <f>IF(入力データと計算結果!$F$6=4,INDEX(バックデータ一覧!$I$4:$L$9,MATCH(VLOOKUP(計算過程!$A87,バックデータ一覧!$AU$3:$AV$367,2),バックデータ一覧!$H$4:$H$9,0),MATCH(計算過程!AC$2,バックデータ一覧!$I$2:$L$2,0)),IF(入力データと計算結果!$F$6=3,INDEX(バックデータ一覧!$I$10:$L$15,MATCH(VLOOKUP(計算過程!$A87,バックデータ一覧!$AU$3:$AV$367,2),バックデータ一覧!$H$10:$H$15,0),MATCH(計算過程!AC$2,バックデータ一覧!$I$2:$L$2,0)),IF(入力データと計算結果!$F$6=2,INDEX(バックデータ一覧!$I$16:$L$21,MATCH(VLOOKUP(計算過程!$A87,バックデータ一覧!$AU$3:$AV$367,2),バックデータ一覧!$H$16:$H$21,0),MATCH(計算過程!AC$2,バックデータ一覧!$I$2:$L$2,0)),IF(入力データと計算結果!$F$6=1,INDEX(バックデータ一覧!$I$22:$L$27,MATCH(VLOOKUP(計算過程!$A87,バックデータ一覧!$AU$3:$AV$367,2),バックデータ一覧!$H$22:$H$27,0),MATCH(計算過程!AC$2,バックデータ一覧!$I$2:$L$2,0))))))</f>
        <v>180</v>
      </c>
      <c r="AD87" s="89">
        <f>IF($AF87&lt;7,INDEX(バックデータ一覧!$P$4:$S$5,MATCH(入力データと計算結果!$F$8,バックデータ一覧!$O$4:$O$5,0),MATCH(入力データと計算結果!$F$6,バックデータ一覧!$P$3:$W$3,0)),IF(AND($AF87&gt;=7,$AF87&lt;16),INDEX(バックデータ一覧!$P$6:$S$7,MATCH(入力データと計算結果!$F$8,バックデータ一覧!$O$6:$O$7,0),MATCH(入力データと計算結果!$F$6,バックデータ一覧!$P$3:$W$3,0)),IF(AND($AF87&gt;=16,$AF87&lt;25),INDEX(バックデータ一覧!$P$8:$S$9,MATCH(入力データと計算結果!$F$8,バックデータ一覧!$O$8:$O$9,0),MATCH(入力データと計算結果!$F$6,バックデータ一覧!$P$3:$W$3,0)),IF($AF87&gt;=25,INDEX(バックデータ一覧!$P$10:$S$11,MATCH(入力データと計算結果!$F$8,バックデータ一覧!$O$10:$O$11,0),MATCH(入力データと計算結果!$F$6,バックデータ一覧!$P$3:$W$3,0))))))</f>
        <v>-0.12</v>
      </c>
      <c r="AE87" s="89">
        <f>IF($AF87&lt;7,INDEX(バックデータ一覧!$T$4:$W$5,MATCH(入力データと計算結果!$F$8,バックデータ一覧!$O$4:$O$5,0),MATCH(入力データと計算結果!$F$6,バックデータ一覧!$P$3:$W$3,0)),IF(AND($AF87&gt;=7,$AF87&lt;16),INDEX(バックデータ一覧!$T$6:$W$7,MATCH(入力データと計算結果!$F$8,バックデータ一覧!$O$6:$O$7,0),MATCH(入力データと計算結果!$F$6,バックデータ一覧!$P$3:$W$3,0)),IF(AND($AF87&gt;=16,$AF87&lt;25),INDEX(バックデータ一覧!$T$8:$W$9,MATCH(入力データと計算結果!$F$8,バックデータ一覧!$O$8:$O$9,0),MATCH(入力データと計算結果!$F$6,バックデータ一覧!$P$3:$W$3,0)),IF($AF87&gt;=25,INDEX(バックデータ一覧!$T$10:$W$11,MATCH(入力データと計算結果!$F$8,バックデータ一覧!$O$10:$O$11,0),MATCH(入力データと計算結果!$F$6,バックデータ一覧!$P$3:$W$3,0))))))</f>
        <v>6</v>
      </c>
      <c r="AF87" s="88">
        <f>AVERAGEIF(貼り付けシート!$A$6:$A$8765,$A87,貼り付けシート!$C$6:$C$8765)</f>
        <v>0.15833333333333344</v>
      </c>
      <c r="AG87" s="91">
        <f>IF(AND(入力データと計算結果!$F$7=バックデータ一覧!$A$7,AH87="使用できる"),MIN(AN87,SUM(I87:N87)*$AX$13),0)</f>
        <v>0</v>
      </c>
      <c r="AH87" s="47" t="str">
        <f t="shared" si="20"/>
        <v>使用できない</v>
      </c>
      <c r="AI87" s="90">
        <f>IF(入力データと計算結果!$F$7=バックデータ一覧!$A$8,MIN(AJ87,(SUM(I87:N87)*$AX$15)),0)</f>
        <v>0</v>
      </c>
      <c r="AJ87" s="90">
        <f t="shared" ca="1" si="16"/>
        <v>0</v>
      </c>
      <c r="AK87" s="90">
        <f t="shared" ca="1" si="17"/>
        <v>39.324674850825005</v>
      </c>
      <c r="AL87" s="88">
        <f>IF(OR($AX$22=0,入力データと計算結果!$F$7&lt;&gt;バックデータ一覧!$A$8),0,$AX$19*AM87*10^-3)</f>
        <v>0</v>
      </c>
      <c r="AM87" s="90">
        <f>SUMPRODUCT(('計算過程（日射量等）'!$A$6:$A$8765=計算過程!A87)*('計算過程（日射量等）'!$C$6:$C$8765&gt;=$AX$20))</f>
        <v>8</v>
      </c>
      <c r="AN87" s="90">
        <f>IF(入力データと計算結果!$F$7=バックデータ一覧!$A$9,0,AO87*$AX$22*$AX$21*計算過程!$AX$23)</f>
        <v>0</v>
      </c>
      <c r="AO87" s="90">
        <f>SUMIF('計算過程（日射量等）'!$A$6:$A$8765,計算過程!A87,'計算過程（日射量等）'!$C$6:$C$8765)*3600*10^-6</f>
        <v>14.855141082131881</v>
      </c>
      <c r="AP87" s="90">
        <f t="shared" si="21"/>
        <v>2.050403225806452</v>
      </c>
      <c r="AQ87" s="90">
        <f>AVERAGEIF('貼り付けシート（日射量等）'!$D$3:$D$8762,$A87,'貼り付けシート（日射量等）'!$F$3:$F$8762)</f>
        <v>3.6916666666666669</v>
      </c>
    </row>
    <row r="88" spans="1:43">
      <c r="A88" s="28">
        <v>41722</v>
      </c>
      <c r="B88" s="88">
        <f ca="1">I88-IF(入力データと計算結果!$F$7=バックデータ一覧!$A$7,計算過程!$AG88,計算過程!$AI88)*I88/($I88+$J88+$K88+$L88+$M88+$N88)</f>
        <v>14.446697165173001</v>
      </c>
      <c r="C88" s="88">
        <f ca="1">J88-IF(入力データと計算結果!$F$7=バックデータ一覧!$A$7,計算過程!$AG88,計算過程!$AI88)*J88/($I88+$J88+$K88+$L88+$M88+$N88)</f>
        <v>23.554397551912501</v>
      </c>
      <c r="D88" s="88">
        <f ca="1">K88-IF(入力データと計算結果!$F$7=バックデータ一覧!$A$7,計算過程!$AG88,計算過程!$AI88)*K88/($I88+$J88+$K88+$L88+$M88+$N88)</f>
        <v>4.3968208763570003</v>
      </c>
      <c r="E88" s="88">
        <f ca="1">L88-IF(入力データと計算結果!$F$7=バックデータ一覧!$A$7,計算過程!$AG88,計算過程!$AI88)*L88/($I88+$J88+$K88+$L88+$M88+$N88)</f>
        <v>28.265277062295002</v>
      </c>
      <c r="F88" s="88">
        <f ca="1">M88-IF(入力データと計算結果!$F$7=バックデータ一覧!$A$7,計算過程!$AG88,計算過程!$AI88)*M88/($I88+$J88+$K88+$L88+$M88+$N88)</f>
        <v>0</v>
      </c>
      <c r="G88" s="88">
        <f ca="1">N88-IF(入力データと計算結果!$F$7=バックデータ一覧!$A$7,計算過程!$AG88,計算過程!$AI88)*N88/($I88+$J88+$K88+$L88+$M88+$N88)</f>
        <v>6.1444999999999999</v>
      </c>
      <c r="H88" s="88">
        <f t="shared" si="18"/>
        <v>0</v>
      </c>
      <c r="I88" s="90">
        <f ca="1">P88*(バックデータ一覧!$E$3-計算過程!X88)*4.186*10^-3</f>
        <v>14.446697165173001</v>
      </c>
      <c r="J88" s="90">
        <f ca="1">Q88*(バックデータ一覧!$E$4-計算過程!X88)*4.186*10^-3</f>
        <v>23.554397551912501</v>
      </c>
      <c r="K88" s="90">
        <f ca="1">R88*(バックデータ一覧!$E$5-計算過程!X88)*4.186*10^-3</f>
        <v>4.3968208763570003</v>
      </c>
      <c r="L88" s="90">
        <f ca="1">IF(入力データと計算結果!$F$9=バックデータ一覧!$A$2,計算過程!S88*(バックデータ一覧!$E$6-計算過程!X88)*4.186*10^-3,0)</f>
        <v>28.265277062295002</v>
      </c>
      <c r="M88" s="90">
        <f>IF(入力データと計算結果!$F$9=バックデータ一覧!$A$2,0,計算過程!T88*(バックデータ一覧!$E$7-計算過程!X88)*4.186*10^-3)</f>
        <v>0</v>
      </c>
      <c r="N88" s="90">
        <f ca="1">IF(入力データと計算結果!$F$9=バックデータ一覧!$A$4,0,計算過程!U88*(バックデータ一覧!$E$8-計算過程!X88)*4.186*10^-3)</f>
        <v>6.1444999999999999</v>
      </c>
      <c r="O88" s="90">
        <f>IF(入力データと計算結果!$F$9=バックデータ一覧!$A$4,計算過程!W88*1.25,0)</f>
        <v>0</v>
      </c>
      <c r="P88" s="88">
        <f t="shared" si="11"/>
        <v>92</v>
      </c>
      <c r="Q88" s="88">
        <f t="shared" si="12"/>
        <v>150</v>
      </c>
      <c r="R88" s="88">
        <f t="shared" si="13"/>
        <v>28</v>
      </c>
      <c r="S88" s="88">
        <f>IF(入力データと計算結果!$F$9=バックデータ一覧!$A$2,$AC88,0)*$AX$11*$AX$12</f>
        <v>180</v>
      </c>
      <c r="T88" s="88">
        <f>IF(入力データと計算結果!$F$9=バックデータ一覧!$A$2,0,$AC88)*$AX$12</f>
        <v>0</v>
      </c>
      <c r="U88" s="88">
        <f t="shared" ca="1" si="19"/>
        <v>25.52239846925335</v>
      </c>
      <c r="V88" s="90">
        <f ca="1">IF(OR(入力データと計算結果!$F$9=バックデータ一覧!$A$2,入力データと計算結果!$F$9=バックデータ一覧!$A$3),W88/(バックデータ一覧!$E$8-計算過程!X88)/4.186*10^3,0)</f>
        <v>25.52239846925335</v>
      </c>
      <c r="W88" s="90">
        <f t="shared" si="14"/>
        <v>6.1444999999999999</v>
      </c>
      <c r="X88" s="90">
        <f ca="1">MAX(VLOOKUP(入力データと計算結果!$F$5,バックデータ一覧!$Y$3:$AA$10,2)*Y88+VLOOKUP(入力データと計算結果!$F$5,バックデータ一覧!$Y$3:$AA$10,3),0.5)</f>
        <v>2.487024125</v>
      </c>
      <c r="Y88" s="90">
        <f t="shared" ca="1" si="15"/>
        <v>-1.4745833333333334</v>
      </c>
      <c r="Z88" s="24">
        <f>IF(入力データと計算結果!$F$6=4,INDEX(バックデータ一覧!$I$4:$L$9,MATCH(VLOOKUP(計算過程!$A88,バックデータ一覧!$AU$3:$AV$367,2),バックデータ一覧!$H$4:$H$9,0),MATCH(計算過程!Z$2,バックデータ一覧!$I$2:$L$2,0)),IF(入力データと計算結果!$F$6=3,INDEX(バックデータ一覧!$I$10:$L$15,MATCH(VLOOKUP(計算過程!$A88,バックデータ一覧!$AU$3:$AV$367,2),バックデータ一覧!$H$10:$H$15,0),MATCH(計算過程!Z$2,バックデータ一覧!$I$2:$L$2,0)),IF(入力データと計算結果!$F$6=2,INDEX(バックデータ一覧!$I$16:$L$21,MATCH(VLOOKUP(計算過程!$A88,バックデータ一覧!$AU$3:$AV$367,2),バックデータ一覧!$H$16:$H$21,0),MATCH(計算過程!Z$2,バックデータ一覧!$I$2:$L$2,0)),IF(入力データと計算結果!$F$6=1,INDEX(バックデータ一覧!$I$22:$L$27,MATCH(VLOOKUP(計算過程!$A88,バックデータ一覧!$AU$3:$AV$367,2),バックデータ一覧!$H$22:$H$27,0),MATCH(計算過程!Z$2,バックデータ一覧!$I$2:$L$2,0))))))</f>
        <v>92</v>
      </c>
      <c r="AA88" s="24">
        <f>IF(入力データと計算結果!$F$6=4,INDEX(バックデータ一覧!$I$4:$L$9,MATCH(VLOOKUP(計算過程!$A88,バックデータ一覧!$AU$3:$AV$367,2),バックデータ一覧!$H$4:$H$9,0),MATCH(計算過程!AA$2,バックデータ一覧!$I$2:$L$2,0)),IF(入力データと計算結果!$F$6=3,INDEX(バックデータ一覧!$I$10:$L$15,MATCH(VLOOKUP(計算過程!$A88,バックデータ一覧!$AU$3:$AV$367,2),バックデータ一覧!$H$10:$H$15,0),MATCH(計算過程!AA$2,バックデータ一覧!$I$2:$L$2,0)),IF(入力データと計算結果!$F$6=2,INDEX(バックデータ一覧!$I$16:$L$21,MATCH(VLOOKUP(計算過程!$A88,バックデータ一覧!$AU$3:$AV$367,2),バックデータ一覧!$H$16:$H$21,0),MATCH(計算過程!AA$2,バックデータ一覧!$I$2:$L$2,0)),IF(入力データと計算結果!$F$6=1,INDEX(バックデータ一覧!$I$22:$L$27,MATCH(VLOOKUP(計算過程!$A88,バックデータ一覧!$AU$3:$AV$367,2),バックデータ一覧!$H$22:$H$27,0),MATCH(計算過程!AA$2,バックデータ一覧!$I$2:$L$2,0))))))</f>
        <v>150</v>
      </c>
      <c r="AB88" s="24">
        <f>IF(入力データと計算結果!$F$6=4,INDEX(バックデータ一覧!$I$4:$L$9,MATCH(VLOOKUP(計算過程!$A88,バックデータ一覧!$AU$3:$AV$367,2),バックデータ一覧!$H$4:$H$9,0),MATCH(計算過程!AB$2,バックデータ一覧!$I$2:$L$2,0)),IF(入力データと計算結果!$F$6=3,INDEX(バックデータ一覧!$I$10:$L$15,MATCH(VLOOKUP(計算過程!$A88,バックデータ一覧!$AU$3:$AV$367,2),バックデータ一覧!$H$10:$H$15,0),MATCH(計算過程!AB$2,バックデータ一覧!$I$2:$L$2,0)),IF(入力データと計算結果!$F$6=2,INDEX(バックデータ一覧!$I$16:$L$21,MATCH(VLOOKUP(計算過程!$A88,バックデータ一覧!$AU$3:$AV$367,2),バックデータ一覧!$H$16:$H$21,0),MATCH(計算過程!AB$2,バックデータ一覧!$I$2:$L$2,0)),IF(入力データと計算結果!$F$6=1,INDEX(バックデータ一覧!$I$22:$L$27,MATCH(VLOOKUP(計算過程!$A88,バックデータ一覧!$AU$3:$AV$367,2),バックデータ一覧!$H$22:$H$27,0),MATCH(計算過程!AB$2,バックデータ一覧!$I$2:$L$2,0))))))</f>
        <v>28</v>
      </c>
      <c r="AC88" s="24">
        <f>IF(入力データと計算結果!$F$6=4,INDEX(バックデータ一覧!$I$4:$L$9,MATCH(VLOOKUP(計算過程!$A88,バックデータ一覧!$AU$3:$AV$367,2),バックデータ一覧!$H$4:$H$9,0),MATCH(計算過程!AC$2,バックデータ一覧!$I$2:$L$2,0)),IF(入力データと計算結果!$F$6=3,INDEX(バックデータ一覧!$I$10:$L$15,MATCH(VLOOKUP(計算過程!$A88,バックデータ一覧!$AU$3:$AV$367,2),バックデータ一覧!$H$10:$H$15,0),MATCH(計算過程!AC$2,バックデータ一覧!$I$2:$L$2,0)),IF(入力データと計算結果!$F$6=2,INDEX(バックデータ一覧!$I$16:$L$21,MATCH(VLOOKUP(計算過程!$A88,バックデータ一覧!$AU$3:$AV$367,2),バックデータ一覧!$H$16:$H$21,0),MATCH(計算過程!AC$2,バックデータ一覧!$I$2:$L$2,0)),IF(入力データと計算結果!$F$6=1,INDEX(バックデータ一覧!$I$22:$L$27,MATCH(VLOOKUP(計算過程!$A88,バックデータ一覧!$AU$3:$AV$367,2),バックデータ一覧!$H$22:$H$27,0),MATCH(計算過程!AC$2,バックデータ一覧!$I$2:$L$2,0))))))</f>
        <v>180</v>
      </c>
      <c r="AD88" s="89">
        <f>IF($AF88&lt;7,INDEX(バックデータ一覧!$P$4:$S$5,MATCH(入力データと計算結果!$F$8,バックデータ一覧!$O$4:$O$5,0),MATCH(入力データと計算結果!$F$6,バックデータ一覧!$P$3:$W$3,0)),IF(AND($AF88&gt;=7,$AF88&lt;16),INDEX(バックデータ一覧!$P$6:$S$7,MATCH(入力データと計算結果!$F$8,バックデータ一覧!$O$6:$O$7,0),MATCH(入力データと計算結果!$F$6,バックデータ一覧!$P$3:$W$3,0)),IF(AND($AF88&gt;=16,$AF88&lt;25),INDEX(バックデータ一覧!$P$8:$S$9,MATCH(入力データと計算結果!$F$8,バックデータ一覧!$O$8:$O$9,0),MATCH(入力データと計算結果!$F$6,バックデータ一覧!$P$3:$W$3,0)),IF($AF88&gt;=25,INDEX(バックデータ一覧!$P$10:$S$11,MATCH(入力データと計算結果!$F$8,バックデータ一覧!$O$10:$O$11,0),MATCH(入力データと計算結果!$F$6,バックデータ一覧!$P$3:$W$3,0))))))</f>
        <v>-0.12</v>
      </c>
      <c r="AE88" s="89">
        <f>IF($AF88&lt;7,INDEX(バックデータ一覧!$T$4:$W$5,MATCH(入力データと計算結果!$F$8,バックデータ一覧!$O$4:$O$5,0),MATCH(入力データと計算結果!$F$6,バックデータ一覧!$P$3:$W$3,0)),IF(AND($AF88&gt;=7,$AF88&lt;16),INDEX(バックデータ一覧!$T$6:$W$7,MATCH(入力データと計算結果!$F$8,バックデータ一覧!$O$6:$O$7,0),MATCH(入力データと計算結果!$F$6,バックデータ一覧!$P$3:$W$3,0)),IF(AND($AF88&gt;=16,$AF88&lt;25),INDEX(バックデータ一覧!$T$8:$W$9,MATCH(入力データと計算結果!$F$8,バックデータ一覧!$O$8:$O$9,0),MATCH(入力データと計算結果!$F$6,バックデータ一覧!$P$3:$W$3,0)),IF($AF88&gt;=25,INDEX(バックデータ一覧!$T$10:$W$11,MATCH(入力データと計算結果!$F$8,バックデータ一覧!$O$10:$O$11,0),MATCH(入力データと計算結果!$F$6,バックデータ一覧!$P$3:$W$3,0))))))</f>
        <v>6</v>
      </c>
      <c r="AF88" s="88">
        <f>AVERAGEIF(貼り付けシート!$A$6:$A$8765,$A88,貼り付けシート!$C$6:$C$8765)</f>
        <v>-1.2041666666666668</v>
      </c>
      <c r="AG88" s="91">
        <f>IF(AND(入力データと計算結果!$F$7=バックデータ一覧!$A$7,AH88="使用できる"),MIN(AN88,SUM(I88:N88)*$AX$13),0)</f>
        <v>0</v>
      </c>
      <c r="AH88" s="47" t="str">
        <f t="shared" si="20"/>
        <v>使用できない</v>
      </c>
      <c r="AI88" s="90">
        <f>IF(入力データと計算結果!$F$7=バックデータ一覧!$A$8,MIN(AJ88,(SUM(I88:N88)*$AX$15)),0)</f>
        <v>0</v>
      </c>
      <c r="AJ88" s="90">
        <f t="shared" ca="1" si="16"/>
        <v>0</v>
      </c>
      <c r="AK88" s="90">
        <f t="shared" ca="1" si="17"/>
        <v>39.251897551912499</v>
      </c>
      <c r="AL88" s="88">
        <f>IF(OR($AX$22=0,入力データと計算結果!$F$7&lt;&gt;バックデータ一覧!$A$8),0,$AX$19*AM88*10^-3)</f>
        <v>0</v>
      </c>
      <c r="AM88" s="90">
        <f>SUMPRODUCT(('計算過程（日射量等）'!$A$6:$A$8765=計算過程!A88)*('計算過程（日射量等）'!$C$6:$C$8765&gt;=$AX$20))</f>
        <v>2</v>
      </c>
      <c r="AN88" s="90">
        <f>IF(入力データと計算結果!$F$7=バックデータ一覧!$A$9,0,AO88*$AX$22*$AX$21*計算過程!$AX$23)</f>
        <v>0</v>
      </c>
      <c r="AO88" s="90">
        <f>SUMIF('計算過程（日射量等）'!$A$6:$A$8765,計算過程!A88,'計算過程（日射量等）'!$C$6:$C$8765)*3600*10^-6</f>
        <v>4.3315969339482301</v>
      </c>
      <c r="AP88" s="90">
        <f t="shared" si="21"/>
        <v>2.3548387096774199</v>
      </c>
      <c r="AQ88" s="90">
        <f>AVERAGEIF('貼り付けシート（日射量等）'!$D$3:$D$8762,$A88,'貼り付けシート（日射量等）'!$F$3:$F$8762)</f>
        <v>0.59583333333333321</v>
      </c>
    </row>
    <row r="89" spans="1:43">
      <c r="A89" s="28">
        <v>41723</v>
      </c>
      <c r="B89" s="88">
        <f ca="1">I89-IF(入力データと計算結果!$F$7=バックデータ一覧!$A$7,計算過程!$AG89,計算過程!$AI89)*I89/($I89+$J89+$K89+$L89+$M89+$N89)</f>
        <v>21.930769101149995</v>
      </c>
      <c r="C89" s="88">
        <f ca="1">J89-IF(入力データと計算結果!$F$7=バックデータ一覧!$A$7,計算過程!$AG89,計算過程!$AI89)*J89/($I89+$J89+$K89+$L89+$M89+$N89)</f>
        <v>31.329670144499996</v>
      </c>
      <c r="D89" s="88">
        <f ca="1">K89-IF(入力データと計算結果!$F$7=バックデータ一覧!$A$7,計算過程!$AG89,計算過程!$AI89)*K89/($I89+$J89+$K89+$L89+$M89+$N89)</f>
        <v>4.6994505216749998</v>
      </c>
      <c r="E89" s="88">
        <f ca="1">L89-IF(入力データと計算結果!$F$7=バックデータ一覧!$A$7,計算過程!$AG89,計算過程!$AI89)*L89/($I89+$J89+$K89+$L89+$M89+$N89)</f>
        <v>28.19670313005</v>
      </c>
      <c r="F89" s="88">
        <f ca="1">M89-IF(入力データと計算結果!$F$7=バックデータ一覧!$A$7,計算過程!$AG89,計算過程!$AI89)*M89/($I89+$J89+$K89+$L89+$M89+$N89)</f>
        <v>0</v>
      </c>
      <c r="G89" s="88">
        <f ca="1">N89-IF(入力データと計算結果!$F$7=バックデータ一覧!$A$7,計算過程!$AG89,計算過程!$AI89)*N89/($I89+$J89+$K89+$L89+$M89+$N89)</f>
        <v>6.1920000000000011</v>
      </c>
      <c r="H89" s="88">
        <f t="shared" si="18"/>
        <v>0</v>
      </c>
      <c r="I89" s="90">
        <f ca="1">P89*(バックデータ一覧!$E$3-計算過程!X89)*4.186*10^-3</f>
        <v>21.930769101149995</v>
      </c>
      <c r="J89" s="90">
        <f ca="1">Q89*(バックデータ一覧!$E$4-計算過程!X89)*4.186*10^-3</f>
        <v>31.329670144499996</v>
      </c>
      <c r="K89" s="90">
        <f ca="1">R89*(バックデータ一覧!$E$5-計算過程!X89)*4.186*10^-3</f>
        <v>4.6994505216749998</v>
      </c>
      <c r="L89" s="90">
        <f ca="1">IF(入力データと計算結果!$F$9=バックデータ一覧!$A$2,計算過程!S89*(バックデータ一覧!$E$6-計算過程!X89)*4.186*10^-3,0)</f>
        <v>28.19670313005</v>
      </c>
      <c r="M89" s="90">
        <f>IF(入力データと計算結果!$F$9=バックデータ一覧!$A$2,0,計算過程!T89*(バックデータ一覧!$E$7-計算過程!X89)*4.186*10^-3)</f>
        <v>0</v>
      </c>
      <c r="N89" s="90">
        <f ca="1">IF(入力データと計算結果!$F$9=バックデータ一覧!$A$4,0,計算過程!U89*(バックデータ一覧!$E$8-計算過程!X89)*4.186*10^-3)</f>
        <v>6.1920000000000011</v>
      </c>
      <c r="O89" s="90">
        <f>IF(入力データと計算結果!$F$9=バックデータ一覧!$A$4,計算過程!W89*1.25,0)</f>
        <v>0</v>
      </c>
      <c r="P89" s="88">
        <f t="shared" si="11"/>
        <v>140</v>
      </c>
      <c r="Q89" s="88">
        <f t="shared" si="12"/>
        <v>200</v>
      </c>
      <c r="R89" s="88">
        <f t="shared" si="13"/>
        <v>30</v>
      </c>
      <c r="S89" s="88">
        <f>IF(入力データと計算結果!$F$9=バックデータ一覧!$A$2,$AC89,0)*$AX$11*$AX$12</f>
        <v>180</v>
      </c>
      <c r="T89" s="88">
        <f>IF(入力データと計算結果!$F$9=バックデータ一覧!$A$2,0,$AC89)*$AX$12</f>
        <v>0</v>
      </c>
      <c r="U89" s="88">
        <f t="shared" ca="1" si="19"/>
        <v>25.760462978541337</v>
      </c>
      <c r="V89" s="90">
        <f ca="1">IF(OR(入力データと計算結果!$F$9=バックデータ一覧!$A$2,入力データと計算結果!$F$9=バックデータ一覧!$A$3),W89/(バックデータ一覧!$E$8-計算過程!X89)/4.186*10^3,0)</f>
        <v>25.760462978541337</v>
      </c>
      <c r="W89" s="90">
        <f t="shared" si="14"/>
        <v>6.1920000000000002</v>
      </c>
      <c r="X89" s="90">
        <f ca="1">MAX(VLOOKUP(入力データと計算結果!$F$5,バックデータ一覧!$Y$3:$AA$10,2)*Y89+VLOOKUP(入力データと計算結果!$F$5,バックデータ一覧!$Y$3:$AA$10,3),0.5)</f>
        <v>2.5780337499999999</v>
      </c>
      <c r="Y89" s="90">
        <f t="shared" ca="1" si="15"/>
        <v>-1.3375000000000001</v>
      </c>
      <c r="Z89" s="24">
        <f>IF(入力データと計算結果!$F$6=4,INDEX(バックデータ一覧!$I$4:$L$9,MATCH(VLOOKUP(計算過程!$A89,バックデータ一覧!$AU$3:$AV$367,2),バックデータ一覧!$H$4:$H$9,0),MATCH(計算過程!Z$2,バックデータ一覧!$I$2:$L$2,0)),IF(入力データと計算結果!$F$6=3,INDEX(バックデータ一覧!$I$10:$L$15,MATCH(VLOOKUP(計算過程!$A89,バックデータ一覧!$AU$3:$AV$367,2),バックデータ一覧!$H$10:$H$15,0),MATCH(計算過程!Z$2,バックデータ一覧!$I$2:$L$2,0)),IF(入力データと計算結果!$F$6=2,INDEX(バックデータ一覧!$I$16:$L$21,MATCH(VLOOKUP(計算過程!$A89,バックデータ一覧!$AU$3:$AV$367,2),バックデータ一覧!$H$16:$H$21,0),MATCH(計算過程!Z$2,バックデータ一覧!$I$2:$L$2,0)),IF(入力データと計算結果!$F$6=1,INDEX(バックデータ一覧!$I$22:$L$27,MATCH(VLOOKUP(計算過程!$A89,バックデータ一覧!$AU$3:$AV$367,2),バックデータ一覧!$H$22:$H$27,0),MATCH(計算過程!Z$2,バックデータ一覧!$I$2:$L$2,0))))))</f>
        <v>140</v>
      </c>
      <c r="AA89" s="24">
        <f>IF(入力データと計算結果!$F$6=4,INDEX(バックデータ一覧!$I$4:$L$9,MATCH(VLOOKUP(計算過程!$A89,バックデータ一覧!$AU$3:$AV$367,2),バックデータ一覧!$H$4:$H$9,0),MATCH(計算過程!AA$2,バックデータ一覧!$I$2:$L$2,0)),IF(入力データと計算結果!$F$6=3,INDEX(バックデータ一覧!$I$10:$L$15,MATCH(VLOOKUP(計算過程!$A89,バックデータ一覧!$AU$3:$AV$367,2),バックデータ一覧!$H$10:$H$15,0),MATCH(計算過程!AA$2,バックデータ一覧!$I$2:$L$2,0)),IF(入力データと計算結果!$F$6=2,INDEX(バックデータ一覧!$I$16:$L$21,MATCH(VLOOKUP(計算過程!$A89,バックデータ一覧!$AU$3:$AV$367,2),バックデータ一覧!$H$16:$H$21,0),MATCH(計算過程!AA$2,バックデータ一覧!$I$2:$L$2,0)),IF(入力データと計算結果!$F$6=1,INDEX(バックデータ一覧!$I$22:$L$27,MATCH(VLOOKUP(計算過程!$A89,バックデータ一覧!$AU$3:$AV$367,2),バックデータ一覧!$H$22:$H$27,0),MATCH(計算過程!AA$2,バックデータ一覧!$I$2:$L$2,0))))))</f>
        <v>200</v>
      </c>
      <c r="AB89" s="24">
        <f>IF(入力データと計算結果!$F$6=4,INDEX(バックデータ一覧!$I$4:$L$9,MATCH(VLOOKUP(計算過程!$A89,バックデータ一覧!$AU$3:$AV$367,2),バックデータ一覧!$H$4:$H$9,0),MATCH(計算過程!AB$2,バックデータ一覧!$I$2:$L$2,0)),IF(入力データと計算結果!$F$6=3,INDEX(バックデータ一覧!$I$10:$L$15,MATCH(VLOOKUP(計算過程!$A89,バックデータ一覧!$AU$3:$AV$367,2),バックデータ一覧!$H$10:$H$15,0),MATCH(計算過程!AB$2,バックデータ一覧!$I$2:$L$2,0)),IF(入力データと計算結果!$F$6=2,INDEX(バックデータ一覧!$I$16:$L$21,MATCH(VLOOKUP(計算過程!$A89,バックデータ一覧!$AU$3:$AV$367,2),バックデータ一覧!$H$16:$H$21,0),MATCH(計算過程!AB$2,バックデータ一覧!$I$2:$L$2,0)),IF(入力データと計算結果!$F$6=1,INDEX(バックデータ一覧!$I$22:$L$27,MATCH(VLOOKUP(計算過程!$A89,バックデータ一覧!$AU$3:$AV$367,2),バックデータ一覧!$H$22:$H$27,0),MATCH(計算過程!AB$2,バックデータ一覧!$I$2:$L$2,0))))))</f>
        <v>30</v>
      </c>
      <c r="AC89" s="24">
        <f>IF(入力データと計算結果!$F$6=4,INDEX(バックデータ一覧!$I$4:$L$9,MATCH(VLOOKUP(計算過程!$A89,バックデータ一覧!$AU$3:$AV$367,2),バックデータ一覧!$H$4:$H$9,0),MATCH(計算過程!AC$2,バックデータ一覧!$I$2:$L$2,0)),IF(入力データと計算結果!$F$6=3,INDEX(バックデータ一覧!$I$10:$L$15,MATCH(VLOOKUP(計算過程!$A89,バックデータ一覧!$AU$3:$AV$367,2),バックデータ一覧!$H$10:$H$15,0),MATCH(計算過程!AC$2,バックデータ一覧!$I$2:$L$2,0)),IF(入力データと計算結果!$F$6=2,INDEX(バックデータ一覧!$I$16:$L$21,MATCH(VLOOKUP(計算過程!$A89,バックデータ一覧!$AU$3:$AV$367,2),バックデータ一覧!$H$16:$H$21,0),MATCH(計算過程!AC$2,バックデータ一覧!$I$2:$L$2,0)),IF(入力データと計算結果!$F$6=1,INDEX(バックデータ一覧!$I$22:$L$27,MATCH(VLOOKUP(計算過程!$A89,バックデータ一覧!$AU$3:$AV$367,2),バックデータ一覧!$H$22:$H$27,0),MATCH(計算過程!AC$2,バックデータ一覧!$I$2:$L$2,0))))))</f>
        <v>180</v>
      </c>
      <c r="AD89" s="89">
        <f>IF($AF89&lt;7,INDEX(バックデータ一覧!$P$4:$S$5,MATCH(入力データと計算結果!$F$8,バックデータ一覧!$O$4:$O$5,0),MATCH(入力データと計算結果!$F$6,バックデータ一覧!$P$3:$W$3,0)),IF(AND($AF89&gt;=7,$AF89&lt;16),INDEX(バックデータ一覧!$P$6:$S$7,MATCH(入力データと計算結果!$F$8,バックデータ一覧!$O$6:$O$7,0),MATCH(入力データと計算結果!$F$6,バックデータ一覧!$P$3:$W$3,0)),IF(AND($AF89&gt;=16,$AF89&lt;25),INDEX(バックデータ一覧!$P$8:$S$9,MATCH(入力データと計算結果!$F$8,バックデータ一覧!$O$8:$O$9,0),MATCH(入力データと計算結果!$F$6,バックデータ一覧!$P$3:$W$3,0)),IF($AF89&gt;=25,INDEX(バックデータ一覧!$P$10:$S$11,MATCH(入力データと計算結果!$F$8,バックデータ一覧!$O$10:$O$11,0),MATCH(入力データと計算結果!$F$6,バックデータ一覧!$P$3:$W$3,0))))))</f>
        <v>-0.12</v>
      </c>
      <c r="AE89" s="89">
        <f>IF($AF89&lt;7,INDEX(バックデータ一覧!$T$4:$W$5,MATCH(入力データと計算結果!$F$8,バックデータ一覧!$O$4:$O$5,0),MATCH(入力データと計算結果!$F$6,バックデータ一覧!$P$3:$W$3,0)),IF(AND($AF89&gt;=7,$AF89&lt;16),INDEX(バックデータ一覧!$T$6:$W$7,MATCH(入力データと計算結果!$F$8,バックデータ一覧!$O$6:$O$7,0),MATCH(入力データと計算結果!$F$6,バックデータ一覧!$P$3:$W$3,0)),IF(AND($AF89&gt;=16,$AF89&lt;25),INDEX(バックデータ一覧!$T$8:$W$9,MATCH(入力データと計算結果!$F$8,バックデータ一覧!$O$8:$O$9,0),MATCH(入力データと計算結果!$F$6,バックデータ一覧!$P$3:$W$3,0)),IF($AF89&gt;=25,INDEX(バックデータ一覧!$T$10:$W$11,MATCH(入力データと計算結果!$F$8,バックデータ一覧!$O$10:$O$11,0),MATCH(入力データと計算結果!$F$6,バックデータ一覧!$P$3:$W$3,0))))))</f>
        <v>6</v>
      </c>
      <c r="AF89" s="88">
        <f>AVERAGEIF(貼り付けシート!$A$6:$A$8765,$A89,貼り付けシート!$C$6:$C$8765)</f>
        <v>-1.6000000000000003</v>
      </c>
      <c r="AG89" s="91">
        <f>IF(AND(入力データと計算結果!$F$7=バックデータ一覧!$A$7,AH89="使用できる"),MIN(AN89,SUM(I89:N89)*$AX$13),0)</f>
        <v>0</v>
      </c>
      <c r="AH89" s="47" t="str">
        <f t="shared" si="20"/>
        <v>使用できない</v>
      </c>
      <c r="AI89" s="90">
        <f>IF(入力データと計算結果!$F$7=バックデータ一覧!$A$8,MIN(AJ89,(SUM(I89:N89)*$AX$15)),0)</f>
        <v>0</v>
      </c>
      <c r="AJ89" s="90">
        <f t="shared" ca="1" si="16"/>
        <v>0</v>
      </c>
      <c r="AK89" s="90">
        <f t="shared" ca="1" si="17"/>
        <v>39.194752608374998</v>
      </c>
      <c r="AL89" s="88">
        <f>IF(OR($AX$22=0,入力データと計算結果!$F$7&lt;&gt;バックデータ一覧!$A$8),0,$AX$19*AM89*10^-3)</f>
        <v>0</v>
      </c>
      <c r="AM89" s="90">
        <f>SUMPRODUCT(('計算過程（日射量等）'!$A$6:$A$8765=計算過程!A89)*('計算過程（日射量等）'!$C$6:$C$8765&gt;=$AX$20))</f>
        <v>6</v>
      </c>
      <c r="AN89" s="90">
        <f>IF(入力データと計算結果!$F$7=バックデータ一覧!$A$9,0,AO89*$AX$22*$AX$21*計算過程!$AX$23)</f>
        <v>0</v>
      </c>
      <c r="AO89" s="90">
        <f>SUMIF('計算過程（日射量等）'!$A$6:$A$8765,計算過程!A89,'計算過程（日射量等）'!$C$6:$C$8765)*3600*10^-6</f>
        <v>7.8027187340366284</v>
      </c>
      <c r="AP89" s="90">
        <f t="shared" si="21"/>
        <v>2.6700268817204305</v>
      </c>
      <c r="AQ89" s="90">
        <f>AVERAGEIF('貼り付けシート（日射量等）'!$D$3:$D$8762,$A89,'貼り付けシート（日射量等）'!$F$3:$F$8762)</f>
        <v>-0.28749999999999992</v>
      </c>
    </row>
    <row r="90" spans="1:43">
      <c r="A90" s="28">
        <v>41724</v>
      </c>
      <c r="B90" s="88">
        <f ca="1">I90-IF(入力データと計算結果!$F$7=バックデータ一覧!$A$7,計算過程!$AG90,計算過程!$AI90)*I90/($I90+$J90+$K90+$L90+$M90+$N90)</f>
        <v>28.740841069121998</v>
      </c>
      <c r="C90" s="88">
        <f ca="1">J90-IF(入力データと計算結果!$F$7=バックデータ一覧!$A$7,計算過程!$AG90,計算過程!$AI90)*J90/($I90+$J90+$K90+$L90+$M90+$N90)</f>
        <v>37.48805356842</v>
      </c>
      <c r="D90" s="88">
        <f ca="1">K90-IF(入力データと計算結果!$F$7=バックデータ一覧!$A$7,計算過程!$AG90,計算過程!$AI90)*K90/($I90+$J90+$K90+$L90+$M90+$N90)</f>
        <v>7.1852102672804996</v>
      </c>
      <c r="E90" s="88">
        <f ca="1">L90-IF(入力データと計算結果!$F$7=バックデータ一覧!$A$7,計算過程!$AG90,計算過程!$AI90)*L90/($I90+$J90+$K90+$L90+$M90+$N90)</f>
        <v>28.116040176315</v>
      </c>
      <c r="F90" s="88">
        <f ca="1">M90-IF(入力データと計算結果!$F$7=バックデータ一覧!$A$7,計算過程!$AG90,計算過程!$AI90)*M90/($I90+$J90+$K90+$L90+$M90+$N90)</f>
        <v>0</v>
      </c>
      <c r="G90" s="88">
        <f ca="1">N90-IF(入力データと計算結果!$F$7=バックデータ一覧!$A$7,計算過程!$AG90,計算過程!$AI90)*N90/($I90+$J90+$K90+$L90+$M90+$N90)</f>
        <v>6.2084999999999999</v>
      </c>
      <c r="H90" s="88">
        <f t="shared" si="18"/>
        <v>0</v>
      </c>
      <c r="I90" s="90">
        <f ca="1">P90*(バックデータ一覧!$E$3-計算過程!X90)*4.186*10^-3</f>
        <v>28.740841069121998</v>
      </c>
      <c r="J90" s="90">
        <f ca="1">Q90*(バックデータ一覧!$E$4-計算過程!X90)*4.186*10^-3</f>
        <v>37.48805356842</v>
      </c>
      <c r="K90" s="90">
        <f ca="1">R90*(バックデータ一覧!$E$5-計算過程!X90)*4.186*10^-3</f>
        <v>7.1852102672804996</v>
      </c>
      <c r="L90" s="90">
        <f ca="1">IF(入力データと計算結果!$F$9=バックデータ一覧!$A$2,計算過程!S90*(バックデータ一覧!$E$6-計算過程!X90)*4.186*10^-3,0)</f>
        <v>28.116040176315</v>
      </c>
      <c r="M90" s="90">
        <f>IF(入力データと計算結果!$F$9=バックデータ一覧!$A$2,0,計算過程!T90*(バックデータ一覧!$E$7-計算過程!X90)*4.186*10^-3)</f>
        <v>0</v>
      </c>
      <c r="N90" s="90">
        <f ca="1">IF(入力データと計算結果!$F$9=バックデータ一覧!$A$4,0,計算過程!U90*(バックデータ一覧!$E$8-計算過程!X90)*4.186*10^-3)</f>
        <v>6.2084999999999999</v>
      </c>
      <c r="O90" s="90">
        <f>IF(入力データと計算結果!$F$9=バックデータ一覧!$A$4,計算過程!W90*1.25,0)</f>
        <v>0</v>
      </c>
      <c r="P90" s="88">
        <f t="shared" si="11"/>
        <v>184</v>
      </c>
      <c r="Q90" s="88">
        <f t="shared" si="12"/>
        <v>240</v>
      </c>
      <c r="R90" s="88">
        <f t="shared" si="13"/>
        <v>46</v>
      </c>
      <c r="S90" s="88">
        <f>IF(入力データと計算結果!$F$9=バックデータ一覧!$A$2,$AC90,0)*$AX$11*$AX$12</f>
        <v>180</v>
      </c>
      <c r="T90" s="88">
        <f>IF(入力データと計算結果!$F$9=バックデータ一覧!$A$2,0,$AC90)*$AX$12</f>
        <v>0</v>
      </c>
      <c r="U90" s="88">
        <f t="shared" ca="1" si="19"/>
        <v>25.87735171778014</v>
      </c>
      <c r="V90" s="90">
        <f ca="1">IF(OR(入力データと計算結果!$F$9=バックデータ一覧!$A$2,入力データと計算結果!$F$9=バックデータ一覧!$A$3),W90/(バックデータ一覧!$E$8-計算過程!X90)/4.186*10^3,0)</f>
        <v>25.87735171778014</v>
      </c>
      <c r="W90" s="90">
        <f t="shared" si="14"/>
        <v>6.2084999999999999</v>
      </c>
      <c r="X90" s="90">
        <f ca="1">MAX(VLOOKUP(入力データと計算結果!$F$5,バックデータ一覧!$Y$3:$AA$10,2)*Y90+VLOOKUP(入力データと計算結果!$F$5,バックデータ一覧!$Y$3:$AA$10,3),0.5)</f>
        <v>2.685087625</v>
      </c>
      <c r="Y90" s="90">
        <f t="shared" ca="1" si="15"/>
        <v>-1.17625</v>
      </c>
      <c r="Z90" s="24">
        <f>IF(入力データと計算結果!$F$6=4,INDEX(バックデータ一覧!$I$4:$L$9,MATCH(VLOOKUP(計算過程!$A90,バックデータ一覧!$AU$3:$AV$367,2),バックデータ一覧!$H$4:$H$9,0),MATCH(計算過程!Z$2,バックデータ一覧!$I$2:$L$2,0)),IF(入力データと計算結果!$F$6=3,INDEX(バックデータ一覧!$I$10:$L$15,MATCH(VLOOKUP(計算過程!$A90,バックデータ一覧!$AU$3:$AV$367,2),バックデータ一覧!$H$10:$H$15,0),MATCH(計算過程!Z$2,バックデータ一覧!$I$2:$L$2,0)),IF(入力データと計算結果!$F$6=2,INDEX(バックデータ一覧!$I$16:$L$21,MATCH(VLOOKUP(計算過程!$A90,バックデータ一覧!$AU$3:$AV$367,2),バックデータ一覧!$H$16:$H$21,0),MATCH(計算過程!Z$2,バックデータ一覧!$I$2:$L$2,0)),IF(入力データと計算結果!$F$6=1,INDEX(バックデータ一覧!$I$22:$L$27,MATCH(VLOOKUP(計算過程!$A90,バックデータ一覧!$AU$3:$AV$367,2),バックデータ一覧!$H$22:$H$27,0),MATCH(計算過程!Z$2,バックデータ一覧!$I$2:$L$2,0))))))</f>
        <v>184</v>
      </c>
      <c r="AA90" s="24">
        <f>IF(入力データと計算結果!$F$6=4,INDEX(バックデータ一覧!$I$4:$L$9,MATCH(VLOOKUP(計算過程!$A90,バックデータ一覧!$AU$3:$AV$367,2),バックデータ一覧!$H$4:$H$9,0),MATCH(計算過程!AA$2,バックデータ一覧!$I$2:$L$2,0)),IF(入力データと計算結果!$F$6=3,INDEX(バックデータ一覧!$I$10:$L$15,MATCH(VLOOKUP(計算過程!$A90,バックデータ一覧!$AU$3:$AV$367,2),バックデータ一覧!$H$10:$H$15,0),MATCH(計算過程!AA$2,バックデータ一覧!$I$2:$L$2,0)),IF(入力データと計算結果!$F$6=2,INDEX(バックデータ一覧!$I$16:$L$21,MATCH(VLOOKUP(計算過程!$A90,バックデータ一覧!$AU$3:$AV$367,2),バックデータ一覧!$H$16:$H$21,0),MATCH(計算過程!AA$2,バックデータ一覧!$I$2:$L$2,0)),IF(入力データと計算結果!$F$6=1,INDEX(バックデータ一覧!$I$22:$L$27,MATCH(VLOOKUP(計算過程!$A90,バックデータ一覧!$AU$3:$AV$367,2),バックデータ一覧!$H$22:$H$27,0),MATCH(計算過程!AA$2,バックデータ一覧!$I$2:$L$2,0))))))</f>
        <v>240</v>
      </c>
      <c r="AB90" s="24">
        <f>IF(入力データと計算結果!$F$6=4,INDEX(バックデータ一覧!$I$4:$L$9,MATCH(VLOOKUP(計算過程!$A90,バックデータ一覧!$AU$3:$AV$367,2),バックデータ一覧!$H$4:$H$9,0),MATCH(計算過程!AB$2,バックデータ一覧!$I$2:$L$2,0)),IF(入力データと計算結果!$F$6=3,INDEX(バックデータ一覧!$I$10:$L$15,MATCH(VLOOKUP(計算過程!$A90,バックデータ一覧!$AU$3:$AV$367,2),バックデータ一覧!$H$10:$H$15,0),MATCH(計算過程!AB$2,バックデータ一覧!$I$2:$L$2,0)),IF(入力データと計算結果!$F$6=2,INDEX(バックデータ一覧!$I$16:$L$21,MATCH(VLOOKUP(計算過程!$A90,バックデータ一覧!$AU$3:$AV$367,2),バックデータ一覧!$H$16:$H$21,0),MATCH(計算過程!AB$2,バックデータ一覧!$I$2:$L$2,0)),IF(入力データと計算結果!$F$6=1,INDEX(バックデータ一覧!$I$22:$L$27,MATCH(VLOOKUP(計算過程!$A90,バックデータ一覧!$AU$3:$AV$367,2),バックデータ一覧!$H$22:$H$27,0),MATCH(計算過程!AB$2,バックデータ一覧!$I$2:$L$2,0))))))</f>
        <v>46</v>
      </c>
      <c r="AC90" s="24">
        <f>IF(入力データと計算結果!$F$6=4,INDEX(バックデータ一覧!$I$4:$L$9,MATCH(VLOOKUP(計算過程!$A90,バックデータ一覧!$AU$3:$AV$367,2),バックデータ一覧!$H$4:$H$9,0),MATCH(計算過程!AC$2,バックデータ一覧!$I$2:$L$2,0)),IF(入力データと計算結果!$F$6=3,INDEX(バックデータ一覧!$I$10:$L$15,MATCH(VLOOKUP(計算過程!$A90,バックデータ一覧!$AU$3:$AV$367,2),バックデータ一覧!$H$10:$H$15,0),MATCH(計算過程!AC$2,バックデータ一覧!$I$2:$L$2,0)),IF(入力データと計算結果!$F$6=2,INDEX(バックデータ一覧!$I$16:$L$21,MATCH(VLOOKUP(計算過程!$A90,バックデータ一覧!$AU$3:$AV$367,2),バックデータ一覧!$H$16:$H$21,0),MATCH(計算過程!AC$2,バックデータ一覧!$I$2:$L$2,0)),IF(入力データと計算結果!$F$6=1,INDEX(バックデータ一覧!$I$22:$L$27,MATCH(VLOOKUP(計算過程!$A90,バックデータ一覧!$AU$3:$AV$367,2),バックデータ一覧!$H$22:$H$27,0),MATCH(計算過程!AC$2,バックデータ一覧!$I$2:$L$2,0))))))</f>
        <v>180</v>
      </c>
      <c r="AD90" s="89">
        <f>IF($AF90&lt;7,INDEX(バックデータ一覧!$P$4:$S$5,MATCH(入力データと計算結果!$F$8,バックデータ一覧!$O$4:$O$5,0),MATCH(入力データと計算結果!$F$6,バックデータ一覧!$P$3:$W$3,0)),IF(AND($AF90&gt;=7,$AF90&lt;16),INDEX(バックデータ一覧!$P$6:$S$7,MATCH(入力データと計算結果!$F$8,バックデータ一覧!$O$6:$O$7,0),MATCH(入力データと計算結果!$F$6,バックデータ一覧!$P$3:$W$3,0)),IF(AND($AF90&gt;=16,$AF90&lt;25),INDEX(バックデータ一覧!$P$8:$S$9,MATCH(入力データと計算結果!$F$8,バックデータ一覧!$O$8:$O$9,0),MATCH(入力データと計算結果!$F$6,バックデータ一覧!$P$3:$W$3,0)),IF($AF90&gt;=25,INDEX(バックデータ一覧!$P$10:$S$11,MATCH(入力データと計算結果!$F$8,バックデータ一覧!$O$10:$O$11,0),MATCH(入力データと計算結果!$F$6,バックデータ一覧!$P$3:$W$3,0))))))</f>
        <v>-0.12</v>
      </c>
      <c r="AE90" s="89">
        <f>IF($AF90&lt;7,INDEX(バックデータ一覧!$T$4:$W$5,MATCH(入力データと計算結果!$F$8,バックデータ一覧!$O$4:$O$5,0),MATCH(入力データと計算結果!$F$6,バックデータ一覧!$P$3:$W$3,0)),IF(AND($AF90&gt;=7,$AF90&lt;16),INDEX(バックデータ一覧!$T$6:$W$7,MATCH(入力データと計算結果!$F$8,バックデータ一覧!$O$6:$O$7,0),MATCH(入力データと計算結果!$F$6,バックデータ一覧!$P$3:$W$3,0)),IF(AND($AF90&gt;=16,$AF90&lt;25),INDEX(バックデータ一覧!$T$8:$W$9,MATCH(入力データと計算結果!$F$8,バックデータ一覧!$O$8:$O$9,0),MATCH(入力データと計算結果!$F$6,バックデータ一覧!$P$3:$W$3,0)),IF($AF90&gt;=25,INDEX(バックデータ一覧!$T$10:$W$11,MATCH(入力データと計算結果!$F$8,バックデータ一覧!$O$10:$O$11,0),MATCH(入力データと計算結果!$F$6,バックデータ一覧!$P$3:$W$3,0))))))</f>
        <v>6</v>
      </c>
      <c r="AF90" s="88">
        <f>AVERAGEIF(貼り付けシート!$A$6:$A$8765,$A90,貼り付けシート!$C$6:$C$8765)</f>
        <v>-1.7374999999999998</v>
      </c>
      <c r="AG90" s="91">
        <f>IF(AND(入力データと計算結果!$F$7=バックデータ一覧!$A$7,AH90="使用できる"),MIN(AN90,SUM(I90:N90)*$AX$13),0)</f>
        <v>0</v>
      </c>
      <c r="AH90" s="47" t="str">
        <f t="shared" si="20"/>
        <v>使用できない</v>
      </c>
      <c r="AI90" s="90">
        <f>IF(入力データと計算結果!$F$7=バックデータ一覧!$A$8,MIN(AJ90,(SUM(I90:N90)*$AX$15)),0)</f>
        <v>0</v>
      </c>
      <c r="AJ90" s="90">
        <f t="shared" ca="1" si="16"/>
        <v>0</v>
      </c>
      <c r="AK90" s="90">
        <f t="shared" ca="1" si="17"/>
        <v>39.1275334802625</v>
      </c>
      <c r="AL90" s="88">
        <f>IF(OR($AX$22=0,入力データと計算結果!$F$7&lt;&gt;バックデータ一覧!$A$8),0,$AX$19*AM90*10^-3)</f>
        <v>0</v>
      </c>
      <c r="AM90" s="90">
        <f>SUMPRODUCT(('計算過程（日射量等）'!$A$6:$A$8765=計算過程!A90)*('計算過程（日射量等）'!$C$6:$C$8765&gt;=$AX$20))</f>
        <v>6</v>
      </c>
      <c r="AN90" s="90">
        <f>IF(入力データと計算結果!$F$7=バックデータ一覧!$A$9,0,AO90*$AX$22*$AX$21*計算過程!$AX$23)</f>
        <v>0</v>
      </c>
      <c r="AO90" s="90">
        <f>SUMIF('計算過程（日射量等）'!$A$6:$A$8765,計算過程!A90,'計算過程（日射量等）'!$C$6:$C$8765)*3600*10^-6</f>
        <v>7.5081359804536056</v>
      </c>
      <c r="AP90" s="90">
        <f t="shared" si="21"/>
        <v>2.6919354838709677</v>
      </c>
      <c r="AQ90" s="90">
        <f>AVERAGEIF('貼り付けシート（日射量等）'!$D$3:$D$8762,$A90,'貼り付けシート（日射量等）'!$F$3:$F$8762)</f>
        <v>-1.7499999999999998</v>
      </c>
    </row>
    <row r="91" spans="1:43">
      <c r="A91" s="28">
        <v>41725</v>
      </c>
      <c r="B91" s="88">
        <f ca="1">I91-IF(入力データと計算結果!$F$7=バックデータ一覧!$A$7,計算過程!$AG91,計算過程!$AI91)*I91/($I91+$J91+$K91+$L91+$M91+$N91)</f>
        <v>14.322694374625</v>
      </c>
      <c r="C91" s="88">
        <f ca="1">J91-IF(入力データと計算結果!$F$7=バックデータ一覧!$A$7,計算過程!$AG91,計算過程!$AI91)*J91/($I91+$J91+$K91+$L91+$M91+$N91)</f>
        <v>23.352219089062498</v>
      </c>
      <c r="D91" s="88">
        <f ca="1">K91-IF(入力データと計算結果!$F$7=バックデータ一覧!$A$7,計算過程!$AG91,計算過程!$AI91)*K91/($I91+$J91+$K91+$L91+$M91+$N91)</f>
        <v>4.3590808966250005</v>
      </c>
      <c r="E91" s="88">
        <f ca="1">L91-IF(入力データと計算結果!$F$7=バックデータ一覧!$A$7,計算過程!$AG91,計算過程!$AI91)*L91/($I91+$J91+$K91+$L91+$M91+$N91)</f>
        <v>28.022662906875002</v>
      </c>
      <c r="F91" s="88">
        <f ca="1">M91-IF(入力データと計算結果!$F$7=バックデータ一覧!$A$7,計算過程!$AG91,計算過程!$AI91)*M91/($I91+$J91+$K91+$L91+$M91+$N91)</f>
        <v>0</v>
      </c>
      <c r="G91" s="88">
        <f ca="1">N91-IF(入力データと計算結果!$F$7=バックデータ一覧!$A$7,計算過程!$AG91,計算過程!$AI91)*N91/($I91+$J91+$K91+$L91+$M91+$N91)</f>
        <v>6.0725000000000007</v>
      </c>
      <c r="H91" s="88">
        <f t="shared" si="18"/>
        <v>0</v>
      </c>
      <c r="I91" s="90">
        <f ca="1">P91*(バックデータ一覧!$E$3-計算過程!X91)*4.186*10^-3</f>
        <v>14.322694374625</v>
      </c>
      <c r="J91" s="90">
        <f ca="1">Q91*(バックデータ一覧!$E$4-計算過程!X91)*4.186*10^-3</f>
        <v>23.352219089062498</v>
      </c>
      <c r="K91" s="90">
        <f ca="1">R91*(バックデータ一覧!$E$5-計算過程!X91)*4.186*10^-3</f>
        <v>4.3590808966250005</v>
      </c>
      <c r="L91" s="90">
        <f ca="1">IF(入力データと計算結果!$F$9=バックデータ一覧!$A$2,計算過程!S91*(バックデータ一覧!$E$6-計算過程!X91)*4.186*10^-3,0)</f>
        <v>28.022662906875002</v>
      </c>
      <c r="M91" s="90">
        <f>IF(入力データと計算結果!$F$9=バックデータ一覧!$A$2,0,計算過程!T91*(バックデータ一覧!$E$7-計算過程!X91)*4.186*10^-3)</f>
        <v>0</v>
      </c>
      <c r="N91" s="90">
        <f ca="1">IF(入力データと計算結果!$F$9=バックデータ一覧!$A$4,0,計算過程!U91*(バックデータ一覧!$E$8-計算過程!X91)*4.186*10^-3)</f>
        <v>6.0725000000000007</v>
      </c>
      <c r="O91" s="90">
        <f>IF(入力データと計算結果!$F$9=バックデータ一覧!$A$4,計算過程!W91*1.25,0)</f>
        <v>0</v>
      </c>
      <c r="P91" s="88">
        <f t="shared" si="11"/>
        <v>92</v>
      </c>
      <c r="Q91" s="88">
        <f t="shared" si="12"/>
        <v>150</v>
      </c>
      <c r="R91" s="88">
        <f t="shared" si="13"/>
        <v>28</v>
      </c>
      <c r="S91" s="88">
        <f>IF(入力データと計算結果!$F$9=バックデータ一覧!$A$2,$AC91,0)*$AX$11*$AX$12</f>
        <v>180</v>
      </c>
      <c r="T91" s="88">
        <f>IF(入力データと計算結果!$F$9=バックデータ一覧!$A$2,0,$AC91)*$AX$12</f>
        <v>0</v>
      </c>
      <c r="U91" s="88">
        <f t="shared" ca="1" si="19"/>
        <v>25.365342320549459</v>
      </c>
      <c r="V91" s="90">
        <f ca="1">IF(OR(入力データと計算結果!$F$9=バックデータ一覧!$A$2,入力データと計算結果!$F$9=バックデータ一覧!$A$3),W91/(バックデータ一覧!$E$8-計算過程!X91)/4.186*10^3,0)</f>
        <v>25.365342320549459</v>
      </c>
      <c r="W91" s="90">
        <f t="shared" si="14"/>
        <v>6.0724999999999998</v>
      </c>
      <c r="X91" s="90">
        <f ca="1">MAX(VLOOKUP(入力データと計算結果!$F$5,バックデータ一覧!$Y$3:$AA$10,2)*Y91+VLOOKUP(入力データと計算結果!$F$5,バックデータ一覧!$Y$3:$AA$10,3),0.5)</f>
        <v>2.8090156250000002</v>
      </c>
      <c r="Y91" s="90">
        <f t="shared" ca="1" si="15"/>
        <v>-0.98958333333333326</v>
      </c>
      <c r="Z91" s="24">
        <f>IF(入力データと計算結果!$F$6=4,INDEX(バックデータ一覧!$I$4:$L$9,MATCH(VLOOKUP(計算過程!$A91,バックデータ一覧!$AU$3:$AV$367,2),バックデータ一覧!$H$4:$H$9,0),MATCH(計算過程!Z$2,バックデータ一覧!$I$2:$L$2,0)),IF(入力データと計算結果!$F$6=3,INDEX(バックデータ一覧!$I$10:$L$15,MATCH(VLOOKUP(計算過程!$A91,バックデータ一覧!$AU$3:$AV$367,2),バックデータ一覧!$H$10:$H$15,0),MATCH(計算過程!Z$2,バックデータ一覧!$I$2:$L$2,0)),IF(入力データと計算結果!$F$6=2,INDEX(バックデータ一覧!$I$16:$L$21,MATCH(VLOOKUP(計算過程!$A91,バックデータ一覧!$AU$3:$AV$367,2),バックデータ一覧!$H$16:$H$21,0),MATCH(計算過程!Z$2,バックデータ一覧!$I$2:$L$2,0)),IF(入力データと計算結果!$F$6=1,INDEX(バックデータ一覧!$I$22:$L$27,MATCH(VLOOKUP(計算過程!$A91,バックデータ一覧!$AU$3:$AV$367,2),バックデータ一覧!$H$22:$H$27,0),MATCH(計算過程!Z$2,バックデータ一覧!$I$2:$L$2,0))))))</f>
        <v>92</v>
      </c>
      <c r="AA91" s="24">
        <f>IF(入力データと計算結果!$F$6=4,INDEX(バックデータ一覧!$I$4:$L$9,MATCH(VLOOKUP(計算過程!$A91,バックデータ一覧!$AU$3:$AV$367,2),バックデータ一覧!$H$4:$H$9,0),MATCH(計算過程!AA$2,バックデータ一覧!$I$2:$L$2,0)),IF(入力データと計算結果!$F$6=3,INDEX(バックデータ一覧!$I$10:$L$15,MATCH(VLOOKUP(計算過程!$A91,バックデータ一覧!$AU$3:$AV$367,2),バックデータ一覧!$H$10:$H$15,0),MATCH(計算過程!AA$2,バックデータ一覧!$I$2:$L$2,0)),IF(入力データと計算結果!$F$6=2,INDEX(バックデータ一覧!$I$16:$L$21,MATCH(VLOOKUP(計算過程!$A91,バックデータ一覧!$AU$3:$AV$367,2),バックデータ一覧!$H$16:$H$21,0),MATCH(計算過程!AA$2,バックデータ一覧!$I$2:$L$2,0)),IF(入力データと計算結果!$F$6=1,INDEX(バックデータ一覧!$I$22:$L$27,MATCH(VLOOKUP(計算過程!$A91,バックデータ一覧!$AU$3:$AV$367,2),バックデータ一覧!$H$22:$H$27,0),MATCH(計算過程!AA$2,バックデータ一覧!$I$2:$L$2,0))))))</f>
        <v>150</v>
      </c>
      <c r="AB91" s="24">
        <f>IF(入力データと計算結果!$F$6=4,INDEX(バックデータ一覧!$I$4:$L$9,MATCH(VLOOKUP(計算過程!$A91,バックデータ一覧!$AU$3:$AV$367,2),バックデータ一覧!$H$4:$H$9,0),MATCH(計算過程!AB$2,バックデータ一覧!$I$2:$L$2,0)),IF(入力データと計算結果!$F$6=3,INDEX(バックデータ一覧!$I$10:$L$15,MATCH(VLOOKUP(計算過程!$A91,バックデータ一覧!$AU$3:$AV$367,2),バックデータ一覧!$H$10:$H$15,0),MATCH(計算過程!AB$2,バックデータ一覧!$I$2:$L$2,0)),IF(入力データと計算結果!$F$6=2,INDEX(バックデータ一覧!$I$16:$L$21,MATCH(VLOOKUP(計算過程!$A91,バックデータ一覧!$AU$3:$AV$367,2),バックデータ一覧!$H$16:$H$21,0),MATCH(計算過程!AB$2,バックデータ一覧!$I$2:$L$2,0)),IF(入力データと計算結果!$F$6=1,INDEX(バックデータ一覧!$I$22:$L$27,MATCH(VLOOKUP(計算過程!$A91,バックデータ一覧!$AU$3:$AV$367,2),バックデータ一覧!$H$22:$H$27,0),MATCH(計算過程!AB$2,バックデータ一覧!$I$2:$L$2,0))))))</f>
        <v>28</v>
      </c>
      <c r="AC91" s="24">
        <f>IF(入力データと計算結果!$F$6=4,INDEX(バックデータ一覧!$I$4:$L$9,MATCH(VLOOKUP(計算過程!$A91,バックデータ一覧!$AU$3:$AV$367,2),バックデータ一覧!$H$4:$H$9,0),MATCH(計算過程!AC$2,バックデータ一覧!$I$2:$L$2,0)),IF(入力データと計算結果!$F$6=3,INDEX(バックデータ一覧!$I$10:$L$15,MATCH(VLOOKUP(計算過程!$A91,バックデータ一覧!$AU$3:$AV$367,2),バックデータ一覧!$H$10:$H$15,0),MATCH(計算過程!AC$2,バックデータ一覧!$I$2:$L$2,0)),IF(入力データと計算結果!$F$6=2,INDEX(バックデータ一覧!$I$16:$L$21,MATCH(VLOOKUP(計算過程!$A91,バックデータ一覧!$AU$3:$AV$367,2),バックデータ一覧!$H$16:$H$21,0),MATCH(計算過程!AC$2,バックデータ一覧!$I$2:$L$2,0)),IF(入力データと計算結果!$F$6=1,INDEX(バックデータ一覧!$I$22:$L$27,MATCH(VLOOKUP(計算過程!$A91,バックデータ一覧!$AU$3:$AV$367,2),バックデータ一覧!$H$22:$H$27,0),MATCH(計算過程!AC$2,バックデータ一覧!$I$2:$L$2,0))))))</f>
        <v>180</v>
      </c>
      <c r="AD91" s="89">
        <f>IF($AF91&lt;7,INDEX(バックデータ一覧!$P$4:$S$5,MATCH(入力データと計算結果!$F$8,バックデータ一覧!$O$4:$O$5,0),MATCH(入力データと計算結果!$F$6,バックデータ一覧!$P$3:$W$3,0)),IF(AND($AF91&gt;=7,$AF91&lt;16),INDEX(バックデータ一覧!$P$6:$S$7,MATCH(入力データと計算結果!$F$8,バックデータ一覧!$O$6:$O$7,0),MATCH(入力データと計算結果!$F$6,バックデータ一覧!$P$3:$W$3,0)),IF(AND($AF91&gt;=16,$AF91&lt;25),INDEX(バックデータ一覧!$P$8:$S$9,MATCH(入力データと計算結果!$F$8,バックデータ一覧!$O$8:$O$9,0),MATCH(入力データと計算結果!$F$6,バックデータ一覧!$P$3:$W$3,0)),IF($AF91&gt;=25,INDEX(バックデータ一覧!$P$10:$S$11,MATCH(入力データと計算結果!$F$8,バックデータ一覧!$O$10:$O$11,0),MATCH(入力データと計算結果!$F$6,バックデータ一覧!$P$3:$W$3,0))))))</f>
        <v>-0.12</v>
      </c>
      <c r="AE91" s="89">
        <f>IF($AF91&lt;7,INDEX(バックデータ一覧!$T$4:$W$5,MATCH(入力データと計算結果!$F$8,バックデータ一覧!$O$4:$O$5,0),MATCH(入力データと計算結果!$F$6,バックデータ一覧!$P$3:$W$3,0)),IF(AND($AF91&gt;=7,$AF91&lt;16),INDEX(バックデータ一覧!$T$6:$W$7,MATCH(入力データと計算結果!$F$8,バックデータ一覧!$O$6:$O$7,0),MATCH(入力データと計算結果!$F$6,バックデータ一覧!$P$3:$W$3,0)),IF(AND($AF91&gt;=16,$AF91&lt;25),INDEX(バックデータ一覧!$T$8:$W$9,MATCH(入力データと計算結果!$F$8,バックデータ一覧!$O$8:$O$9,0),MATCH(入力データと計算結果!$F$6,バックデータ一覧!$P$3:$W$3,0)),IF($AF91&gt;=25,INDEX(バックデータ一覧!$T$10:$W$11,MATCH(入力データと計算結果!$F$8,バックデータ一覧!$O$10:$O$11,0),MATCH(入力データと計算結果!$F$6,バックデータ一覧!$P$3:$W$3,0))))))</f>
        <v>6</v>
      </c>
      <c r="AF91" s="88">
        <f>AVERAGEIF(貼り付けシート!$A$6:$A$8765,$A91,貼り付けシート!$C$6:$C$8765)</f>
        <v>-0.60416666666666685</v>
      </c>
      <c r="AG91" s="91">
        <f>IF(AND(入力データと計算結果!$F$7=バックデータ一覧!$A$7,AH91="使用できる"),MIN(AN91,SUM(I91:N91)*$AX$13),0)</f>
        <v>0</v>
      </c>
      <c r="AH91" s="47" t="str">
        <f t="shared" si="20"/>
        <v>使用できない</v>
      </c>
      <c r="AI91" s="90">
        <f>IF(入力データと計算結果!$F$7=バックデータ一覧!$A$8,MIN(AJ91,(SUM(I91:N91)*$AX$15)),0)</f>
        <v>0</v>
      </c>
      <c r="AJ91" s="90">
        <f t="shared" ca="1" si="16"/>
        <v>0</v>
      </c>
      <c r="AK91" s="90">
        <f t="shared" ca="1" si="17"/>
        <v>39.049719089062499</v>
      </c>
      <c r="AL91" s="88">
        <f>IF(OR($AX$22=0,入力データと計算結果!$F$7&lt;&gt;バックデータ一覧!$A$8),0,$AX$19*AM91*10^-3)</f>
        <v>0</v>
      </c>
      <c r="AM91" s="90">
        <f>SUMPRODUCT(('計算過程（日射量等）'!$A$6:$A$8765=計算過程!A91)*('計算過程（日射量等）'!$C$6:$C$8765&gt;=$AX$20))</f>
        <v>7</v>
      </c>
      <c r="AN91" s="90">
        <f>IF(入力データと計算結果!$F$7=バックデータ一覧!$A$9,0,AO91*$AX$22*$AX$21*計算過程!$AX$23)</f>
        <v>0</v>
      </c>
      <c r="AO91" s="90">
        <f>SUMIF('計算過程（日射量等）'!$A$6:$A$8765,計算過程!A91,'計算過程（日射量等）'!$C$6:$C$8765)*3600*10^-6</f>
        <v>10.16237019751649</v>
      </c>
      <c r="AP91" s="90">
        <f t="shared" si="21"/>
        <v>2.6959677419354842</v>
      </c>
      <c r="AQ91" s="90">
        <f>AVERAGEIF('貼り付けシート（日射量等）'!$D$3:$D$8762,$A91,'貼り付けシート（日射量等）'!$F$3:$F$8762)</f>
        <v>-1.375</v>
      </c>
    </row>
    <row r="92" spans="1:43">
      <c r="A92" s="28">
        <v>41726</v>
      </c>
      <c r="B92" s="88">
        <f ca="1">I92-IF(入力データと計算結果!$F$7=バックデータ一覧!$A$7,計算過程!$AG92,計算過程!$AI92)*I92/($I92+$J92+$K92+$L92+$M92+$N92)</f>
        <v>9.6456455971785005</v>
      </c>
      <c r="C92" s="88">
        <f ca="1">J92-IF(入力データと計算結果!$F$7=バックデータ一覧!$A$7,計算過程!$AG92,計算過程!$AI92)*J92/($I92+$J92+$K92+$L92+$M92+$N92)</f>
        <v>15.557492898674999</v>
      </c>
      <c r="D92" s="88">
        <f ca="1">K92-IF(入力データと計算結果!$F$7=バックデータ一覧!$A$7,計算過程!$AG92,計算過程!$AI92)*K92/($I92+$J92+$K92+$L92+$M92+$N92)</f>
        <v>1.2445994318939999</v>
      </c>
      <c r="E92" s="88">
        <f ca="1">L92-IF(入力データと計算結果!$F$7=バックデータ一覧!$A$7,計算過程!$AG92,計算過程!$AI92)*L92/($I92+$J92+$K92+$L92+$M92+$N92)</f>
        <v>28.003487217615</v>
      </c>
      <c r="F92" s="88">
        <f ca="1">M92-IF(入力データと計算結果!$F$7=バックデータ一覧!$A$7,計算過程!$AG92,計算過程!$AI92)*M92/($I92+$J92+$K92+$L92+$M92+$N92)</f>
        <v>0</v>
      </c>
      <c r="G92" s="88">
        <f ca="1">N92-IF(入力データと計算結果!$F$7=バックデータ一覧!$A$7,計算過程!$AG92,計算過程!$AI92)*N92/($I92+$J92+$K92+$L92+$M92+$N92)</f>
        <v>5.9270000000000005</v>
      </c>
      <c r="H92" s="88">
        <f t="shared" si="18"/>
        <v>0</v>
      </c>
      <c r="I92" s="90">
        <f ca="1">P92*(バックデータ一覧!$E$3-計算過程!X92)*4.186*10^-3</f>
        <v>9.6456455971785005</v>
      </c>
      <c r="J92" s="90">
        <f ca="1">Q92*(バックデータ一覧!$E$4-計算過程!X92)*4.186*10^-3</f>
        <v>15.557492898674999</v>
      </c>
      <c r="K92" s="90">
        <f ca="1">R92*(バックデータ一覧!$E$5-計算過程!X92)*4.186*10^-3</f>
        <v>1.2445994318939999</v>
      </c>
      <c r="L92" s="90">
        <f ca="1">IF(入力データと計算結果!$F$9=バックデータ一覧!$A$2,計算過程!S92*(バックデータ一覧!$E$6-計算過程!X92)*4.186*10^-3,0)</f>
        <v>28.003487217615</v>
      </c>
      <c r="M92" s="90">
        <f>IF(入力データと計算結果!$F$9=バックデータ一覧!$A$2,0,計算過程!T92*(バックデータ一覧!$E$7-計算過程!X92)*4.186*10^-3)</f>
        <v>0</v>
      </c>
      <c r="N92" s="90">
        <f ca="1">IF(入力データと計算結果!$F$9=バックデータ一覧!$A$4,0,計算過程!U92*(バックデータ一覧!$E$8-計算過程!X92)*4.186*10^-3)</f>
        <v>5.9270000000000005</v>
      </c>
      <c r="O92" s="90">
        <f>IF(入力データと計算結果!$F$9=バックデータ一覧!$A$4,計算過程!W92*1.25,0)</f>
        <v>0</v>
      </c>
      <c r="P92" s="88">
        <f t="shared" si="11"/>
        <v>62</v>
      </c>
      <c r="Q92" s="88">
        <f t="shared" si="12"/>
        <v>100</v>
      </c>
      <c r="R92" s="88">
        <f t="shared" si="13"/>
        <v>8</v>
      </c>
      <c r="S92" s="88">
        <f>IF(入力データと計算結果!$F$9=バックデータ一覧!$A$2,$AC92,0)*$AX$11*$AX$12</f>
        <v>180</v>
      </c>
      <c r="T92" s="88">
        <f>IF(入力データと計算結果!$F$9=バックデータ一覧!$A$2,0,$AC92)*$AX$12</f>
        <v>0</v>
      </c>
      <c r="U92" s="88">
        <f t="shared" ca="1" si="19"/>
        <v>24.768598419936364</v>
      </c>
      <c r="V92" s="90">
        <f ca="1">IF(OR(入力データと計算結果!$F$9=バックデータ一覧!$A$2,入力データと計算結果!$F$9=バックデータ一覧!$A$3),W92/(バックデータ一覧!$E$8-計算過程!X92)/4.186*10^3,0)</f>
        <v>24.768598419936364</v>
      </c>
      <c r="W92" s="90">
        <f t="shared" si="14"/>
        <v>5.9269999999999996</v>
      </c>
      <c r="X92" s="90">
        <f ca="1">MAX(VLOOKUP(入力データと計算結果!$F$5,バックデータ一覧!$Y$3:$AA$10,2)*Y92+VLOOKUP(入力データと計算結果!$F$5,バックデータ一覧!$Y$3:$AA$10,3),0.5)</f>
        <v>2.8344651249999999</v>
      </c>
      <c r="Y92" s="90">
        <f t="shared" ca="1" si="15"/>
        <v>-0.95125000000000015</v>
      </c>
      <c r="Z92" s="24">
        <f>IF(入力データと計算結果!$F$6=4,INDEX(バックデータ一覧!$I$4:$L$9,MATCH(VLOOKUP(計算過程!$A92,バックデータ一覧!$AU$3:$AV$367,2),バックデータ一覧!$H$4:$H$9,0),MATCH(計算過程!Z$2,バックデータ一覧!$I$2:$L$2,0)),IF(入力データと計算結果!$F$6=3,INDEX(バックデータ一覧!$I$10:$L$15,MATCH(VLOOKUP(計算過程!$A92,バックデータ一覧!$AU$3:$AV$367,2),バックデータ一覧!$H$10:$H$15,0),MATCH(計算過程!Z$2,バックデータ一覧!$I$2:$L$2,0)),IF(入力データと計算結果!$F$6=2,INDEX(バックデータ一覧!$I$16:$L$21,MATCH(VLOOKUP(計算過程!$A92,バックデータ一覧!$AU$3:$AV$367,2),バックデータ一覧!$H$16:$H$21,0),MATCH(計算過程!Z$2,バックデータ一覧!$I$2:$L$2,0)),IF(入力データと計算結果!$F$6=1,INDEX(バックデータ一覧!$I$22:$L$27,MATCH(VLOOKUP(計算過程!$A92,バックデータ一覧!$AU$3:$AV$367,2),バックデータ一覧!$H$22:$H$27,0),MATCH(計算過程!Z$2,バックデータ一覧!$I$2:$L$2,0))))))</f>
        <v>62</v>
      </c>
      <c r="AA92" s="24">
        <f>IF(入力データと計算結果!$F$6=4,INDEX(バックデータ一覧!$I$4:$L$9,MATCH(VLOOKUP(計算過程!$A92,バックデータ一覧!$AU$3:$AV$367,2),バックデータ一覧!$H$4:$H$9,0),MATCH(計算過程!AA$2,バックデータ一覧!$I$2:$L$2,0)),IF(入力データと計算結果!$F$6=3,INDEX(バックデータ一覧!$I$10:$L$15,MATCH(VLOOKUP(計算過程!$A92,バックデータ一覧!$AU$3:$AV$367,2),バックデータ一覧!$H$10:$H$15,0),MATCH(計算過程!AA$2,バックデータ一覧!$I$2:$L$2,0)),IF(入力データと計算結果!$F$6=2,INDEX(バックデータ一覧!$I$16:$L$21,MATCH(VLOOKUP(計算過程!$A92,バックデータ一覧!$AU$3:$AV$367,2),バックデータ一覧!$H$16:$H$21,0),MATCH(計算過程!AA$2,バックデータ一覧!$I$2:$L$2,0)),IF(入力データと計算結果!$F$6=1,INDEX(バックデータ一覧!$I$22:$L$27,MATCH(VLOOKUP(計算過程!$A92,バックデータ一覧!$AU$3:$AV$367,2),バックデータ一覧!$H$22:$H$27,0),MATCH(計算過程!AA$2,バックデータ一覧!$I$2:$L$2,0))))))</f>
        <v>100</v>
      </c>
      <c r="AB92" s="24">
        <f>IF(入力データと計算結果!$F$6=4,INDEX(バックデータ一覧!$I$4:$L$9,MATCH(VLOOKUP(計算過程!$A92,バックデータ一覧!$AU$3:$AV$367,2),バックデータ一覧!$H$4:$H$9,0),MATCH(計算過程!AB$2,バックデータ一覧!$I$2:$L$2,0)),IF(入力データと計算結果!$F$6=3,INDEX(バックデータ一覧!$I$10:$L$15,MATCH(VLOOKUP(計算過程!$A92,バックデータ一覧!$AU$3:$AV$367,2),バックデータ一覧!$H$10:$H$15,0),MATCH(計算過程!AB$2,バックデータ一覧!$I$2:$L$2,0)),IF(入力データと計算結果!$F$6=2,INDEX(バックデータ一覧!$I$16:$L$21,MATCH(VLOOKUP(計算過程!$A92,バックデータ一覧!$AU$3:$AV$367,2),バックデータ一覧!$H$16:$H$21,0),MATCH(計算過程!AB$2,バックデータ一覧!$I$2:$L$2,0)),IF(入力データと計算結果!$F$6=1,INDEX(バックデータ一覧!$I$22:$L$27,MATCH(VLOOKUP(計算過程!$A92,バックデータ一覧!$AU$3:$AV$367,2),バックデータ一覧!$H$22:$H$27,0),MATCH(計算過程!AB$2,バックデータ一覧!$I$2:$L$2,0))))))</f>
        <v>8</v>
      </c>
      <c r="AC92" s="24">
        <f>IF(入力データと計算結果!$F$6=4,INDEX(バックデータ一覧!$I$4:$L$9,MATCH(VLOOKUP(計算過程!$A92,バックデータ一覧!$AU$3:$AV$367,2),バックデータ一覧!$H$4:$H$9,0),MATCH(計算過程!AC$2,バックデータ一覧!$I$2:$L$2,0)),IF(入力データと計算結果!$F$6=3,INDEX(バックデータ一覧!$I$10:$L$15,MATCH(VLOOKUP(計算過程!$A92,バックデータ一覧!$AU$3:$AV$367,2),バックデータ一覧!$H$10:$H$15,0),MATCH(計算過程!AC$2,バックデータ一覧!$I$2:$L$2,0)),IF(入力データと計算結果!$F$6=2,INDEX(バックデータ一覧!$I$16:$L$21,MATCH(VLOOKUP(計算過程!$A92,バックデータ一覧!$AU$3:$AV$367,2),バックデータ一覧!$H$16:$H$21,0),MATCH(計算過程!AC$2,バックデータ一覧!$I$2:$L$2,0)),IF(入力データと計算結果!$F$6=1,INDEX(バックデータ一覧!$I$22:$L$27,MATCH(VLOOKUP(計算過程!$A92,バックデータ一覧!$AU$3:$AV$367,2),バックデータ一覧!$H$22:$H$27,0),MATCH(計算過程!AC$2,バックデータ一覧!$I$2:$L$2,0))))))</f>
        <v>180</v>
      </c>
      <c r="AD92" s="89">
        <f>IF($AF92&lt;7,INDEX(バックデータ一覧!$P$4:$S$5,MATCH(入力データと計算結果!$F$8,バックデータ一覧!$O$4:$O$5,0),MATCH(入力データと計算結果!$F$6,バックデータ一覧!$P$3:$W$3,0)),IF(AND($AF92&gt;=7,$AF92&lt;16),INDEX(バックデータ一覧!$P$6:$S$7,MATCH(入力データと計算結果!$F$8,バックデータ一覧!$O$6:$O$7,0),MATCH(入力データと計算結果!$F$6,バックデータ一覧!$P$3:$W$3,0)),IF(AND($AF92&gt;=16,$AF92&lt;25),INDEX(バックデータ一覧!$P$8:$S$9,MATCH(入力データと計算結果!$F$8,バックデータ一覧!$O$8:$O$9,0),MATCH(入力データと計算結果!$F$6,バックデータ一覧!$P$3:$W$3,0)),IF($AF92&gt;=25,INDEX(バックデータ一覧!$P$10:$S$11,MATCH(入力データと計算結果!$F$8,バックデータ一覧!$O$10:$O$11,0),MATCH(入力データと計算結果!$F$6,バックデータ一覧!$P$3:$W$3,0))))))</f>
        <v>-0.12</v>
      </c>
      <c r="AE92" s="89">
        <f>IF($AF92&lt;7,INDEX(バックデータ一覧!$T$4:$W$5,MATCH(入力データと計算結果!$F$8,バックデータ一覧!$O$4:$O$5,0),MATCH(入力データと計算結果!$F$6,バックデータ一覧!$P$3:$W$3,0)),IF(AND($AF92&gt;=7,$AF92&lt;16),INDEX(バックデータ一覧!$T$6:$W$7,MATCH(入力データと計算結果!$F$8,バックデータ一覧!$O$6:$O$7,0),MATCH(入力データと計算結果!$F$6,バックデータ一覧!$P$3:$W$3,0)),IF(AND($AF92&gt;=16,$AF92&lt;25),INDEX(バックデータ一覧!$T$8:$W$9,MATCH(入力データと計算結果!$F$8,バックデータ一覧!$O$8:$O$9,0),MATCH(入力データと計算結果!$F$6,バックデータ一覧!$P$3:$W$3,0)),IF($AF92&gt;=25,INDEX(バックデータ一覧!$T$10:$W$11,MATCH(入力データと計算結果!$F$8,バックデータ一覧!$O$10:$O$11,0),MATCH(入力データと計算結果!$F$6,バックデータ一覧!$P$3:$W$3,0))))))</f>
        <v>6</v>
      </c>
      <c r="AF92" s="88">
        <f>AVERAGEIF(貼り付けシート!$A$6:$A$8765,$A92,貼り付けシート!$C$6:$C$8765)</f>
        <v>0.60833333333333328</v>
      </c>
      <c r="AG92" s="91">
        <f>IF(AND(入力データと計算結果!$F$7=バックデータ一覧!$A$7,AH92="使用できる"),MIN(AN92,SUM(I92:N92)*$AX$13),0)</f>
        <v>0</v>
      </c>
      <c r="AH92" s="47" t="str">
        <f t="shared" si="20"/>
        <v>使用できない</v>
      </c>
      <c r="AI92" s="90">
        <f>IF(入力データと計算結果!$F$7=バックデータ一覧!$A$8,MIN(AJ92,(SUM(I92:N92)*$AX$15)),0)</f>
        <v>0</v>
      </c>
      <c r="AJ92" s="90">
        <f t="shared" ca="1" si="16"/>
        <v>0</v>
      </c>
      <c r="AK92" s="90">
        <f t="shared" ca="1" si="17"/>
        <v>39.033739348012503</v>
      </c>
      <c r="AL92" s="88">
        <f>IF(OR($AX$22=0,入力データと計算結果!$F$7&lt;&gt;バックデータ一覧!$A$8),0,$AX$19*AM92*10^-3)</f>
        <v>0</v>
      </c>
      <c r="AM92" s="90">
        <f>SUMPRODUCT(('計算過程（日射量等）'!$A$6:$A$8765=計算過程!A92)*('計算過程（日射量等）'!$C$6:$C$8765&gt;=$AX$20))</f>
        <v>7</v>
      </c>
      <c r="AN92" s="90">
        <f>IF(入力データと計算結果!$F$7=バックデータ一覧!$A$9,0,AO92*$AX$22*$AX$21*計算過程!$AX$23)</f>
        <v>0</v>
      </c>
      <c r="AO92" s="90">
        <f>SUMIF('計算過程（日射量等）'!$A$6:$A$8765,計算過程!A92,'計算過程（日射量等）'!$C$6:$C$8765)*3600*10^-6</f>
        <v>15.7570188385964</v>
      </c>
      <c r="AP92" s="90">
        <f t="shared" si="21"/>
        <v>2.7282258064516132</v>
      </c>
      <c r="AQ92" s="90">
        <f>AVERAGEIF('貼り付けシート（日射量等）'!$D$3:$D$8762,$A92,'貼り付けシート（日射量等）'!$F$3:$F$8762)</f>
        <v>0.84999999999999976</v>
      </c>
    </row>
    <row r="93" spans="1:43">
      <c r="A93" s="28">
        <v>41727</v>
      </c>
      <c r="B93" s="88">
        <f ca="1">I93-IF(入力データと計算結果!$F$7=バックデータ一覧!$A$7,計算過程!$AG93,計算過程!$AI93)*I93/($I93+$J93+$K93+$L93+$M93+$N93)</f>
        <v>14.296061472875</v>
      </c>
      <c r="C93" s="88">
        <f ca="1">J93-IF(入力データと計算結果!$F$7=バックデータ一覧!$A$7,計算過程!$AG93,計算過程!$AI93)*J93/($I93+$J93+$K93+$L93+$M93+$N93)</f>
        <v>23.308795879687498</v>
      </c>
      <c r="D93" s="88">
        <f ca="1">K93-IF(入力データと計算結果!$F$7=バックデータ一覧!$A$7,計算過程!$AG93,計算過程!$AI93)*K93/($I93+$J93+$K93+$L93+$M93+$N93)</f>
        <v>4.350975230875</v>
      </c>
      <c r="E93" s="88">
        <f ca="1">L93-IF(入力データと計算結果!$F$7=バックデータ一覧!$A$7,計算過程!$AG93,計算過程!$AI93)*L93/($I93+$J93+$K93+$L93+$M93+$N93)</f>
        <v>27.970555055625002</v>
      </c>
      <c r="F93" s="88">
        <f ca="1">M93-IF(入力データと計算結果!$F$7=バックデータ一覧!$A$7,計算過程!$AG93,計算過程!$AI93)*M93/($I93+$J93+$K93+$L93+$M93+$N93)</f>
        <v>0</v>
      </c>
      <c r="G93" s="88">
        <f ca="1">N93-IF(入力データと計算結果!$F$7=バックデータ一覧!$A$7,計算過程!$AG93,計算過程!$AI93)*N93/($I93+$J93+$K93+$L93+$M93+$N93)</f>
        <v>6.0754999999999999</v>
      </c>
      <c r="H93" s="88">
        <f t="shared" si="18"/>
        <v>0</v>
      </c>
      <c r="I93" s="90">
        <f ca="1">P93*(バックデータ一覧!$E$3-計算過程!X93)*4.186*10^-3</f>
        <v>14.296061472875</v>
      </c>
      <c r="J93" s="90">
        <f ca="1">Q93*(バックデータ一覧!$E$4-計算過程!X93)*4.186*10^-3</f>
        <v>23.308795879687498</v>
      </c>
      <c r="K93" s="90">
        <f ca="1">R93*(バックデータ一覧!$E$5-計算過程!X93)*4.186*10^-3</f>
        <v>4.350975230875</v>
      </c>
      <c r="L93" s="90">
        <f ca="1">IF(入力データと計算結果!$F$9=バックデータ一覧!$A$2,計算過程!S93*(バックデータ一覧!$E$6-計算過程!X93)*4.186*10^-3,0)</f>
        <v>27.970555055625002</v>
      </c>
      <c r="M93" s="90">
        <f>IF(入力データと計算結果!$F$9=バックデータ一覧!$A$2,0,計算過程!T93*(バックデータ一覧!$E$7-計算過程!X93)*4.186*10^-3)</f>
        <v>0</v>
      </c>
      <c r="N93" s="90">
        <f ca="1">IF(入力データと計算結果!$F$9=バックデータ一覧!$A$4,0,計算過程!U93*(バックデータ一覧!$E$8-計算過程!X93)*4.186*10^-3)</f>
        <v>6.0754999999999999</v>
      </c>
      <c r="O93" s="90">
        <f>IF(入力データと計算結果!$F$9=バックデータ一覧!$A$4,計算過程!W93*1.25,0)</f>
        <v>0</v>
      </c>
      <c r="P93" s="88">
        <f t="shared" si="11"/>
        <v>92</v>
      </c>
      <c r="Q93" s="88">
        <f t="shared" si="12"/>
        <v>150</v>
      </c>
      <c r="R93" s="88">
        <f t="shared" si="13"/>
        <v>28</v>
      </c>
      <c r="S93" s="88">
        <f>IF(入力データと計算結果!$F$9=バックデータ一覧!$A$2,$AC93,0)*$AX$11*$AX$12</f>
        <v>180</v>
      </c>
      <c r="T93" s="88">
        <f>IF(入力データと計算結果!$F$9=バックデータ一覧!$A$2,0,$AC93)*$AX$12</f>
        <v>0</v>
      </c>
      <c r="U93" s="88">
        <f t="shared" ca="1" si="19"/>
        <v>25.408598054227426</v>
      </c>
      <c r="V93" s="90">
        <f ca="1">IF(OR(入力データと計算結果!$F$9=バックデータ一覧!$A$2,入力データと計算結果!$F$9=バックデータ一覧!$A$3),W93/(バックデータ一覧!$E$8-計算過程!X93)/4.186*10^3,0)</f>
        <v>25.408598054227426</v>
      </c>
      <c r="W93" s="90">
        <f t="shared" si="14"/>
        <v>6.0754999999999999</v>
      </c>
      <c r="X93" s="90">
        <f ca="1">MAX(VLOOKUP(入力データと計算結果!$F$5,バックデータ一覧!$Y$3:$AA$10,2)*Y93+VLOOKUP(入力データと計算結果!$F$5,バックデータ一覧!$Y$3:$AA$10,3),0.5)</f>
        <v>2.878171875</v>
      </c>
      <c r="Y93" s="90">
        <f t="shared" ca="1" si="15"/>
        <v>-0.88541666666666674</v>
      </c>
      <c r="Z93" s="24">
        <f>IF(入力データと計算結果!$F$6=4,INDEX(バックデータ一覧!$I$4:$L$9,MATCH(VLOOKUP(計算過程!$A93,バックデータ一覧!$AU$3:$AV$367,2),バックデータ一覧!$H$4:$H$9,0),MATCH(計算過程!Z$2,バックデータ一覧!$I$2:$L$2,0)),IF(入力データと計算結果!$F$6=3,INDEX(バックデータ一覧!$I$10:$L$15,MATCH(VLOOKUP(計算過程!$A93,バックデータ一覧!$AU$3:$AV$367,2),バックデータ一覧!$H$10:$H$15,0),MATCH(計算過程!Z$2,バックデータ一覧!$I$2:$L$2,0)),IF(入力データと計算結果!$F$6=2,INDEX(バックデータ一覧!$I$16:$L$21,MATCH(VLOOKUP(計算過程!$A93,バックデータ一覧!$AU$3:$AV$367,2),バックデータ一覧!$H$16:$H$21,0),MATCH(計算過程!Z$2,バックデータ一覧!$I$2:$L$2,0)),IF(入力データと計算結果!$F$6=1,INDEX(バックデータ一覧!$I$22:$L$27,MATCH(VLOOKUP(計算過程!$A93,バックデータ一覧!$AU$3:$AV$367,2),バックデータ一覧!$H$22:$H$27,0),MATCH(計算過程!Z$2,バックデータ一覧!$I$2:$L$2,0))))))</f>
        <v>92</v>
      </c>
      <c r="AA93" s="24">
        <f>IF(入力データと計算結果!$F$6=4,INDEX(バックデータ一覧!$I$4:$L$9,MATCH(VLOOKUP(計算過程!$A93,バックデータ一覧!$AU$3:$AV$367,2),バックデータ一覧!$H$4:$H$9,0),MATCH(計算過程!AA$2,バックデータ一覧!$I$2:$L$2,0)),IF(入力データと計算結果!$F$6=3,INDEX(バックデータ一覧!$I$10:$L$15,MATCH(VLOOKUP(計算過程!$A93,バックデータ一覧!$AU$3:$AV$367,2),バックデータ一覧!$H$10:$H$15,0),MATCH(計算過程!AA$2,バックデータ一覧!$I$2:$L$2,0)),IF(入力データと計算結果!$F$6=2,INDEX(バックデータ一覧!$I$16:$L$21,MATCH(VLOOKUP(計算過程!$A93,バックデータ一覧!$AU$3:$AV$367,2),バックデータ一覧!$H$16:$H$21,0),MATCH(計算過程!AA$2,バックデータ一覧!$I$2:$L$2,0)),IF(入力データと計算結果!$F$6=1,INDEX(バックデータ一覧!$I$22:$L$27,MATCH(VLOOKUP(計算過程!$A93,バックデータ一覧!$AU$3:$AV$367,2),バックデータ一覧!$H$22:$H$27,0),MATCH(計算過程!AA$2,バックデータ一覧!$I$2:$L$2,0))))))</f>
        <v>150</v>
      </c>
      <c r="AB93" s="24">
        <f>IF(入力データと計算結果!$F$6=4,INDEX(バックデータ一覧!$I$4:$L$9,MATCH(VLOOKUP(計算過程!$A93,バックデータ一覧!$AU$3:$AV$367,2),バックデータ一覧!$H$4:$H$9,0),MATCH(計算過程!AB$2,バックデータ一覧!$I$2:$L$2,0)),IF(入力データと計算結果!$F$6=3,INDEX(バックデータ一覧!$I$10:$L$15,MATCH(VLOOKUP(計算過程!$A93,バックデータ一覧!$AU$3:$AV$367,2),バックデータ一覧!$H$10:$H$15,0),MATCH(計算過程!AB$2,バックデータ一覧!$I$2:$L$2,0)),IF(入力データと計算結果!$F$6=2,INDEX(バックデータ一覧!$I$16:$L$21,MATCH(VLOOKUP(計算過程!$A93,バックデータ一覧!$AU$3:$AV$367,2),バックデータ一覧!$H$16:$H$21,0),MATCH(計算過程!AB$2,バックデータ一覧!$I$2:$L$2,0)),IF(入力データと計算結果!$F$6=1,INDEX(バックデータ一覧!$I$22:$L$27,MATCH(VLOOKUP(計算過程!$A93,バックデータ一覧!$AU$3:$AV$367,2),バックデータ一覧!$H$22:$H$27,0),MATCH(計算過程!AB$2,バックデータ一覧!$I$2:$L$2,0))))))</f>
        <v>28</v>
      </c>
      <c r="AC93" s="24">
        <f>IF(入力データと計算結果!$F$6=4,INDEX(バックデータ一覧!$I$4:$L$9,MATCH(VLOOKUP(計算過程!$A93,バックデータ一覧!$AU$3:$AV$367,2),バックデータ一覧!$H$4:$H$9,0),MATCH(計算過程!AC$2,バックデータ一覧!$I$2:$L$2,0)),IF(入力データと計算結果!$F$6=3,INDEX(バックデータ一覧!$I$10:$L$15,MATCH(VLOOKUP(計算過程!$A93,バックデータ一覧!$AU$3:$AV$367,2),バックデータ一覧!$H$10:$H$15,0),MATCH(計算過程!AC$2,バックデータ一覧!$I$2:$L$2,0)),IF(入力データと計算結果!$F$6=2,INDEX(バックデータ一覧!$I$16:$L$21,MATCH(VLOOKUP(計算過程!$A93,バックデータ一覧!$AU$3:$AV$367,2),バックデータ一覧!$H$16:$H$21,0),MATCH(計算過程!AC$2,バックデータ一覧!$I$2:$L$2,0)),IF(入力データと計算結果!$F$6=1,INDEX(バックデータ一覧!$I$22:$L$27,MATCH(VLOOKUP(計算過程!$A93,バックデータ一覧!$AU$3:$AV$367,2),バックデータ一覧!$H$22:$H$27,0),MATCH(計算過程!AC$2,バックデータ一覧!$I$2:$L$2,0))))))</f>
        <v>180</v>
      </c>
      <c r="AD93" s="89">
        <f>IF($AF93&lt;7,INDEX(バックデータ一覧!$P$4:$S$5,MATCH(入力データと計算結果!$F$8,バックデータ一覧!$O$4:$O$5,0),MATCH(入力データと計算結果!$F$6,バックデータ一覧!$P$3:$W$3,0)),IF(AND($AF93&gt;=7,$AF93&lt;16),INDEX(バックデータ一覧!$P$6:$S$7,MATCH(入力データと計算結果!$F$8,バックデータ一覧!$O$6:$O$7,0),MATCH(入力データと計算結果!$F$6,バックデータ一覧!$P$3:$W$3,0)),IF(AND($AF93&gt;=16,$AF93&lt;25),INDEX(バックデータ一覧!$P$8:$S$9,MATCH(入力データと計算結果!$F$8,バックデータ一覧!$O$8:$O$9,0),MATCH(入力データと計算結果!$F$6,バックデータ一覧!$P$3:$W$3,0)),IF($AF93&gt;=25,INDEX(バックデータ一覧!$P$10:$S$11,MATCH(入力データと計算結果!$F$8,バックデータ一覧!$O$10:$O$11,0),MATCH(入力データと計算結果!$F$6,バックデータ一覧!$P$3:$W$3,0))))))</f>
        <v>-0.12</v>
      </c>
      <c r="AE93" s="89">
        <f>IF($AF93&lt;7,INDEX(バックデータ一覧!$T$4:$W$5,MATCH(入力データと計算結果!$F$8,バックデータ一覧!$O$4:$O$5,0),MATCH(入力データと計算結果!$F$6,バックデータ一覧!$P$3:$W$3,0)),IF(AND($AF93&gt;=7,$AF93&lt;16),INDEX(バックデータ一覧!$T$6:$W$7,MATCH(入力データと計算結果!$F$8,バックデータ一覧!$O$6:$O$7,0),MATCH(入力データと計算結果!$F$6,バックデータ一覧!$P$3:$W$3,0)),IF(AND($AF93&gt;=16,$AF93&lt;25),INDEX(バックデータ一覧!$T$8:$W$9,MATCH(入力データと計算結果!$F$8,バックデータ一覧!$O$8:$O$9,0),MATCH(入力データと計算結果!$F$6,バックデータ一覧!$P$3:$W$3,0)),IF($AF93&gt;=25,INDEX(バックデータ一覧!$T$10:$W$11,MATCH(入力データと計算結果!$F$8,バックデータ一覧!$O$10:$O$11,0),MATCH(入力データと計算結果!$F$6,バックデータ一覧!$P$3:$W$3,0))))))</f>
        <v>6</v>
      </c>
      <c r="AF93" s="88">
        <f>AVERAGEIF(貼り付けシート!$A$6:$A$8765,$A93,貼り付けシート!$C$6:$C$8765)</f>
        <v>-0.62916666666666654</v>
      </c>
      <c r="AG93" s="91">
        <f>IF(AND(入力データと計算結果!$F$7=バックデータ一覧!$A$7,AH93="使用できる"),MIN(AN93,SUM(I93:N93)*$AX$13),0)</f>
        <v>0</v>
      </c>
      <c r="AH93" s="47" t="str">
        <f t="shared" si="20"/>
        <v>使用できない</v>
      </c>
      <c r="AI93" s="90">
        <f>IF(入力データと計算結果!$F$7=バックデータ一覧!$A$8,MIN(AJ93,(SUM(I93:N93)*$AX$15)),0)</f>
        <v>0</v>
      </c>
      <c r="AJ93" s="90">
        <f t="shared" ca="1" si="16"/>
        <v>0</v>
      </c>
      <c r="AK93" s="90">
        <f t="shared" ca="1" si="17"/>
        <v>39.006295879687507</v>
      </c>
      <c r="AL93" s="88">
        <f>IF(OR($AX$22=0,入力データと計算結果!$F$7&lt;&gt;バックデータ一覧!$A$8),0,$AX$19*AM93*10^-3)</f>
        <v>0</v>
      </c>
      <c r="AM93" s="90">
        <f>SUMPRODUCT(('計算過程（日射量等）'!$A$6:$A$8765=計算過程!A93)*('計算過程（日射量等）'!$C$6:$C$8765&gt;=$AX$20))</f>
        <v>8</v>
      </c>
      <c r="AN93" s="90">
        <f>IF(入力データと計算結果!$F$7=バックデータ一覧!$A$9,0,AO93*$AX$22*$AX$21*計算過程!$AX$23)</f>
        <v>0</v>
      </c>
      <c r="AO93" s="90">
        <f>SUMIF('計算過程（日射量等）'!$A$6:$A$8765,計算過程!A93,'計算過程（日射量等）'!$C$6:$C$8765)*3600*10^-6</f>
        <v>13.792486522007522</v>
      </c>
      <c r="AP93" s="90">
        <f t="shared" si="21"/>
        <v>2.8202956989247316</v>
      </c>
      <c r="AQ93" s="90">
        <f>AVERAGEIF('貼り付けシート（日射量等）'!$D$3:$D$8762,$A93,'貼り付けシート（日射量等）'!$F$3:$F$8762)</f>
        <v>3.2333333333333343</v>
      </c>
    </row>
    <row r="94" spans="1:43">
      <c r="A94" s="28">
        <v>41728</v>
      </c>
      <c r="B94" s="88">
        <f ca="1">I94-IF(入力データと計算結果!$F$7=バックデータ一覧!$A$7,計算過程!$AG94,計算過程!$AI94)*I94/($I94+$J94+$K94+$L94+$M94+$N94)</f>
        <v>14.335478167464998</v>
      </c>
      <c r="C94" s="88">
        <f ca="1">J94-IF(入力データと計算結果!$F$7=バックデータ一覧!$A$7,計算過程!$AG94,計算過程!$AI94)*J94/($I94+$J94+$K94+$L94+$M94+$N94)</f>
        <v>23.373062229562496</v>
      </c>
      <c r="D94" s="88">
        <f ca="1">K94-IF(入力データと計算結果!$F$7=バックデータ一覧!$A$7,計算過程!$AG94,計算過程!$AI94)*K94/($I94+$J94+$K94+$L94+$M94+$N94)</f>
        <v>4.362971616184999</v>
      </c>
      <c r="E94" s="88">
        <f ca="1">L94-IF(入力データと計算結果!$F$7=バックデータ一覧!$A$7,計算過程!$AG94,計算過程!$AI94)*L94/($I94+$J94+$K94+$L94+$M94+$N94)</f>
        <v>28.047674675474997</v>
      </c>
      <c r="F94" s="88">
        <f ca="1">M94-IF(入力データと計算結果!$F$7=バックデータ一覧!$A$7,計算過程!$AG94,計算過程!$AI94)*M94/($I94+$J94+$K94+$L94+$M94+$N94)</f>
        <v>0</v>
      </c>
      <c r="G94" s="88">
        <f ca="1">N94-IF(入力データと計算結果!$F$7=バックデータ一覧!$A$7,計算過程!$AG94,計算過程!$AI94)*N94/($I94+$J94+$K94+$L94+$M94+$N94)</f>
        <v>6.1909999999999998</v>
      </c>
      <c r="H94" s="88">
        <f t="shared" si="18"/>
        <v>0</v>
      </c>
      <c r="I94" s="90">
        <f ca="1">P94*(バックデータ一覧!$E$3-計算過程!X94)*4.186*10^-3</f>
        <v>14.335478167464998</v>
      </c>
      <c r="J94" s="90">
        <f ca="1">Q94*(バックデータ一覧!$E$4-計算過程!X94)*4.186*10^-3</f>
        <v>23.373062229562496</v>
      </c>
      <c r="K94" s="90">
        <f ca="1">R94*(バックデータ一覧!$E$5-計算過程!X94)*4.186*10^-3</f>
        <v>4.362971616184999</v>
      </c>
      <c r="L94" s="90">
        <f ca="1">IF(入力データと計算結果!$F$9=バックデータ一覧!$A$2,計算過程!S94*(バックデータ一覧!$E$6-計算過程!X94)*4.186*10^-3,0)</f>
        <v>28.047674675474997</v>
      </c>
      <c r="M94" s="90">
        <f>IF(入力データと計算結果!$F$9=バックデータ一覧!$A$2,0,計算過程!T94*(バックデータ一覧!$E$7-計算過程!X94)*4.186*10^-3)</f>
        <v>0</v>
      </c>
      <c r="N94" s="90">
        <f ca="1">IF(入力データと計算結果!$F$9=バックデータ一覧!$A$4,0,計算過程!U94*(バックデータ一覧!$E$8-計算過程!X94)*4.186*10^-3)</f>
        <v>6.1909999999999998</v>
      </c>
      <c r="O94" s="90">
        <f>IF(入力データと計算結果!$F$9=バックデータ一覧!$A$4,計算過程!W94*1.25,0)</f>
        <v>0</v>
      </c>
      <c r="P94" s="88">
        <f t="shared" si="11"/>
        <v>92</v>
      </c>
      <c r="Q94" s="88">
        <f t="shared" si="12"/>
        <v>150</v>
      </c>
      <c r="R94" s="88">
        <f t="shared" si="13"/>
        <v>28</v>
      </c>
      <c r="S94" s="88">
        <f>IF(入力データと計算結果!$F$9=バックデータ一覧!$A$2,$AC94,0)*$AX$11*$AX$12</f>
        <v>180</v>
      </c>
      <c r="T94" s="88">
        <f>IF(入力データと計算結果!$F$9=バックデータ一覧!$A$2,0,$AC94)*$AX$12</f>
        <v>0</v>
      </c>
      <c r="U94" s="88">
        <f t="shared" ca="1" si="19"/>
        <v>25.845325531065086</v>
      </c>
      <c r="V94" s="90">
        <f ca="1">IF(OR(入力データと計算結果!$F$9=バックデータ一覧!$A$2,入力データと計算結果!$F$9=バックデータ一覧!$A$3),W94/(バックデータ一覧!$E$8-計算過程!X94)/4.186*10^3,0)</f>
        <v>25.845325531065086</v>
      </c>
      <c r="W94" s="90">
        <f t="shared" si="14"/>
        <v>6.1909999999999998</v>
      </c>
      <c r="X94" s="90">
        <f ca="1">MAX(VLOOKUP(入力データと計算結果!$F$5,バックデータ一覧!$Y$3:$AA$10,2)*Y94+VLOOKUP(入力データと計算結果!$F$5,バックデータ一覧!$Y$3:$AA$10,3),0.5)</f>
        <v>2.7758206250000002</v>
      </c>
      <c r="Y94" s="90">
        <f t="shared" ca="1" si="15"/>
        <v>-1.0395833333333333</v>
      </c>
      <c r="Z94" s="24">
        <f>IF(入力データと計算結果!$F$6=4,INDEX(バックデータ一覧!$I$4:$L$9,MATCH(VLOOKUP(計算過程!$A94,バックデータ一覧!$AU$3:$AV$367,2),バックデータ一覧!$H$4:$H$9,0),MATCH(計算過程!Z$2,バックデータ一覧!$I$2:$L$2,0)),IF(入力データと計算結果!$F$6=3,INDEX(バックデータ一覧!$I$10:$L$15,MATCH(VLOOKUP(計算過程!$A94,バックデータ一覧!$AU$3:$AV$367,2),バックデータ一覧!$H$10:$H$15,0),MATCH(計算過程!Z$2,バックデータ一覧!$I$2:$L$2,0)),IF(入力データと計算結果!$F$6=2,INDEX(バックデータ一覧!$I$16:$L$21,MATCH(VLOOKUP(計算過程!$A94,バックデータ一覧!$AU$3:$AV$367,2),バックデータ一覧!$H$16:$H$21,0),MATCH(計算過程!Z$2,バックデータ一覧!$I$2:$L$2,0)),IF(入力データと計算結果!$F$6=1,INDEX(バックデータ一覧!$I$22:$L$27,MATCH(VLOOKUP(計算過程!$A94,バックデータ一覧!$AU$3:$AV$367,2),バックデータ一覧!$H$22:$H$27,0),MATCH(計算過程!Z$2,バックデータ一覧!$I$2:$L$2,0))))))</f>
        <v>92</v>
      </c>
      <c r="AA94" s="24">
        <f>IF(入力データと計算結果!$F$6=4,INDEX(バックデータ一覧!$I$4:$L$9,MATCH(VLOOKUP(計算過程!$A94,バックデータ一覧!$AU$3:$AV$367,2),バックデータ一覧!$H$4:$H$9,0),MATCH(計算過程!AA$2,バックデータ一覧!$I$2:$L$2,0)),IF(入力データと計算結果!$F$6=3,INDEX(バックデータ一覧!$I$10:$L$15,MATCH(VLOOKUP(計算過程!$A94,バックデータ一覧!$AU$3:$AV$367,2),バックデータ一覧!$H$10:$H$15,0),MATCH(計算過程!AA$2,バックデータ一覧!$I$2:$L$2,0)),IF(入力データと計算結果!$F$6=2,INDEX(バックデータ一覧!$I$16:$L$21,MATCH(VLOOKUP(計算過程!$A94,バックデータ一覧!$AU$3:$AV$367,2),バックデータ一覧!$H$16:$H$21,0),MATCH(計算過程!AA$2,バックデータ一覧!$I$2:$L$2,0)),IF(入力データと計算結果!$F$6=1,INDEX(バックデータ一覧!$I$22:$L$27,MATCH(VLOOKUP(計算過程!$A94,バックデータ一覧!$AU$3:$AV$367,2),バックデータ一覧!$H$22:$H$27,0),MATCH(計算過程!AA$2,バックデータ一覧!$I$2:$L$2,0))))))</f>
        <v>150</v>
      </c>
      <c r="AB94" s="24">
        <f>IF(入力データと計算結果!$F$6=4,INDEX(バックデータ一覧!$I$4:$L$9,MATCH(VLOOKUP(計算過程!$A94,バックデータ一覧!$AU$3:$AV$367,2),バックデータ一覧!$H$4:$H$9,0),MATCH(計算過程!AB$2,バックデータ一覧!$I$2:$L$2,0)),IF(入力データと計算結果!$F$6=3,INDEX(バックデータ一覧!$I$10:$L$15,MATCH(VLOOKUP(計算過程!$A94,バックデータ一覧!$AU$3:$AV$367,2),バックデータ一覧!$H$10:$H$15,0),MATCH(計算過程!AB$2,バックデータ一覧!$I$2:$L$2,0)),IF(入力データと計算結果!$F$6=2,INDEX(バックデータ一覧!$I$16:$L$21,MATCH(VLOOKUP(計算過程!$A94,バックデータ一覧!$AU$3:$AV$367,2),バックデータ一覧!$H$16:$H$21,0),MATCH(計算過程!AB$2,バックデータ一覧!$I$2:$L$2,0)),IF(入力データと計算結果!$F$6=1,INDEX(バックデータ一覧!$I$22:$L$27,MATCH(VLOOKUP(計算過程!$A94,バックデータ一覧!$AU$3:$AV$367,2),バックデータ一覧!$H$22:$H$27,0),MATCH(計算過程!AB$2,バックデータ一覧!$I$2:$L$2,0))))))</f>
        <v>28</v>
      </c>
      <c r="AC94" s="24">
        <f>IF(入力データと計算結果!$F$6=4,INDEX(バックデータ一覧!$I$4:$L$9,MATCH(VLOOKUP(計算過程!$A94,バックデータ一覧!$AU$3:$AV$367,2),バックデータ一覧!$H$4:$H$9,0),MATCH(計算過程!AC$2,バックデータ一覧!$I$2:$L$2,0)),IF(入力データと計算結果!$F$6=3,INDEX(バックデータ一覧!$I$10:$L$15,MATCH(VLOOKUP(計算過程!$A94,バックデータ一覧!$AU$3:$AV$367,2),バックデータ一覧!$H$10:$H$15,0),MATCH(計算過程!AC$2,バックデータ一覧!$I$2:$L$2,0)),IF(入力データと計算結果!$F$6=2,INDEX(バックデータ一覧!$I$16:$L$21,MATCH(VLOOKUP(計算過程!$A94,バックデータ一覧!$AU$3:$AV$367,2),バックデータ一覧!$H$16:$H$21,0),MATCH(計算過程!AC$2,バックデータ一覧!$I$2:$L$2,0)),IF(入力データと計算結果!$F$6=1,INDEX(バックデータ一覧!$I$22:$L$27,MATCH(VLOOKUP(計算過程!$A94,バックデータ一覧!$AU$3:$AV$367,2),バックデータ一覧!$H$22:$H$27,0),MATCH(計算過程!AC$2,バックデータ一覧!$I$2:$L$2,0))))))</f>
        <v>180</v>
      </c>
      <c r="AD94" s="89">
        <f>IF($AF94&lt;7,INDEX(バックデータ一覧!$P$4:$S$5,MATCH(入力データと計算結果!$F$8,バックデータ一覧!$O$4:$O$5,0),MATCH(入力データと計算結果!$F$6,バックデータ一覧!$P$3:$W$3,0)),IF(AND($AF94&gt;=7,$AF94&lt;16),INDEX(バックデータ一覧!$P$6:$S$7,MATCH(入力データと計算結果!$F$8,バックデータ一覧!$O$6:$O$7,0),MATCH(入力データと計算結果!$F$6,バックデータ一覧!$P$3:$W$3,0)),IF(AND($AF94&gt;=16,$AF94&lt;25),INDEX(バックデータ一覧!$P$8:$S$9,MATCH(入力データと計算結果!$F$8,バックデータ一覧!$O$8:$O$9,0),MATCH(入力データと計算結果!$F$6,バックデータ一覧!$P$3:$W$3,0)),IF($AF94&gt;=25,INDEX(バックデータ一覧!$P$10:$S$11,MATCH(入力データと計算結果!$F$8,バックデータ一覧!$O$10:$O$11,0),MATCH(入力データと計算結果!$F$6,バックデータ一覧!$P$3:$W$3,0))))))</f>
        <v>-0.12</v>
      </c>
      <c r="AE94" s="89">
        <f>IF($AF94&lt;7,INDEX(バックデータ一覧!$T$4:$W$5,MATCH(入力データと計算結果!$F$8,バックデータ一覧!$O$4:$O$5,0),MATCH(入力データと計算結果!$F$6,バックデータ一覧!$P$3:$W$3,0)),IF(AND($AF94&gt;=7,$AF94&lt;16),INDEX(バックデータ一覧!$T$6:$W$7,MATCH(入力データと計算結果!$F$8,バックデータ一覧!$O$6:$O$7,0),MATCH(入力データと計算結果!$F$6,バックデータ一覧!$P$3:$W$3,0)),IF(AND($AF94&gt;=16,$AF94&lt;25),INDEX(バックデータ一覧!$T$8:$W$9,MATCH(入力データと計算結果!$F$8,バックデータ一覧!$O$8:$O$9,0),MATCH(入力データと計算結果!$F$6,バックデータ一覧!$P$3:$W$3,0)),IF($AF94&gt;=25,INDEX(バックデータ一覧!$T$10:$W$11,MATCH(入力データと計算結果!$F$8,バックデータ一覧!$O$10:$O$11,0),MATCH(入力データと計算結果!$F$6,バックデータ一覧!$P$3:$W$3,0))))))</f>
        <v>6</v>
      </c>
      <c r="AF94" s="88">
        <f>AVERAGEIF(貼り付けシート!$A$6:$A$8765,$A94,貼り付けシート!$C$6:$C$8765)</f>
        <v>-1.5916666666666666</v>
      </c>
      <c r="AG94" s="91">
        <f>IF(AND(入力データと計算結果!$F$7=バックデータ一覧!$A$7,AH94="使用できる"),MIN(AN94,SUM(I94:N94)*$AX$13),0)</f>
        <v>0</v>
      </c>
      <c r="AH94" s="47" t="str">
        <f t="shared" si="20"/>
        <v>使用できない</v>
      </c>
      <c r="AI94" s="90">
        <f>IF(入力データと計算結果!$F$7=バックデータ一覧!$A$8,MIN(AJ94,(SUM(I94:N94)*$AX$15)),0)</f>
        <v>0</v>
      </c>
      <c r="AJ94" s="90">
        <f t="shared" ca="1" si="16"/>
        <v>0</v>
      </c>
      <c r="AK94" s="90">
        <f t="shared" ca="1" si="17"/>
        <v>39.070562229562498</v>
      </c>
      <c r="AL94" s="88">
        <f>IF(OR($AX$22=0,入力データと計算結果!$F$7&lt;&gt;バックデータ一覧!$A$8),0,$AX$19*AM94*10^-3)</f>
        <v>0</v>
      </c>
      <c r="AM94" s="90">
        <f>SUMPRODUCT(('計算過程（日射量等）'!$A$6:$A$8765=計算過程!A94)*('計算過程（日射量等）'!$C$6:$C$8765&gt;=$AX$20))</f>
        <v>8</v>
      </c>
      <c r="AN94" s="90">
        <f>IF(入力データと計算結果!$F$7=バックデータ一覧!$A$9,0,AO94*$AX$22*$AX$21*計算過程!$AX$23)</f>
        <v>0</v>
      </c>
      <c r="AO94" s="90">
        <f>SUMIF('計算過程（日射量等）'!$A$6:$A$8765,計算過程!A94,'計算過程（日射量等）'!$C$6:$C$8765)*3600*10^-6</f>
        <v>21.212348047821255</v>
      </c>
      <c r="AP94" s="90">
        <f t="shared" si="21"/>
        <v>3.0678763440860215</v>
      </c>
      <c r="AQ94" s="90">
        <f>AVERAGEIF('貼り付けシート（日射量等）'!$D$3:$D$8762,$A94,'貼り付けシート（日射量等）'!$F$3:$F$8762)</f>
        <v>5.0291666666666677</v>
      </c>
    </row>
    <row r="95" spans="1:43">
      <c r="A95" s="28">
        <v>41729</v>
      </c>
      <c r="B95" s="88">
        <f ca="1">I95-IF(入力データと計算結果!$F$7=バックデータ一覧!$A$7,計算過程!$AG95,計算過程!$AI95)*I95/($I95+$J95+$K95+$L95+$M95+$N95)</f>
        <v>14.362643727250001</v>
      </c>
      <c r="C95" s="88">
        <f ca="1">J95-IF(入力データと計算結果!$F$7=バックデータ一覧!$A$7,計算過程!$AG95,計算過程!$AI95)*J95/($I95+$J95+$K95+$L95+$M95+$N95)</f>
        <v>23.417353903125001</v>
      </c>
      <c r="D95" s="88">
        <f ca="1">K95-IF(入力データと計算結果!$F$7=バックデータ一覧!$A$7,計算過程!$AG95,計算過程!$AI95)*K95/($I95+$J95+$K95+$L95+$M95+$N95)</f>
        <v>4.3712393952499999</v>
      </c>
      <c r="E95" s="88">
        <f ca="1">L95-IF(入力データと計算結果!$F$7=バックデータ一覧!$A$7,計算過程!$AG95,計算過程!$AI95)*L95/($I95+$J95+$K95+$L95+$M95+$N95)</f>
        <v>28.100824683750002</v>
      </c>
      <c r="F95" s="88">
        <f ca="1">M95-IF(入力データと計算結果!$F$7=バックデータ一覧!$A$7,計算過程!$AG95,計算過程!$AI95)*M95/($I95+$J95+$K95+$L95+$M95+$N95)</f>
        <v>0</v>
      </c>
      <c r="G95" s="88">
        <f ca="1">N95-IF(入力データと計算結果!$F$7=バックデータ一覧!$A$7,計算過程!$AG95,計算過程!$AI95)*N95/($I95+$J95+$K95+$L95+$M95+$N95)</f>
        <v>6.2530000000000001</v>
      </c>
      <c r="H95" s="88">
        <f t="shared" si="18"/>
        <v>0</v>
      </c>
      <c r="I95" s="90">
        <f ca="1">P95*(バックデータ一覧!$E$3-計算過程!X95)*4.186*10^-3</f>
        <v>14.362643727250001</v>
      </c>
      <c r="J95" s="90">
        <f ca="1">Q95*(バックデータ一覧!$E$4-計算過程!X95)*4.186*10^-3</f>
        <v>23.417353903125001</v>
      </c>
      <c r="K95" s="90">
        <f ca="1">R95*(バックデータ一覧!$E$5-計算過程!X95)*4.186*10^-3</f>
        <v>4.3712393952499999</v>
      </c>
      <c r="L95" s="90">
        <f ca="1">IF(入力データと計算結果!$F$9=バックデータ一覧!$A$2,計算過程!S95*(バックデータ一覧!$E$6-計算過程!X95)*4.186*10^-3,0)</f>
        <v>28.100824683750002</v>
      </c>
      <c r="M95" s="90">
        <f>IF(入力データと計算結果!$F$9=バックデータ一覧!$A$2,0,計算過程!T95*(バックデータ一覧!$E$7-計算過程!X95)*4.186*10^-3)</f>
        <v>0</v>
      </c>
      <c r="N95" s="90">
        <f ca="1">IF(入力データと計算結果!$F$9=バックデータ一覧!$A$4,0,計算過程!U95*(バックデータ一覧!$E$8-計算過程!X95)*4.186*10^-3)</f>
        <v>6.2530000000000001</v>
      </c>
      <c r="O95" s="90">
        <f>IF(入力データと計算結果!$F$9=バックデータ一覧!$A$4,計算過程!W95*1.25,0)</f>
        <v>0</v>
      </c>
      <c r="P95" s="88">
        <f t="shared" si="11"/>
        <v>92</v>
      </c>
      <c r="Q95" s="88">
        <f t="shared" si="12"/>
        <v>150</v>
      </c>
      <c r="R95" s="88">
        <f t="shared" si="13"/>
        <v>28</v>
      </c>
      <c r="S95" s="88">
        <f>IF(入力データと計算結果!$F$9=バックデータ一覧!$A$2,$AC95,0)*$AX$11*$AX$12</f>
        <v>180</v>
      </c>
      <c r="T95" s="88">
        <f>IF(入力データと計算結果!$F$9=バックデータ一覧!$A$2,0,$AC95)*$AX$12</f>
        <v>0</v>
      </c>
      <c r="U95" s="88">
        <f t="shared" ca="1" si="19"/>
        <v>26.072015928619535</v>
      </c>
      <c r="V95" s="90">
        <f ca="1">IF(OR(入力データと計算結果!$F$9=バックデータ一覧!$A$2,入力データと計算結果!$F$9=バックデータ一覧!$A$3),W95/(バックデータ一覧!$E$8-計算過程!X95)/4.186*10^3,0)</f>
        <v>26.072015928619535</v>
      </c>
      <c r="W95" s="90">
        <f t="shared" si="14"/>
        <v>6.2530000000000001</v>
      </c>
      <c r="X95" s="90">
        <f ca="1">MAX(VLOOKUP(入力データと計算結果!$F$5,バックデータ一覧!$Y$3:$AA$10,2)*Y95+VLOOKUP(入力データと計算結果!$F$5,バックデータ一覧!$Y$3:$AA$10,3),0.5)</f>
        <v>2.7052812500000001</v>
      </c>
      <c r="Y95" s="90">
        <f t="shared" ca="1" si="15"/>
        <v>-1.1458333333333335</v>
      </c>
      <c r="Z95" s="24">
        <f>IF(入力データと計算結果!$F$6=4,INDEX(バックデータ一覧!$I$4:$L$9,MATCH(VLOOKUP(計算過程!$A95,バックデータ一覧!$AU$3:$AV$367,2),バックデータ一覧!$H$4:$H$9,0),MATCH(計算過程!Z$2,バックデータ一覧!$I$2:$L$2,0)),IF(入力データと計算結果!$F$6=3,INDEX(バックデータ一覧!$I$10:$L$15,MATCH(VLOOKUP(計算過程!$A95,バックデータ一覧!$AU$3:$AV$367,2),バックデータ一覧!$H$10:$H$15,0),MATCH(計算過程!Z$2,バックデータ一覧!$I$2:$L$2,0)),IF(入力データと計算結果!$F$6=2,INDEX(バックデータ一覧!$I$16:$L$21,MATCH(VLOOKUP(計算過程!$A95,バックデータ一覧!$AU$3:$AV$367,2),バックデータ一覧!$H$16:$H$21,0),MATCH(計算過程!Z$2,バックデータ一覧!$I$2:$L$2,0)),IF(入力データと計算結果!$F$6=1,INDEX(バックデータ一覧!$I$22:$L$27,MATCH(VLOOKUP(計算過程!$A95,バックデータ一覧!$AU$3:$AV$367,2),バックデータ一覧!$H$22:$H$27,0),MATCH(計算過程!Z$2,バックデータ一覧!$I$2:$L$2,0))))))</f>
        <v>92</v>
      </c>
      <c r="AA95" s="24">
        <f>IF(入力データと計算結果!$F$6=4,INDEX(バックデータ一覧!$I$4:$L$9,MATCH(VLOOKUP(計算過程!$A95,バックデータ一覧!$AU$3:$AV$367,2),バックデータ一覧!$H$4:$H$9,0),MATCH(計算過程!AA$2,バックデータ一覧!$I$2:$L$2,0)),IF(入力データと計算結果!$F$6=3,INDEX(バックデータ一覧!$I$10:$L$15,MATCH(VLOOKUP(計算過程!$A95,バックデータ一覧!$AU$3:$AV$367,2),バックデータ一覧!$H$10:$H$15,0),MATCH(計算過程!AA$2,バックデータ一覧!$I$2:$L$2,0)),IF(入力データと計算結果!$F$6=2,INDEX(バックデータ一覧!$I$16:$L$21,MATCH(VLOOKUP(計算過程!$A95,バックデータ一覧!$AU$3:$AV$367,2),バックデータ一覧!$H$16:$H$21,0),MATCH(計算過程!AA$2,バックデータ一覧!$I$2:$L$2,0)),IF(入力データと計算結果!$F$6=1,INDEX(バックデータ一覧!$I$22:$L$27,MATCH(VLOOKUP(計算過程!$A95,バックデータ一覧!$AU$3:$AV$367,2),バックデータ一覧!$H$22:$H$27,0),MATCH(計算過程!AA$2,バックデータ一覧!$I$2:$L$2,0))))))</f>
        <v>150</v>
      </c>
      <c r="AB95" s="24">
        <f>IF(入力データと計算結果!$F$6=4,INDEX(バックデータ一覧!$I$4:$L$9,MATCH(VLOOKUP(計算過程!$A95,バックデータ一覧!$AU$3:$AV$367,2),バックデータ一覧!$H$4:$H$9,0),MATCH(計算過程!AB$2,バックデータ一覧!$I$2:$L$2,0)),IF(入力データと計算結果!$F$6=3,INDEX(バックデータ一覧!$I$10:$L$15,MATCH(VLOOKUP(計算過程!$A95,バックデータ一覧!$AU$3:$AV$367,2),バックデータ一覧!$H$10:$H$15,0),MATCH(計算過程!AB$2,バックデータ一覧!$I$2:$L$2,0)),IF(入力データと計算結果!$F$6=2,INDEX(バックデータ一覧!$I$16:$L$21,MATCH(VLOOKUP(計算過程!$A95,バックデータ一覧!$AU$3:$AV$367,2),バックデータ一覧!$H$16:$H$21,0),MATCH(計算過程!AB$2,バックデータ一覧!$I$2:$L$2,0)),IF(入力データと計算結果!$F$6=1,INDEX(バックデータ一覧!$I$22:$L$27,MATCH(VLOOKUP(計算過程!$A95,バックデータ一覧!$AU$3:$AV$367,2),バックデータ一覧!$H$22:$H$27,0),MATCH(計算過程!AB$2,バックデータ一覧!$I$2:$L$2,0))))))</f>
        <v>28</v>
      </c>
      <c r="AC95" s="24">
        <f>IF(入力データと計算結果!$F$6=4,INDEX(バックデータ一覧!$I$4:$L$9,MATCH(VLOOKUP(計算過程!$A95,バックデータ一覧!$AU$3:$AV$367,2),バックデータ一覧!$H$4:$H$9,0),MATCH(計算過程!AC$2,バックデータ一覧!$I$2:$L$2,0)),IF(入力データと計算結果!$F$6=3,INDEX(バックデータ一覧!$I$10:$L$15,MATCH(VLOOKUP(計算過程!$A95,バックデータ一覧!$AU$3:$AV$367,2),バックデータ一覧!$H$10:$H$15,0),MATCH(計算過程!AC$2,バックデータ一覧!$I$2:$L$2,0)),IF(入力データと計算結果!$F$6=2,INDEX(バックデータ一覧!$I$16:$L$21,MATCH(VLOOKUP(計算過程!$A95,バックデータ一覧!$AU$3:$AV$367,2),バックデータ一覧!$H$16:$H$21,0),MATCH(計算過程!AC$2,バックデータ一覧!$I$2:$L$2,0)),IF(入力データと計算結果!$F$6=1,INDEX(バックデータ一覧!$I$22:$L$27,MATCH(VLOOKUP(計算過程!$A95,バックデータ一覧!$AU$3:$AV$367,2),バックデータ一覧!$H$22:$H$27,0),MATCH(計算過程!AC$2,バックデータ一覧!$I$2:$L$2,0))))))</f>
        <v>180</v>
      </c>
      <c r="AD95" s="89">
        <f>IF($AF95&lt;7,INDEX(バックデータ一覧!$P$4:$S$5,MATCH(入力データと計算結果!$F$8,バックデータ一覧!$O$4:$O$5,0),MATCH(入力データと計算結果!$F$6,バックデータ一覧!$P$3:$W$3,0)),IF(AND($AF95&gt;=7,$AF95&lt;16),INDEX(バックデータ一覧!$P$6:$S$7,MATCH(入力データと計算結果!$F$8,バックデータ一覧!$O$6:$O$7,0),MATCH(入力データと計算結果!$F$6,バックデータ一覧!$P$3:$W$3,0)),IF(AND($AF95&gt;=16,$AF95&lt;25),INDEX(バックデータ一覧!$P$8:$S$9,MATCH(入力データと計算結果!$F$8,バックデータ一覧!$O$8:$O$9,0),MATCH(入力データと計算結果!$F$6,バックデータ一覧!$P$3:$W$3,0)),IF($AF95&gt;=25,INDEX(バックデータ一覧!$P$10:$S$11,MATCH(入力データと計算結果!$F$8,バックデータ一覧!$O$10:$O$11,0),MATCH(入力データと計算結果!$F$6,バックデータ一覧!$P$3:$W$3,0))))))</f>
        <v>-0.12</v>
      </c>
      <c r="AE95" s="89">
        <f>IF($AF95&lt;7,INDEX(バックデータ一覧!$T$4:$W$5,MATCH(入力データと計算結果!$F$8,バックデータ一覧!$O$4:$O$5,0),MATCH(入力データと計算結果!$F$6,バックデータ一覧!$P$3:$W$3,0)),IF(AND($AF95&gt;=7,$AF95&lt;16),INDEX(バックデータ一覧!$T$6:$W$7,MATCH(入力データと計算結果!$F$8,バックデータ一覧!$O$6:$O$7,0),MATCH(入力データと計算結果!$F$6,バックデータ一覧!$P$3:$W$3,0)),IF(AND($AF95&gt;=16,$AF95&lt;25),INDEX(バックデータ一覧!$T$8:$W$9,MATCH(入力データと計算結果!$F$8,バックデータ一覧!$O$8:$O$9,0),MATCH(入力データと計算結果!$F$6,バックデータ一覧!$P$3:$W$3,0)),IF($AF95&gt;=25,INDEX(バックデータ一覧!$T$10:$W$11,MATCH(入力データと計算結果!$F$8,バックデータ一覧!$O$10:$O$11,0),MATCH(入力データと計算結果!$F$6,バックデータ一覧!$P$3:$W$3,0))))))</f>
        <v>6</v>
      </c>
      <c r="AF95" s="88">
        <f>AVERAGEIF(貼り付けシート!$A$6:$A$8765,$A95,貼り付けシート!$C$6:$C$8765)</f>
        <v>-2.1083333333333329</v>
      </c>
      <c r="AG95" s="91">
        <f>IF(AND(入力データと計算結果!$F$7=バックデータ一覧!$A$7,AH95="使用できる"),MIN(AN95,SUM(I95:N95)*$AX$13),0)</f>
        <v>0</v>
      </c>
      <c r="AH95" s="47" t="str">
        <f t="shared" si="20"/>
        <v>使用できない</v>
      </c>
      <c r="AI95" s="90">
        <f>IF(入力データと計算結果!$F$7=バックデータ一覧!$A$8,MIN(AJ95,(SUM(I95:N95)*$AX$15)),0)</f>
        <v>0</v>
      </c>
      <c r="AJ95" s="90">
        <f t="shared" ca="1" si="16"/>
        <v>0</v>
      </c>
      <c r="AK95" s="90">
        <f t="shared" ca="1" si="17"/>
        <v>39.114853903125002</v>
      </c>
      <c r="AL95" s="88">
        <f>IF(OR($AX$22=0,入力データと計算結果!$F$7&lt;&gt;バックデータ一覧!$A$8),0,$AX$19*AM95*10^-3)</f>
        <v>0</v>
      </c>
      <c r="AM95" s="90">
        <f>SUMPRODUCT(('計算過程（日射量等）'!$A$6:$A$8765=計算過程!A95)*('計算過程（日射量等）'!$C$6:$C$8765&gt;=$AX$20))</f>
        <v>0</v>
      </c>
      <c r="AN95" s="90">
        <f>IF(入力データと計算結果!$F$7=バックデータ一覧!$A$9,0,AO95*$AX$22*$AX$21*計算過程!$AX$23)</f>
        <v>0</v>
      </c>
      <c r="AO95" s="90">
        <f>SUMIF('計算過程（日射量等）'!$A$6:$A$8765,計算過程!A95,'計算過程（日射量等）'!$C$6:$C$8765)*3600*10^-6</f>
        <v>3.5440436253739422</v>
      </c>
      <c r="AP95" s="90">
        <f t="shared" si="21"/>
        <v>3.1458333333333335</v>
      </c>
      <c r="AQ95" s="90">
        <f>AVERAGEIF('貼り付けシート（日射量等）'!$D$3:$D$8762,$A95,'貼り付けシート（日射量等）'!$F$3:$F$8762)</f>
        <v>4.5458333333333334</v>
      </c>
    </row>
    <row r="96" spans="1:43">
      <c r="A96" s="28">
        <v>41730</v>
      </c>
      <c r="B96" s="88">
        <f ca="1">I96-IF(入力データと計算結果!$F$7=バックデータ一覧!$A$7,計算過程!$AG96,計算過程!$AI96)*I96/($I96+$J96+$K96+$L96+$M96+$N96)</f>
        <v>21.842093117844996</v>
      </c>
      <c r="C96" s="88">
        <f ca="1">J96-IF(入力データと計算結果!$F$7=バックデータ一覧!$A$7,計算過程!$AG96,計算過程!$AI96)*J96/($I96+$J96+$K96+$L96+$M96+$N96)</f>
        <v>31.202990168349999</v>
      </c>
      <c r="D96" s="88">
        <f ca="1">K96-IF(入力データと計算結果!$F$7=バックデータ一覧!$A$7,計算過程!$AG96,計算過程!$AI96)*K96/($I96+$J96+$K96+$L96+$M96+$N96)</f>
        <v>4.6804485252524994</v>
      </c>
      <c r="E96" s="88">
        <f ca="1">L96-IF(入力データと計算結果!$F$7=バックデータ一覧!$A$7,計算過程!$AG96,計算過程!$AI96)*L96/($I96+$J96+$K96+$L96+$M96+$N96)</f>
        <v>28.082691151515</v>
      </c>
      <c r="F96" s="88">
        <f ca="1">M96-IF(入力データと計算結果!$F$7=バックデータ一覧!$A$7,計算過程!$AG96,計算過程!$AI96)*M96/($I96+$J96+$K96+$L96+$M96+$N96)</f>
        <v>0</v>
      </c>
      <c r="G96" s="88">
        <f ca="1">N96-IF(入力データと計算結果!$F$7=バックデータ一覧!$A$7,計算過程!$AG96,計算過程!$AI96)*N96/($I96+$J96+$K96+$L96+$M96+$N96)</f>
        <v>5.972500000000001</v>
      </c>
      <c r="H96" s="88">
        <f t="shared" si="18"/>
        <v>0</v>
      </c>
      <c r="I96" s="90">
        <f ca="1">P96*(バックデータ一覧!$E$3-計算過程!X96)*4.186*10^-3</f>
        <v>21.842093117844996</v>
      </c>
      <c r="J96" s="90">
        <f ca="1">Q96*(バックデータ一覧!$E$4-計算過程!X96)*4.186*10^-3</f>
        <v>31.202990168349999</v>
      </c>
      <c r="K96" s="90">
        <f ca="1">R96*(バックデータ一覧!$E$5-計算過程!X96)*4.186*10^-3</f>
        <v>4.6804485252524994</v>
      </c>
      <c r="L96" s="90">
        <f ca="1">IF(入力データと計算結果!$F$9=バックデータ一覧!$A$2,計算過程!S96*(バックデータ一覧!$E$6-計算過程!X96)*4.186*10^-3,0)</f>
        <v>28.082691151515</v>
      </c>
      <c r="M96" s="90">
        <f>IF(入力データと計算結果!$F$9=バックデータ一覧!$A$2,0,計算過程!T96*(バックデータ一覧!$E$7-計算過程!X96)*4.186*10^-3)</f>
        <v>0</v>
      </c>
      <c r="N96" s="90">
        <f ca="1">IF(入力データと計算結果!$F$9=バックデータ一覧!$A$4,0,計算過程!U96*(バックデータ一覧!$E$8-計算過程!X96)*4.186*10^-3)</f>
        <v>5.972500000000001</v>
      </c>
      <c r="O96" s="90">
        <f>IF(入力データと計算結果!$F$9=バックデータ一覧!$A$4,計算過程!W96*1.25,0)</f>
        <v>0</v>
      </c>
      <c r="P96" s="88">
        <f t="shared" si="11"/>
        <v>140</v>
      </c>
      <c r="Q96" s="88">
        <f t="shared" si="12"/>
        <v>200</v>
      </c>
      <c r="R96" s="88">
        <f t="shared" si="13"/>
        <v>30</v>
      </c>
      <c r="S96" s="88">
        <f>IF(入力データと計算結果!$F$9=バックデータ一覧!$A$2,$AC96,0)*$AX$11*$AX$12</f>
        <v>180</v>
      </c>
      <c r="T96" s="88">
        <f>IF(入力データと計算結果!$F$9=バックデータ一覧!$A$2,0,$AC96)*$AX$12</f>
        <v>0</v>
      </c>
      <c r="U96" s="88">
        <f t="shared" ca="1" si="19"/>
        <v>24.912929796133362</v>
      </c>
      <c r="V96" s="90">
        <f ca="1">IF(OR(入力データと計算結果!$F$9=バックデータ一覧!$A$2,入力データと計算結果!$F$9=バックデータ一覧!$A$3),W96/(バックデータ一覧!$E$8-計算過程!X96)/4.186*10^3,0)</f>
        <v>24.912929796133362</v>
      </c>
      <c r="W96" s="90">
        <f t="shared" si="14"/>
        <v>5.9725000000000001</v>
      </c>
      <c r="X96" s="90">
        <f ca="1">MAX(VLOOKUP(入力データと計算結果!$F$5,バックデータ一覧!$Y$3:$AA$10,2)*Y96+VLOOKUP(入力データと計算結果!$F$5,バックデータ一覧!$Y$3:$AA$10,3),0.5)</f>
        <v>2.7293476249999999</v>
      </c>
      <c r="Y96" s="90">
        <f t="shared" ca="1" si="15"/>
        <v>-1.1095833333333334</v>
      </c>
      <c r="Z96" s="24">
        <f>IF(入力データと計算結果!$F$6=4,INDEX(バックデータ一覧!$I$4:$L$9,MATCH(VLOOKUP(計算過程!$A96,バックデータ一覧!$AU$3:$AV$367,2),バックデータ一覧!$H$4:$H$9,0),MATCH(計算過程!Z$2,バックデータ一覧!$I$2:$L$2,0)),IF(入力データと計算結果!$F$6=3,INDEX(バックデータ一覧!$I$10:$L$15,MATCH(VLOOKUP(計算過程!$A96,バックデータ一覧!$AU$3:$AV$367,2),バックデータ一覧!$H$10:$H$15,0),MATCH(計算過程!Z$2,バックデータ一覧!$I$2:$L$2,0)),IF(入力データと計算結果!$F$6=2,INDEX(バックデータ一覧!$I$16:$L$21,MATCH(VLOOKUP(計算過程!$A96,バックデータ一覧!$AU$3:$AV$367,2),バックデータ一覧!$H$16:$H$21,0),MATCH(計算過程!Z$2,バックデータ一覧!$I$2:$L$2,0)),IF(入力データと計算結果!$F$6=1,INDEX(バックデータ一覧!$I$22:$L$27,MATCH(VLOOKUP(計算過程!$A96,バックデータ一覧!$AU$3:$AV$367,2),バックデータ一覧!$H$22:$H$27,0),MATCH(計算過程!Z$2,バックデータ一覧!$I$2:$L$2,0))))))</f>
        <v>140</v>
      </c>
      <c r="AA96" s="24">
        <f>IF(入力データと計算結果!$F$6=4,INDEX(バックデータ一覧!$I$4:$L$9,MATCH(VLOOKUP(計算過程!$A96,バックデータ一覧!$AU$3:$AV$367,2),バックデータ一覧!$H$4:$H$9,0),MATCH(計算過程!AA$2,バックデータ一覧!$I$2:$L$2,0)),IF(入力データと計算結果!$F$6=3,INDEX(バックデータ一覧!$I$10:$L$15,MATCH(VLOOKUP(計算過程!$A96,バックデータ一覧!$AU$3:$AV$367,2),バックデータ一覧!$H$10:$H$15,0),MATCH(計算過程!AA$2,バックデータ一覧!$I$2:$L$2,0)),IF(入力データと計算結果!$F$6=2,INDEX(バックデータ一覧!$I$16:$L$21,MATCH(VLOOKUP(計算過程!$A96,バックデータ一覧!$AU$3:$AV$367,2),バックデータ一覧!$H$16:$H$21,0),MATCH(計算過程!AA$2,バックデータ一覧!$I$2:$L$2,0)),IF(入力データと計算結果!$F$6=1,INDEX(バックデータ一覧!$I$22:$L$27,MATCH(VLOOKUP(計算過程!$A96,バックデータ一覧!$AU$3:$AV$367,2),バックデータ一覧!$H$22:$H$27,0),MATCH(計算過程!AA$2,バックデータ一覧!$I$2:$L$2,0))))))</f>
        <v>200</v>
      </c>
      <c r="AB96" s="24">
        <f>IF(入力データと計算結果!$F$6=4,INDEX(バックデータ一覧!$I$4:$L$9,MATCH(VLOOKUP(計算過程!$A96,バックデータ一覧!$AU$3:$AV$367,2),バックデータ一覧!$H$4:$H$9,0),MATCH(計算過程!AB$2,バックデータ一覧!$I$2:$L$2,0)),IF(入力データと計算結果!$F$6=3,INDEX(バックデータ一覧!$I$10:$L$15,MATCH(VLOOKUP(計算過程!$A96,バックデータ一覧!$AU$3:$AV$367,2),バックデータ一覧!$H$10:$H$15,0),MATCH(計算過程!AB$2,バックデータ一覧!$I$2:$L$2,0)),IF(入力データと計算結果!$F$6=2,INDEX(バックデータ一覧!$I$16:$L$21,MATCH(VLOOKUP(計算過程!$A96,バックデータ一覧!$AU$3:$AV$367,2),バックデータ一覧!$H$16:$H$21,0),MATCH(計算過程!AB$2,バックデータ一覧!$I$2:$L$2,0)),IF(入力データと計算結果!$F$6=1,INDEX(バックデータ一覧!$I$22:$L$27,MATCH(VLOOKUP(計算過程!$A96,バックデータ一覧!$AU$3:$AV$367,2),バックデータ一覧!$H$22:$H$27,0),MATCH(計算過程!AB$2,バックデータ一覧!$I$2:$L$2,0))))))</f>
        <v>30</v>
      </c>
      <c r="AC96" s="24">
        <f>IF(入力データと計算結果!$F$6=4,INDEX(バックデータ一覧!$I$4:$L$9,MATCH(VLOOKUP(計算過程!$A96,バックデータ一覧!$AU$3:$AV$367,2),バックデータ一覧!$H$4:$H$9,0),MATCH(計算過程!AC$2,バックデータ一覧!$I$2:$L$2,0)),IF(入力データと計算結果!$F$6=3,INDEX(バックデータ一覧!$I$10:$L$15,MATCH(VLOOKUP(計算過程!$A96,バックデータ一覧!$AU$3:$AV$367,2),バックデータ一覧!$H$10:$H$15,0),MATCH(計算過程!AC$2,バックデータ一覧!$I$2:$L$2,0)),IF(入力データと計算結果!$F$6=2,INDEX(バックデータ一覧!$I$16:$L$21,MATCH(VLOOKUP(計算過程!$A96,バックデータ一覧!$AU$3:$AV$367,2),バックデータ一覧!$H$16:$H$21,0),MATCH(計算過程!AC$2,バックデータ一覧!$I$2:$L$2,0)),IF(入力データと計算結果!$F$6=1,INDEX(バックデータ一覧!$I$22:$L$27,MATCH(VLOOKUP(計算過程!$A96,バックデータ一覧!$AU$3:$AV$367,2),バックデータ一覧!$H$22:$H$27,0),MATCH(計算過程!AC$2,バックデータ一覧!$I$2:$L$2,0))))))</f>
        <v>180</v>
      </c>
      <c r="AD96" s="89">
        <f>IF($AF96&lt;7,INDEX(バックデータ一覧!$P$4:$S$5,MATCH(入力データと計算結果!$F$8,バックデータ一覧!$O$4:$O$5,0),MATCH(入力データと計算結果!$F$6,バックデータ一覧!$P$3:$W$3,0)),IF(AND($AF96&gt;=7,$AF96&lt;16),INDEX(バックデータ一覧!$P$6:$S$7,MATCH(入力データと計算結果!$F$8,バックデータ一覧!$O$6:$O$7,0),MATCH(入力データと計算結果!$F$6,バックデータ一覧!$P$3:$W$3,0)),IF(AND($AF96&gt;=16,$AF96&lt;25),INDEX(バックデータ一覧!$P$8:$S$9,MATCH(入力データと計算結果!$F$8,バックデータ一覧!$O$8:$O$9,0),MATCH(入力データと計算結果!$F$6,バックデータ一覧!$P$3:$W$3,0)),IF($AF96&gt;=25,INDEX(バックデータ一覧!$P$10:$S$11,MATCH(入力データと計算結果!$F$8,バックデータ一覧!$O$10:$O$11,0),MATCH(入力データと計算結果!$F$6,バックデータ一覧!$P$3:$W$3,0))))))</f>
        <v>-0.12</v>
      </c>
      <c r="AE96" s="89">
        <f>IF($AF96&lt;7,INDEX(バックデータ一覧!$T$4:$W$5,MATCH(入力データと計算結果!$F$8,バックデータ一覧!$O$4:$O$5,0),MATCH(入力データと計算結果!$F$6,バックデータ一覧!$P$3:$W$3,0)),IF(AND($AF96&gt;=7,$AF96&lt;16),INDEX(バックデータ一覧!$T$6:$W$7,MATCH(入力データと計算結果!$F$8,バックデータ一覧!$O$6:$O$7,0),MATCH(入力データと計算結果!$F$6,バックデータ一覧!$P$3:$W$3,0)),IF(AND($AF96&gt;=16,$AF96&lt;25),INDEX(バックデータ一覧!$T$8:$W$9,MATCH(入力データと計算結果!$F$8,バックデータ一覧!$O$8:$O$9,0),MATCH(入力データと計算結果!$F$6,バックデータ一覧!$P$3:$W$3,0)),IF($AF96&gt;=25,INDEX(バックデータ一覧!$T$10:$W$11,MATCH(入力データと計算結果!$F$8,バックデータ一覧!$O$10:$O$11,0),MATCH(入力データと計算結果!$F$6,バックデータ一覧!$P$3:$W$3,0))))))</f>
        <v>6</v>
      </c>
      <c r="AF96" s="88">
        <f>AVERAGEIF(貼り付けシート!$A$6:$A$8765,$A96,貼り付けシート!$C$6:$C$8765)</f>
        <v>0.22916666666666649</v>
      </c>
      <c r="AG96" s="91">
        <f>IF(AND(入力データと計算結果!$F$7=バックデータ一覧!$A$7,AH96="使用できる"),MIN(AN96,SUM(I96:N96)*$AX$13),0)</f>
        <v>0</v>
      </c>
      <c r="AH96" s="47" t="str">
        <f t="shared" si="20"/>
        <v>使用できない</v>
      </c>
      <c r="AI96" s="90">
        <f>IF(入力データと計算結果!$F$7=バックデータ一覧!$A$8,MIN(AJ96,(SUM(I96:N96)*$AX$15)),0)</f>
        <v>0</v>
      </c>
      <c r="AJ96" s="90">
        <f t="shared" ca="1" si="16"/>
        <v>0</v>
      </c>
      <c r="AK96" s="90">
        <f t="shared" ca="1" si="17"/>
        <v>39.099742626262504</v>
      </c>
      <c r="AL96" s="88">
        <f>IF(OR($AX$22=0,入力データと計算結果!$F$7&lt;&gt;バックデータ一覧!$A$8),0,$AX$19*AM96*10^-3)</f>
        <v>0</v>
      </c>
      <c r="AM96" s="90">
        <f>SUMPRODUCT(('計算過程（日射量等）'!$A$6:$A$8765=計算過程!A96)*('計算過程（日射量等）'!$C$6:$C$8765&gt;=$AX$20))</f>
        <v>6</v>
      </c>
      <c r="AN96" s="90">
        <f>IF(入力データと計算結果!$F$7=バックデータ一覧!$A$9,0,AO96*$AX$22*$AX$21*計算過程!$AX$23)</f>
        <v>0</v>
      </c>
      <c r="AO96" s="90">
        <f>SUMIF('計算過程（日射量等）'!$A$6:$A$8765,計算過程!A96,'計算過程（日射量等）'!$C$6:$C$8765)*3600*10^-6</f>
        <v>8.3249038674134805</v>
      </c>
      <c r="AP96" s="90">
        <f t="shared" si="21"/>
        <v>3.1891129032258068</v>
      </c>
      <c r="AQ96" s="90">
        <f>AVERAGEIF('貼り付けシート（日射量等）'!$D$3:$D$8762,$A96,'貼り付けシート（日射量等）'!$F$3:$F$8762)</f>
        <v>3.2291666666666674</v>
      </c>
    </row>
    <row r="97" spans="1:43">
      <c r="A97" s="28">
        <v>41731</v>
      </c>
      <c r="B97" s="88">
        <f ca="1">I97-IF(入力データと計算結果!$F$7=バックデータ一覧!$A$7,計算過程!$AG97,計算過程!$AI97)*I97/($I97+$J97+$K97+$L97+$M97+$N97)</f>
        <v>4.9692082185200004</v>
      </c>
      <c r="C97" s="88">
        <f ca="1">J97-IF(入力データと計算結果!$F$7=バックデータ一覧!$A$7,計算過程!$AG97,計算過程!$AI97)*J97/($I97+$J97+$K97+$L97+$M97+$N97)</f>
        <v>29.504673797462502</v>
      </c>
      <c r="D97" s="88">
        <f ca="1">K97-IF(入力データと計算結果!$F$7=バックデータ一覧!$A$7,計算過程!$AG97,計算過程!$AI97)*K97/($I97+$J97+$K97+$L97+$M97+$N97)</f>
        <v>4.3480571912050001</v>
      </c>
      <c r="E97" s="88">
        <f ca="1">L97-IF(入力データと計算結果!$F$7=バックデータ一覧!$A$7,計算過程!$AG97,計算過程!$AI97)*L97/($I97+$J97+$K97+$L97+$M97+$N97)</f>
        <v>0</v>
      </c>
      <c r="F97" s="88">
        <f ca="1">M97-IF(入力データと計算結果!$F$7=バックデータ一覧!$A$7,計算過程!$AG97,計算過程!$AI97)*M97/($I97+$J97+$K97+$L97+$M97+$N97)</f>
        <v>0</v>
      </c>
      <c r="G97" s="88">
        <f ca="1">N97-IF(入力データと計算結果!$F$7=バックデータ一覧!$A$7,計算過程!$AG97,計算過程!$AI97)*N97/($I97+$J97+$K97+$L97+$M97+$N97)</f>
        <v>0</v>
      </c>
      <c r="H97" s="88">
        <f t="shared" si="18"/>
        <v>0</v>
      </c>
      <c r="I97" s="90">
        <f ca="1">P97*(バックデータ一覧!$E$3-計算過程!X97)*4.186*10^-3</f>
        <v>4.9692082185200004</v>
      </c>
      <c r="J97" s="90">
        <f ca="1">Q97*(バックデータ一覧!$E$4-計算過程!X97)*4.186*10^-3</f>
        <v>29.504673797462502</v>
      </c>
      <c r="K97" s="90">
        <f ca="1">R97*(バックデータ一覧!$E$5-計算過程!X97)*4.186*10^-3</f>
        <v>4.3480571912050001</v>
      </c>
      <c r="L97" s="90">
        <f ca="1">IF(入力データと計算結果!$F$9=バックデータ一覧!$A$2,計算過程!S97*(バックデータ一覧!$E$6-計算過程!X97)*4.186*10^-3,0)</f>
        <v>0</v>
      </c>
      <c r="M97" s="90">
        <f>IF(入力データと計算結果!$F$9=バックデータ一覧!$A$2,0,計算過程!T97*(バックデータ一覧!$E$7-計算過程!X97)*4.186*10^-3)</f>
        <v>0</v>
      </c>
      <c r="N97" s="90">
        <f ca="1">IF(入力データと計算結果!$F$9=バックデータ一覧!$A$4,0,計算過程!U97*(バックデータ一覧!$E$8-計算過程!X97)*4.186*10^-3)</f>
        <v>0</v>
      </c>
      <c r="O97" s="90">
        <f>IF(入力データと計算結果!$F$9=バックデータ一覧!$A$4,計算過程!W97*1.25,0)</f>
        <v>0</v>
      </c>
      <c r="P97" s="88">
        <f t="shared" si="11"/>
        <v>32</v>
      </c>
      <c r="Q97" s="88">
        <f t="shared" si="12"/>
        <v>190</v>
      </c>
      <c r="R97" s="88">
        <f t="shared" si="13"/>
        <v>28</v>
      </c>
      <c r="S97" s="88">
        <f>IF(入力データと計算結果!$F$9=バックデータ一覧!$A$2,$AC97,0)*$AX$11*$AX$12</f>
        <v>0</v>
      </c>
      <c r="T97" s="88">
        <f>IF(入力データと計算結果!$F$9=バックデータ一覧!$A$2,0,$AC97)*$AX$12</f>
        <v>0</v>
      </c>
      <c r="U97" s="88">
        <f t="shared" ca="1" si="19"/>
        <v>0</v>
      </c>
      <c r="V97" s="90">
        <f ca="1">IF(OR(入力データと計算結果!$F$9=バックデータ一覧!$A$2,入力データと計算結果!$F$9=バックデータ一覧!$A$3),W97/(バックデータ一覧!$E$8-計算過程!X97)/4.186*10^3,0)</f>
        <v>0</v>
      </c>
      <c r="W97" s="90">
        <f t="shared" si="14"/>
        <v>0</v>
      </c>
      <c r="X97" s="90">
        <f ca="1">MAX(VLOOKUP(入力データと計算結果!$F$5,バックデータ一覧!$Y$3:$AA$10,2)*Y97+VLOOKUP(入力データと計算結果!$F$5,バックデータ一覧!$Y$3:$AA$10,3),0.5)</f>
        <v>2.9030681249999999</v>
      </c>
      <c r="Y97" s="90">
        <f t="shared" ca="1" si="15"/>
        <v>-0.84791666666666676</v>
      </c>
      <c r="Z97" s="24">
        <f>IF(入力データと計算結果!$F$6=4,INDEX(バックデータ一覧!$I$4:$L$9,MATCH(VLOOKUP(計算過程!$A97,バックデータ一覧!$AU$3:$AV$367,2),バックデータ一覧!$H$4:$H$9,0),MATCH(計算過程!Z$2,バックデータ一覧!$I$2:$L$2,0)),IF(入力データと計算結果!$F$6=3,INDEX(バックデータ一覧!$I$10:$L$15,MATCH(VLOOKUP(計算過程!$A97,バックデータ一覧!$AU$3:$AV$367,2),バックデータ一覧!$H$10:$H$15,0),MATCH(計算過程!Z$2,バックデータ一覧!$I$2:$L$2,0)),IF(入力データと計算結果!$F$6=2,INDEX(バックデータ一覧!$I$16:$L$21,MATCH(VLOOKUP(計算過程!$A97,バックデータ一覧!$AU$3:$AV$367,2),バックデータ一覧!$H$16:$H$21,0),MATCH(計算過程!Z$2,バックデータ一覧!$I$2:$L$2,0)),IF(入力データと計算結果!$F$6=1,INDEX(バックデータ一覧!$I$22:$L$27,MATCH(VLOOKUP(計算過程!$A97,バックデータ一覧!$AU$3:$AV$367,2),バックデータ一覧!$H$22:$H$27,0),MATCH(計算過程!Z$2,バックデータ一覧!$I$2:$L$2,0))))))</f>
        <v>32</v>
      </c>
      <c r="AA97" s="24">
        <f>IF(入力データと計算結果!$F$6=4,INDEX(バックデータ一覧!$I$4:$L$9,MATCH(VLOOKUP(計算過程!$A97,バックデータ一覧!$AU$3:$AV$367,2),バックデータ一覧!$H$4:$H$9,0),MATCH(計算過程!AA$2,バックデータ一覧!$I$2:$L$2,0)),IF(入力データと計算結果!$F$6=3,INDEX(バックデータ一覧!$I$10:$L$15,MATCH(VLOOKUP(計算過程!$A97,バックデータ一覧!$AU$3:$AV$367,2),バックデータ一覧!$H$10:$H$15,0),MATCH(計算過程!AA$2,バックデータ一覧!$I$2:$L$2,0)),IF(入力データと計算結果!$F$6=2,INDEX(バックデータ一覧!$I$16:$L$21,MATCH(VLOOKUP(計算過程!$A97,バックデータ一覧!$AU$3:$AV$367,2),バックデータ一覧!$H$16:$H$21,0),MATCH(計算過程!AA$2,バックデータ一覧!$I$2:$L$2,0)),IF(入力データと計算結果!$F$6=1,INDEX(バックデータ一覧!$I$22:$L$27,MATCH(VLOOKUP(計算過程!$A97,バックデータ一覧!$AU$3:$AV$367,2),バックデータ一覧!$H$22:$H$27,0),MATCH(計算過程!AA$2,バックデータ一覧!$I$2:$L$2,0))))))</f>
        <v>190</v>
      </c>
      <c r="AB97" s="24">
        <f>IF(入力データと計算結果!$F$6=4,INDEX(バックデータ一覧!$I$4:$L$9,MATCH(VLOOKUP(計算過程!$A97,バックデータ一覧!$AU$3:$AV$367,2),バックデータ一覧!$H$4:$H$9,0),MATCH(計算過程!AB$2,バックデータ一覧!$I$2:$L$2,0)),IF(入力データと計算結果!$F$6=3,INDEX(バックデータ一覧!$I$10:$L$15,MATCH(VLOOKUP(計算過程!$A97,バックデータ一覧!$AU$3:$AV$367,2),バックデータ一覧!$H$10:$H$15,0),MATCH(計算過程!AB$2,バックデータ一覧!$I$2:$L$2,0)),IF(入力データと計算結果!$F$6=2,INDEX(バックデータ一覧!$I$16:$L$21,MATCH(VLOOKUP(計算過程!$A97,バックデータ一覧!$AU$3:$AV$367,2),バックデータ一覧!$H$16:$H$21,0),MATCH(計算過程!AB$2,バックデータ一覧!$I$2:$L$2,0)),IF(入力データと計算結果!$F$6=1,INDEX(バックデータ一覧!$I$22:$L$27,MATCH(VLOOKUP(計算過程!$A97,バックデータ一覧!$AU$3:$AV$367,2),バックデータ一覧!$H$22:$H$27,0),MATCH(計算過程!AB$2,バックデータ一覧!$I$2:$L$2,0))))))</f>
        <v>28</v>
      </c>
      <c r="AC97" s="24">
        <f>IF(入力データと計算結果!$F$6=4,INDEX(バックデータ一覧!$I$4:$L$9,MATCH(VLOOKUP(計算過程!$A97,バックデータ一覧!$AU$3:$AV$367,2),バックデータ一覧!$H$4:$H$9,0),MATCH(計算過程!AC$2,バックデータ一覧!$I$2:$L$2,0)),IF(入力データと計算結果!$F$6=3,INDEX(バックデータ一覧!$I$10:$L$15,MATCH(VLOOKUP(計算過程!$A97,バックデータ一覧!$AU$3:$AV$367,2),バックデータ一覧!$H$10:$H$15,0),MATCH(計算過程!AC$2,バックデータ一覧!$I$2:$L$2,0)),IF(入力データと計算結果!$F$6=2,INDEX(バックデータ一覧!$I$16:$L$21,MATCH(VLOOKUP(計算過程!$A97,バックデータ一覧!$AU$3:$AV$367,2),バックデータ一覧!$H$16:$H$21,0),MATCH(計算過程!AC$2,バックデータ一覧!$I$2:$L$2,0)),IF(入力データと計算結果!$F$6=1,INDEX(バックデータ一覧!$I$22:$L$27,MATCH(VLOOKUP(計算過程!$A97,バックデータ一覧!$AU$3:$AV$367,2),バックデータ一覧!$H$22:$H$27,0),MATCH(計算過程!AC$2,バックデータ一覧!$I$2:$L$2,0))))))</f>
        <v>0</v>
      </c>
      <c r="AD97" s="89">
        <f>IF($AF97&lt;7,INDEX(バックデータ一覧!$P$4:$S$5,MATCH(入力データと計算結果!$F$8,バックデータ一覧!$O$4:$O$5,0),MATCH(入力データと計算結果!$F$6,バックデータ一覧!$P$3:$W$3,0)),IF(AND($AF97&gt;=7,$AF97&lt;16),INDEX(バックデータ一覧!$P$6:$S$7,MATCH(入力データと計算結果!$F$8,バックデータ一覧!$O$6:$O$7,0),MATCH(入力データと計算結果!$F$6,バックデータ一覧!$P$3:$W$3,0)),IF(AND($AF97&gt;=16,$AF97&lt;25),INDEX(バックデータ一覧!$P$8:$S$9,MATCH(入力データと計算結果!$F$8,バックデータ一覧!$O$8:$O$9,0),MATCH(入力データと計算結果!$F$6,バックデータ一覧!$P$3:$W$3,0)),IF($AF97&gt;=25,INDEX(バックデータ一覧!$P$10:$S$11,MATCH(入力データと計算結果!$F$8,バックデータ一覧!$O$10:$O$11,0),MATCH(入力データと計算結果!$F$6,バックデータ一覧!$P$3:$W$3,0))))))</f>
        <v>-0.12</v>
      </c>
      <c r="AE97" s="89">
        <f>IF($AF97&lt;7,INDEX(バックデータ一覧!$T$4:$W$5,MATCH(入力データと計算結果!$F$8,バックデータ一覧!$O$4:$O$5,0),MATCH(入力データと計算結果!$F$6,バックデータ一覧!$P$3:$W$3,0)),IF(AND($AF97&gt;=7,$AF97&lt;16),INDEX(バックデータ一覧!$T$6:$W$7,MATCH(入力データと計算結果!$F$8,バックデータ一覧!$O$6:$O$7,0),MATCH(入力データと計算結果!$F$6,バックデータ一覧!$P$3:$W$3,0)),IF(AND($AF97&gt;=16,$AF97&lt;25),INDEX(バックデータ一覧!$T$8:$W$9,MATCH(入力データと計算結果!$F$8,バックデータ一覧!$O$8:$O$9,0),MATCH(入力データと計算結果!$F$6,バックデータ一覧!$P$3:$W$3,0)),IF($AF97&gt;=25,INDEX(バックデータ一覧!$T$10:$W$11,MATCH(入力データと計算結果!$F$8,バックデータ一覧!$O$10:$O$11,0),MATCH(入力データと計算結果!$F$6,バックデータ一覧!$P$3:$W$3,0))))))</f>
        <v>6</v>
      </c>
      <c r="AF97" s="88">
        <f>AVERAGEIF(貼り付けシート!$A$6:$A$8765,$A97,貼り付けシート!$C$6:$C$8765)</f>
        <v>3.0041666666666664</v>
      </c>
      <c r="AG97" s="91">
        <f>IF(AND(入力データと計算結果!$F$7=バックデータ一覧!$A$7,AH97="使用できる"),MIN(AN97,SUM(I97:N97)*$AX$13),0)</f>
        <v>0</v>
      </c>
      <c r="AH97" s="47" t="str">
        <f t="shared" si="20"/>
        <v>使用できない</v>
      </c>
      <c r="AI97" s="90">
        <f>IF(入力データと計算結果!$F$7=バックデータ一覧!$A$8,MIN(AJ97,(SUM(I97:N97)*$AX$15)),0)</f>
        <v>0</v>
      </c>
      <c r="AJ97" s="90">
        <f t="shared" ca="1" si="16"/>
        <v>0</v>
      </c>
      <c r="AK97" s="90">
        <f t="shared" ca="1" si="17"/>
        <v>38.990663524312502</v>
      </c>
      <c r="AL97" s="88">
        <f>IF(OR($AX$22=0,入力データと計算結果!$F$7&lt;&gt;バックデータ一覧!$A$8),0,$AX$19*AM97*10^-3)</f>
        <v>0</v>
      </c>
      <c r="AM97" s="90">
        <f>SUMPRODUCT(('計算過程（日射量等）'!$A$6:$A$8765=計算過程!A97)*('計算過程（日射量等）'!$C$6:$C$8765&gt;=$AX$20))</f>
        <v>7</v>
      </c>
      <c r="AN97" s="90">
        <f>IF(入力データと計算結果!$F$7=バックデータ一覧!$A$9,0,AO97*$AX$22*$AX$21*計算過程!$AX$23)</f>
        <v>0</v>
      </c>
      <c r="AO97" s="90">
        <f>SUMIF('計算過程（日射量等）'!$A$6:$A$8765,計算過程!A97,'計算過程（日射量等）'!$C$6:$C$8765)*3600*10^-6</f>
        <v>6.5147511256214043</v>
      </c>
      <c r="AP97" s="90">
        <f t="shared" si="21"/>
        <v>3.3737903225806458</v>
      </c>
      <c r="AQ97" s="90">
        <f>AVERAGEIF('貼り付けシート（日射量等）'!$D$3:$D$8762,$A97,'貼り付けシート（日射量等）'!$F$3:$F$8762)</f>
        <v>0.27916666666666656</v>
      </c>
    </row>
    <row r="98" spans="1:43">
      <c r="A98" s="28">
        <v>41732</v>
      </c>
      <c r="B98" s="88">
        <f ca="1">I98-IF(入力データと計算結果!$F$7=バックデータ一覧!$A$7,計算過程!$AG98,計算過程!$AI98)*I98/($I98+$J98+$K98+$L98+$M98+$N98)</f>
        <v>14.213712540664002</v>
      </c>
      <c r="C98" s="88">
        <f ca="1">J98-IF(入力データと計算結果!$F$7=バックデータ一覧!$A$7,計算過程!$AG98,計算過程!$AI98)*J98/($I98+$J98+$K98+$L98+$M98+$N98)</f>
        <v>23.174531316300001</v>
      </c>
      <c r="D98" s="88">
        <f ca="1">K98-IF(入力データと計算結果!$F$7=バックデータ一覧!$A$7,計算過程!$AG98,計算過程!$AI98)*K98/($I98+$J98+$K98+$L98+$M98+$N98)</f>
        <v>4.3259125123760001</v>
      </c>
      <c r="E98" s="88">
        <f ca="1">L98-IF(入力データと計算結果!$F$7=バックデータ一覧!$A$7,計算過程!$AG98,計算過程!$AI98)*L98/($I98+$J98+$K98+$L98+$M98+$N98)</f>
        <v>27.809437579560004</v>
      </c>
      <c r="F98" s="88">
        <f ca="1">M98-IF(入力データと計算結果!$F$7=バックデータ一覧!$A$7,計算過程!$AG98,計算過程!$AI98)*M98/($I98+$J98+$K98+$L98+$M98+$N98)</f>
        <v>0</v>
      </c>
      <c r="G98" s="88">
        <f ca="1">N98-IF(入力データと計算結果!$F$7=バックデータ一覧!$A$7,計算過程!$AG98,計算過程!$AI98)*N98/($I98+$J98+$K98+$L98+$M98+$N98)</f>
        <v>5.6320000000000014</v>
      </c>
      <c r="H98" s="88">
        <f t="shared" si="18"/>
        <v>0</v>
      </c>
      <c r="I98" s="90">
        <f ca="1">P98*(バックデータ一覧!$E$3-計算過程!X98)*4.186*10^-3</f>
        <v>14.213712540664002</v>
      </c>
      <c r="J98" s="90">
        <f ca="1">Q98*(バックデータ一覧!$E$4-計算過程!X98)*4.186*10^-3</f>
        <v>23.174531316300001</v>
      </c>
      <c r="K98" s="90">
        <f ca="1">R98*(バックデータ一覧!$E$5-計算過程!X98)*4.186*10^-3</f>
        <v>4.3259125123760001</v>
      </c>
      <c r="L98" s="90">
        <f ca="1">IF(入力データと計算結果!$F$9=バックデータ一覧!$A$2,計算過程!S98*(バックデータ一覧!$E$6-計算過程!X98)*4.186*10^-3,0)</f>
        <v>27.809437579560004</v>
      </c>
      <c r="M98" s="90">
        <f>IF(入力データと計算結果!$F$9=バックデータ一覧!$A$2,0,計算過程!T98*(バックデータ一覧!$E$7-計算過程!X98)*4.186*10^-3)</f>
        <v>0</v>
      </c>
      <c r="N98" s="90">
        <f ca="1">IF(入力データと計算結果!$F$9=バックデータ一覧!$A$4,0,計算過程!U98*(バックデータ一覧!$E$8-計算過程!X98)*4.186*10^-3)</f>
        <v>5.6320000000000014</v>
      </c>
      <c r="O98" s="90">
        <f>IF(入力データと計算結果!$F$9=バックデータ一覧!$A$4,計算過程!W98*1.25,0)</f>
        <v>0</v>
      </c>
      <c r="P98" s="88">
        <f t="shared" si="11"/>
        <v>92</v>
      </c>
      <c r="Q98" s="88">
        <f t="shared" si="12"/>
        <v>150</v>
      </c>
      <c r="R98" s="88">
        <f t="shared" si="13"/>
        <v>28</v>
      </c>
      <c r="S98" s="88">
        <f>IF(入力データと計算結果!$F$9=バックデータ一覧!$A$2,$AC98,0)*$AX$11*$AX$12</f>
        <v>180</v>
      </c>
      <c r="T98" s="88">
        <f>IF(入力データと計算結果!$F$9=バックデータ一覧!$A$2,0,$AC98)*$AX$12</f>
        <v>0</v>
      </c>
      <c r="U98" s="88">
        <f t="shared" ca="1" si="19"/>
        <v>23.64232168501956</v>
      </c>
      <c r="V98" s="90">
        <f ca="1">IF(OR(入力データと計算結果!$F$9=バックデータ一覧!$A$2,入力データと計算結果!$F$9=バックデータ一覧!$A$3),W98/(バックデータ一覧!$E$8-計算過程!X98)/4.186*10^3,0)</f>
        <v>23.64232168501956</v>
      </c>
      <c r="W98" s="90">
        <f t="shared" si="14"/>
        <v>5.6319999999999997</v>
      </c>
      <c r="X98" s="90">
        <f ca="1">MAX(VLOOKUP(入力データと計算結果!$F$5,バックデータ一覧!$Y$3:$AA$10,2)*Y98+VLOOKUP(入力データと計算結果!$F$5,バックデータ一覧!$Y$3:$AA$10,3),0.5)</f>
        <v>3.0920030000000001</v>
      </c>
      <c r="Y98" s="90">
        <f t="shared" ca="1" si="15"/>
        <v>-0.56333333333333346</v>
      </c>
      <c r="Z98" s="24">
        <f>IF(入力データと計算結果!$F$6=4,INDEX(バックデータ一覧!$I$4:$L$9,MATCH(VLOOKUP(計算過程!$A98,バックデータ一覧!$AU$3:$AV$367,2),バックデータ一覧!$H$4:$H$9,0),MATCH(計算過程!Z$2,バックデータ一覧!$I$2:$L$2,0)),IF(入力データと計算結果!$F$6=3,INDEX(バックデータ一覧!$I$10:$L$15,MATCH(VLOOKUP(計算過程!$A98,バックデータ一覧!$AU$3:$AV$367,2),バックデータ一覧!$H$10:$H$15,0),MATCH(計算過程!Z$2,バックデータ一覧!$I$2:$L$2,0)),IF(入力データと計算結果!$F$6=2,INDEX(バックデータ一覧!$I$16:$L$21,MATCH(VLOOKUP(計算過程!$A98,バックデータ一覧!$AU$3:$AV$367,2),バックデータ一覧!$H$16:$H$21,0),MATCH(計算過程!Z$2,バックデータ一覧!$I$2:$L$2,0)),IF(入力データと計算結果!$F$6=1,INDEX(バックデータ一覧!$I$22:$L$27,MATCH(VLOOKUP(計算過程!$A98,バックデータ一覧!$AU$3:$AV$367,2),バックデータ一覧!$H$22:$H$27,0),MATCH(計算過程!Z$2,バックデータ一覧!$I$2:$L$2,0))))))</f>
        <v>92</v>
      </c>
      <c r="AA98" s="24">
        <f>IF(入力データと計算結果!$F$6=4,INDEX(バックデータ一覧!$I$4:$L$9,MATCH(VLOOKUP(計算過程!$A98,バックデータ一覧!$AU$3:$AV$367,2),バックデータ一覧!$H$4:$H$9,0),MATCH(計算過程!AA$2,バックデータ一覧!$I$2:$L$2,0)),IF(入力データと計算結果!$F$6=3,INDEX(バックデータ一覧!$I$10:$L$15,MATCH(VLOOKUP(計算過程!$A98,バックデータ一覧!$AU$3:$AV$367,2),バックデータ一覧!$H$10:$H$15,0),MATCH(計算過程!AA$2,バックデータ一覧!$I$2:$L$2,0)),IF(入力データと計算結果!$F$6=2,INDEX(バックデータ一覧!$I$16:$L$21,MATCH(VLOOKUP(計算過程!$A98,バックデータ一覧!$AU$3:$AV$367,2),バックデータ一覧!$H$16:$H$21,0),MATCH(計算過程!AA$2,バックデータ一覧!$I$2:$L$2,0)),IF(入力データと計算結果!$F$6=1,INDEX(バックデータ一覧!$I$22:$L$27,MATCH(VLOOKUP(計算過程!$A98,バックデータ一覧!$AU$3:$AV$367,2),バックデータ一覧!$H$22:$H$27,0),MATCH(計算過程!AA$2,バックデータ一覧!$I$2:$L$2,0))))))</f>
        <v>150</v>
      </c>
      <c r="AB98" s="24">
        <f>IF(入力データと計算結果!$F$6=4,INDEX(バックデータ一覧!$I$4:$L$9,MATCH(VLOOKUP(計算過程!$A98,バックデータ一覧!$AU$3:$AV$367,2),バックデータ一覧!$H$4:$H$9,0),MATCH(計算過程!AB$2,バックデータ一覧!$I$2:$L$2,0)),IF(入力データと計算結果!$F$6=3,INDEX(バックデータ一覧!$I$10:$L$15,MATCH(VLOOKUP(計算過程!$A98,バックデータ一覧!$AU$3:$AV$367,2),バックデータ一覧!$H$10:$H$15,0),MATCH(計算過程!AB$2,バックデータ一覧!$I$2:$L$2,0)),IF(入力データと計算結果!$F$6=2,INDEX(バックデータ一覧!$I$16:$L$21,MATCH(VLOOKUP(計算過程!$A98,バックデータ一覧!$AU$3:$AV$367,2),バックデータ一覧!$H$16:$H$21,0),MATCH(計算過程!AB$2,バックデータ一覧!$I$2:$L$2,0)),IF(入力データと計算結果!$F$6=1,INDEX(バックデータ一覧!$I$22:$L$27,MATCH(VLOOKUP(計算過程!$A98,バックデータ一覧!$AU$3:$AV$367,2),バックデータ一覧!$H$22:$H$27,0),MATCH(計算過程!AB$2,バックデータ一覧!$I$2:$L$2,0))))))</f>
        <v>28</v>
      </c>
      <c r="AC98" s="24">
        <f>IF(入力データと計算結果!$F$6=4,INDEX(バックデータ一覧!$I$4:$L$9,MATCH(VLOOKUP(計算過程!$A98,バックデータ一覧!$AU$3:$AV$367,2),バックデータ一覧!$H$4:$H$9,0),MATCH(計算過程!AC$2,バックデータ一覧!$I$2:$L$2,0)),IF(入力データと計算結果!$F$6=3,INDEX(バックデータ一覧!$I$10:$L$15,MATCH(VLOOKUP(計算過程!$A98,バックデータ一覧!$AU$3:$AV$367,2),バックデータ一覧!$H$10:$H$15,0),MATCH(計算過程!AC$2,バックデータ一覧!$I$2:$L$2,0)),IF(入力データと計算結果!$F$6=2,INDEX(バックデータ一覧!$I$16:$L$21,MATCH(VLOOKUP(計算過程!$A98,バックデータ一覧!$AU$3:$AV$367,2),バックデータ一覧!$H$16:$H$21,0),MATCH(計算過程!AC$2,バックデータ一覧!$I$2:$L$2,0)),IF(入力データと計算結果!$F$6=1,INDEX(バックデータ一覧!$I$22:$L$27,MATCH(VLOOKUP(計算過程!$A98,バックデータ一覧!$AU$3:$AV$367,2),バックデータ一覧!$H$22:$H$27,0),MATCH(計算過程!AC$2,バックデータ一覧!$I$2:$L$2,0))))))</f>
        <v>180</v>
      </c>
      <c r="AD98" s="89">
        <f>IF($AF98&lt;7,INDEX(バックデータ一覧!$P$4:$S$5,MATCH(入力データと計算結果!$F$8,バックデータ一覧!$O$4:$O$5,0),MATCH(入力データと計算結果!$F$6,バックデータ一覧!$P$3:$W$3,0)),IF(AND($AF98&gt;=7,$AF98&lt;16),INDEX(バックデータ一覧!$P$6:$S$7,MATCH(入力データと計算結果!$F$8,バックデータ一覧!$O$6:$O$7,0),MATCH(入力データと計算結果!$F$6,バックデータ一覧!$P$3:$W$3,0)),IF(AND($AF98&gt;=16,$AF98&lt;25),INDEX(バックデータ一覧!$P$8:$S$9,MATCH(入力データと計算結果!$F$8,バックデータ一覧!$O$8:$O$9,0),MATCH(入力データと計算結果!$F$6,バックデータ一覧!$P$3:$W$3,0)),IF($AF98&gt;=25,INDEX(バックデータ一覧!$P$10:$S$11,MATCH(入力データと計算結果!$F$8,バックデータ一覧!$O$10:$O$11,0),MATCH(入力データと計算結果!$F$6,バックデータ一覧!$P$3:$W$3,0))))))</f>
        <v>-0.12</v>
      </c>
      <c r="AE98" s="89">
        <f>IF($AF98&lt;7,INDEX(バックデータ一覧!$T$4:$W$5,MATCH(入力データと計算結果!$F$8,バックデータ一覧!$O$4:$O$5,0),MATCH(入力データと計算結果!$F$6,バックデータ一覧!$P$3:$W$3,0)),IF(AND($AF98&gt;=7,$AF98&lt;16),INDEX(バックデータ一覧!$T$6:$W$7,MATCH(入力データと計算結果!$F$8,バックデータ一覧!$O$6:$O$7,0),MATCH(入力データと計算結果!$F$6,バックデータ一覧!$P$3:$W$3,0)),IF(AND($AF98&gt;=16,$AF98&lt;25),INDEX(バックデータ一覧!$T$8:$W$9,MATCH(入力データと計算結果!$F$8,バックデータ一覧!$O$8:$O$9,0),MATCH(入力データと計算結果!$F$6,バックデータ一覧!$P$3:$W$3,0)),IF($AF98&gt;=25,INDEX(バックデータ一覧!$T$10:$W$11,MATCH(入力データと計算結果!$F$8,バックデータ一覧!$O$10:$O$11,0),MATCH(入力データと計算結果!$F$6,バックデータ一覧!$P$3:$W$3,0))))))</f>
        <v>6</v>
      </c>
      <c r="AF98" s="88">
        <f>AVERAGEIF(貼り付けシート!$A$6:$A$8765,$A98,貼り付けシート!$C$6:$C$8765)</f>
        <v>3.0666666666666669</v>
      </c>
      <c r="AG98" s="91">
        <f>IF(AND(入力データと計算結果!$F$7=バックデータ一覧!$A$7,AH98="使用できる"),MIN(AN98,SUM(I98:N98)*$AX$13),0)</f>
        <v>0</v>
      </c>
      <c r="AH98" s="47" t="str">
        <f t="shared" si="20"/>
        <v>使用できない</v>
      </c>
      <c r="AI98" s="90">
        <f>IF(入力データと計算結果!$F$7=バックデータ一覧!$A$8,MIN(AJ98,(SUM(I98:N98)*$AX$15)),0)</f>
        <v>0</v>
      </c>
      <c r="AJ98" s="90">
        <f t="shared" ca="1" si="16"/>
        <v>0</v>
      </c>
      <c r="AK98" s="90">
        <f t="shared" ca="1" si="17"/>
        <v>38.872031316299996</v>
      </c>
      <c r="AL98" s="88">
        <f>IF(OR($AX$22=0,入力データと計算結果!$F$7&lt;&gt;バックデータ一覧!$A$8),0,$AX$19*AM98*10^-3)</f>
        <v>0</v>
      </c>
      <c r="AM98" s="90">
        <f>SUMPRODUCT(('計算過程（日射量等）'!$A$6:$A$8765=計算過程!A98)*('計算過程（日射量等）'!$C$6:$C$8765&gt;=$AX$20))</f>
        <v>8</v>
      </c>
      <c r="AN98" s="90">
        <f>IF(入力データと計算結果!$F$7=バックデータ一覧!$A$9,0,AO98*$AX$22*$AX$21*計算過程!$AX$23)</f>
        <v>0</v>
      </c>
      <c r="AO98" s="90">
        <f>SUMIF('計算過程（日射量等）'!$A$6:$A$8765,計算過程!A98,'計算過程（日射量等）'!$C$6:$C$8765)*3600*10^-6</f>
        <v>11.97306480107499</v>
      </c>
      <c r="AP98" s="90">
        <f t="shared" si="21"/>
        <v>3.6247311827956996</v>
      </c>
      <c r="AQ98" s="90">
        <f>AVERAGEIF('貼り付けシート（日射量等）'!$D$3:$D$8762,$A98,'貼り付けシート（日射量等）'!$F$3:$F$8762)</f>
        <v>1.1083333333333334</v>
      </c>
    </row>
    <row r="99" spans="1:43">
      <c r="A99" s="28">
        <v>41733</v>
      </c>
      <c r="B99" s="88">
        <f ca="1">I99-IF(入力データと計算結果!$F$7=バックデータ一覧!$A$7,計算過程!$AG99,計算過程!$AI99)*I99/($I99+$J99+$K99+$L99+$M99+$N99)</f>
        <v>9.505218411916502</v>
      </c>
      <c r="C99" s="88">
        <f ca="1">J99-IF(入力データと計算結果!$F$7=バックデータ一覧!$A$7,計算過程!$AG99,計算過程!$AI99)*J99/($I99+$J99+$K99+$L99+$M99+$N99)</f>
        <v>15.330997438575</v>
      </c>
      <c r="D99" s="88">
        <f ca="1">K99-IF(入力データと計算結果!$F$7=バックデータ一覧!$A$7,計算過程!$AG99,計算過程!$AI99)*K99/($I99+$J99+$K99+$L99+$M99+$N99)</f>
        <v>1.226479795086</v>
      </c>
      <c r="E99" s="88">
        <f ca="1">L99-IF(入力データと計算結果!$F$7=バックデータ一覧!$A$7,計算過程!$AG99,計算過程!$AI99)*L99/($I99+$J99+$K99+$L99+$M99+$N99)</f>
        <v>27.595795389435001</v>
      </c>
      <c r="F99" s="88">
        <f ca="1">M99-IF(入力データと計算結果!$F$7=バックデータ一覧!$A$7,計算過程!$AG99,計算過程!$AI99)*M99/($I99+$J99+$K99+$L99+$M99+$N99)</f>
        <v>0</v>
      </c>
      <c r="G99" s="88">
        <f ca="1">N99-IF(入力データと計算結果!$F$7=バックデータ一覧!$A$7,計算過程!$AG99,計算過程!$AI99)*N99/($I99+$J99+$K99+$L99+$M99+$N99)</f>
        <v>5.585</v>
      </c>
      <c r="H99" s="88">
        <f t="shared" si="18"/>
        <v>0</v>
      </c>
      <c r="I99" s="90">
        <f ca="1">P99*(バックデータ一覧!$E$3-計算過程!X99)*4.186*10^-3</f>
        <v>9.505218411916502</v>
      </c>
      <c r="J99" s="90">
        <f ca="1">Q99*(バックデータ一覧!$E$4-計算過程!X99)*4.186*10^-3</f>
        <v>15.330997438575</v>
      </c>
      <c r="K99" s="90">
        <f ca="1">R99*(バックデータ一覧!$E$5-計算過程!X99)*4.186*10^-3</f>
        <v>1.226479795086</v>
      </c>
      <c r="L99" s="90">
        <f ca="1">IF(入力データと計算結果!$F$9=バックデータ一覧!$A$2,計算過程!S99*(バックデータ一覧!$E$6-計算過程!X99)*4.186*10^-3,0)</f>
        <v>27.595795389435001</v>
      </c>
      <c r="M99" s="90">
        <f>IF(入力データと計算結果!$F$9=バックデータ一覧!$A$2,0,計算過程!T99*(バックデータ一覧!$E$7-計算過程!X99)*4.186*10^-3)</f>
        <v>0</v>
      </c>
      <c r="N99" s="90">
        <f ca="1">IF(入力データと計算結果!$F$9=バックデータ一覧!$A$4,0,計算過程!U99*(バックデータ一覧!$E$8-計算過程!X99)*4.186*10^-3)</f>
        <v>5.585</v>
      </c>
      <c r="O99" s="90">
        <f>IF(入力データと計算結果!$F$9=バックデータ一覧!$A$4,計算過程!W99*1.25,0)</f>
        <v>0</v>
      </c>
      <c r="P99" s="88">
        <f t="shared" si="11"/>
        <v>62</v>
      </c>
      <c r="Q99" s="88">
        <f t="shared" si="12"/>
        <v>100</v>
      </c>
      <c r="R99" s="88">
        <f t="shared" si="13"/>
        <v>8</v>
      </c>
      <c r="S99" s="88">
        <f>IF(入力データと計算結果!$F$9=バックデータ一覧!$A$2,$AC99,0)*$AX$11*$AX$12</f>
        <v>180</v>
      </c>
      <c r="T99" s="88">
        <f>IF(入力データと計算結果!$F$9=バックデータ一覧!$A$2,0,$AC99)*$AX$12</f>
        <v>0</v>
      </c>
      <c r="U99" s="88">
        <f t="shared" ca="1" si="19"/>
        <v>23.562420805525615</v>
      </c>
      <c r="V99" s="90">
        <f ca="1">IF(OR(入力データと計算結果!$F$9=バックデータ一覧!$A$2,入力データと計算結果!$F$9=バックデータ一覧!$A$3),W99/(バックデータ一覧!$E$8-計算過程!X99)/4.186*10^3,0)</f>
        <v>23.562420805525615</v>
      </c>
      <c r="W99" s="90">
        <f t="shared" si="14"/>
        <v>5.585</v>
      </c>
      <c r="X99" s="90">
        <f ca="1">MAX(VLOOKUP(入力データと計算結果!$F$5,バックデータ一覧!$Y$3:$AA$10,2)*Y99+VLOOKUP(入力データと計算結果!$F$5,バックデータ一覧!$Y$3:$AA$10,3),0.5)</f>
        <v>3.3755436250000002</v>
      </c>
      <c r="Y99" s="90">
        <f t="shared" ca="1" si="15"/>
        <v>-0.13625000000000004</v>
      </c>
      <c r="Z99" s="24">
        <f>IF(入力データと計算結果!$F$6=4,INDEX(バックデータ一覧!$I$4:$L$9,MATCH(VLOOKUP(計算過程!$A99,バックデータ一覧!$AU$3:$AV$367,2),バックデータ一覧!$H$4:$H$9,0),MATCH(計算過程!Z$2,バックデータ一覧!$I$2:$L$2,0)),IF(入力データと計算結果!$F$6=3,INDEX(バックデータ一覧!$I$10:$L$15,MATCH(VLOOKUP(計算過程!$A99,バックデータ一覧!$AU$3:$AV$367,2),バックデータ一覧!$H$10:$H$15,0),MATCH(計算過程!Z$2,バックデータ一覧!$I$2:$L$2,0)),IF(入力データと計算結果!$F$6=2,INDEX(バックデータ一覧!$I$16:$L$21,MATCH(VLOOKUP(計算過程!$A99,バックデータ一覧!$AU$3:$AV$367,2),バックデータ一覧!$H$16:$H$21,0),MATCH(計算過程!Z$2,バックデータ一覧!$I$2:$L$2,0)),IF(入力データと計算結果!$F$6=1,INDEX(バックデータ一覧!$I$22:$L$27,MATCH(VLOOKUP(計算過程!$A99,バックデータ一覧!$AU$3:$AV$367,2),バックデータ一覧!$H$22:$H$27,0),MATCH(計算過程!Z$2,バックデータ一覧!$I$2:$L$2,0))))))</f>
        <v>62</v>
      </c>
      <c r="AA99" s="24">
        <f>IF(入力データと計算結果!$F$6=4,INDEX(バックデータ一覧!$I$4:$L$9,MATCH(VLOOKUP(計算過程!$A99,バックデータ一覧!$AU$3:$AV$367,2),バックデータ一覧!$H$4:$H$9,0),MATCH(計算過程!AA$2,バックデータ一覧!$I$2:$L$2,0)),IF(入力データと計算結果!$F$6=3,INDEX(バックデータ一覧!$I$10:$L$15,MATCH(VLOOKUP(計算過程!$A99,バックデータ一覧!$AU$3:$AV$367,2),バックデータ一覧!$H$10:$H$15,0),MATCH(計算過程!AA$2,バックデータ一覧!$I$2:$L$2,0)),IF(入力データと計算結果!$F$6=2,INDEX(バックデータ一覧!$I$16:$L$21,MATCH(VLOOKUP(計算過程!$A99,バックデータ一覧!$AU$3:$AV$367,2),バックデータ一覧!$H$16:$H$21,0),MATCH(計算過程!AA$2,バックデータ一覧!$I$2:$L$2,0)),IF(入力データと計算結果!$F$6=1,INDEX(バックデータ一覧!$I$22:$L$27,MATCH(VLOOKUP(計算過程!$A99,バックデータ一覧!$AU$3:$AV$367,2),バックデータ一覧!$H$22:$H$27,0),MATCH(計算過程!AA$2,バックデータ一覧!$I$2:$L$2,0))))))</f>
        <v>100</v>
      </c>
      <c r="AB99" s="24">
        <f>IF(入力データと計算結果!$F$6=4,INDEX(バックデータ一覧!$I$4:$L$9,MATCH(VLOOKUP(計算過程!$A99,バックデータ一覧!$AU$3:$AV$367,2),バックデータ一覧!$H$4:$H$9,0),MATCH(計算過程!AB$2,バックデータ一覧!$I$2:$L$2,0)),IF(入力データと計算結果!$F$6=3,INDEX(バックデータ一覧!$I$10:$L$15,MATCH(VLOOKUP(計算過程!$A99,バックデータ一覧!$AU$3:$AV$367,2),バックデータ一覧!$H$10:$H$15,0),MATCH(計算過程!AB$2,バックデータ一覧!$I$2:$L$2,0)),IF(入力データと計算結果!$F$6=2,INDEX(バックデータ一覧!$I$16:$L$21,MATCH(VLOOKUP(計算過程!$A99,バックデータ一覧!$AU$3:$AV$367,2),バックデータ一覧!$H$16:$H$21,0),MATCH(計算過程!AB$2,バックデータ一覧!$I$2:$L$2,0)),IF(入力データと計算結果!$F$6=1,INDEX(バックデータ一覧!$I$22:$L$27,MATCH(VLOOKUP(計算過程!$A99,バックデータ一覧!$AU$3:$AV$367,2),バックデータ一覧!$H$22:$H$27,0),MATCH(計算過程!AB$2,バックデータ一覧!$I$2:$L$2,0))))))</f>
        <v>8</v>
      </c>
      <c r="AC99" s="24">
        <f>IF(入力データと計算結果!$F$6=4,INDEX(バックデータ一覧!$I$4:$L$9,MATCH(VLOOKUP(計算過程!$A99,バックデータ一覧!$AU$3:$AV$367,2),バックデータ一覧!$H$4:$H$9,0),MATCH(計算過程!AC$2,バックデータ一覧!$I$2:$L$2,0)),IF(入力データと計算結果!$F$6=3,INDEX(バックデータ一覧!$I$10:$L$15,MATCH(VLOOKUP(計算過程!$A99,バックデータ一覧!$AU$3:$AV$367,2),バックデータ一覧!$H$10:$H$15,0),MATCH(計算過程!AC$2,バックデータ一覧!$I$2:$L$2,0)),IF(入力データと計算結果!$F$6=2,INDEX(バックデータ一覧!$I$16:$L$21,MATCH(VLOOKUP(計算過程!$A99,バックデータ一覧!$AU$3:$AV$367,2),バックデータ一覧!$H$16:$H$21,0),MATCH(計算過程!AC$2,バックデータ一覧!$I$2:$L$2,0)),IF(入力データと計算結果!$F$6=1,INDEX(バックデータ一覧!$I$22:$L$27,MATCH(VLOOKUP(計算過程!$A99,バックデータ一覧!$AU$3:$AV$367,2),バックデータ一覧!$H$22:$H$27,0),MATCH(計算過程!AC$2,バックデータ一覧!$I$2:$L$2,0))))))</f>
        <v>180</v>
      </c>
      <c r="AD99" s="89">
        <f>IF($AF99&lt;7,INDEX(バックデータ一覧!$P$4:$S$5,MATCH(入力データと計算結果!$F$8,バックデータ一覧!$O$4:$O$5,0),MATCH(入力データと計算結果!$F$6,バックデータ一覧!$P$3:$W$3,0)),IF(AND($AF99&gt;=7,$AF99&lt;16),INDEX(バックデータ一覧!$P$6:$S$7,MATCH(入力データと計算結果!$F$8,バックデータ一覧!$O$6:$O$7,0),MATCH(入力データと計算結果!$F$6,バックデータ一覧!$P$3:$W$3,0)),IF(AND($AF99&gt;=16,$AF99&lt;25),INDEX(バックデータ一覧!$P$8:$S$9,MATCH(入力データと計算結果!$F$8,バックデータ一覧!$O$8:$O$9,0),MATCH(入力データと計算結果!$F$6,バックデータ一覧!$P$3:$W$3,0)),IF($AF99&gt;=25,INDEX(バックデータ一覧!$P$10:$S$11,MATCH(入力データと計算結果!$F$8,バックデータ一覧!$O$10:$O$11,0),MATCH(入力データと計算結果!$F$6,バックデータ一覧!$P$3:$W$3,0))))))</f>
        <v>-0.12</v>
      </c>
      <c r="AE99" s="89">
        <f>IF($AF99&lt;7,INDEX(バックデータ一覧!$T$4:$W$5,MATCH(入力データと計算結果!$F$8,バックデータ一覧!$O$4:$O$5,0),MATCH(入力データと計算結果!$F$6,バックデータ一覧!$P$3:$W$3,0)),IF(AND($AF99&gt;=7,$AF99&lt;16),INDEX(バックデータ一覧!$T$6:$W$7,MATCH(入力データと計算結果!$F$8,バックデータ一覧!$O$6:$O$7,0),MATCH(入力データと計算結果!$F$6,バックデータ一覧!$P$3:$W$3,0)),IF(AND($AF99&gt;=16,$AF99&lt;25),INDEX(バックデータ一覧!$T$8:$W$9,MATCH(入力データと計算結果!$F$8,バックデータ一覧!$O$8:$O$9,0),MATCH(入力データと計算結果!$F$6,バックデータ一覧!$P$3:$W$3,0)),IF($AF99&gt;=25,INDEX(バックデータ一覧!$T$10:$W$11,MATCH(入力データと計算結果!$F$8,バックデータ一覧!$O$10:$O$11,0),MATCH(入力データと計算結果!$F$6,バックデータ一覧!$P$3:$W$3,0))))))</f>
        <v>6</v>
      </c>
      <c r="AF99" s="88">
        <f>AVERAGEIF(貼り付けシート!$A$6:$A$8765,$A99,貼り付けシート!$C$6:$C$8765)</f>
        <v>3.4583333333333339</v>
      </c>
      <c r="AG99" s="91">
        <f>IF(AND(入力データと計算結果!$F$7=バックデータ一覧!$A$7,AH99="使用できる"),MIN(AN99,SUM(I99:N99)*$AX$13),0)</f>
        <v>0</v>
      </c>
      <c r="AH99" s="47" t="str">
        <f t="shared" si="20"/>
        <v>使用できない</v>
      </c>
      <c r="AI99" s="90">
        <f>IF(入力データと計算結果!$F$7=バックデータ一覧!$A$8,MIN(AJ99,(SUM(I99:N99)*$AX$15)),0)</f>
        <v>0</v>
      </c>
      <c r="AJ99" s="90">
        <f t="shared" ca="1" si="16"/>
        <v>0</v>
      </c>
      <c r="AK99" s="90">
        <f t="shared" ca="1" si="17"/>
        <v>38.6939961578625</v>
      </c>
      <c r="AL99" s="88">
        <f>IF(OR($AX$22=0,入力データと計算結果!$F$7&lt;&gt;バックデータ一覧!$A$8),0,$AX$19*AM99*10^-3)</f>
        <v>0</v>
      </c>
      <c r="AM99" s="90">
        <f>SUMPRODUCT(('計算過程（日射量等）'!$A$6:$A$8765=計算過程!A99)*('計算過程（日射量等）'!$C$6:$C$8765&gt;=$AX$20))</f>
        <v>6</v>
      </c>
      <c r="AN99" s="90">
        <f>IF(入力データと計算結果!$F$7=バックデータ一覧!$A$9,0,AO99*$AX$22*$AX$21*計算過程!$AX$23)</f>
        <v>0</v>
      </c>
      <c r="AO99" s="90">
        <f>SUMIF('計算過程（日射量等）'!$A$6:$A$8765,計算過程!A99,'計算過程（日射量等）'!$C$6:$C$8765)*3600*10^-6</f>
        <v>6.3207011844422434</v>
      </c>
      <c r="AP99" s="90">
        <f t="shared" si="21"/>
        <v>3.8478494623655921</v>
      </c>
      <c r="AQ99" s="90">
        <f>AVERAGEIF('貼り付けシート（日射量等）'!$D$3:$D$8762,$A99,'貼り付けシート（日射量等）'!$F$3:$F$8762)</f>
        <v>5.45</v>
      </c>
    </row>
    <row r="100" spans="1:43">
      <c r="A100" s="28">
        <v>41734</v>
      </c>
      <c r="B100" s="88">
        <f ca="1">I100-IF(入力データと計算結果!$F$7=バックデータ一覧!$A$7,計算過程!$AG100,計算過程!$AI100)*I100/($I100+$J100+$K100+$L100+$M100+$N100)</f>
        <v>20.658973968178003</v>
      </c>
      <c r="C100" s="88">
        <f ca="1">J100-IF(入力データと計算結果!$F$7=バックデータ一覧!$A$7,計算過程!$AG100,計算過程!$AI100)*J100/($I100+$J100+$K100+$L100+$M100+$N100)</f>
        <v>30.380844070850003</v>
      </c>
      <c r="D100" s="88">
        <f ca="1">K100-IF(入力データと計算結果!$F$7=バックデータ一覧!$A$7,計算過程!$AG100,計算過程!$AI100)*K100/($I100+$J100+$K100+$L100+$M100+$N100)</f>
        <v>5.1647434920445008</v>
      </c>
      <c r="E100" s="88">
        <f ca="1">L100-IF(入力データと計算結果!$F$7=バックデータ一覧!$A$7,計算過程!$AG100,計算過程!$AI100)*L100/($I100+$J100+$K100+$L100+$M100+$N100)</f>
        <v>27.342759663765001</v>
      </c>
      <c r="F100" s="88">
        <f ca="1">M100-IF(入力データと計算結果!$F$7=バックデータ一覧!$A$7,計算過程!$AG100,計算過程!$AI100)*M100/($I100+$J100+$K100+$L100+$M100+$N100)</f>
        <v>0</v>
      </c>
      <c r="G100" s="88">
        <f ca="1">N100-IF(入力データと計算結果!$F$7=バックデータ一覧!$A$7,計算過程!$AG100,計算過程!$AI100)*N100/($I100+$J100+$K100+$L100+$M100+$N100)</f>
        <v>5.6459999999999999</v>
      </c>
      <c r="H100" s="88">
        <f t="shared" si="18"/>
        <v>0</v>
      </c>
      <c r="I100" s="90">
        <f ca="1">P100*(バックデータ一覧!$E$3-計算過程!X100)*4.186*10^-3</f>
        <v>20.658973968178003</v>
      </c>
      <c r="J100" s="90">
        <f ca="1">Q100*(バックデータ一覧!$E$4-計算過程!X100)*4.186*10^-3</f>
        <v>30.380844070850003</v>
      </c>
      <c r="K100" s="90">
        <f ca="1">R100*(バックデータ一覧!$E$5-計算過程!X100)*4.186*10^-3</f>
        <v>5.1647434920445008</v>
      </c>
      <c r="L100" s="90">
        <f ca="1">IF(入力データと計算結果!$F$9=バックデータ一覧!$A$2,計算過程!S100*(バックデータ一覧!$E$6-計算過程!X100)*4.186*10^-3,0)</f>
        <v>27.342759663765001</v>
      </c>
      <c r="M100" s="90">
        <f>IF(入力データと計算結果!$F$9=バックデータ一覧!$A$2,0,計算過程!T100*(バックデータ一覧!$E$7-計算過程!X100)*4.186*10^-3)</f>
        <v>0</v>
      </c>
      <c r="N100" s="90">
        <f ca="1">IF(入力データと計算結果!$F$9=バックデータ一覧!$A$4,0,計算過程!U100*(バックデータ一覧!$E$8-計算過程!X100)*4.186*10^-3)</f>
        <v>5.6459999999999999</v>
      </c>
      <c r="O100" s="90">
        <f>IF(入力データと計算結果!$F$9=バックデータ一覧!$A$4,計算過程!W100*1.25,0)</f>
        <v>0</v>
      </c>
      <c r="P100" s="88">
        <f t="shared" si="11"/>
        <v>136</v>
      </c>
      <c r="Q100" s="88">
        <f t="shared" si="12"/>
        <v>200</v>
      </c>
      <c r="R100" s="88">
        <f t="shared" si="13"/>
        <v>34</v>
      </c>
      <c r="S100" s="88">
        <f>IF(入力データと計算結果!$F$9=バックデータ一覧!$A$2,$AC100,0)*$AX$11*$AX$12</f>
        <v>180</v>
      </c>
      <c r="T100" s="88">
        <f>IF(入力データと計算結果!$F$9=バックデータ一覧!$A$2,0,$AC100)*$AX$12</f>
        <v>0</v>
      </c>
      <c r="U100" s="88">
        <f t="shared" ca="1" si="19"/>
        <v>23.961882999597847</v>
      </c>
      <c r="V100" s="90">
        <f ca="1">IF(OR(入力データと計算結果!$F$9=バックデータ一覧!$A$2,入力データと計算結果!$F$9=バックデータ一覧!$A$3),W100/(バックデータ一覧!$E$8-計算過程!X100)/4.186*10^3,0)</f>
        <v>23.961882999597847</v>
      </c>
      <c r="W100" s="90">
        <f t="shared" si="14"/>
        <v>5.6459999999999999</v>
      </c>
      <c r="X100" s="90">
        <f ca="1">MAX(VLOOKUP(入力データと計算結果!$F$5,バックデータ一覧!$Y$3:$AA$10,2)*Y100+VLOOKUP(入力データと計算結果!$F$5,バックデータ一覧!$Y$3:$AA$10,3),0.5)</f>
        <v>3.7113663750000003</v>
      </c>
      <c r="Y100" s="90">
        <f t="shared" ca="1" si="15"/>
        <v>0.36958333333333332</v>
      </c>
      <c r="Z100" s="24">
        <f>IF(入力データと計算結果!$F$6=4,INDEX(バックデータ一覧!$I$4:$L$9,MATCH(VLOOKUP(計算過程!$A100,バックデータ一覧!$AU$3:$AV$367,2),バックデータ一覧!$H$4:$H$9,0),MATCH(計算過程!Z$2,バックデータ一覧!$I$2:$L$2,0)),IF(入力データと計算結果!$F$6=3,INDEX(バックデータ一覧!$I$10:$L$15,MATCH(VLOOKUP(計算過程!$A100,バックデータ一覧!$AU$3:$AV$367,2),バックデータ一覧!$H$10:$H$15,0),MATCH(計算過程!Z$2,バックデータ一覧!$I$2:$L$2,0)),IF(入力データと計算結果!$F$6=2,INDEX(バックデータ一覧!$I$16:$L$21,MATCH(VLOOKUP(計算過程!$A100,バックデータ一覧!$AU$3:$AV$367,2),バックデータ一覧!$H$16:$H$21,0),MATCH(計算過程!Z$2,バックデータ一覧!$I$2:$L$2,0)),IF(入力データと計算結果!$F$6=1,INDEX(バックデータ一覧!$I$22:$L$27,MATCH(VLOOKUP(計算過程!$A100,バックデータ一覧!$AU$3:$AV$367,2),バックデータ一覧!$H$22:$H$27,0),MATCH(計算過程!Z$2,バックデータ一覧!$I$2:$L$2,0))))))</f>
        <v>136</v>
      </c>
      <c r="AA100" s="24">
        <f>IF(入力データと計算結果!$F$6=4,INDEX(バックデータ一覧!$I$4:$L$9,MATCH(VLOOKUP(計算過程!$A100,バックデータ一覧!$AU$3:$AV$367,2),バックデータ一覧!$H$4:$H$9,0),MATCH(計算過程!AA$2,バックデータ一覧!$I$2:$L$2,0)),IF(入力データと計算結果!$F$6=3,INDEX(バックデータ一覧!$I$10:$L$15,MATCH(VLOOKUP(計算過程!$A100,バックデータ一覧!$AU$3:$AV$367,2),バックデータ一覧!$H$10:$H$15,0),MATCH(計算過程!AA$2,バックデータ一覧!$I$2:$L$2,0)),IF(入力データと計算結果!$F$6=2,INDEX(バックデータ一覧!$I$16:$L$21,MATCH(VLOOKUP(計算過程!$A100,バックデータ一覧!$AU$3:$AV$367,2),バックデータ一覧!$H$16:$H$21,0),MATCH(計算過程!AA$2,バックデータ一覧!$I$2:$L$2,0)),IF(入力データと計算結果!$F$6=1,INDEX(バックデータ一覧!$I$22:$L$27,MATCH(VLOOKUP(計算過程!$A100,バックデータ一覧!$AU$3:$AV$367,2),バックデータ一覧!$H$22:$H$27,0),MATCH(計算過程!AA$2,バックデータ一覧!$I$2:$L$2,0))))))</f>
        <v>200</v>
      </c>
      <c r="AB100" s="24">
        <f>IF(入力データと計算結果!$F$6=4,INDEX(バックデータ一覧!$I$4:$L$9,MATCH(VLOOKUP(計算過程!$A100,バックデータ一覧!$AU$3:$AV$367,2),バックデータ一覧!$H$4:$H$9,0),MATCH(計算過程!AB$2,バックデータ一覧!$I$2:$L$2,0)),IF(入力データと計算結果!$F$6=3,INDEX(バックデータ一覧!$I$10:$L$15,MATCH(VLOOKUP(計算過程!$A100,バックデータ一覧!$AU$3:$AV$367,2),バックデータ一覧!$H$10:$H$15,0),MATCH(計算過程!AB$2,バックデータ一覧!$I$2:$L$2,0)),IF(入力データと計算結果!$F$6=2,INDEX(バックデータ一覧!$I$16:$L$21,MATCH(VLOOKUP(計算過程!$A100,バックデータ一覧!$AU$3:$AV$367,2),バックデータ一覧!$H$16:$H$21,0),MATCH(計算過程!AB$2,バックデータ一覧!$I$2:$L$2,0)),IF(入力データと計算結果!$F$6=1,INDEX(バックデータ一覧!$I$22:$L$27,MATCH(VLOOKUP(計算過程!$A100,バックデータ一覧!$AU$3:$AV$367,2),バックデータ一覧!$H$22:$H$27,0),MATCH(計算過程!AB$2,バックデータ一覧!$I$2:$L$2,0))))))</f>
        <v>34</v>
      </c>
      <c r="AC100" s="24">
        <f>IF(入力データと計算結果!$F$6=4,INDEX(バックデータ一覧!$I$4:$L$9,MATCH(VLOOKUP(計算過程!$A100,バックデータ一覧!$AU$3:$AV$367,2),バックデータ一覧!$H$4:$H$9,0),MATCH(計算過程!AC$2,バックデータ一覧!$I$2:$L$2,0)),IF(入力データと計算結果!$F$6=3,INDEX(バックデータ一覧!$I$10:$L$15,MATCH(VLOOKUP(計算過程!$A100,バックデータ一覧!$AU$3:$AV$367,2),バックデータ一覧!$H$10:$H$15,0),MATCH(計算過程!AC$2,バックデータ一覧!$I$2:$L$2,0)),IF(入力データと計算結果!$F$6=2,INDEX(バックデータ一覧!$I$16:$L$21,MATCH(VLOOKUP(計算過程!$A100,バックデータ一覧!$AU$3:$AV$367,2),バックデータ一覧!$H$16:$H$21,0),MATCH(計算過程!AC$2,バックデータ一覧!$I$2:$L$2,0)),IF(入力データと計算結果!$F$6=1,INDEX(バックデータ一覧!$I$22:$L$27,MATCH(VLOOKUP(計算過程!$A100,バックデータ一覧!$AU$3:$AV$367,2),バックデータ一覧!$H$22:$H$27,0),MATCH(計算過程!AC$2,バックデータ一覧!$I$2:$L$2,0))))))</f>
        <v>180</v>
      </c>
      <c r="AD100" s="89">
        <f>IF($AF100&lt;7,INDEX(バックデータ一覧!$P$4:$S$5,MATCH(入力データと計算結果!$F$8,バックデータ一覧!$O$4:$O$5,0),MATCH(入力データと計算結果!$F$6,バックデータ一覧!$P$3:$W$3,0)),IF(AND($AF100&gt;=7,$AF100&lt;16),INDEX(バックデータ一覧!$P$6:$S$7,MATCH(入力データと計算結果!$F$8,バックデータ一覧!$O$6:$O$7,0),MATCH(入力データと計算結果!$F$6,バックデータ一覧!$P$3:$W$3,0)),IF(AND($AF100&gt;=16,$AF100&lt;25),INDEX(バックデータ一覧!$P$8:$S$9,MATCH(入力データと計算結果!$F$8,バックデータ一覧!$O$8:$O$9,0),MATCH(入力データと計算結果!$F$6,バックデータ一覧!$P$3:$W$3,0)),IF($AF100&gt;=25,INDEX(バックデータ一覧!$P$10:$S$11,MATCH(入力データと計算結果!$F$8,バックデータ一覧!$O$10:$O$11,0),MATCH(入力データと計算結果!$F$6,バックデータ一覧!$P$3:$W$3,0))))))</f>
        <v>-0.12</v>
      </c>
      <c r="AE100" s="89">
        <f>IF($AF100&lt;7,INDEX(バックデータ一覧!$T$4:$W$5,MATCH(入力データと計算結果!$F$8,バックデータ一覧!$O$4:$O$5,0),MATCH(入力データと計算結果!$F$6,バックデータ一覧!$P$3:$W$3,0)),IF(AND($AF100&gt;=7,$AF100&lt;16),INDEX(バックデータ一覧!$T$6:$W$7,MATCH(入力データと計算結果!$F$8,バックデータ一覧!$O$6:$O$7,0),MATCH(入力データと計算結果!$F$6,バックデータ一覧!$P$3:$W$3,0)),IF(AND($AF100&gt;=16,$AF100&lt;25),INDEX(バックデータ一覧!$T$8:$W$9,MATCH(入力データと計算結果!$F$8,バックデータ一覧!$O$8:$O$9,0),MATCH(入力データと計算結果!$F$6,バックデータ一覧!$P$3:$W$3,0)),IF($AF100&gt;=25,INDEX(バックデータ一覧!$T$10:$W$11,MATCH(入力データと計算結果!$F$8,バックデータ一覧!$O$10:$O$11,0),MATCH(入力データと計算結果!$F$6,バックデータ一覧!$P$3:$W$3,0))))))</f>
        <v>6</v>
      </c>
      <c r="AF100" s="88">
        <f>AVERAGEIF(貼り付けシート!$A$6:$A$8765,$A100,貼り付けシート!$C$6:$C$8765)</f>
        <v>2.9499999999999997</v>
      </c>
      <c r="AG100" s="91">
        <f>IF(AND(入力データと計算結果!$F$7=バックデータ一覧!$A$7,AH100="使用できる"),MIN(AN100,SUM(I100:N100)*$AX$13),0)</f>
        <v>0</v>
      </c>
      <c r="AH100" s="47" t="str">
        <f t="shared" si="20"/>
        <v>使用できない</v>
      </c>
      <c r="AI100" s="90">
        <f>IF(入力データと計算結果!$F$7=バックデータ一覧!$A$8,MIN(AJ100,(SUM(I100:N100)*$AX$15)),0)</f>
        <v>0</v>
      </c>
      <c r="AJ100" s="90">
        <f t="shared" ca="1" si="16"/>
        <v>0</v>
      </c>
      <c r="AK100" s="90">
        <f t="shared" ca="1" si="17"/>
        <v>38.4831330531375</v>
      </c>
      <c r="AL100" s="88">
        <f>IF(OR($AX$22=0,入力データと計算結果!$F$7&lt;&gt;バックデータ一覧!$A$8),0,$AX$19*AM100*10^-3)</f>
        <v>0</v>
      </c>
      <c r="AM100" s="90">
        <f>SUMPRODUCT(('計算過程（日射量等）'!$A$6:$A$8765=計算過程!A100)*('計算過程（日射量等）'!$C$6:$C$8765&gt;=$AX$20))</f>
        <v>10</v>
      </c>
      <c r="AN100" s="90">
        <f>IF(入力データと計算結果!$F$7=バックデータ一覧!$A$9,0,AO100*$AX$22*$AX$21*計算過程!$AX$23)</f>
        <v>0</v>
      </c>
      <c r="AO100" s="90">
        <f>SUMIF('計算過程（日射量等）'!$A$6:$A$8765,計算過程!A100,'計算過程（日射量等）'!$C$6:$C$8765)*3600*10^-6</f>
        <v>24.341745907473236</v>
      </c>
      <c r="AP100" s="90">
        <f t="shared" si="21"/>
        <v>3.9715053763440871</v>
      </c>
      <c r="AQ100" s="90">
        <f>AVERAGEIF('貼り付けシート（日射量等）'!$D$3:$D$8762,$A100,'貼り付けシート（日射量等）'!$F$3:$F$8762)</f>
        <v>5.1208333333333336</v>
      </c>
    </row>
    <row r="101" spans="1:43">
      <c r="A101" s="28">
        <v>41735</v>
      </c>
      <c r="B101" s="88">
        <f ca="1">I101-IF(入力データと計算結果!$F$7=バックデータ一覧!$A$7,計算過程!$AG101,計算過程!$AI101)*I101/($I101+$J101+$K101+$L101+$M101+$N101)</f>
        <v>9.3372944925259986</v>
      </c>
      <c r="C101" s="88">
        <f ca="1">J101-IF(入力データと計算結果!$F$7=バックデータ一覧!$A$7,計算過程!$AG101,計算過程!$AI101)*J101/($I101+$J101+$K101+$L101+$M101+$N101)</f>
        <v>15.060152407299999</v>
      </c>
      <c r="D101" s="88">
        <f ca="1">K101-IF(入力データと計算結果!$F$7=バックデータ一覧!$A$7,計算過程!$AG101,計算過程!$AI101)*K101/($I101+$J101+$K101+$L101+$M101+$N101)</f>
        <v>1.2048121925839999</v>
      </c>
      <c r="E101" s="88">
        <f ca="1">L101-IF(入力データと計算結果!$F$7=バックデータ一覧!$A$7,計算過程!$AG101,計算過程!$AI101)*L101/($I101+$J101+$K101+$L101+$M101+$N101)</f>
        <v>27.108274333139999</v>
      </c>
      <c r="F101" s="88">
        <f ca="1">M101-IF(入力データと計算結果!$F$7=バックデータ一覧!$A$7,計算過程!$AG101,計算過程!$AI101)*M101/($I101+$J101+$K101+$L101+$M101+$N101)</f>
        <v>0</v>
      </c>
      <c r="G101" s="88">
        <f ca="1">N101-IF(入力データと計算結果!$F$7=バックデータ一覧!$A$7,計算過程!$AG101,計算過程!$AI101)*N101/($I101+$J101+$K101+$L101+$M101+$N101)</f>
        <v>5.932500000000001</v>
      </c>
      <c r="H101" s="88">
        <f t="shared" si="18"/>
        <v>0</v>
      </c>
      <c r="I101" s="90">
        <f ca="1">P101*(バックデータ一覧!$E$3-計算過程!X101)*4.186*10^-3</f>
        <v>9.3372944925259986</v>
      </c>
      <c r="J101" s="90">
        <f ca="1">Q101*(バックデータ一覧!$E$4-計算過程!X101)*4.186*10^-3</f>
        <v>15.060152407299999</v>
      </c>
      <c r="K101" s="90">
        <f ca="1">R101*(バックデータ一覧!$E$5-計算過程!X101)*4.186*10^-3</f>
        <v>1.2048121925839999</v>
      </c>
      <c r="L101" s="90">
        <f ca="1">IF(入力データと計算結果!$F$9=バックデータ一覧!$A$2,計算過程!S101*(バックデータ一覧!$E$6-計算過程!X101)*4.186*10^-3,0)</f>
        <v>27.108274333139999</v>
      </c>
      <c r="M101" s="90">
        <f>IF(入力データと計算結果!$F$9=バックデータ一覧!$A$2,0,計算過程!T101*(バックデータ一覧!$E$7-計算過程!X101)*4.186*10^-3)</f>
        <v>0</v>
      </c>
      <c r="N101" s="90">
        <f ca="1">IF(入力データと計算結果!$F$9=バックデータ一覧!$A$4,0,計算過程!U101*(バックデータ一覧!$E$8-計算過程!X101)*4.186*10^-3)</f>
        <v>5.932500000000001</v>
      </c>
      <c r="O101" s="90">
        <f>IF(入力データと計算結果!$F$9=バックデータ一覧!$A$4,計算過程!W101*1.25,0)</f>
        <v>0</v>
      </c>
      <c r="P101" s="88">
        <f t="shared" si="11"/>
        <v>62</v>
      </c>
      <c r="Q101" s="88">
        <f t="shared" si="12"/>
        <v>100</v>
      </c>
      <c r="R101" s="88">
        <f t="shared" si="13"/>
        <v>8</v>
      </c>
      <c r="S101" s="88">
        <f>IF(入力データと計算結果!$F$9=バックデータ一覧!$A$2,$AC101,0)*$AX$11*$AX$12</f>
        <v>180</v>
      </c>
      <c r="T101" s="88">
        <f>IF(入力データと計算結果!$F$9=バックデータ一覧!$A$2,0,$AC101)*$AX$12</f>
        <v>0</v>
      </c>
      <c r="U101" s="88">
        <f t="shared" ca="1" si="19"/>
        <v>25.317776604046855</v>
      </c>
      <c r="V101" s="90">
        <f ca="1">IF(OR(入力データと計算結果!$F$9=バックデータ一覧!$A$2,入力データと計算結果!$F$9=バックデータ一覧!$A$3),W101/(バックデータ一覧!$E$8-計算過程!X101)/4.186*10^3,0)</f>
        <v>25.317776604046855</v>
      </c>
      <c r="W101" s="90">
        <f t="shared" si="14"/>
        <v>5.9325000000000001</v>
      </c>
      <c r="X101" s="90">
        <f ca="1">MAX(VLOOKUP(入力データと計算結果!$F$5,バックデータ一覧!$Y$3:$AA$10,2)*Y101+VLOOKUP(入力データと計算結果!$F$5,バックデータ一覧!$Y$3:$AA$10,3),0.5)</f>
        <v>4.0225695000000004</v>
      </c>
      <c r="Y101" s="90">
        <f t="shared" ca="1" si="15"/>
        <v>0.83833333333333326</v>
      </c>
      <c r="Z101" s="24">
        <f>IF(入力データと計算結果!$F$6=4,INDEX(バックデータ一覧!$I$4:$L$9,MATCH(VLOOKUP(計算過程!$A101,バックデータ一覧!$AU$3:$AV$367,2),バックデータ一覧!$H$4:$H$9,0),MATCH(計算過程!Z$2,バックデータ一覧!$I$2:$L$2,0)),IF(入力データと計算結果!$F$6=3,INDEX(バックデータ一覧!$I$10:$L$15,MATCH(VLOOKUP(計算過程!$A101,バックデータ一覧!$AU$3:$AV$367,2),バックデータ一覧!$H$10:$H$15,0),MATCH(計算過程!Z$2,バックデータ一覧!$I$2:$L$2,0)),IF(入力データと計算結果!$F$6=2,INDEX(バックデータ一覧!$I$16:$L$21,MATCH(VLOOKUP(計算過程!$A101,バックデータ一覧!$AU$3:$AV$367,2),バックデータ一覧!$H$16:$H$21,0),MATCH(計算過程!Z$2,バックデータ一覧!$I$2:$L$2,0)),IF(入力データと計算結果!$F$6=1,INDEX(バックデータ一覧!$I$22:$L$27,MATCH(VLOOKUP(計算過程!$A101,バックデータ一覧!$AU$3:$AV$367,2),バックデータ一覧!$H$22:$H$27,0),MATCH(計算過程!Z$2,バックデータ一覧!$I$2:$L$2,0))))))</f>
        <v>62</v>
      </c>
      <c r="AA101" s="24">
        <f>IF(入力データと計算結果!$F$6=4,INDEX(バックデータ一覧!$I$4:$L$9,MATCH(VLOOKUP(計算過程!$A101,バックデータ一覧!$AU$3:$AV$367,2),バックデータ一覧!$H$4:$H$9,0),MATCH(計算過程!AA$2,バックデータ一覧!$I$2:$L$2,0)),IF(入力データと計算結果!$F$6=3,INDEX(バックデータ一覧!$I$10:$L$15,MATCH(VLOOKUP(計算過程!$A101,バックデータ一覧!$AU$3:$AV$367,2),バックデータ一覧!$H$10:$H$15,0),MATCH(計算過程!AA$2,バックデータ一覧!$I$2:$L$2,0)),IF(入力データと計算結果!$F$6=2,INDEX(バックデータ一覧!$I$16:$L$21,MATCH(VLOOKUP(計算過程!$A101,バックデータ一覧!$AU$3:$AV$367,2),バックデータ一覧!$H$16:$H$21,0),MATCH(計算過程!AA$2,バックデータ一覧!$I$2:$L$2,0)),IF(入力データと計算結果!$F$6=1,INDEX(バックデータ一覧!$I$22:$L$27,MATCH(VLOOKUP(計算過程!$A101,バックデータ一覧!$AU$3:$AV$367,2),バックデータ一覧!$H$22:$H$27,0),MATCH(計算過程!AA$2,バックデータ一覧!$I$2:$L$2,0))))))</f>
        <v>100</v>
      </c>
      <c r="AB101" s="24">
        <f>IF(入力データと計算結果!$F$6=4,INDEX(バックデータ一覧!$I$4:$L$9,MATCH(VLOOKUP(計算過程!$A101,バックデータ一覧!$AU$3:$AV$367,2),バックデータ一覧!$H$4:$H$9,0),MATCH(計算過程!AB$2,バックデータ一覧!$I$2:$L$2,0)),IF(入力データと計算結果!$F$6=3,INDEX(バックデータ一覧!$I$10:$L$15,MATCH(VLOOKUP(計算過程!$A101,バックデータ一覧!$AU$3:$AV$367,2),バックデータ一覧!$H$10:$H$15,0),MATCH(計算過程!AB$2,バックデータ一覧!$I$2:$L$2,0)),IF(入力データと計算結果!$F$6=2,INDEX(バックデータ一覧!$I$16:$L$21,MATCH(VLOOKUP(計算過程!$A101,バックデータ一覧!$AU$3:$AV$367,2),バックデータ一覧!$H$16:$H$21,0),MATCH(計算過程!AB$2,バックデータ一覧!$I$2:$L$2,0)),IF(入力データと計算結果!$F$6=1,INDEX(バックデータ一覧!$I$22:$L$27,MATCH(VLOOKUP(計算過程!$A101,バックデータ一覧!$AU$3:$AV$367,2),バックデータ一覧!$H$22:$H$27,0),MATCH(計算過程!AB$2,バックデータ一覧!$I$2:$L$2,0))))))</f>
        <v>8</v>
      </c>
      <c r="AC101" s="24">
        <f>IF(入力データと計算結果!$F$6=4,INDEX(バックデータ一覧!$I$4:$L$9,MATCH(VLOOKUP(計算過程!$A101,バックデータ一覧!$AU$3:$AV$367,2),バックデータ一覧!$H$4:$H$9,0),MATCH(計算過程!AC$2,バックデータ一覧!$I$2:$L$2,0)),IF(入力データと計算結果!$F$6=3,INDEX(バックデータ一覧!$I$10:$L$15,MATCH(VLOOKUP(計算過程!$A101,バックデータ一覧!$AU$3:$AV$367,2),バックデータ一覧!$H$10:$H$15,0),MATCH(計算過程!AC$2,バックデータ一覧!$I$2:$L$2,0)),IF(入力データと計算結果!$F$6=2,INDEX(バックデータ一覧!$I$16:$L$21,MATCH(VLOOKUP(計算過程!$A101,バックデータ一覧!$AU$3:$AV$367,2),バックデータ一覧!$H$16:$H$21,0),MATCH(計算過程!AC$2,バックデータ一覧!$I$2:$L$2,0)),IF(入力データと計算結果!$F$6=1,INDEX(バックデータ一覧!$I$22:$L$27,MATCH(VLOOKUP(計算過程!$A101,バックデータ一覧!$AU$3:$AV$367,2),バックデータ一覧!$H$22:$H$27,0),MATCH(計算過程!AC$2,バックデータ一覧!$I$2:$L$2,0))))))</f>
        <v>180</v>
      </c>
      <c r="AD101" s="89">
        <f>IF($AF101&lt;7,INDEX(バックデータ一覧!$P$4:$S$5,MATCH(入力データと計算結果!$F$8,バックデータ一覧!$O$4:$O$5,0),MATCH(入力データと計算結果!$F$6,バックデータ一覧!$P$3:$W$3,0)),IF(AND($AF101&gt;=7,$AF101&lt;16),INDEX(バックデータ一覧!$P$6:$S$7,MATCH(入力データと計算結果!$F$8,バックデータ一覧!$O$6:$O$7,0),MATCH(入力データと計算結果!$F$6,バックデータ一覧!$P$3:$W$3,0)),IF(AND($AF101&gt;=16,$AF101&lt;25),INDEX(バックデータ一覧!$P$8:$S$9,MATCH(入力データと計算結果!$F$8,バックデータ一覧!$O$8:$O$9,0),MATCH(入力データと計算結果!$F$6,バックデータ一覧!$P$3:$W$3,0)),IF($AF101&gt;=25,INDEX(バックデータ一覧!$P$10:$S$11,MATCH(入力データと計算結果!$F$8,バックデータ一覧!$O$10:$O$11,0),MATCH(入力データと計算結果!$F$6,バックデータ一覧!$P$3:$W$3,0))))))</f>
        <v>-0.12</v>
      </c>
      <c r="AE101" s="89">
        <f>IF($AF101&lt;7,INDEX(バックデータ一覧!$T$4:$W$5,MATCH(入力データと計算結果!$F$8,バックデータ一覧!$O$4:$O$5,0),MATCH(入力データと計算結果!$F$6,バックデータ一覧!$P$3:$W$3,0)),IF(AND($AF101&gt;=7,$AF101&lt;16),INDEX(バックデータ一覧!$T$6:$W$7,MATCH(入力データと計算結果!$F$8,バックデータ一覧!$O$6:$O$7,0),MATCH(入力データと計算結果!$F$6,バックデータ一覧!$P$3:$W$3,0)),IF(AND($AF101&gt;=16,$AF101&lt;25),INDEX(バックデータ一覧!$T$8:$W$9,MATCH(入力データと計算結果!$F$8,バックデータ一覧!$O$8:$O$9,0),MATCH(入力データと計算結果!$F$6,バックデータ一覧!$P$3:$W$3,0)),IF($AF101&gt;=25,INDEX(バックデータ一覧!$T$10:$W$11,MATCH(入力データと計算結果!$F$8,バックデータ一覧!$O$10:$O$11,0),MATCH(入力データと計算結果!$F$6,バックデータ一覧!$P$3:$W$3,0))))))</f>
        <v>6</v>
      </c>
      <c r="AF101" s="88">
        <f>AVERAGEIF(貼り付けシート!$A$6:$A$8765,$A101,貼り付けシート!$C$6:$C$8765)</f>
        <v>0.56249999999999989</v>
      </c>
      <c r="AG101" s="91">
        <f>IF(AND(入力データと計算結果!$F$7=バックデータ一覧!$A$7,AH101="使用できる"),MIN(AN101,SUM(I101:N101)*$AX$13),0)</f>
        <v>0</v>
      </c>
      <c r="AH101" s="47" t="str">
        <f t="shared" si="20"/>
        <v>使用できない</v>
      </c>
      <c r="AI101" s="90">
        <f>IF(入力データと計算結果!$F$7=バックデータ一覧!$A$8,MIN(AJ101,(SUM(I101:N101)*$AX$15)),0)</f>
        <v>0</v>
      </c>
      <c r="AJ101" s="90">
        <f t="shared" ca="1" si="16"/>
        <v>0</v>
      </c>
      <c r="AK101" s="90">
        <f t="shared" ca="1" si="17"/>
        <v>38.287728610949998</v>
      </c>
      <c r="AL101" s="88">
        <f>IF(OR($AX$22=0,入力データと計算結果!$F$7&lt;&gt;バックデータ一覧!$A$8),0,$AX$19*AM101*10^-3)</f>
        <v>0</v>
      </c>
      <c r="AM101" s="90">
        <f>SUMPRODUCT(('計算過程（日射量等）'!$A$6:$A$8765=計算過程!A101)*('計算過程（日射量等）'!$C$6:$C$8765&gt;=$AX$20))</f>
        <v>10</v>
      </c>
      <c r="AN101" s="90">
        <f>IF(入力データと計算結果!$F$7=バックデータ一覧!$A$9,0,AO101*$AX$22*$AX$21*計算過程!$AX$23)</f>
        <v>0</v>
      </c>
      <c r="AO101" s="90">
        <f>SUMIF('計算過程（日射量等）'!$A$6:$A$8765,計算過程!A101,'計算過程（日射量等）'!$C$6:$C$8765)*3600*10^-6</f>
        <v>21.71724595541906</v>
      </c>
      <c r="AP101" s="90">
        <f t="shared" si="21"/>
        <v>4.1793010752688184</v>
      </c>
      <c r="AQ101" s="90">
        <f>AVERAGEIF('貼り付けシート（日射量等）'!$D$3:$D$8762,$A101,'貼り付けシート（日射量等）'!$F$3:$F$8762)</f>
        <v>8.0291666666666668</v>
      </c>
    </row>
    <row r="102" spans="1:43">
      <c r="A102" s="28">
        <v>41736</v>
      </c>
      <c r="B102" s="88">
        <f ca="1">I102-IF(入力データと計算結果!$F$7=バックデータ一覧!$A$7,計算過程!$AG102,計算過程!$AI102)*I102/($I102+$J102+$K102+$L102+$M102+$N102)</f>
        <v>13.825511364756</v>
      </c>
      <c r="C102" s="88">
        <f ca="1">J102-IF(入力データと計算結果!$F$7=バックデータ一覧!$A$7,計算過程!$AG102,計算過程!$AI102)*J102/($I102+$J102+$K102+$L102+$M102+$N102)</f>
        <v>22.541594616449995</v>
      </c>
      <c r="D102" s="88">
        <f ca="1">K102-IF(入力データと計算結果!$F$7=バックデータ一覧!$A$7,計算過程!$AG102,計算過程!$AI102)*K102/($I102+$J102+$K102+$L102+$M102+$N102)</f>
        <v>4.2077643284040001</v>
      </c>
      <c r="E102" s="88">
        <f ca="1">L102-IF(入力データと計算結果!$F$7=バックデータ一覧!$A$7,計算過程!$AG102,計算過程!$AI102)*L102/($I102+$J102+$K102+$L102+$M102+$N102)</f>
        <v>27.04991353974</v>
      </c>
      <c r="F102" s="88">
        <f ca="1">M102-IF(入力データと計算結果!$F$7=バックデータ一覧!$A$7,計算過程!$AG102,計算過程!$AI102)*M102/($I102+$J102+$K102+$L102+$M102+$N102)</f>
        <v>0</v>
      </c>
      <c r="G102" s="88">
        <f ca="1">N102-IF(入力データと計算結果!$F$7=バックデータ一覧!$A$7,計算過程!$AG102,計算過程!$AI102)*N102/($I102+$J102+$K102+$L102+$M102+$N102)</f>
        <v>6.1719999999999997</v>
      </c>
      <c r="H102" s="88">
        <f t="shared" si="18"/>
        <v>0</v>
      </c>
      <c r="I102" s="90">
        <f ca="1">P102*(バックデータ一覧!$E$3-計算過程!X102)*4.186*10^-3</f>
        <v>13.825511364756</v>
      </c>
      <c r="J102" s="90">
        <f ca="1">Q102*(バックデータ一覧!$E$4-計算過程!X102)*4.186*10^-3</f>
        <v>22.541594616449995</v>
      </c>
      <c r="K102" s="90">
        <f ca="1">R102*(バックデータ一覧!$E$5-計算過程!X102)*4.186*10^-3</f>
        <v>4.2077643284040001</v>
      </c>
      <c r="L102" s="90">
        <f ca="1">IF(入力データと計算結果!$F$9=バックデータ一覧!$A$2,計算過程!S102*(バックデータ一覧!$E$6-計算過程!X102)*4.186*10^-3,0)</f>
        <v>27.04991353974</v>
      </c>
      <c r="M102" s="90">
        <f>IF(入力データと計算結果!$F$9=バックデータ一覧!$A$2,0,計算過程!T102*(バックデータ一覧!$E$7-計算過程!X102)*4.186*10^-3)</f>
        <v>0</v>
      </c>
      <c r="N102" s="90">
        <f ca="1">IF(入力データと計算結果!$F$9=バックデータ一覧!$A$4,0,計算過程!U102*(バックデータ一覧!$E$8-計算過程!X102)*4.186*10^-3)</f>
        <v>6.1719999999999997</v>
      </c>
      <c r="O102" s="90">
        <f>IF(入力データと計算結果!$F$9=バックデータ一覧!$A$4,計算過程!W102*1.25,0)</f>
        <v>0</v>
      </c>
      <c r="P102" s="88">
        <f t="shared" si="11"/>
        <v>92</v>
      </c>
      <c r="Q102" s="88">
        <f t="shared" si="12"/>
        <v>150</v>
      </c>
      <c r="R102" s="88">
        <f t="shared" si="13"/>
        <v>28</v>
      </c>
      <c r="S102" s="88">
        <f>IF(入力データと計算結果!$F$9=バックデータ一覧!$A$2,$AC102,0)*$AX$11*$AX$12</f>
        <v>180</v>
      </c>
      <c r="T102" s="88">
        <f>IF(入力データと計算結果!$F$9=バックデータ一覧!$A$2,0,$AC102)*$AX$12</f>
        <v>0</v>
      </c>
      <c r="U102" s="88">
        <f t="shared" ca="1" si="19"/>
        <v>26.376373007057715</v>
      </c>
      <c r="V102" s="90">
        <f ca="1">IF(OR(入力データと計算結果!$F$9=バックデータ一覧!$A$2,入力データと計算結果!$F$9=バックデータ一覧!$A$3),W102/(バックデータ一覧!$E$8-計算過程!X102)/4.186*10^3,0)</f>
        <v>26.376373007057715</v>
      </c>
      <c r="W102" s="90">
        <f t="shared" si="14"/>
        <v>6.1719999999999997</v>
      </c>
      <c r="X102" s="90">
        <f ca="1">MAX(VLOOKUP(入力データと計算結果!$F$5,バックデータ一覧!$Y$3:$AA$10,2)*Y102+VLOOKUP(入力データと計算結果!$F$5,バックデータ一覧!$Y$3:$AA$10,3),0.5)</f>
        <v>4.1000245</v>
      </c>
      <c r="Y102" s="90">
        <f t="shared" ca="1" si="15"/>
        <v>0.95500000000000007</v>
      </c>
      <c r="Z102" s="24">
        <f>IF(入力データと計算結果!$F$6=4,INDEX(バックデータ一覧!$I$4:$L$9,MATCH(VLOOKUP(計算過程!$A102,バックデータ一覧!$AU$3:$AV$367,2),バックデータ一覧!$H$4:$H$9,0),MATCH(計算過程!Z$2,バックデータ一覧!$I$2:$L$2,0)),IF(入力データと計算結果!$F$6=3,INDEX(バックデータ一覧!$I$10:$L$15,MATCH(VLOOKUP(計算過程!$A102,バックデータ一覧!$AU$3:$AV$367,2),バックデータ一覧!$H$10:$H$15,0),MATCH(計算過程!Z$2,バックデータ一覧!$I$2:$L$2,0)),IF(入力データと計算結果!$F$6=2,INDEX(バックデータ一覧!$I$16:$L$21,MATCH(VLOOKUP(計算過程!$A102,バックデータ一覧!$AU$3:$AV$367,2),バックデータ一覧!$H$16:$H$21,0),MATCH(計算過程!Z$2,バックデータ一覧!$I$2:$L$2,0)),IF(入力データと計算結果!$F$6=1,INDEX(バックデータ一覧!$I$22:$L$27,MATCH(VLOOKUP(計算過程!$A102,バックデータ一覧!$AU$3:$AV$367,2),バックデータ一覧!$H$22:$H$27,0),MATCH(計算過程!Z$2,バックデータ一覧!$I$2:$L$2,0))))))</f>
        <v>92</v>
      </c>
      <c r="AA102" s="24">
        <f>IF(入力データと計算結果!$F$6=4,INDEX(バックデータ一覧!$I$4:$L$9,MATCH(VLOOKUP(計算過程!$A102,バックデータ一覧!$AU$3:$AV$367,2),バックデータ一覧!$H$4:$H$9,0),MATCH(計算過程!AA$2,バックデータ一覧!$I$2:$L$2,0)),IF(入力データと計算結果!$F$6=3,INDEX(バックデータ一覧!$I$10:$L$15,MATCH(VLOOKUP(計算過程!$A102,バックデータ一覧!$AU$3:$AV$367,2),バックデータ一覧!$H$10:$H$15,0),MATCH(計算過程!AA$2,バックデータ一覧!$I$2:$L$2,0)),IF(入力データと計算結果!$F$6=2,INDEX(バックデータ一覧!$I$16:$L$21,MATCH(VLOOKUP(計算過程!$A102,バックデータ一覧!$AU$3:$AV$367,2),バックデータ一覧!$H$16:$H$21,0),MATCH(計算過程!AA$2,バックデータ一覧!$I$2:$L$2,0)),IF(入力データと計算結果!$F$6=1,INDEX(バックデータ一覧!$I$22:$L$27,MATCH(VLOOKUP(計算過程!$A102,バックデータ一覧!$AU$3:$AV$367,2),バックデータ一覧!$H$22:$H$27,0),MATCH(計算過程!AA$2,バックデータ一覧!$I$2:$L$2,0))))))</f>
        <v>150</v>
      </c>
      <c r="AB102" s="24">
        <f>IF(入力データと計算結果!$F$6=4,INDEX(バックデータ一覧!$I$4:$L$9,MATCH(VLOOKUP(計算過程!$A102,バックデータ一覧!$AU$3:$AV$367,2),バックデータ一覧!$H$4:$H$9,0),MATCH(計算過程!AB$2,バックデータ一覧!$I$2:$L$2,0)),IF(入力データと計算結果!$F$6=3,INDEX(バックデータ一覧!$I$10:$L$15,MATCH(VLOOKUP(計算過程!$A102,バックデータ一覧!$AU$3:$AV$367,2),バックデータ一覧!$H$10:$H$15,0),MATCH(計算過程!AB$2,バックデータ一覧!$I$2:$L$2,0)),IF(入力データと計算結果!$F$6=2,INDEX(バックデータ一覧!$I$16:$L$21,MATCH(VLOOKUP(計算過程!$A102,バックデータ一覧!$AU$3:$AV$367,2),バックデータ一覧!$H$16:$H$21,0),MATCH(計算過程!AB$2,バックデータ一覧!$I$2:$L$2,0)),IF(入力データと計算結果!$F$6=1,INDEX(バックデータ一覧!$I$22:$L$27,MATCH(VLOOKUP(計算過程!$A102,バックデータ一覧!$AU$3:$AV$367,2),バックデータ一覧!$H$22:$H$27,0),MATCH(計算過程!AB$2,バックデータ一覧!$I$2:$L$2,0))))))</f>
        <v>28</v>
      </c>
      <c r="AC102" s="24">
        <f>IF(入力データと計算結果!$F$6=4,INDEX(バックデータ一覧!$I$4:$L$9,MATCH(VLOOKUP(計算過程!$A102,バックデータ一覧!$AU$3:$AV$367,2),バックデータ一覧!$H$4:$H$9,0),MATCH(計算過程!AC$2,バックデータ一覧!$I$2:$L$2,0)),IF(入力データと計算結果!$F$6=3,INDEX(バックデータ一覧!$I$10:$L$15,MATCH(VLOOKUP(計算過程!$A102,バックデータ一覧!$AU$3:$AV$367,2),バックデータ一覧!$H$10:$H$15,0),MATCH(計算過程!AC$2,バックデータ一覧!$I$2:$L$2,0)),IF(入力データと計算結果!$F$6=2,INDEX(バックデータ一覧!$I$16:$L$21,MATCH(VLOOKUP(計算過程!$A102,バックデータ一覧!$AU$3:$AV$367,2),バックデータ一覧!$H$16:$H$21,0),MATCH(計算過程!AC$2,バックデータ一覧!$I$2:$L$2,0)),IF(入力データと計算結果!$F$6=1,INDEX(バックデータ一覧!$I$22:$L$27,MATCH(VLOOKUP(計算過程!$A102,バックデータ一覧!$AU$3:$AV$367,2),バックデータ一覧!$H$22:$H$27,0),MATCH(計算過程!AC$2,バックデータ一覧!$I$2:$L$2,0))))))</f>
        <v>180</v>
      </c>
      <c r="AD102" s="89">
        <f>IF($AF102&lt;7,INDEX(バックデータ一覧!$P$4:$S$5,MATCH(入力データと計算結果!$F$8,バックデータ一覧!$O$4:$O$5,0),MATCH(入力データと計算結果!$F$6,バックデータ一覧!$P$3:$W$3,0)),IF(AND($AF102&gt;=7,$AF102&lt;16),INDEX(バックデータ一覧!$P$6:$S$7,MATCH(入力データと計算結果!$F$8,バックデータ一覧!$O$6:$O$7,0),MATCH(入力データと計算結果!$F$6,バックデータ一覧!$P$3:$W$3,0)),IF(AND($AF102&gt;=16,$AF102&lt;25),INDEX(バックデータ一覧!$P$8:$S$9,MATCH(入力データと計算結果!$F$8,バックデータ一覧!$O$8:$O$9,0),MATCH(入力データと計算結果!$F$6,バックデータ一覧!$P$3:$W$3,0)),IF($AF102&gt;=25,INDEX(バックデータ一覧!$P$10:$S$11,MATCH(入力データと計算結果!$F$8,バックデータ一覧!$O$10:$O$11,0),MATCH(入力データと計算結果!$F$6,バックデータ一覧!$P$3:$W$3,0))))))</f>
        <v>-0.12</v>
      </c>
      <c r="AE102" s="89">
        <f>IF($AF102&lt;7,INDEX(バックデータ一覧!$T$4:$W$5,MATCH(入力データと計算結果!$F$8,バックデータ一覧!$O$4:$O$5,0),MATCH(入力データと計算結果!$F$6,バックデータ一覧!$P$3:$W$3,0)),IF(AND($AF102&gt;=7,$AF102&lt;16),INDEX(バックデータ一覧!$T$6:$W$7,MATCH(入力データと計算結果!$F$8,バックデータ一覧!$O$6:$O$7,0),MATCH(入力データと計算結果!$F$6,バックデータ一覧!$P$3:$W$3,0)),IF(AND($AF102&gt;=16,$AF102&lt;25),INDEX(バックデータ一覧!$T$8:$W$9,MATCH(入力データと計算結果!$F$8,バックデータ一覧!$O$8:$O$9,0),MATCH(入力データと計算結果!$F$6,バックデータ一覧!$P$3:$W$3,0)),IF($AF102&gt;=25,INDEX(バックデータ一覧!$T$10:$W$11,MATCH(入力データと計算結果!$F$8,バックデータ一覧!$O$10:$O$11,0),MATCH(入力データと計算結果!$F$6,バックデータ一覧!$P$3:$W$3,0))))))</f>
        <v>6</v>
      </c>
      <c r="AF102" s="88">
        <f>AVERAGEIF(貼り付けシート!$A$6:$A$8765,$A102,貼り付けシート!$C$6:$C$8765)</f>
        <v>-1.4333333333333336</v>
      </c>
      <c r="AG102" s="91">
        <f>IF(AND(入力データと計算結果!$F$7=バックデータ一覧!$A$7,AH102="使用できる"),MIN(AN102,SUM(I102:N102)*$AX$13),0)</f>
        <v>0</v>
      </c>
      <c r="AH102" s="47" t="str">
        <f t="shared" si="20"/>
        <v>使用できない</v>
      </c>
      <c r="AI102" s="90">
        <f>IF(入力データと計算結果!$F$7=バックデータ一覧!$A$8,MIN(AJ102,(SUM(I102:N102)*$AX$15)),0)</f>
        <v>0</v>
      </c>
      <c r="AJ102" s="90">
        <f t="shared" ca="1" si="16"/>
        <v>0</v>
      </c>
      <c r="AK102" s="90">
        <f t="shared" ca="1" si="17"/>
        <v>38.239094616449997</v>
      </c>
      <c r="AL102" s="88">
        <f>IF(OR($AX$22=0,入力データと計算結果!$F$7&lt;&gt;バックデータ一覧!$A$8),0,$AX$19*AM102*10^-3)</f>
        <v>0</v>
      </c>
      <c r="AM102" s="90">
        <f>SUMPRODUCT(('計算過程（日射量等）'!$A$6:$A$8765=計算過程!A102)*('計算過程（日射量等）'!$C$6:$C$8765&gt;=$AX$20))</f>
        <v>9</v>
      </c>
      <c r="AN102" s="90">
        <f>IF(入力データと計算結果!$F$7=バックデータ一覧!$A$9,0,AO102*$AX$22*$AX$21*計算過程!$AX$23)</f>
        <v>0</v>
      </c>
      <c r="AO102" s="90">
        <f>SUMIF('計算過程（日射量等）'!$A$6:$A$8765,計算過程!A102,'計算過程（日射量等）'!$C$6:$C$8765)*3600*10^-6</f>
        <v>11.605574913950527</v>
      </c>
      <c r="AP102" s="90">
        <f t="shared" si="21"/>
        <v>4.4633064516129046</v>
      </c>
      <c r="AQ102" s="90">
        <f>AVERAGEIF('貼り付けシート（日射量等）'!$D$3:$D$8762,$A102,'貼り付けシート（日射量等）'!$F$3:$F$8762)</f>
        <v>6.575000000000002</v>
      </c>
    </row>
    <row r="103" spans="1:43">
      <c r="A103" s="28">
        <v>41737</v>
      </c>
      <c r="B103" s="88">
        <f ca="1">I103-IF(入力データと計算結果!$F$7=バックデータ一覧!$A$7,計算過程!$AG103,計算過程!$AI103)*I103/($I103+$J103+$K103+$L103+$M103+$N103)</f>
        <v>21.11825716637</v>
      </c>
      <c r="C103" s="88">
        <f ca="1">J103-IF(入力データと計算結果!$F$7=バックデータ一覧!$A$7,計算過程!$AG103,計算過程!$AI103)*J103/($I103+$J103+$K103+$L103+$M103+$N103)</f>
        <v>30.168938809100002</v>
      </c>
      <c r="D103" s="88">
        <f ca="1">K103-IF(入力データと計算結果!$F$7=バックデータ一覧!$A$7,計算過程!$AG103,計算過程!$AI103)*K103/($I103+$J103+$K103+$L103+$M103+$N103)</f>
        <v>4.5253408213649999</v>
      </c>
      <c r="E103" s="88">
        <f ca="1">L103-IF(入力データと計算結果!$F$7=バックデータ一覧!$A$7,計算過程!$AG103,計算過程!$AI103)*L103/($I103+$J103+$K103+$L103+$M103+$N103)</f>
        <v>27.152044928190005</v>
      </c>
      <c r="F103" s="88">
        <f ca="1">M103-IF(入力データと計算結果!$F$7=バックデータ一覧!$A$7,計算過程!$AG103,計算過程!$AI103)*M103/($I103+$J103+$K103+$L103+$M103+$N103)</f>
        <v>0</v>
      </c>
      <c r="G103" s="88">
        <f ca="1">N103-IF(入力データと計算結果!$F$7=バックデータ一覧!$A$7,計算過程!$AG103,計算過程!$AI103)*N103/($I103+$J103+$K103+$L103+$M103+$N103)</f>
        <v>6.0265000000000013</v>
      </c>
      <c r="H103" s="88">
        <f t="shared" si="18"/>
        <v>0</v>
      </c>
      <c r="I103" s="90">
        <f ca="1">P103*(バックデータ一覧!$E$3-計算過程!X103)*4.186*10^-3</f>
        <v>21.11825716637</v>
      </c>
      <c r="J103" s="90">
        <f ca="1">Q103*(バックデータ一覧!$E$4-計算過程!X103)*4.186*10^-3</f>
        <v>30.168938809100002</v>
      </c>
      <c r="K103" s="90">
        <f ca="1">R103*(バックデータ一覧!$E$5-計算過程!X103)*4.186*10^-3</f>
        <v>4.5253408213649999</v>
      </c>
      <c r="L103" s="90">
        <f ca="1">IF(入力データと計算結果!$F$9=バックデータ一覧!$A$2,計算過程!S103*(バックデータ一覧!$E$6-計算過程!X103)*4.186*10^-3,0)</f>
        <v>27.152044928190005</v>
      </c>
      <c r="M103" s="90">
        <f>IF(入力データと計算結果!$F$9=バックデータ一覧!$A$2,0,計算過程!T103*(バックデータ一覧!$E$7-計算過程!X103)*4.186*10^-3)</f>
        <v>0</v>
      </c>
      <c r="N103" s="90">
        <f ca="1">IF(入力データと計算結果!$F$9=バックデータ一覧!$A$4,0,計算過程!U103*(バックデータ一覧!$E$8-計算過程!X103)*4.186*10^-3)</f>
        <v>6.0265000000000013</v>
      </c>
      <c r="O103" s="90">
        <f>IF(入力データと計算結果!$F$9=バックデータ一覧!$A$4,計算過程!W103*1.25,0)</f>
        <v>0</v>
      </c>
      <c r="P103" s="88">
        <f t="shared" si="11"/>
        <v>140</v>
      </c>
      <c r="Q103" s="88">
        <f t="shared" si="12"/>
        <v>200</v>
      </c>
      <c r="R103" s="88">
        <f t="shared" si="13"/>
        <v>30</v>
      </c>
      <c r="S103" s="88">
        <f>IF(入力データと計算結果!$F$9=バックデータ一覧!$A$2,$AC103,0)*$AX$11*$AX$12</f>
        <v>180</v>
      </c>
      <c r="T103" s="88">
        <f>IF(入力データと計算結果!$F$9=バックデータ一覧!$A$2,0,$AC103)*$AX$12</f>
        <v>0</v>
      </c>
      <c r="U103" s="88">
        <f t="shared" ca="1" si="19"/>
        <v>25.692272336735392</v>
      </c>
      <c r="V103" s="90">
        <f ca="1">IF(OR(入力データと計算結果!$F$9=バックデータ一覧!$A$2,入力データと計算結果!$F$9=バックデータ一覧!$A$3),W103/(バックデータ一覧!$E$8-計算過程!X103)/4.186*10^3,0)</f>
        <v>25.692272336735392</v>
      </c>
      <c r="W103" s="90">
        <f t="shared" si="14"/>
        <v>6.0265000000000004</v>
      </c>
      <c r="X103" s="90">
        <f ca="1">MAX(VLOOKUP(入力データと計算結果!$F$5,バックデータ一覧!$Y$3:$AA$10,2)*Y103+VLOOKUP(入力データと計算結果!$F$5,バックデータ一覧!$Y$3:$AA$10,3),0.5)</f>
        <v>3.96447825</v>
      </c>
      <c r="Y103" s="90">
        <f t="shared" ca="1" si="15"/>
        <v>0.75083333333333324</v>
      </c>
      <c r="Z103" s="24">
        <f>IF(入力データと計算結果!$F$6=4,INDEX(バックデータ一覧!$I$4:$L$9,MATCH(VLOOKUP(計算過程!$A103,バックデータ一覧!$AU$3:$AV$367,2),バックデータ一覧!$H$4:$H$9,0),MATCH(計算過程!Z$2,バックデータ一覧!$I$2:$L$2,0)),IF(入力データと計算結果!$F$6=3,INDEX(バックデータ一覧!$I$10:$L$15,MATCH(VLOOKUP(計算過程!$A103,バックデータ一覧!$AU$3:$AV$367,2),バックデータ一覧!$H$10:$H$15,0),MATCH(計算過程!Z$2,バックデータ一覧!$I$2:$L$2,0)),IF(入力データと計算結果!$F$6=2,INDEX(バックデータ一覧!$I$16:$L$21,MATCH(VLOOKUP(計算過程!$A103,バックデータ一覧!$AU$3:$AV$367,2),バックデータ一覧!$H$16:$H$21,0),MATCH(計算過程!Z$2,バックデータ一覧!$I$2:$L$2,0)),IF(入力データと計算結果!$F$6=1,INDEX(バックデータ一覧!$I$22:$L$27,MATCH(VLOOKUP(計算過程!$A103,バックデータ一覧!$AU$3:$AV$367,2),バックデータ一覧!$H$22:$H$27,0),MATCH(計算過程!Z$2,バックデータ一覧!$I$2:$L$2,0))))))</f>
        <v>140</v>
      </c>
      <c r="AA103" s="24">
        <f>IF(入力データと計算結果!$F$6=4,INDEX(バックデータ一覧!$I$4:$L$9,MATCH(VLOOKUP(計算過程!$A103,バックデータ一覧!$AU$3:$AV$367,2),バックデータ一覧!$H$4:$H$9,0),MATCH(計算過程!AA$2,バックデータ一覧!$I$2:$L$2,0)),IF(入力データと計算結果!$F$6=3,INDEX(バックデータ一覧!$I$10:$L$15,MATCH(VLOOKUP(計算過程!$A103,バックデータ一覧!$AU$3:$AV$367,2),バックデータ一覧!$H$10:$H$15,0),MATCH(計算過程!AA$2,バックデータ一覧!$I$2:$L$2,0)),IF(入力データと計算結果!$F$6=2,INDEX(バックデータ一覧!$I$16:$L$21,MATCH(VLOOKUP(計算過程!$A103,バックデータ一覧!$AU$3:$AV$367,2),バックデータ一覧!$H$16:$H$21,0),MATCH(計算過程!AA$2,バックデータ一覧!$I$2:$L$2,0)),IF(入力データと計算結果!$F$6=1,INDEX(バックデータ一覧!$I$22:$L$27,MATCH(VLOOKUP(計算過程!$A103,バックデータ一覧!$AU$3:$AV$367,2),バックデータ一覧!$H$22:$H$27,0),MATCH(計算過程!AA$2,バックデータ一覧!$I$2:$L$2,0))))))</f>
        <v>200</v>
      </c>
      <c r="AB103" s="24">
        <f>IF(入力データと計算結果!$F$6=4,INDEX(バックデータ一覧!$I$4:$L$9,MATCH(VLOOKUP(計算過程!$A103,バックデータ一覧!$AU$3:$AV$367,2),バックデータ一覧!$H$4:$H$9,0),MATCH(計算過程!AB$2,バックデータ一覧!$I$2:$L$2,0)),IF(入力データと計算結果!$F$6=3,INDEX(バックデータ一覧!$I$10:$L$15,MATCH(VLOOKUP(計算過程!$A103,バックデータ一覧!$AU$3:$AV$367,2),バックデータ一覧!$H$10:$H$15,0),MATCH(計算過程!AB$2,バックデータ一覧!$I$2:$L$2,0)),IF(入力データと計算結果!$F$6=2,INDEX(バックデータ一覧!$I$16:$L$21,MATCH(VLOOKUP(計算過程!$A103,バックデータ一覧!$AU$3:$AV$367,2),バックデータ一覧!$H$16:$H$21,0),MATCH(計算過程!AB$2,バックデータ一覧!$I$2:$L$2,0)),IF(入力データと計算結果!$F$6=1,INDEX(バックデータ一覧!$I$22:$L$27,MATCH(VLOOKUP(計算過程!$A103,バックデータ一覧!$AU$3:$AV$367,2),バックデータ一覧!$H$22:$H$27,0),MATCH(計算過程!AB$2,バックデータ一覧!$I$2:$L$2,0))))))</f>
        <v>30</v>
      </c>
      <c r="AC103" s="24">
        <f>IF(入力データと計算結果!$F$6=4,INDEX(バックデータ一覧!$I$4:$L$9,MATCH(VLOOKUP(計算過程!$A103,バックデータ一覧!$AU$3:$AV$367,2),バックデータ一覧!$H$4:$H$9,0),MATCH(計算過程!AC$2,バックデータ一覧!$I$2:$L$2,0)),IF(入力データと計算結果!$F$6=3,INDEX(バックデータ一覧!$I$10:$L$15,MATCH(VLOOKUP(計算過程!$A103,バックデータ一覧!$AU$3:$AV$367,2),バックデータ一覧!$H$10:$H$15,0),MATCH(計算過程!AC$2,バックデータ一覧!$I$2:$L$2,0)),IF(入力データと計算結果!$F$6=2,INDEX(バックデータ一覧!$I$16:$L$21,MATCH(VLOOKUP(計算過程!$A103,バックデータ一覧!$AU$3:$AV$367,2),バックデータ一覧!$H$16:$H$21,0),MATCH(計算過程!AC$2,バックデータ一覧!$I$2:$L$2,0)),IF(入力データと計算結果!$F$6=1,INDEX(バックデータ一覧!$I$22:$L$27,MATCH(VLOOKUP(計算過程!$A103,バックデータ一覧!$AU$3:$AV$367,2),バックデータ一覧!$H$22:$H$27,0),MATCH(計算過程!AC$2,バックデータ一覧!$I$2:$L$2,0))))))</f>
        <v>180</v>
      </c>
      <c r="AD103" s="89">
        <f>IF($AF103&lt;7,INDEX(バックデータ一覧!$P$4:$S$5,MATCH(入力データと計算結果!$F$8,バックデータ一覧!$O$4:$O$5,0),MATCH(入力データと計算結果!$F$6,バックデータ一覧!$P$3:$W$3,0)),IF(AND($AF103&gt;=7,$AF103&lt;16),INDEX(バックデータ一覧!$P$6:$S$7,MATCH(入力データと計算結果!$F$8,バックデータ一覧!$O$6:$O$7,0),MATCH(入力データと計算結果!$F$6,バックデータ一覧!$P$3:$W$3,0)),IF(AND($AF103&gt;=16,$AF103&lt;25),INDEX(バックデータ一覧!$P$8:$S$9,MATCH(入力データと計算結果!$F$8,バックデータ一覧!$O$8:$O$9,0),MATCH(入力データと計算結果!$F$6,バックデータ一覧!$P$3:$W$3,0)),IF($AF103&gt;=25,INDEX(バックデータ一覧!$P$10:$S$11,MATCH(入力データと計算結果!$F$8,バックデータ一覧!$O$10:$O$11,0),MATCH(入力データと計算結果!$F$6,バックデータ一覧!$P$3:$W$3,0))))))</f>
        <v>-0.12</v>
      </c>
      <c r="AE103" s="89">
        <f>IF($AF103&lt;7,INDEX(バックデータ一覧!$T$4:$W$5,MATCH(入力データと計算結果!$F$8,バックデータ一覧!$O$4:$O$5,0),MATCH(入力データと計算結果!$F$6,バックデータ一覧!$P$3:$W$3,0)),IF(AND($AF103&gt;=7,$AF103&lt;16),INDEX(バックデータ一覧!$T$6:$W$7,MATCH(入力データと計算結果!$F$8,バックデータ一覧!$O$6:$O$7,0),MATCH(入力データと計算結果!$F$6,バックデータ一覧!$P$3:$W$3,0)),IF(AND($AF103&gt;=16,$AF103&lt;25),INDEX(バックデータ一覧!$T$8:$W$9,MATCH(入力データと計算結果!$F$8,バックデータ一覧!$O$8:$O$9,0),MATCH(入力データと計算結果!$F$6,バックデータ一覧!$P$3:$W$3,0)),IF($AF103&gt;=25,INDEX(バックデータ一覧!$T$10:$W$11,MATCH(入力データと計算結果!$F$8,バックデータ一覧!$O$10:$O$11,0),MATCH(入力データと計算結果!$F$6,バックデータ一覧!$P$3:$W$3,0))))))</f>
        <v>6</v>
      </c>
      <c r="AF103" s="88">
        <f>AVERAGEIF(貼り付けシート!$A$6:$A$8765,$A103,貼り付けシート!$C$6:$C$8765)</f>
        <v>-0.2208333333333333</v>
      </c>
      <c r="AG103" s="91">
        <f>IF(AND(入力データと計算結果!$F$7=バックデータ一覧!$A$7,AH103="使用できる"),MIN(AN103,SUM(I103:N103)*$AX$13),0)</f>
        <v>0</v>
      </c>
      <c r="AH103" s="47" t="str">
        <f t="shared" si="20"/>
        <v>使用できない</v>
      </c>
      <c r="AI103" s="90">
        <f>IF(入力データと計算結果!$F$7=バックデータ一覧!$A$8,MIN(AJ103,(SUM(I103:N103)*$AX$15)),0)</f>
        <v>0</v>
      </c>
      <c r="AJ103" s="90">
        <f t="shared" ca="1" si="16"/>
        <v>0</v>
      </c>
      <c r="AK103" s="90">
        <f t="shared" ca="1" si="17"/>
        <v>38.324204106825</v>
      </c>
      <c r="AL103" s="88">
        <f>IF(OR($AX$22=0,入力データと計算結果!$F$7&lt;&gt;バックデータ一覧!$A$8),0,$AX$19*AM103*10^-3)</f>
        <v>0</v>
      </c>
      <c r="AM103" s="90">
        <f>SUMPRODUCT(('計算過程（日射量等）'!$A$6:$A$8765=計算過程!A103)*('計算過程（日射量等）'!$C$6:$C$8765&gt;=$AX$20))</f>
        <v>10</v>
      </c>
      <c r="AN103" s="90">
        <f>IF(入力データと計算結果!$F$7=バックデータ一覧!$A$9,0,AO103*$AX$22*$AX$21*計算過程!$AX$23)</f>
        <v>0</v>
      </c>
      <c r="AO103" s="90">
        <f>SUMIF('計算過程（日射量等）'!$A$6:$A$8765,計算過程!A103,'計算過程（日射量等）'!$C$6:$C$8765)*3600*10^-6</f>
        <v>25.825817667247239</v>
      </c>
      <c r="AP103" s="90">
        <f t="shared" si="21"/>
        <v>4.7094086021505381</v>
      </c>
      <c r="AQ103" s="90">
        <f>AVERAGEIF('貼り付けシート（日射量等）'!$D$3:$D$8762,$A103,'貼り付けシート（日射量等）'!$F$3:$F$8762)</f>
        <v>6.845833333333335</v>
      </c>
    </row>
    <row r="104" spans="1:43">
      <c r="A104" s="28">
        <v>41738</v>
      </c>
      <c r="B104" s="88">
        <f ca="1">I104-IF(入力データと計算結果!$F$7=バックデータ一覧!$A$7,計算過程!$AG104,計算過程!$AI104)*I104/($I104+$J104+$K104+$L104+$M104+$N104)</f>
        <v>27.734543509399998</v>
      </c>
      <c r="C104" s="88">
        <f ca="1">J104-IF(入力データと計算結果!$F$7=バックデータ一覧!$A$7,計算過程!$AG104,計算過程!$AI104)*J104/($I104+$J104+$K104+$L104+$M104+$N104)</f>
        <v>36.175491534000003</v>
      </c>
      <c r="D104" s="88">
        <f ca="1">K104-IF(入力データと計算結果!$F$7=バックデータ一覧!$A$7,計算過程!$AG104,計算過程!$AI104)*K104/($I104+$J104+$K104+$L104+$M104+$N104)</f>
        <v>6.9336358773499995</v>
      </c>
      <c r="E104" s="88">
        <f ca="1">L104-IF(入力データと計算結果!$F$7=バックデータ一覧!$A$7,計算過程!$AG104,計算過程!$AI104)*L104/($I104+$J104+$K104+$L104+$M104+$N104)</f>
        <v>27.131618650500002</v>
      </c>
      <c r="F104" s="88">
        <f ca="1">M104-IF(入力データと計算結果!$F$7=バックデータ一覧!$A$7,計算過程!$AG104,計算過程!$AI104)*M104/($I104+$J104+$K104+$L104+$M104+$N104)</f>
        <v>0</v>
      </c>
      <c r="G104" s="88">
        <f ca="1">N104-IF(入力データと計算結果!$F$7=バックデータ一覧!$A$7,計算過程!$AG104,計算過程!$AI104)*N104/($I104+$J104+$K104+$L104+$M104+$N104)</f>
        <v>5.7144999999999992</v>
      </c>
      <c r="H104" s="88">
        <f t="shared" si="18"/>
        <v>0</v>
      </c>
      <c r="I104" s="90">
        <f ca="1">P104*(バックデータ一覧!$E$3-計算過程!X104)*4.186*10^-3</f>
        <v>27.734543509399998</v>
      </c>
      <c r="J104" s="90">
        <f ca="1">Q104*(バックデータ一覧!$E$4-計算過程!X104)*4.186*10^-3</f>
        <v>36.175491534000003</v>
      </c>
      <c r="K104" s="90">
        <f ca="1">R104*(バックデータ一覧!$E$5-計算過程!X104)*4.186*10^-3</f>
        <v>6.9336358773499995</v>
      </c>
      <c r="L104" s="90">
        <f ca="1">IF(入力データと計算結果!$F$9=バックデータ一覧!$A$2,計算過程!S104*(バックデータ一覧!$E$6-計算過程!X104)*4.186*10^-3,0)</f>
        <v>27.131618650500002</v>
      </c>
      <c r="M104" s="90">
        <f>IF(入力データと計算結果!$F$9=バックデータ一覧!$A$2,0,計算過程!T104*(バックデータ一覧!$E$7-計算過程!X104)*4.186*10^-3)</f>
        <v>0</v>
      </c>
      <c r="N104" s="90">
        <f ca="1">IF(入力データと計算結果!$F$9=バックデータ一覧!$A$4,0,計算過程!U104*(バックデータ一覧!$E$8-計算過程!X104)*4.186*10^-3)</f>
        <v>5.7144999999999992</v>
      </c>
      <c r="O104" s="90">
        <f>IF(入力データと計算結果!$F$9=バックデータ一覧!$A$4,計算過程!W104*1.25,0)</f>
        <v>0</v>
      </c>
      <c r="P104" s="88">
        <f t="shared" si="11"/>
        <v>184</v>
      </c>
      <c r="Q104" s="88">
        <f t="shared" si="12"/>
        <v>240</v>
      </c>
      <c r="R104" s="88">
        <f t="shared" si="13"/>
        <v>46</v>
      </c>
      <c r="S104" s="88">
        <f>IF(入力データと計算結果!$F$9=バックデータ一覧!$A$2,$AC104,0)*$AX$11*$AX$12</f>
        <v>180</v>
      </c>
      <c r="T104" s="88">
        <f>IF(入力データと計算結果!$F$9=バックデータ一覧!$A$2,0,$AC104)*$AX$12</f>
        <v>0</v>
      </c>
      <c r="U104" s="88">
        <f t="shared" ca="1" si="19"/>
        <v>24.373940679739423</v>
      </c>
      <c r="V104" s="90">
        <f ca="1">IF(OR(入力データと計算結果!$F$9=バックデータ一覧!$A$2,入力データと計算結果!$F$9=バックデータ一覧!$A$3),W104/(バックデータ一覧!$E$8-計算過程!X104)/4.186*10^3,0)</f>
        <v>24.373940679739423</v>
      </c>
      <c r="W104" s="90">
        <f t="shared" si="14"/>
        <v>5.7145000000000001</v>
      </c>
      <c r="X104" s="90">
        <f ca="1">MAX(VLOOKUP(入力データと計算結果!$F$5,バックデータ一覧!$Y$3:$AA$10,2)*Y104+VLOOKUP(入力データと計算結果!$F$5,バックデータ一覧!$Y$3:$AA$10,3),0.5)</f>
        <v>3.9915875000000005</v>
      </c>
      <c r="Y104" s="90">
        <f t="shared" ca="1" si="15"/>
        <v>0.79166666666666674</v>
      </c>
      <c r="Z104" s="24">
        <f>IF(入力データと計算結果!$F$6=4,INDEX(バックデータ一覧!$I$4:$L$9,MATCH(VLOOKUP(計算過程!$A104,バックデータ一覧!$AU$3:$AV$367,2),バックデータ一覧!$H$4:$H$9,0),MATCH(計算過程!Z$2,バックデータ一覧!$I$2:$L$2,0)),IF(入力データと計算結果!$F$6=3,INDEX(バックデータ一覧!$I$10:$L$15,MATCH(VLOOKUP(計算過程!$A104,バックデータ一覧!$AU$3:$AV$367,2),バックデータ一覧!$H$10:$H$15,0),MATCH(計算過程!Z$2,バックデータ一覧!$I$2:$L$2,0)),IF(入力データと計算結果!$F$6=2,INDEX(バックデータ一覧!$I$16:$L$21,MATCH(VLOOKUP(計算過程!$A104,バックデータ一覧!$AU$3:$AV$367,2),バックデータ一覧!$H$16:$H$21,0),MATCH(計算過程!Z$2,バックデータ一覧!$I$2:$L$2,0)),IF(入力データと計算結果!$F$6=1,INDEX(バックデータ一覧!$I$22:$L$27,MATCH(VLOOKUP(計算過程!$A104,バックデータ一覧!$AU$3:$AV$367,2),バックデータ一覧!$H$22:$H$27,0),MATCH(計算過程!Z$2,バックデータ一覧!$I$2:$L$2,0))))))</f>
        <v>184</v>
      </c>
      <c r="AA104" s="24">
        <f>IF(入力データと計算結果!$F$6=4,INDEX(バックデータ一覧!$I$4:$L$9,MATCH(VLOOKUP(計算過程!$A104,バックデータ一覧!$AU$3:$AV$367,2),バックデータ一覧!$H$4:$H$9,0),MATCH(計算過程!AA$2,バックデータ一覧!$I$2:$L$2,0)),IF(入力データと計算結果!$F$6=3,INDEX(バックデータ一覧!$I$10:$L$15,MATCH(VLOOKUP(計算過程!$A104,バックデータ一覧!$AU$3:$AV$367,2),バックデータ一覧!$H$10:$H$15,0),MATCH(計算過程!AA$2,バックデータ一覧!$I$2:$L$2,0)),IF(入力データと計算結果!$F$6=2,INDEX(バックデータ一覧!$I$16:$L$21,MATCH(VLOOKUP(計算過程!$A104,バックデータ一覧!$AU$3:$AV$367,2),バックデータ一覧!$H$16:$H$21,0),MATCH(計算過程!AA$2,バックデータ一覧!$I$2:$L$2,0)),IF(入力データと計算結果!$F$6=1,INDEX(バックデータ一覧!$I$22:$L$27,MATCH(VLOOKUP(計算過程!$A104,バックデータ一覧!$AU$3:$AV$367,2),バックデータ一覧!$H$22:$H$27,0),MATCH(計算過程!AA$2,バックデータ一覧!$I$2:$L$2,0))))))</f>
        <v>240</v>
      </c>
      <c r="AB104" s="24">
        <f>IF(入力データと計算結果!$F$6=4,INDEX(バックデータ一覧!$I$4:$L$9,MATCH(VLOOKUP(計算過程!$A104,バックデータ一覧!$AU$3:$AV$367,2),バックデータ一覧!$H$4:$H$9,0),MATCH(計算過程!AB$2,バックデータ一覧!$I$2:$L$2,0)),IF(入力データと計算結果!$F$6=3,INDEX(バックデータ一覧!$I$10:$L$15,MATCH(VLOOKUP(計算過程!$A104,バックデータ一覧!$AU$3:$AV$367,2),バックデータ一覧!$H$10:$H$15,0),MATCH(計算過程!AB$2,バックデータ一覧!$I$2:$L$2,0)),IF(入力データと計算結果!$F$6=2,INDEX(バックデータ一覧!$I$16:$L$21,MATCH(VLOOKUP(計算過程!$A104,バックデータ一覧!$AU$3:$AV$367,2),バックデータ一覧!$H$16:$H$21,0),MATCH(計算過程!AB$2,バックデータ一覧!$I$2:$L$2,0)),IF(入力データと計算結果!$F$6=1,INDEX(バックデータ一覧!$I$22:$L$27,MATCH(VLOOKUP(計算過程!$A104,バックデータ一覧!$AU$3:$AV$367,2),バックデータ一覧!$H$22:$H$27,0),MATCH(計算過程!AB$2,バックデータ一覧!$I$2:$L$2,0))))))</f>
        <v>46</v>
      </c>
      <c r="AC104" s="24">
        <f>IF(入力データと計算結果!$F$6=4,INDEX(バックデータ一覧!$I$4:$L$9,MATCH(VLOOKUP(計算過程!$A104,バックデータ一覧!$AU$3:$AV$367,2),バックデータ一覧!$H$4:$H$9,0),MATCH(計算過程!AC$2,バックデータ一覧!$I$2:$L$2,0)),IF(入力データと計算結果!$F$6=3,INDEX(バックデータ一覧!$I$10:$L$15,MATCH(VLOOKUP(計算過程!$A104,バックデータ一覧!$AU$3:$AV$367,2),バックデータ一覧!$H$10:$H$15,0),MATCH(計算過程!AC$2,バックデータ一覧!$I$2:$L$2,0)),IF(入力データと計算結果!$F$6=2,INDEX(バックデータ一覧!$I$16:$L$21,MATCH(VLOOKUP(計算過程!$A104,バックデータ一覧!$AU$3:$AV$367,2),バックデータ一覧!$H$16:$H$21,0),MATCH(計算過程!AC$2,バックデータ一覧!$I$2:$L$2,0)),IF(入力データと計算結果!$F$6=1,INDEX(バックデータ一覧!$I$22:$L$27,MATCH(VLOOKUP(計算過程!$A104,バックデータ一覧!$AU$3:$AV$367,2),バックデータ一覧!$H$22:$H$27,0),MATCH(計算過程!AC$2,バックデータ一覧!$I$2:$L$2,0))))))</f>
        <v>180</v>
      </c>
      <c r="AD104" s="89">
        <f>IF($AF104&lt;7,INDEX(バックデータ一覧!$P$4:$S$5,MATCH(入力データと計算結果!$F$8,バックデータ一覧!$O$4:$O$5,0),MATCH(入力データと計算結果!$F$6,バックデータ一覧!$P$3:$W$3,0)),IF(AND($AF104&gt;=7,$AF104&lt;16),INDEX(バックデータ一覧!$P$6:$S$7,MATCH(入力データと計算結果!$F$8,バックデータ一覧!$O$6:$O$7,0),MATCH(入力データと計算結果!$F$6,バックデータ一覧!$P$3:$W$3,0)),IF(AND($AF104&gt;=16,$AF104&lt;25),INDEX(バックデータ一覧!$P$8:$S$9,MATCH(入力データと計算結果!$F$8,バックデータ一覧!$O$8:$O$9,0),MATCH(入力データと計算結果!$F$6,バックデータ一覧!$P$3:$W$3,0)),IF($AF104&gt;=25,INDEX(バックデータ一覧!$P$10:$S$11,MATCH(入力データと計算結果!$F$8,バックデータ一覧!$O$10:$O$11,0),MATCH(入力データと計算結果!$F$6,バックデータ一覧!$P$3:$W$3,0))))))</f>
        <v>-0.12</v>
      </c>
      <c r="AE104" s="89">
        <f>IF($AF104&lt;7,INDEX(バックデータ一覧!$T$4:$W$5,MATCH(入力データと計算結果!$F$8,バックデータ一覧!$O$4:$O$5,0),MATCH(入力データと計算結果!$F$6,バックデータ一覧!$P$3:$W$3,0)),IF(AND($AF104&gt;=7,$AF104&lt;16),INDEX(バックデータ一覧!$T$6:$W$7,MATCH(入力データと計算結果!$F$8,バックデータ一覧!$O$6:$O$7,0),MATCH(入力データと計算結果!$F$6,バックデータ一覧!$P$3:$W$3,0)),IF(AND($AF104&gt;=16,$AF104&lt;25),INDEX(バックデータ一覧!$T$8:$W$9,MATCH(入力データと計算結果!$F$8,バックデータ一覧!$O$8:$O$9,0),MATCH(入力データと計算結果!$F$6,バックデータ一覧!$P$3:$W$3,0)),IF($AF104&gt;=25,INDEX(バックデータ一覧!$T$10:$W$11,MATCH(入力データと計算結果!$F$8,バックデータ一覧!$O$10:$O$11,0),MATCH(入力データと計算結果!$F$6,バックデータ一覧!$P$3:$W$3,0))))))</f>
        <v>6</v>
      </c>
      <c r="AF104" s="88">
        <f>AVERAGEIF(貼り付けシート!$A$6:$A$8765,$A104,貼り付けシート!$C$6:$C$8765)</f>
        <v>2.3791666666666664</v>
      </c>
      <c r="AG104" s="91">
        <f>IF(AND(入力データと計算結果!$F$7=バックデータ一覧!$A$7,AH104="使用できる"),MIN(AN104,SUM(I104:N104)*$AX$13),0)</f>
        <v>0</v>
      </c>
      <c r="AH104" s="47" t="str">
        <f t="shared" si="20"/>
        <v>使用できない</v>
      </c>
      <c r="AI104" s="90">
        <f>IF(入力データと計算結果!$F$7=バックデータ一覧!$A$8,MIN(AJ104,(SUM(I104:N104)*$AX$15)),0)</f>
        <v>0</v>
      </c>
      <c r="AJ104" s="90">
        <f t="shared" ca="1" si="16"/>
        <v>0</v>
      </c>
      <c r="AK104" s="90">
        <f t="shared" ca="1" si="17"/>
        <v>38.30718220875</v>
      </c>
      <c r="AL104" s="88">
        <f>IF(OR($AX$22=0,入力データと計算結果!$F$7&lt;&gt;バックデータ一覧!$A$8),0,$AX$19*AM104*10^-3)</f>
        <v>0</v>
      </c>
      <c r="AM104" s="90">
        <f>SUMPRODUCT(('計算過程（日射量等）'!$A$6:$A$8765=計算過程!A104)*('計算過程（日射量等）'!$C$6:$C$8765&gt;=$AX$20))</f>
        <v>5</v>
      </c>
      <c r="AN104" s="90">
        <f>IF(入力データと計算結果!$F$7=バックデータ一覧!$A$9,0,AO104*$AX$22*$AX$21*計算過程!$AX$23)</f>
        <v>0</v>
      </c>
      <c r="AO104" s="90">
        <f>SUMIF('計算過程（日射量等）'!$A$6:$A$8765,計算過程!A104,'計算過程（日射量等）'!$C$6:$C$8765)*3600*10^-6</f>
        <v>8.6800785399524134</v>
      </c>
      <c r="AP104" s="90">
        <f t="shared" si="21"/>
        <v>4.9951612903225815</v>
      </c>
      <c r="AQ104" s="90">
        <f>AVERAGEIF('貼り付けシート（日射量等）'!$D$3:$D$8762,$A104,'貼り付けシート（日射量等）'!$F$3:$F$8762)</f>
        <v>8.1916666666666682</v>
      </c>
    </row>
    <row r="105" spans="1:43">
      <c r="A105" s="28">
        <v>41739</v>
      </c>
      <c r="B105" s="88">
        <f ca="1">I105-IF(入力データと計算結果!$F$7=バックデータ一覧!$A$7,計算過程!$AG105,計算過程!$AI105)*I105/($I105+$J105+$K105+$L105+$M105+$N105)</f>
        <v>13.765747133228999</v>
      </c>
      <c r="C105" s="88">
        <f ca="1">J105-IF(入力データと計算結果!$F$7=バックデータ一覧!$A$7,計算過程!$AG105,計算過程!$AI105)*J105/($I105+$J105+$K105+$L105+$M105+$N105)</f>
        <v>22.444152934612497</v>
      </c>
      <c r="D105" s="88">
        <f ca="1">K105-IF(入力データと計算結果!$F$7=バックデータ一覧!$A$7,計算過程!$AG105,計算過程!$AI105)*K105/($I105+$J105+$K105+$L105+$M105+$N105)</f>
        <v>4.1895752144609997</v>
      </c>
      <c r="E105" s="88">
        <f ca="1">L105-IF(入力データと計算結果!$F$7=バックデータ一覧!$A$7,計算過程!$AG105,計算過程!$AI105)*L105/($I105+$J105+$K105+$L105+$M105+$N105)</f>
        <v>26.932983521535</v>
      </c>
      <c r="F105" s="88">
        <f ca="1">M105-IF(入力データと計算結果!$F$7=バックデータ一覧!$A$7,計算過程!$AG105,計算過程!$AI105)*M105/($I105+$J105+$K105+$L105+$M105+$N105)</f>
        <v>0</v>
      </c>
      <c r="G105" s="88">
        <f ca="1">N105-IF(入力データと計算結果!$F$7=バックデータ一覧!$A$7,計算過程!$AG105,計算過程!$AI105)*N105/($I105+$J105+$K105+$L105+$M105+$N105)</f>
        <v>5.3875000000000002</v>
      </c>
      <c r="H105" s="88">
        <f t="shared" si="18"/>
        <v>0</v>
      </c>
      <c r="I105" s="90">
        <f ca="1">P105*(バックデータ一覧!$E$3-計算過程!X105)*4.186*10^-3</f>
        <v>13.765747133228999</v>
      </c>
      <c r="J105" s="90">
        <f ca="1">Q105*(バックデータ一覧!$E$4-計算過程!X105)*4.186*10^-3</f>
        <v>22.444152934612497</v>
      </c>
      <c r="K105" s="90">
        <f ca="1">R105*(バックデータ一覧!$E$5-計算過程!X105)*4.186*10^-3</f>
        <v>4.1895752144609997</v>
      </c>
      <c r="L105" s="90">
        <f ca="1">IF(入力データと計算結果!$F$9=バックデータ一覧!$A$2,計算過程!S105*(バックデータ一覧!$E$6-計算過程!X105)*4.186*10^-3,0)</f>
        <v>26.932983521535</v>
      </c>
      <c r="M105" s="90">
        <f>IF(入力データと計算結果!$F$9=バックデータ一覧!$A$2,0,計算過程!T105*(バックデータ一覧!$E$7-計算過程!X105)*4.186*10^-3)</f>
        <v>0</v>
      </c>
      <c r="N105" s="90">
        <f ca="1">IF(入力データと計算結果!$F$9=バックデータ一覧!$A$4,0,計算過程!U105*(バックデータ一覧!$E$8-計算過程!X105)*4.186*10^-3)</f>
        <v>5.3875000000000002</v>
      </c>
      <c r="O105" s="90">
        <f>IF(入力データと計算結果!$F$9=バックデータ一覧!$A$4,計算過程!W105*1.25,0)</f>
        <v>0</v>
      </c>
      <c r="P105" s="88">
        <f t="shared" si="11"/>
        <v>92</v>
      </c>
      <c r="Q105" s="88">
        <f t="shared" si="12"/>
        <v>150</v>
      </c>
      <c r="R105" s="88">
        <f t="shared" si="13"/>
        <v>28</v>
      </c>
      <c r="S105" s="88">
        <f>IF(入力データと計算結果!$F$9=バックデータ一覧!$A$2,$AC105,0)*$AX$11*$AX$12</f>
        <v>180</v>
      </c>
      <c r="T105" s="88">
        <f>IF(入力データと計算結果!$F$9=バックデータ一覧!$A$2,0,$AC105)*$AX$12</f>
        <v>0</v>
      </c>
      <c r="U105" s="88">
        <f t="shared" ca="1" si="19"/>
        <v>23.08786552386243</v>
      </c>
      <c r="V105" s="90">
        <f ca="1">IF(OR(入力データと計算結果!$F$9=バックデータ一覧!$A$2,入力データと計算結果!$F$9=バックデータ一覧!$A$3),W105/(バックデータ一覧!$E$8-計算過程!X105)/4.186*10^3,0)</f>
        <v>23.08786552386243</v>
      </c>
      <c r="W105" s="90">
        <f t="shared" si="14"/>
        <v>5.3875000000000002</v>
      </c>
      <c r="X105" s="90">
        <f ca="1">MAX(VLOOKUP(入力データと計算結果!$F$5,バックデータ一覧!$Y$3:$AA$10,2)*Y105+VLOOKUP(入力データと計算結果!$F$5,バックデータ一覧!$Y$3:$AA$10,3),0.5)</f>
        <v>4.2552111250000006</v>
      </c>
      <c r="Y105" s="90">
        <f t="shared" ca="1" si="15"/>
        <v>1.18875</v>
      </c>
      <c r="Z105" s="24">
        <f>IF(入力データと計算結果!$F$6=4,INDEX(バックデータ一覧!$I$4:$L$9,MATCH(VLOOKUP(計算過程!$A105,バックデータ一覧!$AU$3:$AV$367,2),バックデータ一覧!$H$4:$H$9,0),MATCH(計算過程!Z$2,バックデータ一覧!$I$2:$L$2,0)),IF(入力データと計算結果!$F$6=3,INDEX(バックデータ一覧!$I$10:$L$15,MATCH(VLOOKUP(計算過程!$A105,バックデータ一覧!$AU$3:$AV$367,2),バックデータ一覧!$H$10:$H$15,0),MATCH(計算過程!Z$2,バックデータ一覧!$I$2:$L$2,0)),IF(入力データと計算結果!$F$6=2,INDEX(バックデータ一覧!$I$16:$L$21,MATCH(VLOOKUP(計算過程!$A105,バックデータ一覧!$AU$3:$AV$367,2),バックデータ一覧!$H$16:$H$21,0),MATCH(計算過程!Z$2,バックデータ一覧!$I$2:$L$2,0)),IF(入力データと計算結果!$F$6=1,INDEX(バックデータ一覧!$I$22:$L$27,MATCH(VLOOKUP(計算過程!$A105,バックデータ一覧!$AU$3:$AV$367,2),バックデータ一覧!$H$22:$H$27,0),MATCH(計算過程!Z$2,バックデータ一覧!$I$2:$L$2,0))))))</f>
        <v>92</v>
      </c>
      <c r="AA105" s="24">
        <f>IF(入力データと計算結果!$F$6=4,INDEX(バックデータ一覧!$I$4:$L$9,MATCH(VLOOKUP(計算過程!$A105,バックデータ一覧!$AU$3:$AV$367,2),バックデータ一覧!$H$4:$H$9,0),MATCH(計算過程!AA$2,バックデータ一覧!$I$2:$L$2,0)),IF(入力データと計算結果!$F$6=3,INDEX(バックデータ一覧!$I$10:$L$15,MATCH(VLOOKUP(計算過程!$A105,バックデータ一覧!$AU$3:$AV$367,2),バックデータ一覧!$H$10:$H$15,0),MATCH(計算過程!AA$2,バックデータ一覧!$I$2:$L$2,0)),IF(入力データと計算結果!$F$6=2,INDEX(バックデータ一覧!$I$16:$L$21,MATCH(VLOOKUP(計算過程!$A105,バックデータ一覧!$AU$3:$AV$367,2),バックデータ一覧!$H$16:$H$21,0),MATCH(計算過程!AA$2,バックデータ一覧!$I$2:$L$2,0)),IF(入力データと計算結果!$F$6=1,INDEX(バックデータ一覧!$I$22:$L$27,MATCH(VLOOKUP(計算過程!$A105,バックデータ一覧!$AU$3:$AV$367,2),バックデータ一覧!$H$22:$H$27,0),MATCH(計算過程!AA$2,バックデータ一覧!$I$2:$L$2,0))))))</f>
        <v>150</v>
      </c>
      <c r="AB105" s="24">
        <f>IF(入力データと計算結果!$F$6=4,INDEX(バックデータ一覧!$I$4:$L$9,MATCH(VLOOKUP(計算過程!$A105,バックデータ一覧!$AU$3:$AV$367,2),バックデータ一覧!$H$4:$H$9,0),MATCH(計算過程!AB$2,バックデータ一覧!$I$2:$L$2,0)),IF(入力データと計算結果!$F$6=3,INDEX(バックデータ一覧!$I$10:$L$15,MATCH(VLOOKUP(計算過程!$A105,バックデータ一覧!$AU$3:$AV$367,2),バックデータ一覧!$H$10:$H$15,0),MATCH(計算過程!AB$2,バックデータ一覧!$I$2:$L$2,0)),IF(入力データと計算結果!$F$6=2,INDEX(バックデータ一覧!$I$16:$L$21,MATCH(VLOOKUP(計算過程!$A105,バックデータ一覧!$AU$3:$AV$367,2),バックデータ一覧!$H$16:$H$21,0),MATCH(計算過程!AB$2,バックデータ一覧!$I$2:$L$2,0)),IF(入力データと計算結果!$F$6=1,INDEX(バックデータ一覧!$I$22:$L$27,MATCH(VLOOKUP(計算過程!$A105,バックデータ一覧!$AU$3:$AV$367,2),バックデータ一覧!$H$22:$H$27,0),MATCH(計算過程!AB$2,バックデータ一覧!$I$2:$L$2,0))))))</f>
        <v>28</v>
      </c>
      <c r="AC105" s="24">
        <f>IF(入力データと計算結果!$F$6=4,INDEX(バックデータ一覧!$I$4:$L$9,MATCH(VLOOKUP(計算過程!$A105,バックデータ一覧!$AU$3:$AV$367,2),バックデータ一覧!$H$4:$H$9,0),MATCH(計算過程!AC$2,バックデータ一覧!$I$2:$L$2,0)),IF(入力データと計算結果!$F$6=3,INDEX(バックデータ一覧!$I$10:$L$15,MATCH(VLOOKUP(計算過程!$A105,バックデータ一覧!$AU$3:$AV$367,2),バックデータ一覧!$H$10:$H$15,0),MATCH(計算過程!AC$2,バックデータ一覧!$I$2:$L$2,0)),IF(入力データと計算結果!$F$6=2,INDEX(バックデータ一覧!$I$16:$L$21,MATCH(VLOOKUP(計算過程!$A105,バックデータ一覧!$AU$3:$AV$367,2),バックデータ一覧!$H$16:$H$21,0),MATCH(計算過程!AC$2,バックデータ一覧!$I$2:$L$2,0)),IF(入力データと計算結果!$F$6=1,INDEX(バックデータ一覧!$I$22:$L$27,MATCH(VLOOKUP(計算過程!$A105,バックデータ一覧!$AU$3:$AV$367,2),バックデータ一覧!$H$22:$H$27,0),MATCH(計算過程!AC$2,バックデータ一覧!$I$2:$L$2,0))))))</f>
        <v>180</v>
      </c>
      <c r="AD105" s="89">
        <f>IF($AF105&lt;7,INDEX(バックデータ一覧!$P$4:$S$5,MATCH(入力データと計算結果!$F$8,バックデータ一覧!$O$4:$O$5,0),MATCH(入力データと計算結果!$F$6,バックデータ一覧!$P$3:$W$3,0)),IF(AND($AF105&gt;=7,$AF105&lt;16),INDEX(バックデータ一覧!$P$6:$S$7,MATCH(入力データと計算結果!$F$8,バックデータ一覧!$O$6:$O$7,0),MATCH(入力データと計算結果!$F$6,バックデータ一覧!$P$3:$W$3,0)),IF(AND($AF105&gt;=16,$AF105&lt;25),INDEX(バックデータ一覧!$P$8:$S$9,MATCH(入力データと計算結果!$F$8,バックデータ一覧!$O$8:$O$9,0),MATCH(入力データと計算結果!$F$6,バックデータ一覧!$P$3:$W$3,0)),IF($AF105&gt;=25,INDEX(バックデータ一覧!$P$10:$S$11,MATCH(入力データと計算結果!$F$8,バックデータ一覧!$O$10:$O$11,0),MATCH(入力データと計算結果!$F$6,バックデータ一覧!$P$3:$W$3,0))))))</f>
        <v>-0.12</v>
      </c>
      <c r="AE105" s="89">
        <f>IF($AF105&lt;7,INDEX(バックデータ一覧!$T$4:$W$5,MATCH(入力データと計算結果!$F$8,バックデータ一覧!$O$4:$O$5,0),MATCH(入力データと計算結果!$F$6,バックデータ一覧!$P$3:$W$3,0)),IF(AND($AF105&gt;=7,$AF105&lt;16),INDEX(バックデータ一覧!$T$6:$W$7,MATCH(入力データと計算結果!$F$8,バックデータ一覧!$O$6:$O$7,0),MATCH(入力データと計算結果!$F$6,バックデータ一覧!$P$3:$W$3,0)),IF(AND($AF105&gt;=16,$AF105&lt;25),INDEX(バックデータ一覧!$T$8:$W$9,MATCH(入力データと計算結果!$F$8,バックデータ一覧!$O$8:$O$9,0),MATCH(入力データと計算結果!$F$6,バックデータ一覧!$P$3:$W$3,0)),IF($AF105&gt;=25,INDEX(バックデータ一覧!$T$10:$W$11,MATCH(入力データと計算結果!$F$8,バックデータ一覧!$O$10:$O$11,0),MATCH(入力データと計算結果!$F$6,バックデータ一覧!$P$3:$W$3,0))))))</f>
        <v>6</v>
      </c>
      <c r="AF105" s="88">
        <f>AVERAGEIF(貼り付けシート!$A$6:$A$8765,$A105,貼り付けシート!$C$6:$C$8765)</f>
        <v>5.1041666666666661</v>
      </c>
      <c r="AG105" s="91">
        <f>IF(AND(入力データと計算結果!$F$7=バックデータ一覧!$A$7,AH105="使用できる"),MIN(AN105,SUM(I105:N105)*$AX$13),0)</f>
        <v>0</v>
      </c>
      <c r="AH105" s="47" t="str">
        <f t="shared" si="20"/>
        <v>使用できる</v>
      </c>
      <c r="AI105" s="90">
        <f>IF(入力データと計算結果!$F$7=バックデータ一覧!$A$8,MIN(AJ105,(SUM(I105:N105)*$AX$15)),0)</f>
        <v>0</v>
      </c>
      <c r="AJ105" s="90">
        <f t="shared" ca="1" si="16"/>
        <v>0</v>
      </c>
      <c r="AK105" s="90">
        <f t="shared" ca="1" si="17"/>
        <v>38.141652934612502</v>
      </c>
      <c r="AL105" s="88">
        <f>IF(OR($AX$22=0,入力データと計算結果!$F$7&lt;&gt;バックデータ一覧!$A$8),0,$AX$19*AM105*10^-3)</f>
        <v>0</v>
      </c>
      <c r="AM105" s="90">
        <f>SUMPRODUCT(('計算過程（日射量等）'!$A$6:$A$8765=計算過程!A105)*('計算過程（日射量等）'!$C$6:$C$8765&gt;=$AX$20))</f>
        <v>9</v>
      </c>
      <c r="AN105" s="90">
        <f>IF(入力データと計算結果!$F$7=バックデータ一覧!$A$9,0,AO105*$AX$22*$AX$21*計算過程!$AX$23)</f>
        <v>0</v>
      </c>
      <c r="AO105" s="90">
        <f>SUMIF('計算過程（日射量等）'!$A$6:$A$8765,計算過程!A105,'計算過程（日射量等）'!$C$6:$C$8765)*3600*10^-6</f>
        <v>10.964264763602273</v>
      </c>
      <c r="AP105" s="90">
        <f t="shared" si="21"/>
        <v>5.3754032258064521</v>
      </c>
      <c r="AQ105" s="90">
        <f>AVERAGEIF('貼り付けシート（日射量等）'!$D$3:$D$8762,$A105,'貼り付けシート（日射量等）'!$F$3:$F$8762)</f>
        <v>2.5208333333333335</v>
      </c>
    </row>
    <row r="106" spans="1:43">
      <c r="A106" s="28">
        <v>41740</v>
      </c>
      <c r="B106" s="88">
        <f ca="1">I106-IF(入力データと計算結果!$F$7=バックデータ一覧!$A$7,計算過程!$AG106,計算過程!$AI106)*I106/($I106+$J106+$K106+$L106+$M106+$N106)</f>
        <v>9.1526427949319995</v>
      </c>
      <c r="C106" s="88">
        <f ca="1">J106-IF(入力データと計算結果!$F$7=バックデータ一覧!$A$7,計算過程!$AG106,計算過程!$AI106)*J106/($I106+$J106+$K106+$L106+$M106+$N106)</f>
        <v>14.762327088599999</v>
      </c>
      <c r="D106" s="88">
        <f ca="1">K106-IF(入力データと計算結果!$F$7=バックデータ一覧!$A$7,計算過程!$AG106,計算過程!$AI106)*K106/($I106+$J106+$K106+$L106+$M106+$N106)</f>
        <v>1.180986167088</v>
      </c>
      <c r="E106" s="88">
        <f ca="1">L106-IF(入力データと計算結果!$F$7=バックデータ一覧!$A$7,計算過程!$AG106,計算過程!$AI106)*L106/($I106+$J106+$K106+$L106+$M106+$N106)</f>
        <v>26.572188759479999</v>
      </c>
      <c r="F106" s="88">
        <f ca="1">M106-IF(入力データと計算結果!$F$7=バックデータ一覧!$A$7,計算過程!$AG106,計算過程!$AI106)*M106/($I106+$J106+$K106+$L106+$M106+$N106)</f>
        <v>0</v>
      </c>
      <c r="G106" s="88">
        <f ca="1">N106-IF(入力データと計算結果!$F$7=バックデータ一覧!$A$7,計算過程!$AG106,計算過程!$AI106)*N106/($I106+$J106+$K106+$L106+$M106+$N106)</f>
        <v>5.1794999999999991</v>
      </c>
      <c r="H106" s="88">
        <f t="shared" si="18"/>
        <v>0</v>
      </c>
      <c r="I106" s="90">
        <f ca="1">P106*(バックデータ一覧!$E$3-計算過程!X106)*4.186*10^-3</f>
        <v>9.1526427949319995</v>
      </c>
      <c r="J106" s="90">
        <f ca="1">Q106*(バックデータ一覧!$E$4-計算過程!X106)*4.186*10^-3</f>
        <v>14.762327088599999</v>
      </c>
      <c r="K106" s="90">
        <f ca="1">R106*(バックデータ一覧!$E$5-計算過程!X106)*4.186*10^-3</f>
        <v>1.180986167088</v>
      </c>
      <c r="L106" s="90">
        <f ca="1">IF(入力データと計算結果!$F$9=バックデータ一覧!$A$2,計算過程!S106*(バックデータ一覧!$E$6-計算過程!X106)*4.186*10^-3,0)</f>
        <v>26.572188759479999</v>
      </c>
      <c r="M106" s="90">
        <f>IF(入力データと計算結果!$F$9=バックデータ一覧!$A$2,0,計算過程!T106*(バックデータ一覧!$E$7-計算過程!X106)*4.186*10^-3)</f>
        <v>0</v>
      </c>
      <c r="N106" s="90">
        <f ca="1">IF(入力データと計算結果!$F$9=バックデータ一覧!$A$4,0,計算過程!U106*(バックデータ一覧!$E$8-計算過程!X106)*4.186*10^-3)</f>
        <v>5.1794999999999991</v>
      </c>
      <c r="O106" s="90">
        <f>IF(入力データと計算結果!$F$9=バックデータ一覧!$A$4,計算過程!W106*1.25,0)</f>
        <v>0</v>
      </c>
      <c r="P106" s="88">
        <f t="shared" si="11"/>
        <v>62</v>
      </c>
      <c r="Q106" s="88">
        <f t="shared" si="12"/>
        <v>100</v>
      </c>
      <c r="R106" s="88">
        <f t="shared" si="13"/>
        <v>8</v>
      </c>
      <c r="S106" s="88">
        <f>IF(入力データと計算結果!$F$9=バックデータ一覧!$A$2,$AC106,0)*$AX$11*$AX$12</f>
        <v>180</v>
      </c>
      <c r="T106" s="88">
        <f>IF(入力データと計算結果!$F$9=バックデータ一覧!$A$2,0,$AC106)*$AX$12</f>
        <v>0</v>
      </c>
      <c r="U106" s="88">
        <f t="shared" ca="1" si="19"/>
        <v>22.388807680307778</v>
      </c>
      <c r="V106" s="90">
        <f ca="1">IF(OR(入力データと計算結果!$F$9=バックデータ一覧!$A$2,入力データと計算結果!$F$9=バックデータ一覧!$A$3),W106/(バックデータ一覧!$E$8-計算過程!X106)/4.186*10^3,0)</f>
        <v>22.388807680307778</v>
      </c>
      <c r="W106" s="90">
        <f t="shared" si="14"/>
        <v>5.1795</v>
      </c>
      <c r="X106" s="90">
        <f ca="1">MAX(VLOOKUP(入力データと計算結果!$F$5,バックデータ一覧!$Y$3:$AA$10,2)*Y106+VLOOKUP(入力データと計算結果!$F$5,バックデータ一覧!$Y$3:$AA$10,3),0.5)</f>
        <v>4.7340490000000006</v>
      </c>
      <c r="Y106" s="90">
        <f t="shared" ca="1" si="15"/>
        <v>1.9099999999999997</v>
      </c>
      <c r="Z106" s="24">
        <f>IF(入力データと計算結果!$F$6=4,INDEX(バックデータ一覧!$I$4:$L$9,MATCH(VLOOKUP(計算過程!$A106,バックデータ一覧!$AU$3:$AV$367,2),バックデータ一覧!$H$4:$H$9,0),MATCH(計算過程!Z$2,バックデータ一覧!$I$2:$L$2,0)),IF(入力データと計算結果!$F$6=3,INDEX(バックデータ一覧!$I$10:$L$15,MATCH(VLOOKUP(計算過程!$A106,バックデータ一覧!$AU$3:$AV$367,2),バックデータ一覧!$H$10:$H$15,0),MATCH(計算過程!Z$2,バックデータ一覧!$I$2:$L$2,0)),IF(入力データと計算結果!$F$6=2,INDEX(バックデータ一覧!$I$16:$L$21,MATCH(VLOOKUP(計算過程!$A106,バックデータ一覧!$AU$3:$AV$367,2),バックデータ一覧!$H$16:$H$21,0),MATCH(計算過程!Z$2,バックデータ一覧!$I$2:$L$2,0)),IF(入力データと計算結果!$F$6=1,INDEX(バックデータ一覧!$I$22:$L$27,MATCH(VLOOKUP(計算過程!$A106,バックデータ一覧!$AU$3:$AV$367,2),バックデータ一覧!$H$22:$H$27,0),MATCH(計算過程!Z$2,バックデータ一覧!$I$2:$L$2,0))))))</f>
        <v>62</v>
      </c>
      <c r="AA106" s="24">
        <f>IF(入力データと計算結果!$F$6=4,INDEX(バックデータ一覧!$I$4:$L$9,MATCH(VLOOKUP(計算過程!$A106,バックデータ一覧!$AU$3:$AV$367,2),バックデータ一覧!$H$4:$H$9,0),MATCH(計算過程!AA$2,バックデータ一覧!$I$2:$L$2,0)),IF(入力データと計算結果!$F$6=3,INDEX(バックデータ一覧!$I$10:$L$15,MATCH(VLOOKUP(計算過程!$A106,バックデータ一覧!$AU$3:$AV$367,2),バックデータ一覧!$H$10:$H$15,0),MATCH(計算過程!AA$2,バックデータ一覧!$I$2:$L$2,0)),IF(入力データと計算結果!$F$6=2,INDEX(バックデータ一覧!$I$16:$L$21,MATCH(VLOOKUP(計算過程!$A106,バックデータ一覧!$AU$3:$AV$367,2),バックデータ一覧!$H$16:$H$21,0),MATCH(計算過程!AA$2,バックデータ一覧!$I$2:$L$2,0)),IF(入力データと計算結果!$F$6=1,INDEX(バックデータ一覧!$I$22:$L$27,MATCH(VLOOKUP(計算過程!$A106,バックデータ一覧!$AU$3:$AV$367,2),バックデータ一覧!$H$22:$H$27,0),MATCH(計算過程!AA$2,バックデータ一覧!$I$2:$L$2,0))))))</f>
        <v>100</v>
      </c>
      <c r="AB106" s="24">
        <f>IF(入力データと計算結果!$F$6=4,INDEX(バックデータ一覧!$I$4:$L$9,MATCH(VLOOKUP(計算過程!$A106,バックデータ一覧!$AU$3:$AV$367,2),バックデータ一覧!$H$4:$H$9,0),MATCH(計算過程!AB$2,バックデータ一覧!$I$2:$L$2,0)),IF(入力データと計算結果!$F$6=3,INDEX(バックデータ一覧!$I$10:$L$15,MATCH(VLOOKUP(計算過程!$A106,バックデータ一覧!$AU$3:$AV$367,2),バックデータ一覧!$H$10:$H$15,0),MATCH(計算過程!AB$2,バックデータ一覧!$I$2:$L$2,0)),IF(入力データと計算結果!$F$6=2,INDEX(バックデータ一覧!$I$16:$L$21,MATCH(VLOOKUP(計算過程!$A106,バックデータ一覧!$AU$3:$AV$367,2),バックデータ一覧!$H$16:$H$21,0),MATCH(計算過程!AB$2,バックデータ一覧!$I$2:$L$2,0)),IF(入力データと計算結果!$F$6=1,INDEX(バックデータ一覧!$I$22:$L$27,MATCH(VLOOKUP(計算過程!$A106,バックデータ一覧!$AU$3:$AV$367,2),バックデータ一覧!$H$22:$H$27,0),MATCH(計算過程!AB$2,バックデータ一覧!$I$2:$L$2,0))))))</f>
        <v>8</v>
      </c>
      <c r="AC106" s="24">
        <f>IF(入力データと計算結果!$F$6=4,INDEX(バックデータ一覧!$I$4:$L$9,MATCH(VLOOKUP(計算過程!$A106,バックデータ一覧!$AU$3:$AV$367,2),バックデータ一覧!$H$4:$H$9,0),MATCH(計算過程!AC$2,バックデータ一覧!$I$2:$L$2,0)),IF(入力データと計算結果!$F$6=3,INDEX(バックデータ一覧!$I$10:$L$15,MATCH(VLOOKUP(計算過程!$A106,バックデータ一覧!$AU$3:$AV$367,2),バックデータ一覧!$H$10:$H$15,0),MATCH(計算過程!AC$2,バックデータ一覧!$I$2:$L$2,0)),IF(入力データと計算結果!$F$6=2,INDEX(バックデータ一覧!$I$16:$L$21,MATCH(VLOOKUP(計算過程!$A106,バックデータ一覧!$AU$3:$AV$367,2),バックデータ一覧!$H$16:$H$21,0),MATCH(計算過程!AC$2,バックデータ一覧!$I$2:$L$2,0)),IF(入力データと計算結果!$F$6=1,INDEX(バックデータ一覧!$I$22:$L$27,MATCH(VLOOKUP(計算過程!$A106,バックデータ一覧!$AU$3:$AV$367,2),バックデータ一覧!$H$22:$H$27,0),MATCH(計算過程!AC$2,バックデータ一覧!$I$2:$L$2,0))))))</f>
        <v>180</v>
      </c>
      <c r="AD106" s="89">
        <f>IF($AF106&lt;7,INDEX(バックデータ一覧!$P$4:$S$5,MATCH(入力データと計算結果!$F$8,バックデータ一覧!$O$4:$O$5,0),MATCH(入力データと計算結果!$F$6,バックデータ一覧!$P$3:$W$3,0)),IF(AND($AF106&gt;=7,$AF106&lt;16),INDEX(バックデータ一覧!$P$6:$S$7,MATCH(入力データと計算結果!$F$8,バックデータ一覧!$O$6:$O$7,0),MATCH(入力データと計算結果!$F$6,バックデータ一覧!$P$3:$W$3,0)),IF(AND($AF106&gt;=16,$AF106&lt;25),INDEX(バックデータ一覧!$P$8:$S$9,MATCH(入力データと計算結果!$F$8,バックデータ一覧!$O$8:$O$9,0),MATCH(入力データと計算結果!$F$6,バックデータ一覧!$P$3:$W$3,0)),IF($AF106&gt;=25,INDEX(バックデータ一覧!$P$10:$S$11,MATCH(入力データと計算結果!$F$8,バックデータ一覧!$O$10:$O$11,0),MATCH(入力データと計算結果!$F$6,バックデータ一覧!$P$3:$W$3,0))))))</f>
        <v>-0.12</v>
      </c>
      <c r="AE106" s="89">
        <f>IF($AF106&lt;7,INDEX(バックデータ一覧!$T$4:$W$5,MATCH(入力データと計算結果!$F$8,バックデータ一覧!$O$4:$O$5,0),MATCH(入力データと計算結果!$F$6,バックデータ一覧!$P$3:$W$3,0)),IF(AND($AF106&gt;=7,$AF106&lt;16),INDEX(バックデータ一覧!$T$6:$W$7,MATCH(入力データと計算結果!$F$8,バックデータ一覧!$O$6:$O$7,0),MATCH(入力データと計算結果!$F$6,バックデータ一覧!$P$3:$W$3,0)),IF(AND($AF106&gt;=16,$AF106&lt;25),INDEX(バックデータ一覧!$T$8:$W$9,MATCH(入力データと計算結果!$F$8,バックデータ一覧!$O$8:$O$9,0),MATCH(入力データと計算結果!$F$6,バックデータ一覧!$P$3:$W$3,0)),IF($AF106&gt;=25,INDEX(バックデータ一覧!$T$10:$W$11,MATCH(入力データと計算結果!$F$8,バックデータ一覧!$O$10:$O$11,0),MATCH(入力データと計算結果!$F$6,バックデータ一覧!$P$3:$W$3,0))))))</f>
        <v>6</v>
      </c>
      <c r="AF106" s="88">
        <f>AVERAGEIF(貼り付けシート!$A$6:$A$8765,$A106,貼り付けシート!$C$6:$C$8765)</f>
        <v>6.8375000000000012</v>
      </c>
      <c r="AG106" s="91">
        <f>IF(AND(入力データと計算結果!$F$7=バックデータ一覧!$A$7,AH106="使用できる"),MIN(AN106,SUM(I106:N106)*$AX$13),0)</f>
        <v>0</v>
      </c>
      <c r="AH106" s="47" t="str">
        <f t="shared" si="20"/>
        <v>使用できる</v>
      </c>
      <c r="AI106" s="90">
        <f>IF(入力データと計算結果!$F$7=バックデータ一覧!$A$8,MIN(AJ106,(SUM(I106:N106)*$AX$15)),0)</f>
        <v>0</v>
      </c>
      <c r="AJ106" s="90">
        <f t="shared" ca="1" si="16"/>
        <v>0</v>
      </c>
      <c r="AK106" s="90">
        <f t="shared" ca="1" si="17"/>
        <v>37.840990632900002</v>
      </c>
      <c r="AL106" s="88">
        <f>IF(OR($AX$22=0,入力データと計算結果!$F$7&lt;&gt;バックデータ一覧!$A$8),0,$AX$19*AM106*10^-3)</f>
        <v>0</v>
      </c>
      <c r="AM106" s="90">
        <f>SUMPRODUCT(('計算過程（日射量等）'!$A$6:$A$8765=計算過程!A106)*('計算過程（日射量等）'!$C$6:$C$8765&gt;=$AX$20))</f>
        <v>10</v>
      </c>
      <c r="AN106" s="90">
        <f>IF(入力データと計算結果!$F$7=バックデータ一覧!$A$9,0,AO106*$AX$22*$AX$21*計算過程!$AX$23)</f>
        <v>0</v>
      </c>
      <c r="AO106" s="90">
        <f>SUMIF('計算過程（日射量等）'!$A$6:$A$8765,計算過程!A106,'計算過程（日射量等）'!$C$6:$C$8765)*3600*10^-6</f>
        <v>22.152692060990475</v>
      </c>
      <c r="AP106" s="90">
        <f t="shared" si="21"/>
        <v>5.7475806451612916</v>
      </c>
      <c r="AQ106" s="90">
        <f>AVERAGEIF('貼り付けシート（日射量等）'!$D$3:$D$8762,$A106,'貼り付けシート（日射量等）'!$F$3:$F$8762)</f>
        <v>2.899999999999999</v>
      </c>
    </row>
    <row r="107" spans="1:43">
      <c r="A107" s="28">
        <v>41741</v>
      </c>
      <c r="B107" s="88">
        <f ca="1">I107-IF(入力データと計算結果!$F$7=バックデータ一覧!$A$7,計算過程!$AG107,計算過程!$AI107)*I107/($I107+$J107+$K107+$L107+$M107+$N107)</f>
        <v>13.412381792810001</v>
      </c>
      <c r="C107" s="88">
        <f ca="1">J107-IF(入力データと計算結果!$F$7=バックデータ一覧!$A$7,計算過程!$AG107,計算過程!$AI107)*J107/($I107+$J107+$K107+$L107+$M107+$N107)</f>
        <v>21.868013792625</v>
      </c>
      <c r="D107" s="88">
        <f ca="1">K107-IF(入力データと計算結果!$F$7=バックデータ一覧!$A$7,計算過程!$AG107,計算過程!$AI107)*K107/($I107+$J107+$K107+$L107+$M107+$N107)</f>
        <v>4.0820292412900008</v>
      </c>
      <c r="E107" s="88">
        <f ca="1">L107-IF(入力データと計算結果!$F$7=バックデータ一覧!$A$7,計算過程!$AG107,計算過程!$AI107)*L107/($I107+$J107+$K107+$L107+$M107+$N107)</f>
        <v>26.241616551150003</v>
      </c>
      <c r="F107" s="88">
        <f ca="1">M107-IF(入力データと計算結果!$F$7=バックデータ一覧!$A$7,計算過程!$AG107,計算過程!$AI107)*M107/($I107+$J107+$K107+$L107+$M107+$N107)</f>
        <v>0</v>
      </c>
      <c r="G107" s="88">
        <f ca="1">N107-IF(入力データと計算結果!$F$7=バックデータ一覧!$A$7,計算過程!$AG107,計算過程!$AI107)*N107/($I107+$J107+$K107+$L107+$M107+$N107)</f>
        <v>4.8613333333333335</v>
      </c>
      <c r="H107" s="88">
        <f t="shared" si="18"/>
        <v>0</v>
      </c>
      <c r="I107" s="90">
        <f ca="1">P107*(バックデータ一覧!$E$3-計算過程!X107)*4.186*10^-3</f>
        <v>13.412381792810001</v>
      </c>
      <c r="J107" s="90">
        <f ca="1">Q107*(バックデータ一覧!$E$4-計算過程!X107)*4.186*10^-3</f>
        <v>21.868013792625</v>
      </c>
      <c r="K107" s="90">
        <f ca="1">R107*(バックデータ一覧!$E$5-計算過程!X107)*4.186*10^-3</f>
        <v>4.0820292412900008</v>
      </c>
      <c r="L107" s="90">
        <f ca="1">IF(入力データと計算結果!$F$9=バックデータ一覧!$A$2,計算過程!S107*(バックデータ一覧!$E$6-計算過程!X107)*4.186*10^-3,0)</f>
        <v>26.241616551150003</v>
      </c>
      <c r="M107" s="90">
        <f>IF(入力データと計算結果!$F$9=バックデータ一覧!$A$2,0,計算過程!T107*(バックデータ一覧!$E$7-計算過程!X107)*4.186*10^-3)</f>
        <v>0</v>
      </c>
      <c r="N107" s="90">
        <f ca="1">IF(入力データと計算結果!$F$9=バックデータ一覧!$A$4,0,計算過程!U107*(バックデータ一覧!$E$8-計算過程!X107)*4.186*10^-3)</f>
        <v>4.8613333333333335</v>
      </c>
      <c r="O107" s="90">
        <f>IF(入力データと計算結果!$F$9=バックデータ一覧!$A$4,計算過程!W107*1.25,0)</f>
        <v>0</v>
      </c>
      <c r="P107" s="88">
        <f t="shared" si="11"/>
        <v>92</v>
      </c>
      <c r="Q107" s="88">
        <f t="shared" si="12"/>
        <v>150</v>
      </c>
      <c r="R107" s="88">
        <f t="shared" si="13"/>
        <v>28</v>
      </c>
      <c r="S107" s="88">
        <f>IF(入力データと計算結果!$F$9=バックデータ一覧!$A$2,$AC107,0)*$AX$11*$AX$12</f>
        <v>180</v>
      </c>
      <c r="T107" s="88">
        <f>IF(入力データと計算結果!$F$9=バックデータ一覧!$A$2,0,$AC107)*$AX$12</f>
        <v>0</v>
      </c>
      <c r="U107" s="88">
        <f t="shared" ca="1" si="19"/>
        <v>21.181656534286716</v>
      </c>
      <c r="V107" s="90">
        <f ca="1">IF(OR(入力データと計算結果!$F$9=バックデータ一覧!$A$2,入力データと計算結果!$F$9=バックデータ一覧!$A$3),W107/(バックデータ一覧!$E$8-計算過程!X107)/4.186*10^3,0)</f>
        <v>21.181656534286716</v>
      </c>
      <c r="W107" s="90">
        <f t="shared" si="14"/>
        <v>4.8613333333333335</v>
      </c>
      <c r="X107" s="90">
        <f ca="1">MAX(VLOOKUP(入力データと計算結果!$F$5,バックデータ一覧!$Y$3:$AA$10,2)*Y107+VLOOKUP(入力データと計算結果!$F$5,バックデータ一覧!$Y$3:$AA$10,3),0.5)</f>
        <v>5.1727762500000001</v>
      </c>
      <c r="Y107" s="90">
        <f t="shared" ca="1" si="15"/>
        <v>2.5708333333333333</v>
      </c>
      <c r="Z107" s="24">
        <f>IF(入力データと計算結果!$F$6=4,INDEX(バックデータ一覧!$I$4:$L$9,MATCH(VLOOKUP(計算過程!$A107,バックデータ一覧!$AU$3:$AV$367,2),バックデータ一覧!$H$4:$H$9,0),MATCH(計算過程!Z$2,バックデータ一覧!$I$2:$L$2,0)),IF(入力データと計算結果!$F$6=3,INDEX(バックデータ一覧!$I$10:$L$15,MATCH(VLOOKUP(計算過程!$A107,バックデータ一覧!$AU$3:$AV$367,2),バックデータ一覧!$H$10:$H$15,0),MATCH(計算過程!Z$2,バックデータ一覧!$I$2:$L$2,0)),IF(入力データと計算結果!$F$6=2,INDEX(バックデータ一覧!$I$16:$L$21,MATCH(VLOOKUP(計算過程!$A107,バックデータ一覧!$AU$3:$AV$367,2),バックデータ一覧!$H$16:$H$21,0),MATCH(計算過程!Z$2,バックデータ一覧!$I$2:$L$2,0)),IF(入力データと計算結果!$F$6=1,INDEX(バックデータ一覧!$I$22:$L$27,MATCH(VLOOKUP(計算過程!$A107,バックデータ一覧!$AU$3:$AV$367,2),バックデータ一覧!$H$22:$H$27,0),MATCH(計算過程!Z$2,バックデータ一覧!$I$2:$L$2,0))))))</f>
        <v>92</v>
      </c>
      <c r="AA107" s="24">
        <f>IF(入力データと計算結果!$F$6=4,INDEX(バックデータ一覧!$I$4:$L$9,MATCH(VLOOKUP(計算過程!$A107,バックデータ一覧!$AU$3:$AV$367,2),バックデータ一覧!$H$4:$H$9,0),MATCH(計算過程!AA$2,バックデータ一覧!$I$2:$L$2,0)),IF(入力データと計算結果!$F$6=3,INDEX(バックデータ一覧!$I$10:$L$15,MATCH(VLOOKUP(計算過程!$A107,バックデータ一覧!$AU$3:$AV$367,2),バックデータ一覧!$H$10:$H$15,0),MATCH(計算過程!AA$2,バックデータ一覧!$I$2:$L$2,0)),IF(入力データと計算結果!$F$6=2,INDEX(バックデータ一覧!$I$16:$L$21,MATCH(VLOOKUP(計算過程!$A107,バックデータ一覧!$AU$3:$AV$367,2),バックデータ一覧!$H$16:$H$21,0),MATCH(計算過程!AA$2,バックデータ一覧!$I$2:$L$2,0)),IF(入力データと計算結果!$F$6=1,INDEX(バックデータ一覧!$I$22:$L$27,MATCH(VLOOKUP(計算過程!$A107,バックデータ一覧!$AU$3:$AV$367,2),バックデータ一覧!$H$22:$H$27,0),MATCH(計算過程!AA$2,バックデータ一覧!$I$2:$L$2,0))))))</f>
        <v>150</v>
      </c>
      <c r="AB107" s="24">
        <f>IF(入力データと計算結果!$F$6=4,INDEX(バックデータ一覧!$I$4:$L$9,MATCH(VLOOKUP(計算過程!$A107,バックデータ一覧!$AU$3:$AV$367,2),バックデータ一覧!$H$4:$H$9,0),MATCH(計算過程!AB$2,バックデータ一覧!$I$2:$L$2,0)),IF(入力データと計算結果!$F$6=3,INDEX(バックデータ一覧!$I$10:$L$15,MATCH(VLOOKUP(計算過程!$A107,バックデータ一覧!$AU$3:$AV$367,2),バックデータ一覧!$H$10:$H$15,0),MATCH(計算過程!AB$2,バックデータ一覧!$I$2:$L$2,0)),IF(入力データと計算結果!$F$6=2,INDEX(バックデータ一覧!$I$16:$L$21,MATCH(VLOOKUP(計算過程!$A107,バックデータ一覧!$AU$3:$AV$367,2),バックデータ一覧!$H$16:$H$21,0),MATCH(計算過程!AB$2,バックデータ一覧!$I$2:$L$2,0)),IF(入力データと計算結果!$F$6=1,INDEX(バックデータ一覧!$I$22:$L$27,MATCH(VLOOKUP(計算過程!$A107,バックデータ一覧!$AU$3:$AV$367,2),バックデータ一覧!$H$22:$H$27,0),MATCH(計算過程!AB$2,バックデータ一覧!$I$2:$L$2,0))))))</f>
        <v>28</v>
      </c>
      <c r="AC107" s="24">
        <f>IF(入力データと計算結果!$F$6=4,INDEX(バックデータ一覧!$I$4:$L$9,MATCH(VLOOKUP(計算過程!$A107,バックデータ一覧!$AU$3:$AV$367,2),バックデータ一覧!$H$4:$H$9,0),MATCH(計算過程!AC$2,バックデータ一覧!$I$2:$L$2,0)),IF(入力データと計算結果!$F$6=3,INDEX(バックデータ一覧!$I$10:$L$15,MATCH(VLOOKUP(計算過程!$A107,バックデータ一覧!$AU$3:$AV$367,2),バックデータ一覧!$H$10:$H$15,0),MATCH(計算過程!AC$2,バックデータ一覧!$I$2:$L$2,0)),IF(入力データと計算結果!$F$6=2,INDEX(バックデータ一覧!$I$16:$L$21,MATCH(VLOOKUP(計算過程!$A107,バックデータ一覧!$AU$3:$AV$367,2),バックデータ一覧!$H$16:$H$21,0),MATCH(計算過程!AC$2,バックデータ一覧!$I$2:$L$2,0)),IF(入力データと計算結果!$F$6=1,INDEX(バックデータ一覧!$I$22:$L$27,MATCH(VLOOKUP(計算過程!$A107,バックデータ一覧!$AU$3:$AV$367,2),バックデータ一覧!$H$22:$H$27,0),MATCH(計算過程!AC$2,バックデータ一覧!$I$2:$L$2,0))))))</f>
        <v>180</v>
      </c>
      <c r="AD107" s="89">
        <f>IF($AF107&lt;7,INDEX(バックデータ一覧!$P$4:$S$5,MATCH(入力データと計算結果!$F$8,バックデータ一覧!$O$4:$O$5,0),MATCH(入力データと計算結果!$F$6,バックデータ一覧!$P$3:$W$3,0)),IF(AND($AF107&gt;=7,$AF107&lt;16),INDEX(バックデータ一覧!$P$6:$S$7,MATCH(入力データと計算結果!$F$8,バックデータ一覧!$O$6:$O$7,0),MATCH(入力データと計算結果!$F$6,バックデータ一覧!$P$3:$W$3,0)),IF(AND($AF107&gt;=16,$AF107&lt;25),INDEX(バックデータ一覧!$P$8:$S$9,MATCH(入力データと計算結果!$F$8,バックデータ一覧!$O$8:$O$9,0),MATCH(入力データと計算結果!$F$6,バックデータ一覧!$P$3:$W$3,0)),IF($AF107&gt;=25,INDEX(バックデータ一覧!$P$10:$S$11,MATCH(入力データと計算結果!$F$8,バックデータ一覧!$O$10:$O$11,0),MATCH(入力データと計算結果!$F$6,バックデータ一覧!$P$3:$W$3,0))))))</f>
        <v>-0.13</v>
      </c>
      <c r="AE107" s="89">
        <f>IF($AF107&lt;7,INDEX(バックデータ一覧!$T$4:$W$5,MATCH(入力データと計算結果!$F$8,バックデータ一覧!$O$4:$O$5,0),MATCH(入力データと計算結果!$F$6,バックデータ一覧!$P$3:$W$3,0)),IF(AND($AF107&gt;=7,$AF107&lt;16),INDEX(バックデータ一覧!$T$6:$W$7,MATCH(入力データと計算結果!$F$8,バックデータ一覧!$O$6:$O$7,0),MATCH(入力データと計算結果!$F$6,バックデータ一覧!$P$3:$W$3,0)),IF(AND($AF107&gt;=16,$AF107&lt;25),INDEX(バックデータ一覧!$T$8:$W$9,MATCH(入力データと計算結果!$F$8,バックデータ一覧!$O$8:$O$9,0),MATCH(入力データと計算結果!$F$6,バックデータ一覧!$P$3:$W$3,0)),IF($AF107&gt;=25,INDEX(バックデータ一覧!$T$10:$W$11,MATCH(入力データと計算結果!$F$8,バックデータ一覧!$O$10:$O$11,0),MATCH(入力データと計算結果!$F$6,バックデータ一覧!$P$3:$W$3,0))))))</f>
        <v>6.04</v>
      </c>
      <c r="AF107" s="88">
        <f>AVERAGEIF(貼り付けシート!$A$6:$A$8765,$A107,貼り付けシート!$C$6:$C$8765)</f>
        <v>9.0666666666666647</v>
      </c>
      <c r="AG107" s="91">
        <f>IF(AND(入力データと計算結果!$F$7=バックデータ一覧!$A$7,AH107="使用できる"),MIN(AN107,SUM(I107:N107)*$AX$13),0)</f>
        <v>0</v>
      </c>
      <c r="AH107" s="47" t="str">
        <f t="shared" si="20"/>
        <v>使用できる</v>
      </c>
      <c r="AI107" s="90">
        <f>IF(入力データと計算結果!$F$7=バックデータ一覧!$A$8,MIN(AJ107,(SUM(I107:N107)*$AX$15)),0)</f>
        <v>0</v>
      </c>
      <c r="AJ107" s="90">
        <f t="shared" ca="1" si="16"/>
        <v>0</v>
      </c>
      <c r="AK107" s="90">
        <f t="shared" ca="1" si="17"/>
        <v>37.565513792625005</v>
      </c>
      <c r="AL107" s="88">
        <f>IF(OR($AX$22=0,入力データと計算結果!$F$7&lt;&gt;バックデータ一覧!$A$8),0,$AX$19*AM107*10^-3)</f>
        <v>0</v>
      </c>
      <c r="AM107" s="90">
        <f>SUMPRODUCT(('計算過程（日射量等）'!$A$6:$A$8765=計算過程!A107)*('計算過程（日射量等）'!$C$6:$C$8765&gt;=$AX$20))</f>
        <v>3</v>
      </c>
      <c r="AN107" s="90">
        <f>IF(入力データと計算結果!$F$7=バックデータ一覧!$A$9,0,AO107*$AX$22*$AX$21*計算過程!$AX$23)</f>
        <v>0</v>
      </c>
      <c r="AO107" s="90">
        <f>SUMIF('計算過程（日射量等）'!$A$6:$A$8765,計算過程!A107,'計算過程（日射量等）'!$C$6:$C$8765)*3600*10^-6</f>
        <v>4.3066609018998196</v>
      </c>
      <c r="AP107" s="90">
        <f t="shared" si="21"/>
        <v>6.1118279569892486</v>
      </c>
      <c r="AQ107" s="90">
        <f>AVERAGEIF('貼り付けシート（日射量等）'!$D$3:$D$8762,$A107,'貼り付けシート（日射量等）'!$F$3:$F$8762)</f>
        <v>1.8458333333333332</v>
      </c>
    </row>
    <row r="108" spans="1:43">
      <c r="A108" s="28">
        <v>41742</v>
      </c>
      <c r="B108" s="88">
        <f ca="1">I108-IF(入力データと計算結果!$F$7=バックデータ一覧!$A$7,計算過程!$AG108,計算過程!$AI108)*I108/($I108+$J108+$K108+$L108+$M108+$N108)</f>
        <v>13.257378304625002</v>
      </c>
      <c r="C108" s="88">
        <f ca="1">J108-IF(入力データと計算結果!$F$7=バックデータ一覧!$A$7,計算過程!$AG108,計算過程!$AI108)*J108/($I108+$J108+$K108+$L108+$M108+$N108)</f>
        <v>21.6152907140625</v>
      </c>
      <c r="D108" s="88">
        <f ca="1">K108-IF(入力データと計算結果!$F$7=バックデータ一覧!$A$7,計算過程!$AG108,計算過程!$AI108)*K108/($I108+$J108+$K108+$L108+$M108+$N108)</f>
        <v>4.0348542666249996</v>
      </c>
      <c r="E108" s="88">
        <f ca="1">L108-IF(入力データと計算結果!$F$7=バックデータ一覧!$A$7,計算過程!$AG108,計算過程!$AI108)*L108/($I108+$J108+$K108+$L108+$M108+$N108)</f>
        <v>25.938348856874999</v>
      </c>
      <c r="F108" s="88">
        <f ca="1">M108-IF(入力データと計算結果!$F$7=バックデータ一覧!$A$7,計算過程!$AG108,計算過程!$AI108)*M108/($I108+$J108+$K108+$L108+$M108+$N108)</f>
        <v>0</v>
      </c>
      <c r="G108" s="88">
        <f ca="1">N108-IF(入力データと計算結果!$F$7=バックデータ一覧!$A$7,計算過程!$AG108,計算過程!$AI108)*N108/($I108+$J108+$K108+$L108+$M108+$N108)</f>
        <v>4.7123749999999998</v>
      </c>
      <c r="H108" s="88">
        <f t="shared" si="18"/>
        <v>0</v>
      </c>
      <c r="I108" s="90">
        <f ca="1">P108*(バックデータ一覧!$E$3-計算過程!X108)*4.186*10^-3</f>
        <v>13.257378304625002</v>
      </c>
      <c r="J108" s="90">
        <f ca="1">Q108*(バックデータ一覧!$E$4-計算過程!X108)*4.186*10^-3</f>
        <v>21.6152907140625</v>
      </c>
      <c r="K108" s="90">
        <f ca="1">R108*(バックデータ一覧!$E$5-計算過程!X108)*4.186*10^-3</f>
        <v>4.0348542666249996</v>
      </c>
      <c r="L108" s="90">
        <f ca="1">IF(入力データと計算結果!$F$9=バックデータ一覧!$A$2,計算過程!S108*(バックデータ一覧!$E$6-計算過程!X108)*4.186*10^-3,0)</f>
        <v>25.938348856874999</v>
      </c>
      <c r="M108" s="90">
        <f>IF(入力データと計算結果!$F$9=バックデータ一覧!$A$2,0,計算過程!T108*(バックデータ一覧!$E$7-計算過程!X108)*4.186*10^-3)</f>
        <v>0</v>
      </c>
      <c r="N108" s="90">
        <f ca="1">IF(入力データと計算結果!$F$9=バックデータ一覧!$A$4,0,計算過程!U108*(バックデータ一覧!$E$8-計算過程!X108)*4.186*10^-3)</f>
        <v>4.7123749999999998</v>
      </c>
      <c r="O108" s="90">
        <f>IF(入力データと計算結果!$F$9=バックデータ一覧!$A$4,計算過程!W108*1.25,0)</f>
        <v>0</v>
      </c>
      <c r="P108" s="88">
        <f t="shared" si="11"/>
        <v>92</v>
      </c>
      <c r="Q108" s="88">
        <f t="shared" si="12"/>
        <v>150</v>
      </c>
      <c r="R108" s="88">
        <f t="shared" si="13"/>
        <v>28</v>
      </c>
      <c r="S108" s="88">
        <f>IF(入力データと計算結果!$F$9=バックデータ一覧!$A$2,$AC108,0)*$AX$11*$AX$12</f>
        <v>180</v>
      </c>
      <c r="T108" s="88">
        <f>IF(入力データと計算結果!$F$9=バックデータ一覧!$A$2,0,$AC108)*$AX$12</f>
        <v>0</v>
      </c>
      <c r="U108" s="88">
        <f t="shared" ca="1" si="19"/>
        <v>20.684465418167196</v>
      </c>
      <c r="V108" s="90">
        <f ca="1">IF(OR(入力データと計算結果!$F$9=バックデータ一覧!$A$2,入力データと計算結果!$F$9=バックデータ一覧!$A$3),W108/(バックデータ一覧!$E$8-計算過程!X108)/4.186*10^3,0)</f>
        <v>20.684465418167196</v>
      </c>
      <c r="W108" s="90">
        <f t="shared" si="14"/>
        <v>4.7123749999999998</v>
      </c>
      <c r="X108" s="90">
        <f ca="1">MAX(VLOOKUP(入力データと計算結果!$F$5,バックデータ一覧!$Y$3:$AA$10,2)*Y108+VLOOKUP(入力データと計算結果!$F$5,バックデータ一覧!$Y$3:$AA$10,3),0.5)</f>
        <v>5.5752656250000001</v>
      </c>
      <c r="Y108" s="90">
        <f t="shared" ca="1" si="15"/>
        <v>3.177083333333333</v>
      </c>
      <c r="Z108" s="24">
        <f>IF(入力データと計算結果!$F$6=4,INDEX(バックデータ一覧!$I$4:$L$9,MATCH(VLOOKUP(計算過程!$A108,バックデータ一覧!$AU$3:$AV$367,2),バックデータ一覧!$H$4:$H$9,0),MATCH(計算過程!Z$2,バックデータ一覧!$I$2:$L$2,0)),IF(入力データと計算結果!$F$6=3,INDEX(バックデータ一覧!$I$10:$L$15,MATCH(VLOOKUP(計算過程!$A108,バックデータ一覧!$AU$3:$AV$367,2),バックデータ一覧!$H$10:$H$15,0),MATCH(計算過程!Z$2,バックデータ一覧!$I$2:$L$2,0)),IF(入力データと計算結果!$F$6=2,INDEX(バックデータ一覧!$I$16:$L$21,MATCH(VLOOKUP(計算過程!$A108,バックデータ一覧!$AU$3:$AV$367,2),バックデータ一覧!$H$16:$H$21,0),MATCH(計算過程!Z$2,バックデータ一覧!$I$2:$L$2,0)),IF(入力データと計算結果!$F$6=1,INDEX(バックデータ一覧!$I$22:$L$27,MATCH(VLOOKUP(計算過程!$A108,バックデータ一覧!$AU$3:$AV$367,2),バックデータ一覧!$H$22:$H$27,0),MATCH(計算過程!Z$2,バックデータ一覧!$I$2:$L$2,0))))))</f>
        <v>92</v>
      </c>
      <c r="AA108" s="24">
        <f>IF(入力データと計算結果!$F$6=4,INDEX(バックデータ一覧!$I$4:$L$9,MATCH(VLOOKUP(計算過程!$A108,バックデータ一覧!$AU$3:$AV$367,2),バックデータ一覧!$H$4:$H$9,0),MATCH(計算過程!AA$2,バックデータ一覧!$I$2:$L$2,0)),IF(入力データと計算結果!$F$6=3,INDEX(バックデータ一覧!$I$10:$L$15,MATCH(VLOOKUP(計算過程!$A108,バックデータ一覧!$AU$3:$AV$367,2),バックデータ一覧!$H$10:$H$15,0),MATCH(計算過程!AA$2,バックデータ一覧!$I$2:$L$2,0)),IF(入力データと計算結果!$F$6=2,INDEX(バックデータ一覧!$I$16:$L$21,MATCH(VLOOKUP(計算過程!$A108,バックデータ一覧!$AU$3:$AV$367,2),バックデータ一覧!$H$16:$H$21,0),MATCH(計算過程!AA$2,バックデータ一覧!$I$2:$L$2,0)),IF(入力データと計算結果!$F$6=1,INDEX(バックデータ一覧!$I$22:$L$27,MATCH(VLOOKUP(計算過程!$A108,バックデータ一覧!$AU$3:$AV$367,2),バックデータ一覧!$H$22:$H$27,0),MATCH(計算過程!AA$2,バックデータ一覧!$I$2:$L$2,0))))))</f>
        <v>150</v>
      </c>
      <c r="AB108" s="24">
        <f>IF(入力データと計算結果!$F$6=4,INDEX(バックデータ一覧!$I$4:$L$9,MATCH(VLOOKUP(計算過程!$A108,バックデータ一覧!$AU$3:$AV$367,2),バックデータ一覧!$H$4:$H$9,0),MATCH(計算過程!AB$2,バックデータ一覧!$I$2:$L$2,0)),IF(入力データと計算結果!$F$6=3,INDEX(バックデータ一覧!$I$10:$L$15,MATCH(VLOOKUP(計算過程!$A108,バックデータ一覧!$AU$3:$AV$367,2),バックデータ一覧!$H$10:$H$15,0),MATCH(計算過程!AB$2,バックデータ一覧!$I$2:$L$2,0)),IF(入力データと計算結果!$F$6=2,INDEX(バックデータ一覧!$I$16:$L$21,MATCH(VLOOKUP(計算過程!$A108,バックデータ一覧!$AU$3:$AV$367,2),バックデータ一覧!$H$16:$H$21,0),MATCH(計算過程!AB$2,バックデータ一覧!$I$2:$L$2,0)),IF(入力データと計算結果!$F$6=1,INDEX(バックデータ一覧!$I$22:$L$27,MATCH(VLOOKUP(計算過程!$A108,バックデータ一覧!$AU$3:$AV$367,2),バックデータ一覧!$H$22:$H$27,0),MATCH(計算過程!AB$2,バックデータ一覧!$I$2:$L$2,0))))))</f>
        <v>28</v>
      </c>
      <c r="AC108" s="24">
        <f>IF(入力データと計算結果!$F$6=4,INDEX(バックデータ一覧!$I$4:$L$9,MATCH(VLOOKUP(計算過程!$A108,バックデータ一覧!$AU$3:$AV$367,2),バックデータ一覧!$H$4:$H$9,0),MATCH(計算過程!AC$2,バックデータ一覧!$I$2:$L$2,0)),IF(入力データと計算結果!$F$6=3,INDEX(バックデータ一覧!$I$10:$L$15,MATCH(VLOOKUP(計算過程!$A108,バックデータ一覧!$AU$3:$AV$367,2),バックデータ一覧!$H$10:$H$15,0),MATCH(計算過程!AC$2,バックデータ一覧!$I$2:$L$2,0)),IF(入力データと計算結果!$F$6=2,INDEX(バックデータ一覧!$I$16:$L$21,MATCH(VLOOKUP(計算過程!$A108,バックデータ一覧!$AU$3:$AV$367,2),バックデータ一覧!$H$16:$H$21,0),MATCH(計算過程!AC$2,バックデータ一覧!$I$2:$L$2,0)),IF(入力データと計算結果!$F$6=1,INDEX(バックデータ一覧!$I$22:$L$27,MATCH(VLOOKUP(計算過程!$A108,バックデータ一覧!$AU$3:$AV$367,2),バックデータ一覧!$H$22:$H$27,0),MATCH(計算過程!AC$2,バックデータ一覧!$I$2:$L$2,0))))))</f>
        <v>180</v>
      </c>
      <c r="AD108" s="89">
        <f>IF($AF108&lt;7,INDEX(バックデータ一覧!$P$4:$S$5,MATCH(入力データと計算結果!$F$8,バックデータ一覧!$O$4:$O$5,0),MATCH(入力データと計算結果!$F$6,バックデータ一覧!$P$3:$W$3,0)),IF(AND($AF108&gt;=7,$AF108&lt;16),INDEX(バックデータ一覧!$P$6:$S$7,MATCH(入力データと計算結果!$F$8,バックデータ一覧!$O$6:$O$7,0),MATCH(入力データと計算結果!$F$6,バックデータ一覧!$P$3:$W$3,0)),IF(AND($AF108&gt;=16,$AF108&lt;25),INDEX(バックデータ一覧!$P$8:$S$9,MATCH(入力データと計算結果!$F$8,バックデータ一覧!$O$8:$O$9,0),MATCH(入力データと計算結果!$F$6,バックデータ一覧!$P$3:$W$3,0)),IF($AF108&gt;=25,INDEX(バックデータ一覧!$P$10:$S$11,MATCH(入力データと計算結果!$F$8,バックデータ一覧!$O$10:$O$11,0),MATCH(入力データと計算結果!$F$6,バックデータ一覧!$P$3:$W$3,0))))))</f>
        <v>-0.13</v>
      </c>
      <c r="AE108" s="89">
        <f>IF($AF108&lt;7,INDEX(バックデータ一覧!$T$4:$W$5,MATCH(入力データと計算結果!$F$8,バックデータ一覧!$O$4:$O$5,0),MATCH(入力データと計算結果!$F$6,バックデータ一覧!$P$3:$W$3,0)),IF(AND($AF108&gt;=7,$AF108&lt;16),INDEX(バックデータ一覧!$T$6:$W$7,MATCH(入力データと計算結果!$F$8,バックデータ一覧!$O$6:$O$7,0),MATCH(入力データと計算結果!$F$6,バックデータ一覧!$P$3:$W$3,0)),IF(AND($AF108&gt;=16,$AF108&lt;25),INDEX(バックデータ一覧!$T$8:$W$9,MATCH(入力データと計算結果!$F$8,バックデータ一覧!$O$8:$O$9,0),MATCH(入力データと計算結果!$F$6,バックデータ一覧!$P$3:$W$3,0)),IF($AF108&gt;=25,INDEX(バックデータ一覧!$T$10:$W$11,MATCH(入力データと計算結果!$F$8,バックデータ一覧!$O$10:$O$11,0),MATCH(入力データと計算結果!$F$6,バックデータ一覧!$P$3:$W$3,0))))))</f>
        <v>6.04</v>
      </c>
      <c r="AF108" s="88">
        <f>AVERAGEIF(貼り付けシート!$A$6:$A$8765,$A108,貼り付けシート!$C$6:$C$8765)</f>
        <v>10.2125</v>
      </c>
      <c r="AG108" s="91">
        <f>IF(AND(入力データと計算結果!$F$7=バックデータ一覧!$A$7,AH108="使用できる"),MIN(AN108,SUM(I108:N108)*$AX$13),0)</f>
        <v>0</v>
      </c>
      <c r="AH108" s="47" t="str">
        <f t="shared" si="20"/>
        <v>使用できる</v>
      </c>
      <c r="AI108" s="90">
        <f>IF(入力データと計算結果!$F$7=バックデータ一覧!$A$8,MIN(AJ108,(SUM(I108:N108)*$AX$15)),0)</f>
        <v>0</v>
      </c>
      <c r="AJ108" s="90">
        <f t="shared" ca="1" si="16"/>
        <v>0</v>
      </c>
      <c r="AK108" s="90">
        <f t="shared" ca="1" si="17"/>
        <v>37.312790714062494</v>
      </c>
      <c r="AL108" s="88">
        <f>IF(OR($AX$22=0,入力データと計算結果!$F$7&lt;&gt;バックデータ一覧!$A$8),0,$AX$19*AM108*10^-3)</f>
        <v>0</v>
      </c>
      <c r="AM108" s="90">
        <f>SUMPRODUCT(('計算過程（日射量等）'!$A$6:$A$8765=計算過程!A108)*('計算過程（日射量等）'!$C$6:$C$8765&gt;=$AX$20))</f>
        <v>8</v>
      </c>
      <c r="AN108" s="90">
        <f>IF(入力データと計算結果!$F$7=バックデータ一覧!$A$9,0,AO108*$AX$22*$AX$21*計算過程!$AX$23)</f>
        <v>0</v>
      </c>
      <c r="AO108" s="90">
        <f>SUMIF('計算過程（日射量等）'!$A$6:$A$8765,計算過程!A108,'計算過程（日射量等）'!$C$6:$C$8765)*3600*10^-6</f>
        <v>9.9548854015885322</v>
      </c>
      <c r="AP108" s="90">
        <f t="shared" si="21"/>
        <v>6.4563172043010768</v>
      </c>
      <c r="AQ108" s="90">
        <f>AVERAGEIF('貼り付けシート（日射量等）'!$D$3:$D$8762,$A108,'貼り付けシート（日射量等）'!$F$3:$F$8762)</f>
        <v>3.8583333333333338</v>
      </c>
    </row>
    <row r="109" spans="1:43">
      <c r="A109" s="28">
        <v>41743</v>
      </c>
      <c r="B109" s="88">
        <f ca="1">I109-IF(入力データと計算結果!$F$7=バックデータ一覧!$A$7,計算過程!$AG109,計算過程!$AI109)*I109/($I109+$J109+$K109+$L109+$M109+$N109)</f>
        <v>13.07467659862</v>
      </c>
      <c r="C109" s="88">
        <f ca="1">J109-IF(入力データと計算結果!$F$7=バックデータ一覧!$A$7,計算過程!$AG109,計算過程!$AI109)*J109/($I109+$J109+$K109+$L109+$M109+$N109)</f>
        <v>21.317407497750001</v>
      </c>
      <c r="D109" s="88">
        <f ca="1">K109-IF(入力データと計算結果!$F$7=バックデータ一覧!$A$7,計算過程!$AG109,計算過程!$AI109)*K109/($I109+$J109+$K109+$L109+$M109+$N109)</f>
        <v>3.9792493995799996</v>
      </c>
      <c r="E109" s="88">
        <f ca="1">L109-IF(入力データと計算結果!$F$7=バックデータ一覧!$A$7,計算過程!$AG109,計算過程!$AI109)*L109/($I109+$J109+$K109+$L109+$M109+$N109)</f>
        <v>25.580888997299997</v>
      </c>
      <c r="F109" s="88">
        <f ca="1">M109-IF(入力データと計算結果!$F$7=バックデータ一覧!$A$7,計算過程!$AG109,計算過程!$AI109)*M109/($I109+$J109+$K109+$L109+$M109+$N109)</f>
        <v>0</v>
      </c>
      <c r="G109" s="88">
        <f ca="1">N109-IF(入力データと計算結果!$F$7=バックデータ一覧!$A$7,計算過程!$AG109,計算過程!$AI109)*N109/($I109+$J109+$K109+$L109+$M109+$N109)</f>
        <v>4.8699999999999992</v>
      </c>
      <c r="H109" s="88">
        <f t="shared" si="18"/>
        <v>0</v>
      </c>
      <c r="I109" s="90">
        <f ca="1">P109*(バックデータ一覧!$E$3-計算過程!X109)*4.186*10^-3</f>
        <v>13.07467659862</v>
      </c>
      <c r="J109" s="90">
        <f ca="1">Q109*(バックデータ一覧!$E$4-計算過程!X109)*4.186*10^-3</f>
        <v>21.317407497750001</v>
      </c>
      <c r="K109" s="90">
        <f ca="1">R109*(バックデータ一覧!$E$5-計算過程!X109)*4.186*10^-3</f>
        <v>3.9792493995799996</v>
      </c>
      <c r="L109" s="90">
        <f ca="1">IF(入力データと計算結果!$F$9=バックデータ一覧!$A$2,計算過程!S109*(バックデータ一覧!$E$6-計算過程!X109)*4.186*10^-3,0)</f>
        <v>25.580888997299997</v>
      </c>
      <c r="M109" s="90">
        <f>IF(入力データと計算結果!$F$9=バックデータ一覧!$A$2,0,計算過程!T109*(バックデータ一覧!$E$7-計算過程!X109)*4.186*10^-3)</f>
        <v>0</v>
      </c>
      <c r="N109" s="90">
        <f ca="1">IF(入力データと計算結果!$F$9=バックデータ一覧!$A$4,0,計算過程!U109*(バックデータ一覧!$E$8-計算過程!X109)*4.186*10^-3)</f>
        <v>4.8699999999999992</v>
      </c>
      <c r="O109" s="90">
        <f>IF(入力データと計算結果!$F$9=バックデータ一覧!$A$4,計算過程!W109*1.25,0)</f>
        <v>0</v>
      </c>
      <c r="P109" s="88">
        <f t="shared" si="11"/>
        <v>92</v>
      </c>
      <c r="Q109" s="88">
        <f t="shared" si="12"/>
        <v>150</v>
      </c>
      <c r="R109" s="88">
        <f t="shared" si="13"/>
        <v>28</v>
      </c>
      <c r="S109" s="88">
        <f>IF(入力データと計算結果!$F$9=バックデータ一覧!$A$2,$AC109,0)*$AX$11*$AX$12</f>
        <v>180</v>
      </c>
      <c r="T109" s="88">
        <f>IF(入力データと計算結果!$F$9=バックデータ一覧!$A$2,0,$AC109)*$AX$12</f>
        <v>0</v>
      </c>
      <c r="U109" s="88">
        <f t="shared" ca="1" si="19"/>
        <v>21.564316238808924</v>
      </c>
      <c r="V109" s="90">
        <f ca="1">IF(OR(入力データと計算結果!$F$9=バックデータ一覧!$A$2,入力データと計算結果!$F$9=バックデータ一覧!$A$3),W109/(バックデータ一覧!$E$8-計算過程!X109)/4.186*10^3,0)</f>
        <v>21.564316238808924</v>
      </c>
      <c r="W109" s="90">
        <f t="shared" si="14"/>
        <v>4.8699999999999992</v>
      </c>
      <c r="X109" s="90">
        <f ca="1">MAX(VLOOKUP(入力データと計算結果!$F$5,バックデータ一覧!$Y$3:$AA$10,2)*Y109+VLOOKUP(入力データと計算結果!$F$5,バックデータ一覧!$Y$3:$AA$10,3),0.5)</f>
        <v>6.0496775000000005</v>
      </c>
      <c r="Y109" s="90">
        <f t="shared" ca="1" si="15"/>
        <v>3.8916666666666666</v>
      </c>
      <c r="Z109" s="24">
        <f>IF(入力データと計算結果!$F$6=4,INDEX(バックデータ一覧!$I$4:$L$9,MATCH(VLOOKUP(計算過程!$A109,バックデータ一覧!$AU$3:$AV$367,2),バックデータ一覧!$H$4:$H$9,0),MATCH(計算過程!Z$2,バックデータ一覧!$I$2:$L$2,0)),IF(入力データと計算結果!$F$6=3,INDEX(バックデータ一覧!$I$10:$L$15,MATCH(VLOOKUP(計算過程!$A109,バックデータ一覧!$AU$3:$AV$367,2),バックデータ一覧!$H$10:$H$15,0),MATCH(計算過程!Z$2,バックデータ一覧!$I$2:$L$2,0)),IF(入力データと計算結果!$F$6=2,INDEX(バックデータ一覧!$I$16:$L$21,MATCH(VLOOKUP(計算過程!$A109,バックデータ一覧!$AU$3:$AV$367,2),バックデータ一覧!$H$16:$H$21,0),MATCH(計算過程!Z$2,バックデータ一覧!$I$2:$L$2,0)),IF(入力データと計算結果!$F$6=1,INDEX(バックデータ一覧!$I$22:$L$27,MATCH(VLOOKUP(計算過程!$A109,バックデータ一覧!$AU$3:$AV$367,2),バックデータ一覧!$H$22:$H$27,0),MATCH(計算過程!Z$2,バックデータ一覧!$I$2:$L$2,0))))))</f>
        <v>92</v>
      </c>
      <c r="AA109" s="24">
        <f>IF(入力データと計算結果!$F$6=4,INDEX(バックデータ一覧!$I$4:$L$9,MATCH(VLOOKUP(計算過程!$A109,バックデータ一覧!$AU$3:$AV$367,2),バックデータ一覧!$H$4:$H$9,0),MATCH(計算過程!AA$2,バックデータ一覧!$I$2:$L$2,0)),IF(入力データと計算結果!$F$6=3,INDEX(バックデータ一覧!$I$10:$L$15,MATCH(VLOOKUP(計算過程!$A109,バックデータ一覧!$AU$3:$AV$367,2),バックデータ一覧!$H$10:$H$15,0),MATCH(計算過程!AA$2,バックデータ一覧!$I$2:$L$2,0)),IF(入力データと計算結果!$F$6=2,INDEX(バックデータ一覧!$I$16:$L$21,MATCH(VLOOKUP(計算過程!$A109,バックデータ一覧!$AU$3:$AV$367,2),バックデータ一覧!$H$16:$H$21,0),MATCH(計算過程!AA$2,バックデータ一覧!$I$2:$L$2,0)),IF(入力データと計算結果!$F$6=1,INDEX(バックデータ一覧!$I$22:$L$27,MATCH(VLOOKUP(計算過程!$A109,バックデータ一覧!$AU$3:$AV$367,2),バックデータ一覧!$H$22:$H$27,0),MATCH(計算過程!AA$2,バックデータ一覧!$I$2:$L$2,0))))))</f>
        <v>150</v>
      </c>
      <c r="AB109" s="24">
        <f>IF(入力データと計算結果!$F$6=4,INDEX(バックデータ一覧!$I$4:$L$9,MATCH(VLOOKUP(計算過程!$A109,バックデータ一覧!$AU$3:$AV$367,2),バックデータ一覧!$H$4:$H$9,0),MATCH(計算過程!AB$2,バックデータ一覧!$I$2:$L$2,0)),IF(入力データと計算結果!$F$6=3,INDEX(バックデータ一覧!$I$10:$L$15,MATCH(VLOOKUP(計算過程!$A109,バックデータ一覧!$AU$3:$AV$367,2),バックデータ一覧!$H$10:$H$15,0),MATCH(計算過程!AB$2,バックデータ一覧!$I$2:$L$2,0)),IF(入力データと計算結果!$F$6=2,INDEX(バックデータ一覧!$I$16:$L$21,MATCH(VLOOKUP(計算過程!$A109,バックデータ一覧!$AU$3:$AV$367,2),バックデータ一覧!$H$16:$H$21,0),MATCH(計算過程!AB$2,バックデータ一覧!$I$2:$L$2,0)),IF(入力データと計算結果!$F$6=1,INDEX(バックデータ一覧!$I$22:$L$27,MATCH(VLOOKUP(計算過程!$A109,バックデータ一覧!$AU$3:$AV$367,2),バックデータ一覧!$H$22:$H$27,0),MATCH(計算過程!AB$2,バックデータ一覧!$I$2:$L$2,0))))))</f>
        <v>28</v>
      </c>
      <c r="AC109" s="24">
        <f>IF(入力データと計算結果!$F$6=4,INDEX(バックデータ一覧!$I$4:$L$9,MATCH(VLOOKUP(計算過程!$A109,バックデータ一覧!$AU$3:$AV$367,2),バックデータ一覧!$H$4:$H$9,0),MATCH(計算過程!AC$2,バックデータ一覧!$I$2:$L$2,0)),IF(入力データと計算結果!$F$6=3,INDEX(バックデータ一覧!$I$10:$L$15,MATCH(VLOOKUP(計算過程!$A109,バックデータ一覧!$AU$3:$AV$367,2),バックデータ一覧!$H$10:$H$15,0),MATCH(計算過程!AC$2,バックデータ一覧!$I$2:$L$2,0)),IF(入力データと計算結果!$F$6=2,INDEX(バックデータ一覧!$I$16:$L$21,MATCH(VLOOKUP(計算過程!$A109,バックデータ一覧!$AU$3:$AV$367,2),バックデータ一覧!$H$16:$H$21,0),MATCH(計算過程!AC$2,バックデータ一覧!$I$2:$L$2,0)),IF(入力データと計算結果!$F$6=1,INDEX(バックデータ一覧!$I$22:$L$27,MATCH(VLOOKUP(計算過程!$A109,バックデータ一覧!$AU$3:$AV$367,2),バックデータ一覧!$H$22:$H$27,0),MATCH(計算過程!AC$2,バックデータ一覧!$I$2:$L$2,0))))))</f>
        <v>180</v>
      </c>
      <c r="AD109" s="89">
        <f>IF($AF109&lt;7,INDEX(バックデータ一覧!$P$4:$S$5,MATCH(入力データと計算結果!$F$8,バックデータ一覧!$O$4:$O$5,0),MATCH(入力データと計算結果!$F$6,バックデータ一覧!$P$3:$W$3,0)),IF(AND($AF109&gt;=7,$AF109&lt;16),INDEX(バックデータ一覧!$P$6:$S$7,MATCH(入力データと計算結果!$F$8,バックデータ一覧!$O$6:$O$7,0),MATCH(入力データと計算結果!$F$6,バックデータ一覧!$P$3:$W$3,0)),IF(AND($AF109&gt;=16,$AF109&lt;25),INDEX(バックデータ一覧!$P$8:$S$9,MATCH(入力データと計算結果!$F$8,バックデータ一覧!$O$8:$O$9,0),MATCH(入力データと計算結果!$F$6,バックデータ一覧!$P$3:$W$3,0)),IF($AF109&gt;=25,INDEX(バックデータ一覧!$P$10:$S$11,MATCH(入力データと計算結果!$F$8,バックデータ一覧!$O$10:$O$11,0),MATCH(入力データと計算結果!$F$6,バックデータ一覧!$P$3:$W$3,0))))))</f>
        <v>-0.13</v>
      </c>
      <c r="AE109" s="89">
        <f>IF($AF109&lt;7,INDEX(バックデータ一覧!$T$4:$W$5,MATCH(入力データと計算結果!$F$8,バックデータ一覧!$O$4:$O$5,0),MATCH(入力データと計算結果!$F$6,バックデータ一覧!$P$3:$W$3,0)),IF(AND($AF109&gt;=7,$AF109&lt;16),INDEX(バックデータ一覧!$T$6:$W$7,MATCH(入力データと計算結果!$F$8,バックデータ一覧!$O$6:$O$7,0),MATCH(入力データと計算結果!$F$6,バックデータ一覧!$P$3:$W$3,0)),IF(AND($AF109&gt;=16,$AF109&lt;25),INDEX(バックデータ一覧!$T$8:$W$9,MATCH(入力データと計算結果!$F$8,バックデータ一覧!$O$8:$O$9,0),MATCH(入力データと計算結果!$F$6,バックデータ一覧!$P$3:$W$3,0)),IF($AF109&gt;=25,INDEX(バックデータ一覧!$T$10:$W$11,MATCH(入力データと計算結果!$F$8,バックデータ一覧!$O$10:$O$11,0),MATCH(入力データと計算結果!$F$6,バックデータ一覧!$P$3:$W$3,0))))))</f>
        <v>6.04</v>
      </c>
      <c r="AF109" s="88">
        <f>AVERAGEIF(貼り付けシート!$A$6:$A$8765,$A109,貼り付けシート!$C$6:$C$8765)</f>
        <v>9.0000000000000018</v>
      </c>
      <c r="AG109" s="91">
        <f>IF(AND(入力データと計算結果!$F$7=バックデータ一覧!$A$7,AH109="使用できる"),MIN(AN109,SUM(I109:N109)*$AX$13),0)</f>
        <v>0</v>
      </c>
      <c r="AH109" s="47" t="str">
        <f t="shared" si="20"/>
        <v>使用できる</v>
      </c>
      <c r="AI109" s="90">
        <f>IF(入力データと計算結果!$F$7=バックデータ一覧!$A$8,MIN(AJ109,(SUM(I109:N109)*$AX$15)),0)</f>
        <v>0</v>
      </c>
      <c r="AJ109" s="90">
        <f t="shared" ca="1" si="16"/>
        <v>0</v>
      </c>
      <c r="AK109" s="90">
        <f t="shared" ca="1" si="17"/>
        <v>37.014907497750002</v>
      </c>
      <c r="AL109" s="88">
        <f>IF(OR($AX$22=0,入力データと計算結果!$F$7&lt;&gt;バックデータ一覧!$A$8),0,$AX$19*AM109*10^-3)</f>
        <v>0</v>
      </c>
      <c r="AM109" s="90">
        <f>SUMPRODUCT(('計算過程（日射量等）'!$A$6:$A$8765=計算過程!A109)*('計算過程（日射量等）'!$C$6:$C$8765&gt;=$AX$20))</f>
        <v>6</v>
      </c>
      <c r="AN109" s="90">
        <f>IF(入力データと計算結果!$F$7=バックデータ一覧!$A$9,0,AO109*$AX$22*$AX$21*計算過程!$AX$23)</f>
        <v>0</v>
      </c>
      <c r="AO109" s="90">
        <f>SUMIF('計算過程（日射量等）'!$A$6:$A$8765,計算過程!A109,'計算過程（日射量等）'!$C$6:$C$8765)*3600*10^-6</f>
        <v>6.4454903236561787</v>
      </c>
      <c r="AP109" s="90">
        <f t="shared" si="21"/>
        <v>6.8206989247311833</v>
      </c>
      <c r="AQ109" s="90">
        <f>AVERAGEIF('貼り付けシート（日射量等）'!$D$3:$D$8762,$A109,'貼り付けシート（日射量等）'!$F$3:$F$8762)</f>
        <v>7.4250000000000007</v>
      </c>
    </row>
    <row r="110" spans="1:43">
      <c r="A110" s="28">
        <v>41744</v>
      </c>
      <c r="B110" s="88">
        <f ca="1">I110-IF(入力データと計算結果!$F$7=バックデータ一覧!$A$7,計算過程!$AG110,計算過程!$AI110)*I110/($I110+$J110+$K110+$L110+$M110+$N110)</f>
        <v>19.680636288950002</v>
      </c>
      <c r="C110" s="88">
        <f ca="1">J110-IF(入力データと計算結果!$F$7=バックデータ一覧!$A$7,計算過程!$AG110,計算過程!$AI110)*J110/($I110+$J110+$K110+$L110+$M110+$N110)</f>
        <v>28.115194698500002</v>
      </c>
      <c r="D110" s="88">
        <f ca="1">K110-IF(入力データと計算結果!$F$7=バックデータ一覧!$A$7,計算過程!$AG110,計算過程!$AI110)*K110/($I110+$J110+$K110+$L110+$M110+$N110)</f>
        <v>4.2172792047750001</v>
      </c>
      <c r="E110" s="88">
        <f ca="1">L110-IF(入力データと計算結果!$F$7=バックデータ一覧!$A$7,計算過程!$AG110,計算過程!$AI110)*L110/($I110+$J110+$K110+$L110+$M110+$N110)</f>
        <v>25.30367522865</v>
      </c>
      <c r="F110" s="88">
        <f ca="1">M110-IF(入力データと計算結果!$F$7=バックデータ一覧!$A$7,計算過程!$AG110,計算過程!$AI110)*M110/($I110+$J110+$K110+$L110+$M110+$N110)</f>
        <v>0</v>
      </c>
      <c r="G110" s="88">
        <f ca="1">N110-IF(入力データと計算結果!$F$7=バックデータ一覧!$A$7,計算過程!$AG110,計算過程!$AI110)*N110/($I110+$J110+$K110+$L110+$M110+$N110)</f>
        <v>5.8</v>
      </c>
      <c r="H110" s="88">
        <f t="shared" si="18"/>
        <v>0</v>
      </c>
      <c r="I110" s="90">
        <f ca="1">P110*(バックデータ一覧!$E$3-計算過程!X110)*4.186*10^-3</f>
        <v>19.680636288950002</v>
      </c>
      <c r="J110" s="90">
        <f ca="1">Q110*(バックデータ一覧!$E$4-計算過程!X110)*4.186*10^-3</f>
        <v>28.115194698500002</v>
      </c>
      <c r="K110" s="90">
        <f ca="1">R110*(バックデータ一覧!$E$5-計算過程!X110)*4.186*10^-3</f>
        <v>4.2172792047750001</v>
      </c>
      <c r="L110" s="90">
        <f ca="1">IF(入力データと計算結果!$F$9=バックデータ一覧!$A$2,計算過程!S110*(バックデータ一覧!$E$6-計算過程!X110)*4.186*10^-3,0)</f>
        <v>25.30367522865</v>
      </c>
      <c r="M110" s="90">
        <f>IF(入力データと計算結果!$F$9=バックデータ一覧!$A$2,0,計算過程!T110*(バックデータ一覧!$E$7-計算過程!X110)*4.186*10^-3)</f>
        <v>0</v>
      </c>
      <c r="N110" s="90">
        <f ca="1">IF(入力データと計算結果!$F$9=バックデータ一覧!$A$4,0,計算過程!U110*(バックデータ一覧!$E$8-計算過程!X110)*4.186*10^-3)</f>
        <v>5.8</v>
      </c>
      <c r="O110" s="90">
        <f>IF(入力データと計算結果!$F$9=バックデータ一覧!$A$4,計算過程!W110*1.25,0)</f>
        <v>0</v>
      </c>
      <c r="P110" s="88">
        <f t="shared" si="11"/>
        <v>140</v>
      </c>
      <c r="Q110" s="88">
        <f t="shared" si="12"/>
        <v>200</v>
      </c>
      <c r="R110" s="88">
        <f t="shared" si="13"/>
        <v>30</v>
      </c>
      <c r="S110" s="88">
        <f>IF(入力データと計算結果!$F$9=バックデータ一覧!$A$2,$AC110,0)*$AX$11*$AX$12</f>
        <v>180</v>
      </c>
      <c r="T110" s="88">
        <f>IF(入力データと計算結果!$F$9=バックデータ一覧!$A$2,0,$AC110)*$AX$12</f>
        <v>0</v>
      </c>
      <c r="U110" s="88">
        <f t="shared" ca="1" si="19"/>
        <v>25.858689791388255</v>
      </c>
      <c r="V110" s="90">
        <f ca="1">IF(OR(入力データと計算結果!$F$9=バックデータ一覧!$A$2,入力データと計算結果!$F$9=バックデータ一覧!$A$3),W110/(バックデータ一覧!$E$8-計算過程!X110)/4.186*10^3,0)</f>
        <v>25.858689791388255</v>
      </c>
      <c r="W110" s="90">
        <f t="shared" si="14"/>
        <v>5.8</v>
      </c>
      <c r="X110" s="90">
        <f ca="1">MAX(VLOOKUP(入力データと計算結果!$F$5,バックデータ一覧!$Y$3:$AA$10,2)*Y110+VLOOKUP(入力データと計算結果!$F$5,バックデータ一覧!$Y$3:$AA$10,3),0.5)</f>
        <v>6.4175887500000002</v>
      </c>
      <c r="Y110" s="90">
        <f t="shared" ca="1" si="15"/>
        <v>4.4458333333333329</v>
      </c>
      <c r="Z110" s="24">
        <f>IF(入力データと計算結果!$F$6=4,INDEX(バックデータ一覧!$I$4:$L$9,MATCH(VLOOKUP(計算過程!$A110,バックデータ一覧!$AU$3:$AV$367,2),バックデータ一覧!$H$4:$H$9,0),MATCH(計算過程!Z$2,バックデータ一覧!$I$2:$L$2,0)),IF(入力データと計算結果!$F$6=3,INDEX(バックデータ一覧!$I$10:$L$15,MATCH(VLOOKUP(計算過程!$A110,バックデータ一覧!$AU$3:$AV$367,2),バックデータ一覧!$H$10:$H$15,0),MATCH(計算過程!Z$2,バックデータ一覧!$I$2:$L$2,0)),IF(入力データと計算結果!$F$6=2,INDEX(バックデータ一覧!$I$16:$L$21,MATCH(VLOOKUP(計算過程!$A110,バックデータ一覧!$AU$3:$AV$367,2),バックデータ一覧!$H$16:$H$21,0),MATCH(計算過程!Z$2,バックデータ一覧!$I$2:$L$2,0)),IF(入力データと計算結果!$F$6=1,INDEX(バックデータ一覧!$I$22:$L$27,MATCH(VLOOKUP(計算過程!$A110,バックデータ一覧!$AU$3:$AV$367,2),バックデータ一覧!$H$22:$H$27,0),MATCH(計算過程!Z$2,バックデータ一覧!$I$2:$L$2,0))))))</f>
        <v>140</v>
      </c>
      <c r="AA110" s="24">
        <f>IF(入力データと計算結果!$F$6=4,INDEX(バックデータ一覧!$I$4:$L$9,MATCH(VLOOKUP(計算過程!$A110,バックデータ一覧!$AU$3:$AV$367,2),バックデータ一覧!$H$4:$H$9,0),MATCH(計算過程!AA$2,バックデータ一覧!$I$2:$L$2,0)),IF(入力データと計算結果!$F$6=3,INDEX(バックデータ一覧!$I$10:$L$15,MATCH(VLOOKUP(計算過程!$A110,バックデータ一覧!$AU$3:$AV$367,2),バックデータ一覧!$H$10:$H$15,0),MATCH(計算過程!AA$2,バックデータ一覧!$I$2:$L$2,0)),IF(入力データと計算結果!$F$6=2,INDEX(バックデータ一覧!$I$16:$L$21,MATCH(VLOOKUP(計算過程!$A110,バックデータ一覧!$AU$3:$AV$367,2),バックデータ一覧!$H$16:$H$21,0),MATCH(計算過程!AA$2,バックデータ一覧!$I$2:$L$2,0)),IF(入力データと計算結果!$F$6=1,INDEX(バックデータ一覧!$I$22:$L$27,MATCH(VLOOKUP(計算過程!$A110,バックデータ一覧!$AU$3:$AV$367,2),バックデータ一覧!$H$22:$H$27,0),MATCH(計算過程!AA$2,バックデータ一覧!$I$2:$L$2,0))))))</f>
        <v>200</v>
      </c>
      <c r="AB110" s="24">
        <f>IF(入力データと計算結果!$F$6=4,INDEX(バックデータ一覧!$I$4:$L$9,MATCH(VLOOKUP(計算過程!$A110,バックデータ一覧!$AU$3:$AV$367,2),バックデータ一覧!$H$4:$H$9,0),MATCH(計算過程!AB$2,バックデータ一覧!$I$2:$L$2,0)),IF(入力データと計算結果!$F$6=3,INDEX(バックデータ一覧!$I$10:$L$15,MATCH(VLOOKUP(計算過程!$A110,バックデータ一覧!$AU$3:$AV$367,2),バックデータ一覧!$H$10:$H$15,0),MATCH(計算過程!AB$2,バックデータ一覧!$I$2:$L$2,0)),IF(入力データと計算結果!$F$6=2,INDEX(バックデータ一覧!$I$16:$L$21,MATCH(VLOOKUP(計算過程!$A110,バックデータ一覧!$AU$3:$AV$367,2),バックデータ一覧!$H$16:$H$21,0),MATCH(計算過程!AB$2,バックデータ一覧!$I$2:$L$2,0)),IF(入力データと計算結果!$F$6=1,INDEX(バックデータ一覧!$I$22:$L$27,MATCH(VLOOKUP(計算過程!$A110,バックデータ一覧!$AU$3:$AV$367,2),バックデータ一覧!$H$22:$H$27,0),MATCH(計算過程!AB$2,バックデータ一覧!$I$2:$L$2,0))))))</f>
        <v>30</v>
      </c>
      <c r="AC110" s="24">
        <f>IF(入力データと計算結果!$F$6=4,INDEX(バックデータ一覧!$I$4:$L$9,MATCH(VLOOKUP(計算過程!$A110,バックデータ一覧!$AU$3:$AV$367,2),バックデータ一覧!$H$4:$H$9,0),MATCH(計算過程!AC$2,バックデータ一覧!$I$2:$L$2,0)),IF(入力データと計算結果!$F$6=3,INDEX(バックデータ一覧!$I$10:$L$15,MATCH(VLOOKUP(計算過程!$A110,バックデータ一覧!$AU$3:$AV$367,2),バックデータ一覧!$H$10:$H$15,0),MATCH(計算過程!AC$2,バックデータ一覧!$I$2:$L$2,0)),IF(入力データと計算結果!$F$6=2,INDEX(バックデータ一覧!$I$16:$L$21,MATCH(VLOOKUP(計算過程!$A110,バックデータ一覧!$AU$3:$AV$367,2),バックデータ一覧!$H$16:$H$21,0),MATCH(計算過程!AC$2,バックデータ一覧!$I$2:$L$2,0)),IF(入力データと計算結果!$F$6=1,INDEX(バックデータ一覧!$I$22:$L$27,MATCH(VLOOKUP(計算過程!$A110,バックデータ一覧!$AU$3:$AV$367,2),バックデータ一覧!$H$22:$H$27,0),MATCH(計算過程!AC$2,バックデータ一覧!$I$2:$L$2,0))))))</f>
        <v>180</v>
      </c>
      <c r="AD110" s="89">
        <f>IF($AF110&lt;7,INDEX(バックデータ一覧!$P$4:$S$5,MATCH(入力データと計算結果!$F$8,バックデータ一覧!$O$4:$O$5,0),MATCH(入力データと計算結果!$F$6,バックデータ一覧!$P$3:$W$3,0)),IF(AND($AF110&gt;=7,$AF110&lt;16),INDEX(バックデータ一覧!$P$6:$S$7,MATCH(入力データと計算結果!$F$8,バックデータ一覧!$O$6:$O$7,0),MATCH(入力データと計算結果!$F$6,バックデータ一覧!$P$3:$W$3,0)),IF(AND($AF110&gt;=16,$AF110&lt;25),INDEX(バックデータ一覧!$P$8:$S$9,MATCH(入力データと計算結果!$F$8,バックデータ一覧!$O$8:$O$9,0),MATCH(入力データと計算結果!$F$6,バックデータ一覧!$P$3:$W$3,0)),IF($AF110&gt;=25,INDEX(バックデータ一覧!$P$10:$S$11,MATCH(入力データと計算結果!$F$8,バックデータ一覧!$O$10:$O$11,0),MATCH(入力データと計算結果!$F$6,バックデータ一覧!$P$3:$W$3,0))))))</f>
        <v>-0.12</v>
      </c>
      <c r="AE110" s="89">
        <f>IF($AF110&lt;7,INDEX(バックデータ一覧!$T$4:$W$5,MATCH(入力データと計算結果!$F$8,バックデータ一覧!$O$4:$O$5,0),MATCH(入力データと計算結果!$F$6,バックデータ一覧!$P$3:$W$3,0)),IF(AND($AF110&gt;=7,$AF110&lt;16),INDEX(バックデータ一覧!$T$6:$W$7,MATCH(入力データと計算結果!$F$8,バックデータ一覧!$O$6:$O$7,0),MATCH(入力データと計算結果!$F$6,バックデータ一覧!$P$3:$W$3,0)),IF(AND($AF110&gt;=16,$AF110&lt;25),INDEX(バックデータ一覧!$T$8:$W$9,MATCH(入力データと計算結果!$F$8,バックデータ一覧!$O$8:$O$9,0),MATCH(入力データと計算結果!$F$6,バックデータ一覧!$P$3:$W$3,0)),IF($AF110&gt;=25,INDEX(バックデータ一覧!$T$10:$W$11,MATCH(入力データと計算結果!$F$8,バックデータ一覧!$O$10:$O$11,0),MATCH(入力データと計算結果!$F$6,バックデータ一覧!$P$3:$W$3,0))))))</f>
        <v>6</v>
      </c>
      <c r="AF110" s="88">
        <f>AVERAGEIF(貼り付けシート!$A$6:$A$8765,$A110,貼り付けシート!$C$6:$C$8765)</f>
        <v>1.6666666666666667</v>
      </c>
      <c r="AG110" s="91">
        <f>IF(AND(入力データと計算結果!$F$7=バックデータ一覧!$A$7,AH110="使用できる"),MIN(AN110,SUM(I110:N110)*$AX$13),0)</f>
        <v>0</v>
      </c>
      <c r="AH110" s="47" t="str">
        <f t="shared" si="20"/>
        <v>使用できる</v>
      </c>
      <c r="AI110" s="90">
        <f>IF(入力データと計算結果!$F$7=バックデータ一覧!$A$8,MIN(AJ110,(SUM(I110:N110)*$AX$15)),0)</f>
        <v>0</v>
      </c>
      <c r="AJ110" s="90">
        <f t="shared" ca="1" si="16"/>
        <v>0</v>
      </c>
      <c r="AK110" s="90">
        <f t="shared" ca="1" si="17"/>
        <v>36.783896023875002</v>
      </c>
      <c r="AL110" s="88">
        <f>IF(OR($AX$22=0,入力データと計算結果!$F$7&lt;&gt;バックデータ一覧!$A$8),0,$AX$19*AM110*10^-3)</f>
        <v>0</v>
      </c>
      <c r="AM110" s="90">
        <f>SUMPRODUCT(('計算過程（日射量等）'!$A$6:$A$8765=計算過程!A110)*('計算過程（日射量等）'!$C$6:$C$8765&gt;=$AX$20))</f>
        <v>9</v>
      </c>
      <c r="AN110" s="90">
        <f>IF(入力データと計算結果!$F$7=バックデータ一覧!$A$9,0,AO110*$AX$22*$AX$21*計算過程!$AX$23)</f>
        <v>0</v>
      </c>
      <c r="AO110" s="90">
        <f>SUMIF('計算過程（日射量等）'!$A$6:$A$8765,計算過程!A110,'計算過程（日射量等）'!$C$6:$C$8765)*3600*10^-6</f>
        <v>14.687721737875648</v>
      </c>
      <c r="AP110" s="90">
        <f t="shared" si="21"/>
        <v>7.1116935483870982</v>
      </c>
      <c r="AQ110" s="90">
        <f>AVERAGEIF('貼り付けシート（日射量等）'!$D$3:$D$8762,$A110,'貼り付けシート（日射量等）'!$F$3:$F$8762)</f>
        <v>6.304166666666668</v>
      </c>
    </row>
    <row r="111" spans="1:43">
      <c r="A111" s="28">
        <v>41745</v>
      </c>
      <c r="B111" s="88">
        <f ca="1">I111-IF(入力データと計算結果!$F$7=バックデータ一覧!$A$7,計算過程!$AG111,計算過程!$AI111)*I111/($I111+$J111+$K111+$L111+$M111+$N111)</f>
        <v>4.5098439291360002</v>
      </c>
      <c r="C111" s="88">
        <f ca="1">J111-IF(入力データと計算結果!$F$7=バックデータ一覧!$A$7,計算過程!$AG111,計算過程!$AI111)*J111/($I111+$J111+$K111+$L111+$M111+$N111)</f>
        <v>26.777198329245</v>
      </c>
      <c r="D111" s="88">
        <f ca="1">K111-IF(入力データと計算結果!$F$7=バックデータ一覧!$A$7,計算過程!$AG111,計算過程!$AI111)*K111/($I111+$J111+$K111+$L111+$M111+$N111)</f>
        <v>3.9461134379940002</v>
      </c>
      <c r="E111" s="88">
        <f ca="1">L111-IF(入力データと計算結果!$F$7=バックデータ一覧!$A$7,計算過程!$AG111,計算過程!$AI111)*L111/($I111+$J111+$K111+$L111+$M111+$N111)</f>
        <v>0</v>
      </c>
      <c r="F111" s="88">
        <f ca="1">M111-IF(入力データと計算結果!$F$7=バックデータ一覧!$A$7,計算過程!$AG111,計算過程!$AI111)*M111/($I111+$J111+$K111+$L111+$M111+$N111)</f>
        <v>0</v>
      </c>
      <c r="G111" s="88">
        <f ca="1">N111-IF(入力データと計算結果!$F$7=バックデータ一覧!$A$7,計算過程!$AG111,計算過程!$AI111)*N111/($I111+$J111+$K111+$L111+$M111+$N111)</f>
        <v>0</v>
      </c>
      <c r="H111" s="88">
        <f t="shared" si="18"/>
        <v>0</v>
      </c>
      <c r="I111" s="90">
        <f ca="1">P111*(バックデータ一覧!$E$3-計算過程!X111)*4.186*10^-3</f>
        <v>4.5098439291360002</v>
      </c>
      <c r="J111" s="90">
        <f ca="1">Q111*(バックデータ一覧!$E$4-計算過程!X111)*4.186*10^-3</f>
        <v>26.777198329245</v>
      </c>
      <c r="K111" s="90">
        <f ca="1">R111*(バックデータ一覧!$E$5-計算過程!X111)*4.186*10^-3</f>
        <v>3.9461134379940002</v>
      </c>
      <c r="L111" s="90">
        <f ca="1">IF(入力データと計算結果!$F$9=バックデータ一覧!$A$2,計算過程!S111*(バックデータ一覧!$E$6-計算過程!X111)*4.186*10^-3,0)</f>
        <v>0</v>
      </c>
      <c r="M111" s="90">
        <f>IF(入力データと計算結果!$F$9=バックデータ一覧!$A$2,0,計算過程!T111*(バックデータ一覧!$E$7-計算過程!X111)*4.186*10^-3)</f>
        <v>0</v>
      </c>
      <c r="N111" s="90">
        <f ca="1">IF(入力データと計算結果!$F$9=バックデータ一覧!$A$4,0,計算過程!U111*(バックデータ一覧!$E$8-計算過程!X111)*4.186*10^-3)</f>
        <v>0</v>
      </c>
      <c r="O111" s="90">
        <f>IF(入力データと計算結果!$F$9=バックデータ一覧!$A$4,計算過程!W111*1.25,0)</f>
        <v>0</v>
      </c>
      <c r="P111" s="88">
        <f t="shared" si="11"/>
        <v>32</v>
      </c>
      <c r="Q111" s="88">
        <f t="shared" si="12"/>
        <v>190</v>
      </c>
      <c r="R111" s="88">
        <f t="shared" si="13"/>
        <v>28</v>
      </c>
      <c r="S111" s="88">
        <f>IF(入力データと計算結果!$F$9=バックデータ一覧!$A$2,$AC111,0)*$AX$11*$AX$12</f>
        <v>0</v>
      </c>
      <c r="T111" s="88">
        <f>IF(入力データと計算結果!$F$9=バックデータ一覧!$A$2,0,$AC111)*$AX$12</f>
        <v>0</v>
      </c>
      <c r="U111" s="88">
        <f t="shared" ca="1" si="19"/>
        <v>0</v>
      </c>
      <c r="V111" s="90">
        <f ca="1">IF(OR(入力データと計算結果!$F$9=バックデータ一覧!$A$2,入力データと計算結果!$F$9=バックデータ一覧!$A$3),W111/(バックデータ一覧!$E$8-計算過程!X111)/4.186*10^3,0)</f>
        <v>0</v>
      </c>
      <c r="W111" s="90">
        <f t="shared" si="14"/>
        <v>0</v>
      </c>
      <c r="X111" s="90">
        <f ca="1">MAX(VLOOKUP(入力データと計算結果!$F$5,バックデータ一覧!$Y$3:$AA$10,2)*Y111+VLOOKUP(入力データと計算結果!$F$5,バックデータ一覧!$Y$3:$AA$10,3),0.5)</f>
        <v>6.3323882500000002</v>
      </c>
      <c r="Y111" s="90">
        <f t="shared" ca="1" si="15"/>
        <v>4.3174999999999999</v>
      </c>
      <c r="Z111" s="24">
        <f>IF(入力データと計算結果!$F$6=4,INDEX(バックデータ一覧!$I$4:$L$9,MATCH(VLOOKUP(計算過程!$A111,バックデータ一覧!$AU$3:$AV$367,2),バックデータ一覧!$H$4:$H$9,0),MATCH(計算過程!Z$2,バックデータ一覧!$I$2:$L$2,0)),IF(入力データと計算結果!$F$6=3,INDEX(バックデータ一覧!$I$10:$L$15,MATCH(VLOOKUP(計算過程!$A111,バックデータ一覧!$AU$3:$AV$367,2),バックデータ一覧!$H$10:$H$15,0),MATCH(計算過程!Z$2,バックデータ一覧!$I$2:$L$2,0)),IF(入力データと計算結果!$F$6=2,INDEX(バックデータ一覧!$I$16:$L$21,MATCH(VLOOKUP(計算過程!$A111,バックデータ一覧!$AU$3:$AV$367,2),バックデータ一覧!$H$16:$H$21,0),MATCH(計算過程!Z$2,バックデータ一覧!$I$2:$L$2,0)),IF(入力データと計算結果!$F$6=1,INDEX(バックデータ一覧!$I$22:$L$27,MATCH(VLOOKUP(計算過程!$A111,バックデータ一覧!$AU$3:$AV$367,2),バックデータ一覧!$H$22:$H$27,0),MATCH(計算過程!Z$2,バックデータ一覧!$I$2:$L$2,0))))))</f>
        <v>32</v>
      </c>
      <c r="AA111" s="24">
        <f>IF(入力データと計算結果!$F$6=4,INDEX(バックデータ一覧!$I$4:$L$9,MATCH(VLOOKUP(計算過程!$A111,バックデータ一覧!$AU$3:$AV$367,2),バックデータ一覧!$H$4:$H$9,0),MATCH(計算過程!AA$2,バックデータ一覧!$I$2:$L$2,0)),IF(入力データと計算結果!$F$6=3,INDEX(バックデータ一覧!$I$10:$L$15,MATCH(VLOOKUP(計算過程!$A111,バックデータ一覧!$AU$3:$AV$367,2),バックデータ一覧!$H$10:$H$15,0),MATCH(計算過程!AA$2,バックデータ一覧!$I$2:$L$2,0)),IF(入力データと計算結果!$F$6=2,INDEX(バックデータ一覧!$I$16:$L$21,MATCH(VLOOKUP(計算過程!$A111,バックデータ一覧!$AU$3:$AV$367,2),バックデータ一覧!$H$16:$H$21,0),MATCH(計算過程!AA$2,バックデータ一覧!$I$2:$L$2,0)),IF(入力データと計算結果!$F$6=1,INDEX(バックデータ一覧!$I$22:$L$27,MATCH(VLOOKUP(計算過程!$A111,バックデータ一覧!$AU$3:$AV$367,2),バックデータ一覧!$H$22:$H$27,0),MATCH(計算過程!AA$2,バックデータ一覧!$I$2:$L$2,0))))))</f>
        <v>190</v>
      </c>
      <c r="AB111" s="24">
        <f>IF(入力データと計算結果!$F$6=4,INDEX(バックデータ一覧!$I$4:$L$9,MATCH(VLOOKUP(計算過程!$A111,バックデータ一覧!$AU$3:$AV$367,2),バックデータ一覧!$H$4:$H$9,0),MATCH(計算過程!AB$2,バックデータ一覧!$I$2:$L$2,0)),IF(入力データと計算結果!$F$6=3,INDEX(バックデータ一覧!$I$10:$L$15,MATCH(VLOOKUP(計算過程!$A111,バックデータ一覧!$AU$3:$AV$367,2),バックデータ一覧!$H$10:$H$15,0),MATCH(計算過程!AB$2,バックデータ一覧!$I$2:$L$2,0)),IF(入力データと計算結果!$F$6=2,INDEX(バックデータ一覧!$I$16:$L$21,MATCH(VLOOKUP(計算過程!$A111,バックデータ一覧!$AU$3:$AV$367,2),バックデータ一覧!$H$16:$H$21,0),MATCH(計算過程!AB$2,バックデータ一覧!$I$2:$L$2,0)),IF(入力データと計算結果!$F$6=1,INDEX(バックデータ一覧!$I$22:$L$27,MATCH(VLOOKUP(計算過程!$A111,バックデータ一覧!$AU$3:$AV$367,2),バックデータ一覧!$H$22:$H$27,0),MATCH(計算過程!AB$2,バックデータ一覧!$I$2:$L$2,0))))))</f>
        <v>28</v>
      </c>
      <c r="AC111" s="24">
        <f>IF(入力データと計算結果!$F$6=4,INDEX(バックデータ一覧!$I$4:$L$9,MATCH(VLOOKUP(計算過程!$A111,バックデータ一覧!$AU$3:$AV$367,2),バックデータ一覧!$H$4:$H$9,0),MATCH(計算過程!AC$2,バックデータ一覧!$I$2:$L$2,0)),IF(入力データと計算結果!$F$6=3,INDEX(バックデータ一覧!$I$10:$L$15,MATCH(VLOOKUP(計算過程!$A111,バックデータ一覧!$AU$3:$AV$367,2),バックデータ一覧!$H$10:$H$15,0),MATCH(計算過程!AC$2,バックデータ一覧!$I$2:$L$2,0)),IF(入力データと計算結果!$F$6=2,INDEX(バックデータ一覧!$I$16:$L$21,MATCH(VLOOKUP(計算過程!$A111,バックデータ一覧!$AU$3:$AV$367,2),バックデータ一覧!$H$16:$H$21,0),MATCH(計算過程!AC$2,バックデータ一覧!$I$2:$L$2,0)),IF(入力データと計算結果!$F$6=1,INDEX(バックデータ一覧!$I$22:$L$27,MATCH(VLOOKUP(計算過程!$A111,バックデータ一覧!$AU$3:$AV$367,2),バックデータ一覧!$H$22:$H$27,0),MATCH(計算過程!AC$2,バックデータ一覧!$I$2:$L$2,0))))))</f>
        <v>0</v>
      </c>
      <c r="AD111" s="89">
        <f>IF($AF111&lt;7,INDEX(バックデータ一覧!$P$4:$S$5,MATCH(入力データと計算結果!$F$8,バックデータ一覧!$O$4:$O$5,0),MATCH(入力データと計算結果!$F$6,バックデータ一覧!$P$3:$W$3,0)),IF(AND($AF111&gt;=7,$AF111&lt;16),INDEX(バックデータ一覧!$P$6:$S$7,MATCH(入力データと計算結果!$F$8,バックデータ一覧!$O$6:$O$7,0),MATCH(入力データと計算結果!$F$6,バックデータ一覧!$P$3:$W$3,0)),IF(AND($AF111&gt;=16,$AF111&lt;25),INDEX(バックデータ一覧!$P$8:$S$9,MATCH(入力データと計算結果!$F$8,バックデータ一覧!$O$8:$O$9,0),MATCH(入力データと計算結果!$F$6,バックデータ一覧!$P$3:$W$3,0)),IF($AF111&gt;=25,INDEX(バックデータ一覧!$P$10:$S$11,MATCH(入力データと計算結果!$F$8,バックデータ一覧!$O$10:$O$11,0),MATCH(入力データと計算結果!$F$6,バックデータ一覧!$P$3:$W$3,0))))))</f>
        <v>-0.12</v>
      </c>
      <c r="AE111" s="89">
        <f>IF($AF111&lt;7,INDEX(バックデータ一覧!$T$4:$W$5,MATCH(入力データと計算結果!$F$8,バックデータ一覧!$O$4:$O$5,0),MATCH(入力データと計算結果!$F$6,バックデータ一覧!$P$3:$W$3,0)),IF(AND($AF111&gt;=7,$AF111&lt;16),INDEX(バックデータ一覧!$T$6:$W$7,MATCH(入力データと計算結果!$F$8,バックデータ一覧!$O$6:$O$7,0),MATCH(入力データと計算結果!$F$6,バックデータ一覧!$P$3:$W$3,0)),IF(AND($AF111&gt;=16,$AF111&lt;25),INDEX(バックデータ一覧!$T$8:$W$9,MATCH(入力データと計算結果!$F$8,バックデータ一覧!$O$8:$O$9,0),MATCH(入力データと計算結果!$F$6,バックデータ一覧!$P$3:$W$3,0)),IF($AF111&gt;=25,INDEX(バックデータ一覧!$T$10:$W$11,MATCH(入力データと計算結果!$F$8,バックデータ一覧!$O$10:$O$11,0),MATCH(入力データと計算結果!$F$6,バックデータ一覧!$P$3:$W$3,0))))))</f>
        <v>6</v>
      </c>
      <c r="AF111" s="88">
        <f>AVERAGEIF(貼り付けシート!$A$6:$A$8765,$A111,貼り付けシート!$C$6:$C$8765)</f>
        <v>1.979166666666667</v>
      </c>
      <c r="AG111" s="91">
        <f>IF(AND(入力データと計算結果!$F$7=バックデータ一覧!$A$7,AH111="使用できる"),MIN(AN111,SUM(I111:N111)*$AX$13),0)</f>
        <v>0</v>
      </c>
      <c r="AH111" s="47" t="str">
        <f t="shared" si="20"/>
        <v>使用できる</v>
      </c>
      <c r="AI111" s="90">
        <f>IF(入力データと計算結果!$F$7=バックデータ一覧!$A$8,MIN(AJ111,(SUM(I111:N111)*$AX$15)),0)</f>
        <v>0</v>
      </c>
      <c r="AJ111" s="90">
        <f t="shared" ca="1" si="16"/>
        <v>0</v>
      </c>
      <c r="AK111" s="90">
        <f t="shared" ca="1" si="17"/>
        <v>36.837393417824998</v>
      </c>
      <c r="AL111" s="88">
        <f>IF(OR($AX$22=0,入力データと計算結果!$F$7&lt;&gt;バックデータ一覧!$A$8),0,$AX$19*AM111*10^-3)</f>
        <v>0</v>
      </c>
      <c r="AM111" s="90">
        <f>SUMPRODUCT(('計算過程（日射量等）'!$A$6:$A$8765=計算過程!A111)*('計算過程（日射量等）'!$C$6:$C$8765&gt;=$AX$20))</f>
        <v>8</v>
      </c>
      <c r="AN111" s="90">
        <f>IF(入力データと計算結果!$F$7=バックデータ一覧!$A$9,0,AO111*$AX$22*$AX$21*計算過程!$AX$23)</f>
        <v>0</v>
      </c>
      <c r="AO111" s="90">
        <f>SUMIF('計算過程（日射量等）'!$A$6:$A$8765,計算過程!A111,'計算過程（日射量等）'!$C$6:$C$8765)*3600*10^-6</f>
        <v>18.222111046445985</v>
      </c>
      <c r="AP111" s="90">
        <f t="shared" si="21"/>
        <v>7.1630376344086031</v>
      </c>
      <c r="AQ111" s="90">
        <f>AVERAGEIF('貼り付けシート（日射量等）'!$D$3:$D$8762,$A111,'貼り付けシート（日射量等）'!$F$3:$F$8762)</f>
        <v>6.791666666666667</v>
      </c>
    </row>
    <row r="112" spans="1:43">
      <c r="A112" s="28">
        <v>41746</v>
      </c>
      <c r="B112" s="88">
        <f ca="1">I112-IF(入力データと計算結果!$F$7=バックデータ一覧!$A$7,計算過程!$AG112,計算過程!$AI112)*I112/($I112+$J112+$K112+$L112+$M112+$N112)</f>
        <v>12.929580549886001</v>
      </c>
      <c r="C112" s="88">
        <f ca="1">J112-IF(入力データと計算結果!$F$7=バックデータ一覧!$A$7,計算過程!$AG112,計算過程!$AI112)*J112/($I112+$J112+$K112+$L112+$M112+$N112)</f>
        <v>21.080837853075003</v>
      </c>
      <c r="D112" s="88">
        <f ca="1">K112-IF(入力データと計算結果!$F$7=バックデータ一覧!$A$7,計算過程!$AG112,計算過程!$AI112)*K112/($I112+$J112+$K112+$L112+$M112+$N112)</f>
        <v>3.9350897325740002</v>
      </c>
      <c r="E112" s="88">
        <f ca="1">L112-IF(入力データと計算結果!$F$7=バックデータ一覧!$A$7,計算過程!$AG112,計算過程!$AI112)*L112/($I112+$J112+$K112+$L112+$M112+$N112)</f>
        <v>25.297005423689999</v>
      </c>
      <c r="F112" s="88">
        <f ca="1">M112-IF(入力データと計算結果!$F$7=バックデータ一覧!$A$7,計算過程!$AG112,計算過程!$AI112)*M112/($I112+$J112+$K112+$L112+$M112+$N112)</f>
        <v>0</v>
      </c>
      <c r="G112" s="88">
        <f ca="1">N112-IF(入力データと計算結果!$F$7=バックデータ一覧!$A$7,計算過程!$AG112,計算過程!$AI112)*N112/($I112+$J112+$K112+$L112+$M112+$N112)</f>
        <v>4.9967500000000005</v>
      </c>
      <c r="H112" s="88">
        <f t="shared" si="18"/>
        <v>0</v>
      </c>
      <c r="I112" s="90">
        <f ca="1">P112*(バックデータ一覧!$E$3-計算過程!X112)*4.186*10^-3</f>
        <v>12.929580549886001</v>
      </c>
      <c r="J112" s="90">
        <f ca="1">Q112*(バックデータ一覧!$E$4-計算過程!X112)*4.186*10^-3</f>
        <v>21.080837853075003</v>
      </c>
      <c r="K112" s="90">
        <f ca="1">R112*(バックデータ一覧!$E$5-計算過程!X112)*4.186*10^-3</f>
        <v>3.9350897325740002</v>
      </c>
      <c r="L112" s="90">
        <f ca="1">IF(入力データと計算結果!$F$9=バックデータ一覧!$A$2,計算過程!S112*(バックデータ一覧!$E$6-計算過程!X112)*4.186*10^-3,0)</f>
        <v>25.297005423689999</v>
      </c>
      <c r="M112" s="90">
        <f>IF(入力データと計算結果!$F$9=バックデータ一覧!$A$2,0,計算過程!T112*(バックデータ一覧!$E$7-計算過程!X112)*4.186*10^-3)</f>
        <v>0</v>
      </c>
      <c r="N112" s="90">
        <f ca="1">IF(入力データと計算結果!$F$9=バックデータ一覧!$A$4,0,計算過程!U112*(バックデータ一覧!$E$8-計算過程!X112)*4.186*10^-3)</f>
        <v>4.9967500000000005</v>
      </c>
      <c r="O112" s="90">
        <f>IF(入力データと計算結果!$F$9=バックデータ一覧!$A$4,計算過程!W112*1.25,0)</f>
        <v>0</v>
      </c>
      <c r="P112" s="88">
        <f t="shared" si="11"/>
        <v>92</v>
      </c>
      <c r="Q112" s="88">
        <f t="shared" si="12"/>
        <v>150</v>
      </c>
      <c r="R112" s="88">
        <f t="shared" si="13"/>
        <v>28</v>
      </c>
      <c r="S112" s="88">
        <f>IF(入力データと計算結果!$F$9=バックデータ一覧!$A$2,$AC112,0)*$AX$11*$AX$12</f>
        <v>180</v>
      </c>
      <c r="T112" s="88">
        <f>IF(入力データと計算結果!$F$9=バックデータ一覧!$A$2,0,$AC112)*$AX$12</f>
        <v>0</v>
      </c>
      <c r="U112" s="88">
        <f t="shared" ca="1" si="19"/>
        <v>22.281165100698789</v>
      </c>
      <c r="V112" s="90">
        <f ca="1">IF(OR(入力データと計算結果!$F$9=バックデータ一覧!$A$2,入力データと計算結果!$F$9=バックデータ一覧!$A$3),W112/(バックデータ一覧!$E$8-計算過程!X112)/4.186*10^3,0)</f>
        <v>22.281165100698789</v>
      </c>
      <c r="W112" s="90">
        <f t="shared" si="14"/>
        <v>4.9967500000000005</v>
      </c>
      <c r="X112" s="90">
        <f ca="1">MAX(VLOOKUP(入力データと計算結果!$F$5,バックデータ一覧!$Y$3:$AA$10,2)*Y112+VLOOKUP(入力データと計算結果!$F$5,バックデータ一覧!$Y$3:$AA$10,3),0.5)</f>
        <v>6.4264407500000003</v>
      </c>
      <c r="Y112" s="90">
        <f t="shared" ca="1" si="15"/>
        <v>4.4591666666666665</v>
      </c>
      <c r="Z112" s="24">
        <f>IF(入力データと計算結果!$F$6=4,INDEX(バックデータ一覧!$I$4:$L$9,MATCH(VLOOKUP(計算過程!$A112,バックデータ一覧!$AU$3:$AV$367,2),バックデータ一覧!$H$4:$H$9,0),MATCH(計算過程!Z$2,バックデータ一覧!$I$2:$L$2,0)),IF(入力データと計算結果!$F$6=3,INDEX(バックデータ一覧!$I$10:$L$15,MATCH(VLOOKUP(計算過程!$A112,バックデータ一覧!$AU$3:$AV$367,2),バックデータ一覧!$H$10:$H$15,0),MATCH(計算過程!Z$2,バックデータ一覧!$I$2:$L$2,0)),IF(入力データと計算結果!$F$6=2,INDEX(バックデータ一覧!$I$16:$L$21,MATCH(VLOOKUP(計算過程!$A112,バックデータ一覧!$AU$3:$AV$367,2),バックデータ一覧!$H$16:$H$21,0),MATCH(計算過程!Z$2,バックデータ一覧!$I$2:$L$2,0)),IF(入力データと計算結果!$F$6=1,INDEX(バックデータ一覧!$I$22:$L$27,MATCH(VLOOKUP(計算過程!$A112,バックデータ一覧!$AU$3:$AV$367,2),バックデータ一覧!$H$22:$H$27,0),MATCH(計算過程!Z$2,バックデータ一覧!$I$2:$L$2,0))))))</f>
        <v>92</v>
      </c>
      <c r="AA112" s="24">
        <f>IF(入力データと計算結果!$F$6=4,INDEX(バックデータ一覧!$I$4:$L$9,MATCH(VLOOKUP(計算過程!$A112,バックデータ一覧!$AU$3:$AV$367,2),バックデータ一覧!$H$4:$H$9,0),MATCH(計算過程!AA$2,バックデータ一覧!$I$2:$L$2,0)),IF(入力データと計算結果!$F$6=3,INDEX(バックデータ一覧!$I$10:$L$15,MATCH(VLOOKUP(計算過程!$A112,バックデータ一覧!$AU$3:$AV$367,2),バックデータ一覧!$H$10:$H$15,0),MATCH(計算過程!AA$2,バックデータ一覧!$I$2:$L$2,0)),IF(入力データと計算結果!$F$6=2,INDEX(バックデータ一覧!$I$16:$L$21,MATCH(VLOOKUP(計算過程!$A112,バックデータ一覧!$AU$3:$AV$367,2),バックデータ一覧!$H$16:$H$21,0),MATCH(計算過程!AA$2,バックデータ一覧!$I$2:$L$2,0)),IF(入力データと計算結果!$F$6=1,INDEX(バックデータ一覧!$I$22:$L$27,MATCH(VLOOKUP(計算過程!$A112,バックデータ一覧!$AU$3:$AV$367,2),バックデータ一覧!$H$22:$H$27,0),MATCH(計算過程!AA$2,バックデータ一覧!$I$2:$L$2,0))))))</f>
        <v>150</v>
      </c>
      <c r="AB112" s="24">
        <f>IF(入力データと計算結果!$F$6=4,INDEX(バックデータ一覧!$I$4:$L$9,MATCH(VLOOKUP(計算過程!$A112,バックデータ一覧!$AU$3:$AV$367,2),バックデータ一覧!$H$4:$H$9,0),MATCH(計算過程!AB$2,バックデータ一覧!$I$2:$L$2,0)),IF(入力データと計算結果!$F$6=3,INDEX(バックデータ一覧!$I$10:$L$15,MATCH(VLOOKUP(計算過程!$A112,バックデータ一覧!$AU$3:$AV$367,2),バックデータ一覧!$H$10:$H$15,0),MATCH(計算過程!AB$2,バックデータ一覧!$I$2:$L$2,0)),IF(入力データと計算結果!$F$6=2,INDEX(バックデータ一覧!$I$16:$L$21,MATCH(VLOOKUP(計算過程!$A112,バックデータ一覧!$AU$3:$AV$367,2),バックデータ一覧!$H$16:$H$21,0),MATCH(計算過程!AB$2,バックデータ一覧!$I$2:$L$2,0)),IF(入力データと計算結果!$F$6=1,INDEX(バックデータ一覧!$I$22:$L$27,MATCH(VLOOKUP(計算過程!$A112,バックデータ一覧!$AU$3:$AV$367,2),バックデータ一覧!$H$22:$H$27,0),MATCH(計算過程!AB$2,バックデータ一覧!$I$2:$L$2,0))))))</f>
        <v>28</v>
      </c>
      <c r="AC112" s="24">
        <f>IF(入力データと計算結果!$F$6=4,INDEX(バックデータ一覧!$I$4:$L$9,MATCH(VLOOKUP(計算過程!$A112,バックデータ一覧!$AU$3:$AV$367,2),バックデータ一覧!$H$4:$H$9,0),MATCH(計算過程!AC$2,バックデータ一覧!$I$2:$L$2,0)),IF(入力データと計算結果!$F$6=3,INDEX(バックデータ一覧!$I$10:$L$15,MATCH(VLOOKUP(計算過程!$A112,バックデータ一覧!$AU$3:$AV$367,2),バックデータ一覧!$H$10:$H$15,0),MATCH(計算過程!AC$2,バックデータ一覧!$I$2:$L$2,0)),IF(入力データと計算結果!$F$6=2,INDEX(バックデータ一覧!$I$16:$L$21,MATCH(VLOOKUP(計算過程!$A112,バックデータ一覧!$AU$3:$AV$367,2),バックデータ一覧!$H$16:$H$21,0),MATCH(計算過程!AC$2,バックデータ一覧!$I$2:$L$2,0)),IF(入力データと計算結果!$F$6=1,INDEX(バックデータ一覧!$I$22:$L$27,MATCH(VLOOKUP(計算過程!$A112,バックデータ一覧!$AU$3:$AV$367,2),バックデータ一覧!$H$22:$H$27,0),MATCH(計算過程!AC$2,バックデータ一覧!$I$2:$L$2,0))))))</f>
        <v>180</v>
      </c>
      <c r="AD112" s="89">
        <f>IF($AF112&lt;7,INDEX(バックデータ一覧!$P$4:$S$5,MATCH(入力データと計算結果!$F$8,バックデータ一覧!$O$4:$O$5,0),MATCH(入力データと計算結果!$F$6,バックデータ一覧!$P$3:$W$3,0)),IF(AND($AF112&gt;=7,$AF112&lt;16),INDEX(バックデータ一覧!$P$6:$S$7,MATCH(入力データと計算結果!$F$8,バックデータ一覧!$O$6:$O$7,0),MATCH(入力データと計算結果!$F$6,バックデータ一覧!$P$3:$W$3,0)),IF(AND($AF112&gt;=16,$AF112&lt;25),INDEX(バックデータ一覧!$P$8:$S$9,MATCH(入力データと計算結果!$F$8,バックデータ一覧!$O$8:$O$9,0),MATCH(入力データと計算結果!$F$6,バックデータ一覧!$P$3:$W$3,0)),IF($AF112&gt;=25,INDEX(バックデータ一覧!$P$10:$S$11,MATCH(入力データと計算結果!$F$8,バックデータ一覧!$O$10:$O$11,0),MATCH(入力データと計算結果!$F$6,バックデータ一覧!$P$3:$W$3,0))))))</f>
        <v>-0.13</v>
      </c>
      <c r="AE112" s="89">
        <f>IF($AF112&lt;7,INDEX(バックデータ一覧!$T$4:$W$5,MATCH(入力データと計算結果!$F$8,バックデータ一覧!$O$4:$O$5,0),MATCH(入力データと計算結果!$F$6,バックデータ一覧!$P$3:$W$3,0)),IF(AND($AF112&gt;=7,$AF112&lt;16),INDEX(バックデータ一覧!$T$6:$W$7,MATCH(入力データと計算結果!$F$8,バックデータ一覧!$O$6:$O$7,0),MATCH(入力データと計算結果!$F$6,バックデータ一覧!$P$3:$W$3,0)),IF(AND($AF112&gt;=16,$AF112&lt;25),INDEX(バックデータ一覧!$T$8:$W$9,MATCH(入力データと計算結果!$F$8,バックデータ一覧!$O$8:$O$9,0),MATCH(入力データと計算結果!$F$6,バックデータ一覧!$P$3:$W$3,0)),IF($AF112&gt;=25,INDEX(バックデータ一覧!$T$10:$W$11,MATCH(入力データと計算結果!$F$8,バックデータ一覧!$O$10:$O$11,0),MATCH(入力データと計算結果!$F$6,バックデータ一覧!$P$3:$W$3,0))))))</f>
        <v>6.04</v>
      </c>
      <c r="AF112" s="88">
        <f>AVERAGEIF(貼り付けシート!$A$6:$A$8765,$A112,貼り付けシート!$C$6:$C$8765)</f>
        <v>8.0250000000000004</v>
      </c>
      <c r="AG112" s="91">
        <f>IF(AND(入力データと計算結果!$F$7=バックデータ一覧!$A$7,AH112="使用できる"),MIN(AN112,SUM(I112:N112)*$AX$13),0)</f>
        <v>0</v>
      </c>
      <c r="AH112" s="47" t="str">
        <f t="shared" si="20"/>
        <v>使用できる</v>
      </c>
      <c r="AI112" s="90">
        <f>IF(入力データと計算結果!$F$7=バックデータ一覧!$A$8,MIN(AJ112,(SUM(I112:N112)*$AX$15)),0)</f>
        <v>0</v>
      </c>
      <c r="AJ112" s="90">
        <f t="shared" ca="1" si="16"/>
        <v>0</v>
      </c>
      <c r="AK112" s="90">
        <f t="shared" ca="1" si="17"/>
        <v>36.778337853075001</v>
      </c>
      <c r="AL112" s="88">
        <f>IF(OR($AX$22=0,入力データと計算結果!$F$7&lt;&gt;バックデータ一覧!$A$8),0,$AX$19*AM112*10^-3)</f>
        <v>0</v>
      </c>
      <c r="AM112" s="90">
        <f>SUMPRODUCT(('計算過程（日射量等）'!$A$6:$A$8765=計算過程!A112)*('計算過程（日射量等）'!$C$6:$C$8765&gt;=$AX$20))</f>
        <v>9</v>
      </c>
      <c r="AN112" s="90">
        <f>IF(入力データと計算結果!$F$7=バックデータ一覧!$A$9,0,AO112*$AX$22*$AX$21*計算過程!$AX$23)</f>
        <v>0</v>
      </c>
      <c r="AO112" s="90">
        <f>SUMIF('計算過程（日射量等）'!$A$6:$A$8765,計算過程!A112,'計算過程（日射量等）'!$C$6:$C$8765)*3600*10^-6</f>
        <v>15.860402980782098</v>
      </c>
      <c r="AP112" s="90">
        <f t="shared" si="21"/>
        <v>7.2375000000000007</v>
      </c>
      <c r="AQ112" s="90">
        <f>AVERAGEIF('貼り付けシート（日射量等）'!$D$3:$D$8762,$A112,'貼り付けシート（日射量等）'!$F$3:$F$8762)</f>
        <v>6.9333333333333327</v>
      </c>
    </row>
    <row r="113" spans="1:43">
      <c r="A113" s="28">
        <v>41747</v>
      </c>
      <c r="B113" s="88">
        <f ca="1">I113-IF(入力データと計算結果!$F$7=バックデータ一覧!$A$7,計算過程!$AG113,計算過程!$AI113)*I113/($I113+$J113+$K113+$L113+$M113+$N113)</f>
        <v>8.5504427796060014</v>
      </c>
      <c r="C113" s="88">
        <f ca="1">J113-IF(入力データと計算結果!$F$7=バックデータ一覧!$A$7,計算過程!$AG113,計算過程!$AI113)*J113/($I113+$J113+$K113+$L113+$M113+$N113)</f>
        <v>13.791036741300003</v>
      </c>
      <c r="D113" s="88">
        <f ca="1">K113-IF(入力データと計算結果!$F$7=バックデータ一覧!$A$7,計算過程!$AG113,計算過程!$AI113)*K113/($I113+$J113+$K113+$L113+$M113+$N113)</f>
        <v>1.1032829393040002</v>
      </c>
      <c r="E113" s="88">
        <f ca="1">L113-IF(入力データと計算結果!$F$7=バックデータ一覧!$A$7,計算過程!$AG113,計算過程!$AI113)*L113/($I113+$J113+$K113+$L113+$M113+$N113)</f>
        <v>24.823866134340005</v>
      </c>
      <c r="F113" s="88">
        <f ca="1">M113-IF(入力データと計算結果!$F$7=バックデータ一覧!$A$7,計算過程!$AG113,計算過程!$AI113)*M113/($I113+$J113+$K113+$L113+$M113+$N113)</f>
        <v>0</v>
      </c>
      <c r="G113" s="88">
        <f ca="1">N113-IF(入力データと計算結果!$F$7=バックデータ一覧!$A$7,計算過程!$AG113,計算過程!$AI113)*N113/($I113+$J113+$K113+$L113+$M113+$N113)</f>
        <v>4.4756666666666671</v>
      </c>
      <c r="H113" s="88">
        <f t="shared" si="18"/>
        <v>0</v>
      </c>
      <c r="I113" s="90">
        <f ca="1">P113*(バックデータ一覧!$E$3-計算過程!X113)*4.186*10^-3</f>
        <v>8.5504427796060014</v>
      </c>
      <c r="J113" s="90">
        <f ca="1">Q113*(バックデータ一覧!$E$4-計算過程!X113)*4.186*10^-3</f>
        <v>13.791036741300003</v>
      </c>
      <c r="K113" s="90">
        <f ca="1">R113*(バックデータ一覧!$E$5-計算過程!X113)*4.186*10^-3</f>
        <v>1.1032829393040002</v>
      </c>
      <c r="L113" s="90">
        <f ca="1">IF(入力データと計算結果!$F$9=バックデータ一覧!$A$2,計算過程!S113*(バックデータ一覧!$E$6-計算過程!X113)*4.186*10^-3,0)</f>
        <v>24.823866134340005</v>
      </c>
      <c r="M113" s="90">
        <f>IF(入力データと計算結果!$F$9=バックデータ一覧!$A$2,0,計算過程!T113*(バックデータ一覧!$E$7-計算過程!X113)*4.186*10^-3)</f>
        <v>0</v>
      </c>
      <c r="N113" s="90">
        <f ca="1">IF(入力データと計算結果!$F$9=バックデータ一覧!$A$4,0,計算過程!U113*(バックデータ一覧!$E$8-計算過程!X113)*4.186*10^-3)</f>
        <v>4.4756666666666671</v>
      </c>
      <c r="O113" s="90">
        <f>IF(入力データと計算結果!$F$9=バックデータ一覧!$A$4,計算過程!W113*1.25,0)</f>
        <v>0</v>
      </c>
      <c r="P113" s="88">
        <f t="shared" si="11"/>
        <v>62</v>
      </c>
      <c r="Q113" s="88">
        <f t="shared" si="12"/>
        <v>100</v>
      </c>
      <c r="R113" s="88">
        <f t="shared" si="13"/>
        <v>8</v>
      </c>
      <c r="S113" s="88">
        <f>IF(入力データと計算結果!$F$9=バックデータ一覧!$A$2,$AC113,0)*$AX$11*$AX$12</f>
        <v>180</v>
      </c>
      <c r="T113" s="88">
        <f>IF(入力データと計算結果!$F$9=バックデータ一覧!$A$2,0,$AC113)*$AX$12</f>
        <v>0</v>
      </c>
      <c r="U113" s="88">
        <f t="shared" ca="1" si="19"/>
        <v>20.194284379479583</v>
      </c>
      <c r="V113" s="90">
        <f ca="1">IF(OR(入力データと計算結果!$F$9=バックデータ一覧!$A$2,入力データと計算結果!$F$9=バックデータ一覧!$A$3),W113/(バックデータ一覧!$E$8-計算過程!X113)/4.186*10^3,0)</f>
        <v>20.194284379479583</v>
      </c>
      <c r="W113" s="90">
        <f t="shared" si="14"/>
        <v>4.4756666666666671</v>
      </c>
      <c r="X113" s="90">
        <f ca="1">MAX(VLOOKUP(入力データと計算結果!$F$5,バックデータ一覧!$Y$3:$AA$10,2)*Y113+VLOOKUP(入力データと計算結果!$F$5,バックデータ一覧!$Y$3:$AA$10,3),0.5)</f>
        <v>7.0543794999999996</v>
      </c>
      <c r="Y113" s="90">
        <f t="shared" ca="1" si="15"/>
        <v>5.4049999999999994</v>
      </c>
      <c r="Z113" s="24">
        <f>IF(入力データと計算結果!$F$6=4,INDEX(バックデータ一覧!$I$4:$L$9,MATCH(VLOOKUP(計算過程!$A113,バックデータ一覧!$AU$3:$AV$367,2),バックデータ一覧!$H$4:$H$9,0),MATCH(計算過程!Z$2,バックデータ一覧!$I$2:$L$2,0)),IF(入力データと計算結果!$F$6=3,INDEX(バックデータ一覧!$I$10:$L$15,MATCH(VLOOKUP(計算過程!$A113,バックデータ一覧!$AU$3:$AV$367,2),バックデータ一覧!$H$10:$H$15,0),MATCH(計算過程!Z$2,バックデータ一覧!$I$2:$L$2,0)),IF(入力データと計算結果!$F$6=2,INDEX(バックデータ一覧!$I$16:$L$21,MATCH(VLOOKUP(計算過程!$A113,バックデータ一覧!$AU$3:$AV$367,2),バックデータ一覧!$H$16:$H$21,0),MATCH(計算過程!Z$2,バックデータ一覧!$I$2:$L$2,0)),IF(入力データと計算結果!$F$6=1,INDEX(バックデータ一覧!$I$22:$L$27,MATCH(VLOOKUP(計算過程!$A113,バックデータ一覧!$AU$3:$AV$367,2),バックデータ一覧!$H$22:$H$27,0),MATCH(計算過程!Z$2,バックデータ一覧!$I$2:$L$2,0))))))</f>
        <v>62</v>
      </c>
      <c r="AA113" s="24">
        <f>IF(入力データと計算結果!$F$6=4,INDEX(バックデータ一覧!$I$4:$L$9,MATCH(VLOOKUP(計算過程!$A113,バックデータ一覧!$AU$3:$AV$367,2),バックデータ一覧!$H$4:$H$9,0),MATCH(計算過程!AA$2,バックデータ一覧!$I$2:$L$2,0)),IF(入力データと計算結果!$F$6=3,INDEX(バックデータ一覧!$I$10:$L$15,MATCH(VLOOKUP(計算過程!$A113,バックデータ一覧!$AU$3:$AV$367,2),バックデータ一覧!$H$10:$H$15,0),MATCH(計算過程!AA$2,バックデータ一覧!$I$2:$L$2,0)),IF(入力データと計算結果!$F$6=2,INDEX(バックデータ一覧!$I$16:$L$21,MATCH(VLOOKUP(計算過程!$A113,バックデータ一覧!$AU$3:$AV$367,2),バックデータ一覧!$H$16:$H$21,0),MATCH(計算過程!AA$2,バックデータ一覧!$I$2:$L$2,0)),IF(入力データと計算結果!$F$6=1,INDEX(バックデータ一覧!$I$22:$L$27,MATCH(VLOOKUP(計算過程!$A113,バックデータ一覧!$AU$3:$AV$367,2),バックデータ一覧!$H$22:$H$27,0),MATCH(計算過程!AA$2,バックデータ一覧!$I$2:$L$2,0))))))</f>
        <v>100</v>
      </c>
      <c r="AB113" s="24">
        <f>IF(入力データと計算結果!$F$6=4,INDEX(バックデータ一覧!$I$4:$L$9,MATCH(VLOOKUP(計算過程!$A113,バックデータ一覧!$AU$3:$AV$367,2),バックデータ一覧!$H$4:$H$9,0),MATCH(計算過程!AB$2,バックデータ一覧!$I$2:$L$2,0)),IF(入力データと計算結果!$F$6=3,INDEX(バックデータ一覧!$I$10:$L$15,MATCH(VLOOKUP(計算過程!$A113,バックデータ一覧!$AU$3:$AV$367,2),バックデータ一覧!$H$10:$H$15,0),MATCH(計算過程!AB$2,バックデータ一覧!$I$2:$L$2,0)),IF(入力データと計算結果!$F$6=2,INDEX(バックデータ一覧!$I$16:$L$21,MATCH(VLOOKUP(計算過程!$A113,バックデータ一覧!$AU$3:$AV$367,2),バックデータ一覧!$H$16:$H$21,0),MATCH(計算過程!AB$2,バックデータ一覧!$I$2:$L$2,0)),IF(入力データと計算結果!$F$6=1,INDEX(バックデータ一覧!$I$22:$L$27,MATCH(VLOOKUP(計算過程!$A113,バックデータ一覧!$AU$3:$AV$367,2),バックデータ一覧!$H$22:$H$27,0),MATCH(計算過程!AB$2,バックデータ一覧!$I$2:$L$2,0))))))</f>
        <v>8</v>
      </c>
      <c r="AC113" s="24">
        <f>IF(入力データと計算結果!$F$6=4,INDEX(バックデータ一覧!$I$4:$L$9,MATCH(VLOOKUP(計算過程!$A113,バックデータ一覧!$AU$3:$AV$367,2),バックデータ一覧!$H$4:$H$9,0),MATCH(計算過程!AC$2,バックデータ一覧!$I$2:$L$2,0)),IF(入力データと計算結果!$F$6=3,INDEX(バックデータ一覧!$I$10:$L$15,MATCH(VLOOKUP(計算過程!$A113,バックデータ一覧!$AU$3:$AV$367,2),バックデータ一覧!$H$10:$H$15,0),MATCH(計算過程!AC$2,バックデータ一覧!$I$2:$L$2,0)),IF(入力データと計算結果!$F$6=2,INDEX(バックデータ一覧!$I$16:$L$21,MATCH(VLOOKUP(計算過程!$A113,バックデータ一覧!$AU$3:$AV$367,2),バックデータ一覧!$H$16:$H$21,0),MATCH(計算過程!AC$2,バックデータ一覧!$I$2:$L$2,0)),IF(入力データと計算結果!$F$6=1,INDEX(バックデータ一覧!$I$22:$L$27,MATCH(VLOOKUP(計算過程!$A113,バックデータ一覧!$AU$3:$AV$367,2),バックデータ一覧!$H$22:$H$27,0),MATCH(計算過程!AC$2,バックデータ一覧!$I$2:$L$2,0))))))</f>
        <v>180</v>
      </c>
      <c r="AD113" s="89">
        <f>IF($AF113&lt;7,INDEX(バックデータ一覧!$P$4:$S$5,MATCH(入力データと計算結果!$F$8,バックデータ一覧!$O$4:$O$5,0),MATCH(入力データと計算結果!$F$6,バックデータ一覧!$P$3:$W$3,0)),IF(AND($AF113&gt;=7,$AF113&lt;16),INDEX(バックデータ一覧!$P$6:$S$7,MATCH(入力データと計算結果!$F$8,バックデータ一覧!$O$6:$O$7,0),MATCH(入力データと計算結果!$F$6,バックデータ一覧!$P$3:$W$3,0)),IF(AND($AF113&gt;=16,$AF113&lt;25),INDEX(バックデータ一覧!$P$8:$S$9,MATCH(入力データと計算結果!$F$8,バックデータ一覧!$O$8:$O$9,0),MATCH(入力データと計算結果!$F$6,バックデータ一覧!$P$3:$W$3,0)),IF($AF113&gt;=25,INDEX(バックデータ一覧!$P$10:$S$11,MATCH(入力データと計算結果!$F$8,バックデータ一覧!$O$10:$O$11,0),MATCH(入力データと計算結果!$F$6,バックデータ一覧!$P$3:$W$3,0))))))</f>
        <v>-0.13</v>
      </c>
      <c r="AE113" s="89">
        <f>IF($AF113&lt;7,INDEX(バックデータ一覧!$T$4:$W$5,MATCH(入力データと計算結果!$F$8,バックデータ一覧!$O$4:$O$5,0),MATCH(入力データと計算結果!$F$6,バックデータ一覧!$P$3:$W$3,0)),IF(AND($AF113&gt;=7,$AF113&lt;16),INDEX(バックデータ一覧!$T$6:$W$7,MATCH(入力データと計算結果!$F$8,バックデータ一覧!$O$6:$O$7,0),MATCH(入力データと計算結果!$F$6,バックデータ一覧!$P$3:$W$3,0)),IF(AND($AF113&gt;=16,$AF113&lt;25),INDEX(バックデータ一覧!$T$8:$W$9,MATCH(入力データと計算結果!$F$8,バックデータ一覧!$O$8:$O$9,0),MATCH(入力データと計算結果!$F$6,バックデータ一覧!$P$3:$W$3,0)),IF($AF113&gt;=25,INDEX(バックデータ一覧!$T$10:$W$11,MATCH(入力データと計算結果!$F$8,バックデータ一覧!$O$10:$O$11,0),MATCH(入力データと計算結果!$F$6,バックデータ一覧!$P$3:$W$3,0))))))</f>
        <v>6.04</v>
      </c>
      <c r="AF113" s="88">
        <f>AVERAGEIF(貼り付けシート!$A$6:$A$8765,$A113,貼り付けシート!$C$6:$C$8765)</f>
        <v>12.033333333333333</v>
      </c>
      <c r="AG113" s="91">
        <f>IF(AND(入力データと計算結果!$F$7=バックデータ一覧!$A$7,AH113="使用できる"),MIN(AN113,SUM(I113:N113)*$AX$13),0)</f>
        <v>0</v>
      </c>
      <c r="AH113" s="47" t="str">
        <f t="shared" si="20"/>
        <v>使用できる</v>
      </c>
      <c r="AI113" s="90">
        <f>IF(入力データと計算結果!$F$7=バックデータ一覧!$A$8,MIN(AJ113,(SUM(I113:N113)*$AX$15)),0)</f>
        <v>0</v>
      </c>
      <c r="AJ113" s="90">
        <f t="shared" ca="1" si="16"/>
        <v>0</v>
      </c>
      <c r="AK113" s="90">
        <f t="shared" ca="1" si="17"/>
        <v>36.384055111950005</v>
      </c>
      <c r="AL113" s="88">
        <f>IF(OR($AX$22=0,入力データと計算結果!$F$7&lt;&gt;バックデータ一覧!$A$8),0,$AX$19*AM113*10^-3)</f>
        <v>0</v>
      </c>
      <c r="AM113" s="90">
        <f>SUMPRODUCT(('計算過程（日射量等）'!$A$6:$A$8765=計算過程!A113)*('計算過程（日射量等）'!$C$6:$C$8765&gt;=$AX$20))</f>
        <v>9</v>
      </c>
      <c r="AN113" s="90">
        <f>IF(入力データと計算結果!$F$7=バックデータ一覧!$A$9,0,AO113*$AX$22*$AX$21*計算過程!$AX$23)</f>
        <v>0</v>
      </c>
      <c r="AO113" s="90">
        <f>SUMIF('計算過程（日射量等）'!$A$6:$A$8765,計算過程!A113,'計算過程（日射量等）'!$C$6:$C$8765)*3600*10^-6</f>
        <v>18.255071129384397</v>
      </c>
      <c r="AP113" s="90">
        <f t="shared" si="21"/>
        <v>7.4622311827957004</v>
      </c>
      <c r="AQ113" s="90">
        <f>AVERAGEIF('貼り付けシート（日射量等）'!$D$3:$D$8762,$A113,'貼り付けシート（日射量等）'!$F$3:$F$8762)</f>
        <v>7.6708333333333343</v>
      </c>
    </row>
    <row r="114" spans="1:43">
      <c r="A114" s="28">
        <v>41748</v>
      </c>
      <c r="B114" s="88">
        <f ca="1">I114-IF(入力データと計算結果!$F$7=バックデータ一覧!$A$7,計算過程!$AG114,計算過程!$AI114)*I114/($I114+$J114+$K114+$L114+$M114+$N114)</f>
        <v>18.292656859022003</v>
      </c>
      <c r="C114" s="88">
        <f ca="1">J114-IF(入力データと計算結果!$F$7=バックデータ一覧!$A$7,計算過程!$AG114,計算過程!$AI114)*J114/($I114+$J114+$K114+$L114+$M114+$N114)</f>
        <v>26.90096596915</v>
      </c>
      <c r="D114" s="88">
        <f ca="1">K114-IF(入力データと計算結果!$F$7=バックデータ一覧!$A$7,計算過程!$AG114,計算過程!$AI114)*K114/($I114+$J114+$K114+$L114+$M114+$N114)</f>
        <v>4.5731642147555007</v>
      </c>
      <c r="E114" s="88">
        <f ca="1">L114-IF(入力データと計算結果!$F$7=バックデータ一覧!$A$7,計算過程!$AG114,計算過程!$AI114)*L114/($I114+$J114+$K114+$L114+$M114+$N114)</f>
        <v>24.210869372234999</v>
      </c>
      <c r="F114" s="88">
        <f ca="1">M114-IF(入力データと計算結果!$F$7=バックデータ一覧!$A$7,計算過程!$AG114,計算過程!$AI114)*M114/($I114+$J114+$K114+$L114+$M114+$N114)</f>
        <v>0</v>
      </c>
      <c r="G114" s="88">
        <f ca="1">N114-IF(入力データと計算結果!$F$7=バックデータ一覧!$A$7,計算過程!$AG114,計算過程!$AI114)*N114/($I114+$J114+$K114+$L114+$M114+$N114)</f>
        <v>4.6625416666666677</v>
      </c>
      <c r="H114" s="88">
        <f t="shared" si="18"/>
        <v>0</v>
      </c>
      <c r="I114" s="90">
        <f ca="1">P114*(バックデータ一覧!$E$3-計算過程!X114)*4.186*10^-3</f>
        <v>18.292656859022003</v>
      </c>
      <c r="J114" s="90">
        <f ca="1">Q114*(バックデータ一覧!$E$4-計算過程!X114)*4.186*10^-3</f>
        <v>26.90096596915</v>
      </c>
      <c r="K114" s="90">
        <f ca="1">R114*(バックデータ一覧!$E$5-計算過程!X114)*4.186*10^-3</f>
        <v>4.5731642147555007</v>
      </c>
      <c r="L114" s="90">
        <f ca="1">IF(入力データと計算結果!$F$9=バックデータ一覧!$A$2,計算過程!S114*(バックデータ一覧!$E$6-計算過程!X114)*4.186*10^-3,0)</f>
        <v>24.210869372234999</v>
      </c>
      <c r="M114" s="90">
        <f>IF(入力データと計算結果!$F$9=バックデータ一覧!$A$2,0,計算過程!T114*(バックデータ一覧!$E$7-計算過程!X114)*4.186*10^-3)</f>
        <v>0</v>
      </c>
      <c r="N114" s="90">
        <f ca="1">IF(入力データと計算結果!$F$9=バックデータ一覧!$A$4,0,計算過程!U114*(バックデータ一覧!$E$8-計算過程!X114)*4.186*10^-3)</f>
        <v>4.6625416666666677</v>
      </c>
      <c r="O114" s="90">
        <f>IF(入力データと計算結果!$F$9=バックデータ一覧!$A$4,計算過程!W114*1.25,0)</f>
        <v>0</v>
      </c>
      <c r="P114" s="88">
        <f t="shared" si="11"/>
        <v>136</v>
      </c>
      <c r="Q114" s="88">
        <f t="shared" si="12"/>
        <v>200</v>
      </c>
      <c r="R114" s="88">
        <f t="shared" si="13"/>
        <v>34</v>
      </c>
      <c r="S114" s="88">
        <f>IF(入力データと計算結果!$F$9=バックデータ一覧!$A$2,$AC114,0)*$AX$11*$AX$12</f>
        <v>180</v>
      </c>
      <c r="T114" s="88">
        <f>IF(入力データと計算結果!$F$9=バックデータ一覧!$A$2,0,$AC114)*$AX$12</f>
        <v>0</v>
      </c>
      <c r="U114" s="88">
        <f t="shared" ca="1" si="19"/>
        <v>21.365770659380683</v>
      </c>
      <c r="V114" s="90">
        <f ca="1">IF(OR(入力データと計算結果!$F$9=バックデータ一覧!$A$2,入力データと計算結果!$F$9=バックデータ一覧!$A$3),W114/(バックデータ一覧!$E$8-計算過程!X114)/4.186*10^3,0)</f>
        <v>21.365770659380683</v>
      </c>
      <c r="W114" s="90">
        <f t="shared" si="14"/>
        <v>4.6625416666666668</v>
      </c>
      <c r="X114" s="90">
        <f ca="1">MAX(VLOOKUP(入力データと計算結果!$F$5,バックデータ一覧!$Y$3:$AA$10,2)*Y114+VLOOKUP(入力データと計算結果!$F$5,バックデータ一覧!$Y$3:$AA$10,3),0.5)</f>
        <v>7.867933625</v>
      </c>
      <c r="Y114" s="90">
        <f t="shared" ca="1" si="15"/>
        <v>6.6304166666666662</v>
      </c>
      <c r="Z114" s="24">
        <f>IF(入力データと計算結果!$F$6=4,INDEX(バックデータ一覧!$I$4:$L$9,MATCH(VLOOKUP(計算過程!$A114,バックデータ一覧!$AU$3:$AV$367,2),バックデータ一覧!$H$4:$H$9,0),MATCH(計算過程!Z$2,バックデータ一覧!$I$2:$L$2,0)),IF(入力データと計算結果!$F$6=3,INDEX(バックデータ一覧!$I$10:$L$15,MATCH(VLOOKUP(計算過程!$A114,バックデータ一覧!$AU$3:$AV$367,2),バックデータ一覧!$H$10:$H$15,0),MATCH(計算過程!Z$2,バックデータ一覧!$I$2:$L$2,0)),IF(入力データと計算結果!$F$6=2,INDEX(バックデータ一覧!$I$16:$L$21,MATCH(VLOOKUP(計算過程!$A114,バックデータ一覧!$AU$3:$AV$367,2),バックデータ一覧!$H$16:$H$21,0),MATCH(計算過程!Z$2,バックデータ一覧!$I$2:$L$2,0)),IF(入力データと計算結果!$F$6=1,INDEX(バックデータ一覧!$I$22:$L$27,MATCH(VLOOKUP(計算過程!$A114,バックデータ一覧!$AU$3:$AV$367,2),バックデータ一覧!$H$22:$H$27,0),MATCH(計算過程!Z$2,バックデータ一覧!$I$2:$L$2,0))))))</f>
        <v>136</v>
      </c>
      <c r="AA114" s="24">
        <f>IF(入力データと計算結果!$F$6=4,INDEX(バックデータ一覧!$I$4:$L$9,MATCH(VLOOKUP(計算過程!$A114,バックデータ一覧!$AU$3:$AV$367,2),バックデータ一覧!$H$4:$H$9,0),MATCH(計算過程!AA$2,バックデータ一覧!$I$2:$L$2,0)),IF(入力データと計算結果!$F$6=3,INDEX(バックデータ一覧!$I$10:$L$15,MATCH(VLOOKUP(計算過程!$A114,バックデータ一覧!$AU$3:$AV$367,2),バックデータ一覧!$H$10:$H$15,0),MATCH(計算過程!AA$2,バックデータ一覧!$I$2:$L$2,0)),IF(入力データと計算結果!$F$6=2,INDEX(バックデータ一覧!$I$16:$L$21,MATCH(VLOOKUP(計算過程!$A114,バックデータ一覧!$AU$3:$AV$367,2),バックデータ一覧!$H$16:$H$21,0),MATCH(計算過程!AA$2,バックデータ一覧!$I$2:$L$2,0)),IF(入力データと計算結果!$F$6=1,INDEX(バックデータ一覧!$I$22:$L$27,MATCH(VLOOKUP(計算過程!$A114,バックデータ一覧!$AU$3:$AV$367,2),バックデータ一覧!$H$22:$H$27,0),MATCH(計算過程!AA$2,バックデータ一覧!$I$2:$L$2,0))))))</f>
        <v>200</v>
      </c>
      <c r="AB114" s="24">
        <f>IF(入力データと計算結果!$F$6=4,INDEX(バックデータ一覧!$I$4:$L$9,MATCH(VLOOKUP(計算過程!$A114,バックデータ一覧!$AU$3:$AV$367,2),バックデータ一覧!$H$4:$H$9,0),MATCH(計算過程!AB$2,バックデータ一覧!$I$2:$L$2,0)),IF(入力データと計算結果!$F$6=3,INDEX(バックデータ一覧!$I$10:$L$15,MATCH(VLOOKUP(計算過程!$A114,バックデータ一覧!$AU$3:$AV$367,2),バックデータ一覧!$H$10:$H$15,0),MATCH(計算過程!AB$2,バックデータ一覧!$I$2:$L$2,0)),IF(入力データと計算結果!$F$6=2,INDEX(バックデータ一覧!$I$16:$L$21,MATCH(VLOOKUP(計算過程!$A114,バックデータ一覧!$AU$3:$AV$367,2),バックデータ一覧!$H$16:$H$21,0),MATCH(計算過程!AB$2,バックデータ一覧!$I$2:$L$2,0)),IF(入力データと計算結果!$F$6=1,INDEX(バックデータ一覧!$I$22:$L$27,MATCH(VLOOKUP(計算過程!$A114,バックデータ一覧!$AU$3:$AV$367,2),バックデータ一覧!$H$22:$H$27,0),MATCH(計算過程!AB$2,バックデータ一覧!$I$2:$L$2,0))))))</f>
        <v>34</v>
      </c>
      <c r="AC114" s="24">
        <f>IF(入力データと計算結果!$F$6=4,INDEX(バックデータ一覧!$I$4:$L$9,MATCH(VLOOKUP(計算過程!$A114,バックデータ一覧!$AU$3:$AV$367,2),バックデータ一覧!$H$4:$H$9,0),MATCH(計算過程!AC$2,バックデータ一覧!$I$2:$L$2,0)),IF(入力データと計算結果!$F$6=3,INDEX(バックデータ一覧!$I$10:$L$15,MATCH(VLOOKUP(計算過程!$A114,バックデータ一覧!$AU$3:$AV$367,2),バックデータ一覧!$H$10:$H$15,0),MATCH(計算過程!AC$2,バックデータ一覧!$I$2:$L$2,0)),IF(入力データと計算結果!$F$6=2,INDEX(バックデータ一覧!$I$16:$L$21,MATCH(VLOOKUP(計算過程!$A114,バックデータ一覧!$AU$3:$AV$367,2),バックデータ一覧!$H$16:$H$21,0),MATCH(計算過程!AC$2,バックデータ一覧!$I$2:$L$2,0)),IF(入力データと計算結果!$F$6=1,INDEX(バックデータ一覧!$I$22:$L$27,MATCH(VLOOKUP(計算過程!$A114,バックデータ一覧!$AU$3:$AV$367,2),バックデータ一覧!$H$22:$H$27,0),MATCH(計算過程!AC$2,バックデータ一覧!$I$2:$L$2,0))))))</f>
        <v>180</v>
      </c>
      <c r="AD114" s="89">
        <f>IF($AF114&lt;7,INDEX(バックデータ一覧!$P$4:$S$5,MATCH(入力データと計算結果!$F$8,バックデータ一覧!$O$4:$O$5,0),MATCH(入力データと計算結果!$F$6,バックデータ一覧!$P$3:$W$3,0)),IF(AND($AF114&gt;=7,$AF114&lt;16),INDEX(バックデータ一覧!$P$6:$S$7,MATCH(入力データと計算結果!$F$8,バックデータ一覧!$O$6:$O$7,0),MATCH(入力データと計算結果!$F$6,バックデータ一覧!$P$3:$W$3,0)),IF(AND($AF114&gt;=16,$AF114&lt;25),INDEX(バックデータ一覧!$P$8:$S$9,MATCH(入力データと計算結果!$F$8,バックデータ一覧!$O$8:$O$9,0),MATCH(入力データと計算結果!$F$6,バックデータ一覧!$P$3:$W$3,0)),IF($AF114&gt;=25,INDEX(バックデータ一覧!$P$10:$S$11,MATCH(入力データと計算結果!$F$8,バックデータ一覧!$O$10:$O$11,0),MATCH(入力データと計算結果!$F$6,バックデータ一覧!$P$3:$W$3,0))))))</f>
        <v>-0.13</v>
      </c>
      <c r="AE114" s="89">
        <f>IF($AF114&lt;7,INDEX(バックデータ一覧!$T$4:$W$5,MATCH(入力データと計算結果!$F$8,バックデータ一覧!$O$4:$O$5,0),MATCH(入力データと計算結果!$F$6,バックデータ一覧!$P$3:$W$3,0)),IF(AND($AF114&gt;=7,$AF114&lt;16),INDEX(バックデータ一覧!$T$6:$W$7,MATCH(入力データと計算結果!$F$8,バックデータ一覧!$O$6:$O$7,0),MATCH(入力データと計算結果!$F$6,バックデータ一覧!$P$3:$W$3,0)),IF(AND($AF114&gt;=16,$AF114&lt;25),INDEX(バックデータ一覧!$T$8:$W$9,MATCH(入力データと計算結果!$F$8,バックデータ一覧!$O$8:$O$9,0),MATCH(入力データと計算結果!$F$6,バックデータ一覧!$P$3:$W$3,0)),IF($AF114&gt;=25,INDEX(バックデータ一覧!$T$10:$W$11,MATCH(入力データと計算結果!$F$8,バックデータ一覧!$O$10:$O$11,0),MATCH(入力データと計算結果!$F$6,バックデータ一覧!$P$3:$W$3,0))))))</f>
        <v>6.04</v>
      </c>
      <c r="AF114" s="88">
        <f>AVERAGEIF(貼り付けシート!$A$6:$A$8765,$A114,貼り付けシート!$C$6:$C$8765)</f>
        <v>10.595833333333333</v>
      </c>
      <c r="AG114" s="91">
        <f>IF(AND(入力データと計算結果!$F$7=バックデータ一覧!$A$7,AH114="使用できる"),MIN(AN114,SUM(I114:N114)*$AX$13),0)</f>
        <v>0</v>
      </c>
      <c r="AH114" s="47" t="str">
        <f t="shared" si="20"/>
        <v>使用できる</v>
      </c>
      <c r="AI114" s="90">
        <f>IF(入力データと計算結果!$F$7=バックデータ一覧!$A$8,MIN(AJ114,(SUM(I114:N114)*$AX$15)),0)</f>
        <v>0</v>
      </c>
      <c r="AJ114" s="90">
        <f t="shared" ca="1" si="16"/>
        <v>0</v>
      </c>
      <c r="AK114" s="90">
        <f t="shared" ca="1" si="17"/>
        <v>35.873224476862497</v>
      </c>
      <c r="AL114" s="88">
        <f>IF(OR($AX$22=0,入力データと計算結果!$F$7&lt;&gt;バックデータ一覧!$A$8),0,$AX$19*AM114*10^-3)</f>
        <v>0</v>
      </c>
      <c r="AM114" s="90">
        <f>SUMPRODUCT(('計算過程（日射量等）'!$A$6:$A$8765=計算過程!A114)*('計算過程（日射量等）'!$C$6:$C$8765&gt;=$AX$20))</f>
        <v>3</v>
      </c>
      <c r="AN114" s="90">
        <f>IF(入力データと計算結果!$F$7=バックデータ一覧!$A$9,0,AO114*$AX$22*$AX$21*計算過程!$AX$23)</f>
        <v>0</v>
      </c>
      <c r="AO114" s="90">
        <f>SUMIF('計算過程（日射量等）'!$A$6:$A$8765,計算過程!A114,'計算過程（日射量等）'!$C$6:$C$8765)*3600*10^-6</f>
        <v>4.7233088748745979</v>
      </c>
      <c r="AP114" s="90">
        <f>AVERAGE($AQ99:$AQ129)</f>
        <v>7.670698924731183</v>
      </c>
      <c r="AQ114" s="90">
        <f>AVERAGEIF('貼り付けシート（日射量等）'!$D$3:$D$8762,$A114,'貼り付けシート（日射量等）'!$F$3:$F$8762)</f>
        <v>7.6041666666666652</v>
      </c>
    </row>
    <row r="115" spans="1:43">
      <c r="A115" s="28">
        <v>41749</v>
      </c>
      <c r="B115" s="88">
        <f ca="1">I115-IF(入力データと計算結果!$F$7=バックデータ一覧!$A$7,計算過程!$AG115,計算過程!$AI115)*I115/($I115+$J115+$K115+$L115+$M115+$N115)</f>
        <v>8.1977235765424989</v>
      </c>
      <c r="C115" s="88">
        <f ca="1">J115-IF(入力データと計算結果!$F$7=バックデータ一覧!$A$7,計算過程!$AG115,計算過程!$AI115)*J115/($I115+$J115+$K115+$L115+$M115+$N115)</f>
        <v>13.222134800875001</v>
      </c>
      <c r="D115" s="88">
        <f ca="1">K115-IF(入力データと計算結果!$F$7=バックデータ一覧!$A$7,計算過程!$AG115,計算過程!$AI115)*K115/($I115+$J115+$K115+$L115+$M115+$N115)</f>
        <v>1.0577707840699999</v>
      </c>
      <c r="E115" s="88">
        <f ca="1">L115-IF(入力データと計算結果!$F$7=バックデータ一覧!$A$7,計算過程!$AG115,計算過程!$AI115)*L115/($I115+$J115+$K115+$L115+$M115+$N115)</f>
        <v>23.799842641575001</v>
      </c>
      <c r="F115" s="88">
        <f ca="1">M115-IF(入力データと計算結果!$F$7=バックデータ一覧!$A$7,計算過程!$AG115,計算過程!$AI115)*M115/($I115+$J115+$K115+$L115+$M115+$N115)</f>
        <v>0</v>
      </c>
      <c r="G115" s="88">
        <f ca="1">N115-IF(入力データと計算結果!$F$7=バックデータ一覧!$A$7,計算過程!$AG115,計算過程!$AI115)*N115/($I115+$J115+$K115+$L115+$M115+$N115)</f>
        <v>5.0547083333333349</v>
      </c>
      <c r="H115" s="88">
        <f t="shared" si="18"/>
        <v>0</v>
      </c>
      <c r="I115" s="90">
        <f ca="1">P115*(バックデータ一覧!$E$3-計算過程!X115)*4.186*10^-3</f>
        <v>8.1977235765424989</v>
      </c>
      <c r="J115" s="90">
        <f ca="1">Q115*(バックデータ一覧!$E$4-計算過程!X115)*4.186*10^-3</f>
        <v>13.222134800875001</v>
      </c>
      <c r="K115" s="90">
        <f ca="1">R115*(バックデータ一覧!$E$5-計算過程!X115)*4.186*10^-3</f>
        <v>1.0577707840699999</v>
      </c>
      <c r="L115" s="90">
        <f ca="1">IF(入力データと計算結果!$F$9=バックデータ一覧!$A$2,計算過程!S115*(バックデータ一覧!$E$6-計算過程!X115)*4.186*10^-3,0)</f>
        <v>23.799842641575001</v>
      </c>
      <c r="M115" s="90">
        <f>IF(入力データと計算結果!$F$9=バックデータ一覧!$A$2,0,計算過程!T115*(バックデータ一覧!$E$7-計算過程!X115)*4.186*10^-3)</f>
        <v>0</v>
      </c>
      <c r="N115" s="90">
        <f ca="1">IF(入力データと計算結果!$F$9=バックデータ一覧!$A$4,0,計算過程!U115*(バックデータ一覧!$E$8-計算過程!X115)*4.186*10^-3)</f>
        <v>5.0547083333333349</v>
      </c>
      <c r="O115" s="90">
        <f>IF(入力データと計算結果!$F$9=バックデータ一覧!$A$4,計算過程!W115*1.25,0)</f>
        <v>0</v>
      </c>
      <c r="P115" s="88">
        <f t="shared" si="11"/>
        <v>62</v>
      </c>
      <c r="Q115" s="88">
        <f t="shared" si="12"/>
        <v>100</v>
      </c>
      <c r="R115" s="88">
        <f t="shared" si="13"/>
        <v>8</v>
      </c>
      <c r="S115" s="88">
        <f>IF(入力データと計算結果!$F$9=バックデータ一覧!$A$2,$AC115,0)*$AX$11*$AX$12</f>
        <v>180</v>
      </c>
      <c r="T115" s="88">
        <f>IF(入力データと計算結果!$F$9=バックデータ一覧!$A$2,0,$AC115)*$AX$12</f>
        <v>0</v>
      </c>
      <c r="U115" s="88">
        <f t="shared" ca="1" si="19"/>
        <v>23.407783548375907</v>
      </c>
      <c r="V115" s="90">
        <f ca="1">IF(OR(入力データと計算結果!$F$9=バックデータ一覧!$A$2,入力データと計算結果!$F$9=バックデータ一覧!$A$3),W115/(バックデータ一覧!$E$8-計算過程!X115)/4.186*10^3,0)</f>
        <v>23.407783548375907</v>
      </c>
      <c r="W115" s="90">
        <f t="shared" si="14"/>
        <v>5.054708333333334</v>
      </c>
      <c r="X115" s="90">
        <f ca="1">MAX(VLOOKUP(入力データと計算結果!$F$5,バックデータ一覧!$Y$3:$AA$10,2)*Y115+VLOOKUP(入力データと計算結果!$F$5,バックデータ一覧!$Y$3:$AA$10,3),0.5)</f>
        <v>8.413438124999999</v>
      </c>
      <c r="Y115" s="90">
        <f t="shared" ca="1" si="15"/>
        <v>7.4520833333333325</v>
      </c>
      <c r="Z115" s="24">
        <f>IF(入力データと計算結果!$F$6=4,INDEX(バックデータ一覧!$I$4:$L$9,MATCH(VLOOKUP(計算過程!$A115,バックデータ一覧!$AU$3:$AV$367,2),バックデータ一覧!$H$4:$H$9,0),MATCH(計算過程!Z$2,バックデータ一覧!$I$2:$L$2,0)),IF(入力データと計算結果!$F$6=3,INDEX(バックデータ一覧!$I$10:$L$15,MATCH(VLOOKUP(計算過程!$A115,バックデータ一覧!$AU$3:$AV$367,2),バックデータ一覧!$H$10:$H$15,0),MATCH(計算過程!Z$2,バックデータ一覧!$I$2:$L$2,0)),IF(入力データと計算結果!$F$6=2,INDEX(バックデータ一覧!$I$16:$L$21,MATCH(VLOOKUP(計算過程!$A115,バックデータ一覧!$AU$3:$AV$367,2),バックデータ一覧!$H$16:$H$21,0),MATCH(計算過程!Z$2,バックデータ一覧!$I$2:$L$2,0)),IF(入力データと計算結果!$F$6=1,INDEX(バックデータ一覧!$I$22:$L$27,MATCH(VLOOKUP(計算過程!$A115,バックデータ一覧!$AU$3:$AV$367,2),バックデータ一覧!$H$22:$H$27,0),MATCH(計算過程!Z$2,バックデータ一覧!$I$2:$L$2,0))))))</f>
        <v>62</v>
      </c>
      <c r="AA115" s="24">
        <f>IF(入力データと計算結果!$F$6=4,INDEX(バックデータ一覧!$I$4:$L$9,MATCH(VLOOKUP(計算過程!$A115,バックデータ一覧!$AU$3:$AV$367,2),バックデータ一覧!$H$4:$H$9,0),MATCH(計算過程!AA$2,バックデータ一覧!$I$2:$L$2,0)),IF(入力データと計算結果!$F$6=3,INDEX(バックデータ一覧!$I$10:$L$15,MATCH(VLOOKUP(計算過程!$A115,バックデータ一覧!$AU$3:$AV$367,2),バックデータ一覧!$H$10:$H$15,0),MATCH(計算過程!AA$2,バックデータ一覧!$I$2:$L$2,0)),IF(入力データと計算結果!$F$6=2,INDEX(バックデータ一覧!$I$16:$L$21,MATCH(VLOOKUP(計算過程!$A115,バックデータ一覧!$AU$3:$AV$367,2),バックデータ一覧!$H$16:$H$21,0),MATCH(計算過程!AA$2,バックデータ一覧!$I$2:$L$2,0)),IF(入力データと計算結果!$F$6=1,INDEX(バックデータ一覧!$I$22:$L$27,MATCH(VLOOKUP(計算過程!$A115,バックデータ一覧!$AU$3:$AV$367,2),バックデータ一覧!$H$22:$H$27,0),MATCH(計算過程!AA$2,バックデータ一覧!$I$2:$L$2,0))))))</f>
        <v>100</v>
      </c>
      <c r="AB115" s="24">
        <f>IF(入力データと計算結果!$F$6=4,INDEX(バックデータ一覧!$I$4:$L$9,MATCH(VLOOKUP(計算過程!$A115,バックデータ一覧!$AU$3:$AV$367,2),バックデータ一覧!$H$4:$H$9,0),MATCH(計算過程!AB$2,バックデータ一覧!$I$2:$L$2,0)),IF(入力データと計算結果!$F$6=3,INDEX(バックデータ一覧!$I$10:$L$15,MATCH(VLOOKUP(計算過程!$A115,バックデータ一覧!$AU$3:$AV$367,2),バックデータ一覧!$H$10:$H$15,0),MATCH(計算過程!AB$2,バックデータ一覧!$I$2:$L$2,0)),IF(入力データと計算結果!$F$6=2,INDEX(バックデータ一覧!$I$16:$L$21,MATCH(VLOOKUP(計算過程!$A115,バックデータ一覧!$AU$3:$AV$367,2),バックデータ一覧!$H$16:$H$21,0),MATCH(計算過程!AB$2,バックデータ一覧!$I$2:$L$2,0)),IF(入力データと計算結果!$F$6=1,INDEX(バックデータ一覧!$I$22:$L$27,MATCH(VLOOKUP(計算過程!$A115,バックデータ一覧!$AU$3:$AV$367,2),バックデータ一覧!$H$22:$H$27,0),MATCH(計算過程!AB$2,バックデータ一覧!$I$2:$L$2,0))))))</f>
        <v>8</v>
      </c>
      <c r="AC115" s="24">
        <f>IF(入力データと計算結果!$F$6=4,INDEX(バックデータ一覧!$I$4:$L$9,MATCH(VLOOKUP(計算過程!$A115,バックデータ一覧!$AU$3:$AV$367,2),バックデータ一覧!$H$4:$H$9,0),MATCH(計算過程!AC$2,バックデータ一覧!$I$2:$L$2,0)),IF(入力データと計算結果!$F$6=3,INDEX(バックデータ一覧!$I$10:$L$15,MATCH(VLOOKUP(計算過程!$A115,バックデータ一覧!$AU$3:$AV$367,2),バックデータ一覧!$H$10:$H$15,0),MATCH(計算過程!AC$2,バックデータ一覧!$I$2:$L$2,0)),IF(入力データと計算結果!$F$6=2,INDEX(バックデータ一覧!$I$16:$L$21,MATCH(VLOOKUP(計算過程!$A115,バックデータ一覧!$AU$3:$AV$367,2),バックデータ一覧!$H$16:$H$21,0),MATCH(計算過程!AC$2,バックデータ一覧!$I$2:$L$2,0)),IF(入力データと計算結果!$F$6=1,INDEX(バックデータ一覧!$I$22:$L$27,MATCH(VLOOKUP(計算過程!$A115,バックデータ一覧!$AU$3:$AV$367,2),バックデータ一覧!$H$22:$H$27,0),MATCH(計算過程!AC$2,バックデータ一覧!$I$2:$L$2,0))))))</f>
        <v>180</v>
      </c>
      <c r="AD115" s="89">
        <f>IF($AF115&lt;7,INDEX(バックデータ一覧!$P$4:$S$5,MATCH(入力データと計算結果!$F$8,バックデータ一覧!$O$4:$O$5,0),MATCH(入力データと計算結果!$F$6,バックデータ一覧!$P$3:$W$3,0)),IF(AND($AF115&gt;=7,$AF115&lt;16),INDEX(バックデータ一覧!$P$6:$S$7,MATCH(入力データと計算結果!$F$8,バックデータ一覧!$O$6:$O$7,0),MATCH(入力データと計算結果!$F$6,バックデータ一覧!$P$3:$W$3,0)),IF(AND($AF115&gt;=16,$AF115&lt;25),INDEX(バックデータ一覧!$P$8:$S$9,MATCH(入力データと計算結果!$F$8,バックデータ一覧!$O$8:$O$9,0),MATCH(入力データと計算結果!$F$6,バックデータ一覧!$P$3:$W$3,0)),IF($AF115&gt;=25,INDEX(バックデータ一覧!$P$10:$S$11,MATCH(入力データと計算結果!$F$8,バックデータ一覧!$O$10:$O$11,0),MATCH(入力データと計算結果!$F$6,バックデータ一覧!$P$3:$W$3,0))))))</f>
        <v>-0.13</v>
      </c>
      <c r="AE115" s="89">
        <f>IF($AF115&lt;7,INDEX(バックデータ一覧!$T$4:$W$5,MATCH(入力データと計算結果!$F$8,バックデータ一覧!$O$4:$O$5,0),MATCH(入力データと計算結果!$F$6,バックデータ一覧!$P$3:$W$3,0)),IF(AND($AF115&gt;=7,$AF115&lt;16),INDEX(バックデータ一覧!$T$6:$W$7,MATCH(入力データと計算結果!$F$8,バックデータ一覧!$O$6:$O$7,0),MATCH(入力データと計算結果!$F$6,バックデータ一覧!$P$3:$W$3,0)),IF(AND($AF115&gt;=16,$AF115&lt;25),INDEX(バックデータ一覧!$T$8:$W$9,MATCH(入力データと計算結果!$F$8,バックデータ一覧!$O$8:$O$9,0),MATCH(入力データと計算結果!$F$6,バックデータ一覧!$P$3:$W$3,0)),IF($AF115&gt;=25,INDEX(バックデータ一覧!$T$10:$W$11,MATCH(入力データと計算結果!$F$8,バックデータ一覧!$O$10:$O$11,0),MATCH(入力データと計算結果!$F$6,バックデータ一覧!$P$3:$W$3,0))))))</f>
        <v>6.04</v>
      </c>
      <c r="AF115" s="88">
        <f>AVERAGEIF(貼り付けシート!$A$6:$A$8765,$A115,貼り付けシート!$C$6:$C$8765)</f>
        <v>7.5791666666666648</v>
      </c>
      <c r="AG115" s="91">
        <f>IF(AND(入力データと計算結果!$F$7=バックデータ一覧!$A$7,AH115="使用できる"),MIN(AN115,SUM(I115:N115)*$AX$13),0)</f>
        <v>0</v>
      </c>
      <c r="AH115" s="47" t="str">
        <f t="shared" si="20"/>
        <v>使用できる</v>
      </c>
      <c r="AI115" s="90">
        <f>IF(入力データと計算結果!$F$7=バックデータ一覧!$A$8,MIN(AJ115,(SUM(I115:N115)*$AX$15)),0)</f>
        <v>0</v>
      </c>
      <c r="AJ115" s="90">
        <f t="shared" ca="1" si="16"/>
        <v>0</v>
      </c>
      <c r="AK115" s="90">
        <f t="shared" ca="1" si="17"/>
        <v>35.530702201312501</v>
      </c>
      <c r="AL115" s="88">
        <f>IF(OR($AX$22=0,入力データと計算結果!$F$7&lt;&gt;バックデータ一覧!$A$8),0,$AX$19*AM115*10^-3)</f>
        <v>0</v>
      </c>
      <c r="AM115" s="90">
        <f>SUMPRODUCT(('計算過程（日射量等）'!$A$6:$A$8765=計算過程!A115)*('計算過程（日射量等）'!$C$6:$C$8765&gt;=$AX$20))</f>
        <v>9</v>
      </c>
      <c r="AN115" s="90">
        <f>IF(入力データと計算結果!$F$7=バックデータ一覧!$A$9,0,AO115*$AX$22*$AX$21*計算過程!$AX$23)</f>
        <v>0</v>
      </c>
      <c r="AO115" s="90">
        <f>SUMIF('計算過程（日射量等）'!$A$6:$A$8765,計算過程!A115,'計算過程（日射量等）'!$C$6:$C$8765)*3600*10^-6</f>
        <v>16.208746448115949</v>
      </c>
      <c r="AP115" s="90">
        <f t="shared" si="21"/>
        <v>7.8202956989247312</v>
      </c>
      <c r="AQ115" s="90">
        <f>AVERAGEIF('貼り付けシート（日射量等）'!$D$3:$D$8762,$A115,'貼り付けシート（日射量等）'!$F$3:$F$8762)</f>
        <v>5.4541666666666657</v>
      </c>
    </row>
    <row r="116" spans="1:43">
      <c r="A116" s="28">
        <v>41750</v>
      </c>
      <c r="B116" s="88">
        <f ca="1">I116-IF(入力データと計算結果!$F$7=バックデータ一覧!$A$7,計算過程!$AG116,計算過程!$AI116)*I116/($I116+$J116+$K116+$L116+$M116+$N116)</f>
        <v>12.101084242247</v>
      </c>
      <c r="C116" s="88">
        <f ca="1">J116-IF(入力データと計算結果!$F$7=バックデータ一覧!$A$7,計算過程!$AG116,計算過程!$AI116)*J116/($I116+$J116+$K116+$L116+$M116+$N116)</f>
        <v>19.730028655837501</v>
      </c>
      <c r="D116" s="88">
        <f ca="1">K116-IF(入力データと計算結果!$F$7=バックデータ一覧!$A$7,計算過程!$AG116,計算過程!$AI116)*K116/($I116+$J116+$K116+$L116+$M116+$N116)</f>
        <v>3.6829386824229995</v>
      </c>
      <c r="E116" s="88">
        <f ca="1">L116-IF(入力データと計算結果!$F$7=バックデータ一覧!$A$7,計算過程!$AG116,計算過程!$AI116)*L116/($I116+$J116+$K116+$L116+$M116+$N116)</f>
        <v>23.676034387005</v>
      </c>
      <c r="F116" s="88">
        <f ca="1">M116-IF(入力データと計算結果!$F$7=バックデータ一覧!$A$7,計算過程!$AG116,計算過程!$AI116)*M116/($I116+$J116+$K116+$L116+$M116+$N116)</f>
        <v>0</v>
      </c>
      <c r="G116" s="88">
        <f ca="1">N116-IF(入力データと計算結果!$F$7=バックデータ一覧!$A$7,計算過程!$AG116,計算過程!$AI116)*N116/($I116+$J116+$K116+$L116+$M116+$N116)</f>
        <v>5.940500000000001</v>
      </c>
      <c r="H116" s="88">
        <f t="shared" si="18"/>
        <v>0</v>
      </c>
      <c r="I116" s="90">
        <f ca="1">P116*(バックデータ一覧!$E$3-計算過程!X116)*4.186*10^-3</f>
        <v>12.101084242247</v>
      </c>
      <c r="J116" s="90">
        <f ca="1">Q116*(バックデータ一覧!$E$4-計算過程!X116)*4.186*10^-3</f>
        <v>19.730028655837501</v>
      </c>
      <c r="K116" s="90">
        <f ca="1">R116*(バックデータ一覧!$E$5-計算過程!X116)*4.186*10^-3</f>
        <v>3.6829386824229995</v>
      </c>
      <c r="L116" s="90">
        <f ca="1">IF(入力データと計算結果!$F$9=バックデータ一覧!$A$2,計算過程!S116*(バックデータ一覧!$E$6-計算過程!X116)*4.186*10^-3,0)</f>
        <v>23.676034387005</v>
      </c>
      <c r="M116" s="90">
        <f>IF(入力データと計算結果!$F$9=バックデータ一覧!$A$2,0,計算過程!T116*(バックデータ一覧!$E$7-計算過程!X116)*4.186*10^-3)</f>
        <v>0</v>
      </c>
      <c r="N116" s="90">
        <f ca="1">IF(入力データと計算結果!$F$9=バックデータ一覧!$A$4,0,計算過程!U116*(バックデータ一覧!$E$8-計算過程!X116)*4.186*10^-3)</f>
        <v>5.940500000000001</v>
      </c>
      <c r="O116" s="90">
        <f>IF(入力データと計算結果!$F$9=バックデータ一覧!$A$4,計算過程!W116*1.25,0)</f>
        <v>0</v>
      </c>
      <c r="P116" s="88">
        <f t="shared" si="11"/>
        <v>92</v>
      </c>
      <c r="Q116" s="88">
        <f t="shared" si="12"/>
        <v>150</v>
      </c>
      <c r="R116" s="88">
        <f t="shared" si="13"/>
        <v>28</v>
      </c>
      <c r="S116" s="88">
        <f>IF(入力データと計算結果!$F$9=バックデータ一覧!$A$2,$AC116,0)*$AX$11*$AX$12</f>
        <v>180</v>
      </c>
      <c r="T116" s="88">
        <f>IF(入力データと計算結果!$F$9=バックデータ一覧!$A$2,0,$AC116)*$AX$12</f>
        <v>0</v>
      </c>
      <c r="U116" s="88">
        <f t="shared" ca="1" si="19"/>
        <v>27.597689827957293</v>
      </c>
      <c r="V116" s="90">
        <f ca="1">IF(OR(入力データと計算結果!$F$9=バックデータ一覧!$A$2,入力データと計算結果!$F$9=バックデータ一覧!$A$3),W116/(バックデータ一覧!$E$8-計算過程!X116)/4.186*10^3,0)</f>
        <v>27.597689827957293</v>
      </c>
      <c r="W116" s="90">
        <f t="shared" si="14"/>
        <v>5.9405000000000001</v>
      </c>
      <c r="X116" s="90">
        <f ca="1">MAX(VLOOKUP(入力データと計算結果!$F$5,バックデータ一覧!$Y$3:$AA$10,2)*Y116+VLOOKUP(入力データと計算結果!$F$5,バックデータ一覧!$Y$3:$AA$10,3),0.5)</f>
        <v>8.5777533750000003</v>
      </c>
      <c r="Y116" s="90">
        <f t="shared" ca="1" si="15"/>
        <v>7.6995833333333321</v>
      </c>
      <c r="Z116" s="24">
        <f>IF(入力データと計算結果!$F$6=4,INDEX(バックデータ一覧!$I$4:$L$9,MATCH(VLOOKUP(計算過程!$A116,バックデータ一覧!$AU$3:$AV$367,2),バックデータ一覧!$H$4:$H$9,0),MATCH(計算過程!Z$2,バックデータ一覧!$I$2:$L$2,0)),IF(入力データと計算結果!$F$6=3,INDEX(バックデータ一覧!$I$10:$L$15,MATCH(VLOOKUP(計算過程!$A116,バックデータ一覧!$AU$3:$AV$367,2),バックデータ一覧!$H$10:$H$15,0),MATCH(計算過程!Z$2,バックデータ一覧!$I$2:$L$2,0)),IF(入力データと計算結果!$F$6=2,INDEX(バックデータ一覧!$I$16:$L$21,MATCH(VLOOKUP(計算過程!$A116,バックデータ一覧!$AU$3:$AV$367,2),バックデータ一覧!$H$16:$H$21,0),MATCH(計算過程!Z$2,バックデータ一覧!$I$2:$L$2,0)),IF(入力データと計算結果!$F$6=1,INDEX(バックデータ一覧!$I$22:$L$27,MATCH(VLOOKUP(計算過程!$A116,バックデータ一覧!$AU$3:$AV$367,2),バックデータ一覧!$H$22:$H$27,0),MATCH(計算過程!Z$2,バックデータ一覧!$I$2:$L$2,0))))))</f>
        <v>92</v>
      </c>
      <c r="AA116" s="24">
        <f>IF(入力データと計算結果!$F$6=4,INDEX(バックデータ一覧!$I$4:$L$9,MATCH(VLOOKUP(計算過程!$A116,バックデータ一覧!$AU$3:$AV$367,2),バックデータ一覧!$H$4:$H$9,0),MATCH(計算過程!AA$2,バックデータ一覧!$I$2:$L$2,0)),IF(入力データと計算結果!$F$6=3,INDEX(バックデータ一覧!$I$10:$L$15,MATCH(VLOOKUP(計算過程!$A116,バックデータ一覧!$AU$3:$AV$367,2),バックデータ一覧!$H$10:$H$15,0),MATCH(計算過程!AA$2,バックデータ一覧!$I$2:$L$2,0)),IF(入力データと計算結果!$F$6=2,INDEX(バックデータ一覧!$I$16:$L$21,MATCH(VLOOKUP(計算過程!$A116,バックデータ一覧!$AU$3:$AV$367,2),バックデータ一覧!$H$16:$H$21,0),MATCH(計算過程!AA$2,バックデータ一覧!$I$2:$L$2,0)),IF(入力データと計算結果!$F$6=1,INDEX(バックデータ一覧!$I$22:$L$27,MATCH(VLOOKUP(計算過程!$A116,バックデータ一覧!$AU$3:$AV$367,2),バックデータ一覧!$H$22:$H$27,0),MATCH(計算過程!AA$2,バックデータ一覧!$I$2:$L$2,0))))))</f>
        <v>150</v>
      </c>
      <c r="AB116" s="24">
        <f>IF(入力データと計算結果!$F$6=4,INDEX(バックデータ一覧!$I$4:$L$9,MATCH(VLOOKUP(計算過程!$A116,バックデータ一覧!$AU$3:$AV$367,2),バックデータ一覧!$H$4:$H$9,0),MATCH(計算過程!AB$2,バックデータ一覧!$I$2:$L$2,0)),IF(入力データと計算結果!$F$6=3,INDEX(バックデータ一覧!$I$10:$L$15,MATCH(VLOOKUP(計算過程!$A116,バックデータ一覧!$AU$3:$AV$367,2),バックデータ一覧!$H$10:$H$15,0),MATCH(計算過程!AB$2,バックデータ一覧!$I$2:$L$2,0)),IF(入力データと計算結果!$F$6=2,INDEX(バックデータ一覧!$I$16:$L$21,MATCH(VLOOKUP(計算過程!$A116,バックデータ一覧!$AU$3:$AV$367,2),バックデータ一覧!$H$16:$H$21,0),MATCH(計算過程!AB$2,バックデータ一覧!$I$2:$L$2,0)),IF(入力データと計算結果!$F$6=1,INDEX(バックデータ一覧!$I$22:$L$27,MATCH(VLOOKUP(計算過程!$A116,バックデータ一覧!$AU$3:$AV$367,2),バックデータ一覧!$H$22:$H$27,0),MATCH(計算過程!AB$2,バックデータ一覧!$I$2:$L$2,0))))))</f>
        <v>28</v>
      </c>
      <c r="AC116" s="24">
        <f>IF(入力データと計算結果!$F$6=4,INDEX(バックデータ一覧!$I$4:$L$9,MATCH(VLOOKUP(計算過程!$A116,バックデータ一覧!$AU$3:$AV$367,2),バックデータ一覧!$H$4:$H$9,0),MATCH(計算過程!AC$2,バックデータ一覧!$I$2:$L$2,0)),IF(入力データと計算結果!$F$6=3,INDEX(バックデータ一覧!$I$10:$L$15,MATCH(VLOOKUP(計算過程!$A116,バックデータ一覧!$AU$3:$AV$367,2),バックデータ一覧!$H$10:$H$15,0),MATCH(計算過程!AC$2,バックデータ一覧!$I$2:$L$2,0)),IF(入力データと計算結果!$F$6=2,INDEX(バックデータ一覧!$I$16:$L$21,MATCH(VLOOKUP(計算過程!$A116,バックデータ一覧!$AU$3:$AV$367,2),バックデータ一覧!$H$16:$H$21,0),MATCH(計算過程!AC$2,バックデータ一覧!$I$2:$L$2,0)),IF(入力データと計算結果!$F$6=1,INDEX(バックデータ一覧!$I$22:$L$27,MATCH(VLOOKUP(計算過程!$A116,バックデータ一覧!$AU$3:$AV$367,2),バックデータ一覧!$H$22:$H$27,0),MATCH(計算過程!AC$2,バックデータ一覧!$I$2:$L$2,0))))))</f>
        <v>180</v>
      </c>
      <c r="AD116" s="89">
        <f>IF($AF116&lt;7,INDEX(バックデータ一覧!$P$4:$S$5,MATCH(入力データと計算結果!$F$8,バックデータ一覧!$O$4:$O$5,0),MATCH(入力データと計算結果!$F$6,バックデータ一覧!$P$3:$W$3,0)),IF(AND($AF116&gt;=7,$AF116&lt;16),INDEX(バックデータ一覧!$P$6:$S$7,MATCH(入力データと計算結果!$F$8,バックデータ一覧!$O$6:$O$7,0),MATCH(入力データと計算結果!$F$6,バックデータ一覧!$P$3:$W$3,0)),IF(AND($AF116&gt;=16,$AF116&lt;25),INDEX(バックデータ一覧!$P$8:$S$9,MATCH(入力データと計算結果!$F$8,バックデータ一覧!$O$8:$O$9,0),MATCH(入力データと計算結果!$F$6,バックデータ一覧!$P$3:$W$3,0)),IF($AF116&gt;=25,INDEX(バックデータ一覧!$P$10:$S$11,MATCH(入力データと計算結果!$F$8,バックデータ一覧!$O$10:$O$11,0),MATCH(入力データと計算結果!$F$6,バックデータ一覧!$P$3:$W$3,0))))))</f>
        <v>-0.12</v>
      </c>
      <c r="AE116" s="89">
        <f>IF($AF116&lt;7,INDEX(バックデータ一覧!$T$4:$W$5,MATCH(入力データと計算結果!$F$8,バックデータ一覧!$O$4:$O$5,0),MATCH(入力データと計算結果!$F$6,バックデータ一覧!$P$3:$W$3,0)),IF(AND($AF116&gt;=7,$AF116&lt;16),INDEX(バックデータ一覧!$T$6:$W$7,MATCH(入力データと計算結果!$F$8,バックデータ一覧!$O$6:$O$7,0),MATCH(入力データと計算結果!$F$6,バックデータ一覧!$P$3:$W$3,0)),IF(AND($AF116&gt;=16,$AF116&lt;25),INDEX(バックデータ一覧!$T$8:$W$9,MATCH(入力データと計算結果!$F$8,バックデータ一覧!$O$8:$O$9,0),MATCH(入力データと計算結果!$F$6,バックデータ一覧!$P$3:$W$3,0)),IF($AF116&gt;=25,INDEX(バックデータ一覧!$T$10:$W$11,MATCH(入力データと計算結果!$F$8,バックデータ一覧!$O$10:$O$11,0),MATCH(入力データと計算結果!$F$6,バックデータ一覧!$P$3:$W$3,0))))))</f>
        <v>6</v>
      </c>
      <c r="AF116" s="88">
        <f>AVERAGEIF(貼り付けシート!$A$6:$A$8765,$A116,貼り付けシート!$C$6:$C$8765)</f>
        <v>0.49583333333333329</v>
      </c>
      <c r="AG116" s="91">
        <f>IF(AND(入力データと計算結果!$F$7=バックデータ一覧!$A$7,AH116="使用できる"),MIN(AN116,SUM(I116:N116)*$AX$13),0)</f>
        <v>0</v>
      </c>
      <c r="AH116" s="47" t="str">
        <f t="shared" si="20"/>
        <v>使用できる</v>
      </c>
      <c r="AI116" s="90">
        <f>IF(入力データと計算結果!$F$7=バックデータ一覧!$A$8,MIN(AJ116,(SUM(I116:N116)*$AX$15)),0)</f>
        <v>0</v>
      </c>
      <c r="AJ116" s="90">
        <f t="shared" ca="1" si="16"/>
        <v>0</v>
      </c>
      <c r="AK116" s="90">
        <f t="shared" ca="1" si="17"/>
        <v>35.427528655837492</v>
      </c>
      <c r="AL116" s="88">
        <f>IF(OR($AX$22=0,入力データと計算結果!$F$7&lt;&gt;バックデータ一覧!$A$8),0,$AX$19*AM116*10^-3)</f>
        <v>0</v>
      </c>
      <c r="AM116" s="90">
        <f>SUMPRODUCT(('計算過程（日射量等）'!$A$6:$A$8765=計算過程!A116)*('計算過程（日射量等）'!$C$6:$C$8765&gt;=$AX$20))</f>
        <v>10</v>
      </c>
      <c r="AN116" s="90">
        <f>IF(入力データと計算結果!$F$7=バックデータ一覧!$A$9,0,AO116*$AX$22*$AX$21*計算過程!$AX$23)</f>
        <v>0</v>
      </c>
      <c r="AO116" s="90">
        <f>SUMIF('計算過程（日射量等）'!$A$6:$A$8765,計算過程!A116,'計算過程（日射量等）'!$C$6:$C$8765)*3600*10^-6</f>
        <v>25.789369379818265</v>
      </c>
      <c r="AP116" s="90">
        <f t="shared" si="21"/>
        <v>8.0627688172043008</v>
      </c>
      <c r="AQ116" s="90">
        <f>AVERAGEIF('貼り付けシート（日射量等）'!$D$3:$D$8762,$A116,'貼り付けシート（日射量等）'!$F$3:$F$8762)</f>
        <v>8.7666666666666657</v>
      </c>
    </row>
    <row r="117" spans="1:43">
      <c r="A117" s="28">
        <v>41751</v>
      </c>
      <c r="B117" s="88">
        <f ca="1">I117-IF(入力データと計算結果!$F$7=バックデータ一覧!$A$7,計算過程!$AG117,計算過程!$AI117)*I117/($I117+$J117+$K117+$L117+$M117+$N117)</f>
        <v>18.661429877545</v>
      </c>
      <c r="C117" s="88">
        <f ca="1">J117-IF(入力データと計算結果!$F$7=バックデータ一覧!$A$7,計算過程!$AG117,計算過程!$AI117)*J117/($I117+$J117+$K117+$L117+$M117+$N117)</f>
        <v>26.659185539350002</v>
      </c>
      <c r="D117" s="88">
        <f ca="1">K117-IF(入力データと計算結果!$F$7=バックデータ一覧!$A$7,計算過程!$AG117,計算過程!$AI117)*K117/($I117+$J117+$K117+$L117+$M117+$N117)</f>
        <v>3.9988778309025004</v>
      </c>
      <c r="E117" s="88">
        <f ca="1">L117-IF(入力データと計算結果!$F$7=バックデータ一覧!$A$7,計算過程!$AG117,計算過程!$AI117)*L117/($I117+$J117+$K117+$L117+$M117+$N117)</f>
        <v>23.993266985415001</v>
      </c>
      <c r="F117" s="88">
        <f ca="1">M117-IF(入力データと計算結果!$F$7=バックデータ一覧!$A$7,計算過程!$AG117,計算過程!$AI117)*M117/($I117+$J117+$K117+$L117+$M117+$N117)</f>
        <v>0</v>
      </c>
      <c r="G117" s="88">
        <f ca="1">N117-IF(入力データと計算結果!$F$7=バックデータ一覧!$A$7,計算過程!$AG117,計算過程!$AI117)*N117/($I117+$J117+$K117+$L117+$M117+$N117)</f>
        <v>5.657</v>
      </c>
      <c r="H117" s="88">
        <f t="shared" si="18"/>
        <v>0</v>
      </c>
      <c r="I117" s="90">
        <f ca="1">P117*(バックデータ一覧!$E$3-計算過程!X117)*4.186*10^-3</f>
        <v>18.661429877545</v>
      </c>
      <c r="J117" s="90">
        <f ca="1">Q117*(バックデータ一覧!$E$4-計算過程!X117)*4.186*10^-3</f>
        <v>26.659185539350002</v>
      </c>
      <c r="K117" s="90">
        <f ca="1">R117*(バックデータ一覧!$E$5-計算過程!X117)*4.186*10^-3</f>
        <v>3.9988778309025004</v>
      </c>
      <c r="L117" s="90">
        <f ca="1">IF(入力データと計算結果!$F$9=バックデータ一覧!$A$2,計算過程!S117*(バックデータ一覧!$E$6-計算過程!X117)*4.186*10^-3,0)</f>
        <v>23.993266985415001</v>
      </c>
      <c r="M117" s="90">
        <f>IF(入力データと計算結果!$F$9=バックデータ一覧!$A$2,0,計算過程!T117*(バックデータ一覧!$E$7-計算過程!X117)*4.186*10^-3)</f>
        <v>0</v>
      </c>
      <c r="N117" s="90">
        <f ca="1">IF(入力データと計算結果!$F$9=バックデータ一覧!$A$4,0,計算過程!U117*(バックデータ一覧!$E$8-計算過程!X117)*4.186*10^-3)</f>
        <v>5.657</v>
      </c>
      <c r="O117" s="90">
        <f>IF(入力データと計算結果!$F$9=バックデータ一覧!$A$4,計算過程!W117*1.25,0)</f>
        <v>0</v>
      </c>
      <c r="P117" s="88">
        <f t="shared" si="11"/>
        <v>140</v>
      </c>
      <c r="Q117" s="88">
        <f t="shared" si="12"/>
        <v>200</v>
      </c>
      <c r="R117" s="88">
        <f t="shared" si="13"/>
        <v>30</v>
      </c>
      <c r="S117" s="88">
        <f>IF(入力データと計算結果!$F$9=バックデータ一覧!$A$2,$AC117,0)*$AX$11*$AX$12</f>
        <v>180</v>
      </c>
      <c r="T117" s="88">
        <f>IF(入力データと計算結果!$F$9=バックデータ一覧!$A$2,0,$AC117)*$AX$12</f>
        <v>0</v>
      </c>
      <c r="U117" s="88">
        <f t="shared" ca="1" si="19"/>
        <v>26.067211103071113</v>
      </c>
      <c r="V117" s="90">
        <f ca="1">IF(OR(入力データと計算結果!$F$9=バックデータ一覧!$A$2,入力データと計算結果!$F$9=バックデータ一覧!$A$3),W117/(バックデータ一覧!$E$8-計算過程!X117)/4.186*10^3,0)</f>
        <v>26.067211103071113</v>
      </c>
      <c r="W117" s="90">
        <f t="shared" si="14"/>
        <v>5.657</v>
      </c>
      <c r="X117" s="90">
        <f ca="1">MAX(VLOOKUP(入力データと計算結果!$F$5,バックデータ一覧!$Y$3:$AA$10,2)*Y117+VLOOKUP(入力データと計算結果!$F$5,バックデータ一覧!$Y$3:$AA$10,3),0.5)</f>
        <v>8.1567301249999993</v>
      </c>
      <c r="Y117" s="90">
        <f t="shared" ca="1" si="15"/>
        <v>7.0654166666666667</v>
      </c>
      <c r="Z117" s="24">
        <f>IF(入力データと計算結果!$F$6=4,INDEX(バックデータ一覧!$I$4:$L$9,MATCH(VLOOKUP(計算過程!$A117,バックデータ一覧!$AU$3:$AV$367,2),バックデータ一覧!$H$4:$H$9,0),MATCH(計算過程!Z$2,バックデータ一覧!$I$2:$L$2,0)),IF(入力データと計算結果!$F$6=3,INDEX(バックデータ一覧!$I$10:$L$15,MATCH(VLOOKUP(計算過程!$A117,バックデータ一覧!$AU$3:$AV$367,2),バックデータ一覧!$H$10:$H$15,0),MATCH(計算過程!Z$2,バックデータ一覧!$I$2:$L$2,0)),IF(入力データと計算結果!$F$6=2,INDEX(バックデータ一覧!$I$16:$L$21,MATCH(VLOOKUP(計算過程!$A117,バックデータ一覧!$AU$3:$AV$367,2),バックデータ一覧!$H$16:$H$21,0),MATCH(計算過程!Z$2,バックデータ一覧!$I$2:$L$2,0)),IF(入力データと計算結果!$F$6=1,INDEX(バックデータ一覧!$I$22:$L$27,MATCH(VLOOKUP(計算過程!$A117,バックデータ一覧!$AU$3:$AV$367,2),バックデータ一覧!$H$22:$H$27,0),MATCH(計算過程!Z$2,バックデータ一覧!$I$2:$L$2,0))))))</f>
        <v>140</v>
      </c>
      <c r="AA117" s="24">
        <f>IF(入力データと計算結果!$F$6=4,INDEX(バックデータ一覧!$I$4:$L$9,MATCH(VLOOKUP(計算過程!$A117,バックデータ一覧!$AU$3:$AV$367,2),バックデータ一覧!$H$4:$H$9,0),MATCH(計算過程!AA$2,バックデータ一覧!$I$2:$L$2,0)),IF(入力データと計算結果!$F$6=3,INDEX(バックデータ一覧!$I$10:$L$15,MATCH(VLOOKUP(計算過程!$A117,バックデータ一覧!$AU$3:$AV$367,2),バックデータ一覧!$H$10:$H$15,0),MATCH(計算過程!AA$2,バックデータ一覧!$I$2:$L$2,0)),IF(入力データと計算結果!$F$6=2,INDEX(バックデータ一覧!$I$16:$L$21,MATCH(VLOOKUP(計算過程!$A117,バックデータ一覧!$AU$3:$AV$367,2),バックデータ一覧!$H$16:$H$21,0),MATCH(計算過程!AA$2,バックデータ一覧!$I$2:$L$2,0)),IF(入力データと計算結果!$F$6=1,INDEX(バックデータ一覧!$I$22:$L$27,MATCH(VLOOKUP(計算過程!$A117,バックデータ一覧!$AU$3:$AV$367,2),バックデータ一覧!$H$22:$H$27,0),MATCH(計算過程!AA$2,バックデータ一覧!$I$2:$L$2,0))))))</f>
        <v>200</v>
      </c>
      <c r="AB117" s="24">
        <f>IF(入力データと計算結果!$F$6=4,INDEX(バックデータ一覧!$I$4:$L$9,MATCH(VLOOKUP(計算過程!$A117,バックデータ一覧!$AU$3:$AV$367,2),バックデータ一覧!$H$4:$H$9,0),MATCH(計算過程!AB$2,バックデータ一覧!$I$2:$L$2,0)),IF(入力データと計算結果!$F$6=3,INDEX(バックデータ一覧!$I$10:$L$15,MATCH(VLOOKUP(計算過程!$A117,バックデータ一覧!$AU$3:$AV$367,2),バックデータ一覧!$H$10:$H$15,0),MATCH(計算過程!AB$2,バックデータ一覧!$I$2:$L$2,0)),IF(入力データと計算結果!$F$6=2,INDEX(バックデータ一覧!$I$16:$L$21,MATCH(VLOOKUP(計算過程!$A117,バックデータ一覧!$AU$3:$AV$367,2),バックデータ一覧!$H$16:$H$21,0),MATCH(計算過程!AB$2,バックデータ一覧!$I$2:$L$2,0)),IF(入力データと計算結果!$F$6=1,INDEX(バックデータ一覧!$I$22:$L$27,MATCH(VLOOKUP(計算過程!$A117,バックデータ一覧!$AU$3:$AV$367,2),バックデータ一覧!$H$22:$H$27,0),MATCH(計算過程!AB$2,バックデータ一覧!$I$2:$L$2,0))))))</f>
        <v>30</v>
      </c>
      <c r="AC117" s="24">
        <f>IF(入力データと計算結果!$F$6=4,INDEX(バックデータ一覧!$I$4:$L$9,MATCH(VLOOKUP(計算過程!$A117,バックデータ一覧!$AU$3:$AV$367,2),バックデータ一覧!$H$4:$H$9,0),MATCH(計算過程!AC$2,バックデータ一覧!$I$2:$L$2,0)),IF(入力データと計算結果!$F$6=3,INDEX(バックデータ一覧!$I$10:$L$15,MATCH(VLOOKUP(計算過程!$A117,バックデータ一覧!$AU$3:$AV$367,2),バックデータ一覧!$H$10:$H$15,0),MATCH(計算過程!AC$2,バックデータ一覧!$I$2:$L$2,0)),IF(入力データと計算結果!$F$6=2,INDEX(バックデータ一覧!$I$16:$L$21,MATCH(VLOOKUP(計算過程!$A117,バックデータ一覧!$AU$3:$AV$367,2),バックデータ一覧!$H$16:$H$21,0),MATCH(計算過程!AC$2,バックデータ一覧!$I$2:$L$2,0)),IF(入力データと計算結果!$F$6=1,INDEX(バックデータ一覧!$I$22:$L$27,MATCH(VLOOKUP(計算過程!$A117,バックデータ一覧!$AU$3:$AV$367,2),バックデータ一覧!$H$22:$H$27,0),MATCH(計算過程!AC$2,バックデータ一覧!$I$2:$L$2,0))))))</f>
        <v>180</v>
      </c>
      <c r="AD117" s="89">
        <f>IF($AF117&lt;7,INDEX(バックデータ一覧!$P$4:$S$5,MATCH(入力データと計算結果!$F$8,バックデータ一覧!$O$4:$O$5,0),MATCH(入力データと計算結果!$F$6,バックデータ一覧!$P$3:$W$3,0)),IF(AND($AF117&gt;=7,$AF117&lt;16),INDEX(バックデータ一覧!$P$6:$S$7,MATCH(入力データと計算結果!$F$8,バックデータ一覧!$O$6:$O$7,0),MATCH(入力データと計算結果!$F$6,バックデータ一覧!$P$3:$W$3,0)),IF(AND($AF117&gt;=16,$AF117&lt;25),INDEX(バックデータ一覧!$P$8:$S$9,MATCH(入力データと計算結果!$F$8,バックデータ一覧!$O$8:$O$9,0),MATCH(入力データと計算結果!$F$6,バックデータ一覧!$P$3:$W$3,0)),IF($AF117&gt;=25,INDEX(バックデータ一覧!$P$10:$S$11,MATCH(入力データと計算結果!$F$8,バックデータ一覧!$O$10:$O$11,0),MATCH(入力データと計算結果!$F$6,バックデータ一覧!$P$3:$W$3,0))))))</f>
        <v>-0.12</v>
      </c>
      <c r="AE117" s="89">
        <f>IF($AF117&lt;7,INDEX(バックデータ一覧!$T$4:$W$5,MATCH(入力データと計算結果!$F$8,バックデータ一覧!$O$4:$O$5,0),MATCH(入力データと計算結果!$F$6,バックデータ一覧!$P$3:$W$3,0)),IF(AND($AF117&gt;=7,$AF117&lt;16),INDEX(バックデータ一覧!$T$6:$W$7,MATCH(入力データと計算結果!$F$8,バックデータ一覧!$O$6:$O$7,0),MATCH(入力データと計算結果!$F$6,バックデータ一覧!$P$3:$W$3,0)),IF(AND($AF117&gt;=16,$AF117&lt;25),INDEX(バックデータ一覧!$T$8:$W$9,MATCH(入力データと計算結果!$F$8,バックデータ一覧!$O$8:$O$9,0),MATCH(入力データと計算結果!$F$6,バックデータ一覧!$P$3:$W$3,0)),IF($AF117&gt;=25,INDEX(バックデータ一覧!$T$10:$W$11,MATCH(入力データと計算結果!$F$8,バックデータ一覧!$O$10:$O$11,0),MATCH(入力データと計算結果!$F$6,バックデータ一覧!$P$3:$W$3,0))))))</f>
        <v>6</v>
      </c>
      <c r="AF117" s="88">
        <f>AVERAGEIF(貼り付けシート!$A$6:$A$8765,$A117,貼り付けシート!$C$6:$C$8765)</f>
        <v>2.8583333333333329</v>
      </c>
      <c r="AG117" s="91">
        <f>IF(AND(入力データと計算結果!$F$7=バックデータ一覧!$A$7,AH117="使用できる"),MIN(AN117,SUM(I117:N117)*$AX$13),0)</f>
        <v>0</v>
      </c>
      <c r="AH117" s="47" t="str">
        <f t="shared" si="20"/>
        <v>使用できる</v>
      </c>
      <c r="AI117" s="90">
        <f>IF(入力データと計算結果!$F$7=バックデータ一覧!$A$8,MIN(AJ117,(SUM(I117:N117)*$AX$15)),0)</f>
        <v>0</v>
      </c>
      <c r="AJ117" s="90">
        <f t="shared" ca="1" si="16"/>
        <v>0</v>
      </c>
      <c r="AK117" s="90">
        <f t="shared" ca="1" si="17"/>
        <v>35.691889154512502</v>
      </c>
      <c r="AL117" s="88">
        <f>IF(OR($AX$22=0,入力データと計算結果!$F$7&lt;&gt;バックデータ一覧!$A$8),0,$AX$19*AM117*10^-3)</f>
        <v>0</v>
      </c>
      <c r="AM117" s="90">
        <f>SUMPRODUCT(('計算過程（日射量等）'!$A$6:$A$8765=計算過程!A117)*('計算過程（日射量等）'!$C$6:$C$8765&gt;=$AX$20))</f>
        <v>6</v>
      </c>
      <c r="AN117" s="90">
        <f>IF(入力データと計算結果!$F$7=バックデータ一覧!$A$9,0,AO117*$AX$22*$AX$21*計算過程!$AX$23)</f>
        <v>0</v>
      </c>
      <c r="AO117" s="90">
        <f>SUMIF('計算過程（日射量等）'!$A$6:$A$8765,計算過程!A117,'計算過程（日射量等）'!$C$6:$C$8765)*3600*10^-6</f>
        <v>6.741826596830097</v>
      </c>
      <c r="AP117" s="90">
        <f t="shared" si="21"/>
        <v>8.1661290322580644</v>
      </c>
      <c r="AQ117" s="90">
        <f>AVERAGEIF('貼り付けシート（日射量等）'!$D$3:$D$8762,$A117,'貼り付けシート（日射量等）'!$F$3:$F$8762)</f>
        <v>10.925000000000002</v>
      </c>
    </row>
    <row r="118" spans="1:43">
      <c r="A118" s="28">
        <v>41752</v>
      </c>
      <c r="B118" s="88">
        <f ca="1">I118-IF(入力データと計算結果!$F$7=バックデータ一覧!$A$7,計算過程!$AG118,計算過程!$AI118)*I118/($I118+$J118+$K118+$L118+$M118+$N118)</f>
        <v>24.843914885061999</v>
      </c>
      <c r="C118" s="88">
        <f ca="1">J118-IF(入力データと計算結果!$F$7=バックデータ一覧!$A$7,計算過程!$AG118,計算過程!$AI118)*J118/($I118+$J118+$K118+$L118+$M118+$N118)</f>
        <v>32.405106371819997</v>
      </c>
      <c r="D118" s="88">
        <f ca="1">K118-IF(入力データと計算結果!$F$7=バックデータ一覧!$A$7,計算過程!$AG118,計算過程!$AI118)*K118/($I118+$J118+$K118+$L118+$M118+$N118)</f>
        <v>6.2109787212654997</v>
      </c>
      <c r="E118" s="88">
        <f ca="1">L118-IF(入力データと計算結果!$F$7=バックデータ一覧!$A$7,計算過程!$AG118,計算過程!$AI118)*L118/($I118+$J118+$K118+$L118+$M118+$N118)</f>
        <v>24.303829778864998</v>
      </c>
      <c r="F118" s="88">
        <f ca="1">M118-IF(入力データと計算結果!$F$7=バックデータ一覧!$A$7,計算過程!$AG118,計算過程!$AI118)*M118/($I118+$J118+$K118+$L118+$M118+$N118)</f>
        <v>0</v>
      </c>
      <c r="G118" s="88">
        <f ca="1">N118-IF(入力データと計算結果!$F$7=バックデータ一覧!$A$7,計算過程!$AG118,計算過程!$AI118)*N118/($I118+$J118+$K118+$L118+$M118+$N118)</f>
        <v>5.6639999999999988</v>
      </c>
      <c r="H118" s="88">
        <f t="shared" si="18"/>
        <v>0</v>
      </c>
      <c r="I118" s="90">
        <f ca="1">P118*(バックデータ一覧!$E$3-計算過程!X118)*4.186*10^-3</f>
        <v>24.843914885061999</v>
      </c>
      <c r="J118" s="90">
        <f ca="1">Q118*(バックデータ一覧!$E$4-計算過程!X118)*4.186*10^-3</f>
        <v>32.405106371819997</v>
      </c>
      <c r="K118" s="90">
        <f ca="1">R118*(バックデータ一覧!$E$5-計算過程!X118)*4.186*10^-3</f>
        <v>6.2109787212654997</v>
      </c>
      <c r="L118" s="90">
        <f ca="1">IF(入力データと計算結果!$F$9=バックデータ一覧!$A$2,計算過程!S118*(バックデータ一覧!$E$6-計算過程!X118)*4.186*10^-3,0)</f>
        <v>24.303829778864998</v>
      </c>
      <c r="M118" s="90">
        <f>IF(入力データと計算結果!$F$9=バックデータ一覧!$A$2,0,計算過程!T118*(バックデータ一覧!$E$7-計算過程!X118)*4.186*10^-3)</f>
        <v>0</v>
      </c>
      <c r="N118" s="90">
        <f ca="1">IF(入力データと計算結果!$F$9=バックデータ一覧!$A$4,0,計算過程!U118*(バックデータ一覧!$E$8-計算過程!X118)*4.186*10^-3)</f>
        <v>5.6639999999999988</v>
      </c>
      <c r="O118" s="90">
        <f>IF(入力データと計算結果!$F$9=バックデータ一覧!$A$4,計算過程!W118*1.25,0)</f>
        <v>0</v>
      </c>
      <c r="P118" s="88">
        <f t="shared" si="11"/>
        <v>184</v>
      </c>
      <c r="Q118" s="88">
        <f t="shared" si="12"/>
        <v>240</v>
      </c>
      <c r="R118" s="88">
        <f t="shared" si="13"/>
        <v>46</v>
      </c>
      <c r="S118" s="88">
        <f>IF(入力データと計算結果!$F$9=バックデータ一覧!$A$2,$AC118,0)*$AX$11*$AX$12</f>
        <v>180</v>
      </c>
      <c r="T118" s="88">
        <f>IF(入力データと計算結果!$F$9=バックデータ一覧!$A$2,0,$AC118)*$AX$12</f>
        <v>0</v>
      </c>
      <c r="U118" s="88">
        <f t="shared" ca="1" si="19"/>
        <v>25.893604030077697</v>
      </c>
      <c r="V118" s="90">
        <f ca="1">IF(OR(入力データと計算結果!$F$9=バックデータ一覧!$A$2,入力データと計算結果!$F$9=バックデータ一覧!$A$3),W118/(バックデータ一覧!$E$8-計算過程!X118)/4.186*10^3,0)</f>
        <v>25.893604030077697</v>
      </c>
      <c r="W118" s="90">
        <f t="shared" si="14"/>
        <v>5.6639999999999997</v>
      </c>
      <c r="X118" s="90">
        <f ca="1">MAX(VLOOKUP(入力データと計算結果!$F$5,バックデータ一覧!$Y$3:$AA$10,2)*Y118+VLOOKUP(入力データと計算結果!$F$5,バックデータ一覧!$Y$3:$AA$10,3),0.5)</f>
        <v>7.7445588750000001</v>
      </c>
      <c r="Y118" s="90">
        <f t="shared" ca="1" si="15"/>
        <v>6.4445833333333322</v>
      </c>
      <c r="Z118" s="24">
        <f>IF(入力データと計算結果!$F$6=4,INDEX(バックデータ一覧!$I$4:$L$9,MATCH(VLOOKUP(計算過程!$A118,バックデータ一覧!$AU$3:$AV$367,2),バックデータ一覧!$H$4:$H$9,0),MATCH(計算過程!Z$2,バックデータ一覧!$I$2:$L$2,0)),IF(入力データと計算結果!$F$6=3,INDEX(バックデータ一覧!$I$10:$L$15,MATCH(VLOOKUP(計算過程!$A118,バックデータ一覧!$AU$3:$AV$367,2),バックデータ一覧!$H$10:$H$15,0),MATCH(計算過程!Z$2,バックデータ一覧!$I$2:$L$2,0)),IF(入力データと計算結果!$F$6=2,INDEX(バックデータ一覧!$I$16:$L$21,MATCH(VLOOKUP(計算過程!$A118,バックデータ一覧!$AU$3:$AV$367,2),バックデータ一覧!$H$16:$H$21,0),MATCH(計算過程!Z$2,バックデータ一覧!$I$2:$L$2,0)),IF(入力データと計算結果!$F$6=1,INDEX(バックデータ一覧!$I$22:$L$27,MATCH(VLOOKUP(計算過程!$A118,バックデータ一覧!$AU$3:$AV$367,2),バックデータ一覧!$H$22:$H$27,0),MATCH(計算過程!Z$2,バックデータ一覧!$I$2:$L$2,0))))))</f>
        <v>184</v>
      </c>
      <c r="AA118" s="24">
        <f>IF(入力データと計算結果!$F$6=4,INDEX(バックデータ一覧!$I$4:$L$9,MATCH(VLOOKUP(計算過程!$A118,バックデータ一覧!$AU$3:$AV$367,2),バックデータ一覧!$H$4:$H$9,0),MATCH(計算過程!AA$2,バックデータ一覧!$I$2:$L$2,0)),IF(入力データと計算結果!$F$6=3,INDEX(バックデータ一覧!$I$10:$L$15,MATCH(VLOOKUP(計算過程!$A118,バックデータ一覧!$AU$3:$AV$367,2),バックデータ一覧!$H$10:$H$15,0),MATCH(計算過程!AA$2,バックデータ一覧!$I$2:$L$2,0)),IF(入力データと計算結果!$F$6=2,INDEX(バックデータ一覧!$I$16:$L$21,MATCH(VLOOKUP(計算過程!$A118,バックデータ一覧!$AU$3:$AV$367,2),バックデータ一覧!$H$16:$H$21,0),MATCH(計算過程!AA$2,バックデータ一覧!$I$2:$L$2,0)),IF(入力データと計算結果!$F$6=1,INDEX(バックデータ一覧!$I$22:$L$27,MATCH(VLOOKUP(計算過程!$A118,バックデータ一覧!$AU$3:$AV$367,2),バックデータ一覧!$H$22:$H$27,0),MATCH(計算過程!AA$2,バックデータ一覧!$I$2:$L$2,0))))))</f>
        <v>240</v>
      </c>
      <c r="AB118" s="24">
        <f>IF(入力データと計算結果!$F$6=4,INDEX(バックデータ一覧!$I$4:$L$9,MATCH(VLOOKUP(計算過程!$A118,バックデータ一覧!$AU$3:$AV$367,2),バックデータ一覧!$H$4:$H$9,0),MATCH(計算過程!AB$2,バックデータ一覧!$I$2:$L$2,0)),IF(入力データと計算結果!$F$6=3,INDEX(バックデータ一覧!$I$10:$L$15,MATCH(VLOOKUP(計算過程!$A118,バックデータ一覧!$AU$3:$AV$367,2),バックデータ一覧!$H$10:$H$15,0),MATCH(計算過程!AB$2,バックデータ一覧!$I$2:$L$2,0)),IF(入力データと計算結果!$F$6=2,INDEX(バックデータ一覧!$I$16:$L$21,MATCH(VLOOKUP(計算過程!$A118,バックデータ一覧!$AU$3:$AV$367,2),バックデータ一覧!$H$16:$H$21,0),MATCH(計算過程!AB$2,バックデータ一覧!$I$2:$L$2,0)),IF(入力データと計算結果!$F$6=1,INDEX(バックデータ一覧!$I$22:$L$27,MATCH(VLOOKUP(計算過程!$A118,バックデータ一覧!$AU$3:$AV$367,2),バックデータ一覧!$H$22:$H$27,0),MATCH(計算過程!AB$2,バックデータ一覧!$I$2:$L$2,0))))))</f>
        <v>46</v>
      </c>
      <c r="AC118" s="24">
        <f>IF(入力データと計算結果!$F$6=4,INDEX(バックデータ一覧!$I$4:$L$9,MATCH(VLOOKUP(計算過程!$A118,バックデータ一覧!$AU$3:$AV$367,2),バックデータ一覧!$H$4:$H$9,0),MATCH(計算過程!AC$2,バックデータ一覧!$I$2:$L$2,0)),IF(入力データと計算結果!$F$6=3,INDEX(バックデータ一覧!$I$10:$L$15,MATCH(VLOOKUP(計算過程!$A118,バックデータ一覧!$AU$3:$AV$367,2),バックデータ一覧!$H$10:$H$15,0),MATCH(計算過程!AC$2,バックデータ一覧!$I$2:$L$2,0)),IF(入力データと計算結果!$F$6=2,INDEX(バックデータ一覧!$I$16:$L$21,MATCH(VLOOKUP(計算過程!$A118,バックデータ一覧!$AU$3:$AV$367,2),バックデータ一覧!$H$16:$H$21,0),MATCH(計算過程!AC$2,バックデータ一覧!$I$2:$L$2,0)),IF(入力データと計算結果!$F$6=1,INDEX(バックデータ一覧!$I$22:$L$27,MATCH(VLOOKUP(計算過程!$A118,バックデータ一覧!$AU$3:$AV$367,2),バックデータ一覧!$H$22:$H$27,0),MATCH(計算過程!AC$2,バックデータ一覧!$I$2:$L$2,0))))))</f>
        <v>180</v>
      </c>
      <c r="AD118" s="89">
        <f>IF($AF118&lt;7,INDEX(バックデータ一覧!$P$4:$S$5,MATCH(入力データと計算結果!$F$8,バックデータ一覧!$O$4:$O$5,0),MATCH(入力データと計算結果!$F$6,バックデータ一覧!$P$3:$W$3,0)),IF(AND($AF118&gt;=7,$AF118&lt;16),INDEX(バックデータ一覧!$P$6:$S$7,MATCH(入力データと計算結果!$F$8,バックデータ一覧!$O$6:$O$7,0),MATCH(入力データと計算結果!$F$6,バックデータ一覧!$P$3:$W$3,0)),IF(AND($AF118&gt;=16,$AF118&lt;25),INDEX(バックデータ一覧!$P$8:$S$9,MATCH(入力データと計算結果!$F$8,バックデータ一覧!$O$8:$O$9,0),MATCH(入力データと計算結果!$F$6,バックデータ一覧!$P$3:$W$3,0)),IF($AF118&gt;=25,INDEX(バックデータ一覧!$P$10:$S$11,MATCH(入力データと計算結果!$F$8,バックデータ一覧!$O$10:$O$11,0),MATCH(入力データと計算結果!$F$6,バックデータ一覧!$P$3:$W$3,0))))))</f>
        <v>-0.12</v>
      </c>
      <c r="AE118" s="89">
        <f>IF($AF118&lt;7,INDEX(バックデータ一覧!$T$4:$W$5,MATCH(入力データと計算結果!$F$8,バックデータ一覧!$O$4:$O$5,0),MATCH(入力データと計算結果!$F$6,バックデータ一覧!$P$3:$W$3,0)),IF(AND($AF118&gt;=7,$AF118&lt;16),INDEX(バックデータ一覧!$T$6:$W$7,MATCH(入力データと計算結果!$F$8,バックデータ一覧!$O$6:$O$7,0),MATCH(入力データと計算結果!$F$6,バックデータ一覧!$P$3:$W$3,0)),IF(AND($AF118&gt;=16,$AF118&lt;25),INDEX(バックデータ一覧!$T$8:$W$9,MATCH(入力データと計算結果!$F$8,バックデータ一覧!$O$8:$O$9,0),MATCH(入力データと計算結果!$F$6,バックデータ一覧!$P$3:$W$3,0)),IF($AF118&gt;=25,INDEX(バックデータ一覧!$T$10:$W$11,MATCH(入力データと計算結果!$F$8,バックデータ一覧!$O$10:$O$11,0),MATCH(入力データと計算結果!$F$6,バックデータ一覧!$P$3:$W$3,0))))))</f>
        <v>6</v>
      </c>
      <c r="AF118" s="88">
        <f>AVERAGEIF(貼り付けシート!$A$6:$A$8765,$A118,貼り付けシート!$C$6:$C$8765)</f>
        <v>2.8000000000000007</v>
      </c>
      <c r="AG118" s="91">
        <f>IF(AND(入力データと計算結果!$F$7=バックデータ一覧!$A$7,AH118="使用できる"),MIN(AN118,SUM(I118:N118)*$AX$13),0)</f>
        <v>0</v>
      </c>
      <c r="AH118" s="47" t="str">
        <f t="shared" si="20"/>
        <v>使用できる</v>
      </c>
      <c r="AI118" s="90">
        <f>IF(入力データと計算結果!$F$7=バックデータ一覧!$A$8,MIN(AJ118,(SUM(I118:N118)*$AX$15)),0)</f>
        <v>0</v>
      </c>
      <c r="AJ118" s="90">
        <f t="shared" ca="1" si="16"/>
        <v>0</v>
      </c>
      <c r="AK118" s="90">
        <f t="shared" ca="1" si="17"/>
        <v>35.950691482387498</v>
      </c>
      <c r="AL118" s="88">
        <f>IF(OR($AX$22=0,入力データと計算結果!$F$7&lt;&gt;バックデータ一覧!$A$8),0,$AX$19*AM118*10^-3)</f>
        <v>0</v>
      </c>
      <c r="AM118" s="90">
        <f>SUMPRODUCT(('計算過程（日射量等）'!$A$6:$A$8765=計算過程!A118)*('計算過程（日射量等）'!$C$6:$C$8765&gt;=$AX$20))</f>
        <v>2</v>
      </c>
      <c r="AN118" s="90">
        <f>IF(入力データと計算結果!$F$7=バックデータ一覧!$A$9,0,AO118*$AX$22*$AX$21*計算過程!$AX$23)</f>
        <v>0</v>
      </c>
      <c r="AO118" s="90">
        <f>SUMIF('計算過程（日射量等）'!$A$6:$A$8765,計算過程!A118,'計算過程（日射量等）'!$C$6:$C$8765)*3600*10^-6</f>
        <v>4.5845736093484852</v>
      </c>
      <c r="AP118" s="90">
        <f t="shared" si="21"/>
        <v>8.3694892473118276</v>
      </c>
      <c r="AQ118" s="90">
        <f>AVERAGEIF('貼り付けシート（日射量等）'!$D$3:$D$8762,$A118,'貼り付けシート（日射量等）'!$F$3:$F$8762)</f>
        <v>11.320833333333333</v>
      </c>
    </row>
    <row r="119" spans="1:43">
      <c r="A119" s="28">
        <v>41753</v>
      </c>
      <c r="B119" s="88">
        <f ca="1">I119-IF(入力データと計算結果!$F$7=バックデータ一覧!$A$7,計算過程!$AG119,計算過程!$AI119)*I119/($I119+$J119+$K119+$L119+$M119+$N119)</f>
        <v>12.611477171384001</v>
      </c>
      <c r="C119" s="88">
        <f ca="1">J119-IF(入力データと計算結果!$F$7=バックデータ一覧!$A$7,計算過程!$AG119,計算過程!$AI119)*J119/($I119+$J119+$K119+$L119+$M119+$N119)</f>
        <v>20.5621910403</v>
      </c>
      <c r="D119" s="88">
        <f ca="1">K119-IF(入力データと計算結果!$F$7=バックデータ一覧!$A$7,計算過程!$AG119,計算過程!$AI119)*K119/($I119+$J119+$K119+$L119+$M119+$N119)</f>
        <v>3.838275660856</v>
      </c>
      <c r="E119" s="88">
        <f ca="1">L119-IF(入力データと計算結果!$F$7=バックデータ一覧!$A$7,計算過程!$AG119,計算過程!$AI119)*L119/($I119+$J119+$K119+$L119+$M119+$N119)</f>
        <v>24.674629248360002</v>
      </c>
      <c r="F119" s="88">
        <f ca="1">M119-IF(入力データと計算結果!$F$7=バックデータ一覧!$A$7,計算過程!$AG119,計算過程!$AI119)*M119/($I119+$J119+$K119+$L119+$M119+$N119)</f>
        <v>0</v>
      </c>
      <c r="G119" s="88">
        <f ca="1">N119-IF(入力データと計算結果!$F$7=バックデータ一覧!$A$7,計算過程!$AG119,計算過程!$AI119)*N119/($I119+$J119+$K119+$L119+$M119+$N119)</f>
        <v>5.899</v>
      </c>
      <c r="H119" s="88">
        <f t="shared" si="18"/>
        <v>0</v>
      </c>
      <c r="I119" s="90">
        <f ca="1">P119*(バックデータ一覧!$E$3-計算過程!X119)*4.186*10^-3</f>
        <v>12.611477171384001</v>
      </c>
      <c r="J119" s="90">
        <f ca="1">Q119*(バックデータ一覧!$E$4-計算過程!X119)*4.186*10^-3</f>
        <v>20.5621910403</v>
      </c>
      <c r="K119" s="90">
        <f ca="1">R119*(バックデータ一覧!$E$5-計算過程!X119)*4.186*10^-3</f>
        <v>3.838275660856</v>
      </c>
      <c r="L119" s="90">
        <f ca="1">IF(入力データと計算結果!$F$9=バックデータ一覧!$A$2,計算過程!S119*(バックデータ一覧!$E$6-計算過程!X119)*4.186*10^-3,0)</f>
        <v>24.674629248360002</v>
      </c>
      <c r="M119" s="90">
        <f>IF(入力データと計算結果!$F$9=バックデータ一覧!$A$2,0,計算過程!T119*(バックデータ一覧!$E$7-計算過程!X119)*4.186*10^-3)</f>
        <v>0</v>
      </c>
      <c r="N119" s="90">
        <f ca="1">IF(入力データと計算結果!$F$9=バックデータ一覧!$A$4,0,計算過程!U119*(バックデータ一覧!$E$8-計算過程!X119)*4.186*10^-3)</f>
        <v>5.899</v>
      </c>
      <c r="O119" s="90">
        <f>IF(入力データと計算結果!$F$9=バックデータ一覧!$A$4,計算過程!W119*1.25,0)</f>
        <v>0</v>
      </c>
      <c r="P119" s="88">
        <f t="shared" si="11"/>
        <v>92</v>
      </c>
      <c r="Q119" s="88">
        <f t="shared" si="12"/>
        <v>150</v>
      </c>
      <c r="R119" s="88">
        <f t="shared" si="13"/>
        <v>28</v>
      </c>
      <c r="S119" s="88">
        <f>IF(入力データと計算結果!$F$9=バックデータ一覧!$A$2,$AC119,0)*$AX$11*$AX$12</f>
        <v>180</v>
      </c>
      <c r="T119" s="88">
        <f>IF(入力データと計算結果!$F$9=バックデータ一覧!$A$2,0,$AC119)*$AX$12</f>
        <v>0</v>
      </c>
      <c r="U119" s="88">
        <f t="shared" ca="1" si="19"/>
        <v>26.716331404107297</v>
      </c>
      <c r="V119" s="90">
        <f ca="1">IF(OR(入力データと計算結果!$F$9=バックデータ一覧!$A$2,入力データと計算結果!$F$9=バックデータ一覧!$A$3),W119/(バックデータ一覧!$E$8-計算過程!X119)/4.186*10^3,0)</f>
        <v>26.716331404107297</v>
      </c>
      <c r="W119" s="90">
        <f t="shared" si="14"/>
        <v>5.899</v>
      </c>
      <c r="X119" s="90">
        <f ca="1">MAX(VLOOKUP(入力データと計算結果!$F$5,バックデータ一覧!$Y$3:$AA$10,2)*Y119+VLOOKUP(入力データと計算結果!$F$5,バックデータ一覧!$Y$3:$AA$10,3),0.5)</f>
        <v>7.2524430000000004</v>
      </c>
      <c r="Y119" s="90">
        <f t="shared" ca="1" si="15"/>
        <v>5.7033333333333331</v>
      </c>
      <c r="Z119" s="24">
        <f>IF(入力データと計算結果!$F$6=4,INDEX(バックデータ一覧!$I$4:$L$9,MATCH(VLOOKUP(計算過程!$A119,バックデータ一覧!$AU$3:$AV$367,2),バックデータ一覧!$H$4:$H$9,0),MATCH(計算過程!Z$2,バックデータ一覧!$I$2:$L$2,0)),IF(入力データと計算結果!$F$6=3,INDEX(バックデータ一覧!$I$10:$L$15,MATCH(VLOOKUP(計算過程!$A119,バックデータ一覧!$AU$3:$AV$367,2),バックデータ一覧!$H$10:$H$15,0),MATCH(計算過程!Z$2,バックデータ一覧!$I$2:$L$2,0)),IF(入力データと計算結果!$F$6=2,INDEX(バックデータ一覧!$I$16:$L$21,MATCH(VLOOKUP(計算過程!$A119,バックデータ一覧!$AU$3:$AV$367,2),バックデータ一覧!$H$16:$H$21,0),MATCH(計算過程!Z$2,バックデータ一覧!$I$2:$L$2,0)),IF(入力データと計算結果!$F$6=1,INDEX(バックデータ一覧!$I$22:$L$27,MATCH(VLOOKUP(計算過程!$A119,バックデータ一覧!$AU$3:$AV$367,2),バックデータ一覧!$H$22:$H$27,0),MATCH(計算過程!Z$2,バックデータ一覧!$I$2:$L$2,0))))))</f>
        <v>92</v>
      </c>
      <c r="AA119" s="24">
        <f>IF(入力データと計算結果!$F$6=4,INDEX(バックデータ一覧!$I$4:$L$9,MATCH(VLOOKUP(計算過程!$A119,バックデータ一覧!$AU$3:$AV$367,2),バックデータ一覧!$H$4:$H$9,0),MATCH(計算過程!AA$2,バックデータ一覧!$I$2:$L$2,0)),IF(入力データと計算結果!$F$6=3,INDEX(バックデータ一覧!$I$10:$L$15,MATCH(VLOOKUP(計算過程!$A119,バックデータ一覧!$AU$3:$AV$367,2),バックデータ一覧!$H$10:$H$15,0),MATCH(計算過程!AA$2,バックデータ一覧!$I$2:$L$2,0)),IF(入力データと計算結果!$F$6=2,INDEX(バックデータ一覧!$I$16:$L$21,MATCH(VLOOKUP(計算過程!$A119,バックデータ一覧!$AU$3:$AV$367,2),バックデータ一覧!$H$16:$H$21,0),MATCH(計算過程!AA$2,バックデータ一覧!$I$2:$L$2,0)),IF(入力データと計算結果!$F$6=1,INDEX(バックデータ一覧!$I$22:$L$27,MATCH(VLOOKUP(計算過程!$A119,バックデータ一覧!$AU$3:$AV$367,2),バックデータ一覧!$H$22:$H$27,0),MATCH(計算過程!AA$2,バックデータ一覧!$I$2:$L$2,0))))))</f>
        <v>150</v>
      </c>
      <c r="AB119" s="24">
        <f>IF(入力データと計算結果!$F$6=4,INDEX(バックデータ一覧!$I$4:$L$9,MATCH(VLOOKUP(計算過程!$A119,バックデータ一覧!$AU$3:$AV$367,2),バックデータ一覧!$H$4:$H$9,0),MATCH(計算過程!AB$2,バックデータ一覧!$I$2:$L$2,0)),IF(入力データと計算結果!$F$6=3,INDEX(バックデータ一覧!$I$10:$L$15,MATCH(VLOOKUP(計算過程!$A119,バックデータ一覧!$AU$3:$AV$367,2),バックデータ一覧!$H$10:$H$15,0),MATCH(計算過程!AB$2,バックデータ一覧!$I$2:$L$2,0)),IF(入力データと計算結果!$F$6=2,INDEX(バックデータ一覧!$I$16:$L$21,MATCH(VLOOKUP(計算過程!$A119,バックデータ一覧!$AU$3:$AV$367,2),バックデータ一覧!$H$16:$H$21,0),MATCH(計算過程!AB$2,バックデータ一覧!$I$2:$L$2,0)),IF(入力データと計算結果!$F$6=1,INDEX(バックデータ一覧!$I$22:$L$27,MATCH(VLOOKUP(計算過程!$A119,バックデータ一覧!$AU$3:$AV$367,2),バックデータ一覧!$H$22:$H$27,0),MATCH(計算過程!AB$2,バックデータ一覧!$I$2:$L$2,0))))))</f>
        <v>28</v>
      </c>
      <c r="AC119" s="24">
        <f>IF(入力データと計算結果!$F$6=4,INDEX(バックデータ一覧!$I$4:$L$9,MATCH(VLOOKUP(計算過程!$A119,バックデータ一覧!$AU$3:$AV$367,2),バックデータ一覧!$H$4:$H$9,0),MATCH(計算過程!AC$2,バックデータ一覧!$I$2:$L$2,0)),IF(入力データと計算結果!$F$6=3,INDEX(バックデータ一覧!$I$10:$L$15,MATCH(VLOOKUP(計算過程!$A119,バックデータ一覧!$AU$3:$AV$367,2),バックデータ一覧!$H$10:$H$15,0),MATCH(計算過程!AC$2,バックデータ一覧!$I$2:$L$2,0)),IF(入力データと計算結果!$F$6=2,INDEX(バックデータ一覧!$I$16:$L$21,MATCH(VLOOKUP(計算過程!$A119,バックデータ一覧!$AU$3:$AV$367,2),バックデータ一覧!$H$16:$H$21,0),MATCH(計算過程!AC$2,バックデータ一覧!$I$2:$L$2,0)),IF(入力データと計算結果!$F$6=1,INDEX(バックデータ一覧!$I$22:$L$27,MATCH(VLOOKUP(計算過程!$A119,バックデータ一覧!$AU$3:$AV$367,2),バックデータ一覧!$H$22:$H$27,0),MATCH(計算過程!AC$2,バックデータ一覧!$I$2:$L$2,0))))))</f>
        <v>180</v>
      </c>
      <c r="AD119" s="89">
        <f>IF($AF119&lt;7,INDEX(バックデータ一覧!$P$4:$S$5,MATCH(入力データと計算結果!$F$8,バックデータ一覧!$O$4:$O$5,0),MATCH(入力データと計算結果!$F$6,バックデータ一覧!$P$3:$W$3,0)),IF(AND($AF119&gt;=7,$AF119&lt;16),INDEX(バックデータ一覧!$P$6:$S$7,MATCH(入力データと計算結果!$F$8,バックデータ一覧!$O$6:$O$7,0),MATCH(入力データと計算結果!$F$6,バックデータ一覧!$P$3:$W$3,0)),IF(AND($AF119&gt;=16,$AF119&lt;25),INDEX(バックデータ一覧!$P$8:$S$9,MATCH(入力データと計算結果!$F$8,バックデータ一覧!$O$8:$O$9,0),MATCH(入力データと計算結果!$F$6,バックデータ一覧!$P$3:$W$3,0)),IF($AF119&gt;=25,INDEX(バックデータ一覧!$P$10:$S$11,MATCH(入力データと計算結果!$F$8,バックデータ一覧!$O$10:$O$11,0),MATCH(入力データと計算結果!$F$6,バックデータ一覧!$P$3:$W$3,0))))))</f>
        <v>-0.12</v>
      </c>
      <c r="AE119" s="89">
        <f>IF($AF119&lt;7,INDEX(バックデータ一覧!$T$4:$W$5,MATCH(入力データと計算結果!$F$8,バックデータ一覧!$O$4:$O$5,0),MATCH(入力データと計算結果!$F$6,バックデータ一覧!$P$3:$W$3,0)),IF(AND($AF119&gt;=7,$AF119&lt;16),INDEX(バックデータ一覧!$T$6:$W$7,MATCH(入力データと計算結果!$F$8,バックデータ一覧!$O$6:$O$7,0),MATCH(入力データと計算結果!$F$6,バックデータ一覧!$P$3:$W$3,0)),IF(AND($AF119&gt;=16,$AF119&lt;25),INDEX(バックデータ一覧!$T$8:$W$9,MATCH(入力データと計算結果!$F$8,バックデータ一覧!$O$8:$O$9,0),MATCH(入力データと計算結果!$F$6,バックデータ一覧!$P$3:$W$3,0)),IF($AF119&gt;=25,INDEX(バックデータ一覧!$T$10:$W$11,MATCH(入力データと計算結果!$F$8,バックデータ一覧!$O$10:$O$11,0),MATCH(入力データと計算結果!$F$6,バックデータ一覧!$P$3:$W$3,0))))))</f>
        <v>6</v>
      </c>
      <c r="AF119" s="88">
        <f>AVERAGEIF(貼り付けシート!$A$6:$A$8765,$A119,貼り付けシート!$C$6:$C$8765)</f>
        <v>0.84166666666666679</v>
      </c>
      <c r="AG119" s="91">
        <f>IF(AND(入力データと計算結果!$F$7=バックデータ一覧!$A$7,AH119="使用できる"),MIN(AN119,SUM(I119:N119)*$AX$13),0)</f>
        <v>0</v>
      </c>
      <c r="AH119" s="47" t="str">
        <f t="shared" si="20"/>
        <v>使用できる</v>
      </c>
      <c r="AI119" s="90">
        <f>IF(入力データと計算結果!$F$7=バックデータ一覧!$A$8,MIN(AJ119,(SUM(I119:N119)*$AX$15)),0)</f>
        <v>0</v>
      </c>
      <c r="AJ119" s="90">
        <f t="shared" ca="1" si="16"/>
        <v>0</v>
      </c>
      <c r="AK119" s="90">
        <f t="shared" ca="1" si="17"/>
        <v>36.259691040299998</v>
      </c>
      <c r="AL119" s="88">
        <f>IF(OR($AX$22=0,入力データと計算結果!$F$7&lt;&gt;バックデータ一覧!$A$8),0,$AX$19*AM119*10^-3)</f>
        <v>0</v>
      </c>
      <c r="AM119" s="90">
        <f>SUMPRODUCT(('計算過程（日射量等）'!$A$6:$A$8765=計算過程!A119)*('計算過程（日射量等）'!$C$6:$C$8765&gt;=$AX$20))</f>
        <v>10</v>
      </c>
      <c r="AN119" s="90">
        <f>IF(入力データと計算結果!$F$7=バックデータ一覧!$A$9,0,AO119*$AX$22*$AX$21*計算過程!$AX$23)</f>
        <v>0</v>
      </c>
      <c r="AO119" s="90">
        <f>SUMIF('計算過程（日射量等）'!$A$6:$A$8765,計算過程!A119,'計算過程（日射量等）'!$C$6:$C$8765)*3600*10^-6</f>
        <v>25.627660961502961</v>
      </c>
      <c r="AP119" s="90">
        <f t="shared" si="21"/>
        <v>8.5219086021505355</v>
      </c>
      <c r="AQ119" s="90">
        <f>AVERAGEIF('貼り付けシート（日射量等）'!$D$3:$D$8762,$A119,'貼り付けシート（日射量等）'!$F$3:$F$8762)</f>
        <v>9.4541666666666675</v>
      </c>
    </row>
    <row r="120" spans="1:43">
      <c r="A120" s="28">
        <v>41754</v>
      </c>
      <c r="B120" s="88">
        <f ca="1">I120-IF(入力データと計算結果!$F$7=バックデータ一覧!$A$7,計算過程!$AG120,計算過程!$AI120)*I120/($I120+$J120+$K120+$L120+$M120+$N120)</f>
        <v>8.6396097346650009</v>
      </c>
      <c r="C120" s="88">
        <f ca="1">J120-IF(入力データと計算結果!$F$7=バックデータ一覧!$A$7,計算過程!$AG120,計算過程!$AI120)*J120/($I120+$J120+$K120+$L120+$M120+$N120)</f>
        <v>13.934854410750001</v>
      </c>
      <c r="D120" s="88">
        <f ca="1">K120-IF(入力データと計算結果!$F$7=バックデータ一覧!$A$7,計算過程!$AG120,計算過程!$AI120)*K120/($I120+$J120+$K120+$L120+$M120+$N120)</f>
        <v>1.11478835286</v>
      </c>
      <c r="E120" s="88">
        <f ca="1">L120-IF(入力データと計算結果!$F$7=バックデータ一覧!$A$7,計算過程!$AG120,計算過程!$AI120)*L120/($I120+$J120+$K120+$L120+$M120+$N120)</f>
        <v>25.082737939349997</v>
      </c>
      <c r="F120" s="88">
        <f ca="1">M120-IF(入力データと計算結果!$F$7=バックデータ一覧!$A$7,計算過程!$AG120,計算過程!$AI120)*M120/($I120+$J120+$K120+$L120+$M120+$N120)</f>
        <v>0</v>
      </c>
      <c r="G120" s="88">
        <f ca="1">N120-IF(入力データと計算結果!$F$7=バックデータ一覧!$A$7,計算過程!$AG120,計算過程!$AI120)*N120/($I120+$J120+$K120+$L120+$M120+$N120)</f>
        <v>5.5309999999999997</v>
      </c>
      <c r="H120" s="88">
        <f t="shared" si="18"/>
        <v>0</v>
      </c>
      <c r="I120" s="90">
        <f ca="1">P120*(バックデータ一覧!$E$3-計算過程!X120)*4.186*10^-3</f>
        <v>8.6396097346650009</v>
      </c>
      <c r="J120" s="90">
        <f ca="1">Q120*(バックデータ一覧!$E$4-計算過程!X120)*4.186*10^-3</f>
        <v>13.934854410750001</v>
      </c>
      <c r="K120" s="90">
        <f ca="1">R120*(バックデータ一覧!$E$5-計算過程!X120)*4.186*10^-3</f>
        <v>1.11478835286</v>
      </c>
      <c r="L120" s="90">
        <f ca="1">IF(入力データと計算結果!$F$9=バックデータ一覧!$A$2,計算過程!S120*(バックデータ一覧!$E$6-計算過程!X120)*4.186*10^-3,0)</f>
        <v>25.082737939349997</v>
      </c>
      <c r="M120" s="90">
        <f>IF(入力データと計算結果!$F$9=バックデータ一覧!$A$2,0,計算過程!T120*(バックデータ一覧!$E$7-計算過程!X120)*4.186*10^-3)</f>
        <v>0</v>
      </c>
      <c r="N120" s="90">
        <f ca="1">IF(入力データと計算結果!$F$9=バックデータ一覧!$A$4,0,計算過程!U120*(バックデータ一覧!$E$8-計算過程!X120)*4.186*10^-3)</f>
        <v>5.5309999999999997</v>
      </c>
      <c r="O120" s="90">
        <f>IF(入力データと計算結果!$F$9=バックデータ一覧!$A$4,計算過程!W120*1.25,0)</f>
        <v>0</v>
      </c>
      <c r="P120" s="88">
        <f t="shared" si="11"/>
        <v>62</v>
      </c>
      <c r="Q120" s="88">
        <f t="shared" si="12"/>
        <v>100</v>
      </c>
      <c r="R120" s="88">
        <f t="shared" si="13"/>
        <v>8</v>
      </c>
      <c r="S120" s="88">
        <f>IF(入力データと計算結果!$F$9=バックデータ一覧!$A$2,$AC120,0)*$AX$11*$AX$12</f>
        <v>180</v>
      </c>
      <c r="T120" s="88">
        <f>IF(入力データと計算結果!$F$9=バックデータ一覧!$A$2,0,$AC120)*$AX$12</f>
        <v>0</v>
      </c>
      <c r="U120" s="88">
        <f t="shared" ca="1" si="19"/>
        <v>24.795069256087178</v>
      </c>
      <c r="V120" s="90">
        <f ca="1">IF(OR(入力データと計算結果!$F$9=バックデータ一覧!$A$2,入力データと計算結果!$F$9=バックデータ一覧!$A$3),W120/(バックデータ一覧!$E$8-計算過程!X120)/4.186*10^3,0)</f>
        <v>24.795069256087178</v>
      </c>
      <c r="W120" s="90">
        <f t="shared" si="14"/>
        <v>5.5309999999999997</v>
      </c>
      <c r="X120" s="90">
        <f ca="1">MAX(VLOOKUP(入力データと計算結果!$F$5,バックデータ一覧!$Y$3:$AA$10,2)*Y120+VLOOKUP(入力データと計算結果!$F$5,バックデータ一覧!$Y$3:$AA$10,3),0.5)</f>
        <v>6.7108112500000008</v>
      </c>
      <c r="Y120" s="90">
        <f t="shared" ca="1" si="15"/>
        <v>4.8875000000000002</v>
      </c>
      <c r="Z120" s="24">
        <f>IF(入力データと計算結果!$F$6=4,INDEX(バックデータ一覧!$I$4:$L$9,MATCH(VLOOKUP(計算過程!$A120,バックデータ一覧!$AU$3:$AV$367,2),バックデータ一覧!$H$4:$H$9,0),MATCH(計算過程!Z$2,バックデータ一覧!$I$2:$L$2,0)),IF(入力データと計算結果!$F$6=3,INDEX(バックデータ一覧!$I$10:$L$15,MATCH(VLOOKUP(計算過程!$A120,バックデータ一覧!$AU$3:$AV$367,2),バックデータ一覧!$H$10:$H$15,0),MATCH(計算過程!Z$2,バックデータ一覧!$I$2:$L$2,0)),IF(入力データと計算結果!$F$6=2,INDEX(バックデータ一覧!$I$16:$L$21,MATCH(VLOOKUP(計算過程!$A120,バックデータ一覧!$AU$3:$AV$367,2),バックデータ一覧!$H$16:$H$21,0),MATCH(計算過程!Z$2,バックデータ一覧!$I$2:$L$2,0)),IF(入力データと計算結果!$F$6=1,INDEX(バックデータ一覧!$I$22:$L$27,MATCH(VLOOKUP(計算過程!$A120,バックデータ一覧!$AU$3:$AV$367,2),バックデータ一覧!$H$22:$H$27,0),MATCH(計算過程!Z$2,バックデータ一覧!$I$2:$L$2,0))))))</f>
        <v>62</v>
      </c>
      <c r="AA120" s="24">
        <f>IF(入力データと計算結果!$F$6=4,INDEX(バックデータ一覧!$I$4:$L$9,MATCH(VLOOKUP(計算過程!$A120,バックデータ一覧!$AU$3:$AV$367,2),バックデータ一覧!$H$4:$H$9,0),MATCH(計算過程!AA$2,バックデータ一覧!$I$2:$L$2,0)),IF(入力データと計算結果!$F$6=3,INDEX(バックデータ一覧!$I$10:$L$15,MATCH(VLOOKUP(計算過程!$A120,バックデータ一覧!$AU$3:$AV$367,2),バックデータ一覧!$H$10:$H$15,0),MATCH(計算過程!AA$2,バックデータ一覧!$I$2:$L$2,0)),IF(入力データと計算結果!$F$6=2,INDEX(バックデータ一覧!$I$16:$L$21,MATCH(VLOOKUP(計算過程!$A120,バックデータ一覧!$AU$3:$AV$367,2),バックデータ一覧!$H$16:$H$21,0),MATCH(計算過程!AA$2,バックデータ一覧!$I$2:$L$2,0)),IF(入力データと計算結果!$F$6=1,INDEX(バックデータ一覧!$I$22:$L$27,MATCH(VLOOKUP(計算過程!$A120,バックデータ一覧!$AU$3:$AV$367,2),バックデータ一覧!$H$22:$H$27,0),MATCH(計算過程!AA$2,バックデータ一覧!$I$2:$L$2,0))))))</f>
        <v>100</v>
      </c>
      <c r="AB120" s="24">
        <f>IF(入力データと計算結果!$F$6=4,INDEX(バックデータ一覧!$I$4:$L$9,MATCH(VLOOKUP(計算過程!$A120,バックデータ一覧!$AU$3:$AV$367,2),バックデータ一覧!$H$4:$H$9,0),MATCH(計算過程!AB$2,バックデータ一覧!$I$2:$L$2,0)),IF(入力データと計算結果!$F$6=3,INDEX(バックデータ一覧!$I$10:$L$15,MATCH(VLOOKUP(計算過程!$A120,バックデータ一覧!$AU$3:$AV$367,2),バックデータ一覧!$H$10:$H$15,0),MATCH(計算過程!AB$2,バックデータ一覧!$I$2:$L$2,0)),IF(入力データと計算結果!$F$6=2,INDEX(バックデータ一覧!$I$16:$L$21,MATCH(VLOOKUP(計算過程!$A120,バックデータ一覧!$AU$3:$AV$367,2),バックデータ一覧!$H$16:$H$21,0),MATCH(計算過程!AB$2,バックデータ一覧!$I$2:$L$2,0)),IF(入力データと計算結果!$F$6=1,INDEX(バックデータ一覧!$I$22:$L$27,MATCH(VLOOKUP(計算過程!$A120,バックデータ一覧!$AU$3:$AV$367,2),バックデータ一覧!$H$22:$H$27,0),MATCH(計算過程!AB$2,バックデータ一覧!$I$2:$L$2,0))))))</f>
        <v>8</v>
      </c>
      <c r="AC120" s="24">
        <f>IF(入力データと計算結果!$F$6=4,INDEX(バックデータ一覧!$I$4:$L$9,MATCH(VLOOKUP(計算過程!$A120,バックデータ一覧!$AU$3:$AV$367,2),バックデータ一覧!$H$4:$H$9,0),MATCH(計算過程!AC$2,バックデータ一覧!$I$2:$L$2,0)),IF(入力データと計算結果!$F$6=3,INDEX(バックデータ一覧!$I$10:$L$15,MATCH(VLOOKUP(計算過程!$A120,バックデータ一覧!$AU$3:$AV$367,2),バックデータ一覧!$H$10:$H$15,0),MATCH(計算過程!AC$2,バックデータ一覧!$I$2:$L$2,0)),IF(入力データと計算結果!$F$6=2,INDEX(バックデータ一覧!$I$16:$L$21,MATCH(VLOOKUP(計算過程!$A120,バックデータ一覧!$AU$3:$AV$367,2),バックデータ一覧!$H$16:$H$21,0),MATCH(計算過程!AC$2,バックデータ一覧!$I$2:$L$2,0)),IF(入力データと計算結果!$F$6=1,INDEX(バックデータ一覧!$I$22:$L$27,MATCH(VLOOKUP(計算過程!$A120,バックデータ一覧!$AU$3:$AV$367,2),バックデータ一覧!$H$22:$H$27,0),MATCH(計算過程!AC$2,バックデータ一覧!$I$2:$L$2,0))))))</f>
        <v>180</v>
      </c>
      <c r="AD120" s="89">
        <f>IF($AF120&lt;7,INDEX(バックデータ一覧!$P$4:$S$5,MATCH(入力データと計算結果!$F$8,バックデータ一覧!$O$4:$O$5,0),MATCH(入力データと計算結果!$F$6,バックデータ一覧!$P$3:$W$3,0)),IF(AND($AF120&gt;=7,$AF120&lt;16),INDEX(バックデータ一覧!$P$6:$S$7,MATCH(入力データと計算結果!$F$8,バックデータ一覧!$O$6:$O$7,0),MATCH(入力データと計算結果!$F$6,バックデータ一覧!$P$3:$W$3,0)),IF(AND($AF120&gt;=16,$AF120&lt;25),INDEX(バックデータ一覧!$P$8:$S$9,MATCH(入力データと計算結果!$F$8,バックデータ一覧!$O$8:$O$9,0),MATCH(入力データと計算結果!$F$6,バックデータ一覧!$P$3:$W$3,0)),IF($AF120&gt;=25,INDEX(バックデータ一覧!$P$10:$S$11,MATCH(入力データと計算結果!$F$8,バックデータ一覧!$O$10:$O$11,0),MATCH(入力データと計算結果!$F$6,バックデータ一覧!$P$3:$W$3,0))))))</f>
        <v>-0.12</v>
      </c>
      <c r="AE120" s="89">
        <f>IF($AF120&lt;7,INDEX(バックデータ一覧!$T$4:$W$5,MATCH(入力データと計算結果!$F$8,バックデータ一覧!$O$4:$O$5,0),MATCH(入力データと計算結果!$F$6,バックデータ一覧!$P$3:$W$3,0)),IF(AND($AF120&gt;=7,$AF120&lt;16),INDEX(バックデータ一覧!$T$6:$W$7,MATCH(入力データと計算結果!$F$8,バックデータ一覧!$O$6:$O$7,0),MATCH(入力データと計算結果!$F$6,バックデータ一覧!$P$3:$W$3,0)),IF(AND($AF120&gt;=16,$AF120&lt;25),INDEX(バックデータ一覧!$T$8:$W$9,MATCH(入力データと計算結果!$F$8,バックデータ一覧!$O$8:$O$9,0),MATCH(入力データと計算結果!$F$6,バックデータ一覧!$P$3:$W$3,0)),IF($AF120&gt;=25,INDEX(バックデータ一覧!$T$10:$W$11,MATCH(入力データと計算結果!$F$8,バックデータ一覧!$O$10:$O$11,0),MATCH(入力データと計算結果!$F$6,バックデータ一覧!$P$3:$W$3,0))))))</f>
        <v>6</v>
      </c>
      <c r="AF120" s="88">
        <f>AVERAGEIF(貼り付けシート!$A$6:$A$8765,$A120,貼り付けシート!$C$6:$C$8765)</f>
        <v>3.9083333333333332</v>
      </c>
      <c r="AG120" s="91">
        <f>IF(AND(入力データと計算結果!$F$7=バックデータ一覧!$A$7,AH120="使用できる"),MIN(AN120,SUM(I120:N120)*$AX$13),0)</f>
        <v>0</v>
      </c>
      <c r="AH120" s="47" t="str">
        <f t="shared" si="20"/>
        <v>使用できる</v>
      </c>
      <c r="AI120" s="90">
        <f>IF(入力データと計算結果!$F$7=バックデータ一覧!$A$8,MIN(AJ120,(SUM(I120:N120)*$AX$15)),0)</f>
        <v>0</v>
      </c>
      <c r="AJ120" s="90">
        <f t="shared" ca="1" si="16"/>
        <v>0</v>
      </c>
      <c r="AK120" s="90">
        <f t="shared" ca="1" si="17"/>
        <v>36.599781616125</v>
      </c>
      <c r="AL120" s="88">
        <f>IF(OR($AX$22=0,入力データと計算結果!$F$7&lt;&gt;バックデータ一覧!$A$8),0,$AX$19*AM120*10^-3)</f>
        <v>0</v>
      </c>
      <c r="AM120" s="90">
        <f>SUMPRODUCT(('計算過程（日射量等）'!$A$6:$A$8765=計算過程!A120)*('計算過程（日射量等）'!$C$6:$C$8765&gt;=$AX$20))</f>
        <v>10</v>
      </c>
      <c r="AN120" s="90">
        <f>IF(入力データと計算結果!$F$7=バックデータ一覧!$A$9,0,AO120*$AX$22*$AX$21*計算過程!$AX$23)</f>
        <v>0</v>
      </c>
      <c r="AO120" s="90">
        <f>SUMIF('計算過程（日射量等）'!$A$6:$A$8765,計算過程!A120,'計算過程（日射量等）'!$C$6:$C$8765)*3600*10^-6</f>
        <v>15.415330599903847</v>
      </c>
      <c r="AP120" s="90">
        <f t="shared" si="21"/>
        <v>8.6037634408602148</v>
      </c>
      <c r="AQ120" s="90">
        <f>AVERAGEIF('貼り付けシート（日射量等）'!$D$3:$D$8762,$A120,'貼り付けシート（日射量等）'!$F$3:$F$8762)</f>
        <v>11.499999999999998</v>
      </c>
    </row>
    <row r="121" spans="1:43">
      <c r="A121" s="28">
        <v>41755</v>
      </c>
      <c r="B121" s="88">
        <f ca="1">I121-IF(入力データと計算結果!$F$7=バックデータ一覧!$A$7,計算過程!$AG121,計算過程!$AI121)*I121/($I121+$J121+$K121+$L121+$M121+$N121)</f>
        <v>12.762752053323998</v>
      </c>
      <c r="C121" s="88">
        <f ca="1">J121-IF(入力データと計算結果!$F$7=バックデータ一覧!$A$7,計算過程!$AG121,計算過程!$AI121)*J121/($I121+$J121+$K121+$L121+$M121+$N121)</f>
        <v>20.808834869550001</v>
      </c>
      <c r="D121" s="88">
        <f ca="1">K121-IF(入力データと計算結果!$F$7=バックデータ一覧!$A$7,計算過程!$AG121,計算過程!$AI121)*K121/($I121+$J121+$K121+$L121+$M121+$N121)</f>
        <v>3.8843158423159996</v>
      </c>
      <c r="E121" s="88">
        <f ca="1">L121-IF(入力データと計算結果!$F$7=バックデータ一覧!$A$7,計算過程!$AG121,計算過程!$AI121)*L121/($I121+$J121+$K121+$L121+$M121+$N121)</f>
        <v>24.970601843459999</v>
      </c>
      <c r="F121" s="88">
        <f ca="1">M121-IF(入力データと計算結果!$F$7=バックデータ一覧!$A$7,計算過程!$AG121,計算過程!$AI121)*M121/($I121+$J121+$K121+$L121+$M121+$N121)</f>
        <v>0</v>
      </c>
      <c r="G121" s="88">
        <f ca="1">N121-IF(入力データと計算結果!$F$7=バックデータ一覧!$A$7,計算過程!$AG121,計算過程!$AI121)*N121/($I121+$J121+$K121+$L121+$M121+$N121)</f>
        <v>5.1749999999999989</v>
      </c>
      <c r="H121" s="88">
        <f t="shared" si="18"/>
        <v>0</v>
      </c>
      <c r="I121" s="90">
        <f ca="1">P121*(バックデータ一覧!$E$3-計算過程!X121)*4.186*10^-3</f>
        <v>12.762752053323998</v>
      </c>
      <c r="J121" s="90">
        <f ca="1">Q121*(バックデータ一覧!$E$4-計算過程!X121)*4.186*10^-3</f>
        <v>20.808834869550001</v>
      </c>
      <c r="K121" s="90">
        <f ca="1">R121*(バックデータ一覧!$E$5-計算過程!X121)*4.186*10^-3</f>
        <v>3.8843158423159996</v>
      </c>
      <c r="L121" s="90">
        <f ca="1">IF(入力データと計算結果!$F$9=バックデータ一覧!$A$2,計算過程!S121*(バックデータ一覧!$E$6-計算過程!X121)*4.186*10^-3,0)</f>
        <v>24.970601843459999</v>
      </c>
      <c r="M121" s="90">
        <f>IF(入力データと計算結果!$F$9=バックデータ一覧!$A$2,0,計算過程!T121*(バックデータ一覧!$E$7-計算過程!X121)*4.186*10^-3)</f>
        <v>0</v>
      </c>
      <c r="N121" s="90">
        <f ca="1">IF(入力データと計算結果!$F$9=バックデータ一覧!$A$4,0,計算過程!U121*(バックデータ一覧!$E$8-計算過程!X121)*4.186*10^-3)</f>
        <v>5.1749999999999989</v>
      </c>
      <c r="O121" s="90">
        <f>IF(入力データと計算結果!$F$9=バックデータ一覧!$A$4,計算過程!W121*1.25,0)</f>
        <v>0</v>
      </c>
      <c r="P121" s="88">
        <f t="shared" si="11"/>
        <v>92</v>
      </c>
      <c r="Q121" s="88">
        <f t="shared" si="12"/>
        <v>150</v>
      </c>
      <c r="R121" s="88">
        <f t="shared" si="13"/>
        <v>28</v>
      </c>
      <c r="S121" s="88">
        <f>IF(入力データと計算結果!$F$9=バックデータ一覧!$A$2,$AC121,0)*$AX$11*$AX$12</f>
        <v>180</v>
      </c>
      <c r="T121" s="88">
        <f>IF(入力データと計算結果!$F$9=バックデータ一覧!$A$2,0,$AC121)*$AX$12</f>
        <v>0</v>
      </c>
      <c r="U121" s="88">
        <f t="shared" ca="1" si="19"/>
        <v>23.264118488756999</v>
      </c>
      <c r="V121" s="90">
        <f ca="1">IF(OR(入力データと計算結果!$F$9=バックデータ一覧!$A$2,入力データと計算結果!$F$9=バックデータ一覧!$A$3),W121/(バックデータ一覧!$E$8-計算過程!X121)/4.186*10^3,0)</f>
        <v>23.264118488756999</v>
      </c>
      <c r="W121" s="90">
        <f t="shared" si="14"/>
        <v>5.1749999999999998</v>
      </c>
      <c r="X121" s="90">
        <f ca="1">MAX(VLOOKUP(入力データと計算結果!$F$5,バックデータ一覧!$Y$3:$AA$10,2)*Y121+VLOOKUP(入力データと計算結果!$F$5,バックデータ一覧!$Y$3:$AA$10,3),0.5)</f>
        <v>6.8596355000000004</v>
      </c>
      <c r="Y121" s="90">
        <f t="shared" ca="1" si="15"/>
        <v>5.1116666666666664</v>
      </c>
      <c r="Z121" s="24">
        <f>IF(入力データと計算結果!$F$6=4,INDEX(バックデータ一覧!$I$4:$L$9,MATCH(VLOOKUP(計算過程!$A121,バックデータ一覧!$AU$3:$AV$367,2),バックデータ一覧!$H$4:$H$9,0),MATCH(計算過程!Z$2,バックデータ一覧!$I$2:$L$2,0)),IF(入力データと計算結果!$F$6=3,INDEX(バックデータ一覧!$I$10:$L$15,MATCH(VLOOKUP(計算過程!$A121,バックデータ一覧!$AU$3:$AV$367,2),バックデータ一覧!$H$10:$H$15,0),MATCH(計算過程!Z$2,バックデータ一覧!$I$2:$L$2,0)),IF(入力データと計算結果!$F$6=2,INDEX(バックデータ一覧!$I$16:$L$21,MATCH(VLOOKUP(計算過程!$A121,バックデータ一覧!$AU$3:$AV$367,2),バックデータ一覧!$H$16:$H$21,0),MATCH(計算過程!Z$2,バックデータ一覧!$I$2:$L$2,0)),IF(入力データと計算結果!$F$6=1,INDEX(バックデータ一覧!$I$22:$L$27,MATCH(VLOOKUP(計算過程!$A121,バックデータ一覧!$AU$3:$AV$367,2),バックデータ一覧!$H$22:$H$27,0),MATCH(計算過程!Z$2,バックデータ一覧!$I$2:$L$2,0))))))</f>
        <v>92</v>
      </c>
      <c r="AA121" s="24">
        <f>IF(入力データと計算結果!$F$6=4,INDEX(バックデータ一覧!$I$4:$L$9,MATCH(VLOOKUP(計算過程!$A121,バックデータ一覧!$AU$3:$AV$367,2),バックデータ一覧!$H$4:$H$9,0),MATCH(計算過程!AA$2,バックデータ一覧!$I$2:$L$2,0)),IF(入力データと計算結果!$F$6=3,INDEX(バックデータ一覧!$I$10:$L$15,MATCH(VLOOKUP(計算過程!$A121,バックデータ一覧!$AU$3:$AV$367,2),バックデータ一覧!$H$10:$H$15,0),MATCH(計算過程!AA$2,バックデータ一覧!$I$2:$L$2,0)),IF(入力データと計算結果!$F$6=2,INDEX(バックデータ一覧!$I$16:$L$21,MATCH(VLOOKUP(計算過程!$A121,バックデータ一覧!$AU$3:$AV$367,2),バックデータ一覧!$H$16:$H$21,0),MATCH(計算過程!AA$2,バックデータ一覧!$I$2:$L$2,0)),IF(入力データと計算結果!$F$6=1,INDEX(バックデータ一覧!$I$22:$L$27,MATCH(VLOOKUP(計算過程!$A121,バックデータ一覧!$AU$3:$AV$367,2),バックデータ一覧!$H$22:$H$27,0),MATCH(計算過程!AA$2,バックデータ一覧!$I$2:$L$2,0))))))</f>
        <v>150</v>
      </c>
      <c r="AB121" s="24">
        <f>IF(入力データと計算結果!$F$6=4,INDEX(バックデータ一覧!$I$4:$L$9,MATCH(VLOOKUP(計算過程!$A121,バックデータ一覧!$AU$3:$AV$367,2),バックデータ一覧!$H$4:$H$9,0),MATCH(計算過程!AB$2,バックデータ一覧!$I$2:$L$2,0)),IF(入力データと計算結果!$F$6=3,INDEX(バックデータ一覧!$I$10:$L$15,MATCH(VLOOKUP(計算過程!$A121,バックデータ一覧!$AU$3:$AV$367,2),バックデータ一覧!$H$10:$H$15,0),MATCH(計算過程!AB$2,バックデータ一覧!$I$2:$L$2,0)),IF(入力データと計算結果!$F$6=2,INDEX(バックデータ一覧!$I$16:$L$21,MATCH(VLOOKUP(計算過程!$A121,バックデータ一覧!$AU$3:$AV$367,2),バックデータ一覧!$H$16:$H$21,0),MATCH(計算過程!AB$2,バックデータ一覧!$I$2:$L$2,0)),IF(入力データと計算結果!$F$6=1,INDEX(バックデータ一覧!$I$22:$L$27,MATCH(VLOOKUP(計算過程!$A121,バックデータ一覧!$AU$3:$AV$367,2),バックデータ一覧!$H$22:$H$27,0),MATCH(計算過程!AB$2,バックデータ一覧!$I$2:$L$2,0))))))</f>
        <v>28</v>
      </c>
      <c r="AC121" s="24">
        <f>IF(入力データと計算結果!$F$6=4,INDEX(バックデータ一覧!$I$4:$L$9,MATCH(VLOOKUP(計算過程!$A121,バックデータ一覧!$AU$3:$AV$367,2),バックデータ一覧!$H$4:$H$9,0),MATCH(計算過程!AC$2,バックデータ一覧!$I$2:$L$2,0)),IF(入力データと計算結果!$F$6=3,INDEX(バックデータ一覧!$I$10:$L$15,MATCH(VLOOKUP(計算過程!$A121,バックデータ一覧!$AU$3:$AV$367,2),バックデータ一覧!$H$10:$H$15,0),MATCH(計算過程!AC$2,バックデータ一覧!$I$2:$L$2,0)),IF(入力データと計算結果!$F$6=2,INDEX(バックデータ一覧!$I$16:$L$21,MATCH(VLOOKUP(計算過程!$A121,バックデータ一覧!$AU$3:$AV$367,2),バックデータ一覧!$H$16:$H$21,0),MATCH(計算過程!AC$2,バックデータ一覧!$I$2:$L$2,0)),IF(入力データと計算結果!$F$6=1,INDEX(バックデータ一覧!$I$22:$L$27,MATCH(VLOOKUP(計算過程!$A121,バックデータ一覧!$AU$3:$AV$367,2),バックデータ一覧!$H$22:$H$27,0),MATCH(計算過程!AC$2,バックデータ一覧!$I$2:$L$2,0))))))</f>
        <v>180</v>
      </c>
      <c r="AD121" s="89">
        <f>IF($AF121&lt;7,INDEX(バックデータ一覧!$P$4:$S$5,MATCH(入力データと計算結果!$F$8,バックデータ一覧!$O$4:$O$5,0),MATCH(入力データと計算結果!$F$6,バックデータ一覧!$P$3:$W$3,0)),IF(AND($AF121&gt;=7,$AF121&lt;16),INDEX(バックデータ一覧!$P$6:$S$7,MATCH(入力データと計算結果!$F$8,バックデータ一覧!$O$6:$O$7,0),MATCH(入力データと計算結果!$F$6,バックデータ一覧!$P$3:$W$3,0)),IF(AND($AF121&gt;=16,$AF121&lt;25),INDEX(バックデータ一覧!$P$8:$S$9,MATCH(入力データと計算結果!$F$8,バックデータ一覧!$O$8:$O$9,0),MATCH(入力データと計算結果!$F$6,バックデータ一覧!$P$3:$W$3,0)),IF($AF121&gt;=25,INDEX(バックデータ一覧!$P$10:$S$11,MATCH(入力データと計算結果!$F$8,バックデータ一覧!$O$10:$O$11,0),MATCH(入力データと計算結果!$F$6,バックデータ一覧!$P$3:$W$3,0))))))</f>
        <v>-0.12</v>
      </c>
      <c r="AE121" s="89">
        <f>IF($AF121&lt;7,INDEX(バックデータ一覧!$T$4:$W$5,MATCH(入力データと計算結果!$F$8,バックデータ一覧!$O$4:$O$5,0),MATCH(入力データと計算結果!$F$6,バックデータ一覧!$P$3:$W$3,0)),IF(AND($AF121&gt;=7,$AF121&lt;16),INDEX(バックデータ一覧!$T$6:$W$7,MATCH(入力データと計算結果!$F$8,バックデータ一覧!$O$6:$O$7,0),MATCH(入力データと計算結果!$F$6,バックデータ一覧!$P$3:$W$3,0)),IF(AND($AF121&gt;=16,$AF121&lt;25),INDEX(バックデータ一覧!$T$8:$W$9,MATCH(入力データと計算結果!$F$8,バックデータ一覧!$O$8:$O$9,0),MATCH(入力データと計算結果!$F$6,バックデータ一覧!$P$3:$W$3,0)),IF($AF121&gt;=25,INDEX(バックデータ一覧!$T$10:$W$11,MATCH(入力データと計算結果!$F$8,バックデータ一覧!$O$10:$O$11,0),MATCH(入力データと計算結果!$F$6,バックデータ一覧!$P$3:$W$3,0))))))</f>
        <v>6</v>
      </c>
      <c r="AF121" s="88">
        <f>AVERAGEIF(貼り付けシート!$A$6:$A$8765,$A121,貼り付けシート!$C$6:$C$8765)</f>
        <v>6.875</v>
      </c>
      <c r="AG121" s="91">
        <f>IF(AND(入力データと計算結果!$F$7=バックデータ一覧!$A$7,AH121="使用できる"),MIN(AN121,SUM(I121:N121)*$AX$13),0)</f>
        <v>0</v>
      </c>
      <c r="AH121" s="47" t="str">
        <f t="shared" si="20"/>
        <v>使用できる</v>
      </c>
      <c r="AI121" s="90">
        <f>IF(入力データと計算結果!$F$7=バックデータ一覧!$A$8,MIN(AJ121,(SUM(I121:N121)*$AX$15)),0)</f>
        <v>0</v>
      </c>
      <c r="AJ121" s="90">
        <f t="shared" ca="1" si="16"/>
        <v>0</v>
      </c>
      <c r="AK121" s="90">
        <f t="shared" ca="1" si="17"/>
        <v>36.506334869549995</v>
      </c>
      <c r="AL121" s="88">
        <f>IF(OR($AX$22=0,入力データと計算結果!$F$7&lt;&gt;バックデータ一覧!$A$8),0,$AX$19*AM121*10^-3)</f>
        <v>0</v>
      </c>
      <c r="AM121" s="90">
        <f>SUMPRODUCT(('計算過程（日射量等）'!$A$6:$A$8765=計算過程!A121)*('計算過程（日射量等）'!$C$6:$C$8765&gt;=$AX$20))</f>
        <v>8</v>
      </c>
      <c r="AN121" s="90">
        <f>IF(入力データと計算結果!$F$7=バックデータ一覧!$A$9,0,AO121*$AX$22*$AX$21*計算過程!$AX$23)</f>
        <v>0</v>
      </c>
      <c r="AO121" s="90">
        <f>SUMIF('計算過程（日射量等）'!$A$6:$A$8765,計算過程!A121,'計算過程（日射量等）'!$C$6:$C$8765)*3600*10^-6</f>
        <v>8.8605752634724073</v>
      </c>
      <c r="AP121" s="90">
        <f t="shared" si="21"/>
        <v>8.9419354838709673</v>
      </c>
      <c r="AQ121" s="90">
        <f>AVERAGEIF('貼り付けシート（日射量等）'!$D$3:$D$8762,$A121,'貼り付けシート（日射量等）'!$F$3:$F$8762)</f>
        <v>9.7874999999999996</v>
      </c>
    </row>
    <row r="122" spans="1:43">
      <c r="A122" s="28">
        <v>41756</v>
      </c>
      <c r="B122" s="88">
        <f ca="1">I122-IF(入力データと計算結果!$F$7=バックデータ一覧!$A$7,計算過程!$AG122,計算過程!$AI122)*I122/($I122+$J122+$K122+$L122+$M122+$N122)</f>
        <v>12.637577415099003</v>
      </c>
      <c r="C122" s="88">
        <f ca="1">J122-IF(入力データと計算結果!$F$7=バックデータ一覧!$A$7,計算過程!$AG122,計算過程!$AI122)*J122/($I122+$J122+$K122+$L122+$M122+$N122)</f>
        <v>20.604745785487498</v>
      </c>
      <c r="D122" s="88">
        <f ca="1">K122-IF(入力データと計算結果!$F$7=バックデータ一覧!$A$7,計算過程!$AG122,計算過程!$AI122)*K122/($I122+$J122+$K122+$L122+$M122+$N122)</f>
        <v>3.8462192132910005</v>
      </c>
      <c r="E122" s="88">
        <f ca="1">L122-IF(入力データと計算結果!$F$7=バックデータ一覧!$A$7,計算過程!$AG122,計算過程!$AI122)*L122/($I122+$J122+$K122+$L122+$M122+$N122)</f>
        <v>24.725694942585001</v>
      </c>
      <c r="F122" s="88">
        <f ca="1">M122-IF(入力データと計算結果!$F$7=バックデータ一覧!$A$7,計算過程!$AG122,計算過程!$AI122)*M122/($I122+$J122+$K122+$L122+$M122+$N122)</f>
        <v>0</v>
      </c>
      <c r="G122" s="88">
        <f ca="1">N122-IF(入力データと計算結果!$F$7=バックデータ一覧!$A$7,計算過程!$AG122,計算過程!$AI122)*N122/($I122+$J122+$K122+$L122+$M122+$N122)</f>
        <v>4.9805000000000001</v>
      </c>
      <c r="H122" s="88">
        <f t="shared" si="18"/>
        <v>0</v>
      </c>
      <c r="I122" s="90">
        <f ca="1">P122*(バックデータ一覧!$E$3-計算過程!X122)*4.186*10^-3</f>
        <v>12.637577415099003</v>
      </c>
      <c r="J122" s="90">
        <f ca="1">Q122*(バックデータ一覧!$E$4-計算過程!X122)*4.186*10^-3</f>
        <v>20.604745785487498</v>
      </c>
      <c r="K122" s="90">
        <f ca="1">R122*(バックデータ一覧!$E$5-計算過程!X122)*4.186*10^-3</f>
        <v>3.8462192132910005</v>
      </c>
      <c r="L122" s="90">
        <f ca="1">IF(入力データと計算結果!$F$9=バックデータ一覧!$A$2,計算過程!S122*(バックデータ一覧!$E$6-計算過程!X122)*4.186*10^-3,0)</f>
        <v>24.725694942585001</v>
      </c>
      <c r="M122" s="90">
        <f>IF(入力データと計算結果!$F$9=バックデータ一覧!$A$2,0,計算過程!T122*(バックデータ一覧!$E$7-計算過程!X122)*4.186*10^-3)</f>
        <v>0</v>
      </c>
      <c r="N122" s="90">
        <f ca="1">IF(入力データと計算結果!$F$9=バックデータ一覧!$A$4,0,計算過程!U122*(バックデータ一覧!$E$8-計算過程!X122)*4.186*10^-3)</f>
        <v>4.9805000000000001</v>
      </c>
      <c r="O122" s="90">
        <f>IF(入力データと計算結果!$F$9=バックデータ一覧!$A$4,計算過程!W122*1.25,0)</f>
        <v>0</v>
      </c>
      <c r="P122" s="88">
        <f t="shared" si="11"/>
        <v>92</v>
      </c>
      <c r="Q122" s="88">
        <f t="shared" si="12"/>
        <v>150</v>
      </c>
      <c r="R122" s="88">
        <f t="shared" si="13"/>
        <v>28</v>
      </c>
      <c r="S122" s="88">
        <f>IF(入力データと計算結果!$F$9=バックデータ一覧!$A$2,$AC122,0)*$AX$11*$AX$12</f>
        <v>180</v>
      </c>
      <c r="T122" s="88">
        <f>IF(入力データと計算結果!$F$9=バックデータ一覧!$A$2,0,$AC122)*$AX$12</f>
        <v>0</v>
      </c>
      <c r="U122" s="88">
        <f t="shared" ca="1" si="19"/>
        <v>22.527537521544154</v>
      </c>
      <c r="V122" s="90">
        <f ca="1">IF(OR(入力データと計算結果!$F$9=バックデータ一覧!$A$2,入力データと計算結果!$F$9=バックデータ一覧!$A$3),W122/(バックデータ一覧!$E$8-計算過程!X122)/4.186*10^3,0)</f>
        <v>22.527537521544154</v>
      </c>
      <c r="W122" s="90">
        <f t="shared" si="14"/>
        <v>4.9805000000000001</v>
      </c>
      <c r="X122" s="90">
        <f ca="1">MAX(VLOOKUP(入力データと計算結果!$F$5,バックデータ一覧!$Y$3:$AA$10,2)*Y122+VLOOKUP(入力データと計算結果!$F$5,バックデータ一覧!$Y$3:$AA$10,3),0.5)</f>
        <v>7.1846698750000009</v>
      </c>
      <c r="Y122" s="90">
        <f t="shared" ca="1" si="15"/>
        <v>5.6012500000000003</v>
      </c>
      <c r="Z122" s="24">
        <f>IF(入力データと計算結果!$F$6=4,INDEX(バックデータ一覧!$I$4:$L$9,MATCH(VLOOKUP(計算過程!$A122,バックデータ一覧!$AU$3:$AV$367,2),バックデータ一覧!$H$4:$H$9,0),MATCH(計算過程!Z$2,バックデータ一覧!$I$2:$L$2,0)),IF(入力データと計算結果!$F$6=3,INDEX(バックデータ一覧!$I$10:$L$15,MATCH(VLOOKUP(計算過程!$A122,バックデータ一覧!$AU$3:$AV$367,2),バックデータ一覧!$H$10:$H$15,0),MATCH(計算過程!Z$2,バックデータ一覧!$I$2:$L$2,0)),IF(入力データと計算結果!$F$6=2,INDEX(バックデータ一覧!$I$16:$L$21,MATCH(VLOOKUP(計算過程!$A122,バックデータ一覧!$AU$3:$AV$367,2),バックデータ一覧!$H$16:$H$21,0),MATCH(計算過程!Z$2,バックデータ一覧!$I$2:$L$2,0)),IF(入力データと計算結果!$F$6=1,INDEX(バックデータ一覧!$I$22:$L$27,MATCH(VLOOKUP(計算過程!$A122,バックデータ一覧!$AU$3:$AV$367,2),バックデータ一覧!$H$22:$H$27,0),MATCH(計算過程!Z$2,バックデータ一覧!$I$2:$L$2,0))))))</f>
        <v>92</v>
      </c>
      <c r="AA122" s="24">
        <f>IF(入力データと計算結果!$F$6=4,INDEX(バックデータ一覧!$I$4:$L$9,MATCH(VLOOKUP(計算過程!$A122,バックデータ一覧!$AU$3:$AV$367,2),バックデータ一覧!$H$4:$H$9,0),MATCH(計算過程!AA$2,バックデータ一覧!$I$2:$L$2,0)),IF(入力データと計算結果!$F$6=3,INDEX(バックデータ一覧!$I$10:$L$15,MATCH(VLOOKUP(計算過程!$A122,バックデータ一覧!$AU$3:$AV$367,2),バックデータ一覧!$H$10:$H$15,0),MATCH(計算過程!AA$2,バックデータ一覧!$I$2:$L$2,0)),IF(入力データと計算結果!$F$6=2,INDEX(バックデータ一覧!$I$16:$L$21,MATCH(VLOOKUP(計算過程!$A122,バックデータ一覧!$AU$3:$AV$367,2),バックデータ一覧!$H$16:$H$21,0),MATCH(計算過程!AA$2,バックデータ一覧!$I$2:$L$2,0)),IF(入力データと計算結果!$F$6=1,INDEX(バックデータ一覧!$I$22:$L$27,MATCH(VLOOKUP(計算過程!$A122,バックデータ一覧!$AU$3:$AV$367,2),バックデータ一覧!$H$22:$H$27,0),MATCH(計算過程!AA$2,バックデータ一覧!$I$2:$L$2,0))))))</f>
        <v>150</v>
      </c>
      <c r="AB122" s="24">
        <f>IF(入力データと計算結果!$F$6=4,INDEX(バックデータ一覧!$I$4:$L$9,MATCH(VLOOKUP(計算過程!$A122,バックデータ一覧!$AU$3:$AV$367,2),バックデータ一覧!$H$4:$H$9,0),MATCH(計算過程!AB$2,バックデータ一覧!$I$2:$L$2,0)),IF(入力データと計算結果!$F$6=3,INDEX(バックデータ一覧!$I$10:$L$15,MATCH(VLOOKUP(計算過程!$A122,バックデータ一覧!$AU$3:$AV$367,2),バックデータ一覧!$H$10:$H$15,0),MATCH(計算過程!AB$2,バックデータ一覧!$I$2:$L$2,0)),IF(入力データと計算結果!$F$6=2,INDEX(バックデータ一覧!$I$16:$L$21,MATCH(VLOOKUP(計算過程!$A122,バックデータ一覧!$AU$3:$AV$367,2),バックデータ一覧!$H$16:$H$21,0),MATCH(計算過程!AB$2,バックデータ一覧!$I$2:$L$2,0)),IF(入力データと計算結果!$F$6=1,INDEX(バックデータ一覧!$I$22:$L$27,MATCH(VLOOKUP(計算過程!$A122,バックデータ一覧!$AU$3:$AV$367,2),バックデータ一覧!$H$22:$H$27,0),MATCH(計算過程!AB$2,バックデータ一覧!$I$2:$L$2,0))))))</f>
        <v>28</v>
      </c>
      <c r="AC122" s="24">
        <f>IF(入力データと計算結果!$F$6=4,INDEX(バックデータ一覧!$I$4:$L$9,MATCH(VLOOKUP(計算過程!$A122,バックデータ一覧!$AU$3:$AV$367,2),バックデータ一覧!$H$4:$H$9,0),MATCH(計算過程!AC$2,バックデータ一覧!$I$2:$L$2,0)),IF(入力データと計算結果!$F$6=3,INDEX(バックデータ一覧!$I$10:$L$15,MATCH(VLOOKUP(計算過程!$A122,バックデータ一覧!$AU$3:$AV$367,2),バックデータ一覧!$H$10:$H$15,0),MATCH(計算過程!AC$2,バックデータ一覧!$I$2:$L$2,0)),IF(入力データと計算結果!$F$6=2,INDEX(バックデータ一覧!$I$16:$L$21,MATCH(VLOOKUP(計算過程!$A122,バックデータ一覧!$AU$3:$AV$367,2),バックデータ一覧!$H$16:$H$21,0),MATCH(計算過程!AC$2,バックデータ一覧!$I$2:$L$2,0)),IF(入力データと計算結果!$F$6=1,INDEX(バックデータ一覧!$I$22:$L$27,MATCH(VLOOKUP(計算過程!$A122,バックデータ一覧!$AU$3:$AV$367,2),バックデータ一覧!$H$22:$H$27,0),MATCH(計算過程!AC$2,バックデータ一覧!$I$2:$L$2,0))))))</f>
        <v>180</v>
      </c>
      <c r="AD122" s="89">
        <f>IF($AF122&lt;7,INDEX(バックデータ一覧!$P$4:$S$5,MATCH(入力データと計算結果!$F$8,バックデータ一覧!$O$4:$O$5,0),MATCH(入力データと計算結果!$F$6,バックデータ一覧!$P$3:$W$3,0)),IF(AND($AF122&gt;=7,$AF122&lt;16),INDEX(バックデータ一覧!$P$6:$S$7,MATCH(入力データと計算結果!$F$8,バックデータ一覧!$O$6:$O$7,0),MATCH(入力データと計算結果!$F$6,バックデータ一覧!$P$3:$W$3,0)),IF(AND($AF122&gt;=16,$AF122&lt;25),INDEX(バックデータ一覧!$P$8:$S$9,MATCH(入力データと計算結果!$F$8,バックデータ一覧!$O$8:$O$9,0),MATCH(入力データと計算結果!$F$6,バックデータ一覧!$P$3:$W$3,0)),IF($AF122&gt;=25,INDEX(バックデータ一覧!$P$10:$S$11,MATCH(入力データと計算結果!$F$8,バックデータ一覧!$O$10:$O$11,0),MATCH(入力データと計算結果!$F$6,バックデータ一覧!$P$3:$W$3,0))))))</f>
        <v>-0.13</v>
      </c>
      <c r="AE122" s="89">
        <f>IF($AF122&lt;7,INDEX(バックデータ一覧!$T$4:$W$5,MATCH(入力データと計算結果!$F$8,バックデータ一覧!$O$4:$O$5,0),MATCH(入力データと計算結果!$F$6,バックデータ一覧!$P$3:$W$3,0)),IF(AND($AF122&gt;=7,$AF122&lt;16),INDEX(バックデータ一覧!$T$6:$W$7,MATCH(入力データと計算結果!$F$8,バックデータ一覧!$O$6:$O$7,0),MATCH(入力データと計算結果!$F$6,バックデータ一覧!$P$3:$W$3,0)),IF(AND($AF122&gt;=16,$AF122&lt;25),INDEX(バックデータ一覧!$T$8:$W$9,MATCH(入力データと計算結果!$F$8,バックデータ一覧!$O$8:$O$9,0),MATCH(入力データと計算結果!$F$6,バックデータ一覧!$P$3:$W$3,0)),IF($AF122&gt;=25,INDEX(バックデータ一覧!$T$10:$W$11,MATCH(入力データと計算結果!$F$8,バックデータ一覧!$O$10:$O$11,0),MATCH(入力データと計算結果!$F$6,バックデータ一覧!$P$3:$W$3,0))))))</f>
        <v>6.04</v>
      </c>
      <c r="AF122" s="88">
        <f>AVERAGEIF(貼り付けシート!$A$6:$A$8765,$A122,貼り付けシート!$C$6:$C$8765)</f>
        <v>8.1499999999999986</v>
      </c>
      <c r="AG122" s="91">
        <f>IF(AND(入力データと計算結果!$F$7=バックデータ一覧!$A$7,AH122="使用できる"),MIN(AN122,SUM(I122:N122)*$AX$13),0)</f>
        <v>0</v>
      </c>
      <c r="AH122" s="47" t="str">
        <f t="shared" si="20"/>
        <v>使用できる</v>
      </c>
      <c r="AI122" s="90">
        <f>IF(入力データと計算結果!$F$7=バックデータ一覧!$A$8,MIN(AJ122,(SUM(I122:N122)*$AX$15)),0)</f>
        <v>0</v>
      </c>
      <c r="AJ122" s="90">
        <f t="shared" ca="1" si="16"/>
        <v>0</v>
      </c>
      <c r="AK122" s="90">
        <f t="shared" ca="1" si="17"/>
        <v>36.302245785487507</v>
      </c>
      <c r="AL122" s="88">
        <f>IF(OR($AX$22=0,入力データと計算結果!$F$7&lt;&gt;バックデータ一覧!$A$8),0,$AX$19*AM122*10^-3)</f>
        <v>0</v>
      </c>
      <c r="AM122" s="90">
        <f>SUMPRODUCT(('計算過程（日射量等）'!$A$6:$A$8765=計算過程!A122)*('計算過程（日射量等）'!$C$6:$C$8765&gt;=$AX$20))</f>
        <v>9</v>
      </c>
      <c r="AN122" s="90">
        <f>IF(入力データと計算結果!$F$7=バックデータ一覧!$A$9,0,AO122*$AX$22*$AX$21*計算過程!$AX$23)</f>
        <v>0</v>
      </c>
      <c r="AO122" s="90">
        <f>SUMIF('計算過程（日射量等）'!$A$6:$A$8765,計算過程!A122,'計算過程（日射量等）'!$C$6:$C$8765)*3600*10^-6</f>
        <v>21.406995399564678</v>
      </c>
      <c r="AP122" s="90">
        <f t="shared" si="21"/>
        <v>9.3975806451612893</v>
      </c>
      <c r="AQ122" s="90">
        <f>AVERAGEIF('貼り付けシート（日射量等）'!$D$3:$D$8762,$A122,'貼り付けシート（日射量等）'!$F$3:$F$8762)</f>
        <v>9.9166666666666661</v>
      </c>
    </row>
    <row r="123" spans="1:43">
      <c r="A123" s="28">
        <v>41757</v>
      </c>
      <c r="B123" s="88">
        <f ca="1">I123-IF(入力データと計算結果!$F$7=バックデータ一覧!$A$7,計算過程!$AG123,計算過程!$AI123)*I123/($I123+$J123+$K123+$L123+$M123+$N123)</f>
        <v>12.634381466889002</v>
      </c>
      <c r="C123" s="88">
        <f ca="1">J123-IF(入力データと計算結果!$F$7=バックデータ一覧!$A$7,計算過程!$AG123,計算過程!$AI123)*J123/($I123+$J123+$K123+$L123+$M123+$N123)</f>
        <v>20.599535000362501</v>
      </c>
      <c r="D123" s="88">
        <f ca="1">K123-IF(入力データと計算結果!$F$7=バックデータ一覧!$A$7,計算過程!$AG123,計算過程!$AI123)*K123/($I123+$J123+$K123+$L123+$M123+$N123)</f>
        <v>3.8452465334009998</v>
      </c>
      <c r="E123" s="88">
        <f ca="1">L123-IF(入力データと計算結果!$F$7=バックデータ一覧!$A$7,計算過程!$AG123,計算過程!$AI123)*L123/($I123+$J123+$K123+$L123+$M123+$N123)</f>
        <v>24.719442000434999</v>
      </c>
      <c r="F123" s="88">
        <f ca="1">M123-IF(入力データと計算結果!$F$7=バックデータ一覧!$A$7,計算過程!$AG123,計算過程!$AI123)*M123/($I123+$J123+$K123+$L123+$M123+$N123)</f>
        <v>0</v>
      </c>
      <c r="G123" s="88">
        <f ca="1">N123-IF(入力データと計算結果!$F$7=バックデータ一覧!$A$7,計算過程!$AG123,計算過程!$AI123)*N123/($I123+$J123+$K123+$L123+$M123+$N123)</f>
        <v>4.1972500000000013</v>
      </c>
      <c r="H123" s="88">
        <f t="shared" si="18"/>
        <v>0</v>
      </c>
      <c r="I123" s="90">
        <f ca="1">P123*(バックデータ一覧!$E$3-計算過程!X123)*4.186*10^-3</f>
        <v>12.634381466889002</v>
      </c>
      <c r="J123" s="90">
        <f ca="1">Q123*(バックデータ一覧!$E$4-計算過程!X123)*4.186*10^-3</f>
        <v>20.599535000362501</v>
      </c>
      <c r="K123" s="90">
        <f ca="1">R123*(バックデータ一覧!$E$5-計算過程!X123)*4.186*10^-3</f>
        <v>3.8452465334009998</v>
      </c>
      <c r="L123" s="90">
        <f ca="1">IF(入力データと計算結果!$F$9=バックデータ一覧!$A$2,計算過程!S123*(バックデータ一覧!$E$6-計算過程!X123)*4.186*10^-3,0)</f>
        <v>24.719442000434999</v>
      </c>
      <c r="M123" s="90">
        <f>IF(入力データと計算結果!$F$9=バックデータ一覧!$A$2,0,計算過程!T123*(バックデータ一覧!$E$7-計算過程!X123)*4.186*10^-3)</f>
        <v>0</v>
      </c>
      <c r="N123" s="90">
        <f ca="1">IF(入力データと計算結果!$F$9=バックデータ一覧!$A$4,0,計算過程!U123*(バックデータ一覧!$E$8-計算過程!X123)*4.186*10^-3)</f>
        <v>4.1972500000000013</v>
      </c>
      <c r="O123" s="90">
        <f>IF(入力データと計算結果!$F$9=バックデータ一覧!$A$4,計算過程!W123*1.25,0)</f>
        <v>0</v>
      </c>
      <c r="P123" s="88">
        <f t="shared" si="11"/>
        <v>92</v>
      </c>
      <c r="Q123" s="88">
        <f t="shared" si="12"/>
        <v>150</v>
      </c>
      <c r="R123" s="88">
        <f t="shared" si="13"/>
        <v>28</v>
      </c>
      <c r="S123" s="88">
        <f>IF(入力データと計算結果!$F$9=バックデータ一覧!$A$2,$AC123,0)*$AX$11*$AX$12</f>
        <v>180</v>
      </c>
      <c r="T123" s="88">
        <f>IF(入力データと計算結果!$F$9=バックデータ一覧!$A$2,0,$AC123)*$AX$12</f>
        <v>0</v>
      </c>
      <c r="U123" s="88">
        <f t="shared" ca="1" si="19"/>
        <v>18.987765525788241</v>
      </c>
      <c r="V123" s="90">
        <f ca="1">IF(OR(入力データと計算結果!$F$9=バックデータ一覧!$A$2,入力データと計算結果!$F$9=バックデータ一覧!$A$3),W123/(バックデータ一覧!$E$8-計算過程!X123)/4.186*10^3,0)</f>
        <v>18.987765525788241</v>
      </c>
      <c r="W123" s="90">
        <f t="shared" si="14"/>
        <v>4.1972500000000004</v>
      </c>
      <c r="X123" s="90">
        <f ca="1">MAX(VLOOKUP(入力データと計算結果!$F$5,バックデータ一覧!$Y$3:$AA$10,2)*Y123+VLOOKUP(入力データと計算結果!$F$5,バックデータ一覧!$Y$3:$AA$10,3),0.5)</f>
        <v>7.1929686250000007</v>
      </c>
      <c r="Y123" s="90">
        <f t="shared" ca="1" si="15"/>
        <v>5.6137499999999996</v>
      </c>
      <c r="Z123" s="24">
        <f>IF(入力データと計算結果!$F$6=4,INDEX(バックデータ一覧!$I$4:$L$9,MATCH(VLOOKUP(計算過程!$A123,バックデータ一覧!$AU$3:$AV$367,2),バックデータ一覧!$H$4:$H$9,0),MATCH(計算過程!Z$2,バックデータ一覧!$I$2:$L$2,0)),IF(入力データと計算結果!$F$6=3,INDEX(バックデータ一覧!$I$10:$L$15,MATCH(VLOOKUP(計算過程!$A123,バックデータ一覧!$AU$3:$AV$367,2),バックデータ一覧!$H$10:$H$15,0),MATCH(計算過程!Z$2,バックデータ一覧!$I$2:$L$2,0)),IF(入力データと計算結果!$F$6=2,INDEX(バックデータ一覧!$I$16:$L$21,MATCH(VLOOKUP(計算過程!$A123,バックデータ一覧!$AU$3:$AV$367,2),バックデータ一覧!$H$16:$H$21,0),MATCH(計算過程!Z$2,バックデータ一覧!$I$2:$L$2,0)),IF(入力データと計算結果!$F$6=1,INDEX(バックデータ一覧!$I$22:$L$27,MATCH(VLOOKUP(計算過程!$A123,バックデータ一覧!$AU$3:$AV$367,2),バックデータ一覧!$H$22:$H$27,0),MATCH(計算過程!Z$2,バックデータ一覧!$I$2:$L$2,0))))))</f>
        <v>92</v>
      </c>
      <c r="AA123" s="24">
        <f>IF(入力データと計算結果!$F$6=4,INDEX(バックデータ一覧!$I$4:$L$9,MATCH(VLOOKUP(計算過程!$A123,バックデータ一覧!$AU$3:$AV$367,2),バックデータ一覧!$H$4:$H$9,0),MATCH(計算過程!AA$2,バックデータ一覧!$I$2:$L$2,0)),IF(入力データと計算結果!$F$6=3,INDEX(バックデータ一覧!$I$10:$L$15,MATCH(VLOOKUP(計算過程!$A123,バックデータ一覧!$AU$3:$AV$367,2),バックデータ一覧!$H$10:$H$15,0),MATCH(計算過程!AA$2,バックデータ一覧!$I$2:$L$2,0)),IF(入力データと計算結果!$F$6=2,INDEX(バックデータ一覧!$I$16:$L$21,MATCH(VLOOKUP(計算過程!$A123,バックデータ一覧!$AU$3:$AV$367,2),バックデータ一覧!$H$16:$H$21,0),MATCH(計算過程!AA$2,バックデータ一覧!$I$2:$L$2,0)),IF(入力データと計算結果!$F$6=1,INDEX(バックデータ一覧!$I$22:$L$27,MATCH(VLOOKUP(計算過程!$A123,バックデータ一覧!$AU$3:$AV$367,2),バックデータ一覧!$H$22:$H$27,0),MATCH(計算過程!AA$2,バックデータ一覧!$I$2:$L$2,0))))))</f>
        <v>150</v>
      </c>
      <c r="AB123" s="24">
        <f>IF(入力データと計算結果!$F$6=4,INDEX(バックデータ一覧!$I$4:$L$9,MATCH(VLOOKUP(計算過程!$A123,バックデータ一覧!$AU$3:$AV$367,2),バックデータ一覧!$H$4:$H$9,0),MATCH(計算過程!AB$2,バックデータ一覧!$I$2:$L$2,0)),IF(入力データと計算結果!$F$6=3,INDEX(バックデータ一覧!$I$10:$L$15,MATCH(VLOOKUP(計算過程!$A123,バックデータ一覧!$AU$3:$AV$367,2),バックデータ一覧!$H$10:$H$15,0),MATCH(計算過程!AB$2,バックデータ一覧!$I$2:$L$2,0)),IF(入力データと計算結果!$F$6=2,INDEX(バックデータ一覧!$I$16:$L$21,MATCH(VLOOKUP(計算過程!$A123,バックデータ一覧!$AU$3:$AV$367,2),バックデータ一覧!$H$16:$H$21,0),MATCH(計算過程!AB$2,バックデータ一覧!$I$2:$L$2,0)),IF(入力データと計算結果!$F$6=1,INDEX(バックデータ一覧!$I$22:$L$27,MATCH(VLOOKUP(計算過程!$A123,バックデータ一覧!$AU$3:$AV$367,2),バックデータ一覧!$H$22:$H$27,0),MATCH(計算過程!AB$2,バックデータ一覧!$I$2:$L$2,0))))))</f>
        <v>28</v>
      </c>
      <c r="AC123" s="24">
        <f>IF(入力データと計算結果!$F$6=4,INDEX(バックデータ一覧!$I$4:$L$9,MATCH(VLOOKUP(計算過程!$A123,バックデータ一覧!$AU$3:$AV$367,2),バックデータ一覧!$H$4:$H$9,0),MATCH(計算過程!AC$2,バックデータ一覧!$I$2:$L$2,0)),IF(入力データと計算結果!$F$6=3,INDEX(バックデータ一覧!$I$10:$L$15,MATCH(VLOOKUP(計算過程!$A123,バックデータ一覧!$AU$3:$AV$367,2),バックデータ一覧!$H$10:$H$15,0),MATCH(計算過程!AC$2,バックデータ一覧!$I$2:$L$2,0)),IF(入力データと計算結果!$F$6=2,INDEX(バックデータ一覧!$I$16:$L$21,MATCH(VLOOKUP(計算過程!$A123,バックデータ一覧!$AU$3:$AV$367,2),バックデータ一覧!$H$16:$H$21,0),MATCH(計算過程!AC$2,バックデータ一覧!$I$2:$L$2,0)),IF(入力データと計算結果!$F$6=1,INDEX(バックデータ一覧!$I$22:$L$27,MATCH(VLOOKUP(計算過程!$A123,バックデータ一覧!$AU$3:$AV$367,2),バックデータ一覧!$H$22:$H$27,0),MATCH(計算過程!AC$2,バックデータ一覧!$I$2:$L$2,0))))))</f>
        <v>180</v>
      </c>
      <c r="AD123" s="89">
        <f>IF($AF123&lt;7,INDEX(バックデータ一覧!$P$4:$S$5,MATCH(入力データと計算結果!$F$8,バックデータ一覧!$O$4:$O$5,0),MATCH(入力データと計算結果!$F$6,バックデータ一覧!$P$3:$W$3,0)),IF(AND($AF123&gt;=7,$AF123&lt;16),INDEX(バックデータ一覧!$P$6:$S$7,MATCH(入力データと計算結果!$F$8,バックデータ一覧!$O$6:$O$7,0),MATCH(入力データと計算結果!$F$6,バックデータ一覧!$P$3:$W$3,0)),IF(AND($AF123&gt;=16,$AF123&lt;25),INDEX(バックデータ一覧!$P$8:$S$9,MATCH(入力データと計算結果!$F$8,バックデータ一覧!$O$8:$O$9,0),MATCH(入力データと計算結果!$F$6,バックデータ一覧!$P$3:$W$3,0)),IF($AF123&gt;=25,INDEX(バックデータ一覧!$P$10:$S$11,MATCH(入力データと計算結果!$F$8,バックデータ一覧!$O$10:$O$11,0),MATCH(入力データと計算結果!$F$6,バックデータ一覧!$P$3:$W$3,0))))))</f>
        <v>-0.13</v>
      </c>
      <c r="AE123" s="89">
        <f>IF($AF123&lt;7,INDEX(バックデータ一覧!$T$4:$W$5,MATCH(入力データと計算結果!$F$8,バックデータ一覧!$O$4:$O$5,0),MATCH(入力データと計算結果!$F$6,バックデータ一覧!$P$3:$W$3,0)),IF(AND($AF123&gt;=7,$AF123&lt;16),INDEX(バックデータ一覧!$T$6:$W$7,MATCH(入力データと計算結果!$F$8,バックデータ一覧!$O$6:$O$7,0),MATCH(入力データと計算結果!$F$6,バックデータ一覧!$P$3:$W$3,0)),IF(AND($AF123&gt;=16,$AF123&lt;25),INDEX(バックデータ一覧!$T$8:$W$9,MATCH(入力データと計算結果!$F$8,バックデータ一覧!$O$8:$O$9,0),MATCH(入力データと計算結果!$F$6,バックデータ一覧!$P$3:$W$3,0)),IF($AF123&gt;=25,INDEX(バックデータ一覧!$T$10:$W$11,MATCH(入力データと計算結果!$F$8,バックデータ一覧!$O$10:$O$11,0),MATCH(入力データと計算結果!$F$6,バックデータ一覧!$P$3:$W$3,0))))))</f>
        <v>6.04</v>
      </c>
      <c r="AF123" s="88">
        <f>AVERAGEIF(貼り付けシート!$A$6:$A$8765,$A123,貼り付けシート!$C$6:$C$8765)</f>
        <v>14.174999999999997</v>
      </c>
      <c r="AG123" s="91">
        <f>IF(AND(入力データと計算結果!$F$7=バックデータ一覧!$A$7,AH123="使用できる"),MIN(AN123,SUM(I123:N123)*$AX$13),0)</f>
        <v>0</v>
      </c>
      <c r="AH123" s="47" t="str">
        <f t="shared" si="20"/>
        <v>使用できる</v>
      </c>
      <c r="AI123" s="90">
        <f>IF(入力データと計算結果!$F$7=バックデータ一覧!$A$8,MIN(AJ123,(SUM(I123:N123)*$AX$15)),0)</f>
        <v>0</v>
      </c>
      <c r="AJ123" s="90">
        <f t="shared" ca="1" si="16"/>
        <v>0</v>
      </c>
      <c r="AK123" s="90">
        <f t="shared" ca="1" si="17"/>
        <v>36.297035000362506</v>
      </c>
      <c r="AL123" s="88">
        <f>IF(OR($AX$22=0,入力データと計算結果!$F$7&lt;&gt;バックデータ一覧!$A$8),0,$AX$19*AM123*10^-3)</f>
        <v>0</v>
      </c>
      <c r="AM123" s="90">
        <f>SUMPRODUCT(('計算過程（日射量等）'!$A$6:$A$8765=計算過程!A123)*('計算過程（日射量等）'!$C$6:$C$8765&gt;=$AX$20))</f>
        <v>10</v>
      </c>
      <c r="AN123" s="90">
        <f>IF(入力データと計算結果!$F$7=バックデータ一覧!$A$9,0,AO123*$AX$22*$AX$21*計算過程!$AX$23)</f>
        <v>0</v>
      </c>
      <c r="AO123" s="90">
        <f>SUMIF('計算過程（日射量等）'!$A$6:$A$8765,計算過程!A123,'計算過程（日射量等）'!$C$6:$C$8765)*3600*10^-6</f>
        <v>16.238586748068808</v>
      </c>
      <c r="AP123" s="90">
        <f t="shared" si="21"/>
        <v>9.7352150537634401</v>
      </c>
      <c r="AQ123" s="90">
        <f>AVERAGEIF('貼り付けシート（日射量等）'!$D$3:$D$8762,$A123,'貼り付けシート（日射量等）'!$F$3:$F$8762)</f>
        <v>11.529166666666667</v>
      </c>
    </row>
    <row r="124" spans="1:43">
      <c r="A124" s="28">
        <v>41758</v>
      </c>
      <c r="B124" s="88">
        <f ca="1">I124-IF(入力データと計算結果!$F$7=バックデータ一覧!$A$7,計算過程!$AG124,計算過程!$AI124)*I124/($I124+$J124+$K124+$L124+$M124+$N124)</f>
        <v>19.142906423094999</v>
      </c>
      <c r="C124" s="88">
        <f ca="1">J124-IF(入力データと計算結果!$F$7=バックデータ一覧!$A$7,計算過程!$AG124,計算過程!$AI124)*J124/($I124+$J124+$K124+$L124+$M124+$N124)</f>
        <v>27.347009175849994</v>
      </c>
      <c r="D124" s="88">
        <f ca="1">K124-IF(入力データと計算結果!$F$7=バックデータ一覧!$A$7,計算過程!$AG124,計算過程!$AI124)*K124/($I124+$J124+$K124+$L124+$M124+$N124)</f>
        <v>4.1020513763775002</v>
      </c>
      <c r="E124" s="88">
        <f ca="1">L124-IF(入力データと計算結果!$F$7=バックデータ一覧!$A$7,計算過程!$AG124,計算過程!$AI124)*L124/($I124+$J124+$K124+$L124+$M124+$N124)</f>
        <v>24.612308258264996</v>
      </c>
      <c r="F124" s="88">
        <f ca="1">M124-IF(入力データと計算結果!$F$7=バックデータ一覧!$A$7,計算過程!$AG124,計算過程!$AI124)*M124/($I124+$J124+$K124+$L124+$M124+$N124)</f>
        <v>0</v>
      </c>
      <c r="G124" s="88">
        <f ca="1">N124-IF(入力データと計算結果!$F$7=バックデータ一覧!$A$7,計算過程!$AG124,計算過程!$AI124)*N124/($I124+$J124+$K124+$L124+$M124+$N124)</f>
        <v>3.6223333333333319</v>
      </c>
      <c r="H124" s="88">
        <f t="shared" si="18"/>
        <v>0</v>
      </c>
      <c r="I124" s="90">
        <f ca="1">P124*(バックデータ一覧!$E$3-計算過程!X124)*4.186*10^-3</f>
        <v>19.142906423094999</v>
      </c>
      <c r="J124" s="90">
        <f ca="1">Q124*(バックデータ一覧!$E$4-計算過程!X124)*4.186*10^-3</f>
        <v>27.347009175849994</v>
      </c>
      <c r="K124" s="90">
        <f ca="1">R124*(バックデータ一覧!$E$5-計算過程!X124)*4.186*10^-3</f>
        <v>4.1020513763775002</v>
      </c>
      <c r="L124" s="90">
        <f ca="1">IF(入力データと計算結果!$F$9=バックデータ一覧!$A$2,計算過程!S124*(バックデータ一覧!$E$6-計算過程!X124)*4.186*10^-3,0)</f>
        <v>24.612308258264996</v>
      </c>
      <c r="M124" s="90">
        <f>IF(入力データと計算結果!$F$9=バックデータ一覧!$A$2,0,計算過程!T124*(バックデータ一覧!$E$7-計算過程!X124)*4.186*10^-3)</f>
        <v>0</v>
      </c>
      <c r="N124" s="90">
        <f ca="1">IF(入力データと計算結果!$F$9=バックデータ一覧!$A$4,0,計算過程!U124*(バックデータ一覧!$E$8-計算過程!X124)*4.186*10^-3)</f>
        <v>3.6223333333333319</v>
      </c>
      <c r="O124" s="90">
        <f>IF(入力データと計算結果!$F$9=バックデータ一覧!$A$4,計算過程!W124*1.25,0)</f>
        <v>0</v>
      </c>
      <c r="P124" s="88">
        <f t="shared" si="11"/>
        <v>140</v>
      </c>
      <c r="Q124" s="88">
        <f t="shared" si="12"/>
        <v>200</v>
      </c>
      <c r="R124" s="88">
        <f t="shared" si="13"/>
        <v>30</v>
      </c>
      <c r="S124" s="88">
        <f>IF(入力データと計算結果!$F$9=バックデータ一覧!$A$2,$AC124,0)*$AX$11*$AX$12</f>
        <v>180</v>
      </c>
      <c r="T124" s="88">
        <f>IF(入力データと計算結果!$F$9=バックデータ一覧!$A$2,0,$AC124)*$AX$12</f>
        <v>0</v>
      </c>
      <c r="U124" s="88">
        <f t="shared" ca="1" si="19"/>
        <v>16.431165450925516</v>
      </c>
      <c r="V124" s="90">
        <f ca="1">IF(OR(入力データと計算結果!$F$9=バックデータ一覧!$A$2,入力データと計算結果!$F$9=バックデータ一覧!$A$3),W124/(バックデータ一覧!$E$8-計算過程!X124)/4.186*10^3,0)</f>
        <v>16.431165450925516</v>
      </c>
      <c r="W124" s="90">
        <f t="shared" si="14"/>
        <v>3.6223333333333323</v>
      </c>
      <c r="X124" s="90">
        <f ca="1">MAX(VLOOKUP(入力データと計算結果!$F$5,バックデータ一覧!$Y$3:$AA$10,2)*Y124+VLOOKUP(入力データと計算結果!$F$5,バックデータ一覧!$Y$3:$AA$10,3),0.5)</f>
        <v>7.3351538749999996</v>
      </c>
      <c r="Y124" s="90">
        <f t="shared" ca="1" si="15"/>
        <v>5.827916666666666</v>
      </c>
      <c r="Z124" s="24">
        <f>IF(入力データと計算結果!$F$6=4,INDEX(バックデータ一覧!$I$4:$L$9,MATCH(VLOOKUP(計算過程!$A124,バックデータ一覧!$AU$3:$AV$367,2),バックデータ一覧!$H$4:$H$9,0),MATCH(計算過程!Z$2,バックデータ一覧!$I$2:$L$2,0)),IF(入力データと計算結果!$F$6=3,INDEX(バックデータ一覧!$I$10:$L$15,MATCH(VLOOKUP(計算過程!$A124,バックデータ一覧!$AU$3:$AV$367,2),バックデータ一覧!$H$10:$H$15,0),MATCH(計算過程!Z$2,バックデータ一覧!$I$2:$L$2,0)),IF(入力データと計算結果!$F$6=2,INDEX(バックデータ一覧!$I$16:$L$21,MATCH(VLOOKUP(計算過程!$A124,バックデータ一覧!$AU$3:$AV$367,2),バックデータ一覧!$H$16:$H$21,0),MATCH(計算過程!Z$2,バックデータ一覧!$I$2:$L$2,0)),IF(入力データと計算結果!$F$6=1,INDEX(バックデータ一覧!$I$22:$L$27,MATCH(VLOOKUP(計算過程!$A124,バックデータ一覧!$AU$3:$AV$367,2),バックデータ一覧!$H$22:$H$27,0),MATCH(計算過程!Z$2,バックデータ一覧!$I$2:$L$2,0))))))</f>
        <v>140</v>
      </c>
      <c r="AA124" s="24">
        <f>IF(入力データと計算結果!$F$6=4,INDEX(バックデータ一覧!$I$4:$L$9,MATCH(VLOOKUP(計算過程!$A124,バックデータ一覧!$AU$3:$AV$367,2),バックデータ一覧!$H$4:$H$9,0),MATCH(計算過程!AA$2,バックデータ一覧!$I$2:$L$2,0)),IF(入力データと計算結果!$F$6=3,INDEX(バックデータ一覧!$I$10:$L$15,MATCH(VLOOKUP(計算過程!$A124,バックデータ一覧!$AU$3:$AV$367,2),バックデータ一覧!$H$10:$H$15,0),MATCH(計算過程!AA$2,バックデータ一覧!$I$2:$L$2,0)),IF(入力データと計算結果!$F$6=2,INDEX(バックデータ一覧!$I$16:$L$21,MATCH(VLOOKUP(計算過程!$A124,バックデータ一覧!$AU$3:$AV$367,2),バックデータ一覧!$H$16:$H$21,0),MATCH(計算過程!AA$2,バックデータ一覧!$I$2:$L$2,0)),IF(入力データと計算結果!$F$6=1,INDEX(バックデータ一覧!$I$22:$L$27,MATCH(VLOOKUP(計算過程!$A124,バックデータ一覧!$AU$3:$AV$367,2),バックデータ一覧!$H$22:$H$27,0),MATCH(計算過程!AA$2,バックデータ一覧!$I$2:$L$2,0))))))</f>
        <v>200</v>
      </c>
      <c r="AB124" s="24">
        <f>IF(入力データと計算結果!$F$6=4,INDEX(バックデータ一覧!$I$4:$L$9,MATCH(VLOOKUP(計算過程!$A124,バックデータ一覧!$AU$3:$AV$367,2),バックデータ一覧!$H$4:$H$9,0),MATCH(計算過程!AB$2,バックデータ一覧!$I$2:$L$2,0)),IF(入力データと計算結果!$F$6=3,INDEX(バックデータ一覧!$I$10:$L$15,MATCH(VLOOKUP(計算過程!$A124,バックデータ一覧!$AU$3:$AV$367,2),バックデータ一覧!$H$10:$H$15,0),MATCH(計算過程!AB$2,バックデータ一覧!$I$2:$L$2,0)),IF(入力データと計算結果!$F$6=2,INDEX(バックデータ一覧!$I$16:$L$21,MATCH(VLOOKUP(計算過程!$A124,バックデータ一覧!$AU$3:$AV$367,2),バックデータ一覧!$H$16:$H$21,0),MATCH(計算過程!AB$2,バックデータ一覧!$I$2:$L$2,0)),IF(入力データと計算結果!$F$6=1,INDEX(バックデータ一覧!$I$22:$L$27,MATCH(VLOOKUP(計算過程!$A124,バックデータ一覧!$AU$3:$AV$367,2),バックデータ一覧!$H$22:$H$27,0),MATCH(計算過程!AB$2,バックデータ一覧!$I$2:$L$2,0))))))</f>
        <v>30</v>
      </c>
      <c r="AC124" s="24">
        <f>IF(入力データと計算結果!$F$6=4,INDEX(バックデータ一覧!$I$4:$L$9,MATCH(VLOOKUP(計算過程!$A124,バックデータ一覧!$AU$3:$AV$367,2),バックデータ一覧!$H$4:$H$9,0),MATCH(計算過程!AC$2,バックデータ一覧!$I$2:$L$2,0)),IF(入力データと計算結果!$F$6=3,INDEX(バックデータ一覧!$I$10:$L$15,MATCH(VLOOKUP(計算過程!$A124,バックデータ一覧!$AU$3:$AV$367,2),バックデータ一覧!$H$10:$H$15,0),MATCH(計算過程!AC$2,バックデータ一覧!$I$2:$L$2,0)),IF(入力データと計算結果!$F$6=2,INDEX(バックデータ一覧!$I$16:$L$21,MATCH(VLOOKUP(計算過程!$A124,バックデータ一覧!$AU$3:$AV$367,2),バックデータ一覧!$H$16:$H$21,0),MATCH(計算過程!AC$2,バックデータ一覧!$I$2:$L$2,0)),IF(入力データと計算結果!$F$6=1,INDEX(バックデータ一覧!$I$22:$L$27,MATCH(VLOOKUP(計算過程!$A124,バックデータ一覧!$AU$3:$AV$367,2),バックデータ一覧!$H$22:$H$27,0),MATCH(計算過程!AC$2,バックデータ一覧!$I$2:$L$2,0))))))</f>
        <v>180</v>
      </c>
      <c r="AD124" s="89">
        <f>IF($AF124&lt;7,INDEX(バックデータ一覧!$P$4:$S$5,MATCH(入力データと計算結果!$F$8,バックデータ一覧!$O$4:$O$5,0),MATCH(入力データと計算結果!$F$6,バックデータ一覧!$P$3:$W$3,0)),IF(AND($AF124&gt;=7,$AF124&lt;16),INDEX(バックデータ一覧!$P$6:$S$7,MATCH(入力データと計算結果!$F$8,バックデータ一覧!$O$6:$O$7,0),MATCH(入力データと計算結果!$F$6,バックデータ一覧!$P$3:$W$3,0)),IF(AND($AF124&gt;=16,$AF124&lt;25),INDEX(バックデータ一覧!$P$8:$S$9,MATCH(入力データと計算結果!$F$8,バックデータ一覧!$O$8:$O$9,0),MATCH(入力データと計算結果!$F$6,バックデータ一覧!$P$3:$W$3,0)),IF($AF124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24" s="89">
        <f>IF($AF124&lt;7,INDEX(バックデータ一覧!$T$4:$W$5,MATCH(入力データと計算結果!$F$8,バックデータ一覧!$O$4:$O$5,0),MATCH(入力データと計算結果!$F$6,バックデータ一覧!$P$3:$W$3,0)),IF(AND($AF124&gt;=7,$AF124&lt;16),INDEX(バックデータ一覧!$T$6:$W$7,MATCH(入力データと計算結果!$F$8,バックデータ一覧!$O$6:$O$7,0),MATCH(入力データと計算結果!$F$6,バックデータ一覧!$P$3:$W$3,0)),IF(AND($AF124&gt;=16,$AF124&lt;25),INDEX(バックデータ一覧!$T$8:$W$9,MATCH(入力データと計算結果!$F$8,バックデータ一覧!$O$8:$O$9,0),MATCH(入力データと計算結果!$F$6,バックデータ一覧!$P$3:$W$3,0)),IF($AF124&gt;=25,INDEX(バックデータ一覧!$T$10:$W$11,MATCH(入力データと計算結果!$F$8,バックデータ一覧!$O$10:$O$11,0),MATCH(入力データと計算結果!$F$6,バックデータ一覧!$P$3:$W$3,0))))))</f>
        <v>6.21</v>
      </c>
      <c r="AF124" s="88">
        <f>AVERAGEIF(貼り付けシート!$A$6:$A$8765,$A124,貼り付けシート!$C$6:$C$8765)</f>
        <v>18.483333333333338</v>
      </c>
      <c r="AG124" s="91">
        <f>IF(AND(入力データと計算結果!$F$7=バックデータ一覧!$A$7,AH124="使用できる"),MIN(AN124,SUM(I124:N124)*$AX$13),0)</f>
        <v>0</v>
      </c>
      <c r="AH124" s="47" t="str">
        <f t="shared" si="20"/>
        <v>使用できる</v>
      </c>
      <c r="AI124" s="90">
        <f>IF(入力データと計算結果!$F$7=バックデータ一覧!$A$8,MIN(AJ124,(SUM(I124:N124)*$AX$15)),0)</f>
        <v>0</v>
      </c>
      <c r="AJ124" s="90">
        <f t="shared" ca="1" si="16"/>
        <v>0</v>
      </c>
      <c r="AK124" s="90">
        <f t="shared" ca="1" si="17"/>
        <v>36.207756881887491</v>
      </c>
      <c r="AL124" s="88">
        <f>IF(OR($AX$22=0,入力データと計算結果!$F$7&lt;&gt;バックデータ一覧!$A$8),0,$AX$19*AM124*10^-3)</f>
        <v>0</v>
      </c>
      <c r="AM124" s="90">
        <f>SUMPRODUCT(('計算過程（日射量等）'!$A$6:$A$8765=計算過程!A124)*('計算過程（日射量等）'!$C$6:$C$8765&gt;=$AX$20))</f>
        <v>10</v>
      </c>
      <c r="AN124" s="90">
        <f>IF(入力データと計算結果!$F$7=バックデータ一覧!$A$9,0,AO124*$AX$22*$AX$21*計算過程!$AX$23)</f>
        <v>0</v>
      </c>
      <c r="AO124" s="90">
        <f>SUMIF('計算過程（日射量等）'!$A$6:$A$8765,計算過程!A124,'計算過程（日射量等）'!$C$6:$C$8765)*3600*10^-6</f>
        <v>24.325647706777065</v>
      </c>
      <c r="AP124" s="90">
        <f t="shared" si="21"/>
        <v>9.9010752688172019</v>
      </c>
      <c r="AQ124" s="90">
        <f>AVERAGEIF('貼り付けシート（日射量等）'!$D$3:$D$8762,$A124,'貼り付けシート（日射量等）'!$F$3:$F$8762)</f>
        <v>14.529166666666667</v>
      </c>
    </row>
    <row r="125" spans="1:43">
      <c r="A125" s="28">
        <v>41759</v>
      </c>
      <c r="B125" s="88">
        <f ca="1">I125-IF(入力データと計算結果!$F$7=バックデータ一覧!$A$7,計算過程!$AG125,計算過程!$AI125)*I125/($I125+$J125+$K125+$L125+$M125+$N125)</f>
        <v>4.3053773526399999</v>
      </c>
      <c r="C125" s="88">
        <f ca="1">J125-IF(入力データと計算結果!$F$7=バックデータ一覧!$A$7,計算過程!$AG125,計算過程!$AI125)*J125/($I125+$J125+$K125+$L125+$M125+$N125)</f>
        <v>25.563178031300001</v>
      </c>
      <c r="D125" s="88">
        <f ca="1">K125-IF(入力データと計算結果!$F$7=バックデータ一覧!$A$7,計算過程!$AG125,計算過程!$AI125)*K125/($I125+$J125+$K125+$L125+$M125+$N125)</f>
        <v>3.7672051835600002</v>
      </c>
      <c r="E125" s="88">
        <f ca="1">L125-IF(入力データと計算結果!$F$7=バックデータ一覧!$A$7,計算過程!$AG125,計算過程!$AI125)*L125/($I125+$J125+$K125+$L125+$M125+$N125)</f>
        <v>0</v>
      </c>
      <c r="F125" s="88">
        <f ca="1">M125-IF(入力データと計算結果!$F$7=バックデータ一覧!$A$7,計算過程!$AG125,計算過程!$AI125)*M125/($I125+$J125+$K125+$L125+$M125+$N125)</f>
        <v>0</v>
      </c>
      <c r="G125" s="88">
        <f ca="1">N125-IF(入力データと計算結果!$F$7=バックデータ一覧!$A$7,計算過程!$AG125,計算過程!$AI125)*N125/($I125+$J125+$K125+$L125+$M125+$N125)</f>
        <v>0</v>
      </c>
      <c r="H125" s="88">
        <f t="shared" si="18"/>
        <v>0</v>
      </c>
      <c r="I125" s="90">
        <f ca="1">P125*(バックデータ一覧!$E$3-計算過程!X125)*4.186*10^-3</f>
        <v>4.3053773526399999</v>
      </c>
      <c r="J125" s="90">
        <f ca="1">Q125*(バックデータ一覧!$E$4-計算過程!X125)*4.186*10^-3</f>
        <v>25.563178031300001</v>
      </c>
      <c r="K125" s="90">
        <f ca="1">R125*(バックデータ一覧!$E$5-計算過程!X125)*4.186*10^-3</f>
        <v>3.7672051835600002</v>
      </c>
      <c r="L125" s="90">
        <f ca="1">IF(入力データと計算結果!$F$9=バックデータ一覧!$A$2,計算過程!S125*(バックデータ一覧!$E$6-計算過程!X125)*4.186*10^-3,0)</f>
        <v>0</v>
      </c>
      <c r="M125" s="90">
        <f>IF(入力データと計算結果!$F$9=バックデータ一覧!$A$2,0,計算過程!T125*(バックデータ一覧!$E$7-計算過程!X125)*4.186*10^-3)</f>
        <v>0</v>
      </c>
      <c r="N125" s="90">
        <f ca="1">IF(入力データと計算結果!$F$9=バックデータ一覧!$A$4,0,計算過程!U125*(バックデータ一覧!$E$8-計算過程!X125)*4.186*10^-3)</f>
        <v>0</v>
      </c>
      <c r="O125" s="90">
        <f>IF(入力データと計算結果!$F$9=バックデータ一覧!$A$4,計算過程!W125*1.25,0)</f>
        <v>0</v>
      </c>
      <c r="P125" s="88">
        <f t="shared" si="11"/>
        <v>32</v>
      </c>
      <c r="Q125" s="88">
        <f t="shared" si="12"/>
        <v>190</v>
      </c>
      <c r="R125" s="88">
        <f t="shared" si="13"/>
        <v>28</v>
      </c>
      <c r="S125" s="88">
        <f>IF(入力データと計算結果!$F$9=バックデータ一覧!$A$2,$AC125,0)*$AX$11*$AX$12</f>
        <v>0</v>
      </c>
      <c r="T125" s="88">
        <f>IF(入力データと計算結果!$F$9=バックデータ一覧!$A$2,0,$AC125)*$AX$12</f>
        <v>0</v>
      </c>
      <c r="U125" s="88">
        <f t="shared" ca="1" si="19"/>
        <v>0</v>
      </c>
      <c r="V125" s="90">
        <f ca="1">IF(OR(入力データと計算結果!$F$9=バックデータ一覧!$A$2,入力データと計算結果!$F$9=バックデータ一覧!$A$3),W125/(バックデータ一覧!$E$8-計算過程!X125)/4.186*10^3,0)</f>
        <v>0</v>
      </c>
      <c r="W125" s="90">
        <f t="shared" si="14"/>
        <v>0</v>
      </c>
      <c r="X125" s="90">
        <f ca="1">MAX(VLOOKUP(入力データと計算結果!$F$5,バックデータ一覧!$Y$3:$AA$10,2)*Y125+VLOOKUP(入力データと計算結果!$F$5,バックデータ一覧!$Y$3:$AA$10,3),0.5)</f>
        <v>7.8588049999999994</v>
      </c>
      <c r="Y125" s="90">
        <f t="shared" ca="1" si="15"/>
        <v>6.6166666666666654</v>
      </c>
      <c r="Z125" s="24">
        <f>IF(入力データと計算結果!$F$6=4,INDEX(バックデータ一覧!$I$4:$L$9,MATCH(VLOOKUP(計算過程!$A125,バックデータ一覧!$AU$3:$AV$367,2),バックデータ一覧!$H$4:$H$9,0),MATCH(計算過程!Z$2,バックデータ一覧!$I$2:$L$2,0)),IF(入力データと計算結果!$F$6=3,INDEX(バックデータ一覧!$I$10:$L$15,MATCH(VLOOKUP(計算過程!$A125,バックデータ一覧!$AU$3:$AV$367,2),バックデータ一覧!$H$10:$H$15,0),MATCH(計算過程!Z$2,バックデータ一覧!$I$2:$L$2,0)),IF(入力データと計算結果!$F$6=2,INDEX(バックデータ一覧!$I$16:$L$21,MATCH(VLOOKUP(計算過程!$A125,バックデータ一覧!$AU$3:$AV$367,2),バックデータ一覧!$H$16:$H$21,0),MATCH(計算過程!Z$2,バックデータ一覧!$I$2:$L$2,0)),IF(入力データと計算結果!$F$6=1,INDEX(バックデータ一覧!$I$22:$L$27,MATCH(VLOOKUP(計算過程!$A125,バックデータ一覧!$AU$3:$AV$367,2),バックデータ一覧!$H$22:$H$27,0),MATCH(計算過程!Z$2,バックデータ一覧!$I$2:$L$2,0))))))</f>
        <v>32</v>
      </c>
      <c r="AA125" s="24">
        <f>IF(入力データと計算結果!$F$6=4,INDEX(バックデータ一覧!$I$4:$L$9,MATCH(VLOOKUP(計算過程!$A125,バックデータ一覧!$AU$3:$AV$367,2),バックデータ一覧!$H$4:$H$9,0),MATCH(計算過程!AA$2,バックデータ一覧!$I$2:$L$2,0)),IF(入力データと計算結果!$F$6=3,INDEX(バックデータ一覧!$I$10:$L$15,MATCH(VLOOKUP(計算過程!$A125,バックデータ一覧!$AU$3:$AV$367,2),バックデータ一覧!$H$10:$H$15,0),MATCH(計算過程!AA$2,バックデータ一覧!$I$2:$L$2,0)),IF(入力データと計算結果!$F$6=2,INDEX(バックデータ一覧!$I$16:$L$21,MATCH(VLOOKUP(計算過程!$A125,バックデータ一覧!$AU$3:$AV$367,2),バックデータ一覧!$H$16:$H$21,0),MATCH(計算過程!AA$2,バックデータ一覧!$I$2:$L$2,0)),IF(入力データと計算結果!$F$6=1,INDEX(バックデータ一覧!$I$22:$L$27,MATCH(VLOOKUP(計算過程!$A125,バックデータ一覧!$AU$3:$AV$367,2),バックデータ一覧!$H$22:$H$27,0),MATCH(計算過程!AA$2,バックデータ一覧!$I$2:$L$2,0))))))</f>
        <v>190</v>
      </c>
      <c r="AB125" s="24">
        <f>IF(入力データと計算結果!$F$6=4,INDEX(バックデータ一覧!$I$4:$L$9,MATCH(VLOOKUP(計算過程!$A125,バックデータ一覧!$AU$3:$AV$367,2),バックデータ一覧!$H$4:$H$9,0),MATCH(計算過程!AB$2,バックデータ一覧!$I$2:$L$2,0)),IF(入力データと計算結果!$F$6=3,INDEX(バックデータ一覧!$I$10:$L$15,MATCH(VLOOKUP(計算過程!$A125,バックデータ一覧!$AU$3:$AV$367,2),バックデータ一覧!$H$10:$H$15,0),MATCH(計算過程!AB$2,バックデータ一覧!$I$2:$L$2,0)),IF(入力データと計算結果!$F$6=2,INDEX(バックデータ一覧!$I$16:$L$21,MATCH(VLOOKUP(計算過程!$A125,バックデータ一覧!$AU$3:$AV$367,2),バックデータ一覧!$H$16:$H$21,0),MATCH(計算過程!AB$2,バックデータ一覧!$I$2:$L$2,0)),IF(入力データと計算結果!$F$6=1,INDEX(バックデータ一覧!$I$22:$L$27,MATCH(VLOOKUP(計算過程!$A125,バックデータ一覧!$AU$3:$AV$367,2),バックデータ一覧!$H$22:$H$27,0),MATCH(計算過程!AB$2,バックデータ一覧!$I$2:$L$2,0))))))</f>
        <v>28</v>
      </c>
      <c r="AC125" s="24">
        <f>IF(入力データと計算結果!$F$6=4,INDEX(バックデータ一覧!$I$4:$L$9,MATCH(VLOOKUP(計算過程!$A125,バックデータ一覧!$AU$3:$AV$367,2),バックデータ一覧!$H$4:$H$9,0),MATCH(計算過程!AC$2,バックデータ一覧!$I$2:$L$2,0)),IF(入力データと計算結果!$F$6=3,INDEX(バックデータ一覧!$I$10:$L$15,MATCH(VLOOKUP(計算過程!$A125,バックデータ一覧!$AU$3:$AV$367,2),バックデータ一覧!$H$10:$H$15,0),MATCH(計算過程!AC$2,バックデータ一覧!$I$2:$L$2,0)),IF(入力データと計算結果!$F$6=2,INDEX(バックデータ一覧!$I$16:$L$21,MATCH(VLOOKUP(計算過程!$A125,バックデータ一覧!$AU$3:$AV$367,2),バックデータ一覧!$H$16:$H$21,0),MATCH(計算過程!AC$2,バックデータ一覧!$I$2:$L$2,0)),IF(入力データと計算結果!$F$6=1,INDEX(バックデータ一覧!$I$22:$L$27,MATCH(VLOOKUP(計算過程!$A125,バックデータ一覧!$AU$3:$AV$367,2),バックデータ一覧!$H$22:$H$27,0),MATCH(計算過程!AC$2,バックデータ一覧!$I$2:$L$2,0))))))</f>
        <v>0</v>
      </c>
      <c r="AD125" s="89">
        <f>IF($AF125&lt;7,INDEX(バックデータ一覧!$P$4:$S$5,MATCH(入力データと計算結果!$F$8,バックデータ一覧!$O$4:$O$5,0),MATCH(入力データと計算結果!$F$6,バックデータ一覧!$P$3:$W$3,0)),IF(AND($AF125&gt;=7,$AF125&lt;16),INDEX(バックデータ一覧!$P$6:$S$7,MATCH(入力データと計算結果!$F$8,バックデータ一覧!$O$6:$O$7,0),MATCH(入力データと計算結果!$F$6,バックデータ一覧!$P$3:$W$3,0)),IF(AND($AF125&gt;=16,$AF125&lt;25),INDEX(バックデータ一覧!$P$8:$S$9,MATCH(入力データと計算結果!$F$8,バックデータ一覧!$O$8:$O$9,0),MATCH(入力データと計算結果!$F$6,バックデータ一覧!$P$3:$W$3,0)),IF($AF125&gt;=25,INDEX(バックデータ一覧!$P$10:$S$11,MATCH(入力データと計算結果!$F$8,バックデータ一覧!$O$10:$O$11,0),MATCH(入力データと計算結果!$F$6,バックデータ一覧!$P$3:$W$3,0))))))</f>
        <v>-0.13</v>
      </c>
      <c r="AE125" s="89">
        <f>IF($AF125&lt;7,INDEX(バックデータ一覧!$T$4:$W$5,MATCH(入力データと計算結果!$F$8,バックデータ一覧!$O$4:$O$5,0),MATCH(入力データと計算結果!$F$6,バックデータ一覧!$P$3:$W$3,0)),IF(AND($AF125&gt;=7,$AF125&lt;16),INDEX(バックデータ一覧!$T$6:$W$7,MATCH(入力データと計算結果!$F$8,バックデータ一覧!$O$6:$O$7,0),MATCH(入力データと計算結果!$F$6,バックデータ一覧!$P$3:$W$3,0)),IF(AND($AF125&gt;=16,$AF125&lt;25),INDEX(バックデータ一覧!$T$8:$W$9,MATCH(入力データと計算結果!$F$8,バックデータ一覧!$O$8:$O$9,0),MATCH(入力データと計算結果!$F$6,バックデータ一覧!$P$3:$W$3,0)),IF($AF125&gt;=25,INDEX(バックデータ一覧!$T$10:$W$11,MATCH(入力データと計算結果!$F$8,バックデータ一覧!$O$10:$O$11,0),MATCH(入力データと計算結果!$F$6,バックデータ一覧!$P$3:$W$3,0))))))</f>
        <v>6.04</v>
      </c>
      <c r="AF125" s="88">
        <f>AVERAGEIF(貼り付けシート!$A$6:$A$8765,$A125,貼り付けシート!$C$6:$C$8765)</f>
        <v>9.6208333333333353</v>
      </c>
      <c r="AG125" s="91">
        <f>IF(AND(入力データと計算結果!$F$7=バックデータ一覧!$A$7,AH125="使用できる"),MIN(AN125,SUM(I125:N125)*$AX$13),0)</f>
        <v>0</v>
      </c>
      <c r="AH125" s="47" t="str">
        <f t="shared" si="20"/>
        <v>使用できる</v>
      </c>
      <c r="AI125" s="90">
        <f>IF(入力データと計算結果!$F$7=バックデータ一覧!$A$8,MIN(AJ125,(SUM(I125:N125)*$AX$15)),0)</f>
        <v>0</v>
      </c>
      <c r="AJ125" s="90">
        <f t="shared" ca="1" si="16"/>
        <v>0</v>
      </c>
      <c r="AK125" s="90">
        <f t="shared" ca="1" si="17"/>
        <v>35.878956340500004</v>
      </c>
      <c r="AL125" s="88">
        <f>IF(OR($AX$22=0,入力データと計算結果!$F$7&lt;&gt;バックデータ一覧!$A$8),0,$AX$19*AM125*10^-3)</f>
        <v>0</v>
      </c>
      <c r="AM125" s="90">
        <f>SUMPRODUCT(('計算過程（日射量等）'!$A$6:$A$8765=計算過程!A125)*('計算過程（日射量等）'!$C$6:$C$8765&gt;=$AX$20))</f>
        <v>8</v>
      </c>
      <c r="AN125" s="90">
        <f>IF(入力データと計算結果!$F$7=バックデータ一覧!$A$9,0,AO125*$AX$22*$AX$21*計算過程!$AX$23)</f>
        <v>0</v>
      </c>
      <c r="AO125" s="90">
        <f>SUMIF('計算過程（日射量等）'!$A$6:$A$8765,計算過程!A125,'計算過程（日射量等）'!$C$6:$C$8765)*3600*10^-6</f>
        <v>10.022440983921614</v>
      </c>
      <c r="AP125" s="90">
        <f t="shared" si="21"/>
        <v>9.9037634408602138</v>
      </c>
      <c r="AQ125" s="90">
        <f>AVERAGEIF('貼り付けシート（日射量等）'!$D$3:$D$8762,$A125,'貼り付けシート（日射量等）'!$F$3:$F$8762)</f>
        <v>14.049999999999999</v>
      </c>
    </row>
    <row r="126" spans="1:43">
      <c r="A126" s="28">
        <v>41760</v>
      </c>
      <c r="B126" s="88">
        <f ca="1">I126-IF(入力データと計算結果!$F$7=バックデータ一覧!$A$7,計算過程!$AG126,計算過程!$AI126)*I126/($I126+$J126+$K126+$L126+$M126+$N126)</f>
        <v>12.32575940141</v>
      </c>
      <c r="C126" s="88">
        <f ca="1">J126-IF(入力データと計算結果!$F$7=バックデータ一覧!$A$7,計算過程!$AG126,計算過程!$AI126)*J126/($I126+$J126+$K126+$L126+$M126+$N126)</f>
        <v>20.096346850124998</v>
      </c>
      <c r="D126" s="88">
        <f ca="1">K126-IF(入力データと計算結果!$F$7=バックデータ一覧!$A$7,計算過程!$AG126,計算過程!$AI126)*K126/($I126+$J126+$K126+$L126+$M126+$N126)</f>
        <v>3.7513180786899998</v>
      </c>
      <c r="E126" s="88">
        <f ca="1">L126-IF(入力データと計算結果!$F$7=バックデータ一覧!$A$7,計算過程!$AG126,計算過程!$AI126)*L126/($I126+$J126+$K126+$L126+$M126+$N126)</f>
        <v>24.115616220150002</v>
      </c>
      <c r="F126" s="88">
        <f ca="1">M126-IF(入力データと計算結果!$F$7=バックデータ一覧!$A$7,計算過程!$AG126,計算過程!$AI126)*M126/($I126+$J126+$K126+$L126+$M126+$N126)</f>
        <v>0</v>
      </c>
      <c r="G126" s="88">
        <f ca="1">N126-IF(入力データと計算結果!$F$7=バックデータ一覧!$A$7,計算過程!$AG126,計算過程!$AI126)*N126/($I126+$J126+$K126+$L126+$M126+$N126)</f>
        <v>5.2175000000000011</v>
      </c>
      <c r="H126" s="88">
        <f t="shared" si="18"/>
        <v>0</v>
      </c>
      <c r="I126" s="90">
        <f ca="1">P126*(バックデータ一覧!$E$3-計算過程!X126)*4.186*10^-3</f>
        <v>12.32575940141</v>
      </c>
      <c r="J126" s="90">
        <f ca="1">Q126*(バックデータ一覧!$E$4-計算過程!X126)*4.186*10^-3</f>
        <v>20.096346850124998</v>
      </c>
      <c r="K126" s="90">
        <f ca="1">R126*(バックデータ一覧!$E$5-計算過程!X126)*4.186*10^-3</f>
        <v>3.7513180786899998</v>
      </c>
      <c r="L126" s="90">
        <f ca="1">IF(入力データと計算結果!$F$9=バックデータ一覧!$A$2,計算過程!S126*(バックデータ一覧!$E$6-計算過程!X126)*4.186*10^-3,0)</f>
        <v>24.115616220150002</v>
      </c>
      <c r="M126" s="90">
        <f>IF(入力データと計算結果!$F$9=バックデータ一覧!$A$2,0,計算過程!T126*(バックデータ一覧!$E$7-計算過程!X126)*4.186*10^-3)</f>
        <v>0</v>
      </c>
      <c r="N126" s="90">
        <f ca="1">IF(入力データと計算結果!$F$9=バックデータ一覧!$A$4,0,計算過程!U126*(バックデータ一覧!$E$8-計算過程!X126)*4.186*10^-3)</f>
        <v>5.2175000000000011</v>
      </c>
      <c r="O126" s="90">
        <f>IF(入力データと計算結果!$F$9=バックデータ一覧!$A$4,計算過程!W126*1.25,0)</f>
        <v>0</v>
      </c>
      <c r="P126" s="88">
        <f t="shared" si="11"/>
        <v>92</v>
      </c>
      <c r="Q126" s="88">
        <f t="shared" si="12"/>
        <v>150</v>
      </c>
      <c r="R126" s="88">
        <f t="shared" si="13"/>
        <v>28</v>
      </c>
      <c r="S126" s="88">
        <f>IF(入力データと計算結果!$F$9=バックデータ一覧!$A$2,$AC126,0)*$AX$11*$AX$12</f>
        <v>180</v>
      </c>
      <c r="T126" s="88">
        <f>IF(入力データと計算結果!$F$9=バックデータ一覧!$A$2,0,$AC126)*$AX$12</f>
        <v>0</v>
      </c>
      <c r="U126" s="88">
        <f t="shared" ca="1" si="19"/>
        <v>23.966946991530602</v>
      </c>
      <c r="V126" s="90">
        <f ca="1">IF(OR(入力データと計算結果!$F$9=バックデータ一覧!$A$2,入力データと計算結果!$F$9=バックデータ一覧!$A$3),W126/(バックデータ一覧!$E$8-計算過程!X126)/4.186*10^3,0)</f>
        <v>23.966946991530602</v>
      </c>
      <c r="W126" s="90">
        <f t="shared" si="14"/>
        <v>5.2175000000000002</v>
      </c>
      <c r="X126" s="90">
        <f ca="1">MAX(VLOOKUP(入力データと計算結果!$F$5,バックデータ一覧!$Y$3:$AA$10,2)*Y126+VLOOKUP(入力データと計算結果!$F$5,バックデータ一覧!$Y$3:$AA$10,3),0.5)</f>
        <v>7.9943512500000011</v>
      </c>
      <c r="Y126" s="90">
        <f t="shared" ca="1" si="15"/>
        <v>6.8208333333333346</v>
      </c>
      <c r="Z126" s="24">
        <f>IF(入力データと計算結果!$F$6=4,INDEX(バックデータ一覧!$I$4:$L$9,MATCH(VLOOKUP(計算過程!$A126,バックデータ一覧!$AU$3:$AV$367,2),バックデータ一覧!$H$4:$H$9,0),MATCH(計算過程!Z$2,バックデータ一覧!$I$2:$L$2,0)),IF(入力データと計算結果!$F$6=3,INDEX(バックデータ一覧!$I$10:$L$15,MATCH(VLOOKUP(計算過程!$A126,バックデータ一覧!$AU$3:$AV$367,2),バックデータ一覧!$H$10:$H$15,0),MATCH(計算過程!Z$2,バックデータ一覧!$I$2:$L$2,0)),IF(入力データと計算結果!$F$6=2,INDEX(バックデータ一覧!$I$16:$L$21,MATCH(VLOOKUP(計算過程!$A126,バックデータ一覧!$AU$3:$AV$367,2),バックデータ一覧!$H$16:$H$21,0),MATCH(計算過程!Z$2,バックデータ一覧!$I$2:$L$2,0)),IF(入力データと計算結果!$F$6=1,INDEX(バックデータ一覧!$I$22:$L$27,MATCH(VLOOKUP(計算過程!$A126,バックデータ一覧!$AU$3:$AV$367,2),バックデータ一覧!$H$22:$H$27,0),MATCH(計算過程!Z$2,バックデータ一覧!$I$2:$L$2,0))))))</f>
        <v>92</v>
      </c>
      <c r="AA126" s="24">
        <f>IF(入力データと計算結果!$F$6=4,INDEX(バックデータ一覧!$I$4:$L$9,MATCH(VLOOKUP(計算過程!$A126,バックデータ一覧!$AU$3:$AV$367,2),バックデータ一覧!$H$4:$H$9,0),MATCH(計算過程!AA$2,バックデータ一覧!$I$2:$L$2,0)),IF(入力データと計算結果!$F$6=3,INDEX(バックデータ一覧!$I$10:$L$15,MATCH(VLOOKUP(計算過程!$A126,バックデータ一覧!$AU$3:$AV$367,2),バックデータ一覧!$H$10:$H$15,0),MATCH(計算過程!AA$2,バックデータ一覧!$I$2:$L$2,0)),IF(入力データと計算結果!$F$6=2,INDEX(バックデータ一覧!$I$16:$L$21,MATCH(VLOOKUP(計算過程!$A126,バックデータ一覧!$AU$3:$AV$367,2),バックデータ一覧!$H$16:$H$21,0),MATCH(計算過程!AA$2,バックデータ一覧!$I$2:$L$2,0)),IF(入力データと計算結果!$F$6=1,INDEX(バックデータ一覧!$I$22:$L$27,MATCH(VLOOKUP(計算過程!$A126,バックデータ一覧!$AU$3:$AV$367,2),バックデータ一覧!$H$22:$H$27,0),MATCH(計算過程!AA$2,バックデータ一覧!$I$2:$L$2,0))))))</f>
        <v>150</v>
      </c>
      <c r="AB126" s="24">
        <f>IF(入力データと計算結果!$F$6=4,INDEX(バックデータ一覧!$I$4:$L$9,MATCH(VLOOKUP(計算過程!$A126,バックデータ一覧!$AU$3:$AV$367,2),バックデータ一覧!$H$4:$H$9,0),MATCH(計算過程!AB$2,バックデータ一覧!$I$2:$L$2,0)),IF(入力データと計算結果!$F$6=3,INDEX(バックデータ一覧!$I$10:$L$15,MATCH(VLOOKUP(計算過程!$A126,バックデータ一覧!$AU$3:$AV$367,2),バックデータ一覧!$H$10:$H$15,0),MATCH(計算過程!AB$2,バックデータ一覧!$I$2:$L$2,0)),IF(入力データと計算結果!$F$6=2,INDEX(バックデータ一覧!$I$16:$L$21,MATCH(VLOOKUP(計算過程!$A126,バックデータ一覧!$AU$3:$AV$367,2),バックデータ一覧!$H$16:$H$21,0),MATCH(計算過程!AB$2,バックデータ一覧!$I$2:$L$2,0)),IF(入力データと計算結果!$F$6=1,INDEX(バックデータ一覧!$I$22:$L$27,MATCH(VLOOKUP(計算過程!$A126,バックデータ一覧!$AU$3:$AV$367,2),バックデータ一覧!$H$22:$H$27,0),MATCH(計算過程!AB$2,バックデータ一覧!$I$2:$L$2,0))))))</f>
        <v>28</v>
      </c>
      <c r="AC126" s="24">
        <f>IF(入力データと計算結果!$F$6=4,INDEX(バックデータ一覧!$I$4:$L$9,MATCH(VLOOKUP(計算過程!$A126,バックデータ一覧!$AU$3:$AV$367,2),バックデータ一覧!$H$4:$H$9,0),MATCH(計算過程!AC$2,バックデータ一覧!$I$2:$L$2,0)),IF(入力データと計算結果!$F$6=3,INDEX(バックデータ一覧!$I$10:$L$15,MATCH(VLOOKUP(計算過程!$A126,バックデータ一覧!$AU$3:$AV$367,2),バックデータ一覧!$H$10:$H$15,0),MATCH(計算過程!AC$2,バックデータ一覧!$I$2:$L$2,0)),IF(入力データと計算結果!$F$6=2,INDEX(バックデータ一覧!$I$16:$L$21,MATCH(VLOOKUP(計算過程!$A126,バックデータ一覧!$AU$3:$AV$367,2),バックデータ一覧!$H$16:$H$21,0),MATCH(計算過程!AC$2,バックデータ一覧!$I$2:$L$2,0)),IF(入力データと計算結果!$F$6=1,INDEX(バックデータ一覧!$I$22:$L$27,MATCH(VLOOKUP(計算過程!$A126,バックデータ一覧!$AU$3:$AV$367,2),バックデータ一覧!$H$22:$H$27,0),MATCH(計算過程!AC$2,バックデータ一覧!$I$2:$L$2,0))))))</f>
        <v>180</v>
      </c>
      <c r="AD126" s="89">
        <f>IF($AF126&lt;7,INDEX(バックデータ一覧!$P$4:$S$5,MATCH(入力データと計算結果!$F$8,バックデータ一覧!$O$4:$O$5,0),MATCH(入力データと計算結果!$F$6,バックデータ一覧!$P$3:$W$3,0)),IF(AND($AF126&gt;=7,$AF126&lt;16),INDEX(バックデータ一覧!$P$6:$S$7,MATCH(入力データと計算結果!$F$8,バックデータ一覧!$O$6:$O$7,0),MATCH(入力データと計算結果!$F$6,バックデータ一覧!$P$3:$W$3,0)),IF(AND($AF126&gt;=16,$AF126&lt;25),INDEX(バックデータ一覧!$P$8:$S$9,MATCH(入力データと計算結果!$F$8,バックデータ一覧!$O$8:$O$9,0),MATCH(入力データと計算結果!$F$6,バックデータ一覧!$P$3:$W$3,0)),IF($AF126&gt;=25,INDEX(バックデータ一覧!$P$10:$S$11,MATCH(入力データと計算結果!$F$8,バックデータ一覧!$O$10:$O$11,0),MATCH(入力データと計算結果!$F$6,バックデータ一覧!$P$3:$W$3,0))))))</f>
        <v>-0.12</v>
      </c>
      <c r="AE126" s="89">
        <f>IF($AF126&lt;7,INDEX(バックデータ一覧!$T$4:$W$5,MATCH(入力データと計算結果!$F$8,バックデータ一覧!$O$4:$O$5,0),MATCH(入力データと計算結果!$F$6,バックデータ一覧!$P$3:$W$3,0)),IF(AND($AF126&gt;=7,$AF126&lt;16),INDEX(バックデータ一覧!$T$6:$W$7,MATCH(入力データと計算結果!$F$8,バックデータ一覧!$O$6:$O$7,0),MATCH(入力データと計算結果!$F$6,バックデータ一覧!$P$3:$W$3,0)),IF(AND($AF126&gt;=16,$AF126&lt;25),INDEX(バックデータ一覧!$T$8:$W$9,MATCH(入力データと計算結果!$F$8,バックデータ一覧!$O$8:$O$9,0),MATCH(入力データと計算結果!$F$6,バックデータ一覧!$P$3:$W$3,0)),IF($AF126&gt;=25,INDEX(バックデータ一覧!$T$10:$W$11,MATCH(入力データと計算結果!$F$8,バックデータ一覧!$O$10:$O$11,0),MATCH(入力データと計算結果!$F$6,バックデータ一覧!$P$3:$W$3,0))))))</f>
        <v>6</v>
      </c>
      <c r="AF126" s="88">
        <f>AVERAGEIF(貼り付けシート!$A$6:$A$8765,$A126,貼り付けシート!$C$6:$C$8765)</f>
        <v>6.5208333333333313</v>
      </c>
      <c r="AG126" s="91">
        <f>IF(AND(入力データと計算結果!$F$7=バックデータ一覧!$A$7,AH126="使用できる"),MIN(AN126,SUM(I126:N126)*$AX$13),0)</f>
        <v>0</v>
      </c>
      <c r="AH126" s="47" t="str">
        <f t="shared" si="20"/>
        <v>使用できる</v>
      </c>
      <c r="AI126" s="90">
        <f>IF(入力データと計算結果!$F$7=バックデータ一覧!$A$8,MIN(AJ126,(SUM(I126:N126)*$AX$15)),0)</f>
        <v>0</v>
      </c>
      <c r="AJ126" s="90">
        <f t="shared" ca="1" si="16"/>
        <v>0</v>
      </c>
      <c r="AK126" s="90">
        <f t="shared" ca="1" si="17"/>
        <v>35.793846850125</v>
      </c>
      <c r="AL126" s="88">
        <f>IF(OR($AX$22=0,入力データと計算結果!$F$7&lt;&gt;バックデータ一覧!$A$8),0,$AX$19*AM126*10^-3)</f>
        <v>0</v>
      </c>
      <c r="AM126" s="90">
        <f>SUMPRODUCT(('計算過程（日射量等）'!$A$6:$A$8765=計算過程!A126)*('計算過程（日射量等）'!$C$6:$C$8765&gt;=$AX$20))</f>
        <v>10</v>
      </c>
      <c r="AN126" s="90">
        <f>IF(入力データと計算結果!$F$7=バックデータ一覧!$A$9,0,AO126*$AX$22*$AX$21*計算過程!$AX$23)</f>
        <v>0</v>
      </c>
      <c r="AO126" s="90">
        <f>SUMIF('計算過程（日射量等）'!$A$6:$A$8765,計算過程!A126,'計算過程（日射量等）'!$C$6:$C$8765)*3600*10^-6</f>
        <v>20.791265721900828</v>
      </c>
      <c r="AP126" s="90">
        <f t="shared" si="21"/>
        <v>10.028225806451612</v>
      </c>
      <c r="AQ126" s="90">
        <f>AVERAGEIF('貼り付けシート（日射量等）'!$D$3:$D$8762,$A126,'貼り付けシート（日射量等）'!$F$3:$F$8762)</f>
        <v>6.137500000000002</v>
      </c>
    </row>
    <row r="127" spans="1:43">
      <c r="A127" s="28">
        <v>41761</v>
      </c>
      <c r="B127" s="88">
        <f ca="1">I127-IF(入力データと計算結果!$F$7=バックデータ一覧!$A$7,計算過程!$AG127,計算過程!$AI127)*I127/($I127+$J127+$K127+$L127+$M127+$N127)</f>
        <v>8.2026772962680017</v>
      </c>
      <c r="C127" s="88">
        <f ca="1">J127-IF(入力データと計算結果!$F$7=バックデータ一覧!$A$7,計算過程!$AG127,計算過程!$AI127)*J127/($I127+$J127+$K127+$L127+$M127+$N127)</f>
        <v>13.230124671399999</v>
      </c>
      <c r="D127" s="88">
        <f ca="1">K127-IF(入力データと計算結果!$F$7=バックデータ一覧!$A$7,計算過程!$AG127,計算過程!$AI127)*K127/($I127+$J127+$K127+$L127+$M127+$N127)</f>
        <v>1.0584099737120001</v>
      </c>
      <c r="E127" s="88">
        <f ca="1">L127-IF(入力データと計算結果!$F$7=バックデータ一覧!$A$7,計算過程!$AG127,計算過程!$AI127)*L127/($I127+$J127+$K127+$L127+$M127+$N127)</f>
        <v>23.814224408520001</v>
      </c>
      <c r="F127" s="88">
        <f ca="1">M127-IF(入力データと計算結果!$F$7=バックデータ一覧!$A$7,計算過程!$AG127,計算過程!$AI127)*M127/($I127+$J127+$K127+$L127+$M127+$N127)</f>
        <v>0</v>
      </c>
      <c r="G127" s="88">
        <f ca="1">N127-IF(入力データと計算結果!$F$7=バックデータ一覧!$A$7,計算過程!$AG127,計算過程!$AI127)*N127/($I127+$J127+$K127+$L127+$M127+$N127)</f>
        <v>4.9528750000000006</v>
      </c>
      <c r="H127" s="88">
        <f t="shared" si="18"/>
        <v>0</v>
      </c>
      <c r="I127" s="90">
        <f ca="1">P127*(バックデータ一覧!$E$3-計算過程!X127)*4.186*10^-3</f>
        <v>8.2026772962680017</v>
      </c>
      <c r="J127" s="90">
        <f ca="1">Q127*(バックデータ一覧!$E$4-計算過程!X127)*4.186*10^-3</f>
        <v>13.230124671399999</v>
      </c>
      <c r="K127" s="90">
        <f ca="1">R127*(バックデータ一覧!$E$5-計算過程!X127)*4.186*10^-3</f>
        <v>1.0584099737120001</v>
      </c>
      <c r="L127" s="90">
        <f ca="1">IF(入力データと計算結果!$F$9=バックデータ一覧!$A$2,計算過程!S127*(バックデータ一覧!$E$6-計算過程!X127)*4.186*10^-3,0)</f>
        <v>23.814224408520001</v>
      </c>
      <c r="M127" s="90">
        <f>IF(入力データと計算結果!$F$9=バックデータ一覧!$A$2,0,計算過程!T127*(バックデータ一覧!$E$7-計算過程!X127)*4.186*10^-3)</f>
        <v>0</v>
      </c>
      <c r="N127" s="90">
        <f ca="1">IF(入力データと計算結果!$F$9=バックデータ一覧!$A$4,0,計算過程!U127*(バックデータ一覧!$E$8-計算過程!X127)*4.186*10^-3)</f>
        <v>4.9528750000000006</v>
      </c>
      <c r="O127" s="90">
        <f>IF(入力データと計算結果!$F$9=バックデータ一覧!$A$4,計算過程!W127*1.25,0)</f>
        <v>0</v>
      </c>
      <c r="P127" s="88">
        <f t="shared" si="11"/>
        <v>62</v>
      </c>
      <c r="Q127" s="88">
        <f t="shared" si="12"/>
        <v>100</v>
      </c>
      <c r="R127" s="88">
        <f t="shared" si="13"/>
        <v>8</v>
      </c>
      <c r="S127" s="88">
        <f>IF(入力データと計算結果!$F$9=バックデータ一覧!$A$2,$AC127,0)*$AX$11*$AX$12</f>
        <v>180</v>
      </c>
      <c r="T127" s="88">
        <f>IF(入力データと計算結果!$F$9=バックデータ一覧!$A$2,0,$AC127)*$AX$12</f>
        <v>0</v>
      </c>
      <c r="U127" s="88">
        <f t="shared" ca="1" si="19"/>
        <v>22.927721579893152</v>
      </c>
      <c r="V127" s="90">
        <f ca="1">IF(OR(入力データと計算結果!$F$9=バックデータ一覧!$A$2,入力データと計算結果!$F$9=バックデータ一覧!$A$3),W127/(バックデータ一覧!$E$8-計算過程!X127)/4.186*10^3,0)</f>
        <v>22.927721579893152</v>
      </c>
      <c r="W127" s="90">
        <f t="shared" si="14"/>
        <v>4.9528750000000006</v>
      </c>
      <c r="X127" s="90">
        <f ca="1">MAX(VLOOKUP(入力データと計算結果!$F$5,バックデータ一覧!$Y$3:$AA$10,2)*Y127+VLOOKUP(入力データと計算結果!$F$5,バックデータ一覧!$Y$3:$AA$10,3),0.5)</f>
        <v>8.3943510000000003</v>
      </c>
      <c r="Y127" s="90">
        <f t="shared" ca="1" si="15"/>
        <v>7.4233333333333338</v>
      </c>
      <c r="Z127" s="24">
        <f>IF(入力データと計算結果!$F$6=4,INDEX(バックデータ一覧!$I$4:$L$9,MATCH(VLOOKUP(計算過程!$A127,バックデータ一覧!$AU$3:$AV$367,2),バックデータ一覧!$H$4:$H$9,0),MATCH(計算過程!Z$2,バックデータ一覧!$I$2:$L$2,0)),IF(入力データと計算結果!$F$6=3,INDEX(バックデータ一覧!$I$10:$L$15,MATCH(VLOOKUP(計算過程!$A127,バックデータ一覧!$AU$3:$AV$367,2),バックデータ一覧!$H$10:$H$15,0),MATCH(計算過程!Z$2,バックデータ一覧!$I$2:$L$2,0)),IF(入力データと計算結果!$F$6=2,INDEX(バックデータ一覧!$I$16:$L$21,MATCH(VLOOKUP(計算過程!$A127,バックデータ一覧!$AU$3:$AV$367,2),バックデータ一覧!$H$16:$H$21,0),MATCH(計算過程!Z$2,バックデータ一覧!$I$2:$L$2,0)),IF(入力データと計算結果!$F$6=1,INDEX(バックデータ一覧!$I$22:$L$27,MATCH(VLOOKUP(計算過程!$A127,バックデータ一覧!$AU$3:$AV$367,2),バックデータ一覧!$H$22:$H$27,0),MATCH(計算過程!Z$2,バックデータ一覧!$I$2:$L$2,0))))))</f>
        <v>62</v>
      </c>
      <c r="AA127" s="24">
        <f>IF(入力データと計算結果!$F$6=4,INDEX(バックデータ一覧!$I$4:$L$9,MATCH(VLOOKUP(計算過程!$A127,バックデータ一覧!$AU$3:$AV$367,2),バックデータ一覧!$H$4:$H$9,0),MATCH(計算過程!AA$2,バックデータ一覧!$I$2:$L$2,0)),IF(入力データと計算結果!$F$6=3,INDEX(バックデータ一覧!$I$10:$L$15,MATCH(VLOOKUP(計算過程!$A127,バックデータ一覧!$AU$3:$AV$367,2),バックデータ一覧!$H$10:$H$15,0),MATCH(計算過程!AA$2,バックデータ一覧!$I$2:$L$2,0)),IF(入力データと計算結果!$F$6=2,INDEX(バックデータ一覧!$I$16:$L$21,MATCH(VLOOKUP(計算過程!$A127,バックデータ一覧!$AU$3:$AV$367,2),バックデータ一覧!$H$16:$H$21,0),MATCH(計算過程!AA$2,バックデータ一覧!$I$2:$L$2,0)),IF(入力データと計算結果!$F$6=1,INDEX(バックデータ一覧!$I$22:$L$27,MATCH(VLOOKUP(計算過程!$A127,バックデータ一覧!$AU$3:$AV$367,2),バックデータ一覧!$H$22:$H$27,0),MATCH(計算過程!AA$2,バックデータ一覧!$I$2:$L$2,0))))))</f>
        <v>100</v>
      </c>
      <c r="AB127" s="24">
        <f>IF(入力データと計算結果!$F$6=4,INDEX(バックデータ一覧!$I$4:$L$9,MATCH(VLOOKUP(計算過程!$A127,バックデータ一覧!$AU$3:$AV$367,2),バックデータ一覧!$H$4:$H$9,0),MATCH(計算過程!AB$2,バックデータ一覧!$I$2:$L$2,0)),IF(入力データと計算結果!$F$6=3,INDEX(バックデータ一覧!$I$10:$L$15,MATCH(VLOOKUP(計算過程!$A127,バックデータ一覧!$AU$3:$AV$367,2),バックデータ一覧!$H$10:$H$15,0),MATCH(計算過程!AB$2,バックデータ一覧!$I$2:$L$2,0)),IF(入力データと計算結果!$F$6=2,INDEX(バックデータ一覧!$I$16:$L$21,MATCH(VLOOKUP(計算過程!$A127,バックデータ一覧!$AU$3:$AV$367,2),バックデータ一覧!$H$16:$H$21,0),MATCH(計算過程!AB$2,バックデータ一覧!$I$2:$L$2,0)),IF(入力データと計算結果!$F$6=1,INDEX(バックデータ一覧!$I$22:$L$27,MATCH(VLOOKUP(計算過程!$A127,バックデータ一覧!$AU$3:$AV$367,2),バックデータ一覧!$H$22:$H$27,0),MATCH(計算過程!AB$2,バックデータ一覧!$I$2:$L$2,0))))))</f>
        <v>8</v>
      </c>
      <c r="AC127" s="24">
        <f>IF(入力データと計算結果!$F$6=4,INDEX(バックデータ一覧!$I$4:$L$9,MATCH(VLOOKUP(計算過程!$A127,バックデータ一覧!$AU$3:$AV$367,2),バックデータ一覧!$H$4:$H$9,0),MATCH(計算過程!AC$2,バックデータ一覧!$I$2:$L$2,0)),IF(入力データと計算結果!$F$6=3,INDEX(バックデータ一覧!$I$10:$L$15,MATCH(VLOOKUP(計算過程!$A127,バックデータ一覧!$AU$3:$AV$367,2),バックデータ一覧!$H$10:$H$15,0),MATCH(計算過程!AC$2,バックデータ一覧!$I$2:$L$2,0)),IF(入力データと計算結果!$F$6=2,INDEX(バックデータ一覧!$I$16:$L$21,MATCH(VLOOKUP(計算過程!$A127,バックデータ一覧!$AU$3:$AV$367,2),バックデータ一覧!$H$16:$H$21,0),MATCH(計算過程!AC$2,バックデータ一覧!$I$2:$L$2,0)),IF(入力データと計算結果!$F$6=1,INDEX(バックデータ一覧!$I$22:$L$27,MATCH(VLOOKUP(計算過程!$A127,バックデータ一覧!$AU$3:$AV$367,2),バックデータ一覧!$H$22:$H$27,0),MATCH(計算過程!AC$2,バックデータ一覧!$I$2:$L$2,0))))))</f>
        <v>180</v>
      </c>
      <c r="AD127" s="89">
        <f>IF($AF127&lt;7,INDEX(バックデータ一覧!$P$4:$S$5,MATCH(入力データと計算結果!$F$8,バックデータ一覧!$O$4:$O$5,0),MATCH(入力データと計算結果!$F$6,バックデータ一覧!$P$3:$W$3,0)),IF(AND($AF127&gt;=7,$AF127&lt;16),INDEX(バックデータ一覧!$P$6:$S$7,MATCH(入力データと計算結果!$F$8,バックデータ一覧!$O$6:$O$7,0),MATCH(入力データと計算結果!$F$6,バックデータ一覧!$P$3:$W$3,0)),IF(AND($AF127&gt;=16,$AF127&lt;25),INDEX(バックデータ一覧!$P$8:$S$9,MATCH(入力データと計算結果!$F$8,バックデータ一覧!$O$8:$O$9,0),MATCH(入力データと計算結果!$F$6,バックデータ一覧!$P$3:$W$3,0)),IF($AF127&gt;=25,INDEX(バックデータ一覧!$P$10:$S$11,MATCH(入力データと計算結果!$F$8,バックデータ一覧!$O$10:$O$11,0),MATCH(入力データと計算結果!$F$6,バックデータ一覧!$P$3:$W$3,0))))))</f>
        <v>-0.13</v>
      </c>
      <c r="AE127" s="89">
        <f>IF($AF127&lt;7,INDEX(バックデータ一覧!$T$4:$W$5,MATCH(入力データと計算結果!$F$8,バックデータ一覧!$O$4:$O$5,0),MATCH(入力データと計算結果!$F$6,バックデータ一覧!$P$3:$W$3,0)),IF(AND($AF127&gt;=7,$AF127&lt;16),INDEX(バックデータ一覧!$T$6:$W$7,MATCH(入力データと計算結果!$F$8,バックデータ一覧!$O$6:$O$7,0),MATCH(入力データと計算結果!$F$6,バックデータ一覧!$P$3:$W$3,0)),IF(AND($AF127&gt;=16,$AF127&lt;25),INDEX(バックデータ一覧!$T$8:$W$9,MATCH(入力データと計算結果!$F$8,バックデータ一覧!$O$8:$O$9,0),MATCH(入力データと計算結果!$F$6,バックデータ一覧!$P$3:$W$3,0)),IF($AF127&gt;=25,INDEX(バックデータ一覧!$T$10:$W$11,MATCH(入力データと計算結果!$F$8,バックデータ一覧!$O$10:$O$11,0),MATCH(入力データと計算結果!$F$6,バックデータ一覧!$P$3:$W$3,0))))))</f>
        <v>6.04</v>
      </c>
      <c r="AF127" s="88">
        <f>AVERAGEIF(貼り付けシート!$A$6:$A$8765,$A127,貼り付けシート!$C$6:$C$8765)</f>
        <v>8.3624999999999989</v>
      </c>
      <c r="AG127" s="91">
        <f>IF(AND(入力データと計算結果!$F$7=バックデータ一覧!$A$7,AH127="使用できる"),MIN(AN127,SUM(I127:N127)*$AX$13),0)</f>
        <v>0</v>
      </c>
      <c r="AH127" s="47" t="str">
        <f t="shared" si="20"/>
        <v>使用できる</v>
      </c>
      <c r="AI127" s="90">
        <f>IF(入力データと計算結果!$F$7=バックデータ一覧!$A$8,MIN(AJ127,(SUM(I127:N127)*$AX$15)),0)</f>
        <v>0</v>
      </c>
      <c r="AJ127" s="90">
        <f t="shared" ca="1" si="16"/>
        <v>0</v>
      </c>
      <c r="AK127" s="90">
        <f t="shared" ca="1" si="17"/>
        <v>35.5426870071</v>
      </c>
      <c r="AL127" s="88">
        <f>IF(OR($AX$22=0,入力データと計算結果!$F$7&lt;&gt;バックデータ一覧!$A$8),0,$AX$19*AM127*10^-3)</f>
        <v>0</v>
      </c>
      <c r="AM127" s="90">
        <f>SUMPRODUCT(('計算過程（日射量等）'!$A$6:$A$8765=計算過程!A127)*('計算過程（日射量等）'!$C$6:$C$8765&gt;=$AX$20))</f>
        <v>7</v>
      </c>
      <c r="AN127" s="90">
        <f>IF(入力データと計算結果!$F$7=バックデータ一覧!$A$9,0,AO127*$AX$22*$AX$21*計算過程!$AX$23)</f>
        <v>0</v>
      </c>
      <c r="AO127" s="90">
        <f>SUMIF('計算過程（日射量等）'!$A$6:$A$8765,計算過程!A127,'計算過程（日射量等）'!$C$6:$C$8765)*3600*10^-6</f>
        <v>7.1550652750520998</v>
      </c>
      <c r="AP127" s="90">
        <f t="shared" si="21"/>
        <v>10.240591397849462</v>
      </c>
      <c r="AQ127" s="90">
        <f>AVERAGEIF('貼り付けシート（日射量等）'!$D$3:$D$8762,$A127,'貼り付けシート（日射量等）'!$F$3:$F$8762)</f>
        <v>5.5375000000000005</v>
      </c>
    </row>
    <row r="128" spans="1:43">
      <c r="A128" s="28">
        <v>41762</v>
      </c>
      <c r="B128" s="88">
        <f ca="1">I128-IF(入力データと計算結果!$F$7=バックデータ一覧!$A$7,計算過程!$AG128,計算過程!$AI128)*I128/($I128+$J128+$K128+$L128+$M128+$N128)</f>
        <v>4.1846909373359997</v>
      </c>
      <c r="C128" s="88">
        <f ca="1">J128-IF(入力データと計算結果!$F$7=バックデータ一覧!$A$7,計算過程!$AG128,計算過程!$AI128)*J128/($I128+$J128+$K128+$L128+$M128+$N128)</f>
        <v>24.846602440432502</v>
      </c>
      <c r="D128" s="88">
        <f ca="1">K128-IF(入力データと計算結果!$F$7=バックデータ一覧!$A$7,計算過程!$AG128,計算過程!$AI128)*K128/($I128+$J128+$K128+$L128+$M128+$N128)</f>
        <v>3.6616045701690001</v>
      </c>
      <c r="E128" s="88">
        <f ca="1">L128-IF(入力データと計算結果!$F$7=バックデータ一覧!$A$7,計算過程!$AG128,計算過程!$AI128)*L128/($I128+$J128+$K128+$L128+$M128+$N128)</f>
        <v>0</v>
      </c>
      <c r="F128" s="88">
        <f ca="1">M128-IF(入力データと計算結果!$F$7=バックデータ一覧!$A$7,計算過程!$AG128,計算過程!$AI128)*M128/($I128+$J128+$K128+$L128+$M128+$N128)</f>
        <v>0</v>
      </c>
      <c r="G128" s="88">
        <f ca="1">N128-IF(入力データと計算結果!$F$7=バックデータ一覧!$A$7,計算過程!$AG128,計算過程!$AI128)*N128/($I128+$J128+$K128+$L128+$M128+$N128)</f>
        <v>0</v>
      </c>
      <c r="H128" s="88">
        <f t="shared" si="18"/>
        <v>0</v>
      </c>
      <c r="I128" s="90">
        <f ca="1">P128*(バックデータ一覧!$E$3-計算過程!X128)*4.186*10^-3</f>
        <v>4.1846909373359997</v>
      </c>
      <c r="J128" s="90">
        <f ca="1">Q128*(バックデータ一覧!$E$4-計算過程!X128)*4.186*10^-3</f>
        <v>24.846602440432502</v>
      </c>
      <c r="K128" s="90">
        <f ca="1">R128*(バックデータ一覧!$E$5-計算過程!X128)*4.186*10^-3</f>
        <v>3.6616045701690001</v>
      </c>
      <c r="L128" s="90">
        <f ca="1">IF(入力データと計算結果!$F$9=バックデータ一覧!$A$2,計算過程!S128*(バックデータ一覧!$E$6-計算過程!X128)*4.186*10^-3,0)</f>
        <v>0</v>
      </c>
      <c r="M128" s="90">
        <f>IF(入力データと計算結果!$F$9=バックデータ一覧!$A$2,0,計算過程!T128*(バックデータ一覧!$E$7-計算過程!X128)*4.186*10^-3)</f>
        <v>0</v>
      </c>
      <c r="N128" s="90">
        <f ca="1">IF(入力データと計算結果!$F$9=バックデータ一覧!$A$4,0,計算過程!U128*(バックデータ一覧!$E$8-計算過程!X128)*4.186*10^-3)</f>
        <v>0</v>
      </c>
      <c r="O128" s="90">
        <f>IF(入力データと計算結果!$F$9=バックデータ一覧!$A$4,計算過程!W128*1.25,0)</f>
        <v>0</v>
      </c>
      <c r="P128" s="88">
        <f t="shared" si="11"/>
        <v>32</v>
      </c>
      <c r="Q128" s="88">
        <f t="shared" si="12"/>
        <v>190</v>
      </c>
      <c r="R128" s="88">
        <f t="shared" si="13"/>
        <v>28</v>
      </c>
      <c r="S128" s="88">
        <f>IF(入力データと計算結果!$F$9=バックデータ一覧!$A$2,$AC128,0)*$AX$11*$AX$12</f>
        <v>0</v>
      </c>
      <c r="T128" s="88">
        <f>IF(入力データと計算結果!$F$9=バックデータ一覧!$A$2,0,$AC128)*$AX$12</f>
        <v>0</v>
      </c>
      <c r="U128" s="88">
        <f t="shared" ca="1" si="19"/>
        <v>0</v>
      </c>
      <c r="V128" s="90">
        <f ca="1">IF(OR(入力データと計算結果!$F$9=バックデータ一覧!$A$2,入力データと計算結果!$F$9=バックデータ一覧!$A$3),W128/(バックデータ一覧!$E$8-計算過程!X128)/4.186*10^3,0)</f>
        <v>0</v>
      </c>
      <c r="W128" s="90">
        <f t="shared" si="14"/>
        <v>0</v>
      </c>
      <c r="X128" s="90">
        <f ca="1">MAX(VLOOKUP(入力データと計算結果!$F$5,バックデータ一覧!$Y$3:$AA$10,2)*Y128+VLOOKUP(入力データと計算結果!$F$5,バックデータ一覧!$Y$3:$AA$10,3),0.5)</f>
        <v>8.7597726250000001</v>
      </c>
      <c r="Y128" s="90">
        <f t="shared" ca="1" si="15"/>
        <v>7.9737499999999999</v>
      </c>
      <c r="Z128" s="24">
        <f>IF(入力データと計算結果!$F$6=4,INDEX(バックデータ一覧!$I$4:$L$9,MATCH(VLOOKUP(計算過程!$A128,バックデータ一覧!$AU$3:$AV$367,2),バックデータ一覧!$H$4:$H$9,0),MATCH(計算過程!Z$2,バックデータ一覧!$I$2:$L$2,0)),IF(入力データと計算結果!$F$6=3,INDEX(バックデータ一覧!$I$10:$L$15,MATCH(VLOOKUP(計算過程!$A128,バックデータ一覧!$AU$3:$AV$367,2),バックデータ一覧!$H$10:$H$15,0),MATCH(計算過程!Z$2,バックデータ一覧!$I$2:$L$2,0)),IF(入力データと計算結果!$F$6=2,INDEX(バックデータ一覧!$I$16:$L$21,MATCH(VLOOKUP(計算過程!$A128,バックデータ一覧!$AU$3:$AV$367,2),バックデータ一覧!$H$16:$H$21,0),MATCH(計算過程!Z$2,バックデータ一覧!$I$2:$L$2,0)),IF(入力データと計算結果!$F$6=1,INDEX(バックデータ一覧!$I$22:$L$27,MATCH(VLOOKUP(計算過程!$A128,バックデータ一覧!$AU$3:$AV$367,2),バックデータ一覧!$H$22:$H$27,0),MATCH(計算過程!Z$2,バックデータ一覧!$I$2:$L$2,0))))))</f>
        <v>32</v>
      </c>
      <c r="AA128" s="24">
        <f>IF(入力データと計算結果!$F$6=4,INDEX(バックデータ一覧!$I$4:$L$9,MATCH(VLOOKUP(計算過程!$A128,バックデータ一覧!$AU$3:$AV$367,2),バックデータ一覧!$H$4:$H$9,0),MATCH(計算過程!AA$2,バックデータ一覧!$I$2:$L$2,0)),IF(入力データと計算結果!$F$6=3,INDEX(バックデータ一覧!$I$10:$L$15,MATCH(VLOOKUP(計算過程!$A128,バックデータ一覧!$AU$3:$AV$367,2),バックデータ一覧!$H$10:$H$15,0),MATCH(計算過程!AA$2,バックデータ一覧!$I$2:$L$2,0)),IF(入力データと計算結果!$F$6=2,INDEX(バックデータ一覧!$I$16:$L$21,MATCH(VLOOKUP(計算過程!$A128,バックデータ一覧!$AU$3:$AV$367,2),バックデータ一覧!$H$16:$H$21,0),MATCH(計算過程!AA$2,バックデータ一覧!$I$2:$L$2,0)),IF(入力データと計算結果!$F$6=1,INDEX(バックデータ一覧!$I$22:$L$27,MATCH(VLOOKUP(計算過程!$A128,バックデータ一覧!$AU$3:$AV$367,2),バックデータ一覧!$H$22:$H$27,0),MATCH(計算過程!AA$2,バックデータ一覧!$I$2:$L$2,0))))))</f>
        <v>190</v>
      </c>
      <c r="AB128" s="24">
        <f>IF(入力データと計算結果!$F$6=4,INDEX(バックデータ一覧!$I$4:$L$9,MATCH(VLOOKUP(計算過程!$A128,バックデータ一覧!$AU$3:$AV$367,2),バックデータ一覧!$H$4:$H$9,0),MATCH(計算過程!AB$2,バックデータ一覧!$I$2:$L$2,0)),IF(入力データと計算結果!$F$6=3,INDEX(バックデータ一覧!$I$10:$L$15,MATCH(VLOOKUP(計算過程!$A128,バックデータ一覧!$AU$3:$AV$367,2),バックデータ一覧!$H$10:$H$15,0),MATCH(計算過程!AB$2,バックデータ一覧!$I$2:$L$2,0)),IF(入力データと計算結果!$F$6=2,INDEX(バックデータ一覧!$I$16:$L$21,MATCH(VLOOKUP(計算過程!$A128,バックデータ一覧!$AU$3:$AV$367,2),バックデータ一覧!$H$16:$H$21,0),MATCH(計算過程!AB$2,バックデータ一覧!$I$2:$L$2,0)),IF(入力データと計算結果!$F$6=1,INDEX(バックデータ一覧!$I$22:$L$27,MATCH(VLOOKUP(計算過程!$A128,バックデータ一覧!$AU$3:$AV$367,2),バックデータ一覧!$H$22:$H$27,0),MATCH(計算過程!AB$2,バックデータ一覧!$I$2:$L$2,0))))))</f>
        <v>28</v>
      </c>
      <c r="AC128" s="24">
        <f>IF(入力データと計算結果!$F$6=4,INDEX(バックデータ一覧!$I$4:$L$9,MATCH(VLOOKUP(計算過程!$A128,バックデータ一覧!$AU$3:$AV$367,2),バックデータ一覧!$H$4:$H$9,0),MATCH(計算過程!AC$2,バックデータ一覧!$I$2:$L$2,0)),IF(入力データと計算結果!$F$6=3,INDEX(バックデータ一覧!$I$10:$L$15,MATCH(VLOOKUP(計算過程!$A128,バックデータ一覧!$AU$3:$AV$367,2),バックデータ一覧!$H$10:$H$15,0),MATCH(計算過程!AC$2,バックデータ一覧!$I$2:$L$2,0)),IF(入力データと計算結果!$F$6=2,INDEX(バックデータ一覧!$I$16:$L$21,MATCH(VLOOKUP(計算過程!$A128,バックデータ一覧!$AU$3:$AV$367,2),バックデータ一覧!$H$16:$H$21,0),MATCH(計算過程!AC$2,バックデータ一覧!$I$2:$L$2,0)),IF(入力データと計算結果!$F$6=1,INDEX(バックデータ一覧!$I$22:$L$27,MATCH(VLOOKUP(計算過程!$A128,バックデータ一覧!$AU$3:$AV$367,2),バックデータ一覧!$H$22:$H$27,0),MATCH(計算過程!AC$2,バックデータ一覧!$I$2:$L$2,0))))))</f>
        <v>0</v>
      </c>
      <c r="AD128" s="89">
        <f>IF($AF128&lt;7,INDEX(バックデータ一覧!$P$4:$S$5,MATCH(入力データと計算結果!$F$8,バックデータ一覧!$O$4:$O$5,0),MATCH(入力データと計算結果!$F$6,バックデータ一覧!$P$3:$W$3,0)),IF(AND($AF128&gt;=7,$AF128&lt;16),INDEX(バックデータ一覧!$P$6:$S$7,MATCH(入力データと計算結果!$F$8,バックデータ一覧!$O$6:$O$7,0),MATCH(入力データと計算結果!$F$6,バックデータ一覧!$P$3:$W$3,0)),IF(AND($AF128&gt;=16,$AF128&lt;25),INDEX(バックデータ一覧!$P$8:$S$9,MATCH(入力データと計算結果!$F$8,バックデータ一覧!$O$8:$O$9,0),MATCH(入力データと計算結果!$F$6,バックデータ一覧!$P$3:$W$3,0)),IF($AF128&gt;=25,INDEX(バックデータ一覧!$P$10:$S$11,MATCH(入力データと計算結果!$F$8,バックデータ一覧!$O$10:$O$11,0),MATCH(入力データと計算結果!$F$6,バックデータ一覧!$P$3:$W$3,0))))))</f>
        <v>-0.12</v>
      </c>
      <c r="AE128" s="89">
        <f>IF($AF128&lt;7,INDEX(バックデータ一覧!$T$4:$W$5,MATCH(入力データと計算結果!$F$8,バックデータ一覧!$O$4:$O$5,0),MATCH(入力データと計算結果!$F$6,バックデータ一覧!$P$3:$W$3,0)),IF(AND($AF128&gt;=7,$AF128&lt;16),INDEX(バックデータ一覧!$T$6:$W$7,MATCH(入力データと計算結果!$F$8,バックデータ一覧!$O$6:$O$7,0),MATCH(入力データと計算結果!$F$6,バックデータ一覧!$P$3:$W$3,0)),IF(AND($AF128&gt;=16,$AF128&lt;25),INDEX(バックデータ一覧!$T$8:$W$9,MATCH(入力データと計算結果!$F$8,バックデータ一覧!$O$8:$O$9,0),MATCH(入力データと計算結果!$F$6,バックデータ一覧!$P$3:$W$3,0)),IF($AF128&gt;=25,INDEX(バックデータ一覧!$T$10:$W$11,MATCH(入力データと計算結果!$F$8,バックデータ一覧!$O$10:$O$11,0),MATCH(入力データと計算結果!$F$6,バックデータ一覧!$P$3:$W$3,0))))))</f>
        <v>6</v>
      </c>
      <c r="AF128" s="88">
        <f>AVERAGEIF(貼り付けシート!$A$6:$A$8765,$A128,貼り付けシート!$C$6:$C$8765)</f>
        <v>6.6333333333333337</v>
      </c>
      <c r="AG128" s="91">
        <f>IF(AND(入力データと計算結果!$F$7=バックデータ一覧!$A$7,AH128="使用できる"),MIN(AN128,SUM(I128:N128)*$AX$13),0)</f>
        <v>0</v>
      </c>
      <c r="AH128" s="47" t="str">
        <f t="shared" si="20"/>
        <v>使用できる</v>
      </c>
      <c r="AI128" s="90">
        <f>IF(入力データと計算結果!$F$7=バックデータ一覧!$A$8,MIN(AJ128,(SUM(I128:N128)*$AX$15)),0)</f>
        <v>0</v>
      </c>
      <c r="AJ128" s="90">
        <f t="shared" ca="1" si="16"/>
        <v>0</v>
      </c>
      <c r="AK128" s="90">
        <f t="shared" ca="1" si="17"/>
        <v>35.313238768762503</v>
      </c>
      <c r="AL128" s="88">
        <f>IF(OR($AX$22=0,入力データと計算結果!$F$7&lt;&gt;バックデータ一覧!$A$8),0,$AX$19*AM128*10^-3)</f>
        <v>0</v>
      </c>
      <c r="AM128" s="90">
        <f>SUMPRODUCT(('計算過程（日射量等）'!$A$6:$A$8765=計算過程!A128)*('計算過程（日射量等）'!$C$6:$C$8765&gt;=$AX$20))</f>
        <v>6</v>
      </c>
      <c r="AN128" s="90">
        <f>IF(入力データと計算結果!$F$7=バックデータ一覧!$A$9,0,AO128*$AX$22*$AX$21*計算過程!$AX$23)</f>
        <v>0</v>
      </c>
      <c r="AO128" s="90">
        <f>SUMIF('計算過程（日射量等）'!$A$6:$A$8765,計算過程!A128,'計算過程（日射量等）'!$C$6:$C$8765)*3600*10^-6</f>
        <v>6.1215705545884918</v>
      </c>
      <c r="AP128" s="90">
        <f t="shared" si="21"/>
        <v>10.402016129032257</v>
      </c>
      <c r="AQ128" s="90">
        <f>AVERAGEIF('貼り付けシート（日射量等）'!$D$3:$D$8762,$A128,'貼り付けシート（日射量等）'!$F$3:$F$8762)</f>
        <v>7.2458333333333345</v>
      </c>
    </row>
    <row r="129" spans="1:43">
      <c r="A129" s="28">
        <v>41763</v>
      </c>
      <c r="B129" s="88">
        <f ca="1">I129-IF(入力データと計算結果!$F$7=バックデータ一覧!$A$7,計算過程!$AG129,計算過程!$AI129)*I129/($I129+$J129+$K129+$L129+$M129+$N129)</f>
        <v>4.1506008230960001</v>
      </c>
      <c r="C129" s="88">
        <f ca="1">J129-IF(入力データと計算結果!$F$7=バックデータ一覧!$A$7,計算過程!$AG129,計算過程!$AI129)*J129/($I129+$J129+$K129+$L129+$M129+$N129)</f>
        <v>24.644192387132495</v>
      </c>
      <c r="D129" s="88">
        <f ca="1">K129-IF(入力データと計算結果!$F$7=バックデータ一覧!$A$7,計算過程!$AG129,計算過程!$AI129)*K129/($I129+$J129+$K129+$L129+$M129+$N129)</f>
        <v>3.6317757202089997</v>
      </c>
      <c r="E129" s="88">
        <f ca="1">L129-IF(入力データと計算結果!$F$7=バックデータ一覧!$A$7,計算過程!$AG129,計算過程!$AI129)*L129/($I129+$J129+$K129+$L129+$M129+$N129)</f>
        <v>0</v>
      </c>
      <c r="F129" s="88">
        <f ca="1">M129-IF(入力データと計算結果!$F$7=バックデータ一覧!$A$7,計算過程!$AG129,計算過程!$AI129)*M129/($I129+$J129+$K129+$L129+$M129+$N129)</f>
        <v>0</v>
      </c>
      <c r="G129" s="88">
        <f ca="1">N129-IF(入力データと計算結果!$F$7=バックデータ一覧!$A$7,計算過程!$AG129,計算過程!$AI129)*N129/($I129+$J129+$K129+$L129+$M129+$N129)</f>
        <v>0</v>
      </c>
      <c r="H129" s="88">
        <f t="shared" si="18"/>
        <v>0</v>
      </c>
      <c r="I129" s="90">
        <f ca="1">P129*(バックデータ一覧!$E$3-計算過程!X129)*4.186*10^-3</f>
        <v>4.1506008230960001</v>
      </c>
      <c r="J129" s="90">
        <f ca="1">Q129*(バックデータ一覧!$E$4-計算過程!X129)*4.186*10^-3</f>
        <v>24.644192387132495</v>
      </c>
      <c r="K129" s="90">
        <f ca="1">R129*(バックデータ一覧!$E$5-計算過程!X129)*4.186*10^-3</f>
        <v>3.6317757202089997</v>
      </c>
      <c r="L129" s="90">
        <f ca="1">IF(入力データと計算結果!$F$9=バックデータ一覧!$A$2,計算過程!S129*(バックデータ一覧!$E$6-計算過程!X129)*4.186*10^-3,0)</f>
        <v>0</v>
      </c>
      <c r="M129" s="90">
        <f>IF(入力データと計算結果!$F$9=バックデータ一覧!$A$2,0,計算過程!T129*(バックデータ一覧!$E$7-計算過程!X129)*4.186*10^-3)</f>
        <v>0</v>
      </c>
      <c r="N129" s="90">
        <f ca="1">IF(入力データと計算結果!$F$9=バックデータ一覧!$A$4,0,計算過程!U129*(バックデータ一覧!$E$8-計算過程!X129)*4.186*10^-3)</f>
        <v>0</v>
      </c>
      <c r="O129" s="90">
        <f>IF(入力データと計算結果!$F$9=バックデータ一覧!$A$4,計算過程!W129*1.25,0)</f>
        <v>0</v>
      </c>
      <c r="P129" s="88">
        <f t="shared" si="11"/>
        <v>32</v>
      </c>
      <c r="Q129" s="88">
        <f t="shared" si="12"/>
        <v>190</v>
      </c>
      <c r="R129" s="88">
        <f t="shared" si="13"/>
        <v>28</v>
      </c>
      <c r="S129" s="88">
        <f>IF(入力データと計算結果!$F$9=バックデータ一覧!$A$2,$AC129,0)*$AX$11*$AX$12</f>
        <v>0</v>
      </c>
      <c r="T129" s="88">
        <f>IF(入力データと計算結果!$F$9=バックデータ一覧!$A$2,0,$AC129)*$AX$12</f>
        <v>0</v>
      </c>
      <c r="U129" s="88">
        <f t="shared" ca="1" si="19"/>
        <v>0</v>
      </c>
      <c r="V129" s="90">
        <f ca="1">IF(OR(入力データと計算結果!$F$9=バックデータ一覧!$A$2,入力データと計算結果!$F$9=バックデータ一覧!$A$3),W129/(バックデータ一覧!$E$8-計算過程!X129)/4.186*10^3,0)</f>
        <v>0</v>
      </c>
      <c r="W129" s="90">
        <f t="shared" si="14"/>
        <v>0</v>
      </c>
      <c r="X129" s="90">
        <f ca="1">MAX(VLOOKUP(入力データと計算結果!$F$5,バックデータ一覧!$Y$3:$AA$10,2)*Y129+VLOOKUP(入力データと計算結果!$F$5,バックデータ一覧!$Y$3:$AA$10,3),0.5)</f>
        <v>9.0142676250000005</v>
      </c>
      <c r="Y129" s="90">
        <f t="shared" ca="1" si="15"/>
        <v>8.3570833333333336</v>
      </c>
      <c r="Z129" s="24">
        <f>IF(入力データと計算結果!$F$6=4,INDEX(バックデータ一覧!$I$4:$L$9,MATCH(VLOOKUP(計算過程!$A129,バックデータ一覧!$AU$3:$AV$367,2),バックデータ一覧!$H$4:$H$9,0),MATCH(計算過程!Z$2,バックデータ一覧!$I$2:$L$2,0)),IF(入力データと計算結果!$F$6=3,INDEX(バックデータ一覧!$I$10:$L$15,MATCH(VLOOKUP(計算過程!$A129,バックデータ一覧!$AU$3:$AV$367,2),バックデータ一覧!$H$10:$H$15,0),MATCH(計算過程!Z$2,バックデータ一覧!$I$2:$L$2,0)),IF(入力データと計算結果!$F$6=2,INDEX(バックデータ一覧!$I$16:$L$21,MATCH(VLOOKUP(計算過程!$A129,バックデータ一覧!$AU$3:$AV$367,2),バックデータ一覧!$H$16:$H$21,0),MATCH(計算過程!Z$2,バックデータ一覧!$I$2:$L$2,0)),IF(入力データと計算結果!$F$6=1,INDEX(バックデータ一覧!$I$22:$L$27,MATCH(VLOOKUP(計算過程!$A129,バックデータ一覧!$AU$3:$AV$367,2),バックデータ一覧!$H$22:$H$27,0),MATCH(計算過程!Z$2,バックデータ一覧!$I$2:$L$2,0))))))</f>
        <v>32</v>
      </c>
      <c r="AA129" s="24">
        <f>IF(入力データと計算結果!$F$6=4,INDEX(バックデータ一覧!$I$4:$L$9,MATCH(VLOOKUP(計算過程!$A129,バックデータ一覧!$AU$3:$AV$367,2),バックデータ一覧!$H$4:$H$9,0),MATCH(計算過程!AA$2,バックデータ一覧!$I$2:$L$2,0)),IF(入力データと計算結果!$F$6=3,INDEX(バックデータ一覧!$I$10:$L$15,MATCH(VLOOKUP(計算過程!$A129,バックデータ一覧!$AU$3:$AV$367,2),バックデータ一覧!$H$10:$H$15,0),MATCH(計算過程!AA$2,バックデータ一覧!$I$2:$L$2,0)),IF(入力データと計算結果!$F$6=2,INDEX(バックデータ一覧!$I$16:$L$21,MATCH(VLOOKUP(計算過程!$A129,バックデータ一覧!$AU$3:$AV$367,2),バックデータ一覧!$H$16:$H$21,0),MATCH(計算過程!AA$2,バックデータ一覧!$I$2:$L$2,0)),IF(入力データと計算結果!$F$6=1,INDEX(バックデータ一覧!$I$22:$L$27,MATCH(VLOOKUP(計算過程!$A129,バックデータ一覧!$AU$3:$AV$367,2),バックデータ一覧!$H$22:$H$27,0),MATCH(計算過程!AA$2,バックデータ一覧!$I$2:$L$2,0))))))</f>
        <v>190</v>
      </c>
      <c r="AB129" s="24">
        <f>IF(入力データと計算結果!$F$6=4,INDEX(バックデータ一覧!$I$4:$L$9,MATCH(VLOOKUP(計算過程!$A129,バックデータ一覧!$AU$3:$AV$367,2),バックデータ一覧!$H$4:$H$9,0),MATCH(計算過程!AB$2,バックデータ一覧!$I$2:$L$2,0)),IF(入力データと計算結果!$F$6=3,INDEX(バックデータ一覧!$I$10:$L$15,MATCH(VLOOKUP(計算過程!$A129,バックデータ一覧!$AU$3:$AV$367,2),バックデータ一覧!$H$10:$H$15,0),MATCH(計算過程!AB$2,バックデータ一覧!$I$2:$L$2,0)),IF(入力データと計算結果!$F$6=2,INDEX(バックデータ一覧!$I$16:$L$21,MATCH(VLOOKUP(計算過程!$A129,バックデータ一覧!$AU$3:$AV$367,2),バックデータ一覧!$H$16:$H$21,0),MATCH(計算過程!AB$2,バックデータ一覧!$I$2:$L$2,0)),IF(入力データと計算結果!$F$6=1,INDEX(バックデータ一覧!$I$22:$L$27,MATCH(VLOOKUP(計算過程!$A129,バックデータ一覧!$AU$3:$AV$367,2),バックデータ一覧!$H$22:$H$27,0),MATCH(計算過程!AB$2,バックデータ一覧!$I$2:$L$2,0))))))</f>
        <v>28</v>
      </c>
      <c r="AC129" s="24">
        <f>IF(入力データと計算結果!$F$6=4,INDEX(バックデータ一覧!$I$4:$L$9,MATCH(VLOOKUP(計算過程!$A129,バックデータ一覧!$AU$3:$AV$367,2),バックデータ一覧!$H$4:$H$9,0),MATCH(計算過程!AC$2,バックデータ一覧!$I$2:$L$2,0)),IF(入力データと計算結果!$F$6=3,INDEX(バックデータ一覧!$I$10:$L$15,MATCH(VLOOKUP(計算過程!$A129,バックデータ一覧!$AU$3:$AV$367,2),バックデータ一覧!$H$10:$H$15,0),MATCH(計算過程!AC$2,バックデータ一覧!$I$2:$L$2,0)),IF(入力データと計算結果!$F$6=2,INDEX(バックデータ一覧!$I$16:$L$21,MATCH(VLOOKUP(計算過程!$A129,バックデータ一覧!$AU$3:$AV$367,2),バックデータ一覧!$H$16:$H$21,0),MATCH(計算過程!AC$2,バックデータ一覧!$I$2:$L$2,0)),IF(入力データと計算結果!$F$6=1,INDEX(バックデータ一覧!$I$22:$L$27,MATCH(VLOOKUP(計算過程!$A129,バックデータ一覧!$AU$3:$AV$367,2),バックデータ一覧!$H$22:$H$27,0),MATCH(計算過程!AC$2,バックデータ一覧!$I$2:$L$2,0))))))</f>
        <v>0</v>
      </c>
      <c r="AD129" s="89">
        <f>IF($AF129&lt;7,INDEX(バックデータ一覧!$P$4:$S$5,MATCH(入力データと計算結果!$F$8,バックデータ一覧!$O$4:$O$5,0),MATCH(入力データと計算結果!$F$6,バックデータ一覧!$P$3:$W$3,0)),IF(AND($AF129&gt;=7,$AF129&lt;16),INDEX(バックデータ一覧!$P$6:$S$7,MATCH(入力データと計算結果!$F$8,バックデータ一覧!$O$6:$O$7,0),MATCH(入力データと計算結果!$F$6,バックデータ一覧!$P$3:$W$3,0)),IF(AND($AF129&gt;=16,$AF129&lt;25),INDEX(バックデータ一覧!$P$8:$S$9,MATCH(入力データと計算結果!$F$8,バックデータ一覧!$O$8:$O$9,0),MATCH(入力データと計算結果!$F$6,バックデータ一覧!$P$3:$W$3,0)),IF($AF129&gt;=25,INDEX(バックデータ一覧!$P$10:$S$11,MATCH(入力データと計算結果!$F$8,バックデータ一覧!$O$10:$O$11,0),MATCH(入力データと計算結果!$F$6,バックデータ一覧!$P$3:$W$3,0))))))</f>
        <v>-0.12</v>
      </c>
      <c r="AE129" s="89">
        <f>IF($AF129&lt;7,INDEX(バックデータ一覧!$T$4:$W$5,MATCH(入力データと計算結果!$F$8,バックデータ一覧!$O$4:$O$5,0),MATCH(入力データと計算結果!$F$6,バックデータ一覧!$P$3:$W$3,0)),IF(AND($AF129&gt;=7,$AF129&lt;16),INDEX(バックデータ一覧!$T$6:$W$7,MATCH(入力データと計算結果!$F$8,バックデータ一覧!$O$6:$O$7,0),MATCH(入力データと計算結果!$F$6,バックデータ一覧!$P$3:$W$3,0)),IF(AND($AF129&gt;=16,$AF129&lt;25),INDEX(バックデータ一覧!$T$8:$W$9,MATCH(入力データと計算結果!$F$8,バックデータ一覧!$O$8:$O$9,0),MATCH(入力データと計算結果!$F$6,バックデータ一覧!$P$3:$W$3,0)),IF($AF129&gt;=25,INDEX(バックデータ一覧!$T$10:$W$11,MATCH(入力データと計算結果!$F$8,バックデータ一覧!$O$10:$O$11,0),MATCH(入力データと計算結果!$F$6,バックデータ一覧!$P$3:$W$3,0))))))</f>
        <v>6</v>
      </c>
      <c r="AF129" s="88">
        <f>AVERAGEIF(貼り付けシート!$A$6:$A$8765,$A129,貼り付けシート!$C$6:$C$8765)</f>
        <v>5.4000000000000012</v>
      </c>
      <c r="AG129" s="91">
        <f>IF(AND(入力データと計算結果!$F$7=バックデータ一覧!$A$7,AH129="使用できる"),MIN(AN129,SUM(I129:N129)*$AX$13),0)</f>
        <v>0</v>
      </c>
      <c r="AH129" s="47" t="str">
        <f t="shared" si="20"/>
        <v>使用できる</v>
      </c>
      <c r="AI129" s="90">
        <f>IF(入力データと計算結果!$F$7=バックデータ一覧!$A$8,MIN(AJ129,(SUM(I129:N129)*$AX$15)),0)</f>
        <v>0</v>
      </c>
      <c r="AJ129" s="90">
        <f t="shared" ca="1" si="16"/>
        <v>0</v>
      </c>
      <c r="AK129" s="90">
        <f t="shared" ca="1" si="17"/>
        <v>35.153441358262498</v>
      </c>
      <c r="AL129" s="88">
        <f>IF(OR($AX$22=0,入力データと計算結果!$F$7&lt;&gt;バックデータ一覧!$A$8),0,$AX$19*AM129*10^-3)</f>
        <v>0</v>
      </c>
      <c r="AM129" s="90">
        <f>SUMPRODUCT(('計算過程（日射量等）'!$A$6:$A$8765=計算過程!A129)*('計算過程（日射量等）'!$C$6:$C$8765&gt;=$AX$20))</f>
        <v>10</v>
      </c>
      <c r="AN129" s="90">
        <f>IF(入力データと計算結果!$F$7=バックデータ一覧!$A$9,0,AO129*$AX$22*$AX$21*計算過程!$AX$23)</f>
        <v>0</v>
      </c>
      <c r="AO129" s="90">
        <f>SUMIF('計算過程（日射量等）'!$A$6:$A$8765,計算過程!A129,'計算過程（日射量等）'!$C$6:$C$8765)*3600*10^-6</f>
        <v>11.84470232894545</v>
      </c>
      <c r="AP129" s="90">
        <f t="shared" si="21"/>
        <v>10.571102150537634</v>
      </c>
      <c r="AQ129" s="90">
        <f>AVERAGEIF('貼り付けシート（日射量等）'!$D$3:$D$8762,$A129,'貼り付けシート（日射量等）'!$F$3:$F$8762)</f>
        <v>7.5708333333333329</v>
      </c>
    </row>
    <row r="130" spans="1:43">
      <c r="A130" s="28">
        <v>41764</v>
      </c>
      <c r="B130" s="88">
        <f ca="1">I130-IF(入力データと計算結果!$F$7=バックデータ一覧!$A$7,計算過程!$AG130,計算過程!$AI130)*I130/($I130+$J130+$K130+$L130+$M130+$N130)</f>
        <v>17.981526634434999</v>
      </c>
      <c r="C130" s="88">
        <f ca="1">J130-IF(入力データと計算結果!$F$7=バックデータ一覧!$A$7,計算過程!$AG130,計算過程!$AI130)*J130/($I130+$J130+$K130+$L130+$M130+$N130)</f>
        <v>25.687895192049996</v>
      </c>
      <c r="D130" s="88">
        <f ca="1">K130-IF(入力データと計算結果!$F$7=バックデータ一覧!$A$7,計算過程!$AG130,計算過程!$AI130)*K130/($I130+$J130+$K130+$L130+$M130+$N130)</f>
        <v>3.8531842788074995</v>
      </c>
      <c r="E130" s="88">
        <f ca="1">L130-IF(入力データと計算結果!$F$7=バックデータ一覧!$A$7,計算過程!$AG130,計算過程!$AI130)*L130/($I130+$J130+$K130+$L130+$M130+$N130)</f>
        <v>23.119105672844999</v>
      </c>
      <c r="F130" s="88">
        <f ca="1">M130-IF(入力データと計算結果!$F$7=バックデータ一覧!$A$7,計算過程!$AG130,計算過程!$AI130)*M130/($I130+$J130+$K130+$L130+$M130+$N130)</f>
        <v>0</v>
      </c>
      <c r="G130" s="88">
        <f ca="1">N130-IF(入力データと計算結果!$F$7=バックデータ一覧!$A$7,計算過程!$AG130,計算過程!$AI130)*N130/($I130+$J130+$K130+$L130+$M130+$N130)</f>
        <v>5.5309999999999997</v>
      </c>
      <c r="H130" s="88">
        <f t="shared" si="18"/>
        <v>0</v>
      </c>
      <c r="I130" s="90">
        <f ca="1">P130*(バックデータ一覧!$E$3-計算過程!X130)*4.186*10^-3</f>
        <v>17.981526634434999</v>
      </c>
      <c r="J130" s="90">
        <f ca="1">Q130*(バックデータ一覧!$E$4-計算過程!X130)*4.186*10^-3</f>
        <v>25.687895192049996</v>
      </c>
      <c r="K130" s="90">
        <f ca="1">R130*(バックデータ一覧!$E$5-計算過程!X130)*4.186*10^-3</f>
        <v>3.8531842788074995</v>
      </c>
      <c r="L130" s="90">
        <f ca="1">IF(入力データと計算結果!$F$9=バックデータ一覧!$A$2,計算過程!S130*(バックデータ一覧!$E$6-計算過程!X130)*4.186*10^-3,0)</f>
        <v>23.119105672844999</v>
      </c>
      <c r="M130" s="90">
        <f>IF(入力データと計算結果!$F$9=バックデータ一覧!$A$2,0,計算過程!T130*(バックデータ一覧!$E$7-計算過程!X130)*4.186*10^-3)</f>
        <v>0</v>
      </c>
      <c r="N130" s="90">
        <f ca="1">IF(入力データと計算結果!$F$9=バックデータ一覧!$A$4,0,計算過程!U130*(バックデータ一覧!$E$8-計算過程!X130)*4.186*10^-3)</f>
        <v>5.5309999999999997</v>
      </c>
      <c r="O130" s="90">
        <f>IF(入力データと計算結果!$F$9=バックデータ一覧!$A$4,計算過程!W130*1.25,0)</f>
        <v>0</v>
      </c>
      <c r="P130" s="88">
        <f t="shared" si="11"/>
        <v>140</v>
      </c>
      <c r="Q130" s="88">
        <f t="shared" si="12"/>
        <v>200</v>
      </c>
      <c r="R130" s="88">
        <f t="shared" si="13"/>
        <v>30</v>
      </c>
      <c r="S130" s="88">
        <f>IF(入力データと計算結果!$F$9=バックデータ一覧!$A$2,$AC130,0)*$AX$11*$AX$12</f>
        <v>180</v>
      </c>
      <c r="T130" s="88">
        <f>IF(入力データと計算結果!$F$9=バックデータ一覧!$A$2,0,$AC130)*$AX$12</f>
        <v>0</v>
      </c>
      <c r="U130" s="88">
        <f t="shared" ca="1" si="19"/>
        <v>26.070011603140852</v>
      </c>
      <c r="V130" s="90">
        <f ca="1">IF(OR(入力データと計算結果!$F$9=バックデータ一覧!$A$2,入力データと計算結果!$F$9=バックデータ一覧!$A$3),W130/(バックデータ一覧!$E$8-計算過程!X130)/4.186*10^3,0)</f>
        <v>26.070011603140852</v>
      </c>
      <c r="W130" s="90">
        <f t="shared" si="14"/>
        <v>5.5309999999999997</v>
      </c>
      <c r="X130" s="90">
        <f ca="1">MAX(VLOOKUP(入力データと計算結果!$F$5,バックデータ一覧!$Y$3:$AA$10,2)*Y130+VLOOKUP(入力データと計算結果!$F$5,バックデータ一覧!$Y$3:$AA$10,3),0.5)</f>
        <v>9.3168953750000014</v>
      </c>
      <c r="Y130" s="90">
        <f t="shared" ca="1" si="15"/>
        <v>8.8129166666666681</v>
      </c>
      <c r="Z130" s="24">
        <f>IF(入力データと計算結果!$F$6=4,INDEX(バックデータ一覧!$I$4:$L$9,MATCH(VLOOKUP(計算過程!$A130,バックデータ一覧!$AU$3:$AV$367,2),バックデータ一覧!$H$4:$H$9,0),MATCH(計算過程!Z$2,バックデータ一覧!$I$2:$L$2,0)),IF(入力データと計算結果!$F$6=3,INDEX(バックデータ一覧!$I$10:$L$15,MATCH(VLOOKUP(計算過程!$A130,バックデータ一覧!$AU$3:$AV$367,2),バックデータ一覧!$H$10:$H$15,0),MATCH(計算過程!Z$2,バックデータ一覧!$I$2:$L$2,0)),IF(入力データと計算結果!$F$6=2,INDEX(バックデータ一覧!$I$16:$L$21,MATCH(VLOOKUP(計算過程!$A130,バックデータ一覧!$AU$3:$AV$367,2),バックデータ一覧!$H$16:$H$21,0),MATCH(計算過程!Z$2,バックデータ一覧!$I$2:$L$2,0)),IF(入力データと計算結果!$F$6=1,INDEX(バックデータ一覧!$I$22:$L$27,MATCH(VLOOKUP(計算過程!$A130,バックデータ一覧!$AU$3:$AV$367,2),バックデータ一覧!$H$22:$H$27,0),MATCH(計算過程!Z$2,バックデータ一覧!$I$2:$L$2,0))))))</f>
        <v>140</v>
      </c>
      <c r="AA130" s="24">
        <f>IF(入力データと計算結果!$F$6=4,INDEX(バックデータ一覧!$I$4:$L$9,MATCH(VLOOKUP(計算過程!$A130,バックデータ一覧!$AU$3:$AV$367,2),バックデータ一覧!$H$4:$H$9,0),MATCH(計算過程!AA$2,バックデータ一覧!$I$2:$L$2,0)),IF(入力データと計算結果!$F$6=3,INDEX(バックデータ一覧!$I$10:$L$15,MATCH(VLOOKUP(計算過程!$A130,バックデータ一覧!$AU$3:$AV$367,2),バックデータ一覧!$H$10:$H$15,0),MATCH(計算過程!AA$2,バックデータ一覧!$I$2:$L$2,0)),IF(入力データと計算結果!$F$6=2,INDEX(バックデータ一覧!$I$16:$L$21,MATCH(VLOOKUP(計算過程!$A130,バックデータ一覧!$AU$3:$AV$367,2),バックデータ一覧!$H$16:$H$21,0),MATCH(計算過程!AA$2,バックデータ一覧!$I$2:$L$2,0)),IF(入力データと計算結果!$F$6=1,INDEX(バックデータ一覧!$I$22:$L$27,MATCH(VLOOKUP(計算過程!$A130,バックデータ一覧!$AU$3:$AV$367,2),バックデータ一覧!$H$22:$H$27,0),MATCH(計算過程!AA$2,バックデータ一覧!$I$2:$L$2,0))))))</f>
        <v>200</v>
      </c>
      <c r="AB130" s="24">
        <f>IF(入力データと計算結果!$F$6=4,INDEX(バックデータ一覧!$I$4:$L$9,MATCH(VLOOKUP(計算過程!$A130,バックデータ一覧!$AU$3:$AV$367,2),バックデータ一覧!$H$4:$H$9,0),MATCH(計算過程!AB$2,バックデータ一覧!$I$2:$L$2,0)),IF(入力データと計算結果!$F$6=3,INDEX(バックデータ一覧!$I$10:$L$15,MATCH(VLOOKUP(計算過程!$A130,バックデータ一覧!$AU$3:$AV$367,2),バックデータ一覧!$H$10:$H$15,0),MATCH(計算過程!AB$2,バックデータ一覧!$I$2:$L$2,0)),IF(入力データと計算結果!$F$6=2,INDEX(バックデータ一覧!$I$16:$L$21,MATCH(VLOOKUP(計算過程!$A130,バックデータ一覧!$AU$3:$AV$367,2),バックデータ一覧!$H$16:$H$21,0),MATCH(計算過程!AB$2,バックデータ一覧!$I$2:$L$2,0)),IF(入力データと計算結果!$F$6=1,INDEX(バックデータ一覧!$I$22:$L$27,MATCH(VLOOKUP(計算過程!$A130,バックデータ一覧!$AU$3:$AV$367,2),バックデータ一覧!$H$22:$H$27,0),MATCH(計算過程!AB$2,バックデータ一覧!$I$2:$L$2,0))))))</f>
        <v>30</v>
      </c>
      <c r="AC130" s="24">
        <f>IF(入力データと計算結果!$F$6=4,INDEX(バックデータ一覧!$I$4:$L$9,MATCH(VLOOKUP(計算過程!$A130,バックデータ一覧!$AU$3:$AV$367,2),バックデータ一覧!$H$4:$H$9,0),MATCH(計算過程!AC$2,バックデータ一覧!$I$2:$L$2,0)),IF(入力データと計算結果!$F$6=3,INDEX(バックデータ一覧!$I$10:$L$15,MATCH(VLOOKUP(計算過程!$A130,バックデータ一覧!$AU$3:$AV$367,2),バックデータ一覧!$H$10:$H$15,0),MATCH(計算過程!AC$2,バックデータ一覧!$I$2:$L$2,0)),IF(入力データと計算結果!$F$6=2,INDEX(バックデータ一覧!$I$16:$L$21,MATCH(VLOOKUP(計算過程!$A130,バックデータ一覧!$AU$3:$AV$367,2),バックデータ一覧!$H$16:$H$21,0),MATCH(計算過程!AC$2,バックデータ一覧!$I$2:$L$2,0)),IF(入力データと計算結果!$F$6=1,INDEX(バックデータ一覧!$I$22:$L$27,MATCH(VLOOKUP(計算過程!$A130,バックデータ一覧!$AU$3:$AV$367,2),バックデータ一覧!$H$22:$H$27,0),MATCH(計算過程!AC$2,バックデータ一覧!$I$2:$L$2,0))))))</f>
        <v>180</v>
      </c>
      <c r="AD130" s="89">
        <f>IF($AF130&lt;7,INDEX(バックデータ一覧!$P$4:$S$5,MATCH(入力データと計算結果!$F$8,バックデータ一覧!$O$4:$O$5,0),MATCH(入力データと計算結果!$F$6,バックデータ一覧!$P$3:$W$3,0)),IF(AND($AF130&gt;=7,$AF130&lt;16),INDEX(バックデータ一覧!$P$6:$S$7,MATCH(入力データと計算結果!$F$8,バックデータ一覧!$O$6:$O$7,0),MATCH(入力データと計算結果!$F$6,バックデータ一覧!$P$3:$W$3,0)),IF(AND($AF130&gt;=16,$AF130&lt;25),INDEX(バックデータ一覧!$P$8:$S$9,MATCH(入力データと計算結果!$F$8,バックデータ一覧!$O$8:$O$9,0),MATCH(入力データと計算結果!$F$6,バックデータ一覧!$P$3:$W$3,0)),IF($AF130&gt;=25,INDEX(バックデータ一覧!$P$10:$S$11,MATCH(入力データと計算結果!$F$8,バックデータ一覧!$O$10:$O$11,0),MATCH(入力データと計算結果!$F$6,バックデータ一覧!$P$3:$W$3,0))))))</f>
        <v>-0.12</v>
      </c>
      <c r="AE130" s="89">
        <f>IF($AF130&lt;7,INDEX(バックデータ一覧!$T$4:$W$5,MATCH(入力データと計算結果!$F$8,バックデータ一覧!$O$4:$O$5,0),MATCH(入力データと計算結果!$F$6,バックデータ一覧!$P$3:$W$3,0)),IF(AND($AF130&gt;=7,$AF130&lt;16),INDEX(バックデータ一覧!$T$6:$W$7,MATCH(入力データと計算結果!$F$8,バックデータ一覧!$O$6:$O$7,0),MATCH(入力データと計算結果!$F$6,バックデータ一覧!$P$3:$W$3,0)),IF(AND($AF130&gt;=16,$AF130&lt;25),INDEX(バックデータ一覧!$T$8:$W$9,MATCH(入力データと計算結果!$F$8,バックデータ一覧!$O$8:$O$9,0),MATCH(入力データと計算結果!$F$6,バックデータ一覧!$P$3:$W$3,0)),IF($AF130&gt;=25,INDEX(バックデータ一覧!$T$10:$W$11,MATCH(入力データと計算結果!$F$8,バックデータ一覧!$O$10:$O$11,0),MATCH(入力データと計算結果!$F$6,バックデータ一覧!$P$3:$W$3,0))))))</f>
        <v>6</v>
      </c>
      <c r="AF130" s="88">
        <f>AVERAGEIF(貼り付けシート!$A$6:$A$8765,$A130,貼り付けシート!$C$6:$C$8765)</f>
        <v>3.9083333333333328</v>
      </c>
      <c r="AG130" s="91">
        <f>IF(AND(入力データと計算結果!$F$7=バックデータ一覧!$A$7,AH130="使用できる"),MIN(AN130,SUM(I130:N130)*$AX$13),0)</f>
        <v>0</v>
      </c>
      <c r="AH130" s="47" t="str">
        <f t="shared" si="20"/>
        <v>使用できる</v>
      </c>
      <c r="AI130" s="90">
        <f>IF(入力データと計算結果!$F$7=バックデータ一覧!$A$8,MIN(AJ130,(SUM(I130:N130)*$AX$15)),0)</f>
        <v>0</v>
      </c>
      <c r="AJ130" s="90">
        <f t="shared" ca="1" si="16"/>
        <v>0</v>
      </c>
      <c r="AK130" s="90">
        <f t="shared" ca="1" si="17"/>
        <v>34.963421394037496</v>
      </c>
      <c r="AL130" s="88">
        <f>IF(OR($AX$22=0,入力データと計算結果!$F$7&lt;&gt;バックデータ一覧!$A$8),0,$AX$19*AM130*10^-3)</f>
        <v>0</v>
      </c>
      <c r="AM130" s="90">
        <f>SUMPRODUCT(('計算過程（日射量等）'!$A$6:$A$8765=計算過程!A130)*('計算過程（日射量等）'!$C$6:$C$8765&gt;=$AX$20))</f>
        <v>11</v>
      </c>
      <c r="AN130" s="90">
        <f>IF(入力データと計算結果!$F$7=バックデータ一覧!$A$9,0,AO130*$AX$22*$AX$21*計算過程!$AX$23)</f>
        <v>0</v>
      </c>
      <c r="AO130" s="90">
        <f>SUMIF('計算過程（日射量等）'!$A$6:$A$8765,計算過程!A130,'計算過程（日射量等）'!$C$6:$C$8765)*3600*10^-6</f>
        <v>27.247228376067238</v>
      </c>
      <c r="AP130" s="90">
        <f t="shared" si="21"/>
        <v>10.708064516129033</v>
      </c>
      <c r="AQ130" s="90">
        <f>AVERAGEIF('貼り付けシート（日射量等）'!$D$3:$D$8762,$A130,'貼り付けシート（日射量等）'!$F$3:$F$8762)</f>
        <v>10.0875</v>
      </c>
    </row>
    <row r="131" spans="1:43">
      <c r="A131" s="28">
        <v>41765</v>
      </c>
      <c r="B131" s="88">
        <f ca="1">I131-IF(入力データと計算結果!$F$7=バックデータ一覧!$A$7,計算過程!$AG131,計算過程!$AI131)*I131/($I131+$J131+$K131+$L131+$M131+$N131)</f>
        <v>17.981526634434999</v>
      </c>
      <c r="C131" s="88">
        <f ca="1">J131-IF(入力データと計算結果!$F$7=バックデータ一覧!$A$7,計算過程!$AG131,計算過程!$AI131)*J131/($I131+$J131+$K131+$L131+$M131+$N131)</f>
        <v>25.687895192049996</v>
      </c>
      <c r="D131" s="88">
        <f ca="1">K131-IF(入力データと計算結果!$F$7=バックデータ一覧!$A$7,計算過程!$AG131,計算過程!$AI131)*K131/($I131+$J131+$K131+$L131+$M131+$N131)</f>
        <v>3.8531842788074995</v>
      </c>
      <c r="E131" s="88">
        <f ca="1">L131-IF(入力データと計算結果!$F$7=バックデータ一覧!$A$7,計算過程!$AG131,計算過程!$AI131)*L131/($I131+$J131+$K131+$L131+$M131+$N131)</f>
        <v>23.119105672844999</v>
      </c>
      <c r="F131" s="88">
        <f ca="1">M131-IF(入力データと計算結果!$F$7=バックデータ一覧!$A$7,計算過程!$AG131,計算過程!$AI131)*M131/($I131+$J131+$K131+$L131+$M131+$N131)</f>
        <v>0</v>
      </c>
      <c r="G131" s="88">
        <f ca="1">N131-IF(入力データと計算結果!$F$7=バックデータ一覧!$A$7,計算過程!$AG131,計算過程!$AI131)*N131/($I131+$J131+$K131+$L131+$M131+$N131)</f>
        <v>5.2489999999999997</v>
      </c>
      <c r="H131" s="88">
        <f t="shared" si="18"/>
        <v>0</v>
      </c>
      <c r="I131" s="90">
        <f ca="1">P131*(バックデータ一覧!$E$3-計算過程!X131)*4.186*10^-3</f>
        <v>17.981526634434999</v>
      </c>
      <c r="J131" s="90">
        <f ca="1">Q131*(バックデータ一覧!$E$4-計算過程!X131)*4.186*10^-3</f>
        <v>25.687895192049996</v>
      </c>
      <c r="K131" s="90">
        <f ca="1">R131*(バックデータ一覧!$E$5-計算過程!X131)*4.186*10^-3</f>
        <v>3.8531842788074995</v>
      </c>
      <c r="L131" s="90">
        <f ca="1">IF(入力データと計算結果!$F$9=バックデータ一覧!$A$2,計算過程!S131*(バックデータ一覧!$E$6-計算過程!X131)*4.186*10^-3,0)</f>
        <v>23.119105672844999</v>
      </c>
      <c r="M131" s="90">
        <f>IF(入力データと計算結果!$F$9=バックデータ一覧!$A$2,0,計算過程!T131*(バックデータ一覧!$E$7-計算過程!X131)*4.186*10^-3)</f>
        <v>0</v>
      </c>
      <c r="N131" s="90">
        <f ca="1">IF(入力データと計算結果!$F$9=バックデータ一覧!$A$4,0,計算過程!U131*(バックデータ一覧!$E$8-計算過程!X131)*4.186*10^-3)</f>
        <v>5.2489999999999997</v>
      </c>
      <c r="O131" s="90">
        <f>IF(入力データと計算結果!$F$9=バックデータ一覧!$A$4,計算過程!W131*1.25,0)</f>
        <v>0</v>
      </c>
      <c r="P131" s="88">
        <f t="shared" si="11"/>
        <v>140</v>
      </c>
      <c r="Q131" s="88">
        <f t="shared" si="12"/>
        <v>200</v>
      </c>
      <c r="R131" s="88">
        <f t="shared" si="13"/>
        <v>30</v>
      </c>
      <c r="S131" s="88">
        <f>IF(入力データと計算結果!$F$9=バックデータ一覧!$A$2,$AC131,0)*$AX$11*$AX$12</f>
        <v>180</v>
      </c>
      <c r="T131" s="88">
        <f>IF(入力データと計算結果!$F$9=バックデータ一覧!$A$2,0,$AC131)*$AX$12</f>
        <v>0</v>
      </c>
      <c r="U131" s="88">
        <f t="shared" ca="1" si="19"/>
        <v>24.740822799654012</v>
      </c>
      <c r="V131" s="90">
        <f ca="1">IF(OR(入力データと計算結果!$F$9=バックデータ一覧!$A$2,入力データと計算結果!$F$9=バックデータ一覧!$A$3),W131/(バックデータ一覧!$E$8-計算過程!X131)/4.186*10^3,0)</f>
        <v>24.740822799654012</v>
      </c>
      <c r="W131" s="90">
        <f t="shared" si="14"/>
        <v>5.2490000000000006</v>
      </c>
      <c r="X131" s="90">
        <f ca="1">MAX(VLOOKUP(入力データと計算結果!$F$5,バックデータ一覧!$Y$3:$AA$10,2)*Y131+VLOOKUP(入力データと計算結果!$F$5,バックデータ一覧!$Y$3:$AA$10,3),0.5)</f>
        <v>9.3168953750000014</v>
      </c>
      <c r="Y131" s="90">
        <f t="shared" ca="1" si="15"/>
        <v>8.8129166666666681</v>
      </c>
      <c r="Z131" s="24">
        <f>IF(入力データと計算結果!$F$6=4,INDEX(バックデータ一覧!$I$4:$L$9,MATCH(VLOOKUP(計算過程!$A131,バックデータ一覧!$AU$3:$AV$367,2),バックデータ一覧!$H$4:$H$9,0),MATCH(計算過程!Z$2,バックデータ一覧!$I$2:$L$2,0)),IF(入力データと計算結果!$F$6=3,INDEX(バックデータ一覧!$I$10:$L$15,MATCH(VLOOKUP(計算過程!$A131,バックデータ一覧!$AU$3:$AV$367,2),バックデータ一覧!$H$10:$H$15,0),MATCH(計算過程!Z$2,バックデータ一覧!$I$2:$L$2,0)),IF(入力データと計算結果!$F$6=2,INDEX(バックデータ一覧!$I$16:$L$21,MATCH(VLOOKUP(計算過程!$A131,バックデータ一覧!$AU$3:$AV$367,2),バックデータ一覧!$H$16:$H$21,0),MATCH(計算過程!Z$2,バックデータ一覧!$I$2:$L$2,0)),IF(入力データと計算結果!$F$6=1,INDEX(バックデータ一覧!$I$22:$L$27,MATCH(VLOOKUP(計算過程!$A131,バックデータ一覧!$AU$3:$AV$367,2),バックデータ一覧!$H$22:$H$27,0),MATCH(計算過程!Z$2,バックデータ一覧!$I$2:$L$2,0))))))</f>
        <v>140</v>
      </c>
      <c r="AA131" s="24">
        <f>IF(入力データと計算結果!$F$6=4,INDEX(バックデータ一覧!$I$4:$L$9,MATCH(VLOOKUP(計算過程!$A131,バックデータ一覧!$AU$3:$AV$367,2),バックデータ一覧!$H$4:$H$9,0),MATCH(計算過程!AA$2,バックデータ一覧!$I$2:$L$2,0)),IF(入力データと計算結果!$F$6=3,INDEX(バックデータ一覧!$I$10:$L$15,MATCH(VLOOKUP(計算過程!$A131,バックデータ一覧!$AU$3:$AV$367,2),バックデータ一覧!$H$10:$H$15,0),MATCH(計算過程!AA$2,バックデータ一覧!$I$2:$L$2,0)),IF(入力データと計算結果!$F$6=2,INDEX(バックデータ一覧!$I$16:$L$21,MATCH(VLOOKUP(計算過程!$A131,バックデータ一覧!$AU$3:$AV$367,2),バックデータ一覧!$H$16:$H$21,0),MATCH(計算過程!AA$2,バックデータ一覧!$I$2:$L$2,0)),IF(入力データと計算結果!$F$6=1,INDEX(バックデータ一覧!$I$22:$L$27,MATCH(VLOOKUP(計算過程!$A131,バックデータ一覧!$AU$3:$AV$367,2),バックデータ一覧!$H$22:$H$27,0),MATCH(計算過程!AA$2,バックデータ一覧!$I$2:$L$2,0))))))</f>
        <v>200</v>
      </c>
      <c r="AB131" s="24">
        <f>IF(入力データと計算結果!$F$6=4,INDEX(バックデータ一覧!$I$4:$L$9,MATCH(VLOOKUP(計算過程!$A131,バックデータ一覧!$AU$3:$AV$367,2),バックデータ一覧!$H$4:$H$9,0),MATCH(計算過程!AB$2,バックデータ一覧!$I$2:$L$2,0)),IF(入力データと計算結果!$F$6=3,INDEX(バックデータ一覧!$I$10:$L$15,MATCH(VLOOKUP(計算過程!$A131,バックデータ一覧!$AU$3:$AV$367,2),バックデータ一覧!$H$10:$H$15,0),MATCH(計算過程!AB$2,バックデータ一覧!$I$2:$L$2,0)),IF(入力データと計算結果!$F$6=2,INDEX(バックデータ一覧!$I$16:$L$21,MATCH(VLOOKUP(計算過程!$A131,バックデータ一覧!$AU$3:$AV$367,2),バックデータ一覧!$H$16:$H$21,0),MATCH(計算過程!AB$2,バックデータ一覧!$I$2:$L$2,0)),IF(入力データと計算結果!$F$6=1,INDEX(バックデータ一覧!$I$22:$L$27,MATCH(VLOOKUP(計算過程!$A131,バックデータ一覧!$AU$3:$AV$367,2),バックデータ一覧!$H$22:$H$27,0),MATCH(計算過程!AB$2,バックデータ一覧!$I$2:$L$2,0))))))</f>
        <v>30</v>
      </c>
      <c r="AC131" s="24">
        <f>IF(入力データと計算結果!$F$6=4,INDEX(バックデータ一覧!$I$4:$L$9,MATCH(VLOOKUP(計算過程!$A131,バックデータ一覧!$AU$3:$AV$367,2),バックデータ一覧!$H$4:$H$9,0),MATCH(計算過程!AC$2,バックデータ一覧!$I$2:$L$2,0)),IF(入力データと計算結果!$F$6=3,INDEX(バックデータ一覧!$I$10:$L$15,MATCH(VLOOKUP(計算過程!$A131,バックデータ一覧!$AU$3:$AV$367,2),バックデータ一覧!$H$10:$H$15,0),MATCH(計算過程!AC$2,バックデータ一覧!$I$2:$L$2,0)),IF(入力データと計算結果!$F$6=2,INDEX(バックデータ一覧!$I$16:$L$21,MATCH(VLOOKUP(計算過程!$A131,バックデータ一覧!$AU$3:$AV$367,2),バックデータ一覧!$H$16:$H$21,0),MATCH(計算過程!AC$2,バックデータ一覧!$I$2:$L$2,0)),IF(入力データと計算結果!$F$6=1,INDEX(バックデータ一覧!$I$22:$L$27,MATCH(VLOOKUP(計算過程!$A131,バックデータ一覧!$AU$3:$AV$367,2),バックデータ一覧!$H$22:$H$27,0),MATCH(計算過程!AC$2,バックデータ一覧!$I$2:$L$2,0))))))</f>
        <v>180</v>
      </c>
      <c r="AD131" s="89">
        <f>IF($AF131&lt;7,INDEX(バックデータ一覧!$P$4:$S$5,MATCH(入力データと計算結果!$F$8,バックデータ一覧!$O$4:$O$5,0),MATCH(入力データと計算結果!$F$6,バックデータ一覧!$P$3:$W$3,0)),IF(AND($AF131&gt;=7,$AF131&lt;16),INDEX(バックデータ一覧!$P$6:$S$7,MATCH(入力データと計算結果!$F$8,バックデータ一覧!$O$6:$O$7,0),MATCH(入力データと計算結果!$F$6,バックデータ一覧!$P$3:$W$3,0)),IF(AND($AF131&gt;=16,$AF131&lt;25),INDEX(バックデータ一覧!$P$8:$S$9,MATCH(入力データと計算結果!$F$8,バックデータ一覧!$O$8:$O$9,0),MATCH(入力データと計算結果!$F$6,バックデータ一覧!$P$3:$W$3,0)),IF($AF131&gt;=25,INDEX(バックデータ一覧!$P$10:$S$11,MATCH(入力データと計算結果!$F$8,バックデータ一覧!$O$10:$O$11,0),MATCH(入力データと計算結果!$F$6,バックデータ一覧!$P$3:$W$3,0))))))</f>
        <v>-0.12</v>
      </c>
      <c r="AE131" s="89">
        <f>IF($AF131&lt;7,INDEX(バックデータ一覧!$T$4:$W$5,MATCH(入力データと計算結果!$F$8,バックデータ一覧!$O$4:$O$5,0),MATCH(入力データと計算結果!$F$6,バックデータ一覧!$P$3:$W$3,0)),IF(AND($AF131&gt;=7,$AF131&lt;16),INDEX(バックデータ一覧!$T$6:$W$7,MATCH(入力データと計算結果!$F$8,バックデータ一覧!$O$6:$O$7,0),MATCH(入力データと計算結果!$F$6,バックデータ一覧!$P$3:$W$3,0)),IF(AND($AF131&gt;=16,$AF131&lt;25),INDEX(バックデータ一覧!$T$8:$W$9,MATCH(入力データと計算結果!$F$8,バックデータ一覧!$O$8:$O$9,0),MATCH(入力データと計算結果!$F$6,バックデータ一覧!$P$3:$W$3,0)),IF($AF131&gt;=25,INDEX(バックデータ一覧!$T$10:$W$11,MATCH(入力データと計算結果!$F$8,バックデータ一覧!$O$10:$O$11,0),MATCH(入力データと計算結果!$F$6,バックデータ一覧!$P$3:$W$3,0))))))</f>
        <v>6</v>
      </c>
      <c r="AF131" s="88">
        <f>AVERAGEIF(貼り付けシート!$A$6:$A$8765,$A131,貼り付けシート!$C$6:$C$8765)</f>
        <v>6.258333333333332</v>
      </c>
      <c r="AG131" s="91">
        <f>IF(AND(入力データと計算結果!$F$7=バックデータ一覧!$A$7,AH131="使用できる"),MIN(AN131,SUM(I131:N131)*$AX$13),0)</f>
        <v>0</v>
      </c>
      <c r="AH131" s="47" t="str">
        <f t="shared" si="20"/>
        <v>使用できる</v>
      </c>
      <c r="AI131" s="90">
        <f>IF(入力データと計算結果!$F$7=バックデータ一覧!$A$8,MIN(AJ131,(SUM(I131:N131)*$AX$15)),0)</f>
        <v>0</v>
      </c>
      <c r="AJ131" s="90">
        <f t="shared" ca="1" si="16"/>
        <v>0</v>
      </c>
      <c r="AK131" s="90">
        <f t="shared" ca="1" si="17"/>
        <v>34.963421394037496</v>
      </c>
      <c r="AL131" s="88">
        <f>IF(OR($AX$22=0,入力データと計算結果!$F$7&lt;&gt;バックデータ一覧!$A$8),0,$AX$19*AM131*10^-3)</f>
        <v>0</v>
      </c>
      <c r="AM131" s="90">
        <f>SUMPRODUCT(('計算過程（日射量等）'!$A$6:$A$8765=計算過程!A131)*('計算過程（日射量等）'!$C$6:$C$8765&gt;=$AX$20))</f>
        <v>9</v>
      </c>
      <c r="AN131" s="90">
        <f>IF(入力データと計算結果!$F$7=バックデータ一覧!$A$9,0,AO131*$AX$22*$AX$21*計算過程!$AX$23)</f>
        <v>0</v>
      </c>
      <c r="AO131" s="90">
        <f>SUMIF('計算過程（日射量等）'!$A$6:$A$8765,計算過程!A131,'計算過程（日射量等）'!$C$6:$C$8765)*3600*10^-6</f>
        <v>14.713283756883667</v>
      </c>
      <c r="AP131" s="90">
        <f t="shared" si="21"/>
        <v>10.953629032258064</v>
      </c>
      <c r="AQ131" s="90">
        <f>AVERAGEIF('貼り付けシート（日射量等）'!$D$3:$D$8762,$A131,'貼り付けシート（日射量等）'!$F$3:$F$8762)</f>
        <v>12.637500000000001</v>
      </c>
    </row>
    <row r="132" spans="1:43">
      <c r="A132" s="28">
        <v>41766</v>
      </c>
      <c r="B132" s="88">
        <f ca="1">I132-IF(入力データと計算結果!$F$7=バックデータ一覧!$A$7,計算過程!$AG132,計算過程!$AI132)*I132/($I132+$J132+$K132+$L132+$M132+$N132)</f>
        <v>23.664396932357999</v>
      </c>
      <c r="C132" s="88">
        <f ca="1">J132-IF(入力データと計算結果!$F$7=バックデータ一覧!$A$7,計算過程!$AG132,計算過程!$AI132)*J132/($I132+$J132+$K132+$L132+$M132+$N132)</f>
        <v>30.866604694380005</v>
      </c>
      <c r="D132" s="88">
        <f ca="1">K132-IF(入力データと計算結果!$F$7=バックデータ一覧!$A$7,計算過程!$AG132,計算過程!$AI132)*K132/($I132+$J132+$K132+$L132+$M132+$N132)</f>
        <v>5.9160992330894997</v>
      </c>
      <c r="E132" s="88">
        <f ca="1">L132-IF(入力データと計算結果!$F$7=バックデータ一覧!$A$7,計算過程!$AG132,計算過程!$AI132)*L132/($I132+$J132+$K132+$L132+$M132+$N132)</f>
        <v>23.149953520784997</v>
      </c>
      <c r="F132" s="88">
        <f ca="1">M132-IF(入力データと計算結果!$F$7=バックデータ一覧!$A$7,計算過程!$AG132,計算過程!$AI132)*M132/($I132+$J132+$K132+$L132+$M132+$N132)</f>
        <v>0</v>
      </c>
      <c r="G132" s="88">
        <f ca="1">N132-IF(入力データと計算結果!$F$7=バックデータ一覧!$A$7,計算過程!$AG132,計算過程!$AI132)*N132/($I132+$J132+$K132+$L132+$M132+$N132)</f>
        <v>4.9783333333333344</v>
      </c>
      <c r="H132" s="88">
        <f t="shared" si="18"/>
        <v>0</v>
      </c>
      <c r="I132" s="90">
        <f ca="1">P132*(バックデータ一覧!$E$3-計算過程!X132)*4.186*10^-3</f>
        <v>23.664396932357999</v>
      </c>
      <c r="J132" s="90">
        <f ca="1">Q132*(バックデータ一覧!$E$4-計算過程!X132)*4.186*10^-3</f>
        <v>30.866604694380005</v>
      </c>
      <c r="K132" s="90">
        <f ca="1">R132*(バックデータ一覧!$E$5-計算過程!X132)*4.186*10^-3</f>
        <v>5.9160992330894997</v>
      </c>
      <c r="L132" s="90">
        <f ca="1">IF(入力データと計算結果!$F$9=バックデータ一覧!$A$2,計算過程!S132*(バックデータ一覧!$E$6-計算過程!X132)*4.186*10^-3,0)</f>
        <v>23.149953520784997</v>
      </c>
      <c r="M132" s="90">
        <f>IF(入力データと計算結果!$F$9=バックデータ一覧!$A$2,0,計算過程!T132*(バックデータ一覧!$E$7-計算過程!X132)*4.186*10^-3)</f>
        <v>0</v>
      </c>
      <c r="N132" s="90">
        <f ca="1">IF(入力データと計算結果!$F$9=バックデータ一覧!$A$4,0,計算過程!U132*(バックデータ一覧!$E$8-計算過程!X132)*4.186*10^-3)</f>
        <v>4.9783333333333344</v>
      </c>
      <c r="O132" s="90">
        <f>IF(入力データと計算結果!$F$9=バックデータ一覧!$A$4,計算過程!W132*1.25,0)</f>
        <v>0</v>
      </c>
      <c r="P132" s="88">
        <f t="shared" si="11"/>
        <v>184</v>
      </c>
      <c r="Q132" s="88">
        <f t="shared" si="12"/>
        <v>240</v>
      </c>
      <c r="R132" s="88">
        <f t="shared" si="13"/>
        <v>46</v>
      </c>
      <c r="S132" s="88">
        <f>IF(入力データと計算結果!$F$9=バックデータ一覧!$A$2,$AC132,0)*$AX$11*$AX$12</f>
        <v>180</v>
      </c>
      <c r="T132" s="88">
        <f>IF(入力データと計算結果!$F$9=バックデータ一覧!$A$2,0,$AC132)*$AX$12</f>
        <v>0</v>
      </c>
      <c r="U132" s="88">
        <f t="shared" ca="1" si="19"/>
        <v>23.446113767725532</v>
      </c>
      <c r="V132" s="90">
        <f ca="1">IF(OR(入力データと計算結果!$F$9=バックデータ一覧!$A$2,入力データと計算結果!$F$9=バックデータ一覧!$A$3),W132/(バックデータ一覧!$E$8-計算過程!X132)/4.186*10^3,0)</f>
        <v>23.446113767725532</v>
      </c>
      <c r="W132" s="90">
        <f t="shared" si="14"/>
        <v>4.9783333333333335</v>
      </c>
      <c r="X132" s="90">
        <f ca="1">MAX(VLOOKUP(入力データと計算結果!$F$5,バックデータ一覧!$Y$3:$AA$10,2)*Y132+VLOOKUP(入力データと計算結果!$F$5,バックデータ一覧!$Y$3:$AA$10,3),0.5)</f>
        <v>9.275954875</v>
      </c>
      <c r="Y132" s="90">
        <f t="shared" ca="1" si="15"/>
        <v>8.7512500000000006</v>
      </c>
      <c r="Z132" s="24">
        <f>IF(入力データと計算結果!$F$6=4,INDEX(バックデータ一覧!$I$4:$L$9,MATCH(VLOOKUP(計算過程!$A132,バックデータ一覧!$AU$3:$AV$367,2),バックデータ一覧!$H$4:$H$9,0),MATCH(計算過程!Z$2,バックデータ一覧!$I$2:$L$2,0)),IF(入力データと計算結果!$F$6=3,INDEX(バックデータ一覧!$I$10:$L$15,MATCH(VLOOKUP(計算過程!$A132,バックデータ一覧!$AU$3:$AV$367,2),バックデータ一覧!$H$10:$H$15,0),MATCH(計算過程!Z$2,バックデータ一覧!$I$2:$L$2,0)),IF(入力データと計算結果!$F$6=2,INDEX(バックデータ一覧!$I$16:$L$21,MATCH(VLOOKUP(計算過程!$A132,バックデータ一覧!$AU$3:$AV$367,2),バックデータ一覧!$H$16:$H$21,0),MATCH(計算過程!Z$2,バックデータ一覧!$I$2:$L$2,0)),IF(入力データと計算結果!$F$6=1,INDEX(バックデータ一覧!$I$22:$L$27,MATCH(VLOOKUP(計算過程!$A132,バックデータ一覧!$AU$3:$AV$367,2),バックデータ一覧!$H$22:$H$27,0),MATCH(計算過程!Z$2,バックデータ一覧!$I$2:$L$2,0))))))</f>
        <v>184</v>
      </c>
      <c r="AA132" s="24">
        <f>IF(入力データと計算結果!$F$6=4,INDEX(バックデータ一覧!$I$4:$L$9,MATCH(VLOOKUP(計算過程!$A132,バックデータ一覧!$AU$3:$AV$367,2),バックデータ一覧!$H$4:$H$9,0),MATCH(計算過程!AA$2,バックデータ一覧!$I$2:$L$2,0)),IF(入力データと計算結果!$F$6=3,INDEX(バックデータ一覧!$I$10:$L$15,MATCH(VLOOKUP(計算過程!$A132,バックデータ一覧!$AU$3:$AV$367,2),バックデータ一覧!$H$10:$H$15,0),MATCH(計算過程!AA$2,バックデータ一覧!$I$2:$L$2,0)),IF(入力データと計算結果!$F$6=2,INDEX(バックデータ一覧!$I$16:$L$21,MATCH(VLOOKUP(計算過程!$A132,バックデータ一覧!$AU$3:$AV$367,2),バックデータ一覧!$H$16:$H$21,0),MATCH(計算過程!AA$2,バックデータ一覧!$I$2:$L$2,0)),IF(入力データと計算結果!$F$6=1,INDEX(バックデータ一覧!$I$22:$L$27,MATCH(VLOOKUP(計算過程!$A132,バックデータ一覧!$AU$3:$AV$367,2),バックデータ一覧!$H$22:$H$27,0),MATCH(計算過程!AA$2,バックデータ一覧!$I$2:$L$2,0))))))</f>
        <v>240</v>
      </c>
      <c r="AB132" s="24">
        <f>IF(入力データと計算結果!$F$6=4,INDEX(バックデータ一覧!$I$4:$L$9,MATCH(VLOOKUP(計算過程!$A132,バックデータ一覧!$AU$3:$AV$367,2),バックデータ一覧!$H$4:$H$9,0),MATCH(計算過程!AB$2,バックデータ一覧!$I$2:$L$2,0)),IF(入力データと計算結果!$F$6=3,INDEX(バックデータ一覧!$I$10:$L$15,MATCH(VLOOKUP(計算過程!$A132,バックデータ一覧!$AU$3:$AV$367,2),バックデータ一覧!$H$10:$H$15,0),MATCH(計算過程!AB$2,バックデータ一覧!$I$2:$L$2,0)),IF(入力データと計算結果!$F$6=2,INDEX(バックデータ一覧!$I$16:$L$21,MATCH(VLOOKUP(計算過程!$A132,バックデータ一覧!$AU$3:$AV$367,2),バックデータ一覧!$H$16:$H$21,0),MATCH(計算過程!AB$2,バックデータ一覧!$I$2:$L$2,0)),IF(入力データと計算結果!$F$6=1,INDEX(バックデータ一覧!$I$22:$L$27,MATCH(VLOOKUP(計算過程!$A132,バックデータ一覧!$AU$3:$AV$367,2),バックデータ一覧!$H$22:$H$27,0),MATCH(計算過程!AB$2,バックデータ一覧!$I$2:$L$2,0))))))</f>
        <v>46</v>
      </c>
      <c r="AC132" s="24">
        <f>IF(入力データと計算結果!$F$6=4,INDEX(バックデータ一覧!$I$4:$L$9,MATCH(VLOOKUP(計算過程!$A132,バックデータ一覧!$AU$3:$AV$367,2),バックデータ一覧!$H$4:$H$9,0),MATCH(計算過程!AC$2,バックデータ一覧!$I$2:$L$2,0)),IF(入力データと計算結果!$F$6=3,INDEX(バックデータ一覧!$I$10:$L$15,MATCH(VLOOKUP(計算過程!$A132,バックデータ一覧!$AU$3:$AV$367,2),バックデータ一覧!$H$10:$H$15,0),MATCH(計算過程!AC$2,バックデータ一覧!$I$2:$L$2,0)),IF(入力データと計算結果!$F$6=2,INDEX(バックデータ一覧!$I$16:$L$21,MATCH(VLOOKUP(計算過程!$A132,バックデータ一覧!$AU$3:$AV$367,2),バックデータ一覧!$H$16:$H$21,0),MATCH(計算過程!AC$2,バックデータ一覧!$I$2:$L$2,0)),IF(入力データと計算結果!$F$6=1,INDEX(バックデータ一覧!$I$22:$L$27,MATCH(VLOOKUP(計算過程!$A132,バックデータ一覧!$AU$3:$AV$367,2),バックデータ一覧!$H$22:$H$27,0),MATCH(計算過程!AC$2,バックデータ一覧!$I$2:$L$2,0))))))</f>
        <v>180</v>
      </c>
      <c r="AD132" s="89">
        <f>IF($AF132&lt;7,INDEX(バックデータ一覧!$P$4:$S$5,MATCH(入力データと計算結果!$F$8,バックデータ一覧!$O$4:$O$5,0),MATCH(入力データと計算結果!$F$6,バックデータ一覧!$P$3:$W$3,0)),IF(AND($AF132&gt;=7,$AF132&lt;16),INDEX(バックデータ一覧!$P$6:$S$7,MATCH(入力データと計算結果!$F$8,バックデータ一覧!$O$6:$O$7,0),MATCH(入力データと計算結果!$F$6,バックデータ一覧!$P$3:$W$3,0)),IF(AND($AF132&gt;=16,$AF132&lt;25),INDEX(バックデータ一覧!$P$8:$S$9,MATCH(入力データと計算結果!$F$8,バックデータ一覧!$O$8:$O$9,0),MATCH(入力データと計算結果!$F$6,バックデータ一覧!$P$3:$W$3,0)),IF($AF132&gt;=25,INDEX(バックデータ一覧!$P$10:$S$11,MATCH(入力データと計算結果!$F$8,バックデータ一覧!$O$10:$O$11,0),MATCH(入力データと計算結果!$F$6,バックデータ一覧!$P$3:$W$3,0))))))</f>
        <v>-0.13</v>
      </c>
      <c r="AE132" s="89">
        <f>IF($AF132&lt;7,INDEX(バックデータ一覧!$T$4:$W$5,MATCH(入力データと計算結果!$F$8,バックデータ一覧!$O$4:$O$5,0),MATCH(入力データと計算結果!$F$6,バックデータ一覧!$P$3:$W$3,0)),IF(AND($AF132&gt;=7,$AF132&lt;16),INDEX(バックデータ一覧!$T$6:$W$7,MATCH(入力データと計算結果!$F$8,バックデータ一覧!$O$6:$O$7,0),MATCH(入力データと計算結果!$F$6,バックデータ一覧!$P$3:$W$3,0)),IF(AND($AF132&gt;=16,$AF132&lt;25),INDEX(バックデータ一覧!$T$8:$W$9,MATCH(入力データと計算結果!$F$8,バックデータ一覧!$O$8:$O$9,0),MATCH(入力データと計算結果!$F$6,バックデータ一覧!$P$3:$W$3,0)),IF($AF132&gt;=25,INDEX(バックデータ一覧!$T$10:$W$11,MATCH(入力データと計算結果!$F$8,バックデータ一覧!$O$10:$O$11,0),MATCH(入力データと計算結果!$F$6,バックデータ一覧!$P$3:$W$3,0))))))</f>
        <v>6.04</v>
      </c>
      <c r="AF132" s="88">
        <f>AVERAGEIF(貼り付けシート!$A$6:$A$8765,$A132,貼り付けシート!$C$6:$C$8765)</f>
        <v>8.1666666666666661</v>
      </c>
      <c r="AG132" s="91">
        <f>IF(AND(入力データと計算結果!$F$7=バックデータ一覧!$A$7,AH132="使用できる"),MIN(AN132,SUM(I132:N132)*$AX$13),0)</f>
        <v>0</v>
      </c>
      <c r="AH132" s="47" t="str">
        <f t="shared" si="20"/>
        <v>使用できる</v>
      </c>
      <c r="AI132" s="90">
        <f>IF(入力データと計算結果!$F$7=バックデータ一覧!$A$8,MIN(AJ132,(SUM(I132:N132)*$AX$15)),0)</f>
        <v>0</v>
      </c>
      <c r="AJ132" s="90">
        <f t="shared" ca="1" si="16"/>
        <v>0</v>
      </c>
      <c r="AK132" s="90">
        <f t="shared" ca="1" si="17"/>
        <v>34.989127933987497</v>
      </c>
      <c r="AL132" s="88">
        <f>IF(OR($AX$22=0,入力データと計算結果!$F$7&lt;&gt;バックデータ一覧!$A$8),0,$AX$19*AM132*10^-3)</f>
        <v>0</v>
      </c>
      <c r="AM132" s="90">
        <f>SUMPRODUCT(('計算過程（日射量等）'!$A$6:$A$8765=計算過程!A132)*('計算過程（日射量等）'!$C$6:$C$8765&gt;=$AX$20))</f>
        <v>9</v>
      </c>
      <c r="AN132" s="90">
        <f>IF(入力データと計算結果!$F$7=バックデータ一覧!$A$9,0,AO132*$AX$22*$AX$21*計算過程!$AX$23)</f>
        <v>0</v>
      </c>
      <c r="AO132" s="90">
        <f>SUMIF('計算過程（日射量等）'!$A$6:$A$8765,計算過程!A132,'計算過程（日射量等）'!$C$6:$C$8765)*3600*10^-6</f>
        <v>13.227785445905591</v>
      </c>
      <c r="AP132" s="90">
        <f t="shared" si="21"/>
        <v>11.179166666666667</v>
      </c>
      <c r="AQ132" s="90">
        <f>AVERAGEIF('貼り付けシート（日射量等）'!$D$3:$D$8762,$A132,'貼り付けシート（日射量等）'!$F$3:$F$8762)</f>
        <v>11.233333333333334</v>
      </c>
    </row>
    <row r="133" spans="1:43">
      <c r="A133" s="28">
        <v>41767</v>
      </c>
      <c r="B133" s="88">
        <f ca="1">I133-IF(入力データと計算結果!$F$7=バックデータ一覧!$A$7,計算過程!$AG133,計算過程!$AI133)*I133/($I133+$J133+$K133+$L133+$M133+$N133)</f>
        <v>11.831772339751002</v>
      </c>
      <c r="C133" s="88">
        <f ca="1">J133-IF(入力データと計算結果!$F$7=バックデータ一覧!$A$7,計算過程!$AG133,計算過程!$AI133)*J133/($I133+$J133+$K133+$L133+$M133+$N133)</f>
        <v>19.290933162637501</v>
      </c>
      <c r="D133" s="88">
        <f ca="1">K133-IF(入力データと計算結果!$F$7=バックデータ一覧!$A$7,計算過程!$AG133,計算過程!$AI133)*K133/($I133+$J133+$K133+$L133+$M133+$N133)</f>
        <v>3.600974190359</v>
      </c>
      <c r="E133" s="88">
        <f ca="1">L133-IF(入力データと計算結果!$F$7=バックデータ一覧!$A$7,計算過程!$AG133,計算過程!$AI133)*L133/($I133+$J133+$K133+$L133+$M133+$N133)</f>
        <v>23.149119795164999</v>
      </c>
      <c r="F133" s="88">
        <f ca="1">M133-IF(入力データと計算結果!$F$7=バックデータ一覧!$A$7,計算過程!$AG133,計算過程!$AI133)*M133/($I133+$J133+$K133+$L133+$M133+$N133)</f>
        <v>0</v>
      </c>
      <c r="G133" s="88">
        <f ca="1">N133-IF(入力データと計算結果!$F$7=バックデータ一覧!$A$7,計算過程!$AG133,計算過程!$AI133)*N133/($I133+$J133+$K133+$L133+$M133+$N133)</f>
        <v>5.1148333333333342</v>
      </c>
      <c r="H133" s="88">
        <f t="shared" si="18"/>
        <v>0</v>
      </c>
      <c r="I133" s="90">
        <f ca="1">P133*(バックデータ一覧!$E$3-計算過程!X133)*4.186*10^-3</f>
        <v>11.831772339751002</v>
      </c>
      <c r="J133" s="90">
        <f ca="1">Q133*(バックデータ一覧!$E$4-計算過程!X133)*4.186*10^-3</f>
        <v>19.290933162637501</v>
      </c>
      <c r="K133" s="90">
        <f ca="1">R133*(バックデータ一覧!$E$5-計算過程!X133)*4.186*10^-3</f>
        <v>3.600974190359</v>
      </c>
      <c r="L133" s="90">
        <f ca="1">IF(入力データと計算結果!$F$9=バックデータ一覧!$A$2,計算過程!S133*(バックデータ一覧!$E$6-計算過程!X133)*4.186*10^-3,0)</f>
        <v>23.149119795164999</v>
      </c>
      <c r="M133" s="90">
        <f>IF(入力データと計算結果!$F$9=バックデータ一覧!$A$2,0,計算過程!T133*(バックデータ一覧!$E$7-計算過程!X133)*4.186*10^-3)</f>
        <v>0</v>
      </c>
      <c r="N133" s="90">
        <f ca="1">IF(入力データと計算結果!$F$9=バックデータ一覧!$A$4,0,計算過程!U133*(バックデータ一覧!$E$8-計算過程!X133)*4.186*10^-3)</f>
        <v>5.1148333333333342</v>
      </c>
      <c r="O133" s="90">
        <f>IF(入力データと計算結果!$F$9=バックデータ一覧!$A$4,計算過程!W133*1.25,0)</f>
        <v>0</v>
      </c>
      <c r="P133" s="88">
        <f t="shared" si="11"/>
        <v>92</v>
      </c>
      <c r="Q133" s="88">
        <f t="shared" si="12"/>
        <v>150</v>
      </c>
      <c r="R133" s="88">
        <f t="shared" si="13"/>
        <v>28</v>
      </c>
      <c r="S133" s="88">
        <f>IF(入力データと計算結果!$F$9=バックデータ一覧!$A$2,$AC133,0)*$AX$11*$AX$12</f>
        <v>180</v>
      </c>
      <c r="T133" s="88">
        <f>IF(入力データと計算結果!$F$9=バックデータ一覧!$A$2,0,$AC133)*$AX$12</f>
        <v>0</v>
      </c>
      <c r="U133" s="88">
        <f t="shared" ca="1" si="19"/>
        <v>24.089503911548416</v>
      </c>
      <c r="V133" s="90">
        <f ca="1">IF(OR(入力データと計算結果!$F$9=バックデータ一覧!$A$2,入力データと計算結果!$F$9=バックデータ一覧!$A$3),W133/(バックデータ一覧!$E$8-計算過程!X133)/4.186*10^3,0)</f>
        <v>24.089503911548416</v>
      </c>
      <c r="W133" s="90">
        <f t="shared" si="14"/>
        <v>5.1148333333333333</v>
      </c>
      <c r="X133" s="90">
        <f ca="1">MAX(VLOOKUP(入力データと計算結果!$F$5,バックデータ一覧!$Y$3:$AA$10,2)*Y133+VLOOKUP(入力データと計算結果!$F$5,バックデータ一覧!$Y$3:$AA$10,3),0.5)</f>
        <v>9.2770613749999988</v>
      </c>
      <c r="Y133" s="90">
        <f t="shared" ca="1" si="15"/>
        <v>8.7529166666666658</v>
      </c>
      <c r="Z133" s="24">
        <f>IF(入力データと計算結果!$F$6=4,INDEX(バックデータ一覧!$I$4:$L$9,MATCH(VLOOKUP(計算過程!$A133,バックデータ一覧!$AU$3:$AV$367,2),バックデータ一覧!$H$4:$H$9,0),MATCH(計算過程!Z$2,バックデータ一覧!$I$2:$L$2,0)),IF(入力データと計算結果!$F$6=3,INDEX(バックデータ一覧!$I$10:$L$15,MATCH(VLOOKUP(計算過程!$A133,バックデータ一覧!$AU$3:$AV$367,2),バックデータ一覧!$H$10:$H$15,0),MATCH(計算過程!Z$2,バックデータ一覧!$I$2:$L$2,0)),IF(入力データと計算結果!$F$6=2,INDEX(バックデータ一覧!$I$16:$L$21,MATCH(VLOOKUP(計算過程!$A133,バックデータ一覧!$AU$3:$AV$367,2),バックデータ一覧!$H$16:$H$21,0),MATCH(計算過程!Z$2,バックデータ一覧!$I$2:$L$2,0)),IF(入力データと計算結果!$F$6=1,INDEX(バックデータ一覧!$I$22:$L$27,MATCH(VLOOKUP(計算過程!$A133,バックデータ一覧!$AU$3:$AV$367,2),バックデータ一覧!$H$22:$H$27,0),MATCH(計算過程!Z$2,バックデータ一覧!$I$2:$L$2,0))))))</f>
        <v>92</v>
      </c>
      <c r="AA133" s="24">
        <f>IF(入力データと計算結果!$F$6=4,INDEX(バックデータ一覧!$I$4:$L$9,MATCH(VLOOKUP(計算過程!$A133,バックデータ一覧!$AU$3:$AV$367,2),バックデータ一覧!$H$4:$H$9,0),MATCH(計算過程!AA$2,バックデータ一覧!$I$2:$L$2,0)),IF(入力データと計算結果!$F$6=3,INDEX(バックデータ一覧!$I$10:$L$15,MATCH(VLOOKUP(計算過程!$A133,バックデータ一覧!$AU$3:$AV$367,2),バックデータ一覧!$H$10:$H$15,0),MATCH(計算過程!AA$2,バックデータ一覧!$I$2:$L$2,0)),IF(入力データと計算結果!$F$6=2,INDEX(バックデータ一覧!$I$16:$L$21,MATCH(VLOOKUP(計算過程!$A133,バックデータ一覧!$AU$3:$AV$367,2),バックデータ一覧!$H$16:$H$21,0),MATCH(計算過程!AA$2,バックデータ一覧!$I$2:$L$2,0)),IF(入力データと計算結果!$F$6=1,INDEX(バックデータ一覧!$I$22:$L$27,MATCH(VLOOKUP(計算過程!$A133,バックデータ一覧!$AU$3:$AV$367,2),バックデータ一覧!$H$22:$H$27,0),MATCH(計算過程!AA$2,バックデータ一覧!$I$2:$L$2,0))))))</f>
        <v>150</v>
      </c>
      <c r="AB133" s="24">
        <f>IF(入力データと計算結果!$F$6=4,INDEX(バックデータ一覧!$I$4:$L$9,MATCH(VLOOKUP(計算過程!$A133,バックデータ一覧!$AU$3:$AV$367,2),バックデータ一覧!$H$4:$H$9,0),MATCH(計算過程!AB$2,バックデータ一覧!$I$2:$L$2,0)),IF(入力データと計算結果!$F$6=3,INDEX(バックデータ一覧!$I$10:$L$15,MATCH(VLOOKUP(計算過程!$A133,バックデータ一覧!$AU$3:$AV$367,2),バックデータ一覧!$H$10:$H$15,0),MATCH(計算過程!AB$2,バックデータ一覧!$I$2:$L$2,0)),IF(入力データと計算結果!$F$6=2,INDEX(バックデータ一覧!$I$16:$L$21,MATCH(VLOOKUP(計算過程!$A133,バックデータ一覧!$AU$3:$AV$367,2),バックデータ一覧!$H$16:$H$21,0),MATCH(計算過程!AB$2,バックデータ一覧!$I$2:$L$2,0)),IF(入力データと計算結果!$F$6=1,INDEX(バックデータ一覧!$I$22:$L$27,MATCH(VLOOKUP(計算過程!$A133,バックデータ一覧!$AU$3:$AV$367,2),バックデータ一覧!$H$22:$H$27,0),MATCH(計算過程!AB$2,バックデータ一覧!$I$2:$L$2,0))))))</f>
        <v>28</v>
      </c>
      <c r="AC133" s="24">
        <f>IF(入力データと計算結果!$F$6=4,INDEX(バックデータ一覧!$I$4:$L$9,MATCH(VLOOKUP(計算過程!$A133,バックデータ一覧!$AU$3:$AV$367,2),バックデータ一覧!$H$4:$H$9,0),MATCH(計算過程!AC$2,バックデータ一覧!$I$2:$L$2,0)),IF(入力データと計算結果!$F$6=3,INDEX(バックデータ一覧!$I$10:$L$15,MATCH(VLOOKUP(計算過程!$A133,バックデータ一覧!$AU$3:$AV$367,2),バックデータ一覧!$H$10:$H$15,0),MATCH(計算過程!AC$2,バックデータ一覧!$I$2:$L$2,0)),IF(入力データと計算結果!$F$6=2,INDEX(バックデータ一覧!$I$16:$L$21,MATCH(VLOOKUP(計算過程!$A133,バックデータ一覧!$AU$3:$AV$367,2),バックデータ一覧!$H$16:$H$21,0),MATCH(計算過程!AC$2,バックデータ一覧!$I$2:$L$2,0)),IF(入力データと計算結果!$F$6=1,INDEX(バックデータ一覧!$I$22:$L$27,MATCH(VLOOKUP(計算過程!$A133,バックデータ一覧!$AU$3:$AV$367,2),バックデータ一覧!$H$22:$H$27,0),MATCH(計算過程!AC$2,バックデータ一覧!$I$2:$L$2,0))))))</f>
        <v>180</v>
      </c>
      <c r="AD133" s="89">
        <f>IF($AF133&lt;7,INDEX(バックデータ一覧!$P$4:$S$5,MATCH(入力データと計算結果!$F$8,バックデータ一覧!$O$4:$O$5,0),MATCH(入力データと計算結果!$F$6,バックデータ一覧!$P$3:$W$3,0)),IF(AND($AF133&gt;=7,$AF133&lt;16),INDEX(バックデータ一覧!$P$6:$S$7,MATCH(入力データと計算結果!$F$8,バックデータ一覧!$O$6:$O$7,0),MATCH(入力データと計算結果!$F$6,バックデータ一覧!$P$3:$W$3,0)),IF(AND($AF133&gt;=16,$AF133&lt;25),INDEX(バックデータ一覧!$P$8:$S$9,MATCH(入力データと計算結果!$F$8,バックデータ一覧!$O$8:$O$9,0),MATCH(入力データと計算結果!$F$6,バックデータ一覧!$P$3:$W$3,0)),IF($AF133&gt;=25,INDEX(バックデータ一覧!$P$10:$S$11,MATCH(入力データと計算結果!$F$8,バックデータ一覧!$O$10:$O$11,0),MATCH(入力データと計算結果!$F$6,バックデータ一覧!$P$3:$W$3,0))))))</f>
        <v>-0.13</v>
      </c>
      <c r="AE133" s="89">
        <f>IF($AF133&lt;7,INDEX(バックデータ一覧!$T$4:$W$5,MATCH(入力データと計算結果!$F$8,バックデータ一覧!$O$4:$O$5,0),MATCH(入力データと計算結果!$F$6,バックデータ一覧!$P$3:$W$3,0)),IF(AND($AF133&gt;=7,$AF133&lt;16),INDEX(バックデータ一覧!$T$6:$W$7,MATCH(入力データと計算結果!$F$8,バックデータ一覧!$O$6:$O$7,0),MATCH(入力データと計算結果!$F$6,バックデータ一覧!$P$3:$W$3,0)),IF(AND($AF133&gt;=16,$AF133&lt;25),INDEX(バックデータ一覧!$T$8:$W$9,MATCH(入力データと計算結果!$F$8,バックデータ一覧!$O$8:$O$9,0),MATCH(入力データと計算結果!$F$6,バックデータ一覧!$P$3:$W$3,0)),IF($AF133&gt;=25,INDEX(バックデータ一覧!$T$10:$W$11,MATCH(入力データと計算結果!$F$8,バックデータ一覧!$O$10:$O$11,0),MATCH(入力データと計算結果!$F$6,バックデータ一覧!$P$3:$W$3,0))))))</f>
        <v>6.04</v>
      </c>
      <c r="AF133" s="88">
        <f>AVERAGEIF(貼り付けシート!$A$6:$A$8765,$A133,貼り付けシート!$C$6:$C$8765)</f>
        <v>7.1166666666666671</v>
      </c>
      <c r="AG133" s="91">
        <f>IF(AND(入力データと計算結果!$F$7=バックデータ一覧!$A$7,AH133="使用できる"),MIN(AN133,SUM(I133:N133)*$AX$13),0)</f>
        <v>0</v>
      </c>
      <c r="AH133" s="47" t="str">
        <f t="shared" si="20"/>
        <v>使用できる</v>
      </c>
      <c r="AI133" s="90">
        <f>IF(入力データと計算結果!$F$7=バックデータ一覧!$A$8,MIN(AJ133,(SUM(I133:N133)*$AX$15)),0)</f>
        <v>0</v>
      </c>
      <c r="AJ133" s="90">
        <f t="shared" ca="1" si="16"/>
        <v>0</v>
      </c>
      <c r="AK133" s="90">
        <f t="shared" ca="1" si="17"/>
        <v>34.988433162637499</v>
      </c>
      <c r="AL133" s="88">
        <f>IF(OR($AX$22=0,入力データと計算結果!$F$7&lt;&gt;バックデータ一覧!$A$8),0,$AX$19*AM133*10^-3)</f>
        <v>0</v>
      </c>
      <c r="AM133" s="90">
        <f>SUMPRODUCT(('計算過程（日射量等）'!$A$6:$A$8765=計算過程!A133)*('計算過程（日射量等）'!$C$6:$C$8765&gt;=$AX$20))</f>
        <v>11</v>
      </c>
      <c r="AN133" s="90">
        <f>IF(入力データと計算結果!$F$7=バックデータ一覧!$A$9,0,AO133*$AX$22*$AX$21*計算過程!$AX$23)</f>
        <v>0</v>
      </c>
      <c r="AO133" s="90">
        <f>SUMIF('計算過程（日射量等）'!$A$6:$A$8765,計算過程!A133,'計算過程（日射量等）'!$C$6:$C$8765)*3600*10^-6</f>
        <v>22.692265646236688</v>
      </c>
      <c r="AP133" s="90">
        <f t="shared" si="21"/>
        <v>11.266666666666666</v>
      </c>
      <c r="AQ133" s="90">
        <f>AVERAGEIF('貼り付けシート（日射量等）'!$D$3:$D$8762,$A133,'貼り付けシート（日射量等）'!$F$3:$F$8762)</f>
        <v>12.879166666666668</v>
      </c>
    </row>
    <row r="134" spans="1:43">
      <c r="A134" s="28">
        <v>41768</v>
      </c>
      <c r="B134" s="88">
        <f ca="1">I134-IF(入力データと計算結果!$F$7=バックデータ一覧!$A$7,計算過程!$AG134,計算過程!$AI134)*I134/($I134+$J134+$K134+$L134+$M134+$N134)</f>
        <v>8.0952031161364992</v>
      </c>
      <c r="C134" s="88">
        <f ca="1">J134-IF(入力データと計算結果!$F$7=バックデータ一覧!$A$7,計算過程!$AG134,計算過程!$AI134)*J134/($I134+$J134+$K134+$L134+$M134+$N134)</f>
        <v>13.056779219575001</v>
      </c>
      <c r="D134" s="88">
        <f ca="1">K134-IF(入力データと計算結果!$F$7=バックデータ一覧!$A$7,計算過程!$AG134,計算過程!$AI134)*K134/($I134+$J134+$K134+$L134+$M134+$N134)</f>
        <v>1.0445423375660001</v>
      </c>
      <c r="E134" s="88">
        <f ca="1">L134-IF(入力データと計算結果!$F$7=バックデータ一覧!$A$7,計算過程!$AG134,計算過程!$AI134)*L134/($I134+$J134+$K134+$L134+$M134+$N134)</f>
        <v>23.502202595235001</v>
      </c>
      <c r="F134" s="88">
        <f ca="1">M134-IF(入力データと計算結果!$F$7=バックデータ一覧!$A$7,計算過程!$AG134,計算過程!$AI134)*M134/($I134+$J134+$K134+$L134+$M134+$N134)</f>
        <v>0</v>
      </c>
      <c r="G134" s="88">
        <f ca="1">N134-IF(入力データと計算結果!$F$7=バックデータ一覧!$A$7,計算過程!$AG134,計算過程!$AI134)*N134/($I134+$J134+$K134+$L134+$M134+$N134)</f>
        <v>5.3325000000000005</v>
      </c>
      <c r="H134" s="88">
        <f t="shared" si="18"/>
        <v>0</v>
      </c>
      <c r="I134" s="90">
        <f ca="1">P134*(バックデータ一覧!$E$3-計算過程!X134)*4.186*10^-3</f>
        <v>8.0952031161364992</v>
      </c>
      <c r="J134" s="90">
        <f ca="1">Q134*(バックデータ一覧!$E$4-計算過程!X134)*4.186*10^-3</f>
        <v>13.056779219575001</v>
      </c>
      <c r="K134" s="90">
        <f ca="1">R134*(バックデータ一覧!$E$5-計算過程!X134)*4.186*10^-3</f>
        <v>1.0445423375660001</v>
      </c>
      <c r="L134" s="90">
        <f ca="1">IF(入力データと計算結果!$F$9=バックデータ一覧!$A$2,計算過程!S134*(バックデータ一覧!$E$6-計算過程!X134)*4.186*10^-3,0)</f>
        <v>23.502202595235001</v>
      </c>
      <c r="M134" s="90">
        <f>IF(入力データと計算結果!$F$9=バックデータ一覧!$A$2,0,計算過程!T134*(バックデータ一覧!$E$7-計算過程!X134)*4.186*10^-3)</f>
        <v>0</v>
      </c>
      <c r="N134" s="90">
        <f ca="1">IF(入力データと計算結果!$F$9=バックデータ一覧!$A$4,0,計算過程!U134*(バックデータ一覧!$E$8-計算過程!X134)*4.186*10^-3)</f>
        <v>5.3325000000000005</v>
      </c>
      <c r="O134" s="90">
        <f>IF(入力データと計算結果!$F$9=バックデータ一覧!$A$4,計算過程!W134*1.25,0)</f>
        <v>0</v>
      </c>
      <c r="P134" s="88">
        <f t="shared" ref="P134:P197" si="22">Z134*$AX$4*$AX$11</f>
        <v>62</v>
      </c>
      <c r="Q134" s="88">
        <f t="shared" ref="Q134:Q197" si="23">AA134*$AX$5*$AX$11</f>
        <v>100</v>
      </c>
      <c r="R134" s="88">
        <f t="shared" ref="R134:R197" si="24">AB134*$AX$6*$AX$11</f>
        <v>8</v>
      </c>
      <c r="S134" s="88">
        <f>IF(入力データと計算結果!$F$9=バックデータ一覧!$A$2,$AC134,0)*$AX$11*$AX$12</f>
        <v>180</v>
      </c>
      <c r="T134" s="88">
        <f>IF(入力データと計算結果!$F$9=バックデータ一覧!$A$2,0,$AC134)*$AX$12</f>
        <v>0</v>
      </c>
      <c r="U134" s="88">
        <f t="shared" ca="1" si="19"/>
        <v>24.88475869464747</v>
      </c>
      <c r="V134" s="90">
        <f ca="1">IF(OR(入力データと計算結果!$F$9=バックデータ一覧!$A$2,入力データと計算結果!$F$9=バックデータ一覧!$A$3),W134/(バックデータ一覧!$E$8-計算過程!X134)/4.186*10^3,0)</f>
        <v>24.88475869464747</v>
      </c>
      <c r="W134" s="90">
        <f t="shared" ref="W134:W197" si="25">IF(SUM(S134:T134)&gt;0,AD134*AF134+AE134,0)</f>
        <v>5.3325000000000005</v>
      </c>
      <c r="X134" s="90">
        <f ca="1">MAX(VLOOKUP(入力データと計算結果!$F$5,バックデータ一覧!$Y$3:$AA$10,2)*Y134+VLOOKUP(入力データと計算結果!$F$5,バックデータ一覧!$Y$3:$AA$10,3),0.5)</f>
        <v>8.8084586250000001</v>
      </c>
      <c r="Y134" s="90">
        <f t="shared" ref="Y134:Y197" ca="1" si="26">IF($A$16-A134=10,SUM(OFFSET($AF$370,,,-10-($A$6-A134)))/10,IF($A$16-A134&gt;0,SUM(OFFSET($AF$6,,,A134-$A$6),OFFSET($AF$370,,,-10-($A$6-A134)))/10,SUM(OFFSET(AF134,-1,,-10,))/10))</f>
        <v>8.0470833333333331</v>
      </c>
      <c r="Z134" s="24">
        <f>IF(入力データと計算結果!$F$6=4,INDEX(バックデータ一覧!$I$4:$L$9,MATCH(VLOOKUP(計算過程!$A134,バックデータ一覧!$AU$3:$AV$367,2),バックデータ一覧!$H$4:$H$9,0),MATCH(計算過程!Z$2,バックデータ一覧!$I$2:$L$2,0)),IF(入力データと計算結果!$F$6=3,INDEX(バックデータ一覧!$I$10:$L$15,MATCH(VLOOKUP(計算過程!$A134,バックデータ一覧!$AU$3:$AV$367,2),バックデータ一覧!$H$10:$H$15,0),MATCH(計算過程!Z$2,バックデータ一覧!$I$2:$L$2,0)),IF(入力データと計算結果!$F$6=2,INDEX(バックデータ一覧!$I$16:$L$21,MATCH(VLOOKUP(計算過程!$A134,バックデータ一覧!$AU$3:$AV$367,2),バックデータ一覧!$H$16:$H$21,0),MATCH(計算過程!Z$2,バックデータ一覧!$I$2:$L$2,0)),IF(入力データと計算結果!$F$6=1,INDEX(バックデータ一覧!$I$22:$L$27,MATCH(VLOOKUP(計算過程!$A134,バックデータ一覧!$AU$3:$AV$367,2),バックデータ一覧!$H$22:$H$27,0),MATCH(計算過程!Z$2,バックデータ一覧!$I$2:$L$2,0))))))</f>
        <v>62</v>
      </c>
      <c r="AA134" s="24">
        <f>IF(入力データと計算結果!$F$6=4,INDEX(バックデータ一覧!$I$4:$L$9,MATCH(VLOOKUP(計算過程!$A134,バックデータ一覧!$AU$3:$AV$367,2),バックデータ一覧!$H$4:$H$9,0),MATCH(計算過程!AA$2,バックデータ一覧!$I$2:$L$2,0)),IF(入力データと計算結果!$F$6=3,INDEX(バックデータ一覧!$I$10:$L$15,MATCH(VLOOKUP(計算過程!$A134,バックデータ一覧!$AU$3:$AV$367,2),バックデータ一覧!$H$10:$H$15,0),MATCH(計算過程!AA$2,バックデータ一覧!$I$2:$L$2,0)),IF(入力データと計算結果!$F$6=2,INDEX(バックデータ一覧!$I$16:$L$21,MATCH(VLOOKUP(計算過程!$A134,バックデータ一覧!$AU$3:$AV$367,2),バックデータ一覧!$H$16:$H$21,0),MATCH(計算過程!AA$2,バックデータ一覧!$I$2:$L$2,0)),IF(入力データと計算結果!$F$6=1,INDEX(バックデータ一覧!$I$22:$L$27,MATCH(VLOOKUP(計算過程!$A134,バックデータ一覧!$AU$3:$AV$367,2),バックデータ一覧!$H$22:$H$27,0),MATCH(計算過程!AA$2,バックデータ一覧!$I$2:$L$2,0))))))</f>
        <v>100</v>
      </c>
      <c r="AB134" s="24">
        <f>IF(入力データと計算結果!$F$6=4,INDEX(バックデータ一覧!$I$4:$L$9,MATCH(VLOOKUP(計算過程!$A134,バックデータ一覧!$AU$3:$AV$367,2),バックデータ一覧!$H$4:$H$9,0),MATCH(計算過程!AB$2,バックデータ一覧!$I$2:$L$2,0)),IF(入力データと計算結果!$F$6=3,INDEX(バックデータ一覧!$I$10:$L$15,MATCH(VLOOKUP(計算過程!$A134,バックデータ一覧!$AU$3:$AV$367,2),バックデータ一覧!$H$10:$H$15,0),MATCH(計算過程!AB$2,バックデータ一覧!$I$2:$L$2,0)),IF(入力データと計算結果!$F$6=2,INDEX(バックデータ一覧!$I$16:$L$21,MATCH(VLOOKUP(計算過程!$A134,バックデータ一覧!$AU$3:$AV$367,2),バックデータ一覧!$H$16:$H$21,0),MATCH(計算過程!AB$2,バックデータ一覧!$I$2:$L$2,0)),IF(入力データと計算結果!$F$6=1,INDEX(バックデータ一覧!$I$22:$L$27,MATCH(VLOOKUP(計算過程!$A134,バックデータ一覧!$AU$3:$AV$367,2),バックデータ一覧!$H$22:$H$27,0),MATCH(計算過程!AB$2,バックデータ一覧!$I$2:$L$2,0))))))</f>
        <v>8</v>
      </c>
      <c r="AC134" s="24">
        <f>IF(入力データと計算結果!$F$6=4,INDEX(バックデータ一覧!$I$4:$L$9,MATCH(VLOOKUP(計算過程!$A134,バックデータ一覧!$AU$3:$AV$367,2),バックデータ一覧!$H$4:$H$9,0),MATCH(計算過程!AC$2,バックデータ一覧!$I$2:$L$2,0)),IF(入力データと計算結果!$F$6=3,INDEX(バックデータ一覧!$I$10:$L$15,MATCH(VLOOKUP(計算過程!$A134,バックデータ一覧!$AU$3:$AV$367,2),バックデータ一覧!$H$10:$H$15,0),MATCH(計算過程!AC$2,バックデータ一覧!$I$2:$L$2,0)),IF(入力データと計算結果!$F$6=2,INDEX(バックデータ一覧!$I$16:$L$21,MATCH(VLOOKUP(計算過程!$A134,バックデータ一覧!$AU$3:$AV$367,2),バックデータ一覧!$H$16:$H$21,0),MATCH(計算過程!AC$2,バックデータ一覧!$I$2:$L$2,0)),IF(入力データと計算結果!$F$6=1,INDEX(バックデータ一覧!$I$22:$L$27,MATCH(VLOOKUP(計算過程!$A134,バックデータ一覧!$AU$3:$AV$367,2),バックデータ一覧!$H$22:$H$27,0),MATCH(計算過程!AC$2,バックデータ一覧!$I$2:$L$2,0))))))</f>
        <v>180</v>
      </c>
      <c r="AD134" s="89">
        <f>IF($AF134&lt;7,INDEX(バックデータ一覧!$P$4:$S$5,MATCH(入力データと計算結果!$F$8,バックデータ一覧!$O$4:$O$5,0),MATCH(入力データと計算結果!$F$6,バックデータ一覧!$P$3:$W$3,0)),IF(AND($AF134&gt;=7,$AF134&lt;16),INDEX(バックデータ一覧!$P$6:$S$7,MATCH(入力データと計算結果!$F$8,バックデータ一覧!$O$6:$O$7,0),MATCH(入力データと計算結果!$F$6,バックデータ一覧!$P$3:$W$3,0)),IF(AND($AF134&gt;=16,$AF134&lt;25),INDEX(バックデータ一覧!$P$8:$S$9,MATCH(入力データと計算結果!$F$8,バックデータ一覧!$O$8:$O$9,0),MATCH(入力データと計算結果!$F$6,バックデータ一覧!$P$3:$W$3,0)),IF($AF134&gt;=25,INDEX(バックデータ一覧!$P$10:$S$11,MATCH(入力データと計算結果!$F$8,バックデータ一覧!$O$10:$O$11,0),MATCH(入力データと計算結果!$F$6,バックデータ一覧!$P$3:$W$3,0))))))</f>
        <v>-0.12</v>
      </c>
      <c r="AE134" s="89">
        <f>IF($AF134&lt;7,INDEX(バックデータ一覧!$T$4:$W$5,MATCH(入力データと計算結果!$F$8,バックデータ一覧!$O$4:$O$5,0),MATCH(入力データと計算結果!$F$6,バックデータ一覧!$P$3:$W$3,0)),IF(AND($AF134&gt;=7,$AF134&lt;16),INDEX(バックデータ一覧!$T$6:$W$7,MATCH(入力データと計算結果!$F$8,バックデータ一覧!$O$6:$O$7,0),MATCH(入力データと計算結果!$F$6,バックデータ一覧!$P$3:$W$3,0)),IF(AND($AF134&gt;=16,$AF134&lt;25),INDEX(バックデータ一覧!$T$8:$W$9,MATCH(入力データと計算結果!$F$8,バックデータ一覧!$O$8:$O$9,0),MATCH(入力データと計算結果!$F$6,バックデータ一覧!$P$3:$W$3,0)),IF($AF134&gt;=25,INDEX(バックデータ一覧!$T$10:$W$11,MATCH(入力データと計算結果!$F$8,バックデータ一覧!$O$10:$O$11,0),MATCH(入力データと計算結果!$F$6,バックデータ一覧!$P$3:$W$3,0))))))</f>
        <v>6</v>
      </c>
      <c r="AF134" s="88">
        <f>AVERAGEIF(貼り付けシート!$A$6:$A$8765,$A134,貼り付けシート!$C$6:$C$8765)</f>
        <v>5.5624999999999991</v>
      </c>
      <c r="AG134" s="91">
        <f>IF(AND(入力データと計算結果!$F$7=バックデータ一覧!$A$7,AH134="使用できる"),MIN(AN134,SUM(I134:N134)*$AX$13),0)</f>
        <v>0</v>
      </c>
      <c r="AH134" s="47" t="str">
        <f t="shared" si="20"/>
        <v>使用できる</v>
      </c>
      <c r="AI134" s="90">
        <f>IF(入力データと計算結果!$F$7=バックデータ一覧!$A$8,MIN(AJ134,(SUM(I134:N134)*$AX$15)),0)</f>
        <v>0</v>
      </c>
      <c r="AJ134" s="90">
        <f t="shared" ref="AJ134:AJ197" ca="1" si="27">MIN(AN134,AK134*$AX$16)</f>
        <v>0</v>
      </c>
      <c r="AK134" s="90">
        <f t="shared" ref="AK134:AK197" ca="1" si="28">($AX$17-X134)*$AX$18*4.186*10^-3</f>
        <v>35.282668829362507</v>
      </c>
      <c r="AL134" s="88">
        <f>IF(OR($AX$22=0,入力データと計算結果!$F$7&lt;&gt;バックデータ一覧!$A$8),0,$AX$19*AM134*10^-3)</f>
        <v>0</v>
      </c>
      <c r="AM134" s="90">
        <f>SUMPRODUCT(('計算過程（日射量等）'!$A$6:$A$8765=計算過程!A134)*('計算過程（日射量等）'!$C$6:$C$8765&gt;=$AX$20))</f>
        <v>7</v>
      </c>
      <c r="AN134" s="90">
        <f>IF(入力データと計算結果!$F$7=バックデータ一覧!$A$9,0,AO134*$AX$22*$AX$21*計算過程!$AX$23)</f>
        <v>0</v>
      </c>
      <c r="AO134" s="90">
        <f>SUMIF('計算過程（日射量等）'!$A$6:$A$8765,計算過程!A134,'計算過程（日射量等）'!$C$6:$C$8765)*3600*10^-6</f>
        <v>7.0039459911590578</v>
      </c>
      <c r="AP134" s="90">
        <f t="shared" si="21"/>
        <v>11.427956989247312</v>
      </c>
      <c r="AQ134" s="90">
        <f>AVERAGEIF('貼り付けシート（日射量等）'!$D$3:$D$8762,$A134,'貼り付けシート（日射量等）'!$F$3:$F$8762)</f>
        <v>11.570833333333331</v>
      </c>
    </row>
    <row r="135" spans="1:43">
      <c r="A135" s="28">
        <v>41769</v>
      </c>
      <c r="B135" s="88">
        <f ca="1">I135-IF(入力データと計算結果!$F$7=バックデータ一覧!$A$7,計算過程!$AG135,計算過程!$AI135)*I135/($I135+$J135+$K135+$L135+$M135+$N135)</f>
        <v>12.342591395316003</v>
      </c>
      <c r="C135" s="88">
        <f ca="1">J135-IF(入力データと計算結果!$F$7=バックデータ一覧!$A$7,計算過程!$AG135,計算過程!$AI135)*J135/($I135+$J135+$K135+$L135+$M135+$N135)</f>
        <v>20.123790318449998</v>
      </c>
      <c r="D135" s="88">
        <f ca="1">K135-IF(入力データと計算結果!$F$7=バックデータ一覧!$A$7,計算過程!$AG135,計算過程!$AI135)*K135/($I135+$J135+$K135+$L135+$M135+$N135)</f>
        <v>3.7564408594440009</v>
      </c>
      <c r="E135" s="88">
        <f ca="1">L135-IF(入力データと計算結果!$F$7=バックデータ一覧!$A$7,計算過程!$AG135,計算過程!$AI135)*L135/($I135+$J135+$K135+$L135+$M135+$N135)</f>
        <v>24.148548382140007</v>
      </c>
      <c r="F135" s="88">
        <f ca="1">M135-IF(入力データと計算結果!$F$7=バックデータ一覧!$A$7,計算過程!$AG135,計算過程!$AI135)*M135/($I135+$J135+$K135+$L135+$M135+$N135)</f>
        <v>0</v>
      </c>
      <c r="G135" s="88">
        <f ca="1">N135-IF(入力データと計算結果!$F$7=バックデータ一覧!$A$7,計算過程!$AG135,計算過程!$AI135)*N135/($I135+$J135+$K135+$L135+$M135+$N135)</f>
        <v>5.7605000000000004</v>
      </c>
      <c r="H135" s="88">
        <f t="shared" ref="H135:H198" si="29">O135</f>
        <v>0</v>
      </c>
      <c r="I135" s="90">
        <f ca="1">P135*(バックデータ一覧!$E$3-計算過程!X135)*4.186*10^-3</f>
        <v>12.342591395316003</v>
      </c>
      <c r="J135" s="90">
        <f ca="1">Q135*(バックデータ一覧!$E$4-計算過程!X135)*4.186*10^-3</f>
        <v>20.123790318449998</v>
      </c>
      <c r="K135" s="90">
        <f ca="1">R135*(バックデータ一覧!$E$5-計算過程!X135)*4.186*10^-3</f>
        <v>3.7564408594440009</v>
      </c>
      <c r="L135" s="90">
        <f ca="1">IF(入力データと計算結果!$F$9=バックデータ一覧!$A$2,計算過程!S135*(バックデータ一覧!$E$6-計算過程!X135)*4.186*10^-3,0)</f>
        <v>24.148548382140007</v>
      </c>
      <c r="M135" s="90">
        <f>IF(入力データと計算結果!$F$9=バックデータ一覧!$A$2,0,計算過程!T135*(バックデータ一覧!$E$7-計算過程!X135)*4.186*10^-3)</f>
        <v>0</v>
      </c>
      <c r="N135" s="90">
        <f ca="1">IF(入力データと計算結果!$F$9=バックデータ一覧!$A$4,0,計算過程!U135*(バックデータ一覧!$E$8-計算過程!X135)*4.186*10^-3)</f>
        <v>5.7605000000000004</v>
      </c>
      <c r="O135" s="90">
        <f>IF(入力データと計算結果!$F$9=バックデータ一覧!$A$4,計算過程!W135*1.25,0)</f>
        <v>0</v>
      </c>
      <c r="P135" s="88">
        <f t="shared" si="22"/>
        <v>92</v>
      </c>
      <c r="Q135" s="88">
        <f t="shared" si="23"/>
        <v>150</v>
      </c>
      <c r="R135" s="88">
        <f t="shared" si="24"/>
        <v>28</v>
      </c>
      <c r="S135" s="88">
        <f>IF(入力データと計算結果!$F$9=バックデータ一覧!$A$2,$AC135,0)*$AX$11*$AX$12</f>
        <v>180</v>
      </c>
      <c r="T135" s="88">
        <f>IF(入力データと計算結果!$F$9=バックデータ一覧!$A$2,0,$AC135)*$AX$12</f>
        <v>0</v>
      </c>
      <c r="U135" s="88">
        <f t="shared" ref="U135:U198" ca="1" si="30">V135*$AX$11</f>
        <v>26.439035058376216</v>
      </c>
      <c r="V135" s="90">
        <f ca="1">IF(OR(入力データと計算結果!$F$9=バックデータ一覧!$A$2,入力データと計算結果!$F$9=バックデータ一覧!$A$3),W135/(バックデータ一覧!$E$8-計算過程!X135)/4.186*10^3,0)</f>
        <v>26.439035058376216</v>
      </c>
      <c r="W135" s="90">
        <f t="shared" si="25"/>
        <v>5.7605000000000004</v>
      </c>
      <c r="X135" s="90">
        <f ca="1">MAX(VLOOKUP(入力データと計算結果!$F$5,バックデータ一覧!$Y$3:$AA$10,2)*Y135+VLOOKUP(入力データと計算結果!$F$5,バックデータ一覧!$Y$3:$AA$10,3),0.5)</f>
        <v>7.9506444999999992</v>
      </c>
      <c r="Y135" s="90">
        <f t="shared" ca="1" si="26"/>
        <v>6.7549999999999981</v>
      </c>
      <c r="Z135" s="24">
        <f>IF(入力データと計算結果!$F$6=4,INDEX(バックデータ一覧!$I$4:$L$9,MATCH(VLOOKUP(計算過程!$A135,バックデータ一覧!$AU$3:$AV$367,2),バックデータ一覧!$H$4:$H$9,0),MATCH(計算過程!Z$2,バックデータ一覧!$I$2:$L$2,0)),IF(入力データと計算結果!$F$6=3,INDEX(バックデータ一覧!$I$10:$L$15,MATCH(VLOOKUP(計算過程!$A135,バックデータ一覧!$AU$3:$AV$367,2),バックデータ一覧!$H$10:$H$15,0),MATCH(計算過程!Z$2,バックデータ一覧!$I$2:$L$2,0)),IF(入力データと計算結果!$F$6=2,INDEX(バックデータ一覧!$I$16:$L$21,MATCH(VLOOKUP(計算過程!$A135,バックデータ一覧!$AU$3:$AV$367,2),バックデータ一覧!$H$16:$H$21,0),MATCH(計算過程!Z$2,バックデータ一覧!$I$2:$L$2,0)),IF(入力データと計算結果!$F$6=1,INDEX(バックデータ一覧!$I$22:$L$27,MATCH(VLOOKUP(計算過程!$A135,バックデータ一覧!$AU$3:$AV$367,2),バックデータ一覧!$H$22:$H$27,0),MATCH(計算過程!Z$2,バックデータ一覧!$I$2:$L$2,0))))))</f>
        <v>92</v>
      </c>
      <c r="AA135" s="24">
        <f>IF(入力データと計算結果!$F$6=4,INDEX(バックデータ一覧!$I$4:$L$9,MATCH(VLOOKUP(計算過程!$A135,バックデータ一覧!$AU$3:$AV$367,2),バックデータ一覧!$H$4:$H$9,0),MATCH(計算過程!AA$2,バックデータ一覧!$I$2:$L$2,0)),IF(入力データと計算結果!$F$6=3,INDEX(バックデータ一覧!$I$10:$L$15,MATCH(VLOOKUP(計算過程!$A135,バックデータ一覧!$AU$3:$AV$367,2),バックデータ一覧!$H$10:$H$15,0),MATCH(計算過程!AA$2,バックデータ一覧!$I$2:$L$2,0)),IF(入力データと計算結果!$F$6=2,INDEX(バックデータ一覧!$I$16:$L$21,MATCH(VLOOKUP(計算過程!$A135,バックデータ一覧!$AU$3:$AV$367,2),バックデータ一覧!$H$16:$H$21,0),MATCH(計算過程!AA$2,バックデータ一覧!$I$2:$L$2,0)),IF(入力データと計算結果!$F$6=1,INDEX(バックデータ一覧!$I$22:$L$27,MATCH(VLOOKUP(計算過程!$A135,バックデータ一覧!$AU$3:$AV$367,2),バックデータ一覧!$H$22:$H$27,0),MATCH(計算過程!AA$2,バックデータ一覧!$I$2:$L$2,0))))))</f>
        <v>150</v>
      </c>
      <c r="AB135" s="24">
        <f>IF(入力データと計算結果!$F$6=4,INDEX(バックデータ一覧!$I$4:$L$9,MATCH(VLOOKUP(計算過程!$A135,バックデータ一覧!$AU$3:$AV$367,2),バックデータ一覧!$H$4:$H$9,0),MATCH(計算過程!AB$2,バックデータ一覧!$I$2:$L$2,0)),IF(入力データと計算結果!$F$6=3,INDEX(バックデータ一覧!$I$10:$L$15,MATCH(VLOOKUP(計算過程!$A135,バックデータ一覧!$AU$3:$AV$367,2),バックデータ一覧!$H$10:$H$15,0),MATCH(計算過程!AB$2,バックデータ一覧!$I$2:$L$2,0)),IF(入力データと計算結果!$F$6=2,INDEX(バックデータ一覧!$I$16:$L$21,MATCH(VLOOKUP(計算過程!$A135,バックデータ一覧!$AU$3:$AV$367,2),バックデータ一覧!$H$16:$H$21,0),MATCH(計算過程!AB$2,バックデータ一覧!$I$2:$L$2,0)),IF(入力データと計算結果!$F$6=1,INDEX(バックデータ一覧!$I$22:$L$27,MATCH(VLOOKUP(計算過程!$A135,バックデータ一覧!$AU$3:$AV$367,2),バックデータ一覧!$H$22:$H$27,0),MATCH(計算過程!AB$2,バックデータ一覧!$I$2:$L$2,0))))))</f>
        <v>28</v>
      </c>
      <c r="AC135" s="24">
        <f>IF(入力データと計算結果!$F$6=4,INDEX(バックデータ一覧!$I$4:$L$9,MATCH(VLOOKUP(計算過程!$A135,バックデータ一覧!$AU$3:$AV$367,2),バックデータ一覧!$H$4:$H$9,0),MATCH(計算過程!AC$2,バックデータ一覧!$I$2:$L$2,0)),IF(入力データと計算結果!$F$6=3,INDEX(バックデータ一覧!$I$10:$L$15,MATCH(VLOOKUP(計算過程!$A135,バックデータ一覧!$AU$3:$AV$367,2),バックデータ一覧!$H$10:$H$15,0),MATCH(計算過程!AC$2,バックデータ一覧!$I$2:$L$2,0)),IF(入力データと計算結果!$F$6=2,INDEX(バックデータ一覧!$I$16:$L$21,MATCH(VLOOKUP(計算過程!$A135,バックデータ一覧!$AU$3:$AV$367,2),バックデータ一覧!$H$16:$H$21,0),MATCH(計算過程!AC$2,バックデータ一覧!$I$2:$L$2,0)),IF(入力データと計算結果!$F$6=1,INDEX(バックデータ一覧!$I$22:$L$27,MATCH(VLOOKUP(計算過程!$A135,バックデータ一覧!$AU$3:$AV$367,2),バックデータ一覧!$H$22:$H$27,0),MATCH(計算過程!AC$2,バックデータ一覧!$I$2:$L$2,0))))))</f>
        <v>180</v>
      </c>
      <c r="AD135" s="89">
        <f>IF($AF135&lt;7,INDEX(バックデータ一覧!$P$4:$S$5,MATCH(入力データと計算結果!$F$8,バックデータ一覧!$O$4:$O$5,0),MATCH(入力データと計算結果!$F$6,バックデータ一覧!$P$3:$W$3,0)),IF(AND($AF135&gt;=7,$AF135&lt;16),INDEX(バックデータ一覧!$P$6:$S$7,MATCH(入力データと計算結果!$F$8,バックデータ一覧!$O$6:$O$7,0),MATCH(入力データと計算結果!$F$6,バックデータ一覧!$P$3:$W$3,0)),IF(AND($AF135&gt;=16,$AF135&lt;25),INDEX(バックデータ一覧!$P$8:$S$9,MATCH(入力データと計算結果!$F$8,バックデータ一覧!$O$8:$O$9,0),MATCH(入力データと計算結果!$F$6,バックデータ一覧!$P$3:$W$3,0)),IF($AF135&gt;=25,INDEX(バックデータ一覧!$P$10:$S$11,MATCH(入力データと計算結果!$F$8,バックデータ一覧!$O$10:$O$11,0),MATCH(入力データと計算結果!$F$6,バックデータ一覧!$P$3:$W$3,0))))))</f>
        <v>-0.12</v>
      </c>
      <c r="AE135" s="89">
        <f>IF($AF135&lt;7,INDEX(バックデータ一覧!$T$4:$W$5,MATCH(入力データと計算結果!$F$8,バックデータ一覧!$O$4:$O$5,0),MATCH(入力データと計算結果!$F$6,バックデータ一覧!$P$3:$W$3,0)),IF(AND($AF135&gt;=7,$AF135&lt;16),INDEX(バックデータ一覧!$T$6:$W$7,MATCH(入力データと計算結果!$F$8,バックデータ一覧!$O$6:$O$7,0),MATCH(入力データと計算結果!$F$6,バックデータ一覧!$P$3:$W$3,0)),IF(AND($AF135&gt;=16,$AF135&lt;25),INDEX(バックデータ一覧!$T$8:$W$9,MATCH(入力データと計算結果!$F$8,バックデータ一覧!$O$8:$O$9,0),MATCH(入力データと計算結果!$F$6,バックデータ一覧!$P$3:$W$3,0)),IF($AF135&gt;=25,INDEX(バックデータ一覧!$T$10:$W$11,MATCH(入力データと計算結果!$F$8,バックデータ一覧!$O$10:$O$11,0),MATCH(入力データと計算結果!$F$6,バックデータ一覧!$P$3:$W$3,0))))))</f>
        <v>6</v>
      </c>
      <c r="AF135" s="88">
        <f>AVERAGEIF(貼り付けシート!$A$6:$A$8765,$A135,貼り付けシート!$C$6:$C$8765)</f>
        <v>1.9958333333333333</v>
      </c>
      <c r="AG135" s="91">
        <f>IF(AND(入力データと計算結果!$F$7=バックデータ一覧!$A$7,AH135="使用できる"),MIN(AN135,SUM(I135:N135)*$AX$13),0)</f>
        <v>0</v>
      </c>
      <c r="AH135" s="47" t="str">
        <f t="shared" ref="AH135:AH198" si="31">IF(AP135&gt;=$AX$14,"使用できる","使用できない")</f>
        <v>使用できる</v>
      </c>
      <c r="AI135" s="90">
        <f>IF(入力データと計算結果!$F$7=バックデータ一覧!$A$8,MIN(AJ135,(SUM(I135:N135)*$AX$15)),0)</f>
        <v>0</v>
      </c>
      <c r="AJ135" s="90">
        <f t="shared" ca="1" si="27"/>
        <v>0</v>
      </c>
      <c r="AK135" s="90">
        <f t="shared" ca="1" si="28"/>
        <v>35.821290318450004</v>
      </c>
      <c r="AL135" s="88">
        <f>IF(OR($AX$22=0,入力データと計算結果!$F$7&lt;&gt;バックデータ一覧!$A$8),0,$AX$19*AM135*10^-3)</f>
        <v>0</v>
      </c>
      <c r="AM135" s="90">
        <f>SUMPRODUCT(('計算過程（日射量等）'!$A$6:$A$8765=計算過程!A135)*('計算過程（日射量等）'!$C$6:$C$8765&gt;=$AX$20))</f>
        <v>6</v>
      </c>
      <c r="AN135" s="90">
        <f>IF(入力データと計算結果!$F$7=バックデータ一覧!$A$9,0,AO135*$AX$22*$AX$21*計算過程!$AX$23)</f>
        <v>0</v>
      </c>
      <c r="AO135" s="90">
        <f>SUMIF('計算過程（日射量等）'!$A$6:$A$8765,計算過程!A135,'計算過程（日射量等）'!$C$6:$C$8765)*3600*10^-6</f>
        <v>6.5904436563016526</v>
      </c>
      <c r="AP135" s="90">
        <f t="shared" si="21"/>
        <v>11.615994623655915</v>
      </c>
      <c r="AQ135" s="90">
        <f>AVERAGEIF('貼り付けシート（日射量等）'!$D$3:$D$8762,$A135,'貼り付けシート（日射量等）'!$F$3:$F$8762)</f>
        <v>10.729166666666666</v>
      </c>
    </row>
    <row r="136" spans="1:43">
      <c r="A136" s="28">
        <v>41770</v>
      </c>
      <c r="B136" s="88">
        <f ca="1">I136-IF(入力データと計算結果!$F$7=バックデータ一覧!$A$7,計算過程!$AG136,計算過程!$AI136)*I136/($I136+$J136+$K136+$L136+$M136+$N136)</f>
        <v>12.537544236126001</v>
      </c>
      <c r="C136" s="88">
        <f ca="1">J136-IF(入力データと計算結果!$F$7=バックデータ一覧!$A$7,計算過程!$AG136,計算過程!$AI136)*J136/($I136+$J136+$K136+$L136+$M136+$N136)</f>
        <v>20.441648211075002</v>
      </c>
      <c r="D136" s="88">
        <f ca="1">K136-IF(入力データと計算結果!$F$7=バックデータ一覧!$A$7,計算過程!$AG136,計算過程!$AI136)*K136/($I136+$J136+$K136+$L136+$M136+$N136)</f>
        <v>3.8157743327340006</v>
      </c>
      <c r="E136" s="88">
        <f ca="1">L136-IF(入力データと計算結果!$F$7=バックデータ一覧!$A$7,計算過程!$AG136,計算過程!$AI136)*L136/($I136+$J136+$K136+$L136+$M136+$N136)</f>
        <v>24.529977853290003</v>
      </c>
      <c r="F136" s="88">
        <f ca="1">M136-IF(入力データと計算結果!$F$7=バックデータ一覧!$A$7,計算過程!$AG136,計算過程!$AI136)*M136/($I136+$J136+$K136+$L136+$M136+$N136)</f>
        <v>0</v>
      </c>
      <c r="G136" s="88">
        <f ca="1">N136-IF(入力データと計算結果!$F$7=バックデータ一覧!$A$7,計算過程!$AG136,計算過程!$AI136)*N136/($I136+$J136+$K136+$L136+$M136+$N136)</f>
        <v>5.7034999999999991</v>
      </c>
      <c r="H136" s="88">
        <f t="shared" si="29"/>
        <v>0</v>
      </c>
      <c r="I136" s="90">
        <f ca="1">P136*(バックデータ一覧!$E$3-計算過程!X136)*4.186*10^-3</f>
        <v>12.537544236126001</v>
      </c>
      <c r="J136" s="90">
        <f ca="1">Q136*(バックデータ一覧!$E$4-計算過程!X136)*4.186*10^-3</f>
        <v>20.441648211075002</v>
      </c>
      <c r="K136" s="90">
        <f ca="1">R136*(バックデータ一覧!$E$5-計算過程!X136)*4.186*10^-3</f>
        <v>3.8157743327340006</v>
      </c>
      <c r="L136" s="90">
        <f ca="1">IF(入力データと計算結果!$F$9=バックデータ一覧!$A$2,計算過程!S136*(バックデータ一覧!$E$6-計算過程!X136)*4.186*10^-3,0)</f>
        <v>24.529977853290003</v>
      </c>
      <c r="M136" s="90">
        <f>IF(入力データと計算結果!$F$9=バックデータ一覧!$A$2,0,計算過程!T136*(バックデータ一覧!$E$7-計算過程!X136)*4.186*10^-3)</f>
        <v>0</v>
      </c>
      <c r="N136" s="90">
        <f ca="1">IF(入力データと計算結果!$F$9=バックデータ一覧!$A$4,0,計算過程!U136*(バックデータ一覧!$E$8-計算過程!X136)*4.186*10^-3)</f>
        <v>5.7034999999999991</v>
      </c>
      <c r="O136" s="90">
        <f>IF(入力データと計算結果!$F$9=バックデータ一覧!$A$4,計算過程!W136*1.25,0)</f>
        <v>0</v>
      </c>
      <c r="P136" s="88">
        <f t="shared" si="22"/>
        <v>92</v>
      </c>
      <c r="Q136" s="88">
        <f t="shared" si="23"/>
        <v>150</v>
      </c>
      <c r="R136" s="88">
        <f t="shared" si="24"/>
        <v>28</v>
      </c>
      <c r="S136" s="88">
        <f>IF(入力データと計算結果!$F$9=バックデータ一覧!$A$2,$AC136,0)*$AX$11*$AX$12</f>
        <v>180</v>
      </c>
      <c r="T136" s="88">
        <f>IF(入力データと計算結果!$F$9=バックデータ一覧!$A$2,0,$AC136)*$AX$12</f>
        <v>0</v>
      </c>
      <c r="U136" s="88">
        <f t="shared" ca="1" si="30"/>
        <v>25.925276370457716</v>
      </c>
      <c r="V136" s="90">
        <f ca="1">IF(OR(入力データと計算結果!$F$9=バックデータ一覧!$A$2,入力データと計算結果!$F$9=バックデータ一覧!$A$3),W136/(バックデータ一覧!$E$8-計算過程!X136)/4.186*10^3,0)</f>
        <v>25.925276370457716</v>
      </c>
      <c r="W136" s="90">
        <f t="shared" si="25"/>
        <v>5.7035</v>
      </c>
      <c r="X136" s="90">
        <f ca="1">MAX(VLOOKUP(入力データと計算結果!$F$5,バックデータ一覧!$Y$3:$AA$10,2)*Y136+VLOOKUP(入力データと計算結果!$F$5,バックデータ一覧!$Y$3:$AA$10,3),0.5)</f>
        <v>7.444420749999999</v>
      </c>
      <c r="Y136" s="90">
        <f t="shared" ca="1" si="26"/>
        <v>5.9924999999999988</v>
      </c>
      <c r="Z136" s="24">
        <f>IF(入力データと計算結果!$F$6=4,INDEX(バックデータ一覧!$I$4:$L$9,MATCH(VLOOKUP(計算過程!$A136,バックデータ一覧!$AU$3:$AV$367,2),バックデータ一覧!$H$4:$H$9,0),MATCH(計算過程!Z$2,バックデータ一覧!$I$2:$L$2,0)),IF(入力データと計算結果!$F$6=3,INDEX(バックデータ一覧!$I$10:$L$15,MATCH(VLOOKUP(計算過程!$A136,バックデータ一覧!$AU$3:$AV$367,2),バックデータ一覧!$H$10:$H$15,0),MATCH(計算過程!Z$2,バックデータ一覧!$I$2:$L$2,0)),IF(入力データと計算結果!$F$6=2,INDEX(バックデータ一覧!$I$16:$L$21,MATCH(VLOOKUP(計算過程!$A136,バックデータ一覧!$AU$3:$AV$367,2),バックデータ一覧!$H$16:$H$21,0),MATCH(計算過程!Z$2,バックデータ一覧!$I$2:$L$2,0)),IF(入力データと計算結果!$F$6=1,INDEX(バックデータ一覧!$I$22:$L$27,MATCH(VLOOKUP(計算過程!$A136,バックデータ一覧!$AU$3:$AV$367,2),バックデータ一覧!$H$22:$H$27,0),MATCH(計算過程!Z$2,バックデータ一覧!$I$2:$L$2,0))))))</f>
        <v>92</v>
      </c>
      <c r="AA136" s="24">
        <f>IF(入力データと計算結果!$F$6=4,INDEX(バックデータ一覧!$I$4:$L$9,MATCH(VLOOKUP(計算過程!$A136,バックデータ一覧!$AU$3:$AV$367,2),バックデータ一覧!$H$4:$H$9,0),MATCH(計算過程!AA$2,バックデータ一覧!$I$2:$L$2,0)),IF(入力データと計算結果!$F$6=3,INDEX(バックデータ一覧!$I$10:$L$15,MATCH(VLOOKUP(計算過程!$A136,バックデータ一覧!$AU$3:$AV$367,2),バックデータ一覧!$H$10:$H$15,0),MATCH(計算過程!AA$2,バックデータ一覧!$I$2:$L$2,0)),IF(入力データと計算結果!$F$6=2,INDEX(バックデータ一覧!$I$16:$L$21,MATCH(VLOOKUP(計算過程!$A136,バックデータ一覧!$AU$3:$AV$367,2),バックデータ一覧!$H$16:$H$21,0),MATCH(計算過程!AA$2,バックデータ一覧!$I$2:$L$2,0)),IF(入力データと計算結果!$F$6=1,INDEX(バックデータ一覧!$I$22:$L$27,MATCH(VLOOKUP(計算過程!$A136,バックデータ一覧!$AU$3:$AV$367,2),バックデータ一覧!$H$22:$H$27,0),MATCH(計算過程!AA$2,バックデータ一覧!$I$2:$L$2,0))))))</f>
        <v>150</v>
      </c>
      <c r="AB136" s="24">
        <f>IF(入力データと計算結果!$F$6=4,INDEX(バックデータ一覧!$I$4:$L$9,MATCH(VLOOKUP(計算過程!$A136,バックデータ一覧!$AU$3:$AV$367,2),バックデータ一覧!$H$4:$H$9,0),MATCH(計算過程!AB$2,バックデータ一覧!$I$2:$L$2,0)),IF(入力データと計算結果!$F$6=3,INDEX(バックデータ一覧!$I$10:$L$15,MATCH(VLOOKUP(計算過程!$A136,バックデータ一覧!$AU$3:$AV$367,2),バックデータ一覧!$H$10:$H$15,0),MATCH(計算過程!AB$2,バックデータ一覧!$I$2:$L$2,0)),IF(入力データと計算結果!$F$6=2,INDEX(バックデータ一覧!$I$16:$L$21,MATCH(VLOOKUP(計算過程!$A136,バックデータ一覧!$AU$3:$AV$367,2),バックデータ一覧!$H$16:$H$21,0),MATCH(計算過程!AB$2,バックデータ一覧!$I$2:$L$2,0)),IF(入力データと計算結果!$F$6=1,INDEX(バックデータ一覧!$I$22:$L$27,MATCH(VLOOKUP(計算過程!$A136,バックデータ一覧!$AU$3:$AV$367,2),バックデータ一覧!$H$22:$H$27,0),MATCH(計算過程!AB$2,バックデータ一覧!$I$2:$L$2,0))))))</f>
        <v>28</v>
      </c>
      <c r="AC136" s="24">
        <f>IF(入力データと計算結果!$F$6=4,INDEX(バックデータ一覧!$I$4:$L$9,MATCH(VLOOKUP(計算過程!$A136,バックデータ一覧!$AU$3:$AV$367,2),バックデータ一覧!$H$4:$H$9,0),MATCH(計算過程!AC$2,バックデータ一覧!$I$2:$L$2,0)),IF(入力データと計算結果!$F$6=3,INDEX(バックデータ一覧!$I$10:$L$15,MATCH(VLOOKUP(計算過程!$A136,バックデータ一覧!$AU$3:$AV$367,2),バックデータ一覧!$H$10:$H$15,0),MATCH(計算過程!AC$2,バックデータ一覧!$I$2:$L$2,0)),IF(入力データと計算結果!$F$6=2,INDEX(バックデータ一覧!$I$16:$L$21,MATCH(VLOOKUP(計算過程!$A136,バックデータ一覧!$AU$3:$AV$367,2),バックデータ一覧!$H$16:$H$21,0),MATCH(計算過程!AC$2,バックデータ一覧!$I$2:$L$2,0)),IF(入力データと計算結果!$F$6=1,INDEX(バックデータ一覧!$I$22:$L$27,MATCH(VLOOKUP(計算過程!$A136,バックデータ一覧!$AU$3:$AV$367,2),バックデータ一覧!$H$22:$H$27,0),MATCH(計算過程!AC$2,バックデータ一覧!$I$2:$L$2,0))))))</f>
        <v>180</v>
      </c>
      <c r="AD136" s="89">
        <f>IF($AF136&lt;7,INDEX(バックデータ一覧!$P$4:$S$5,MATCH(入力データと計算結果!$F$8,バックデータ一覧!$O$4:$O$5,0),MATCH(入力データと計算結果!$F$6,バックデータ一覧!$P$3:$W$3,0)),IF(AND($AF136&gt;=7,$AF136&lt;16),INDEX(バックデータ一覧!$P$6:$S$7,MATCH(入力データと計算結果!$F$8,バックデータ一覧!$O$6:$O$7,0),MATCH(入力データと計算結果!$F$6,バックデータ一覧!$P$3:$W$3,0)),IF(AND($AF136&gt;=16,$AF136&lt;25),INDEX(バックデータ一覧!$P$8:$S$9,MATCH(入力データと計算結果!$F$8,バックデータ一覧!$O$8:$O$9,0),MATCH(入力データと計算結果!$F$6,バックデータ一覧!$P$3:$W$3,0)),IF($AF136&gt;=25,INDEX(バックデータ一覧!$P$10:$S$11,MATCH(入力データと計算結果!$F$8,バックデータ一覧!$O$10:$O$11,0),MATCH(入力データと計算結果!$F$6,バックデータ一覧!$P$3:$W$3,0))))))</f>
        <v>-0.12</v>
      </c>
      <c r="AE136" s="89">
        <f>IF($AF136&lt;7,INDEX(バックデータ一覧!$T$4:$W$5,MATCH(入力データと計算結果!$F$8,バックデータ一覧!$O$4:$O$5,0),MATCH(入力データと計算結果!$F$6,バックデータ一覧!$P$3:$W$3,0)),IF(AND($AF136&gt;=7,$AF136&lt;16),INDEX(バックデータ一覧!$T$6:$W$7,MATCH(入力データと計算結果!$F$8,バックデータ一覧!$O$6:$O$7,0),MATCH(入力データと計算結果!$F$6,バックデータ一覧!$P$3:$W$3,0)),IF(AND($AF136&gt;=16,$AF136&lt;25),INDEX(バックデータ一覧!$T$8:$W$9,MATCH(入力データと計算結果!$F$8,バックデータ一覧!$O$8:$O$9,0),MATCH(入力データと計算結果!$F$6,バックデータ一覧!$P$3:$W$3,0)),IF($AF136&gt;=25,INDEX(バックデータ一覧!$T$10:$W$11,MATCH(入力データと計算結果!$F$8,バックデータ一覧!$O$10:$O$11,0),MATCH(入力データと計算結果!$F$6,バックデータ一覧!$P$3:$W$3,0))))))</f>
        <v>6</v>
      </c>
      <c r="AF136" s="88">
        <f>AVERAGEIF(貼り付けシート!$A$6:$A$8765,$A136,貼り付けシート!$C$6:$C$8765)</f>
        <v>2.4708333333333332</v>
      </c>
      <c r="AG136" s="91">
        <f>IF(AND(入力データと計算結果!$F$7=バックデータ一覧!$A$7,AH136="使用できる"),MIN(AN136,SUM(I136:N136)*$AX$13),0)</f>
        <v>0</v>
      </c>
      <c r="AH136" s="47" t="str">
        <f t="shared" si="31"/>
        <v>使用できる</v>
      </c>
      <c r="AI136" s="90">
        <f>IF(入力データと計算結果!$F$7=バックデータ一覧!$A$8,MIN(AJ136,(SUM(I136:N136)*$AX$15)),0)</f>
        <v>0</v>
      </c>
      <c r="AJ136" s="90">
        <f t="shared" ca="1" si="27"/>
        <v>0</v>
      </c>
      <c r="AK136" s="90">
        <f t="shared" ca="1" si="28"/>
        <v>36.139148211075003</v>
      </c>
      <c r="AL136" s="88">
        <f>IF(OR($AX$22=0,入力データと計算結果!$F$7&lt;&gt;バックデータ一覧!$A$8),0,$AX$19*AM136*10^-3)</f>
        <v>0</v>
      </c>
      <c r="AM136" s="90">
        <f>SUMPRODUCT(('計算過程（日射量等）'!$A$6:$A$8765=計算過程!A136)*('計算過程（日射量等）'!$C$6:$C$8765&gt;=$AX$20))</f>
        <v>10</v>
      </c>
      <c r="AN136" s="90">
        <f>IF(入力データと計算結果!$F$7=バックデータ一覧!$A$9,0,AO136*$AX$22*$AX$21*計算過程!$AX$23)</f>
        <v>0</v>
      </c>
      <c r="AO136" s="90">
        <f>SUMIF('計算過程（日射量等）'!$A$6:$A$8765,計算過程!A136,'計算過程（日射量等）'!$C$6:$C$8765)*3600*10^-6</f>
        <v>21.156527257614808</v>
      </c>
      <c r="AP136" s="90">
        <f t="shared" si="21"/>
        <v>11.611290322580647</v>
      </c>
      <c r="AQ136" s="90">
        <f>AVERAGEIF('貼り付けシート（日射量等）'!$D$3:$D$8762,$A136,'貼り付けシート（日射量等）'!$F$3:$F$8762)</f>
        <v>13.004166666666665</v>
      </c>
    </row>
    <row r="137" spans="1:43">
      <c r="A137" s="28">
        <v>41771</v>
      </c>
      <c r="B137" s="88">
        <f ca="1">I137-IF(入力データと計算結果!$F$7=バックデータ一覧!$A$7,計算過程!$AG137,計算過程!$AI137)*I137/($I137+$J137+$K137+$L137+$M137+$N137)</f>
        <v>12.641092958129999</v>
      </c>
      <c r="C137" s="88">
        <f ca="1">J137-IF(入力データと計算結果!$F$7=バックデータ一覧!$A$7,計算過程!$AG137,計算過程!$AI137)*J137/($I137+$J137+$K137+$L137+$M137+$N137)</f>
        <v>20.610477649125002</v>
      </c>
      <c r="D137" s="88">
        <f ca="1">K137-IF(入力データと計算結果!$F$7=バックデータ一覧!$A$7,計算過程!$AG137,計算過程!$AI137)*K137/($I137+$J137+$K137+$L137+$M137+$N137)</f>
        <v>3.84728916117</v>
      </c>
      <c r="E137" s="88">
        <f ca="1">L137-IF(入力データと計算結果!$F$7=バックデータ一覧!$A$7,計算過程!$AG137,計算過程!$AI137)*L137/($I137+$J137+$K137+$L137+$M137+$N137)</f>
        <v>24.732573178949998</v>
      </c>
      <c r="F137" s="88">
        <f ca="1">M137-IF(入力データと計算結果!$F$7=バックデータ一覧!$A$7,計算過程!$AG137,計算過程!$AI137)*M137/($I137+$J137+$K137+$L137+$M137+$N137)</f>
        <v>0</v>
      </c>
      <c r="G137" s="88">
        <f ca="1">N137-IF(入力データと計算結果!$F$7=バックデータ一覧!$A$7,計算過程!$AG137,計算過程!$AI137)*N137/($I137+$J137+$K137+$L137+$M137+$N137)</f>
        <v>5.597999999999999</v>
      </c>
      <c r="H137" s="88">
        <f t="shared" si="29"/>
        <v>0</v>
      </c>
      <c r="I137" s="90">
        <f ca="1">P137*(バックデータ一覧!$E$3-計算過程!X137)*4.186*10^-3</f>
        <v>12.641092958129999</v>
      </c>
      <c r="J137" s="90">
        <f ca="1">Q137*(バックデータ一覧!$E$4-計算過程!X137)*4.186*10^-3</f>
        <v>20.610477649125002</v>
      </c>
      <c r="K137" s="90">
        <f ca="1">R137*(バックデータ一覧!$E$5-計算過程!X137)*4.186*10^-3</f>
        <v>3.84728916117</v>
      </c>
      <c r="L137" s="90">
        <f ca="1">IF(入力データと計算結果!$F$9=バックデータ一覧!$A$2,計算過程!S137*(バックデータ一覧!$E$6-計算過程!X137)*4.186*10^-3,0)</f>
        <v>24.732573178949998</v>
      </c>
      <c r="M137" s="90">
        <f>IF(入力データと計算結果!$F$9=バックデータ一覧!$A$2,0,計算過程!T137*(バックデータ一覧!$E$7-計算過程!X137)*4.186*10^-3)</f>
        <v>0</v>
      </c>
      <c r="N137" s="90">
        <f ca="1">IF(入力データと計算結果!$F$9=バックデータ一覧!$A$4,0,計算過程!U137*(バックデータ一覧!$E$8-計算過程!X137)*4.186*10^-3)</f>
        <v>5.597999999999999</v>
      </c>
      <c r="O137" s="90">
        <f>IF(入力データと計算結果!$F$9=バックデータ一覧!$A$4,計算過程!W137*1.25,0)</f>
        <v>0</v>
      </c>
      <c r="P137" s="88">
        <f t="shared" si="22"/>
        <v>92</v>
      </c>
      <c r="Q137" s="88">
        <f t="shared" si="23"/>
        <v>150</v>
      </c>
      <c r="R137" s="88">
        <f t="shared" si="24"/>
        <v>28</v>
      </c>
      <c r="S137" s="88">
        <f>IF(入力データと計算結果!$F$9=バックデータ一覧!$A$2,$AC137,0)*$AX$11*$AX$12</f>
        <v>180</v>
      </c>
      <c r="T137" s="88">
        <f>IF(入力データと計算結果!$F$9=バックデータ一覧!$A$2,0,$AC137)*$AX$12</f>
        <v>0</v>
      </c>
      <c r="U137" s="88">
        <f t="shared" ca="1" si="30"/>
        <v>25.316205611931412</v>
      </c>
      <c r="V137" s="90">
        <f ca="1">IF(OR(入力データと計算結果!$F$9=バックデータ一覧!$A$2,入力データと計算結果!$F$9=バックデータ一覧!$A$3),W137/(バックデータ一覧!$E$8-計算過程!X137)/4.186*10^3,0)</f>
        <v>25.316205611931412</v>
      </c>
      <c r="W137" s="90">
        <f t="shared" si="25"/>
        <v>5.5979999999999999</v>
      </c>
      <c r="X137" s="90">
        <f ca="1">MAX(VLOOKUP(入力データと計算結果!$F$5,バックデータ一覧!$Y$3:$AA$10,2)*Y137+VLOOKUP(入力データと計算結果!$F$5,バックデータ一覧!$Y$3:$AA$10,3),0.5)</f>
        <v>7.1755412500000002</v>
      </c>
      <c r="Y137" s="90">
        <f t="shared" ca="1" si="26"/>
        <v>5.5874999999999995</v>
      </c>
      <c r="Z137" s="24">
        <f>IF(入力データと計算結果!$F$6=4,INDEX(バックデータ一覧!$I$4:$L$9,MATCH(VLOOKUP(計算過程!$A137,バックデータ一覧!$AU$3:$AV$367,2),バックデータ一覧!$H$4:$H$9,0),MATCH(計算過程!Z$2,バックデータ一覧!$I$2:$L$2,0)),IF(入力データと計算結果!$F$6=3,INDEX(バックデータ一覧!$I$10:$L$15,MATCH(VLOOKUP(計算過程!$A137,バックデータ一覧!$AU$3:$AV$367,2),バックデータ一覧!$H$10:$H$15,0),MATCH(計算過程!Z$2,バックデータ一覧!$I$2:$L$2,0)),IF(入力データと計算結果!$F$6=2,INDEX(バックデータ一覧!$I$16:$L$21,MATCH(VLOOKUP(計算過程!$A137,バックデータ一覧!$AU$3:$AV$367,2),バックデータ一覧!$H$16:$H$21,0),MATCH(計算過程!Z$2,バックデータ一覧!$I$2:$L$2,0)),IF(入力データと計算結果!$F$6=1,INDEX(バックデータ一覧!$I$22:$L$27,MATCH(VLOOKUP(計算過程!$A137,バックデータ一覧!$AU$3:$AV$367,2),バックデータ一覧!$H$22:$H$27,0),MATCH(計算過程!Z$2,バックデータ一覧!$I$2:$L$2,0))))))</f>
        <v>92</v>
      </c>
      <c r="AA137" s="24">
        <f>IF(入力データと計算結果!$F$6=4,INDEX(バックデータ一覧!$I$4:$L$9,MATCH(VLOOKUP(計算過程!$A137,バックデータ一覧!$AU$3:$AV$367,2),バックデータ一覧!$H$4:$H$9,0),MATCH(計算過程!AA$2,バックデータ一覧!$I$2:$L$2,0)),IF(入力データと計算結果!$F$6=3,INDEX(バックデータ一覧!$I$10:$L$15,MATCH(VLOOKUP(計算過程!$A137,バックデータ一覧!$AU$3:$AV$367,2),バックデータ一覧!$H$10:$H$15,0),MATCH(計算過程!AA$2,バックデータ一覧!$I$2:$L$2,0)),IF(入力データと計算結果!$F$6=2,INDEX(バックデータ一覧!$I$16:$L$21,MATCH(VLOOKUP(計算過程!$A137,バックデータ一覧!$AU$3:$AV$367,2),バックデータ一覧!$H$16:$H$21,0),MATCH(計算過程!AA$2,バックデータ一覧!$I$2:$L$2,0)),IF(入力データと計算結果!$F$6=1,INDEX(バックデータ一覧!$I$22:$L$27,MATCH(VLOOKUP(計算過程!$A137,バックデータ一覧!$AU$3:$AV$367,2),バックデータ一覧!$H$22:$H$27,0),MATCH(計算過程!AA$2,バックデータ一覧!$I$2:$L$2,0))))))</f>
        <v>150</v>
      </c>
      <c r="AB137" s="24">
        <f>IF(入力データと計算結果!$F$6=4,INDEX(バックデータ一覧!$I$4:$L$9,MATCH(VLOOKUP(計算過程!$A137,バックデータ一覧!$AU$3:$AV$367,2),バックデータ一覧!$H$4:$H$9,0),MATCH(計算過程!AB$2,バックデータ一覧!$I$2:$L$2,0)),IF(入力データと計算結果!$F$6=3,INDEX(バックデータ一覧!$I$10:$L$15,MATCH(VLOOKUP(計算過程!$A137,バックデータ一覧!$AU$3:$AV$367,2),バックデータ一覧!$H$10:$H$15,0),MATCH(計算過程!AB$2,バックデータ一覧!$I$2:$L$2,0)),IF(入力データと計算結果!$F$6=2,INDEX(バックデータ一覧!$I$16:$L$21,MATCH(VLOOKUP(計算過程!$A137,バックデータ一覧!$AU$3:$AV$367,2),バックデータ一覧!$H$16:$H$21,0),MATCH(計算過程!AB$2,バックデータ一覧!$I$2:$L$2,0)),IF(入力データと計算結果!$F$6=1,INDEX(バックデータ一覧!$I$22:$L$27,MATCH(VLOOKUP(計算過程!$A137,バックデータ一覧!$AU$3:$AV$367,2),バックデータ一覧!$H$22:$H$27,0),MATCH(計算過程!AB$2,バックデータ一覧!$I$2:$L$2,0))))))</f>
        <v>28</v>
      </c>
      <c r="AC137" s="24">
        <f>IF(入力データと計算結果!$F$6=4,INDEX(バックデータ一覧!$I$4:$L$9,MATCH(VLOOKUP(計算過程!$A137,バックデータ一覧!$AU$3:$AV$367,2),バックデータ一覧!$H$4:$H$9,0),MATCH(計算過程!AC$2,バックデータ一覧!$I$2:$L$2,0)),IF(入力データと計算結果!$F$6=3,INDEX(バックデータ一覧!$I$10:$L$15,MATCH(VLOOKUP(計算過程!$A137,バックデータ一覧!$AU$3:$AV$367,2),バックデータ一覧!$H$10:$H$15,0),MATCH(計算過程!AC$2,バックデータ一覧!$I$2:$L$2,0)),IF(入力データと計算結果!$F$6=2,INDEX(バックデータ一覧!$I$16:$L$21,MATCH(VLOOKUP(計算過程!$A137,バックデータ一覧!$AU$3:$AV$367,2),バックデータ一覧!$H$16:$H$21,0),MATCH(計算過程!AC$2,バックデータ一覧!$I$2:$L$2,0)),IF(入力データと計算結果!$F$6=1,INDEX(バックデータ一覧!$I$22:$L$27,MATCH(VLOOKUP(計算過程!$A137,バックデータ一覧!$AU$3:$AV$367,2),バックデータ一覧!$H$22:$H$27,0),MATCH(計算過程!AC$2,バックデータ一覧!$I$2:$L$2,0))))))</f>
        <v>180</v>
      </c>
      <c r="AD137" s="89">
        <f>IF($AF137&lt;7,INDEX(バックデータ一覧!$P$4:$S$5,MATCH(入力データと計算結果!$F$8,バックデータ一覧!$O$4:$O$5,0),MATCH(入力データと計算結果!$F$6,バックデータ一覧!$P$3:$W$3,0)),IF(AND($AF137&gt;=7,$AF137&lt;16),INDEX(バックデータ一覧!$P$6:$S$7,MATCH(入力データと計算結果!$F$8,バックデータ一覧!$O$6:$O$7,0),MATCH(入力データと計算結果!$F$6,バックデータ一覧!$P$3:$W$3,0)),IF(AND($AF137&gt;=16,$AF137&lt;25),INDEX(バックデータ一覧!$P$8:$S$9,MATCH(入力データと計算結果!$F$8,バックデータ一覧!$O$8:$O$9,0),MATCH(入力データと計算結果!$F$6,バックデータ一覧!$P$3:$W$3,0)),IF($AF137&gt;=25,INDEX(バックデータ一覧!$P$10:$S$11,MATCH(入力データと計算結果!$F$8,バックデータ一覧!$O$10:$O$11,0),MATCH(入力データと計算結果!$F$6,バックデータ一覧!$P$3:$W$3,0))))))</f>
        <v>-0.12</v>
      </c>
      <c r="AE137" s="89">
        <f>IF($AF137&lt;7,INDEX(バックデータ一覧!$T$4:$W$5,MATCH(入力データと計算結果!$F$8,バックデータ一覧!$O$4:$O$5,0),MATCH(入力データと計算結果!$F$6,バックデータ一覧!$P$3:$W$3,0)),IF(AND($AF137&gt;=7,$AF137&lt;16),INDEX(バックデータ一覧!$T$6:$W$7,MATCH(入力データと計算結果!$F$8,バックデータ一覧!$O$6:$O$7,0),MATCH(入力データと計算結果!$F$6,バックデータ一覧!$P$3:$W$3,0)),IF(AND($AF137&gt;=16,$AF137&lt;25),INDEX(バックデータ一覧!$T$8:$W$9,MATCH(入力データと計算結果!$F$8,バックデータ一覧!$O$8:$O$9,0),MATCH(入力データと計算結果!$F$6,バックデータ一覧!$P$3:$W$3,0)),IF($AF137&gt;=25,INDEX(バックデータ一覧!$T$10:$W$11,MATCH(入力データと計算結果!$F$8,バックデータ一覧!$O$10:$O$11,0),MATCH(入力データと計算結果!$F$6,バックデータ一覧!$P$3:$W$3,0))))))</f>
        <v>6</v>
      </c>
      <c r="AF137" s="88">
        <f>AVERAGEIF(貼り付けシート!$A$6:$A$8765,$A137,貼り付けシート!$C$6:$C$8765)</f>
        <v>3.3499999999999996</v>
      </c>
      <c r="AG137" s="91">
        <f>IF(AND(入力データと計算結果!$F$7=バックデータ一覧!$A$7,AH137="使用できる"),MIN(AN137,SUM(I137:N137)*$AX$13),0)</f>
        <v>0</v>
      </c>
      <c r="AH137" s="47" t="str">
        <f t="shared" si="31"/>
        <v>使用できる</v>
      </c>
      <c r="AI137" s="90">
        <f>IF(入力データと計算結果!$F$7=バックデータ一覧!$A$8,MIN(AJ137,(SUM(I137:N137)*$AX$15)),0)</f>
        <v>0</v>
      </c>
      <c r="AJ137" s="90">
        <f t="shared" ca="1" si="27"/>
        <v>0</v>
      </c>
      <c r="AK137" s="90">
        <f t="shared" ca="1" si="28"/>
        <v>36.307977649125</v>
      </c>
      <c r="AL137" s="88">
        <f>IF(OR($AX$22=0,入力データと計算結果!$F$7&lt;&gt;バックデータ一覧!$A$8),0,$AX$19*AM137*10^-3)</f>
        <v>0</v>
      </c>
      <c r="AM137" s="90">
        <f>SUMPRODUCT(('計算過程（日射量等）'!$A$6:$A$8765=計算過程!A137)*('計算過程（日射量等）'!$C$6:$C$8765&gt;=$AX$20))</f>
        <v>11</v>
      </c>
      <c r="AN137" s="90">
        <f>IF(入力データと計算結果!$F$7=バックデータ一覧!$A$9,0,AO137*$AX$22*$AX$21*計算過程!$AX$23)</f>
        <v>0</v>
      </c>
      <c r="AO137" s="90">
        <f>SUMIF('計算過程（日射量等）'!$A$6:$A$8765,計算過程!A137,'計算過程（日射量等）'!$C$6:$C$8765)*3600*10^-6</f>
        <v>26.827193873880947</v>
      </c>
      <c r="AP137" s="90">
        <f t="shared" si="21"/>
        <v>11.727016129032259</v>
      </c>
      <c r="AQ137" s="90">
        <f>AVERAGEIF('貼り付けシート（日射量等）'!$D$3:$D$8762,$A137,'貼り付けシート（日射量等）'!$F$3:$F$8762)</f>
        <v>17.025000000000002</v>
      </c>
    </row>
    <row r="138" spans="1:43">
      <c r="A138" s="28">
        <v>41772</v>
      </c>
      <c r="B138" s="88">
        <f ca="1">I138-IF(入力データと計算結果!$F$7=バックデータ一覧!$A$7,計算過程!$AG138,計算過程!$AI138)*I138/($I138+$J138+$K138+$L138+$M138+$N138)</f>
        <v>19.431468123795</v>
      </c>
      <c r="C138" s="88">
        <f ca="1">J138-IF(入力データと計算結果!$F$7=バックデータ一覧!$A$7,計算過程!$AG138,計算過程!$AI138)*J138/($I138+$J138+$K138+$L138+$M138+$N138)</f>
        <v>27.75924017685</v>
      </c>
      <c r="D138" s="88">
        <f ca="1">K138-IF(入力データと計算結果!$F$7=バックデータ一覧!$A$7,計算過程!$AG138,計算過程!$AI138)*K138/($I138+$J138+$K138+$L138+$M138+$N138)</f>
        <v>4.1638860265275</v>
      </c>
      <c r="E138" s="88">
        <f ca="1">L138-IF(入力データと計算結果!$F$7=バックデータ一覧!$A$7,計算過程!$AG138,計算過程!$AI138)*L138/($I138+$J138+$K138+$L138+$M138+$N138)</f>
        <v>24.983316159164996</v>
      </c>
      <c r="F138" s="88">
        <f ca="1">M138-IF(入力データと計算結果!$F$7=バックデータ一覧!$A$7,計算過程!$AG138,計算過程!$AI138)*M138/($I138+$J138+$K138+$L138+$M138+$N138)</f>
        <v>0</v>
      </c>
      <c r="G138" s="88">
        <f ca="1">N138-IF(入力データと計算結果!$F$7=バックデータ一覧!$A$7,計算過程!$AG138,計算過程!$AI138)*N138/($I138+$J138+$K138+$L138+$M138+$N138)</f>
        <v>5.2205000000000004</v>
      </c>
      <c r="H138" s="88">
        <f t="shared" si="29"/>
        <v>0</v>
      </c>
      <c r="I138" s="90">
        <f ca="1">P138*(バックデータ一覧!$E$3-計算過程!X138)*4.186*10^-3</f>
        <v>19.431468123795</v>
      </c>
      <c r="J138" s="90">
        <f ca="1">Q138*(バックデータ一覧!$E$4-計算過程!X138)*4.186*10^-3</f>
        <v>27.75924017685</v>
      </c>
      <c r="K138" s="90">
        <f ca="1">R138*(バックデータ一覧!$E$5-計算過程!X138)*4.186*10^-3</f>
        <v>4.1638860265275</v>
      </c>
      <c r="L138" s="90">
        <f ca="1">IF(入力データと計算結果!$F$9=バックデータ一覧!$A$2,計算過程!S138*(バックデータ一覧!$E$6-計算過程!X138)*4.186*10^-3,0)</f>
        <v>24.983316159164996</v>
      </c>
      <c r="M138" s="90">
        <f>IF(入力データと計算結果!$F$9=バックデータ一覧!$A$2,0,計算過程!T138*(バックデータ一覧!$E$7-計算過程!X138)*4.186*10^-3)</f>
        <v>0</v>
      </c>
      <c r="N138" s="90">
        <f ca="1">IF(入力データと計算結果!$F$9=バックデータ一覧!$A$4,0,計算過程!U138*(バックデータ一覧!$E$8-計算過程!X138)*4.186*10^-3)</f>
        <v>5.2205000000000004</v>
      </c>
      <c r="O138" s="90">
        <f>IF(入力データと計算結果!$F$9=バックデータ一覧!$A$4,計算過程!W138*1.25,0)</f>
        <v>0</v>
      </c>
      <c r="P138" s="88">
        <f t="shared" si="22"/>
        <v>140</v>
      </c>
      <c r="Q138" s="88">
        <f t="shared" si="23"/>
        <v>200</v>
      </c>
      <c r="R138" s="88">
        <f t="shared" si="24"/>
        <v>30</v>
      </c>
      <c r="S138" s="88">
        <f>IF(入力データと計算結果!$F$9=バックデータ一覧!$A$2,$AC138,0)*$AX$11*$AX$12</f>
        <v>180</v>
      </c>
      <c r="T138" s="88">
        <f>IF(入力データと計算結果!$F$9=バックデータ一覧!$A$2,0,$AC138)*$AX$12</f>
        <v>0</v>
      </c>
      <c r="U138" s="88">
        <f t="shared" ca="1" si="30"/>
        <v>23.461213067877406</v>
      </c>
      <c r="V138" s="90">
        <f ca="1">IF(OR(入力データと計算結果!$F$9=バックデータ一覧!$A$2,入力データと計算結果!$F$9=バックデータ一覧!$A$3),W138/(バックデータ一覧!$E$8-計算過程!X138)/4.186*10^3,0)</f>
        <v>23.461213067877406</v>
      </c>
      <c r="W138" s="90">
        <f t="shared" si="25"/>
        <v>5.2205000000000004</v>
      </c>
      <c r="X138" s="90">
        <f ca="1">MAX(VLOOKUP(入力データと計算結果!$F$5,バックデータ一覧!$Y$3:$AA$10,2)*Y138+VLOOKUP(入力データと計算結果!$F$5,バックデータ一覧!$Y$3:$AA$10,3),0.5)</f>
        <v>6.8427613750000003</v>
      </c>
      <c r="Y138" s="90">
        <f t="shared" ca="1" si="26"/>
        <v>5.0862499999999997</v>
      </c>
      <c r="Z138" s="24">
        <f>IF(入力データと計算結果!$F$6=4,INDEX(バックデータ一覧!$I$4:$L$9,MATCH(VLOOKUP(計算過程!$A138,バックデータ一覧!$AU$3:$AV$367,2),バックデータ一覧!$H$4:$H$9,0),MATCH(計算過程!Z$2,バックデータ一覧!$I$2:$L$2,0)),IF(入力データと計算結果!$F$6=3,INDEX(バックデータ一覧!$I$10:$L$15,MATCH(VLOOKUP(計算過程!$A138,バックデータ一覧!$AU$3:$AV$367,2),バックデータ一覧!$H$10:$H$15,0),MATCH(計算過程!Z$2,バックデータ一覧!$I$2:$L$2,0)),IF(入力データと計算結果!$F$6=2,INDEX(バックデータ一覧!$I$16:$L$21,MATCH(VLOOKUP(計算過程!$A138,バックデータ一覧!$AU$3:$AV$367,2),バックデータ一覧!$H$16:$H$21,0),MATCH(計算過程!Z$2,バックデータ一覧!$I$2:$L$2,0)),IF(入力データと計算結果!$F$6=1,INDEX(バックデータ一覧!$I$22:$L$27,MATCH(VLOOKUP(計算過程!$A138,バックデータ一覧!$AU$3:$AV$367,2),バックデータ一覧!$H$22:$H$27,0),MATCH(計算過程!Z$2,バックデータ一覧!$I$2:$L$2,0))))))</f>
        <v>140</v>
      </c>
      <c r="AA138" s="24">
        <f>IF(入力データと計算結果!$F$6=4,INDEX(バックデータ一覧!$I$4:$L$9,MATCH(VLOOKUP(計算過程!$A138,バックデータ一覧!$AU$3:$AV$367,2),バックデータ一覧!$H$4:$H$9,0),MATCH(計算過程!AA$2,バックデータ一覧!$I$2:$L$2,0)),IF(入力データと計算結果!$F$6=3,INDEX(バックデータ一覧!$I$10:$L$15,MATCH(VLOOKUP(計算過程!$A138,バックデータ一覧!$AU$3:$AV$367,2),バックデータ一覧!$H$10:$H$15,0),MATCH(計算過程!AA$2,バックデータ一覧!$I$2:$L$2,0)),IF(入力データと計算結果!$F$6=2,INDEX(バックデータ一覧!$I$16:$L$21,MATCH(VLOOKUP(計算過程!$A138,バックデータ一覧!$AU$3:$AV$367,2),バックデータ一覧!$H$16:$H$21,0),MATCH(計算過程!AA$2,バックデータ一覧!$I$2:$L$2,0)),IF(入力データと計算結果!$F$6=1,INDEX(バックデータ一覧!$I$22:$L$27,MATCH(VLOOKUP(計算過程!$A138,バックデータ一覧!$AU$3:$AV$367,2),バックデータ一覧!$H$22:$H$27,0),MATCH(計算過程!AA$2,バックデータ一覧!$I$2:$L$2,0))))))</f>
        <v>200</v>
      </c>
      <c r="AB138" s="24">
        <f>IF(入力データと計算結果!$F$6=4,INDEX(バックデータ一覧!$I$4:$L$9,MATCH(VLOOKUP(計算過程!$A138,バックデータ一覧!$AU$3:$AV$367,2),バックデータ一覧!$H$4:$H$9,0),MATCH(計算過程!AB$2,バックデータ一覧!$I$2:$L$2,0)),IF(入力データと計算結果!$F$6=3,INDEX(バックデータ一覧!$I$10:$L$15,MATCH(VLOOKUP(計算過程!$A138,バックデータ一覧!$AU$3:$AV$367,2),バックデータ一覧!$H$10:$H$15,0),MATCH(計算過程!AB$2,バックデータ一覧!$I$2:$L$2,0)),IF(入力データと計算結果!$F$6=2,INDEX(バックデータ一覧!$I$16:$L$21,MATCH(VLOOKUP(計算過程!$A138,バックデータ一覧!$AU$3:$AV$367,2),バックデータ一覧!$H$16:$H$21,0),MATCH(計算過程!AB$2,バックデータ一覧!$I$2:$L$2,0)),IF(入力データと計算結果!$F$6=1,INDEX(バックデータ一覧!$I$22:$L$27,MATCH(VLOOKUP(計算過程!$A138,バックデータ一覧!$AU$3:$AV$367,2),バックデータ一覧!$H$22:$H$27,0),MATCH(計算過程!AB$2,バックデータ一覧!$I$2:$L$2,0))))))</f>
        <v>30</v>
      </c>
      <c r="AC138" s="24">
        <f>IF(入力データと計算結果!$F$6=4,INDEX(バックデータ一覧!$I$4:$L$9,MATCH(VLOOKUP(計算過程!$A138,バックデータ一覧!$AU$3:$AV$367,2),バックデータ一覧!$H$4:$H$9,0),MATCH(計算過程!AC$2,バックデータ一覧!$I$2:$L$2,0)),IF(入力データと計算結果!$F$6=3,INDEX(バックデータ一覧!$I$10:$L$15,MATCH(VLOOKUP(計算過程!$A138,バックデータ一覧!$AU$3:$AV$367,2),バックデータ一覧!$H$10:$H$15,0),MATCH(計算過程!AC$2,バックデータ一覧!$I$2:$L$2,0)),IF(入力データと計算結果!$F$6=2,INDEX(バックデータ一覧!$I$16:$L$21,MATCH(VLOOKUP(計算過程!$A138,バックデータ一覧!$AU$3:$AV$367,2),バックデータ一覧!$H$16:$H$21,0),MATCH(計算過程!AC$2,バックデータ一覧!$I$2:$L$2,0)),IF(入力データと計算結果!$F$6=1,INDEX(バックデータ一覧!$I$22:$L$27,MATCH(VLOOKUP(計算過程!$A138,バックデータ一覧!$AU$3:$AV$367,2),バックデータ一覧!$H$22:$H$27,0),MATCH(計算過程!AC$2,バックデータ一覧!$I$2:$L$2,0))))))</f>
        <v>180</v>
      </c>
      <c r="AD138" s="89">
        <f>IF($AF138&lt;7,INDEX(バックデータ一覧!$P$4:$S$5,MATCH(入力データと計算結果!$F$8,バックデータ一覧!$O$4:$O$5,0),MATCH(入力データと計算結果!$F$6,バックデータ一覧!$P$3:$W$3,0)),IF(AND($AF138&gt;=7,$AF138&lt;16),INDEX(バックデータ一覧!$P$6:$S$7,MATCH(入力データと計算結果!$F$8,バックデータ一覧!$O$6:$O$7,0),MATCH(入力データと計算結果!$F$6,バックデータ一覧!$P$3:$W$3,0)),IF(AND($AF138&gt;=16,$AF138&lt;25),INDEX(バックデータ一覧!$P$8:$S$9,MATCH(入力データと計算結果!$F$8,バックデータ一覧!$O$8:$O$9,0),MATCH(入力データと計算結果!$F$6,バックデータ一覧!$P$3:$W$3,0)),IF($AF138&gt;=25,INDEX(バックデータ一覧!$P$10:$S$11,MATCH(入力データと計算結果!$F$8,バックデータ一覧!$O$10:$O$11,0),MATCH(入力データと計算結果!$F$6,バックデータ一覧!$P$3:$W$3,0))))))</f>
        <v>-0.12</v>
      </c>
      <c r="AE138" s="89">
        <f>IF($AF138&lt;7,INDEX(バックデータ一覧!$T$4:$W$5,MATCH(入力データと計算結果!$F$8,バックデータ一覧!$O$4:$O$5,0),MATCH(入力データと計算結果!$F$6,バックデータ一覧!$P$3:$W$3,0)),IF(AND($AF138&gt;=7,$AF138&lt;16),INDEX(バックデータ一覧!$T$6:$W$7,MATCH(入力データと計算結果!$F$8,バックデータ一覧!$O$6:$O$7,0),MATCH(入力データと計算結果!$F$6,バックデータ一覧!$P$3:$W$3,0)),IF(AND($AF138&gt;=16,$AF138&lt;25),INDEX(バックデータ一覧!$T$8:$W$9,MATCH(入力データと計算結果!$F$8,バックデータ一覧!$O$8:$O$9,0),MATCH(入力データと計算結果!$F$6,バックデータ一覧!$P$3:$W$3,0)),IF($AF138&gt;=25,INDEX(バックデータ一覧!$T$10:$W$11,MATCH(入力データと計算結果!$F$8,バックデータ一覧!$O$10:$O$11,0),MATCH(入力データと計算結果!$F$6,バックデータ一覧!$P$3:$W$3,0))))))</f>
        <v>6</v>
      </c>
      <c r="AF138" s="88">
        <f>AVERAGEIF(貼り付けシート!$A$6:$A$8765,$A138,貼り付けシート!$C$6:$C$8765)</f>
        <v>6.4958333333333336</v>
      </c>
      <c r="AG138" s="91">
        <f>IF(AND(入力データと計算結果!$F$7=バックデータ一覧!$A$7,AH138="使用できる"),MIN(AN138,SUM(I138:N138)*$AX$13),0)</f>
        <v>0</v>
      </c>
      <c r="AH138" s="47" t="str">
        <f t="shared" si="31"/>
        <v>使用できる</v>
      </c>
      <c r="AI138" s="90">
        <f>IF(入力データと計算結果!$F$7=バックデータ一覧!$A$8,MIN(AJ138,(SUM(I138:N138)*$AX$15)),0)</f>
        <v>0</v>
      </c>
      <c r="AJ138" s="90">
        <f t="shared" ca="1" si="27"/>
        <v>0</v>
      </c>
      <c r="AK138" s="90">
        <f t="shared" ca="1" si="28"/>
        <v>36.516930132637498</v>
      </c>
      <c r="AL138" s="88">
        <f>IF(OR($AX$22=0,入力データと計算結果!$F$7&lt;&gt;バックデータ一覧!$A$8),0,$AX$19*AM138*10^-3)</f>
        <v>0</v>
      </c>
      <c r="AM138" s="90">
        <f>SUMPRODUCT(('計算過程（日射量等）'!$A$6:$A$8765=計算過程!A138)*('計算過程（日射量等）'!$C$6:$C$8765&gt;=$AX$20))</f>
        <v>7</v>
      </c>
      <c r="AN138" s="90">
        <f>IF(入力データと計算結果!$F$7=バックデータ一覧!$A$9,0,AO138*$AX$22*$AX$21*計算過程!$AX$23)</f>
        <v>0</v>
      </c>
      <c r="AO138" s="90">
        <f>SUMIF('計算過程（日射量等）'!$A$6:$A$8765,計算過程!A138,'計算過程（日射量等）'!$C$6:$C$8765)*3600*10^-6</f>
        <v>7.4536291714208387</v>
      </c>
      <c r="AP138" s="90">
        <f t="shared" si="21"/>
        <v>11.865188172043011</v>
      </c>
      <c r="AQ138" s="90">
        <f>AVERAGEIF('貼り付けシート（日射量等）'!$D$3:$D$8762,$A138,'貼り付けシート（日射量等）'!$F$3:$F$8762)</f>
        <v>12.3125</v>
      </c>
    </row>
    <row r="139" spans="1:43">
      <c r="A139" s="28">
        <v>41773</v>
      </c>
      <c r="B139" s="88">
        <f ca="1">I139-IF(入力データと計算結果!$F$7=バックデータ一覧!$A$7,計算過程!$AG139,計算過程!$AI139)*I139/($I139+$J139+$K139+$L139+$M139+$N139)</f>
        <v>4.4427012258719998</v>
      </c>
      <c r="C139" s="88">
        <f ca="1">J139-IF(入力データと計算結果!$F$7=バックデータ一覧!$A$7,計算過程!$AG139,計算過程!$AI139)*J139/($I139+$J139+$K139+$L139+$M139+$N139)</f>
        <v>26.378538528615</v>
      </c>
      <c r="D139" s="88">
        <f ca="1">K139-IF(入力データと計算結果!$F$7=バックデータ一覧!$A$7,計算過程!$AG139,計算過程!$AI139)*K139/($I139+$J139+$K139+$L139+$M139+$N139)</f>
        <v>3.8873635726379998</v>
      </c>
      <c r="E139" s="88">
        <f ca="1">L139-IF(入力データと計算結果!$F$7=バックデータ一覧!$A$7,計算過程!$AG139,計算過程!$AI139)*L139/($I139+$J139+$K139+$L139+$M139+$N139)</f>
        <v>0</v>
      </c>
      <c r="F139" s="88">
        <f ca="1">M139-IF(入力データと計算結果!$F$7=バックデータ一覧!$A$7,計算過程!$AG139,計算過程!$AI139)*M139/($I139+$J139+$K139+$L139+$M139+$N139)</f>
        <v>0</v>
      </c>
      <c r="G139" s="88">
        <f ca="1">N139-IF(入力データと計算結果!$F$7=バックデータ一覧!$A$7,計算過程!$AG139,計算過程!$AI139)*N139/($I139+$J139+$K139+$L139+$M139+$N139)</f>
        <v>0</v>
      </c>
      <c r="H139" s="88">
        <f t="shared" si="29"/>
        <v>0</v>
      </c>
      <c r="I139" s="90">
        <f ca="1">P139*(バックデータ一覧!$E$3-計算過程!X139)*4.186*10^-3</f>
        <v>4.4427012258719998</v>
      </c>
      <c r="J139" s="90">
        <f ca="1">Q139*(バックデータ一覧!$E$4-計算過程!X139)*4.186*10^-3</f>
        <v>26.378538528615</v>
      </c>
      <c r="K139" s="90">
        <f ca="1">R139*(バックデータ一覧!$E$5-計算過程!X139)*4.186*10^-3</f>
        <v>3.8873635726379998</v>
      </c>
      <c r="L139" s="90">
        <f ca="1">IF(入力データと計算結果!$F$9=バックデータ一覧!$A$2,計算過程!S139*(バックデータ一覧!$E$6-計算過程!X139)*4.186*10^-3,0)</f>
        <v>0</v>
      </c>
      <c r="M139" s="90">
        <f>IF(入力データと計算結果!$F$9=バックデータ一覧!$A$2,0,計算過程!T139*(バックデータ一覧!$E$7-計算過程!X139)*4.186*10^-3)</f>
        <v>0</v>
      </c>
      <c r="N139" s="90">
        <f ca="1">IF(入力データと計算結果!$F$9=バックデータ一覧!$A$4,0,計算過程!U139*(バックデータ一覧!$E$8-計算過程!X139)*4.186*10^-3)</f>
        <v>0</v>
      </c>
      <c r="O139" s="90">
        <f>IF(入力データと計算結果!$F$9=バックデータ一覧!$A$4,計算過程!W139*1.25,0)</f>
        <v>0</v>
      </c>
      <c r="P139" s="88">
        <f t="shared" si="22"/>
        <v>32</v>
      </c>
      <c r="Q139" s="88">
        <f t="shared" si="23"/>
        <v>190</v>
      </c>
      <c r="R139" s="88">
        <f t="shared" si="24"/>
        <v>28</v>
      </c>
      <c r="S139" s="88">
        <f>IF(入力データと計算結果!$F$9=バックデータ一覧!$A$2,$AC139,0)*$AX$11*$AX$12</f>
        <v>0</v>
      </c>
      <c r="T139" s="88">
        <f>IF(入力データと計算結果!$F$9=バックデータ一覧!$A$2,0,$AC139)*$AX$12</f>
        <v>0</v>
      </c>
      <c r="U139" s="88">
        <f t="shared" ca="1" si="30"/>
        <v>0</v>
      </c>
      <c r="V139" s="90">
        <f ca="1">IF(OR(入力データと計算結果!$F$9=バックデータ一覧!$A$2,入力データと計算結果!$F$9=バックデータ一覧!$A$3),W139/(バックデータ一覧!$E$8-計算過程!X139)/4.186*10^3,0)</f>
        <v>0</v>
      </c>
      <c r="W139" s="90">
        <f t="shared" si="25"/>
        <v>0</v>
      </c>
      <c r="X139" s="90">
        <f ca="1">MAX(VLOOKUP(入力データと計算結果!$F$5,バックデータ一覧!$Y$3:$AA$10,2)*Y139+VLOOKUP(入力データと計算結果!$F$5,バックデータ一覧!$Y$3:$AA$10,3),0.5)</f>
        <v>6.8336327500000005</v>
      </c>
      <c r="Y139" s="90">
        <f t="shared" ca="1" si="26"/>
        <v>5.0724999999999998</v>
      </c>
      <c r="Z139" s="24">
        <f>IF(入力データと計算結果!$F$6=4,INDEX(バックデータ一覧!$I$4:$L$9,MATCH(VLOOKUP(計算過程!$A139,バックデータ一覧!$AU$3:$AV$367,2),バックデータ一覧!$H$4:$H$9,0),MATCH(計算過程!Z$2,バックデータ一覧!$I$2:$L$2,0)),IF(入力データと計算結果!$F$6=3,INDEX(バックデータ一覧!$I$10:$L$15,MATCH(VLOOKUP(計算過程!$A139,バックデータ一覧!$AU$3:$AV$367,2),バックデータ一覧!$H$10:$H$15,0),MATCH(計算過程!Z$2,バックデータ一覧!$I$2:$L$2,0)),IF(入力データと計算結果!$F$6=2,INDEX(バックデータ一覧!$I$16:$L$21,MATCH(VLOOKUP(計算過程!$A139,バックデータ一覧!$AU$3:$AV$367,2),バックデータ一覧!$H$16:$H$21,0),MATCH(計算過程!Z$2,バックデータ一覧!$I$2:$L$2,0)),IF(入力データと計算結果!$F$6=1,INDEX(バックデータ一覧!$I$22:$L$27,MATCH(VLOOKUP(計算過程!$A139,バックデータ一覧!$AU$3:$AV$367,2),バックデータ一覧!$H$22:$H$27,0),MATCH(計算過程!Z$2,バックデータ一覧!$I$2:$L$2,0))))))</f>
        <v>32</v>
      </c>
      <c r="AA139" s="24">
        <f>IF(入力データと計算結果!$F$6=4,INDEX(バックデータ一覧!$I$4:$L$9,MATCH(VLOOKUP(計算過程!$A139,バックデータ一覧!$AU$3:$AV$367,2),バックデータ一覧!$H$4:$H$9,0),MATCH(計算過程!AA$2,バックデータ一覧!$I$2:$L$2,0)),IF(入力データと計算結果!$F$6=3,INDEX(バックデータ一覧!$I$10:$L$15,MATCH(VLOOKUP(計算過程!$A139,バックデータ一覧!$AU$3:$AV$367,2),バックデータ一覧!$H$10:$H$15,0),MATCH(計算過程!AA$2,バックデータ一覧!$I$2:$L$2,0)),IF(入力データと計算結果!$F$6=2,INDEX(バックデータ一覧!$I$16:$L$21,MATCH(VLOOKUP(計算過程!$A139,バックデータ一覧!$AU$3:$AV$367,2),バックデータ一覧!$H$16:$H$21,0),MATCH(計算過程!AA$2,バックデータ一覧!$I$2:$L$2,0)),IF(入力データと計算結果!$F$6=1,INDEX(バックデータ一覧!$I$22:$L$27,MATCH(VLOOKUP(計算過程!$A139,バックデータ一覧!$AU$3:$AV$367,2),バックデータ一覧!$H$22:$H$27,0),MATCH(計算過程!AA$2,バックデータ一覧!$I$2:$L$2,0))))))</f>
        <v>190</v>
      </c>
      <c r="AB139" s="24">
        <f>IF(入力データと計算結果!$F$6=4,INDEX(バックデータ一覧!$I$4:$L$9,MATCH(VLOOKUP(計算過程!$A139,バックデータ一覧!$AU$3:$AV$367,2),バックデータ一覧!$H$4:$H$9,0),MATCH(計算過程!AB$2,バックデータ一覧!$I$2:$L$2,0)),IF(入力データと計算結果!$F$6=3,INDEX(バックデータ一覧!$I$10:$L$15,MATCH(VLOOKUP(計算過程!$A139,バックデータ一覧!$AU$3:$AV$367,2),バックデータ一覧!$H$10:$H$15,0),MATCH(計算過程!AB$2,バックデータ一覧!$I$2:$L$2,0)),IF(入力データと計算結果!$F$6=2,INDEX(バックデータ一覧!$I$16:$L$21,MATCH(VLOOKUP(計算過程!$A139,バックデータ一覧!$AU$3:$AV$367,2),バックデータ一覧!$H$16:$H$21,0),MATCH(計算過程!AB$2,バックデータ一覧!$I$2:$L$2,0)),IF(入力データと計算結果!$F$6=1,INDEX(バックデータ一覧!$I$22:$L$27,MATCH(VLOOKUP(計算過程!$A139,バックデータ一覧!$AU$3:$AV$367,2),バックデータ一覧!$H$22:$H$27,0),MATCH(計算過程!AB$2,バックデータ一覧!$I$2:$L$2,0))))))</f>
        <v>28</v>
      </c>
      <c r="AC139" s="24">
        <f>IF(入力データと計算結果!$F$6=4,INDEX(バックデータ一覧!$I$4:$L$9,MATCH(VLOOKUP(計算過程!$A139,バックデータ一覧!$AU$3:$AV$367,2),バックデータ一覧!$H$4:$H$9,0),MATCH(計算過程!AC$2,バックデータ一覧!$I$2:$L$2,0)),IF(入力データと計算結果!$F$6=3,INDEX(バックデータ一覧!$I$10:$L$15,MATCH(VLOOKUP(計算過程!$A139,バックデータ一覧!$AU$3:$AV$367,2),バックデータ一覧!$H$10:$H$15,0),MATCH(計算過程!AC$2,バックデータ一覧!$I$2:$L$2,0)),IF(入力データと計算結果!$F$6=2,INDEX(バックデータ一覧!$I$16:$L$21,MATCH(VLOOKUP(計算過程!$A139,バックデータ一覧!$AU$3:$AV$367,2),バックデータ一覧!$H$16:$H$21,0),MATCH(計算過程!AC$2,バックデータ一覧!$I$2:$L$2,0)),IF(入力データと計算結果!$F$6=1,INDEX(バックデータ一覧!$I$22:$L$27,MATCH(VLOOKUP(計算過程!$A139,バックデータ一覧!$AU$3:$AV$367,2),バックデータ一覧!$H$22:$H$27,0),MATCH(計算過程!AC$2,バックデータ一覧!$I$2:$L$2,0))))))</f>
        <v>0</v>
      </c>
      <c r="AD139" s="89">
        <f>IF($AF139&lt;7,INDEX(バックデータ一覧!$P$4:$S$5,MATCH(入力データと計算結果!$F$8,バックデータ一覧!$O$4:$O$5,0),MATCH(入力データと計算結果!$F$6,バックデータ一覧!$P$3:$W$3,0)),IF(AND($AF139&gt;=7,$AF139&lt;16),INDEX(バックデータ一覧!$P$6:$S$7,MATCH(入力データと計算結果!$F$8,バックデータ一覧!$O$6:$O$7,0),MATCH(入力データと計算結果!$F$6,バックデータ一覧!$P$3:$W$3,0)),IF(AND($AF139&gt;=16,$AF139&lt;25),INDEX(バックデータ一覧!$P$8:$S$9,MATCH(入力データと計算結果!$F$8,バックデータ一覧!$O$8:$O$9,0),MATCH(入力データと計算結果!$F$6,バックデータ一覧!$P$3:$W$3,0)),IF($AF139&gt;=25,INDEX(バックデータ一覧!$P$10:$S$11,MATCH(入力データと計算結果!$F$8,バックデータ一覧!$O$10:$O$11,0),MATCH(入力データと計算結果!$F$6,バックデータ一覧!$P$3:$W$3,0))))))</f>
        <v>-0.13</v>
      </c>
      <c r="AE139" s="89">
        <f>IF($AF139&lt;7,INDEX(バックデータ一覧!$T$4:$W$5,MATCH(入力データと計算結果!$F$8,バックデータ一覧!$O$4:$O$5,0),MATCH(入力データと計算結果!$F$6,バックデータ一覧!$P$3:$W$3,0)),IF(AND($AF139&gt;=7,$AF139&lt;16),INDEX(バックデータ一覧!$T$6:$W$7,MATCH(入力データと計算結果!$F$8,バックデータ一覧!$O$6:$O$7,0),MATCH(入力データと計算結果!$F$6,バックデータ一覧!$P$3:$W$3,0)),IF(AND($AF139&gt;=16,$AF139&lt;25),INDEX(バックデータ一覧!$T$8:$W$9,MATCH(入力データと計算結果!$F$8,バックデータ一覧!$O$8:$O$9,0),MATCH(入力データと計算結果!$F$6,バックデータ一覧!$P$3:$W$3,0)),IF($AF139&gt;=25,INDEX(バックデータ一覧!$T$10:$W$11,MATCH(入力データと計算結果!$F$8,バックデータ一覧!$O$10:$O$11,0),MATCH(入力データと計算結果!$F$6,バックデータ一覧!$P$3:$W$3,0))))))</f>
        <v>6.04</v>
      </c>
      <c r="AF139" s="88">
        <f>AVERAGEIF(貼り付けシート!$A$6:$A$8765,$A139,貼り付けシート!$C$6:$C$8765)</f>
        <v>7.6124999999999998</v>
      </c>
      <c r="AG139" s="91">
        <f>IF(AND(入力データと計算結果!$F$7=バックデータ一覧!$A$7,AH139="使用できる"),MIN(AN139,SUM(I139:N139)*$AX$13),0)</f>
        <v>0</v>
      </c>
      <c r="AH139" s="47" t="str">
        <f t="shared" si="31"/>
        <v>使用できる</v>
      </c>
      <c r="AI139" s="90">
        <f>IF(入力データと計算結果!$F$7=バックデータ一覧!$A$8,MIN(AJ139,(SUM(I139:N139)*$AX$15)),0)</f>
        <v>0</v>
      </c>
      <c r="AJ139" s="90">
        <f t="shared" ca="1" si="27"/>
        <v>0</v>
      </c>
      <c r="AK139" s="90">
        <f t="shared" ca="1" si="28"/>
        <v>36.522661996275005</v>
      </c>
      <c r="AL139" s="88">
        <f>IF(OR($AX$22=0,入力データと計算結果!$F$7&lt;&gt;バックデータ一覧!$A$8),0,$AX$19*AM139*10^-3)</f>
        <v>0</v>
      </c>
      <c r="AM139" s="90">
        <f>SUMPRODUCT(('計算過程（日射量等）'!$A$6:$A$8765=計算過程!A139)*('計算過程（日射量等）'!$C$6:$C$8765&gt;=$AX$20))</f>
        <v>9</v>
      </c>
      <c r="AN139" s="90">
        <f>IF(入力データと計算結果!$F$7=バックデータ一覧!$A$9,0,AO139*$AX$22*$AX$21*計算過程!$AX$23)</f>
        <v>0</v>
      </c>
      <c r="AO139" s="90">
        <f>SUMIF('計算過程（日射量等）'!$A$6:$A$8765,計算過程!A139,'計算過程（日射量等）'!$C$6:$C$8765)*3600*10^-6</f>
        <v>10.408176397252538</v>
      </c>
      <c r="AP139" s="90">
        <f t="shared" si="21"/>
        <v>11.998521505376345</v>
      </c>
      <c r="AQ139" s="90">
        <f>AVERAGEIF('貼り付けシート（日射量等）'!$D$3:$D$8762,$A139,'貼り付けシート（日射量等）'!$F$3:$F$8762)</f>
        <v>9.0000000000000018</v>
      </c>
    </row>
    <row r="140" spans="1:43">
      <c r="A140" s="28">
        <v>41774</v>
      </c>
      <c r="B140" s="88">
        <f ca="1">I140-IF(入力データと計算結果!$F$7=バックデータ一覧!$A$7,計算過程!$AG140,計算過程!$AI140)*I140/($I140+$J140+$K140+$L140+$M140+$N140)</f>
        <v>12.716197741065002</v>
      </c>
      <c r="C140" s="88">
        <f ca="1">J140-IF(入力データと計算結果!$F$7=バックデータ一覧!$A$7,計算過程!$AG140,計算過程!$AI140)*J140/($I140+$J140+$K140+$L140+$M140+$N140)</f>
        <v>20.732931099562503</v>
      </c>
      <c r="D140" s="88">
        <f ca="1">K140-IF(入力データと計算結果!$F$7=バックデータ一覧!$A$7,計算過程!$AG140,計算過程!$AI140)*K140/($I140+$J140+$K140+$L140+$M140+$N140)</f>
        <v>3.8701471385850006</v>
      </c>
      <c r="E140" s="88">
        <f ca="1">L140-IF(入力データと計算結果!$F$7=バックデータ一覧!$A$7,計算過程!$AG140,計算過程!$AI140)*L140/($I140+$J140+$K140+$L140+$M140+$N140)</f>
        <v>24.879517319475003</v>
      </c>
      <c r="F140" s="88">
        <f ca="1">M140-IF(入力データと計算結果!$F$7=バックデータ一覧!$A$7,計算過程!$AG140,計算過程!$AI140)*M140/($I140+$J140+$K140+$L140+$M140+$N140)</f>
        <v>0</v>
      </c>
      <c r="G140" s="88">
        <f ca="1">N140-IF(入力データと計算結果!$F$7=バックデータ一覧!$A$7,計算過程!$AG140,計算過程!$AI140)*N140/($I140+$J140+$K140+$L140+$M140+$N140)</f>
        <v>4.8331666666666671</v>
      </c>
      <c r="H140" s="88">
        <f t="shared" si="29"/>
        <v>0</v>
      </c>
      <c r="I140" s="90">
        <f ca="1">P140*(バックデータ一覧!$E$3-計算過程!X140)*4.186*10^-3</f>
        <v>12.716197741065002</v>
      </c>
      <c r="J140" s="90">
        <f ca="1">Q140*(バックデータ一覧!$E$4-計算過程!X140)*4.186*10^-3</f>
        <v>20.732931099562503</v>
      </c>
      <c r="K140" s="90">
        <f ca="1">R140*(バックデータ一覧!$E$5-計算過程!X140)*4.186*10^-3</f>
        <v>3.8701471385850006</v>
      </c>
      <c r="L140" s="90">
        <f ca="1">IF(入力データと計算結果!$F$9=バックデータ一覧!$A$2,計算過程!S140*(バックデータ一覧!$E$6-計算過程!X140)*4.186*10^-3,0)</f>
        <v>24.879517319475003</v>
      </c>
      <c r="M140" s="90">
        <f>IF(入力データと計算結果!$F$9=バックデータ一覧!$A$2,0,計算過程!T140*(バックデータ一覧!$E$7-計算過程!X140)*4.186*10^-3)</f>
        <v>0</v>
      </c>
      <c r="N140" s="90">
        <f ca="1">IF(入力データと計算結果!$F$9=バックデータ一覧!$A$4,0,計算過程!U140*(バックデータ一覧!$E$8-計算過程!X140)*4.186*10^-3)</f>
        <v>4.8331666666666671</v>
      </c>
      <c r="O140" s="90">
        <f>IF(入力データと計算結果!$F$9=バックデータ一覧!$A$4,計算過程!W140*1.25,0)</f>
        <v>0</v>
      </c>
      <c r="P140" s="88">
        <f t="shared" si="22"/>
        <v>92</v>
      </c>
      <c r="Q140" s="88">
        <f t="shared" si="23"/>
        <v>150</v>
      </c>
      <c r="R140" s="88">
        <f t="shared" si="24"/>
        <v>28</v>
      </c>
      <c r="S140" s="88">
        <f>IF(入力データと計算結果!$F$9=バックデータ一覧!$A$2,$AC140,0)*$AX$11*$AX$12</f>
        <v>180</v>
      </c>
      <c r="T140" s="88">
        <f>IF(入力データと計算結果!$F$9=バックデータ一覧!$A$2,0,$AC140)*$AX$12</f>
        <v>0</v>
      </c>
      <c r="U140" s="88">
        <f t="shared" ca="1" si="30"/>
        <v>21.776951741957358</v>
      </c>
      <c r="V140" s="90">
        <f ca="1">IF(OR(入力データと計算結果!$F$9=バックデータ一覧!$A$2,入力データと計算結果!$F$9=バックデータ一覧!$A$3),W140/(バックデータ一覧!$E$8-計算過程!X140)/4.186*10^3,0)</f>
        <v>21.776951741957358</v>
      </c>
      <c r="W140" s="90">
        <f t="shared" si="25"/>
        <v>4.8331666666666671</v>
      </c>
      <c r="X140" s="90">
        <f ca="1">MAX(VLOOKUP(入力データと計算結果!$F$5,バックデータ一覧!$Y$3:$AA$10,2)*Y140+VLOOKUP(入力データと計算結果!$F$5,バックデータ一覧!$Y$3:$AA$10,3),0.5)</f>
        <v>6.9805206249999996</v>
      </c>
      <c r="Y140" s="90">
        <f t="shared" ca="1" si="26"/>
        <v>5.2937499999999984</v>
      </c>
      <c r="Z140" s="24">
        <f>IF(入力データと計算結果!$F$6=4,INDEX(バックデータ一覧!$I$4:$L$9,MATCH(VLOOKUP(計算過程!$A140,バックデータ一覧!$AU$3:$AV$367,2),バックデータ一覧!$H$4:$H$9,0),MATCH(計算過程!Z$2,バックデータ一覧!$I$2:$L$2,0)),IF(入力データと計算結果!$F$6=3,INDEX(バックデータ一覧!$I$10:$L$15,MATCH(VLOOKUP(計算過程!$A140,バックデータ一覧!$AU$3:$AV$367,2),バックデータ一覧!$H$10:$H$15,0),MATCH(計算過程!Z$2,バックデータ一覧!$I$2:$L$2,0)),IF(入力データと計算結果!$F$6=2,INDEX(バックデータ一覧!$I$16:$L$21,MATCH(VLOOKUP(計算過程!$A140,バックデータ一覧!$AU$3:$AV$367,2),バックデータ一覧!$H$16:$H$21,0),MATCH(計算過程!Z$2,バックデータ一覧!$I$2:$L$2,0)),IF(入力データと計算結果!$F$6=1,INDEX(バックデータ一覧!$I$22:$L$27,MATCH(VLOOKUP(計算過程!$A140,バックデータ一覧!$AU$3:$AV$367,2),バックデータ一覧!$H$22:$H$27,0),MATCH(計算過程!Z$2,バックデータ一覧!$I$2:$L$2,0))))))</f>
        <v>92</v>
      </c>
      <c r="AA140" s="24">
        <f>IF(入力データと計算結果!$F$6=4,INDEX(バックデータ一覧!$I$4:$L$9,MATCH(VLOOKUP(計算過程!$A140,バックデータ一覧!$AU$3:$AV$367,2),バックデータ一覧!$H$4:$H$9,0),MATCH(計算過程!AA$2,バックデータ一覧!$I$2:$L$2,0)),IF(入力データと計算結果!$F$6=3,INDEX(バックデータ一覧!$I$10:$L$15,MATCH(VLOOKUP(計算過程!$A140,バックデータ一覧!$AU$3:$AV$367,2),バックデータ一覧!$H$10:$H$15,0),MATCH(計算過程!AA$2,バックデータ一覧!$I$2:$L$2,0)),IF(入力データと計算結果!$F$6=2,INDEX(バックデータ一覧!$I$16:$L$21,MATCH(VLOOKUP(計算過程!$A140,バックデータ一覧!$AU$3:$AV$367,2),バックデータ一覧!$H$16:$H$21,0),MATCH(計算過程!AA$2,バックデータ一覧!$I$2:$L$2,0)),IF(入力データと計算結果!$F$6=1,INDEX(バックデータ一覧!$I$22:$L$27,MATCH(VLOOKUP(計算過程!$A140,バックデータ一覧!$AU$3:$AV$367,2),バックデータ一覧!$H$22:$H$27,0),MATCH(計算過程!AA$2,バックデータ一覧!$I$2:$L$2,0))))))</f>
        <v>150</v>
      </c>
      <c r="AB140" s="24">
        <f>IF(入力データと計算結果!$F$6=4,INDEX(バックデータ一覧!$I$4:$L$9,MATCH(VLOOKUP(計算過程!$A140,バックデータ一覧!$AU$3:$AV$367,2),バックデータ一覧!$H$4:$H$9,0),MATCH(計算過程!AB$2,バックデータ一覧!$I$2:$L$2,0)),IF(入力データと計算結果!$F$6=3,INDEX(バックデータ一覧!$I$10:$L$15,MATCH(VLOOKUP(計算過程!$A140,バックデータ一覧!$AU$3:$AV$367,2),バックデータ一覧!$H$10:$H$15,0),MATCH(計算過程!AB$2,バックデータ一覧!$I$2:$L$2,0)),IF(入力データと計算結果!$F$6=2,INDEX(バックデータ一覧!$I$16:$L$21,MATCH(VLOOKUP(計算過程!$A140,バックデータ一覧!$AU$3:$AV$367,2),バックデータ一覧!$H$16:$H$21,0),MATCH(計算過程!AB$2,バックデータ一覧!$I$2:$L$2,0)),IF(入力データと計算結果!$F$6=1,INDEX(バックデータ一覧!$I$22:$L$27,MATCH(VLOOKUP(計算過程!$A140,バックデータ一覧!$AU$3:$AV$367,2),バックデータ一覧!$H$22:$H$27,0),MATCH(計算過程!AB$2,バックデータ一覧!$I$2:$L$2,0))))))</f>
        <v>28</v>
      </c>
      <c r="AC140" s="24">
        <f>IF(入力データと計算結果!$F$6=4,INDEX(バックデータ一覧!$I$4:$L$9,MATCH(VLOOKUP(計算過程!$A140,バックデータ一覧!$AU$3:$AV$367,2),バックデータ一覧!$H$4:$H$9,0),MATCH(計算過程!AC$2,バックデータ一覧!$I$2:$L$2,0)),IF(入力データと計算結果!$F$6=3,INDEX(バックデータ一覧!$I$10:$L$15,MATCH(VLOOKUP(計算過程!$A140,バックデータ一覧!$AU$3:$AV$367,2),バックデータ一覧!$H$10:$H$15,0),MATCH(計算過程!AC$2,バックデータ一覧!$I$2:$L$2,0)),IF(入力データと計算結果!$F$6=2,INDEX(バックデータ一覧!$I$16:$L$21,MATCH(VLOOKUP(計算過程!$A140,バックデータ一覧!$AU$3:$AV$367,2),バックデータ一覧!$H$16:$H$21,0),MATCH(計算過程!AC$2,バックデータ一覧!$I$2:$L$2,0)),IF(入力データと計算結果!$F$6=1,INDEX(バックデータ一覧!$I$22:$L$27,MATCH(VLOOKUP(計算過程!$A140,バックデータ一覧!$AU$3:$AV$367,2),バックデータ一覧!$H$22:$H$27,0),MATCH(計算過程!AC$2,バックデータ一覧!$I$2:$L$2,0))))))</f>
        <v>180</v>
      </c>
      <c r="AD140" s="89">
        <f>IF($AF140&lt;7,INDEX(バックデータ一覧!$P$4:$S$5,MATCH(入力データと計算結果!$F$8,バックデータ一覧!$O$4:$O$5,0),MATCH(入力データと計算結果!$F$6,バックデータ一覧!$P$3:$W$3,0)),IF(AND($AF140&gt;=7,$AF140&lt;16),INDEX(バックデータ一覧!$P$6:$S$7,MATCH(入力データと計算結果!$F$8,バックデータ一覧!$O$6:$O$7,0),MATCH(入力データと計算結果!$F$6,バックデータ一覧!$P$3:$W$3,0)),IF(AND($AF140&gt;=16,$AF140&lt;25),INDEX(バックデータ一覧!$P$8:$S$9,MATCH(入力データと計算結果!$F$8,バックデータ一覧!$O$8:$O$9,0),MATCH(入力データと計算結果!$F$6,バックデータ一覧!$P$3:$W$3,0)),IF($AF140&gt;=25,INDEX(バックデータ一覧!$P$10:$S$11,MATCH(入力データと計算結果!$F$8,バックデータ一覧!$O$10:$O$11,0),MATCH(入力データと計算結果!$F$6,バックデータ一覧!$P$3:$W$3,0))))))</f>
        <v>-0.13</v>
      </c>
      <c r="AE140" s="89">
        <f>IF($AF140&lt;7,INDEX(バックデータ一覧!$T$4:$W$5,MATCH(入力データと計算結果!$F$8,バックデータ一覧!$O$4:$O$5,0),MATCH(入力データと計算結果!$F$6,バックデータ一覧!$P$3:$W$3,0)),IF(AND($AF140&gt;=7,$AF140&lt;16),INDEX(バックデータ一覧!$T$6:$W$7,MATCH(入力データと計算結果!$F$8,バックデータ一覧!$O$6:$O$7,0),MATCH(入力データと計算結果!$F$6,バックデータ一覧!$P$3:$W$3,0)),IF(AND($AF140&gt;=16,$AF140&lt;25),INDEX(バックデータ一覧!$T$8:$W$9,MATCH(入力データと計算結果!$F$8,バックデータ一覧!$O$8:$O$9,0),MATCH(入力データと計算結果!$F$6,バックデータ一覧!$P$3:$W$3,0)),IF($AF140&gt;=25,INDEX(バックデータ一覧!$T$10:$W$11,MATCH(入力データと計算結果!$F$8,バックデータ一覧!$O$10:$O$11,0),MATCH(入力データと計算結果!$F$6,バックデータ一覧!$P$3:$W$3,0))))))</f>
        <v>6.04</v>
      </c>
      <c r="AF140" s="88">
        <f>AVERAGEIF(貼り付けシート!$A$6:$A$8765,$A140,貼り付けシート!$C$6:$C$8765)</f>
        <v>9.2833333333333332</v>
      </c>
      <c r="AG140" s="91">
        <f>IF(AND(入力データと計算結果!$F$7=バックデータ一覧!$A$7,AH140="使用できる"),MIN(AN140,SUM(I140:N140)*$AX$13),0)</f>
        <v>0</v>
      </c>
      <c r="AH140" s="47" t="str">
        <f t="shared" si="31"/>
        <v>使用できる</v>
      </c>
      <c r="AI140" s="90">
        <f>IF(入力データと計算結果!$F$7=バックデータ一覧!$A$8,MIN(AJ140,(SUM(I140:N140)*$AX$15)),0)</f>
        <v>0</v>
      </c>
      <c r="AJ140" s="90">
        <f t="shared" ca="1" si="27"/>
        <v>0</v>
      </c>
      <c r="AK140" s="90">
        <f t="shared" ca="1" si="28"/>
        <v>36.430431099562497</v>
      </c>
      <c r="AL140" s="88">
        <f>IF(OR($AX$22=0,入力データと計算結果!$F$7&lt;&gt;バックデータ一覧!$A$8),0,$AX$19*AM140*10^-3)</f>
        <v>0</v>
      </c>
      <c r="AM140" s="90">
        <f>SUMPRODUCT(('計算過程（日射量等）'!$A$6:$A$8765=計算過程!A140)*('計算過程（日射量等）'!$C$6:$C$8765&gt;=$AX$20))</f>
        <v>10</v>
      </c>
      <c r="AN140" s="90">
        <f>IF(入力データと計算結果!$F$7=バックデータ一覧!$A$9,0,AO140*$AX$22*$AX$21*計算過程!$AX$23)</f>
        <v>0</v>
      </c>
      <c r="AO140" s="90">
        <f>SUMIF('計算過程（日射量等）'!$A$6:$A$8765,計算過程!A140,'計算過程（日射量等）'!$C$6:$C$8765)*3600*10^-6</f>
        <v>14.185071665729978</v>
      </c>
      <c r="AP140" s="90">
        <f t="shared" si="21"/>
        <v>12.12244623655914</v>
      </c>
      <c r="AQ140" s="90">
        <f>AVERAGEIF('貼り付けシート（日射量等）'!$D$3:$D$8762,$A140,'貼り付けシート（日射量等）'!$F$3:$F$8762)</f>
        <v>7.5083333333333337</v>
      </c>
    </row>
    <row r="141" spans="1:43">
      <c r="A141" s="28">
        <v>41775</v>
      </c>
      <c r="B141" s="88">
        <f ca="1">I141-IF(入力データと計算結果!$F$7=バックデータ一覧!$A$7,計算過程!$AG141,計算過程!$AI141)*I141/($I141+$J141+$K141+$L141+$M141+$N141)</f>
        <v>8.4769985001974995</v>
      </c>
      <c r="C141" s="88">
        <f ca="1">J141-IF(入力データと計算結果!$F$7=バックデータ一覧!$A$7,計算過程!$AG141,計算過程!$AI141)*J141/($I141+$J141+$K141+$L141+$M141+$N141)</f>
        <v>13.672578226124999</v>
      </c>
      <c r="D141" s="88">
        <f ca="1">K141-IF(入力データと計算結果!$F$7=バックデータ一覧!$A$7,計算過程!$AG141,計算過程!$AI141)*K141/($I141+$J141+$K141+$L141+$M141+$N141)</f>
        <v>1.0938062580900001</v>
      </c>
      <c r="E141" s="88">
        <f ca="1">L141-IF(入力データと計算結果!$F$7=バックデータ一覧!$A$7,計算過程!$AG141,計算過程!$AI141)*L141/($I141+$J141+$K141+$L141+$M141+$N141)</f>
        <v>24.610640807024996</v>
      </c>
      <c r="F141" s="88">
        <f ca="1">M141-IF(入力データと計算結果!$F$7=バックデータ一覧!$A$7,計算過程!$AG141,計算過程!$AI141)*M141/($I141+$J141+$K141+$L141+$M141+$N141)</f>
        <v>0</v>
      </c>
      <c r="G141" s="88">
        <f ca="1">N141-IF(入力データと計算結果!$F$7=バックデータ一覧!$A$7,計算過程!$AG141,計算過程!$AI141)*N141/($I141+$J141+$K141+$L141+$M141+$N141)</f>
        <v>4.9951249999999989</v>
      </c>
      <c r="H141" s="88">
        <f t="shared" si="29"/>
        <v>0</v>
      </c>
      <c r="I141" s="90">
        <f ca="1">P141*(バックデータ一覧!$E$3-計算過程!X141)*4.186*10^-3</f>
        <v>8.4769985001974995</v>
      </c>
      <c r="J141" s="90">
        <f ca="1">Q141*(バックデータ一覧!$E$4-計算過程!X141)*4.186*10^-3</f>
        <v>13.672578226124999</v>
      </c>
      <c r="K141" s="90">
        <f ca="1">R141*(バックデータ一覧!$E$5-計算過程!X141)*4.186*10^-3</f>
        <v>1.0938062580900001</v>
      </c>
      <c r="L141" s="90">
        <f ca="1">IF(入力データと計算結果!$F$9=バックデータ一覧!$A$2,計算過程!S141*(バックデータ一覧!$E$6-計算過程!X141)*4.186*10^-3,0)</f>
        <v>24.610640807024996</v>
      </c>
      <c r="M141" s="90">
        <f>IF(入力データと計算結果!$F$9=バックデータ一覧!$A$2,0,計算過程!T141*(バックデータ一覧!$E$7-計算過程!X141)*4.186*10^-3)</f>
        <v>0</v>
      </c>
      <c r="N141" s="90">
        <f ca="1">IF(入力データと計算結果!$F$9=バックデータ一覧!$A$4,0,計算過程!U141*(バックデータ一覧!$E$8-計算過程!X141)*4.186*10^-3)</f>
        <v>4.9951249999999989</v>
      </c>
      <c r="O141" s="90">
        <f>IF(入力データと計算結果!$F$9=バックデータ一覧!$A$4,計算過程!W141*1.25,0)</f>
        <v>0</v>
      </c>
      <c r="P141" s="88">
        <f t="shared" si="22"/>
        <v>62</v>
      </c>
      <c r="Q141" s="88">
        <f t="shared" si="23"/>
        <v>100</v>
      </c>
      <c r="R141" s="88">
        <f t="shared" si="24"/>
        <v>8</v>
      </c>
      <c r="S141" s="88">
        <f>IF(入力データと計算結果!$F$9=バックデータ一覧!$A$2,$AC141,0)*$AX$11*$AX$12</f>
        <v>180</v>
      </c>
      <c r="T141" s="88">
        <f>IF(入力データと計算結果!$F$9=バックデータ一覧!$A$2,0,$AC141)*$AX$12</f>
        <v>0</v>
      </c>
      <c r="U141" s="88">
        <f t="shared" ca="1" si="30"/>
        <v>22.659199685119326</v>
      </c>
      <c r="V141" s="90">
        <f ca="1">IF(OR(入力データと計算結果!$F$9=バックデータ一覧!$A$2,入力データと計算結果!$F$9=バックデータ一覧!$A$3),W141/(バックデータ一覧!$E$8-計算過程!X141)/4.186*10^3,0)</f>
        <v>22.659199685119326</v>
      </c>
      <c r="W141" s="90">
        <f t="shared" si="25"/>
        <v>4.9951249999999998</v>
      </c>
      <c r="X141" s="90">
        <f ca="1">MAX(VLOOKUP(入力データと計算結果!$F$5,バックデータ一覧!$Y$3:$AA$10,2)*Y141+VLOOKUP(入力データと計算結果!$F$5,バックデータ一覧!$Y$3:$AA$10,3),0.5)</f>
        <v>7.3373668750000007</v>
      </c>
      <c r="Y141" s="90">
        <f t="shared" ca="1" si="26"/>
        <v>5.8312499999999998</v>
      </c>
      <c r="Z141" s="24">
        <f>IF(入力データと計算結果!$F$6=4,INDEX(バックデータ一覧!$I$4:$L$9,MATCH(VLOOKUP(計算過程!$A141,バックデータ一覧!$AU$3:$AV$367,2),バックデータ一覧!$H$4:$H$9,0),MATCH(計算過程!Z$2,バックデータ一覧!$I$2:$L$2,0)),IF(入力データと計算結果!$F$6=3,INDEX(バックデータ一覧!$I$10:$L$15,MATCH(VLOOKUP(計算過程!$A141,バックデータ一覧!$AU$3:$AV$367,2),バックデータ一覧!$H$10:$H$15,0),MATCH(計算過程!Z$2,バックデータ一覧!$I$2:$L$2,0)),IF(入力データと計算結果!$F$6=2,INDEX(バックデータ一覧!$I$16:$L$21,MATCH(VLOOKUP(計算過程!$A141,バックデータ一覧!$AU$3:$AV$367,2),バックデータ一覧!$H$16:$H$21,0),MATCH(計算過程!Z$2,バックデータ一覧!$I$2:$L$2,0)),IF(入力データと計算結果!$F$6=1,INDEX(バックデータ一覧!$I$22:$L$27,MATCH(VLOOKUP(計算過程!$A141,バックデータ一覧!$AU$3:$AV$367,2),バックデータ一覧!$H$22:$H$27,0),MATCH(計算過程!Z$2,バックデータ一覧!$I$2:$L$2,0))))))</f>
        <v>62</v>
      </c>
      <c r="AA141" s="24">
        <f>IF(入力データと計算結果!$F$6=4,INDEX(バックデータ一覧!$I$4:$L$9,MATCH(VLOOKUP(計算過程!$A141,バックデータ一覧!$AU$3:$AV$367,2),バックデータ一覧!$H$4:$H$9,0),MATCH(計算過程!AA$2,バックデータ一覧!$I$2:$L$2,0)),IF(入力データと計算結果!$F$6=3,INDEX(バックデータ一覧!$I$10:$L$15,MATCH(VLOOKUP(計算過程!$A141,バックデータ一覧!$AU$3:$AV$367,2),バックデータ一覧!$H$10:$H$15,0),MATCH(計算過程!AA$2,バックデータ一覧!$I$2:$L$2,0)),IF(入力データと計算結果!$F$6=2,INDEX(バックデータ一覧!$I$16:$L$21,MATCH(VLOOKUP(計算過程!$A141,バックデータ一覧!$AU$3:$AV$367,2),バックデータ一覧!$H$16:$H$21,0),MATCH(計算過程!AA$2,バックデータ一覧!$I$2:$L$2,0)),IF(入力データと計算結果!$F$6=1,INDEX(バックデータ一覧!$I$22:$L$27,MATCH(VLOOKUP(計算過程!$A141,バックデータ一覧!$AU$3:$AV$367,2),バックデータ一覧!$H$22:$H$27,0),MATCH(計算過程!AA$2,バックデータ一覧!$I$2:$L$2,0))))))</f>
        <v>100</v>
      </c>
      <c r="AB141" s="24">
        <f>IF(入力データと計算結果!$F$6=4,INDEX(バックデータ一覧!$I$4:$L$9,MATCH(VLOOKUP(計算過程!$A141,バックデータ一覧!$AU$3:$AV$367,2),バックデータ一覧!$H$4:$H$9,0),MATCH(計算過程!AB$2,バックデータ一覧!$I$2:$L$2,0)),IF(入力データと計算結果!$F$6=3,INDEX(バックデータ一覧!$I$10:$L$15,MATCH(VLOOKUP(計算過程!$A141,バックデータ一覧!$AU$3:$AV$367,2),バックデータ一覧!$H$10:$H$15,0),MATCH(計算過程!AB$2,バックデータ一覧!$I$2:$L$2,0)),IF(入力データと計算結果!$F$6=2,INDEX(バックデータ一覧!$I$16:$L$21,MATCH(VLOOKUP(計算過程!$A141,バックデータ一覧!$AU$3:$AV$367,2),バックデータ一覧!$H$16:$H$21,0),MATCH(計算過程!AB$2,バックデータ一覧!$I$2:$L$2,0)),IF(入力データと計算結果!$F$6=1,INDEX(バックデータ一覧!$I$22:$L$27,MATCH(VLOOKUP(計算過程!$A141,バックデータ一覧!$AU$3:$AV$367,2),バックデータ一覧!$H$22:$H$27,0),MATCH(計算過程!AB$2,バックデータ一覧!$I$2:$L$2,0))))))</f>
        <v>8</v>
      </c>
      <c r="AC141" s="24">
        <f>IF(入力データと計算結果!$F$6=4,INDEX(バックデータ一覧!$I$4:$L$9,MATCH(VLOOKUP(計算過程!$A141,バックデータ一覧!$AU$3:$AV$367,2),バックデータ一覧!$H$4:$H$9,0),MATCH(計算過程!AC$2,バックデータ一覧!$I$2:$L$2,0)),IF(入力データと計算結果!$F$6=3,INDEX(バックデータ一覧!$I$10:$L$15,MATCH(VLOOKUP(計算過程!$A141,バックデータ一覧!$AU$3:$AV$367,2),バックデータ一覧!$H$10:$H$15,0),MATCH(計算過程!AC$2,バックデータ一覧!$I$2:$L$2,0)),IF(入力データと計算結果!$F$6=2,INDEX(バックデータ一覧!$I$16:$L$21,MATCH(VLOOKUP(計算過程!$A141,バックデータ一覧!$AU$3:$AV$367,2),バックデータ一覧!$H$16:$H$21,0),MATCH(計算過程!AC$2,バックデータ一覧!$I$2:$L$2,0)),IF(入力データと計算結果!$F$6=1,INDEX(バックデータ一覧!$I$22:$L$27,MATCH(VLOOKUP(計算過程!$A141,バックデータ一覧!$AU$3:$AV$367,2),バックデータ一覧!$H$22:$H$27,0),MATCH(計算過程!AC$2,バックデータ一覧!$I$2:$L$2,0))))))</f>
        <v>180</v>
      </c>
      <c r="AD141" s="89">
        <f>IF($AF141&lt;7,INDEX(バックデータ一覧!$P$4:$S$5,MATCH(入力データと計算結果!$F$8,バックデータ一覧!$O$4:$O$5,0),MATCH(入力データと計算結果!$F$6,バックデータ一覧!$P$3:$W$3,0)),IF(AND($AF141&gt;=7,$AF141&lt;16),INDEX(バックデータ一覧!$P$6:$S$7,MATCH(入力データと計算結果!$F$8,バックデータ一覧!$O$6:$O$7,0),MATCH(入力データと計算結果!$F$6,バックデータ一覧!$P$3:$W$3,0)),IF(AND($AF141&gt;=16,$AF141&lt;25),INDEX(バックデータ一覧!$P$8:$S$9,MATCH(入力データと計算結果!$F$8,バックデータ一覧!$O$8:$O$9,0),MATCH(入力データと計算結果!$F$6,バックデータ一覧!$P$3:$W$3,0)),IF($AF141&gt;=25,INDEX(バックデータ一覧!$P$10:$S$11,MATCH(入力データと計算結果!$F$8,バックデータ一覧!$O$10:$O$11,0),MATCH(入力データと計算結果!$F$6,バックデータ一覧!$P$3:$W$3,0))))))</f>
        <v>-0.13</v>
      </c>
      <c r="AE141" s="89">
        <f>IF($AF141&lt;7,INDEX(バックデータ一覧!$T$4:$W$5,MATCH(入力データと計算結果!$F$8,バックデータ一覧!$O$4:$O$5,0),MATCH(入力データと計算結果!$F$6,バックデータ一覧!$P$3:$W$3,0)),IF(AND($AF141&gt;=7,$AF141&lt;16),INDEX(バックデータ一覧!$T$6:$W$7,MATCH(入力データと計算結果!$F$8,バックデータ一覧!$O$6:$O$7,0),MATCH(入力データと計算結果!$F$6,バックデータ一覧!$P$3:$W$3,0)),IF(AND($AF141&gt;=16,$AF141&lt;25),INDEX(バックデータ一覧!$T$8:$W$9,MATCH(入力データと計算結果!$F$8,バックデータ一覧!$O$8:$O$9,0),MATCH(入力データと計算結果!$F$6,バックデータ一覧!$P$3:$W$3,0)),IF($AF141&gt;=25,INDEX(バックデータ一覧!$T$10:$W$11,MATCH(入力データと計算結果!$F$8,バックデータ一覧!$O$10:$O$11,0),MATCH(入力データと計算結果!$F$6,バックデータ一覧!$P$3:$W$3,0))))))</f>
        <v>6.04</v>
      </c>
      <c r="AF141" s="88">
        <f>AVERAGEIF(貼り付けシート!$A$6:$A$8765,$A141,貼り付けシート!$C$6:$C$8765)</f>
        <v>8.0375000000000014</v>
      </c>
      <c r="AG141" s="91">
        <f>IF(AND(入力データと計算結果!$F$7=バックデータ一覧!$A$7,AH141="使用できる"),MIN(AN141,SUM(I141:N141)*$AX$13),0)</f>
        <v>0</v>
      </c>
      <c r="AH141" s="47" t="str">
        <f t="shared" si="31"/>
        <v>使用できる</v>
      </c>
      <c r="AI141" s="90">
        <f>IF(入力データと計算結果!$F$7=バックデータ一覧!$A$8,MIN(AJ141,(SUM(I141:N141)*$AX$15)),0)</f>
        <v>0</v>
      </c>
      <c r="AJ141" s="90">
        <f t="shared" ca="1" si="27"/>
        <v>0</v>
      </c>
      <c r="AK141" s="90">
        <f t="shared" ca="1" si="28"/>
        <v>36.206367339187508</v>
      </c>
      <c r="AL141" s="88">
        <f>IF(OR($AX$22=0,入力データと計算結果!$F$7&lt;&gt;バックデータ一覧!$A$8),0,$AX$19*AM141*10^-3)</f>
        <v>0</v>
      </c>
      <c r="AM141" s="90">
        <f>SUMPRODUCT(('計算過程（日射量等）'!$A$6:$A$8765=計算過程!A141)*('計算過程（日射量等）'!$C$6:$C$8765&gt;=$AX$20))</f>
        <v>12</v>
      </c>
      <c r="AN141" s="90">
        <f>IF(入力データと計算結果!$F$7=バックデータ一覧!$A$9,0,AO141*$AX$22*$AX$21*計算過程!$AX$23)</f>
        <v>0</v>
      </c>
      <c r="AO141" s="90">
        <f>SUMIF('計算過程（日射量等）'!$A$6:$A$8765,計算過程!A141,'計算過程（日射量等）'!$C$6:$C$8765)*3600*10^-6</f>
        <v>28.412025305754057</v>
      </c>
      <c r="AP141" s="90">
        <f t="shared" si="21"/>
        <v>12.235887096774196</v>
      </c>
      <c r="AQ141" s="90">
        <f>AVERAGEIF('貼り付けシート（日射量等）'!$D$3:$D$8762,$A141,'貼り付けシート（日射量等）'!$F$3:$F$8762)</f>
        <v>10.162500000000001</v>
      </c>
    </row>
    <row r="142" spans="1:43">
      <c r="A142" s="28">
        <v>41776</v>
      </c>
      <c r="B142" s="88">
        <f ca="1">I142-IF(入力データと計算結果!$F$7=バックデータ一覧!$A$7,計算過程!$AG142,計算過程!$AI142)*I142/($I142+$J142+$K142+$L142+$M142+$N142)</f>
        <v>18.527461784467999</v>
      </c>
      <c r="C142" s="88">
        <f ca="1">J142-IF(入力データと計算結果!$F$7=バックデータ一覧!$A$7,計算過程!$AG142,計算過程!$AI142)*J142/($I142+$J142+$K142+$L142+$M142+$N142)</f>
        <v>27.246267330099997</v>
      </c>
      <c r="D142" s="88">
        <f ca="1">K142-IF(入力データと計算結果!$F$7=バックデータ一覧!$A$7,計算過程!$AG142,計算過程!$AI142)*K142/($I142+$J142+$K142+$L142+$M142+$N142)</f>
        <v>4.6318654461169997</v>
      </c>
      <c r="E142" s="88">
        <f ca="1">L142-IF(入力データと計算結果!$F$7=バックデータ一覧!$A$7,計算過程!$AG142,計算過程!$AI142)*L142/($I142+$J142+$K142+$L142+$M142+$N142)</f>
        <v>24.521640597090002</v>
      </c>
      <c r="F142" s="88">
        <f ca="1">M142-IF(入力データと計算結果!$F$7=バックデータ一覧!$A$7,計算過程!$AG142,計算過程!$AI142)*M142/($I142+$J142+$K142+$L142+$M142+$N142)</f>
        <v>0</v>
      </c>
      <c r="G142" s="88">
        <f ca="1">N142-IF(入力データと計算結果!$F$7=バックデータ一覧!$A$7,計算過程!$AG142,計算過程!$AI142)*N142/($I142+$J142+$K142+$L142+$M142+$N142)</f>
        <v>4.6300416666666671</v>
      </c>
      <c r="H142" s="88">
        <f t="shared" si="29"/>
        <v>0</v>
      </c>
      <c r="I142" s="90">
        <f ca="1">P142*(バックデータ一覧!$E$3-計算過程!X142)*4.186*10^-3</f>
        <v>18.527461784467999</v>
      </c>
      <c r="J142" s="90">
        <f ca="1">Q142*(バックデータ一覧!$E$4-計算過程!X142)*4.186*10^-3</f>
        <v>27.246267330099997</v>
      </c>
      <c r="K142" s="90">
        <f ca="1">R142*(バックデータ一覧!$E$5-計算過程!X142)*4.186*10^-3</f>
        <v>4.6318654461169997</v>
      </c>
      <c r="L142" s="90">
        <f ca="1">IF(入力データと計算結果!$F$9=バックデータ一覧!$A$2,計算過程!S142*(バックデータ一覧!$E$6-計算過程!X142)*4.186*10^-3,0)</f>
        <v>24.521640597090002</v>
      </c>
      <c r="M142" s="90">
        <f>IF(入力データと計算結果!$F$9=バックデータ一覧!$A$2,0,計算過程!T142*(バックデータ一覧!$E$7-計算過程!X142)*4.186*10^-3)</f>
        <v>0</v>
      </c>
      <c r="N142" s="90">
        <f ca="1">IF(入力データと計算結果!$F$9=バックデータ一覧!$A$4,0,計算過程!U142*(バックデータ一覧!$E$8-計算過程!X142)*4.186*10^-3)</f>
        <v>4.6300416666666671</v>
      </c>
      <c r="O142" s="90">
        <f>IF(入力データと計算結果!$F$9=バックデータ一覧!$A$4,計算過程!W142*1.25,0)</f>
        <v>0</v>
      </c>
      <c r="P142" s="88">
        <f t="shared" si="22"/>
        <v>136</v>
      </c>
      <c r="Q142" s="88">
        <f t="shared" si="23"/>
        <v>200</v>
      </c>
      <c r="R142" s="88">
        <f t="shared" si="24"/>
        <v>34</v>
      </c>
      <c r="S142" s="88">
        <f>IF(入力データと計算結果!$F$9=バックデータ一覧!$A$2,$AC142,0)*$AX$11*$AX$12</f>
        <v>180</v>
      </c>
      <c r="T142" s="88">
        <f>IF(入力データと計算結果!$F$9=バックデータ一覧!$A$2,0,$AC142)*$AX$12</f>
        <v>0</v>
      </c>
      <c r="U142" s="88">
        <f t="shared" ca="1" si="30"/>
        <v>21.050300203557057</v>
      </c>
      <c r="V142" s="90">
        <f ca="1">IF(OR(入力データと計算結果!$F$9=バックデータ一覧!$A$2,入力データと計算結果!$F$9=バックデータ一覧!$A$3),W142/(バックデータ一覧!$E$8-計算過程!X142)/4.186*10^3,0)</f>
        <v>21.050300203557057</v>
      </c>
      <c r="W142" s="90">
        <f t="shared" si="25"/>
        <v>4.6300416666666671</v>
      </c>
      <c r="X142" s="90">
        <f ca="1">MAX(VLOOKUP(入力データと計算結果!$F$5,バックデータ一覧!$Y$3:$AA$10,2)*Y142+VLOOKUP(入力データと計算結果!$F$5,バックデータ一覧!$Y$3:$AA$10,3),0.5)</f>
        <v>7.4554857500000002</v>
      </c>
      <c r="Y142" s="90">
        <f t="shared" ca="1" si="26"/>
        <v>6.0091666666666663</v>
      </c>
      <c r="Z142" s="24">
        <f>IF(入力データと計算結果!$F$6=4,INDEX(バックデータ一覧!$I$4:$L$9,MATCH(VLOOKUP(計算過程!$A142,バックデータ一覧!$AU$3:$AV$367,2),バックデータ一覧!$H$4:$H$9,0),MATCH(計算過程!Z$2,バックデータ一覧!$I$2:$L$2,0)),IF(入力データと計算結果!$F$6=3,INDEX(バックデータ一覧!$I$10:$L$15,MATCH(VLOOKUP(計算過程!$A142,バックデータ一覧!$AU$3:$AV$367,2),バックデータ一覧!$H$10:$H$15,0),MATCH(計算過程!Z$2,バックデータ一覧!$I$2:$L$2,0)),IF(入力データと計算結果!$F$6=2,INDEX(バックデータ一覧!$I$16:$L$21,MATCH(VLOOKUP(計算過程!$A142,バックデータ一覧!$AU$3:$AV$367,2),バックデータ一覧!$H$16:$H$21,0),MATCH(計算過程!Z$2,バックデータ一覧!$I$2:$L$2,0)),IF(入力データと計算結果!$F$6=1,INDEX(バックデータ一覧!$I$22:$L$27,MATCH(VLOOKUP(計算過程!$A142,バックデータ一覧!$AU$3:$AV$367,2),バックデータ一覧!$H$22:$H$27,0),MATCH(計算過程!Z$2,バックデータ一覧!$I$2:$L$2,0))))))</f>
        <v>136</v>
      </c>
      <c r="AA142" s="24">
        <f>IF(入力データと計算結果!$F$6=4,INDEX(バックデータ一覧!$I$4:$L$9,MATCH(VLOOKUP(計算過程!$A142,バックデータ一覧!$AU$3:$AV$367,2),バックデータ一覧!$H$4:$H$9,0),MATCH(計算過程!AA$2,バックデータ一覧!$I$2:$L$2,0)),IF(入力データと計算結果!$F$6=3,INDEX(バックデータ一覧!$I$10:$L$15,MATCH(VLOOKUP(計算過程!$A142,バックデータ一覧!$AU$3:$AV$367,2),バックデータ一覧!$H$10:$H$15,0),MATCH(計算過程!AA$2,バックデータ一覧!$I$2:$L$2,0)),IF(入力データと計算結果!$F$6=2,INDEX(バックデータ一覧!$I$16:$L$21,MATCH(VLOOKUP(計算過程!$A142,バックデータ一覧!$AU$3:$AV$367,2),バックデータ一覧!$H$16:$H$21,0),MATCH(計算過程!AA$2,バックデータ一覧!$I$2:$L$2,0)),IF(入力データと計算結果!$F$6=1,INDEX(バックデータ一覧!$I$22:$L$27,MATCH(VLOOKUP(計算過程!$A142,バックデータ一覧!$AU$3:$AV$367,2),バックデータ一覧!$H$22:$H$27,0),MATCH(計算過程!AA$2,バックデータ一覧!$I$2:$L$2,0))))))</f>
        <v>200</v>
      </c>
      <c r="AB142" s="24">
        <f>IF(入力データと計算結果!$F$6=4,INDEX(バックデータ一覧!$I$4:$L$9,MATCH(VLOOKUP(計算過程!$A142,バックデータ一覧!$AU$3:$AV$367,2),バックデータ一覧!$H$4:$H$9,0),MATCH(計算過程!AB$2,バックデータ一覧!$I$2:$L$2,0)),IF(入力データと計算結果!$F$6=3,INDEX(バックデータ一覧!$I$10:$L$15,MATCH(VLOOKUP(計算過程!$A142,バックデータ一覧!$AU$3:$AV$367,2),バックデータ一覧!$H$10:$H$15,0),MATCH(計算過程!AB$2,バックデータ一覧!$I$2:$L$2,0)),IF(入力データと計算結果!$F$6=2,INDEX(バックデータ一覧!$I$16:$L$21,MATCH(VLOOKUP(計算過程!$A142,バックデータ一覧!$AU$3:$AV$367,2),バックデータ一覧!$H$16:$H$21,0),MATCH(計算過程!AB$2,バックデータ一覧!$I$2:$L$2,0)),IF(入力データと計算結果!$F$6=1,INDEX(バックデータ一覧!$I$22:$L$27,MATCH(VLOOKUP(計算過程!$A142,バックデータ一覧!$AU$3:$AV$367,2),バックデータ一覧!$H$22:$H$27,0),MATCH(計算過程!AB$2,バックデータ一覧!$I$2:$L$2,0))))))</f>
        <v>34</v>
      </c>
      <c r="AC142" s="24">
        <f>IF(入力データと計算結果!$F$6=4,INDEX(バックデータ一覧!$I$4:$L$9,MATCH(VLOOKUP(計算過程!$A142,バックデータ一覧!$AU$3:$AV$367,2),バックデータ一覧!$H$4:$H$9,0),MATCH(計算過程!AC$2,バックデータ一覧!$I$2:$L$2,0)),IF(入力データと計算結果!$F$6=3,INDEX(バックデータ一覧!$I$10:$L$15,MATCH(VLOOKUP(計算過程!$A142,バックデータ一覧!$AU$3:$AV$367,2),バックデータ一覧!$H$10:$H$15,0),MATCH(計算過程!AC$2,バックデータ一覧!$I$2:$L$2,0)),IF(入力データと計算結果!$F$6=2,INDEX(バックデータ一覧!$I$16:$L$21,MATCH(VLOOKUP(計算過程!$A142,バックデータ一覧!$AU$3:$AV$367,2),バックデータ一覧!$H$16:$H$21,0),MATCH(計算過程!AC$2,バックデータ一覧!$I$2:$L$2,0)),IF(入力データと計算結果!$F$6=1,INDEX(バックデータ一覧!$I$22:$L$27,MATCH(VLOOKUP(計算過程!$A142,バックデータ一覧!$AU$3:$AV$367,2),バックデータ一覧!$H$22:$H$27,0),MATCH(計算過程!AC$2,バックデータ一覧!$I$2:$L$2,0))))))</f>
        <v>180</v>
      </c>
      <c r="AD142" s="89">
        <f>IF($AF142&lt;7,INDEX(バックデータ一覧!$P$4:$S$5,MATCH(入力データと計算結果!$F$8,バックデータ一覧!$O$4:$O$5,0),MATCH(入力データと計算結果!$F$6,バックデータ一覧!$P$3:$W$3,0)),IF(AND($AF142&gt;=7,$AF142&lt;16),INDEX(バックデータ一覧!$P$6:$S$7,MATCH(入力データと計算結果!$F$8,バックデータ一覧!$O$6:$O$7,0),MATCH(入力データと計算結果!$F$6,バックデータ一覧!$P$3:$W$3,0)),IF(AND($AF142&gt;=16,$AF142&lt;25),INDEX(バックデータ一覧!$P$8:$S$9,MATCH(入力データと計算結果!$F$8,バックデータ一覧!$O$8:$O$9,0),MATCH(入力データと計算結果!$F$6,バックデータ一覧!$P$3:$W$3,0)),IF($AF142&gt;=25,INDEX(バックデータ一覧!$P$10:$S$11,MATCH(入力データと計算結果!$F$8,バックデータ一覧!$O$10:$O$11,0),MATCH(入力データと計算結果!$F$6,バックデータ一覧!$P$3:$W$3,0))))))</f>
        <v>-0.13</v>
      </c>
      <c r="AE142" s="89">
        <f>IF($AF142&lt;7,INDEX(バックデータ一覧!$T$4:$W$5,MATCH(入力データと計算結果!$F$8,バックデータ一覧!$O$4:$O$5,0),MATCH(入力データと計算結果!$F$6,バックデータ一覧!$P$3:$W$3,0)),IF(AND($AF142&gt;=7,$AF142&lt;16),INDEX(バックデータ一覧!$T$6:$W$7,MATCH(入力データと計算結果!$F$8,バックデータ一覧!$O$6:$O$7,0),MATCH(入力データと計算結果!$F$6,バックデータ一覧!$P$3:$W$3,0)),IF(AND($AF142&gt;=16,$AF142&lt;25),INDEX(バックデータ一覧!$T$8:$W$9,MATCH(入力データと計算結果!$F$8,バックデータ一覧!$O$8:$O$9,0),MATCH(入力データと計算結果!$F$6,バックデータ一覧!$P$3:$W$3,0)),IF($AF142&gt;=25,INDEX(バックデータ一覧!$T$10:$W$11,MATCH(入力データと計算結果!$F$8,バックデータ一覧!$O$10:$O$11,0),MATCH(入力データと計算結果!$F$6,バックデータ一覧!$P$3:$W$3,0))))))</f>
        <v>6.04</v>
      </c>
      <c r="AF142" s="88">
        <f>AVERAGEIF(貼り付けシート!$A$6:$A$8765,$A142,貼り付けシート!$C$6:$C$8765)</f>
        <v>10.845833333333331</v>
      </c>
      <c r="AG142" s="91">
        <f>IF(AND(入力データと計算結果!$F$7=バックデータ一覧!$A$7,AH142="使用できる"),MIN(AN142,SUM(I142:N142)*$AX$13),0)</f>
        <v>0</v>
      </c>
      <c r="AH142" s="47" t="str">
        <f t="shared" si="31"/>
        <v>使用できる</v>
      </c>
      <c r="AI142" s="90">
        <f>IF(入力データと計算結果!$F$7=バックデータ一覧!$A$8,MIN(AJ142,(SUM(I142:N142)*$AX$15)),0)</f>
        <v>0</v>
      </c>
      <c r="AJ142" s="90">
        <f t="shared" ca="1" si="27"/>
        <v>0</v>
      </c>
      <c r="AK142" s="90">
        <f t="shared" ca="1" si="28"/>
        <v>36.132200497574999</v>
      </c>
      <c r="AL142" s="88">
        <f>IF(OR($AX$22=0,入力データと計算結果!$F$7&lt;&gt;バックデータ一覧!$A$8),0,$AX$19*AM142*10^-3)</f>
        <v>0</v>
      </c>
      <c r="AM142" s="90">
        <f>SUMPRODUCT(('計算過程（日射量等）'!$A$6:$A$8765=計算過程!A142)*('計算過程（日射量等）'!$C$6:$C$8765&gt;=$AX$20))</f>
        <v>11</v>
      </c>
      <c r="AN142" s="90">
        <f>IF(入力データと計算結果!$F$7=バックデータ一覧!$A$9,0,AO142*$AX$22*$AX$21*計算過程!$AX$23)</f>
        <v>0</v>
      </c>
      <c r="AO142" s="90">
        <f>SUMIF('計算過程（日射量等）'!$A$6:$A$8765,計算過程!A142,'計算過程（日射量等）'!$C$6:$C$8765)*3600*10^-6</f>
        <v>20.121907788218724</v>
      </c>
      <c r="AP142" s="90">
        <f t="shared" si="21"/>
        <v>12.525940860215053</v>
      </c>
      <c r="AQ142" s="90">
        <f>AVERAGEIF('貼り付けシート（日射量等）'!$D$3:$D$8762,$A142,'貼り付けシート（日射量等）'!$F$3:$F$8762)</f>
        <v>13.375</v>
      </c>
    </row>
    <row r="143" spans="1:43">
      <c r="A143" s="28">
        <v>41777</v>
      </c>
      <c r="B143" s="88">
        <f ca="1">I143-IF(入力データと計算結果!$F$7=バックデータ一覧!$A$7,計算過程!$AG143,計算過程!$AI143)*I143/($I143+$J143+$K143+$L143+$M143+$N143)</f>
        <v>8.4001799479325001</v>
      </c>
      <c r="C143" s="88">
        <f ca="1">J143-IF(入力データと計算結果!$F$7=バックデータ一覧!$A$7,計算過程!$AG143,計算過程!$AI143)*J143/($I143+$J143+$K143+$L143+$M143+$N143)</f>
        <v>13.548677335375</v>
      </c>
      <c r="D143" s="88">
        <f ca="1">K143-IF(入力データと計算結果!$F$7=バックデータ一覧!$A$7,計算過程!$AG143,計算過程!$AI143)*K143/($I143+$J143+$K143+$L143+$M143+$N143)</f>
        <v>1.0838941868300001</v>
      </c>
      <c r="E143" s="88">
        <f ca="1">L143-IF(入力データと計算結果!$F$7=バックデータ一覧!$A$7,計算過程!$AG143,計算過程!$AI143)*L143/($I143+$J143+$K143+$L143+$M143+$N143)</f>
        <v>24.387619203675001</v>
      </c>
      <c r="F143" s="88">
        <f ca="1">M143-IF(入力データと計算結果!$F$7=バックデータ一覧!$A$7,計算過程!$AG143,計算過程!$AI143)*M143/($I143+$J143+$K143+$L143+$M143+$N143)</f>
        <v>0</v>
      </c>
      <c r="G143" s="88">
        <f ca="1">N143-IF(入力データと計算結果!$F$7=バックデータ一覧!$A$7,計算過程!$AG143,計算過程!$AI143)*N143/($I143+$J143+$K143+$L143+$M143+$N143)</f>
        <v>4.8142083333333332</v>
      </c>
      <c r="H143" s="88">
        <f t="shared" si="29"/>
        <v>0</v>
      </c>
      <c r="I143" s="90">
        <f ca="1">P143*(バックデータ一覧!$E$3-計算過程!X143)*4.186*10^-3</f>
        <v>8.4001799479325001</v>
      </c>
      <c r="J143" s="90">
        <f ca="1">Q143*(バックデータ一覧!$E$4-計算過程!X143)*4.186*10^-3</f>
        <v>13.548677335375</v>
      </c>
      <c r="K143" s="90">
        <f ca="1">R143*(バックデータ一覧!$E$5-計算過程!X143)*4.186*10^-3</f>
        <v>1.0838941868300001</v>
      </c>
      <c r="L143" s="90">
        <f ca="1">IF(入力データと計算結果!$F$9=バックデータ一覧!$A$2,計算過程!S143*(バックデータ一覧!$E$6-計算過程!X143)*4.186*10^-3,0)</f>
        <v>24.387619203675001</v>
      </c>
      <c r="M143" s="90">
        <f>IF(入力データと計算結果!$F$9=バックデータ一覧!$A$2,0,計算過程!T143*(バックデータ一覧!$E$7-計算過程!X143)*4.186*10^-3)</f>
        <v>0</v>
      </c>
      <c r="N143" s="90">
        <f ca="1">IF(入力データと計算結果!$F$9=バックデータ一覧!$A$4,0,計算過程!U143*(バックデータ一覧!$E$8-計算過程!X143)*4.186*10^-3)</f>
        <v>4.8142083333333332</v>
      </c>
      <c r="O143" s="90">
        <f>IF(入力データと計算結果!$F$9=バックデータ一覧!$A$4,計算過程!W143*1.25,0)</f>
        <v>0</v>
      </c>
      <c r="P143" s="88">
        <f t="shared" si="22"/>
        <v>62</v>
      </c>
      <c r="Q143" s="88">
        <f t="shared" si="23"/>
        <v>100</v>
      </c>
      <c r="R143" s="88">
        <f t="shared" si="24"/>
        <v>8</v>
      </c>
      <c r="S143" s="88">
        <f>IF(入力データと計算結果!$F$9=バックデータ一覧!$A$2,$AC143,0)*$AX$11*$AX$12</f>
        <v>180</v>
      </c>
      <c r="T143" s="88">
        <f>IF(入力データと計算結果!$F$9=バックデータ一覧!$A$2,0,$AC143)*$AX$12</f>
        <v>0</v>
      </c>
      <c r="U143" s="88">
        <f t="shared" ca="1" si="30"/>
        <v>21.961950626244075</v>
      </c>
      <c r="V143" s="90">
        <f ca="1">IF(OR(入力データと計算結果!$F$9=バックデータ一覧!$A$2,入力データと計算結果!$F$9=バックデータ一覧!$A$3),W143/(バックデータ一覧!$E$8-計算過程!X143)/4.186*10^3,0)</f>
        <v>21.961950626244075</v>
      </c>
      <c r="W143" s="90">
        <f t="shared" si="25"/>
        <v>4.8142083333333332</v>
      </c>
      <c r="X143" s="90">
        <f ca="1">MAX(VLOOKUP(入力データと計算結果!$F$5,バックデータ一覧!$Y$3:$AA$10,2)*Y143+VLOOKUP(入力データと計算結果!$F$5,バックデータ一覧!$Y$3:$AA$10,3),0.5)</f>
        <v>7.633355625000001</v>
      </c>
      <c r="Y143" s="90">
        <f t="shared" ca="1" si="26"/>
        <v>6.2770833333333336</v>
      </c>
      <c r="Z143" s="24">
        <f>IF(入力データと計算結果!$F$6=4,INDEX(バックデータ一覧!$I$4:$L$9,MATCH(VLOOKUP(計算過程!$A143,バックデータ一覧!$AU$3:$AV$367,2),バックデータ一覧!$H$4:$H$9,0),MATCH(計算過程!Z$2,バックデータ一覧!$I$2:$L$2,0)),IF(入力データと計算結果!$F$6=3,INDEX(バックデータ一覧!$I$10:$L$15,MATCH(VLOOKUP(計算過程!$A143,バックデータ一覧!$AU$3:$AV$367,2),バックデータ一覧!$H$10:$H$15,0),MATCH(計算過程!Z$2,バックデータ一覧!$I$2:$L$2,0)),IF(入力データと計算結果!$F$6=2,INDEX(バックデータ一覧!$I$16:$L$21,MATCH(VLOOKUP(計算過程!$A143,バックデータ一覧!$AU$3:$AV$367,2),バックデータ一覧!$H$16:$H$21,0),MATCH(計算過程!Z$2,バックデータ一覧!$I$2:$L$2,0)),IF(入力データと計算結果!$F$6=1,INDEX(バックデータ一覧!$I$22:$L$27,MATCH(VLOOKUP(計算過程!$A143,バックデータ一覧!$AU$3:$AV$367,2),バックデータ一覧!$H$22:$H$27,0),MATCH(計算過程!Z$2,バックデータ一覧!$I$2:$L$2,0))))))</f>
        <v>62</v>
      </c>
      <c r="AA143" s="24">
        <f>IF(入力データと計算結果!$F$6=4,INDEX(バックデータ一覧!$I$4:$L$9,MATCH(VLOOKUP(計算過程!$A143,バックデータ一覧!$AU$3:$AV$367,2),バックデータ一覧!$H$4:$H$9,0),MATCH(計算過程!AA$2,バックデータ一覧!$I$2:$L$2,0)),IF(入力データと計算結果!$F$6=3,INDEX(バックデータ一覧!$I$10:$L$15,MATCH(VLOOKUP(計算過程!$A143,バックデータ一覧!$AU$3:$AV$367,2),バックデータ一覧!$H$10:$H$15,0),MATCH(計算過程!AA$2,バックデータ一覧!$I$2:$L$2,0)),IF(入力データと計算結果!$F$6=2,INDEX(バックデータ一覧!$I$16:$L$21,MATCH(VLOOKUP(計算過程!$A143,バックデータ一覧!$AU$3:$AV$367,2),バックデータ一覧!$H$16:$H$21,0),MATCH(計算過程!AA$2,バックデータ一覧!$I$2:$L$2,0)),IF(入力データと計算結果!$F$6=1,INDEX(バックデータ一覧!$I$22:$L$27,MATCH(VLOOKUP(計算過程!$A143,バックデータ一覧!$AU$3:$AV$367,2),バックデータ一覧!$H$22:$H$27,0),MATCH(計算過程!AA$2,バックデータ一覧!$I$2:$L$2,0))))))</f>
        <v>100</v>
      </c>
      <c r="AB143" s="24">
        <f>IF(入力データと計算結果!$F$6=4,INDEX(バックデータ一覧!$I$4:$L$9,MATCH(VLOOKUP(計算過程!$A143,バックデータ一覧!$AU$3:$AV$367,2),バックデータ一覧!$H$4:$H$9,0),MATCH(計算過程!AB$2,バックデータ一覧!$I$2:$L$2,0)),IF(入力データと計算結果!$F$6=3,INDEX(バックデータ一覧!$I$10:$L$15,MATCH(VLOOKUP(計算過程!$A143,バックデータ一覧!$AU$3:$AV$367,2),バックデータ一覧!$H$10:$H$15,0),MATCH(計算過程!AB$2,バックデータ一覧!$I$2:$L$2,0)),IF(入力データと計算結果!$F$6=2,INDEX(バックデータ一覧!$I$16:$L$21,MATCH(VLOOKUP(計算過程!$A143,バックデータ一覧!$AU$3:$AV$367,2),バックデータ一覧!$H$16:$H$21,0),MATCH(計算過程!AB$2,バックデータ一覧!$I$2:$L$2,0)),IF(入力データと計算結果!$F$6=1,INDEX(バックデータ一覧!$I$22:$L$27,MATCH(VLOOKUP(計算過程!$A143,バックデータ一覧!$AU$3:$AV$367,2),バックデータ一覧!$H$22:$H$27,0),MATCH(計算過程!AB$2,バックデータ一覧!$I$2:$L$2,0))))))</f>
        <v>8</v>
      </c>
      <c r="AC143" s="24">
        <f>IF(入力データと計算結果!$F$6=4,INDEX(バックデータ一覧!$I$4:$L$9,MATCH(VLOOKUP(計算過程!$A143,バックデータ一覧!$AU$3:$AV$367,2),バックデータ一覧!$H$4:$H$9,0),MATCH(計算過程!AC$2,バックデータ一覧!$I$2:$L$2,0)),IF(入力データと計算結果!$F$6=3,INDEX(バックデータ一覧!$I$10:$L$15,MATCH(VLOOKUP(計算過程!$A143,バックデータ一覧!$AU$3:$AV$367,2),バックデータ一覧!$H$10:$H$15,0),MATCH(計算過程!AC$2,バックデータ一覧!$I$2:$L$2,0)),IF(入力データと計算結果!$F$6=2,INDEX(バックデータ一覧!$I$16:$L$21,MATCH(VLOOKUP(計算過程!$A143,バックデータ一覧!$AU$3:$AV$367,2),バックデータ一覧!$H$16:$H$21,0),MATCH(計算過程!AC$2,バックデータ一覧!$I$2:$L$2,0)),IF(入力データと計算結果!$F$6=1,INDEX(バックデータ一覧!$I$22:$L$27,MATCH(VLOOKUP(計算過程!$A143,バックデータ一覧!$AU$3:$AV$367,2),バックデータ一覧!$H$22:$H$27,0),MATCH(計算過程!AC$2,バックデータ一覧!$I$2:$L$2,0))))))</f>
        <v>180</v>
      </c>
      <c r="AD143" s="89">
        <f>IF($AF143&lt;7,INDEX(バックデータ一覧!$P$4:$S$5,MATCH(入力データと計算結果!$F$8,バックデータ一覧!$O$4:$O$5,0),MATCH(入力データと計算結果!$F$6,バックデータ一覧!$P$3:$W$3,0)),IF(AND($AF143&gt;=7,$AF143&lt;16),INDEX(バックデータ一覧!$P$6:$S$7,MATCH(入力データと計算結果!$F$8,バックデータ一覧!$O$6:$O$7,0),MATCH(入力データと計算結果!$F$6,バックデータ一覧!$P$3:$W$3,0)),IF(AND($AF143&gt;=16,$AF143&lt;25),INDEX(バックデータ一覧!$P$8:$S$9,MATCH(入力データと計算結果!$F$8,バックデータ一覧!$O$8:$O$9,0),MATCH(入力データと計算結果!$F$6,バックデータ一覧!$P$3:$W$3,0)),IF($AF143&gt;=25,INDEX(バックデータ一覧!$P$10:$S$11,MATCH(入力データと計算結果!$F$8,バックデータ一覧!$O$10:$O$11,0),MATCH(入力データと計算結果!$F$6,バックデータ一覧!$P$3:$W$3,0))))))</f>
        <v>-0.13</v>
      </c>
      <c r="AE143" s="89">
        <f>IF($AF143&lt;7,INDEX(バックデータ一覧!$T$4:$W$5,MATCH(入力データと計算結果!$F$8,バックデータ一覧!$O$4:$O$5,0),MATCH(入力データと計算結果!$F$6,バックデータ一覧!$P$3:$W$3,0)),IF(AND($AF143&gt;=7,$AF143&lt;16),INDEX(バックデータ一覧!$T$6:$W$7,MATCH(入力データと計算結果!$F$8,バックデータ一覧!$O$6:$O$7,0),MATCH(入力データと計算結果!$F$6,バックデータ一覧!$P$3:$W$3,0)),IF(AND($AF143&gt;=16,$AF143&lt;25),INDEX(バックデータ一覧!$T$8:$W$9,MATCH(入力データと計算結果!$F$8,バックデータ一覧!$O$8:$O$9,0),MATCH(入力データと計算結果!$F$6,バックデータ一覧!$P$3:$W$3,0)),IF($AF143&gt;=25,INDEX(バックデータ一覧!$T$10:$W$11,MATCH(入力データと計算結果!$F$8,バックデータ一覧!$O$10:$O$11,0),MATCH(入力データと計算結果!$F$6,バックデータ一覧!$P$3:$W$3,0))))))</f>
        <v>6.04</v>
      </c>
      <c r="AF143" s="88">
        <f>AVERAGEIF(貼り付けシート!$A$6:$A$8765,$A143,貼り付けシート!$C$6:$C$8765)</f>
        <v>9.4291666666666654</v>
      </c>
      <c r="AG143" s="91">
        <f>IF(AND(入力データと計算結果!$F$7=バックデータ一覧!$A$7,AH143="使用できる"),MIN(AN143,SUM(I143:N143)*$AX$13),0)</f>
        <v>0</v>
      </c>
      <c r="AH143" s="47" t="str">
        <f t="shared" si="31"/>
        <v>使用できる</v>
      </c>
      <c r="AI143" s="90">
        <f>IF(入力データと計算結果!$F$7=バックデータ一覧!$A$8,MIN(AJ143,(SUM(I143:N143)*$AX$15)),0)</f>
        <v>0</v>
      </c>
      <c r="AJ143" s="90">
        <f t="shared" ca="1" si="27"/>
        <v>0</v>
      </c>
      <c r="AK143" s="90">
        <f t="shared" ca="1" si="28"/>
        <v>36.020516003062497</v>
      </c>
      <c r="AL143" s="88">
        <f>IF(OR($AX$22=0,入力データと計算結果!$F$7&lt;&gt;バックデータ一覧!$A$8),0,$AX$19*AM143*10^-3)</f>
        <v>0</v>
      </c>
      <c r="AM143" s="90">
        <f>SUMPRODUCT(('計算過程（日射量等）'!$A$6:$A$8765=計算過程!A143)*('計算過程（日射量等）'!$C$6:$C$8765&gt;=$AX$20))</f>
        <v>4</v>
      </c>
      <c r="AN143" s="90">
        <f>IF(入力データと計算結果!$F$7=バックデータ一覧!$A$9,0,AO143*$AX$22*$AX$21*計算過程!$AX$23)</f>
        <v>0</v>
      </c>
      <c r="AO143" s="90">
        <f>SUMIF('計算過程（日射量等）'!$A$6:$A$8765,計算過程!A143,'計算過程（日射量等）'!$C$6:$C$8765)*3600*10^-6</f>
        <v>5.6465161924568479</v>
      </c>
      <c r="AP143" s="90">
        <f t="shared" si="21"/>
        <v>12.827553763440861</v>
      </c>
      <c r="AQ143" s="90">
        <f>AVERAGEIF('貼り付けシート（日射量等）'!$D$3:$D$8762,$A143,'貼り付けシート（日射量等）'!$F$3:$F$8762)</f>
        <v>11.937499999999998</v>
      </c>
    </row>
    <row r="144" spans="1:43">
      <c r="A144" s="28">
        <v>41778</v>
      </c>
      <c r="B144" s="88">
        <f ca="1">I144-IF(入力データと計算結果!$F$7=バックデータ一覧!$A$7,計算過程!$AG144,計算過程!$AI144)*I144/($I144+$J144+$K144+$L144+$M144+$N144)</f>
        <v>12.405658106660001</v>
      </c>
      <c r="C144" s="88">
        <f ca="1">J144-IF(入力データと計算結果!$F$7=バックデータ一覧!$A$7,計算過程!$AG144,計算過程!$AI144)*J144/($I144+$J144+$K144+$L144+$M144+$N144)</f>
        <v>20.226616478250001</v>
      </c>
      <c r="D144" s="88">
        <f ca="1">K144-IF(入力データと計算結果!$F$7=バックデータ一覧!$A$7,計算過程!$AG144,計算過程!$AI144)*K144/($I144+$J144+$K144+$L144+$M144+$N144)</f>
        <v>3.7756350759400004</v>
      </c>
      <c r="E144" s="88">
        <f ca="1">L144-IF(入力データと計算結果!$F$7=バックデータ一覧!$A$7,計算過程!$AG144,計算過程!$AI144)*L144/($I144+$J144+$K144+$L144+$M144+$N144)</f>
        <v>24.271939773900002</v>
      </c>
      <c r="F144" s="88">
        <f ca="1">M144-IF(入力データと計算結果!$F$7=バックデータ一覧!$A$7,計算過程!$AG144,計算過程!$AI144)*M144/($I144+$J144+$K144+$L144+$M144+$N144)</f>
        <v>0</v>
      </c>
      <c r="G144" s="88">
        <f ca="1">N144-IF(入力データと計算結果!$F$7=バックデータ一覧!$A$7,計算過程!$AG144,計算過程!$AI144)*N144/($I144+$J144+$K144+$L144+$M144+$N144)</f>
        <v>4.5038333333333345</v>
      </c>
      <c r="H144" s="88">
        <f t="shared" si="29"/>
        <v>0</v>
      </c>
      <c r="I144" s="90">
        <f ca="1">P144*(バックデータ一覧!$E$3-計算過程!X144)*4.186*10^-3</f>
        <v>12.405658106660001</v>
      </c>
      <c r="J144" s="90">
        <f ca="1">Q144*(バックデータ一覧!$E$4-計算過程!X144)*4.186*10^-3</f>
        <v>20.226616478250001</v>
      </c>
      <c r="K144" s="90">
        <f ca="1">R144*(バックデータ一覧!$E$5-計算過程!X144)*4.186*10^-3</f>
        <v>3.7756350759400004</v>
      </c>
      <c r="L144" s="90">
        <f ca="1">IF(入力データと計算結果!$F$9=バックデータ一覧!$A$2,計算過程!S144*(バックデータ一覧!$E$6-計算過程!X144)*4.186*10^-3,0)</f>
        <v>24.271939773900002</v>
      </c>
      <c r="M144" s="90">
        <f>IF(入力データと計算結果!$F$9=バックデータ一覧!$A$2,0,計算過程!T144*(バックデータ一覧!$E$7-計算過程!X144)*4.186*10^-3)</f>
        <v>0</v>
      </c>
      <c r="N144" s="90">
        <f ca="1">IF(入力データと計算結果!$F$9=バックデータ一覧!$A$4,0,計算過程!U144*(バックデータ一覧!$E$8-計算過程!X144)*4.186*10^-3)</f>
        <v>4.5038333333333345</v>
      </c>
      <c r="O144" s="90">
        <f>IF(入力データと計算結果!$F$9=バックデータ一覧!$A$4,計算過程!W144*1.25,0)</f>
        <v>0</v>
      </c>
      <c r="P144" s="88">
        <f t="shared" si="22"/>
        <v>92</v>
      </c>
      <c r="Q144" s="88">
        <f t="shared" si="23"/>
        <v>150</v>
      </c>
      <c r="R144" s="88">
        <f t="shared" si="24"/>
        <v>28</v>
      </c>
      <c r="S144" s="88">
        <f>IF(入力データと計算結果!$F$9=バックデータ一覧!$A$2,$AC144,0)*$AX$11*$AX$12</f>
        <v>180</v>
      </c>
      <c r="T144" s="88">
        <f>IF(入力データと計算結果!$F$9=バックデータ一覧!$A$2,0,$AC144)*$AX$12</f>
        <v>0</v>
      </c>
      <c r="U144" s="88">
        <f t="shared" ca="1" si="30"/>
        <v>20.606463413967052</v>
      </c>
      <c r="V144" s="90">
        <f ca="1">IF(OR(入力データと計算結果!$F$9=バックデータ一覧!$A$2,入力データと計算結果!$F$9=バックデータ一覧!$A$3),W144/(バックデータ一覧!$E$8-計算過程!X144)/4.186*10^3,0)</f>
        <v>20.606463413967052</v>
      </c>
      <c r="W144" s="90">
        <f t="shared" si="25"/>
        <v>4.5038333333333336</v>
      </c>
      <c r="X144" s="90">
        <f ca="1">MAX(VLOOKUP(入力データと計算結果!$F$5,バックデータ一覧!$Y$3:$AA$10,2)*Y144+VLOOKUP(入力データと計算結果!$F$5,バックデータ一覧!$Y$3:$AA$10,3),0.5)</f>
        <v>7.7868824999999999</v>
      </c>
      <c r="Y144" s="90">
        <f t="shared" ca="1" si="26"/>
        <v>6.5083333333333329</v>
      </c>
      <c r="Z144" s="24">
        <f>IF(入力データと計算結果!$F$6=4,INDEX(バックデータ一覧!$I$4:$L$9,MATCH(VLOOKUP(計算過程!$A144,バックデータ一覧!$AU$3:$AV$367,2),バックデータ一覧!$H$4:$H$9,0),MATCH(計算過程!Z$2,バックデータ一覧!$I$2:$L$2,0)),IF(入力データと計算結果!$F$6=3,INDEX(バックデータ一覧!$I$10:$L$15,MATCH(VLOOKUP(計算過程!$A144,バックデータ一覧!$AU$3:$AV$367,2),バックデータ一覧!$H$10:$H$15,0),MATCH(計算過程!Z$2,バックデータ一覧!$I$2:$L$2,0)),IF(入力データと計算結果!$F$6=2,INDEX(バックデータ一覧!$I$16:$L$21,MATCH(VLOOKUP(計算過程!$A144,バックデータ一覧!$AU$3:$AV$367,2),バックデータ一覧!$H$16:$H$21,0),MATCH(計算過程!Z$2,バックデータ一覧!$I$2:$L$2,0)),IF(入力データと計算結果!$F$6=1,INDEX(バックデータ一覧!$I$22:$L$27,MATCH(VLOOKUP(計算過程!$A144,バックデータ一覧!$AU$3:$AV$367,2),バックデータ一覧!$H$22:$H$27,0),MATCH(計算過程!Z$2,バックデータ一覧!$I$2:$L$2,0))))))</f>
        <v>92</v>
      </c>
      <c r="AA144" s="24">
        <f>IF(入力データと計算結果!$F$6=4,INDEX(バックデータ一覧!$I$4:$L$9,MATCH(VLOOKUP(計算過程!$A144,バックデータ一覧!$AU$3:$AV$367,2),バックデータ一覧!$H$4:$H$9,0),MATCH(計算過程!AA$2,バックデータ一覧!$I$2:$L$2,0)),IF(入力データと計算結果!$F$6=3,INDEX(バックデータ一覧!$I$10:$L$15,MATCH(VLOOKUP(計算過程!$A144,バックデータ一覧!$AU$3:$AV$367,2),バックデータ一覧!$H$10:$H$15,0),MATCH(計算過程!AA$2,バックデータ一覧!$I$2:$L$2,0)),IF(入力データと計算結果!$F$6=2,INDEX(バックデータ一覧!$I$16:$L$21,MATCH(VLOOKUP(計算過程!$A144,バックデータ一覧!$AU$3:$AV$367,2),バックデータ一覧!$H$16:$H$21,0),MATCH(計算過程!AA$2,バックデータ一覧!$I$2:$L$2,0)),IF(入力データと計算結果!$F$6=1,INDEX(バックデータ一覧!$I$22:$L$27,MATCH(VLOOKUP(計算過程!$A144,バックデータ一覧!$AU$3:$AV$367,2),バックデータ一覧!$H$22:$H$27,0),MATCH(計算過程!AA$2,バックデータ一覧!$I$2:$L$2,0))))))</f>
        <v>150</v>
      </c>
      <c r="AB144" s="24">
        <f>IF(入力データと計算結果!$F$6=4,INDEX(バックデータ一覧!$I$4:$L$9,MATCH(VLOOKUP(計算過程!$A144,バックデータ一覧!$AU$3:$AV$367,2),バックデータ一覧!$H$4:$H$9,0),MATCH(計算過程!AB$2,バックデータ一覧!$I$2:$L$2,0)),IF(入力データと計算結果!$F$6=3,INDEX(バックデータ一覧!$I$10:$L$15,MATCH(VLOOKUP(計算過程!$A144,バックデータ一覧!$AU$3:$AV$367,2),バックデータ一覧!$H$10:$H$15,0),MATCH(計算過程!AB$2,バックデータ一覧!$I$2:$L$2,0)),IF(入力データと計算結果!$F$6=2,INDEX(バックデータ一覧!$I$16:$L$21,MATCH(VLOOKUP(計算過程!$A144,バックデータ一覧!$AU$3:$AV$367,2),バックデータ一覧!$H$16:$H$21,0),MATCH(計算過程!AB$2,バックデータ一覧!$I$2:$L$2,0)),IF(入力データと計算結果!$F$6=1,INDEX(バックデータ一覧!$I$22:$L$27,MATCH(VLOOKUP(計算過程!$A144,バックデータ一覧!$AU$3:$AV$367,2),バックデータ一覧!$H$22:$H$27,0),MATCH(計算過程!AB$2,バックデータ一覧!$I$2:$L$2,0))))))</f>
        <v>28</v>
      </c>
      <c r="AC144" s="24">
        <f>IF(入力データと計算結果!$F$6=4,INDEX(バックデータ一覧!$I$4:$L$9,MATCH(VLOOKUP(計算過程!$A144,バックデータ一覧!$AU$3:$AV$367,2),バックデータ一覧!$H$4:$H$9,0),MATCH(計算過程!AC$2,バックデータ一覧!$I$2:$L$2,0)),IF(入力データと計算結果!$F$6=3,INDEX(バックデータ一覧!$I$10:$L$15,MATCH(VLOOKUP(計算過程!$A144,バックデータ一覧!$AU$3:$AV$367,2),バックデータ一覧!$H$10:$H$15,0),MATCH(計算過程!AC$2,バックデータ一覧!$I$2:$L$2,0)),IF(入力データと計算結果!$F$6=2,INDEX(バックデータ一覧!$I$16:$L$21,MATCH(VLOOKUP(計算過程!$A144,バックデータ一覧!$AU$3:$AV$367,2),バックデータ一覧!$H$16:$H$21,0),MATCH(計算過程!AC$2,バックデータ一覧!$I$2:$L$2,0)),IF(入力データと計算結果!$F$6=1,INDEX(バックデータ一覧!$I$22:$L$27,MATCH(VLOOKUP(計算過程!$A144,バックデータ一覧!$AU$3:$AV$367,2),バックデータ一覧!$H$22:$H$27,0),MATCH(計算過程!AC$2,バックデータ一覧!$I$2:$L$2,0))))))</f>
        <v>180</v>
      </c>
      <c r="AD144" s="89">
        <f>IF($AF144&lt;7,INDEX(バックデータ一覧!$P$4:$S$5,MATCH(入力データと計算結果!$F$8,バックデータ一覧!$O$4:$O$5,0),MATCH(入力データと計算結果!$F$6,バックデータ一覧!$P$3:$W$3,0)),IF(AND($AF144&gt;=7,$AF144&lt;16),INDEX(バックデータ一覧!$P$6:$S$7,MATCH(入力データと計算結果!$F$8,バックデータ一覧!$O$6:$O$7,0),MATCH(入力データと計算結果!$F$6,バックデータ一覧!$P$3:$W$3,0)),IF(AND($AF144&gt;=16,$AF144&lt;25),INDEX(バックデータ一覧!$P$8:$S$9,MATCH(入力データと計算結果!$F$8,バックデータ一覧!$O$8:$O$9,0),MATCH(入力データと計算結果!$F$6,バックデータ一覧!$P$3:$W$3,0)),IF($AF144&gt;=25,INDEX(バックデータ一覧!$P$10:$S$11,MATCH(入力データと計算結果!$F$8,バックデータ一覧!$O$10:$O$11,0),MATCH(入力データと計算結果!$F$6,バックデータ一覧!$P$3:$W$3,0))))))</f>
        <v>-0.13</v>
      </c>
      <c r="AE144" s="89">
        <f>IF($AF144&lt;7,INDEX(バックデータ一覧!$T$4:$W$5,MATCH(入力データと計算結果!$F$8,バックデータ一覧!$O$4:$O$5,0),MATCH(入力データと計算結果!$F$6,バックデータ一覧!$P$3:$W$3,0)),IF(AND($AF144&gt;=7,$AF144&lt;16),INDEX(バックデータ一覧!$T$6:$W$7,MATCH(入力データと計算結果!$F$8,バックデータ一覧!$O$6:$O$7,0),MATCH(入力データと計算結果!$F$6,バックデータ一覧!$P$3:$W$3,0)),IF(AND($AF144&gt;=16,$AF144&lt;25),INDEX(バックデータ一覧!$T$8:$W$9,MATCH(入力データと計算結果!$F$8,バックデータ一覧!$O$8:$O$9,0),MATCH(入力データと計算結果!$F$6,バックデータ一覧!$P$3:$W$3,0)),IF($AF144&gt;=25,INDEX(バックデータ一覧!$T$10:$W$11,MATCH(入力データと計算結果!$F$8,バックデータ一覧!$O$10:$O$11,0),MATCH(入力データと計算結果!$F$6,バックデータ一覧!$P$3:$W$3,0))))))</f>
        <v>6.04</v>
      </c>
      <c r="AF144" s="88">
        <f>AVERAGEIF(貼り付けシート!$A$6:$A$8765,$A144,貼り付けシート!$C$6:$C$8765)</f>
        <v>11.816666666666665</v>
      </c>
      <c r="AG144" s="91">
        <f>IF(AND(入力データと計算結果!$F$7=バックデータ一覧!$A$7,AH144="使用できる"),MIN(AN144,SUM(I144:N144)*$AX$13),0)</f>
        <v>0</v>
      </c>
      <c r="AH144" s="47" t="str">
        <f t="shared" si="31"/>
        <v>使用できる</v>
      </c>
      <c r="AI144" s="90">
        <f>IF(入力データと計算結果!$F$7=バックデータ一覧!$A$8,MIN(AJ144,(SUM(I144:N144)*$AX$15)),0)</f>
        <v>0</v>
      </c>
      <c r="AJ144" s="90">
        <f t="shared" ca="1" si="27"/>
        <v>0</v>
      </c>
      <c r="AK144" s="90">
        <f t="shared" ca="1" si="28"/>
        <v>35.924116478250006</v>
      </c>
      <c r="AL144" s="88">
        <f>IF(OR($AX$22=0,入力データと計算結果!$F$7&lt;&gt;バックデータ一覧!$A$8),0,$AX$19*AM144*10^-3)</f>
        <v>0</v>
      </c>
      <c r="AM144" s="90">
        <f>SUMPRODUCT(('計算過程（日射量等）'!$A$6:$A$8765=計算過程!A144)*('計算過程（日射量等）'!$C$6:$C$8765&gt;=$AX$20))</f>
        <v>10</v>
      </c>
      <c r="AN144" s="90">
        <f>IF(入力データと計算結果!$F$7=バックデータ一覧!$A$9,0,AO144*$AX$22*$AX$21*計算過程!$AX$23)</f>
        <v>0</v>
      </c>
      <c r="AO144" s="90">
        <f>SUMIF('計算過程（日射量等）'!$A$6:$A$8765,計算過程!A144,'計算過程（日射量等）'!$C$6:$C$8765)*3600*10^-6</f>
        <v>10.409989867192419</v>
      </c>
      <c r="AP144" s="90">
        <f t="shared" si="21"/>
        <v>13.071774193548386</v>
      </c>
      <c r="AQ144" s="90">
        <f>AVERAGEIF('貼り付けシート（日射量等）'!$D$3:$D$8762,$A144,'貼り付けシート（日射量等）'!$F$3:$F$8762)</f>
        <v>12.9125</v>
      </c>
    </row>
    <row r="145" spans="1:43">
      <c r="A145" s="28">
        <v>41779</v>
      </c>
      <c r="B145" s="88">
        <f ca="1">I145-IF(入力データと計算結果!$F$7=バックデータ一覧!$A$7,計算過程!$AG145,計算過程!$AI145)*I145/($I145+$J145+$K145+$L145+$M145+$N145)</f>
        <v>18.634843293884998</v>
      </c>
      <c r="C145" s="88">
        <f ca="1">J145-IF(入力データと計算結果!$F$7=バックデータ一覧!$A$7,計算過程!$AG145,計算過程!$AI145)*J145/($I145+$J145+$K145+$L145+$M145+$N145)</f>
        <v>26.621204705549996</v>
      </c>
      <c r="D145" s="88">
        <f ca="1">K145-IF(入力データと計算結果!$F$7=バックデータ一覧!$A$7,計算過程!$AG145,計算過程!$AI145)*K145/($I145+$J145+$K145+$L145+$M145+$N145)</f>
        <v>3.9931807058324997</v>
      </c>
      <c r="E145" s="88">
        <f ca="1">L145-IF(入力データと計算結果!$F$7=バックデータ一覧!$A$7,計算過程!$AG145,計算過程!$AI145)*L145/($I145+$J145+$K145+$L145+$M145+$N145)</f>
        <v>23.959084234994997</v>
      </c>
      <c r="F145" s="88">
        <f ca="1">M145-IF(入力データと計算結果!$F$7=バックデータ一覧!$A$7,計算過程!$AG145,計算過程!$AI145)*M145/($I145+$J145+$K145+$L145+$M145+$N145)</f>
        <v>0</v>
      </c>
      <c r="G145" s="88">
        <f ca="1">N145-IF(入力データと計算結果!$F$7=バックデータ一覧!$A$7,計算過程!$AG145,計算過程!$AI145)*N145/($I145+$J145+$K145+$L145+$M145+$N145)</f>
        <v>4.3353750000000009</v>
      </c>
      <c r="H145" s="88">
        <f t="shared" si="29"/>
        <v>0</v>
      </c>
      <c r="I145" s="90">
        <f ca="1">P145*(バックデータ一覧!$E$3-計算過程!X145)*4.186*10^-3</f>
        <v>18.634843293884998</v>
      </c>
      <c r="J145" s="90">
        <f ca="1">Q145*(バックデータ一覧!$E$4-計算過程!X145)*4.186*10^-3</f>
        <v>26.621204705549996</v>
      </c>
      <c r="K145" s="90">
        <f ca="1">R145*(バックデータ一覧!$E$5-計算過程!X145)*4.186*10^-3</f>
        <v>3.9931807058324997</v>
      </c>
      <c r="L145" s="90">
        <f ca="1">IF(入力データと計算結果!$F$9=バックデータ一覧!$A$2,計算過程!S145*(バックデータ一覧!$E$6-計算過程!X145)*4.186*10^-3,0)</f>
        <v>23.959084234994997</v>
      </c>
      <c r="M145" s="90">
        <f>IF(入力データと計算結果!$F$9=バックデータ一覧!$A$2,0,計算過程!T145*(バックデータ一覧!$E$7-計算過程!X145)*4.186*10^-3)</f>
        <v>0</v>
      </c>
      <c r="N145" s="90">
        <f ca="1">IF(入力データと計算結果!$F$9=バックデータ一覧!$A$4,0,計算過程!U145*(バックデータ一覧!$E$8-計算過程!X145)*4.186*10^-3)</f>
        <v>4.3353750000000009</v>
      </c>
      <c r="O145" s="90">
        <f>IF(入力データと計算結果!$F$9=バックデータ一覧!$A$4,計算過程!W145*1.25,0)</f>
        <v>0</v>
      </c>
      <c r="P145" s="88">
        <f t="shared" si="22"/>
        <v>140</v>
      </c>
      <c r="Q145" s="88">
        <f t="shared" si="23"/>
        <v>200</v>
      </c>
      <c r="R145" s="88">
        <f t="shared" si="24"/>
        <v>30</v>
      </c>
      <c r="S145" s="88">
        <f>IF(入力データと計算結果!$F$9=バックデータ一覧!$A$2,$AC145,0)*$AX$11*$AX$12</f>
        <v>180</v>
      </c>
      <c r="T145" s="88">
        <f>IF(入力データと計算結果!$F$9=バックデータ一覧!$A$2,0,$AC145)*$AX$12</f>
        <v>0</v>
      </c>
      <c r="U145" s="88">
        <f t="shared" ca="1" si="30"/>
        <v>19.994717098361338</v>
      </c>
      <c r="V145" s="90">
        <f ca="1">IF(OR(入力データと計算結果!$F$9=バックデータ一覧!$A$2,入力データと計算結果!$F$9=バックデータ一覧!$A$3),W145/(バックデータ一覧!$E$8-計算過程!X145)/4.186*10^3,0)</f>
        <v>19.994717098361338</v>
      </c>
      <c r="W145" s="90">
        <f t="shared" si="25"/>
        <v>4.335375</v>
      </c>
      <c r="X145" s="90">
        <f ca="1">MAX(VLOOKUP(入力データと計算結果!$F$5,バックデータ一覧!$Y$3:$AA$10,2)*Y145+VLOOKUP(入力データと計算結果!$F$5,バックデータ一覧!$Y$3:$AA$10,3),0.5)</f>
        <v>8.2020966250000011</v>
      </c>
      <c r="Y145" s="90">
        <f t="shared" ca="1" si="26"/>
        <v>7.1337500000000009</v>
      </c>
      <c r="Z145" s="24">
        <f>IF(入力データと計算結果!$F$6=4,INDEX(バックデータ一覧!$I$4:$L$9,MATCH(VLOOKUP(計算過程!$A145,バックデータ一覧!$AU$3:$AV$367,2),バックデータ一覧!$H$4:$H$9,0),MATCH(計算過程!Z$2,バックデータ一覧!$I$2:$L$2,0)),IF(入力データと計算結果!$F$6=3,INDEX(バックデータ一覧!$I$10:$L$15,MATCH(VLOOKUP(計算過程!$A145,バックデータ一覧!$AU$3:$AV$367,2),バックデータ一覧!$H$10:$H$15,0),MATCH(計算過程!Z$2,バックデータ一覧!$I$2:$L$2,0)),IF(入力データと計算結果!$F$6=2,INDEX(バックデータ一覧!$I$16:$L$21,MATCH(VLOOKUP(計算過程!$A145,バックデータ一覧!$AU$3:$AV$367,2),バックデータ一覧!$H$16:$H$21,0),MATCH(計算過程!Z$2,バックデータ一覧!$I$2:$L$2,0)),IF(入力データと計算結果!$F$6=1,INDEX(バックデータ一覧!$I$22:$L$27,MATCH(VLOOKUP(計算過程!$A145,バックデータ一覧!$AU$3:$AV$367,2),バックデータ一覧!$H$22:$H$27,0),MATCH(計算過程!Z$2,バックデータ一覧!$I$2:$L$2,0))))))</f>
        <v>140</v>
      </c>
      <c r="AA145" s="24">
        <f>IF(入力データと計算結果!$F$6=4,INDEX(バックデータ一覧!$I$4:$L$9,MATCH(VLOOKUP(計算過程!$A145,バックデータ一覧!$AU$3:$AV$367,2),バックデータ一覧!$H$4:$H$9,0),MATCH(計算過程!AA$2,バックデータ一覧!$I$2:$L$2,0)),IF(入力データと計算結果!$F$6=3,INDEX(バックデータ一覧!$I$10:$L$15,MATCH(VLOOKUP(計算過程!$A145,バックデータ一覧!$AU$3:$AV$367,2),バックデータ一覧!$H$10:$H$15,0),MATCH(計算過程!AA$2,バックデータ一覧!$I$2:$L$2,0)),IF(入力データと計算結果!$F$6=2,INDEX(バックデータ一覧!$I$16:$L$21,MATCH(VLOOKUP(計算過程!$A145,バックデータ一覧!$AU$3:$AV$367,2),バックデータ一覧!$H$16:$H$21,0),MATCH(計算過程!AA$2,バックデータ一覧!$I$2:$L$2,0)),IF(入力データと計算結果!$F$6=1,INDEX(バックデータ一覧!$I$22:$L$27,MATCH(VLOOKUP(計算過程!$A145,バックデータ一覧!$AU$3:$AV$367,2),バックデータ一覧!$H$22:$H$27,0),MATCH(計算過程!AA$2,バックデータ一覧!$I$2:$L$2,0))))))</f>
        <v>200</v>
      </c>
      <c r="AB145" s="24">
        <f>IF(入力データと計算結果!$F$6=4,INDEX(バックデータ一覧!$I$4:$L$9,MATCH(VLOOKUP(計算過程!$A145,バックデータ一覧!$AU$3:$AV$367,2),バックデータ一覧!$H$4:$H$9,0),MATCH(計算過程!AB$2,バックデータ一覧!$I$2:$L$2,0)),IF(入力データと計算結果!$F$6=3,INDEX(バックデータ一覧!$I$10:$L$15,MATCH(VLOOKUP(計算過程!$A145,バックデータ一覧!$AU$3:$AV$367,2),バックデータ一覧!$H$10:$H$15,0),MATCH(計算過程!AB$2,バックデータ一覧!$I$2:$L$2,0)),IF(入力データと計算結果!$F$6=2,INDEX(バックデータ一覧!$I$16:$L$21,MATCH(VLOOKUP(計算過程!$A145,バックデータ一覧!$AU$3:$AV$367,2),バックデータ一覧!$H$16:$H$21,0),MATCH(計算過程!AB$2,バックデータ一覧!$I$2:$L$2,0)),IF(入力データと計算結果!$F$6=1,INDEX(バックデータ一覧!$I$22:$L$27,MATCH(VLOOKUP(計算過程!$A145,バックデータ一覧!$AU$3:$AV$367,2),バックデータ一覧!$H$22:$H$27,0),MATCH(計算過程!AB$2,バックデータ一覧!$I$2:$L$2,0))))))</f>
        <v>30</v>
      </c>
      <c r="AC145" s="24">
        <f>IF(入力データと計算結果!$F$6=4,INDEX(バックデータ一覧!$I$4:$L$9,MATCH(VLOOKUP(計算過程!$A145,バックデータ一覧!$AU$3:$AV$367,2),バックデータ一覧!$H$4:$H$9,0),MATCH(計算過程!AC$2,バックデータ一覧!$I$2:$L$2,0)),IF(入力データと計算結果!$F$6=3,INDEX(バックデータ一覧!$I$10:$L$15,MATCH(VLOOKUP(計算過程!$A145,バックデータ一覧!$AU$3:$AV$367,2),バックデータ一覧!$H$10:$H$15,0),MATCH(計算過程!AC$2,バックデータ一覧!$I$2:$L$2,0)),IF(入力データと計算結果!$F$6=2,INDEX(バックデータ一覧!$I$16:$L$21,MATCH(VLOOKUP(計算過程!$A145,バックデータ一覧!$AU$3:$AV$367,2),バックデータ一覧!$H$16:$H$21,0),MATCH(計算過程!AC$2,バックデータ一覧!$I$2:$L$2,0)),IF(入力データと計算結果!$F$6=1,INDEX(バックデータ一覧!$I$22:$L$27,MATCH(VLOOKUP(計算過程!$A145,バックデータ一覧!$AU$3:$AV$367,2),バックデータ一覧!$H$22:$H$27,0),MATCH(計算過程!AC$2,バックデータ一覧!$I$2:$L$2,0))))))</f>
        <v>180</v>
      </c>
      <c r="AD145" s="89">
        <f>IF($AF145&lt;7,INDEX(バックデータ一覧!$P$4:$S$5,MATCH(入力データと計算結果!$F$8,バックデータ一覧!$O$4:$O$5,0),MATCH(入力データと計算結果!$F$6,バックデータ一覧!$P$3:$W$3,0)),IF(AND($AF145&gt;=7,$AF145&lt;16),INDEX(バックデータ一覧!$P$6:$S$7,MATCH(入力データと計算結果!$F$8,バックデータ一覧!$O$6:$O$7,0),MATCH(入力データと計算結果!$F$6,バックデータ一覧!$P$3:$W$3,0)),IF(AND($AF145&gt;=16,$AF145&lt;25),INDEX(バックデータ一覧!$P$8:$S$9,MATCH(入力データと計算結果!$F$8,バックデータ一覧!$O$8:$O$9,0),MATCH(入力データと計算結果!$F$6,バックデータ一覧!$P$3:$W$3,0)),IF($AF145&gt;=25,INDEX(バックデータ一覧!$P$10:$S$11,MATCH(入力データと計算結果!$F$8,バックデータ一覧!$O$10:$O$11,0),MATCH(入力データと計算結果!$F$6,バックデータ一覧!$P$3:$W$3,0))))))</f>
        <v>-0.13</v>
      </c>
      <c r="AE145" s="89">
        <f>IF($AF145&lt;7,INDEX(バックデータ一覧!$T$4:$W$5,MATCH(入力データと計算結果!$F$8,バックデータ一覧!$O$4:$O$5,0),MATCH(入力データと計算結果!$F$6,バックデータ一覧!$P$3:$W$3,0)),IF(AND($AF145&gt;=7,$AF145&lt;16),INDEX(バックデータ一覧!$T$6:$W$7,MATCH(入力データと計算結果!$F$8,バックデータ一覧!$O$6:$O$7,0),MATCH(入力データと計算結果!$F$6,バックデータ一覧!$P$3:$W$3,0)),IF(AND($AF145&gt;=16,$AF145&lt;25),INDEX(バックデータ一覧!$T$8:$W$9,MATCH(入力データと計算結果!$F$8,バックデータ一覧!$O$8:$O$9,0),MATCH(入力データと計算結果!$F$6,バックデータ一覧!$P$3:$W$3,0)),IF($AF145&gt;=25,INDEX(バックデータ一覧!$T$10:$W$11,MATCH(入力データと計算結果!$F$8,バックデータ一覧!$O$10:$O$11,0),MATCH(入力データと計算結果!$F$6,バックデータ一覧!$P$3:$W$3,0))))))</f>
        <v>6.04</v>
      </c>
      <c r="AF145" s="88">
        <f>AVERAGEIF(貼り付けシート!$A$6:$A$8765,$A145,貼り付けシート!$C$6:$C$8765)</f>
        <v>13.112500000000002</v>
      </c>
      <c r="AG145" s="91">
        <f>IF(AND(入力データと計算結果!$F$7=バックデータ一覧!$A$7,AH145="使用できる"),MIN(AN145,SUM(I145:N145)*$AX$13),0)</f>
        <v>0</v>
      </c>
      <c r="AH145" s="47" t="str">
        <f t="shared" si="31"/>
        <v>使用できる</v>
      </c>
      <c r="AI145" s="90">
        <f>IF(入力データと計算結果!$F$7=バックデータ一覧!$A$8,MIN(AJ145,(SUM(I145:N145)*$AX$15)),0)</f>
        <v>0</v>
      </c>
      <c r="AJ145" s="90">
        <f t="shared" ca="1" si="27"/>
        <v>0</v>
      </c>
      <c r="AK145" s="90">
        <f t="shared" ca="1" si="28"/>
        <v>35.663403529162501</v>
      </c>
      <c r="AL145" s="88">
        <f>IF(OR($AX$22=0,入力データと計算結果!$F$7&lt;&gt;バックデータ一覧!$A$8),0,$AX$19*AM145*10^-3)</f>
        <v>0</v>
      </c>
      <c r="AM145" s="90">
        <f>SUMPRODUCT(('計算過程（日射量等）'!$A$6:$A$8765=計算過程!A145)*('計算過程（日射量等）'!$C$6:$C$8765&gt;=$AX$20))</f>
        <v>7</v>
      </c>
      <c r="AN145" s="90">
        <f>IF(入力データと計算結果!$F$7=バックデータ一覧!$A$9,0,AO145*$AX$22*$AX$21*計算過程!$AX$23)</f>
        <v>0</v>
      </c>
      <c r="AO145" s="90">
        <f>SUMIF('計算過程（日射量等）'!$A$6:$A$8765,計算過程!A145,'計算過程（日射量等）'!$C$6:$C$8765)*3600*10^-6</f>
        <v>8.1075950758020863</v>
      </c>
      <c r="AP145" s="90">
        <f t="shared" si="21"/>
        <v>13.259005376344085</v>
      </c>
      <c r="AQ145" s="90">
        <f>AVERAGEIF('貼り付けシート（日射量等）'!$D$3:$D$8762,$A145,'貼り付けシート（日射量等）'!$F$3:$F$8762)</f>
        <v>11.850000000000001</v>
      </c>
    </row>
    <row r="146" spans="1:43">
      <c r="A146" s="28">
        <v>41780</v>
      </c>
      <c r="B146" s="88">
        <f ca="1">I146-IF(入力データと計算結果!$F$7=バックデータ一覧!$A$7,計算過程!$AG146,計算過程!$AI146)*I146/($I146+$J146+$K146+$L146+$M146+$N146)</f>
        <v>23.923055674154</v>
      </c>
      <c r="C146" s="88">
        <f ca="1">J146-IF(入力データと計算結果!$F$7=バックデータ一覧!$A$7,計算過程!$AG146,計算過程!$AI146)*J146/($I146+$J146+$K146+$L146+$M146+$N146)</f>
        <v>31.203985661939999</v>
      </c>
      <c r="D146" s="88">
        <f ca="1">K146-IF(入力データと計算結果!$F$7=バックデータ一覧!$A$7,計算過程!$AG146,計算過程!$AI146)*K146/($I146+$J146+$K146+$L146+$M146+$N146)</f>
        <v>5.9807639185385</v>
      </c>
      <c r="E146" s="88">
        <f ca="1">L146-IF(入力データと計算結果!$F$7=バックデータ一覧!$A$7,計算過程!$AG146,計算過程!$AI146)*L146/($I146+$J146+$K146+$L146+$M146+$N146)</f>
        <v>23.402989246455</v>
      </c>
      <c r="F146" s="88">
        <f ca="1">M146-IF(入力データと計算結果!$F$7=バックデータ一覧!$A$7,計算過程!$AG146,計算過程!$AI146)*M146/($I146+$J146+$K146+$L146+$M146+$N146)</f>
        <v>0</v>
      </c>
      <c r="G146" s="88">
        <f ca="1">N146-IF(入力データと計算結果!$F$7=バックデータ一覧!$A$7,計算過程!$AG146,計算過程!$AI146)*N146/($I146+$J146+$K146+$L146+$M146+$N146)</f>
        <v>4.3072083333333353</v>
      </c>
      <c r="H146" s="88">
        <f t="shared" si="29"/>
        <v>0</v>
      </c>
      <c r="I146" s="90">
        <f ca="1">P146*(バックデータ一覧!$E$3-計算過程!X146)*4.186*10^-3</f>
        <v>23.923055674154</v>
      </c>
      <c r="J146" s="90">
        <f ca="1">Q146*(バックデータ一覧!$E$4-計算過程!X146)*4.186*10^-3</f>
        <v>31.203985661939999</v>
      </c>
      <c r="K146" s="90">
        <f ca="1">R146*(バックデータ一覧!$E$5-計算過程!X146)*4.186*10^-3</f>
        <v>5.9807639185385</v>
      </c>
      <c r="L146" s="90">
        <f ca="1">IF(入力データと計算結果!$F$9=バックデータ一覧!$A$2,計算過程!S146*(バックデータ一覧!$E$6-計算過程!X146)*4.186*10^-3,0)</f>
        <v>23.402989246455</v>
      </c>
      <c r="M146" s="90">
        <f>IF(入力データと計算結果!$F$9=バックデータ一覧!$A$2,0,計算過程!T146*(バックデータ一覧!$E$7-計算過程!X146)*4.186*10^-3)</f>
        <v>0</v>
      </c>
      <c r="N146" s="90">
        <f ca="1">IF(入力データと計算結果!$F$9=バックデータ一覧!$A$4,0,計算過程!U146*(バックデータ一覧!$E$8-計算過程!X146)*4.186*10^-3)</f>
        <v>4.3072083333333353</v>
      </c>
      <c r="O146" s="90">
        <f>IF(入力データと計算結果!$F$9=バックデータ一覧!$A$4,計算過程!W146*1.25,0)</f>
        <v>0</v>
      </c>
      <c r="P146" s="88">
        <f t="shared" si="22"/>
        <v>184</v>
      </c>
      <c r="Q146" s="88">
        <f t="shared" si="23"/>
        <v>240</v>
      </c>
      <c r="R146" s="88">
        <f t="shared" si="24"/>
        <v>46</v>
      </c>
      <c r="S146" s="88">
        <f>IF(入力データと計算結果!$F$9=バックデータ一覧!$A$2,$AC146,0)*$AX$11*$AX$12</f>
        <v>180</v>
      </c>
      <c r="T146" s="88">
        <f>IF(入力データと計算結果!$F$9=バックデータ一覧!$A$2,0,$AC146)*$AX$12</f>
        <v>0</v>
      </c>
      <c r="U146" s="88">
        <f t="shared" ca="1" si="30"/>
        <v>20.151944934962724</v>
      </c>
      <c r="V146" s="90">
        <f ca="1">IF(OR(入力データと計算結果!$F$9=バックデータ一覧!$A$2,入力データと計算結果!$F$9=バックデータ一覧!$A$3),W146/(バックデータ一覧!$E$8-計算過程!X146)/4.186*10^3,0)</f>
        <v>20.151944934962724</v>
      </c>
      <c r="W146" s="90">
        <f t="shared" si="25"/>
        <v>4.3072083333333335</v>
      </c>
      <c r="X146" s="90">
        <f ca="1">MAX(VLOOKUP(入力データと計算結果!$F$5,バックデータ一覧!$Y$3:$AA$10,2)*Y146+VLOOKUP(入力データと計算結果!$F$5,バックデータ一覧!$Y$3:$AA$10,3),0.5)</f>
        <v>8.9401321250000017</v>
      </c>
      <c r="Y146" s="90">
        <f t="shared" ca="1" si="26"/>
        <v>8.2454166666666673</v>
      </c>
      <c r="Z146" s="24">
        <f>IF(入力データと計算結果!$F$6=4,INDEX(バックデータ一覧!$I$4:$L$9,MATCH(VLOOKUP(計算過程!$A146,バックデータ一覧!$AU$3:$AV$367,2),バックデータ一覧!$H$4:$H$9,0),MATCH(計算過程!Z$2,バックデータ一覧!$I$2:$L$2,0)),IF(入力データと計算結果!$F$6=3,INDEX(バックデータ一覧!$I$10:$L$15,MATCH(VLOOKUP(計算過程!$A146,バックデータ一覧!$AU$3:$AV$367,2),バックデータ一覧!$H$10:$H$15,0),MATCH(計算過程!Z$2,バックデータ一覧!$I$2:$L$2,0)),IF(入力データと計算結果!$F$6=2,INDEX(バックデータ一覧!$I$16:$L$21,MATCH(VLOOKUP(計算過程!$A146,バックデータ一覧!$AU$3:$AV$367,2),バックデータ一覧!$H$16:$H$21,0),MATCH(計算過程!Z$2,バックデータ一覧!$I$2:$L$2,0)),IF(入力データと計算結果!$F$6=1,INDEX(バックデータ一覧!$I$22:$L$27,MATCH(VLOOKUP(計算過程!$A146,バックデータ一覧!$AU$3:$AV$367,2),バックデータ一覧!$H$22:$H$27,0),MATCH(計算過程!Z$2,バックデータ一覧!$I$2:$L$2,0))))))</f>
        <v>184</v>
      </c>
      <c r="AA146" s="24">
        <f>IF(入力データと計算結果!$F$6=4,INDEX(バックデータ一覧!$I$4:$L$9,MATCH(VLOOKUP(計算過程!$A146,バックデータ一覧!$AU$3:$AV$367,2),バックデータ一覧!$H$4:$H$9,0),MATCH(計算過程!AA$2,バックデータ一覧!$I$2:$L$2,0)),IF(入力データと計算結果!$F$6=3,INDEX(バックデータ一覧!$I$10:$L$15,MATCH(VLOOKUP(計算過程!$A146,バックデータ一覧!$AU$3:$AV$367,2),バックデータ一覧!$H$10:$H$15,0),MATCH(計算過程!AA$2,バックデータ一覧!$I$2:$L$2,0)),IF(入力データと計算結果!$F$6=2,INDEX(バックデータ一覧!$I$16:$L$21,MATCH(VLOOKUP(計算過程!$A146,バックデータ一覧!$AU$3:$AV$367,2),バックデータ一覧!$H$16:$H$21,0),MATCH(計算過程!AA$2,バックデータ一覧!$I$2:$L$2,0)),IF(入力データと計算結果!$F$6=1,INDEX(バックデータ一覧!$I$22:$L$27,MATCH(VLOOKUP(計算過程!$A146,バックデータ一覧!$AU$3:$AV$367,2),バックデータ一覧!$H$22:$H$27,0),MATCH(計算過程!AA$2,バックデータ一覧!$I$2:$L$2,0))))))</f>
        <v>240</v>
      </c>
      <c r="AB146" s="24">
        <f>IF(入力データと計算結果!$F$6=4,INDEX(バックデータ一覧!$I$4:$L$9,MATCH(VLOOKUP(計算過程!$A146,バックデータ一覧!$AU$3:$AV$367,2),バックデータ一覧!$H$4:$H$9,0),MATCH(計算過程!AB$2,バックデータ一覧!$I$2:$L$2,0)),IF(入力データと計算結果!$F$6=3,INDEX(バックデータ一覧!$I$10:$L$15,MATCH(VLOOKUP(計算過程!$A146,バックデータ一覧!$AU$3:$AV$367,2),バックデータ一覧!$H$10:$H$15,0),MATCH(計算過程!AB$2,バックデータ一覧!$I$2:$L$2,0)),IF(入力データと計算結果!$F$6=2,INDEX(バックデータ一覧!$I$16:$L$21,MATCH(VLOOKUP(計算過程!$A146,バックデータ一覧!$AU$3:$AV$367,2),バックデータ一覧!$H$16:$H$21,0),MATCH(計算過程!AB$2,バックデータ一覧!$I$2:$L$2,0)),IF(入力データと計算結果!$F$6=1,INDEX(バックデータ一覧!$I$22:$L$27,MATCH(VLOOKUP(計算過程!$A146,バックデータ一覧!$AU$3:$AV$367,2),バックデータ一覧!$H$22:$H$27,0),MATCH(計算過程!AB$2,バックデータ一覧!$I$2:$L$2,0))))))</f>
        <v>46</v>
      </c>
      <c r="AC146" s="24">
        <f>IF(入力データと計算結果!$F$6=4,INDEX(バックデータ一覧!$I$4:$L$9,MATCH(VLOOKUP(計算過程!$A146,バックデータ一覧!$AU$3:$AV$367,2),バックデータ一覧!$H$4:$H$9,0),MATCH(計算過程!AC$2,バックデータ一覧!$I$2:$L$2,0)),IF(入力データと計算結果!$F$6=3,INDEX(バックデータ一覧!$I$10:$L$15,MATCH(VLOOKUP(計算過程!$A146,バックデータ一覧!$AU$3:$AV$367,2),バックデータ一覧!$H$10:$H$15,0),MATCH(計算過程!AC$2,バックデータ一覧!$I$2:$L$2,0)),IF(入力データと計算結果!$F$6=2,INDEX(バックデータ一覧!$I$16:$L$21,MATCH(VLOOKUP(計算過程!$A146,バックデータ一覧!$AU$3:$AV$367,2),バックデータ一覧!$H$16:$H$21,0),MATCH(計算過程!AC$2,バックデータ一覧!$I$2:$L$2,0)),IF(入力データと計算結果!$F$6=1,INDEX(バックデータ一覧!$I$22:$L$27,MATCH(VLOOKUP(計算過程!$A146,バックデータ一覧!$AU$3:$AV$367,2),バックデータ一覧!$H$22:$H$27,0),MATCH(計算過程!AC$2,バックデータ一覧!$I$2:$L$2,0))))))</f>
        <v>180</v>
      </c>
      <c r="AD146" s="89">
        <f>IF($AF146&lt;7,INDEX(バックデータ一覧!$P$4:$S$5,MATCH(入力データと計算結果!$F$8,バックデータ一覧!$O$4:$O$5,0),MATCH(入力データと計算結果!$F$6,バックデータ一覧!$P$3:$W$3,0)),IF(AND($AF146&gt;=7,$AF146&lt;16),INDEX(バックデータ一覧!$P$6:$S$7,MATCH(入力データと計算結果!$F$8,バックデータ一覧!$O$6:$O$7,0),MATCH(入力データと計算結果!$F$6,バックデータ一覧!$P$3:$W$3,0)),IF(AND($AF146&gt;=16,$AF146&lt;25),INDEX(バックデータ一覧!$P$8:$S$9,MATCH(入力データと計算結果!$F$8,バックデータ一覧!$O$8:$O$9,0),MATCH(入力データと計算結果!$F$6,バックデータ一覧!$P$3:$W$3,0)),IF($AF146&gt;=25,INDEX(バックデータ一覧!$P$10:$S$11,MATCH(入力データと計算結果!$F$8,バックデータ一覧!$O$10:$O$11,0),MATCH(入力データと計算結果!$F$6,バックデータ一覧!$P$3:$W$3,0))))))</f>
        <v>-0.13</v>
      </c>
      <c r="AE146" s="89">
        <f>IF($AF146&lt;7,INDEX(バックデータ一覧!$T$4:$W$5,MATCH(入力データと計算結果!$F$8,バックデータ一覧!$O$4:$O$5,0),MATCH(入力データと計算結果!$F$6,バックデータ一覧!$P$3:$W$3,0)),IF(AND($AF146&gt;=7,$AF146&lt;16),INDEX(バックデータ一覧!$T$6:$W$7,MATCH(入力データと計算結果!$F$8,バックデータ一覧!$O$6:$O$7,0),MATCH(入力データと計算結果!$F$6,バックデータ一覧!$P$3:$W$3,0)),IF(AND($AF146&gt;=16,$AF146&lt;25),INDEX(バックデータ一覧!$T$8:$W$9,MATCH(入力データと計算結果!$F$8,バックデータ一覧!$O$8:$O$9,0),MATCH(入力データと計算結果!$F$6,バックデータ一覧!$P$3:$W$3,0)),IF($AF146&gt;=25,INDEX(バックデータ一覧!$T$10:$W$11,MATCH(入力データと計算結果!$F$8,バックデータ一覧!$O$10:$O$11,0),MATCH(入力データと計算結果!$F$6,バックデータ一覧!$P$3:$W$3,0))))))</f>
        <v>6.04</v>
      </c>
      <c r="AF146" s="88">
        <f>AVERAGEIF(貼り付けシート!$A$6:$A$8765,$A146,貼り付けシート!$C$6:$C$8765)</f>
        <v>13.329166666666666</v>
      </c>
      <c r="AG146" s="91">
        <f>IF(AND(入力データと計算結果!$F$7=バックデータ一覧!$A$7,AH146="使用できる"),MIN(AN146,SUM(I146:N146)*$AX$13),0)</f>
        <v>0</v>
      </c>
      <c r="AH146" s="47" t="str">
        <f t="shared" si="31"/>
        <v>使用できる</v>
      </c>
      <c r="AI146" s="90">
        <f>IF(入力データと計算結果!$F$7=バックデータ一覧!$A$8,MIN(AJ146,(SUM(I146:N146)*$AX$15)),0)</f>
        <v>0</v>
      </c>
      <c r="AJ146" s="90">
        <f t="shared" ca="1" si="27"/>
        <v>0</v>
      </c>
      <c r="AK146" s="90">
        <f t="shared" ca="1" si="28"/>
        <v>35.199991038712497</v>
      </c>
      <c r="AL146" s="88">
        <f>IF(OR($AX$22=0,入力データと計算結果!$F$7&lt;&gt;バックデータ一覧!$A$8),0,$AX$19*AM146*10^-3)</f>
        <v>0</v>
      </c>
      <c r="AM146" s="90">
        <f>SUMPRODUCT(('計算過程（日射量等）'!$A$6:$A$8765=計算過程!A146)*('計算過程（日射量等）'!$C$6:$C$8765&gt;=$AX$20))</f>
        <v>11</v>
      </c>
      <c r="AN146" s="90">
        <f>IF(入力データと計算結果!$F$7=バックデータ一覧!$A$9,0,AO146*$AX$22*$AX$21*計算過程!$AX$23)</f>
        <v>0</v>
      </c>
      <c r="AO146" s="90">
        <f>SUMIF('計算過程（日射量等）'!$A$6:$A$8765,計算過程!A146,'計算過程（日射量等）'!$C$6:$C$8765)*3600*10^-6</f>
        <v>26.134823008253409</v>
      </c>
      <c r="AP146" s="90">
        <f t="shared" si="21"/>
        <v>13.398790322580645</v>
      </c>
      <c r="AQ146" s="90">
        <f>AVERAGEIF('貼り付けシート（日射量等）'!$D$3:$D$8762,$A146,'貼り付けシート（日射量等）'!$F$3:$F$8762)</f>
        <v>13.066666666666665</v>
      </c>
    </row>
    <row r="147" spans="1:43">
      <c r="A147" s="28">
        <v>41781</v>
      </c>
      <c r="B147" s="88">
        <f ca="1">I147-IF(入力データと計算結果!$F$7=バックデータ一覧!$A$7,計算過程!$AG147,計算過程!$AI147)*I147/($I147+$J147+$K147+$L147+$M147+$N147)</f>
        <v>11.683906469234998</v>
      </c>
      <c r="C147" s="88">
        <f ca="1">J147-IF(入力データと計算結果!$F$7=バックデータ一覧!$A$7,計算過程!$AG147,計算過程!$AI147)*J147/($I147+$J147+$K147+$L147+$M147+$N147)</f>
        <v>19.0498475041875</v>
      </c>
      <c r="D147" s="88">
        <f ca="1">K147-IF(入力データと計算結果!$F$7=バックデータ一覧!$A$7,計算過程!$AG147,計算過程!$AI147)*K147/($I147+$J147+$K147+$L147+$M147+$N147)</f>
        <v>3.5559715341150002</v>
      </c>
      <c r="E147" s="88">
        <f ca="1">L147-IF(入力データと計算結果!$F$7=バックデータ一覧!$A$7,計算過程!$AG147,計算過程!$AI147)*L147/($I147+$J147+$K147+$L147+$M147+$N147)</f>
        <v>22.859817005024997</v>
      </c>
      <c r="F147" s="88">
        <f ca="1">M147-IF(入力データと計算結果!$F$7=バックデータ一覧!$A$7,計算過程!$AG147,計算過程!$AI147)*M147/($I147+$J147+$K147+$L147+$M147+$N147)</f>
        <v>0</v>
      </c>
      <c r="G147" s="88">
        <f ca="1">N147-IF(入力データと計算結果!$F$7=バックデータ一覧!$A$7,計算過程!$AG147,計算過程!$AI147)*N147/($I147+$J147+$K147+$L147+$M147+$N147)</f>
        <v>3.6409999999999996</v>
      </c>
      <c r="H147" s="88">
        <f t="shared" si="29"/>
        <v>0</v>
      </c>
      <c r="I147" s="90">
        <f ca="1">P147*(バックデータ一覧!$E$3-計算過程!X147)*4.186*10^-3</f>
        <v>11.683906469234998</v>
      </c>
      <c r="J147" s="90">
        <f ca="1">Q147*(バックデータ一覧!$E$4-計算過程!X147)*4.186*10^-3</f>
        <v>19.0498475041875</v>
      </c>
      <c r="K147" s="90">
        <f ca="1">R147*(バックデータ一覧!$E$5-計算過程!X147)*4.186*10^-3</f>
        <v>3.5559715341150002</v>
      </c>
      <c r="L147" s="90">
        <f ca="1">IF(入力データと計算結果!$F$9=バックデータ一覧!$A$2,計算過程!S147*(バックデータ一覧!$E$6-計算過程!X147)*4.186*10^-3,0)</f>
        <v>22.859817005024997</v>
      </c>
      <c r="M147" s="90">
        <f>IF(入力データと計算結果!$F$9=バックデータ一覧!$A$2,0,計算過程!T147*(バックデータ一覧!$E$7-計算過程!X147)*4.186*10^-3)</f>
        <v>0</v>
      </c>
      <c r="N147" s="90">
        <f ca="1">IF(入力データと計算結果!$F$9=バックデータ一覧!$A$4,0,計算過程!U147*(バックデータ一覧!$E$8-計算過程!X147)*4.186*10^-3)</f>
        <v>3.6409999999999996</v>
      </c>
      <c r="O147" s="90">
        <f>IF(入力データと計算結果!$F$9=バックデータ一覧!$A$4,計算過程!W147*1.25,0)</f>
        <v>0</v>
      </c>
      <c r="P147" s="88">
        <f t="shared" si="22"/>
        <v>92</v>
      </c>
      <c r="Q147" s="88">
        <f t="shared" si="23"/>
        <v>150</v>
      </c>
      <c r="R147" s="88">
        <f t="shared" si="24"/>
        <v>28</v>
      </c>
      <c r="S147" s="88">
        <f>IF(入力データと計算結果!$F$9=バックデータ一覧!$A$2,$AC147,0)*$AX$11*$AX$12</f>
        <v>180</v>
      </c>
      <c r="T147" s="88">
        <f>IF(入力データと計算結果!$F$9=バックデータ一覧!$A$2,0,$AC147)*$AX$12</f>
        <v>0</v>
      </c>
      <c r="U147" s="88">
        <f t="shared" ca="1" si="30"/>
        <v>17.278936818701254</v>
      </c>
      <c r="V147" s="90">
        <f ca="1">IF(OR(入力データと計算結果!$F$9=バックデータ一覧!$A$2,入力データと計算結果!$F$9=バックデータ一覧!$A$3),W147/(バックデータ一覧!$E$8-計算過程!X147)/4.186*10^3,0)</f>
        <v>17.278936818701254</v>
      </c>
      <c r="W147" s="90">
        <f t="shared" si="25"/>
        <v>3.6409999999999991</v>
      </c>
      <c r="X147" s="90">
        <f ca="1">MAX(VLOOKUP(入力データと計算結果!$F$5,バックデータ一覧!$Y$3:$AA$10,2)*Y147+VLOOKUP(入力データと計算結果!$F$5,バックデータ一覧!$Y$3:$AA$10,3),0.5)</f>
        <v>9.6610168750000014</v>
      </c>
      <c r="Y147" s="90">
        <f t="shared" ca="1" si="26"/>
        <v>9.3312500000000007</v>
      </c>
      <c r="Z147" s="24">
        <f>IF(入力データと計算結果!$F$6=4,INDEX(バックデータ一覧!$I$4:$L$9,MATCH(VLOOKUP(計算過程!$A147,バックデータ一覧!$AU$3:$AV$367,2),バックデータ一覧!$H$4:$H$9,0),MATCH(計算過程!Z$2,バックデータ一覧!$I$2:$L$2,0)),IF(入力データと計算結果!$F$6=3,INDEX(バックデータ一覧!$I$10:$L$15,MATCH(VLOOKUP(計算過程!$A147,バックデータ一覧!$AU$3:$AV$367,2),バックデータ一覧!$H$10:$H$15,0),MATCH(計算過程!Z$2,バックデータ一覧!$I$2:$L$2,0)),IF(入力データと計算結果!$F$6=2,INDEX(バックデータ一覧!$I$16:$L$21,MATCH(VLOOKUP(計算過程!$A147,バックデータ一覧!$AU$3:$AV$367,2),バックデータ一覧!$H$16:$H$21,0),MATCH(計算過程!Z$2,バックデータ一覧!$I$2:$L$2,0)),IF(入力データと計算結果!$F$6=1,INDEX(バックデータ一覧!$I$22:$L$27,MATCH(VLOOKUP(計算過程!$A147,バックデータ一覧!$AU$3:$AV$367,2),バックデータ一覧!$H$22:$H$27,0),MATCH(計算過程!Z$2,バックデータ一覧!$I$2:$L$2,0))))))</f>
        <v>92</v>
      </c>
      <c r="AA147" s="24">
        <f>IF(入力データと計算結果!$F$6=4,INDEX(バックデータ一覧!$I$4:$L$9,MATCH(VLOOKUP(計算過程!$A147,バックデータ一覧!$AU$3:$AV$367,2),バックデータ一覧!$H$4:$H$9,0),MATCH(計算過程!AA$2,バックデータ一覧!$I$2:$L$2,0)),IF(入力データと計算結果!$F$6=3,INDEX(バックデータ一覧!$I$10:$L$15,MATCH(VLOOKUP(計算過程!$A147,バックデータ一覧!$AU$3:$AV$367,2),バックデータ一覧!$H$10:$H$15,0),MATCH(計算過程!AA$2,バックデータ一覧!$I$2:$L$2,0)),IF(入力データと計算結果!$F$6=2,INDEX(バックデータ一覧!$I$16:$L$21,MATCH(VLOOKUP(計算過程!$A147,バックデータ一覧!$AU$3:$AV$367,2),バックデータ一覧!$H$16:$H$21,0),MATCH(計算過程!AA$2,バックデータ一覧!$I$2:$L$2,0)),IF(入力データと計算結果!$F$6=1,INDEX(バックデータ一覧!$I$22:$L$27,MATCH(VLOOKUP(計算過程!$A147,バックデータ一覧!$AU$3:$AV$367,2),バックデータ一覧!$H$22:$H$27,0),MATCH(計算過程!AA$2,バックデータ一覧!$I$2:$L$2,0))))))</f>
        <v>150</v>
      </c>
      <c r="AB147" s="24">
        <f>IF(入力データと計算結果!$F$6=4,INDEX(バックデータ一覧!$I$4:$L$9,MATCH(VLOOKUP(計算過程!$A147,バックデータ一覧!$AU$3:$AV$367,2),バックデータ一覧!$H$4:$H$9,0),MATCH(計算過程!AB$2,バックデータ一覧!$I$2:$L$2,0)),IF(入力データと計算結果!$F$6=3,INDEX(バックデータ一覧!$I$10:$L$15,MATCH(VLOOKUP(計算過程!$A147,バックデータ一覧!$AU$3:$AV$367,2),バックデータ一覧!$H$10:$H$15,0),MATCH(計算過程!AB$2,バックデータ一覧!$I$2:$L$2,0)),IF(入力データと計算結果!$F$6=2,INDEX(バックデータ一覧!$I$16:$L$21,MATCH(VLOOKUP(計算過程!$A147,バックデータ一覧!$AU$3:$AV$367,2),バックデータ一覧!$H$16:$H$21,0),MATCH(計算過程!AB$2,バックデータ一覧!$I$2:$L$2,0)),IF(入力データと計算結果!$F$6=1,INDEX(バックデータ一覧!$I$22:$L$27,MATCH(VLOOKUP(計算過程!$A147,バックデータ一覧!$AU$3:$AV$367,2),バックデータ一覧!$H$22:$H$27,0),MATCH(計算過程!AB$2,バックデータ一覧!$I$2:$L$2,0))))))</f>
        <v>28</v>
      </c>
      <c r="AC147" s="24">
        <f>IF(入力データと計算結果!$F$6=4,INDEX(バックデータ一覧!$I$4:$L$9,MATCH(VLOOKUP(計算過程!$A147,バックデータ一覧!$AU$3:$AV$367,2),バックデータ一覧!$H$4:$H$9,0),MATCH(計算過程!AC$2,バックデータ一覧!$I$2:$L$2,0)),IF(入力データと計算結果!$F$6=3,INDEX(バックデータ一覧!$I$10:$L$15,MATCH(VLOOKUP(計算過程!$A147,バックデータ一覧!$AU$3:$AV$367,2),バックデータ一覧!$H$10:$H$15,0),MATCH(計算過程!AC$2,バックデータ一覧!$I$2:$L$2,0)),IF(入力データと計算結果!$F$6=2,INDEX(バックデータ一覧!$I$16:$L$21,MATCH(VLOOKUP(計算過程!$A147,バックデータ一覧!$AU$3:$AV$367,2),バックデータ一覧!$H$16:$H$21,0),MATCH(計算過程!AC$2,バックデータ一覧!$I$2:$L$2,0)),IF(入力データと計算結果!$F$6=1,INDEX(バックデータ一覧!$I$22:$L$27,MATCH(VLOOKUP(計算過程!$A147,バックデータ一覧!$AU$3:$AV$367,2),バックデータ一覧!$H$22:$H$27,0),MATCH(計算過程!AC$2,バックデータ一覧!$I$2:$L$2,0))))))</f>
        <v>180</v>
      </c>
      <c r="AD147" s="89">
        <f>IF($AF147&lt;7,INDEX(バックデータ一覧!$P$4:$S$5,MATCH(入力データと計算結果!$F$8,バックデータ一覧!$O$4:$O$5,0),MATCH(入力データと計算結果!$F$6,バックデータ一覧!$P$3:$W$3,0)),IF(AND($AF147&gt;=7,$AF147&lt;16),INDEX(バックデータ一覧!$P$6:$S$7,MATCH(入力データと計算結果!$F$8,バックデータ一覧!$O$6:$O$7,0),MATCH(入力データと計算結果!$F$6,バックデータ一覧!$P$3:$W$3,0)),IF(AND($AF147&gt;=16,$AF147&lt;25),INDEX(バックデータ一覧!$P$8:$S$9,MATCH(入力データと計算結果!$F$8,バックデータ一覧!$O$8:$O$9,0),MATCH(入力データと計算結果!$F$6,バックデータ一覧!$P$3:$W$3,0)),IF($AF147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47" s="89">
        <f>IF($AF147&lt;7,INDEX(バックデータ一覧!$T$4:$W$5,MATCH(入力データと計算結果!$F$8,バックデータ一覧!$O$4:$O$5,0),MATCH(入力データと計算結果!$F$6,バックデータ一覧!$P$3:$W$3,0)),IF(AND($AF147&gt;=7,$AF147&lt;16),INDEX(バックデータ一覧!$T$6:$W$7,MATCH(入力データと計算結果!$F$8,バックデータ一覧!$O$6:$O$7,0),MATCH(入力データと計算結果!$F$6,バックデータ一覧!$P$3:$W$3,0)),IF(AND($AF147&gt;=16,$AF147&lt;25),INDEX(バックデータ一覧!$T$8:$W$9,MATCH(入力データと計算結果!$F$8,バックデータ一覧!$O$8:$O$9,0),MATCH(入力データと計算結果!$F$6,バックデータ一覧!$P$3:$W$3,0)),IF($AF147&gt;=25,INDEX(バックデータ一覧!$T$10:$W$11,MATCH(入力データと計算結果!$F$8,バックデータ一覧!$O$10:$O$11,0),MATCH(入力データと計算結果!$F$6,バックデータ一覧!$P$3:$W$3,0))))))</f>
        <v>6.21</v>
      </c>
      <c r="AF147" s="88">
        <f>AVERAGEIF(貼り付けシート!$A$6:$A$8765,$A147,貼り付けシート!$C$6:$C$8765)</f>
        <v>18.350000000000005</v>
      </c>
      <c r="AG147" s="91">
        <f>IF(AND(入力データと計算結果!$F$7=バックデータ一覧!$A$7,AH147="使用できる"),MIN(AN147,SUM(I147:N147)*$AX$13),0)</f>
        <v>0</v>
      </c>
      <c r="AH147" s="47" t="str">
        <f t="shared" si="31"/>
        <v>使用できる</v>
      </c>
      <c r="AI147" s="90">
        <f>IF(入力データと計算結果!$F$7=バックデータ一覧!$A$8,MIN(AJ147,(SUM(I147:N147)*$AX$15)),0)</f>
        <v>0</v>
      </c>
      <c r="AJ147" s="90">
        <f t="shared" ca="1" si="27"/>
        <v>0</v>
      </c>
      <c r="AK147" s="90">
        <f t="shared" ca="1" si="28"/>
        <v>34.747347504187502</v>
      </c>
      <c r="AL147" s="88">
        <f>IF(OR($AX$22=0,入力データと計算結果!$F$7&lt;&gt;バックデータ一覧!$A$8),0,$AX$19*AM147*10^-3)</f>
        <v>0</v>
      </c>
      <c r="AM147" s="90">
        <f>SUMPRODUCT(('計算過程（日射量等）'!$A$6:$A$8765=計算過程!A147)*('計算過程（日射量等）'!$C$6:$C$8765&gt;=$AX$20))</f>
        <v>10</v>
      </c>
      <c r="AN147" s="90">
        <f>IF(入力データと計算結果!$F$7=バックデータ一覧!$A$9,0,AO147*$AX$22*$AX$21*計算過程!$AX$23)</f>
        <v>0</v>
      </c>
      <c r="AO147" s="90">
        <f>SUMIF('計算過程（日射量等）'!$A$6:$A$8765,計算過程!A147,'計算過程（日射量等）'!$C$6:$C$8765)*3600*10^-6</f>
        <v>15.754291473833456</v>
      </c>
      <c r="AP147" s="90">
        <f t="shared" si="21"/>
        <v>13.483870967741934</v>
      </c>
      <c r="AQ147" s="90">
        <f>AVERAGEIF('貼り付けシート（日射量等）'!$D$3:$D$8762,$A147,'貼り付けシート（日射量等）'!$F$3:$F$8762)</f>
        <v>15.758333333333331</v>
      </c>
    </row>
    <row r="148" spans="1:43">
      <c r="A148" s="28">
        <v>41782</v>
      </c>
      <c r="B148" s="88">
        <f ca="1">I148-IF(入力データと計算結果!$F$7=バックデータ一覧!$A$7,計算過程!$AG148,計算過程!$AI148)*I148/($I148+$J148+$K148+$L148+$M148+$N148)</f>
        <v>7.6154820261974994</v>
      </c>
      <c r="C148" s="88">
        <f ca="1">J148-IF(入力データと計算結果!$F$7=バックデータ一覧!$A$7,計算過程!$AG148,計算過程!$AI148)*J148/($I148+$J148+$K148+$L148+$M148+$N148)</f>
        <v>12.283035526124999</v>
      </c>
      <c r="D148" s="88">
        <f ca="1">K148-IF(入力データと計算結果!$F$7=バックデータ一覧!$A$7,計算過程!$AG148,計算過程!$AI148)*K148/($I148+$J148+$K148+$L148+$M148+$N148)</f>
        <v>0.98264284208999997</v>
      </c>
      <c r="E148" s="88">
        <f ca="1">L148-IF(入力データと計算結果!$F$7=バックデータ一覧!$A$7,計算過程!$AG148,計算過程!$AI148)*L148/($I148+$J148+$K148+$L148+$M148+$N148)</f>
        <v>22.109463947024999</v>
      </c>
      <c r="F148" s="88">
        <f ca="1">M148-IF(入力データと計算結果!$F$7=バックデータ一覧!$A$7,計算過程!$AG148,計算過程!$AI148)*M148/($I148+$J148+$K148+$L148+$M148+$N148)</f>
        <v>0</v>
      </c>
      <c r="G148" s="88">
        <f ca="1">N148-IF(入力データと計算結果!$F$7=バックデータ一覧!$A$7,計算過程!$AG148,計算過程!$AI148)*N148/($I148+$J148+$K148+$L148+$M148+$N148)</f>
        <v>3.4764999999999997</v>
      </c>
      <c r="H148" s="88">
        <f t="shared" si="29"/>
        <v>0</v>
      </c>
      <c r="I148" s="90">
        <f ca="1">P148*(バックデータ一覧!$E$3-計算過程!X148)*4.186*10^-3</f>
        <v>7.6154820261974994</v>
      </c>
      <c r="J148" s="90">
        <f ca="1">Q148*(バックデータ一覧!$E$4-計算過程!X148)*4.186*10^-3</f>
        <v>12.283035526124999</v>
      </c>
      <c r="K148" s="90">
        <f ca="1">R148*(バックデータ一覧!$E$5-計算過程!X148)*4.186*10^-3</f>
        <v>0.98264284208999997</v>
      </c>
      <c r="L148" s="90">
        <f ca="1">IF(入力データと計算結果!$F$9=バックデータ一覧!$A$2,計算過程!S148*(バックデータ一覧!$E$6-計算過程!X148)*4.186*10^-3,0)</f>
        <v>22.109463947024999</v>
      </c>
      <c r="M148" s="90">
        <f>IF(入力データと計算結果!$F$9=バックデータ一覧!$A$2,0,計算過程!T148*(バックデータ一覧!$E$7-計算過程!X148)*4.186*10^-3)</f>
        <v>0</v>
      </c>
      <c r="N148" s="90">
        <f ca="1">IF(入力データと計算結果!$F$9=バックデータ一覧!$A$4,0,計算過程!U148*(バックデータ一覧!$E$8-計算過程!X148)*4.186*10^-3)</f>
        <v>3.4764999999999997</v>
      </c>
      <c r="O148" s="90">
        <f>IF(入力データと計算結果!$F$9=バックデータ一覧!$A$4,計算過程!W148*1.25,0)</f>
        <v>0</v>
      </c>
      <c r="P148" s="88">
        <f t="shared" si="22"/>
        <v>62</v>
      </c>
      <c r="Q148" s="88">
        <f t="shared" si="23"/>
        <v>100</v>
      </c>
      <c r="R148" s="88">
        <f t="shared" si="24"/>
        <v>8</v>
      </c>
      <c r="S148" s="88">
        <f>IF(入力データと計算結果!$F$9=バックデータ一覧!$A$2,$AC148,0)*$AX$11*$AX$12</f>
        <v>180</v>
      </c>
      <c r="T148" s="88">
        <f>IF(入力データと計算結果!$F$9=バックデータ一覧!$A$2,0,$AC148)*$AX$12</f>
        <v>0</v>
      </c>
      <c r="U148" s="88">
        <f t="shared" ca="1" si="30"/>
        <v>16.83124677080723</v>
      </c>
      <c r="V148" s="90">
        <f ca="1">IF(OR(入力データと計算結果!$F$9=バックデータ一覧!$A$2,入力データと計算結果!$F$9=バックデータ一覧!$A$3),W148/(バックデータ一覧!$E$8-計算過程!X148)/4.186*10^3,0)</f>
        <v>16.83124677080723</v>
      </c>
      <c r="W148" s="90">
        <f t="shared" si="25"/>
        <v>3.4764999999999993</v>
      </c>
      <c r="X148" s="90">
        <f ca="1">MAX(VLOOKUP(入力データと計算結果!$F$5,バックデータ一覧!$Y$3:$AA$10,2)*Y148+VLOOKUP(入力データと計算結果!$F$5,バックデータ一覧!$Y$3:$AA$10,3),0.5)</f>
        <v>10.656866875000002</v>
      </c>
      <c r="Y148" s="90">
        <f t="shared" ca="1" si="26"/>
        <v>10.831250000000001</v>
      </c>
      <c r="Z148" s="24">
        <f>IF(入力データと計算結果!$F$6=4,INDEX(バックデータ一覧!$I$4:$L$9,MATCH(VLOOKUP(計算過程!$A148,バックデータ一覧!$AU$3:$AV$367,2),バックデータ一覧!$H$4:$H$9,0),MATCH(計算過程!Z$2,バックデータ一覧!$I$2:$L$2,0)),IF(入力データと計算結果!$F$6=3,INDEX(バックデータ一覧!$I$10:$L$15,MATCH(VLOOKUP(計算過程!$A148,バックデータ一覧!$AU$3:$AV$367,2),バックデータ一覧!$H$10:$H$15,0),MATCH(計算過程!Z$2,バックデータ一覧!$I$2:$L$2,0)),IF(入力データと計算結果!$F$6=2,INDEX(バックデータ一覧!$I$16:$L$21,MATCH(VLOOKUP(計算過程!$A148,バックデータ一覧!$AU$3:$AV$367,2),バックデータ一覧!$H$16:$H$21,0),MATCH(計算過程!Z$2,バックデータ一覧!$I$2:$L$2,0)),IF(入力データと計算結果!$F$6=1,INDEX(バックデータ一覧!$I$22:$L$27,MATCH(VLOOKUP(計算過程!$A148,バックデータ一覧!$AU$3:$AV$367,2),バックデータ一覧!$H$22:$H$27,0),MATCH(計算過程!Z$2,バックデータ一覧!$I$2:$L$2,0))))))</f>
        <v>62</v>
      </c>
      <c r="AA148" s="24">
        <f>IF(入力データと計算結果!$F$6=4,INDEX(バックデータ一覧!$I$4:$L$9,MATCH(VLOOKUP(計算過程!$A148,バックデータ一覧!$AU$3:$AV$367,2),バックデータ一覧!$H$4:$H$9,0),MATCH(計算過程!AA$2,バックデータ一覧!$I$2:$L$2,0)),IF(入力データと計算結果!$F$6=3,INDEX(バックデータ一覧!$I$10:$L$15,MATCH(VLOOKUP(計算過程!$A148,バックデータ一覧!$AU$3:$AV$367,2),バックデータ一覧!$H$10:$H$15,0),MATCH(計算過程!AA$2,バックデータ一覧!$I$2:$L$2,0)),IF(入力データと計算結果!$F$6=2,INDEX(バックデータ一覧!$I$16:$L$21,MATCH(VLOOKUP(計算過程!$A148,バックデータ一覧!$AU$3:$AV$367,2),バックデータ一覧!$H$16:$H$21,0),MATCH(計算過程!AA$2,バックデータ一覧!$I$2:$L$2,0)),IF(入力データと計算結果!$F$6=1,INDEX(バックデータ一覧!$I$22:$L$27,MATCH(VLOOKUP(計算過程!$A148,バックデータ一覧!$AU$3:$AV$367,2),バックデータ一覧!$H$22:$H$27,0),MATCH(計算過程!AA$2,バックデータ一覧!$I$2:$L$2,0))))))</f>
        <v>100</v>
      </c>
      <c r="AB148" s="24">
        <f>IF(入力データと計算結果!$F$6=4,INDEX(バックデータ一覧!$I$4:$L$9,MATCH(VLOOKUP(計算過程!$A148,バックデータ一覧!$AU$3:$AV$367,2),バックデータ一覧!$H$4:$H$9,0),MATCH(計算過程!AB$2,バックデータ一覧!$I$2:$L$2,0)),IF(入力データと計算結果!$F$6=3,INDEX(バックデータ一覧!$I$10:$L$15,MATCH(VLOOKUP(計算過程!$A148,バックデータ一覧!$AU$3:$AV$367,2),バックデータ一覧!$H$10:$H$15,0),MATCH(計算過程!AB$2,バックデータ一覧!$I$2:$L$2,0)),IF(入力データと計算結果!$F$6=2,INDEX(バックデータ一覧!$I$16:$L$21,MATCH(VLOOKUP(計算過程!$A148,バックデータ一覧!$AU$3:$AV$367,2),バックデータ一覧!$H$16:$H$21,0),MATCH(計算過程!AB$2,バックデータ一覧!$I$2:$L$2,0)),IF(入力データと計算結果!$F$6=1,INDEX(バックデータ一覧!$I$22:$L$27,MATCH(VLOOKUP(計算過程!$A148,バックデータ一覧!$AU$3:$AV$367,2),バックデータ一覧!$H$22:$H$27,0),MATCH(計算過程!AB$2,バックデータ一覧!$I$2:$L$2,0))))))</f>
        <v>8</v>
      </c>
      <c r="AC148" s="24">
        <f>IF(入力データと計算結果!$F$6=4,INDEX(バックデータ一覧!$I$4:$L$9,MATCH(VLOOKUP(計算過程!$A148,バックデータ一覧!$AU$3:$AV$367,2),バックデータ一覧!$H$4:$H$9,0),MATCH(計算過程!AC$2,バックデータ一覧!$I$2:$L$2,0)),IF(入力データと計算結果!$F$6=3,INDEX(バックデータ一覧!$I$10:$L$15,MATCH(VLOOKUP(計算過程!$A148,バックデータ一覧!$AU$3:$AV$367,2),バックデータ一覧!$H$10:$H$15,0),MATCH(計算過程!AC$2,バックデータ一覧!$I$2:$L$2,0)),IF(入力データと計算結果!$F$6=2,INDEX(バックデータ一覧!$I$16:$L$21,MATCH(VLOOKUP(計算過程!$A148,バックデータ一覧!$AU$3:$AV$367,2),バックデータ一覧!$H$16:$H$21,0),MATCH(計算過程!AC$2,バックデータ一覧!$I$2:$L$2,0)),IF(入力データと計算結果!$F$6=1,INDEX(バックデータ一覧!$I$22:$L$27,MATCH(VLOOKUP(計算過程!$A148,バックデータ一覧!$AU$3:$AV$367,2),バックデータ一覧!$H$22:$H$27,0),MATCH(計算過程!AC$2,バックデータ一覧!$I$2:$L$2,0))))))</f>
        <v>180</v>
      </c>
      <c r="AD148" s="89">
        <f>IF($AF148&lt;7,INDEX(バックデータ一覧!$P$4:$S$5,MATCH(入力データと計算結果!$F$8,バックデータ一覧!$O$4:$O$5,0),MATCH(入力データと計算結果!$F$6,バックデータ一覧!$P$3:$W$3,0)),IF(AND($AF148&gt;=7,$AF148&lt;16),INDEX(バックデータ一覧!$P$6:$S$7,MATCH(入力データと計算結果!$F$8,バックデータ一覧!$O$6:$O$7,0),MATCH(入力データと計算結果!$F$6,バックデータ一覧!$P$3:$W$3,0)),IF(AND($AF148&gt;=16,$AF148&lt;25),INDEX(バックデータ一覧!$P$8:$S$9,MATCH(入力データと計算結果!$F$8,バックデータ一覧!$O$8:$O$9,0),MATCH(入力データと計算結果!$F$6,バックデータ一覧!$P$3:$W$3,0)),IF($AF148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48" s="89">
        <f>IF($AF148&lt;7,INDEX(バックデータ一覧!$T$4:$W$5,MATCH(入力データと計算結果!$F$8,バックデータ一覧!$O$4:$O$5,0),MATCH(入力データと計算結果!$F$6,バックデータ一覧!$P$3:$W$3,0)),IF(AND($AF148&gt;=7,$AF148&lt;16),INDEX(バックデータ一覧!$T$6:$W$7,MATCH(入力データと計算結果!$F$8,バックデータ一覧!$O$6:$O$7,0),MATCH(入力データと計算結果!$F$6,バックデータ一覧!$P$3:$W$3,0)),IF(AND($AF148&gt;=16,$AF148&lt;25),INDEX(バックデータ一覧!$T$8:$W$9,MATCH(入力データと計算結果!$F$8,バックデータ一覧!$O$8:$O$9,0),MATCH(入力データと計算結果!$F$6,バックデータ一覧!$P$3:$W$3,0)),IF($AF148&gt;=25,INDEX(バックデータ一覧!$T$10:$W$11,MATCH(入力データと計算結果!$F$8,バックデータ一覧!$O$10:$O$11,0),MATCH(入力データと計算結果!$F$6,バックデータ一覧!$P$3:$W$3,0))))))</f>
        <v>6.21</v>
      </c>
      <c r="AF148" s="88">
        <f>AVERAGEIF(貼り付けシート!$A$6:$A$8765,$A148,貼り付けシート!$C$6:$C$8765)</f>
        <v>19.525000000000002</v>
      </c>
      <c r="AG148" s="91">
        <f>IF(AND(入力データと計算結果!$F$7=バックデータ一覧!$A$7,AH148="使用できる"),MIN(AN148,SUM(I148:N148)*$AX$13),0)</f>
        <v>0</v>
      </c>
      <c r="AH148" s="47" t="str">
        <f t="shared" si="31"/>
        <v>使用できる</v>
      </c>
      <c r="AI148" s="90">
        <f>IF(入力データと計算結果!$F$7=バックデータ一覧!$A$8,MIN(AJ148,(SUM(I148:N148)*$AX$15)),0)</f>
        <v>0</v>
      </c>
      <c r="AJ148" s="90">
        <f t="shared" ca="1" si="27"/>
        <v>0</v>
      </c>
      <c r="AK148" s="90">
        <f t="shared" ca="1" si="28"/>
        <v>34.122053289187498</v>
      </c>
      <c r="AL148" s="88">
        <f>IF(OR($AX$22=0,入力データと計算結果!$F$7&lt;&gt;バックデータ一覧!$A$8),0,$AX$19*AM148*10^-3)</f>
        <v>0</v>
      </c>
      <c r="AM148" s="90">
        <f>SUMPRODUCT(('計算過程（日射量等）'!$A$6:$A$8765=計算過程!A148)*('計算過程（日射量等）'!$C$6:$C$8765&gt;=$AX$20))</f>
        <v>7</v>
      </c>
      <c r="AN148" s="90">
        <f>IF(入力データと計算結果!$F$7=バックデータ一覧!$A$9,0,AO148*$AX$22*$AX$21*計算過程!$AX$23)</f>
        <v>0</v>
      </c>
      <c r="AO148" s="90">
        <f>SUMIF('計算過程（日射量等）'!$A$6:$A$8765,計算過程!A148,'計算過程（日射量等）'!$C$6:$C$8765)*3600*10^-6</f>
        <v>7.8128234961469634</v>
      </c>
      <c r="AP148" s="90">
        <f t="shared" si="21"/>
        <v>13.62298387096774</v>
      </c>
      <c r="AQ148" s="90">
        <f>AVERAGEIF('貼り付けシート（日射量等）'!$D$3:$D$8762,$A148,'貼り付けシート（日射量等）'!$F$3:$F$8762)</f>
        <v>13.637500000000001</v>
      </c>
    </row>
    <row r="149" spans="1:43">
      <c r="A149" s="28">
        <v>41783</v>
      </c>
      <c r="B149" s="88">
        <f ca="1">I149-IF(入力データと計算結果!$F$7=バックデータ一覧!$A$7,計算過程!$AG149,計算過程!$AI149)*I149/($I149+$J149+$K149+$L149+$M149+$N149)</f>
        <v>10.967268348945998</v>
      </c>
      <c r="C149" s="88">
        <f ca="1">J149-IF(入力データと計算結果!$F$7=バックデータ一覧!$A$7,計算過程!$AG149,計算過程!$AI149)*J149/($I149+$J149+$K149+$L149+$M149+$N149)</f>
        <v>17.881415786325</v>
      </c>
      <c r="D149" s="88">
        <f ca="1">K149-IF(入力データと計算結果!$F$7=バックデータ一覧!$A$7,計算過程!$AG149,計算過程!$AI149)*K149/($I149+$J149+$K149+$L149+$M149+$N149)</f>
        <v>3.3378642801139997</v>
      </c>
      <c r="E149" s="88">
        <f ca="1">L149-IF(入力データと計算結果!$F$7=バックデータ一覧!$A$7,計算過程!$AG149,計算過程!$AI149)*L149/($I149+$J149+$K149+$L149+$M149+$N149)</f>
        <v>21.457698943589996</v>
      </c>
      <c r="F149" s="88">
        <f ca="1">M149-IF(入力データと計算結果!$F$7=バックデータ一覧!$A$7,計算過程!$AG149,計算過程!$AI149)*M149/($I149+$J149+$K149+$L149+$M149+$N149)</f>
        <v>0</v>
      </c>
      <c r="G149" s="88">
        <f ca="1">N149-IF(入力データと計算結果!$F$7=バックデータ一覧!$A$7,計算過程!$AG149,計算過程!$AI149)*N149/($I149+$J149+$K149+$L149+$M149+$N149)</f>
        <v>4.1214166666666667</v>
      </c>
      <c r="H149" s="88">
        <f t="shared" si="29"/>
        <v>0</v>
      </c>
      <c r="I149" s="90">
        <f ca="1">P149*(バックデータ一覧!$E$3-計算過程!X149)*4.186*10^-3</f>
        <v>10.967268348945998</v>
      </c>
      <c r="J149" s="90">
        <f ca="1">Q149*(バックデータ一覧!$E$4-計算過程!X149)*4.186*10^-3</f>
        <v>17.881415786325</v>
      </c>
      <c r="K149" s="90">
        <f ca="1">R149*(バックデータ一覧!$E$5-計算過程!X149)*4.186*10^-3</f>
        <v>3.3378642801139997</v>
      </c>
      <c r="L149" s="90">
        <f ca="1">IF(入力データと計算結果!$F$9=バックデータ一覧!$A$2,計算過程!S149*(バックデータ一覧!$E$6-計算過程!X149)*4.186*10^-3,0)</f>
        <v>21.457698943589996</v>
      </c>
      <c r="M149" s="90">
        <f>IF(入力データと計算結果!$F$9=バックデータ一覧!$A$2,0,計算過程!T149*(バックデータ一覧!$E$7-計算過程!X149)*4.186*10^-3)</f>
        <v>0</v>
      </c>
      <c r="N149" s="90">
        <f ca="1">IF(入力データと計算結果!$F$9=バックデータ一覧!$A$4,0,計算過程!U149*(バックデータ一覧!$E$8-計算過程!X149)*4.186*10^-3)</f>
        <v>4.1214166666666667</v>
      </c>
      <c r="O149" s="90">
        <f>IF(入力データと計算結果!$F$9=バックデータ一覧!$A$4,計算過程!W149*1.25,0)</f>
        <v>0</v>
      </c>
      <c r="P149" s="88">
        <f t="shared" si="22"/>
        <v>92</v>
      </c>
      <c r="Q149" s="88">
        <f t="shared" si="23"/>
        <v>150</v>
      </c>
      <c r="R149" s="88">
        <f t="shared" si="24"/>
        <v>28</v>
      </c>
      <c r="S149" s="88">
        <f>IF(入力データと計算結果!$F$9=バックデータ一覧!$A$2,$AC149,0)*$AX$11*$AX$12</f>
        <v>180</v>
      </c>
      <c r="T149" s="88">
        <f>IF(入力データと計算結果!$F$9=バックデータ一覧!$A$2,0,$AC149)*$AX$12</f>
        <v>0</v>
      </c>
      <c r="U149" s="88">
        <f t="shared" ca="1" si="30"/>
        <v>20.309604636950159</v>
      </c>
      <c r="V149" s="90">
        <f ca="1">IF(OR(入力データと計算結果!$F$9=バックデータ一覧!$A$2,入力データと計算結果!$F$9=バックデータ一覧!$A$3),W149/(バックデータ一覧!$E$8-計算過程!X149)/4.186*10^3,0)</f>
        <v>20.309604636950159</v>
      </c>
      <c r="W149" s="90">
        <f t="shared" si="25"/>
        <v>4.1214166666666667</v>
      </c>
      <c r="X149" s="90">
        <f ca="1">MAX(VLOOKUP(入力データと計算結果!$F$5,バックデータ一覧!$Y$3:$AA$10,2)*Y149+VLOOKUP(入力データと計算結果!$F$5,バックデータ一覧!$Y$3:$AA$10,3),0.5)</f>
        <v>11.521873250000002</v>
      </c>
      <c r="Y149" s="90">
        <f t="shared" ca="1" si="26"/>
        <v>12.134166666666669</v>
      </c>
      <c r="Z149" s="24">
        <f>IF(入力データと計算結果!$F$6=4,INDEX(バックデータ一覧!$I$4:$L$9,MATCH(VLOOKUP(計算過程!$A149,バックデータ一覧!$AU$3:$AV$367,2),バックデータ一覧!$H$4:$H$9,0),MATCH(計算過程!Z$2,バックデータ一覧!$I$2:$L$2,0)),IF(入力データと計算結果!$F$6=3,INDEX(バックデータ一覧!$I$10:$L$15,MATCH(VLOOKUP(計算過程!$A149,バックデータ一覧!$AU$3:$AV$367,2),バックデータ一覧!$H$10:$H$15,0),MATCH(計算過程!Z$2,バックデータ一覧!$I$2:$L$2,0)),IF(入力データと計算結果!$F$6=2,INDEX(バックデータ一覧!$I$16:$L$21,MATCH(VLOOKUP(計算過程!$A149,バックデータ一覧!$AU$3:$AV$367,2),バックデータ一覧!$H$16:$H$21,0),MATCH(計算過程!Z$2,バックデータ一覧!$I$2:$L$2,0)),IF(入力データと計算結果!$F$6=1,INDEX(バックデータ一覧!$I$22:$L$27,MATCH(VLOOKUP(計算過程!$A149,バックデータ一覧!$AU$3:$AV$367,2),バックデータ一覧!$H$22:$H$27,0),MATCH(計算過程!Z$2,バックデータ一覧!$I$2:$L$2,0))))))</f>
        <v>92</v>
      </c>
      <c r="AA149" s="24">
        <f>IF(入力データと計算結果!$F$6=4,INDEX(バックデータ一覧!$I$4:$L$9,MATCH(VLOOKUP(計算過程!$A149,バックデータ一覧!$AU$3:$AV$367,2),バックデータ一覧!$H$4:$H$9,0),MATCH(計算過程!AA$2,バックデータ一覧!$I$2:$L$2,0)),IF(入力データと計算結果!$F$6=3,INDEX(バックデータ一覧!$I$10:$L$15,MATCH(VLOOKUP(計算過程!$A149,バックデータ一覧!$AU$3:$AV$367,2),バックデータ一覧!$H$10:$H$15,0),MATCH(計算過程!AA$2,バックデータ一覧!$I$2:$L$2,0)),IF(入力データと計算結果!$F$6=2,INDEX(バックデータ一覧!$I$16:$L$21,MATCH(VLOOKUP(計算過程!$A149,バックデータ一覧!$AU$3:$AV$367,2),バックデータ一覧!$H$16:$H$21,0),MATCH(計算過程!AA$2,バックデータ一覧!$I$2:$L$2,0)),IF(入力データと計算結果!$F$6=1,INDEX(バックデータ一覧!$I$22:$L$27,MATCH(VLOOKUP(計算過程!$A149,バックデータ一覧!$AU$3:$AV$367,2),バックデータ一覧!$H$22:$H$27,0),MATCH(計算過程!AA$2,バックデータ一覧!$I$2:$L$2,0))))))</f>
        <v>150</v>
      </c>
      <c r="AB149" s="24">
        <f>IF(入力データと計算結果!$F$6=4,INDEX(バックデータ一覧!$I$4:$L$9,MATCH(VLOOKUP(計算過程!$A149,バックデータ一覧!$AU$3:$AV$367,2),バックデータ一覧!$H$4:$H$9,0),MATCH(計算過程!AB$2,バックデータ一覧!$I$2:$L$2,0)),IF(入力データと計算結果!$F$6=3,INDEX(バックデータ一覧!$I$10:$L$15,MATCH(VLOOKUP(計算過程!$A149,バックデータ一覧!$AU$3:$AV$367,2),バックデータ一覧!$H$10:$H$15,0),MATCH(計算過程!AB$2,バックデータ一覧!$I$2:$L$2,0)),IF(入力データと計算結果!$F$6=2,INDEX(バックデータ一覧!$I$16:$L$21,MATCH(VLOOKUP(計算過程!$A149,バックデータ一覧!$AU$3:$AV$367,2),バックデータ一覧!$H$16:$H$21,0),MATCH(計算過程!AB$2,バックデータ一覧!$I$2:$L$2,0)),IF(入力データと計算結果!$F$6=1,INDEX(バックデータ一覧!$I$22:$L$27,MATCH(VLOOKUP(計算過程!$A149,バックデータ一覧!$AU$3:$AV$367,2),バックデータ一覧!$H$22:$H$27,0),MATCH(計算過程!AB$2,バックデータ一覧!$I$2:$L$2,0))))))</f>
        <v>28</v>
      </c>
      <c r="AC149" s="24">
        <f>IF(入力データと計算結果!$F$6=4,INDEX(バックデータ一覧!$I$4:$L$9,MATCH(VLOOKUP(計算過程!$A149,バックデータ一覧!$AU$3:$AV$367,2),バックデータ一覧!$H$4:$H$9,0),MATCH(計算過程!AC$2,バックデータ一覧!$I$2:$L$2,0)),IF(入力データと計算結果!$F$6=3,INDEX(バックデータ一覧!$I$10:$L$15,MATCH(VLOOKUP(計算過程!$A149,バックデータ一覧!$AU$3:$AV$367,2),バックデータ一覧!$H$10:$H$15,0),MATCH(計算過程!AC$2,バックデータ一覧!$I$2:$L$2,0)),IF(入力データと計算結果!$F$6=2,INDEX(バックデータ一覧!$I$16:$L$21,MATCH(VLOOKUP(計算過程!$A149,バックデータ一覧!$AU$3:$AV$367,2),バックデータ一覧!$H$16:$H$21,0),MATCH(計算過程!AC$2,バックデータ一覧!$I$2:$L$2,0)),IF(入力データと計算結果!$F$6=1,INDEX(バックデータ一覧!$I$22:$L$27,MATCH(VLOOKUP(計算過程!$A149,バックデータ一覧!$AU$3:$AV$367,2),バックデータ一覧!$H$22:$H$27,0),MATCH(計算過程!AC$2,バックデータ一覧!$I$2:$L$2,0))))))</f>
        <v>180</v>
      </c>
      <c r="AD149" s="89">
        <f>IF($AF149&lt;7,INDEX(バックデータ一覧!$P$4:$S$5,MATCH(入力データと計算結果!$F$8,バックデータ一覧!$O$4:$O$5,0),MATCH(入力データと計算結果!$F$6,バックデータ一覧!$P$3:$W$3,0)),IF(AND($AF149&gt;=7,$AF149&lt;16),INDEX(バックデータ一覧!$P$6:$S$7,MATCH(入力データと計算結果!$F$8,バックデータ一覧!$O$6:$O$7,0),MATCH(入力データと計算結果!$F$6,バックデータ一覧!$P$3:$W$3,0)),IF(AND($AF149&gt;=16,$AF149&lt;25),INDEX(バックデータ一覧!$P$8:$S$9,MATCH(入力データと計算結果!$F$8,バックデータ一覧!$O$8:$O$9,0),MATCH(入力データと計算結果!$F$6,バックデータ一覧!$P$3:$W$3,0)),IF($AF149&gt;=25,INDEX(バックデータ一覧!$P$10:$S$11,MATCH(入力データと計算結果!$F$8,バックデータ一覧!$O$10:$O$11,0),MATCH(入力データと計算結果!$F$6,バックデータ一覧!$P$3:$W$3,0))))))</f>
        <v>-0.13</v>
      </c>
      <c r="AE149" s="89">
        <f>IF($AF149&lt;7,INDEX(バックデータ一覧!$T$4:$W$5,MATCH(入力データと計算結果!$F$8,バックデータ一覧!$O$4:$O$5,0),MATCH(入力データと計算結果!$F$6,バックデータ一覧!$P$3:$W$3,0)),IF(AND($AF149&gt;=7,$AF149&lt;16),INDEX(バックデータ一覧!$T$6:$W$7,MATCH(入力データと計算結果!$F$8,バックデータ一覧!$O$6:$O$7,0),MATCH(入力データと計算結果!$F$6,バックデータ一覧!$P$3:$W$3,0)),IF(AND($AF149&gt;=16,$AF149&lt;25),INDEX(バックデータ一覧!$T$8:$W$9,MATCH(入力データと計算結果!$F$8,バックデータ一覧!$O$8:$O$9,0),MATCH(入力データと計算結果!$F$6,バックデータ一覧!$P$3:$W$3,0)),IF($AF149&gt;=25,INDEX(バックデータ一覧!$T$10:$W$11,MATCH(入力データと計算結果!$F$8,バックデータ一覧!$O$10:$O$11,0),MATCH(入力データと計算結果!$F$6,バックデータ一覧!$P$3:$W$3,0))))))</f>
        <v>6.04</v>
      </c>
      <c r="AF149" s="88">
        <f>AVERAGEIF(貼り付けシート!$A$6:$A$8765,$A149,貼り付けシート!$C$6:$C$8765)</f>
        <v>14.758333333333333</v>
      </c>
      <c r="AG149" s="91">
        <f>IF(AND(入力データと計算結果!$F$7=バックデータ一覧!$A$7,AH149="使用できる"),MIN(AN149,SUM(I149:N149)*$AX$13),0)</f>
        <v>0</v>
      </c>
      <c r="AH149" s="47" t="str">
        <f t="shared" si="31"/>
        <v>使用できる</v>
      </c>
      <c r="AI149" s="90">
        <f>IF(入力データと計算結果!$F$7=バックデータ一覧!$A$8,MIN(AJ149,(SUM(I149:N149)*$AX$15)),0)</f>
        <v>0</v>
      </c>
      <c r="AJ149" s="90">
        <f t="shared" ca="1" si="27"/>
        <v>0</v>
      </c>
      <c r="AK149" s="90">
        <f t="shared" ca="1" si="28"/>
        <v>33.578915786324998</v>
      </c>
      <c r="AL149" s="88">
        <f>IF(OR($AX$22=0,入力データと計算結果!$F$7&lt;&gt;バックデータ一覧!$A$8),0,$AX$19*AM149*10^-3)</f>
        <v>0</v>
      </c>
      <c r="AM149" s="90">
        <f>SUMPRODUCT(('計算過程（日射量等）'!$A$6:$A$8765=計算過程!A149)*('計算過程（日射量等）'!$C$6:$C$8765&gt;=$AX$20))</f>
        <v>12</v>
      </c>
      <c r="AN149" s="90">
        <f>IF(入力データと計算結果!$F$7=バックデータ一覧!$A$9,0,AO149*$AX$22*$AX$21*計算過程!$AX$23)</f>
        <v>0</v>
      </c>
      <c r="AO149" s="90">
        <f>SUMIF('計算過程（日射量等）'!$A$6:$A$8765,計算過程!A149,'計算過程（日射量等）'!$C$6:$C$8765)*3600*10^-6</f>
        <v>27.481522933276405</v>
      </c>
      <c r="AP149" s="90">
        <f t="shared" si="21"/>
        <v>13.801881720430107</v>
      </c>
      <c r="AQ149" s="90">
        <f>AVERAGEIF('貼り付けシート（日射量等）'!$D$3:$D$8762,$A149,'貼り付けシート（日射量等）'!$F$3:$F$8762)</f>
        <v>16.320833333333333</v>
      </c>
    </row>
    <row r="150" spans="1:43">
      <c r="A150" s="28">
        <v>41784</v>
      </c>
      <c r="B150" s="88">
        <f ca="1">I150-IF(入力データと計算結果!$F$7=バックデータ一覧!$A$7,計算過程!$AG150,計算過程!$AI150)*I150/($I150+$J150+$K150+$L150+$M150+$N150)</f>
        <v>10.784566642941</v>
      </c>
      <c r="C150" s="88">
        <f ca="1">J150-IF(入力データと計算結果!$F$7=バックデータ一覧!$A$7,計算過程!$AG150,計算過程!$AI150)*J150/($I150+$J150+$K150+$L150+$M150+$N150)</f>
        <v>17.583532570012501</v>
      </c>
      <c r="D150" s="88">
        <f ca="1">K150-IF(入力データと計算結果!$F$7=バックデータ一覧!$A$7,計算過程!$AG150,計算過程!$AI150)*K150/($I150+$J150+$K150+$L150+$M150+$N150)</f>
        <v>3.2822594130689997</v>
      </c>
      <c r="E150" s="88">
        <f ca="1">L150-IF(入力データと計算結果!$F$7=バックデータ一覧!$A$7,計算過程!$AG150,計算過程!$AI150)*L150/($I150+$J150+$K150+$L150+$M150+$N150)</f>
        <v>21.100239084015001</v>
      </c>
      <c r="F150" s="88">
        <f ca="1">M150-IF(入力データと計算結果!$F$7=バックデータ一覧!$A$7,計算過程!$AG150,計算過程!$AI150)*M150/($I150+$J150+$K150+$L150+$M150+$N150)</f>
        <v>0</v>
      </c>
      <c r="G150" s="88">
        <f ca="1">N150-IF(入力データと計算結果!$F$7=バックデータ一覧!$A$7,計算過程!$AG150,計算過程!$AI150)*N150/($I150+$J150+$K150+$L150+$M150+$N150)</f>
        <v>4.2319166666666659</v>
      </c>
      <c r="H150" s="88">
        <f t="shared" si="29"/>
        <v>0</v>
      </c>
      <c r="I150" s="90">
        <f ca="1">P150*(バックデータ一覧!$E$3-計算過程!X150)*4.186*10^-3</f>
        <v>10.784566642941</v>
      </c>
      <c r="J150" s="90">
        <f ca="1">Q150*(バックデータ一覧!$E$4-計算過程!X150)*4.186*10^-3</f>
        <v>17.583532570012501</v>
      </c>
      <c r="K150" s="90">
        <f ca="1">R150*(バックデータ一覧!$E$5-計算過程!X150)*4.186*10^-3</f>
        <v>3.2822594130689997</v>
      </c>
      <c r="L150" s="90">
        <f ca="1">IF(入力データと計算結果!$F$9=バックデータ一覧!$A$2,計算過程!S150*(バックデータ一覧!$E$6-計算過程!X150)*4.186*10^-3,0)</f>
        <v>21.100239084015001</v>
      </c>
      <c r="M150" s="90">
        <f>IF(入力データと計算結果!$F$9=バックデータ一覧!$A$2,0,計算過程!T150*(バックデータ一覧!$E$7-計算過程!X150)*4.186*10^-3)</f>
        <v>0</v>
      </c>
      <c r="N150" s="90">
        <f ca="1">IF(入力データと計算結果!$F$9=バックデータ一覧!$A$4,0,計算過程!U150*(バックデータ一覧!$E$8-計算過程!X150)*4.186*10^-3)</f>
        <v>4.2319166666666659</v>
      </c>
      <c r="O150" s="90">
        <f>IF(入力データと計算結果!$F$9=バックデータ一覧!$A$4,計算過程!W150*1.25,0)</f>
        <v>0</v>
      </c>
      <c r="P150" s="88">
        <f t="shared" si="22"/>
        <v>92</v>
      </c>
      <c r="Q150" s="88">
        <f t="shared" si="23"/>
        <v>150</v>
      </c>
      <c r="R150" s="88">
        <f t="shared" si="24"/>
        <v>28</v>
      </c>
      <c r="S150" s="88">
        <f>IF(入力データと計算結果!$F$9=バックデータ一覧!$A$2,$AC150,0)*$AX$11*$AX$12</f>
        <v>180</v>
      </c>
      <c r="T150" s="88">
        <f>IF(入力データと計算結果!$F$9=バックデータ一覧!$A$2,0,$AC150)*$AX$12</f>
        <v>0</v>
      </c>
      <c r="U150" s="88">
        <f t="shared" ca="1" si="30"/>
        <v>21.060226401080332</v>
      </c>
      <c r="V150" s="90">
        <f ca="1">IF(OR(入力データと計算結果!$F$9=バックデータ一覧!$A$2,入力データと計算結果!$F$9=バックデータ一覧!$A$3),W150/(バックデータ一覧!$E$8-計算過程!X150)/4.186*10^3,0)</f>
        <v>21.060226401080332</v>
      </c>
      <c r="W150" s="90">
        <f t="shared" si="25"/>
        <v>4.2319166666666668</v>
      </c>
      <c r="X150" s="90">
        <f ca="1">MAX(VLOOKUP(入力データと計算結果!$F$5,バックデータ一覧!$Y$3:$AA$10,2)*Y150+VLOOKUP(入力データと計算結果!$F$5,バックデータ一覧!$Y$3:$AA$10,3),0.5)</f>
        <v>11.996285125</v>
      </c>
      <c r="Y150" s="90">
        <f t="shared" ca="1" si="26"/>
        <v>12.848750000000001</v>
      </c>
      <c r="Z150" s="24">
        <f>IF(入力データと計算結果!$F$6=4,INDEX(バックデータ一覧!$I$4:$L$9,MATCH(VLOOKUP(計算過程!$A150,バックデータ一覧!$AU$3:$AV$367,2),バックデータ一覧!$H$4:$H$9,0),MATCH(計算過程!Z$2,バックデータ一覧!$I$2:$L$2,0)),IF(入力データと計算結果!$F$6=3,INDEX(バックデータ一覧!$I$10:$L$15,MATCH(VLOOKUP(計算過程!$A150,バックデータ一覧!$AU$3:$AV$367,2),バックデータ一覧!$H$10:$H$15,0),MATCH(計算過程!Z$2,バックデータ一覧!$I$2:$L$2,0)),IF(入力データと計算結果!$F$6=2,INDEX(バックデータ一覧!$I$16:$L$21,MATCH(VLOOKUP(計算過程!$A150,バックデータ一覧!$AU$3:$AV$367,2),バックデータ一覧!$H$16:$H$21,0),MATCH(計算過程!Z$2,バックデータ一覧!$I$2:$L$2,0)),IF(入力データと計算結果!$F$6=1,INDEX(バックデータ一覧!$I$22:$L$27,MATCH(VLOOKUP(計算過程!$A150,バックデータ一覧!$AU$3:$AV$367,2),バックデータ一覧!$H$22:$H$27,0),MATCH(計算過程!Z$2,バックデータ一覧!$I$2:$L$2,0))))))</f>
        <v>92</v>
      </c>
      <c r="AA150" s="24">
        <f>IF(入力データと計算結果!$F$6=4,INDEX(バックデータ一覧!$I$4:$L$9,MATCH(VLOOKUP(計算過程!$A150,バックデータ一覧!$AU$3:$AV$367,2),バックデータ一覧!$H$4:$H$9,0),MATCH(計算過程!AA$2,バックデータ一覧!$I$2:$L$2,0)),IF(入力データと計算結果!$F$6=3,INDEX(バックデータ一覧!$I$10:$L$15,MATCH(VLOOKUP(計算過程!$A150,バックデータ一覧!$AU$3:$AV$367,2),バックデータ一覧!$H$10:$H$15,0),MATCH(計算過程!AA$2,バックデータ一覧!$I$2:$L$2,0)),IF(入力データと計算結果!$F$6=2,INDEX(バックデータ一覧!$I$16:$L$21,MATCH(VLOOKUP(計算過程!$A150,バックデータ一覧!$AU$3:$AV$367,2),バックデータ一覧!$H$16:$H$21,0),MATCH(計算過程!AA$2,バックデータ一覧!$I$2:$L$2,0)),IF(入力データと計算結果!$F$6=1,INDEX(バックデータ一覧!$I$22:$L$27,MATCH(VLOOKUP(計算過程!$A150,バックデータ一覧!$AU$3:$AV$367,2),バックデータ一覧!$H$22:$H$27,0),MATCH(計算過程!AA$2,バックデータ一覧!$I$2:$L$2,0))))))</f>
        <v>150</v>
      </c>
      <c r="AB150" s="24">
        <f>IF(入力データと計算結果!$F$6=4,INDEX(バックデータ一覧!$I$4:$L$9,MATCH(VLOOKUP(計算過程!$A150,バックデータ一覧!$AU$3:$AV$367,2),バックデータ一覧!$H$4:$H$9,0),MATCH(計算過程!AB$2,バックデータ一覧!$I$2:$L$2,0)),IF(入力データと計算結果!$F$6=3,INDEX(バックデータ一覧!$I$10:$L$15,MATCH(VLOOKUP(計算過程!$A150,バックデータ一覧!$AU$3:$AV$367,2),バックデータ一覧!$H$10:$H$15,0),MATCH(計算過程!AB$2,バックデータ一覧!$I$2:$L$2,0)),IF(入力データと計算結果!$F$6=2,INDEX(バックデータ一覧!$I$16:$L$21,MATCH(VLOOKUP(計算過程!$A150,バックデータ一覧!$AU$3:$AV$367,2),バックデータ一覧!$H$16:$H$21,0),MATCH(計算過程!AB$2,バックデータ一覧!$I$2:$L$2,0)),IF(入力データと計算結果!$F$6=1,INDEX(バックデータ一覧!$I$22:$L$27,MATCH(VLOOKUP(計算過程!$A150,バックデータ一覧!$AU$3:$AV$367,2),バックデータ一覧!$H$22:$H$27,0),MATCH(計算過程!AB$2,バックデータ一覧!$I$2:$L$2,0))))))</f>
        <v>28</v>
      </c>
      <c r="AC150" s="24">
        <f>IF(入力データと計算結果!$F$6=4,INDEX(バックデータ一覧!$I$4:$L$9,MATCH(VLOOKUP(計算過程!$A150,バックデータ一覧!$AU$3:$AV$367,2),バックデータ一覧!$H$4:$H$9,0),MATCH(計算過程!AC$2,バックデータ一覧!$I$2:$L$2,0)),IF(入力データと計算結果!$F$6=3,INDEX(バックデータ一覧!$I$10:$L$15,MATCH(VLOOKUP(計算過程!$A150,バックデータ一覧!$AU$3:$AV$367,2),バックデータ一覧!$H$10:$H$15,0),MATCH(計算過程!AC$2,バックデータ一覧!$I$2:$L$2,0)),IF(入力データと計算結果!$F$6=2,INDEX(バックデータ一覧!$I$16:$L$21,MATCH(VLOOKUP(計算過程!$A150,バックデータ一覧!$AU$3:$AV$367,2),バックデータ一覧!$H$16:$H$21,0),MATCH(計算過程!AC$2,バックデータ一覧!$I$2:$L$2,0)),IF(入力データと計算結果!$F$6=1,INDEX(バックデータ一覧!$I$22:$L$27,MATCH(VLOOKUP(計算過程!$A150,バックデータ一覧!$AU$3:$AV$367,2),バックデータ一覧!$H$22:$H$27,0),MATCH(計算過程!AC$2,バックデータ一覧!$I$2:$L$2,0))))))</f>
        <v>180</v>
      </c>
      <c r="AD150" s="89">
        <f>IF($AF150&lt;7,INDEX(バックデータ一覧!$P$4:$S$5,MATCH(入力データと計算結果!$F$8,バックデータ一覧!$O$4:$O$5,0),MATCH(入力データと計算結果!$F$6,バックデータ一覧!$P$3:$W$3,0)),IF(AND($AF150&gt;=7,$AF150&lt;16),INDEX(バックデータ一覧!$P$6:$S$7,MATCH(入力データと計算結果!$F$8,バックデータ一覧!$O$6:$O$7,0),MATCH(入力データと計算結果!$F$6,バックデータ一覧!$P$3:$W$3,0)),IF(AND($AF150&gt;=16,$AF150&lt;25),INDEX(バックデータ一覧!$P$8:$S$9,MATCH(入力データと計算結果!$F$8,バックデータ一覧!$O$8:$O$9,0),MATCH(入力データと計算結果!$F$6,バックデータ一覧!$P$3:$W$3,0)),IF($AF150&gt;=25,INDEX(バックデータ一覧!$P$10:$S$11,MATCH(入力データと計算結果!$F$8,バックデータ一覧!$O$10:$O$11,0),MATCH(入力データと計算結果!$F$6,バックデータ一覧!$P$3:$W$3,0))))))</f>
        <v>-0.13</v>
      </c>
      <c r="AE150" s="89">
        <f>IF($AF150&lt;7,INDEX(バックデータ一覧!$T$4:$W$5,MATCH(入力データと計算結果!$F$8,バックデータ一覧!$O$4:$O$5,0),MATCH(入力データと計算結果!$F$6,バックデータ一覧!$P$3:$W$3,0)),IF(AND($AF150&gt;=7,$AF150&lt;16),INDEX(バックデータ一覧!$T$6:$W$7,MATCH(入力データと計算結果!$F$8,バックデータ一覧!$O$6:$O$7,0),MATCH(入力データと計算結果!$F$6,バックデータ一覧!$P$3:$W$3,0)),IF(AND($AF150&gt;=16,$AF150&lt;25),INDEX(バックデータ一覧!$T$8:$W$9,MATCH(入力データと計算結果!$F$8,バックデータ一覧!$O$8:$O$9,0),MATCH(入力データと計算結果!$F$6,バックデータ一覧!$P$3:$W$3,0)),IF($AF150&gt;=25,INDEX(バックデータ一覧!$T$10:$W$11,MATCH(入力データと計算結果!$F$8,バックデータ一覧!$O$10:$O$11,0),MATCH(入力データと計算結果!$F$6,バックデータ一覧!$P$3:$W$3,0))))))</f>
        <v>6.04</v>
      </c>
      <c r="AF150" s="88">
        <f>AVERAGEIF(貼り付けシート!$A$6:$A$8765,$A150,貼り付けシート!$C$6:$C$8765)</f>
        <v>13.908333333333331</v>
      </c>
      <c r="AG150" s="91">
        <f>IF(AND(入力データと計算結果!$F$7=バックデータ一覧!$A$7,AH150="使用できる"),MIN(AN150,SUM(I150:N150)*$AX$13),0)</f>
        <v>0</v>
      </c>
      <c r="AH150" s="47" t="str">
        <f t="shared" si="31"/>
        <v>使用できる</v>
      </c>
      <c r="AI150" s="90">
        <f>IF(入力データと計算結果!$F$7=バックデータ一覧!$A$8,MIN(AJ150,(SUM(I150:N150)*$AX$15)),0)</f>
        <v>0</v>
      </c>
      <c r="AJ150" s="90">
        <f t="shared" ca="1" si="27"/>
        <v>0</v>
      </c>
      <c r="AK150" s="90">
        <f t="shared" ca="1" si="28"/>
        <v>33.281032570012499</v>
      </c>
      <c r="AL150" s="88">
        <f>IF(OR($AX$22=0,入力データと計算結果!$F$7&lt;&gt;バックデータ一覧!$A$8),0,$AX$19*AM150*10^-3)</f>
        <v>0</v>
      </c>
      <c r="AM150" s="90">
        <f>SUMPRODUCT(('計算過程（日射量等）'!$A$6:$A$8765=計算過程!A150)*('計算過程（日射量等）'!$C$6:$C$8765&gt;=$AX$20))</f>
        <v>10</v>
      </c>
      <c r="AN150" s="90">
        <f>IF(入力データと計算結果!$F$7=バックデータ一覧!$A$9,0,AO150*$AX$22*$AX$21*計算過程!$AX$23)</f>
        <v>0</v>
      </c>
      <c r="AO150" s="90">
        <f>SUMIF('計算過程（日射量等）'!$A$6:$A$8765,計算過程!A150,'計算過程（日射量等）'!$C$6:$C$8765)*3600*10^-6</f>
        <v>13.460755097529333</v>
      </c>
      <c r="AP150" s="90">
        <f t="shared" ref="AP150:AP213" si="32">AVERAGE($AQ135:$AQ165)</f>
        <v>14.021774193548385</v>
      </c>
      <c r="AQ150" s="90">
        <f>AVERAGEIF('貼り付けシート（日射量等）'!$D$3:$D$8762,$A150,'貼り付けシート（日射量等）'!$F$3:$F$8762)</f>
        <v>15.283333333333337</v>
      </c>
    </row>
    <row r="151" spans="1:43">
      <c r="A151" s="28">
        <v>41785</v>
      </c>
      <c r="B151" s="88">
        <f ca="1">I151-IF(入力データと計算結果!$F$7=バックデータ一覧!$A$7,計算過程!$AG151,計算過程!$AI151)*I151/($I151+$J151+$K151+$L151+$M151+$N151)</f>
        <v>10.666316559170999</v>
      </c>
      <c r="C151" s="88">
        <f ca="1">J151-IF(入力データと計算結果!$F$7=バックデータ一覧!$A$7,計算過程!$AG151,計算過程!$AI151)*J151/($I151+$J151+$K151+$L151+$M151+$N151)</f>
        <v>17.390733520387499</v>
      </c>
      <c r="D151" s="88">
        <f ca="1">K151-IF(入力データと計算結果!$F$7=バックデータ一覧!$A$7,計算過程!$AG151,計算過程!$AI151)*K151/($I151+$J151+$K151+$L151+$M151+$N151)</f>
        <v>3.2462702571390003</v>
      </c>
      <c r="E151" s="88">
        <f ca="1">L151-IF(入力データと計算結果!$F$7=バックデータ一覧!$A$7,計算過程!$AG151,計算過程!$AI151)*L151/($I151+$J151+$K151+$L151+$M151+$N151)</f>
        <v>20.868880224464995</v>
      </c>
      <c r="F151" s="88">
        <f ca="1">M151-IF(入力データと計算結果!$F$7=バックデータ一覧!$A$7,計算過程!$AG151,計算過程!$AI151)*M151/($I151+$J151+$K151+$L151+$M151+$N151)</f>
        <v>0</v>
      </c>
      <c r="G151" s="88">
        <f ca="1">N151-IF(入力データと計算結果!$F$7=バックデータ一覧!$A$7,計算過程!$AG151,計算過程!$AI151)*N151/($I151+$J151+$K151+$L151+$M151+$N151)</f>
        <v>3.7564999999999995</v>
      </c>
      <c r="H151" s="88">
        <f t="shared" si="29"/>
        <v>0</v>
      </c>
      <c r="I151" s="90">
        <f ca="1">P151*(バックデータ一覧!$E$3-計算過程!X151)*4.186*10^-3</f>
        <v>10.666316559170999</v>
      </c>
      <c r="J151" s="90">
        <f ca="1">Q151*(バックデータ一覧!$E$4-計算過程!X151)*4.186*10^-3</f>
        <v>17.390733520387499</v>
      </c>
      <c r="K151" s="90">
        <f ca="1">R151*(バックデータ一覧!$E$5-計算過程!X151)*4.186*10^-3</f>
        <v>3.2462702571390003</v>
      </c>
      <c r="L151" s="90">
        <f ca="1">IF(入力データと計算結果!$F$9=バックデータ一覧!$A$2,計算過程!S151*(バックデータ一覧!$E$6-計算過程!X151)*4.186*10^-3,0)</f>
        <v>20.868880224464995</v>
      </c>
      <c r="M151" s="90">
        <f>IF(入力データと計算結果!$F$9=バックデータ一覧!$A$2,0,計算過程!T151*(バックデータ一覧!$E$7-計算過程!X151)*4.186*10^-3)</f>
        <v>0</v>
      </c>
      <c r="N151" s="90">
        <f ca="1">IF(入力データと計算結果!$F$9=バックデータ一覧!$A$4,0,計算過程!U151*(バックデータ一覧!$E$8-計算過程!X151)*4.186*10^-3)</f>
        <v>3.7564999999999995</v>
      </c>
      <c r="O151" s="90">
        <f>IF(入力データと計算結果!$F$9=バックデータ一覧!$A$4,計算過程!W151*1.25,0)</f>
        <v>0</v>
      </c>
      <c r="P151" s="88">
        <f t="shared" si="22"/>
        <v>92</v>
      </c>
      <c r="Q151" s="88">
        <f t="shared" si="23"/>
        <v>150</v>
      </c>
      <c r="R151" s="88">
        <f t="shared" si="24"/>
        <v>28</v>
      </c>
      <c r="S151" s="88">
        <f>IF(入力データと計算結果!$F$9=バックデータ一覧!$A$2,$AC151,0)*$AX$11*$AX$12</f>
        <v>180</v>
      </c>
      <c r="T151" s="88">
        <f>IF(入力データと計算結果!$F$9=バックデータ一覧!$A$2,0,$AC151)*$AX$12</f>
        <v>0</v>
      </c>
      <c r="U151" s="88">
        <f t="shared" ca="1" si="30"/>
        <v>18.814652032494671</v>
      </c>
      <c r="V151" s="90">
        <f ca="1">IF(OR(入力データと計算結果!$F$9=バックデータ一覧!$A$2,入力データと計算結果!$F$9=バックデータ一覧!$A$3),W151/(バックデータ一覧!$E$8-計算過程!X151)/4.186*10^3,0)</f>
        <v>18.814652032494671</v>
      </c>
      <c r="W151" s="90">
        <f t="shared" si="25"/>
        <v>3.7565</v>
      </c>
      <c r="X151" s="90">
        <f ca="1">MAX(VLOOKUP(入力データと計算結果!$F$5,バックデータ一覧!$Y$3:$AA$10,2)*Y151+VLOOKUP(入力データと計算結果!$F$5,バックデータ一覧!$Y$3:$AA$10,3),0.5)</f>
        <v>12.303338875000001</v>
      </c>
      <c r="Y151" s="90">
        <f t="shared" ca="1" si="26"/>
        <v>13.311250000000001</v>
      </c>
      <c r="Z151" s="24">
        <f>IF(入力データと計算結果!$F$6=4,INDEX(バックデータ一覧!$I$4:$L$9,MATCH(VLOOKUP(計算過程!$A151,バックデータ一覧!$AU$3:$AV$367,2),バックデータ一覧!$H$4:$H$9,0),MATCH(計算過程!Z$2,バックデータ一覧!$I$2:$L$2,0)),IF(入力データと計算結果!$F$6=3,INDEX(バックデータ一覧!$I$10:$L$15,MATCH(VLOOKUP(計算過程!$A151,バックデータ一覧!$AU$3:$AV$367,2),バックデータ一覧!$H$10:$H$15,0),MATCH(計算過程!Z$2,バックデータ一覧!$I$2:$L$2,0)),IF(入力データと計算結果!$F$6=2,INDEX(バックデータ一覧!$I$16:$L$21,MATCH(VLOOKUP(計算過程!$A151,バックデータ一覧!$AU$3:$AV$367,2),バックデータ一覧!$H$16:$H$21,0),MATCH(計算過程!Z$2,バックデータ一覧!$I$2:$L$2,0)),IF(入力データと計算結果!$F$6=1,INDEX(バックデータ一覧!$I$22:$L$27,MATCH(VLOOKUP(計算過程!$A151,バックデータ一覧!$AU$3:$AV$367,2),バックデータ一覧!$H$22:$H$27,0),MATCH(計算過程!Z$2,バックデータ一覧!$I$2:$L$2,0))))))</f>
        <v>92</v>
      </c>
      <c r="AA151" s="24">
        <f>IF(入力データと計算結果!$F$6=4,INDEX(バックデータ一覧!$I$4:$L$9,MATCH(VLOOKUP(計算過程!$A151,バックデータ一覧!$AU$3:$AV$367,2),バックデータ一覧!$H$4:$H$9,0),MATCH(計算過程!AA$2,バックデータ一覧!$I$2:$L$2,0)),IF(入力データと計算結果!$F$6=3,INDEX(バックデータ一覧!$I$10:$L$15,MATCH(VLOOKUP(計算過程!$A151,バックデータ一覧!$AU$3:$AV$367,2),バックデータ一覧!$H$10:$H$15,0),MATCH(計算過程!AA$2,バックデータ一覧!$I$2:$L$2,0)),IF(入力データと計算結果!$F$6=2,INDEX(バックデータ一覧!$I$16:$L$21,MATCH(VLOOKUP(計算過程!$A151,バックデータ一覧!$AU$3:$AV$367,2),バックデータ一覧!$H$16:$H$21,0),MATCH(計算過程!AA$2,バックデータ一覧!$I$2:$L$2,0)),IF(入力データと計算結果!$F$6=1,INDEX(バックデータ一覧!$I$22:$L$27,MATCH(VLOOKUP(計算過程!$A151,バックデータ一覧!$AU$3:$AV$367,2),バックデータ一覧!$H$22:$H$27,0),MATCH(計算過程!AA$2,バックデータ一覧!$I$2:$L$2,0))))))</f>
        <v>150</v>
      </c>
      <c r="AB151" s="24">
        <f>IF(入力データと計算結果!$F$6=4,INDEX(バックデータ一覧!$I$4:$L$9,MATCH(VLOOKUP(計算過程!$A151,バックデータ一覧!$AU$3:$AV$367,2),バックデータ一覧!$H$4:$H$9,0),MATCH(計算過程!AB$2,バックデータ一覧!$I$2:$L$2,0)),IF(入力データと計算結果!$F$6=3,INDEX(バックデータ一覧!$I$10:$L$15,MATCH(VLOOKUP(計算過程!$A151,バックデータ一覧!$AU$3:$AV$367,2),バックデータ一覧!$H$10:$H$15,0),MATCH(計算過程!AB$2,バックデータ一覧!$I$2:$L$2,0)),IF(入力データと計算結果!$F$6=2,INDEX(バックデータ一覧!$I$16:$L$21,MATCH(VLOOKUP(計算過程!$A151,バックデータ一覧!$AU$3:$AV$367,2),バックデータ一覧!$H$16:$H$21,0),MATCH(計算過程!AB$2,バックデータ一覧!$I$2:$L$2,0)),IF(入力データと計算結果!$F$6=1,INDEX(バックデータ一覧!$I$22:$L$27,MATCH(VLOOKUP(計算過程!$A151,バックデータ一覧!$AU$3:$AV$367,2),バックデータ一覧!$H$22:$H$27,0),MATCH(計算過程!AB$2,バックデータ一覧!$I$2:$L$2,0))))))</f>
        <v>28</v>
      </c>
      <c r="AC151" s="24">
        <f>IF(入力データと計算結果!$F$6=4,INDEX(バックデータ一覧!$I$4:$L$9,MATCH(VLOOKUP(計算過程!$A151,バックデータ一覧!$AU$3:$AV$367,2),バックデータ一覧!$H$4:$H$9,0),MATCH(計算過程!AC$2,バックデータ一覧!$I$2:$L$2,0)),IF(入力データと計算結果!$F$6=3,INDEX(バックデータ一覧!$I$10:$L$15,MATCH(VLOOKUP(計算過程!$A151,バックデータ一覧!$AU$3:$AV$367,2),バックデータ一覧!$H$10:$H$15,0),MATCH(計算過程!AC$2,バックデータ一覧!$I$2:$L$2,0)),IF(入力データと計算結果!$F$6=2,INDEX(バックデータ一覧!$I$16:$L$21,MATCH(VLOOKUP(計算過程!$A151,バックデータ一覧!$AU$3:$AV$367,2),バックデータ一覧!$H$16:$H$21,0),MATCH(計算過程!AC$2,バックデータ一覧!$I$2:$L$2,0)),IF(入力データと計算結果!$F$6=1,INDEX(バックデータ一覧!$I$22:$L$27,MATCH(VLOOKUP(計算過程!$A151,バックデータ一覧!$AU$3:$AV$367,2),バックデータ一覧!$H$22:$H$27,0),MATCH(計算過程!AC$2,バックデータ一覧!$I$2:$L$2,0))))))</f>
        <v>180</v>
      </c>
      <c r="AD151" s="89">
        <f>IF($AF151&lt;7,INDEX(バックデータ一覧!$P$4:$S$5,MATCH(入力データと計算結果!$F$8,バックデータ一覧!$O$4:$O$5,0),MATCH(入力データと計算結果!$F$6,バックデータ一覧!$P$3:$W$3,0)),IF(AND($AF151&gt;=7,$AF151&lt;16),INDEX(バックデータ一覧!$P$6:$S$7,MATCH(入力データと計算結果!$F$8,バックデータ一覧!$O$6:$O$7,0),MATCH(入力データと計算結果!$F$6,バックデータ一覧!$P$3:$W$3,0)),IF(AND($AF151&gt;=16,$AF151&lt;25),INDEX(バックデータ一覧!$P$8:$S$9,MATCH(入力データと計算結果!$F$8,バックデータ一覧!$O$8:$O$9,0),MATCH(入力データと計算結果!$F$6,バックデータ一覧!$P$3:$W$3,0)),IF($AF151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51" s="89">
        <f>IF($AF151&lt;7,INDEX(バックデータ一覧!$T$4:$W$5,MATCH(入力データと計算結果!$F$8,バックデータ一覧!$O$4:$O$5,0),MATCH(入力データと計算結果!$F$6,バックデータ一覧!$P$3:$W$3,0)),IF(AND($AF151&gt;=7,$AF151&lt;16),INDEX(バックデータ一覧!$T$6:$W$7,MATCH(入力データと計算結果!$F$8,バックデータ一覧!$O$6:$O$7,0),MATCH(入力データと計算結果!$F$6,バックデータ一覧!$P$3:$W$3,0)),IF(AND($AF151&gt;=16,$AF151&lt;25),INDEX(バックデータ一覧!$T$8:$W$9,MATCH(入力データと計算結果!$F$8,バックデータ一覧!$O$8:$O$9,0),MATCH(入力データと計算結果!$F$6,バックデータ一覧!$P$3:$W$3,0)),IF($AF151&gt;=25,INDEX(バックデータ一覧!$T$10:$W$11,MATCH(入力データと計算結果!$F$8,バックデータ一覧!$O$10:$O$11,0),MATCH(入力データと計算結果!$F$6,バックデータ一覧!$P$3:$W$3,0))))))</f>
        <v>6.21</v>
      </c>
      <c r="AF151" s="88">
        <f>AVERAGEIF(貼り付けシート!$A$6:$A$8765,$A151,貼り付けシート!$C$6:$C$8765)</f>
        <v>17.524999999999999</v>
      </c>
      <c r="AG151" s="91">
        <f>IF(AND(入力データと計算結果!$F$7=バックデータ一覧!$A$7,AH151="使用できる"),MIN(AN151,SUM(I151:N151)*$AX$13),0)</f>
        <v>0</v>
      </c>
      <c r="AH151" s="47" t="str">
        <f t="shared" si="31"/>
        <v>使用できる</v>
      </c>
      <c r="AI151" s="90">
        <f>IF(入力データと計算結果!$F$7=バックデータ一覧!$A$8,MIN(AJ151,(SUM(I151:N151)*$AX$15)),0)</f>
        <v>0</v>
      </c>
      <c r="AJ151" s="90">
        <f t="shared" ca="1" si="27"/>
        <v>0</v>
      </c>
      <c r="AK151" s="90">
        <f t="shared" ca="1" si="28"/>
        <v>33.088233520387497</v>
      </c>
      <c r="AL151" s="88">
        <f>IF(OR($AX$22=0,入力データと計算結果!$F$7&lt;&gt;バックデータ一覧!$A$8),0,$AX$19*AM151*10^-3)</f>
        <v>0</v>
      </c>
      <c r="AM151" s="90">
        <f>SUMPRODUCT(('計算過程（日射量等）'!$A$6:$A$8765=計算過程!A151)*('計算過程（日射量等）'!$C$6:$C$8765&gt;=$AX$20))</f>
        <v>8</v>
      </c>
      <c r="AN151" s="90">
        <f>IF(入力データと計算結果!$F$7=バックデータ一覧!$A$9,0,AO151*$AX$22*$AX$21*計算過程!$AX$23)</f>
        <v>0</v>
      </c>
      <c r="AO151" s="90">
        <f>SUMIF('計算過程（日射量等）'!$A$6:$A$8765,計算過程!A151,'計算過程（日射量等）'!$C$6:$C$8765)*3600*10^-6</f>
        <v>8.859546587165724</v>
      </c>
      <c r="AP151" s="90">
        <f t="shared" si="32"/>
        <v>14.217338709677417</v>
      </c>
      <c r="AQ151" s="90">
        <f>AVERAGEIF('貼り付けシート（日射量等）'!$D$3:$D$8762,$A151,'貼り付けシート（日射量等）'!$F$3:$F$8762)</f>
        <v>11.354166666666666</v>
      </c>
    </row>
    <row r="152" spans="1:43">
      <c r="A152" s="28">
        <v>41786</v>
      </c>
      <c r="B152" s="88">
        <f ca="1">I152-IF(入力データと計算結果!$F$7=バックデータ一覧!$A$7,計算過程!$AG152,計算過程!$AI152)*I152/($I152+$J152+$K152+$L152+$M152+$N152)</f>
        <v>15.862219267439999</v>
      </c>
      <c r="C152" s="88">
        <f ca="1">J152-IF(入力データと計算結果!$F$7=バックデータ一覧!$A$7,計算過程!$AG152,計算過程!$AI152)*J152/($I152+$J152+$K152+$L152+$M152+$N152)</f>
        <v>22.660313239199997</v>
      </c>
      <c r="D152" s="88">
        <f ca="1">K152-IF(入力データと計算結果!$F$7=バックデータ一覧!$A$7,計算過程!$AG152,計算過程!$AI152)*K152/($I152+$J152+$K152+$L152+$M152+$N152)</f>
        <v>3.3990469858799996</v>
      </c>
      <c r="E152" s="88">
        <f ca="1">L152-IF(入力データと計算結果!$F$7=バックデータ一覧!$A$7,計算過程!$AG152,計算過程!$AI152)*L152/($I152+$J152+$K152+$L152+$M152+$N152)</f>
        <v>20.394281915279997</v>
      </c>
      <c r="F152" s="88">
        <f ca="1">M152-IF(入力データと計算結果!$F$7=バックデータ一覧!$A$7,計算過程!$AG152,計算過程!$AI152)*M152/($I152+$J152+$K152+$L152+$M152+$N152)</f>
        <v>0</v>
      </c>
      <c r="G152" s="88">
        <f ca="1">N152-IF(入力データと計算結果!$F$7=バックデータ一覧!$A$7,計算過程!$AG152,計算過程!$AI152)*N152/($I152+$J152+$K152+$L152+$M152+$N152)</f>
        <v>3.4980833333333332</v>
      </c>
      <c r="H152" s="88">
        <f t="shared" si="29"/>
        <v>0</v>
      </c>
      <c r="I152" s="90">
        <f ca="1">P152*(バックデータ一覧!$E$3-計算過程!X152)*4.186*10^-3</f>
        <v>15.862219267439999</v>
      </c>
      <c r="J152" s="90">
        <f ca="1">Q152*(バックデータ一覧!$E$4-計算過程!X152)*4.186*10^-3</f>
        <v>22.660313239199997</v>
      </c>
      <c r="K152" s="90">
        <f ca="1">R152*(バックデータ一覧!$E$5-計算過程!X152)*4.186*10^-3</f>
        <v>3.3990469858799996</v>
      </c>
      <c r="L152" s="90">
        <f ca="1">IF(入力データと計算結果!$F$9=バックデータ一覧!$A$2,計算過程!S152*(バックデータ一覧!$E$6-計算過程!X152)*4.186*10^-3,0)</f>
        <v>20.394281915279997</v>
      </c>
      <c r="M152" s="90">
        <f>IF(入力データと計算結果!$F$9=バックデータ一覧!$A$2,0,計算過程!T152*(バックデータ一覧!$E$7-計算過程!X152)*4.186*10^-3)</f>
        <v>0</v>
      </c>
      <c r="N152" s="90">
        <f ca="1">IF(入力データと計算結果!$F$9=バックデータ一覧!$A$4,0,計算過程!U152*(バックデータ一覧!$E$8-計算過程!X152)*4.186*10^-3)</f>
        <v>3.4980833333333332</v>
      </c>
      <c r="O152" s="90">
        <f>IF(入力データと計算結果!$F$9=バックデータ一覧!$A$4,計算過程!W152*1.25,0)</f>
        <v>0</v>
      </c>
      <c r="P152" s="88">
        <f t="shared" si="22"/>
        <v>140</v>
      </c>
      <c r="Q152" s="88">
        <f t="shared" si="23"/>
        <v>200</v>
      </c>
      <c r="R152" s="88">
        <f t="shared" si="24"/>
        <v>30</v>
      </c>
      <c r="S152" s="88">
        <f>IF(入力データと計算結果!$F$9=バックデータ一覧!$A$2,$AC152,0)*$AX$11*$AX$12</f>
        <v>180</v>
      </c>
      <c r="T152" s="88">
        <f>IF(入力データと計算結果!$F$9=バックデータ一覧!$A$2,0,$AC152)*$AX$12</f>
        <v>0</v>
      </c>
      <c r="U152" s="88">
        <f t="shared" ca="1" si="30"/>
        <v>17.754824514253368</v>
      </c>
      <c r="V152" s="90">
        <f ca="1">IF(OR(入力データと計算結果!$F$9=バックデータ一覧!$A$2,入力データと計算結果!$F$9=バックデータ一覧!$A$3),W152/(バックデータ一覧!$E$8-計算過程!X152)/4.186*10^3,0)</f>
        <v>17.754824514253368</v>
      </c>
      <c r="W152" s="90">
        <f t="shared" si="25"/>
        <v>3.4980833333333332</v>
      </c>
      <c r="X152" s="90">
        <f ca="1">MAX(VLOOKUP(入力データと計算結果!$F$5,バックデータ一覧!$Y$3:$AA$10,2)*Y152+VLOOKUP(入力データと計算結果!$F$5,バックデータ一覧!$Y$3:$AA$10,3),0.5)</f>
        <v>12.933214000000003</v>
      </c>
      <c r="Y152" s="90">
        <f t="shared" ca="1" si="26"/>
        <v>14.260000000000002</v>
      </c>
      <c r="Z152" s="24">
        <f>IF(入力データと計算結果!$F$6=4,INDEX(バックデータ一覧!$I$4:$L$9,MATCH(VLOOKUP(計算過程!$A152,バックデータ一覧!$AU$3:$AV$367,2),バックデータ一覧!$H$4:$H$9,0),MATCH(計算過程!Z$2,バックデータ一覧!$I$2:$L$2,0)),IF(入力データと計算結果!$F$6=3,INDEX(バックデータ一覧!$I$10:$L$15,MATCH(VLOOKUP(計算過程!$A152,バックデータ一覧!$AU$3:$AV$367,2),バックデータ一覧!$H$10:$H$15,0),MATCH(計算過程!Z$2,バックデータ一覧!$I$2:$L$2,0)),IF(入力データと計算結果!$F$6=2,INDEX(バックデータ一覧!$I$16:$L$21,MATCH(VLOOKUP(計算過程!$A152,バックデータ一覧!$AU$3:$AV$367,2),バックデータ一覧!$H$16:$H$21,0),MATCH(計算過程!Z$2,バックデータ一覧!$I$2:$L$2,0)),IF(入力データと計算結果!$F$6=1,INDEX(バックデータ一覧!$I$22:$L$27,MATCH(VLOOKUP(計算過程!$A152,バックデータ一覧!$AU$3:$AV$367,2),バックデータ一覧!$H$22:$H$27,0),MATCH(計算過程!Z$2,バックデータ一覧!$I$2:$L$2,0))))))</f>
        <v>140</v>
      </c>
      <c r="AA152" s="24">
        <f>IF(入力データと計算結果!$F$6=4,INDEX(バックデータ一覧!$I$4:$L$9,MATCH(VLOOKUP(計算過程!$A152,バックデータ一覧!$AU$3:$AV$367,2),バックデータ一覧!$H$4:$H$9,0),MATCH(計算過程!AA$2,バックデータ一覧!$I$2:$L$2,0)),IF(入力データと計算結果!$F$6=3,INDEX(バックデータ一覧!$I$10:$L$15,MATCH(VLOOKUP(計算過程!$A152,バックデータ一覧!$AU$3:$AV$367,2),バックデータ一覧!$H$10:$H$15,0),MATCH(計算過程!AA$2,バックデータ一覧!$I$2:$L$2,0)),IF(入力データと計算結果!$F$6=2,INDEX(バックデータ一覧!$I$16:$L$21,MATCH(VLOOKUP(計算過程!$A152,バックデータ一覧!$AU$3:$AV$367,2),バックデータ一覧!$H$16:$H$21,0),MATCH(計算過程!AA$2,バックデータ一覧!$I$2:$L$2,0)),IF(入力データと計算結果!$F$6=1,INDEX(バックデータ一覧!$I$22:$L$27,MATCH(VLOOKUP(計算過程!$A152,バックデータ一覧!$AU$3:$AV$367,2),バックデータ一覧!$H$22:$H$27,0),MATCH(計算過程!AA$2,バックデータ一覧!$I$2:$L$2,0))))))</f>
        <v>200</v>
      </c>
      <c r="AB152" s="24">
        <f>IF(入力データと計算結果!$F$6=4,INDEX(バックデータ一覧!$I$4:$L$9,MATCH(VLOOKUP(計算過程!$A152,バックデータ一覧!$AU$3:$AV$367,2),バックデータ一覧!$H$4:$H$9,0),MATCH(計算過程!AB$2,バックデータ一覧!$I$2:$L$2,0)),IF(入力データと計算結果!$F$6=3,INDEX(バックデータ一覧!$I$10:$L$15,MATCH(VLOOKUP(計算過程!$A152,バックデータ一覧!$AU$3:$AV$367,2),バックデータ一覧!$H$10:$H$15,0),MATCH(計算過程!AB$2,バックデータ一覧!$I$2:$L$2,0)),IF(入力データと計算結果!$F$6=2,INDEX(バックデータ一覧!$I$16:$L$21,MATCH(VLOOKUP(計算過程!$A152,バックデータ一覧!$AU$3:$AV$367,2),バックデータ一覧!$H$16:$H$21,0),MATCH(計算過程!AB$2,バックデータ一覧!$I$2:$L$2,0)),IF(入力データと計算結果!$F$6=1,INDEX(バックデータ一覧!$I$22:$L$27,MATCH(VLOOKUP(計算過程!$A152,バックデータ一覧!$AU$3:$AV$367,2),バックデータ一覧!$H$22:$H$27,0),MATCH(計算過程!AB$2,バックデータ一覧!$I$2:$L$2,0))))))</f>
        <v>30</v>
      </c>
      <c r="AC152" s="24">
        <f>IF(入力データと計算結果!$F$6=4,INDEX(バックデータ一覧!$I$4:$L$9,MATCH(VLOOKUP(計算過程!$A152,バックデータ一覧!$AU$3:$AV$367,2),バックデータ一覧!$H$4:$H$9,0),MATCH(計算過程!AC$2,バックデータ一覧!$I$2:$L$2,0)),IF(入力データと計算結果!$F$6=3,INDEX(バックデータ一覧!$I$10:$L$15,MATCH(VLOOKUP(計算過程!$A152,バックデータ一覧!$AU$3:$AV$367,2),バックデータ一覧!$H$10:$H$15,0),MATCH(計算過程!AC$2,バックデータ一覧!$I$2:$L$2,0)),IF(入力データと計算結果!$F$6=2,INDEX(バックデータ一覧!$I$16:$L$21,MATCH(VLOOKUP(計算過程!$A152,バックデータ一覧!$AU$3:$AV$367,2),バックデータ一覧!$H$16:$H$21,0),MATCH(計算過程!AC$2,バックデータ一覧!$I$2:$L$2,0)),IF(入力データと計算結果!$F$6=1,INDEX(バックデータ一覧!$I$22:$L$27,MATCH(VLOOKUP(計算過程!$A152,バックデータ一覧!$AU$3:$AV$367,2),バックデータ一覧!$H$22:$H$27,0),MATCH(計算過程!AC$2,バックデータ一覧!$I$2:$L$2,0))))))</f>
        <v>180</v>
      </c>
      <c r="AD152" s="89">
        <f>IF($AF152&lt;7,INDEX(バックデータ一覧!$P$4:$S$5,MATCH(入力データと計算結果!$F$8,バックデータ一覧!$O$4:$O$5,0),MATCH(入力データと計算結果!$F$6,バックデータ一覧!$P$3:$W$3,0)),IF(AND($AF152&gt;=7,$AF152&lt;16),INDEX(バックデータ一覧!$P$6:$S$7,MATCH(入力データと計算結果!$F$8,バックデータ一覧!$O$6:$O$7,0),MATCH(入力データと計算結果!$F$6,バックデータ一覧!$P$3:$W$3,0)),IF(AND($AF152&gt;=16,$AF152&lt;25),INDEX(バックデータ一覧!$P$8:$S$9,MATCH(入力データと計算結果!$F$8,バックデータ一覧!$O$8:$O$9,0),MATCH(入力データと計算結果!$F$6,バックデータ一覧!$P$3:$W$3,0)),IF($AF152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52" s="89">
        <f>IF($AF152&lt;7,INDEX(バックデータ一覧!$T$4:$W$5,MATCH(入力データと計算結果!$F$8,バックデータ一覧!$O$4:$O$5,0),MATCH(入力データと計算結果!$F$6,バックデータ一覧!$P$3:$W$3,0)),IF(AND($AF152&gt;=7,$AF152&lt;16),INDEX(バックデータ一覧!$T$6:$W$7,MATCH(入力データと計算結果!$F$8,バックデータ一覧!$O$6:$O$7,0),MATCH(入力データと計算結果!$F$6,バックデータ一覧!$P$3:$W$3,0)),IF(AND($AF152&gt;=16,$AF152&lt;25),INDEX(バックデータ一覧!$T$8:$W$9,MATCH(入力データと計算結果!$F$8,バックデータ一覧!$O$8:$O$9,0),MATCH(入力データと計算結果!$F$6,バックデータ一覧!$P$3:$W$3,0)),IF($AF152&gt;=25,INDEX(バックデータ一覧!$T$10:$W$11,MATCH(入力データと計算結果!$F$8,バックデータ一覧!$O$10:$O$11,0),MATCH(入力データと計算結果!$F$6,バックデータ一覧!$P$3:$W$3,0))))))</f>
        <v>6.21</v>
      </c>
      <c r="AF152" s="88">
        <f>AVERAGEIF(貼り付けシート!$A$6:$A$8765,$A152,貼り付けシート!$C$6:$C$8765)</f>
        <v>19.370833333333334</v>
      </c>
      <c r="AG152" s="91">
        <f>IF(AND(入力データと計算結果!$F$7=バックデータ一覧!$A$7,AH152="使用できる"),MIN(AN152,SUM(I152:N152)*$AX$13),0)</f>
        <v>0</v>
      </c>
      <c r="AH152" s="47" t="str">
        <f t="shared" si="31"/>
        <v>使用できる</v>
      </c>
      <c r="AI152" s="90">
        <f>IF(入力データと計算結果!$F$7=バックデータ一覧!$A$8,MIN(AJ152,(SUM(I152:N152)*$AX$15)),0)</f>
        <v>0</v>
      </c>
      <c r="AJ152" s="90">
        <f t="shared" ca="1" si="27"/>
        <v>0</v>
      </c>
      <c r="AK152" s="90">
        <f t="shared" ca="1" si="28"/>
        <v>32.692734929399997</v>
      </c>
      <c r="AL152" s="88">
        <f>IF(OR($AX$22=0,入力データと計算結果!$F$7&lt;&gt;バックデータ一覧!$A$8),0,$AX$19*AM152*10^-3)</f>
        <v>0</v>
      </c>
      <c r="AM152" s="90">
        <f>SUMPRODUCT(('計算過程（日射量等）'!$A$6:$A$8765=計算過程!A152)*('計算過程（日射量等）'!$C$6:$C$8765&gt;=$AX$20))</f>
        <v>11</v>
      </c>
      <c r="AN152" s="90">
        <f>IF(入力データと計算結果!$F$7=バックデータ一覧!$A$9,0,AO152*$AX$22*$AX$21*計算過程!$AX$23)</f>
        <v>0</v>
      </c>
      <c r="AO152" s="90">
        <f>SUMIF('計算過程（日射量等）'!$A$6:$A$8765,計算過程!A152,'計算過程（日射量等）'!$C$6:$C$8765)*3600*10^-6</f>
        <v>20.251957495286195</v>
      </c>
      <c r="AP152" s="90">
        <f t="shared" si="32"/>
        <v>14.365994623655913</v>
      </c>
      <c r="AQ152" s="90">
        <f>AVERAGEIF('貼り付けシート（日射量等）'!$D$3:$D$8762,$A152,'貼り付けシート（日射量等）'!$F$3:$F$8762)</f>
        <v>13.375</v>
      </c>
    </row>
    <row r="153" spans="1:43">
      <c r="A153" s="28">
        <v>41787</v>
      </c>
      <c r="B153" s="88">
        <f ca="1">I153-IF(入力データと計算結果!$F$7=バックデータ一覧!$A$7,計算過程!$AG153,計算過程!$AI153)*I153/($I153+$J153+$K153+$L153+$M153+$N153)</f>
        <v>3.5498366685599998</v>
      </c>
      <c r="C153" s="88">
        <f ca="1">J153-IF(入力データと計算結果!$F$7=バックデータ一覧!$A$7,計算過程!$AG153,計算過程!$AI153)*J153/($I153+$J153+$K153+$L153+$M153+$N153)</f>
        <v>21.077155219574998</v>
      </c>
      <c r="D153" s="88">
        <f ca="1">K153-IF(入力データと計算結果!$F$7=バックデータ一覧!$A$7,計算過程!$AG153,計算過程!$AI153)*K153/($I153+$J153+$K153+$L153+$M153+$N153)</f>
        <v>3.1061070849899997</v>
      </c>
      <c r="E153" s="88">
        <f ca="1">L153-IF(入力データと計算結果!$F$7=バックデータ一覧!$A$7,計算過程!$AG153,計算過程!$AI153)*L153/($I153+$J153+$K153+$L153+$M153+$N153)</f>
        <v>0</v>
      </c>
      <c r="F153" s="88">
        <f ca="1">M153-IF(入力データと計算結果!$F$7=バックデータ一覧!$A$7,計算過程!$AG153,計算過程!$AI153)*M153/($I153+$J153+$K153+$L153+$M153+$N153)</f>
        <v>0</v>
      </c>
      <c r="G153" s="88">
        <f ca="1">N153-IF(入力データと計算結果!$F$7=バックデータ一覧!$A$7,計算過程!$AG153,計算過程!$AI153)*N153/($I153+$J153+$K153+$L153+$M153+$N153)</f>
        <v>0</v>
      </c>
      <c r="H153" s="88">
        <f t="shared" si="29"/>
        <v>0</v>
      </c>
      <c r="I153" s="90">
        <f ca="1">P153*(バックデータ一覧!$E$3-計算過程!X153)*4.186*10^-3</f>
        <v>3.5498366685599998</v>
      </c>
      <c r="J153" s="90">
        <f ca="1">Q153*(バックデータ一覧!$E$4-計算過程!X153)*4.186*10^-3</f>
        <v>21.077155219574998</v>
      </c>
      <c r="K153" s="90">
        <f ca="1">R153*(バックデータ一覧!$E$5-計算過程!X153)*4.186*10^-3</f>
        <v>3.1061070849899997</v>
      </c>
      <c r="L153" s="90">
        <f ca="1">IF(入力データと計算結果!$F$9=バックデータ一覧!$A$2,計算過程!S153*(バックデータ一覧!$E$6-計算過程!X153)*4.186*10^-3,0)</f>
        <v>0</v>
      </c>
      <c r="M153" s="90">
        <f>IF(入力データと計算結果!$F$9=バックデータ一覧!$A$2,0,計算過程!T153*(バックデータ一覧!$E$7-計算過程!X153)*4.186*10^-3)</f>
        <v>0</v>
      </c>
      <c r="N153" s="90">
        <f ca="1">IF(入力データと計算結果!$F$9=バックデータ一覧!$A$4,0,計算過程!U153*(バックデータ一覧!$E$8-計算過程!X153)*4.186*10^-3)</f>
        <v>0</v>
      </c>
      <c r="O153" s="90">
        <f>IF(入力データと計算結果!$F$9=バックデータ一覧!$A$4,計算過程!W153*1.25,0)</f>
        <v>0</v>
      </c>
      <c r="P153" s="88">
        <f t="shared" si="22"/>
        <v>32</v>
      </c>
      <c r="Q153" s="88">
        <f t="shared" si="23"/>
        <v>190</v>
      </c>
      <c r="R153" s="88">
        <f t="shared" si="24"/>
        <v>28</v>
      </c>
      <c r="S153" s="88">
        <f>IF(入力データと計算結果!$F$9=バックデータ一覧!$A$2,$AC153,0)*$AX$11*$AX$12</f>
        <v>0</v>
      </c>
      <c r="T153" s="88">
        <f>IF(入力データと計算結果!$F$9=バックデータ一覧!$A$2,0,$AC153)*$AX$12</f>
        <v>0</v>
      </c>
      <c r="U153" s="88">
        <f t="shared" ca="1" si="30"/>
        <v>0</v>
      </c>
      <c r="V153" s="90">
        <f ca="1">IF(OR(入力データと計算結果!$F$9=バックデータ一覧!$A$2,入力データと計算結果!$F$9=バックデータ一覧!$A$3),W153/(バックデータ一覧!$E$8-計算過程!X153)/4.186*10^3,0)</f>
        <v>0</v>
      </c>
      <c r="W153" s="90">
        <f t="shared" si="25"/>
        <v>0</v>
      </c>
      <c r="X153" s="90">
        <f ca="1">MAX(VLOOKUP(入力データと計算結果!$F$5,バックデータ一覧!$Y$3:$AA$10,2)*Y153+VLOOKUP(入力データと計算結果!$F$5,バックデータ一覧!$Y$3:$AA$10,3),0.5)</f>
        <v>13.499188750000002</v>
      </c>
      <c r="Y153" s="90">
        <f t="shared" ca="1" si="26"/>
        <v>15.112500000000002</v>
      </c>
      <c r="Z153" s="24">
        <f>IF(入力データと計算結果!$F$6=4,INDEX(バックデータ一覧!$I$4:$L$9,MATCH(VLOOKUP(計算過程!$A153,バックデータ一覧!$AU$3:$AV$367,2),バックデータ一覧!$H$4:$H$9,0),MATCH(計算過程!Z$2,バックデータ一覧!$I$2:$L$2,0)),IF(入力データと計算結果!$F$6=3,INDEX(バックデータ一覧!$I$10:$L$15,MATCH(VLOOKUP(計算過程!$A153,バックデータ一覧!$AU$3:$AV$367,2),バックデータ一覧!$H$10:$H$15,0),MATCH(計算過程!Z$2,バックデータ一覧!$I$2:$L$2,0)),IF(入力データと計算結果!$F$6=2,INDEX(バックデータ一覧!$I$16:$L$21,MATCH(VLOOKUP(計算過程!$A153,バックデータ一覧!$AU$3:$AV$367,2),バックデータ一覧!$H$16:$H$21,0),MATCH(計算過程!Z$2,バックデータ一覧!$I$2:$L$2,0)),IF(入力データと計算結果!$F$6=1,INDEX(バックデータ一覧!$I$22:$L$27,MATCH(VLOOKUP(計算過程!$A153,バックデータ一覧!$AU$3:$AV$367,2),バックデータ一覧!$H$22:$H$27,0),MATCH(計算過程!Z$2,バックデータ一覧!$I$2:$L$2,0))))))</f>
        <v>32</v>
      </c>
      <c r="AA153" s="24">
        <f>IF(入力データと計算結果!$F$6=4,INDEX(バックデータ一覧!$I$4:$L$9,MATCH(VLOOKUP(計算過程!$A153,バックデータ一覧!$AU$3:$AV$367,2),バックデータ一覧!$H$4:$H$9,0),MATCH(計算過程!AA$2,バックデータ一覧!$I$2:$L$2,0)),IF(入力データと計算結果!$F$6=3,INDEX(バックデータ一覧!$I$10:$L$15,MATCH(VLOOKUP(計算過程!$A153,バックデータ一覧!$AU$3:$AV$367,2),バックデータ一覧!$H$10:$H$15,0),MATCH(計算過程!AA$2,バックデータ一覧!$I$2:$L$2,0)),IF(入力データと計算結果!$F$6=2,INDEX(バックデータ一覧!$I$16:$L$21,MATCH(VLOOKUP(計算過程!$A153,バックデータ一覧!$AU$3:$AV$367,2),バックデータ一覧!$H$16:$H$21,0),MATCH(計算過程!AA$2,バックデータ一覧!$I$2:$L$2,0)),IF(入力データと計算結果!$F$6=1,INDEX(バックデータ一覧!$I$22:$L$27,MATCH(VLOOKUP(計算過程!$A153,バックデータ一覧!$AU$3:$AV$367,2),バックデータ一覧!$H$22:$H$27,0),MATCH(計算過程!AA$2,バックデータ一覧!$I$2:$L$2,0))))))</f>
        <v>190</v>
      </c>
      <c r="AB153" s="24">
        <f>IF(入力データと計算結果!$F$6=4,INDEX(バックデータ一覧!$I$4:$L$9,MATCH(VLOOKUP(計算過程!$A153,バックデータ一覧!$AU$3:$AV$367,2),バックデータ一覧!$H$4:$H$9,0),MATCH(計算過程!AB$2,バックデータ一覧!$I$2:$L$2,0)),IF(入力データと計算結果!$F$6=3,INDEX(バックデータ一覧!$I$10:$L$15,MATCH(VLOOKUP(計算過程!$A153,バックデータ一覧!$AU$3:$AV$367,2),バックデータ一覧!$H$10:$H$15,0),MATCH(計算過程!AB$2,バックデータ一覧!$I$2:$L$2,0)),IF(入力データと計算結果!$F$6=2,INDEX(バックデータ一覧!$I$16:$L$21,MATCH(VLOOKUP(計算過程!$A153,バックデータ一覧!$AU$3:$AV$367,2),バックデータ一覧!$H$16:$H$21,0),MATCH(計算過程!AB$2,バックデータ一覧!$I$2:$L$2,0)),IF(入力データと計算結果!$F$6=1,INDEX(バックデータ一覧!$I$22:$L$27,MATCH(VLOOKUP(計算過程!$A153,バックデータ一覧!$AU$3:$AV$367,2),バックデータ一覧!$H$22:$H$27,0),MATCH(計算過程!AB$2,バックデータ一覧!$I$2:$L$2,0))))))</f>
        <v>28</v>
      </c>
      <c r="AC153" s="24">
        <f>IF(入力データと計算結果!$F$6=4,INDEX(バックデータ一覧!$I$4:$L$9,MATCH(VLOOKUP(計算過程!$A153,バックデータ一覧!$AU$3:$AV$367,2),バックデータ一覧!$H$4:$H$9,0),MATCH(計算過程!AC$2,バックデータ一覧!$I$2:$L$2,0)),IF(入力データと計算結果!$F$6=3,INDEX(バックデータ一覧!$I$10:$L$15,MATCH(VLOOKUP(計算過程!$A153,バックデータ一覧!$AU$3:$AV$367,2),バックデータ一覧!$H$10:$H$15,0),MATCH(計算過程!AC$2,バックデータ一覧!$I$2:$L$2,0)),IF(入力データと計算結果!$F$6=2,INDEX(バックデータ一覧!$I$16:$L$21,MATCH(VLOOKUP(計算過程!$A153,バックデータ一覧!$AU$3:$AV$367,2),バックデータ一覧!$H$16:$H$21,0),MATCH(計算過程!AC$2,バックデータ一覧!$I$2:$L$2,0)),IF(入力データと計算結果!$F$6=1,INDEX(バックデータ一覧!$I$22:$L$27,MATCH(VLOOKUP(計算過程!$A153,バックデータ一覧!$AU$3:$AV$367,2),バックデータ一覧!$H$22:$H$27,0),MATCH(計算過程!AC$2,バックデータ一覧!$I$2:$L$2,0))))))</f>
        <v>0</v>
      </c>
      <c r="AD153" s="89">
        <f>IF($AF153&lt;7,INDEX(バックデータ一覧!$P$4:$S$5,MATCH(入力データと計算結果!$F$8,バックデータ一覧!$O$4:$O$5,0),MATCH(入力データと計算結果!$F$6,バックデータ一覧!$P$3:$W$3,0)),IF(AND($AF153&gt;=7,$AF153&lt;16),INDEX(バックデータ一覧!$P$6:$S$7,MATCH(入力データと計算結果!$F$8,バックデータ一覧!$O$6:$O$7,0),MATCH(入力データと計算結果!$F$6,バックデータ一覧!$P$3:$W$3,0)),IF(AND($AF153&gt;=16,$AF153&lt;25),INDEX(バックデータ一覧!$P$8:$S$9,MATCH(入力データと計算結果!$F$8,バックデータ一覧!$O$8:$O$9,0),MATCH(入力データと計算結果!$F$6,バックデータ一覧!$P$3:$W$3,0)),IF($AF153&gt;=25,INDEX(バックデータ一覧!$P$10:$S$11,MATCH(入力データと計算結果!$F$8,バックデータ一覧!$O$10:$O$11,0),MATCH(入力データと計算結果!$F$6,バックデータ一覧!$P$3:$W$3,0))))))</f>
        <v>-0.13</v>
      </c>
      <c r="AE153" s="89">
        <f>IF($AF153&lt;7,INDEX(バックデータ一覧!$T$4:$W$5,MATCH(入力データと計算結果!$F$8,バックデータ一覧!$O$4:$O$5,0),MATCH(入力データと計算結果!$F$6,バックデータ一覧!$P$3:$W$3,0)),IF(AND($AF153&gt;=7,$AF153&lt;16),INDEX(バックデータ一覧!$T$6:$W$7,MATCH(入力データと計算結果!$F$8,バックデータ一覧!$O$6:$O$7,0),MATCH(入力データと計算結果!$F$6,バックデータ一覧!$P$3:$W$3,0)),IF(AND($AF153&gt;=16,$AF153&lt;25),INDEX(バックデータ一覧!$T$8:$W$9,MATCH(入力データと計算結果!$F$8,バックデータ一覧!$O$8:$O$9,0),MATCH(入力データと計算結果!$F$6,バックデータ一覧!$P$3:$W$3,0)),IF($AF153&gt;=25,INDEX(バックデータ一覧!$T$10:$W$11,MATCH(入力データと計算結果!$F$8,バックデータ一覧!$O$10:$O$11,0),MATCH(入力データと計算結果!$F$6,バックデータ一覧!$P$3:$W$3,0))))))</f>
        <v>6.04</v>
      </c>
      <c r="AF153" s="88">
        <f>AVERAGEIF(貼り付けシート!$A$6:$A$8765,$A153,貼り付けシート!$C$6:$C$8765)</f>
        <v>15.679166666666667</v>
      </c>
      <c r="AG153" s="91">
        <f>IF(AND(入力データと計算結果!$F$7=バックデータ一覧!$A$7,AH153="使用できる"),MIN(AN153,SUM(I153:N153)*$AX$13),0)</f>
        <v>0</v>
      </c>
      <c r="AH153" s="47" t="str">
        <f t="shared" si="31"/>
        <v>使用できる</v>
      </c>
      <c r="AI153" s="90">
        <f>IF(入力データと計算結果!$F$7=バックデータ一覧!$A$8,MIN(AJ153,(SUM(I153:N153)*$AX$15)),0)</f>
        <v>0</v>
      </c>
      <c r="AJ153" s="90">
        <f t="shared" ca="1" si="27"/>
        <v>0</v>
      </c>
      <c r="AK153" s="90">
        <f t="shared" ca="1" si="28"/>
        <v>32.337359383874997</v>
      </c>
      <c r="AL153" s="88">
        <f>IF(OR($AX$22=0,入力データと計算結果!$F$7&lt;&gt;バックデータ一覧!$A$8),0,$AX$19*AM153*10^-3)</f>
        <v>0</v>
      </c>
      <c r="AM153" s="90">
        <f>SUMPRODUCT(('計算過程（日射量等）'!$A$6:$A$8765=計算過程!A153)*('計算過程（日射量等）'!$C$6:$C$8765&gt;=$AX$20))</f>
        <v>12</v>
      </c>
      <c r="AN153" s="90">
        <f>IF(入力データと計算結果!$F$7=バックデータ一覧!$A$9,0,AO153*$AX$22*$AX$21*計算過程!$AX$23)</f>
        <v>0</v>
      </c>
      <c r="AO153" s="90">
        <f>SUMIF('計算過程（日射量等）'!$A$6:$A$8765,計算過程!A153,'計算過程（日射量等）'!$C$6:$C$8765)*3600*10^-6</f>
        <v>28.364525947514185</v>
      </c>
      <c r="AP153" s="90">
        <f t="shared" si="32"/>
        <v>14.428629032258064</v>
      </c>
      <c r="AQ153" s="90">
        <f>AVERAGEIF('貼り付けシート（日射量等）'!$D$3:$D$8762,$A153,'貼り付けシート（日射量等）'!$F$3:$F$8762)</f>
        <v>14.200000000000001</v>
      </c>
    </row>
    <row r="154" spans="1:43">
      <c r="A154" s="28">
        <v>41788</v>
      </c>
      <c r="B154" s="88">
        <f ca="1">I154-IF(入力データと計算結果!$F$7=バックデータ一覧!$A$7,計算過程!$AG154,計算過程!$AI154)*I154/($I154+$J154+$K154+$L154+$M154+$N154)</f>
        <v>10.04598301161</v>
      </c>
      <c r="C154" s="88">
        <f ca="1">J154-IF(入力データと計算結果!$F$7=バックデータ一覧!$A$7,計算過程!$AG154,計算過程!$AI154)*J154/($I154+$J154+$K154+$L154+$M154+$N154)</f>
        <v>16.379320127625</v>
      </c>
      <c r="D154" s="88">
        <f ca="1">K154-IF(入力データと計算結果!$F$7=バックデータ一覧!$A$7,計算過程!$AG154,計算過程!$AI154)*K154/($I154+$J154+$K154+$L154+$M154+$N154)</f>
        <v>3.0574730904899998</v>
      </c>
      <c r="E154" s="88">
        <f ca="1">L154-IF(入力データと計算結果!$F$7=バックデータ一覧!$A$7,計算過程!$AG154,計算過程!$AI154)*L154/($I154+$J154+$K154+$L154+$M154+$N154)</f>
        <v>19.65518415315</v>
      </c>
      <c r="F154" s="88">
        <f ca="1">M154-IF(入力データと計算結果!$F$7=バックデータ一覧!$A$7,計算過程!$AG154,計算過程!$AI154)*M154/($I154+$J154+$K154+$L154+$M154+$N154)</f>
        <v>0</v>
      </c>
      <c r="G154" s="88">
        <f ca="1">N154-IF(入力データと計算結果!$F$7=バックデータ一覧!$A$7,計算過程!$AG154,計算過程!$AI154)*N154/($I154+$J154+$K154+$L154+$M154+$N154)</f>
        <v>3.8667499999999997</v>
      </c>
      <c r="H154" s="88">
        <f t="shared" si="29"/>
        <v>0</v>
      </c>
      <c r="I154" s="90">
        <f ca="1">P154*(バックデータ一覧!$E$3-計算過程!X154)*4.186*10^-3</f>
        <v>10.04598301161</v>
      </c>
      <c r="J154" s="90">
        <f ca="1">Q154*(バックデータ一覧!$E$4-計算過程!X154)*4.186*10^-3</f>
        <v>16.379320127625</v>
      </c>
      <c r="K154" s="90">
        <f ca="1">R154*(バックデータ一覧!$E$5-計算過程!X154)*4.186*10^-3</f>
        <v>3.0574730904899998</v>
      </c>
      <c r="L154" s="90">
        <f ca="1">IF(入力データと計算結果!$F$9=バックデータ一覧!$A$2,計算過程!S154*(バックデータ一覧!$E$6-計算過程!X154)*4.186*10^-3,0)</f>
        <v>19.65518415315</v>
      </c>
      <c r="M154" s="90">
        <f>IF(入力データと計算結果!$F$9=バックデータ一覧!$A$2,0,計算過程!T154*(バックデータ一覧!$E$7-計算過程!X154)*4.186*10^-3)</f>
        <v>0</v>
      </c>
      <c r="N154" s="90">
        <f ca="1">IF(入力データと計算結果!$F$9=バックデータ一覧!$A$4,0,計算過程!U154*(バックデータ一覧!$E$8-計算過程!X154)*4.186*10^-3)</f>
        <v>3.8667499999999997</v>
      </c>
      <c r="O154" s="90">
        <f>IF(入力データと計算結果!$F$9=バックデータ一覧!$A$4,計算過程!W154*1.25,0)</f>
        <v>0</v>
      </c>
      <c r="P154" s="88">
        <f t="shared" si="22"/>
        <v>92</v>
      </c>
      <c r="Q154" s="88">
        <f t="shared" si="23"/>
        <v>150</v>
      </c>
      <c r="R154" s="88">
        <f t="shared" si="24"/>
        <v>28</v>
      </c>
      <c r="S154" s="88">
        <f>IF(入力データと計算結果!$F$9=バックデータ一覧!$A$2,$AC154,0)*$AX$11*$AX$12</f>
        <v>180</v>
      </c>
      <c r="T154" s="88">
        <f>IF(入力データと計算結果!$F$9=バックデータ一覧!$A$2,0,$AC154)*$AX$12</f>
        <v>0</v>
      </c>
      <c r="U154" s="88">
        <f t="shared" ca="1" si="30"/>
        <v>20.043753099523936</v>
      </c>
      <c r="V154" s="90">
        <f ca="1">IF(OR(入力データと計算結果!$F$9=バックデータ一覧!$A$2,入力データと計算結果!$F$9=バックデータ一覧!$A$3),W154/(バックデータ一覧!$E$8-計算過程!X154)/4.186*10^3,0)</f>
        <v>20.043753099523936</v>
      </c>
      <c r="W154" s="90">
        <f t="shared" si="25"/>
        <v>3.8667499999999997</v>
      </c>
      <c r="X154" s="90">
        <f ca="1">MAX(VLOOKUP(入力データと計算結果!$F$5,バックデータ一覧!$Y$3:$AA$10,2)*Y154+VLOOKUP(入力データと計算結果!$F$5,バックデータ一覧!$Y$3:$AA$10,3),0.5)</f>
        <v>13.914126250000002</v>
      </c>
      <c r="Y154" s="90">
        <f t="shared" ca="1" si="26"/>
        <v>15.737500000000002</v>
      </c>
      <c r="Z154" s="24">
        <f>IF(入力データと計算結果!$F$6=4,INDEX(バックデータ一覧!$I$4:$L$9,MATCH(VLOOKUP(計算過程!$A154,バックデータ一覧!$AU$3:$AV$367,2),バックデータ一覧!$H$4:$H$9,0),MATCH(計算過程!Z$2,バックデータ一覧!$I$2:$L$2,0)),IF(入力データと計算結果!$F$6=3,INDEX(バックデータ一覧!$I$10:$L$15,MATCH(VLOOKUP(計算過程!$A154,バックデータ一覧!$AU$3:$AV$367,2),バックデータ一覧!$H$10:$H$15,0),MATCH(計算過程!Z$2,バックデータ一覧!$I$2:$L$2,0)),IF(入力データと計算結果!$F$6=2,INDEX(バックデータ一覧!$I$16:$L$21,MATCH(VLOOKUP(計算過程!$A154,バックデータ一覧!$AU$3:$AV$367,2),バックデータ一覧!$H$16:$H$21,0),MATCH(計算過程!Z$2,バックデータ一覧!$I$2:$L$2,0)),IF(入力データと計算結果!$F$6=1,INDEX(バックデータ一覧!$I$22:$L$27,MATCH(VLOOKUP(計算過程!$A154,バックデータ一覧!$AU$3:$AV$367,2),バックデータ一覧!$H$22:$H$27,0),MATCH(計算過程!Z$2,バックデータ一覧!$I$2:$L$2,0))))))</f>
        <v>92</v>
      </c>
      <c r="AA154" s="24">
        <f>IF(入力データと計算結果!$F$6=4,INDEX(バックデータ一覧!$I$4:$L$9,MATCH(VLOOKUP(計算過程!$A154,バックデータ一覧!$AU$3:$AV$367,2),バックデータ一覧!$H$4:$H$9,0),MATCH(計算過程!AA$2,バックデータ一覧!$I$2:$L$2,0)),IF(入力データと計算結果!$F$6=3,INDEX(バックデータ一覧!$I$10:$L$15,MATCH(VLOOKUP(計算過程!$A154,バックデータ一覧!$AU$3:$AV$367,2),バックデータ一覧!$H$10:$H$15,0),MATCH(計算過程!AA$2,バックデータ一覧!$I$2:$L$2,0)),IF(入力データと計算結果!$F$6=2,INDEX(バックデータ一覧!$I$16:$L$21,MATCH(VLOOKUP(計算過程!$A154,バックデータ一覧!$AU$3:$AV$367,2),バックデータ一覧!$H$16:$H$21,0),MATCH(計算過程!AA$2,バックデータ一覧!$I$2:$L$2,0)),IF(入力データと計算結果!$F$6=1,INDEX(バックデータ一覧!$I$22:$L$27,MATCH(VLOOKUP(計算過程!$A154,バックデータ一覧!$AU$3:$AV$367,2),バックデータ一覧!$H$22:$H$27,0),MATCH(計算過程!AA$2,バックデータ一覧!$I$2:$L$2,0))))))</f>
        <v>150</v>
      </c>
      <c r="AB154" s="24">
        <f>IF(入力データと計算結果!$F$6=4,INDEX(バックデータ一覧!$I$4:$L$9,MATCH(VLOOKUP(計算過程!$A154,バックデータ一覧!$AU$3:$AV$367,2),バックデータ一覧!$H$4:$H$9,0),MATCH(計算過程!AB$2,バックデータ一覧!$I$2:$L$2,0)),IF(入力データと計算結果!$F$6=3,INDEX(バックデータ一覧!$I$10:$L$15,MATCH(VLOOKUP(計算過程!$A154,バックデータ一覧!$AU$3:$AV$367,2),バックデータ一覧!$H$10:$H$15,0),MATCH(計算過程!AB$2,バックデータ一覧!$I$2:$L$2,0)),IF(入力データと計算結果!$F$6=2,INDEX(バックデータ一覧!$I$16:$L$21,MATCH(VLOOKUP(計算過程!$A154,バックデータ一覧!$AU$3:$AV$367,2),バックデータ一覧!$H$16:$H$21,0),MATCH(計算過程!AB$2,バックデータ一覧!$I$2:$L$2,0)),IF(入力データと計算結果!$F$6=1,INDEX(バックデータ一覧!$I$22:$L$27,MATCH(VLOOKUP(計算過程!$A154,バックデータ一覧!$AU$3:$AV$367,2),バックデータ一覧!$H$22:$H$27,0),MATCH(計算過程!AB$2,バックデータ一覧!$I$2:$L$2,0))))))</f>
        <v>28</v>
      </c>
      <c r="AC154" s="24">
        <f>IF(入力データと計算結果!$F$6=4,INDEX(バックデータ一覧!$I$4:$L$9,MATCH(VLOOKUP(計算過程!$A154,バックデータ一覧!$AU$3:$AV$367,2),バックデータ一覧!$H$4:$H$9,0),MATCH(計算過程!AC$2,バックデータ一覧!$I$2:$L$2,0)),IF(入力データと計算結果!$F$6=3,INDEX(バックデータ一覧!$I$10:$L$15,MATCH(VLOOKUP(計算過程!$A154,バックデータ一覧!$AU$3:$AV$367,2),バックデータ一覧!$H$10:$H$15,0),MATCH(計算過程!AC$2,バックデータ一覧!$I$2:$L$2,0)),IF(入力データと計算結果!$F$6=2,INDEX(バックデータ一覧!$I$16:$L$21,MATCH(VLOOKUP(計算過程!$A154,バックデータ一覧!$AU$3:$AV$367,2),バックデータ一覧!$H$16:$H$21,0),MATCH(計算過程!AC$2,バックデータ一覧!$I$2:$L$2,0)),IF(入力データと計算結果!$F$6=1,INDEX(バックデータ一覧!$I$22:$L$27,MATCH(VLOOKUP(計算過程!$A154,バックデータ一覧!$AU$3:$AV$367,2),バックデータ一覧!$H$22:$H$27,0),MATCH(計算過程!AC$2,バックデータ一覧!$I$2:$L$2,0))))))</f>
        <v>180</v>
      </c>
      <c r="AD154" s="89">
        <f>IF($AF154&lt;7,INDEX(バックデータ一覧!$P$4:$S$5,MATCH(入力データと計算結果!$F$8,バックデータ一覧!$O$4:$O$5,0),MATCH(入力データと計算結果!$F$6,バックデータ一覧!$P$3:$W$3,0)),IF(AND($AF154&gt;=7,$AF154&lt;16),INDEX(バックデータ一覧!$P$6:$S$7,MATCH(入力データと計算結果!$F$8,バックデータ一覧!$O$6:$O$7,0),MATCH(入力データと計算結果!$F$6,バックデータ一覧!$P$3:$W$3,0)),IF(AND($AF154&gt;=16,$AF154&lt;25),INDEX(バックデータ一覧!$P$8:$S$9,MATCH(入力データと計算結果!$F$8,バックデータ一覧!$O$8:$O$9,0),MATCH(入力データと計算結果!$F$6,バックデータ一覧!$P$3:$W$3,0)),IF($AF154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54" s="89">
        <f>IF($AF154&lt;7,INDEX(バックデータ一覧!$T$4:$W$5,MATCH(入力データと計算結果!$F$8,バックデータ一覧!$O$4:$O$5,0),MATCH(入力データと計算結果!$F$6,バックデータ一覧!$P$3:$W$3,0)),IF(AND($AF154&gt;=7,$AF154&lt;16),INDEX(バックデータ一覧!$T$6:$W$7,MATCH(入力データと計算結果!$F$8,バックデータ一覧!$O$6:$O$7,0),MATCH(入力データと計算結果!$F$6,バックデータ一覧!$P$3:$W$3,0)),IF(AND($AF154&gt;=16,$AF154&lt;25),INDEX(バックデータ一覧!$T$8:$W$9,MATCH(入力データと計算結果!$F$8,バックデータ一覧!$O$8:$O$9,0),MATCH(入力データと計算結果!$F$6,バックデータ一覧!$P$3:$W$3,0)),IF($AF154&gt;=25,INDEX(バックデータ一覧!$T$10:$W$11,MATCH(入力データと計算結果!$F$8,バックデータ一覧!$O$10:$O$11,0),MATCH(入力データと計算結果!$F$6,バックデータ一覧!$P$3:$W$3,0))))))</f>
        <v>6.21</v>
      </c>
      <c r="AF154" s="88">
        <f>AVERAGEIF(貼り付けシート!$A$6:$A$8765,$A154,貼り付けシート!$C$6:$C$8765)</f>
        <v>16.737500000000001</v>
      </c>
      <c r="AG154" s="91">
        <f>IF(AND(入力データと計算結果!$F$7=バックデータ一覧!$A$7,AH154="使用できる"),MIN(AN154,SUM(I154:N154)*$AX$13),0)</f>
        <v>0</v>
      </c>
      <c r="AH154" s="47" t="str">
        <f t="shared" si="31"/>
        <v>使用できる</v>
      </c>
      <c r="AI154" s="90">
        <f>IF(入力データと計算結果!$F$7=バックデータ一覧!$A$8,MIN(AJ154,(SUM(I154:N154)*$AX$15)),0)</f>
        <v>0</v>
      </c>
      <c r="AJ154" s="90">
        <f t="shared" ca="1" si="27"/>
        <v>0</v>
      </c>
      <c r="AK154" s="90">
        <f t="shared" ca="1" si="28"/>
        <v>32.076820127624998</v>
      </c>
      <c r="AL154" s="88">
        <f>IF(OR($AX$22=0,入力データと計算結果!$F$7&lt;&gt;バックデータ一覧!$A$8),0,$AX$19*AM154*10^-3)</f>
        <v>0</v>
      </c>
      <c r="AM154" s="90">
        <f>SUMPRODUCT(('計算過程（日射量等）'!$A$6:$A$8765=計算過程!A154)*('計算過程（日射量等）'!$C$6:$C$8765&gt;=$AX$20))</f>
        <v>12</v>
      </c>
      <c r="AN154" s="90">
        <f>IF(入力データと計算結果!$F$7=バックデータ一覧!$A$9,0,AO154*$AX$22*$AX$21*計算過程!$AX$23)</f>
        <v>0</v>
      </c>
      <c r="AO154" s="90">
        <f>SUMIF('計算過程（日射量等）'!$A$6:$A$8765,計算過程!A154,'計算過程（日射量等）'!$C$6:$C$8765)*3600*10^-6</f>
        <v>28.326252743270821</v>
      </c>
      <c r="AP154" s="90">
        <f t="shared" si="32"/>
        <v>14.690456989247311</v>
      </c>
      <c r="AQ154" s="90">
        <f>AVERAGEIF('貼り付けシート（日射量等）'!$D$3:$D$8762,$A154,'貼り付けシート（日射量等）'!$F$3:$F$8762)</f>
        <v>15.6625</v>
      </c>
    </row>
    <row r="155" spans="1:43">
      <c r="A155" s="28">
        <v>41789</v>
      </c>
      <c r="B155" s="88">
        <f ca="1">I155-IF(入力データと計算結果!$F$7=バックデータ一覧!$A$7,計算過程!$AG155,計算過程!$AI155)*I155/($I155+$J155+$K155+$L155+$M155+$N155)</f>
        <v>6.6853314064354983</v>
      </c>
      <c r="C155" s="88">
        <f ca="1">J155-IF(入力データと計算結果!$F$7=バックデータ一覧!$A$7,計算過程!$AG155,計算過程!$AI155)*J155/($I155+$J155+$K155+$L155+$M155+$N155)</f>
        <v>10.782792591024997</v>
      </c>
      <c r="D155" s="88">
        <f ca="1">K155-IF(入力データと計算結果!$F$7=バックデータ一覧!$A$7,計算過程!$AG155,計算過程!$AI155)*K155/($I155+$J155+$K155+$L155+$M155+$N155)</f>
        <v>0.86262340728199982</v>
      </c>
      <c r="E155" s="88">
        <f ca="1">L155-IF(入力データと計算結果!$F$7=バックデータ一覧!$A$7,計算過程!$AG155,計算過程!$AI155)*L155/($I155+$J155+$K155+$L155+$M155+$N155)</f>
        <v>19.409026663844994</v>
      </c>
      <c r="F155" s="88">
        <f ca="1">M155-IF(入力データと計算結果!$F$7=バックデータ一覧!$A$7,計算過程!$AG155,計算過程!$AI155)*M155/($I155+$J155+$K155+$L155+$M155+$N155)</f>
        <v>0</v>
      </c>
      <c r="G155" s="88">
        <f ca="1">N155-IF(入力データと計算結果!$F$7=バックデータ一覧!$A$7,計算過程!$AG155,計算過程!$AI155)*N155/($I155+$J155+$K155+$L155+$M155+$N155)</f>
        <v>4.8737916666666674</v>
      </c>
      <c r="H155" s="88">
        <f t="shared" si="29"/>
        <v>0</v>
      </c>
      <c r="I155" s="90">
        <f ca="1">P155*(バックデータ一覧!$E$3-計算過程!X155)*4.186*10^-3</f>
        <v>6.6853314064354983</v>
      </c>
      <c r="J155" s="90">
        <f ca="1">Q155*(バックデータ一覧!$E$4-計算過程!X155)*4.186*10^-3</f>
        <v>10.782792591024997</v>
      </c>
      <c r="K155" s="90">
        <f ca="1">R155*(バックデータ一覧!$E$5-計算過程!X155)*4.186*10^-3</f>
        <v>0.86262340728199982</v>
      </c>
      <c r="L155" s="90">
        <f ca="1">IF(入力データと計算結果!$F$9=バックデータ一覧!$A$2,計算過程!S155*(バックデータ一覧!$E$6-計算過程!X155)*4.186*10^-3,0)</f>
        <v>19.409026663844994</v>
      </c>
      <c r="M155" s="90">
        <f>IF(入力データと計算結果!$F$9=バックデータ一覧!$A$2,0,計算過程!T155*(バックデータ一覧!$E$7-計算過程!X155)*4.186*10^-3)</f>
        <v>0</v>
      </c>
      <c r="N155" s="90">
        <f ca="1">IF(入力データと計算結果!$F$9=バックデータ一覧!$A$4,0,計算過程!U155*(バックデータ一覧!$E$8-計算過程!X155)*4.186*10^-3)</f>
        <v>4.8737916666666674</v>
      </c>
      <c r="O155" s="90">
        <f>IF(入力データと計算結果!$F$9=バックデータ一覧!$A$4,計算過程!W155*1.25,0)</f>
        <v>0</v>
      </c>
      <c r="P155" s="88">
        <f t="shared" si="22"/>
        <v>62</v>
      </c>
      <c r="Q155" s="88">
        <f t="shared" si="23"/>
        <v>100</v>
      </c>
      <c r="R155" s="88">
        <f t="shared" si="24"/>
        <v>8</v>
      </c>
      <c r="S155" s="88">
        <f>IF(入力データと計算結果!$F$9=バックデータ一覧!$A$2,$AC155,0)*$AX$11*$AX$12</f>
        <v>180</v>
      </c>
      <c r="T155" s="88">
        <f>IF(入力データと計算結果!$F$9=バックデータ一覧!$A$2,0,$AC155)*$AX$12</f>
        <v>0</v>
      </c>
      <c r="U155" s="88">
        <f t="shared" ca="1" si="30"/>
        <v>25.444241400714972</v>
      </c>
      <c r="V155" s="90">
        <f ca="1">IF(OR(入力データと計算結果!$F$9=バックデータ一覧!$A$2,入力データと計算結果!$F$9=バックデータ一覧!$A$3),W155/(バックデータ一覧!$E$8-計算過程!X155)/4.186*10^3,0)</f>
        <v>25.444241400714972</v>
      </c>
      <c r="W155" s="90">
        <f t="shared" si="25"/>
        <v>4.8737916666666665</v>
      </c>
      <c r="X155" s="90">
        <f ca="1">MAX(VLOOKUP(入力データと計算結果!$F$5,バックデータ一覧!$Y$3:$AA$10,2)*Y155+VLOOKUP(入力データと計算結果!$F$5,バックデータ一覧!$Y$3:$AA$10,3),0.5)</f>
        <v>14.240820375000006</v>
      </c>
      <c r="Y155" s="90">
        <f t="shared" ca="1" si="26"/>
        <v>16.229583333333338</v>
      </c>
      <c r="Z155" s="24">
        <f>IF(入力データと計算結果!$F$6=4,INDEX(バックデータ一覧!$I$4:$L$9,MATCH(VLOOKUP(計算過程!$A155,バックデータ一覧!$AU$3:$AV$367,2),バックデータ一覧!$H$4:$H$9,0),MATCH(計算過程!Z$2,バックデータ一覧!$I$2:$L$2,0)),IF(入力データと計算結果!$F$6=3,INDEX(バックデータ一覧!$I$10:$L$15,MATCH(VLOOKUP(計算過程!$A155,バックデータ一覧!$AU$3:$AV$367,2),バックデータ一覧!$H$10:$H$15,0),MATCH(計算過程!Z$2,バックデータ一覧!$I$2:$L$2,0)),IF(入力データと計算結果!$F$6=2,INDEX(バックデータ一覧!$I$16:$L$21,MATCH(VLOOKUP(計算過程!$A155,バックデータ一覧!$AU$3:$AV$367,2),バックデータ一覧!$H$16:$H$21,0),MATCH(計算過程!Z$2,バックデータ一覧!$I$2:$L$2,0)),IF(入力データと計算結果!$F$6=1,INDEX(バックデータ一覧!$I$22:$L$27,MATCH(VLOOKUP(計算過程!$A155,バックデータ一覧!$AU$3:$AV$367,2),バックデータ一覧!$H$22:$H$27,0),MATCH(計算過程!Z$2,バックデータ一覧!$I$2:$L$2,0))))))</f>
        <v>62</v>
      </c>
      <c r="AA155" s="24">
        <f>IF(入力データと計算結果!$F$6=4,INDEX(バックデータ一覧!$I$4:$L$9,MATCH(VLOOKUP(計算過程!$A155,バックデータ一覧!$AU$3:$AV$367,2),バックデータ一覧!$H$4:$H$9,0),MATCH(計算過程!AA$2,バックデータ一覧!$I$2:$L$2,0)),IF(入力データと計算結果!$F$6=3,INDEX(バックデータ一覧!$I$10:$L$15,MATCH(VLOOKUP(計算過程!$A155,バックデータ一覧!$AU$3:$AV$367,2),バックデータ一覧!$H$10:$H$15,0),MATCH(計算過程!AA$2,バックデータ一覧!$I$2:$L$2,0)),IF(入力データと計算結果!$F$6=2,INDEX(バックデータ一覧!$I$16:$L$21,MATCH(VLOOKUP(計算過程!$A155,バックデータ一覧!$AU$3:$AV$367,2),バックデータ一覧!$H$16:$H$21,0),MATCH(計算過程!AA$2,バックデータ一覧!$I$2:$L$2,0)),IF(入力データと計算結果!$F$6=1,INDEX(バックデータ一覧!$I$22:$L$27,MATCH(VLOOKUP(計算過程!$A155,バックデータ一覧!$AU$3:$AV$367,2),バックデータ一覧!$H$22:$H$27,0),MATCH(計算過程!AA$2,バックデータ一覧!$I$2:$L$2,0))))))</f>
        <v>100</v>
      </c>
      <c r="AB155" s="24">
        <f>IF(入力データと計算結果!$F$6=4,INDEX(バックデータ一覧!$I$4:$L$9,MATCH(VLOOKUP(計算過程!$A155,バックデータ一覧!$AU$3:$AV$367,2),バックデータ一覧!$H$4:$H$9,0),MATCH(計算過程!AB$2,バックデータ一覧!$I$2:$L$2,0)),IF(入力データと計算結果!$F$6=3,INDEX(バックデータ一覧!$I$10:$L$15,MATCH(VLOOKUP(計算過程!$A155,バックデータ一覧!$AU$3:$AV$367,2),バックデータ一覧!$H$10:$H$15,0),MATCH(計算過程!AB$2,バックデータ一覧!$I$2:$L$2,0)),IF(入力データと計算結果!$F$6=2,INDEX(バックデータ一覧!$I$16:$L$21,MATCH(VLOOKUP(計算過程!$A155,バックデータ一覧!$AU$3:$AV$367,2),バックデータ一覧!$H$16:$H$21,0),MATCH(計算過程!AB$2,バックデータ一覧!$I$2:$L$2,0)),IF(入力データと計算結果!$F$6=1,INDEX(バックデータ一覧!$I$22:$L$27,MATCH(VLOOKUP(計算過程!$A155,バックデータ一覧!$AU$3:$AV$367,2),バックデータ一覧!$H$22:$H$27,0),MATCH(計算過程!AB$2,バックデータ一覧!$I$2:$L$2,0))))))</f>
        <v>8</v>
      </c>
      <c r="AC155" s="24">
        <f>IF(入力データと計算結果!$F$6=4,INDEX(バックデータ一覧!$I$4:$L$9,MATCH(VLOOKUP(計算過程!$A155,バックデータ一覧!$AU$3:$AV$367,2),バックデータ一覧!$H$4:$H$9,0),MATCH(計算過程!AC$2,バックデータ一覧!$I$2:$L$2,0)),IF(入力データと計算結果!$F$6=3,INDEX(バックデータ一覧!$I$10:$L$15,MATCH(VLOOKUP(計算過程!$A155,バックデータ一覧!$AU$3:$AV$367,2),バックデータ一覧!$H$10:$H$15,0),MATCH(計算過程!AC$2,バックデータ一覧!$I$2:$L$2,0)),IF(入力データと計算結果!$F$6=2,INDEX(バックデータ一覧!$I$16:$L$21,MATCH(VLOOKUP(計算過程!$A155,バックデータ一覧!$AU$3:$AV$367,2),バックデータ一覧!$H$16:$H$21,0),MATCH(計算過程!AC$2,バックデータ一覧!$I$2:$L$2,0)),IF(入力データと計算結果!$F$6=1,INDEX(バックデータ一覧!$I$22:$L$27,MATCH(VLOOKUP(計算過程!$A155,バックデータ一覧!$AU$3:$AV$367,2),バックデータ一覧!$H$22:$H$27,0),MATCH(計算過程!AC$2,バックデータ一覧!$I$2:$L$2,0))))))</f>
        <v>180</v>
      </c>
      <c r="AD155" s="89">
        <f>IF($AF155&lt;7,INDEX(バックデータ一覧!$P$4:$S$5,MATCH(入力データと計算結果!$F$8,バックデータ一覧!$O$4:$O$5,0),MATCH(入力データと計算結果!$F$6,バックデータ一覧!$P$3:$W$3,0)),IF(AND($AF155&gt;=7,$AF155&lt;16),INDEX(バックデータ一覧!$P$6:$S$7,MATCH(入力データと計算結果!$F$8,バックデータ一覧!$O$6:$O$7,0),MATCH(入力データと計算結果!$F$6,バックデータ一覧!$P$3:$W$3,0)),IF(AND($AF155&gt;=16,$AF155&lt;25),INDEX(バックデータ一覧!$P$8:$S$9,MATCH(入力データと計算結果!$F$8,バックデータ一覧!$O$8:$O$9,0),MATCH(入力データと計算結果!$F$6,バックデータ一覧!$P$3:$W$3,0)),IF($AF155&gt;=25,INDEX(バックデータ一覧!$P$10:$S$11,MATCH(入力データと計算結果!$F$8,バックデータ一覧!$O$10:$O$11,0),MATCH(入力データと計算結果!$F$6,バックデータ一覧!$P$3:$W$3,0))))))</f>
        <v>-0.13</v>
      </c>
      <c r="AE155" s="89">
        <f>IF($AF155&lt;7,INDEX(バックデータ一覧!$T$4:$W$5,MATCH(入力データと計算結果!$F$8,バックデータ一覧!$O$4:$O$5,0),MATCH(入力データと計算結果!$F$6,バックデータ一覧!$P$3:$W$3,0)),IF(AND($AF155&gt;=7,$AF155&lt;16),INDEX(バックデータ一覧!$T$6:$W$7,MATCH(入力データと計算結果!$F$8,バックデータ一覧!$O$6:$O$7,0),MATCH(入力データと計算結果!$F$6,バックデータ一覧!$P$3:$W$3,0)),IF(AND($AF155&gt;=16,$AF155&lt;25),INDEX(バックデータ一覧!$T$8:$W$9,MATCH(入力データと計算結果!$F$8,バックデータ一覧!$O$8:$O$9,0),MATCH(入力データと計算結果!$F$6,バックデータ一覧!$P$3:$W$3,0)),IF($AF155&gt;=25,INDEX(バックデータ一覧!$T$10:$W$11,MATCH(入力データと計算結果!$F$8,バックデータ一覧!$O$10:$O$11,0),MATCH(入力データと計算結果!$F$6,バックデータ一覧!$P$3:$W$3,0))))))</f>
        <v>6.04</v>
      </c>
      <c r="AF155" s="88">
        <f>AVERAGEIF(貼り付けシート!$A$6:$A$8765,$A155,貼り付けシート!$C$6:$C$8765)</f>
        <v>8.9708333333333332</v>
      </c>
      <c r="AG155" s="91">
        <f>IF(AND(入力データと計算結果!$F$7=バックデータ一覧!$A$7,AH155="使用できる"),MIN(AN155,SUM(I155:N155)*$AX$13),0)</f>
        <v>0</v>
      </c>
      <c r="AH155" s="47" t="str">
        <f t="shared" si="31"/>
        <v>使用できる</v>
      </c>
      <c r="AI155" s="90">
        <f>IF(入力データと計算結果!$F$7=バックデータ一覧!$A$8,MIN(AJ155,(SUM(I155:N155)*$AX$15)),0)</f>
        <v>0</v>
      </c>
      <c r="AJ155" s="90">
        <f t="shared" ca="1" si="27"/>
        <v>0</v>
      </c>
      <c r="AK155" s="90">
        <f t="shared" ca="1" si="28"/>
        <v>31.871688886537498</v>
      </c>
      <c r="AL155" s="88">
        <f>IF(OR($AX$22=0,入力データと計算結果!$F$7&lt;&gt;バックデータ一覧!$A$8),0,$AX$19*AM155*10^-3)</f>
        <v>0</v>
      </c>
      <c r="AM155" s="90">
        <f>SUMPRODUCT(('計算過程（日射量等）'!$A$6:$A$8765=計算過程!A155)*('計算過程（日射量等）'!$C$6:$C$8765&gt;=$AX$20))</f>
        <v>10</v>
      </c>
      <c r="AN155" s="90">
        <f>IF(入力データと計算結果!$F$7=バックデータ一覧!$A$9,0,AO155*$AX$22*$AX$21*計算過程!$AX$23)</f>
        <v>0</v>
      </c>
      <c r="AO155" s="90">
        <f>SUMIF('計算過程（日射量等）'!$A$6:$A$8765,計算過程!A155,'計算過程（日射量等）'!$C$6:$C$8765)*3600*10^-6</f>
        <v>21.758459079402524</v>
      </c>
      <c r="AP155" s="90">
        <f t="shared" si="32"/>
        <v>14.892607526881719</v>
      </c>
      <c r="AQ155" s="90">
        <f>AVERAGEIF('貼り付けシート（日射量等）'!$D$3:$D$8762,$A155,'貼り付けシート（日射量等）'!$F$3:$F$8762)</f>
        <v>18.370833333333334</v>
      </c>
    </row>
    <row r="156" spans="1:43">
      <c r="A156" s="28">
        <v>41790</v>
      </c>
      <c r="B156" s="88">
        <f ca="1">I156-IF(入力データと計算結果!$F$7=バックデータ一覧!$A$7,計算過程!$AG156,計算過程!$AI156)*I156/($I156+$J156+$K156+$L156+$M156+$N156)</f>
        <v>14.821134540757999</v>
      </c>
      <c r="C156" s="88">
        <f ca="1">J156-IF(入力データと計算結果!$F$7=バックデータ一覧!$A$7,計算過程!$AG156,計算過程!$AI156)*J156/($I156+$J156+$K156+$L156+$M156+$N156)</f>
        <v>21.795786089349996</v>
      </c>
      <c r="D156" s="88">
        <f ca="1">K156-IF(入力データと計算結果!$F$7=バックデータ一覧!$A$7,計算過程!$AG156,計算過程!$AI156)*K156/($I156+$J156+$K156+$L156+$M156+$N156)</f>
        <v>3.7052836351894998</v>
      </c>
      <c r="E156" s="88">
        <f ca="1">L156-IF(入力データと計算結果!$F$7=バックデータ一覧!$A$7,計算過程!$AG156,計算過程!$AI156)*L156/($I156+$J156+$K156+$L156+$M156+$N156)</f>
        <v>19.616207480415</v>
      </c>
      <c r="F156" s="88">
        <f ca="1">M156-IF(入力データと計算結果!$F$7=バックデータ一覧!$A$7,計算過程!$AG156,計算過程!$AI156)*M156/($I156+$J156+$K156+$L156+$M156+$N156)</f>
        <v>0</v>
      </c>
      <c r="G156" s="88">
        <f ca="1">N156-IF(入力データと計算結果!$F$7=バックデータ一覧!$A$7,計算過程!$AG156,計算過程!$AI156)*N156/($I156+$J156+$K156+$L156+$M156+$N156)</f>
        <v>4.2730833333333331</v>
      </c>
      <c r="H156" s="88">
        <f t="shared" si="29"/>
        <v>0</v>
      </c>
      <c r="I156" s="90">
        <f ca="1">P156*(バックデータ一覧!$E$3-計算過程!X156)*4.186*10^-3</f>
        <v>14.821134540757999</v>
      </c>
      <c r="J156" s="90">
        <f ca="1">Q156*(バックデータ一覧!$E$4-計算過程!X156)*4.186*10^-3</f>
        <v>21.795786089349996</v>
      </c>
      <c r="K156" s="90">
        <f ca="1">R156*(バックデータ一覧!$E$5-計算過程!X156)*4.186*10^-3</f>
        <v>3.7052836351894998</v>
      </c>
      <c r="L156" s="90">
        <f ca="1">IF(入力データと計算結果!$F$9=バックデータ一覧!$A$2,計算過程!S156*(バックデータ一覧!$E$6-計算過程!X156)*4.186*10^-3,0)</f>
        <v>19.616207480415</v>
      </c>
      <c r="M156" s="90">
        <f>IF(入力データと計算結果!$F$9=バックデータ一覧!$A$2,0,計算過程!T156*(バックデータ一覧!$E$7-計算過程!X156)*4.186*10^-3)</f>
        <v>0</v>
      </c>
      <c r="N156" s="90">
        <f ca="1">IF(入力データと計算結果!$F$9=バックデータ一覧!$A$4,0,計算過程!U156*(バックデータ一覧!$E$8-計算過程!X156)*4.186*10^-3)</f>
        <v>4.2730833333333331</v>
      </c>
      <c r="O156" s="90">
        <f>IF(入力データと計算結果!$F$9=バックデータ一覧!$A$4,計算過程!W156*1.25,0)</f>
        <v>0</v>
      </c>
      <c r="P156" s="88">
        <f t="shared" si="22"/>
        <v>136</v>
      </c>
      <c r="Q156" s="88">
        <f t="shared" si="23"/>
        <v>200</v>
      </c>
      <c r="R156" s="88">
        <f t="shared" si="24"/>
        <v>34</v>
      </c>
      <c r="S156" s="88">
        <f>IF(入力データと計算結果!$F$9=バックデータ一覧!$A$2,$AC156,0)*$AX$11*$AX$12</f>
        <v>180</v>
      </c>
      <c r="T156" s="88">
        <f>IF(入力データと計算結果!$F$9=バックデータ一覧!$A$2,0,$AC156)*$AX$12</f>
        <v>0</v>
      </c>
      <c r="U156" s="88">
        <f t="shared" ca="1" si="30"/>
        <v>22.174919826626375</v>
      </c>
      <c r="V156" s="90">
        <f ca="1">IF(OR(入力データと計算結果!$F$9=バックデータ一覧!$A$2,入力データと計算結果!$F$9=バックデータ一覧!$A$3),W156/(バックデータ一覧!$E$8-計算過程!X156)/4.186*10^3,0)</f>
        <v>22.174919826626375</v>
      </c>
      <c r="W156" s="90">
        <f t="shared" si="25"/>
        <v>4.2730833333333331</v>
      </c>
      <c r="X156" s="90">
        <f ca="1">MAX(VLOOKUP(入力データと計算結果!$F$5,バックデータ一覧!$Y$3:$AA$10,2)*Y156+VLOOKUP(入力データと計算結果!$F$5,バックデータ一覧!$Y$3:$AA$10,3),0.5)</f>
        <v>13.965855125000001</v>
      </c>
      <c r="Y156" s="90">
        <f t="shared" ca="1" si="26"/>
        <v>15.815416666666669</v>
      </c>
      <c r="Z156" s="24">
        <f>IF(入力データと計算結果!$F$6=4,INDEX(バックデータ一覧!$I$4:$L$9,MATCH(VLOOKUP(計算過程!$A156,バックデータ一覧!$AU$3:$AV$367,2),バックデータ一覧!$H$4:$H$9,0),MATCH(計算過程!Z$2,バックデータ一覧!$I$2:$L$2,0)),IF(入力データと計算結果!$F$6=3,INDEX(バックデータ一覧!$I$10:$L$15,MATCH(VLOOKUP(計算過程!$A156,バックデータ一覧!$AU$3:$AV$367,2),バックデータ一覧!$H$10:$H$15,0),MATCH(計算過程!Z$2,バックデータ一覧!$I$2:$L$2,0)),IF(入力データと計算結果!$F$6=2,INDEX(バックデータ一覧!$I$16:$L$21,MATCH(VLOOKUP(計算過程!$A156,バックデータ一覧!$AU$3:$AV$367,2),バックデータ一覧!$H$16:$H$21,0),MATCH(計算過程!Z$2,バックデータ一覧!$I$2:$L$2,0)),IF(入力データと計算結果!$F$6=1,INDEX(バックデータ一覧!$I$22:$L$27,MATCH(VLOOKUP(計算過程!$A156,バックデータ一覧!$AU$3:$AV$367,2),バックデータ一覧!$H$22:$H$27,0),MATCH(計算過程!Z$2,バックデータ一覧!$I$2:$L$2,0))))))</f>
        <v>136</v>
      </c>
      <c r="AA156" s="24">
        <f>IF(入力データと計算結果!$F$6=4,INDEX(バックデータ一覧!$I$4:$L$9,MATCH(VLOOKUP(計算過程!$A156,バックデータ一覧!$AU$3:$AV$367,2),バックデータ一覧!$H$4:$H$9,0),MATCH(計算過程!AA$2,バックデータ一覧!$I$2:$L$2,0)),IF(入力データと計算結果!$F$6=3,INDEX(バックデータ一覧!$I$10:$L$15,MATCH(VLOOKUP(計算過程!$A156,バックデータ一覧!$AU$3:$AV$367,2),バックデータ一覧!$H$10:$H$15,0),MATCH(計算過程!AA$2,バックデータ一覧!$I$2:$L$2,0)),IF(入力データと計算結果!$F$6=2,INDEX(バックデータ一覧!$I$16:$L$21,MATCH(VLOOKUP(計算過程!$A156,バックデータ一覧!$AU$3:$AV$367,2),バックデータ一覧!$H$16:$H$21,0),MATCH(計算過程!AA$2,バックデータ一覧!$I$2:$L$2,0)),IF(入力データと計算結果!$F$6=1,INDEX(バックデータ一覧!$I$22:$L$27,MATCH(VLOOKUP(計算過程!$A156,バックデータ一覧!$AU$3:$AV$367,2),バックデータ一覧!$H$22:$H$27,0),MATCH(計算過程!AA$2,バックデータ一覧!$I$2:$L$2,0))))))</f>
        <v>200</v>
      </c>
      <c r="AB156" s="24">
        <f>IF(入力データと計算結果!$F$6=4,INDEX(バックデータ一覧!$I$4:$L$9,MATCH(VLOOKUP(計算過程!$A156,バックデータ一覧!$AU$3:$AV$367,2),バックデータ一覧!$H$4:$H$9,0),MATCH(計算過程!AB$2,バックデータ一覧!$I$2:$L$2,0)),IF(入力データと計算結果!$F$6=3,INDEX(バックデータ一覧!$I$10:$L$15,MATCH(VLOOKUP(計算過程!$A156,バックデータ一覧!$AU$3:$AV$367,2),バックデータ一覧!$H$10:$H$15,0),MATCH(計算過程!AB$2,バックデータ一覧!$I$2:$L$2,0)),IF(入力データと計算結果!$F$6=2,INDEX(バックデータ一覧!$I$16:$L$21,MATCH(VLOOKUP(計算過程!$A156,バックデータ一覧!$AU$3:$AV$367,2),バックデータ一覧!$H$16:$H$21,0),MATCH(計算過程!AB$2,バックデータ一覧!$I$2:$L$2,0)),IF(入力データと計算結果!$F$6=1,INDEX(バックデータ一覧!$I$22:$L$27,MATCH(VLOOKUP(計算過程!$A156,バックデータ一覧!$AU$3:$AV$367,2),バックデータ一覧!$H$22:$H$27,0),MATCH(計算過程!AB$2,バックデータ一覧!$I$2:$L$2,0))))))</f>
        <v>34</v>
      </c>
      <c r="AC156" s="24">
        <f>IF(入力データと計算結果!$F$6=4,INDEX(バックデータ一覧!$I$4:$L$9,MATCH(VLOOKUP(計算過程!$A156,バックデータ一覧!$AU$3:$AV$367,2),バックデータ一覧!$H$4:$H$9,0),MATCH(計算過程!AC$2,バックデータ一覧!$I$2:$L$2,0)),IF(入力データと計算結果!$F$6=3,INDEX(バックデータ一覧!$I$10:$L$15,MATCH(VLOOKUP(計算過程!$A156,バックデータ一覧!$AU$3:$AV$367,2),バックデータ一覧!$H$10:$H$15,0),MATCH(計算過程!AC$2,バックデータ一覧!$I$2:$L$2,0)),IF(入力データと計算結果!$F$6=2,INDEX(バックデータ一覧!$I$16:$L$21,MATCH(VLOOKUP(計算過程!$A156,バックデータ一覧!$AU$3:$AV$367,2),バックデータ一覧!$H$16:$H$21,0),MATCH(計算過程!AC$2,バックデータ一覧!$I$2:$L$2,0)),IF(入力データと計算結果!$F$6=1,INDEX(バックデータ一覧!$I$22:$L$27,MATCH(VLOOKUP(計算過程!$A156,バックデータ一覧!$AU$3:$AV$367,2),バックデータ一覧!$H$22:$H$27,0),MATCH(計算過程!AC$2,バックデータ一覧!$I$2:$L$2,0))))))</f>
        <v>180</v>
      </c>
      <c r="AD156" s="89">
        <f>IF($AF156&lt;7,INDEX(バックデータ一覧!$P$4:$S$5,MATCH(入力データと計算結果!$F$8,バックデータ一覧!$O$4:$O$5,0),MATCH(入力データと計算結果!$F$6,バックデータ一覧!$P$3:$W$3,0)),IF(AND($AF156&gt;=7,$AF156&lt;16),INDEX(バックデータ一覧!$P$6:$S$7,MATCH(入力データと計算結果!$F$8,バックデータ一覧!$O$6:$O$7,0),MATCH(入力データと計算結果!$F$6,バックデータ一覧!$P$3:$W$3,0)),IF(AND($AF156&gt;=16,$AF156&lt;25),INDEX(バックデータ一覧!$P$8:$S$9,MATCH(入力データと計算結果!$F$8,バックデータ一覧!$O$8:$O$9,0),MATCH(入力データと計算結果!$F$6,バックデータ一覧!$P$3:$W$3,0)),IF($AF156&gt;=25,INDEX(バックデータ一覧!$P$10:$S$11,MATCH(入力データと計算結果!$F$8,バックデータ一覧!$O$10:$O$11,0),MATCH(入力データと計算結果!$F$6,バックデータ一覧!$P$3:$W$3,0))))))</f>
        <v>-0.13</v>
      </c>
      <c r="AE156" s="89">
        <f>IF($AF156&lt;7,INDEX(バックデータ一覧!$T$4:$W$5,MATCH(入力データと計算結果!$F$8,バックデータ一覧!$O$4:$O$5,0),MATCH(入力データと計算結果!$F$6,バックデータ一覧!$P$3:$W$3,0)),IF(AND($AF156&gt;=7,$AF156&lt;16),INDEX(バックデータ一覧!$T$6:$W$7,MATCH(入力データと計算結果!$F$8,バックデータ一覧!$O$6:$O$7,0),MATCH(入力データと計算結果!$F$6,バックデータ一覧!$P$3:$W$3,0)),IF(AND($AF156&gt;=16,$AF156&lt;25),INDEX(バックデータ一覧!$T$8:$W$9,MATCH(入力データと計算結果!$F$8,バックデータ一覧!$O$8:$O$9,0),MATCH(入力データと計算結果!$F$6,バックデータ一覧!$P$3:$W$3,0)),IF($AF156&gt;=25,INDEX(バックデータ一覧!$T$10:$W$11,MATCH(入力データと計算結果!$F$8,バックデータ一覧!$O$10:$O$11,0),MATCH(入力データと計算結果!$F$6,バックデータ一覧!$P$3:$W$3,0))))))</f>
        <v>6.04</v>
      </c>
      <c r="AF156" s="88">
        <f>AVERAGEIF(貼り付けシート!$A$6:$A$8765,$A156,貼り付けシート!$C$6:$C$8765)</f>
        <v>13.591666666666667</v>
      </c>
      <c r="AG156" s="91">
        <f>IF(AND(入力データと計算結果!$F$7=バックデータ一覧!$A$7,AH156="使用できる"),MIN(AN156,SUM(I156:N156)*$AX$13),0)</f>
        <v>0</v>
      </c>
      <c r="AH156" s="47" t="str">
        <f t="shared" si="31"/>
        <v>使用できる</v>
      </c>
      <c r="AI156" s="90">
        <f>IF(入力データと計算結果!$F$7=バックデータ一覧!$A$8,MIN(AJ156,(SUM(I156:N156)*$AX$15)),0)</f>
        <v>0</v>
      </c>
      <c r="AJ156" s="90">
        <f t="shared" ca="1" si="27"/>
        <v>0</v>
      </c>
      <c r="AK156" s="90">
        <f t="shared" ca="1" si="28"/>
        <v>32.044339567012493</v>
      </c>
      <c r="AL156" s="88">
        <f>IF(OR($AX$22=0,入力データと計算結果!$F$7&lt;&gt;バックデータ一覧!$A$8),0,$AX$19*AM156*10^-3)</f>
        <v>0</v>
      </c>
      <c r="AM156" s="90">
        <f>SUMPRODUCT(('計算過程（日射量等）'!$A$6:$A$8765=計算過程!A156)*('計算過程（日射量等）'!$C$6:$C$8765&gt;=$AX$20))</f>
        <v>10</v>
      </c>
      <c r="AN156" s="90">
        <f>IF(入力データと計算結果!$F$7=バックデータ一覧!$A$9,0,AO156*$AX$22*$AX$21*計算過程!$AX$23)</f>
        <v>0</v>
      </c>
      <c r="AO156" s="90">
        <f>SUMIF('計算過程（日射量等）'!$A$6:$A$8765,計算過程!A156,'計算過程（日射量等）'!$C$6:$C$8765)*3600*10^-6</f>
        <v>18.675462508472474</v>
      </c>
      <c r="AP156" s="90">
        <f t="shared" si="32"/>
        <v>15.216801075268815</v>
      </c>
      <c r="AQ156" s="90">
        <f>AVERAGEIF('貼り付けシート（日射量等）'!$D$3:$D$8762,$A156,'貼り付けシート（日射量等）'!$F$3:$F$8762)</f>
        <v>17.566666666666663</v>
      </c>
    </row>
    <row r="157" spans="1:43">
      <c r="A157" s="28">
        <v>41791</v>
      </c>
      <c r="B157" s="88">
        <f ca="1">I157-IF(入力データと計算結果!$F$7=バックデータ一覧!$A$7,計算過程!$AG157,計算過程!$AI157)*I157/($I157+$J157+$K157+$L157+$M157+$N157)</f>
        <v>6.7521707262099993</v>
      </c>
      <c r="C157" s="88">
        <f ca="1">J157-IF(入力データと計算結果!$F$7=バックデータ一覧!$A$7,計算過程!$AG157,計算過程!$AI157)*J157/($I157+$J157+$K157+$L157+$M157+$N157)</f>
        <v>10.8905979455</v>
      </c>
      <c r="D157" s="88">
        <f ca="1">K157-IF(入力データと計算結果!$F$7=バックデータ一覧!$A$7,計算過程!$AG157,計算過程!$AI157)*K157/($I157+$J157+$K157+$L157+$M157+$N157)</f>
        <v>0.87124783563999997</v>
      </c>
      <c r="E157" s="88">
        <f ca="1">L157-IF(入力データと計算結果!$F$7=バックデータ一覧!$A$7,計算過程!$AG157,計算過程!$AI157)*L157/($I157+$J157+$K157+$L157+$M157+$N157)</f>
        <v>19.6030763019</v>
      </c>
      <c r="F157" s="88">
        <f ca="1">M157-IF(入力データと計算結果!$F$7=バックデータ一覧!$A$7,計算過程!$AG157,計算過程!$AI157)*M157/($I157+$J157+$K157+$L157+$M157+$N157)</f>
        <v>0</v>
      </c>
      <c r="G157" s="88">
        <f ca="1">N157-IF(入力データと計算結果!$F$7=バックデータ一覧!$A$7,計算過程!$AG157,計算過程!$AI157)*N157/($I157+$J157+$K157+$L157+$M157+$N157)</f>
        <v>4.7643750000000011</v>
      </c>
      <c r="H157" s="88">
        <f t="shared" si="29"/>
        <v>0</v>
      </c>
      <c r="I157" s="90">
        <f ca="1">P157*(バックデータ一覧!$E$3-計算過程!X157)*4.186*10^-3</f>
        <v>6.7521707262099993</v>
      </c>
      <c r="J157" s="90">
        <f ca="1">Q157*(バックデータ一覧!$E$4-計算過程!X157)*4.186*10^-3</f>
        <v>10.8905979455</v>
      </c>
      <c r="K157" s="90">
        <f ca="1">R157*(バックデータ一覧!$E$5-計算過程!X157)*4.186*10^-3</f>
        <v>0.87124783563999997</v>
      </c>
      <c r="L157" s="90">
        <f ca="1">IF(入力データと計算結果!$F$9=バックデータ一覧!$A$2,計算過程!S157*(バックデータ一覧!$E$6-計算過程!X157)*4.186*10^-3,0)</f>
        <v>19.6030763019</v>
      </c>
      <c r="M157" s="90">
        <f>IF(入力データと計算結果!$F$9=バックデータ一覧!$A$2,0,計算過程!T157*(バックデータ一覧!$E$7-計算過程!X157)*4.186*10^-3)</f>
        <v>0</v>
      </c>
      <c r="N157" s="90">
        <f ca="1">IF(入力データと計算結果!$F$9=バックデータ一覧!$A$4,0,計算過程!U157*(バックデータ一覧!$E$8-計算過程!X157)*4.186*10^-3)</f>
        <v>4.7643750000000011</v>
      </c>
      <c r="O157" s="90">
        <f>IF(入力データと計算結果!$F$9=バックデータ一覧!$A$4,計算過程!W157*1.25,0)</f>
        <v>0</v>
      </c>
      <c r="P157" s="88">
        <f t="shared" si="22"/>
        <v>62</v>
      </c>
      <c r="Q157" s="88">
        <f t="shared" si="23"/>
        <v>100</v>
      </c>
      <c r="R157" s="88">
        <f t="shared" si="24"/>
        <v>8</v>
      </c>
      <c r="S157" s="88">
        <f>IF(入力データと計算結果!$F$9=バックデータ一覧!$A$2,$AC157,0)*$AX$11*$AX$12</f>
        <v>180</v>
      </c>
      <c r="T157" s="88">
        <f>IF(入力データと計算結果!$F$9=バックデータ一覧!$A$2,0,$AC157)*$AX$12</f>
        <v>0</v>
      </c>
      <c r="U157" s="88">
        <f t="shared" ca="1" si="30"/>
        <v>24.733813234746055</v>
      </c>
      <c r="V157" s="90">
        <f ca="1">IF(OR(入力データと計算結果!$F$9=バックデータ一覧!$A$2,入力データと計算結果!$F$9=バックデータ一覧!$A$3),W157/(バックデータ一覧!$E$8-計算過程!X157)/4.186*10^3,0)</f>
        <v>24.733813234746055</v>
      </c>
      <c r="W157" s="90">
        <f t="shared" si="25"/>
        <v>4.7643750000000002</v>
      </c>
      <c r="X157" s="90">
        <f ca="1">MAX(VLOOKUP(入力データと計算結果!$F$5,バックデータ一覧!$Y$3:$AA$10,2)*Y157+VLOOKUP(入力データと計算結果!$F$5,バックデータ一覧!$Y$3:$AA$10,3),0.5)</f>
        <v>13.983282500000001</v>
      </c>
      <c r="Y157" s="90">
        <f t="shared" ca="1" si="26"/>
        <v>15.841666666666669</v>
      </c>
      <c r="Z157" s="24">
        <f>IF(入力データと計算結果!$F$6=4,INDEX(バックデータ一覧!$I$4:$L$9,MATCH(VLOOKUP(計算過程!$A157,バックデータ一覧!$AU$3:$AV$367,2),バックデータ一覧!$H$4:$H$9,0),MATCH(計算過程!Z$2,バックデータ一覧!$I$2:$L$2,0)),IF(入力データと計算結果!$F$6=3,INDEX(バックデータ一覧!$I$10:$L$15,MATCH(VLOOKUP(計算過程!$A157,バックデータ一覧!$AU$3:$AV$367,2),バックデータ一覧!$H$10:$H$15,0),MATCH(計算過程!Z$2,バックデータ一覧!$I$2:$L$2,0)),IF(入力データと計算結果!$F$6=2,INDEX(バックデータ一覧!$I$16:$L$21,MATCH(VLOOKUP(計算過程!$A157,バックデータ一覧!$AU$3:$AV$367,2),バックデータ一覧!$H$16:$H$21,0),MATCH(計算過程!Z$2,バックデータ一覧!$I$2:$L$2,0)),IF(入力データと計算結果!$F$6=1,INDEX(バックデータ一覧!$I$22:$L$27,MATCH(VLOOKUP(計算過程!$A157,バックデータ一覧!$AU$3:$AV$367,2),バックデータ一覧!$H$22:$H$27,0),MATCH(計算過程!Z$2,バックデータ一覧!$I$2:$L$2,0))))))</f>
        <v>62</v>
      </c>
      <c r="AA157" s="24">
        <f>IF(入力データと計算結果!$F$6=4,INDEX(バックデータ一覧!$I$4:$L$9,MATCH(VLOOKUP(計算過程!$A157,バックデータ一覧!$AU$3:$AV$367,2),バックデータ一覧!$H$4:$H$9,0),MATCH(計算過程!AA$2,バックデータ一覧!$I$2:$L$2,0)),IF(入力データと計算結果!$F$6=3,INDEX(バックデータ一覧!$I$10:$L$15,MATCH(VLOOKUP(計算過程!$A157,バックデータ一覧!$AU$3:$AV$367,2),バックデータ一覧!$H$10:$H$15,0),MATCH(計算過程!AA$2,バックデータ一覧!$I$2:$L$2,0)),IF(入力データと計算結果!$F$6=2,INDEX(バックデータ一覧!$I$16:$L$21,MATCH(VLOOKUP(計算過程!$A157,バックデータ一覧!$AU$3:$AV$367,2),バックデータ一覧!$H$16:$H$21,0),MATCH(計算過程!AA$2,バックデータ一覧!$I$2:$L$2,0)),IF(入力データと計算結果!$F$6=1,INDEX(バックデータ一覧!$I$22:$L$27,MATCH(VLOOKUP(計算過程!$A157,バックデータ一覧!$AU$3:$AV$367,2),バックデータ一覧!$H$22:$H$27,0),MATCH(計算過程!AA$2,バックデータ一覧!$I$2:$L$2,0))))))</f>
        <v>100</v>
      </c>
      <c r="AB157" s="24">
        <f>IF(入力データと計算結果!$F$6=4,INDEX(バックデータ一覧!$I$4:$L$9,MATCH(VLOOKUP(計算過程!$A157,バックデータ一覧!$AU$3:$AV$367,2),バックデータ一覧!$H$4:$H$9,0),MATCH(計算過程!AB$2,バックデータ一覧!$I$2:$L$2,0)),IF(入力データと計算結果!$F$6=3,INDEX(バックデータ一覧!$I$10:$L$15,MATCH(VLOOKUP(計算過程!$A157,バックデータ一覧!$AU$3:$AV$367,2),バックデータ一覧!$H$10:$H$15,0),MATCH(計算過程!AB$2,バックデータ一覧!$I$2:$L$2,0)),IF(入力データと計算結果!$F$6=2,INDEX(バックデータ一覧!$I$16:$L$21,MATCH(VLOOKUP(計算過程!$A157,バックデータ一覧!$AU$3:$AV$367,2),バックデータ一覧!$H$16:$H$21,0),MATCH(計算過程!AB$2,バックデータ一覧!$I$2:$L$2,0)),IF(入力データと計算結果!$F$6=1,INDEX(バックデータ一覧!$I$22:$L$27,MATCH(VLOOKUP(計算過程!$A157,バックデータ一覧!$AU$3:$AV$367,2),バックデータ一覧!$H$22:$H$27,0),MATCH(計算過程!AB$2,バックデータ一覧!$I$2:$L$2,0))))))</f>
        <v>8</v>
      </c>
      <c r="AC157" s="24">
        <f>IF(入力データと計算結果!$F$6=4,INDEX(バックデータ一覧!$I$4:$L$9,MATCH(VLOOKUP(計算過程!$A157,バックデータ一覧!$AU$3:$AV$367,2),バックデータ一覧!$H$4:$H$9,0),MATCH(計算過程!AC$2,バックデータ一覧!$I$2:$L$2,0)),IF(入力データと計算結果!$F$6=3,INDEX(バックデータ一覧!$I$10:$L$15,MATCH(VLOOKUP(計算過程!$A157,バックデータ一覧!$AU$3:$AV$367,2),バックデータ一覧!$H$10:$H$15,0),MATCH(計算過程!AC$2,バックデータ一覧!$I$2:$L$2,0)),IF(入力データと計算結果!$F$6=2,INDEX(バックデータ一覧!$I$16:$L$21,MATCH(VLOOKUP(計算過程!$A157,バックデータ一覧!$AU$3:$AV$367,2),バックデータ一覧!$H$16:$H$21,0),MATCH(計算過程!AC$2,バックデータ一覧!$I$2:$L$2,0)),IF(入力データと計算結果!$F$6=1,INDEX(バックデータ一覧!$I$22:$L$27,MATCH(VLOOKUP(計算過程!$A157,バックデータ一覧!$AU$3:$AV$367,2),バックデータ一覧!$H$22:$H$27,0),MATCH(計算過程!AC$2,バックデータ一覧!$I$2:$L$2,0))))))</f>
        <v>180</v>
      </c>
      <c r="AD157" s="89">
        <f>IF($AF157&lt;7,INDEX(バックデータ一覧!$P$4:$S$5,MATCH(入力データと計算結果!$F$8,バックデータ一覧!$O$4:$O$5,0),MATCH(入力データと計算結果!$F$6,バックデータ一覧!$P$3:$W$3,0)),IF(AND($AF157&gt;=7,$AF157&lt;16),INDEX(バックデータ一覧!$P$6:$S$7,MATCH(入力データと計算結果!$F$8,バックデータ一覧!$O$6:$O$7,0),MATCH(入力データと計算結果!$F$6,バックデータ一覧!$P$3:$W$3,0)),IF(AND($AF157&gt;=16,$AF157&lt;25),INDEX(バックデータ一覧!$P$8:$S$9,MATCH(入力データと計算結果!$F$8,バックデータ一覧!$O$8:$O$9,0),MATCH(入力データと計算結果!$F$6,バックデータ一覧!$P$3:$W$3,0)),IF($AF157&gt;=25,INDEX(バックデータ一覧!$P$10:$S$11,MATCH(入力データと計算結果!$F$8,バックデータ一覧!$O$10:$O$11,0),MATCH(入力データと計算結果!$F$6,バックデータ一覧!$P$3:$W$3,0))))))</f>
        <v>-0.13</v>
      </c>
      <c r="AE157" s="89">
        <f>IF($AF157&lt;7,INDEX(バックデータ一覧!$T$4:$W$5,MATCH(入力データと計算結果!$F$8,バックデータ一覧!$O$4:$O$5,0),MATCH(入力データと計算結果!$F$6,バックデータ一覧!$P$3:$W$3,0)),IF(AND($AF157&gt;=7,$AF157&lt;16),INDEX(バックデータ一覧!$T$6:$W$7,MATCH(入力データと計算結果!$F$8,バックデータ一覧!$O$6:$O$7,0),MATCH(入力データと計算結果!$F$6,バックデータ一覧!$P$3:$W$3,0)),IF(AND($AF157&gt;=16,$AF157&lt;25),INDEX(バックデータ一覧!$T$8:$W$9,MATCH(入力データと計算結果!$F$8,バックデータ一覧!$O$8:$O$9,0),MATCH(入力データと計算結果!$F$6,バックデータ一覧!$P$3:$W$3,0)),IF($AF157&gt;=25,INDEX(バックデータ一覧!$T$10:$W$11,MATCH(入力データと計算結果!$F$8,バックデータ一覧!$O$10:$O$11,0),MATCH(入力データと計算結果!$F$6,バックデータ一覧!$P$3:$W$3,0))))))</f>
        <v>6.04</v>
      </c>
      <c r="AF157" s="88">
        <f>AVERAGEIF(貼り付けシート!$A$6:$A$8765,$A157,貼り付けシート!$C$6:$C$8765)</f>
        <v>9.8125</v>
      </c>
      <c r="AG157" s="91">
        <f>IF(AND(入力データと計算結果!$F$7=バックデータ一覧!$A$7,AH157="使用できる"),MIN(AN157,SUM(I157:N157)*$AX$13),0)</f>
        <v>0</v>
      </c>
      <c r="AH157" s="47" t="str">
        <f t="shared" si="31"/>
        <v>使用できる</v>
      </c>
      <c r="AI157" s="90">
        <f>IF(入力データと計算結果!$F$7=バックデータ一覧!$A$8,MIN(AJ157,(SUM(I157:N157)*$AX$15)),0)</f>
        <v>0</v>
      </c>
      <c r="AJ157" s="90">
        <f t="shared" ca="1" si="27"/>
        <v>0</v>
      </c>
      <c r="AK157" s="90">
        <f t="shared" ca="1" si="28"/>
        <v>32.033396918249998</v>
      </c>
      <c r="AL157" s="88">
        <f>IF(OR($AX$22=0,入力データと計算結果!$F$7&lt;&gt;バックデータ一覧!$A$8),0,$AX$19*AM157*10^-3)</f>
        <v>0</v>
      </c>
      <c r="AM157" s="90">
        <f>SUMPRODUCT(('計算過程（日射量等）'!$A$6:$A$8765=計算過程!A157)*('計算過程（日射量等）'!$C$6:$C$8765&gt;=$AX$20))</f>
        <v>11</v>
      </c>
      <c r="AN157" s="90">
        <f>IF(入力データと計算結果!$F$7=バックデータ一覧!$A$9,0,AO157*$AX$22*$AX$21*計算過程!$AX$23)</f>
        <v>0</v>
      </c>
      <c r="AO157" s="90">
        <f>SUMIF('計算過程（日射量等）'!$A$6:$A$8765,計算過程!A157,'計算過程（日射量等）'!$C$6:$C$8765)*3600*10^-6</f>
        <v>19.111613288043497</v>
      </c>
      <c r="AP157" s="90">
        <f t="shared" si="32"/>
        <v>15.533602150537634</v>
      </c>
      <c r="AQ157" s="90">
        <f>AVERAGEIF('貼り付けシート（日射量等）'!$D$3:$D$8762,$A157,'貼り付けシート（日射量等）'!$F$3:$F$8762)</f>
        <v>15.129166666666663</v>
      </c>
    </row>
    <row r="158" spans="1:43">
      <c r="A158" s="28">
        <v>41792</v>
      </c>
      <c r="B158" s="88">
        <f ca="1">I158-IF(入力データと計算結果!$F$7=バックデータ一覧!$A$7,計算過程!$AG158,計算過程!$AI158)*I158/($I158+$J158+$K158+$L158+$M158+$N158)</f>
        <v>10.237633372603</v>
      </c>
      <c r="C158" s="88">
        <f ca="1">J158-IF(入力データと計算結果!$F$7=バックデータ一覧!$A$7,計算過程!$AG158,計算過程!$AI158)*J158/($I158+$J158+$K158+$L158+$M158+$N158)</f>
        <v>16.691793542287499</v>
      </c>
      <c r="D158" s="88">
        <f ca="1">K158-IF(入力データと計算結果!$F$7=バックデータ一覧!$A$7,計算過程!$AG158,計算過程!$AI158)*K158/($I158+$J158+$K158+$L158+$M158+$N158)</f>
        <v>3.115801461227</v>
      </c>
      <c r="E158" s="88">
        <f ca="1">L158-IF(入力データと計算結果!$F$7=バックデータ一覧!$A$7,計算過程!$AG158,計算過程!$AI158)*L158/($I158+$J158+$K158+$L158+$M158+$N158)</f>
        <v>20.030152250745001</v>
      </c>
      <c r="F158" s="88">
        <f ca="1">M158-IF(入力データと計算結果!$F$7=バックデータ一覧!$A$7,計算過程!$AG158,計算過程!$AI158)*M158/($I158+$J158+$K158+$L158+$M158+$N158)</f>
        <v>0</v>
      </c>
      <c r="G158" s="88">
        <f ca="1">N158-IF(入力データと計算結果!$F$7=バックデータ一覧!$A$7,計算過程!$AG158,計算過程!$AI158)*N158/($I158+$J158+$K158+$L158+$M158+$N158)</f>
        <v>4.7432500000000006</v>
      </c>
      <c r="H158" s="88">
        <f t="shared" si="29"/>
        <v>0</v>
      </c>
      <c r="I158" s="90">
        <f ca="1">P158*(バックデータ一覧!$E$3-計算過程!X158)*4.186*10^-3</f>
        <v>10.237633372603</v>
      </c>
      <c r="J158" s="90">
        <f ca="1">Q158*(バックデータ一覧!$E$4-計算過程!X158)*4.186*10^-3</f>
        <v>16.691793542287499</v>
      </c>
      <c r="K158" s="90">
        <f ca="1">R158*(バックデータ一覧!$E$5-計算過程!X158)*4.186*10^-3</f>
        <v>3.115801461227</v>
      </c>
      <c r="L158" s="90">
        <f ca="1">IF(入力データと計算結果!$F$9=バックデータ一覧!$A$2,計算過程!S158*(バックデータ一覧!$E$6-計算過程!X158)*4.186*10^-3,0)</f>
        <v>20.030152250745001</v>
      </c>
      <c r="M158" s="90">
        <f>IF(入力データと計算結果!$F$9=バックデータ一覧!$A$2,0,計算過程!T158*(バックデータ一覧!$E$7-計算過程!X158)*4.186*10^-3)</f>
        <v>0</v>
      </c>
      <c r="N158" s="90">
        <f ca="1">IF(入力データと計算結果!$F$9=バックデータ一覧!$A$4,0,計算過程!U158*(バックデータ一覧!$E$8-計算過程!X158)*4.186*10^-3)</f>
        <v>4.7432500000000006</v>
      </c>
      <c r="O158" s="90">
        <f>IF(入力データと計算結果!$F$9=バックデータ一覧!$A$4,計算過程!W158*1.25,0)</f>
        <v>0</v>
      </c>
      <c r="P158" s="88">
        <f t="shared" si="22"/>
        <v>92</v>
      </c>
      <c r="Q158" s="88">
        <f t="shared" si="23"/>
        <v>150</v>
      </c>
      <c r="R158" s="88">
        <f t="shared" si="24"/>
        <v>28</v>
      </c>
      <c r="S158" s="88">
        <f>IF(入力データと計算結果!$F$9=バックデータ一覧!$A$2,$AC158,0)*$AX$11*$AX$12</f>
        <v>180</v>
      </c>
      <c r="T158" s="88">
        <f>IF(入力データと計算結果!$F$9=バックデータ一覧!$A$2,0,$AC158)*$AX$12</f>
        <v>0</v>
      </c>
      <c r="U158" s="88">
        <f t="shared" ca="1" si="30"/>
        <v>24.32453066622082</v>
      </c>
      <c r="V158" s="90">
        <f ca="1">IF(OR(入力データと計算結果!$F$9=バックデータ一覧!$A$2,入力データと計算結果!$F$9=バックデータ一覧!$A$3),W158/(バックデータ一覧!$E$8-計算過程!X158)/4.186*10^3,0)</f>
        <v>24.32453066622082</v>
      </c>
      <c r="W158" s="90">
        <f t="shared" si="25"/>
        <v>4.7432499999999997</v>
      </c>
      <c r="X158" s="90">
        <f ca="1">MAX(VLOOKUP(入力データと計算結果!$F$5,バックデータ一覧!$Y$3:$AA$10,2)*Y158+VLOOKUP(入力データと計算結果!$F$5,バックデータ一覧!$Y$3:$AA$10,3),0.5)</f>
        <v>13.416477875000002</v>
      </c>
      <c r="Y158" s="90">
        <f t="shared" ca="1" si="26"/>
        <v>14.987916666666667</v>
      </c>
      <c r="Z158" s="24">
        <f>IF(入力データと計算結果!$F$6=4,INDEX(バックデータ一覧!$I$4:$L$9,MATCH(VLOOKUP(計算過程!$A158,バックデータ一覧!$AU$3:$AV$367,2),バックデータ一覧!$H$4:$H$9,0),MATCH(計算過程!Z$2,バックデータ一覧!$I$2:$L$2,0)),IF(入力データと計算結果!$F$6=3,INDEX(バックデータ一覧!$I$10:$L$15,MATCH(VLOOKUP(計算過程!$A158,バックデータ一覧!$AU$3:$AV$367,2),バックデータ一覧!$H$10:$H$15,0),MATCH(計算過程!Z$2,バックデータ一覧!$I$2:$L$2,0)),IF(入力データと計算結果!$F$6=2,INDEX(バックデータ一覧!$I$16:$L$21,MATCH(VLOOKUP(計算過程!$A158,バックデータ一覧!$AU$3:$AV$367,2),バックデータ一覧!$H$16:$H$21,0),MATCH(計算過程!Z$2,バックデータ一覧!$I$2:$L$2,0)),IF(入力データと計算結果!$F$6=1,INDEX(バックデータ一覧!$I$22:$L$27,MATCH(VLOOKUP(計算過程!$A158,バックデータ一覧!$AU$3:$AV$367,2),バックデータ一覧!$H$22:$H$27,0),MATCH(計算過程!Z$2,バックデータ一覧!$I$2:$L$2,0))))))</f>
        <v>92</v>
      </c>
      <c r="AA158" s="24">
        <f>IF(入力データと計算結果!$F$6=4,INDEX(バックデータ一覧!$I$4:$L$9,MATCH(VLOOKUP(計算過程!$A158,バックデータ一覧!$AU$3:$AV$367,2),バックデータ一覧!$H$4:$H$9,0),MATCH(計算過程!AA$2,バックデータ一覧!$I$2:$L$2,0)),IF(入力データと計算結果!$F$6=3,INDEX(バックデータ一覧!$I$10:$L$15,MATCH(VLOOKUP(計算過程!$A158,バックデータ一覧!$AU$3:$AV$367,2),バックデータ一覧!$H$10:$H$15,0),MATCH(計算過程!AA$2,バックデータ一覧!$I$2:$L$2,0)),IF(入力データと計算結果!$F$6=2,INDEX(バックデータ一覧!$I$16:$L$21,MATCH(VLOOKUP(計算過程!$A158,バックデータ一覧!$AU$3:$AV$367,2),バックデータ一覧!$H$16:$H$21,0),MATCH(計算過程!AA$2,バックデータ一覧!$I$2:$L$2,0)),IF(入力データと計算結果!$F$6=1,INDEX(バックデータ一覧!$I$22:$L$27,MATCH(VLOOKUP(計算過程!$A158,バックデータ一覧!$AU$3:$AV$367,2),バックデータ一覧!$H$22:$H$27,0),MATCH(計算過程!AA$2,バックデータ一覧!$I$2:$L$2,0))))))</f>
        <v>150</v>
      </c>
      <c r="AB158" s="24">
        <f>IF(入力データと計算結果!$F$6=4,INDEX(バックデータ一覧!$I$4:$L$9,MATCH(VLOOKUP(計算過程!$A158,バックデータ一覧!$AU$3:$AV$367,2),バックデータ一覧!$H$4:$H$9,0),MATCH(計算過程!AB$2,バックデータ一覧!$I$2:$L$2,0)),IF(入力データと計算結果!$F$6=3,INDEX(バックデータ一覧!$I$10:$L$15,MATCH(VLOOKUP(計算過程!$A158,バックデータ一覧!$AU$3:$AV$367,2),バックデータ一覧!$H$10:$H$15,0),MATCH(計算過程!AB$2,バックデータ一覧!$I$2:$L$2,0)),IF(入力データと計算結果!$F$6=2,INDEX(バックデータ一覧!$I$16:$L$21,MATCH(VLOOKUP(計算過程!$A158,バックデータ一覧!$AU$3:$AV$367,2),バックデータ一覧!$H$16:$H$21,0),MATCH(計算過程!AB$2,バックデータ一覧!$I$2:$L$2,0)),IF(入力データと計算結果!$F$6=1,INDEX(バックデータ一覧!$I$22:$L$27,MATCH(VLOOKUP(計算過程!$A158,バックデータ一覧!$AU$3:$AV$367,2),バックデータ一覧!$H$22:$H$27,0),MATCH(計算過程!AB$2,バックデータ一覧!$I$2:$L$2,0))))))</f>
        <v>28</v>
      </c>
      <c r="AC158" s="24">
        <f>IF(入力データと計算結果!$F$6=4,INDEX(バックデータ一覧!$I$4:$L$9,MATCH(VLOOKUP(計算過程!$A158,バックデータ一覧!$AU$3:$AV$367,2),バックデータ一覧!$H$4:$H$9,0),MATCH(計算過程!AC$2,バックデータ一覧!$I$2:$L$2,0)),IF(入力データと計算結果!$F$6=3,INDEX(バックデータ一覧!$I$10:$L$15,MATCH(VLOOKUP(計算過程!$A158,バックデータ一覧!$AU$3:$AV$367,2),バックデータ一覧!$H$10:$H$15,0),MATCH(計算過程!AC$2,バックデータ一覧!$I$2:$L$2,0)),IF(入力データと計算結果!$F$6=2,INDEX(バックデータ一覧!$I$16:$L$21,MATCH(VLOOKUP(計算過程!$A158,バックデータ一覧!$AU$3:$AV$367,2),バックデータ一覧!$H$16:$H$21,0),MATCH(計算過程!AC$2,バックデータ一覧!$I$2:$L$2,0)),IF(入力データと計算結果!$F$6=1,INDEX(バックデータ一覧!$I$22:$L$27,MATCH(VLOOKUP(計算過程!$A158,バックデータ一覧!$AU$3:$AV$367,2),バックデータ一覧!$H$22:$H$27,0),MATCH(計算過程!AC$2,バックデータ一覧!$I$2:$L$2,0))))))</f>
        <v>180</v>
      </c>
      <c r="AD158" s="89">
        <f>IF($AF158&lt;7,INDEX(バックデータ一覧!$P$4:$S$5,MATCH(入力データと計算結果!$F$8,バックデータ一覧!$O$4:$O$5,0),MATCH(入力データと計算結果!$F$6,バックデータ一覧!$P$3:$W$3,0)),IF(AND($AF158&gt;=7,$AF158&lt;16),INDEX(バックデータ一覧!$P$6:$S$7,MATCH(入力データと計算結果!$F$8,バックデータ一覧!$O$6:$O$7,0),MATCH(入力データと計算結果!$F$6,バックデータ一覧!$P$3:$W$3,0)),IF(AND($AF158&gt;=16,$AF158&lt;25),INDEX(バックデータ一覧!$P$8:$S$9,MATCH(入力データと計算結果!$F$8,バックデータ一覧!$O$8:$O$9,0),MATCH(入力データと計算結果!$F$6,バックデータ一覧!$P$3:$W$3,0)),IF($AF158&gt;=25,INDEX(バックデータ一覧!$P$10:$S$11,MATCH(入力データと計算結果!$F$8,バックデータ一覧!$O$10:$O$11,0),MATCH(入力データと計算結果!$F$6,バックデータ一覧!$P$3:$W$3,0))))))</f>
        <v>-0.13</v>
      </c>
      <c r="AE158" s="89">
        <f>IF($AF158&lt;7,INDEX(バックデータ一覧!$T$4:$W$5,MATCH(入力データと計算結果!$F$8,バックデータ一覧!$O$4:$O$5,0),MATCH(入力データと計算結果!$F$6,バックデータ一覧!$P$3:$W$3,0)),IF(AND($AF158&gt;=7,$AF158&lt;16),INDEX(バックデータ一覧!$T$6:$W$7,MATCH(入力データと計算結果!$F$8,バックデータ一覧!$O$6:$O$7,0),MATCH(入力データと計算結果!$F$6,バックデータ一覧!$P$3:$W$3,0)),IF(AND($AF158&gt;=16,$AF158&lt;25),INDEX(バックデータ一覧!$T$8:$W$9,MATCH(入力データと計算結果!$F$8,バックデータ一覧!$O$8:$O$9,0),MATCH(入力データと計算結果!$F$6,バックデータ一覧!$P$3:$W$3,0)),IF($AF158&gt;=25,INDEX(バックデータ一覧!$T$10:$W$11,MATCH(入力データと計算結果!$F$8,バックデータ一覧!$O$10:$O$11,0),MATCH(入力データと計算結果!$F$6,バックデータ一覧!$P$3:$W$3,0))))))</f>
        <v>6.04</v>
      </c>
      <c r="AF158" s="88">
        <f>AVERAGEIF(貼り付けシート!$A$6:$A$8765,$A158,貼り付けシート!$C$6:$C$8765)</f>
        <v>9.9749999999999996</v>
      </c>
      <c r="AG158" s="91">
        <f>IF(AND(入力データと計算結果!$F$7=バックデータ一覧!$A$7,AH158="使用できる"),MIN(AN158,SUM(I158:N158)*$AX$13),0)</f>
        <v>0</v>
      </c>
      <c r="AH158" s="47" t="str">
        <f t="shared" si="31"/>
        <v>使用できる</v>
      </c>
      <c r="AI158" s="90">
        <f>IF(入力データと計算結果!$F$7=バックデータ一覧!$A$8,MIN(AJ158,(SUM(I158:N158)*$AX$15)),0)</f>
        <v>0</v>
      </c>
      <c r="AJ158" s="90">
        <f t="shared" ca="1" si="27"/>
        <v>0</v>
      </c>
      <c r="AK158" s="90">
        <f t="shared" ca="1" si="28"/>
        <v>32.389293542287497</v>
      </c>
      <c r="AL158" s="88">
        <f>IF(OR($AX$22=0,入力データと計算結果!$F$7&lt;&gt;バックデータ一覧!$A$8),0,$AX$19*AM158*10^-3)</f>
        <v>0</v>
      </c>
      <c r="AM158" s="90">
        <f>SUMPRODUCT(('計算過程（日射量等）'!$A$6:$A$8765=計算過程!A158)*('計算過程（日射量等）'!$C$6:$C$8765&gt;=$AX$20))</f>
        <v>12</v>
      </c>
      <c r="AN158" s="90">
        <f>IF(入力データと計算結果!$F$7=バックデータ一覧!$A$9,0,AO158*$AX$22*$AX$21*計算過程!$AX$23)</f>
        <v>0</v>
      </c>
      <c r="AO158" s="90">
        <f>SUMIF('計算過程（日射量等）'!$A$6:$A$8765,計算過程!A158,'計算過程（日射量等）'!$C$6:$C$8765)*3600*10^-6</f>
        <v>25.016143197439511</v>
      </c>
      <c r="AP158" s="90">
        <f t="shared" si="32"/>
        <v>15.768951612903225</v>
      </c>
      <c r="AQ158" s="90">
        <f>AVERAGEIF('貼り付けシート（日射量等）'!$D$3:$D$8762,$A158,'貼り付けシート（日射量等）'!$F$3:$F$8762)</f>
        <v>14.887500000000001</v>
      </c>
    </row>
    <row r="159" spans="1:43">
      <c r="A159" s="28">
        <v>41793</v>
      </c>
      <c r="B159" s="88">
        <f ca="1">I159-IF(入力データと計算結果!$F$7=バックデータ一覧!$A$7,計算過程!$AG159,計算過程!$AI159)*I159/($I159+$J159+$K159+$L159+$M159+$N159)</f>
        <v>15.950571024114998</v>
      </c>
      <c r="C159" s="88">
        <f ca="1">J159-IF(入力データと計算結果!$F$7=バックデータ一覧!$A$7,計算過程!$AG159,計算過程!$AI159)*J159/($I159+$J159+$K159+$L159+$M159+$N159)</f>
        <v>22.786530034449996</v>
      </c>
      <c r="D159" s="88">
        <f ca="1">K159-IF(入力データと計算結果!$F$7=バックデータ一覧!$A$7,計算過程!$AG159,計算過程!$AI159)*K159/($I159+$J159+$K159+$L159+$M159+$N159)</f>
        <v>3.4179795051674997</v>
      </c>
      <c r="E159" s="88">
        <f ca="1">L159-IF(入力データと計算結果!$F$7=バックデータ一覧!$A$7,計算過程!$AG159,計算過程!$AI159)*L159/($I159+$J159+$K159+$L159+$M159+$N159)</f>
        <v>20.507877031004998</v>
      </c>
      <c r="F159" s="88">
        <f ca="1">M159-IF(入力データと計算結果!$F$7=バックデータ一覧!$A$7,計算過程!$AG159,計算過程!$AI159)*M159/($I159+$J159+$K159+$L159+$M159+$N159)</f>
        <v>0</v>
      </c>
      <c r="G159" s="88">
        <f ca="1">N159-IF(入力データと計算結果!$F$7=バックデータ一覧!$A$7,計算過程!$AG159,計算過程!$AI159)*N159/($I159+$J159+$K159+$L159+$M159+$N159)</f>
        <v>4.2351666666666663</v>
      </c>
      <c r="H159" s="88">
        <f t="shared" si="29"/>
        <v>0</v>
      </c>
      <c r="I159" s="90">
        <f ca="1">P159*(バックデータ一覧!$E$3-計算過程!X159)*4.186*10^-3</f>
        <v>15.950571024114998</v>
      </c>
      <c r="J159" s="90">
        <f ca="1">Q159*(バックデータ一覧!$E$4-計算過程!X159)*4.186*10^-3</f>
        <v>22.786530034449996</v>
      </c>
      <c r="K159" s="90">
        <f ca="1">R159*(バックデータ一覧!$E$5-計算過程!X159)*4.186*10^-3</f>
        <v>3.4179795051674997</v>
      </c>
      <c r="L159" s="90">
        <f ca="1">IF(入力データと計算結果!$F$9=バックデータ一覧!$A$2,計算過程!S159*(バックデータ一覧!$E$6-計算過程!X159)*4.186*10^-3,0)</f>
        <v>20.507877031004998</v>
      </c>
      <c r="M159" s="90">
        <f>IF(入力データと計算結果!$F$9=バックデータ一覧!$A$2,0,計算過程!T159*(バックデータ一覧!$E$7-計算過程!X159)*4.186*10^-3)</f>
        <v>0</v>
      </c>
      <c r="N159" s="90">
        <f ca="1">IF(入力データと計算結果!$F$9=バックデータ一覧!$A$4,0,計算過程!U159*(バックデータ一覧!$E$8-計算過程!X159)*4.186*10^-3)</f>
        <v>4.2351666666666663</v>
      </c>
      <c r="O159" s="90">
        <f>IF(入力データと計算結果!$F$9=バックデータ一覧!$A$4,計算過程!W159*1.25,0)</f>
        <v>0</v>
      </c>
      <c r="P159" s="88">
        <f t="shared" si="22"/>
        <v>140</v>
      </c>
      <c r="Q159" s="88">
        <f t="shared" si="23"/>
        <v>200</v>
      </c>
      <c r="R159" s="88">
        <f t="shared" si="24"/>
        <v>30</v>
      </c>
      <c r="S159" s="88">
        <f>IF(入力データと計算結果!$F$9=バックデータ一覧!$A$2,$AC159,0)*$AX$11*$AX$12</f>
        <v>180</v>
      </c>
      <c r="T159" s="88">
        <f>IF(入力データと計算結果!$F$9=バックデータ一覧!$A$2,0,$AC159)*$AX$12</f>
        <v>0</v>
      </c>
      <c r="U159" s="88">
        <f t="shared" ca="1" si="30"/>
        <v>21.427320417792579</v>
      </c>
      <c r="V159" s="90">
        <f ca="1">IF(OR(入力データと計算結果!$F$9=バックデータ一覧!$A$2,入力データと計算結果!$F$9=バックデータ一覧!$A$3),W159/(バックデータ一覧!$E$8-計算過程!X159)/4.186*10^3,0)</f>
        <v>21.427320417792579</v>
      </c>
      <c r="W159" s="90">
        <f t="shared" si="25"/>
        <v>4.2351666666666663</v>
      </c>
      <c r="X159" s="90">
        <f ca="1">MAX(VLOOKUP(入力データと計算結果!$F$5,バックデータ一覧!$Y$3:$AA$10,2)*Y159+VLOOKUP(入力データと計算結果!$F$5,バックデータ一覧!$Y$3:$AA$10,3),0.5)</f>
        <v>12.782453375000003</v>
      </c>
      <c r="Y159" s="90">
        <f t="shared" ca="1" si="26"/>
        <v>14.032916666666669</v>
      </c>
      <c r="Z159" s="24">
        <f>IF(入力データと計算結果!$F$6=4,INDEX(バックデータ一覧!$I$4:$L$9,MATCH(VLOOKUP(計算過程!$A159,バックデータ一覧!$AU$3:$AV$367,2),バックデータ一覧!$H$4:$H$9,0),MATCH(計算過程!Z$2,バックデータ一覧!$I$2:$L$2,0)),IF(入力データと計算結果!$F$6=3,INDEX(バックデータ一覧!$I$10:$L$15,MATCH(VLOOKUP(計算過程!$A159,バックデータ一覧!$AU$3:$AV$367,2),バックデータ一覧!$H$10:$H$15,0),MATCH(計算過程!Z$2,バックデータ一覧!$I$2:$L$2,0)),IF(入力データと計算結果!$F$6=2,INDEX(バックデータ一覧!$I$16:$L$21,MATCH(VLOOKUP(計算過程!$A159,バックデータ一覧!$AU$3:$AV$367,2),バックデータ一覧!$H$16:$H$21,0),MATCH(計算過程!Z$2,バックデータ一覧!$I$2:$L$2,0)),IF(入力データと計算結果!$F$6=1,INDEX(バックデータ一覧!$I$22:$L$27,MATCH(VLOOKUP(計算過程!$A159,バックデータ一覧!$AU$3:$AV$367,2),バックデータ一覧!$H$22:$H$27,0),MATCH(計算過程!Z$2,バックデータ一覧!$I$2:$L$2,0))))))</f>
        <v>140</v>
      </c>
      <c r="AA159" s="24">
        <f>IF(入力データと計算結果!$F$6=4,INDEX(バックデータ一覧!$I$4:$L$9,MATCH(VLOOKUP(計算過程!$A159,バックデータ一覧!$AU$3:$AV$367,2),バックデータ一覧!$H$4:$H$9,0),MATCH(計算過程!AA$2,バックデータ一覧!$I$2:$L$2,0)),IF(入力データと計算結果!$F$6=3,INDEX(バックデータ一覧!$I$10:$L$15,MATCH(VLOOKUP(計算過程!$A159,バックデータ一覧!$AU$3:$AV$367,2),バックデータ一覧!$H$10:$H$15,0),MATCH(計算過程!AA$2,バックデータ一覧!$I$2:$L$2,0)),IF(入力データと計算結果!$F$6=2,INDEX(バックデータ一覧!$I$16:$L$21,MATCH(VLOOKUP(計算過程!$A159,バックデータ一覧!$AU$3:$AV$367,2),バックデータ一覧!$H$16:$H$21,0),MATCH(計算過程!AA$2,バックデータ一覧!$I$2:$L$2,0)),IF(入力データと計算結果!$F$6=1,INDEX(バックデータ一覧!$I$22:$L$27,MATCH(VLOOKUP(計算過程!$A159,バックデータ一覧!$AU$3:$AV$367,2),バックデータ一覧!$H$22:$H$27,0),MATCH(計算過程!AA$2,バックデータ一覧!$I$2:$L$2,0))))))</f>
        <v>200</v>
      </c>
      <c r="AB159" s="24">
        <f>IF(入力データと計算結果!$F$6=4,INDEX(バックデータ一覧!$I$4:$L$9,MATCH(VLOOKUP(計算過程!$A159,バックデータ一覧!$AU$3:$AV$367,2),バックデータ一覧!$H$4:$H$9,0),MATCH(計算過程!AB$2,バックデータ一覧!$I$2:$L$2,0)),IF(入力データと計算結果!$F$6=3,INDEX(バックデータ一覧!$I$10:$L$15,MATCH(VLOOKUP(計算過程!$A159,バックデータ一覧!$AU$3:$AV$367,2),バックデータ一覧!$H$10:$H$15,0),MATCH(計算過程!AB$2,バックデータ一覧!$I$2:$L$2,0)),IF(入力データと計算結果!$F$6=2,INDEX(バックデータ一覧!$I$16:$L$21,MATCH(VLOOKUP(計算過程!$A159,バックデータ一覧!$AU$3:$AV$367,2),バックデータ一覧!$H$16:$H$21,0),MATCH(計算過程!AB$2,バックデータ一覧!$I$2:$L$2,0)),IF(入力データと計算結果!$F$6=1,INDEX(バックデータ一覧!$I$22:$L$27,MATCH(VLOOKUP(計算過程!$A159,バックデータ一覧!$AU$3:$AV$367,2),バックデータ一覧!$H$22:$H$27,0),MATCH(計算過程!AB$2,バックデータ一覧!$I$2:$L$2,0))))))</f>
        <v>30</v>
      </c>
      <c r="AC159" s="24">
        <f>IF(入力データと計算結果!$F$6=4,INDEX(バックデータ一覧!$I$4:$L$9,MATCH(VLOOKUP(計算過程!$A159,バックデータ一覧!$AU$3:$AV$367,2),バックデータ一覧!$H$4:$H$9,0),MATCH(計算過程!AC$2,バックデータ一覧!$I$2:$L$2,0)),IF(入力データと計算結果!$F$6=3,INDEX(バックデータ一覧!$I$10:$L$15,MATCH(VLOOKUP(計算過程!$A159,バックデータ一覧!$AU$3:$AV$367,2),バックデータ一覧!$H$10:$H$15,0),MATCH(計算過程!AC$2,バックデータ一覧!$I$2:$L$2,0)),IF(入力データと計算結果!$F$6=2,INDEX(バックデータ一覧!$I$16:$L$21,MATCH(VLOOKUP(計算過程!$A159,バックデータ一覧!$AU$3:$AV$367,2),バックデータ一覧!$H$16:$H$21,0),MATCH(計算過程!AC$2,バックデータ一覧!$I$2:$L$2,0)),IF(入力データと計算結果!$F$6=1,INDEX(バックデータ一覧!$I$22:$L$27,MATCH(VLOOKUP(計算過程!$A159,バックデータ一覧!$AU$3:$AV$367,2),バックデータ一覧!$H$22:$H$27,0),MATCH(計算過程!AC$2,バックデータ一覧!$I$2:$L$2,0))))))</f>
        <v>180</v>
      </c>
      <c r="AD159" s="89">
        <f>IF($AF159&lt;7,INDEX(バックデータ一覧!$P$4:$S$5,MATCH(入力データと計算結果!$F$8,バックデータ一覧!$O$4:$O$5,0),MATCH(入力データと計算結果!$F$6,バックデータ一覧!$P$3:$W$3,0)),IF(AND($AF159&gt;=7,$AF159&lt;16),INDEX(バックデータ一覧!$P$6:$S$7,MATCH(入力データと計算結果!$F$8,バックデータ一覧!$O$6:$O$7,0),MATCH(入力データと計算結果!$F$6,バックデータ一覧!$P$3:$W$3,0)),IF(AND($AF159&gt;=16,$AF159&lt;25),INDEX(バックデータ一覧!$P$8:$S$9,MATCH(入力データと計算結果!$F$8,バックデータ一覧!$O$8:$O$9,0),MATCH(入力データと計算結果!$F$6,バックデータ一覧!$P$3:$W$3,0)),IF($AF159&gt;=25,INDEX(バックデータ一覧!$P$10:$S$11,MATCH(入力データと計算結果!$F$8,バックデータ一覧!$O$10:$O$11,0),MATCH(入力データと計算結果!$F$6,バックデータ一覧!$P$3:$W$3,0))))))</f>
        <v>-0.13</v>
      </c>
      <c r="AE159" s="89">
        <f>IF($AF159&lt;7,INDEX(バックデータ一覧!$T$4:$W$5,MATCH(入力データと計算結果!$F$8,バックデータ一覧!$O$4:$O$5,0),MATCH(入力データと計算結果!$F$6,バックデータ一覧!$P$3:$W$3,0)),IF(AND($AF159&gt;=7,$AF159&lt;16),INDEX(バックデータ一覧!$T$6:$W$7,MATCH(入力データと計算結果!$F$8,バックデータ一覧!$O$6:$O$7,0),MATCH(入力データと計算結果!$F$6,バックデータ一覧!$P$3:$W$3,0)),IF(AND($AF159&gt;=16,$AF159&lt;25),INDEX(バックデータ一覧!$T$8:$W$9,MATCH(入力データと計算結果!$F$8,バックデータ一覧!$O$8:$O$9,0),MATCH(入力データと計算結果!$F$6,バックデータ一覧!$P$3:$W$3,0)),IF($AF159&gt;=25,INDEX(バックデータ一覧!$T$10:$W$11,MATCH(入力データと計算結果!$F$8,バックデータ一覧!$O$10:$O$11,0),MATCH(入力データと計算結果!$F$6,バックデータ一覧!$P$3:$W$3,0))))))</f>
        <v>6.04</v>
      </c>
      <c r="AF159" s="88">
        <f>AVERAGEIF(貼り付けシート!$A$6:$A$8765,$A159,貼り付けシート!$C$6:$C$8765)</f>
        <v>13.883333333333333</v>
      </c>
      <c r="AG159" s="91">
        <f>IF(AND(入力データと計算結果!$F$7=バックデータ一覧!$A$7,AH159="使用できる"),MIN(AN159,SUM(I159:N159)*$AX$13),0)</f>
        <v>0</v>
      </c>
      <c r="AH159" s="47" t="str">
        <f t="shared" si="31"/>
        <v>使用できる</v>
      </c>
      <c r="AI159" s="90">
        <f>IF(入力データと計算結果!$F$7=バックデータ一覧!$A$8,MIN(AJ159,(SUM(I159:N159)*$AX$15)),0)</f>
        <v>0</v>
      </c>
      <c r="AJ159" s="90">
        <f t="shared" ca="1" si="27"/>
        <v>0</v>
      </c>
      <c r="AK159" s="90">
        <f t="shared" ca="1" si="28"/>
        <v>32.787397525837498</v>
      </c>
      <c r="AL159" s="88">
        <f>IF(OR($AX$22=0,入力データと計算結果!$F$7&lt;&gt;バックデータ一覧!$A$8),0,$AX$19*AM159*10^-3)</f>
        <v>0</v>
      </c>
      <c r="AM159" s="90">
        <f>SUMPRODUCT(('計算過程（日射量等）'!$A$6:$A$8765=計算過程!A159)*('計算過程（日射量等）'!$C$6:$C$8765&gt;=$AX$20))</f>
        <v>11</v>
      </c>
      <c r="AN159" s="90">
        <f>IF(入力データと計算結果!$F$7=バックデータ一覧!$A$9,0,AO159*$AX$22*$AX$21*計算過程!$AX$23)</f>
        <v>0</v>
      </c>
      <c r="AO159" s="90">
        <f>SUMIF('計算過程（日射量等）'!$A$6:$A$8765,計算過程!A159,'計算過程（日射量等）'!$C$6:$C$8765)*3600*10^-6</f>
        <v>13.566920279819247</v>
      </c>
      <c r="AP159" s="90">
        <f t="shared" si="32"/>
        <v>15.875537634408602</v>
      </c>
      <c r="AQ159" s="90">
        <f>AVERAGEIF('貼り付けシート（日射量等）'!$D$3:$D$8762,$A159,'貼り付けシート（日射量等）'!$F$3:$F$8762)</f>
        <v>14.816666666666668</v>
      </c>
    </row>
    <row r="160" spans="1:43">
      <c r="A160" s="28">
        <v>41794</v>
      </c>
      <c r="B160" s="88">
        <f ca="1">I160-IF(入力データと計算結果!$F$7=バックデータ一覧!$A$7,計算過程!$AG160,計算過程!$AI160)*I160/($I160+$J160+$K160+$L160+$M160+$N160)</f>
        <v>21.008350906634</v>
      </c>
      <c r="C160" s="88">
        <f ca="1">J160-IF(入力データと計算結果!$F$7=バックデータ一覧!$A$7,計算過程!$AG160,計算過程!$AI160)*J160/($I160+$J160+$K160+$L160+$M160+$N160)</f>
        <v>27.40219683474</v>
      </c>
      <c r="D160" s="88">
        <f ca="1">K160-IF(入力データと計算結果!$F$7=バックデータ一覧!$A$7,計算過程!$AG160,計算過程!$AI160)*K160/($I160+$J160+$K160+$L160+$M160+$N160)</f>
        <v>5.2520877266585</v>
      </c>
      <c r="E160" s="88">
        <f ca="1">L160-IF(入力データと計算結果!$F$7=バックデータ一覧!$A$7,計算過程!$AG160,計算過程!$AI160)*L160/($I160+$J160+$K160+$L160+$M160+$N160)</f>
        <v>20.551647626055001</v>
      </c>
      <c r="F160" s="88">
        <f ca="1">M160-IF(入力データと計算結果!$F$7=バックデータ一覧!$A$7,計算過程!$AG160,計算過程!$AI160)*M160/($I160+$J160+$K160+$L160+$M160+$N160)</f>
        <v>0</v>
      </c>
      <c r="G160" s="88">
        <f ca="1">N160-IF(入力データと計算結果!$F$7=バックデータ一覧!$A$7,計算過程!$AG160,計算過程!$AI160)*N160/($I160+$J160+$K160+$L160+$M160+$N160)</f>
        <v>4.3678750000000006</v>
      </c>
      <c r="H160" s="88">
        <f t="shared" si="29"/>
        <v>0</v>
      </c>
      <c r="I160" s="90">
        <f ca="1">P160*(バックデータ一覧!$E$3-計算過程!X160)*4.186*10^-3</f>
        <v>21.008350906634</v>
      </c>
      <c r="J160" s="90">
        <f ca="1">Q160*(バックデータ一覧!$E$4-計算過程!X160)*4.186*10^-3</f>
        <v>27.40219683474</v>
      </c>
      <c r="K160" s="90">
        <f ca="1">R160*(バックデータ一覧!$E$5-計算過程!X160)*4.186*10^-3</f>
        <v>5.2520877266585</v>
      </c>
      <c r="L160" s="90">
        <f ca="1">IF(入力データと計算結果!$F$9=バックデータ一覧!$A$2,計算過程!S160*(バックデータ一覧!$E$6-計算過程!X160)*4.186*10^-3,0)</f>
        <v>20.551647626055001</v>
      </c>
      <c r="M160" s="90">
        <f>IF(入力データと計算結果!$F$9=バックデータ一覧!$A$2,0,計算過程!T160*(バックデータ一覧!$E$7-計算過程!X160)*4.186*10^-3)</f>
        <v>0</v>
      </c>
      <c r="N160" s="90">
        <f ca="1">IF(入力データと計算結果!$F$9=バックデータ一覧!$A$4,0,計算過程!U160*(バックデータ一覧!$E$8-計算過程!X160)*4.186*10^-3)</f>
        <v>4.3678750000000006</v>
      </c>
      <c r="O160" s="90">
        <f>IF(入力データと計算結果!$F$9=バックデータ一覧!$A$4,計算過程!W160*1.25,0)</f>
        <v>0</v>
      </c>
      <c r="P160" s="88">
        <f t="shared" si="22"/>
        <v>184</v>
      </c>
      <c r="Q160" s="88">
        <f t="shared" si="23"/>
        <v>240</v>
      </c>
      <c r="R160" s="88">
        <f t="shared" si="24"/>
        <v>46</v>
      </c>
      <c r="S160" s="88">
        <f>IF(入力データと計算結果!$F$9=バックデータ一覧!$A$2,$AC160,0)*$AX$11*$AX$12</f>
        <v>180</v>
      </c>
      <c r="T160" s="88">
        <f>IF(入力データと計算結果!$F$9=バックデータ一覧!$A$2,0,$AC160)*$AX$12</f>
        <v>0</v>
      </c>
      <c r="U160" s="88">
        <f t="shared" ca="1" si="30"/>
        <v>22.07158795372807</v>
      </c>
      <c r="V160" s="90">
        <f ca="1">IF(OR(入力データと計算結果!$F$9=バックデータ一覧!$A$2,入力データと計算結果!$F$9=バックデータ一覧!$A$3),W160/(バックデータ一覧!$E$8-計算過程!X160)/4.186*10^3,0)</f>
        <v>22.07158795372807</v>
      </c>
      <c r="W160" s="90">
        <f t="shared" si="25"/>
        <v>4.3678750000000006</v>
      </c>
      <c r="X160" s="90">
        <f ca="1">MAX(VLOOKUP(入力データと計算結果!$F$5,バックデータ一覧!$Y$3:$AA$10,2)*Y160+VLOOKUP(入力データと計算結果!$F$5,バックデータ一覧!$Y$3:$AA$10,3),0.5)</f>
        <v>12.724362124999999</v>
      </c>
      <c r="Y160" s="90">
        <f t="shared" ca="1" si="26"/>
        <v>13.945416666666665</v>
      </c>
      <c r="Z160" s="24">
        <f>IF(入力データと計算結果!$F$6=4,INDEX(バックデータ一覧!$I$4:$L$9,MATCH(VLOOKUP(計算過程!$A160,バックデータ一覧!$AU$3:$AV$367,2),バックデータ一覧!$H$4:$H$9,0),MATCH(計算過程!Z$2,バックデータ一覧!$I$2:$L$2,0)),IF(入力データと計算結果!$F$6=3,INDEX(バックデータ一覧!$I$10:$L$15,MATCH(VLOOKUP(計算過程!$A160,バックデータ一覧!$AU$3:$AV$367,2),バックデータ一覧!$H$10:$H$15,0),MATCH(計算過程!Z$2,バックデータ一覧!$I$2:$L$2,0)),IF(入力データと計算結果!$F$6=2,INDEX(バックデータ一覧!$I$16:$L$21,MATCH(VLOOKUP(計算過程!$A160,バックデータ一覧!$AU$3:$AV$367,2),バックデータ一覧!$H$16:$H$21,0),MATCH(計算過程!Z$2,バックデータ一覧!$I$2:$L$2,0)),IF(入力データと計算結果!$F$6=1,INDEX(バックデータ一覧!$I$22:$L$27,MATCH(VLOOKUP(計算過程!$A160,バックデータ一覧!$AU$3:$AV$367,2),バックデータ一覧!$H$22:$H$27,0),MATCH(計算過程!Z$2,バックデータ一覧!$I$2:$L$2,0))))))</f>
        <v>184</v>
      </c>
      <c r="AA160" s="24">
        <f>IF(入力データと計算結果!$F$6=4,INDEX(バックデータ一覧!$I$4:$L$9,MATCH(VLOOKUP(計算過程!$A160,バックデータ一覧!$AU$3:$AV$367,2),バックデータ一覧!$H$4:$H$9,0),MATCH(計算過程!AA$2,バックデータ一覧!$I$2:$L$2,0)),IF(入力データと計算結果!$F$6=3,INDEX(バックデータ一覧!$I$10:$L$15,MATCH(VLOOKUP(計算過程!$A160,バックデータ一覧!$AU$3:$AV$367,2),バックデータ一覧!$H$10:$H$15,0),MATCH(計算過程!AA$2,バックデータ一覧!$I$2:$L$2,0)),IF(入力データと計算結果!$F$6=2,INDEX(バックデータ一覧!$I$16:$L$21,MATCH(VLOOKUP(計算過程!$A160,バックデータ一覧!$AU$3:$AV$367,2),バックデータ一覧!$H$16:$H$21,0),MATCH(計算過程!AA$2,バックデータ一覧!$I$2:$L$2,0)),IF(入力データと計算結果!$F$6=1,INDEX(バックデータ一覧!$I$22:$L$27,MATCH(VLOOKUP(計算過程!$A160,バックデータ一覧!$AU$3:$AV$367,2),バックデータ一覧!$H$22:$H$27,0),MATCH(計算過程!AA$2,バックデータ一覧!$I$2:$L$2,0))))))</f>
        <v>240</v>
      </c>
      <c r="AB160" s="24">
        <f>IF(入力データと計算結果!$F$6=4,INDEX(バックデータ一覧!$I$4:$L$9,MATCH(VLOOKUP(計算過程!$A160,バックデータ一覧!$AU$3:$AV$367,2),バックデータ一覧!$H$4:$H$9,0),MATCH(計算過程!AB$2,バックデータ一覧!$I$2:$L$2,0)),IF(入力データと計算結果!$F$6=3,INDEX(バックデータ一覧!$I$10:$L$15,MATCH(VLOOKUP(計算過程!$A160,バックデータ一覧!$AU$3:$AV$367,2),バックデータ一覧!$H$10:$H$15,0),MATCH(計算過程!AB$2,バックデータ一覧!$I$2:$L$2,0)),IF(入力データと計算結果!$F$6=2,INDEX(バックデータ一覧!$I$16:$L$21,MATCH(VLOOKUP(計算過程!$A160,バックデータ一覧!$AU$3:$AV$367,2),バックデータ一覧!$H$16:$H$21,0),MATCH(計算過程!AB$2,バックデータ一覧!$I$2:$L$2,0)),IF(入力データと計算結果!$F$6=1,INDEX(バックデータ一覧!$I$22:$L$27,MATCH(VLOOKUP(計算過程!$A160,バックデータ一覧!$AU$3:$AV$367,2),バックデータ一覧!$H$22:$H$27,0),MATCH(計算過程!AB$2,バックデータ一覧!$I$2:$L$2,0))))))</f>
        <v>46</v>
      </c>
      <c r="AC160" s="24">
        <f>IF(入力データと計算結果!$F$6=4,INDEX(バックデータ一覧!$I$4:$L$9,MATCH(VLOOKUP(計算過程!$A160,バックデータ一覧!$AU$3:$AV$367,2),バックデータ一覧!$H$4:$H$9,0),MATCH(計算過程!AC$2,バックデータ一覧!$I$2:$L$2,0)),IF(入力データと計算結果!$F$6=3,INDEX(バックデータ一覧!$I$10:$L$15,MATCH(VLOOKUP(計算過程!$A160,バックデータ一覧!$AU$3:$AV$367,2),バックデータ一覧!$H$10:$H$15,0),MATCH(計算過程!AC$2,バックデータ一覧!$I$2:$L$2,0)),IF(入力データと計算結果!$F$6=2,INDEX(バックデータ一覧!$I$16:$L$21,MATCH(VLOOKUP(計算過程!$A160,バックデータ一覧!$AU$3:$AV$367,2),バックデータ一覧!$H$16:$H$21,0),MATCH(計算過程!AC$2,バックデータ一覧!$I$2:$L$2,0)),IF(入力データと計算結果!$F$6=1,INDEX(バックデータ一覧!$I$22:$L$27,MATCH(VLOOKUP(計算過程!$A160,バックデータ一覧!$AU$3:$AV$367,2),バックデータ一覧!$H$22:$H$27,0),MATCH(計算過程!AC$2,バックデータ一覧!$I$2:$L$2,0))))))</f>
        <v>180</v>
      </c>
      <c r="AD160" s="89">
        <f>IF($AF160&lt;7,INDEX(バックデータ一覧!$P$4:$S$5,MATCH(入力データと計算結果!$F$8,バックデータ一覧!$O$4:$O$5,0),MATCH(入力データと計算結果!$F$6,バックデータ一覧!$P$3:$W$3,0)),IF(AND($AF160&gt;=7,$AF160&lt;16),INDEX(バックデータ一覧!$P$6:$S$7,MATCH(入力データと計算結果!$F$8,バックデータ一覧!$O$6:$O$7,0),MATCH(入力データと計算結果!$F$6,バックデータ一覧!$P$3:$W$3,0)),IF(AND($AF160&gt;=16,$AF160&lt;25),INDEX(バックデータ一覧!$P$8:$S$9,MATCH(入力データと計算結果!$F$8,バックデータ一覧!$O$8:$O$9,0),MATCH(入力データと計算結果!$F$6,バックデータ一覧!$P$3:$W$3,0)),IF($AF160&gt;=25,INDEX(バックデータ一覧!$P$10:$S$11,MATCH(入力データと計算結果!$F$8,バックデータ一覧!$O$10:$O$11,0),MATCH(入力データと計算結果!$F$6,バックデータ一覧!$P$3:$W$3,0))))))</f>
        <v>-0.13</v>
      </c>
      <c r="AE160" s="89">
        <f>IF($AF160&lt;7,INDEX(バックデータ一覧!$T$4:$W$5,MATCH(入力データと計算結果!$F$8,バックデータ一覧!$O$4:$O$5,0),MATCH(入力データと計算結果!$F$6,バックデータ一覧!$P$3:$W$3,0)),IF(AND($AF160&gt;=7,$AF160&lt;16),INDEX(バックデータ一覧!$T$6:$W$7,MATCH(入力データと計算結果!$F$8,バックデータ一覧!$O$6:$O$7,0),MATCH(入力データと計算結果!$F$6,バックデータ一覧!$P$3:$W$3,0)),IF(AND($AF160&gt;=16,$AF160&lt;25),INDEX(バックデータ一覧!$T$8:$W$9,MATCH(入力データと計算結果!$F$8,バックデータ一覧!$O$8:$O$9,0),MATCH(入力データと計算結果!$F$6,バックデータ一覧!$P$3:$W$3,0)),IF($AF160&gt;=25,INDEX(バックデータ一覧!$T$10:$W$11,MATCH(入力データと計算結果!$F$8,バックデータ一覧!$O$10:$O$11,0),MATCH(入力データと計算結果!$F$6,バックデータ一覧!$P$3:$W$3,0))))))</f>
        <v>6.04</v>
      </c>
      <c r="AF160" s="88">
        <f>AVERAGEIF(貼り付けシート!$A$6:$A$8765,$A160,貼り付けシート!$C$6:$C$8765)</f>
        <v>12.862499999999997</v>
      </c>
      <c r="AG160" s="91">
        <f>IF(AND(入力データと計算結果!$F$7=バックデータ一覧!$A$7,AH160="使用できる"),MIN(AN160,SUM(I160:N160)*$AX$13),0)</f>
        <v>0</v>
      </c>
      <c r="AH160" s="47" t="str">
        <f t="shared" si="31"/>
        <v>使用できる</v>
      </c>
      <c r="AI160" s="90">
        <f>IF(入力データと計算結果!$F$7=バックデータ一覧!$A$8,MIN(AJ160,(SUM(I160:N160)*$AX$15)),0)</f>
        <v>0</v>
      </c>
      <c r="AJ160" s="90">
        <f t="shared" ca="1" si="27"/>
        <v>0</v>
      </c>
      <c r="AK160" s="90">
        <f t="shared" ca="1" si="28"/>
        <v>32.823873021712501</v>
      </c>
      <c r="AL160" s="88">
        <f>IF(OR($AX$22=0,入力データと計算結果!$F$7&lt;&gt;バックデータ一覧!$A$8),0,$AX$19*AM160*10^-3)</f>
        <v>0</v>
      </c>
      <c r="AM160" s="90">
        <f>SUMPRODUCT(('計算過程（日射量等）'!$A$6:$A$8765=計算過程!A160)*('計算過程（日射量等）'!$C$6:$C$8765&gt;=$AX$20))</f>
        <v>7</v>
      </c>
      <c r="AN160" s="90">
        <f>IF(入力データと計算結果!$F$7=バックデータ一覧!$A$9,0,AO160*$AX$22*$AX$21*計算過程!$AX$23)</f>
        <v>0</v>
      </c>
      <c r="AO160" s="90">
        <f>SUMIF('計算過程（日射量等）'!$A$6:$A$8765,計算過程!A160,'計算過程（日射量等）'!$C$6:$C$8765)*3600*10^-6</f>
        <v>7.5188896375502425</v>
      </c>
      <c r="AP160" s="90">
        <f t="shared" si="32"/>
        <v>15.827016129032259</v>
      </c>
      <c r="AQ160" s="90">
        <f>AVERAGEIF('貼り付けシート（日射量等）'!$D$3:$D$8762,$A160,'貼り付けシート（日射量等）'!$F$3:$F$8762)</f>
        <v>13.375</v>
      </c>
    </row>
    <row r="161" spans="1:43">
      <c r="A161" s="28">
        <v>41795</v>
      </c>
      <c r="B161" s="88">
        <f ca="1">I161-IF(入力データと計算結果!$F$7=バックデータ一覧!$A$7,計算過程!$AG161,計算過程!$AI161)*I161/($I161+$J161+$K161+$L161+$M161+$N161)</f>
        <v>10.530914886673999</v>
      </c>
      <c r="C161" s="88">
        <f ca="1">J161-IF(入力データと計算結果!$F$7=バックデータ一覧!$A$7,計算過程!$AG161,計算過程!$AI161)*J161/($I161+$J161+$K161+$L161+$M161+$N161)</f>
        <v>17.169969923925002</v>
      </c>
      <c r="D161" s="88">
        <f ca="1">K161-IF(入力データと計算結果!$F$7=バックデータ一覧!$A$7,計算過程!$AG161,計算過程!$AI161)*K161/($I161+$J161+$K161+$L161+$M161+$N161)</f>
        <v>3.2050610524660001</v>
      </c>
      <c r="E161" s="88">
        <f ca="1">L161-IF(入力データと計算結果!$F$7=バックデータ一覧!$A$7,計算過程!$AG161,計算過程!$AI161)*L161/($I161+$J161+$K161+$L161+$M161+$N161)</f>
        <v>20.603963908710003</v>
      </c>
      <c r="F161" s="88">
        <f ca="1">M161-IF(入力データと計算結果!$F$7=バックデータ一覧!$A$7,計算過程!$AG161,計算過程!$AI161)*M161/($I161+$J161+$K161+$L161+$M161+$N161)</f>
        <v>0</v>
      </c>
      <c r="G161" s="88">
        <f ca="1">N161-IF(入力データと計算結果!$F$7=バックデータ一覧!$A$7,計算過程!$AG161,計算過程!$AI161)*N161/($I161+$J161+$K161+$L161+$M161+$N161)</f>
        <v>4.4718749999999989</v>
      </c>
      <c r="H161" s="88">
        <f t="shared" si="29"/>
        <v>0</v>
      </c>
      <c r="I161" s="90">
        <f ca="1">P161*(バックデータ一覧!$E$3-計算過程!X161)*4.186*10^-3</f>
        <v>10.530914886673999</v>
      </c>
      <c r="J161" s="90">
        <f ca="1">Q161*(バックデータ一覧!$E$4-計算過程!X161)*4.186*10^-3</f>
        <v>17.169969923925002</v>
      </c>
      <c r="K161" s="90">
        <f ca="1">R161*(バックデータ一覧!$E$5-計算過程!X161)*4.186*10^-3</f>
        <v>3.2050610524660001</v>
      </c>
      <c r="L161" s="90">
        <f ca="1">IF(入力データと計算結果!$F$9=バックデータ一覧!$A$2,計算過程!S161*(バックデータ一覧!$E$6-計算過程!X161)*4.186*10^-3,0)</f>
        <v>20.603963908710003</v>
      </c>
      <c r="M161" s="90">
        <f>IF(入力データと計算結果!$F$9=バックデータ一覧!$A$2,0,計算過程!T161*(バックデータ一覧!$E$7-計算過程!X161)*4.186*10^-3)</f>
        <v>0</v>
      </c>
      <c r="N161" s="90">
        <f ca="1">IF(入力データと計算結果!$F$9=バックデータ一覧!$A$4,0,計算過程!U161*(バックデータ一覧!$E$8-計算過程!X161)*4.186*10^-3)</f>
        <v>4.4718749999999989</v>
      </c>
      <c r="O161" s="90">
        <f>IF(入力データと計算結果!$F$9=バックデータ一覧!$A$4,計算過程!W161*1.25,0)</f>
        <v>0</v>
      </c>
      <c r="P161" s="88">
        <f t="shared" si="22"/>
        <v>92</v>
      </c>
      <c r="Q161" s="88">
        <f t="shared" si="23"/>
        <v>150</v>
      </c>
      <c r="R161" s="88">
        <f t="shared" si="24"/>
        <v>28</v>
      </c>
      <c r="S161" s="88">
        <f>IF(入力データと計算結果!$F$9=バックデータ一覧!$A$2,$AC161,0)*$AX$11*$AX$12</f>
        <v>180</v>
      </c>
      <c r="T161" s="88">
        <f>IF(入力データと計算結果!$F$9=バックデータ一覧!$A$2,0,$AC161)*$AX$12</f>
        <v>0</v>
      </c>
      <c r="U161" s="88">
        <f t="shared" ca="1" si="30"/>
        <v>22.563977685545108</v>
      </c>
      <c r="V161" s="90">
        <f ca="1">IF(OR(入力データと計算結果!$F$9=バックデータ一覧!$A$2,入力データと計算結果!$F$9=バックデータ一覧!$A$3),W161/(バックデータ一覧!$E$8-計算過程!X161)/4.186*10^3,0)</f>
        <v>22.563977685545108</v>
      </c>
      <c r="W161" s="90">
        <f t="shared" si="25"/>
        <v>4.4718749999999998</v>
      </c>
      <c r="X161" s="90">
        <f ca="1">MAX(VLOOKUP(入力データと計算結果!$F$5,バックデータ一覧!$Y$3:$AA$10,2)*Y161+VLOOKUP(入力データと計算結果!$F$5,バックデータ一覧!$Y$3:$AA$10,3),0.5)</f>
        <v>12.654929249999999</v>
      </c>
      <c r="Y161" s="90">
        <f t="shared" ca="1" si="26"/>
        <v>13.840833333333331</v>
      </c>
      <c r="Z161" s="24">
        <f>IF(入力データと計算結果!$F$6=4,INDEX(バックデータ一覧!$I$4:$L$9,MATCH(VLOOKUP(計算過程!$A161,バックデータ一覧!$AU$3:$AV$367,2),バックデータ一覧!$H$4:$H$9,0),MATCH(計算過程!Z$2,バックデータ一覧!$I$2:$L$2,0)),IF(入力データと計算結果!$F$6=3,INDEX(バックデータ一覧!$I$10:$L$15,MATCH(VLOOKUP(計算過程!$A161,バックデータ一覧!$AU$3:$AV$367,2),バックデータ一覧!$H$10:$H$15,0),MATCH(計算過程!Z$2,バックデータ一覧!$I$2:$L$2,0)),IF(入力データと計算結果!$F$6=2,INDEX(バックデータ一覧!$I$16:$L$21,MATCH(VLOOKUP(計算過程!$A161,バックデータ一覧!$AU$3:$AV$367,2),バックデータ一覧!$H$16:$H$21,0),MATCH(計算過程!Z$2,バックデータ一覧!$I$2:$L$2,0)),IF(入力データと計算結果!$F$6=1,INDEX(バックデータ一覧!$I$22:$L$27,MATCH(VLOOKUP(計算過程!$A161,バックデータ一覧!$AU$3:$AV$367,2),バックデータ一覧!$H$22:$H$27,0),MATCH(計算過程!Z$2,バックデータ一覧!$I$2:$L$2,0))))))</f>
        <v>92</v>
      </c>
      <c r="AA161" s="24">
        <f>IF(入力データと計算結果!$F$6=4,INDEX(バックデータ一覧!$I$4:$L$9,MATCH(VLOOKUP(計算過程!$A161,バックデータ一覧!$AU$3:$AV$367,2),バックデータ一覧!$H$4:$H$9,0),MATCH(計算過程!AA$2,バックデータ一覧!$I$2:$L$2,0)),IF(入力データと計算結果!$F$6=3,INDEX(バックデータ一覧!$I$10:$L$15,MATCH(VLOOKUP(計算過程!$A161,バックデータ一覧!$AU$3:$AV$367,2),バックデータ一覧!$H$10:$H$15,0),MATCH(計算過程!AA$2,バックデータ一覧!$I$2:$L$2,0)),IF(入力データと計算結果!$F$6=2,INDEX(バックデータ一覧!$I$16:$L$21,MATCH(VLOOKUP(計算過程!$A161,バックデータ一覧!$AU$3:$AV$367,2),バックデータ一覧!$H$16:$H$21,0),MATCH(計算過程!AA$2,バックデータ一覧!$I$2:$L$2,0)),IF(入力データと計算結果!$F$6=1,INDEX(バックデータ一覧!$I$22:$L$27,MATCH(VLOOKUP(計算過程!$A161,バックデータ一覧!$AU$3:$AV$367,2),バックデータ一覧!$H$22:$H$27,0),MATCH(計算過程!AA$2,バックデータ一覧!$I$2:$L$2,0))))))</f>
        <v>150</v>
      </c>
      <c r="AB161" s="24">
        <f>IF(入力データと計算結果!$F$6=4,INDEX(バックデータ一覧!$I$4:$L$9,MATCH(VLOOKUP(計算過程!$A161,バックデータ一覧!$AU$3:$AV$367,2),バックデータ一覧!$H$4:$H$9,0),MATCH(計算過程!AB$2,バックデータ一覧!$I$2:$L$2,0)),IF(入力データと計算結果!$F$6=3,INDEX(バックデータ一覧!$I$10:$L$15,MATCH(VLOOKUP(計算過程!$A161,バックデータ一覧!$AU$3:$AV$367,2),バックデータ一覧!$H$10:$H$15,0),MATCH(計算過程!AB$2,バックデータ一覧!$I$2:$L$2,0)),IF(入力データと計算結果!$F$6=2,INDEX(バックデータ一覧!$I$16:$L$21,MATCH(VLOOKUP(計算過程!$A161,バックデータ一覧!$AU$3:$AV$367,2),バックデータ一覧!$H$16:$H$21,0),MATCH(計算過程!AB$2,バックデータ一覧!$I$2:$L$2,0)),IF(入力データと計算結果!$F$6=1,INDEX(バックデータ一覧!$I$22:$L$27,MATCH(VLOOKUP(計算過程!$A161,バックデータ一覧!$AU$3:$AV$367,2),バックデータ一覧!$H$22:$H$27,0),MATCH(計算過程!AB$2,バックデータ一覧!$I$2:$L$2,0))))))</f>
        <v>28</v>
      </c>
      <c r="AC161" s="24">
        <f>IF(入力データと計算結果!$F$6=4,INDEX(バックデータ一覧!$I$4:$L$9,MATCH(VLOOKUP(計算過程!$A161,バックデータ一覧!$AU$3:$AV$367,2),バックデータ一覧!$H$4:$H$9,0),MATCH(計算過程!AC$2,バックデータ一覧!$I$2:$L$2,0)),IF(入力データと計算結果!$F$6=3,INDEX(バックデータ一覧!$I$10:$L$15,MATCH(VLOOKUP(計算過程!$A161,バックデータ一覧!$AU$3:$AV$367,2),バックデータ一覧!$H$10:$H$15,0),MATCH(計算過程!AC$2,バックデータ一覧!$I$2:$L$2,0)),IF(入力データと計算結果!$F$6=2,INDEX(バックデータ一覧!$I$16:$L$21,MATCH(VLOOKUP(計算過程!$A161,バックデータ一覧!$AU$3:$AV$367,2),バックデータ一覧!$H$16:$H$21,0),MATCH(計算過程!AC$2,バックデータ一覧!$I$2:$L$2,0)),IF(入力データと計算結果!$F$6=1,INDEX(バックデータ一覧!$I$22:$L$27,MATCH(VLOOKUP(計算過程!$A161,バックデータ一覧!$AU$3:$AV$367,2),バックデータ一覧!$H$22:$H$27,0),MATCH(計算過程!AC$2,バックデータ一覧!$I$2:$L$2,0))))))</f>
        <v>180</v>
      </c>
      <c r="AD161" s="89">
        <f>IF($AF161&lt;7,INDEX(バックデータ一覧!$P$4:$S$5,MATCH(入力データと計算結果!$F$8,バックデータ一覧!$O$4:$O$5,0),MATCH(入力データと計算結果!$F$6,バックデータ一覧!$P$3:$W$3,0)),IF(AND($AF161&gt;=7,$AF161&lt;16),INDEX(バックデータ一覧!$P$6:$S$7,MATCH(入力データと計算結果!$F$8,バックデータ一覧!$O$6:$O$7,0),MATCH(入力データと計算結果!$F$6,バックデータ一覧!$P$3:$W$3,0)),IF(AND($AF161&gt;=16,$AF161&lt;25),INDEX(バックデータ一覧!$P$8:$S$9,MATCH(入力データと計算結果!$F$8,バックデータ一覧!$O$8:$O$9,0),MATCH(入力データと計算結果!$F$6,バックデータ一覧!$P$3:$W$3,0)),IF($AF161&gt;=25,INDEX(バックデータ一覧!$P$10:$S$11,MATCH(入力データと計算結果!$F$8,バックデータ一覧!$O$10:$O$11,0),MATCH(入力データと計算結果!$F$6,バックデータ一覧!$P$3:$W$3,0))))))</f>
        <v>-0.13</v>
      </c>
      <c r="AE161" s="89">
        <f>IF($AF161&lt;7,INDEX(バックデータ一覧!$T$4:$W$5,MATCH(入力データと計算結果!$F$8,バックデータ一覧!$O$4:$O$5,0),MATCH(入力データと計算結果!$F$6,バックデータ一覧!$P$3:$W$3,0)),IF(AND($AF161&gt;=7,$AF161&lt;16),INDEX(バックデータ一覧!$T$6:$W$7,MATCH(入力データと計算結果!$F$8,バックデータ一覧!$O$6:$O$7,0),MATCH(入力データと計算結果!$F$6,バックデータ一覧!$P$3:$W$3,0)),IF(AND($AF161&gt;=16,$AF161&lt;25),INDEX(バックデータ一覧!$T$8:$W$9,MATCH(入力データと計算結果!$F$8,バックデータ一覧!$O$8:$O$9,0),MATCH(入力データと計算結果!$F$6,バックデータ一覧!$P$3:$W$3,0)),IF($AF161&gt;=25,INDEX(バックデータ一覧!$T$10:$W$11,MATCH(入力データと計算結果!$F$8,バックデータ一覧!$O$10:$O$11,0),MATCH(入力データと計算結果!$F$6,バックデータ一覧!$P$3:$W$3,0))))))</f>
        <v>6.04</v>
      </c>
      <c r="AF161" s="88">
        <f>AVERAGEIF(貼り付けシート!$A$6:$A$8765,$A161,貼り付けシート!$C$6:$C$8765)</f>
        <v>12.0625</v>
      </c>
      <c r="AG161" s="91">
        <f>IF(AND(入力データと計算結果!$F$7=バックデータ一覧!$A$7,AH161="使用できる"),MIN(AN161,SUM(I161:N161)*$AX$13),0)</f>
        <v>0</v>
      </c>
      <c r="AH161" s="47" t="str">
        <f t="shared" si="31"/>
        <v>使用できる</v>
      </c>
      <c r="AI161" s="90">
        <f>IF(入力データと計算結果!$F$7=バックデータ一覧!$A$8,MIN(AJ161,(SUM(I161:N161)*$AX$15)),0)</f>
        <v>0</v>
      </c>
      <c r="AJ161" s="90">
        <f t="shared" ca="1" si="27"/>
        <v>0</v>
      </c>
      <c r="AK161" s="90">
        <f t="shared" ca="1" si="28"/>
        <v>32.867469923925007</v>
      </c>
      <c r="AL161" s="88">
        <f>IF(OR($AX$22=0,入力データと計算結果!$F$7&lt;&gt;バックデータ一覧!$A$8),0,$AX$19*AM161*10^-3)</f>
        <v>0</v>
      </c>
      <c r="AM161" s="90">
        <f>SUMPRODUCT(('計算過程（日射量等）'!$A$6:$A$8765=計算過程!A161)*('計算過程（日射量等）'!$C$6:$C$8765&gt;=$AX$20))</f>
        <v>5</v>
      </c>
      <c r="AN161" s="90">
        <f>IF(入力データと計算結果!$F$7=バックデータ一覧!$A$9,0,AO161*$AX$22*$AX$21*計算過程!$AX$23)</f>
        <v>0</v>
      </c>
      <c r="AO161" s="90">
        <f>SUMIF('計算過程（日射量等）'!$A$6:$A$8765,計算過程!A161,'計算過程（日射量等）'!$C$6:$C$8765)*3600*10^-6</f>
        <v>8.4058289958759023</v>
      </c>
      <c r="AP161" s="90">
        <f t="shared" si="32"/>
        <v>15.825537634408603</v>
      </c>
      <c r="AQ161" s="90">
        <f>AVERAGEIF('貼り付けシート（日射量等）'!$D$3:$D$8762,$A161,'貼り付けシート（日射量等）'!$F$3:$F$8762)</f>
        <v>14.420833333333334</v>
      </c>
    </row>
    <row r="162" spans="1:43">
      <c r="A162" s="28">
        <v>41796</v>
      </c>
      <c r="B162" s="88">
        <f ca="1">I162-IF(入力データと計算結果!$F$7=バックデータ一覧!$A$7,計算過程!$AG162,計算過程!$AI162)*I162/($I162+$J162+$K162+$L162+$M162+$N162)</f>
        <v>7.1910415766734994</v>
      </c>
      <c r="C162" s="88">
        <f ca="1">J162-IF(入力データと計算結果!$F$7=バックデータ一覧!$A$7,計算過程!$AG162,計算過程!$AI162)*J162/($I162+$J162+$K162+$L162+$M162+$N162)</f>
        <v>11.598454155924999</v>
      </c>
      <c r="D162" s="88">
        <f ca="1">K162-IF(入力データと計算結果!$F$7=バックデータ一覧!$A$7,計算過程!$AG162,計算過程!$AI162)*K162/($I162+$J162+$K162+$L162+$M162+$N162)</f>
        <v>0.92787633247400003</v>
      </c>
      <c r="E162" s="88">
        <f ca="1">L162-IF(入力データと計算結果!$F$7=バックデータ一覧!$A$7,計算過程!$AG162,計算過程!$AI162)*L162/($I162+$J162+$K162+$L162+$M162+$N162)</f>
        <v>20.877217480664999</v>
      </c>
      <c r="F162" s="88">
        <f ca="1">M162-IF(入力データと計算結果!$F$7=バックデータ一覧!$A$7,計算過程!$AG162,計算過程!$AI162)*M162/($I162+$J162+$K162+$L162+$M162+$N162)</f>
        <v>0</v>
      </c>
      <c r="G162" s="88">
        <f ca="1">N162-IF(入力データと計算結果!$F$7=バックデータ一覧!$A$7,計算過程!$AG162,計算過程!$AI162)*N162/($I162+$J162+$K162+$L162+$M162+$N162)</f>
        <v>4.5807500000000001</v>
      </c>
      <c r="H162" s="88">
        <f t="shared" si="29"/>
        <v>0</v>
      </c>
      <c r="I162" s="90">
        <f ca="1">P162*(バックデータ一覧!$E$3-計算過程!X162)*4.186*10^-3</f>
        <v>7.1910415766734994</v>
      </c>
      <c r="J162" s="90">
        <f ca="1">Q162*(バックデータ一覧!$E$4-計算過程!X162)*4.186*10^-3</f>
        <v>11.598454155924999</v>
      </c>
      <c r="K162" s="90">
        <f ca="1">R162*(バックデータ一覧!$E$5-計算過程!X162)*4.186*10^-3</f>
        <v>0.92787633247400003</v>
      </c>
      <c r="L162" s="90">
        <f ca="1">IF(入力データと計算結果!$F$9=バックデータ一覧!$A$2,計算過程!S162*(バックデータ一覧!$E$6-計算過程!X162)*4.186*10^-3,0)</f>
        <v>20.877217480664999</v>
      </c>
      <c r="M162" s="90">
        <f>IF(入力データと計算結果!$F$9=バックデータ一覧!$A$2,0,計算過程!T162*(バックデータ一覧!$E$7-計算過程!X162)*4.186*10^-3)</f>
        <v>0</v>
      </c>
      <c r="N162" s="90">
        <f ca="1">IF(入力データと計算結果!$F$9=バックデータ一覧!$A$4,0,計算過程!U162*(バックデータ一覧!$E$8-計算過程!X162)*4.186*10^-3)</f>
        <v>4.5807500000000001</v>
      </c>
      <c r="O162" s="90">
        <f>IF(入力データと計算結果!$F$9=バックデータ一覧!$A$4,計算過程!W162*1.25,0)</f>
        <v>0</v>
      </c>
      <c r="P162" s="88">
        <f t="shared" si="22"/>
        <v>62</v>
      </c>
      <c r="Q162" s="88">
        <f t="shared" si="23"/>
        <v>100</v>
      </c>
      <c r="R162" s="88">
        <f t="shared" si="24"/>
        <v>8</v>
      </c>
      <c r="S162" s="88">
        <f>IF(入力データと計算結果!$F$9=バックデータ一覧!$A$2,$AC162,0)*$AX$11*$AX$12</f>
        <v>180</v>
      </c>
      <c r="T162" s="88">
        <f>IF(入力データと計算結果!$F$9=バックデータ一覧!$A$2,0,$AC162)*$AX$12</f>
        <v>0</v>
      </c>
      <c r="U162" s="88">
        <f t="shared" ca="1" si="30"/>
        <v>22.937635590229906</v>
      </c>
      <c r="V162" s="90">
        <f ca="1">IF(OR(入力データと計算結果!$F$9=バックデータ一覧!$A$2,入力データと計算結果!$F$9=バックデータ一覧!$A$3),W162/(バックデータ一覧!$E$8-計算過程!X162)/4.186*10^3,0)</f>
        <v>22.937635590229906</v>
      </c>
      <c r="W162" s="90">
        <f t="shared" si="25"/>
        <v>4.5807500000000001</v>
      </c>
      <c r="X162" s="90">
        <f ca="1">MAX(VLOOKUP(入力データと計算結果!$F$5,バックデータ一覧!$Y$3:$AA$10,2)*Y162+VLOOKUP(入力データと計算結果!$F$5,バックデータ一覧!$Y$3:$AA$10,3),0.5)</f>
        <v>12.292273874999999</v>
      </c>
      <c r="Y162" s="90">
        <f t="shared" ca="1" si="26"/>
        <v>13.294583333333332</v>
      </c>
      <c r="Z162" s="24">
        <f>IF(入力データと計算結果!$F$6=4,INDEX(バックデータ一覧!$I$4:$L$9,MATCH(VLOOKUP(計算過程!$A162,バックデータ一覧!$AU$3:$AV$367,2),バックデータ一覧!$H$4:$H$9,0),MATCH(計算過程!Z$2,バックデータ一覧!$I$2:$L$2,0)),IF(入力データと計算結果!$F$6=3,INDEX(バックデータ一覧!$I$10:$L$15,MATCH(VLOOKUP(計算過程!$A162,バックデータ一覧!$AU$3:$AV$367,2),バックデータ一覧!$H$10:$H$15,0),MATCH(計算過程!Z$2,バックデータ一覧!$I$2:$L$2,0)),IF(入力データと計算結果!$F$6=2,INDEX(バックデータ一覧!$I$16:$L$21,MATCH(VLOOKUP(計算過程!$A162,バックデータ一覧!$AU$3:$AV$367,2),バックデータ一覧!$H$16:$H$21,0),MATCH(計算過程!Z$2,バックデータ一覧!$I$2:$L$2,0)),IF(入力データと計算結果!$F$6=1,INDEX(バックデータ一覧!$I$22:$L$27,MATCH(VLOOKUP(計算過程!$A162,バックデータ一覧!$AU$3:$AV$367,2),バックデータ一覧!$H$22:$H$27,0),MATCH(計算過程!Z$2,バックデータ一覧!$I$2:$L$2,0))))))</f>
        <v>62</v>
      </c>
      <c r="AA162" s="24">
        <f>IF(入力データと計算結果!$F$6=4,INDEX(バックデータ一覧!$I$4:$L$9,MATCH(VLOOKUP(計算過程!$A162,バックデータ一覧!$AU$3:$AV$367,2),バックデータ一覧!$H$4:$H$9,0),MATCH(計算過程!AA$2,バックデータ一覧!$I$2:$L$2,0)),IF(入力データと計算結果!$F$6=3,INDEX(バックデータ一覧!$I$10:$L$15,MATCH(VLOOKUP(計算過程!$A162,バックデータ一覧!$AU$3:$AV$367,2),バックデータ一覧!$H$10:$H$15,0),MATCH(計算過程!AA$2,バックデータ一覧!$I$2:$L$2,0)),IF(入力データと計算結果!$F$6=2,INDEX(バックデータ一覧!$I$16:$L$21,MATCH(VLOOKUP(計算過程!$A162,バックデータ一覧!$AU$3:$AV$367,2),バックデータ一覧!$H$16:$H$21,0),MATCH(計算過程!AA$2,バックデータ一覧!$I$2:$L$2,0)),IF(入力データと計算結果!$F$6=1,INDEX(バックデータ一覧!$I$22:$L$27,MATCH(VLOOKUP(計算過程!$A162,バックデータ一覧!$AU$3:$AV$367,2),バックデータ一覧!$H$22:$H$27,0),MATCH(計算過程!AA$2,バックデータ一覧!$I$2:$L$2,0))))))</f>
        <v>100</v>
      </c>
      <c r="AB162" s="24">
        <f>IF(入力データと計算結果!$F$6=4,INDEX(バックデータ一覧!$I$4:$L$9,MATCH(VLOOKUP(計算過程!$A162,バックデータ一覧!$AU$3:$AV$367,2),バックデータ一覧!$H$4:$H$9,0),MATCH(計算過程!AB$2,バックデータ一覧!$I$2:$L$2,0)),IF(入力データと計算結果!$F$6=3,INDEX(バックデータ一覧!$I$10:$L$15,MATCH(VLOOKUP(計算過程!$A162,バックデータ一覧!$AU$3:$AV$367,2),バックデータ一覧!$H$10:$H$15,0),MATCH(計算過程!AB$2,バックデータ一覧!$I$2:$L$2,0)),IF(入力データと計算結果!$F$6=2,INDEX(バックデータ一覧!$I$16:$L$21,MATCH(VLOOKUP(計算過程!$A162,バックデータ一覧!$AU$3:$AV$367,2),バックデータ一覧!$H$16:$H$21,0),MATCH(計算過程!AB$2,バックデータ一覧!$I$2:$L$2,0)),IF(入力データと計算結果!$F$6=1,INDEX(バックデータ一覧!$I$22:$L$27,MATCH(VLOOKUP(計算過程!$A162,バックデータ一覧!$AU$3:$AV$367,2),バックデータ一覧!$H$22:$H$27,0),MATCH(計算過程!AB$2,バックデータ一覧!$I$2:$L$2,0))))))</f>
        <v>8</v>
      </c>
      <c r="AC162" s="24">
        <f>IF(入力データと計算結果!$F$6=4,INDEX(バックデータ一覧!$I$4:$L$9,MATCH(VLOOKUP(計算過程!$A162,バックデータ一覧!$AU$3:$AV$367,2),バックデータ一覧!$H$4:$H$9,0),MATCH(計算過程!AC$2,バックデータ一覧!$I$2:$L$2,0)),IF(入力データと計算結果!$F$6=3,INDEX(バックデータ一覧!$I$10:$L$15,MATCH(VLOOKUP(計算過程!$A162,バックデータ一覧!$AU$3:$AV$367,2),バックデータ一覧!$H$10:$H$15,0),MATCH(計算過程!AC$2,バックデータ一覧!$I$2:$L$2,0)),IF(入力データと計算結果!$F$6=2,INDEX(バックデータ一覧!$I$16:$L$21,MATCH(VLOOKUP(計算過程!$A162,バックデータ一覧!$AU$3:$AV$367,2),バックデータ一覧!$H$16:$H$21,0),MATCH(計算過程!AC$2,バックデータ一覧!$I$2:$L$2,0)),IF(入力データと計算結果!$F$6=1,INDEX(バックデータ一覧!$I$22:$L$27,MATCH(VLOOKUP(計算過程!$A162,バックデータ一覧!$AU$3:$AV$367,2),バックデータ一覧!$H$22:$H$27,0),MATCH(計算過程!AC$2,バックデータ一覧!$I$2:$L$2,0))))))</f>
        <v>180</v>
      </c>
      <c r="AD162" s="89">
        <f>IF($AF162&lt;7,INDEX(バックデータ一覧!$P$4:$S$5,MATCH(入力データと計算結果!$F$8,バックデータ一覧!$O$4:$O$5,0),MATCH(入力データと計算結果!$F$6,バックデータ一覧!$P$3:$W$3,0)),IF(AND($AF162&gt;=7,$AF162&lt;16),INDEX(バックデータ一覧!$P$6:$S$7,MATCH(入力データと計算結果!$F$8,バックデータ一覧!$O$6:$O$7,0),MATCH(入力データと計算結果!$F$6,バックデータ一覧!$P$3:$W$3,0)),IF(AND($AF162&gt;=16,$AF162&lt;25),INDEX(バックデータ一覧!$P$8:$S$9,MATCH(入力データと計算結果!$F$8,バックデータ一覧!$O$8:$O$9,0),MATCH(入力データと計算結果!$F$6,バックデータ一覧!$P$3:$W$3,0)),IF($AF162&gt;=25,INDEX(バックデータ一覧!$P$10:$S$11,MATCH(入力データと計算結果!$F$8,バックデータ一覧!$O$10:$O$11,0),MATCH(入力データと計算結果!$F$6,バックデータ一覧!$P$3:$W$3,0))))))</f>
        <v>-0.13</v>
      </c>
      <c r="AE162" s="89">
        <f>IF($AF162&lt;7,INDEX(バックデータ一覧!$T$4:$W$5,MATCH(入力データと計算結果!$F$8,バックデータ一覧!$O$4:$O$5,0),MATCH(入力データと計算結果!$F$6,バックデータ一覧!$P$3:$W$3,0)),IF(AND($AF162&gt;=7,$AF162&lt;16),INDEX(バックデータ一覧!$T$6:$W$7,MATCH(入力データと計算結果!$F$8,バックデータ一覧!$O$6:$O$7,0),MATCH(入力データと計算結果!$F$6,バックデータ一覧!$P$3:$W$3,0)),IF(AND($AF162&gt;=16,$AF162&lt;25),INDEX(バックデータ一覧!$T$8:$W$9,MATCH(入力データと計算結果!$F$8,バックデータ一覧!$O$8:$O$9,0),MATCH(入力データと計算結果!$F$6,バックデータ一覧!$P$3:$W$3,0)),IF($AF162&gt;=25,INDEX(バックデータ一覧!$T$10:$W$11,MATCH(入力データと計算結果!$F$8,バックデータ一覧!$O$10:$O$11,0),MATCH(入力データと計算結果!$F$6,バックデータ一覧!$P$3:$W$3,0))))))</f>
        <v>6.04</v>
      </c>
      <c r="AF162" s="88">
        <f>AVERAGEIF(貼り付けシート!$A$6:$A$8765,$A162,貼り付けシート!$C$6:$C$8765)</f>
        <v>11.225</v>
      </c>
      <c r="AG162" s="91">
        <f>IF(AND(入力データと計算結果!$F$7=バックデータ一覧!$A$7,AH162="使用できる"),MIN(AN162,SUM(I162:N162)*$AX$13),0)</f>
        <v>0</v>
      </c>
      <c r="AH162" s="47" t="str">
        <f t="shared" si="31"/>
        <v>使用できる</v>
      </c>
      <c r="AI162" s="90">
        <f>IF(入力データと計算結果!$F$7=バックデータ一覧!$A$8,MIN(AJ162,(SUM(I162:N162)*$AX$15)),0)</f>
        <v>0</v>
      </c>
      <c r="AJ162" s="90">
        <f t="shared" ca="1" si="27"/>
        <v>0</v>
      </c>
      <c r="AK162" s="90">
        <f t="shared" ca="1" si="28"/>
        <v>33.095181233887502</v>
      </c>
      <c r="AL162" s="88">
        <f>IF(OR($AX$22=0,入力データと計算結果!$F$7&lt;&gt;バックデータ一覧!$A$8),0,$AX$19*AM162*10^-3)</f>
        <v>0</v>
      </c>
      <c r="AM162" s="90">
        <f>SUMPRODUCT(('計算過程（日射量等）'!$A$6:$A$8765=計算過程!A162)*('計算過程（日射量等）'!$C$6:$C$8765&gt;=$AX$20))</f>
        <v>12</v>
      </c>
      <c r="AN162" s="90">
        <f>IF(入力データと計算結果!$F$7=バックデータ一覧!$A$9,0,AO162*$AX$22*$AX$21*計算過程!$AX$23)</f>
        <v>0</v>
      </c>
      <c r="AO162" s="90">
        <f>SUMIF('計算過程（日射量等）'!$A$6:$A$8765,計算過程!A162,'計算過程（日射量等）'!$C$6:$C$8765)*3600*10^-6</f>
        <v>27.040889049825395</v>
      </c>
      <c r="AP162" s="90">
        <f t="shared" si="32"/>
        <v>15.75</v>
      </c>
      <c r="AQ162" s="90">
        <f>AVERAGEIF('貼り付けシート（日射量等）'!$D$3:$D$8762,$A162,'貼り付けシート（日射量等）'!$F$3:$F$8762)</f>
        <v>15.274999999999999</v>
      </c>
    </row>
    <row r="163" spans="1:43">
      <c r="A163" s="28">
        <v>41797</v>
      </c>
      <c r="B163" s="88">
        <f ca="1">I163-IF(入力データと計算結果!$F$7=バックデータ一覧!$A$7,計算過程!$AG163,計算過程!$AI163)*I163/($I163+$J163+$K163+$L163+$M163+$N163)</f>
        <v>10.878847115135999</v>
      </c>
      <c r="C163" s="88">
        <f ca="1">J163-IF(入力データと計算結果!$F$7=バックデータ一覧!$A$7,計算過程!$AG163,計算過程!$AI163)*J163/($I163+$J163+$K163+$L163+$M163+$N163)</f>
        <v>17.7372507312</v>
      </c>
      <c r="D163" s="88">
        <f ca="1">K163-IF(入力データと計算結果!$F$7=バックデータ一覧!$A$7,計算過程!$AG163,計算過程!$AI163)*K163/($I163+$J163+$K163+$L163+$M163+$N163)</f>
        <v>3.3109534698240002</v>
      </c>
      <c r="E163" s="88">
        <f ca="1">L163-IF(入力データと計算結果!$F$7=バックデータ一覧!$A$7,計算過程!$AG163,計算過程!$AI163)*L163/($I163+$J163+$K163+$L163+$M163+$N163)</f>
        <v>21.284700877440002</v>
      </c>
      <c r="F163" s="88">
        <f ca="1">M163-IF(入力データと計算結果!$F$7=バックデータ一覧!$A$7,計算過程!$AG163,計算過程!$AI163)*M163/($I163+$J163+$K163+$L163+$M163+$N163)</f>
        <v>0</v>
      </c>
      <c r="G163" s="88">
        <f ca="1">N163-IF(入力データと計算結果!$F$7=バックデータ一覧!$A$7,計算過程!$AG163,計算過程!$AI163)*N163/($I163+$J163+$K163+$L163+$M163+$N163)</f>
        <v>4.2909583333333332</v>
      </c>
      <c r="H163" s="88">
        <f t="shared" si="29"/>
        <v>0</v>
      </c>
      <c r="I163" s="90">
        <f ca="1">P163*(バックデータ一覧!$E$3-計算過程!X163)*4.186*10^-3</f>
        <v>10.878847115135999</v>
      </c>
      <c r="J163" s="90">
        <f ca="1">Q163*(バックデータ一覧!$E$4-計算過程!X163)*4.186*10^-3</f>
        <v>17.7372507312</v>
      </c>
      <c r="K163" s="90">
        <f ca="1">R163*(バックデータ一覧!$E$5-計算過程!X163)*4.186*10^-3</f>
        <v>3.3109534698240002</v>
      </c>
      <c r="L163" s="90">
        <f ca="1">IF(入力データと計算結果!$F$9=バックデータ一覧!$A$2,計算過程!S163*(バックデータ一覧!$E$6-計算過程!X163)*4.186*10^-3,0)</f>
        <v>21.284700877440002</v>
      </c>
      <c r="M163" s="90">
        <f>IF(入力データと計算結果!$F$9=バックデータ一覧!$A$2,0,計算過程!T163*(バックデータ一覧!$E$7-計算過程!X163)*4.186*10^-3)</f>
        <v>0</v>
      </c>
      <c r="N163" s="90">
        <f ca="1">IF(入力データと計算結果!$F$9=バックデータ一覧!$A$4,0,計算過程!U163*(バックデータ一覧!$E$8-計算過程!X163)*4.186*10^-3)</f>
        <v>4.2909583333333332</v>
      </c>
      <c r="O163" s="90">
        <f>IF(入力データと計算結果!$F$9=バックデータ一覧!$A$4,計算過程!W163*1.25,0)</f>
        <v>0</v>
      </c>
      <c r="P163" s="88">
        <f t="shared" si="22"/>
        <v>92</v>
      </c>
      <c r="Q163" s="88">
        <f t="shared" si="23"/>
        <v>150</v>
      </c>
      <c r="R163" s="88">
        <f t="shared" si="24"/>
        <v>28</v>
      </c>
      <c r="S163" s="88">
        <f>IF(入力データと計算結果!$F$9=バックデータ一覧!$A$2,$AC163,0)*$AX$11*$AX$12</f>
        <v>180</v>
      </c>
      <c r="T163" s="88">
        <f>IF(入力データと計算結果!$F$9=バックデータ一覧!$A$2,0,$AC163)*$AX$12</f>
        <v>0</v>
      </c>
      <c r="U163" s="88">
        <f t="shared" ca="1" si="30"/>
        <v>21.245698070329361</v>
      </c>
      <c r="V163" s="90">
        <f ca="1">IF(OR(入力データと計算結果!$F$9=バックデータ一覧!$A$2,入力データと計算結果!$F$9=バックデータ一覧!$A$3),W163/(バックデータ一覧!$E$8-計算過程!X163)/4.186*10^3,0)</f>
        <v>21.245698070329361</v>
      </c>
      <c r="W163" s="90">
        <f t="shared" si="25"/>
        <v>4.2909583333333332</v>
      </c>
      <c r="X163" s="90">
        <f ca="1">MAX(VLOOKUP(入力データと計算結果!$F$5,バックデータ一覧!$Y$3:$AA$10,2)*Y163+VLOOKUP(入力データと計算結果!$F$5,バックデータ一覧!$Y$3:$AA$10,3),0.5)</f>
        <v>11.751472</v>
      </c>
      <c r="Y163" s="90">
        <f t="shared" ca="1" si="26"/>
        <v>12.48</v>
      </c>
      <c r="Z163" s="24">
        <f>IF(入力データと計算結果!$F$6=4,INDEX(バックデータ一覧!$I$4:$L$9,MATCH(VLOOKUP(計算過程!$A163,バックデータ一覧!$AU$3:$AV$367,2),バックデータ一覧!$H$4:$H$9,0),MATCH(計算過程!Z$2,バックデータ一覧!$I$2:$L$2,0)),IF(入力データと計算結果!$F$6=3,INDEX(バックデータ一覧!$I$10:$L$15,MATCH(VLOOKUP(計算過程!$A163,バックデータ一覧!$AU$3:$AV$367,2),バックデータ一覧!$H$10:$H$15,0),MATCH(計算過程!Z$2,バックデータ一覧!$I$2:$L$2,0)),IF(入力データと計算結果!$F$6=2,INDEX(バックデータ一覧!$I$16:$L$21,MATCH(VLOOKUP(計算過程!$A163,バックデータ一覧!$AU$3:$AV$367,2),バックデータ一覧!$H$16:$H$21,0),MATCH(計算過程!Z$2,バックデータ一覧!$I$2:$L$2,0)),IF(入力データと計算結果!$F$6=1,INDEX(バックデータ一覧!$I$22:$L$27,MATCH(VLOOKUP(計算過程!$A163,バックデータ一覧!$AU$3:$AV$367,2),バックデータ一覧!$H$22:$H$27,0),MATCH(計算過程!Z$2,バックデータ一覧!$I$2:$L$2,0))))))</f>
        <v>92</v>
      </c>
      <c r="AA163" s="24">
        <f>IF(入力データと計算結果!$F$6=4,INDEX(バックデータ一覧!$I$4:$L$9,MATCH(VLOOKUP(計算過程!$A163,バックデータ一覧!$AU$3:$AV$367,2),バックデータ一覧!$H$4:$H$9,0),MATCH(計算過程!AA$2,バックデータ一覧!$I$2:$L$2,0)),IF(入力データと計算結果!$F$6=3,INDEX(バックデータ一覧!$I$10:$L$15,MATCH(VLOOKUP(計算過程!$A163,バックデータ一覧!$AU$3:$AV$367,2),バックデータ一覧!$H$10:$H$15,0),MATCH(計算過程!AA$2,バックデータ一覧!$I$2:$L$2,0)),IF(入力データと計算結果!$F$6=2,INDEX(バックデータ一覧!$I$16:$L$21,MATCH(VLOOKUP(計算過程!$A163,バックデータ一覧!$AU$3:$AV$367,2),バックデータ一覧!$H$16:$H$21,0),MATCH(計算過程!AA$2,バックデータ一覧!$I$2:$L$2,0)),IF(入力データと計算結果!$F$6=1,INDEX(バックデータ一覧!$I$22:$L$27,MATCH(VLOOKUP(計算過程!$A163,バックデータ一覧!$AU$3:$AV$367,2),バックデータ一覧!$H$22:$H$27,0),MATCH(計算過程!AA$2,バックデータ一覧!$I$2:$L$2,0))))))</f>
        <v>150</v>
      </c>
      <c r="AB163" s="24">
        <f>IF(入力データと計算結果!$F$6=4,INDEX(バックデータ一覧!$I$4:$L$9,MATCH(VLOOKUP(計算過程!$A163,バックデータ一覧!$AU$3:$AV$367,2),バックデータ一覧!$H$4:$H$9,0),MATCH(計算過程!AB$2,バックデータ一覧!$I$2:$L$2,0)),IF(入力データと計算結果!$F$6=3,INDEX(バックデータ一覧!$I$10:$L$15,MATCH(VLOOKUP(計算過程!$A163,バックデータ一覧!$AU$3:$AV$367,2),バックデータ一覧!$H$10:$H$15,0),MATCH(計算過程!AB$2,バックデータ一覧!$I$2:$L$2,0)),IF(入力データと計算結果!$F$6=2,INDEX(バックデータ一覧!$I$16:$L$21,MATCH(VLOOKUP(計算過程!$A163,バックデータ一覧!$AU$3:$AV$367,2),バックデータ一覧!$H$16:$H$21,0),MATCH(計算過程!AB$2,バックデータ一覧!$I$2:$L$2,0)),IF(入力データと計算結果!$F$6=1,INDEX(バックデータ一覧!$I$22:$L$27,MATCH(VLOOKUP(計算過程!$A163,バックデータ一覧!$AU$3:$AV$367,2),バックデータ一覧!$H$22:$H$27,0),MATCH(計算過程!AB$2,バックデータ一覧!$I$2:$L$2,0))))))</f>
        <v>28</v>
      </c>
      <c r="AC163" s="24">
        <f>IF(入力データと計算結果!$F$6=4,INDEX(バックデータ一覧!$I$4:$L$9,MATCH(VLOOKUP(計算過程!$A163,バックデータ一覧!$AU$3:$AV$367,2),バックデータ一覧!$H$4:$H$9,0),MATCH(計算過程!AC$2,バックデータ一覧!$I$2:$L$2,0)),IF(入力データと計算結果!$F$6=3,INDEX(バックデータ一覧!$I$10:$L$15,MATCH(VLOOKUP(計算過程!$A163,バックデータ一覧!$AU$3:$AV$367,2),バックデータ一覧!$H$10:$H$15,0),MATCH(計算過程!AC$2,バックデータ一覧!$I$2:$L$2,0)),IF(入力データと計算結果!$F$6=2,INDEX(バックデータ一覧!$I$16:$L$21,MATCH(VLOOKUP(計算過程!$A163,バックデータ一覧!$AU$3:$AV$367,2),バックデータ一覧!$H$16:$H$21,0),MATCH(計算過程!AC$2,バックデータ一覧!$I$2:$L$2,0)),IF(入力データと計算結果!$F$6=1,INDEX(バックデータ一覧!$I$22:$L$27,MATCH(VLOOKUP(計算過程!$A163,バックデータ一覧!$AU$3:$AV$367,2),バックデータ一覧!$H$22:$H$27,0),MATCH(計算過程!AC$2,バックデータ一覧!$I$2:$L$2,0))))))</f>
        <v>180</v>
      </c>
      <c r="AD163" s="89">
        <f>IF($AF163&lt;7,INDEX(バックデータ一覧!$P$4:$S$5,MATCH(入力データと計算結果!$F$8,バックデータ一覧!$O$4:$O$5,0),MATCH(入力データと計算結果!$F$6,バックデータ一覧!$P$3:$W$3,0)),IF(AND($AF163&gt;=7,$AF163&lt;16),INDEX(バックデータ一覧!$P$6:$S$7,MATCH(入力データと計算結果!$F$8,バックデータ一覧!$O$6:$O$7,0),MATCH(入力データと計算結果!$F$6,バックデータ一覧!$P$3:$W$3,0)),IF(AND($AF163&gt;=16,$AF163&lt;25),INDEX(バックデータ一覧!$P$8:$S$9,MATCH(入力データと計算結果!$F$8,バックデータ一覧!$O$8:$O$9,0),MATCH(入力データと計算結果!$F$6,バックデータ一覧!$P$3:$W$3,0)),IF($AF163&gt;=25,INDEX(バックデータ一覧!$P$10:$S$11,MATCH(入力データと計算結果!$F$8,バックデータ一覧!$O$10:$O$11,0),MATCH(入力データと計算結果!$F$6,バックデータ一覧!$P$3:$W$3,0))))))</f>
        <v>-0.13</v>
      </c>
      <c r="AE163" s="89">
        <f>IF($AF163&lt;7,INDEX(バックデータ一覧!$T$4:$W$5,MATCH(入力データと計算結果!$F$8,バックデータ一覧!$O$4:$O$5,0),MATCH(入力データと計算結果!$F$6,バックデータ一覧!$P$3:$W$3,0)),IF(AND($AF163&gt;=7,$AF163&lt;16),INDEX(バックデータ一覧!$T$6:$W$7,MATCH(入力データと計算結果!$F$8,バックデータ一覧!$O$6:$O$7,0),MATCH(入力データと計算結果!$F$6,バックデータ一覧!$P$3:$W$3,0)),IF(AND($AF163&gt;=16,$AF163&lt;25),INDEX(バックデータ一覧!$T$8:$W$9,MATCH(入力データと計算結果!$F$8,バックデータ一覧!$O$8:$O$9,0),MATCH(入力データと計算結果!$F$6,バックデータ一覧!$P$3:$W$3,0)),IF($AF163&gt;=25,INDEX(バックデータ一覧!$T$10:$W$11,MATCH(入力データと計算結果!$F$8,バックデータ一覧!$O$10:$O$11,0),MATCH(入力データと計算結果!$F$6,バックデータ一覧!$P$3:$W$3,0))))))</f>
        <v>6.04</v>
      </c>
      <c r="AF163" s="88">
        <f>AVERAGEIF(貼り付けシート!$A$6:$A$8765,$A163,貼り付けシート!$C$6:$C$8765)</f>
        <v>13.454166666666666</v>
      </c>
      <c r="AG163" s="91">
        <f>IF(AND(入力データと計算結果!$F$7=バックデータ一覧!$A$7,AH163="使用できる"),MIN(AN163,SUM(I163:N163)*$AX$13),0)</f>
        <v>0</v>
      </c>
      <c r="AH163" s="47" t="str">
        <f t="shared" si="31"/>
        <v>使用できる</v>
      </c>
      <c r="AI163" s="90">
        <f>IF(入力データと計算結果!$F$7=バックデータ一覧!$A$8,MIN(AJ163,(SUM(I163:N163)*$AX$15)),0)</f>
        <v>0</v>
      </c>
      <c r="AJ163" s="90">
        <f t="shared" ca="1" si="27"/>
        <v>0</v>
      </c>
      <c r="AK163" s="90">
        <f t="shared" ca="1" si="28"/>
        <v>33.434750731200005</v>
      </c>
      <c r="AL163" s="88">
        <f>IF(OR($AX$22=0,入力データと計算結果!$F$7&lt;&gt;バックデータ一覧!$A$8),0,$AX$19*AM163*10^-3)</f>
        <v>0</v>
      </c>
      <c r="AM163" s="90">
        <f>SUMPRODUCT(('計算過程（日射量等）'!$A$6:$A$8765=計算過程!A163)*('計算過程（日射量等）'!$C$6:$C$8765&gt;=$AX$20))</f>
        <v>10</v>
      </c>
      <c r="AN163" s="90">
        <f>IF(入力データと計算結果!$F$7=バックデータ一覧!$A$9,0,AO163*$AX$22*$AX$21*計算過程!$AX$23)</f>
        <v>0</v>
      </c>
      <c r="AO163" s="90">
        <f>SUMIF('計算過程（日射量等）'!$A$6:$A$8765,計算過程!A163,'計算過程（日射量等）'!$C$6:$C$8765)*3600*10^-6</f>
        <v>19.685041045981752</v>
      </c>
      <c r="AP163" s="90">
        <f t="shared" si="32"/>
        <v>15.675806451612903</v>
      </c>
      <c r="AQ163" s="90">
        <f>AVERAGEIF('貼り付けシート（日射量等）'!$D$3:$D$8762,$A163,'貼り付けシート（日射量等）'!$F$3:$F$8762)</f>
        <v>15.545833333333329</v>
      </c>
    </row>
    <row r="164" spans="1:43">
      <c r="A164" s="28">
        <v>41798</v>
      </c>
      <c r="B164" s="88">
        <f ca="1">I164-IF(入力データと計算結果!$F$7=バックデータ一覧!$A$7,計算過程!$AG164,計算過程!$AI164)*I164/($I164+$J164+$K164+$L164+$M164+$N164)</f>
        <v>10.935734993274</v>
      </c>
      <c r="C164" s="88">
        <f ca="1">J164-IF(入力データと計算結果!$F$7=バックデータ一覧!$A$7,計算過程!$AG164,計算過程!$AI164)*J164/($I164+$J164+$K164+$L164+$M164+$N164)</f>
        <v>17.830002706424999</v>
      </c>
      <c r="D164" s="88">
        <f ca="1">K164-IF(入力データと計算結果!$F$7=バックデータ一覧!$A$7,計算過程!$AG164,計算過程!$AI164)*K164/($I164+$J164+$K164+$L164+$M164+$N164)</f>
        <v>3.328267171866</v>
      </c>
      <c r="E164" s="88">
        <f ca="1">L164-IF(入力データと計算結果!$F$7=バックデータ一覧!$A$7,計算過程!$AG164,計算過程!$AI164)*L164/($I164+$J164+$K164+$L164+$M164+$N164)</f>
        <v>21.396003247709999</v>
      </c>
      <c r="F164" s="88">
        <f ca="1">M164-IF(入力データと計算結果!$F$7=バックデータ一覧!$A$7,計算過程!$AG164,計算過程!$AI164)*M164/($I164+$J164+$K164+$L164+$M164+$N164)</f>
        <v>0</v>
      </c>
      <c r="G164" s="88">
        <f ca="1">N164-IF(入力データと計算結果!$F$7=バックデータ一覧!$A$7,計算過程!$AG164,計算過程!$AI164)*N164/($I164+$J164+$K164+$L164+$M164+$N164)</f>
        <v>3.6462499999999998</v>
      </c>
      <c r="H164" s="88">
        <f t="shared" si="29"/>
        <v>0</v>
      </c>
      <c r="I164" s="90">
        <f ca="1">P164*(バックデータ一覧!$E$3-計算過程!X164)*4.186*10^-3</f>
        <v>10.935734993274</v>
      </c>
      <c r="J164" s="90">
        <f ca="1">Q164*(バックデータ一覧!$E$4-計算過程!X164)*4.186*10^-3</f>
        <v>17.830002706424999</v>
      </c>
      <c r="K164" s="90">
        <f ca="1">R164*(バックデータ一覧!$E$5-計算過程!X164)*4.186*10^-3</f>
        <v>3.328267171866</v>
      </c>
      <c r="L164" s="90">
        <f ca="1">IF(入力データと計算結果!$F$9=バックデータ一覧!$A$2,計算過程!S164*(バックデータ一覧!$E$6-計算過程!X164)*4.186*10^-3,0)</f>
        <v>21.396003247709999</v>
      </c>
      <c r="M164" s="90">
        <f>IF(入力データと計算結果!$F$9=バックデータ一覧!$A$2,0,計算過程!T164*(バックデータ一覧!$E$7-計算過程!X164)*4.186*10^-3)</f>
        <v>0</v>
      </c>
      <c r="N164" s="90">
        <f ca="1">IF(入力データと計算結果!$F$9=バックデータ一覧!$A$4,0,計算過程!U164*(バックデータ一覧!$E$8-計算過程!X164)*4.186*10^-3)</f>
        <v>3.6462499999999998</v>
      </c>
      <c r="O164" s="90">
        <f>IF(入力データと計算結果!$F$9=バックデータ一覧!$A$4,計算過程!W164*1.25,0)</f>
        <v>0</v>
      </c>
      <c r="P164" s="88">
        <f t="shared" si="22"/>
        <v>92</v>
      </c>
      <c r="Q164" s="88">
        <f t="shared" si="23"/>
        <v>150</v>
      </c>
      <c r="R164" s="88">
        <f t="shared" si="24"/>
        <v>28</v>
      </c>
      <c r="S164" s="88">
        <f>IF(入力データと計算結果!$F$9=バックデータ一覧!$A$2,$AC164,0)*$AX$11*$AX$12</f>
        <v>180</v>
      </c>
      <c r="T164" s="88">
        <f>IF(入力データと計算結果!$F$9=バックデータ一覧!$A$2,0,$AC164)*$AX$12</f>
        <v>0</v>
      </c>
      <c r="U164" s="88">
        <f t="shared" ca="1" si="30"/>
        <v>17.998468187721986</v>
      </c>
      <c r="V164" s="90">
        <f ca="1">IF(OR(入力データと計算結果!$F$9=バックデータ一覧!$A$2,入力データと計算結果!$F$9=バックデータ一覧!$A$3),W164/(バックデータ一覧!$E$8-計算過程!X164)/4.186*10^3,0)</f>
        <v>17.998468187721986</v>
      </c>
      <c r="W164" s="90">
        <f t="shared" si="25"/>
        <v>3.6462499999999998</v>
      </c>
      <c r="X164" s="90">
        <f ca="1">MAX(VLOOKUP(入力データと計算結果!$F$5,バックデータ一覧!$Y$3:$AA$10,2)*Y164+VLOOKUP(入力データと計算結果!$F$5,バックデータ一覧!$Y$3:$AA$10,3),0.5)</f>
        <v>11.603754250000001</v>
      </c>
      <c r="Y164" s="90">
        <f t="shared" ca="1" si="26"/>
        <v>12.257499999999999</v>
      </c>
      <c r="Z164" s="24">
        <f>IF(入力データと計算結果!$F$6=4,INDEX(バックデータ一覧!$I$4:$L$9,MATCH(VLOOKUP(計算過程!$A164,バックデータ一覧!$AU$3:$AV$367,2),バックデータ一覧!$H$4:$H$9,0),MATCH(計算過程!Z$2,バックデータ一覧!$I$2:$L$2,0)),IF(入力データと計算結果!$F$6=3,INDEX(バックデータ一覧!$I$10:$L$15,MATCH(VLOOKUP(計算過程!$A164,バックデータ一覧!$AU$3:$AV$367,2),バックデータ一覧!$H$10:$H$15,0),MATCH(計算過程!Z$2,バックデータ一覧!$I$2:$L$2,0)),IF(入力データと計算結果!$F$6=2,INDEX(バックデータ一覧!$I$16:$L$21,MATCH(VLOOKUP(計算過程!$A164,バックデータ一覧!$AU$3:$AV$367,2),バックデータ一覧!$H$16:$H$21,0),MATCH(計算過程!Z$2,バックデータ一覧!$I$2:$L$2,0)),IF(入力データと計算結果!$F$6=1,INDEX(バックデータ一覧!$I$22:$L$27,MATCH(VLOOKUP(計算過程!$A164,バックデータ一覧!$AU$3:$AV$367,2),バックデータ一覧!$H$22:$H$27,0),MATCH(計算過程!Z$2,バックデータ一覧!$I$2:$L$2,0))))))</f>
        <v>92</v>
      </c>
      <c r="AA164" s="24">
        <f>IF(入力データと計算結果!$F$6=4,INDEX(バックデータ一覧!$I$4:$L$9,MATCH(VLOOKUP(計算過程!$A164,バックデータ一覧!$AU$3:$AV$367,2),バックデータ一覧!$H$4:$H$9,0),MATCH(計算過程!AA$2,バックデータ一覧!$I$2:$L$2,0)),IF(入力データと計算結果!$F$6=3,INDEX(バックデータ一覧!$I$10:$L$15,MATCH(VLOOKUP(計算過程!$A164,バックデータ一覧!$AU$3:$AV$367,2),バックデータ一覧!$H$10:$H$15,0),MATCH(計算過程!AA$2,バックデータ一覧!$I$2:$L$2,0)),IF(入力データと計算結果!$F$6=2,INDEX(バックデータ一覧!$I$16:$L$21,MATCH(VLOOKUP(計算過程!$A164,バックデータ一覧!$AU$3:$AV$367,2),バックデータ一覧!$H$16:$H$21,0),MATCH(計算過程!AA$2,バックデータ一覧!$I$2:$L$2,0)),IF(入力データと計算結果!$F$6=1,INDEX(バックデータ一覧!$I$22:$L$27,MATCH(VLOOKUP(計算過程!$A164,バックデータ一覧!$AU$3:$AV$367,2),バックデータ一覧!$H$22:$H$27,0),MATCH(計算過程!AA$2,バックデータ一覧!$I$2:$L$2,0))))))</f>
        <v>150</v>
      </c>
      <c r="AB164" s="24">
        <f>IF(入力データと計算結果!$F$6=4,INDEX(バックデータ一覧!$I$4:$L$9,MATCH(VLOOKUP(計算過程!$A164,バックデータ一覧!$AU$3:$AV$367,2),バックデータ一覧!$H$4:$H$9,0),MATCH(計算過程!AB$2,バックデータ一覧!$I$2:$L$2,0)),IF(入力データと計算結果!$F$6=3,INDEX(バックデータ一覧!$I$10:$L$15,MATCH(VLOOKUP(計算過程!$A164,バックデータ一覧!$AU$3:$AV$367,2),バックデータ一覧!$H$10:$H$15,0),MATCH(計算過程!AB$2,バックデータ一覧!$I$2:$L$2,0)),IF(入力データと計算結果!$F$6=2,INDEX(バックデータ一覧!$I$16:$L$21,MATCH(VLOOKUP(計算過程!$A164,バックデータ一覧!$AU$3:$AV$367,2),バックデータ一覧!$H$16:$H$21,0),MATCH(計算過程!AB$2,バックデータ一覧!$I$2:$L$2,0)),IF(入力データと計算結果!$F$6=1,INDEX(バックデータ一覧!$I$22:$L$27,MATCH(VLOOKUP(計算過程!$A164,バックデータ一覧!$AU$3:$AV$367,2),バックデータ一覧!$H$22:$H$27,0),MATCH(計算過程!AB$2,バックデータ一覧!$I$2:$L$2,0))))))</f>
        <v>28</v>
      </c>
      <c r="AC164" s="24">
        <f>IF(入力データと計算結果!$F$6=4,INDEX(バックデータ一覧!$I$4:$L$9,MATCH(VLOOKUP(計算過程!$A164,バックデータ一覧!$AU$3:$AV$367,2),バックデータ一覧!$H$4:$H$9,0),MATCH(計算過程!AC$2,バックデータ一覧!$I$2:$L$2,0)),IF(入力データと計算結果!$F$6=3,INDEX(バックデータ一覧!$I$10:$L$15,MATCH(VLOOKUP(計算過程!$A164,バックデータ一覧!$AU$3:$AV$367,2),バックデータ一覧!$H$10:$H$15,0),MATCH(計算過程!AC$2,バックデータ一覧!$I$2:$L$2,0)),IF(入力データと計算結果!$F$6=2,INDEX(バックデータ一覧!$I$16:$L$21,MATCH(VLOOKUP(計算過程!$A164,バックデータ一覧!$AU$3:$AV$367,2),バックデータ一覧!$H$16:$H$21,0),MATCH(計算過程!AC$2,バックデータ一覧!$I$2:$L$2,0)),IF(入力データと計算結果!$F$6=1,INDEX(バックデータ一覧!$I$22:$L$27,MATCH(VLOOKUP(計算過程!$A164,バックデータ一覧!$AU$3:$AV$367,2),バックデータ一覧!$H$22:$H$27,0),MATCH(計算過程!AC$2,バックデータ一覧!$I$2:$L$2,0))))))</f>
        <v>180</v>
      </c>
      <c r="AD164" s="89">
        <f>IF($AF164&lt;7,INDEX(バックデータ一覧!$P$4:$S$5,MATCH(入力データと計算結果!$F$8,バックデータ一覧!$O$4:$O$5,0),MATCH(入力データと計算結果!$F$6,バックデータ一覧!$P$3:$W$3,0)),IF(AND($AF164&gt;=7,$AF164&lt;16),INDEX(バックデータ一覧!$P$6:$S$7,MATCH(入力データと計算結果!$F$8,バックデータ一覧!$O$6:$O$7,0),MATCH(入力データと計算結果!$F$6,バックデータ一覧!$P$3:$W$3,0)),IF(AND($AF164&gt;=16,$AF164&lt;25),INDEX(バックデータ一覧!$P$8:$S$9,MATCH(入力データと計算結果!$F$8,バックデータ一覧!$O$8:$O$9,0),MATCH(入力データと計算結果!$F$6,バックデータ一覧!$P$3:$W$3,0)),IF($AF164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64" s="89">
        <f>IF($AF164&lt;7,INDEX(バックデータ一覧!$T$4:$W$5,MATCH(入力データと計算結果!$F$8,バックデータ一覧!$O$4:$O$5,0),MATCH(入力データと計算結果!$F$6,バックデータ一覧!$P$3:$W$3,0)),IF(AND($AF164&gt;=7,$AF164&lt;16),INDEX(バックデータ一覧!$T$6:$W$7,MATCH(入力データと計算結果!$F$8,バックデータ一覧!$O$6:$O$7,0),MATCH(入力データと計算結果!$F$6,バックデータ一覧!$P$3:$W$3,0)),IF(AND($AF164&gt;=16,$AF164&lt;25),INDEX(バックデータ一覧!$T$8:$W$9,MATCH(入力データと計算結果!$F$8,バックデータ一覧!$O$8:$O$9,0),MATCH(入力データと計算結果!$F$6,バックデータ一覧!$P$3:$W$3,0)),IF($AF164&gt;=25,INDEX(バックデータ一覧!$T$10:$W$11,MATCH(入力データと計算結果!$F$8,バックデータ一覧!$O$10:$O$11,0),MATCH(入力データと計算結果!$F$6,バックデータ一覧!$P$3:$W$3,0))))))</f>
        <v>6.21</v>
      </c>
      <c r="AF164" s="88">
        <f>AVERAGEIF(貼り付けシート!$A$6:$A$8765,$A164,貼り付けシート!$C$6:$C$8765)</f>
        <v>18.3125</v>
      </c>
      <c r="AG164" s="91">
        <f>IF(AND(入力データと計算結果!$F$7=バックデータ一覧!$A$7,AH164="使用できる"),MIN(AN164,SUM(I164:N164)*$AX$13),0)</f>
        <v>0</v>
      </c>
      <c r="AH164" s="47" t="str">
        <f t="shared" si="31"/>
        <v>使用できる</v>
      </c>
      <c r="AI164" s="90">
        <f>IF(入力データと計算結果!$F$7=バックデータ一覧!$A$8,MIN(AJ164,(SUM(I164:N164)*$AX$15)),0)</f>
        <v>0</v>
      </c>
      <c r="AJ164" s="90">
        <f t="shared" ca="1" si="27"/>
        <v>0</v>
      </c>
      <c r="AK164" s="90">
        <f t="shared" ca="1" si="28"/>
        <v>33.527502706424997</v>
      </c>
      <c r="AL164" s="88">
        <f>IF(OR($AX$22=0,入力データと計算結果!$F$7&lt;&gt;バックデータ一覧!$A$8),0,$AX$19*AM164*10^-3)</f>
        <v>0</v>
      </c>
      <c r="AM164" s="90">
        <f>SUMPRODUCT(('計算過程（日射量等）'!$A$6:$A$8765=計算過程!A164)*('計算過程（日射量等）'!$C$6:$C$8765&gt;=$AX$20))</f>
        <v>10</v>
      </c>
      <c r="AN164" s="90">
        <f>IF(入力データと計算結果!$F$7=バックデータ一覧!$A$9,0,AO164*$AX$22*$AX$21*計算過程!$AX$23)</f>
        <v>0</v>
      </c>
      <c r="AO164" s="90">
        <f>SUMIF('計算過程（日射量等）'!$A$6:$A$8765,計算過程!A164,'計算過程（日射量等）'!$C$6:$C$8765)*3600*10^-6</f>
        <v>19.147875763841405</v>
      </c>
      <c r="AP164" s="90">
        <f t="shared" si="32"/>
        <v>15.780645161290325</v>
      </c>
      <c r="AQ164" s="90">
        <f>AVERAGEIF('貼り付けシート（日射量等）'!$D$3:$D$8762,$A164,'貼り付けシート（日射量等）'!$F$3:$F$8762)</f>
        <v>18.425000000000004</v>
      </c>
    </row>
    <row r="165" spans="1:43">
      <c r="A165" s="28">
        <v>41799</v>
      </c>
      <c r="B165" s="88">
        <f ca="1">I165-IF(入力データと計算結果!$F$7=バックデータ一覧!$A$7,計算過程!$AG165,計算過程!$AI165)*I165/($I165+$J165+$K165+$L165+$M165+$N165)</f>
        <v>10.895466045828</v>
      </c>
      <c r="C165" s="88">
        <f ca="1">J165-IF(入力データと計算結果!$F$7=バックデータ一覧!$A$7,計算過程!$AG165,計算過程!$AI165)*J165/($I165+$J165+$K165+$L165+$M165+$N165)</f>
        <v>17.76434681385</v>
      </c>
      <c r="D165" s="88">
        <f ca="1">K165-IF(入力データと計算結果!$F$7=バックデータ一覧!$A$7,計算過程!$AG165,計算過程!$AI165)*K165/($I165+$J165+$K165+$L165+$M165+$N165)</f>
        <v>3.316011405252</v>
      </c>
      <c r="E165" s="88">
        <f ca="1">L165-IF(入力データと計算結果!$F$7=バックデータ一覧!$A$7,計算過程!$AG165,計算過程!$AI165)*L165/($I165+$J165+$K165+$L165+$M165+$N165)</f>
        <v>21.317216176620001</v>
      </c>
      <c r="F165" s="88">
        <f ca="1">M165-IF(入力データと計算結果!$F$7=バックデータ一覧!$A$7,計算過程!$AG165,計算過程!$AI165)*M165/($I165+$J165+$K165+$L165+$M165+$N165)</f>
        <v>0</v>
      </c>
      <c r="G165" s="88">
        <f ca="1">N165-IF(入力データと計算結果!$F$7=バックデータ一覧!$A$7,計算過程!$AG165,計算過程!$AI165)*N165/($I165+$J165+$K165+$L165+$M165+$N165)</f>
        <v>3.4158333333333326</v>
      </c>
      <c r="H165" s="88">
        <f t="shared" si="29"/>
        <v>0</v>
      </c>
      <c r="I165" s="90">
        <f ca="1">P165*(バックデータ一覧!$E$3-計算過程!X165)*4.186*10^-3</f>
        <v>10.895466045828</v>
      </c>
      <c r="J165" s="90">
        <f ca="1">Q165*(バックデータ一覧!$E$4-計算過程!X165)*4.186*10^-3</f>
        <v>17.76434681385</v>
      </c>
      <c r="K165" s="90">
        <f ca="1">R165*(バックデータ一覧!$E$5-計算過程!X165)*4.186*10^-3</f>
        <v>3.316011405252</v>
      </c>
      <c r="L165" s="90">
        <f ca="1">IF(入力データと計算結果!$F$9=バックデータ一覧!$A$2,計算過程!S165*(バックデータ一覧!$E$6-計算過程!X165)*4.186*10^-3,0)</f>
        <v>21.317216176620001</v>
      </c>
      <c r="M165" s="90">
        <f>IF(入力データと計算結果!$F$9=バックデータ一覧!$A$2,0,計算過程!T165*(バックデータ一覧!$E$7-計算過程!X165)*4.186*10^-3)</f>
        <v>0</v>
      </c>
      <c r="N165" s="90">
        <f ca="1">IF(入力データと計算結果!$F$9=バックデータ一覧!$A$4,0,計算過程!U165*(バックデータ一覧!$E$8-計算過程!X165)*4.186*10^-3)</f>
        <v>3.4158333333333326</v>
      </c>
      <c r="O165" s="90">
        <f>IF(入力データと計算結果!$F$9=バックデータ一覧!$A$4,計算過程!W165*1.25,0)</f>
        <v>0</v>
      </c>
      <c r="P165" s="88">
        <f t="shared" si="22"/>
        <v>92</v>
      </c>
      <c r="Q165" s="88">
        <f t="shared" si="23"/>
        <v>150</v>
      </c>
      <c r="R165" s="88">
        <f t="shared" si="24"/>
        <v>28</v>
      </c>
      <c r="S165" s="88">
        <f>IF(入力データと計算結果!$F$9=バックデータ一覧!$A$2,$AC165,0)*$AX$11*$AX$12</f>
        <v>180</v>
      </c>
      <c r="T165" s="88">
        <f>IF(入力データと計算結果!$F$9=バックデータ一覧!$A$2,0,$AC165)*$AX$12</f>
        <v>0</v>
      </c>
      <c r="U165" s="88">
        <f t="shared" ca="1" si="30"/>
        <v>16.897603709418959</v>
      </c>
      <c r="V165" s="90">
        <f ca="1">IF(OR(入力データと計算結果!$F$9=バックデータ一覧!$A$2,入力データと計算結果!$F$9=バックデータ一覧!$A$3),W165/(バックデータ一覧!$E$8-計算過程!X165)/4.186*10^3,0)</f>
        <v>16.897603709418959</v>
      </c>
      <c r="W165" s="90">
        <f t="shared" si="25"/>
        <v>3.4158333333333326</v>
      </c>
      <c r="X165" s="90">
        <f ca="1">MAX(VLOOKUP(入力データと計算結果!$F$5,バックデータ一覧!$Y$3:$AA$10,2)*Y165+VLOOKUP(入力データと計算結果!$F$5,バックデータ一覧!$Y$3:$AA$10,3),0.5)</f>
        <v>11.708318500000001</v>
      </c>
      <c r="Y165" s="90">
        <f t="shared" ca="1" si="26"/>
        <v>12.414999999999999</v>
      </c>
      <c r="Z165" s="24">
        <f>IF(入力データと計算結果!$F$6=4,INDEX(バックデータ一覧!$I$4:$L$9,MATCH(VLOOKUP(計算過程!$A165,バックデータ一覧!$AU$3:$AV$367,2),バックデータ一覧!$H$4:$H$9,0),MATCH(計算過程!Z$2,バックデータ一覧!$I$2:$L$2,0)),IF(入力データと計算結果!$F$6=3,INDEX(バックデータ一覧!$I$10:$L$15,MATCH(VLOOKUP(計算過程!$A165,バックデータ一覧!$AU$3:$AV$367,2),バックデータ一覧!$H$10:$H$15,0),MATCH(計算過程!Z$2,バックデータ一覧!$I$2:$L$2,0)),IF(入力データと計算結果!$F$6=2,INDEX(バックデータ一覧!$I$16:$L$21,MATCH(VLOOKUP(計算過程!$A165,バックデータ一覧!$AU$3:$AV$367,2),バックデータ一覧!$H$16:$H$21,0),MATCH(計算過程!Z$2,バックデータ一覧!$I$2:$L$2,0)),IF(入力データと計算結果!$F$6=1,INDEX(バックデータ一覧!$I$22:$L$27,MATCH(VLOOKUP(計算過程!$A165,バックデータ一覧!$AU$3:$AV$367,2),バックデータ一覧!$H$22:$H$27,0),MATCH(計算過程!Z$2,バックデータ一覧!$I$2:$L$2,0))))))</f>
        <v>92</v>
      </c>
      <c r="AA165" s="24">
        <f>IF(入力データと計算結果!$F$6=4,INDEX(バックデータ一覧!$I$4:$L$9,MATCH(VLOOKUP(計算過程!$A165,バックデータ一覧!$AU$3:$AV$367,2),バックデータ一覧!$H$4:$H$9,0),MATCH(計算過程!AA$2,バックデータ一覧!$I$2:$L$2,0)),IF(入力データと計算結果!$F$6=3,INDEX(バックデータ一覧!$I$10:$L$15,MATCH(VLOOKUP(計算過程!$A165,バックデータ一覧!$AU$3:$AV$367,2),バックデータ一覧!$H$10:$H$15,0),MATCH(計算過程!AA$2,バックデータ一覧!$I$2:$L$2,0)),IF(入力データと計算結果!$F$6=2,INDEX(バックデータ一覧!$I$16:$L$21,MATCH(VLOOKUP(計算過程!$A165,バックデータ一覧!$AU$3:$AV$367,2),バックデータ一覧!$H$16:$H$21,0),MATCH(計算過程!AA$2,バックデータ一覧!$I$2:$L$2,0)),IF(入力データと計算結果!$F$6=1,INDEX(バックデータ一覧!$I$22:$L$27,MATCH(VLOOKUP(計算過程!$A165,バックデータ一覧!$AU$3:$AV$367,2),バックデータ一覧!$H$22:$H$27,0),MATCH(計算過程!AA$2,バックデータ一覧!$I$2:$L$2,0))))))</f>
        <v>150</v>
      </c>
      <c r="AB165" s="24">
        <f>IF(入力データと計算結果!$F$6=4,INDEX(バックデータ一覧!$I$4:$L$9,MATCH(VLOOKUP(計算過程!$A165,バックデータ一覧!$AU$3:$AV$367,2),バックデータ一覧!$H$4:$H$9,0),MATCH(計算過程!AB$2,バックデータ一覧!$I$2:$L$2,0)),IF(入力データと計算結果!$F$6=3,INDEX(バックデータ一覧!$I$10:$L$15,MATCH(VLOOKUP(計算過程!$A165,バックデータ一覧!$AU$3:$AV$367,2),バックデータ一覧!$H$10:$H$15,0),MATCH(計算過程!AB$2,バックデータ一覧!$I$2:$L$2,0)),IF(入力データと計算結果!$F$6=2,INDEX(バックデータ一覧!$I$16:$L$21,MATCH(VLOOKUP(計算過程!$A165,バックデータ一覧!$AU$3:$AV$367,2),バックデータ一覧!$H$16:$H$21,0),MATCH(計算過程!AB$2,バックデータ一覧!$I$2:$L$2,0)),IF(入力データと計算結果!$F$6=1,INDEX(バックデータ一覧!$I$22:$L$27,MATCH(VLOOKUP(計算過程!$A165,バックデータ一覧!$AU$3:$AV$367,2),バックデータ一覧!$H$22:$H$27,0),MATCH(計算過程!AB$2,バックデータ一覧!$I$2:$L$2,0))))))</f>
        <v>28</v>
      </c>
      <c r="AC165" s="24">
        <f>IF(入力データと計算結果!$F$6=4,INDEX(バックデータ一覧!$I$4:$L$9,MATCH(VLOOKUP(計算過程!$A165,バックデータ一覧!$AU$3:$AV$367,2),バックデータ一覧!$H$4:$H$9,0),MATCH(計算過程!AC$2,バックデータ一覧!$I$2:$L$2,0)),IF(入力データと計算結果!$F$6=3,INDEX(バックデータ一覧!$I$10:$L$15,MATCH(VLOOKUP(計算過程!$A165,バックデータ一覧!$AU$3:$AV$367,2),バックデータ一覧!$H$10:$H$15,0),MATCH(計算過程!AC$2,バックデータ一覧!$I$2:$L$2,0)),IF(入力データと計算結果!$F$6=2,INDEX(バックデータ一覧!$I$16:$L$21,MATCH(VLOOKUP(計算過程!$A165,バックデータ一覧!$AU$3:$AV$367,2),バックデータ一覧!$H$16:$H$21,0),MATCH(計算過程!AC$2,バックデータ一覧!$I$2:$L$2,0)),IF(入力データと計算結果!$F$6=1,INDEX(バックデータ一覧!$I$22:$L$27,MATCH(VLOOKUP(計算過程!$A165,バックデータ一覧!$AU$3:$AV$367,2),バックデータ一覧!$H$22:$H$27,0),MATCH(計算過程!AC$2,バックデータ一覧!$I$2:$L$2,0))))))</f>
        <v>180</v>
      </c>
      <c r="AD165" s="89">
        <f>IF($AF165&lt;7,INDEX(バックデータ一覧!$P$4:$S$5,MATCH(入力データと計算結果!$F$8,バックデータ一覧!$O$4:$O$5,0),MATCH(入力データと計算結果!$F$6,バックデータ一覧!$P$3:$W$3,0)),IF(AND($AF165&gt;=7,$AF165&lt;16),INDEX(バックデータ一覧!$P$6:$S$7,MATCH(入力データと計算結果!$F$8,バックデータ一覧!$O$6:$O$7,0),MATCH(入力データと計算結果!$F$6,バックデータ一覧!$P$3:$W$3,0)),IF(AND($AF165&gt;=16,$AF165&lt;25),INDEX(バックデータ一覧!$P$8:$S$9,MATCH(入力データと計算結果!$F$8,バックデータ一覧!$O$8:$O$9,0),MATCH(入力データと計算結果!$F$6,バックデータ一覧!$P$3:$W$3,0)),IF($AF165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65" s="89">
        <f>IF($AF165&lt;7,INDEX(バックデータ一覧!$T$4:$W$5,MATCH(入力データと計算結果!$F$8,バックデータ一覧!$O$4:$O$5,0),MATCH(入力データと計算結果!$F$6,バックデータ一覧!$P$3:$W$3,0)),IF(AND($AF165&gt;=7,$AF165&lt;16),INDEX(バックデータ一覧!$T$6:$W$7,MATCH(入力データと計算結果!$F$8,バックデータ一覧!$O$6:$O$7,0),MATCH(入力データと計算結果!$F$6,バックデータ一覧!$P$3:$W$3,0)),IF(AND($AF165&gt;=16,$AF165&lt;25),INDEX(バックデータ一覧!$T$8:$W$9,MATCH(入力データと計算結果!$F$8,バックデータ一覧!$O$8:$O$9,0),MATCH(入力データと計算結果!$F$6,バックデータ一覧!$P$3:$W$3,0)),IF($AF165&gt;=25,INDEX(バックデータ一覧!$T$10:$W$11,MATCH(入力データと計算結果!$F$8,バックデータ一覧!$O$10:$O$11,0),MATCH(入力データと計算結果!$F$6,バックデータ一覧!$P$3:$W$3,0))))))</f>
        <v>6.21</v>
      </c>
      <c r="AF165" s="88">
        <f>AVERAGEIF(貼り付けシート!$A$6:$A$8765,$A165,貼り付けシート!$C$6:$C$8765)</f>
        <v>19.958333333333336</v>
      </c>
      <c r="AG165" s="91">
        <f>IF(AND(入力データと計算結果!$F$7=バックデータ一覧!$A$7,AH165="使用できる"),MIN(AN165,SUM(I165:N165)*$AX$13),0)</f>
        <v>0</v>
      </c>
      <c r="AH165" s="47" t="str">
        <f t="shared" si="31"/>
        <v>使用できる</v>
      </c>
      <c r="AI165" s="90">
        <f>IF(入力データと計算結果!$F$7=バックデータ一覧!$A$8,MIN(AJ165,(SUM(I165:N165)*$AX$15)),0)</f>
        <v>0</v>
      </c>
      <c r="AJ165" s="90">
        <f t="shared" ca="1" si="27"/>
        <v>0</v>
      </c>
      <c r="AK165" s="90">
        <f t="shared" ca="1" si="28"/>
        <v>33.461846813849995</v>
      </c>
      <c r="AL165" s="88">
        <f>IF(OR($AX$22=0,入力データと計算結果!$F$7&lt;&gt;バックデータ一覧!$A$8),0,$AX$19*AM165*10^-3)</f>
        <v>0</v>
      </c>
      <c r="AM165" s="90">
        <f>SUMPRODUCT(('計算過程（日射量等）'!$A$6:$A$8765=計算過程!A165)*('計算過程（日射量等）'!$C$6:$C$8765&gt;=$AX$20))</f>
        <v>11</v>
      </c>
      <c r="AN165" s="90">
        <f>IF(入力データと計算結果!$F$7=バックデータ一覧!$A$9,0,AO165*$AX$22*$AX$21*計算過程!$AX$23)</f>
        <v>0</v>
      </c>
      <c r="AO165" s="90">
        <f>SUMIF('計算過程（日射量等）'!$A$6:$A$8765,計算過程!A165,'計算過程（日射量等）'!$C$6:$C$8765)*3600*10^-6</f>
        <v>20.263365715744158</v>
      </c>
      <c r="AP165" s="90">
        <f t="shared" si="32"/>
        <v>15.86975806451613</v>
      </c>
      <c r="AQ165" s="90">
        <f>AVERAGEIF('貼り付けシート（日射量等）'!$D$3:$D$8762,$A165,'貼り付けシート（日射量等）'!$F$3:$F$8762)</f>
        <v>18.387499999999999</v>
      </c>
    </row>
    <row r="166" spans="1:43">
      <c r="A166" s="28">
        <v>41800</v>
      </c>
      <c r="B166" s="88">
        <f ca="1">I166-IF(入力データと計算結果!$F$7=バックデータ一覧!$A$7,計算過程!$AG166,計算過程!$AI166)*I166/($I166+$J166+$K166+$L166+$M166+$N166)</f>
        <v>16.152564214605</v>
      </c>
      <c r="C166" s="88">
        <f ca="1">J166-IF(入力データと計算結果!$F$7=バックデータ一覧!$A$7,計算過程!$AG166,計算過程!$AI166)*J166/($I166+$J166+$K166+$L166+$M166+$N166)</f>
        <v>23.07509173515</v>
      </c>
      <c r="D166" s="88">
        <f ca="1">K166-IF(入力データと計算結果!$F$7=バックデータ一覧!$A$7,計算過程!$AG166,計算過程!$AI166)*K166/($I166+$J166+$K166+$L166+$M166+$N166)</f>
        <v>3.4612637602725003</v>
      </c>
      <c r="E166" s="88">
        <f ca="1">L166-IF(入力データと計算結果!$F$7=バックデータ一覧!$A$7,計算過程!$AG166,計算過程!$AI166)*L166/($I166+$J166+$K166+$L166+$M166+$N166)</f>
        <v>20.767582561635002</v>
      </c>
      <c r="F166" s="88">
        <f ca="1">M166-IF(入力データと計算結果!$F$7=バックデータ一覧!$A$7,計算過程!$AG166,計算過程!$AI166)*M166/($I166+$J166+$K166+$L166+$M166+$N166)</f>
        <v>0</v>
      </c>
      <c r="G166" s="88">
        <f ca="1">N166-IF(入力データと計算結果!$F$7=バックデータ一覧!$A$7,計算過程!$AG166,計算過程!$AI166)*N166/($I166+$J166+$K166+$L166+$M166+$N166)</f>
        <v>4.747583333333333</v>
      </c>
      <c r="H166" s="88">
        <f t="shared" si="29"/>
        <v>0</v>
      </c>
      <c r="I166" s="90">
        <f ca="1">P166*(バックデータ一覧!$E$3-計算過程!X166)*4.186*10^-3</f>
        <v>16.152564214605</v>
      </c>
      <c r="J166" s="90">
        <f ca="1">Q166*(バックデータ一覧!$E$4-計算過程!X166)*4.186*10^-3</f>
        <v>23.07509173515</v>
      </c>
      <c r="K166" s="90">
        <f ca="1">R166*(バックデータ一覧!$E$5-計算過程!X166)*4.186*10^-3</f>
        <v>3.4612637602725003</v>
      </c>
      <c r="L166" s="90">
        <f ca="1">IF(入力データと計算結果!$F$9=バックデータ一覧!$A$2,計算過程!S166*(バックデータ一覧!$E$6-計算過程!X166)*4.186*10^-3,0)</f>
        <v>20.767582561635002</v>
      </c>
      <c r="M166" s="90">
        <f>IF(入力データと計算結果!$F$9=バックデータ一覧!$A$2,0,計算過程!T166*(バックデータ一覧!$E$7-計算過程!X166)*4.186*10^-3)</f>
        <v>0</v>
      </c>
      <c r="N166" s="90">
        <f ca="1">IF(入力データと計算結果!$F$9=バックデータ一覧!$A$4,0,計算過程!U166*(バックデータ一覧!$E$8-計算過程!X166)*4.186*10^-3)</f>
        <v>4.747583333333333</v>
      </c>
      <c r="O166" s="90">
        <f>IF(入力データと計算結果!$F$9=バックデータ一覧!$A$4,計算過程!W166*1.25,0)</f>
        <v>0</v>
      </c>
      <c r="P166" s="88">
        <f t="shared" si="22"/>
        <v>140</v>
      </c>
      <c r="Q166" s="88">
        <f t="shared" si="23"/>
        <v>200</v>
      </c>
      <c r="R166" s="88">
        <f t="shared" si="24"/>
        <v>30</v>
      </c>
      <c r="S166" s="88">
        <f>IF(入力データと計算結果!$F$9=バックデータ一覧!$A$2,$AC166,0)*$AX$11*$AX$12</f>
        <v>180</v>
      </c>
      <c r="T166" s="88">
        <f>IF(入力データと計算結果!$F$9=バックデータ一覧!$A$2,0,$AC166)*$AX$12</f>
        <v>0</v>
      </c>
      <c r="U166" s="88">
        <f t="shared" ca="1" si="30"/>
        <v>23.84576406167718</v>
      </c>
      <c r="V166" s="90">
        <f ca="1">IF(OR(入力データと計算結果!$F$9=バックデータ一覧!$A$2,入力データと計算結果!$F$9=バックデータ一覧!$A$3),W166/(バックデータ一覧!$E$8-計算過程!X166)/4.186*10^3,0)</f>
        <v>23.84576406167718</v>
      </c>
      <c r="W166" s="90">
        <f t="shared" si="25"/>
        <v>4.747583333333333</v>
      </c>
      <c r="X166" s="90">
        <f ca="1">MAX(VLOOKUP(入力データと計算結果!$F$5,バックデータ一覧!$Y$3:$AA$10,2)*Y166+VLOOKUP(入力データと計算結果!$F$5,バックデータ一覧!$Y$3:$AA$10,3),0.5)</f>
        <v>12.437778625</v>
      </c>
      <c r="Y166" s="90">
        <f t="shared" ca="1" si="26"/>
        <v>13.513749999999998</v>
      </c>
      <c r="Z166" s="24">
        <f>IF(入力データと計算結果!$F$6=4,INDEX(バックデータ一覧!$I$4:$L$9,MATCH(VLOOKUP(計算過程!$A166,バックデータ一覧!$AU$3:$AV$367,2),バックデータ一覧!$H$4:$H$9,0),MATCH(計算過程!Z$2,バックデータ一覧!$I$2:$L$2,0)),IF(入力データと計算結果!$F$6=3,INDEX(バックデータ一覧!$I$10:$L$15,MATCH(VLOOKUP(計算過程!$A166,バックデータ一覧!$AU$3:$AV$367,2),バックデータ一覧!$H$10:$H$15,0),MATCH(計算過程!Z$2,バックデータ一覧!$I$2:$L$2,0)),IF(入力データと計算結果!$F$6=2,INDEX(バックデータ一覧!$I$16:$L$21,MATCH(VLOOKUP(計算過程!$A166,バックデータ一覧!$AU$3:$AV$367,2),バックデータ一覧!$H$16:$H$21,0),MATCH(計算過程!Z$2,バックデータ一覧!$I$2:$L$2,0)),IF(入力データと計算結果!$F$6=1,INDEX(バックデータ一覧!$I$22:$L$27,MATCH(VLOOKUP(計算過程!$A166,バックデータ一覧!$AU$3:$AV$367,2),バックデータ一覧!$H$22:$H$27,0),MATCH(計算過程!Z$2,バックデータ一覧!$I$2:$L$2,0))))))</f>
        <v>140</v>
      </c>
      <c r="AA166" s="24">
        <f>IF(入力データと計算結果!$F$6=4,INDEX(バックデータ一覧!$I$4:$L$9,MATCH(VLOOKUP(計算過程!$A166,バックデータ一覧!$AU$3:$AV$367,2),バックデータ一覧!$H$4:$H$9,0),MATCH(計算過程!AA$2,バックデータ一覧!$I$2:$L$2,0)),IF(入力データと計算結果!$F$6=3,INDEX(バックデータ一覧!$I$10:$L$15,MATCH(VLOOKUP(計算過程!$A166,バックデータ一覧!$AU$3:$AV$367,2),バックデータ一覧!$H$10:$H$15,0),MATCH(計算過程!AA$2,バックデータ一覧!$I$2:$L$2,0)),IF(入力データと計算結果!$F$6=2,INDEX(バックデータ一覧!$I$16:$L$21,MATCH(VLOOKUP(計算過程!$A166,バックデータ一覧!$AU$3:$AV$367,2),バックデータ一覧!$H$16:$H$21,0),MATCH(計算過程!AA$2,バックデータ一覧!$I$2:$L$2,0)),IF(入力データと計算結果!$F$6=1,INDEX(バックデータ一覧!$I$22:$L$27,MATCH(VLOOKUP(計算過程!$A166,バックデータ一覧!$AU$3:$AV$367,2),バックデータ一覧!$H$22:$H$27,0),MATCH(計算過程!AA$2,バックデータ一覧!$I$2:$L$2,0))))))</f>
        <v>200</v>
      </c>
      <c r="AB166" s="24">
        <f>IF(入力データと計算結果!$F$6=4,INDEX(バックデータ一覧!$I$4:$L$9,MATCH(VLOOKUP(計算過程!$A166,バックデータ一覧!$AU$3:$AV$367,2),バックデータ一覧!$H$4:$H$9,0),MATCH(計算過程!AB$2,バックデータ一覧!$I$2:$L$2,0)),IF(入力データと計算結果!$F$6=3,INDEX(バックデータ一覧!$I$10:$L$15,MATCH(VLOOKUP(計算過程!$A166,バックデータ一覧!$AU$3:$AV$367,2),バックデータ一覧!$H$10:$H$15,0),MATCH(計算過程!AB$2,バックデータ一覧!$I$2:$L$2,0)),IF(入力データと計算結果!$F$6=2,INDEX(バックデータ一覧!$I$16:$L$21,MATCH(VLOOKUP(計算過程!$A166,バックデータ一覧!$AU$3:$AV$367,2),バックデータ一覧!$H$16:$H$21,0),MATCH(計算過程!AB$2,バックデータ一覧!$I$2:$L$2,0)),IF(入力データと計算結果!$F$6=1,INDEX(バックデータ一覧!$I$22:$L$27,MATCH(VLOOKUP(計算過程!$A166,バックデータ一覧!$AU$3:$AV$367,2),バックデータ一覧!$H$22:$H$27,0),MATCH(計算過程!AB$2,バックデータ一覧!$I$2:$L$2,0))))))</f>
        <v>30</v>
      </c>
      <c r="AC166" s="24">
        <f>IF(入力データと計算結果!$F$6=4,INDEX(バックデータ一覧!$I$4:$L$9,MATCH(VLOOKUP(計算過程!$A166,バックデータ一覧!$AU$3:$AV$367,2),バックデータ一覧!$H$4:$H$9,0),MATCH(計算過程!AC$2,バックデータ一覧!$I$2:$L$2,0)),IF(入力データと計算結果!$F$6=3,INDEX(バックデータ一覧!$I$10:$L$15,MATCH(VLOOKUP(計算過程!$A166,バックデータ一覧!$AU$3:$AV$367,2),バックデータ一覧!$H$10:$H$15,0),MATCH(計算過程!AC$2,バックデータ一覧!$I$2:$L$2,0)),IF(入力データと計算結果!$F$6=2,INDEX(バックデータ一覧!$I$16:$L$21,MATCH(VLOOKUP(計算過程!$A166,バックデータ一覧!$AU$3:$AV$367,2),バックデータ一覧!$H$16:$H$21,0),MATCH(計算過程!AC$2,バックデータ一覧!$I$2:$L$2,0)),IF(入力データと計算結果!$F$6=1,INDEX(バックデータ一覧!$I$22:$L$27,MATCH(VLOOKUP(計算過程!$A166,バックデータ一覧!$AU$3:$AV$367,2),バックデータ一覧!$H$22:$H$27,0),MATCH(計算過程!AC$2,バックデータ一覧!$I$2:$L$2,0))))))</f>
        <v>180</v>
      </c>
      <c r="AD166" s="89">
        <f>IF($AF166&lt;7,INDEX(バックデータ一覧!$P$4:$S$5,MATCH(入力データと計算結果!$F$8,バックデータ一覧!$O$4:$O$5,0),MATCH(入力データと計算結果!$F$6,バックデータ一覧!$P$3:$W$3,0)),IF(AND($AF166&gt;=7,$AF166&lt;16),INDEX(バックデータ一覧!$P$6:$S$7,MATCH(入力データと計算結果!$F$8,バックデータ一覧!$O$6:$O$7,0),MATCH(入力データと計算結果!$F$6,バックデータ一覧!$P$3:$W$3,0)),IF(AND($AF166&gt;=16,$AF166&lt;25),INDEX(バックデータ一覧!$P$8:$S$9,MATCH(入力データと計算結果!$F$8,バックデータ一覧!$O$8:$O$9,0),MATCH(入力データと計算結果!$F$6,バックデータ一覧!$P$3:$W$3,0)),IF($AF166&gt;=25,INDEX(バックデータ一覧!$P$10:$S$11,MATCH(入力データと計算結果!$F$8,バックデータ一覧!$O$10:$O$11,0),MATCH(入力データと計算結果!$F$6,バックデータ一覧!$P$3:$W$3,0))))))</f>
        <v>-0.13</v>
      </c>
      <c r="AE166" s="89">
        <f>IF($AF166&lt;7,INDEX(バックデータ一覧!$T$4:$W$5,MATCH(入力データと計算結果!$F$8,バックデータ一覧!$O$4:$O$5,0),MATCH(入力データと計算結果!$F$6,バックデータ一覧!$P$3:$W$3,0)),IF(AND($AF166&gt;=7,$AF166&lt;16),INDEX(バックデータ一覧!$T$6:$W$7,MATCH(入力データと計算結果!$F$8,バックデータ一覧!$O$6:$O$7,0),MATCH(入力データと計算結果!$F$6,バックデータ一覧!$P$3:$W$3,0)),IF(AND($AF166&gt;=16,$AF166&lt;25),INDEX(バックデータ一覧!$T$8:$W$9,MATCH(入力データと計算結果!$F$8,バックデータ一覧!$O$8:$O$9,0),MATCH(入力データと計算結果!$F$6,バックデータ一覧!$P$3:$W$3,0)),IF($AF166&gt;=25,INDEX(バックデータ一覧!$T$10:$W$11,MATCH(入力データと計算結果!$F$8,バックデータ一覧!$O$10:$O$11,0),MATCH(入力データと計算結果!$F$6,バックデータ一覧!$P$3:$W$3,0))))))</f>
        <v>6.04</v>
      </c>
      <c r="AF166" s="88">
        <f>AVERAGEIF(貼り付けシート!$A$6:$A$8765,$A166,貼り付けシート!$C$6:$C$8765)</f>
        <v>9.9416666666666647</v>
      </c>
      <c r="AG166" s="91">
        <f>IF(AND(入力データと計算結果!$F$7=バックデータ一覧!$A$7,AH166="使用できる"),MIN(AN166,SUM(I166:N166)*$AX$13),0)</f>
        <v>0</v>
      </c>
      <c r="AH166" s="47" t="str">
        <f t="shared" si="31"/>
        <v>使用できる</v>
      </c>
      <c r="AI166" s="90">
        <f>IF(入力データと計算結果!$F$7=バックデータ一覧!$A$8,MIN(AJ166,(SUM(I166:N166)*$AX$15)),0)</f>
        <v>0</v>
      </c>
      <c r="AJ166" s="90">
        <f t="shared" ca="1" si="27"/>
        <v>0</v>
      </c>
      <c r="AK166" s="90">
        <f t="shared" ca="1" si="28"/>
        <v>33.003818801362506</v>
      </c>
      <c r="AL166" s="88">
        <f>IF(OR($AX$22=0,入力データと計算結果!$F$7&lt;&gt;バックデータ一覧!$A$8),0,$AX$19*AM166*10^-3)</f>
        <v>0</v>
      </c>
      <c r="AM166" s="90">
        <f>SUMPRODUCT(('計算過程（日射量等）'!$A$6:$A$8765=計算過程!A166)*('計算過程（日射量等）'!$C$6:$C$8765&gt;=$AX$20))</f>
        <v>9</v>
      </c>
      <c r="AN166" s="90">
        <f>IF(入力データと計算結果!$F$7=バックデータ一覧!$A$9,0,AO166*$AX$22*$AX$21*計算過程!$AX$23)</f>
        <v>0</v>
      </c>
      <c r="AO166" s="90">
        <f>SUMIF('計算過程（日射量等）'!$A$6:$A$8765,計算過程!A166,'計算過程（日射量等）'!$C$6:$C$8765)*3600*10^-6</f>
        <v>13.627211229547619</v>
      </c>
      <c r="AP166" s="90">
        <f t="shared" si="32"/>
        <v>15.962365591397846</v>
      </c>
      <c r="AQ166" s="90">
        <f>AVERAGEIF('貼り付けシート（日射量等）'!$D$3:$D$8762,$A166,'貼り付けシート（日射量等）'!$F$3:$F$8762)</f>
        <v>16.791666666666668</v>
      </c>
    </row>
    <row r="167" spans="1:43">
      <c r="A167" s="28">
        <v>41801</v>
      </c>
      <c r="B167" s="88">
        <f ca="1">I167-IF(入力データと計算結果!$F$7=バックデータ一覧!$A$7,計算過程!$AG167,計算過程!$AI167)*I167/($I167+$J167+$K167+$L167+$M167+$N167)</f>
        <v>3.7244743950960002</v>
      </c>
      <c r="C167" s="88">
        <f ca="1">J167-IF(入力データと計算結果!$F$7=バックデータ一覧!$A$7,計算過程!$AG167,計算過程!$AI167)*J167/($I167+$J167+$K167+$L167+$M167+$N167)</f>
        <v>22.114066720882501</v>
      </c>
      <c r="D167" s="88">
        <f ca="1">K167-IF(入力データと計算結果!$F$7=バックデータ一覧!$A$7,計算過程!$AG167,計算過程!$AI167)*K167/($I167+$J167+$K167+$L167+$M167+$N167)</f>
        <v>3.2589150957090003</v>
      </c>
      <c r="E167" s="88">
        <f ca="1">L167-IF(入力データと計算結果!$F$7=バックデータ一覧!$A$7,計算過程!$AG167,計算過程!$AI167)*L167/($I167+$J167+$K167+$L167+$M167+$N167)</f>
        <v>0</v>
      </c>
      <c r="F167" s="88">
        <f ca="1">M167-IF(入力データと計算結果!$F$7=バックデータ一覧!$A$7,計算過程!$AG167,計算過程!$AI167)*M167/($I167+$J167+$K167+$L167+$M167+$N167)</f>
        <v>0</v>
      </c>
      <c r="G167" s="88">
        <f ca="1">N167-IF(入力データと計算結果!$F$7=バックデータ一覧!$A$7,計算過程!$AG167,計算過程!$AI167)*N167/($I167+$J167+$K167+$L167+$M167+$N167)</f>
        <v>0</v>
      </c>
      <c r="H167" s="88">
        <f t="shared" si="29"/>
        <v>0</v>
      </c>
      <c r="I167" s="90">
        <f ca="1">P167*(バックデータ一覧!$E$3-計算過程!X167)*4.186*10^-3</f>
        <v>3.7244743950960002</v>
      </c>
      <c r="J167" s="90">
        <f ca="1">Q167*(バックデータ一覧!$E$4-計算過程!X167)*4.186*10^-3</f>
        <v>22.114066720882501</v>
      </c>
      <c r="K167" s="90">
        <f ca="1">R167*(バックデータ一覧!$E$5-計算過程!X167)*4.186*10^-3</f>
        <v>3.2589150957090003</v>
      </c>
      <c r="L167" s="90">
        <f ca="1">IF(入力データと計算結果!$F$9=バックデータ一覧!$A$2,計算過程!S167*(バックデータ一覧!$E$6-計算過程!X167)*4.186*10^-3,0)</f>
        <v>0</v>
      </c>
      <c r="M167" s="90">
        <f>IF(入力データと計算結果!$F$9=バックデータ一覧!$A$2,0,計算過程!T167*(バックデータ一覧!$E$7-計算過程!X167)*4.186*10^-3)</f>
        <v>0</v>
      </c>
      <c r="N167" s="90">
        <f ca="1">IF(入力データと計算結果!$F$9=バックデータ一覧!$A$4,0,計算過程!U167*(バックデータ一覧!$E$8-計算過程!X167)*4.186*10^-3)</f>
        <v>0</v>
      </c>
      <c r="O167" s="90">
        <f>IF(入力データと計算結果!$F$9=バックデータ一覧!$A$4,計算過程!W167*1.25,0)</f>
        <v>0</v>
      </c>
      <c r="P167" s="88">
        <f t="shared" si="22"/>
        <v>32</v>
      </c>
      <c r="Q167" s="88">
        <f t="shared" si="23"/>
        <v>190</v>
      </c>
      <c r="R167" s="88">
        <f t="shared" si="24"/>
        <v>28</v>
      </c>
      <c r="S167" s="88">
        <f>IF(入力データと計算結果!$F$9=バックデータ一覧!$A$2,$AC167,0)*$AX$11*$AX$12</f>
        <v>0</v>
      </c>
      <c r="T167" s="88">
        <f>IF(入力データと計算結果!$F$9=バックデータ一覧!$A$2,0,$AC167)*$AX$12</f>
        <v>0</v>
      </c>
      <c r="U167" s="88">
        <f t="shared" ca="1" si="30"/>
        <v>0</v>
      </c>
      <c r="V167" s="90">
        <f ca="1">IF(OR(入力データと計算結果!$F$9=バックデータ一覧!$A$2,入力データと計算結果!$F$9=バックデータ一覧!$A$3),W167/(バックデータ一覧!$E$8-計算過程!X167)/4.186*10^3,0)</f>
        <v>0</v>
      </c>
      <c r="W167" s="90">
        <f t="shared" si="25"/>
        <v>0</v>
      </c>
      <c r="X167" s="90">
        <f ca="1">MAX(VLOOKUP(入力データと計算結果!$F$5,バックデータ一覧!$Y$3:$AA$10,2)*Y167+VLOOKUP(入力データと計算結果!$F$5,バックデータ一覧!$Y$3:$AA$10,3),0.5)</f>
        <v>12.195455124999999</v>
      </c>
      <c r="Y167" s="90">
        <f t="shared" ca="1" si="26"/>
        <v>13.148749999999998</v>
      </c>
      <c r="Z167" s="24">
        <f>IF(入力データと計算結果!$F$6=4,INDEX(バックデータ一覧!$I$4:$L$9,MATCH(VLOOKUP(計算過程!$A167,バックデータ一覧!$AU$3:$AV$367,2),バックデータ一覧!$H$4:$H$9,0),MATCH(計算過程!Z$2,バックデータ一覧!$I$2:$L$2,0)),IF(入力データと計算結果!$F$6=3,INDEX(バックデータ一覧!$I$10:$L$15,MATCH(VLOOKUP(計算過程!$A167,バックデータ一覧!$AU$3:$AV$367,2),バックデータ一覧!$H$10:$H$15,0),MATCH(計算過程!Z$2,バックデータ一覧!$I$2:$L$2,0)),IF(入力データと計算結果!$F$6=2,INDEX(バックデータ一覧!$I$16:$L$21,MATCH(VLOOKUP(計算過程!$A167,バックデータ一覧!$AU$3:$AV$367,2),バックデータ一覧!$H$16:$H$21,0),MATCH(計算過程!Z$2,バックデータ一覧!$I$2:$L$2,0)),IF(入力データと計算結果!$F$6=1,INDEX(バックデータ一覧!$I$22:$L$27,MATCH(VLOOKUP(計算過程!$A167,バックデータ一覧!$AU$3:$AV$367,2),バックデータ一覧!$H$22:$H$27,0),MATCH(計算過程!Z$2,バックデータ一覧!$I$2:$L$2,0))))))</f>
        <v>32</v>
      </c>
      <c r="AA167" s="24">
        <f>IF(入力データと計算結果!$F$6=4,INDEX(バックデータ一覧!$I$4:$L$9,MATCH(VLOOKUP(計算過程!$A167,バックデータ一覧!$AU$3:$AV$367,2),バックデータ一覧!$H$4:$H$9,0),MATCH(計算過程!AA$2,バックデータ一覧!$I$2:$L$2,0)),IF(入力データと計算結果!$F$6=3,INDEX(バックデータ一覧!$I$10:$L$15,MATCH(VLOOKUP(計算過程!$A167,バックデータ一覧!$AU$3:$AV$367,2),バックデータ一覧!$H$10:$H$15,0),MATCH(計算過程!AA$2,バックデータ一覧!$I$2:$L$2,0)),IF(入力データと計算結果!$F$6=2,INDEX(バックデータ一覧!$I$16:$L$21,MATCH(VLOOKUP(計算過程!$A167,バックデータ一覧!$AU$3:$AV$367,2),バックデータ一覧!$H$16:$H$21,0),MATCH(計算過程!AA$2,バックデータ一覧!$I$2:$L$2,0)),IF(入力データと計算結果!$F$6=1,INDEX(バックデータ一覧!$I$22:$L$27,MATCH(VLOOKUP(計算過程!$A167,バックデータ一覧!$AU$3:$AV$367,2),バックデータ一覧!$H$22:$H$27,0),MATCH(計算過程!AA$2,バックデータ一覧!$I$2:$L$2,0))))))</f>
        <v>190</v>
      </c>
      <c r="AB167" s="24">
        <f>IF(入力データと計算結果!$F$6=4,INDEX(バックデータ一覧!$I$4:$L$9,MATCH(VLOOKUP(計算過程!$A167,バックデータ一覧!$AU$3:$AV$367,2),バックデータ一覧!$H$4:$H$9,0),MATCH(計算過程!AB$2,バックデータ一覧!$I$2:$L$2,0)),IF(入力データと計算結果!$F$6=3,INDEX(バックデータ一覧!$I$10:$L$15,MATCH(VLOOKUP(計算過程!$A167,バックデータ一覧!$AU$3:$AV$367,2),バックデータ一覧!$H$10:$H$15,0),MATCH(計算過程!AB$2,バックデータ一覧!$I$2:$L$2,0)),IF(入力データと計算結果!$F$6=2,INDEX(バックデータ一覧!$I$16:$L$21,MATCH(VLOOKUP(計算過程!$A167,バックデータ一覧!$AU$3:$AV$367,2),バックデータ一覧!$H$16:$H$21,0),MATCH(計算過程!AB$2,バックデータ一覧!$I$2:$L$2,0)),IF(入力データと計算結果!$F$6=1,INDEX(バックデータ一覧!$I$22:$L$27,MATCH(VLOOKUP(計算過程!$A167,バックデータ一覧!$AU$3:$AV$367,2),バックデータ一覧!$H$22:$H$27,0),MATCH(計算過程!AB$2,バックデータ一覧!$I$2:$L$2,0))))))</f>
        <v>28</v>
      </c>
      <c r="AC167" s="24">
        <f>IF(入力データと計算結果!$F$6=4,INDEX(バックデータ一覧!$I$4:$L$9,MATCH(VLOOKUP(計算過程!$A167,バックデータ一覧!$AU$3:$AV$367,2),バックデータ一覧!$H$4:$H$9,0),MATCH(計算過程!AC$2,バックデータ一覧!$I$2:$L$2,0)),IF(入力データと計算結果!$F$6=3,INDEX(バックデータ一覧!$I$10:$L$15,MATCH(VLOOKUP(計算過程!$A167,バックデータ一覧!$AU$3:$AV$367,2),バックデータ一覧!$H$10:$H$15,0),MATCH(計算過程!AC$2,バックデータ一覧!$I$2:$L$2,0)),IF(入力データと計算結果!$F$6=2,INDEX(バックデータ一覧!$I$16:$L$21,MATCH(VLOOKUP(計算過程!$A167,バックデータ一覧!$AU$3:$AV$367,2),バックデータ一覧!$H$16:$H$21,0),MATCH(計算過程!AC$2,バックデータ一覧!$I$2:$L$2,0)),IF(入力データと計算結果!$F$6=1,INDEX(バックデータ一覧!$I$22:$L$27,MATCH(VLOOKUP(計算過程!$A167,バックデータ一覧!$AU$3:$AV$367,2),バックデータ一覧!$H$22:$H$27,0),MATCH(計算過程!AC$2,バックデータ一覧!$I$2:$L$2,0))))))</f>
        <v>0</v>
      </c>
      <c r="AD167" s="89">
        <f>IF($AF167&lt;7,INDEX(バックデータ一覧!$P$4:$S$5,MATCH(入力データと計算結果!$F$8,バックデータ一覧!$O$4:$O$5,0),MATCH(入力データと計算結果!$F$6,バックデータ一覧!$P$3:$W$3,0)),IF(AND($AF167&gt;=7,$AF167&lt;16),INDEX(バックデータ一覧!$P$6:$S$7,MATCH(入力データと計算結果!$F$8,バックデータ一覧!$O$6:$O$7,0),MATCH(入力データと計算結果!$F$6,バックデータ一覧!$P$3:$W$3,0)),IF(AND($AF167&gt;=16,$AF167&lt;25),INDEX(バックデータ一覧!$P$8:$S$9,MATCH(入力データと計算結果!$F$8,バックデータ一覧!$O$8:$O$9,0),MATCH(入力データと計算結果!$F$6,バックデータ一覧!$P$3:$W$3,0)),IF($AF167&gt;=25,INDEX(バックデータ一覧!$P$10:$S$11,MATCH(入力データと計算結果!$F$8,バックデータ一覧!$O$10:$O$11,0),MATCH(入力データと計算結果!$F$6,バックデータ一覧!$P$3:$W$3,0))))))</f>
        <v>-0.13</v>
      </c>
      <c r="AE167" s="89">
        <f>IF($AF167&lt;7,INDEX(バックデータ一覧!$T$4:$W$5,MATCH(入力データと計算結果!$F$8,バックデータ一覧!$O$4:$O$5,0),MATCH(入力データと計算結果!$F$6,バックデータ一覧!$P$3:$W$3,0)),IF(AND($AF167&gt;=7,$AF167&lt;16),INDEX(バックデータ一覧!$T$6:$W$7,MATCH(入力データと計算結果!$F$8,バックデータ一覧!$O$6:$O$7,0),MATCH(入力データと計算結果!$F$6,バックデータ一覧!$P$3:$W$3,0)),IF(AND($AF167&gt;=16,$AF167&lt;25),INDEX(バックデータ一覧!$T$8:$W$9,MATCH(入力データと計算結果!$F$8,バックデータ一覧!$O$8:$O$9,0),MATCH(入力データと計算結果!$F$6,バックデータ一覧!$P$3:$W$3,0)),IF($AF167&gt;=25,INDEX(バックデータ一覧!$T$10:$W$11,MATCH(入力データと計算結果!$F$8,バックデータ一覧!$O$10:$O$11,0),MATCH(入力データと計算結果!$F$6,バックデータ一覧!$P$3:$W$3,0))))))</f>
        <v>6.04</v>
      </c>
      <c r="AF167" s="88">
        <f>AVERAGEIF(貼り付けシート!$A$6:$A$8765,$A167,貼り付けシート!$C$6:$C$8765)</f>
        <v>8.1041666666666679</v>
      </c>
      <c r="AG167" s="91">
        <f>IF(AND(入力データと計算結果!$F$7=バックデータ一覧!$A$7,AH167="使用できる"),MIN(AN167,SUM(I167:N167)*$AX$13),0)</f>
        <v>0</v>
      </c>
      <c r="AH167" s="47" t="str">
        <f t="shared" si="31"/>
        <v>使用できる</v>
      </c>
      <c r="AI167" s="90">
        <f>IF(入力データと計算結果!$F$7=バックデータ一覧!$A$8,MIN(AJ167,(SUM(I167:N167)*$AX$15)),0)</f>
        <v>0</v>
      </c>
      <c r="AJ167" s="90">
        <f t="shared" ca="1" si="27"/>
        <v>0</v>
      </c>
      <c r="AK167" s="90">
        <f t="shared" ca="1" si="28"/>
        <v>33.155973727012508</v>
      </c>
      <c r="AL167" s="88">
        <f>IF(OR($AX$22=0,入力データと計算結果!$F$7&lt;&gt;バックデータ一覧!$A$8),0,$AX$19*AM167*10^-3)</f>
        <v>0</v>
      </c>
      <c r="AM167" s="90">
        <f>SUMPRODUCT(('計算過程（日射量等）'!$A$6:$A$8765=計算過程!A167)*('計算過程（日射量等）'!$C$6:$C$8765&gt;=$AX$20))</f>
        <v>11</v>
      </c>
      <c r="AN167" s="90">
        <f>IF(入力データと計算結果!$F$7=バックデータ一覧!$A$9,0,AO167*$AX$22*$AX$21*計算過程!$AX$23)</f>
        <v>0</v>
      </c>
      <c r="AO167" s="90">
        <f>SUMIF('計算過程（日射量等）'!$A$6:$A$8765,計算過程!A167,'計算過程（日射量等）'!$C$6:$C$8765)*3600*10^-6</f>
        <v>26.249193367841141</v>
      </c>
      <c r="AP167" s="90">
        <f t="shared" si="32"/>
        <v>16.20752688172043</v>
      </c>
      <c r="AQ167" s="90">
        <f>AVERAGEIF('貼り付けシート（日射量等）'!$D$3:$D$8762,$A167,'貼り付けシート（日射量等）'!$F$3:$F$8762)</f>
        <v>17.612500000000001</v>
      </c>
    </row>
    <row r="168" spans="1:43">
      <c r="A168" s="28">
        <v>41802</v>
      </c>
      <c r="B168" s="88">
        <f ca="1">I168-IF(入力データと計算結果!$F$7=バックデータ一覧!$A$7,計算過程!$AG168,計算過程!$AI168)*I168/($I168+$J168+$K168+$L168+$M168+$N168)</f>
        <v>10.751541844770999</v>
      </c>
      <c r="C168" s="88">
        <f ca="1">J168-IF(入力データと計算結果!$F$7=バックデータ一覧!$A$7,計算過程!$AG168,計算過程!$AI168)*J168/($I168+$J168+$K168+$L168+$M168+$N168)</f>
        <v>17.529687790387495</v>
      </c>
      <c r="D168" s="88">
        <f ca="1">K168-IF(入力データと計算結果!$F$7=バックデータ一覧!$A$7,計算過程!$AG168,計算過程!$AI168)*K168/($I168+$J168+$K168+$L168+$M168+$N168)</f>
        <v>3.2722083875389996</v>
      </c>
      <c r="E168" s="88">
        <f ca="1">L168-IF(入力データと計算結果!$F$7=バックデータ一覧!$A$7,計算過程!$AG168,計算過程!$AI168)*L168/($I168+$J168+$K168+$L168+$M168+$N168)</f>
        <v>21.035625348464997</v>
      </c>
      <c r="F168" s="88">
        <f ca="1">M168-IF(入力データと計算結果!$F$7=バックデータ一覧!$A$7,計算過程!$AG168,計算過程!$AI168)*M168/($I168+$J168+$K168+$L168+$M168+$N168)</f>
        <v>0</v>
      </c>
      <c r="G168" s="88">
        <f ca="1">N168-IF(入力データと計算結果!$F$7=バックデータ一覧!$A$7,計算過程!$AG168,計算過程!$AI168)*N168/($I168+$J168+$K168+$L168+$M168+$N168)</f>
        <v>3.8760833333333338</v>
      </c>
      <c r="H168" s="88">
        <f t="shared" si="29"/>
        <v>0</v>
      </c>
      <c r="I168" s="90">
        <f ca="1">P168*(バックデータ一覧!$E$3-計算過程!X168)*4.186*10^-3</f>
        <v>10.751541844770999</v>
      </c>
      <c r="J168" s="90">
        <f ca="1">Q168*(バックデータ一覧!$E$4-計算過程!X168)*4.186*10^-3</f>
        <v>17.529687790387495</v>
      </c>
      <c r="K168" s="90">
        <f ca="1">R168*(バックデータ一覧!$E$5-計算過程!X168)*4.186*10^-3</f>
        <v>3.2722083875389996</v>
      </c>
      <c r="L168" s="90">
        <f ca="1">IF(入力データと計算結果!$F$9=バックデータ一覧!$A$2,計算過程!S168*(バックデータ一覧!$E$6-計算過程!X168)*4.186*10^-3,0)</f>
        <v>21.035625348464997</v>
      </c>
      <c r="M168" s="90">
        <f>IF(入力データと計算結果!$F$9=バックデータ一覧!$A$2,0,計算過程!T168*(バックデータ一覧!$E$7-計算過程!X168)*4.186*10^-3)</f>
        <v>0</v>
      </c>
      <c r="N168" s="90">
        <f ca="1">IF(入力データと計算結果!$F$9=バックデータ一覧!$A$4,0,計算過程!U168*(バックデータ一覧!$E$8-計算過程!X168)*4.186*10^-3)</f>
        <v>3.8760833333333338</v>
      </c>
      <c r="O168" s="90">
        <f>IF(入力データと計算結果!$F$9=バックデータ一覧!$A$4,計算過程!W168*1.25,0)</f>
        <v>0</v>
      </c>
      <c r="P168" s="88">
        <f t="shared" si="22"/>
        <v>92</v>
      </c>
      <c r="Q168" s="88">
        <f t="shared" si="23"/>
        <v>150</v>
      </c>
      <c r="R168" s="88">
        <f t="shared" si="24"/>
        <v>28</v>
      </c>
      <c r="S168" s="88">
        <f>IF(入力データと計算結果!$F$9=バックデータ一覧!$A$2,$AC168,0)*$AX$11*$AX$12</f>
        <v>180</v>
      </c>
      <c r="T168" s="88">
        <f>IF(入力データと計算結果!$F$9=バックデータ一覧!$A$2,0,$AC168)*$AX$12</f>
        <v>0</v>
      </c>
      <c r="U168" s="88">
        <f t="shared" ca="1" si="30"/>
        <v>19.323934230192037</v>
      </c>
      <c r="V168" s="90">
        <f ca="1">IF(OR(入力データと計算結果!$F$9=バックデータ一覧!$A$2,入力データと計算結果!$F$9=バックデータ一覧!$A$3),W168/(バックデータ一覧!$E$8-計算過程!X168)/4.186*10^3,0)</f>
        <v>19.323934230192037</v>
      </c>
      <c r="W168" s="90">
        <f t="shared" si="25"/>
        <v>3.8760833333333333</v>
      </c>
      <c r="X168" s="90">
        <f ca="1">MAX(VLOOKUP(入力データと計算結果!$F$5,バックデータ一覧!$Y$3:$AA$10,2)*Y168+VLOOKUP(入力データと計算結果!$F$5,バックデータ一覧!$Y$3:$AA$10,3),0.5)</f>
        <v>12.082038875000002</v>
      </c>
      <c r="Y168" s="90">
        <f t="shared" ca="1" si="26"/>
        <v>12.977916666666667</v>
      </c>
      <c r="Z168" s="24">
        <f>IF(入力データと計算結果!$F$6=4,INDEX(バックデータ一覧!$I$4:$L$9,MATCH(VLOOKUP(計算過程!$A168,バックデータ一覧!$AU$3:$AV$367,2),バックデータ一覧!$H$4:$H$9,0),MATCH(計算過程!Z$2,バックデータ一覧!$I$2:$L$2,0)),IF(入力データと計算結果!$F$6=3,INDEX(バックデータ一覧!$I$10:$L$15,MATCH(VLOOKUP(計算過程!$A168,バックデータ一覧!$AU$3:$AV$367,2),バックデータ一覧!$H$10:$H$15,0),MATCH(計算過程!Z$2,バックデータ一覧!$I$2:$L$2,0)),IF(入力データと計算結果!$F$6=2,INDEX(バックデータ一覧!$I$16:$L$21,MATCH(VLOOKUP(計算過程!$A168,バックデータ一覧!$AU$3:$AV$367,2),バックデータ一覧!$H$16:$H$21,0),MATCH(計算過程!Z$2,バックデータ一覧!$I$2:$L$2,0)),IF(入力データと計算結果!$F$6=1,INDEX(バックデータ一覧!$I$22:$L$27,MATCH(VLOOKUP(計算過程!$A168,バックデータ一覧!$AU$3:$AV$367,2),バックデータ一覧!$H$22:$H$27,0),MATCH(計算過程!Z$2,バックデータ一覧!$I$2:$L$2,0))))))</f>
        <v>92</v>
      </c>
      <c r="AA168" s="24">
        <f>IF(入力データと計算結果!$F$6=4,INDEX(バックデータ一覧!$I$4:$L$9,MATCH(VLOOKUP(計算過程!$A168,バックデータ一覧!$AU$3:$AV$367,2),バックデータ一覧!$H$4:$H$9,0),MATCH(計算過程!AA$2,バックデータ一覧!$I$2:$L$2,0)),IF(入力データと計算結果!$F$6=3,INDEX(バックデータ一覧!$I$10:$L$15,MATCH(VLOOKUP(計算過程!$A168,バックデータ一覧!$AU$3:$AV$367,2),バックデータ一覧!$H$10:$H$15,0),MATCH(計算過程!AA$2,バックデータ一覧!$I$2:$L$2,0)),IF(入力データと計算結果!$F$6=2,INDEX(バックデータ一覧!$I$16:$L$21,MATCH(VLOOKUP(計算過程!$A168,バックデータ一覧!$AU$3:$AV$367,2),バックデータ一覧!$H$16:$H$21,0),MATCH(計算過程!AA$2,バックデータ一覧!$I$2:$L$2,0)),IF(入力データと計算結果!$F$6=1,INDEX(バックデータ一覧!$I$22:$L$27,MATCH(VLOOKUP(計算過程!$A168,バックデータ一覧!$AU$3:$AV$367,2),バックデータ一覧!$H$22:$H$27,0),MATCH(計算過程!AA$2,バックデータ一覧!$I$2:$L$2,0))))))</f>
        <v>150</v>
      </c>
      <c r="AB168" s="24">
        <f>IF(入力データと計算結果!$F$6=4,INDEX(バックデータ一覧!$I$4:$L$9,MATCH(VLOOKUP(計算過程!$A168,バックデータ一覧!$AU$3:$AV$367,2),バックデータ一覧!$H$4:$H$9,0),MATCH(計算過程!AB$2,バックデータ一覧!$I$2:$L$2,0)),IF(入力データと計算結果!$F$6=3,INDEX(バックデータ一覧!$I$10:$L$15,MATCH(VLOOKUP(計算過程!$A168,バックデータ一覧!$AU$3:$AV$367,2),バックデータ一覧!$H$10:$H$15,0),MATCH(計算過程!AB$2,バックデータ一覧!$I$2:$L$2,0)),IF(入力データと計算結果!$F$6=2,INDEX(バックデータ一覧!$I$16:$L$21,MATCH(VLOOKUP(計算過程!$A168,バックデータ一覧!$AU$3:$AV$367,2),バックデータ一覧!$H$16:$H$21,0),MATCH(計算過程!AB$2,バックデータ一覧!$I$2:$L$2,0)),IF(入力データと計算結果!$F$6=1,INDEX(バックデータ一覧!$I$22:$L$27,MATCH(VLOOKUP(計算過程!$A168,バックデータ一覧!$AU$3:$AV$367,2),バックデータ一覧!$H$22:$H$27,0),MATCH(計算過程!AB$2,バックデータ一覧!$I$2:$L$2,0))))))</f>
        <v>28</v>
      </c>
      <c r="AC168" s="24">
        <f>IF(入力データと計算結果!$F$6=4,INDEX(バックデータ一覧!$I$4:$L$9,MATCH(VLOOKUP(計算過程!$A168,バックデータ一覧!$AU$3:$AV$367,2),バックデータ一覧!$H$4:$H$9,0),MATCH(計算過程!AC$2,バックデータ一覧!$I$2:$L$2,0)),IF(入力データと計算結果!$F$6=3,INDEX(バックデータ一覧!$I$10:$L$15,MATCH(VLOOKUP(計算過程!$A168,バックデータ一覧!$AU$3:$AV$367,2),バックデータ一覧!$H$10:$H$15,0),MATCH(計算過程!AC$2,バックデータ一覧!$I$2:$L$2,0)),IF(入力データと計算結果!$F$6=2,INDEX(バックデータ一覧!$I$16:$L$21,MATCH(VLOOKUP(計算過程!$A168,バックデータ一覧!$AU$3:$AV$367,2),バックデータ一覧!$H$16:$H$21,0),MATCH(計算過程!AC$2,バックデータ一覧!$I$2:$L$2,0)),IF(入力データと計算結果!$F$6=1,INDEX(バックデータ一覧!$I$22:$L$27,MATCH(VLOOKUP(計算過程!$A168,バックデータ一覧!$AU$3:$AV$367,2),バックデータ一覧!$H$22:$H$27,0),MATCH(計算過程!AC$2,バックデータ一覧!$I$2:$L$2,0))))))</f>
        <v>180</v>
      </c>
      <c r="AD168" s="89">
        <f>IF($AF168&lt;7,INDEX(バックデータ一覧!$P$4:$S$5,MATCH(入力データと計算結果!$F$8,バックデータ一覧!$O$4:$O$5,0),MATCH(入力データと計算結果!$F$6,バックデータ一覧!$P$3:$W$3,0)),IF(AND($AF168&gt;=7,$AF168&lt;16),INDEX(バックデータ一覧!$P$6:$S$7,MATCH(入力データと計算結果!$F$8,バックデータ一覧!$O$6:$O$7,0),MATCH(入力データと計算結果!$F$6,バックデータ一覧!$P$3:$W$3,0)),IF(AND($AF168&gt;=16,$AF168&lt;25),INDEX(バックデータ一覧!$P$8:$S$9,MATCH(入力データと計算結果!$F$8,バックデータ一覧!$O$8:$O$9,0),MATCH(入力データと計算結果!$F$6,バックデータ一覧!$P$3:$W$3,0)),IF($AF168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68" s="89">
        <f>IF($AF168&lt;7,INDEX(バックデータ一覧!$T$4:$W$5,MATCH(入力データと計算結果!$F$8,バックデータ一覧!$O$4:$O$5,0),MATCH(入力データと計算結果!$F$6,バックデータ一覧!$P$3:$W$3,0)),IF(AND($AF168&gt;=7,$AF168&lt;16),INDEX(バックデータ一覧!$T$6:$W$7,MATCH(入力データと計算結果!$F$8,バックデータ一覧!$O$6:$O$7,0),MATCH(入力データと計算結果!$F$6,バックデータ一覧!$P$3:$W$3,0)),IF(AND($AF168&gt;=16,$AF168&lt;25),INDEX(バックデータ一覧!$T$8:$W$9,MATCH(入力データと計算結果!$F$8,バックデータ一覧!$O$8:$O$9,0),MATCH(入力データと計算結果!$F$6,バックデータ一覧!$P$3:$W$3,0)),IF($AF168&gt;=25,INDEX(バックデータ一覧!$T$10:$W$11,MATCH(入力データと計算結果!$F$8,バックデータ一覧!$O$10:$O$11,0),MATCH(入力データと計算結果!$F$6,バックデータ一覧!$P$3:$W$3,0))))))</f>
        <v>6.21</v>
      </c>
      <c r="AF168" s="88">
        <f>AVERAGEIF(貼り付けシート!$A$6:$A$8765,$A168,貼り付けシート!$C$6:$C$8765)</f>
        <v>16.670833333333331</v>
      </c>
      <c r="AG168" s="91">
        <f>IF(AND(入力データと計算結果!$F$7=バックデータ一覧!$A$7,AH168="使用できる"),MIN(AN168,SUM(I168:N168)*$AX$13),0)</f>
        <v>0</v>
      </c>
      <c r="AH168" s="47" t="str">
        <f t="shared" si="31"/>
        <v>使用できる</v>
      </c>
      <c r="AI168" s="90">
        <f>IF(入力データと計算結果!$F$7=バックデータ一覧!$A$8,MIN(AJ168,(SUM(I168:N168)*$AX$15)),0)</f>
        <v>0</v>
      </c>
      <c r="AJ168" s="90">
        <f t="shared" ca="1" si="27"/>
        <v>0</v>
      </c>
      <c r="AK168" s="90">
        <f t="shared" ca="1" si="28"/>
        <v>33.227187790387497</v>
      </c>
      <c r="AL168" s="88">
        <f>IF(OR($AX$22=0,入力データと計算結果!$F$7&lt;&gt;バックデータ一覧!$A$8),0,$AX$19*AM168*10^-3)</f>
        <v>0</v>
      </c>
      <c r="AM168" s="90">
        <f>SUMPRODUCT(('計算過程（日射量等）'!$A$6:$A$8765=計算過程!A168)*('計算過程（日射量等）'!$C$6:$C$8765&gt;=$AX$20))</f>
        <v>11</v>
      </c>
      <c r="AN168" s="90">
        <f>IF(入力データと計算結果!$F$7=バックデータ一覧!$A$9,0,AO168*$AX$22*$AX$21*計算過程!$AX$23)</f>
        <v>0</v>
      </c>
      <c r="AO168" s="90">
        <f>SUMIF('計算過程（日射量等）'!$A$6:$A$8765,計算過程!A168,'計算過程（日射量等）'!$C$6:$C$8765)*3600*10^-6</f>
        <v>24.249271554517684</v>
      </c>
      <c r="AP168" s="90">
        <f t="shared" si="32"/>
        <v>16.398790322580645</v>
      </c>
      <c r="AQ168" s="90">
        <f>AVERAGEIF('貼り付けシート（日射量等）'!$D$3:$D$8762,$A168,'貼り付けシート（日射量等）'!$F$3:$F$8762)</f>
        <v>18.966666666666665</v>
      </c>
    </row>
    <row r="169" spans="1:43">
      <c r="A169" s="28">
        <v>41803</v>
      </c>
      <c r="B169" s="88">
        <f ca="1">I169-IF(入力データと計算結果!$F$7=バックデータ一覧!$A$7,計算過程!$AG169,計算過程!$AI169)*I169/($I169+$J169+$K169+$L169+$M169+$N169)</f>
        <v>7.1302328722169994</v>
      </c>
      <c r="C169" s="88">
        <f ca="1">J169-IF(入力データと計算結果!$F$7=バックデータ一覧!$A$7,計算過程!$AG169,計算過程!$AI169)*J169/($I169+$J169+$K169+$L169+$M169+$N169)</f>
        <v>11.500375600350001</v>
      </c>
      <c r="D169" s="88">
        <f ca="1">K169-IF(入力データと計算結果!$F$7=バックデータ一覧!$A$7,計算過程!$AG169,計算過程!$AI169)*K169/($I169+$J169+$K169+$L169+$M169+$N169)</f>
        <v>0.92003004802800004</v>
      </c>
      <c r="E169" s="88">
        <f ca="1">L169-IF(入力データと計算結果!$F$7=バックデータ一覧!$A$7,計算過程!$AG169,計算過程!$AI169)*L169/($I169+$J169+$K169+$L169+$M169+$N169)</f>
        <v>20.700676080629997</v>
      </c>
      <c r="F169" s="88">
        <f ca="1">M169-IF(入力データと計算結果!$F$7=バックデータ一覧!$A$7,計算過程!$AG169,計算過程!$AI169)*M169/($I169+$J169+$K169+$L169+$M169+$N169)</f>
        <v>0</v>
      </c>
      <c r="G169" s="88">
        <f ca="1">N169-IF(入力データと計算結果!$F$7=バックデータ一覧!$A$7,計算過程!$AG169,計算過程!$AI169)*N169/($I169+$J169+$K169+$L169+$M169+$N169)</f>
        <v>3.9169166666666673</v>
      </c>
      <c r="H169" s="88">
        <f t="shared" si="29"/>
        <v>0</v>
      </c>
      <c r="I169" s="90">
        <f ca="1">P169*(バックデータ一覧!$E$3-計算過程!X169)*4.186*10^-3</f>
        <v>7.1302328722169994</v>
      </c>
      <c r="J169" s="90">
        <f ca="1">Q169*(バックデータ一覧!$E$4-計算過程!X169)*4.186*10^-3</f>
        <v>11.500375600350001</v>
      </c>
      <c r="K169" s="90">
        <f ca="1">R169*(バックデータ一覧!$E$5-計算過程!X169)*4.186*10^-3</f>
        <v>0.92003004802800004</v>
      </c>
      <c r="L169" s="90">
        <f ca="1">IF(入力データと計算結果!$F$9=バックデータ一覧!$A$2,計算過程!S169*(バックデータ一覧!$E$6-計算過程!X169)*4.186*10^-3,0)</f>
        <v>20.700676080629997</v>
      </c>
      <c r="M169" s="90">
        <f>IF(入力データと計算結果!$F$9=バックデータ一覧!$A$2,0,計算過程!T169*(バックデータ一覧!$E$7-計算過程!X169)*4.186*10^-3)</f>
        <v>0</v>
      </c>
      <c r="N169" s="90">
        <f ca="1">IF(入力データと計算結果!$F$9=バックデータ一覧!$A$4,0,計算過程!U169*(バックデータ一覧!$E$8-計算過程!X169)*4.186*10^-3)</f>
        <v>3.9169166666666673</v>
      </c>
      <c r="O169" s="90">
        <f>IF(入力データと計算結果!$F$9=バックデータ一覧!$A$4,計算過程!W169*1.25,0)</f>
        <v>0</v>
      </c>
      <c r="P169" s="88">
        <f t="shared" si="22"/>
        <v>62</v>
      </c>
      <c r="Q169" s="88">
        <f t="shared" si="23"/>
        <v>100</v>
      </c>
      <c r="R169" s="88">
        <f t="shared" si="24"/>
        <v>8</v>
      </c>
      <c r="S169" s="88">
        <f>IF(入力データと計算結果!$F$9=バックデータ一覧!$A$2,$AC169,0)*$AX$11*$AX$12</f>
        <v>180</v>
      </c>
      <c r="T169" s="88">
        <f>IF(入力データと計算結果!$F$9=バックデータ一覧!$A$2,0,$AC169)*$AX$12</f>
        <v>0</v>
      </c>
      <c r="U169" s="88">
        <f t="shared" ca="1" si="30"/>
        <v>19.710359473065115</v>
      </c>
      <c r="V169" s="90">
        <f ca="1">IF(OR(入力データと計算結果!$F$9=バックデータ一覧!$A$2,入力データと計算結果!$F$9=バックデータ一覧!$A$3),W169/(バックデータ一覧!$E$8-計算過程!X169)/4.186*10^3,0)</f>
        <v>19.710359473065115</v>
      </c>
      <c r="W169" s="90">
        <f t="shared" si="25"/>
        <v>3.9169166666666664</v>
      </c>
      <c r="X169" s="90">
        <f ca="1">MAX(VLOOKUP(入力データと計算結果!$F$5,バックデータ一覧!$Y$3:$AA$10,2)*Y169+VLOOKUP(入力データと計算結果!$F$5,バックデータ一覧!$Y$3:$AA$10,3),0.5)</f>
        <v>12.52657525</v>
      </c>
      <c r="Y169" s="90">
        <f t="shared" ca="1" si="26"/>
        <v>13.647499999999999</v>
      </c>
      <c r="Z169" s="24">
        <f>IF(入力データと計算結果!$F$6=4,INDEX(バックデータ一覧!$I$4:$L$9,MATCH(VLOOKUP(計算過程!$A169,バックデータ一覧!$AU$3:$AV$367,2),バックデータ一覧!$H$4:$H$9,0),MATCH(計算過程!Z$2,バックデータ一覧!$I$2:$L$2,0)),IF(入力データと計算結果!$F$6=3,INDEX(バックデータ一覧!$I$10:$L$15,MATCH(VLOOKUP(計算過程!$A169,バックデータ一覧!$AU$3:$AV$367,2),バックデータ一覧!$H$10:$H$15,0),MATCH(計算過程!Z$2,バックデータ一覧!$I$2:$L$2,0)),IF(入力データと計算結果!$F$6=2,INDEX(バックデータ一覧!$I$16:$L$21,MATCH(VLOOKUP(計算過程!$A169,バックデータ一覧!$AU$3:$AV$367,2),バックデータ一覧!$H$16:$H$21,0),MATCH(計算過程!Z$2,バックデータ一覧!$I$2:$L$2,0)),IF(入力データと計算結果!$F$6=1,INDEX(バックデータ一覧!$I$22:$L$27,MATCH(VLOOKUP(計算過程!$A169,バックデータ一覧!$AU$3:$AV$367,2),バックデータ一覧!$H$22:$H$27,0),MATCH(計算過程!Z$2,バックデータ一覧!$I$2:$L$2,0))))))</f>
        <v>62</v>
      </c>
      <c r="AA169" s="24">
        <f>IF(入力データと計算結果!$F$6=4,INDEX(バックデータ一覧!$I$4:$L$9,MATCH(VLOOKUP(計算過程!$A169,バックデータ一覧!$AU$3:$AV$367,2),バックデータ一覧!$H$4:$H$9,0),MATCH(計算過程!AA$2,バックデータ一覧!$I$2:$L$2,0)),IF(入力データと計算結果!$F$6=3,INDEX(バックデータ一覧!$I$10:$L$15,MATCH(VLOOKUP(計算過程!$A169,バックデータ一覧!$AU$3:$AV$367,2),バックデータ一覧!$H$10:$H$15,0),MATCH(計算過程!AA$2,バックデータ一覧!$I$2:$L$2,0)),IF(入力データと計算結果!$F$6=2,INDEX(バックデータ一覧!$I$16:$L$21,MATCH(VLOOKUP(計算過程!$A169,バックデータ一覧!$AU$3:$AV$367,2),バックデータ一覧!$H$16:$H$21,0),MATCH(計算過程!AA$2,バックデータ一覧!$I$2:$L$2,0)),IF(入力データと計算結果!$F$6=1,INDEX(バックデータ一覧!$I$22:$L$27,MATCH(VLOOKUP(計算過程!$A169,バックデータ一覧!$AU$3:$AV$367,2),バックデータ一覧!$H$22:$H$27,0),MATCH(計算過程!AA$2,バックデータ一覧!$I$2:$L$2,0))))))</f>
        <v>100</v>
      </c>
      <c r="AB169" s="24">
        <f>IF(入力データと計算結果!$F$6=4,INDEX(バックデータ一覧!$I$4:$L$9,MATCH(VLOOKUP(計算過程!$A169,バックデータ一覧!$AU$3:$AV$367,2),バックデータ一覧!$H$4:$H$9,0),MATCH(計算過程!AB$2,バックデータ一覧!$I$2:$L$2,0)),IF(入力データと計算結果!$F$6=3,INDEX(バックデータ一覧!$I$10:$L$15,MATCH(VLOOKUP(計算過程!$A169,バックデータ一覧!$AU$3:$AV$367,2),バックデータ一覧!$H$10:$H$15,0),MATCH(計算過程!AB$2,バックデータ一覧!$I$2:$L$2,0)),IF(入力データと計算結果!$F$6=2,INDEX(バックデータ一覧!$I$16:$L$21,MATCH(VLOOKUP(計算過程!$A169,バックデータ一覧!$AU$3:$AV$367,2),バックデータ一覧!$H$16:$H$21,0),MATCH(計算過程!AB$2,バックデータ一覧!$I$2:$L$2,0)),IF(入力データと計算結果!$F$6=1,INDEX(バックデータ一覧!$I$22:$L$27,MATCH(VLOOKUP(計算過程!$A169,バックデータ一覧!$AU$3:$AV$367,2),バックデータ一覧!$H$22:$H$27,0),MATCH(計算過程!AB$2,バックデータ一覧!$I$2:$L$2,0))))))</f>
        <v>8</v>
      </c>
      <c r="AC169" s="24">
        <f>IF(入力データと計算結果!$F$6=4,INDEX(バックデータ一覧!$I$4:$L$9,MATCH(VLOOKUP(計算過程!$A169,バックデータ一覧!$AU$3:$AV$367,2),バックデータ一覧!$H$4:$H$9,0),MATCH(計算過程!AC$2,バックデータ一覧!$I$2:$L$2,0)),IF(入力データと計算結果!$F$6=3,INDEX(バックデータ一覧!$I$10:$L$15,MATCH(VLOOKUP(計算過程!$A169,バックデータ一覧!$AU$3:$AV$367,2),バックデータ一覧!$H$10:$H$15,0),MATCH(計算過程!AC$2,バックデータ一覧!$I$2:$L$2,0)),IF(入力データと計算結果!$F$6=2,INDEX(バックデータ一覧!$I$16:$L$21,MATCH(VLOOKUP(計算過程!$A169,バックデータ一覧!$AU$3:$AV$367,2),バックデータ一覧!$H$16:$H$21,0),MATCH(計算過程!AC$2,バックデータ一覧!$I$2:$L$2,0)),IF(入力データと計算結果!$F$6=1,INDEX(バックデータ一覧!$I$22:$L$27,MATCH(VLOOKUP(計算過程!$A169,バックデータ一覧!$AU$3:$AV$367,2),バックデータ一覧!$H$22:$H$27,0),MATCH(計算過程!AC$2,バックデータ一覧!$I$2:$L$2,0))))))</f>
        <v>180</v>
      </c>
      <c r="AD169" s="89">
        <f>IF($AF169&lt;7,INDEX(バックデータ一覧!$P$4:$S$5,MATCH(入力データと計算結果!$F$8,バックデータ一覧!$O$4:$O$5,0),MATCH(入力データと計算結果!$F$6,バックデータ一覧!$P$3:$W$3,0)),IF(AND($AF169&gt;=7,$AF169&lt;16),INDEX(バックデータ一覧!$P$6:$S$7,MATCH(入力データと計算結果!$F$8,バックデータ一覧!$O$6:$O$7,0),MATCH(入力データと計算結果!$F$6,バックデータ一覧!$P$3:$W$3,0)),IF(AND($AF169&gt;=16,$AF169&lt;25),INDEX(バックデータ一覧!$P$8:$S$9,MATCH(入力データと計算結果!$F$8,バックデータ一覧!$O$8:$O$9,0),MATCH(入力データと計算結果!$F$6,バックデータ一覧!$P$3:$W$3,0)),IF($AF169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69" s="89">
        <f>IF($AF169&lt;7,INDEX(バックデータ一覧!$T$4:$W$5,MATCH(入力データと計算結果!$F$8,バックデータ一覧!$O$4:$O$5,0),MATCH(入力データと計算結果!$F$6,バックデータ一覧!$P$3:$W$3,0)),IF(AND($AF169&gt;=7,$AF169&lt;16),INDEX(バックデータ一覧!$T$6:$W$7,MATCH(入力データと計算結果!$F$8,バックデータ一覧!$O$6:$O$7,0),MATCH(入力データと計算結果!$F$6,バックデータ一覧!$P$3:$W$3,0)),IF(AND($AF169&gt;=16,$AF169&lt;25),INDEX(バックデータ一覧!$T$8:$W$9,MATCH(入力データと計算結果!$F$8,バックデータ一覧!$O$8:$O$9,0),MATCH(入力データと計算結果!$F$6,バックデータ一覧!$P$3:$W$3,0)),IF($AF169&gt;=25,INDEX(バックデータ一覧!$T$10:$W$11,MATCH(入力データと計算結果!$F$8,バックデータ一覧!$O$10:$O$11,0),MATCH(入力データと計算結果!$F$6,バックデータ一覧!$P$3:$W$3,0))))))</f>
        <v>6.21</v>
      </c>
      <c r="AF169" s="88">
        <f>AVERAGEIF(貼り付けシート!$A$6:$A$8765,$A169,貼り付けシート!$C$6:$C$8765)</f>
        <v>16.379166666666666</v>
      </c>
      <c r="AG169" s="91">
        <f>IF(AND(入力データと計算結果!$F$7=バックデータ一覧!$A$7,AH169="使用できる"),MIN(AN169,SUM(I169:N169)*$AX$13),0)</f>
        <v>0</v>
      </c>
      <c r="AH169" s="47" t="str">
        <f t="shared" si="31"/>
        <v>使用できる</v>
      </c>
      <c r="AI169" s="90">
        <f>IF(入力データと計算結果!$F$7=バックデータ一覧!$A$8,MIN(AJ169,(SUM(I169:N169)*$AX$15)),0)</f>
        <v>0</v>
      </c>
      <c r="AJ169" s="90">
        <f t="shared" ca="1" si="27"/>
        <v>0</v>
      </c>
      <c r="AK169" s="90">
        <f t="shared" ca="1" si="28"/>
        <v>32.948063400525001</v>
      </c>
      <c r="AL169" s="88">
        <f>IF(OR($AX$22=0,入力データと計算結果!$F$7&lt;&gt;バックデータ一覧!$A$8),0,$AX$19*AM169*10^-3)</f>
        <v>0</v>
      </c>
      <c r="AM169" s="90">
        <f>SUMPRODUCT(('計算過程（日射量等）'!$A$6:$A$8765=計算過程!A169)*('計算過程（日射量等）'!$C$6:$C$8765&gt;=$AX$20))</f>
        <v>9</v>
      </c>
      <c r="AN169" s="90">
        <f>IF(入力データと計算結果!$F$7=バックデータ一覧!$A$9,0,AO169*$AX$22*$AX$21*計算過程!$AX$23)</f>
        <v>0</v>
      </c>
      <c r="AO169" s="90">
        <f>SUMIF('計算過程（日射量等）'!$A$6:$A$8765,計算過程!A169,'計算過程（日射量等）'!$C$6:$C$8765)*3600*10^-6</f>
        <v>12.469061733892092</v>
      </c>
      <c r="AP169" s="90">
        <f t="shared" si="32"/>
        <v>16.416532258064514</v>
      </c>
      <c r="AQ169" s="90">
        <f>AVERAGEIF('貼り付けシート（日射量等）'!$D$3:$D$8762,$A169,'貼り付けシート（日射量等）'!$F$3:$F$8762)</f>
        <v>20.429166666666664</v>
      </c>
    </row>
    <row r="170" spans="1:43">
      <c r="A170" s="28">
        <v>41804</v>
      </c>
      <c r="B170" s="88">
        <f ca="1">I170-IF(入力データと計算結果!$F$7=バックデータ一覧!$A$7,計算過程!$AG170,計算過程!$AI170)*I170/($I170+$J170+$K170+$L170+$M170+$N170)</f>
        <v>15.546179394381999</v>
      </c>
      <c r="C170" s="88">
        <f ca="1">J170-IF(入力データと計算結果!$F$7=バックデータ一覧!$A$7,計算過程!$AG170,計算過程!$AI170)*J170/($I170+$J170+$K170+$L170+$M170+$N170)</f>
        <v>22.862028521149998</v>
      </c>
      <c r="D170" s="88">
        <f ca="1">K170-IF(入力データと計算結果!$F$7=バックデータ一覧!$A$7,計算過程!$AG170,計算過程!$AI170)*K170/($I170+$J170+$K170+$L170+$M170+$N170)</f>
        <v>3.8865448485954999</v>
      </c>
      <c r="E170" s="88">
        <f ca="1">L170-IF(入力データと計算結果!$F$7=バックデータ一覧!$A$7,計算過程!$AG170,計算過程!$AI170)*L170/($I170+$J170+$K170+$L170+$M170+$N170)</f>
        <v>20.575825669034998</v>
      </c>
      <c r="F170" s="88">
        <f ca="1">M170-IF(入力データと計算結果!$F$7=バックデータ一覧!$A$7,計算過程!$AG170,計算過程!$AI170)*M170/($I170+$J170+$K170+$L170+$M170+$N170)</f>
        <v>0</v>
      </c>
      <c r="G170" s="88">
        <f ca="1">N170-IF(入力データと計算結果!$F$7=バックデータ一覧!$A$7,計算過程!$AG170,計算過程!$AI170)*N170/($I170+$J170+$K170+$L170+$M170+$N170)</f>
        <v>4.0287916666666668</v>
      </c>
      <c r="H170" s="88">
        <f t="shared" si="29"/>
        <v>0</v>
      </c>
      <c r="I170" s="90">
        <f ca="1">P170*(バックデータ一覧!$E$3-計算過程!X170)*4.186*10^-3</f>
        <v>15.546179394381999</v>
      </c>
      <c r="J170" s="90">
        <f ca="1">Q170*(バックデータ一覧!$E$4-計算過程!X170)*4.186*10^-3</f>
        <v>22.862028521149998</v>
      </c>
      <c r="K170" s="90">
        <f ca="1">R170*(バックデータ一覧!$E$5-計算過程!X170)*4.186*10^-3</f>
        <v>3.8865448485954999</v>
      </c>
      <c r="L170" s="90">
        <f ca="1">IF(入力データと計算結果!$F$9=バックデータ一覧!$A$2,計算過程!S170*(バックデータ一覧!$E$6-計算過程!X170)*4.186*10^-3,0)</f>
        <v>20.575825669034998</v>
      </c>
      <c r="M170" s="90">
        <f>IF(入力データと計算結果!$F$9=バックデータ一覧!$A$2,0,計算過程!T170*(バックデータ一覧!$E$7-計算過程!X170)*4.186*10^-3)</f>
        <v>0</v>
      </c>
      <c r="N170" s="90">
        <f ca="1">IF(入力データと計算結果!$F$9=バックデータ一覧!$A$4,0,計算過程!U170*(バックデータ一覧!$E$8-計算過程!X170)*4.186*10^-3)</f>
        <v>4.0287916666666668</v>
      </c>
      <c r="O170" s="90">
        <f>IF(入力データと計算結果!$F$9=バックデータ一覧!$A$4,計算過程!W170*1.25,0)</f>
        <v>0</v>
      </c>
      <c r="P170" s="88">
        <f t="shared" si="22"/>
        <v>136</v>
      </c>
      <c r="Q170" s="88">
        <f t="shared" si="23"/>
        <v>200</v>
      </c>
      <c r="R170" s="88">
        <f t="shared" si="24"/>
        <v>34</v>
      </c>
      <c r="S170" s="88">
        <f>IF(入力データと計算結果!$F$9=バックデータ一覧!$A$2,$AC170,0)*$AX$11*$AX$12</f>
        <v>180</v>
      </c>
      <c r="T170" s="88">
        <f>IF(入力データと計算結果!$F$9=バックデータ一覧!$A$2,0,$AC170)*$AX$12</f>
        <v>0</v>
      </c>
      <c r="U170" s="88">
        <f t="shared" ca="1" si="30"/>
        <v>20.34433553222966</v>
      </c>
      <c r="V170" s="90">
        <f ca="1">IF(OR(入力データと計算結果!$F$9=バックデータ一覧!$A$2,入力データと計算結果!$F$9=バックデータ一覧!$A$3),W170/(バックデータ一覧!$E$8-計算過程!X170)/4.186*10^3,0)</f>
        <v>20.34433553222966</v>
      </c>
      <c r="W170" s="90">
        <f t="shared" si="25"/>
        <v>4.0287916666666668</v>
      </c>
      <c r="X170" s="90">
        <f ca="1">MAX(VLOOKUP(入力データと計算結果!$F$5,バックデータ一覧!$Y$3:$AA$10,2)*Y170+VLOOKUP(入力データと計算結果!$F$5,バックデータ一覧!$Y$3:$AA$10,3),0.5)</f>
        <v>12.692273625000002</v>
      </c>
      <c r="Y170" s="90">
        <f t="shared" ca="1" si="26"/>
        <v>13.897083333333333</v>
      </c>
      <c r="Z170" s="24">
        <f>IF(入力データと計算結果!$F$6=4,INDEX(バックデータ一覧!$I$4:$L$9,MATCH(VLOOKUP(計算過程!$A170,バックデータ一覧!$AU$3:$AV$367,2),バックデータ一覧!$H$4:$H$9,0),MATCH(計算過程!Z$2,バックデータ一覧!$I$2:$L$2,0)),IF(入力データと計算結果!$F$6=3,INDEX(バックデータ一覧!$I$10:$L$15,MATCH(VLOOKUP(計算過程!$A170,バックデータ一覧!$AU$3:$AV$367,2),バックデータ一覧!$H$10:$H$15,0),MATCH(計算過程!Z$2,バックデータ一覧!$I$2:$L$2,0)),IF(入力データと計算結果!$F$6=2,INDEX(バックデータ一覧!$I$16:$L$21,MATCH(VLOOKUP(計算過程!$A170,バックデータ一覧!$AU$3:$AV$367,2),バックデータ一覧!$H$16:$H$21,0),MATCH(計算過程!Z$2,バックデータ一覧!$I$2:$L$2,0)),IF(入力データと計算結果!$F$6=1,INDEX(バックデータ一覧!$I$22:$L$27,MATCH(VLOOKUP(計算過程!$A170,バックデータ一覧!$AU$3:$AV$367,2),バックデータ一覧!$H$22:$H$27,0),MATCH(計算過程!Z$2,バックデータ一覧!$I$2:$L$2,0))))))</f>
        <v>136</v>
      </c>
      <c r="AA170" s="24">
        <f>IF(入力データと計算結果!$F$6=4,INDEX(バックデータ一覧!$I$4:$L$9,MATCH(VLOOKUP(計算過程!$A170,バックデータ一覧!$AU$3:$AV$367,2),バックデータ一覧!$H$4:$H$9,0),MATCH(計算過程!AA$2,バックデータ一覧!$I$2:$L$2,0)),IF(入力データと計算結果!$F$6=3,INDEX(バックデータ一覧!$I$10:$L$15,MATCH(VLOOKUP(計算過程!$A170,バックデータ一覧!$AU$3:$AV$367,2),バックデータ一覧!$H$10:$H$15,0),MATCH(計算過程!AA$2,バックデータ一覧!$I$2:$L$2,0)),IF(入力データと計算結果!$F$6=2,INDEX(バックデータ一覧!$I$16:$L$21,MATCH(VLOOKUP(計算過程!$A170,バックデータ一覧!$AU$3:$AV$367,2),バックデータ一覧!$H$16:$H$21,0),MATCH(計算過程!AA$2,バックデータ一覧!$I$2:$L$2,0)),IF(入力データと計算結果!$F$6=1,INDEX(バックデータ一覧!$I$22:$L$27,MATCH(VLOOKUP(計算過程!$A170,バックデータ一覧!$AU$3:$AV$367,2),バックデータ一覧!$H$22:$H$27,0),MATCH(計算過程!AA$2,バックデータ一覧!$I$2:$L$2,0))))))</f>
        <v>200</v>
      </c>
      <c r="AB170" s="24">
        <f>IF(入力データと計算結果!$F$6=4,INDEX(バックデータ一覧!$I$4:$L$9,MATCH(VLOOKUP(計算過程!$A170,バックデータ一覧!$AU$3:$AV$367,2),バックデータ一覧!$H$4:$H$9,0),MATCH(計算過程!AB$2,バックデータ一覧!$I$2:$L$2,0)),IF(入力データと計算結果!$F$6=3,INDEX(バックデータ一覧!$I$10:$L$15,MATCH(VLOOKUP(計算過程!$A170,バックデータ一覧!$AU$3:$AV$367,2),バックデータ一覧!$H$10:$H$15,0),MATCH(計算過程!AB$2,バックデータ一覧!$I$2:$L$2,0)),IF(入力データと計算結果!$F$6=2,INDEX(バックデータ一覧!$I$16:$L$21,MATCH(VLOOKUP(計算過程!$A170,バックデータ一覧!$AU$3:$AV$367,2),バックデータ一覧!$H$16:$H$21,0),MATCH(計算過程!AB$2,バックデータ一覧!$I$2:$L$2,0)),IF(入力データと計算結果!$F$6=1,INDEX(バックデータ一覧!$I$22:$L$27,MATCH(VLOOKUP(計算過程!$A170,バックデータ一覧!$AU$3:$AV$367,2),バックデータ一覧!$H$22:$H$27,0),MATCH(計算過程!AB$2,バックデータ一覧!$I$2:$L$2,0))))))</f>
        <v>34</v>
      </c>
      <c r="AC170" s="24">
        <f>IF(入力データと計算結果!$F$6=4,INDEX(バックデータ一覧!$I$4:$L$9,MATCH(VLOOKUP(計算過程!$A170,バックデータ一覧!$AU$3:$AV$367,2),バックデータ一覧!$H$4:$H$9,0),MATCH(計算過程!AC$2,バックデータ一覧!$I$2:$L$2,0)),IF(入力データと計算結果!$F$6=3,INDEX(バックデータ一覧!$I$10:$L$15,MATCH(VLOOKUP(計算過程!$A170,バックデータ一覧!$AU$3:$AV$367,2),バックデータ一覧!$H$10:$H$15,0),MATCH(計算過程!AC$2,バックデータ一覧!$I$2:$L$2,0)),IF(入力データと計算結果!$F$6=2,INDEX(バックデータ一覧!$I$16:$L$21,MATCH(VLOOKUP(計算過程!$A170,バックデータ一覧!$AU$3:$AV$367,2),バックデータ一覧!$H$16:$H$21,0),MATCH(計算過程!AC$2,バックデータ一覧!$I$2:$L$2,0)),IF(入力データと計算結果!$F$6=1,INDEX(バックデータ一覧!$I$22:$L$27,MATCH(VLOOKUP(計算過程!$A170,バックデータ一覧!$AU$3:$AV$367,2),バックデータ一覧!$H$22:$H$27,0),MATCH(計算過程!AC$2,バックデータ一覧!$I$2:$L$2,0))))))</f>
        <v>180</v>
      </c>
      <c r="AD170" s="89">
        <f>IF($AF170&lt;7,INDEX(バックデータ一覧!$P$4:$S$5,MATCH(入力データと計算結果!$F$8,バックデータ一覧!$O$4:$O$5,0),MATCH(入力データと計算結果!$F$6,バックデータ一覧!$P$3:$W$3,0)),IF(AND($AF170&gt;=7,$AF170&lt;16),INDEX(バックデータ一覧!$P$6:$S$7,MATCH(入力データと計算結果!$F$8,バックデータ一覧!$O$6:$O$7,0),MATCH(入力データと計算結果!$F$6,バックデータ一覧!$P$3:$W$3,0)),IF(AND($AF170&gt;=16,$AF170&lt;25),INDEX(バックデータ一覧!$P$8:$S$9,MATCH(入力データと計算結果!$F$8,バックデータ一覧!$O$8:$O$9,0),MATCH(入力データと計算結果!$F$6,バックデータ一覧!$P$3:$W$3,0)),IF($AF170&gt;=25,INDEX(バックデータ一覧!$P$10:$S$11,MATCH(入力データと計算結果!$F$8,バックデータ一覧!$O$10:$O$11,0),MATCH(入力データと計算結果!$F$6,バックデータ一覧!$P$3:$W$3,0))))))</f>
        <v>-0.13</v>
      </c>
      <c r="AE170" s="89">
        <f>IF($AF170&lt;7,INDEX(バックデータ一覧!$T$4:$W$5,MATCH(入力データと計算結果!$F$8,バックデータ一覧!$O$4:$O$5,0),MATCH(入力データと計算結果!$F$6,バックデータ一覧!$P$3:$W$3,0)),IF(AND($AF170&gt;=7,$AF170&lt;16),INDEX(バックデータ一覧!$T$6:$W$7,MATCH(入力データと計算結果!$F$8,バックデータ一覧!$O$6:$O$7,0),MATCH(入力データと計算結果!$F$6,バックデータ一覧!$P$3:$W$3,0)),IF(AND($AF170&gt;=16,$AF170&lt;25),INDEX(バックデータ一覧!$T$8:$W$9,MATCH(入力データと計算結果!$F$8,バックデータ一覧!$O$8:$O$9,0),MATCH(入力データと計算結果!$F$6,バックデータ一覧!$P$3:$W$3,0)),IF($AF170&gt;=25,INDEX(バックデータ一覧!$T$10:$W$11,MATCH(入力データと計算結果!$F$8,バックデータ一覧!$O$10:$O$11,0),MATCH(入力データと計算結果!$F$6,バックデータ一覧!$P$3:$W$3,0))))))</f>
        <v>6.04</v>
      </c>
      <c r="AF170" s="88">
        <f>AVERAGEIF(貼り付けシート!$A$6:$A$8765,$A170,貼り付けシート!$C$6:$C$8765)</f>
        <v>15.470833333333337</v>
      </c>
      <c r="AG170" s="91">
        <f>IF(AND(入力データと計算結果!$F$7=バックデータ一覧!$A$7,AH170="使用できる"),MIN(AN170,SUM(I170:N170)*$AX$13),0)</f>
        <v>0</v>
      </c>
      <c r="AH170" s="47" t="str">
        <f t="shared" si="31"/>
        <v>使用できる</v>
      </c>
      <c r="AI170" s="90">
        <f>IF(入力データと計算結果!$F$7=バックデータ一覧!$A$8,MIN(AJ170,(SUM(I170:N170)*$AX$15)),0)</f>
        <v>0</v>
      </c>
      <c r="AJ170" s="90">
        <f t="shared" ca="1" si="27"/>
        <v>0</v>
      </c>
      <c r="AK170" s="90">
        <f t="shared" ca="1" si="28"/>
        <v>32.844021390862501</v>
      </c>
      <c r="AL170" s="88">
        <f>IF(OR($AX$22=0,入力データと計算結果!$F$7&lt;&gt;バックデータ一覧!$A$8),0,$AX$19*AM170*10^-3)</f>
        <v>0</v>
      </c>
      <c r="AM170" s="90">
        <f>SUMPRODUCT(('計算過程（日射量等）'!$A$6:$A$8765=計算過程!A170)*('計算過程（日射量等）'!$C$6:$C$8765&gt;=$AX$20))</f>
        <v>0</v>
      </c>
      <c r="AN170" s="90">
        <f>IF(入力データと計算結果!$F$7=バックデータ一覧!$A$9,0,AO170*$AX$22*$AX$21*計算過程!$AX$23)</f>
        <v>0</v>
      </c>
      <c r="AO170" s="90">
        <f>SUMIF('計算過程（日射量等）'!$A$6:$A$8765,計算過程!A170,'計算過程（日射量等）'!$C$6:$C$8765)*3600*10^-6</f>
        <v>4.1575443913931922</v>
      </c>
      <c r="AP170" s="90">
        <f t="shared" si="32"/>
        <v>16.476612903225806</v>
      </c>
      <c r="AQ170" s="90">
        <f>AVERAGEIF('貼り付けシート（日射量等）'!$D$3:$D$8762,$A170,'貼り付けシート（日射量等）'!$F$3:$F$8762)</f>
        <v>15.266666666666667</v>
      </c>
    </row>
    <row r="171" spans="1:43">
      <c r="A171" s="28">
        <v>41805</v>
      </c>
      <c r="B171" s="88">
        <f ca="1">I171-IF(入力データと計算結果!$F$7=バックデータ一覧!$A$7,計算過程!$AG171,計算過程!$AI171)*I171/($I171+$J171+$K171+$L171+$M171+$N171)</f>
        <v>7.0422863988294999</v>
      </c>
      <c r="C171" s="88">
        <f ca="1">J171-IF(入力データと計算結果!$F$7=バックデータ一覧!$A$7,計算過程!$AG171,計算過程!$AI171)*J171/($I171+$J171+$K171+$L171+$M171+$N171)</f>
        <v>11.358526449725002</v>
      </c>
      <c r="D171" s="88">
        <f ca="1">K171-IF(入力データと計算結果!$F$7=バックデータ一覧!$A$7,計算過程!$AG171,計算過程!$AI171)*K171/($I171+$J171+$K171+$L171+$M171+$N171)</f>
        <v>0.90868211597799997</v>
      </c>
      <c r="E171" s="88">
        <f ca="1">L171-IF(入力データと計算結果!$F$7=バックデータ一覧!$A$7,計算過程!$AG171,計算過程!$AI171)*L171/($I171+$J171+$K171+$L171+$M171+$N171)</f>
        <v>20.445347609504999</v>
      </c>
      <c r="F171" s="88">
        <f ca="1">M171-IF(入力データと計算結果!$F$7=バックデータ一覧!$A$7,計算過程!$AG171,計算過程!$AI171)*M171/($I171+$J171+$K171+$L171+$M171+$N171)</f>
        <v>0</v>
      </c>
      <c r="G171" s="88">
        <f ca="1">N171-IF(入力データと計算結果!$F$7=バックデータ一覧!$A$7,計算過程!$AG171,計算過程!$AI171)*N171/($I171+$J171+$K171+$L171+$M171+$N171)</f>
        <v>4.1051666666666664</v>
      </c>
      <c r="H171" s="88">
        <f t="shared" si="29"/>
        <v>0</v>
      </c>
      <c r="I171" s="90">
        <f ca="1">P171*(バックデータ一覧!$E$3-計算過程!X171)*4.186*10^-3</f>
        <v>7.0422863988294999</v>
      </c>
      <c r="J171" s="90">
        <f ca="1">Q171*(バックデータ一覧!$E$4-計算過程!X171)*4.186*10^-3</f>
        <v>11.358526449725002</v>
      </c>
      <c r="K171" s="90">
        <f ca="1">R171*(バックデータ一覧!$E$5-計算過程!X171)*4.186*10^-3</f>
        <v>0.90868211597799997</v>
      </c>
      <c r="L171" s="90">
        <f ca="1">IF(入力データと計算結果!$F$9=バックデータ一覧!$A$2,計算過程!S171*(バックデータ一覧!$E$6-計算過程!X171)*4.186*10^-3,0)</f>
        <v>20.445347609504999</v>
      </c>
      <c r="M171" s="90">
        <f>IF(入力データと計算結果!$F$9=バックデータ一覧!$A$2,0,計算過程!T171*(バックデータ一覧!$E$7-計算過程!X171)*4.186*10^-3)</f>
        <v>0</v>
      </c>
      <c r="N171" s="90">
        <f ca="1">IF(入力データと計算結果!$F$9=バックデータ一覧!$A$4,0,計算過程!U171*(バックデータ一覧!$E$8-計算過程!X171)*4.186*10^-3)</f>
        <v>4.1051666666666664</v>
      </c>
      <c r="O171" s="90">
        <f>IF(入力データと計算結果!$F$9=バックデータ一覧!$A$4,計算過程!W171*1.25,0)</f>
        <v>0</v>
      </c>
      <c r="P171" s="88">
        <f t="shared" si="22"/>
        <v>62</v>
      </c>
      <c r="Q171" s="88">
        <f t="shared" si="23"/>
        <v>100</v>
      </c>
      <c r="R171" s="88">
        <f t="shared" si="24"/>
        <v>8</v>
      </c>
      <c r="S171" s="88">
        <f>IF(入力データと計算結果!$F$9=バックデータ一覧!$A$2,$AC171,0)*$AX$11*$AX$12</f>
        <v>180</v>
      </c>
      <c r="T171" s="88">
        <f>IF(入力データと計算結果!$F$9=バックデータ一覧!$A$2,0,$AC171)*$AX$12</f>
        <v>0</v>
      </c>
      <c r="U171" s="88">
        <f t="shared" ca="1" si="30"/>
        <v>20.806168943981135</v>
      </c>
      <c r="V171" s="90">
        <f ca="1">IF(OR(入力データと計算結果!$F$9=バックデータ一覧!$A$2,入力データと計算結果!$F$9=バックデータ一覧!$A$3),W171/(バックデータ一覧!$E$8-計算過程!X171)/4.186*10^3,0)</f>
        <v>20.806168943981135</v>
      </c>
      <c r="W171" s="90">
        <f t="shared" si="25"/>
        <v>4.1051666666666664</v>
      </c>
      <c r="X171" s="90">
        <f ca="1">MAX(VLOOKUP(入力データと計算結果!$F$5,バックデータ一覧!$Y$3:$AA$10,2)*Y171+VLOOKUP(入力データと計算結果!$F$5,バックデータ一覧!$Y$3:$AA$10,3),0.5)</f>
        <v>12.865440875000001</v>
      </c>
      <c r="Y171" s="90">
        <f t="shared" ca="1" si="26"/>
        <v>14.157916666666669</v>
      </c>
      <c r="Z171" s="24">
        <f>IF(入力データと計算結果!$F$6=4,INDEX(バックデータ一覧!$I$4:$L$9,MATCH(VLOOKUP(計算過程!$A171,バックデータ一覧!$AU$3:$AV$367,2),バックデータ一覧!$H$4:$H$9,0),MATCH(計算過程!Z$2,バックデータ一覧!$I$2:$L$2,0)),IF(入力データと計算結果!$F$6=3,INDEX(バックデータ一覧!$I$10:$L$15,MATCH(VLOOKUP(計算過程!$A171,バックデータ一覧!$AU$3:$AV$367,2),バックデータ一覧!$H$10:$H$15,0),MATCH(計算過程!Z$2,バックデータ一覧!$I$2:$L$2,0)),IF(入力データと計算結果!$F$6=2,INDEX(バックデータ一覧!$I$16:$L$21,MATCH(VLOOKUP(計算過程!$A171,バックデータ一覧!$AU$3:$AV$367,2),バックデータ一覧!$H$16:$H$21,0),MATCH(計算過程!Z$2,バックデータ一覧!$I$2:$L$2,0)),IF(入力データと計算結果!$F$6=1,INDEX(バックデータ一覧!$I$22:$L$27,MATCH(VLOOKUP(計算過程!$A171,バックデータ一覧!$AU$3:$AV$367,2),バックデータ一覧!$H$22:$H$27,0),MATCH(計算過程!Z$2,バックデータ一覧!$I$2:$L$2,0))))))</f>
        <v>62</v>
      </c>
      <c r="AA171" s="24">
        <f>IF(入力データと計算結果!$F$6=4,INDEX(バックデータ一覧!$I$4:$L$9,MATCH(VLOOKUP(計算過程!$A171,バックデータ一覧!$AU$3:$AV$367,2),バックデータ一覧!$H$4:$H$9,0),MATCH(計算過程!AA$2,バックデータ一覧!$I$2:$L$2,0)),IF(入力データと計算結果!$F$6=3,INDEX(バックデータ一覧!$I$10:$L$15,MATCH(VLOOKUP(計算過程!$A171,バックデータ一覧!$AU$3:$AV$367,2),バックデータ一覧!$H$10:$H$15,0),MATCH(計算過程!AA$2,バックデータ一覧!$I$2:$L$2,0)),IF(入力データと計算結果!$F$6=2,INDEX(バックデータ一覧!$I$16:$L$21,MATCH(VLOOKUP(計算過程!$A171,バックデータ一覧!$AU$3:$AV$367,2),バックデータ一覧!$H$16:$H$21,0),MATCH(計算過程!AA$2,バックデータ一覧!$I$2:$L$2,0)),IF(入力データと計算結果!$F$6=1,INDEX(バックデータ一覧!$I$22:$L$27,MATCH(VLOOKUP(計算過程!$A171,バックデータ一覧!$AU$3:$AV$367,2),バックデータ一覧!$H$22:$H$27,0),MATCH(計算過程!AA$2,バックデータ一覧!$I$2:$L$2,0))))))</f>
        <v>100</v>
      </c>
      <c r="AB171" s="24">
        <f>IF(入力データと計算結果!$F$6=4,INDEX(バックデータ一覧!$I$4:$L$9,MATCH(VLOOKUP(計算過程!$A171,バックデータ一覧!$AU$3:$AV$367,2),バックデータ一覧!$H$4:$H$9,0),MATCH(計算過程!AB$2,バックデータ一覧!$I$2:$L$2,0)),IF(入力データと計算結果!$F$6=3,INDEX(バックデータ一覧!$I$10:$L$15,MATCH(VLOOKUP(計算過程!$A171,バックデータ一覧!$AU$3:$AV$367,2),バックデータ一覧!$H$10:$H$15,0),MATCH(計算過程!AB$2,バックデータ一覧!$I$2:$L$2,0)),IF(入力データと計算結果!$F$6=2,INDEX(バックデータ一覧!$I$16:$L$21,MATCH(VLOOKUP(計算過程!$A171,バックデータ一覧!$AU$3:$AV$367,2),バックデータ一覧!$H$16:$H$21,0),MATCH(計算過程!AB$2,バックデータ一覧!$I$2:$L$2,0)),IF(入力データと計算結果!$F$6=1,INDEX(バックデータ一覧!$I$22:$L$27,MATCH(VLOOKUP(計算過程!$A171,バックデータ一覧!$AU$3:$AV$367,2),バックデータ一覧!$H$22:$H$27,0),MATCH(計算過程!AB$2,バックデータ一覧!$I$2:$L$2,0))))))</f>
        <v>8</v>
      </c>
      <c r="AC171" s="24">
        <f>IF(入力データと計算結果!$F$6=4,INDEX(バックデータ一覧!$I$4:$L$9,MATCH(VLOOKUP(計算過程!$A171,バックデータ一覧!$AU$3:$AV$367,2),バックデータ一覧!$H$4:$H$9,0),MATCH(計算過程!AC$2,バックデータ一覧!$I$2:$L$2,0)),IF(入力データと計算結果!$F$6=3,INDEX(バックデータ一覧!$I$10:$L$15,MATCH(VLOOKUP(計算過程!$A171,バックデータ一覧!$AU$3:$AV$367,2),バックデータ一覧!$H$10:$H$15,0),MATCH(計算過程!AC$2,バックデータ一覧!$I$2:$L$2,0)),IF(入力データと計算結果!$F$6=2,INDEX(バックデータ一覧!$I$16:$L$21,MATCH(VLOOKUP(計算過程!$A171,バックデータ一覧!$AU$3:$AV$367,2),バックデータ一覧!$H$16:$H$21,0),MATCH(計算過程!AC$2,バックデータ一覧!$I$2:$L$2,0)),IF(入力データと計算結果!$F$6=1,INDEX(バックデータ一覧!$I$22:$L$27,MATCH(VLOOKUP(計算過程!$A171,バックデータ一覧!$AU$3:$AV$367,2),バックデータ一覧!$H$22:$H$27,0),MATCH(計算過程!AC$2,バックデータ一覧!$I$2:$L$2,0))))))</f>
        <v>180</v>
      </c>
      <c r="AD171" s="89">
        <f>IF($AF171&lt;7,INDEX(バックデータ一覧!$P$4:$S$5,MATCH(入力データと計算結果!$F$8,バックデータ一覧!$O$4:$O$5,0),MATCH(入力データと計算結果!$F$6,バックデータ一覧!$P$3:$W$3,0)),IF(AND($AF171&gt;=7,$AF171&lt;16),INDEX(バックデータ一覧!$P$6:$S$7,MATCH(入力データと計算結果!$F$8,バックデータ一覧!$O$6:$O$7,0),MATCH(入力データと計算結果!$F$6,バックデータ一覧!$P$3:$W$3,0)),IF(AND($AF171&gt;=16,$AF171&lt;25),INDEX(バックデータ一覧!$P$8:$S$9,MATCH(入力データと計算結果!$F$8,バックデータ一覧!$O$8:$O$9,0),MATCH(入力データと計算結果!$F$6,バックデータ一覧!$P$3:$W$3,0)),IF($AF171&gt;=25,INDEX(バックデータ一覧!$P$10:$S$11,MATCH(入力データと計算結果!$F$8,バックデータ一覧!$O$10:$O$11,0),MATCH(入力データと計算結果!$F$6,バックデータ一覧!$P$3:$W$3,0))))))</f>
        <v>-0.13</v>
      </c>
      <c r="AE171" s="89">
        <f>IF($AF171&lt;7,INDEX(バックデータ一覧!$T$4:$W$5,MATCH(入力データと計算結果!$F$8,バックデータ一覧!$O$4:$O$5,0),MATCH(入力データと計算結果!$F$6,バックデータ一覧!$P$3:$W$3,0)),IF(AND($AF171&gt;=7,$AF171&lt;16),INDEX(バックデータ一覧!$T$6:$W$7,MATCH(入力データと計算結果!$F$8,バックデータ一覧!$O$6:$O$7,0),MATCH(入力データと計算結果!$F$6,バックデータ一覧!$P$3:$W$3,0)),IF(AND($AF171&gt;=16,$AF171&lt;25),INDEX(バックデータ一覧!$T$8:$W$9,MATCH(入力データと計算結果!$F$8,バックデータ一覧!$O$8:$O$9,0),MATCH(入力データと計算結果!$F$6,バックデータ一覧!$P$3:$W$3,0)),IF($AF171&gt;=25,INDEX(バックデータ一覧!$T$10:$W$11,MATCH(入力データと計算結果!$F$8,バックデータ一覧!$O$10:$O$11,0),MATCH(入力データと計算結果!$F$6,バックデータ一覧!$P$3:$W$3,0))))))</f>
        <v>6.04</v>
      </c>
      <c r="AF171" s="88">
        <f>AVERAGEIF(貼り付けシート!$A$6:$A$8765,$A171,貼り付けシート!$C$6:$C$8765)</f>
        <v>14.883333333333335</v>
      </c>
      <c r="AG171" s="91">
        <f>IF(AND(入力データと計算結果!$F$7=バックデータ一覧!$A$7,AH171="使用できる"),MIN(AN171,SUM(I171:N171)*$AX$13),0)</f>
        <v>0</v>
      </c>
      <c r="AH171" s="47" t="str">
        <f t="shared" si="31"/>
        <v>使用できる</v>
      </c>
      <c r="AI171" s="90">
        <f>IF(入力データと計算結果!$F$7=バックデータ一覧!$A$8,MIN(AJ171,(SUM(I171:N171)*$AX$15)),0)</f>
        <v>0</v>
      </c>
      <c r="AJ171" s="90">
        <f t="shared" ca="1" si="27"/>
        <v>0</v>
      </c>
      <c r="AK171" s="90">
        <f t="shared" ca="1" si="28"/>
        <v>32.735289674587499</v>
      </c>
      <c r="AL171" s="88">
        <f>IF(OR($AX$22=0,入力データと計算結果!$F$7&lt;&gt;バックデータ一覧!$A$8),0,$AX$19*AM171*10^-3)</f>
        <v>0</v>
      </c>
      <c r="AM171" s="90">
        <f>SUMPRODUCT(('計算過程（日射量等）'!$A$6:$A$8765=計算過程!A171)*('計算過程（日射量等）'!$C$6:$C$8765&gt;=$AX$20))</f>
        <v>8</v>
      </c>
      <c r="AN171" s="90">
        <f>IF(入力データと計算結果!$F$7=バックデータ一覧!$A$9,0,AO171*$AX$22*$AX$21*計算過程!$AX$23)</f>
        <v>0</v>
      </c>
      <c r="AO171" s="90">
        <f>SUMIF('計算過程（日射量等）'!$A$6:$A$8765,計算過程!A171,'計算過程（日射量等）'!$C$6:$C$8765)*3600*10^-6</f>
        <v>13.305056519549579</v>
      </c>
      <c r="AP171" s="90">
        <f t="shared" si="32"/>
        <v>16.547311827956985</v>
      </c>
      <c r="AQ171" s="90">
        <f>AVERAGEIF('貼り付けシート（日射量等）'!$D$3:$D$8762,$A171,'貼り付けシート（日射量等）'!$F$3:$F$8762)</f>
        <v>17.558333333333337</v>
      </c>
    </row>
    <row r="172" spans="1:43">
      <c r="A172" s="28">
        <v>41806</v>
      </c>
      <c r="B172" s="88">
        <f ca="1">I172-IF(入力データと計算結果!$F$7=バックデータ一覧!$A$7,計算過程!$AG172,計算過程!$AI172)*I172/($I172+$J172+$K172+$L172+$M172+$N172)</f>
        <v>10.377722435807998</v>
      </c>
      <c r="C172" s="88">
        <f ca="1">J172-IF(入力データと計算結果!$F$7=バックデータ一覧!$A$7,計算過程!$AG172,計算過程!$AI172)*J172/($I172+$J172+$K172+$L172+$M172+$N172)</f>
        <v>16.920199623600002</v>
      </c>
      <c r="D172" s="88">
        <f ca="1">K172-IF(入力データと計算結果!$F$7=バックデータ一覧!$A$7,計算過程!$AG172,計算過程!$AI172)*K172/($I172+$J172+$K172+$L172+$M172+$N172)</f>
        <v>3.1584372630719999</v>
      </c>
      <c r="E172" s="88">
        <f ca="1">L172-IF(入力データと計算結果!$F$7=バックデータ一覧!$A$7,計算過程!$AG172,計算過程!$AI172)*L172/($I172+$J172+$K172+$L172+$M172+$N172)</f>
        <v>20.304239548320002</v>
      </c>
      <c r="F172" s="88">
        <f ca="1">M172-IF(入力データと計算結果!$F$7=バックデータ一覧!$A$7,計算過程!$AG172,計算過程!$AI172)*M172/($I172+$J172+$K172+$L172+$M172+$N172)</f>
        <v>0</v>
      </c>
      <c r="G172" s="88">
        <f ca="1">N172-IF(入力データと計算結果!$F$7=バックデータ一覧!$A$7,計算過程!$AG172,計算過程!$AI172)*N172/($I172+$J172+$K172+$L172+$M172+$N172)</f>
        <v>3.6643333333333334</v>
      </c>
      <c r="H172" s="88">
        <f t="shared" si="29"/>
        <v>0</v>
      </c>
      <c r="I172" s="90">
        <f ca="1">P172*(バックデータ一覧!$E$3-計算過程!X172)*4.186*10^-3</f>
        <v>10.377722435807998</v>
      </c>
      <c r="J172" s="90">
        <f ca="1">Q172*(バックデータ一覧!$E$4-計算過程!X172)*4.186*10^-3</f>
        <v>16.920199623600002</v>
      </c>
      <c r="K172" s="90">
        <f ca="1">R172*(バックデータ一覧!$E$5-計算過程!X172)*4.186*10^-3</f>
        <v>3.1584372630719999</v>
      </c>
      <c r="L172" s="90">
        <f ca="1">IF(入力データと計算結果!$F$9=バックデータ一覧!$A$2,計算過程!S172*(バックデータ一覧!$E$6-計算過程!X172)*4.186*10^-3,0)</f>
        <v>20.304239548320002</v>
      </c>
      <c r="M172" s="90">
        <f>IF(入力データと計算結果!$F$9=バックデータ一覧!$A$2,0,計算過程!T172*(バックデータ一覧!$E$7-計算過程!X172)*4.186*10^-3)</f>
        <v>0</v>
      </c>
      <c r="N172" s="90">
        <f ca="1">IF(入力データと計算結果!$F$9=バックデータ一覧!$A$4,0,計算過程!U172*(バックデータ一覧!$E$8-計算過程!X172)*4.186*10^-3)</f>
        <v>3.6643333333333334</v>
      </c>
      <c r="O172" s="90">
        <f>IF(入力データと計算結果!$F$9=バックデータ一覧!$A$4,計算過程!W172*1.25,0)</f>
        <v>0</v>
      </c>
      <c r="P172" s="88">
        <f t="shared" si="22"/>
        <v>92</v>
      </c>
      <c r="Q172" s="88">
        <f t="shared" si="23"/>
        <v>150</v>
      </c>
      <c r="R172" s="88">
        <f t="shared" si="24"/>
        <v>28</v>
      </c>
      <c r="S172" s="88">
        <f>IF(入力データと計算結果!$F$9=バックデータ一覧!$A$2,$AC172,0)*$AX$11*$AX$12</f>
        <v>180</v>
      </c>
      <c r="T172" s="88">
        <f>IF(入力データと計算結果!$F$9=バックデータ一覧!$A$2,0,$AC172)*$AX$12</f>
        <v>0</v>
      </c>
      <c r="U172" s="88">
        <f t="shared" ca="1" si="30"/>
        <v>18.64598269291707</v>
      </c>
      <c r="V172" s="90">
        <f ca="1">IF(OR(入力データと計算結果!$F$9=バックデータ一覧!$A$2,入力データと計算結果!$F$9=バックデータ一覧!$A$3),W172/(バックデータ一覧!$E$8-計算過程!X172)/4.186*10^3,0)</f>
        <v>18.64598269291707</v>
      </c>
      <c r="W172" s="90">
        <f t="shared" si="25"/>
        <v>3.664333333333333</v>
      </c>
      <c r="X172" s="90">
        <f ca="1">MAX(VLOOKUP(入力データと計算結果!$F$5,バックデータ一覧!$Y$3:$AA$10,2)*Y172+VLOOKUP(入力データと計算結果!$F$5,バックデータ一覧!$Y$3:$AA$10,3),0.5)</f>
        <v>13.052716</v>
      </c>
      <c r="Y172" s="90">
        <f t="shared" ca="1" si="26"/>
        <v>14.440000000000001</v>
      </c>
      <c r="Z172" s="24">
        <f>IF(入力データと計算結果!$F$6=4,INDEX(バックデータ一覧!$I$4:$L$9,MATCH(VLOOKUP(計算過程!$A172,バックデータ一覧!$AU$3:$AV$367,2),バックデータ一覧!$H$4:$H$9,0),MATCH(計算過程!Z$2,バックデータ一覧!$I$2:$L$2,0)),IF(入力データと計算結果!$F$6=3,INDEX(バックデータ一覧!$I$10:$L$15,MATCH(VLOOKUP(計算過程!$A172,バックデータ一覧!$AU$3:$AV$367,2),バックデータ一覧!$H$10:$H$15,0),MATCH(計算過程!Z$2,バックデータ一覧!$I$2:$L$2,0)),IF(入力データと計算結果!$F$6=2,INDEX(バックデータ一覧!$I$16:$L$21,MATCH(VLOOKUP(計算過程!$A172,バックデータ一覧!$AU$3:$AV$367,2),バックデータ一覧!$H$16:$H$21,0),MATCH(計算過程!Z$2,バックデータ一覧!$I$2:$L$2,0)),IF(入力データと計算結果!$F$6=1,INDEX(バックデータ一覧!$I$22:$L$27,MATCH(VLOOKUP(計算過程!$A172,バックデータ一覧!$AU$3:$AV$367,2),バックデータ一覧!$H$22:$H$27,0),MATCH(計算過程!Z$2,バックデータ一覧!$I$2:$L$2,0))))))</f>
        <v>92</v>
      </c>
      <c r="AA172" s="24">
        <f>IF(入力データと計算結果!$F$6=4,INDEX(バックデータ一覧!$I$4:$L$9,MATCH(VLOOKUP(計算過程!$A172,バックデータ一覧!$AU$3:$AV$367,2),バックデータ一覧!$H$4:$H$9,0),MATCH(計算過程!AA$2,バックデータ一覧!$I$2:$L$2,0)),IF(入力データと計算結果!$F$6=3,INDEX(バックデータ一覧!$I$10:$L$15,MATCH(VLOOKUP(計算過程!$A172,バックデータ一覧!$AU$3:$AV$367,2),バックデータ一覧!$H$10:$H$15,0),MATCH(計算過程!AA$2,バックデータ一覧!$I$2:$L$2,0)),IF(入力データと計算結果!$F$6=2,INDEX(バックデータ一覧!$I$16:$L$21,MATCH(VLOOKUP(計算過程!$A172,バックデータ一覧!$AU$3:$AV$367,2),バックデータ一覧!$H$16:$H$21,0),MATCH(計算過程!AA$2,バックデータ一覧!$I$2:$L$2,0)),IF(入力データと計算結果!$F$6=1,INDEX(バックデータ一覧!$I$22:$L$27,MATCH(VLOOKUP(計算過程!$A172,バックデータ一覧!$AU$3:$AV$367,2),バックデータ一覧!$H$22:$H$27,0),MATCH(計算過程!AA$2,バックデータ一覧!$I$2:$L$2,0))))))</f>
        <v>150</v>
      </c>
      <c r="AB172" s="24">
        <f>IF(入力データと計算結果!$F$6=4,INDEX(バックデータ一覧!$I$4:$L$9,MATCH(VLOOKUP(計算過程!$A172,バックデータ一覧!$AU$3:$AV$367,2),バックデータ一覧!$H$4:$H$9,0),MATCH(計算過程!AB$2,バックデータ一覧!$I$2:$L$2,0)),IF(入力データと計算結果!$F$6=3,INDEX(バックデータ一覧!$I$10:$L$15,MATCH(VLOOKUP(計算過程!$A172,バックデータ一覧!$AU$3:$AV$367,2),バックデータ一覧!$H$10:$H$15,0),MATCH(計算過程!AB$2,バックデータ一覧!$I$2:$L$2,0)),IF(入力データと計算結果!$F$6=2,INDEX(バックデータ一覧!$I$16:$L$21,MATCH(VLOOKUP(計算過程!$A172,バックデータ一覧!$AU$3:$AV$367,2),バックデータ一覧!$H$16:$H$21,0),MATCH(計算過程!AB$2,バックデータ一覧!$I$2:$L$2,0)),IF(入力データと計算結果!$F$6=1,INDEX(バックデータ一覧!$I$22:$L$27,MATCH(VLOOKUP(計算過程!$A172,バックデータ一覧!$AU$3:$AV$367,2),バックデータ一覧!$H$22:$H$27,0),MATCH(計算過程!AB$2,バックデータ一覧!$I$2:$L$2,0))))))</f>
        <v>28</v>
      </c>
      <c r="AC172" s="24">
        <f>IF(入力データと計算結果!$F$6=4,INDEX(バックデータ一覧!$I$4:$L$9,MATCH(VLOOKUP(計算過程!$A172,バックデータ一覧!$AU$3:$AV$367,2),バックデータ一覧!$H$4:$H$9,0),MATCH(計算過程!AC$2,バックデータ一覧!$I$2:$L$2,0)),IF(入力データと計算結果!$F$6=3,INDEX(バックデータ一覧!$I$10:$L$15,MATCH(VLOOKUP(計算過程!$A172,バックデータ一覧!$AU$3:$AV$367,2),バックデータ一覧!$H$10:$H$15,0),MATCH(計算過程!AC$2,バックデータ一覧!$I$2:$L$2,0)),IF(入力データと計算結果!$F$6=2,INDEX(バックデータ一覧!$I$16:$L$21,MATCH(VLOOKUP(計算過程!$A172,バックデータ一覧!$AU$3:$AV$367,2),バックデータ一覧!$H$16:$H$21,0),MATCH(計算過程!AC$2,バックデータ一覧!$I$2:$L$2,0)),IF(入力データと計算結果!$F$6=1,INDEX(バックデータ一覧!$I$22:$L$27,MATCH(VLOOKUP(計算過程!$A172,バックデータ一覧!$AU$3:$AV$367,2),バックデータ一覧!$H$22:$H$27,0),MATCH(計算過程!AC$2,バックデータ一覧!$I$2:$L$2,0))))))</f>
        <v>180</v>
      </c>
      <c r="AD172" s="89">
        <f>IF($AF172&lt;7,INDEX(バックデータ一覧!$P$4:$S$5,MATCH(入力データと計算結果!$F$8,バックデータ一覧!$O$4:$O$5,0),MATCH(入力データと計算結果!$F$6,バックデータ一覧!$P$3:$W$3,0)),IF(AND($AF172&gt;=7,$AF172&lt;16),INDEX(バックデータ一覧!$P$6:$S$7,MATCH(入力データと計算結果!$F$8,バックデータ一覧!$O$6:$O$7,0),MATCH(入力データと計算結果!$F$6,バックデータ一覧!$P$3:$W$3,0)),IF(AND($AF172&gt;=16,$AF172&lt;25),INDEX(バックデータ一覧!$P$8:$S$9,MATCH(入力データと計算結果!$F$8,バックデータ一覧!$O$8:$O$9,0),MATCH(入力データと計算結果!$F$6,バックデータ一覧!$P$3:$W$3,0)),IF($AF172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72" s="89">
        <f>IF($AF172&lt;7,INDEX(バックデータ一覧!$T$4:$W$5,MATCH(入力データと計算結果!$F$8,バックデータ一覧!$O$4:$O$5,0),MATCH(入力データと計算結果!$F$6,バックデータ一覧!$P$3:$W$3,0)),IF(AND($AF172&gt;=7,$AF172&lt;16),INDEX(バックデータ一覧!$T$6:$W$7,MATCH(入力データと計算結果!$F$8,バックデータ一覧!$O$6:$O$7,0),MATCH(入力データと計算結果!$F$6,バックデータ一覧!$P$3:$W$3,0)),IF(AND($AF172&gt;=16,$AF172&lt;25),INDEX(バックデータ一覧!$T$8:$W$9,MATCH(入力データと計算結果!$F$8,バックデータ一覧!$O$8:$O$9,0),MATCH(入力データと計算結果!$F$6,バックデータ一覧!$P$3:$W$3,0)),IF($AF172&gt;=25,INDEX(バックデータ一覧!$T$10:$W$11,MATCH(入力データと計算結果!$F$8,バックデータ一覧!$O$10:$O$11,0),MATCH(入力データと計算結果!$F$6,バックデータ一覧!$P$3:$W$3,0))))))</f>
        <v>6.21</v>
      </c>
      <c r="AF172" s="88">
        <f>AVERAGEIF(貼り付けシート!$A$6:$A$8765,$A172,貼り付けシート!$C$6:$C$8765)</f>
        <v>18.183333333333334</v>
      </c>
      <c r="AG172" s="91">
        <f>IF(AND(入力データと計算結果!$F$7=バックデータ一覧!$A$7,AH172="使用できる"),MIN(AN172,SUM(I172:N172)*$AX$13),0)</f>
        <v>0</v>
      </c>
      <c r="AH172" s="47" t="str">
        <f t="shared" si="31"/>
        <v>使用できる</v>
      </c>
      <c r="AI172" s="90">
        <f>IF(入力データと計算結果!$F$7=バックデータ一覧!$A$8,MIN(AJ172,(SUM(I172:N172)*$AX$15)),0)</f>
        <v>0</v>
      </c>
      <c r="AJ172" s="90">
        <f t="shared" ca="1" si="27"/>
        <v>0</v>
      </c>
      <c r="AK172" s="90">
        <f t="shared" ca="1" si="28"/>
        <v>32.617699623599997</v>
      </c>
      <c r="AL172" s="88">
        <f>IF(OR($AX$22=0,入力データと計算結果!$F$7&lt;&gt;バックデータ一覧!$A$8),0,$AX$19*AM172*10^-3)</f>
        <v>0</v>
      </c>
      <c r="AM172" s="90">
        <f>SUMPRODUCT(('計算過程（日射量等）'!$A$6:$A$8765=計算過程!A172)*('計算過程（日射量等）'!$C$6:$C$8765&gt;=$AX$20))</f>
        <v>10</v>
      </c>
      <c r="AN172" s="90">
        <f>IF(入力データと計算結果!$F$7=バックデータ一覧!$A$9,0,AO172*$AX$22*$AX$21*計算過程!$AX$23)</f>
        <v>0</v>
      </c>
      <c r="AO172" s="90">
        <f>SUMIF('計算過程（日射量等）'!$A$6:$A$8765,計算過程!A172,'計算過程（日射量等）'!$C$6:$C$8765)*3600*10^-6</f>
        <v>26.660977272420588</v>
      </c>
      <c r="AP172" s="90">
        <f t="shared" si="32"/>
        <v>16.536290322580644</v>
      </c>
      <c r="AQ172" s="90">
        <f>AVERAGEIF('貼り付けシート（日射量等）'!$D$3:$D$8762,$A172,'貼り付けシート（日射量等）'!$F$3:$F$8762)</f>
        <v>19.983333333333334</v>
      </c>
    </row>
    <row r="173" spans="1:43">
      <c r="A173" s="28">
        <v>41807</v>
      </c>
      <c r="B173" s="88">
        <f ca="1">I173-IF(入力データと計算結果!$F$7=バックデータ一覧!$A$7,計算過程!$AG173,計算過程!$AI173)*I173/($I173+$J173+$K173+$L173+$M173+$N173)</f>
        <v>15.521457079310002</v>
      </c>
      <c r="C173" s="88">
        <f ca="1">J173-IF(入力データと計算結果!$F$7=バックデータ一覧!$A$7,計算過程!$AG173,計算過程!$AI173)*J173/($I173+$J173+$K173+$L173+$M173+$N173)</f>
        <v>22.173510113300001</v>
      </c>
      <c r="D173" s="88">
        <f ca="1">K173-IF(入力データと計算結果!$F$7=バックデータ一覧!$A$7,計算過程!$AG173,計算過程!$AI173)*K173/($I173+$J173+$K173+$L173+$M173+$N173)</f>
        <v>3.3260265169950003</v>
      </c>
      <c r="E173" s="88">
        <f ca="1">L173-IF(入力データと計算結果!$F$7=バックデータ一覧!$A$7,計算過程!$AG173,計算過程!$AI173)*L173/($I173+$J173+$K173+$L173+$M173+$N173)</f>
        <v>19.956159101969998</v>
      </c>
      <c r="F173" s="88">
        <f ca="1">M173-IF(入力データと計算結果!$F$7=バックデータ一覧!$A$7,計算過程!$AG173,計算過程!$AI173)*M173/($I173+$J173+$K173+$L173+$M173+$N173)</f>
        <v>0</v>
      </c>
      <c r="G173" s="88">
        <f ca="1">N173-IF(入力データと計算結果!$F$7=バックデータ一覧!$A$7,計算過程!$AG173,計算過程!$AI173)*N173/($I173+$J173+$K173+$L173+$M173+$N173)</f>
        <v>3.9630000000000001</v>
      </c>
      <c r="H173" s="88">
        <f t="shared" si="29"/>
        <v>0</v>
      </c>
      <c r="I173" s="90">
        <f ca="1">P173*(バックデータ一覧!$E$3-計算過程!X173)*4.186*10^-3</f>
        <v>15.521457079310002</v>
      </c>
      <c r="J173" s="90">
        <f ca="1">Q173*(バックデータ一覧!$E$4-計算過程!X173)*4.186*10^-3</f>
        <v>22.173510113300001</v>
      </c>
      <c r="K173" s="90">
        <f ca="1">R173*(バックデータ一覧!$E$5-計算過程!X173)*4.186*10^-3</f>
        <v>3.3260265169950003</v>
      </c>
      <c r="L173" s="90">
        <f ca="1">IF(入力データと計算結果!$F$9=バックデータ一覧!$A$2,計算過程!S173*(バックデータ一覧!$E$6-計算過程!X173)*4.186*10^-3,0)</f>
        <v>19.956159101969998</v>
      </c>
      <c r="M173" s="90">
        <f>IF(入力データと計算結果!$F$9=バックデータ一覧!$A$2,0,計算過程!T173*(バックデータ一覧!$E$7-計算過程!X173)*4.186*10^-3)</f>
        <v>0</v>
      </c>
      <c r="N173" s="90">
        <f ca="1">IF(入力データと計算結果!$F$9=バックデータ一覧!$A$4,0,計算過程!U173*(バックデータ一覧!$E$8-計算過程!X173)*4.186*10^-3)</f>
        <v>3.9630000000000001</v>
      </c>
      <c r="O173" s="90">
        <f>IF(入力データと計算結果!$F$9=バックデータ一覧!$A$4,計算過程!W173*1.25,0)</f>
        <v>0</v>
      </c>
      <c r="P173" s="88">
        <f t="shared" si="22"/>
        <v>140</v>
      </c>
      <c r="Q173" s="88">
        <f t="shared" si="23"/>
        <v>200</v>
      </c>
      <c r="R173" s="88">
        <f t="shared" si="24"/>
        <v>30</v>
      </c>
      <c r="S173" s="88">
        <f>IF(入力データと計算結果!$F$9=バックデータ一覧!$A$2,$AC173,0)*$AX$11*$AX$12</f>
        <v>180</v>
      </c>
      <c r="T173" s="88">
        <f>IF(入力データと計算結果!$F$9=バックデータ一覧!$A$2,0,$AC173)*$AX$12</f>
        <v>0</v>
      </c>
      <c r="U173" s="88">
        <f t="shared" ca="1" si="30"/>
        <v>20.366153890434273</v>
      </c>
      <c r="V173" s="90">
        <f ca="1">IF(OR(入力データと計算結果!$F$9=バックデータ一覧!$A$2,入力データと計算結果!$F$9=バックデータ一覧!$A$3),W173/(バックデータ一覧!$E$8-計算過程!X173)/4.186*10^3,0)</f>
        <v>20.366153890434273</v>
      </c>
      <c r="W173" s="90">
        <f t="shared" si="25"/>
        <v>3.9629999999999996</v>
      </c>
      <c r="X173" s="90">
        <f ca="1">MAX(VLOOKUP(入力データと計算結果!$F$5,バックデータ一覧!$Y$3:$AA$10,2)*Y173+VLOOKUP(入力データと計算結果!$F$5,バックデータ一覧!$Y$3:$AA$10,3),0.5)</f>
        <v>13.514679749999999</v>
      </c>
      <c r="Y173" s="90">
        <f t="shared" ca="1" si="26"/>
        <v>15.135833333333332</v>
      </c>
      <c r="Z173" s="24">
        <f>IF(入力データと計算結果!$F$6=4,INDEX(バックデータ一覧!$I$4:$L$9,MATCH(VLOOKUP(計算過程!$A173,バックデータ一覧!$AU$3:$AV$367,2),バックデータ一覧!$H$4:$H$9,0),MATCH(計算過程!Z$2,バックデータ一覧!$I$2:$L$2,0)),IF(入力データと計算結果!$F$6=3,INDEX(バックデータ一覧!$I$10:$L$15,MATCH(VLOOKUP(計算過程!$A173,バックデータ一覧!$AU$3:$AV$367,2),バックデータ一覧!$H$10:$H$15,0),MATCH(計算過程!Z$2,バックデータ一覧!$I$2:$L$2,0)),IF(入力データと計算結果!$F$6=2,INDEX(バックデータ一覧!$I$16:$L$21,MATCH(VLOOKUP(計算過程!$A173,バックデータ一覧!$AU$3:$AV$367,2),バックデータ一覧!$H$16:$H$21,0),MATCH(計算過程!Z$2,バックデータ一覧!$I$2:$L$2,0)),IF(入力データと計算結果!$F$6=1,INDEX(バックデータ一覧!$I$22:$L$27,MATCH(VLOOKUP(計算過程!$A173,バックデータ一覧!$AU$3:$AV$367,2),バックデータ一覧!$H$22:$H$27,0),MATCH(計算過程!Z$2,バックデータ一覧!$I$2:$L$2,0))))))</f>
        <v>140</v>
      </c>
      <c r="AA173" s="24">
        <f>IF(入力データと計算結果!$F$6=4,INDEX(バックデータ一覧!$I$4:$L$9,MATCH(VLOOKUP(計算過程!$A173,バックデータ一覧!$AU$3:$AV$367,2),バックデータ一覧!$H$4:$H$9,0),MATCH(計算過程!AA$2,バックデータ一覧!$I$2:$L$2,0)),IF(入力データと計算結果!$F$6=3,INDEX(バックデータ一覧!$I$10:$L$15,MATCH(VLOOKUP(計算過程!$A173,バックデータ一覧!$AU$3:$AV$367,2),バックデータ一覧!$H$10:$H$15,0),MATCH(計算過程!AA$2,バックデータ一覧!$I$2:$L$2,0)),IF(入力データと計算結果!$F$6=2,INDEX(バックデータ一覧!$I$16:$L$21,MATCH(VLOOKUP(計算過程!$A173,バックデータ一覧!$AU$3:$AV$367,2),バックデータ一覧!$H$16:$H$21,0),MATCH(計算過程!AA$2,バックデータ一覧!$I$2:$L$2,0)),IF(入力データと計算結果!$F$6=1,INDEX(バックデータ一覧!$I$22:$L$27,MATCH(VLOOKUP(計算過程!$A173,バックデータ一覧!$AU$3:$AV$367,2),バックデータ一覧!$H$22:$H$27,0),MATCH(計算過程!AA$2,バックデータ一覧!$I$2:$L$2,0))))))</f>
        <v>200</v>
      </c>
      <c r="AB173" s="24">
        <f>IF(入力データと計算結果!$F$6=4,INDEX(バックデータ一覧!$I$4:$L$9,MATCH(VLOOKUP(計算過程!$A173,バックデータ一覧!$AU$3:$AV$367,2),バックデータ一覧!$H$4:$H$9,0),MATCH(計算過程!AB$2,バックデータ一覧!$I$2:$L$2,0)),IF(入力データと計算結果!$F$6=3,INDEX(バックデータ一覧!$I$10:$L$15,MATCH(VLOOKUP(計算過程!$A173,バックデータ一覧!$AU$3:$AV$367,2),バックデータ一覧!$H$10:$H$15,0),MATCH(計算過程!AB$2,バックデータ一覧!$I$2:$L$2,0)),IF(入力データと計算結果!$F$6=2,INDEX(バックデータ一覧!$I$16:$L$21,MATCH(VLOOKUP(計算過程!$A173,バックデータ一覧!$AU$3:$AV$367,2),バックデータ一覧!$H$16:$H$21,0),MATCH(計算過程!AB$2,バックデータ一覧!$I$2:$L$2,0)),IF(入力データと計算結果!$F$6=1,INDEX(バックデータ一覧!$I$22:$L$27,MATCH(VLOOKUP(計算過程!$A173,バックデータ一覧!$AU$3:$AV$367,2),バックデータ一覧!$H$22:$H$27,0),MATCH(計算過程!AB$2,バックデータ一覧!$I$2:$L$2,0))))))</f>
        <v>30</v>
      </c>
      <c r="AC173" s="24">
        <f>IF(入力データと計算結果!$F$6=4,INDEX(バックデータ一覧!$I$4:$L$9,MATCH(VLOOKUP(計算過程!$A173,バックデータ一覧!$AU$3:$AV$367,2),バックデータ一覧!$H$4:$H$9,0),MATCH(計算過程!AC$2,バックデータ一覧!$I$2:$L$2,0)),IF(入力データと計算結果!$F$6=3,INDEX(バックデータ一覧!$I$10:$L$15,MATCH(VLOOKUP(計算過程!$A173,バックデータ一覧!$AU$3:$AV$367,2),バックデータ一覧!$H$10:$H$15,0),MATCH(計算過程!AC$2,バックデータ一覧!$I$2:$L$2,0)),IF(入力データと計算結果!$F$6=2,INDEX(バックデータ一覧!$I$16:$L$21,MATCH(VLOOKUP(計算過程!$A173,バックデータ一覧!$AU$3:$AV$367,2),バックデータ一覧!$H$16:$H$21,0),MATCH(計算過程!AC$2,バックデータ一覧!$I$2:$L$2,0)),IF(入力データと計算結果!$F$6=1,INDEX(バックデータ一覧!$I$22:$L$27,MATCH(VLOOKUP(計算過程!$A173,バックデータ一覧!$AU$3:$AV$367,2),バックデータ一覧!$H$22:$H$27,0),MATCH(計算過程!AC$2,バックデータ一覧!$I$2:$L$2,0))))))</f>
        <v>180</v>
      </c>
      <c r="AD173" s="89">
        <f>IF($AF173&lt;7,INDEX(バックデータ一覧!$P$4:$S$5,MATCH(入力データと計算結果!$F$8,バックデータ一覧!$O$4:$O$5,0),MATCH(入力データと計算結果!$F$6,バックデータ一覧!$P$3:$W$3,0)),IF(AND($AF173&gt;=7,$AF173&lt;16),INDEX(バックデータ一覧!$P$6:$S$7,MATCH(入力データと計算結果!$F$8,バックデータ一覧!$O$6:$O$7,0),MATCH(入力データと計算結果!$F$6,バックデータ一覧!$P$3:$W$3,0)),IF(AND($AF173&gt;=16,$AF173&lt;25),INDEX(バックデータ一覧!$P$8:$S$9,MATCH(入力データと計算結果!$F$8,バックデータ一覧!$O$8:$O$9,0),MATCH(入力データと計算結果!$F$6,バックデータ一覧!$P$3:$W$3,0)),IF($AF173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73" s="89">
        <f>IF($AF173&lt;7,INDEX(バックデータ一覧!$T$4:$W$5,MATCH(入力データと計算結果!$F$8,バックデータ一覧!$O$4:$O$5,0),MATCH(入力データと計算結果!$F$6,バックデータ一覧!$P$3:$W$3,0)),IF(AND($AF173&gt;=7,$AF173&lt;16),INDEX(バックデータ一覧!$T$6:$W$7,MATCH(入力データと計算結果!$F$8,バックデータ一覧!$O$6:$O$7,0),MATCH(入力データと計算結果!$F$6,バックデータ一覧!$P$3:$W$3,0)),IF(AND($AF173&gt;=16,$AF173&lt;25),INDEX(バックデータ一覧!$T$8:$W$9,MATCH(入力データと計算結果!$F$8,バックデータ一覧!$O$8:$O$9,0),MATCH(入力データと計算結果!$F$6,バックデータ一覧!$P$3:$W$3,0)),IF($AF173&gt;=25,INDEX(バックデータ一覧!$T$10:$W$11,MATCH(入力データと計算結果!$F$8,バックデータ一覧!$O$10:$O$11,0),MATCH(入力データと計算結果!$F$6,バックデータ一覧!$P$3:$W$3,0))))))</f>
        <v>6.21</v>
      </c>
      <c r="AF173" s="88">
        <f>AVERAGEIF(貼り付けシート!$A$6:$A$8765,$A173,貼り付けシート!$C$6:$C$8765)</f>
        <v>16.05</v>
      </c>
      <c r="AG173" s="91">
        <f>IF(AND(入力データと計算結果!$F$7=バックデータ一覧!$A$7,AH173="使用できる"),MIN(AN173,SUM(I173:N173)*$AX$13),0)</f>
        <v>0</v>
      </c>
      <c r="AH173" s="47" t="str">
        <f t="shared" si="31"/>
        <v>使用できる</v>
      </c>
      <c r="AI173" s="90">
        <f>IF(入力データと計算結果!$F$7=バックデータ一覧!$A$8,MIN(AJ173,(SUM(I173:N173)*$AX$15)),0)</f>
        <v>0</v>
      </c>
      <c r="AJ173" s="90">
        <f t="shared" ca="1" si="27"/>
        <v>0</v>
      </c>
      <c r="AK173" s="90">
        <f t="shared" ca="1" si="28"/>
        <v>32.327632584974999</v>
      </c>
      <c r="AL173" s="88">
        <f>IF(OR($AX$22=0,入力データと計算結果!$F$7&lt;&gt;バックデータ一覧!$A$8),0,$AX$19*AM173*10^-3)</f>
        <v>0</v>
      </c>
      <c r="AM173" s="90">
        <f>SUMPRODUCT(('計算過程（日射量等）'!$A$6:$A$8765=計算過程!A173)*('計算過程（日射量等）'!$C$6:$C$8765&gt;=$AX$20))</f>
        <v>12</v>
      </c>
      <c r="AN173" s="90">
        <f>IF(入力データと計算結果!$F$7=バックデータ一覧!$A$9,0,AO173*$AX$22*$AX$21*計算過程!$AX$23)</f>
        <v>0</v>
      </c>
      <c r="AO173" s="90">
        <f>SUMIF('計算過程（日射量等）'!$A$6:$A$8765,計算過程!A173,'計算過程（日射量等）'!$C$6:$C$8765)*3600*10^-6</f>
        <v>27.19572050547929</v>
      </c>
      <c r="AP173" s="90">
        <f t="shared" si="32"/>
        <v>16.65685483870968</v>
      </c>
      <c r="AQ173" s="90">
        <f>AVERAGEIF('貼り付けシート（日射量等）'!$D$3:$D$8762,$A173,'貼り付けシート（日射量等）'!$F$3:$F$8762)</f>
        <v>20.670833333333334</v>
      </c>
    </row>
    <row r="174" spans="1:43">
      <c r="A174" s="28">
        <v>41808</v>
      </c>
      <c r="B174" s="88">
        <f ca="1">I174-IF(入力データと計算結果!$F$7=バックデータ一覧!$A$7,計算過程!$AG174,計算過程!$AI174)*I174/($I174+$J174+$K174+$L174+$M174+$N174)</f>
        <v>20.266890921914001</v>
      </c>
      <c r="C174" s="88">
        <f ca="1">J174-IF(入力データと計算結果!$F$7=バックデータ一覧!$A$7,計算過程!$AG174,計算過程!$AI174)*J174/($I174+$J174+$K174+$L174+$M174+$N174)</f>
        <v>26.435075115539998</v>
      </c>
      <c r="D174" s="88">
        <f ca="1">K174-IF(入力データと計算結果!$F$7=バックデータ一覧!$A$7,計算過程!$AG174,計算過程!$AI174)*K174/($I174+$J174+$K174+$L174+$M174+$N174)</f>
        <v>5.0667227304785003</v>
      </c>
      <c r="E174" s="88">
        <f ca="1">L174-IF(入力データと計算結果!$F$7=バックデータ一覧!$A$7,計算過程!$AG174,計算過程!$AI174)*L174/($I174+$J174+$K174+$L174+$M174+$N174)</f>
        <v>19.826306336654998</v>
      </c>
      <c r="F174" s="88">
        <f ca="1">M174-IF(入力データと計算結果!$F$7=バックデータ一覧!$A$7,計算過程!$AG174,計算過程!$AI174)*M174/($I174+$J174+$K174+$L174+$M174+$N174)</f>
        <v>0</v>
      </c>
      <c r="G174" s="88">
        <f ca="1">N174-IF(入力データと計算結果!$F$7=バックデータ一覧!$A$7,計算過程!$AG174,計算過程!$AI174)*N174/($I174+$J174+$K174+$L174+$M174+$N174)</f>
        <v>3.9571666666666663</v>
      </c>
      <c r="H174" s="88">
        <f t="shared" si="29"/>
        <v>0</v>
      </c>
      <c r="I174" s="90">
        <f ca="1">P174*(バックデータ一覧!$E$3-計算過程!X174)*4.186*10^-3</f>
        <v>20.266890921914001</v>
      </c>
      <c r="J174" s="90">
        <f ca="1">Q174*(バックデータ一覧!$E$4-計算過程!X174)*4.186*10^-3</f>
        <v>26.435075115539998</v>
      </c>
      <c r="K174" s="90">
        <f ca="1">R174*(バックデータ一覧!$E$5-計算過程!X174)*4.186*10^-3</f>
        <v>5.0667227304785003</v>
      </c>
      <c r="L174" s="90">
        <f ca="1">IF(入力データと計算結果!$F$9=バックデータ一覧!$A$2,計算過程!S174*(バックデータ一覧!$E$6-計算過程!X174)*4.186*10^-3,0)</f>
        <v>19.826306336654998</v>
      </c>
      <c r="M174" s="90">
        <f>IF(入力データと計算結果!$F$9=バックデータ一覧!$A$2,0,計算過程!T174*(バックデータ一覧!$E$7-計算過程!X174)*4.186*10^-3)</f>
        <v>0</v>
      </c>
      <c r="N174" s="90">
        <f ca="1">IF(入力データと計算結果!$F$9=バックデータ一覧!$A$4,0,計算過程!U174*(バックデータ一覧!$E$8-計算過程!X174)*4.186*10^-3)</f>
        <v>3.9571666666666663</v>
      </c>
      <c r="O174" s="90">
        <f>IF(入力データと計算結果!$F$9=バックデータ一覧!$A$4,計算過程!W174*1.25,0)</f>
        <v>0</v>
      </c>
      <c r="P174" s="88">
        <f t="shared" si="22"/>
        <v>184</v>
      </c>
      <c r="Q174" s="88">
        <f t="shared" si="23"/>
        <v>240</v>
      </c>
      <c r="R174" s="88">
        <f t="shared" si="24"/>
        <v>46</v>
      </c>
      <c r="S174" s="88">
        <f>IF(入力データと計算結果!$F$9=バックデータ一覧!$A$2,$AC174,0)*$AX$11*$AX$12</f>
        <v>180</v>
      </c>
      <c r="T174" s="88">
        <f>IF(入力データと計算結果!$F$9=バックデータ一覧!$A$2,0,$AC174)*$AX$12</f>
        <v>0</v>
      </c>
      <c r="U174" s="88">
        <f t="shared" ca="1" si="30"/>
        <v>20.411849834999227</v>
      </c>
      <c r="V174" s="90">
        <f ca="1">IF(OR(入力データと計算結果!$F$9=バックデータ一覧!$A$2,入力データと計算結果!$F$9=バックデータ一覧!$A$3),W174/(バックデータ一覧!$E$8-計算過程!X174)/4.186*10^3,0)</f>
        <v>20.411849834999227</v>
      </c>
      <c r="W174" s="90">
        <f t="shared" si="25"/>
        <v>3.9571666666666663</v>
      </c>
      <c r="X174" s="90">
        <f ca="1">MAX(VLOOKUP(入力データと計算結果!$F$5,バックデータ一覧!$Y$3:$AA$10,2)*Y174+VLOOKUP(入力データと計算結果!$F$5,バックデータ一覧!$Y$3:$AA$10,3),0.5)</f>
        <v>13.687017125000001</v>
      </c>
      <c r="Y174" s="90">
        <f t="shared" ca="1" si="26"/>
        <v>15.395416666666668</v>
      </c>
      <c r="Z174" s="24">
        <f>IF(入力データと計算結果!$F$6=4,INDEX(バックデータ一覧!$I$4:$L$9,MATCH(VLOOKUP(計算過程!$A174,バックデータ一覧!$AU$3:$AV$367,2),バックデータ一覧!$H$4:$H$9,0),MATCH(計算過程!Z$2,バックデータ一覧!$I$2:$L$2,0)),IF(入力データと計算結果!$F$6=3,INDEX(バックデータ一覧!$I$10:$L$15,MATCH(VLOOKUP(計算過程!$A174,バックデータ一覧!$AU$3:$AV$367,2),バックデータ一覧!$H$10:$H$15,0),MATCH(計算過程!Z$2,バックデータ一覧!$I$2:$L$2,0)),IF(入力データと計算結果!$F$6=2,INDEX(バックデータ一覧!$I$16:$L$21,MATCH(VLOOKUP(計算過程!$A174,バックデータ一覧!$AU$3:$AV$367,2),バックデータ一覧!$H$16:$H$21,0),MATCH(計算過程!Z$2,バックデータ一覧!$I$2:$L$2,0)),IF(入力データと計算結果!$F$6=1,INDEX(バックデータ一覧!$I$22:$L$27,MATCH(VLOOKUP(計算過程!$A174,バックデータ一覧!$AU$3:$AV$367,2),バックデータ一覧!$H$22:$H$27,0),MATCH(計算過程!Z$2,バックデータ一覧!$I$2:$L$2,0))))))</f>
        <v>184</v>
      </c>
      <c r="AA174" s="24">
        <f>IF(入力データと計算結果!$F$6=4,INDEX(バックデータ一覧!$I$4:$L$9,MATCH(VLOOKUP(計算過程!$A174,バックデータ一覧!$AU$3:$AV$367,2),バックデータ一覧!$H$4:$H$9,0),MATCH(計算過程!AA$2,バックデータ一覧!$I$2:$L$2,0)),IF(入力データと計算結果!$F$6=3,INDEX(バックデータ一覧!$I$10:$L$15,MATCH(VLOOKUP(計算過程!$A174,バックデータ一覧!$AU$3:$AV$367,2),バックデータ一覧!$H$10:$H$15,0),MATCH(計算過程!AA$2,バックデータ一覧!$I$2:$L$2,0)),IF(入力データと計算結果!$F$6=2,INDEX(バックデータ一覧!$I$16:$L$21,MATCH(VLOOKUP(計算過程!$A174,バックデータ一覧!$AU$3:$AV$367,2),バックデータ一覧!$H$16:$H$21,0),MATCH(計算過程!AA$2,バックデータ一覧!$I$2:$L$2,0)),IF(入力データと計算結果!$F$6=1,INDEX(バックデータ一覧!$I$22:$L$27,MATCH(VLOOKUP(計算過程!$A174,バックデータ一覧!$AU$3:$AV$367,2),バックデータ一覧!$H$22:$H$27,0),MATCH(計算過程!AA$2,バックデータ一覧!$I$2:$L$2,0))))))</f>
        <v>240</v>
      </c>
      <c r="AB174" s="24">
        <f>IF(入力データと計算結果!$F$6=4,INDEX(バックデータ一覧!$I$4:$L$9,MATCH(VLOOKUP(計算過程!$A174,バックデータ一覧!$AU$3:$AV$367,2),バックデータ一覧!$H$4:$H$9,0),MATCH(計算過程!AB$2,バックデータ一覧!$I$2:$L$2,0)),IF(入力データと計算結果!$F$6=3,INDEX(バックデータ一覧!$I$10:$L$15,MATCH(VLOOKUP(計算過程!$A174,バックデータ一覧!$AU$3:$AV$367,2),バックデータ一覧!$H$10:$H$15,0),MATCH(計算過程!AB$2,バックデータ一覧!$I$2:$L$2,0)),IF(入力データと計算結果!$F$6=2,INDEX(バックデータ一覧!$I$16:$L$21,MATCH(VLOOKUP(計算過程!$A174,バックデータ一覧!$AU$3:$AV$367,2),バックデータ一覧!$H$16:$H$21,0),MATCH(計算過程!AB$2,バックデータ一覧!$I$2:$L$2,0)),IF(入力データと計算結果!$F$6=1,INDEX(バックデータ一覧!$I$22:$L$27,MATCH(VLOOKUP(計算過程!$A174,バックデータ一覧!$AU$3:$AV$367,2),バックデータ一覧!$H$22:$H$27,0),MATCH(計算過程!AB$2,バックデータ一覧!$I$2:$L$2,0))))))</f>
        <v>46</v>
      </c>
      <c r="AC174" s="24">
        <f>IF(入力データと計算結果!$F$6=4,INDEX(バックデータ一覧!$I$4:$L$9,MATCH(VLOOKUP(計算過程!$A174,バックデータ一覧!$AU$3:$AV$367,2),バックデータ一覧!$H$4:$H$9,0),MATCH(計算過程!AC$2,バックデータ一覧!$I$2:$L$2,0)),IF(入力データと計算結果!$F$6=3,INDEX(バックデータ一覧!$I$10:$L$15,MATCH(VLOOKUP(計算過程!$A174,バックデータ一覧!$AU$3:$AV$367,2),バックデータ一覧!$H$10:$H$15,0),MATCH(計算過程!AC$2,バックデータ一覧!$I$2:$L$2,0)),IF(入力データと計算結果!$F$6=2,INDEX(バックデータ一覧!$I$16:$L$21,MATCH(VLOOKUP(計算過程!$A174,バックデータ一覧!$AU$3:$AV$367,2),バックデータ一覧!$H$16:$H$21,0),MATCH(計算過程!AC$2,バックデータ一覧!$I$2:$L$2,0)),IF(入力データと計算結果!$F$6=1,INDEX(バックデータ一覧!$I$22:$L$27,MATCH(VLOOKUP(計算過程!$A174,バックデータ一覧!$AU$3:$AV$367,2),バックデータ一覧!$H$22:$H$27,0),MATCH(計算過程!AC$2,バックデータ一覧!$I$2:$L$2,0))))))</f>
        <v>180</v>
      </c>
      <c r="AD174" s="89">
        <f>IF($AF174&lt;7,INDEX(バックデータ一覧!$P$4:$S$5,MATCH(入力データと計算結果!$F$8,バックデータ一覧!$O$4:$O$5,0),MATCH(入力データと計算結果!$F$6,バックデータ一覧!$P$3:$W$3,0)),IF(AND($AF174&gt;=7,$AF174&lt;16),INDEX(バックデータ一覧!$P$6:$S$7,MATCH(入力データと計算結果!$F$8,バックデータ一覧!$O$6:$O$7,0),MATCH(入力データと計算結果!$F$6,バックデータ一覧!$P$3:$W$3,0)),IF(AND($AF174&gt;=16,$AF174&lt;25),INDEX(バックデータ一覧!$P$8:$S$9,MATCH(入力データと計算結果!$F$8,バックデータ一覧!$O$8:$O$9,0),MATCH(入力データと計算結果!$F$6,バックデータ一覧!$P$3:$W$3,0)),IF($AF174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74" s="89">
        <f>IF($AF174&lt;7,INDEX(バックデータ一覧!$T$4:$W$5,MATCH(入力データと計算結果!$F$8,バックデータ一覧!$O$4:$O$5,0),MATCH(入力データと計算結果!$F$6,バックデータ一覧!$P$3:$W$3,0)),IF(AND($AF174&gt;=7,$AF174&lt;16),INDEX(バックデータ一覧!$T$6:$W$7,MATCH(入力データと計算結果!$F$8,バックデータ一覧!$O$6:$O$7,0),MATCH(入力データと計算結果!$F$6,バックデータ一覧!$P$3:$W$3,0)),IF(AND($AF174&gt;=16,$AF174&lt;25),INDEX(バックデータ一覧!$T$8:$W$9,MATCH(入力データと計算結果!$F$8,バックデータ一覧!$O$8:$O$9,0),MATCH(入力データと計算結果!$F$6,バックデータ一覧!$P$3:$W$3,0)),IF($AF174&gt;=25,INDEX(バックデータ一覧!$T$10:$W$11,MATCH(入力データと計算結果!$F$8,バックデータ一覧!$O$10:$O$11,0),MATCH(入力データと計算結果!$F$6,バックデータ一覧!$P$3:$W$3,0))))))</f>
        <v>6.21</v>
      </c>
      <c r="AF174" s="88">
        <f>AVERAGEIF(貼り付けシート!$A$6:$A$8765,$A174,貼り付けシート!$C$6:$C$8765)</f>
        <v>16.091666666666669</v>
      </c>
      <c r="AG174" s="91">
        <f>IF(AND(入力データと計算結果!$F$7=バックデータ一覧!$A$7,AH174="使用できる"),MIN(AN174,SUM(I174:N174)*$AX$13),0)</f>
        <v>0</v>
      </c>
      <c r="AH174" s="47" t="str">
        <f t="shared" si="31"/>
        <v>使用できる</v>
      </c>
      <c r="AI174" s="90">
        <f>IF(入力データと計算結果!$F$7=バックデータ一覧!$A$8,MIN(AJ174,(SUM(I174:N174)*$AX$15)),0)</f>
        <v>0</v>
      </c>
      <c r="AJ174" s="90">
        <f t="shared" ca="1" si="27"/>
        <v>0</v>
      </c>
      <c r="AK174" s="90">
        <f t="shared" ca="1" si="28"/>
        <v>32.219421947212503</v>
      </c>
      <c r="AL174" s="88">
        <f>IF(OR($AX$22=0,入力データと計算結果!$F$7&lt;&gt;バックデータ一覧!$A$8),0,$AX$19*AM174*10^-3)</f>
        <v>0</v>
      </c>
      <c r="AM174" s="90">
        <f>SUMPRODUCT(('計算過程（日射量等）'!$A$6:$A$8765=計算過程!A174)*('計算過程（日射量等）'!$C$6:$C$8765&gt;=$AX$20))</f>
        <v>8</v>
      </c>
      <c r="AN174" s="90">
        <f>IF(入力データと計算結果!$F$7=バックデータ一覧!$A$9,0,AO174*$AX$22*$AX$21*計算過程!$AX$23)</f>
        <v>0</v>
      </c>
      <c r="AO174" s="90">
        <f>SUMIF('計算過程（日射量等）'!$A$6:$A$8765,計算過程!A174,'計算過程（日射量等）'!$C$6:$C$8765)*3600*10^-6</f>
        <v>8.1926662973675146</v>
      </c>
      <c r="AP174" s="90">
        <f t="shared" si="32"/>
        <v>16.79220430107527</v>
      </c>
      <c r="AQ174" s="90">
        <f>AVERAGEIF('貼り付けシート（日射量等）'!$D$3:$D$8762,$A174,'貼り付けシート（日射量等）'!$F$3:$F$8762)</f>
        <v>15.241666666666662</v>
      </c>
    </row>
    <row r="175" spans="1:43">
      <c r="A175" s="28">
        <v>41809</v>
      </c>
      <c r="B175" s="88">
        <f ca="1">I175-IF(入力データと計算結果!$F$7=バックデータ一覧!$A$7,計算過程!$AG175,計算過程!$AI175)*I175/($I175+$J175+$K175+$L175+$M175+$N175)</f>
        <v>10.190226807487997</v>
      </c>
      <c r="C175" s="88">
        <f ca="1">J175-IF(入力データと計算結果!$F$7=バックデータ一覧!$A$7,計算過程!$AG175,計算過程!$AI175)*J175/($I175+$J175+$K175+$L175+$M175+$N175)</f>
        <v>16.614500229599997</v>
      </c>
      <c r="D175" s="88">
        <f ca="1">K175-IF(入力データと計算結果!$F$7=バックデータ一覧!$A$7,計算過程!$AG175,計算過程!$AI175)*K175/($I175+$J175+$K175+$L175+$M175+$N175)</f>
        <v>3.1013733761919999</v>
      </c>
      <c r="E175" s="88">
        <f ca="1">L175-IF(入力データと計算結果!$F$7=バックデータ一覧!$A$7,計算過程!$AG175,計算過程!$AI175)*L175/($I175+$J175+$K175+$L175+$M175+$N175)</f>
        <v>19.937400275519998</v>
      </c>
      <c r="F175" s="88">
        <f ca="1">M175-IF(入力データと計算結果!$F$7=バックデータ一覧!$A$7,計算過程!$AG175,計算過程!$AI175)*M175/($I175+$J175+$K175+$L175+$M175+$N175)</f>
        <v>0</v>
      </c>
      <c r="G175" s="88">
        <f ca="1">N175-IF(入力データと計算結果!$F$7=バックデータ一覧!$A$7,計算過程!$AG175,計算過程!$AI175)*N175/($I175+$J175+$K175+$L175+$M175+$N175)</f>
        <v>4.2671250000000001</v>
      </c>
      <c r="H175" s="88">
        <f t="shared" si="29"/>
        <v>0</v>
      </c>
      <c r="I175" s="90">
        <f ca="1">P175*(バックデータ一覧!$E$3-計算過程!X175)*4.186*10^-3</f>
        <v>10.190226807487997</v>
      </c>
      <c r="J175" s="90">
        <f ca="1">Q175*(バックデータ一覧!$E$4-計算過程!X175)*4.186*10^-3</f>
        <v>16.614500229599997</v>
      </c>
      <c r="K175" s="90">
        <f ca="1">R175*(バックデータ一覧!$E$5-計算過程!X175)*4.186*10^-3</f>
        <v>3.1013733761919999</v>
      </c>
      <c r="L175" s="90">
        <f ca="1">IF(入力データと計算結果!$F$9=バックデータ一覧!$A$2,計算過程!S175*(バックデータ一覧!$E$6-計算過程!X175)*4.186*10^-3,0)</f>
        <v>19.937400275519998</v>
      </c>
      <c r="M175" s="90">
        <f>IF(入力データと計算結果!$F$9=バックデータ一覧!$A$2,0,計算過程!T175*(バックデータ一覧!$E$7-計算過程!X175)*4.186*10^-3)</f>
        <v>0</v>
      </c>
      <c r="N175" s="90">
        <f ca="1">IF(入力データと計算結果!$F$9=バックデータ一覧!$A$4,0,計算過程!U175*(バックデータ一覧!$E$8-計算過程!X175)*4.186*10^-3)</f>
        <v>4.2671250000000001</v>
      </c>
      <c r="O175" s="90">
        <f>IF(入力データと計算結果!$F$9=バックデータ一覧!$A$4,計算過程!W175*1.25,0)</f>
        <v>0</v>
      </c>
      <c r="P175" s="88">
        <f t="shared" si="22"/>
        <v>92</v>
      </c>
      <c r="Q175" s="88">
        <f t="shared" si="23"/>
        <v>150</v>
      </c>
      <c r="R175" s="88">
        <f t="shared" si="24"/>
        <v>28</v>
      </c>
      <c r="S175" s="88">
        <f>IF(入力データと計算結果!$F$9=バックデータ一覧!$A$2,$AC175,0)*$AX$11*$AX$12</f>
        <v>180</v>
      </c>
      <c r="T175" s="88">
        <f>IF(入力データと計算結果!$F$9=バックデータ一覧!$A$2,0,$AC175)*$AX$12</f>
        <v>0</v>
      </c>
      <c r="U175" s="88">
        <f t="shared" ca="1" si="30"/>
        <v>21.940825947806545</v>
      </c>
      <c r="V175" s="90">
        <f ca="1">IF(OR(入力データと計算結果!$F$9=バックデータ一覧!$A$2,入力データと計算結果!$F$9=バックデータ一覧!$A$3),W175/(バックデータ一覧!$E$8-計算過程!X175)/4.186*10^3,0)</f>
        <v>21.940825947806545</v>
      </c>
      <c r="W175" s="90">
        <f t="shared" si="25"/>
        <v>4.2671250000000001</v>
      </c>
      <c r="X175" s="90">
        <f ca="1">MAX(VLOOKUP(入力データと計算結果!$F$5,バックデータ一覧!$Y$3:$AA$10,2)*Y175+VLOOKUP(入力データと計算結果!$F$5,バックデータ一覧!$Y$3:$AA$10,3),0.5)</f>
        <v>13.539576000000004</v>
      </c>
      <c r="Y175" s="90">
        <f t="shared" ca="1" si="26"/>
        <v>15.173333333333336</v>
      </c>
      <c r="Z175" s="24">
        <f>IF(入力データと計算結果!$F$6=4,INDEX(バックデータ一覧!$I$4:$L$9,MATCH(VLOOKUP(計算過程!$A175,バックデータ一覧!$AU$3:$AV$367,2),バックデータ一覧!$H$4:$H$9,0),MATCH(計算過程!Z$2,バックデータ一覧!$I$2:$L$2,0)),IF(入力データと計算結果!$F$6=3,INDEX(バックデータ一覧!$I$10:$L$15,MATCH(VLOOKUP(計算過程!$A175,バックデータ一覧!$AU$3:$AV$367,2),バックデータ一覧!$H$10:$H$15,0),MATCH(計算過程!Z$2,バックデータ一覧!$I$2:$L$2,0)),IF(入力データと計算結果!$F$6=2,INDEX(バックデータ一覧!$I$16:$L$21,MATCH(VLOOKUP(計算過程!$A175,バックデータ一覧!$AU$3:$AV$367,2),バックデータ一覧!$H$16:$H$21,0),MATCH(計算過程!Z$2,バックデータ一覧!$I$2:$L$2,0)),IF(入力データと計算結果!$F$6=1,INDEX(バックデータ一覧!$I$22:$L$27,MATCH(VLOOKUP(計算過程!$A175,バックデータ一覧!$AU$3:$AV$367,2),バックデータ一覧!$H$22:$H$27,0),MATCH(計算過程!Z$2,バックデータ一覧!$I$2:$L$2,0))))))</f>
        <v>92</v>
      </c>
      <c r="AA175" s="24">
        <f>IF(入力データと計算結果!$F$6=4,INDEX(バックデータ一覧!$I$4:$L$9,MATCH(VLOOKUP(計算過程!$A175,バックデータ一覧!$AU$3:$AV$367,2),バックデータ一覧!$H$4:$H$9,0),MATCH(計算過程!AA$2,バックデータ一覧!$I$2:$L$2,0)),IF(入力データと計算結果!$F$6=3,INDEX(バックデータ一覧!$I$10:$L$15,MATCH(VLOOKUP(計算過程!$A175,バックデータ一覧!$AU$3:$AV$367,2),バックデータ一覧!$H$10:$H$15,0),MATCH(計算過程!AA$2,バックデータ一覧!$I$2:$L$2,0)),IF(入力データと計算結果!$F$6=2,INDEX(バックデータ一覧!$I$16:$L$21,MATCH(VLOOKUP(計算過程!$A175,バックデータ一覧!$AU$3:$AV$367,2),バックデータ一覧!$H$16:$H$21,0),MATCH(計算過程!AA$2,バックデータ一覧!$I$2:$L$2,0)),IF(入力データと計算結果!$F$6=1,INDEX(バックデータ一覧!$I$22:$L$27,MATCH(VLOOKUP(計算過程!$A175,バックデータ一覧!$AU$3:$AV$367,2),バックデータ一覧!$H$22:$H$27,0),MATCH(計算過程!AA$2,バックデータ一覧!$I$2:$L$2,0))))))</f>
        <v>150</v>
      </c>
      <c r="AB175" s="24">
        <f>IF(入力データと計算結果!$F$6=4,INDEX(バックデータ一覧!$I$4:$L$9,MATCH(VLOOKUP(計算過程!$A175,バックデータ一覧!$AU$3:$AV$367,2),バックデータ一覧!$H$4:$H$9,0),MATCH(計算過程!AB$2,バックデータ一覧!$I$2:$L$2,0)),IF(入力データと計算結果!$F$6=3,INDEX(バックデータ一覧!$I$10:$L$15,MATCH(VLOOKUP(計算過程!$A175,バックデータ一覧!$AU$3:$AV$367,2),バックデータ一覧!$H$10:$H$15,0),MATCH(計算過程!AB$2,バックデータ一覧!$I$2:$L$2,0)),IF(入力データと計算結果!$F$6=2,INDEX(バックデータ一覧!$I$16:$L$21,MATCH(VLOOKUP(計算過程!$A175,バックデータ一覧!$AU$3:$AV$367,2),バックデータ一覧!$H$16:$H$21,0),MATCH(計算過程!AB$2,バックデータ一覧!$I$2:$L$2,0)),IF(入力データと計算結果!$F$6=1,INDEX(バックデータ一覧!$I$22:$L$27,MATCH(VLOOKUP(計算過程!$A175,バックデータ一覧!$AU$3:$AV$367,2),バックデータ一覧!$H$22:$H$27,0),MATCH(計算過程!AB$2,バックデータ一覧!$I$2:$L$2,0))))))</f>
        <v>28</v>
      </c>
      <c r="AC175" s="24">
        <f>IF(入力データと計算結果!$F$6=4,INDEX(バックデータ一覧!$I$4:$L$9,MATCH(VLOOKUP(計算過程!$A175,バックデータ一覧!$AU$3:$AV$367,2),バックデータ一覧!$H$4:$H$9,0),MATCH(計算過程!AC$2,バックデータ一覧!$I$2:$L$2,0)),IF(入力データと計算結果!$F$6=3,INDEX(バックデータ一覧!$I$10:$L$15,MATCH(VLOOKUP(計算過程!$A175,バックデータ一覧!$AU$3:$AV$367,2),バックデータ一覧!$H$10:$H$15,0),MATCH(計算過程!AC$2,バックデータ一覧!$I$2:$L$2,0)),IF(入力データと計算結果!$F$6=2,INDEX(バックデータ一覧!$I$16:$L$21,MATCH(VLOOKUP(計算過程!$A175,バックデータ一覧!$AU$3:$AV$367,2),バックデータ一覧!$H$16:$H$21,0),MATCH(計算過程!AC$2,バックデータ一覧!$I$2:$L$2,0)),IF(入力データと計算結果!$F$6=1,INDEX(バックデータ一覧!$I$22:$L$27,MATCH(VLOOKUP(計算過程!$A175,バックデータ一覧!$AU$3:$AV$367,2),バックデータ一覧!$H$22:$H$27,0),MATCH(計算過程!AC$2,バックデータ一覧!$I$2:$L$2,0))))))</f>
        <v>180</v>
      </c>
      <c r="AD175" s="89">
        <f>IF($AF175&lt;7,INDEX(バックデータ一覧!$P$4:$S$5,MATCH(入力データと計算結果!$F$8,バックデータ一覧!$O$4:$O$5,0),MATCH(入力データと計算結果!$F$6,バックデータ一覧!$P$3:$W$3,0)),IF(AND($AF175&gt;=7,$AF175&lt;16),INDEX(バックデータ一覧!$P$6:$S$7,MATCH(入力データと計算結果!$F$8,バックデータ一覧!$O$6:$O$7,0),MATCH(入力データと計算結果!$F$6,バックデータ一覧!$P$3:$W$3,0)),IF(AND($AF175&gt;=16,$AF175&lt;25),INDEX(バックデータ一覧!$P$8:$S$9,MATCH(入力データと計算結果!$F$8,バックデータ一覧!$O$8:$O$9,0),MATCH(入力データと計算結果!$F$6,バックデータ一覧!$P$3:$W$3,0)),IF($AF175&gt;=25,INDEX(バックデータ一覧!$P$10:$S$11,MATCH(入力データと計算結果!$F$8,バックデータ一覧!$O$10:$O$11,0),MATCH(入力データと計算結果!$F$6,バックデータ一覧!$P$3:$W$3,0))))))</f>
        <v>-0.13</v>
      </c>
      <c r="AE175" s="89">
        <f>IF($AF175&lt;7,INDEX(バックデータ一覧!$T$4:$W$5,MATCH(入力データと計算結果!$F$8,バックデータ一覧!$O$4:$O$5,0),MATCH(入力データと計算結果!$F$6,バックデータ一覧!$P$3:$W$3,0)),IF(AND($AF175&gt;=7,$AF175&lt;16),INDEX(バックデータ一覧!$T$6:$W$7,MATCH(入力データと計算結果!$F$8,バックデータ一覧!$O$6:$O$7,0),MATCH(入力データと計算結果!$F$6,バックデータ一覧!$P$3:$W$3,0)),IF(AND($AF175&gt;=16,$AF175&lt;25),INDEX(バックデータ一覧!$T$8:$W$9,MATCH(入力データと計算結果!$F$8,バックデータ一覧!$O$8:$O$9,0),MATCH(入力データと計算結果!$F$6,バックデータ一覧!$P$3:$W$3,0)),IF($AF175&gt;=25,INDEX(バックデータ一覧!$T$10:$W$11,MATCH(入力データと計算結果!$F$8,バックデータ一覧!$O$10:$O$11,0),MATCH(入力データと計算結果!$F$6,バックデータ一覧!$P$3:$W$3,0))))))</f>
        <v>6.04</v>
      </c>
      <c r="AF175" s="88">
        <f>AVERAGEIF(貼り付けシート!$A$6:$A$8765,$A175,貼り付けシート!$C$6:$C$8765)</f>
        <v>13.637500000000003</v>
      </c>
      <c r="AG175" s="91">
        <f>IF(AND(入力データと計算結果!$F$7=バックデータ一覧!$A$7,AH175="使用できる"),MIN(AN175,SUM(I175:N175)*$AX$13),0)</f>
        <v>0</v>
      </c>
      <c r="AH175" s="47" t="str">
        <f t="shared" si="31"/>
        <v>使用できる</v>
      </c>
      <c r="AI175" s="90">
        <f>IF(入力データと計算結果!$F$7=バックデータ一覧!$A$8,MIN(AJ175,(SUM(I175:N175)*$AX$15)),0)</f>
        <v>0</v>
      </c>
      <c r="AJ175" s="90">
        <f t="shared" ca="1" si="27"/>
        <v>0</v>
      </c>
      <c r="AK175" s="90">
        <f t="shared" ca="1" si="28"/>
        <v>32.312000229600002</v>
      </c>
      <c r="AL175" s="88">
        <f>IF(OR($AX$22=0,入力データと計算結果!$F$7&lt;&gt;バックデータ一覧!$A$8),0,$AX$19*AM175*10^-3)</f>
        <v>0</v>
      </c>
      <c r="AM175" s="90">
        <f>SUMPRODUCT(('計算過程（日射量等）'!$A$6:$A$8765=計算過程!A175)*('計算過程（日射量等）'!$C$6:$C$8765&gt;=$AX$20))</f>
        <v>8</v>
      </c>
      <c r="AN175" s="90">
        <f>IF(入力データと計算結果!$F$7=バックデータ一覧!$A$9,0,AO175*$AX$22*$AX$21*計算過程!$AX$23)</f>
        <v>0</v>
      </c>
      <c r="AO175" s="90">
        <f>SUMIF('計算過程（日射量等）'!$A$6:$A$8765,計算過程!A175,'計算過程（日射量等）'!$C$6:$C$8765)*3600*10^-6</f>
        <v>7.9740325017634168</v>
      </c>
      <c r="AP175" s="90">
        <f t="shared" si="32"/>
        <v>16.928897849462363</v>
      </c>
      <c r="AQ175" s="90">
        <f>AVERAGEIF('貼り付けシート（日射量等）'!$D$3:$D$8762,$A175,'貼り付けシート（日射量等）'!$F$3:$F$8762)</f>
        <v>11.408333333333331</v>
      </c>
    </row>
    <row r="176" spans="1:43">
      <c r="A176" s="28">
        <v>41810</v>
      </c>
      <c r="B176" s="88">
        <f ca="1">I176-IF(入力データと計算結果!$F$7=バックデータ一覧!$A$7,計算過程!$AG176,計算過程!$AI176)*I176/($I176+$J176+$K176+$L176+$M176+$N176)</f>
        <v>6.9762368024894998</v>
      </c>
      <c r="C176" s="88">
        <f ca="1">J176-IF(入力データと計算結果!$F$7=バックデータ一覧!$A$7,計算過程!$AG176,計算過程!$AI176)*J176/($I176+$J176+$K176+$L176+$M176+$N176)</f>
        <v>11.251994842725001</v>
      </c>
      <c r="D176" s="88">
        <f ca="1">K176-IF(入力データと計算結果!$F$7=バックデータ一覧!$A$7,計算過程!$AG176,計算過程!$AI176)*K176/($I176+$J176+$K176+$L176+$M176+$N176)</f>
        <v>0.90015958741799995</v>
      </c>
      <c r="E176" s="88">
        <f ca="1">L176-IF(入力データと計算結果!$F$7=バックデータ一覧!$A$7,計算過程!$AG176,計算過程!$AI176)*L176/($I176+$J176+$K176+$L176+$M176+$N176)</f>
        <v>20.253590716904998</v>
      </c>
      <c r="F176" s="88">
        <f ca="1">M176-IF(入力データと計算結果!$F$7=バックデータ一覧!$A$7,計算過程!$AG176,計算過程!$AI176)*M176/($I176+$J176+$K176+$L176+$M176+$N176)</f>
        <v>0</v>
      </c>
      <c r="G176" s="88">
        <f ca="1">N176-IF(入力データと計算結果!$F$7=バックデータ一覧!$A$7,計算過程!$AG176,計算過程!$AI176)*N176/($I176+$J176+$K176+$L176+$M176+$N176)</f>
        <v>4.4361249999999997</v>
      </c>
      <c r="H176" s="88">
        <f t="shared" si="29"/>
        <v>0</v>
      </c>
      <c r="I176" s="90">
        <f ca="1">P176*(バックデータ一覧!$E$3-計算過程!X176)*4.186*10^-3</f>
        <v>6.9762368024894998</v>
      </c>
      <c r="J176" s="90">
        <f ca="1">Q176*(バックデータ一覧!$E$4-計算過程!X176)*4.186*10^-3</f>
        <v>11.251994842725001</v>
      </c>
      <c r="K176" s="90">
        <f ca="1">R176*(バックデータ一覧!$E$5-計算過程!X176)*4.186*10^-3</f>
        <v>0.90015958741799995</v>
      </c>
      <c r="L176" s="90">
        <f ca="1">IF(入力データと計算結果!$F$9=バックデータ一覧!$A$2,計算過程!S176*(バックデータ一覧!$E$6-計算過程!X176)*4.186*10^-3,0)</f>
        <v>20.253590716904998</v>
      </c>
      <c r="M176" s="90">
        <f>IF(入力データと計算結果!$F$9=バックデータ一覧!$A$2,0,計算過程!T176*(バックデータ一覧!$E$7-計算過程!X176)*4.186*10^-3)</f>
        <v>0</v>
      </c>
      <c r="N176" s="90">
        <f ca="1">IF(入力データと計算結果!$F$9=バックデータ一覧!$A$4,0,計算過程!U176*(バックデータ一覧!$E$8-計算過程!X176)*4.186*10^-3)</f>
        <v>4.4361249999999997</v>
      </c>
      <c r="O176" s="90">
        <f>IF(入力データと計算結果!$F$9=バックデータ一覧!$A$4,計算過程!W176*1.25,0)</f>
        <v>0</v>
      </c>
      <c r="P176" s="88">
        <f t="shared" si="22"/>
        <v>62</v>
      </c>
      <c r="Q176" s="88">
        <f t="shared" si="23"/>
        <v>100</v>
      </c>
      <c r="R176" s="88">
        <f t="shared" si="24"/>
        <v>8</v>
      </c>
      <c r="S176" s="88">
        <f>IF(入力データと計算結果!$F$9=バックデータ一覧!$A$2,$AC176,0)*$AX$11*$AX$12</f>
        <v>180</v>
      </c>
      <c r="T176" s="88">
        <f>IF(入力データと計算結果!$F$9=バックデータ一覧!$A$2,0,$AC176)*$AX$12</f>
        <v>0</v>
      </c>
      <c r="U176" s="88">
        <f t="shared" ca="1" si="30"/>
        <v>22.605616417824113</v>
      </c>
      <c r="V176" s="90">
        <f ca="1">IF(OR(入力データと計算結果!$F$9=バックデータ一覧!$A$2,入力データと計算結果!$F$9=バックデータ一覧!$A$3),W176/(バックデータ一覧!$E$8-計算過程!X176)/4.186*10^3,0)</f>
        <v>22.605616417824113</v>
      </c>
      <c r="W176" s="90">
        <f t="shared" si="25"/>
        <v>4.4361249999999997</v>
      </c>
      <c r="X176" s="90">
        <f ca="1">MAX(VLOOKUP(入力データと計算結果!$F$5,バックデータ一覧!$Y$3:$AA$10,2)*Y176+VLOOKUP(入力データと計算結果!$F$5,バックデータ一覧!$Y$3:$AA$10,3),0.5)</f>
        <v>13.119935875000003</v>
      </c>
      <c r="Y176" s="90">
        <f t="shared" ca="1" si="26"/>
        <v>14.541250000000002</v>
      </c>
      <c r="Z176" s="24">
        <f>IF(入力データと計算結果!$F$6=4,INDEX(バックデータ一覧!$I$4:$L$9,MATCH(VLOOKUP(計算過程!$A176,バックデータ一覧!$AU$3:$AV$367,2),バックデータ一覧!$H$4:$H$9,0),MATCH(計算過程!Z$2,バックデータ一覧!$I$2:$L$2,0)),IF(入力データと計算結果!$F$6=3,INDEX(バックデータ一覧!$I$10:$L$15,MATCH(VLOOKUP(計算過程!$A176,バックデータ一覧!$AU$3:$AV$367,2),バックデータ一覧!$H$10:$H$15,0),MATCH(計算過程!Z$2,バックデータ一覧!$I$2:$L$2,0)),IF(入力データと計算結果!$F$6=2,INDEX(バックデータ一覧!$I$16:$L$21,MATCH(VLOOKUP(計算過程!$A176,バックデータ一覧!$AU$3:$AV$367,2),バックデータ一覧!$H$16:$H$21,0),MATCH(計算過程!Z$2,バックデータ一覧!$I$2:$L$2,0)),IF(入力データと計算結果!$F$6=1,INDEX(バックデータ一覧!$I$22:$L$27,MATCH(VLOOKUP(計算過程!$A176,バックデータ一覧!$AU$3:$AV$367,2),バックデータ一覧!$H$22:$H$27,0),MATCH(計算過程!Z$2,バックデータ一覧!$I$2:$L$2,0))))))</f>
        <v>62</v>
      </c>
      <c r="AA176" s="24">
        <f>IF(入力データと計算結果!$F$6=4,INDEX(バックデータ一覧!$I$4:$L$9,MATCH(VLOOKUP(計算過程!$A176,バックデータ一覧!$AU$3:$AV$367,2),バックデータ一覧!$H$4:$H$9,0),MATCH(計算過程!AA$2,バックデータ一覧!$I$2:$L$2,0)),IF(入力データと計算結果!$F$6=3,INDEX(バックデータ一覧!$I$10:$L$15,MATCH(VLOOKUP(計算過程!$A176,バックデータ一覧!$AU$3:$AV$367,2),バックデータ一覧!$H$10:$H$15,0),MATCH(計算過程!AA$2,バックデータ一覧!$I$2:$L$2,0)),IF(入力データと計算結果!$F$6=2,INDEX(バックデータ一覧!$I$16:$L$21,MATCH(VLOOKUP(計算過程!$A176,バックデータ一覧!$AU$3:$AV$367,2),バックデータ一覧!$H$16:$H$21,0),MATCH(計算過程!AA$2,バックデータ一覧!$I$2:$L$2,0)),IF(入力データと計算結果!$F$6=1,INDEX(バックデータ一覧!$I$22:$L$27,MATCH(VLOOKUP(計算過程!$A176,バックデータ一覧!$AU$3:$AV$367,2),バックデータ一覧!$H$22:$H$27,0),MATCH(計算過程!AA$2,バックデータ一覧!$I$2:$L$2,0))))))</f>
        <v>100</v>
      </c>
      <c r="AB176" s="24">
        <f>IF(入力データと計算結果!$F$6=4,INDEX(バックデータ一覧!$I$4:$L$9,MATCH(VLOOKUP(計算過程!$A176,バックデータ一覧!$AU$3:$AV$367,2),バックデータ一覧!$H$4:$H$9,0),MATCH(計算過程!AB$2,バックデータ一覧!$I$2:$L$2,0)),IF(入力データと計算結果!$F$6=3,INDEX(バックデータ一覧!$I$10:$L$15,MATCH(VLOOKUP(計算過程!$A176,バックデータ一覧!$AU$3:$AV$367,2),バックデータ一覧!$H$10:$H$15,0),MATCH(計算過程!AB$2,バックデータ一覧!$I$2:$L$2,0)),IF(入力データと計算結果!$F$6=2,INDEX(バックデータ一覧!$I$16:$L$21,MATCH(VLOOKUP(計算過程!$A176,バックデータ一覧!$AU$3:$AV$367,2),バックデータ一覧!$H$16:$H$21,0),MATCH(計算過程!AB$2,バックデータ一覧!$I$2:$L$2,0)),IF(入力データと計算結果!$F$6=1,INDEX(バックデータ一覧!$I$22:$L$27,MATCH(VLOOKUP(計算過程!$A176,バックデータ一覧!$AU$3:$AV$367,2),バックデータ一覧!$H$22:$H$27,0),MATCH(計算過程!AB$2,バックデータ一覧!$I$2:$L$2,0))))))</f>
        <v>8</v>
      </c>
      <c r="AC176" s="24">
        <f>IF(入力データと計算結果!$F$6=4,INDEX(バックデータ一覧!$I$4:$L$9,MATCH(VLOOKUP(計算過程!$A176,バックデータ一覧!$AU$3:$AV$367,2),バックデータ一覧!$H$4:$H$9,0),MATCH(計算過程!AC$2,バックデータ一覧!$I$2:$L$2,0)),IF(入力データと計算結果!$F$6=3,INDEX(バックデータ一覧!$I$10:$L$15,MATCH(VLOOKUP(計算過程!$A176,バックデータ一覧!$AU$3:$AV$367,2),バックデータ一覧!$H$10:$H$15,0),MATCH(計算過程!AC$2,バックデータ一覧!$I$2:$L$2,0)),IF(入力データと計算結果!$F$6=2,INDEX(バックデータ一覧!$I$16:$L$21,MATCH(VLOOKUP(計算過程!$A176,バックデータ一覧!$AU$3:$AV$367,2),バックデータ一覧!$H$16:$H$21,0),MATCH(計算過程!AC$2,バックデータ一覧!$I$2:$L$2,0)),IF(入力データと計算結果!$F$6=1,INDEX(バックデータ一覧!$I$22:$L$27,MATCH(VLOOKUP(計算過程!$A176,バックデータ一覧!$AU$3:$AV$367,2),バックデータ一覧!$H$22:$H$27,0),MATCH(計算過程!AC$2,バックデータ一覧!$I$2:$L$2,0))))))</f>
        <v>180</v>
      </c>
      <c r="AD176" s="89">
        <f>IF($AF176&lt;7,INDEX(バックデータ一覧!$P$4:$S$5,MATCH(入力データと計算結果!$F$8,バックデータ一覧!$O$4:$O$5,0),MATCH(入力データと計算結果!$F$6,バックデータ一覧!$P$3:$W$3,0)),IF(AND($AF176&gt;=7,$AF176&lt;16),INDEX(バックデータ一覧!$P$6:$S$7,MATCH(入力データと計算結果!$F$8,バックデータ一覧!$O$6:$O$7,0),MATCH(入力データと計算結果!$F$6,バックデータ一覧!$P$3:$W$3,0)),IF(AND($AF176&gt;=16,$AF176&lt;25),INDEX(バックデータ一覧!$P$8:$S$9,MATCH(入力データと計算結果!$F$8,バックデータ一覧!$O$8:$O$9,0),MATCH(入力データと計算結果!$F$6,バックデータ一覧!$P$3:$W$3,0)),IF($AF176&gt;=25,INDEX(バックデータ一覧!$P$10:$S$11,MATCH(入力データと計算結果!$F$8,バックデータ一覧!$O$10:$O$11,0),MATCH(入力データと計算結果!$F$6,バックデータ一覧!$P$3:$W$3,0))))))</f>
        <v>-0.13</v>
      </c>
      <c r="AE176" s="89">
        <f>IF($AF176&lt;7,INDEX(バックデータ一覧!$T$4:$W$5,MATCH(入力データと計算結果!$F$8,バックデータ一覧!$O$4:$O$5,0),MATCH(入力データと計算結果!$F$6,バックデータ一覧!$P$3:$W$3,0)),IF(AND($AF176&gt;=7,$AF176&lt;16),INDEX(バックデータ一覧!$T$6:$W$7,MATCH(入力データと計算結果!$F$8,バックデータ一覧!$O$6:$O$7,0),MATCH(入力データと計算結果!$F$6,バックデータ一覧!$P$3:$W$3,0)),IF(AND($AF176&gt;=16,$AF176&lt;25),INDEX(バックデータ一覧!$T$8:$W$9,MATCH(入力データと計算結果!$F$8,バックデータ一覧!$O$8:$O$9,0),MATCH(入力データと計算結果!$F$6,バックデータ一覧!$P$3:$W$3,0)),IF($AF176&gt;=25,INDEX(バックデータ一覧!$T$10:$W$11,MATCH(入力データと計算結果!$F$8,バックデータ一覧!$O$10:$O$11,0),MATCH(入力データと計算結果!$F$6,バックデータ一覧!$P$3:$W$3,0))))))</f>
        <v>6.04</v>
      </c>
      <c r="AF176" s="88">
        <f>AVERAGEIF(貼り付けシート!$A$6:$A$8765,$A176,貼り付けシート!$C$6:$C$8765)</f>
        <v>12.3375</v>
      </c>
      <c r="AG176" s="91">
        <f>IF(AND(入力データと計算結果!$F$7=バックデータ一覧!$A$7,AH176="使用できる"),MIN(AN176,SUM(I176:N176)*$AX$13),0)</f>
        <v>0</v>
      </c>
      <c r="AH176" s="47" t="str">
        <f t="shared" si="31"/>
        <v>使用できる</v>
      </c>
      <c r="AI176" s="90">
        <f>IF(入力データと計算結果!$F$7=バックデータ一覧!$A$8,MIN(AJ176,(SUM(I176:N176)*$AX$15)),0)</f>
        <v>0</v>
      </c>
      <c r="AJ176" s="90">
        <f t="shared" ca="1" si="27"/>
        <v>0</v>
      </c>
      <c r="AK176" s="90">
        <f t="shared" ca="1" si="28"/>
        <v>32.575492264087501</v>
      </c>
      <c r="AL176" s="88">
        <f>IF(OR($AX$22=0,入力データと計算結果!$F$7&lt;&gt;バックデータ一覧!$A$8),0,$AX$19*AM176*10^-3)</f>
        <v>0</v>
      </c>
      <c r="AM176" s="90">
        <f>SUMPRODUCT(('計算過程（日射量等）'!$A$6:$A$8765=計算過程!A176)*('計算過程（日射量等）'!$C$6:$C$8765&gt;=$AX$20))</f>
        <v>8</v>
      </c>
      <c r="AN176" s="90">
        <f>IF(入力データと計算結果!$F$7=バックデータ一覧!$A$9,0,AO176*$AX$22*$AX$21*計算過程!$AX$23)</f>
        <v>0</v>
      </c>
      <c r="AO176" s="90">
        <f>SUMIF('計算過程（日射量等）'!$A$6:$A$8765,計算過程!A176,'計算過程（日射量等）'!$C$6:$C$8765)*3600*10^-6</f>
        <v>7.864296298305459</v>
      </c>
      <c r="AP176" s="90">
        <f t="shared" si="32"/>
        <v>17.149059139784946</v>
      </c>
      <c r="AQ176" s="90">
        <f>AVERAGEIF('貼り付けシート（日射量等）'!$D$3:$D$8762,$A176,'貼り付けシート（日射量等）'!$F$3:$F$8762)</f>
        <v>11.804166666666667</v>
      </c>
    </row>
    <row r="177" spans="1:43">
      <c r="A177" s="28">
        <v>41811</v>
      </c>
      <c r="B177" s="88">
        <f ca="1">I177-IF(入力データと計算結果!$F$7=バックデータ一覧!$A$7,計算過程!$AG177,計算過程!$AI177)*I177/($I177+$J177+$K177+$L177+$M177+$N177)</f>
        <v>10.290579581281998</v>
      </c>
      <c r="C177" s="88">
        <f ca="1">J177-IF(入力データと計算結果!$F$7=バックデータ一覧!$A$7,計算過程!$AG177,計算過程!$AI177)*J177/($I177+$J177+$K177+$L177+$M177+$N177)</f>
        <v>16.778118882524996</v>
      </c>
      <c r="D177" s="88">
        <f ca="1">K177-IF(入力データと計算結果!$F$7=バックデータ一覧!$A$7,計算過程!$AG177,計算過程!$AI177)*K177/($I177+$J177+$K177+$L177+$M177+$N177)</f>
        <v>3.1319155247379995</v>
      </c>
      <c r="E177" s="88">
        <f ca="1">L177-IF(入力データと計算結果!$F$7=バックデータ一覧!$A$7,計算過程!$AG177,計算過程!$AI177)*L177/($I177+$J177+$K177+$L177+$M177+$N177)</f>
        <v>20.133742659029995</v>
      </c>
      <c r="F177" s="88">
        <f ca="1">M177-IF(入力データと計算結果!$F$7=バックデータ一覧!$A$7,計算過程!$AG177,計算過程!$AI177)*M177/($I177+$J177+$K177+$L177+$M177+$N177)</f>
        <v>0</v>
      </c>
      <c r="G177" s="88">
        <f ca="1">N177-IF(入力データと計算結果!$F$7=バックデータ一覧!$A$7,計算過程!$AG177,計算過程!$AI177)*N177/($I177+$J177+$K177+$L177+$M177+$N177)</f>
        <v>4.6939583333333328</v>
      </c>
      <c r="H177" s="88">
        <f t="shared" si="29"/>
        <v>0</v>
      </c>
      <c r="I177" s="90">
        <f ca="1">P177*(バックデータ一覧!$E$3-計算過程!X177)*4.186*10^-3</f>
        <v>10.290579581281998</v>
      </c>
      <c r="J177" s="90">
        <f ca="1">Q177*(バックデータ一覧!$E$4-計算過程!X177)*4.186*10^-3</f>
        <v>16.778118882524996</v>
      </c>
      <c r="K177" s="90">
        <f ca="1">R177*(バックデータ一覧!$E$5-計算過程!X177)*4.186*10^-3</f>
        <v>3.1319155247379995</v>
      </c>
      <c r="L177" s="90">
        <f ca="1">IF(入力データと計算結果!$F$9=バックデータ一覧!$A$2,計算過程!S177*(バックデータ一覧!$E$6-計算過程!X177)*4.186*10^-3,0)</f>
        <v>20.133742659029995</v>
      </c>
      <c r="M177" s="90">
        <f>IF(入力データと計算結果!$F$9=バックデータ一覧!$A$2,0,計算過程!T177*(バックデータ一覧!$E$7-計算過程!X177)*4.186*10^-3)</f>
        <v>0</v>
      </c>
      <c r="N177" s="90">
        <f ca="1">IF(入力データと計算結果!$F$9=バックデータ一覧!$A$4,0,計算過程!U177*(バックデータ一覧!$E$8-計算過程!X177)*4.186*10^-3)</f>
        <v>4.6939583333333328</v>
      </c>
      <c r="O177" s="90">
        <f>IF(入力データと計算結果!$F$9=バックデータ一覧!$A$4,計算過程!W177*1.25,0)</f>
        <v>0</v>
      </c>
      <c r="P177" s="88">
        <f t="shared" si="22"/>
        <v>92</v>
      </c>
      <c r="Q177" s="88">
        <f t="shared" si="23"/>
        <v>150</v>
      </c>
      <c r="R177" s="88">
        <f t="shared" si="24"/>
        <v>28</v>
      </c>
      <c r="S177" s="88">
        <f>IF(入力データと計算結果!$F$9=バックデータ一覧!$A$2,$AC177,0)*$AX$11*$AX$12</f>
        <v>180</v>
      </c>
      <c r="T177" s="88">
        <f>IF(入力データと計算結果!$F$9=バックデータ一覧!$A$2,0,$AC177)*$AX$12</f>
        <v>0</v>
      </c>
      <c r="U177" s="88">
        <f t="shared" ca="1" si="30"/>
        <v>24.000916849959186</v>
      </c>
      <c r="V177" s="90">
        <f ca="1">IF(OR(入力データと計算結果!$F$9=バックデータ一覧!$A$2,入力データと計算結果!$F$9=バックデータ一覧!$A$3),W177/(バックデータ一覧!$E$8-計算過程!X177)/4.186*10^3,0)</f>
        <v>24.000916849959186</v>
      </c>
      <c r="W177" s="90">
        <f t="shared" si="25"/>
        <v>4.6939583333333337</v>
      </c>
      <c r="X177" s="90">
        <f ca="1">MAX(VLOOKUP(入力データと計算結果!$F$5,バックデータ一覧!$Y$3:$AA$10,2)*Y177+VLOOKUP(入力データと計算結果!$F$5,バックデータ一覧!$Y$3:$AA$10,3),0.5)</f>
        <v>13.278995250000005</v>
      </c>
      <c r="Y177" s="90">
        <f t="shared" ca="1" si="26"/>
        <v>14.780833333333337</v>
      </c>
      <c r="Z177" s="24">
        <f>IF(入力データと計算結果!$F$6=4,INDEX(バックデータ一覧!$I$4:$L$9,MATCH(VLOOKUP(計算過程!$A177,バックデータ一覧!$AU$3:$AV$367,2),バックデータ一覧!$H$4:$H$9,0),MATCH(計算過程!Z$2,バックデータ一覧!$I$2:$L$2,0)),IF(入力データと計算結果!$F$6=3,INDEX(バックデータ一覧!$I$10:$L$15,MATCH(VLOOKUP(計算過程!$A177,バックデータ一覧!$AU$3:$AV$367,2),バックデータ一覧!$H$10:$H$15,0),MATCH(計算過程!Z$2,バックデータ一覧!$I$2:$L$2,0)),IF(入力データと計算結果!$F$6=2,INDEX(バックデータ一覧!$I$16:$L$21,MATCH(VLOOKUP(計算過程!$A177,バックデータ一覧!$AU$3:$AV$367,2),バックデータ一覧!$H$16:$H$21,0),MATCH(計算過程!Z$2,バックデータ一覧!$I$2:$L$2,0)),IF(入力データと計算結果!$F$6=1,INDEX(バックデータ一覧!$I$22:$L$27,MATCH(VLOOKUP(計算過程!$A177,バックデータ一覧!$AU$3:$AV$367,2),バックデータ一覧!$H$22:$H$27,0),MATCH(計算過程!Z$2,バックデータ一覧!$I$2:$L$2,0))))))</f>
        <v>92</v>
      </c>
      <c r="AA177" s="24">
        <f>IF(入力データと計算結果!$F$6=4,INDEX(バックデータ一覧!$I$4:$L$9,MATCH(VLOOKUP(計算過程!$A177,バックデータ一覧!$AU$3:$AV$367,2),バックデータ一覧!$H$4:$H$9,0),MATCH(計算過程!AA$2,バックデータ一覧!$I$2:$L$2,0)),IF(入力データと計算結果!$F$6=3,INDEX(バックデータ一覧!$I$10:$L$15,MATCH(VLOOKUP(計算過程!$A177,バックデータ一覧!$AU$3:$AV$367,2),バックデータ一覧!$H$10:$H$15,0),MATCH(計算過程!AA$2,バックデータ一覧!$I$2:$L$2,0)),IF(入力データと計算結果!$F$6=2,INDEX(バックデータ一覧!$I$16:$L$21,MATCH(VLOOKUP(計算過程!$A177,バックデータ一覧!$AU$3:$AV$367,2),バックデータ一覧!$H$16:$H$21,0),MATCH(計算過程!AA$2,バックデータ一覧!$I$2:$L$2,0)),IF(入力データと計算結果!$F$6=1,INDEX(バックデータ一覧!$I$22:$L$27,MATCH(VLOOKUP(計算過程!$A177,バックデータ一覧!$AU$3:$AV$367,2),バックデータ一覧!$H$22:$H$27,0),MATCH(計算過程!AA$2,バックデータ一覧!$I$2:$L$2,0))))))</f>
        <v>150</v>
      </c>
      <c r="AB177" s="24">
        <f>IF(入力データと計算結果!$F$6=4,INDEX(バックデータ一覧!$I$4:$L$9,MATCH(VLOOKUP(計算過程!$A177,バックデータ一覧!$AU$3:$AV$367,2),バックデータ一覧!$H$4:$H$9,0),MATCH(計算過程!AB$2,バックデータ一覧!$I$2:$L$2,0)),IF(入力データと計算結果!$F$6=3,INDEX(バックデータ一覧!$I$10:$L$15,MATCH(VLOOKUP(計算過程!$A177,バックデータ一覧!$AU$3:$AV$367,2),バックデータ一覧!$H$10:$H$15,0),MATCH(計算過程!AB$2,バックデータ一覧!$I$2:$L$2,0)),IF(入力データと計算結果!$F$6=2,INDEX(バックデータ一覧!$I$16:$L$21,MATCH(VLOOKUP(計算過程!$A177,バックデータ一覧!$AU$3:$AV$367,2),バックデータ一覧!$H$16:$H$21,0),MATCH(計算過程!AB$2,バックデータ一覧!$I$2:$L$2,0)),IF(入力データと計算結果!$F$6=1,INDEX(バックデータ一覧!$I$22:$L$27,MATCH(VLOOKUP(計算過程!$A177,バックデータ一覧!$AU$3:$AV$367,2),バックデータ一覧!$H$22:$H$27,0),MATCH(計算過程!AB$2,バックデータ一覧!$I$2:$L$2,0))))))</f>
        <v>28</v>
      </c>
      <c r="AC177" s="24">
        <f>IF(入力データと計算結果!$F$6=4,INDEX(バックデータ一覧!$I$4:$L$9,MATCH(VLOOKUP(計算過程!$A177,バックデータ一覧!$AU$3:$AV$367,2),バックデータ一覧!$H$4:$H$9,0),MATCH(計算過程!AC$2,バックデータ一覧!$I$2:$L$2,0)),IF(入力データと計算結果!$F$6=3,INDEX(バックデータ一覧!$I$10:$L$15,MATCH(VLOOKUP(計算過程!$A177,バックデータ一覧!$AU$3:$AV$367,2),バックデータ一覧!$H$10:$H$15,0),MATCH(計算過程!AC$2,バックデータ一覧!$I$2:$L$2,0)),IF(入力データと計算結果!$F$6=2,INDEX(バックデータ一覧!$I$16:$L$21,MATCH(VLOOKUP(計算過程!$A177,バックデータ一覧!$AU$3:$AV$367,2),バックデータ一覧!$H$16:$H$21,0),MATCH(計算過程!AC$2,バックデータ一覧!$I$2:$L$2,0)),IF(入力データと計算結果!$F$6=1,INDEX(バックデータ一覧!$I$22:$L$27,MATCH(VLOOKUP(計算過程!$A177,バックデータ一覧!$AU$3:$AV$367,2),バックデータ一覧!$H$22:$H$27,0),MATCH(計算過程!AC$2,バックデータ一覧!$I$2:$L$2,0))))))</f>
        <v>180</v>
      </c>
      <c r="AD177" s="89">
        <f>IF($AF177&lt;7,INDEX(バックデータ一覧!$P$4:$S$5,MATCH(入力データと計算結果!$F$8,バックデータ一覧!$O$4:$O$5,0),MATCH(入力データと計算結果!$F$6,バックデータ一覧!$P$3:$W$3,0)),IF(AND($AF177&gt;=7,$AF177&lt;16),INDEX(バックデータ一覧!$P$6:$S$7,MATCH(入力データと計算結果!$F$8,バックデータ一覧!$O$6:$O$7,0),MATCH(入力データと計算結果!$F$6,バックデータ一覧!$P$3:$W$3,0)),IF(AND($AF177&gt;=16,$AF177&lt;25),INDEX(バックデータ一覧!$P$8:$S$9,MATCH(入力データと計算結果!$F$8,バックデータ一覧!$O$8:$O$9,0),MATCH(入力データと計算結果!$F$6,バックデータ一覧!$P$3:$W$3,0)),IF($AF177&gt;=25,INDEX(バックデータ一覧!$P$10:$S$11,MATCH(入力データと計算結果!$F$8,バックデータ一覧!$O$10:$O$11,0),MATCH(入力データと計算結果!$F$6,バックデータ一覧!$P$3:$W$3,0))))))</f>
        <v>-0.13</v>
      </c>
      <c r="AE177" s="89">
        <f>IF($AF177&lt;7,INDEX(バックデータ一覧!$T$4:$W$5,MATCH(入力データと計算結果!$F$8,バックデータ一覧!$O$4:$O$5,0),MATCH(入力データと計算結果!$F$6,バックデータ一覧!$P$3:$W$3,0)),IF(AND($AF177&gt;=7,$AF177&lt;16),INDEX(バックデータ一覧!$T$6:$W$7,MATCH(入力データと計算結果!$F$8,バックデータ一覧!$O$6:$O$7,0),MATCH(入力データと計算結果!$F$6,バックデータ一覧!$P$3:$W$3,0)),IF(AND($AF177&gt;=16,$AF177&lt;25),INDEX(バックデータ一覧!$T$8:$W$9,MATCH(入力データと計算結果!$F$8,バックデータ一覧!$O$8:$O$9,0),MATCH(入力データと計算結果!$F$6,バックデータ一覧!$P$3:$W$3,0)),IF($AF177&gt;=25,INDEX(バックデータ一覧!$T$10:$W$11,MATCH(入力データと計算結果!$F$8,バックデータ一覧!$O$10:$O$11,0),MATCH(入力データと計算結果!$F$6,バックデータ一覧!$P$3:$W$3,0))))))</f>
        <v>6.04</v>
      </c>
      <c r="AF177" s="88">
        <f>AVERAGEIF(貼り付けシート!$A$6:$A$8765,$A177,貼り付けシート!$C$6:$C$8765)</f>
        <v>10.354166666666666</v>
      </c>
      <c r="AG177" s="91">
        <f>IF(AND(入力データと計算結果!$F$7=バックデータ一覧!$A$7,AH177="使用できる"),MIN(AN177,SUM(I177:N177)*$AX$13),0)</f>
        <v>0</v>
      </c>
      <c r="AH177" s="47" t="str">
        <f t="shared" si="31"/>
        <v>使用できる</v>
      </c>
      <c r="AI177" s="90">
        <f>IF(入力データと計算結果!$F$7=バックデータ一覧!$A$8,MIN(AJ177,(SUM(I177:N177)*$AX$15)),0)</f>
        <v>0</v>
      </c>
      <c r="AJ177" s="90">
        <f t="shared" ca="1" si="27"/>
        <v>0</v>
      </c>
      <c r="AK177" s="90">
        <f t="shared" ca="1" si="28"/>
        <v>32.475618882524998</v>
      </c>
      <c r="AL177" s="88">
        <f>IF(OR($AX$22=0,入力データと計算結果!$F$7&lt;&gt;バックデータ一覧!$A$8),0,$AX$19*AM177*10^-3)</f>
        <v>0</v>
      </c>
      <c r="AM177" s="90">
        <f>SUMPRODUCT(('計算過程（日射量等）'!$A$6:$A$8765=計算過程!A177)*('計算過程（日射量等）'!$C$6:$C$8765&gt;=$AX$20))</f>
        <v>0</v>
      </c>
      <c r="AN177" s="90">
        <f>IF(入力データと計算結果!$F$7=バックデータ一覧!$A$9,0,AO177*$AX$22*$AX$21*計算過程!$AX$23)</f>
        <v>0</v>
      </c>
      <c r="AO177" s="90">
        <f>SUMIF('計算過程（日射量等）'!$A$6:$A$8765,計算過程!A177,'計算過程（日射量等）'!$C$6:$C$8765)*3600*10^-6</f>
        <v>4.6435690151235587</v>
      </c>
      <c r="AP177" s="90">
        <f t="shared" si="32"/>
        <v>17.308870967741932</v>
      </c>
      <c r="AQ177" s="90">
        <f>AVERAGEIF('貼り付けシート（日射量等）'!$D$3:$D$8762,$A177,'貼り付けシート（日射量等）'!$F$3:$F$8762)</f>
        <v>10.725</v>
      </c>
    </row>
    <row r="178" spans="1:43">
      <c r="A178" s="28">
        <v>41812</v>
      </c>
      <c r="B178" s="88">
        <f ca="1">I178-IF(入力データと計算結果!$F$7=バックデータ一覧!$A$7,計算過程!$AG178,計算過程!$AI178)*I178/($I178+$J178+$K178+$L178+$M178+$N178)</f>
        <v>10.233052513502001</v>
      </c>
      <c r="C178" s="88">
        <f ca="1">J178-IF(入力データと計算結果!$F$7=バックデータ一覧!$A$7,計算過程!$AG178,計算過程!$AI178)*J178/($I178+$J178+$K178+$L178+$M178+$N178)</f>
        <v>16.684324750275</v>
      </c>
      <c r="D178" s="88">
        <f ca="1">K178-IF(入力データと計算結果!$F$7=バックデータ一覧!$A$7,計算過程!$AG178,計算過程!$AI178)*K178/($I178+$J178+$K178+$L178+$M178+$N178)</f>
        <v>3.1144072867179999</v>
      </c>
      <c r="E178" s="88">
        <f ca="1">L178-IF(入力データと計算結果!$F$7=バックデータ一覧!$A$7,計算過程!$AG178,計算過程!$AI178)*L178/($I178+$J178+$K178+$L178+$M178+$N178)</f>
        <v>20.021189700330002</v>
      </c>
      <c r="F178" s="88">
        <f ca="1">M178-IF(入力データと計算結果!$F$7=バックデータ一覧!$A$7,計算過程!$AG178,計算過程!$AI178)*M178/($I178+$J178+$K178+$L178+$M178+$N178)</f>
        <v>0</v>
      </c>
      <c r="G178" s="88">
        <f ca="1">N178-IF(入力データと計算結果!$F$7=バックデータ一覧!$A$7,計算過程!$AG178,計算過程!$AI178)*N178/($I178+$J178+$K178+$L178+$M178+$N178)</f>
        <v>4.5244166666666681</v>
      </c>
      <c r="H178" s="88">
        <f t="shared" si="29"/>
        <v>0</v>
      </c>
      <c r="I178" s="90">
        <f ca="1">P178*(バックデータ一覧!$E$3-計算過程!X178)*4.186*10^-3</f>
        <v>10.233052513502001</v>
      </c>
      <c r="J178" s="90">
        <f ca="1">Q178*(バックデータ一覧!$E$4-計算過程!X178)*4.186*10^-3</f>
        <v>16.684324750275</v>
      </c>
      <c r="K178" s="90">
        <f ca="1">R178*(バックデータ一覧!$E$5-計算過程!X178)*4.186*10^-3</f>
        <v>3.1144072867179999</v>
      </c>
      <c r="L178" s="90">
        <f ca="1">IF(入力データと計算結果!$F$9=バックデータ一覧!$A$2,計算過程!S178*(バックデータ一覧!$E$6-計算過程!X178)*4.186*10^-3,0)</f>
        <v>20.021189700330002</v>
      </c>
      <c r="M178" s="90">
        <f>IF(入力データと計算結果!$F$9=バックデータ一覧!$A$2,0,計算過程!T178*(バックデータ一覧!$E$7-計算過程!X178)*4.186*10^-3)</f>
        <v>0</v>
      </c>
      <c r="N178" s="90">
        <f ca="1">IF(入力データと計算結果!$F$9=バックデータ一覧!$A$4,0,計算過程!U178*(バックデータ一覧!$E$8-計算過程!X178)*4.186*10^-3)</f>
        <v>4.5244166666666681</v>
      </c>
      <c r="O178" s="90">
        <f>IF(入力データと計算結果!$F$9=バックデータ一覧!$A$4,計算過程!W178*1.25,0)</f>
        <v>0</v>
      </c>
      <c r="P178" s="88">
        <f t="shared" si="22"/>
        <v>92</v>
      </c>
      <c r="Q178" s="88">
        <f t="shared" si="23"/>
        <v>150</v>
      </c>
      <c r="R178" s="88">
        <f t="shared" si="24"/>
        <v>28</v>
      </c>
      <c r="S178" s="88">
        <f>IF(入力データと計算結果!$F$9=バックデータ一覧!$A$2,$AC178,0)*$AX$11*$AX$12</f>
        <v>180</v>
      </c>
      <c r="T178" s="88">
        <f>IF(入力データと計算結果!$F$9=バックデータ一覧!$A$2,0,$AC178)*$AX$12</f>
        <v>0</v>
      </c>
      <c r="U178" s="88">
        <f t="shared" ca="1" si="30"/>
        <v>23.208226630258523</v>
      </c>
      <c r="V178" s="90">
        <f ca="1">IF(OR(入力データと計算結果!$F$9=バックデータ一覧!$A$2,入力データと計算結果!$F$9=バックデータ一覧!$A$3),W178/(バックデータ一覧!$E$8-計算過程!X178)/4.186*10^3,0)</f>
        <v>23.208226630258523</v>
      </c>
      <c r="W178" s="90">
        <f t="shared" si="25"/>
        <v>4.5244166666666672</v>
      </c>
      <c r="X178" s="90">
        <f ca="1">MAX(VLOOKUP(入力データと計算結果!$F$5,バックデータ一覧!$Y$3:$AA$10,2)*Y178+VLOOKUP(入力データと計算結果!$F$5,バックデータ一覧!$Y$3:$AA$10,3),0.5)</f>
        <v>13.428372750000001</v>
      </c>
      <c r="Y178" s="90">
        <f t="shared" ca="1" si="26"/>
        <v>15.005833333333333</v>
      </c>
      <c r="Z178" s="24">
        <f>IF(入力データと計算結果!$F$6=4,INDEX(バックデータ一覧!$I$4:$L$9,MATCH(VLOOKUP(計算過程!$A178,バックデータ一覧!$AU$3:$AV$367,2),バックデータ一覧!$H$4:$H$9,0),MATCH(計算過程!Z$2,バックデータ一覧!$I$2:$L$2,0)),IF(入力データと計算結果!$F$6=3,INDEX(バックデータ一覧!$I$10:$L$15,MATCH(VLOOKUP(計算過程!$A178,バックデータ一覧!$AU$3:$AV$367,2),バックデータ一覧!$H$10:$H$15,0),MATCH(計算過程!Z$2,バックデータ一覧!$I$2:$L$2,0)),IF(入力データと計算結果!$F$6=2,INDEX(バックデータ一覧!$I$16:$L$21,MATCH(VLOOKUP(計算過程!$A178,バックデータ一覧!$AU$3:$AV$367,2),バックデータ一覧!$H$16:$H$21,0),MATCH(計算過程!Z$2,バックデータ一覧!$I$2:$L$2,0)),IF(入力データと計算結果!$F$6=1,INDEX(バックデータ一覧!$I$22:$L$27,MATCH(VLOOKUP(計算過程!$A178,バックデータ一覧!$AU$3:$AV$367,2),バックデータ一覧!$H$22:$H$27,0),MATCH(計算過程!Z$2,バックデータ一覧!$I$2:$L$2,0))))))</f>
        <v>92</v>
      </c>
      <c r="AA178" s="24">
        <f>IF(入力データと計算結果!$F$6=4,INDEX(バックデータ一覧!$I$4:$L$9,MATCH(VLOOKUP(計算過程!$A178,バックデータ一覧!$AU$3:$AV$367,2),バックデータ一覧!$H$4:$H$9,0),MATCH(計算過程!AA$2,バックデータ一覧!$I$2:$L$2,0)),IF(入力データと計算結果!$F$6=3,INDEX(バックデータ一覧!$I$10:$L$15,MATCH(VLOOKUP(計算過程!$A178,バックデータ一覧!$AU$3:$AV$367,2),バックデータ一覧!$H$10:$H$15,0),MATCH(計算過程!AA$2,バックデータ一覧!$I$2:$L$2,0)),IF(入力データと計算結果!$F$6=2,INDEX(バックデータ一覧!$I$16:$L$21,MATCH(VLOOKUP(計算過程!$A178,バックデータ一覧!$AU$3:$AV$367,2),バックデータ一覧!$H$16:$H$21,0),MATCH(計算過程!AA$2,バックデータ一覧!$I$2:$L$2,0)),IF(入力データと計算結果!$F$6=1,INDEX(バックデータ一覧!$I$22:$L$27,MATCH(VLOOKUP(計算過程!$A178,バックデータ一覧!$AU$3:$AV$367,2),バックデータ一覧!$H$22:$H$27,0),MATCH(計算過程!AA$2,バックデータ一覧!$I$2:$L$2,0))))))</f>
        <v>150</v>
      </c>
      <c r="AB178" s="24">
        <f>IF(入力データと計算結果!$F$6=4,INDEX(バックデータ一覧!$I$4:$L$9,MATCH(VLOOKUP(計算過程!$A178,バックデータ一覧!$AU$3:$AV$367,2),バックデータ一覧!$H$4:$H$9,0),MATCH(計算過程!AB$2,バックデータ一覧!$I$2:$L$2,0)),IF(入力データと計算結果!$F$6=3,INDEX(バックデータ一覧!$I$10:$L$15,MATCH(VLOOKUP(計算過程!$A178,バックデータ一覧!$AU$3:$AV$367,2),バックデータ一覧!$H$10:$H$15,0),MATCH(計算過程!AB$2,バックデータ一覧!$I$2:$L$2,0)),IF(入力データと計算結果!$F$6=2,INDEX(バックデータ一覧!$I$16:$L$21,MATCH(VLOOKUP(計算過程!$A178,バックデータ一覧!$AU$3:$AV$367,2),バックデータ一覧!$H$16:$H$21,0),MATCH(計算過程!AB$2,バックデータ一覧!$I$2:$L$2,0)),IF(入力データと計算結果!$F$6=1,INDEX(バックデータ一覧!$I$22:$L$27,MATCH(VLOOKUP(計算過程!$A178,バックデータ一覧!$AU$3:$AV$367,2),バックデータ一覧!$H$22:$H$27,0),MATCH(計算過程!AB$2,バックデータ一覧!$I$2:$L$2,0))))))</f>
        <v>28</v>
      </c>
      <c r="AC178" s="24">
        <f>IF(入力データと計算結果!$F$6=4,INDEX(バックデータ一覧!$I$4:$L$9,MATCH(VLOOKUP(計算過程!$A178,バックデータ一覧!$AU$3:$AV$367,2),バックデータ一覧!$H$4:$H$9,0),MATCH(計算過程!AC$2,バックデータ一覧!$I$2:$L$2,0)),IF(入力データと計算結果!$F$6=3,INDEX(バックデータ一覧!$I$10:$L$15,MATCH(VLOOKUP(計算過程!$A178,バックデータ一覧!$AU$3:$AV$367,2),バックデータ一覧!$H$10:$H$15,0),MATCH(計算過程!AC$2,バックデータ一覧!$I$2:$L$2,0)),IF(入力データと計算結果!$F$6=2,INDEX(バックデータ一覧!$I$16:$L$21,MATCH(VLOOKUP(計算過程!$A178,バックデータ一覧!$AU$3:$AV$367,2),バックデータ一覧!$H$16:$H$21,0),MATCH(計算過程!AC$2,バックデータ一覧!$I$2:$L$2,0)),IF(入力データと計算結果!$F$6=1,INDEX(バックデータ一覧!$I$22:$L$27,MATCH(VLOOKUP(計算過程!$A178,バックデータ一覧!$AU$3:$AV$367,2),バックデータ一覧!$H$22:$H$27,0),MATCH(計算過程!AC$2,バックデータ一覧!$I$2:$L$2,0))))))</f>
        <v>180</v>
      </c>
      <c r="AD178" s="89">
        <f>IF($AF178&lt;7,INDEX(バックデータ一覧!$P$4:$S$5,MATCH(入力データと計算結果!$F$8,バックデータ一覧!$O$4:$O$5,0),MATCH(入力データと計算結果!$F$6,バックデータ一覧!$P$3:$W$3,0)),IF(AND($AF178&gt;=7,$AF178&lt;16),INDEX(バックデータ一覧!$P$6:$S$7,MATCH(入力データと計算結果!$F$8,バックデータ一覧!$O$6:$O$7,0),MATCH(入力データと計算結果!$F$6,バックデータ一覧!$P$3:$W$3,0)),IF(AND($AF178&gt;=16,$AF178&lt;25),INDEX(バックデータ一覧!$P$8:$S$9,MATCH(入力データと計算結果!$F$8,バックデータ一覧!$O$8:$O$9,0),MATCH(入力データと計算結果!$F$6,バックデータ一覧!$P$3:$W$3,0)),IF($AF178&gt;=25,INDEX(バックデータ一覧!$P$10:$S$11,MATCH(入力データと計算結果!$F$8,バックデータ一覧!$O$10:$O$11,0),MATCH(入力データと計算結果!$F$6,バックデータ一覧!$P$3:$W$3,0))))))</f>
        <v>-0.13</v>
      </c>
      <c r="AE178" s="89">
        <f>IF($AF178&lt;7,INDEX(バックデータ一覧!$T$4:$W$5,MATCH(入力データと計算結果!$F$8,バックデータ一覧!$O$4:$O$5,0),MATCH(入力データと計算結果!$F$6,バックデータ一覧!$P$3:$W$3,0)),IF(AND($AF178&gt;=7,$AF178&lt;16),INDEX(バックデータ一覧!$T$6:$W$7,MATCH(入力データと計算結果!$F$8,バックデータ一覧!$O$6:$O$7,0),MATCH(入力データと計算結果!$F$6,バックデータ一覧!$P$3:$W$3,0)),IF(AND($AF178&gt;=16,$AF178&lt;25),INDEX(バックデータ一覧!$T$8:$W$9,MATCH(入力データと計算結果!$F$8,バックデータ一覧!$O$8:$O$9,0),MATCH(入力データと計算結果!$F$6,バックデータ一覧!$P$3:$W$3,0)),IF($AF178&gt;=25,INDEX(バックデータ一覧!$T$10:$W$11,MATCH(入力データと計算結果!$F$8,バックデータ一覧!$O$10:$O$11,0),MATCH(入力データと計算結果!$F$6,バックデータ一覧!$P$3:$W$3,0))))))</f>
        <v>6.04</v>
      </c>
      <c r="AF178" s="88">
        <f>AVERAGEIF(貼り付けシート!$A$6:$A$8765,$A178,貼り付けシート!$C$6:$C$8765)</f>
        <v>11.658333333333331</v>
      </c>
      <c r="AG178" s="91">
        <f>IF(AND(入力データと計算結果!$F$7=バックデータ一覧!$A$7,AH178="使用できる"),MIN(AN178,SUM(I178:N178)*$AX$13),0)</f>
        <v>0</v>
      </c>
      <c r="AH178" s="47" t="str">
        <f t="shared" si="31"/>
        <v>使用できる</v>
      </c>
      <c r="AI178" s="90">
        <f>IF(入力データと計算結果!$F$7=バックデータ一覧!$A$8,MIN(AJ178,(SUM(I178:N178)*$AX$15)),0)</f>
        <v>0</v>
      </c>
      <c r="AJ178" s="90">
        <f t="shared" ca="1" si="27"/>
        <v>0</v>
      </c>
      <c r="AK178" s="90">
        <f t="shared" ca="1" si="28"/>
        <v>32.381824750275001</v>
      </c>
      <c r="AL178" s="88">
        <f>IF(OR($AX$22=0,入力データと計算結果!$F$7&lt;&gt;バックデータ一覧!$A$8),0,$AX$19*AM178*10^-3)</f>
        <v>0</v>
      </c>
      <c r="AM178" s="90">
        <f>SUMPRODUCT(('計算過程（日射量等）'!$A$6:$A$8765=計算過程!A178)*('計算過程（日射量等）'!$C$6:$C$8765&gt;=$AX$20))</f>
        <v>9</v>
      </c>
      <c r="AN178" s="90">
        <f>IF(入力データと計算結果!$F$7=バックデータ一覧!$A$9,0,AO178*$AX$22*$AX$21*計算過程!$AX$23)</f>
        <v>0</v>
      </c>
      <c r="AO178" s="90">
        <f>SUMIF('計算過程（日射量等）'!$A$6:$A$8765,計算過程!A178,'計算過程（日射量等）'!$C$6:$C$8765)*3600*10^-6</f>
        <v>12.548875877992074</v>
      </c>
      <c r="AP178" s="90">
        <f t="shared" si="32"/>
        <v>17.481451612903225</v>
      </c>
      <c r="AQ178" s="90">
        <f>AVERAGEIF('貼り付けシート（日射量等）'!$D$3:$D$8762,$A178,'貼り付けシート（日射量等）'!$F$3:$F$8762)</f>
        <v>13.45833333333333</v>
      </c>
    </row>
    <row r="179" spans="1:43">
      <c r="A179" s="28">
        <v>41813</v>
      </c>
      <c r="B179" s="88">
        <f ca="1">I179-IF(入力データと計算結果!$F$7=バックデータ一覧!$A$7,計算過程!$AG179,計算過程!$AI179)*I179/($I179+$J179+$K179+$L179+$M179+$N179)</f>
        <v>10.361210036723</v>
      </c>
      <c r="C179" s="88">
        <f ca="1">J179-IF(入力データと計算結果!$F$7=バックデータ一覧!$A$7,計算過程!$AG179,計算過程!$AI179)*J179/($I179+$J179+$K179+$L179+$M179+$N179)</f>
        <v>16.893277233787501</v>
      </c>
      <c r="D179" s="88">
        <f ca="1">K179-IF(入力データと計算結果!$F$7=バックデータ一覧!$A$7,計算過程!$AG179,計算過程!$AI179)*K179/($I179+$J179+$K179+$L179+$M179+$N179)</f>
        <v>3.1534117503069998</v>
      </c>
      <c r="E179" s="88">
        <f ca="1">L179-IF(入力データと計算結果!$F$7=バックデータ一覧!$A$7,計算過程!$AG179,計算過程!$AI179)*L179/($I179+$J179+$K179+$L179+$M179+$N179)</f>
        <v>20.271932680545</v>
      </c>
      <c r="F179" s="88">
        <f ca="1">M179-IF(入力データと計算結果!$F$7=バックデータ一覧!$A$7,計算過程!$AG179,計算過程!$AI179)*M179/($I179+$J179+$K179+$L179+$M179+$N179)</f>
        <v>0</v>
      </c>
      <c r="G179" s="88">
        <f ca="1">N179-IF(入力データと計算結果!$F$7=バックデータ一覧!$A$7,計算過程!$AG179,計算過程!$AI179)*N179/($I179+$J179+$K179+$L179+$M179+$N179)</f>
        <v>4.192916666666668</v>
      </c>
      <c r="H179" s="88">
        <f t="shared" si="29"/>
        <v>0</v>
      </c>
      <c r="I179" s="90">
        <f ca="1">P179*(バックデータ一覧!$E$3-計算過程!X179)*4.186*10^-3</f>
        <v>10.361210036723</v>
      </c>
      <c r="J179" s="90">
        <f ca="1">Q179*(バックデータ一覧!$E$4-計算過程!X179)*4.186*10^-3</f>
        <v>16.893277233787501</v>
      </c>
      <c r="K179" s="90">
        <f ca="1">R179*(バックデータ一覧!$E$5-計算過程!X179)*4.186*10^-3</f>
        <v>3.1534117503069998</v>
      </c>
      <c r="L179" s="90">
        <f ca="1">IF(入力データと計算結果!$F$9=バックデータ一覧!$A$2,計算過程!S179*(バックデータ一覧!$E$6-計算過程!X179)*4.186*10^-3,0)</f>
        <v>20.271932680545</v>
      </c>
      <c r="M179" s="90">
        <f>IF(入力データと計算結果!$F$9=バックデータ一覧!$A$2,0,計算過程!T179*(バックデータ一覧!$E$7-計算過程!X179)*4.186*10^-3)</f>
        <v>0</v>
      </c>
      <c r="N179" s="90">
        <f ca="1">IF(入力データと計算結果!$F$9=バックデータ一覧!$A$4,0,計算過程!U179*(バックデータ一覧!$E$8-計算過程!X179)*4.186*10^-3)</f>
        <v>4.192916666666668</v>
      </c>
      <c r="O179" s="90">
        <f>IF(入力データと計算結果!$F$9=バックデータ一覧!$A$4,計算過程!W179*1.25,0)</f>
        <v>0</v>
      </c>
      <c r="P179" s="88">
        <f t="shared" si="22"/>
        <v>92</v>
      </c>
      <c r="Q179" s="88">
        <f t="shared" si="23"/>
        <v>150</v>
      </c>
      <c r="R179" s="88">
        <f t="shared" si="24"/>
        <v>28</v>
      </c>
      <c r="S179" s="88">
        <f>IF(入力データと計算結果!$F$9=バックデータ一覧!$A$2,$AC179,0)*$AX$11*$AX$12</f>
        <v>180</v>
      </c>
      <c r="T179" s="88">
        <f>IF(入力データと計算結果!$F$9=バックデータ一覧!$A$2,0,$AC179)*$AX$12</f>
        <v>0</v>
      </c>
      <c r="U179" s="88">
        <f t="shared" ca="1" si="30"/>
        <v>21.355185889135626</v>
      </c>
      <c r="V179" s="90">
        <f ca="1">IF(OR(入力データと計算結果!$F$9=バックデータ一覧!$A$2,入力データと計算結果!$F$9=バックデータ一覧!$A$3),W179/(バックデータ一覧!$E$8-計算過程!X179)/4.186*10^3,0)</f>
        <v>21.355185889135626</v>
      </c>
      <c r="W179" s="90">
        <f t="shared" si="25"/>
        <v>4.1929166666666671</v>
      </c>
      <c r="X179" s="90">
        <f ca="1">MAX(VLOOKUP(入力データと計算結果!$F$5,バックデータ一覧!$Y$3:$AA$10,2)*Y179+VLOOKUP(入力データと計算結果!$F$5,バックデータ一覧!$Y$3:$AA$10,3),0.5)</f>
        <v>13.095592875000001</v>
      </c>
      <c r="Y179" s="90">
        <f t="shared" ca="1" si="26"/>
        <v>14.504583333333334</v>
      </c>
      <c r="Z179" s="24">
        <f>IF(入力データと計算結果!$F$6=4,INDEX(バックデータ一覧!$I$4:$L$9,MATCH(VLOOKUP(計算過程!$A179,バックデータ一覧!$AU$3:$AV$367,2),バックデータ一覧!$H$4:$H$9,0),MATCH(計算過程!Z$2,バックデータ一覧!$I$2:$L$2,0)),IF(入力データと計算結果!$F$6=3,INDEX(バックデータ一覧!$I$10:$L$15,MATCH(VLOOKUP(計算過程!$A179,バックデータ一覧!$AU$3:$AV$367,2),バックデータ一覧!$H$10:$H$15,0),MATCH(計算過程!Z$2,バックデータ一覧!$I$2:$L$2,0)),IF(入力データと計算結果!$F$6=2,INDEX(バックデータ一覧!$I$16:$L$21,MATCH(VLOOKUP(計算過程!$A179,バックデータ一覧!$AU$3:$AV$367,2),バックデータ一覧!$H$16:$H$21,0),MATCH(計算過程!Z$2,バックデータ一覧!$I$2:$L$2,0)),IF(入力データと計算結果!$F$6=1,INDEX(バックデータ一覧!$I$22:$L$27,MATCH(VLOOKUP(計算過程!$A179,バックデータ一覧!$AU$3:$AV$367,2),バックデータ一覧!$H$22:$H$27,0),MATCH(計算過程!Z$2,バックデータ一覧!$I$2:$L$2,0))))))</f>
        <v>92</v>
      </c>
      <c r="AA179" s="24">
        <f>IF(入力データと計算結果!$F$6=4,INDEX(バックデータ一覧!$I$4:$L$9,MATCH(VLOOKUP(計算過程!$A179,バックデータ一覧!$AU$3:$AV$367,2),バックデータ一覧!$H$4:$H$9,0),MATCH(計算過程!AA$2,バックデータ一覧!$I$2:$L$2,0)),IF(入力データと計算結果!$F$6=3,INDEX(バックデータ一覧!$I$10:$L$15,MATCH(VLOOKUP(計算過程!$A179,バックデータ一覧!$AU$3:$AV$367,2),バックデータ一覧!$H$10:$H$15,0),MATCH(計算過程!AA$2,バックデータ一覧!$I$2:$L$2,0)),IF(入力データと計算結果!$F$6=2,INDEX(バックデータ一覧!$I$16:$L$21,MATCH(VLOOKUP(計算過程!$A179,バックデータ一覧!$AU$3:$AV$367,2),バックデータ一覧!$H$16:$H$21,0),MATCH(計算過程!AA$2,バックデータ一覧!$I$2:$L$2,0)),IF(入力データと計算結果!$F$6=1,INDEX(バックデータ一覧!$I$22:$L$27,MATCH(VLOOKUP(計算過程!$A179,バックデータ一覧!$AU$3:$AV$367,2),バックデータ一覧!$H$22:$H$27,0),MATCH(計算過程!AA$2,バックデータ一覧!$I$2:$L$2,0))))))</f>
        <v>150</v>
      </c>
      <c r="AB179" s="24">
        <f>IF(入力データと計算結果!$F$6=4,INDEX(バックデータ一覧!$I$4:$L$9,MATCH(VLOOKUP(計算過程!$A179,バックデータ一覧!$AU$3:$AV$367,2),バックデータ一覧!$H$4:$H$9,0),MATCH(計算過程!AB$2,バックデータ一覧!$I$2:$L$2,0)),IF(入力データと計算結果!$F$6=3,INDEX(バックデータ一覧!$I$10:$L$15,MATCH(VLOOKUP(計算過程!$A179,バックデータ一覧!$AU$3:$AV$367,2),バックデータ一覧!$H$10:$H$15,0),MATCH(計算過程!AB$2,バックデータ一覧!$I$2:$L$2,0)),IF(入力データと計算結果!$F$6=2,INDEX(バックデータ一覧!$I$16:$L$21,MATCH(VLOOKUP(計算過程!$A179,バックデータ一覧!$AU$3:$AV$367,2),バックデータ一覧!$H$16:$H$21,0),MATCH(計算過程!AB$2,バックデータ一覧!$I$2:$L$2,0)),IF(入力データと計算結果!$F$6=1,INDEX(バックデータ一覧!$I$22:$L$27,MATCH(VLOOKUP(計算過程!$A179,バックデータ一覧!$AU$3:$AV$367,2),バックデータ一覧!$H$22:$H$27,0),MATCH(計算過程!AB$2,バックデータ一覧!$I$2:$L$2,0))))))</f>
        <v>28</v>
      </c>
      <c r="AC179" s="24">
        <f>IF(入力データと計算結果!$F$6=4,INDEX(バックデータ一覧!$I$4:$L$9,MATCH(VLOOKUP(計算過程!$A179,バックデータ一覧!$AU$3:$AV$367,2),バックデータ一覧!$H$4:$H$9,0),MATCH(計算過程!AC$2,バックデータ一覧!$I$2:$L$2,0)),IF(入力データと計算結果!$F$6=3,INDEX(バックデータ一覧!$I$10:$L$15,MATCH(VLOOKUP(計算過程!$A179,バックデータ一覧!$AU$3:$AV$367,2),バックデータ一覧!$H$10:$H$15,0),MATCH(計算過程!AC$2,バックデータ一覧!$I$2:$L$2,0)),IF(入力データと計算結果!$F$6=2,INDEX(バックデータ一覧!$I$16:$L$21,MATCH(VLOOKUP(計算過程!$A179,バックデータ一覧!$AU$3:$AV$367,2),バックデータ一覧!$H$16:$H$21,0),MATCH(計算過程!AC$2,バックデータ一覧!$I$2:$L$2,0)),IF(入力データと計算結果!$F$6=1,INDEX(バックデータ一覧!$I$22:$L$27,MATCH(VLOOKUP(計算過程!$A179,バックデータ一覧!$AU$3:$AV$367,2),バックデータ一覧!$H$22:$H$27,0),MATCH(計算過程!AC$2,バックデータ一覧!$I$2:$L$2,0))))))</f>
        <v>180</v>
      </c>
      <c r="AD179" s="89">
        <f>IF($AF179&lt;7,INDEX(バックデータ一覧!$P$4:$S$5,MATCH(入力データと計算結果!$F$8,バックデータ一覧!$O$4:$O$5,0),MATCH(入力データと計算結果!$F$6,バックデータ一覧!$P$3:$W$3,0)),IF(AND($AF179&gt;=7,$AF179&lt;16),INDEX(バックデータ一覧!$P$6:$S$7,MATCH(入力データと計算結果!$F$8,バックデータ一覧!$O$6:$O$7,0),MATCH(入力データと計算結果!$F$6,バックデータ一覧!$P$3:$W$3,0)),IF(AND($AF179&gt;=16,$AF179&lt;25),INDEX(バックデータ一覧!$P$8:$S$9,MATCH(入力データと計算結果!$F$8,バックデータ一覧!$O$8:$O$9,0),MATCH(入力データと計算結果!$F$6,バックデータ一覧!$P$3:$W$3,0)),IF($AF179&gt;=25,INDEX(バックデータ一覧!$P$10:$S$11,MATCH(入力データと計算結果!$F$8,バックデータ一覧!$O$10:$O$11,0),MATCH(入力データと計算結果!$F$6,バックデータ一覧!$P$3:$W$3,0))))))</f>
        <v>-0.13</v>
      </c>
      <c r="AE179" s="89">
        <f>IF($AF179&lt;7,INDEX(バックデータ一覧!$T$4:$W$5,MATCH(入力データと計算結果!$F$8,バックデータ一覧!$O$4:$O$5,0),MATCH(入力データと計算結果!$F$6,バックデータ一覧!$P$3:$W$3,0)),IF(AND($AF179&gt;=7,$AF179&lt;16),INDEX(バックデータ一覧!$T$6:$W$7,MATCH(入力データと計算結果!$F$8,バックデータ一覧!$O$6:$O$7,0),MATCH(入力データと計算結果!$F$6,バックデータ一覧!$P$3:$W$3,0)),IF(AND($AF179&gt;=16,$AF179&lt;25),INDEX(バックデータ一覧!$T$8:$W$9,MATCH(入力データと計算結果!$F$8,バックデータ一覧!$O$8:$O$9,0),MATCH(入力データと計算結果!$F$6,バックデータ一覧!$P$3:$W$3,0)),IF($AF179&gt;=25,INDEX(バックデータ一覧!$T$10:$W$11,MATCH(入力データと計算結果!$F$8,バックデータ一覧!$O$10:$O$11,0),MATCH(入力データと計算結果!$F$6,バックデータ一覧!$P$3:$W$3,0))))))</f>
        <v>6.04</v>
      </c>
      <c r="AF179" s="88">
        <f>AVERAGEIF(貼り付けシート!$A$6:$A$8765,$A179,貼り付けシート!$C$6:$C$8765)</f>
        <v>14.20833333333333</v>
      </c>
      <c r="AG179" s="91">
        <f>IF(AND(入力データと計算結果!$F$7=バックデータ一覧!$A$7,AH179="使用できる"),MIN(AN179,SUM(I179:N179)*$AX$13),0)</f>
        <v>0</v>
      </c>
      <c r="AH179" s="47" t="str">
        <f t="shared" si="31"/>
        <v>使用できる</v>
      </c>
      <c r="AI179" s="90">
        <f>IF(入力データと計算結果!$F$7=バックデータ一覧!$A$8,MIN(AJ179,(SUM(I179:N179)*$AX$15)),0)</f>
        <v>0</v>
      </c>
      <c r="AJ179" s="90">
        <f t="shared" ca="1" si="27"/>
        <v>0</v>
      </c>
      <c r="AK179" s="90">
        <f t="shared" ca="1" si="28"/>
        <v>32.590777233787499</v>
      </c>
      <c r="AL179" s="88">
        <f>IF(OR($AX$22=0,入力データと計算結果!$F$7&lt;&gt;バックデータ一覧!$A$8),0,$AX$19*AM179*10^-3)</f>
        <v>0</v>
      </c>
      <c r="AM179" s="90">
        <f>SUMPRODUCT(('計算過程（日射量等）'!$A$6:$A$8765=計算過程!A179)*('計算過程（日射量等）'!$C$6:$C$8765&gt;=$AX$20))</f>
        <v>12</v>
      </c>
      <c r="AN179" s="90">
        <f>IF(入力データと計算結果!$F$7=バックデータ一覧!$A$9,0,AO179*$AX$22*$AX$21*計算過程!$AX$23)</f>
        <v>0</v>
      </c>
      <c r="AO179" s="90">
        <f>SUMIF('計算過程（日射量等）'!$A$6:$A$8765,計算過程!A179,'計算過程（日射量等）'!$C$6:$C$8765)*3600*10^-6</f>
        <v>28.312344080983426</v>
      </c>
      <c r="AP179" s="90">
        <f t="shared" si="32"/>
        <v>17.639784946236556</v>
      </c>
      <c r="AQ179" s="90">
        <f>AVERAGEIF('貼り付けシート（日射量等）'!$D$3:$D$8762,$A179,'貼り付けシート（日射量等）'!$F$3:$F$8762)</f>
        <v>16.887499999999999</v>
      </c>
    </row>
    <row r="180" spans="1:43">
      <c r="A180" s="28">
        <v>41814</v>
      </c>
      <c r="B180" s="88">
        <f ca="1">I180-IF(入力データと計算結果!$F$7=バックデータ一覧!$A$7,計算過程!$AG180,計算過程!$AI180)*I180/($I180+$J180+$K180+$L180+$M180+$N180)</f>
        <v>15.851519788649998</v>
      </c>
      <c r="C180" s="88">
        <f ca="1">J180-IF(入力データと計算結果!$F$7=バックデータ一覧!$A$7,計算過程!$AG180,計算過程!$AI180)*J180/($I180+$J180+$K180+$L180+$M180+$N180)</f>
        <v>22.645028269499996</v>
      </c>
      <c r="D180" s="88">
        <f ca="1">K180-IF(入力データと計算結果!$F$7=バックデータ一覧!$A$7,計算過程!$AG180,計算過程!$AI180)*K180/($I180+$J180+$K180+$L180+$M180+$N180)</f>
        <v>3.3967542404249995</v>
      </c>
      <c r="E180" s="88">
        <f ca="1">L180-IF(入力データと計算結果!$F$7=バックデータ一覧!$A$7,計算過程!$AG180,計算過程!$AI180)*L180/($I180+$J180+$K180+$L180+$M180+$N180)</f>
        <v>20.380525442549995</v>
      </c>
      <c r="F180" s="88">
        <f ca="1">M180-IF(入力データと計算結果!$F$7=バックデータ一覧!$A$7,計算過程!$AG180,計算過程!$AI180)*M180/($I180+$J180+$K180+$L180+$M180+$N180)</f>
        <v>0</v>
      </c>
      <c r="G180" s="88">
        <f ca="1">N180-IF(入力データと計算結果!$F$7=バックデータ一覧!$A$7,計算過程!$AG180,計算過程!$AI180)*N180/($I180+$J180+$K180+$L180+$M180+$N180)</f>
        <v>4.2232500000000002</v>
      </c>
      <c r="H180" s="88">
        <f t="shared" si="29"/>
        <v>0</v>
      </c>
      <c r="I180" s="90">
        <f ca="1">P180*(バックデータ一覧!$E$3-計算過程!X180)*4.186*10^-3</f>
        <v>15.851519788649998</v>
      </c>
      <c r="J180" s="90">
        <f ca="1">Q180*(バックデータ一覧!$E$4-計算過程!X180)*4.186*10^-3</f>
        <v>22.645028269499996</v>
      </c>
      <c r="K180" s="90">
        <f ca="1">R180*(バックデータ一覧!$E$5-計算過程!X180)*4.186*10^-3</f>
        <v>3.3967542404249995</v>
      </c>
      <c r="L180" s="90">
        <f ca="1">IF(入力データと計算結果!$F$9=バックデータ一覧!$A$2,計算過程!S180*(バックデータ一覧!$E$6-計算過程!X180)*4.186*10^-3,0)</f>
        <v>20.380525442549995</v>
      </c>
      <c r="M180" s="90">
        <f>IF(入力データと計算結果!$F$9=バックデータ一覧!$A$2,0,計算過程!T180*(バックデータ一覧!$E$7-計算過程!X180)*4.186*10^-3)</f>
        <v>0</v>
      </c>
      <c r="N180" s="90">
        <f ca="1">IF(入力データと計算結果!$F$9=バックデータ一覧!$A$4,0,計算過程!U180*(バックデータ一覧!$E$8-計算過程!X180)*4.186*10^-3)</f>
        <v>4.2232500000000002</v>
      </c>
      <c r="O180" s="90">
        <f>IF(入力データと計算結果!$F$9=バックデータ一覧!$A$4,計算過程!W180*1.25,0)</f>
        <v>0</v>
      </c>
      <c r="P180" s="88">
        <f t="shared" si="22"/>
        <v>140</v>
      </c>
      <c r="Q180" s="88">
        <f t="shared" si="23"/>
        <v>200</v>
      </c>
      <c r="R180" s="88">
        <f t="shared" si="24"/>
        <v>30</v>
      </c>
      <c r="S180" s="88">
        <f>IF(入力データと計算結果!$F$9=バックデータ一覧!$A$2,$AC180,0)*$AX$11*$AX$12</f>
        <v>180</v>
      </c>
      <c r="T180" s="88">
        <f>IF(入力データと計算結果!$F$9=バックデータ一覧!$A$2,0,$AC180)*$AX$12</f>
        <v>0</v>
      </c>
      <c r="U180" s="88">
        <f t="shared" ca="1" si="30"/>
        <v>21.443788717530655</v>
      </c>
      <c r="V180" s="90">
        <f ca="1">IF(OR(入力データと計算結果!$F$9=バックデータ一覧!$A$2,入力データと計算結果!$F$9=バックデータ一覧!$A$3),W180/(バックデータ一覧!$E$8-計算過程!X180)/4.186*10^3,0)</f>
        <v>21.443788717530655</v>
      </c>
      <c r="W180" s="90">
        <f t="shared" si="25"/>
        <v>4.2232500000000002</v>
      </c>
      <c r="X180" s="90">
        <f ca="1">MAX(VLOOKUP(入力データと計算結果!$F$5,バックデータ一覧!$Y$3:$AA$10,2)*Y180+VLOOKUP(入力データと計算結果!$F$5,バックデータ一覧!$Y$3:$AA$10,3),0.5)</f>
        <v>12.951471250000004</v>
      </c>
      <c r="Y180" s="90">
        <f t="shared" ca="1" si="26"/>
        <v>14.287500000000003</v>
      </c>
      <c r="Z180" s="24">
        <f>IF(入力データと計算結果!$F$6=4,INDEX(バックデータ一覧!$I$4:$L$9,MATCH(VLOOKUP(計算過程!$A180,バックデータ一覧!$AU$3:$AV$367,2),バックデータ一覧!$H$4:$H$9,0),MATCH(計算過程!Z$2,バックデータ一覧!$I$2:$L$2,0)),IF(入力データと計算結果!$F$6=3,INDEX(バックデータ一覧!$I$10:$L$15,MATCH(VLOOKUP(計算過程!$A180,バックデータ一覧!$AU$3:$AV$367,2),バックデータ一覧!$H$10:$H$15,0),MATCH(計算過程!Z$2,バックデータ一覧!$I$2:$L$2,0)),IF(入力データと計算結果!$F$6=2,INDEX(バックデータ一覧!$I$16:$L$21,MATCH(VLOOKUP(計算過程!$A180,バックデータ一覧!$AU$3:$AV$367,2),バックデータ一覧!$H$16:$H$21,0),MATCH(計算過程!Z$2,バックデータ一覧!$I$2:$L$2,0)),IF(入力データと計算結果!$F$6=1,INDEX(バックデータ一覧!$I$22:$L$27,MATCH(VLOOKUP(計算過程!$A180,バックデータ一覧!$AU$3:$AV$367,2),バックデータ一覧!$H$22:$H$27,0),MATCH(計算過程!Z$2,バックデータ一覧!$I$2:$L$2,0))))))</f>
        <v>140</v>
      </c>
      <c r="AA180" s="24">
        <f>IF(入力データと計算結果!$F$6=4,INDEX(バックデータ一覧!$I$4:$L$9,MATCH(VLOOKUP(計算過程!$A180,バックデータ一覧!$AU$3:$AV$367,2),バックデータ一覧!$H$4:$H$9,0),MATCH(計算過程!AA$2,バックデータ一覧!$I$2:$L$2,0)),IF(入力データと計算結果!$F$6=3,INDEX(バックデータ一覧!$I$10:$L$15,MATCH(VLOOKUP(計算過程!$A180,バックデータ一覧!$AU$3:$AV$367,2),バックデータ一覧!$H$10:$H$15,0),MATCH(計算過程!AA$2,バックデータ一覧!$I$2:$L$2,0)),IF(入力データと計算結果!$F$6=2,INDEX(バックデータ一覧!$I$16:$L$21,MATCH(VLOOKUP(計算過程!$A180,バックデータ一覧!$AU$3:$AV$367,2),バックデータ一覧!$H$16:$H$21,0),MATCH(計算過程!AA$2,バックデータ一覧!$I$2:$L$2,0)),IF(入力データと計算結果!$F$6=1,INDEX(バックデータ一覧!$I$22:$L$27,MATCH(VLOOKUP(計算過程!$A180,バックデータ一覧!$AU$3:$AV$367,2),バックデータ一覧!$H$22:$H$27,0),MATCH(計算過程!AA$2,バックデータ一覧!$I$2:$L$2,0))))))</f>
        <v>200</v>
      </c>
      <c r="AB180" s="24">
        <f>IF(入力データと計算結果!$F$6=4,INDEX(バックデータ一覧!$I$4:$L$9,MATCH(VLOOKUP(計算過程!$A180,バックデータ一覧!$AU$3:$AV$367,2),バックデータ一覧!$H$4:$H$9,0),MATCH(計算過程!AB$2,バックデータ一覧!$I$2:$L$2,0)),IF(入力データと計算結果!$F$6=3,INDEX(バックデータ一覧!$I$10:$L$15,MATCH(VLOOKUP(計算過程!$A180,バックデータ一覧!$AU$3:$AV$367,2),バックデータ一覧!$H$10:$H$15,0),MATCH(計算過程!AB$2,バックデータ一覧!$I$2:$L$2,0)),IF(入力データと計算結果!$F$6=2,INDEX(バックデータ一覧!$I$16:$L$21,MATCH(VLOOKUP(計算過程!$A180,バックデータ一覧!$AU$3:$AV$367,2),バックデータ一覧!$H$16:$H$21,0),MATCH(計算過程!AB$2,バックデータ一覧!$I$2:$L$2,0)),IF(入力データと計算結果!$F$6=1,INDEX(バックデータ一覧!$I$22:$L$27,MATCH(VLOOKUP(計算過程!$A180,バックデータ一覧!$AU$3:$AV$367,2),バックデータ一覧!$H$22:$H$27,0),MATCH(計算過程!AB$2,バックデータ一覧!$I$2:$L$2,0))))))</f>
        <v>30</v>
      </c>
      <c r="AC180" s="24">
        <f>IF(入力データと計算結果!$F$6=4,INDEX(バックデータ一覧!$I$4:$L$9,MATCH(VLOOKUP(計算過程!$A180,バックデータ一覧!$AU$3:$AV$367,2),バックデータ一覧!$H$4:$H$9,0),MATCH(計算過程!AC$2,バックデータ一覧!$I$2:$L$2,0)),IF(入力データと計算結果!$F$6=3,INDEX(バックデータ一覧!$I$10:$L$15,MATCH(VLOOKUP(計算過程!$A180,バックデータ一覧!$AU$3:$AV$367,2),バックデータ一覧!$H$10:$H$15,0),MATCH(計算過程!AC$2,バックデータ一覧!$I$2:$L$2,0)),IF(入力データと計算結果!$F$6=2,INDEX(バックデータ一覧!$I$16:$L$21,MATCH(VLOOKUP(計算過程!$A180,バックデータ一覧!$AU$3:$AV$367,2),バックデータ一覧!$H$16:$H$21,0),MATCH(計算過程!AC$2,バックデータ一覧!$I$2:$L$2,0)),IF(入力データと計算結果!$F$6=1,INDEX(バックデータ一覧!$I$22:$L$27,MATCH(VLOOKUP(計算過程!$A180,バックデータ一覧!$AU$3:$AV$367,2),バックデータ一覧!$H$22:$H$27,0),MATCH(計算過程!AC$2,バックデータ一覧!$I$2:$L$2,0))))))</f>
        <v>180</v>
      </c>
      <c r="AD180" s="89">
        <f>IF($AF180&lt;7,INDEX(バックデータ一覧!$P$4:$S$5,MATCH(入力データと計算結果!$F$8,バックデータ一覧!$O$4:$O$5,0),MATCH(入力データと計算結果!$F$6,バックデータ一覧!$P$3:$W$3,0)),IF(AND($AF180&gt;=7,$AF180&lt;16),INDEX(バックデータ一覧!$P$6:$S$7,MATCH(入力データと計算結果!$F$8,バックデータ一覧!$O$6:$O$7,0),MATCH(入力データと計算結果!$F$6,バックデータ一覧!$P$3:$W$3,0)),IF(AND($AF180&gt;=16,$AF180&lt;25),INDEX(バックデータ一覧!$P$8:$S$9,MATCH(入力データと計算結果!$F$8,バックデータ一覧!$O$8:$O$9,0),MATCH(入力データと計算結果!$F$6,バックデータ一覧!$P$3:$W$3,0)),IF($AF180&gt;=25,INDEX(バックデータ一覧!$P$10:$S$11,MATCH(入力データと計算結果!$F$8,バックデータ一覧!$O$10:$O$11,0),MATCH(入力データと計算結果!$F$6,バックデータ一覧!$P$3:$W$3,0))))))</f>
        <v>-0.13</v>
      </c>
      <c r="AE180" s="89">
        <f>IF($AF180&lt;7,INDEX(バックデータ一覧!$T$4:$W$5,MATCH(入力データと計算結果!$F$8,バックデータ一覧!$O$4:$O$5,0),MATCH(入力データと計算結果!$F$6,バックデータ一覧!$P$3:$W$3,0)),IF(AND($AF180&gt;=7,$AF180&lt;16),INDEX(バックデータ一覧!$T$6:$W$7,MATCH(入力データと計算結果!$F$8,バックデータ一覧!$O$6:$O$7,0),MATCH(入力データと計算結果!$F$6,バックデータ一覧!$P$3:$W$3,0)),IF(AND($AF180&gt;=16,$AF180&lt;25),INDEX(バックデータ一覧!$T$8:$W$9,MATCH(入力データと計算結果!$F$8,バックデータ一覧!$O$8:$O$9,0),MATCH(入力データと計算結果!$F$6,バックデータ一覧!$P$3:$W$3,0)),IF($AF180&gt;=25,INDEX(バックデータ一覧!$T$10:$W$11,MATCH(入力データと計算結果!$F$8,バックデータ一覧!$O$10:$O$11,0),MATCH(入力データと計算結果!$F$6,バックデータ一覧!$P$3:$W$3,0))))))</f>
        <v>6.04</v>
      </c>
      <c r="AF180" s="88">
        <f>AVERAGEIF(貼り付けシート!$A$6:$A$8765,$A180,貼り付けシート!$C$6:$C$8765)</f>
        <v>13.974999999999996</v>
      </c>
      <c r="AG180" s="91">
        <f>IF(AND(入力データと計算結果!$F$7=バックデータ一覧!$A$7,AH180="使用できる"),MIN(AN180,SUM(I180:N180)*$AX$13),0)</f>
        <v>0</v>
      </c>
      <c r="AH180" s="47" t="str">
        <f t="shared" si="31"/>
        <v>使用できる</v>
      </c>
      <c r="AI180" s="90">
        <f>IF(入力データと計算結果!$F$7=バックデータ一覧!$A$8,MIN(AJ180,(SUM(I180:N180)*$AX$15)),0)</f>
        <v>0</v>
      </c>
      <c r="AJ180" s="90">
        <f t="shared" ca="1" si="27"/>
        <v>0</v>
      </c>
      <c r="AK180" s="90">
        <f t="shared" ca="1" si="28"/>
        <v>32.681271202124996</v>
      </c>
      <c r="AL180" s="88">
        <f>IF(OR($AX$22=0,入力データと計算結果!$F$7&lt;&gt;バックデータ一覧!$A$8),0,$AX$19*AM180*10^-3)</f>
        <v>0</v>
      </c>
      <c r="AM180" s="90">
        <f>SUMPRODUCT(('計算過程（日射量等）'!$A$6:$A$8765=計算過程!A180)*('計算過程（日射量等）'!$C$6:$C$8765&gt;=$AX$20))</f>
        <v>10</v>
      </c>
      <c r="AN180" s="90">
        <f>IF(入力データと計算結果!$F$7=バックデータ一覧!$A$9,0,AO180*$AX$22*$AX$21*計算過程!$AX$23)</f>
        <v>0</v>
      </c>
      <c r="AO180" s="90">
        <f>SUMIF('計算過程（日射量等）'!$A$6:$A$8765,計算過程!A180,'計算過程（日射量等）'!$C$6:$C$8765)*3600*10^-6</f>
        <v>14.366671532063577</v>
      </c>
      <c r="AP180" s="90">
        <f t="shared" si="32"/>
        <v>17.642069892473117</v>
      </c>
      <c r="AQ180" s="90">
        <f>AVERAGEIF('貼り付けシート（日射量等）'!$D$3:$D$8762,$A180,'貼り付けシート（日射量等）'!$F$3:$F$8762)</f>
        <v>19.083333333333332</v>
      </c>
    </row>
    <row r="181" spans="1:43">
      <c r="A181" s="28">
        <v>41815</v>
      </c>
      <c r="B181" s="88">
        <f ca="1">I181-IF(入力データと計算結果!$F$7=バックデータ一覧!$A$7,計算過程!$AG181,計算過程!$AI181)*I181/($I181+$J181+$K181+$L181+$M181+$N181)</f>
        <v>3.636507078568</v>
      </c>
      <c r="C181" s="88">
        <f ca="1">J181-IF(入力データと計算結果!$F$7=バックデータ一覧!$A$7,計算過程!$AG181,計算過程!$AI181)*J181/($I181+$J181+$K181+$L181+$M181+$N181)</f>
        <v>21.5917607789975</v>
      </c>
      <c r="D181" s="88">
        <f ca="1">K181-IF(入力データと計算結果!$F$7=バックデータ一覧!$A$7,計算過程!$AG181,計算過程!$AI181)*K181/($I181+$J181+$K181+$L181+$M181+$N181)</f>
        <v>3.1819436937470003</v>
      </c>
      <c r="E181" s="88">
        <f ca="1">L181-IF(入力データと計算結果!$F$7=バックデータ一覧!$A$7,計算過程!$AG181,計算過程!$AI181)*L181/($I181+$J181+$K181+$L181+$M181+$N181)</f>
        <v>0</v>
      </c>
      <c r="F181" s="88">
        <f ca="1">M181-IF(入力データと計算結果!$F$7=バックデータ一覧!$A$7,計算過程!$AG181,計算過程!$AI181)*M181/($I181+$J181+$K181+$L181+$M181+$N181)</f>
        <v>0</v>
      </c>
      <c r="G181" s="88">
        <f ca="1">N181-IF(入力データと計算結果!$F$7=バックデータ一覧!$A$7,計算過程!$AG181,計算過程!$AI181)*N181/($I181+$J181+$K181+$L181+$M181+$N181)</f>
        <v>0</v>
      </c>
      <c r="H181" s="88">
        <f t="shared" si="29"/>
        <v>0</v>
      </c>
      <c r="I181" s="90">
        <f ca="1">P181*(バックデータ一覧!$E$3-計算過程!X181)*4.186*10^-3</f>
        <v>3.636507078568</v>
      </c>
      <c r="J181" s="90">
        <f ca="1">Q181*(バックデータ一覧!$E$4-計算過程!X181)*4.186*10^-3</f>
        <v>21.5917607789975</v>
      </c>
      <c r="K181" s="90">
        <f ca="1">R181*(バックデータ一覧!$E$5-計算過程!X181)*4.186*10^-3</f>
        <v>3.1819436937470003</v>
      </c>
      <c r="L181" s="90">
        <f ca="1">IF(入力データと計算結果!$F$9=バックデータ一覧!$A$2,計算過程!S181*(バックデータ一覧!$E$6-計算過程!X181)*4.186*10^-3,0)</f>
        <v>0</v>
      </c>
      <c r="M181" s="90">
        <f>IF(入力データと計算結果!$F$9=バックデータ一覧!$A$2,0,計算過程!T181*(バックデータ一覧!$E$7-計算過程!X181)*4.186*10^-3)</f>
        <v>0</v>
      </c>
      <c r="N181" s="90">
        <f ca="1">IF(入力データと計算結果!$F$9=バックデータ一覧!$A$4,0,計算過程!U181*(バックデータ一覧!$E$8-計算過程!X181)*4.186*10^-3)</f>
        <v>0</v>
      </c>
      <c r="O181" s="90">
        <f>IF(入力データと計算結果!$F$9=バックデータ一覧!$A$4,計算過程!W181*1.25,0)</f>
        <v>0</v>
      </c>
      <c r="P181" s="88">
        <f t="shared" si="22"/>
        <v>32</v>
      </c>
      <c r="Q181" s="88">
        <f t="shared" si="23"/>
        <v>190</v>
      </c>
      <c r="R181" s="88">
        <f t="shared" si="24"/>
        <v>28</v>
      </c>
      <c r="S181" s="88">
        <f>IF(入力データと計算結果!$F$9=バックデータ一覧!$A$2,$AC181,0)*$AX$11*$AX$12</f>
        <v>0</v>
      </c>
      <c r="T181" s="88">
        <f>IF(入力データと計算結果!$F$9=バックデータ一覧!$A$2,0,$AC181)*$AX$12</f>
        <v>0</v>
      </c>
      <c r="U181" s="88">
        <f t="shared" ca="1" si="30"/>
        <v>0</v>
      </c>
      <c r="V181" s="90">
        <f ca="1">IF(OR(入力データと計算結果!$F$9=バックデータ一覧!$A$2,入力データと計算結果!$F$9=バックデータ一覧!$A$3),W181/(バックデータ一覧!$E$8-計算過程!X181)/4.186*10^3,0)</f>
        <v>0</v>
      </c>
      <c r="W181" s="90">
        <f t="shared" si="25"/>
        <v>0</v>
      </c>
      <c r="X181" s="90">
        <f ca="1">MAX(VLOOKUP(入力データと計算結果!$F$5,バックデータ一覧!$Y$3:$AA$10,2)*Y181+VLOOKUP(入力データと計算結果!$F$5,バックデータ一覧!$Y$3:$AA$10,3),0.5)</f>
        <v>12.852162875000001</v>
      </c>
      <c r="Y181" s="90">
        <f t="shared" ca="1" si="26"/>
        <v>14.137916666666669</v>
      </c>
      <c r="Z181" s="24">
        <f>IF(入力データと計算結果!$F$6=4,INDEX(バックデータ一覧!$I$4:$L$9,MATCH(VLOOKUP(計算過程!$A181,バックデータ一覧!$AU$3:$AV$367,2),バックデータ一覧!$H$4:$H$9,0),MATCH(計算過程!Z$2,バックデータ一覧!$I$2:$L$2,0)),IF(入力データと計算結果!$F$6=3,INDEX(バックデータ一覧!$I$10:$L$15,MATCH(VLOOKUP(計算過程!$A181,バックデータ一覧!$AU$3:$AV$367,2),バックデータ一覧!$H$10:$H$15,0),MATCH(計算過程!Z$2,バックデータ一覧!$I$2:$L$2,0)),IF(入力データと計算結果!$F$6=2,INDEX(バックデータ一覧!$I$16:$L$21,MATCH(VLOOKUP(計算過程!$A181,バックデータ一覧!$AU$3:$AV$367,2),バックデータ一覧!$H$16:$H$21,0),MATCH(計算過程!Z$2,バックデータ一覧!$I$2:$L$2,0)),IF(入力データと計算結果!$F$6=1,INDEX(バックデータ一覧!$I$22:$L$27,MATCH(VLOOKUP(計算過程!$A181,バックデータ一覧!$AU$3:$AV$367,2),バックデータ一覧!$H$22:$H$27,0),MATCH(計算過程!Z$2,バックデータ一覧!$I$2:$L$2,0))))))</f>
        <v>32</v>
      </c>
      <c r="AA181" s="24">
        <f>IF(入力データと計算結果!$F$6=4,INDEX(バックデータ一覧!$I$4:$L$9,MATCH(VLOOKUP(計算過程!$A181,バックデータ一覧!$AU$3:$AV$367,2),バックデータ一覧!$H$4:$H$9,0),MATCH(計算過程!AA$2,バックデータ一覧!$I$2:$L$2,0)),IF(入力データと計算結果!$F$6=3,INDEX(バックデータ一覧!$I$10:$L$15,MATCH(VLOOKUP(計算過程!$A181,バックデータ一覧!$AU$3:$AV$367,2),バックデータ一覧!$H$10:$H$15,0),MATCH(計算過程!AA$2,バックデータ一覧!$I$2:$L$2,0)),IF(入力データと計算結果!$F$6=2,INDEX(バックデータ一覧!$I$16:$L$21,MATCH(VLOOKUP(計算過程!$A181,バックデータ一覧!$AU$3:$AV$367,2),バックデータ一覧!$H$16:$H$21,0),MATCH(計算過程!AA$2,バックデータ一覧!$I$2:$L$2,0)),IF(入力データと計算結果!$F$6=1,INDEX(バックデータ一覧!$I$22:$L$27,MATCH(VLOOKUP(計算過程!$A181,バックデータ一覧!$AU$3:$AV$367,2),バックデータ一覧!$H$22:$H$27,0),MATCH(計算過程!AA$2,バックデータ一覧!$I$2:$L$2,0))))))</f>
        <v>190</v>
      </c>
      <c r="AB181" s="24">
        <f>IF(入力データと計算結果!$F$6=4,INDEX(バックデータ一覧!$I$4:$L$9,MATCH(VLOOKUP(計算過程!$A181,バックデータ一覧!$AU$3:$AV$367,2),バックデータ一覧!$H$4:$H$9,0),MATCH(計算過程!AB$2,バックデータ一覧!$I$2:$L$2,0)),IF(入力データと計算結果!$F$6=3,INDEX(バックデータ一覧!$I$10:$L$15,MATCH(VLOOKUP(計算過程!$A181,バックデータ一覧!$AU$3:$AV$367,2),バックデータ一覧!$H$10:$H$15,0),MATCH(計算過程!AB$2,バックデータ一覧!$I$2:$L$2,0)),IF(入力データと計算結果!$F$6=2,INDEX(バックデータ一覧!$I$16:$L$21,MATCH(VLOOKUP(計算過程!$A181,バックデータ一覧!$AU$3:$AV$367,2),バックデータ一覧!$H$16:$H$21,0),MATCH(計算過程!AB$2,バックデータ一覧!$I$2:$L$2,0)),IF(入力データと計算結果!$F$6=1,INDEX(バックデータ一覧!$I$22:$L$27,MATCH(VLOOKUP(計算過程!$A181,バックデータ一覧!$AU$3:$AV$367,2),バックデータ一覧!$H$22:$H$27,0),MATCH(計算過程!AB$2,バックデータ一覧!$I$2:$L$2,0))))))</f>
        <v>28</v>
      </c>
      <c r="AC181" s="24">
        <f>IF(入力データと計算結果!$F$6=4,INDEX(バックデータ一覧!$I$4:$L$9,MATCH(VLOOKUP(計算過程!$A181,バックデータ一覧!$AU$3:$AV$367,2),バックデータ一覧!$H$4:$H$9,0),MATCH(計算過程!AC$2,バックデータ一覧!$I$2:$L$2,0)),IF(入力データと計算結果!$F$6=3,INDEX(バックデータ一覧!$I$10:$L$15,MATCH(VLOOKUP(計算過程!$A181,バックデータ一覧!$AU$3:$AV$367,2),バックデータ一覧!$H$10:$H$15,0),MATCH(計算過程!AC$2,バックデータ一覧!$I$2:$L$2,0)),IF(入力データと計算結果!$F$6=2,INDEX(バックデータ一覧!$I$16:$L$21,MATCH(VLOOKUP(計算過程!$A181,バックデータ一覧!$AU$3:$AV$367,2),バックデータ一覧!$H$16:$H$21,0),MATCH(計算過程!AC$2,バックデータ一覧!$I$2:$L$2,0)),IF(入力データと計算結果!$F$6=1,INDEX(バックデータ一覧!$I$22:$L$27,MATCH(VLOOKUP(計算過程!$A181,バックデータ一覧!$AU$3:$AV$367,2),バックデータ一覧!$H$22:$H$27,0),MATCH(計算過程!AC$2,バックデータ一覧!$I$2:$L$2,0))))))</f>
        <v>0</v>
      </c>
      <c r="AD181" s="89">
        <f>IF($AF181&lt;7,INDEX(バックデータ一覧!$P$4:$S$5,MATCH(入力データと計算結果!$F$8,バックデータ一覧!$O$4:$O$5,0),MATCH(入力データと計算結果!$F$6,バックデータ一覧!$P$3:$W$3,0)),IF(AND($AF181&gt;=7,$AF181&lt;16),INDEX(バックデータ一覧!$P$6:$S$7,MATCH(入力データと計算結果!$F$8,バックデータ一覧!$O$6:$O$7,0),MATCH(入力データと計算結果!$F$6,バックデータ一覧!$P$3:$W$3,0)),IF(AND($AF181&gt;=16,$AF181&lt;25),INDEX(バックデータ一覧!$P$8:$S$9,MATCH(入力データと計算結果!$F$8,バックデータ一覧!$O$8:$O$9,0),MATCH(入力データと計算結果!$F$6,バックデータ一覧!$P$3:$W$3,0)),IF($AF181&gt;=25,INDEX(バックデータ一覧!$P$10:$S$11,MATCH(入力データと計算結果!$F$8,バックデータ一覧!$O$10:$O$11,0),MATCH(入力データと計算結果!$F$6,バックデータ一覧!$P$3:$W$3,0))))))</f>
        <v>-0.13</v>
      </c>
      <c r="AE181" s="89">
        <f>IF($AF181&lt;7,INDEX(バックデータ一覧!$T$4:$W$5,MATCH(入力データと計算結果!$F$8,バックデータ一覧!$O$4:$O$5,0),MATCH(入力データと計算結果!$F$6,バックデータ一覧!$P$3:$W$3,0)),IF(AND($AF181&gt;=7,$AF181&lt;16),INDEX(バックデータ一覧!$T$6:$W$7,MATCH(入力データと計算結果!$F$8,バックデータ一覧!$O$6:$O$7,0),MATCH(入力データと計算結果!$F$6,バックデータ一覧!$P$3:$W$3,0)),IF(AND($AF181&gt;=16,$AF181&lt;25),INDEX(バックデータ一覧!$T$8:$W$9,MATCH(入力データと計算結果!$F$8,バックデータ一覧!$O$8:$O$9,0),MATCH(入力データと計算結果!$F$6,バックデータ一覧!$P$3:$W$3,0)),IF($AF181&gt;=25,INDEX(バックデータ一覧!$T$10:$W$11,MATCH(入力データと計算結果!$F$8,バックデータ一覧!$O$10:$O$11,0),MATCH(入力データと計算結果!$F$6,バックデータ一覧!$P$3:$W$3,0))))))</f>
        <v>6.04</v>
      </c>
      <c r="AF181" s="88">
        <f>AVERAGEIF(貼り付けシート!$A$6:$A$8765,$A181,貼り付けシート!$C$6:$C$8765)</f>
        <v>15.637499999999998</v>
      </c>
      <c r="AG181" s="91">
        <f>IF(AND(入力データと計算結果!$F$7=バックデータ一覧!$A$7,AH181="使用できる"),MIN(AN181,SUM(I181:N181)*$AX$13),0)</f>
        <v>0</v>
      </c>
      <c r="AH181" s="47" t="str">
        <f t="shared" si="31"/>
        <v>使用できる</v>
      </c>
      <c r="AI181" s="90">
        <f>IF(入力データと計算結果!$F$7=バックデータ一覧!$A$8,MIN(AJ181,(SUM(I181:N181)*$AX$15)),0)</f>
        <v>0</v>
      </c>
      <c r="AJ181" s="90">
        <f t="shared" ca="1" si="27"/>
        <v>0</v>
      </c>
      <c r="AK181" s="90">
        <f t="shared" ca="1" si="28"/>
        <v>32.743626930787492</v>
      </c>
      <c r="AL181" s="88">
        <f>IF(OR($AX$22=0,入力データと計算結果!$F$7&lt;&gt;バックデータ一覧!$A$8),0,$AX$19*AM181*10^-3)</f>
        <v>0</v>
      </c>
      <c r="AM181" s="90">
        <f>SUMPRODUCT(('計算過程（日射量等）'!$A$6:$A$8765=計算過程!A181)*('計算過程（日射量等）'!$C$6:$C$8765&gt;=$AX$20))</f>
        <v>8</v>
      </c>
      <c r="AN181" s="90">
        <f>IF(入力データと計算結果!$F$7=バックデータ一覧!$A$9,0,AO181*$AX$22*$AX$21*計算過程!$AX$23)</f>
        <v>0</v>
      </c>
      <c r="AO181" s="90">
        <f>SUMIF('計算過程（日射量等）'!$A$6:$A$8765,計算過程!A181,'計算過程（日射量等）'!$C$6:$C$8765)*3600*10^-6</f>
        <v>7.9141774194772854</v>
      </c>
      <c r="AP181" s="90">
        <f t="shared" si="32"/>
        <v>17.706586021505377</v>
      </c>
      <c r="AQ181" s="90">
        <f>AVERAGEIF('貼り付けシート（日射量等）'!$D$3:$D$8762,$A181,'貼り付けシート（日射量等）'!$F$3:$F$8762)</f>
        <v>18.154166666666665</v>
      </c>
    </row>
    <row r="182" spans="1:43">
      <c r="A182" s="28">
        <v>41816</v>
      </c>
      <c r="B182" s="88">
        <f ca="1">I182-IF(入力データと計算結果!$F$7=バックデータ一覧!$A$7,計算過程!$AG182,計算過程!$AI182)*I182/($I182+$J182+$K182+$L182+$M182+$N182)</f>
        <v>10.435675630016</v>
      </c>
      <c r="C182" s="88">
        <f ca="1">J182-IF(入力データと計算結果!$F$7=バックデータ一覧!$A$7,計算過程!$AG182,計算過程!$AI182)*J182/($I182+$J182+$K182+$L182+$M182+$N182)</f>
        <v>17.014688527200001</v>
      </c>
      <c r="D182" s="88">
        <f ca="1">K182-IF(入力データと計算結果!$F$7=バックデータ一覧!$A$7,計算過程!$AG182,計算過程!$AI182)*K182/($I182+$J182+$K182+$L182+$M182+$N182)</f>
        <v>3.1760751917439998</v>
      </c>
      <c r="E182" s="88">
        <f ca="1">L182-IF(入力データと計算結果!$F$7=バックデータ一覧!$A$7,計算過程!$AG182,計算過程!$AI182)*L182/($I182+$J182+$K182+$L182+$M182+$N182)</f>
        <v>20.417626232639996</v>
      </c>
      <c r="F182" s="88">
        <f ca="1">M182-IF(入力データと計算結果!$F$7=バックデータ一覧!$A$7,計算過程!$AG182,計算過程!$AI182)*M182/($I182+$J182+$K182+$L182+$M182+$N182)</f>
        <v>0</v>
      </c>
      <c r="G182" s="88">
        <f ca="1">N182-IF(入力データと計算結果!$F$7=バックデータ一覧!$A$7,計算過程!$AG182,計算過程!$AI182)*N182/($I182+$J182+$K182+$L182+$M182+$N182)</f>
        <v>3.9616249999999997</v>
      </c>
      <c r="H182" s="88">
        <f t="shared" si="29"/>
        <v>0</v>
      </c>
      <c r="I182" s="90">
        <f ca="1">P182*(バックデータ一覧!$E$3-計算過程!X182)*4.186*10^-3</f>
        <v>10.435675630016</v>
      </c>
      <c r="J182" s="90">
        <f ca="1">Q182*(バックデータ一覧!$E$4-計算過程!X182)*4.186*10^-3</f>
        <v>17.014688527200001</v>
      </c>
      <c r="K182" s="90">
        <f ca="1">R182*(バックデータ一覧!$E$5-計算過程!X182)*4.186*10^-3</f>
        <v>3.1760751917439998</v>
      </c>
      <c r="L182" s="90">
        <f ca="1">IF(入力データと計算結果!$F$9=バックデータ一覧!$A$2,計算過程!S182*(バックデータ一覧!$E$6-計算過程!X182)*4.186*10^-3,0)</f>
        <v>20.417626232639996</v>
      </c>
      <c r="M182" s="90">
        <f>IF(入力データと計算結果!$F$9=バックデータ一覧!$A$2,0,計算過程!T182*(バックデータ一覧!$E$7-計算過程!X182)*4.186*10^-3)</f>
        <v>0</v>
      </c>
      <c r="N182" s="90">
        <f ca="1">IF(入力データと計算結果!$F$9=バックデータ一覧!$A$4,0,計算過程!U182*(バックデータ一覧!$E$8-計算過程!X182)*4.186*10^-3)</f>
        <v>3.9616249999999997</v>
      </c>
      <c r="O182" s="90">
        <f>IF(入力データと計算結果!$F$9=バックデータ一覧!$A$4,計算過程!W182*1.25,0)</f>
        <v>0</v>
      </c>
      <c r="P182" s="88">
        <f t="shared" si="22"/>
        <v>92</v>
      </c>
      <c r="Q182" s="88">
        <f t="shared" si="23"/>
        <v>150</v>
      </c>
      <c r="R182" s="88">
        <f t="shared" si="24"/>
        <v>28</v>
      </c>
      <c r="S182" s="88">
        <f>IF(入力データと計算結果!$F$9=バックデータ一覧!$A$2,$AC182,0)*$AX$11*$AX$12</f>
        <v>180</v>
      </c>
      <c r="T182" s="88">
        <f>IF(入力データと計算結果!$F$9=バックデータ一覧!$A$2,0,$AC182)*$AX$12</f>
        <v>0</v>
      </c>
      <c r="U182" s="88">
        <f t="shared" ca="1" si="30"/>
        <v>20.09434311166649</v>
      </c>
      <c r="V182" s="90">
        <f ca="1">IF(OR(入力データと計算結果!$F$9=バックデータ一覧!$A$2,入力データと計算結果!$F$9=バックデータ一覧!$A$3),W182/(バックデータ一覧!$E$8-計算過程!X182)/4.186*10^3,0)</f>
        <v>20.09434311166649</v>
      </c>
      <c r="W182" s="90">
        <f t="shared" si="25"/>
        <v>3.9616249999999997</v>
      </c>
      <c r="X182" s="90">
        <f ca="1">MAX(VLOOKUP(入力データと計算結果!$F$5,バックデータ一覧!$Y$3:$AA$10,2)*Y182+VLOOKUP(入力データと計算結果!$F$5,バックデータ一覧!$Y$3:$AA$10,3),0.5)</f>
        <v>12.902232000000001</v>
      </c>
      <c r="Y182" s="90">
        <f t="shared" ca="1" si="26"/>
        <v>14.213333333333333</v>
      </c>
      <c r="Z182" s="24">
        <f>IF(入力データと計算結果!$F$6=4,INDEX(バックデータ一覧!$I$4:$L$9,MATCH(VLOOKUP(計算過程!$A182,バックデータ一覧!$AU$3:$AV$367,2),バックデータ一覧!$H$4:$H$9,0),MATCH(計算過程!Z$2,バックデータ一覧!$I$2:$L$2,0)),IF(入力データと計算結果!$F$6=3,INDEX(バックデータ一覧!$I$10:$L$15,MATCH(VLOOKUP(計算過程!$A182,バックデータ一覧!$AU$3:$AV$367,2),バックデータ一覧!$H$10:$H$15,0),MATCH(計算過程!Z$2,バックデータ一覧!$I$2:$L$2,0)),IF(入力データと計算結果!$F$6=2,INDEX(バックデータ一覧!$I$16:$L$21,MATCH(VLOOKUP(計算過程!$A182,バックデータ一覧!$AU$3:$AV$367,2),バックデータ一覧!$H$16:$H$21,0),MATCH(計算過程!Z$2,バックデータ一覧!$I$2:$L$2,0)),IF(入力データと計算結果!$F$6=1,INDEX(バックデータ一覧!$I$22:$L$27,MATCH(VLOOKUP(計算過程!$A182,バックデータ一覧!$AU$3:$AV$367,2),バックデータ一覧!$H$22:$H$27,0),MATCH(計算過程!Z$2,バックデータ一覧!$I$2:$L$2,0))))))</f>
        <v>92</v>
      </c>
      <c r="AA182" s="24">
        <f>IF(入力データと計算結果!$F$6=4,INDEX(バックデータ一覧!$I$4:$L$9,MATCH(VLOOKUP(計算過程!$A182,バックデータ一覧!$AU$3:$AV$367,2),バックデータ一覧!$H$4:$H$9,0),MATCH(計算過程!AA$2,バックデータ一覧!$I$2:$L$2,0)),IF(入力データと計算結果!$F$6=3,INDEX(バックデータ一覧!$I$10:$L$15,MATCH(VLOOKUP(計算過程!$A182,バックデータ一覧!$AU$3:$AV$367,2),バックデータ一覧!$H$10:$H$15,0),MATCH(計算過程!AA$2,バックデータ一覧!$I$2:$L$2,0)),IF(入力データと計算結果!$F$6=2,INDEX(バックデータ一覧!$I$16:$L$21,MATCH(VLOOKUP(計算過程!$A182,バックデータ一覧!$AU$3:$AV$367,2),バックデータ一覧!$H$16:$H$21,0),MATCH(計算過程!AA$2,バックデータ一覧!$I$2:$L$2,0)),IF(入力データと計算結果!$F$6=1,INDEX(バックデータ一覧!$I$22:$L$27,MATCH(VLOOKUP(計算過程!$A182,バックデータ一覧!$AU$3:$AV$367,2),バックデータ一覧!$H$22:$H$27,0),MATCH(計算過程!AA$2,バックデータ一覧!$I$2:$L$2,0))))))</f>
        <v>150</v>
      </c>
      <c r="AB182" s="24">
        <f>IF(入力データと計算結果!$F$6=4,INDEX(バックデータ一覧!$I$4:$L$9,MATCH(VLOOKUP(計算過程!$A182,バックデータ一覧!$AU$3:$AV$367,2),バックデータ一覧!$H$4:$H$9,0),MATCH(計算過程!AB$2,バックデータ一覧!$I$2:$L$2,0)),IF(入力データと計算結果!$F$6=3,INDEX(バックデータ一覧!$I$10:$L$15,MATCH(VLOOKUP(計算過程!$A182,バックデータ一覧!$AU$3:$AV$367,2),バックデータ一覧!$H$10:$H$15,0),MATCH(計算過程!AB$2,バックデータ一覧!$I$2:$L$2,0)),IF(入力データと計算結果!$F$6=2,INDEX(バックデータ一覧!$I$16:$L$21,MATCH(VLOOKUP(計算過程!$A182,バックデータ一覧!$AU$3:$AV$367,2),バックデータ一覧!$H$16:$H$21,0),MATCH(計算過程!AB$2,バックデータ一覧!$I$2:$L$2,0)),IF(入力データと計算結果!$F$6=1,INDEX(バックデータ一覧!$I$22:$L$27,MATCH(VLOOKUP(計算過程!$A182,バックデータ一覧!$AU$3:$AV$367,2),バックデータ一覧!$H$22:$H$27,0),MATCH(計算過程!AB$2,バックデータ一覧!$I$2:$L$2,0))))))</f>
        <v>28</v>
      </c>
      <c r="AC182" s="24">
        <f>IF(入力データと計算結果!$F$6=4,INDEX(バックデータ一覧!$I$4:$L$9,MATCH(VLOOKUP(計算過程!$A182,バックデータ一覧!$AU$3:$AV$367,2),バックデータ一覧!$H$4:$H$9,0),MATCH(計算過程!AC$2,バックデータ一覧!$I$2:$L$2,0)),IF(入力データと計算結果!$F$6=3,INDEX(バックデータ一覧!$I$10:$L$15,MATCH(VLOOKUP(計算過程!$A182,バックデータ一覧!$AU$3:$AV$367,2),バックデータ一覧!$H$10:$H$15,0),MATCH(計算過程!AC$2,バックデータ一覧!$I$2:$L$2,0)),IF(入力データと計算結果!$F$6=2,INDEX(バックデータ一覧!$I$16:$L$21,MATCH(VLOOKUP(計算過程!$A182,バックデータ一覧!$AU$3:$AV$367,2),バックデータ一覧!$H$16:$H$21,0),MATCH(計算過程!AC$2,バックデータ一覧!$I$2:$L$2,0)),IF(入力データと計算結果!$F$6=1,INDEX(バックデータ一覧!$I$22:$L$27,MATCH(VLOOKUP(計算過程!$A182,バックデータ一覧!$AU$3:$AV$367,2),バックデータ一覧!$H$22:$H$27,0),MATCH(計算過程!AC$2,バックデータ一覧!$I$2:$L$2,0))))))</f>
        <v>180</v>
      </c>
      <c r="AD182" s="89">
        <f>IF($AF182&lt;7,INDEX(バックデータ一覧!$P$4:$S$5,MATCH(入力データと計算結果!$F$8,バックデータ一覧!$O$4:$O$5,0),MATCH(入力データと計算結果!$F$6,バックデータ一覧!$P$3:$W$3,0)),IF(AND($AF182&gt;=7,$AF182&lt;16),INDEX(バックデータ一覧!$P$6:$S$7,MATCH(入力データと計算結果!$F$8,バックデータ一覧!$O$6:$O$7,0),MATCH(入力データと計算結果!$F$6,バックデータ一覧!$P$3:$W$3,0)),IF(AND($AF182&gt;=16,$AF182&lt;25),INDEX(バックデータ一覧!$P$8:$S$9,MATCH(入力データと計算結果!$F$8,バックデータ一覧!$O$8:$O$9,0),MATCH(入力データと計算結果!$F$6,バックデータ一覧!$P$3:$W$3,0)),IF($AF182&gt;=25,INDEX(バックデータ一覧!$P$10:$S$11,MATCH(入力データと計算結果!$F$8,バックデータ一覧!$O$10:$O$11,0),MATCH(入力データと計算結果!$F$6,バックデータ一覧!$P$3:$W$3,0))))))</f>
        <v>-0.13</v>
      </c>
      <c r="AE182" s="89">
        <f>IF($AF182&lt;7,INDEX(バックデータ一覧!$T$4:$W$5,MATCH(入力データと計算結果!$F$8,バックデータ一覧!$O$4:$O$5,0),MATCH(入力データと計算結果!$F$6,バックデータ一覧!$P$3:$W$3,0)),IF(AND($AF182&gt;=7,$AF182&lt;16),INDEX(バックデータ一覧!$T$6:$W$7,MATCH(入力データと計算結果!$F$8,バックデータ一覧!$O$6:$O$7,0),MATCH(入力データと計算結果!$F$6,バックデータ一覧!$P$3:$W$3,0)),IF(AND($AF182&gt;=16,$AF182&lt;25),INDEX(バックデータ一覧!$T$8:$W$9,MATCH(入力データと計算結果!$F$8,バックデータ一覧!$O$8:$O$9,0),MATCH(入力データと計算結果!$F$6,バックデータ一覧!$P$3:$W$3,0)),IF($AF182&gt;=25,INDEX(バックデータ一覧!$T$10:$W$11,MATCH(入力データと計算結果!$F$8,バックデータ一覧!$O$10:$O$11,0),MATCH(入力データと計算結果!$F$6,バックデータ一覧!$P$3:$W$3,0))))))</f>
        <v>6.04</v>
      </c>
      <c r="AF182" s="88">
        <f>AVERAGEIF(貼り付けシート!$A$6:$A$8765,$A182,貼り付けシート!$C$6:$C$8765)</f>
        <v>15.987500000000002</v>
      </c>
      <c r="AG182" s="91">
        <f>IF(AND(入力データと計算結果!$F$7=バックデータ一覧!$A$7,AH182="使用できる"),MIN(AN182,SUM(I182:N182)*$AX$13),0)</f>
        <v>0</v>
      </c>
      <c r="AH182" s="47" t="str">
        <f t="shared" si="31"/>
        <v>使用できる</v>
      </c>
      <c r="AI182" s="90">
        <f>IF(入力データと計算結果!$F$7=バックデータ一覧!$A$8,MIN(AJ182,(SUM(I182:N182)*$AX$15)),0)</f>
        <v>0</v>
      </c>
      <c r="AJ182" s="90">
        <f t="shared" ca="1" si="27"/>
        <v>0</v>
      </c>
      <c r="AK182" s="90">
        <f t="shared" ca="1" si="28"/>
        <v>32.712188527199999</v>
      </c>
      <c r="AL182" s="88">
        <f>IF(OR($AX$22=0,入力データと計算結果!$F$7&lt;&gt;バックデータ一覧!$A$8),0,$AX$19*AM182*10^-3)</f>
        <v>0</v>
      </c>
      <c r="AM182" s="90">
        <f>SUMPRODUCT(('計算過程（日射量等）'!$A$6:$A$8765=計算過程!A182)*('計算過程（日射量等）'!$C$6:$C$8765&gt;=$AX$20))</f>
        <v>7</v>
      </c>
      <c r="AN182" s="90">
        <f>IF(入力データと計算結果!$F$7=バックデータ一覧!$A$9,0,AO182*$AX$22*$AX$21*計算過程!$AX$23)</f>
        <v>0</v>
      </c>
      <c r="AO182" s="90">
        <f>SUMIF('計算過程（日射量等）'!$A$6:$A$8765,計算過程!A182,'計算過程（日射量等）'!$C$6:$C$8765)*3600*10^-6</f>
        <v>7.4942470488062467</v>
      </c>
      <c r="AP182" s="90">
        <f t="shared" si="32"/>
        <v>17.825134408602153</v>
      </c>
      <c r="AQ182" s="90">
        <f>AVERAGEIF('貼り付けシート（日射量等）'!$D$3:$D$8762,$A182,'貼り付けシート（日射量等）'!$F$3:$F$8762)</f>
        <v>18.954166666666669</v>
      </c>
    </row>
    <row r="183" spans="1:43">
      <c r="A183" s="28">
        <v>41817</v>
      </c>
      <c r="B183" s="88">
        <f ca="1">I183-IF(入力データと計算結果!$F$7=バックデータ一覧!$A$7,計算過程!$AG183,計算過程!$AI183)*I183/($I183+$J183+$K183+$L183+$M183+$N183)</f>
        <v>7.0705728563924994</v>
      </c>
      <c r="C183" s="88">
        <f ca="1">J183-IF(入力データと計算結果!$F$7=バックデータ一覧!$A$7,計算過程!$AG183,計算過程!$AI183)*J183/($I183+$J183+$K183+$L183+$M183+$N183)</f>
        <v>11.404149768375001</v>
      </c>
      <c r="D183" s="88">
        <f ca="1">K183-IF(入力データと計算結果!$F$7=バックデータ一覧!$A$7,計算過程!$AG183,計算過程!$AI183)*K183/($I183+$J183+$K183+$L183+$M183+$N183)</f>
        <v>0.91233198146999994</v>
      </c>
      <c r="E183" s="88">
        <f ca="1">L183-IF(入力データと計算結果!$F$7=バックデータ一覧!$A$7,計算過程!$AG183,計算過程!$AI183)*L183/($I183+$J183+$K183+$L183+$M183+$N183)</f>
        <v>20.527469583075</v>
      </c>
      <c r="F183" s="88">
        <f ca="1">M183-IF(入力データと計算結果!$F$7=バックデータ一覧!$A$7,計算過程!$AG183,計算過程!$AI183)*M183/($I183+$J183+$K183+$L183+$M183+$N183)</f>
        <v>0</v>
      </c>
      <c r="G183" s="88">
        <f ca="1">N183-IF(入力データと計算結果!$F$7=バックデータ一覧!$A$7,計算過程!$AG183,計算過程!$AI183)*N183/($I183+$J183+$K183+$L183+$M183+$N183)</f>
        <v>4.2525000000000004</v>
      </c>
      <c r="H183" s="88">
        <f t="shared" si="29"/>
        <v>0</v>
      </c>
      <c r="I183" s="90">
        <f ca="1">P183*(バックデータ一覧!$E$3-計算過程!X183)*4.186*10^-3</f>
        <v>7.0705728563924994</v>
      </c>
      <c r="J183" s="90">
        <f ca="1">Q183*(バックデータ一覧!$E$4-計算過程!X183)*4.186*10^-3</f>
        <v>11.404149768375001</v>
      </c>
      <c r="K183" s="90">
        <f ca="1">R183*(バックデータ一覧!$E$5-計算過程!X183)*4.186*10^-3</f>
        <v>0.91233198146999994</v>
      </c>
      <c r="L183" s="90">
        <f ca="1">IF(入力データと計算結果!$F$9=バックデータ一覧!$A$2,計算過程!S183*(バックデータ一覧!$E$6-計算過程!X183)*4.186*10^-3,0)</f>
        <v>20.527469583075</v>
      </c>
      <c r="M183" s="90">
        <f>IF(入力データと計算結果!$F$9=バックデータ一覧!$A$2,0,計算過程!T183*(バックデータ一覧!$E$7-計算過程!X183)*4.186*10^-3)</f>
        <v>0</v>
      </c>
      <c r="N183" s="90">
        <f ca="1">IF(入力データと計算結果!$F$9=バックデータ一覧!$A$4,0,計算過程!U183*(バックデータ一覧!$E$8-計算過程!X183)*4.186*10^-3)</f>
        <v>4.2525000000000004</v>
      </c>
      <c r="O183" s="90">
        <f>IF(入力データと計算結果!$F$9=バックデータ一覧!$A$4,計算過程!W183*1.25,0)</f>
        <v>0</v>
      </c>
      <c r="P183" s="88">
        <f t="shared" si="22"/>
        <v>62</v>
      </c>
      <c r="Q183" s="88">
        <f t="shared" si="23"/>
        <v>100</v>
      </c>
      <c r="R183" s="88">
        <f t="shared" si="24"/>
        <v>8</v>
      </c>
      <c r="S183" s="88">
        <f>IF(入力データと計算結果!$F$9=バックデータ一覧!$A$2,$AC183,0)*$AX$11*$AX$12</f>
        <v>180</v>
      </c>
      <c r="T183" s="88">
        <f>IF(入力データと計算結果!$F$9=バックデータ一覧!$A$2,0,$AC183)*$AX$12</f>
        <v>0</v>
      </c>
      <c r="U183" s="88">
        <f t="shared" ca="1" si="30"/>
        <v>21.503174529960219</v>
      </c>
      <c r="V183" s="90">
        <f ca="1">IF(OR(入力データと計算結果!$F$9=バックデータ一覧!$A$2,入力データと計算結果!$F$9=バックデータ一覧!$A$3),W183/(バックデータ一覧!$E$8-計算過程!X183)/4.186*10^3,0)</f>
        <v>21.503174529960219</v>
      </c>
      <c r="W183" s="90">
        <f t="shared" si="25"/>
        <v>4.2524999999999995</v>
      </c>
      <c r="X183" s="90">
        <f ca="1">MAX(VLOOKUP(入力データと計算結果!$F$5,バックデータ一覧!$Y$3:$AA$10,2)*Y183+VLOOKUP(入力データと計算結果!$F$5,バックデータ一覧!$Y$3:$AA$10,3),0.5)</f>
        <v>12.756450624999999</v>
      </c>
      <c r="Y183" s="90">
        <f t="shared" ca="1" si="26"/>
        <v>13.99375</v>
      </c>
      <c r="Z183" s="24">
        <f>IF(入力データと計算結果!$F$6=4,INDEX(バックデータ一覧!$I$4:$L$9,MATCH(VLOOKUP(計算過程!$A183,バックデータ一覧!$AU$3:$AV$367,2),バックデータ一覧!$H$4:$H$9,0),MATCH(計算過程!Z$2,バックデータ一覧!$I$2:$L$2,0)),IF(入力データと計算結果!$F$6=3,INDEX(バックデータ一覧!$I$10:$L$15,MATCH(VLOOKUP(計算過程!$A183,バックデータ一覧!$AU$3:$AV$367,2),バックデータ一覧!$H$10:$H$15,0),MATCH(計算過程!Z$2,バックデータ一覧!$I$2:$L$2,0)),IF(入力データと計算結果!$F$6=2,INDEX(バックデータ一覧!$I$16:$L$21,MATCH(VLOOKUP(計算過程!$A183,バックデータ一覧!$AU$3:$AV$367,2),バックデータ一覧!$H$16:$H$21,0),MATCH(計算過程!Z$2,バックデータ一覧!$I$2:$L$2,0)),IF(入力データと計算結果!$F$6=1,INDEX(バックデータ一覧!$I$22:$L$27,MATCH(VLOOKUP(計算過程!$A183,バックデータ一覧!$AU$3:$AV$367,2),バックデータ一覧!$H$22:$H$27,0),MATCH(計算過程!Z$2,バックデータ一覧!$I$2:$L$2,0))))))</f>
        <v>62</v>
      </c>
      <c r="AA183" s="24">
        <f>IF(入力データと計算結果!$F$6=4,INDEX(バックデータ一覧!$I$4:$L$9,MATCH(VLOOKUP(計算過程!$A183,バックデータ一覧!$AU$3:$AV$367,2),バックデータ一覧!$H$4:$H$9,0),MATCH(計算過程!AA$2,バックデータ一覧!$I$2:$L$2,0)),IF(入力データと計算結果!$F$6=3,INDEX(バックデータ一覧!$I$10:$L$15,MATCH(VLOOKUP(計算過程!$A183,バックデータ一覧!$AU$3:$AV$367,2),バックデータ一覧!$H$10:$H$15,0),MATCH(計算過程!AA$2,バックデータ一覧!$I$2:$L$2,0)),IF(入力データと計算結果!$F$6=2,INDEX(バックデータ一覧!$I$16:$L$21,MATCH(VLOOKUP(計算過程!$A183,バックデータ一覧!$AU$3:$AV$367,2),バックデータ一覧!$H$16:$H$21,0),MATCH(計算過程!AA$2,バックデータ一覧!$I$2:$L$2,0)),IF(入力データと計算結果!$F$6=1,INDEX(バックデータ一覧!$I$22:$L$27,MATCH(VLOOKUP(計算過程!$A183,バックデータ一覧!$AU$3:$AV$367,2),バックデータ一覧!$H$22:$H$27,0),MATCH(計算過程!AA$2,バックデータ一覧!$I$2:$L$2,0))))))</f>
        <v>100</v>
      </c>
      <c r="AB183" s="24">
        <f>IF(入力データと計算結果!$F$6=4,INDEX(バックデータ一覧!$I$4:$L$9,MATCH(VLOOKUP(計算過程!$A183,バックデータ一覧!$AU$3:$AV$367,2),バックデータ一覧!$H$4:$H$9,0),MATCH(計算過程!AB$2,バックデータ一覧!$I$2:$L$2,0)),IF(入力データと計算結果!$F$6=3,INDEX(バックデータ一覧!$I$10:$L$15,MATCH(VLOOKUP(計算過程!$A183,バックデータ一覧!$AU$3:$AV$367,2),バックデータ一覧!$H$10:$H$15,0),MATCH(計算過程!AB$2,バックデータ一覧!$I$2:$L$2,0)),IF(入力データと計算結果!$F$6=2,INDEX(バックデータ一覧!$I$16:$L$21,MATCH(VLOOKUP(計算過程!$A183,バックデータ一覧!$AU$3:$AV$367,2),バックデータ一覧!$H$16:$H$21,0),MATCH(計算過程!AB$2,バックデータ一覧!$I$2:$L$2,0)),IF(入力データと計算結果!$F$6=1,INDEX(バックデータ一覧!$I$22:$L$27,MATCH(VLOOKUP(計算過程!$A183,バックデータ一覧!$AU$3:$AV$367,2),バックデータ一覧!$H$22:$H$27,0),MATCH(計算過程!AB$2,バックデータ一覧!$I$2:$L$2,0))))))</f>
        <v>8</v>
      </c>
      <c r="AC183" s="24">
        <f>IF(入力データと計算結果!$F$6=4,INDEX(バックデータ一覧!$I$4:$L$9,MATCH(VLOOKUP(計算過程!$A183,バックデータ一覧!$AU$3:$AV$367,2),バックデータ一覧!$H$4:$H$9,0),MATCH(計算過程!AC$2,バックデータ一覧!$I$2:$L$2,0)),IF(入力データと計算結果!$F$6=3,INDEX(バックデータ一覧!$I$10:$L$15,MATCH(VLOOKUP(計算過程!$A183,バックデータ一覧!$AU$3:$AV$367,2),バックデータ一覧!$H$10:$H$15,0),MATCH(計算過程!AC$2,バックデータ一覧!$I$2:$L$2,0)),IF(入力データと計算結果!$F$6=2,INDEX(バックデータ一覧!$I$16:$L$21,MATCH(VLOOKUP(計算過程!$A183,バックデータ一覧!$AU$3:$AV$367,2),バックデータ一覧!$H$16:$H$21,0),MATCH(計算過程!AC$2,バックデータ一覧!$I$2:$L$2,0)),IF(入力データと計算結果!$F$6=1,INDEX(バックデータ一覧!$I$22:$L$27,MATCH(VLOOKUP(計算過程!$A183,バックデータ一覧!$AU$3:$AV$367,2),バックデータ一覧!$H$22:$H$27,0),MATCH(計算過程!AC$2,バックデータ一覧!$I$2:$L$2,0))))))</f>
        <v>180</v>
      </c>
      <c r="AD183" s="89">
        <f>IF($AF183&lt;7,INDEX(バックデータ一覧!$P$4:$S$5,MATCH(入力データと計算結果!$F$8,バックデータ一覧!$O$4:$O$5,0),MATCH(入力データと計算結果!$F$6,バックデータ一覧!$P$3:$W$3,0)),IF(AND($AF183&gt;=7,$AF183&lt;16),INDEX(バックデータ一覧!$P$6:$S$7,MATCH(入力データと計算結果!$F$8,バックデータ一覧!$O$6:$O$7,0),MATCH(入力データと計算結果!$F$6,バックデータ一覧!$P$3:$W$3,0)),IF(AND($AF183&gt;=16,$AF183&lt;25),INDEX(バックデータ一覧!$P$8:$S$9,MATCH(入力データと計算結果!$F$8,バックデータ一覧!$O$8:$O$9,0),MATCH(入力データと計算結果!$F$6,バックデータ一覧!$P$3:$W$3,0)),IF($AF183&gt;=25,INDEX(バックデータ一覧!$P$10:$S$11,MATCH(入力データと計算結果!$F$8,バックデータ一覧!$O$10:$O$11,0),MATCH(入力データと計算結果!$F$6,バックデータ一覧!$P$3:$W$3,0))))))</f>
        <v>-0.13</v>
      </c>
      <c r="AE183" s="89">
        <f>IF($AF183&lt;7,INDEX(バックデータ一覧!$T$4:$W$5,MATCH(入力データと計算結果!$F$8,バックデータ一覧!$O$4:$O$5,0),MATCH(入力データと計算結果!$F$6,バックデータ一覧!$P$3:$W$3,0)),IF(AND($AF183&gt;=7,$AF183&lt;16),INDEX(バックデータ一覧!$T$6:$W$7,MATCH(入力データと計算結果!$F$8,バックデータ一覧!$O$6:$O$7,0),MATCH(入力データと計算結果!$F$6,バックデータ一覧!$P$3:$W$3,0)),IF(AND($AF183&gt;=16,$AF183&lt;25),INDEX(バックデータ一覧!$T$8:$W$9,MATCH(入力データと計算結果!$F$8,バックデータ一覧!$O$8:$O$9,0),MATCH(入力データと計算結果!$F$6,バックデータ一覧!$P$3:$W$3,0)),IF($AF183&gt;=25,INDEX(バックデータ一覧!$T$10:$W$11,MATCH(入力データと計算結果!$F$8,バックデータ一覧!$O$10:$O$11,0),MATCH(入力データと計算結果!$F$6,バックデータ一覧!$P$3:$W$3,0))))))</f>
        <v>6.04</v>
      </c>
      <c r="AF183" s="88">
        <f>AVERAGEIF(貼り付けシート!$A$6:$A$8765,$A183,貼り付けシート!$C$6:$C$8765)</f>
        <v>13.750000000000002</v>
      </c>
      <c r="AG183" s="91">
        <f>IF(AND(入力データと計算結果!$F$7=バックデータ一覧!$A$7,AH183="使用できる"),MIN(AN183,SUM(I183:N183)*$AX$13),0)</f>
        <v>0</v>
      </c>
      <c r="AH183" s="47" t="str">
        <f t="shared" si="31"/>
        <v>使用できる</v>
      </c>
      <c r="AI183" s="90">
        <f>IF(入力データと計算結果!$F$7=バックデータ一覧!$A$8,MIN(AJ183,(SUM(I183:N183)*$AX$15)),0)</f>
        <v>0</v>
      </c>
      <c r="AJ183" s="90">
        <f t="shared" ca="1" si="27"/>
        <v>0</v>
      </c>
      <c r="AK183" s="90">
        <f t="shared" ca="1" si="28"/>
        <v>32.803724652562501</v>
      </c>
      <c r="AL183" s="88">
        <f>IF(OR($AX$22=0,入力データと計算結果!$F$7&lt;&gt;バックデータ一覧!$A$8),0,$AX$19*AM183*10^-3)</f>
        <v>0</v>
      </c>
      <c r="AM183" s="90">
        <f>SUMPRODUCT(('計算過程（日射量等）'!$A$6:$A$8765=計算過程!A183)*('計算過程（日射量等）'!$C$6:$C$8765&gt;=$AX$20))</f>
        <v>8</v>
      </c>
      <c r="AN183" s="90">
        <f>IF(入力データと計算結果!$F$7=バックデータ一覧!$A$9,0,AO183*$AX$22*$AX$21*計算過程!$AX$23)</f>
        <v>0</v>
      </c>
      <c r="AO183" s="90">
        <f>SUMIF('計算過程（日射量等）'!$A$6:$A$8765,計算過程!A183,'計算過程（日射量等）'!$C$6:$C$8765)*3600*10^-6</f>
        <v>7.9578451415206857</v>
      </c>
      <c r="AP183" s="90">
        <f t="shared" si="32"/>
        <v>17.908602150537636</v>
      </c>
      <c r="AQ183" s="90">
        <f>AVERAGEIF('貼り付けシート（日射量等）'!$D$3:$D$8762,$A183,'貼り付けシート（日射量等）'!$F$3:$F$8762)</f>
        <v>19.304166666666664</v>
      </c>
    </row>
    <row r="184" spans="1:43">
      <c r="A184" s="28">
        <v>41818</v>
      </c>
      <c r="B184" s="88">
        <f ca="1">I184-IF(入力データと計算結果!$F$7=バックデータ一覧!$A$7,計算過程!$AG184,計算過程!$AI184)*I184/($I184+$J184+$K184+$L184+$M184+$N184)</f>
        <v>15.596573476302</v>
      </c>
      <c r="C184" s="88">
        <f ca="1">J184-IF(入力データと計算結果!$F$7=バックデータ一覧!$A$7,計算過程!$AG184,計算過程!$AI184)*J184/($I184+$J184+$K184+$L184+$M184+$N184)</f>
        <v>22.936137465150001</v>
      </c>
      <c r="D184" s="88">
        <f ca="1">K184-IF(入力データと計算結果!$F$7=バックデータ一覧!$A$7,計算過程!$AG184,計算過程!$AI184)*K184/($I184+$J184+$K184+$L184+$M184+$N184)</f>
        <v>3.8991433690755</v>
      </c>
      <c r="E184" s="88">
        <f ca="1">L184-IF(入力データと計算結果!$F$7=バックデータ一覧!$A$7,計算過程!$AG184,計算過程!$AI184)*L184/($I184+$J184+$K184+$L184+$M184+$N184)</f>
        <v>20.642523718634997</v>
      </c>
      <c r="F184" s="88">
        <f ca="1">M184-IF(入力データと計算結果!$F$7=バックデータ一覧!$A$7,計算過程!$AG184,計算過程!$AI184)*M184/($I184+$J184+$K184+$L184+$M184+$N184)</f>
        <v>0</v>
      </c>
      <c r="G184" s="88">
        <f ca="1">N184-IF(入力データと計算結果!$F$7=バックデータ一覧!$A$7,計算過程!$AG184,計算過程!$AI184)*N184/($I184+$J184+$K184+$L184+$M184+$N184)</f>
        <v>4.2248750000000008</v>
      </c>
      <c r="H184" s="88">
        <f t="shared" si="29"/>
        <v>0</v>
      </c>
      <c r="I184" s="90">
        <f ca="1">P184*(バックデータ一覧!$E$3-計算過程!X184)*4.186*10^-3</f>
        <v>15.596573476302</v>
      </c>
      <c r="J184" s="90">
        <f ca="1">Q184*(バックデータ一覧!$E$4-計算過程!X184)*4.186*10^-3</f>
        <v>22.936137465150001</v>
      </c>
      <c r="K184" s="90">
        <f ca="1">R184*(バックデータ一覧!$E$5-計算過程!X184)*4.186*10^-3</f>
        <v>3.8991433690755</v>
      </c>
      <c r="L184" s="90">
        <f ca="1">IF(入力データと計算結果!$F$9=バックデータ一覧!$A$2,計算過程!S184*(バックデータ一覧!$E$6-計算過程!X184)*4.186*10^-3,0)</f>
        <v>20.642523718634997</v>
      </c>
      <c r="M184" s="90">
        <f>IF(入力データと計算結果!$F$9=バックデータ一覧!$A$2,0,計算過程!T184*(バックデータ一覧!$E$7-計算過程!X184)*4.186*10^-3)</f>
        <v>0</v>
      </c>
      <c r="N184" s="90">
        <f ca="1">IF(入力データと計算結果!$F$9=バックデータ一覧!$A$4,0,計算過程!U184*(バックデータ一覧!$E$8-計算過程!X184)*4.186*10^-3)</f>
        <v>4.2248750000000008</v>
      </c>
      <c r="O184" s="90">
        <f>IF(入力データと計算結果!$F$9=バックデータ一覧!$A$4,計算過程!W184*1.25,0)</f>
        <v>0</v>
      </c>
      <c r="P184" s="88">
        <f t="shared" si="22"/>
        <v>136</v>
      </c>
      <c r="Q184" s="88">
        <f t="shared" si="23"/>
        <v>200</v>
      </c>
      <c r="R184" s="88">
        <f t="shared" si="24"/>
        <v>34</v>
      </c>
      <c r="S184" s="88">
        <f>IF(入力データと計算結果!$F$9=バックデータ一覧!$A$2,$AC184,0)*$AX$11*$AX$12</f>
        <v>180</v>
      </c>
      <c r="T184" s="88">
        <f>IF(入力データと計算結果!$F$9=バックデータ一覧!$A$2,0,$AC184)*$AX$12</f>
        <v>0</v>
      </c>
      <c r="U184" s="88">
        <f t="shared" ca="1" si="30"/>
        <v>21.294659090889464</v>
      </c>
      <c r="V184" s="90">
        <f ca="1">IF(OR(入力データと計算結果!$F$9=バックデータ一覧!$A$2,入力データと計算結果!$F$9=バックデータ一覧!$A$3),W184/(バックデータ一覧!$E$8-計算過程!X184)/4.186*10^3,0)</f>
        <v>21.294659090889464</v>
      </c>
      <c r="W184" s="90">
        <f t="shared" si="25"/>
        <v>4.2248749999999999</v>
      </c>
      <c r="X184" s="90">
        <f ca="1">MAX(VLOOKUP(入力データと計算結果!$F$5,バックデータ一覧!$Y$3:$AA$10,2)*Y184+VLOOKUP(入力データと計算結果!$F$5,バックデータ一覧!$Y$3:$AA$10,3),0.5)</f>
        <v>12.603753625</v>
      </c>
      <c r="Y184" s="90">
        <f t="shared" ca="1" si="26"/>
        <v>13.763749999999998</v>
      </c>
      <c r="Z184" s="24">
        <f>IF(入力データと計算結果!$F$6=4,INDEX(バックデータ一覧!$I$4:$L$9,MATCH(VLOOKUP(計算過程!$A184,バックデータ一覧!$AU$3:$AV$367,2),バックデータ一覧!$H$4:$H$9,0),MATCH(計算過程!Z$2,バックデータ一覧!$I$2:$L$2,0)),IF(入力データと計算結果!$F$6=3,INDEX(バックデータ一覧!$I$10:$L$15,MATCH(VLOOKUP(計算過程!$A184,バックデータ一覧!$AU$3:$AV$367,2),バックデータ一覧!$H$10:$H$15,0),MATCH(計算過程!Z$2,バックデータ一覧!$I$2:$L$2,0)),IF(入力データと計算結果!$F$6=2,INDEX(バックデータ一覧!$I$16:$L$21,MATCH(VLOOKUP(計算過程!$A184,バックデータ一覧!$AU$3:$AV$367,2),バックデータ一覧!$H$16:$H$21,0),MATCH(計算過程!Z$2,バックデータ一覧!$I$2:$L$2,0)),IF(入力データと計算結果!$F$6=1,INDEX(バックデータ一覧!$I$22:$L$27,MATCH(VLOOKUP(計算過程!$A184,バックデータ一覧!$AU$3:$AV$367,2),バックデータ一覧!$H$22:$H$27,0),MATCH(計算過程!Z$2,バックデータ一覧!$I$2:$L$2,0))))))</f>
        <v>136</v>
      </c>
      <c r="AA184" s="24">
        <f>IF(入力データと計算結果!$F$6=4,INDEX(バックデータ一覧!$I$4:$L$9,MATCH(VLOOKUP(計算過程!$A184,バックデータ一覧!$AU$3:$AV$367,2),バックデータ一覧!$H$4:$H$9,0),MATCH(計算過程!AA$2,バックデータ一覧!$I$2:$L$2,0)),IF(入力データと計算結果!$F$6=3,INDEX(バックデータ一覧!$I$10:$L$15,MATCH(VLOOKUP(計算過程!$A184,バックデータ一覧!$AU$3:$AV$367,2),バックデータ一覧!$H$10:$H$15,0),MATCH(計算過程!AA$2,バックデータ一覧!$I$2:$L$2,0)),IF(入力データと計算結果!$F$6=2,INDEX(バックデータ一覧!$I$16:$L$21,MATCH(VLOOKUP(計算過程!$A184,バックデータ一覧!$AU$3:$AV$367,2),バックデータ一覧!$H$16:$H$21,0),MATCH(計算過程!AA$2,バックデータ一覧!$I$2:$L$2,0)),IF(入力データと計算結果!$F$6=1,INDEX(バックデータ一覧!$I$22:$L$27,MATCH(VLOOKUP(計算過程!$A184,バックデータ一覧!$AU$3:$AV$367,2),バックデータ一覧!$H$22:$H$27,0),MATCH(計算過程!AA$2,バックデータ一覧!$I$2:$L$2,0))))))</f>
        <v>200</v>
      </c>
      <c r="AB184" s="24">
        <f>IF(入力データと計算結果!$F$6=4,INDEX(バックデータ一覧!$I$4:$L$9,MATCH(VLOOKUP(計算過程!$A184,バックデータ一覧!$AU$3:$AV$367,2),バックデータ一覧!$H$4:$H$9,0),MATCH(計算過程!AB$2,バックデータ一覧!$I$2:$L$2,0)),IF(入力データと計算結果!$F$6=3,INDEX(バックデータ一覧!$I$10:$L$15,MATCH(VLOOKUP(計算過程!$A184,バックデータ一覧!$AU$3:$AV$367,2),バックデータ一覧!$H$10:$H$15,0),MATCH(計算過程!AB$2,バックデータ一覧!$I$2:$L$2,0)),IF(入力データと計算結果!$F$6=2,INDEX(バックデータ一覧!$I$16:$L$21,MATCH(VLOOKUP(計算過程!$A184,バックデータ一覧!$AU$3:$AV$367,2),バックデータ一覧!$H$16:$H$21,0),MATCH(計算過程!AB$2,バックデータ一覧!$I$2:$L$2,0)),IF(入力データと計算結果!$F$6=1,INDEX(バックデータ一覧!$I$22:$L$27,MATCH(VLOOKUP(計算過程!$A184,バックデータ一覧!$AU$3:$AV$367,2),バックデータ一覧!$H$22:$H$27,0),MATCH(計算過程!AB$2,バックデータ一覧!$I$2:$L$2,0))))))</f>
        <v>34</v>
      </c>
      <c r="AC184" s="24">
        <f>IF(入力データと計算結果!$F$6=4,INDEX(バックデータ一覧!$I$4:$L$9,MATCH(VLOOKUP(計算過程!$A184,バックデータ一覧!$AU$3:$AV$367,2),バックデータ一覧!$H$4:$H$9,0),MATCH(計算過程!AC$2,バックデータ一覧!$I$2:$L$2,0)),IF(入力データと計算結果!$F$6=3,INDEX(バックデータ一覧!$I$10:$L$15,MATCH(VLOOKUP(計算過程!$A184,バックデータ一覧!$AU$3:$AV$367,2),バックデータ一覧!$H$10:$H$15,0),MATCH(計算過程!AC$2,バックデータ一覧!$I$2:$L$2,0)),IF(入力データと計算結果!$F$6=2,INDEX(バックデータ一覧!$I$16:$L$21,MATCH(VLOOKUP(計算過程!$A184,バックデータ一覧!$AU$3:$AV$367,2),バックデータ一覧!$H$16:$H$21,0),MATCH(計算過程!AC$2,バックデータ一覧!$I$2:$L$2,0)),IF(入力データと計算結果!$F$6=1,INDEX(バックデータ一覧!$I$22:$L$27,MATCH(VLOOKUP(計算過程!$A184,バックデータ一覧!$AU$3:$AV$367,2),バックデータ一覧!$H$22:$H$27,0),MATCH(計算過程!AC$2,バックデータ一覧!$I$2:$L$2,0))))))</f>
        <v>180</v>
      </c>
      <c r="AD184" s="89">
        <f>IF($AF184&lt;7,INDEX(バックデータ一覧!$P$4:$S$5,MATCH(入力データと計算結果!$F$8,バックデータ一覧!$O$4:$O$5,0),MATCH(入力データと計算結果!$F$6,バックデータ一覧!$P$3:$W$3,0)),IF(AND($AF184&gt;=7,$AF184&lt;16),INDEX(バックデータ一覧!$P$6:$S$7,MATCH(入力データと計算結果!$F$8,バックデータ一覧!$O$6:$O$7,0),MATCH(入力データと計算結果!$F$6,バックデータ一覧!$P$3:$W$3,0)),IF(AND($AF184&gt;=16,$AF184&lt;25),INDEX(バックデータ一覧!$P$8:$S$9,MATCH(入力データと計算結果!$F$8,バックデータ一覧!$O$8:$O$9,0),MATCH(入力データと計算結果!$F$6,バックデータ一覧!$P$3:$W$3,0)),IF($AF184&gt;=25,INDEX(バックデータ一覧!$P$10:$S$11,MATCH(入力データと計算結果!$F$8,バックデータ一覧!$O$10:$O$11,0),MATCH(入力データと計算結果!$F$6,バックデータ一覧!$P$3:$W$3,0))))))</f>
        <v>-0.13</v>
      </c>
      <c r="AE184" s="89">
        <f>IF($AF184&lt;7,INDEX(バックデータ一覧!$T$4:$W$5,MATCH(入力データと計算結果!$F$8,バックデータ一覧!$O$4:$O$5,0),MATCH(入力データと計算結果!$F$6,バックデータ一覧!$P$3:$W$3,0)),IF(AND($AF184&gt;=7,$AF184&lt;16),INDEX(バックデータ一覧!$T$6:$W$7,MATCH(入力データと計算結果!$F$8,バックデータ一覧!$O$6:$O$7,0),MATCH(入力データと計算結果!$F$6,バックデータ一覧!$P$3:$W$3,0)),IF(AND($AF184&gt;=16,$AF184&lt;25),INDEX(バックデータ一覧!$T$8:$W$9,MATCH(入力データと計算結果!$F$8,バックデータ一覧!$O$8:$O$9,0),MATCH(入力データと計算結果!$F$6,バックデータ一覧!$P$3:$W$3,0)),IF($AF184&gt;=25,INDEX(バックデータ一覧!$T$10:$W$11,MATCH(入力データと計算結果!$F$8,バックデータ一覧!$O$10:$O$11,0),MATCH(入力データと計算結果!$F$6,バックデータ一覧!$P$3:$W$3,0))))))</f>
        <v>6.04</v>
      </c>
      <c r="AF184" s="88">
        <f>AVERAGEIF(貼り付けシート!$A$6:$A$8765,$A184,貼り付けシート!$C$6:$C$8765)</f>
        <v>13.962499999999999</v>
      </c>
      <c r="AG184" s="91">
        <f>IF(AND(入力データと計算結果!$F$7=バックデータ一覧!$A$7,AH184="使用できる"),MIN(AN184,SUM(I184:N184)*$AX$13),0)</f>
        <v>0</v>
      </c>
      <c r="AH184" s="47" t="str">
        <f t="shared" si="31"/>
        <v>使用できる</v>
      </c>
      <c r="AI184" s="90">
        <f>IF(入力データと計算結果!$F$7=バックデータ一覧!$A$8,MIN(AJ184,(SUM(I184:N184)*$AX$15)),0)</f>
        <v>0</v>
      </c>
      <c r="AJ184" s="90">
        <f t="shared" ca="1" si="27"/>
        <v>0</v>
      </c>
      <c r="AK184" s="90">
        <f t="shared" ca="1" si="28"/>
        <v>32.899603098862499</v>
      </c>
      <c r="AL184" s="88">
        <f>IF(OR($AX$22=0,入力データと計算結果!$F$7&lt;&gt;バックデータ一覧!$A$8),0,$AX$19*AM184*10^-3)</f>
        <v>0</v>
      </c>
      <c r="AM184" s="90">
        <f>SUMPRODUCT(('計算過程（日射量等）'!$A$6:$A$8765=計算過程!A184)*('計算過程（日射量等）'!$C$6:$C$8765&gt;=$AX$20))</f>
        <v>8</v>
      </c>
      <c r="AN184" s="90">
        <f>IF(入力データと計算結果!$F$7=バックデータ一覧!$A$9,0,AO184*$AX$22*$AX$21*計算過程!$AX$23)</f>
        <v>0</v>
      </c>
      <c r="AO184" s="90">
        <f>SUMIF('計算過程（日射量等）'!$A$6:$A$8765,計算過程!A184,'計算過程（日射量等）'!$C$6:$C$8765)*3600*10^-6</f>
        <v>7.9583828791626487</v>
      </c>
      <c r="AP184" s="90">
        <f t="shared" si="32"/>
        <v>17.964784946236563</v>
      </c>
      <c r="AQ184" s="90">
        <f>AVERAGEIF('貼り付けシート（日射量等）'!$D$3:$D$8762,$A184,'貼り付けシート（日射量等）'!$F$3:$F$8762)</f>
        <v>14.75</v>
      </c>
    </row>
    <row r="185" spans="1:43">
      <c r="A185" s="28">
        <v>41819</v>
      </c>
      <c r="B185" s="88">
        <f ca="1">I185-IF(入力データと計算結果!$F$7=バックデータ一覧!$A$7,計算過程!$AG185,計算過程!$AI185)*I185/($I185+$J185+$K185+$L185+$M185+$N185)</f>
        <v>7.1468888573810005</v>
      </c>
      <c r="C185" s="88">
        <f ca="1">J185-IF(入力データと計算結果!$F$7=バックデータ一覧!$A$7,計算過程!$AG185,計算過程!$AI185)*J185/($I185+$J185+$K185+$L185+$M185+$N185)</f>
        <v>11.527240092549999</v>
      </c>
      <c r="D185" s="88">
        <f ca="1">K185-IF(入力データと計算結果!$F$7=バックデータ一覧!$A$7,計算過程!$AG185,計算過程!$AI185)*K185/($I185+$J185+$K185+$L185+$M185+$N185)</f>
        <v>0.92217920740399995</v>
      </c>
      <c r="E185" s="88">
        <f ca="1">L185-IF(入力データと計算結果!$F$7=バックデータ一覧!$A$7,計算過程!$AG185,計算過程!$AI185)*L185/($I185+$J185+$K185+$L185+$M185+$N185)</f>
        <v>20.749032166590002</v>
      </c>
      <c r="F185" s="88">
        <f ca="1">M185-IF(入力データと計算結果!$F$7=バックデータ一覧!$A$7,計算過程!$AG185,計算過程!$AI185)*M185/($I185+$J185+$K185+$L185+$M185+$N185)</f>
        <v>0</v>
      </c>
      <c r="G185" s="88">
        <f ca="1">N185-IF(入力データと計算結果!$F$7=バックデータ一覧!$A$7,計算過程!$AG185,計算過程!$AI185)*N185/($I185+$J185+$K185+$L185+$M185+$N185)</f>
        <v>3.810166666666666</v>
      </c>
      <c r="H185" s="88">
        <f t="shared" si="29"/>
        <v>0</v>
      </c>
      <c r="I185" s="90">
        <f ca="1">P185*(バックデータ一覧!$E$3-計算過程!X185)*4.186*10^-3</f>
        <v>7.1468888573810005</v>
      </c>
      <c r="J185" s="90">
        <f ca="1">Q185*(バックデータ一覧!$E$4-計算過程!X185)*4.186*10^-3</f>
        <v>11.527240092549999</v>
      </c>
      <c r="K185" s="90">
        <f ca="1">R185*(バックデータ一覧!$E$5-計算過程!X185)*4.186*10^-3</f>
        <v>0.92217920740399995</v>
      </c>
      <c r="L185" s="90">
        <f ca="1">IF(入力データと計算結果!$F$9=バックデータ一覧!$A$2,計算過程!S185*(バックデータ一覧!$E$6-計算過程!X185)*4.186*10^-3,0)</f>
        <v>20.749032166590002</v>
      </c>
      <c r="M185" s="90">
        <f>IF(入力データと計算結果!$F$9=バックデータ一覧!$A$2,0,計算過程!T185*(バックデータ一覧!$E$7-計算過程!X185)*4.186*10^-3)</f>
        <v>0</v>
      </c>
      <c r="N185" s="90">
        <f ca="1">IF(入力データと計算結果!$F$9=バックデータ一覧!$A$4,0,計算過程!U185*(バックデータ一覧!$E$8-計算過程!X185)*4.186*10^-3)</f>
        <v>3.810166666666666</v>
      </c>
      <c r="O185" s="90">
        <f>IF(入力データと計算結果!$F$9=バックデータ一覧!$A$4,計算過程!W185*1.25,0)</f>
        <v>0</v>
      </c>
      <c r="P185" s="88">
        <f t="shared" si="22"/>
        <v>62</v>
      </c>
      <c r="Q185" s="88">
        <f t="shared" si="23"/>
        <v>100</v>
      </c>
      <c r="R185" s="88">
        <f t="shared" si="24"/>
        <v>8</v>
      </c>
      <c r="S185" s="88">
        <f>IF(入力データと計算結果!$F$9=バックデータ一覧!$A$2,$AC185,0)*$AX$11*$AX$12</f>
        <v>180</v>
      </c>
      <c r="T185" s="88">
        <f>IF(入力データと計算結果!$F$9=バックデータ一覧!$A$2,0,$AC185)*$AX$12</f>
        <v>0</v>
      </c>
      <c r="U185" s="88">
        <f t="shared" ca="1" si="30"/>
        <v>19.147297328671058</v>
      </c>
      <c r="V185" s="90">
        <f ca="1">IF(OR(入力データと計算結果!$F$9=バックデータ一覧!$A$2,入力データと計算結果!$F$9=バックデータ一覧!$A$3),W185/(バックデータ一覧!$E$8-計算過程!X185)/4.186*10^3,0)</f>
        <v>19.147297328671058</v>
      </c>
      <c r="W185" s="90">
        <f t="shared" si="25"/>
        <v>3.8101666666666669</v>
      </c>
      <c r="X185" s="90">
        <f ca="1">MAX(VLOOKUP(入力データと計算結果!$F$5,バックデータ一覧!$Y$3:$AA$10,2)*Y185+VLOOKUP(入力データと計算結果!$F$5,バックデータ一覧!$Y$3:$AA$10,3),0.5)</f>
        <v>12.46239825</v>
      </c>
      <c r="Y185" s="90">
        <f t="shared" ca="1" si="26"/>
        <v>13.550833333333333</v>
      </c>
      <c r="Z185" s="24">
        <f>IF(入力データと計算結果!$F$6=4,INDEX(バックデータ一覧!$I$4:$L$9,MATCH(VLOOKUP(計算過程!$A185,バックデータ一覧!$AU$3:$AV$367,2),バックデータ一覧!$H$4:$H$9,0),MATCH(計算過程!Z$2,バックデータ一覧!$I$2:$L$2,0)),IF(入力データと計算結果!$F$6=3,INDEX(バックデータ一覧!$I$10:$L$15,MATCH(VLOOKUP(計算過程!$A185,バックデータ一覧!$AU$3:$AV$367,2),バックデータ一覧!$H$10:$H$15,0),MATCH(計算過程!Z$2,バックデータ一覧!$I$2:$L$2,0)),IF(入力データと計算結果!$F$6=2,INDEX(バックデータ一覧!$I$16:$L$21,MATCH(VLOOKUP(計算過程!$A185,バックデータ一覧!$AU$3:$AV$367,2),バックデータ一覧!$H$16:$H$21,0),MATCH(計算過程!Z$2,バックデータ一覧!$I$2:$L$2,0)),IF(入力データと計算結果!$F$6=1,INDEX(バックデータ一覧!$I$22:$L$27,MATCH(VLOOKUP(計算過程!$A185,バックデータ一覧!$AU$3:$AV$367,2),バックデータ一覧!$H$22:$H$27,0),MATCH(計算過程!Z$2,バックデータ一覧!$I$2:$L$2,0))))))</f>
        <v>62</v>
      </c>
      <c r="AA185" s="24">
        <f>IF(入力データと計算結果!$F$6=4,INDEX(バックデータ一覧!$I$4:$L$9,MATCH(VLOOKUP(計算過程!$A185,バックデータ一覧!$AU$3:$AV$367,2),バックデータ一覧!$H$4:$H$9,0),MATCH(計算過程!AA$2,バックデータ一覧!$I$2:$L$2,0)),IF(入力データと計算結果!$F$6=3,INDEX(バックデータ一覧!$I$10:$L$15,MATCH(VLOOKUP(計算過程!$A185,バックデータ一覧!$AU$3:$AV$367,2),バックデータ一覧!$H$10:$H$15,0),MATCH(計算過程!AA$2,バックデータ一覧!$I$2:$L$2,0)),IF(入力データと計算結果!$F$6=2,INDEX(バックデータ一覧!$I$16:$L$21,MATCH(VLOOKUP(計算過程!$A185,バックデータ一覧!$AU$3:$AV$367,2),バックデータ一覧!$H$16:$H$21,0),MATCH(計算過程!AA$2,バックデータ一覧!$I$2:$L$2,0)),IF(入力データと計算結果!$F$6=1,INDEX(バックデータ一覧!$I$22:$L$27,MATCH(VLOOKUP(計算過程!$A185,バックデータ一覧!$AU$3:$AV$367,2),バックデータ一覧!$H$22:$H$27,0),MATCH(計算過程!AA$2,バックデータ一覧!$I$2:$L$2,0))))))</f>
        <v>100</v>
      </c>
      <c r="AB185" s="24">
        <f>IF(入力データと計算結果!$F$6=4,INDEX(バックデータ一覧!$I$4:$L$9,MATCH(VLOOKUP(計算過程!$A185,バックデータ一覧!$AU$3:$AV$367,2),バックデータ一覧!$H$4:$H$9,0),MATCH(計算過程!AB$2,バックデータ一覧!$I$2:$L$2,0)),IF(入力データと計算結果!$F$6=3,INDEX(バックデータ一覧!$I$10:$L$15,MATCH(VLOOKUP(計算過程!$A185,バックデータ一覧!$AU$3:$AV$367,2),バックデータ一覧!$H$10:$H$15,0),MATCH(計算過程!AB$2,バックデータ一覧!$I$2:$L$2,0)),IF(入力データと計算結果!$F$6=2,INDEX(バックデータ一覧!$I$16:$L$21,MATCH(VLOOKUP(計算過程!$A185,バックデータ一覧!$AU$3:$AV$367,2),バックデータ一覧!$H$16:$H$21,0),MATCH(計算過程!AB$2,バックデータ一覧!$I$2:$L$2,0)),IF(入力データと計算結果!$F$6=1,INDEX(バックデータ一覧!$I$22:$L$27,MATCH(VLOOKUP(計算過程!$A185,バックデータ一覧!$AU$3:$AV$367,2),バックデータ一覧!$H$22:$H$27,0),MATCH(計算過程!AB$2,バックデータ一覧!$I$2:$L$2,0))))))</f>
        <v>8</v>
      </c>
      <c r="AC185" s="24">
        <f>IF(入力データと計算結果!$F$6=4,INDEX(バックデータ一覧!$I$4:$L$9,MATCH(VLOOKUP(計算過程!$A185,バックデータ一覧!$AU$3:$AV$367,2),バックデータ一覧!$H$4:$H$9,0),MATCH(計算過程!AC$2,バックデータ一覧!$I$2:$L$2,0)),IF(入力データと計算結果!$F$6=3,INDEX(バックデータ一覧!$I$10:$L$15,MATCH(VLOOKUP(計算過程!$A185,バックデータ一覧!$AU$3:$AV$367,2),バックデータ一覧!$H$10:$H$15,0),MATCH(計算過程!AC$2,バックデータ一覧!$I$2:$L$2,0)),IF(入力データと計算結果!$F$6=2,INDEX(バックデータ一覧!$I$16:$L$21,MATCH(VLOOKUP(計算過程!$A185,バックデータ一覧!$AU$3:$AV$367,2),バックデータ一覧!$H$16:$H$21,0),MATCH(計算過程!AC$2,バックデータ一覧!$I$2:$L$2,0)),IF(入力データと計算結果!$F$6=1,INDEX(バックデータ一覧!$I$22:$L$27,MATCH(VLOOKUP(計算過程!$A185,バックデータ一覧!$AU$3:$AV$367,2),バックデータ一覧!$H$22:$H$27,0),MATCH(計算過程!AC$2,バックデータ一覧!$I$2:$L$2,0))))))</f>
        <v>180</v>
      </c>
      <c r="AD185" s="89">
        <f>IF($AF185&lt;7,INDEX(バックデータ一覧!$P$4:$S$5,MATCH(入力データと計算結果!$F$8,バックデータ一覧!$O$4:$O$5,0),MATCH(入力データと計算結果!$F$6,バックデータ一覧!$P$3:$W$3,0)),IF(AND($AF185&gt;=7,$AF185&lt;16),INDEX(バックデータ一覧!$P$6:$S$7,MATCH(入力データと計算結果!$F$8,バックデータ一覧!$O$6:$O$7,0),MATCH(入力データと計算結果!$F$6,バックデータ一覧!$P$3:$W$3,0)),IF(AND($AF185&gt;=16,$AF185&lt;25),INDEX(バックデータ一覧!$P$8:$S$9,MATCH(入力データと計算結果!$F$8,バックデータ一覧!$O$8:$O$9,0),MATCH(入力データと計算結果!$F$6,バックデータ一覧!$P$3:$W$3,0)),IF($AF185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85" s="89">
        <f>IF($AF185&lt;7,INDEX(バックデータ一覧!$T$4:$W$5,MATCH(入力データと計算結果!$F$8,バックデータ一覧!$O$4:$O$5,0),MATCH(入力データと計算結果!$F$6,バックデータ一覧!$P$3:$W$3,0)),IF(AND($AF185&gt;=7,$AF185&lt;16),INDEX(バックデータ一覧!$T$6:$W$7,MATCH(入力データと計算結果!$F$8,バックデータ一覧!$O$6:$O$7,0),MATCH(入力データと計算結果!$F$6,バックデータ一覧!$P$3:$W$3,0)),IF(AND($AF185&gt;=16,$AF185&lt;25),INDEX(バックデータ一覧!$T$8:$W$9,MATCH(入力データと計算結果!$F$8,バックデータ一覧!$O$8:$O$9,0),MATCH(入力データと計算結果!$F$6,バックデータ一覧!$P$3:$W$3,0)),IF($AF185&gt;=25,INDEX(バックデータ一覧!$T$10:$W$11,MATCH(入力データと計算結果!$F$8,バックデータ一覧!$O$10:$O$11,0),MATCH(入力データと計算結果!$F$6,バックデータ一覧!$P$3:$W$3,0))))))</f>
        <v>6.21</v>
      </c>
      <c r="AF185" s="88">
        <f>AVERAGEIF(貼り付けシート!$A$6:$A$8765,$A185,貼り付けシート!$C$6:$C$8765)</f>
        <v>17.141666666666662</v>
      </c>
      <c r="AG185" s="91">
        <f>IF(AND(入力データと計算結果!$F$7=バックデータ一覧!$A$7,AH185="使用できる"),MIN(AN185,SUM(I185:N185)*$AX$13),0)</f>
        <v>0</v>
      </c>
      <c r="AH185" s="47" t="str">
        <f t="shared" si="31"/>
        <v>使用できる</v>
      </c>
      <c r="AI185" s="90">
        <f>IF(入力データと計算結果!$F$7=バックデータ一覧!$A$8,MIN(AJ185,(SUM(I185:N185)*$AX$15)),0)</f>
        <v>0</v>
      </c>
      <c r="AJ185" s="90">
        <f t="shared" ca="1" si="27"/>
        <v>0</v>
      </c>
      <c r="AK185" s="90">
        <f t="shared" ca="1" si="28"/>
        <v>32.988360138825001</v>
      </c>
      <c r="AL185" s="88">
        <f>IF(OR($AX$22=0,入力データと計算結果!$F$7&lt;&gt;バックデータ一覧!$A$8),0,$AX$19*AM185*10^-3)</f>
        <v>0</v>
      </c>
      <c r="AM185" s="90">
        <f>SUMPRODUCT(('計算過程（日射量等）'!$A$6:$A$8765=計算過程!A185)*('計算過程（日射量等）'!$C$6:$C$8765&gt;=$AX$20))</f>
        <v>8</v>
      </c>
      <c r="AN185" s="90">
        <f>IF(入力データと計算結果!$F$7=バックデータ一覧!$A$9,0,AO185*$AX$22*$AX$21*計算過程!$AX$23)</f>
        <v>0</v>
      </c>
      <c r="AO185" s="90">
        <f>SUMIF('計算過程（日射量等）'!$A$6:$A$8765,計算過程!A185,'計算過程（日射量等）'!$C$6:$C$8765)*3600*10^-6</f>
        <v>9.2083094716800371</v>
      </c>
      <c r="AP185" s="90">
        <f t="shared" si="32"/>
        <v>17.986693548387098</v>
      </c>
      <c r="AQ185" s="90">
        <f>AVERAGEIF('貼り付けシート（日射量等）'!$D$3:$D$8762,$A185,'貼り付けシート（日射量等）'!$F$3:$F$8762)</f>
        <v>17.525000000000002</v>
      </c>
    </row>
    <row r="186" spans="1:43">
      <c r="A186" s="28">
        <v>41820</v>
      </c>
      <c r="B186" s="88">
        <f ca="1">I186-IF(入力データと計算結果!$F$7=バックデータ一覧!$A$7,計算過程!$AG186,計算過程!$AI186)*I186/($I186+$J186+$K186+$L186+$M186+$N186)</f>
        <v>10.515467803659</v>
      </c>
      <c r="C186" s="88">
        <f ca="1">J186-IF(入力データと計算結果!$F$7=バックデータ一覧!$A$7,計算過程!$AG186,計算過程!$AI186)*J186/($I186+$J186+$K186+$L186+$M186+$N186)</f>
        <v>17.1447844624875</v>
      </c>
      <c r="D186" s="88">
        <f ca="1">K186-IF(入力データと計算結果!$F$7=バックデータ一覧!$A$7,計算過程!$AG186,計算過程!$AI186)*K186/($I186+$J186+$K186+$L186+$M186+$N186)</f>
        <v>3.2003597663309997</v>
      </c>
      <c r="E186" s="88">
        <f ca="1">L186-IF(入力データと計算結果!$F$7=バックデータ一覧!$A$7,計算過程!$AG186,計算過程!$AI186)*L186/($I186+$J186+$K186+$L186+$M186+$N186)</f>
        <v>20.573741354985</v>
      </c>
      <c r="F186" s="88">
        <f ca="1">M186-IF(入力データと計算結果!$F$7=バックデータ一覧!$A$7,計算過程!$AG186,計算過程!$AI186)*M186/($I186+$J186+$K186+$L186+$M186+$N186)</f>
        <v>0</v>
      </c>
      <c r="G186" s="88">
        <f ca="1">N186-IF(入力データと計算結果!$F$7=バックデータ一覧!$A$7,計算過程!$AG186,計算過程!$AI186)*N186/($I186+$J186+$K186+$L186+$M186+$N186)</f>
        <v>3.8574166666666674</v>
      </c>
      <c r="H186" s="88">
        <f t="shared" si="29"/>
        <v>0</v>
      </c>
      <c r="I186" s="90">
        <f ca="1">P186*(バックデータ一覧!$E$3-計算過程!X186)*4.186*10^-3</f>
        <v>10.515467803659</v>
      </c>
      <c r="J186" s="90">
        <f ca="1">Q186*(バックデータ一覧!$E$4-計算過程!X186)*4.186*10^-3</f>
        <v>17.1447844624875</v>
      </c>
      <c r="K186" s="90">
        <f ca="1">R186*(バックデータ一覧!$E$5-計算過程!X186)*4.186*10^-3</f>
        <v>3.2003597663309997</v>
      </c>
      <c r="L186" s="90">
        <f ca="1">IF(入力データと計算結果!$F$9=バックデータ一覧!$A$2,計算過程!S186*(バックデータ一覧!$E$6-計算過程!X186)*4.186*10^-3,0)</f>
        <v>20.573741354985</v>
      </c>
      <c r="M186" s="90">
        <f>IF(入力データと計算結果!$F$9=バックデータ一覧!$A$2,0,計算過程!T186*(バックデータ一覧!$E$7-計算過程!X186)*4.186*10^-3)</f>
        <v>0</v>
      </c>
      <c r="N186" s="90">
        <f ca="1">IF(入力データと計算結果!$F$9=バックデータ一覧!$A$4,0,計算過程!U186*(バックデータ一覧!$E$8-計算過程!X186)*4.186*10^-3)</f>
        <v>3.8574166666666674</v>
      </c>
      <c r="O186" s="90">
        <f>IF(入力データと計算結果!$F$9=バックデータ一覧!$A$4,計算過程!W186*1.25,0)</f>
        <v>0</v>
      </c>
      <c r="P186" s="88">
        <f t="shared" si="22"/>
        <v>92</v>
      </c>
      <c r="Q186" s="88">
        <f t="shared" si="23"/>
        <v>150</v>
      </c>
      <c r="R186" s="88">
        <f t="shared" si="24"/>
        <v>28</v>
      </c>
      <c r="S186" s="88">
        <f>IF(入力データと計算結果!$F$9=バックデータ一覧!$A$2,$AC186,0)*$AX$11*$AX$12</f>
        <v>180</v>
      </c>
      <c r="T186" s="88">
        <f>IF(入力データと計算結果!$F$9=バックデータ一覧!$A$2,0,$AC186)*$AX$12</f>
        <v>0</v>
      </c>
      <c r="U186" s="88">
        <f t="shared" ca="1" si="30"/>
        <v>19.480076042390788</v>
      </c>
      <c r="V186" s="90">
        <f ca="1">IF(OR(入力データと計算結果!$F$9=バックデータ一覧!$A$2,入力データと計算結果!$F$9=バックデータ一覧!$A$3),W186/(バックデータ一覧!$E$8-計算過程!X186)/4.186*10^3,0)</f>
        <v>19.480076042390788</v>
      </c>
      <c r="W186" s="90">
        <f t="shared" si="25"/>
        <v>3.8574166666666669</v>
      </c>
      <c r="X186" s="90">
        <f ca="1">MAX(VLOOKUP(入力データと計算結果!$F$5,バックデータ一覧!$Y$3:$AA$10,2)*Y186+VLOOKUP(入力データと計算結果!$F$5,バックデータ一覧!$Y$3:$AA$10,3),0.5)</f>
        <v>12.695039874999999</v>
      </c>
      <c r="Y186" s="90">
        <f t="shared" ca="1" si="26"/>
        <v>13.901249999999996</v>
      </c>
      <c r="Z186" s="24">
        <f>IF(入力データと計算結果!$F$6=4,INDEX(バックデータ一覧!$I$4:$L$9,MATCH(VLOOKUP(計算過程!$A186,バックデータ一覧!$AU$3:$AV$367,2),バックデータ一覧!$H$4:$H$9,0),MATCH(計算過程!Z$2,バックデータ一覧!$I$2:$L$2,0)),IF(入力データと計算結果!$F$6=3,INDEX(バックデータ一覧!$I$10:$L$15,MATCH(VLOOKUP(計算過程!$A186,バックデータ一覧!$AU$3:$AV$367,2),バックデータ一覧!$H$10:$H$15,0),MATCH(計算過程!Z$2,バックデータ一覧!$I$2:$L$2,0)),IF(入力データと計算結果!$F$6=2,INDEX(バックデータ一覧!$I$16:$L$21,MATCH(VLOOKUP(計算過程!$A186,バックデータ一覧!$AU$3:$AV$367,2),バックデータ一覧!$H$16:$H$21,0),MATCH(計算過程!Z$2,バックデータ一覧!$I$2:$L$2,0)),IF(入力データと計算結果!$F$6=1,INDEX(バックデータ一覧!$I$22:$L$27,MATCH(VLOOKUP(計算過程!$A186,バックデータ一覧!$AU$3:$AV$367,2),バックデータ一覧!$H$22:$H$27,0),MATCH(計算過程!Z$2,バックデータ一覧!$I$2:$L$2,0))))))</f>
        <v>92</v>
      </c>
      <c r="AA186" s="24">
        <f>IF(入力データと計算結果!$F$6=4,INDEX(バックデータ一覧!$I$4:$L$9,MATCH(VLOOKUP(計算過程!$A186,バックデータ一覧!$AU$3:$AV$367,2),バックデータ一覧!$H$4:$H$9,0),MATCH(計算過程!AA$2,バックデータ一覧!$I$2:$L$2,0)),IF(入力データと計算結果!$F$6=3,INDEX(バックデータ一覧!$I$10:$L$15,MATCH(VLOOKUP(計算過程!$A186,バックデータ一覧!$AU$3:$AV$367,2),バックデータ一覧!$H$10:$H$15,0),MATCH(計算過程!AA$2,バックデータ一覧!$I$2:$L$2,0)),IF(入力データと計算結果!$F$6=2,INDEX(バックデータ一覧!$I$16:$L$21,MATCH(VLOOKUP(計算過程!$A186,バックデータ一覧!$AU$3:$AV$367,2),バックデータ一覧!$H$16:$H$21,0),MATCH(計算過程!AA$2,バックデータ一覧!$I$2:$L$2,0)),IF(入力データと計算結果!$F$6=1,INDEX(バックデータ一覧!$I$22:$L$27,MATCH(VLOOKUP(計算過程!$A186,バックデータ一覧!$AU$3:$AV$367,2),バックデータ一覧!$H$22:$H$27,0),MATCH(計算過程!AA$2,バックデータ一覧!$I$2:$L$2,0))))))</f>
        <v>150</v>
      </c>
      <c r="AB186" s="24">
        <f>IF(入力データと計算結果!$F$6=4,INDEX(バックデータ一覧!$I$4:$L$9,MATCH(VLOOKUP(計算過程!$A186,バックデータ一覧!$AU$3:$AV$367,2),バックデータ一覧!$H$4:$H$9,0),MATCH(計算過程!AB$2,バックデータ一覧!$I$2:$L$2,0)),IF(入力データと計算結果!$F$6=3,INDEX(バックデータ一覧!$I$10:$L$15,MATCH(VLOOKUP(計算過程!$A186,バックデータ一覧!$AU$3:$AV$367,2),バックデータ一覧!$H$10:$H$15,0),MATCH(計算過程!AB$2,バックデータ一覧!$I$2:$L$2,0)),IF(入力データと計算結果!$F$6=2,INDEX(バックデータ一覧!$I$16:$L$21,MATCH(VLOOKUP(計算過程!$A186,バックデータ一覧!$AU$3:$AV$367,2),バックデータ一覧!$H$16:$H$21,0),MATCH(計算過程!AB$2,バックデータ一覧!$I$2:$L$2,0)),IF(入力データと計算結果!$F$6=1,INDEX(バックデータ一覧!$I$22:$L$27,MATCH(VLOOKUP(計算過程!$A186,バックデータ一覧!$AU$3:$AV$367,2),バックデータ一覧!$H$22:$H$27,0),MATCH(計算過程!AB$2,バックデータ一覧!$I$2:$L$2,0))))))</f>
        <v>28</v>
      </c>
      <c r="AC186" s="24">
        <f>IF(入力データと計算結果!$F$6=4,INDEX(バックデータ一覧!$I$4:$L$9,MATCH(VLOOKUP(計算過程!$A186,バックデータ一覧!$AU$3:$AV$367,2),バックデータ一覧!$H$4:$H$9,0),MATCH(計算過程!AC$2,バックデータ一覧!$I$2:$L$2,0)),IF(入力データと計算結果!$F$6=3,INDEX(バックデータ一覧!$I$10:$L$15,MATCH(VLOOKUP(計算過程!$A186,バックデータ一覧!$AU$3:$AV$367,2),バックデータ一覧!$H$10:$H$15,0),MATCH(計算過程!AC$2,バックデータ一覧!$I$2:$L$2,0)),IF(入力データと計算結果!$F$6=2,INDEX(バックデータ一覧!$I$16:$L$21,MATCH(VLOOKUP(計算過程!$A186,バックデータ一覧!$AU$3:$AV$367,2),バックデータ一覧!$H$16:$H$21,0),MATCH(計算過程!AC$2,バックデータ一覧!$I$2:$L$2,0)),IF(入力データと計算結果!$F$6=1,INDEX(バックデータ一覧!$I$22:$L$27,MATCH(VLOOKUP(計算過程!$A186,バックデータ一覧!$AU$3:$AV$367,2),バックデータ一覧!$H$22:$H$27,0),MATCH(計算過程!AC$2,バックデータ一覧!$I$2:$L$2,0))))))</f>
        <v>180</v>
      </c>
      <c r="AD186" s="89">
        <f>IF($AF186&lt;7,INDEX(バックデータ一覧!$P$4:$S$5,MATCH(入力データと計算結果!$F$8,バックデータ一覧!$O$4:$O$5,0),MATCH(入力データと計算結果!$F$6,バックデータ一覧!$P$3:$W$3,0)),IF(AND($AF186&gt;=7,$AF186&lt;16),INDEX(バックデータ一覧!$P$6:$S$7,MATCH(入力データと計算結果!$F$8,バックデータ一覧!$O$6:$O$7,0),MATCH(入力データと計算結果!$F$6,バックデータ一覧!$P$3:$W$3,0)),IF(AND($AF186&gt;=16,$AF186&lt;25),INDEX(バックデータ一覧!$P$8:$S$9,MATCH(入力データと計算結果!$F$8,バックデータ一覧!$O$8:$O$9,0),MATCH(入力データと計算結果!$F$6,バックデータ一覧!$P$3:$W$3,0)),IF($AF186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86" s="89">
        <f>IF($AF186&lt;7,INDEX(バックデータ一覧!$T$4:$W$5,MATCH(入力データと計算結果!$F$8,バックデータ一覧!$O$4:$O$5,0),MATCH(入力データと計算結果!$F$6,バックデータ一覧!$P$3:$W$3,0)),IF(AND($AF186&gt;=7,$AF186&lt;16),INDEX(バックデータ一覧!$T$6:$W$7,MATCH(入力データと計算結果!$F$8,バックデータ一覧!$O$6:$O$7,0),MATCH(入力データと計算結果!$F$6,バックデータ一覧!$P$3:$W$3,0)),IF(AND($AF186&gt;=16,$AF186&lt;25),INDEX(バックデータ一覧!$T$8:$W$9,MATCH(入力データと計算結果!$F$8,バックデータ一覧!$O$8:$O$9,0),MATCH(入力データと計算結果!$F$6,バックデータ一覧!$P$3:$W$3,0)),IF($AF186&gt;=25,INDEX(バックデータ一覧!$T$10:$W$11,MATCH(入力データと計算結果!$F$8,バックデータ一覧!$O$10:$O$11,0),MATCH(入力データと計算結果!$F$6,バックデータ一覧!$P$3:$W$3,0))))))</f>
        <v>6.21</v>
      </c>
      <c r="AF186" s="88">
        <f>AVERAGEIF(貼り付けシート!$A$6:$A$8765,$A186,貼り付けシート!$C$6:$C$8765)</f>
        <v>16.804166666666664</v>
      </c>
      <c r="AG186" s="91">
        <f>IF(AND(入力データと計算結果!$F$7=バックデータ一覧!$A$7,AH186="使用できる"),MIN(AN186,SUM(I186:N186)*$AX$13),0)</f>
        <v>0</v>
      </c>
      <c r="AH186" s="47" t="str">
        <f t="shared" si="31"/>
        <v>使用できる</v>
      </c>
      <c r="AI186" s="90">
        <f>IF(入力データと計算結果!$F$7=バックデータ一覧!$A$8,MIN(AJ186,(SUM(I186:N186)*$AX$15)),0)</f>
        <v>0</v>
      </c>
      <c r="AJ186" s="90">
        <f t="shared" ca="1" si="27"/>
        <v>0</v>
      </c>
      <c r="AK186" s="90">
        <f t="shared" ca="1" si="28"/>
        <v>32.842284462487498</v>
      </c>
      <c r="AL186" s="88">
        <f>IF(OR($AX$22=0,入力データと計算結果!$F$7&lt;&gt;バックデータ一覧!$A$8),0,$AX$19*AM186*10^-3)</f>
        <v>0</v>
      </c>
      <c r="AM186" s="90">
        <f>SUMPRODUCT(('計算過程（日射量等）'!$A$6:$A$8765=計算過程!A186)*('計算過程（日射量等）'!$C$6:$C$8765&gt;=$AX$20))</f>
        <v>10</v>
      </c>
      <c r="AN186" s="90">
        <f>IF(入力データと計算結果!$F$7=バックデータ一覧!$A$9,0,AO186*$AX$22*$AX$21*計算過程!$AX$23)</f>
        <v>0</v>
      </c>
      <c r="AO186" s="90">
        <f>SUMIF('計算過程（日射量等）'!$A$6:$A$8765,計算過程!A186,'計算過程（日射量等）'!$C$6:$C$8765)*3600*10^-6</f>
        <v>17.711788766408677</v>
      </c>
      <c r="AP186" s="90">
        <f t="shared" si="32"/>
        <v>18.056720430107525</v>
      </c>
      <c r="AQ186" s="90">
        <f>AVERAGEIF('貼り付けシート（日射量等）'!$D$3:$D$8762,$A186,'貼り付けシート（日射量等）'!$F$3:$F$8762)</f>
        <v>20.562499999999996</v>
      </c>
    </row>
    <row r="187" spans="1:43">
      <c r="A187" s="28">
        <v>41821</v>
      </c>
      <c r="B187" s="88">
        <f ca="1">I187-IF(入力データと計算結果!$F$7=バックデータ一覧!$A$7,計算過程!$AG187,計算過程!$AI187)*I187/($I187+$J187+$K187+$L187+$M187+$N187)</f>
        <v>15.828013357975003</v>
      </c>
      <c r="C187" s="88">
        <f ca="1">J187-IF(入力データと計算結果!$F$7=バックデータ一覧!$A$7,計算過程!$AG187,計算過程!$AI187)*J187/($I187+$J187+$K187+$L187+$M187+$N187)</f>
        <v>22.611447654250004</v>
      </c>
      <c r="D187" s="88">
        <f ca="1">K187-IF(入力データと計算結果!$F$7=バックデータ一覧!$A$7,計算過程!$AG187,計算過程!$AI187)*K187/($I187+$J187+$K187+$L187+$M187+$N187)</f>
        <v>3.3917171481375004</v>
      </c>
      <c r="E187" s="88">
        <f ca="1">L187-IF(入力データと計算結果!$F$7=バックデータ一覧!$A$7,計算過程!$AG187,計算過程!$AI187)*L187/($I187+$J187+$K187+$L187+$M187+$N187)</f>
        <v>20.350302888825002</v>
      </c>
      <c r="F187" s="88">
        <f ca="1">M187-IF(入力データと計算結果!$F$7=バックデータ一覧!$A$7,計算過程!$AG187,計算過程!$AI187)*M187/($I187+$J187+$K187+$L187+$M187+$N187)</f>
        <v>0</v>
      </c>
      <c r="G187" s="88">
        <f ca="1">N187-IF(入力データと計算結果!$F$7=バックデータ一覧!$A$7,計算過程!$AG187,計算過程!$AI187)*N187/($I187+$J187+$K187+$L187+$M187+$N187)</f>
        <v>4.1609583333333333</v>
      </c>
      <c r="H187" s="88">
        <f t="shared" si="29"/>
        <v>0</v>
      </c>
      <c r="I187" s="90">
        <f ca="1">P187*(バックデータ一覧!$E$3-計算過程!X187)*4.186*10^-3</f>
        <v>15.828013357975003</v>
      </c>
      <c r="J187" s="90">
        <f ca="1">Q187*(バックデータ一覧!$E$4-計算過程!X187)*4.186*10^-3</f>
        <v>22.611447654250004</v>
      </c>
      <c r="K187" s="90">
        <f ca="1">R187*(バックデータ一覧!$E$5-計算過程!X187)*4.186*10^-3</f>
        <v>3.3917171481375004</v>
      </c>
      <c r="L187" s="90">
        <f ca="1">IF(入力データと計算結果!$F$9=バックデータ一覧!$A$2,計算過程!S187*(バックデータ一覧!$E$6-計算過程!X187)*4.186*10^-3,0)</f>
        <v>20.350302888825002</v>
      </c>
      <c r="M187" s="90">
        <f>IF(入力データと計算結果!$F$9=バックデータ一覧!$A$2,0,計算過程!T187*(バックデータ一覧!$E$7-計算過程!X187)*4.186*10^-3)</f>
        <v>0</v>
      </c>
      <c r="N187" s="90">
        <f ca="1">IF(入力データと計算結果!$F$9=バックデータ一覧!$A$4,0,計算過程!U187*(バックデータ一覧!$E$8-計算過程!X187)*4.186*10^-3)</f>
        <v>4.1609583333333333</v>
      </c>
      <c r="O187" s="90">
        <f>IF(入力データと計算結果!$F$9=バックデータ一覧!$A$4,計算過程!W187*1.25,0)</f>
        <v>0</v>
      </c>
      <c r="P187" s="88">
        <f t="shared" si="22"/>
        <v>140</v>
      </c>
      <c r="Q187" s="88">
        <f t="shared" si="23"/>
        <v>200</v>
      </c>
      <c r="R187" s="88">
        <f t="shared" si="24"/>
        <v>30</v>
      </c>
      <c r="S187" s="88">
        <f>IF(入力データと計算結果!$F$9=バックデータ一覧!$A$2,$AC187,0)*$AX$11*$AX$12</f>
        <v>180</v>
      </c>
      <c r="T187" s="88">
        <f>IF(入力データと計算結果!$F$9=バックデータ一覧!$A$2,0,$AC187)*$AX$12</f>
        <v>0</v>
      </c>
      <c r="U187" s="88">
        <f t="shared" ca="1" si="30"/>
        <v>21.145526636559502</v>
      </c>
      <c r="V187" s="90">
        <f ca="1">IF(OR(入力データと計算結果!$F$9=バックデータ一覧!$A$2,入力データと計算結果!$F$9=バックデータ一覧!$A$3),W187/(バックデータ一覧!$E$8-計算過程!X187)/4.186*10^3,0)</f>
        <v>21.145526636559502</v>
      </c>
      <c r="W187" s="90">
        <f t="shared" si="25"/>
        <v>4.1609583333333333</v>
      </c>
      <c r="X187" s="90">
        <f ca="1">MAX(VLOOKUP(入力データと計算結果!$F$5,バックデータ一覧!$Y$3:$AA$10,2)*Y187+VLOOKUP(入力データと計算結果!$F$5,バックデータ一覧!$Y$3:$AA$10,3),0.5)</f>
        <v>12.991581874999998</v>
      </c>
      <c r="Y187" s="90">
        <f t="shared" ca="1" si="26"/>
        <v>14.347916666666663</v>
      </c>
      <c r="Z187" s="24">
        <f>IF(入力データと計算結果!$F$6=4,INDEX(バックデータ一覧!$I$4:$L$9,MATCH(VLOOKUP(計算過程!$A187,バックデータ一覧!$AU$3:$AV$367,2),バックデータ一覧!$H$4:$H$9,0),MATCH(計算過程!Z$2,バックデータ一覧!$I$2:$L$2,0)),IF(入力データと計算結果!$F$6=3,INDEX(バックデータ一覧!$I$10:$L$15,MATCH(VLOOKUP(計算過程!$A187,バックデータ一覧!$AU$3:$AV$367,2),バックデータ一覧!$H$10:$H$15,0),MATCH(計算過程!Z$2,バックデータ一覧!$I$2:$L$2,0)),IF(入力データと計算結果!$F$6=2,INDEX(バックデータ一覧!$I$16:$L$21,MATCH(VLOOKUP(計算過程!$A187,バックデータ一覧!$AU$3:$AV$367,2),バックデータ一覧!$H$16:$H$21,0),MATCH(計算過程!Z$2,バックデータ一覧!$I$2:$L$2,0)),IF(入力データと計算結果!$F$6=1,INDEX(バックデータ一覧!$I$22:$L$27,MATCH(VLOOKUP(計算過程!$A187,バックデータ一覧!$AU$3:$AV$367,2),バックデータ一覧!$H$22:$H$27,0),MATCH(計算過程!Z$2,バックデータ一覧!$I$2:$L$2,0))))))</f>
        <v>140</v>
      </c>
      <c r="AA187" s="24">
        <f>IF(入力データと計算結果!$F$6=4,INDEX(バックデータ一覧!$I$4:$L$9,MATCH(VLOOKUP(計算過程!$A187,バックデータ一覧!$AU$3:$AV$367,2),バックデータ一覧!$H$4:$H$9,0),MATCH(計算過程!AA$2,バックデータ一覧!$I$2:$L$2,0)),IF(入力データと計算結果!$F$6=3,INDEX(バックデータ一覧!$I$10:$L$15,MATCH(VLOOKUP(計算過程!$A187,バックデータ一覧!$AU$3:$AV$367,2),バックデータ一覧!$H$10:$H$15,0),MATCH(計算過程!AA$2,バックデータ一覧!$I$2:$L$2,0)),IF(入力データと計算結果!$F$6=2,INDEX(バックデータ一覧!$I$16:$L$21,MATCH(VLOOKUP(計算過程!$A187,バックデータ一覧!$AU$3:$AV$367,2),バックデータ一覧!$H$16:$H$21,0),MATCH(計算過程!AA$2,バックデータ一覧!$I$2:$L$2,0)),IF(入力データと計算結果!$F$6=1,INDEX(バックデータ一覧!$I$22:$L$27,MATCH(VLOOKUP(計算過程!$A187,バックデータ一覧!$AU$3:$AV$367,2),バックデータ一覧!$H$22:$H$27,0),MATCH(計算過程!AA$2,バックデータ一覧!$I$2:$L$2,0))))))</f>
        <v>200</v>
      </c>
      <c r="AB187" s="24">
        <f>IF(入力データと計算結果!$F$6=4,INDEX(バックデータ一覧!$I$4:$L$9,MATCH(VLOOKUP(計算過程!$A187,バックデータ一覧!$AU$3:$AV$367,2),バックデータ一覧!$H$4:$H$9,0),MATCH(計算過程!AB$2,バックデータ一覧!$I$2:$L$2,0)),IF(入力データと計算結果!$F$6=3,INDEX(バックデータ一覧!$I$10:$L$15,MATCH(VLOOKUP(計算過程!$A187,バックデータ一覧!$AU$3:$AV$367,2),バックデータ一覧!$H$10:$H$15,0),MATCH(計算過程!AB$2,バックデータ一覧!$I$2:$L$2,0)),IF(入力データと計算結果!$F$6=2,INDEX(バックデータ一覧!$I$16:$L$21,MATCH(VLOOKUP(計算過程!$A187,バックデータ一覧!$AU$3:$AV$367,2),バックデータ一覧!$H$16:$H$21,0),MATCH(計算過程!AB$2,バックデータ一覧!$I$2:$L$2,0)),IF(入力データと計算結果!$F$6=1,INDEX(バックデータ一覧!$I$22:$L$27,MATCH(VLOOKUP(計算過程!$A187,バックデータ一覧!$AU$3:$AV$367,2),バックデータ一覧!$H$22:$H$27,0),MATCH(計算過程!AB$2,バックデータ一覧!$I$2:$L$2,0))))))</f>
        <v>30</v>
      </c>
      <c r="AC187" s="24">
        <f>IF(入力データと計算結果!$F$6=4,INDEX(バックデータ一覧!$I$4:$L$9,MATCH(VLOOKUP(計算過程!$A187,バックデータ一覧!$AU$3:$AV$367,2),バックデータ一覧!$H$4:$H$9,0),MATCH(計算過程!AC$2,バックデータ一覧!$I$2:$L$2,0)),IF(入力データと計算結果!$F$6=3,INDEX(バックデータ一覧!$I$10:$L$15,MATCH(VLOOKUP(計算過程!$A187,バックデータ一覧!$AU$3:$AV$367,2),バックデータ一覧!$H$10:$H$15,0),MATCH(計算過程!AC$2,バックデータ一覧!$I$2:$L$2,0)),IF(入力データと計算結果!$F$6=2,INDEX(バックデータ一覧!$I$16:$L$21,MATCH(VLOOKUP(計算過程!$A187,バックデータ一覧!$AU$3:$AV$367,2),バックデータ一覧!$H$16:$H$21,0),MATCH(計算過程!AC$2,バックデータ一覧!$I$2:$L$2,0)),IF(入力データと計算結果!$F$6=1,INDEX(バックデータ一覧!$I$22:$L$27,MATCH(VLOOKUP(計算過程!$A187,バックデータ一覧!$AU$3:$AV$367,2),バックデータ一覧!$H$22:$H$27,0),MATCH(計算過程!AC$2,バックデータ一覧!$I$2:$L$2,0))))))</f>
        <v>180</v>
      </c>
      <c r="AD187" s="89">
        <f>IF($AF187&lt;7,INDEX(バックデータ一覧!$P$4:$S$5,MATCH(入力データと計算結果!$F$8,バックデータ一覧!$O$4:$O$5,0),MATCH(入力データと計算結果!$F$6,バックデータ一覧!$P$3:$W$3,0)),IF(AND($AF187&gt;=7,$AF187&lt;16),INDEX(バックデータ一覧!$P$6:$S$7,MATCH(入力データと計算結果!$F$8,バックデータ一覧!$O$6:$O$7,0),MATCH(入力データと計算結果!$F$6,バックデータ一覧!$P$3:$W$3,0)),IF(AND($AF187&gt;=16,$AF187&lt;25),INDEX(バックデータ一覧!$P$8:$S$9,MATCH(入力データと計算結果!$F$8,バックデータ一覧!$O$8:$O$9,0),MATCH(入力データと計算結果!$F$6,バックデータ一覧!$P$3:$W$3,0)),IF($AF187&gt;=25,INDEX(バックデータ一覧!$P$10:$S$11,MATCH(入力データと計算結果!$F$8,バックデータ一覧!$O$10:$O$11,0),MATCH(入力データと計算結果!$F$6,バックデータ一覧!$P$3:$W$3,0))))))</f>
        <v>-0.13</v>
      </c>
      <c r="AE187" s="89">
        <f>IF($AF187&lt;7,INDEX(バックデータ一覧!$T$4:$W$5,MATCH(入力データと計算結果!$F$8,バックデータ一覧!$O$4:$O$5,0),MATCH(入力データと計算結果!$F$6,バックデータ一覧!$P$3:$W$3,0)),IF(AND($AF187&gt;=7,$AF187&lt;16),INDEX(バックデータ一覧!$T$6:$W$7,MATCH(入力データと計算結果!$F$8,バックデータ一覧!$O$6:$O$7,0),MATCH(入力データと計算結果!$F$6,バックデータ一覧!$P$3:$W$3,0)),IF(AND($AF187&gt;=16,$AF187&lt;25),INDEX(バックデータ一覧!$T$8:$W$9,MATCH(入力データと計算結果!$F$8,バックデータ一覧!$O$8:$O$9,0),MATCH(入力データと計算結果!$F$6,バックデータ一覧!$P$3:$W$3,0)),IF($AF187&gt;=25,INDEX(バックデータ一覧!$T$10:$W$11,MATCH(入力データと計算結果!$F$8,バックデータ一覧!$O$10:$O$11,0),MATCH(入力データと計算結果!$F$6,バックデータ一覧!$P$3:$W$3,0))))))</f>
        <v>6.04</v>
      </c>
      <c r="AF187" s="88">
        <f>AVERAGEIF(貼り付けシート!$A$6:$A$8765,$A187,貼り付けシート!$C$6:$C$8765)</f>
        <v>14.454166666666666</v>
      </c>
      <c r="AG187" s="91">
        <f>IF(AND(入力データと計算結果!$F$7=バックデータ一覧!$A$7,AH187="使用できる"),MIN(AN187,SUM(I187:N187)*$AX$13),0)</f>
        <v>0</v>
      </c>
      <c r="AH187" s="47" t="str">
        <f t="shared" si="31"/>
        <v>使用できる</v>
      </c>
      <c r="AI187" s="90">
        <f>IF(入力データと計算結果!$F$7=バックデータ一覧!$A$8,MIN(AJ187,(SUM(I187:N187)*$AX$15)),0)</f>
        <v>0</v>
      </c>
      <c r="AJ187" s="90">
        <f t="shared" ca="1" si="27"/>
        <v>0</v>
      </c>
      <c r="AK187" s="90">
        <f t="shared" ca="1" si="28"/>
        <v>32.656085740687502</v>
      </c>
      <c r="AL187" s="88">
        <f>IF(OR($AX$22=0,入力データと計算結果!$F$7&lt;&gt;バックデータ一覧!$A$8),0,$AX$19*AM187*10^-3)</f>
        <v>0</v>
      </c>
      <c r="AM187" s="90">
        <f>SUMPRODUCT(('計算過程（日射量等）'!$A$6:$A$8765=計算過程!A187)*('計算過程（日射量等）'!$C$6:$C$8765&gt;=$AX$20))</f>
        <v>0</v>
      </c>
      <c r="AN187" s="90">
        <f>IF(入力データと計算結果!$F$7=バックデータ一覧!$A$9,0,AO187*$AX$22*$AX$21*計算過程!$AX$23)</f>
        <v>0</v>
      </c>
      <c r="AO187" s="90">
        <f>SUMIF('計算過程（日射量等）'!$A$6:$A$8765,計算過程!A187,'計算過程（日射量等）'!$C$6:$C$8765)*3600*10^-6</f>
        <v>4.1203701464672466</v>
      </c>
      <c r="AP187" s="90">
        <f t="shared" si="32"/>
        <v>18.065994623655911</v>
      </c>
      <c r="AQ187" s="90">
        <f>AVERAGEIF('貼り付けシート（日射量等）'!$D$3:$D$8762,$A187,'貼り付けシート（日射量等）'!$F$3:$F$8762)</f>
        <v>17.224999999999998</v>
      </c>
    </row>
    <row r="188" spans="1:43">
      <c r="A188" s="28">
        <v>41822</v>
      </c>
      <c r="B188" s="88">
        <f ca="1">I188-IF(入力データと計算結果!$F$7=バックデータ一覧!$A$7,計算過程!$AG188,計算過程!$AI188)*I188/($I188+$J188+$K188+$L188+$M188+$N188)</f>
        <v>20.592877639334002</v>
      </c>
      <c r="C188" s="88">
        <f ca="1">J188-IF(入力データと計算結果!$F$7=バックデータ一覧!$A$7,計算過程!$AG188,計算過程!$AI188)*J188/($I188+$J188+$K188+$L188+$M188+$N188)</f>
        <v>26.860275181740004</v>
      </c>
      <c r="D188" s="88">
        <f ca="1">K188-IF(入力データと計算結果!$F$7=バックデータ一覧!$A$7,計算過程!$AG188,計算過程!$AI188)*K188/($I188+$J188+$K188+$L188+$M188+$N188)</f>
        <v>5.1482194098335006</v>
      </c>
      <c r="E188" s="88">
        <f ca="1">L188-IF(入力データと計算結果!$F$7=バックデータ一覧!$A$7,計算過程!$AG188,計算過程!$AI188)*L188/($I188+$J188+$K188+$L188+$M188+$N188)</f>
        <v>20.145206386304999</v>
      </c>
      <c r="F188" s="88">
        <f ca="1">M188-IF(入力データと計算結果!$F$7=バックデータ一覧!$A$7,計算過程!$AG188,計算過程!$AI188)*M188/($I188+$J188+$K188+$L188+$M188+$N188)</f>
        <v>0</v>
      </c>
      <c r="G188" s="88">
        <f ca="1">N188-IF(入力データと計算結果!$F$7=バックデータ一覧!$A$7,計算過程!$AG188,計算過程!$AI188)*N188/($I188+$J188+$K188+$L188+$M188+$N188)</f>
        <v>3.6112500000000001</v>
      </c>
      <c r="H188" s="88">
        <f t="shared" si="29"/>
        <v>0</v>
      </c>
      <c r="I188" s="90">
        <f ca="1">P188*(バックデータ一覧!$E$3-計算過程!X188)*4.186*10^-3</f>
        <v>20.592877639334002</v>
      </c>
      <c r="J188" s="90">
        <f ca="1">Q188*(バックデータ一覧!$E$4-計算過程!X188)*4.186*10^-3</f>
        <v>26.860275181740004</v>
      </c>
      <c r="K188" s="90">
        <f ca="1">R188*(バックデータ一覧!$E$5-計算過程!X188)*4.186*10^-3</f>
        <v>5.1482194098335006</v>
      </c>
      <c r="L188" s="90">
        <f ca="1">IF(入力データと計算結果!$F$9=バックデータ一覧!$A$2,計算過程!S188*(バックデータ一覧!$E$6-計算過程!X188)*4.186*10^-3,0)</f>
        <v>20.145206386304999</v>
      </c>
      <c r="M188" s="90">
        <f>IF(入力データと計算結果!$F$9=バックデータ一覧!$A$2,0,計算過程!T188*(バックデータ一覧!$E$7-計算過程!X188)*4.186*10^-3)</f>
        <v>0</v>
      </c>
      <c r="N188" s="90">
        <f ca="1">IF(入力データと計算結果!$F$9=バックデータ一覧!$A$4,0,計算過程!U188*(バックデータ一覧!$E$8-計算過程!X188)*4.186*10^-3)</f>
        <v>3.6112500000000001</v>
      </c>
      <c r="O188" s="90">
        <f>IF(入力データと計算結果!$F$9=バックデータ一覧!$A$4,計算過程!W188*1.25,0)</f>
        <v>0</v>
      </c>
      <c r="P188" s="88">
        <f t="shared" si="22"/>
        <v>184</v>
      </c>
      <c r="Q188" s="88">
        <f t="shared" si="23"/>
        <v>240</v>
      </c>
      <c r="R188" s="88">
        <f t="shared" si="24"/>
        <v>46</v>
      </c>
      <c r="S188" s="88">
        <f>IF(入力データと計算結果!$F$9=バックデータ一覧!$A$2,$AC188,0)*$AX$11*$AX$12</f>
        <v>180</v>
      </c>
      <c r="T188" s="88">
        <f>IF(入力データと計算結果!$F$9=バックデータ一覧!$A$2,0,$AC188)*$AX$12</f>
        <v>0</v>
      </c>
      <c r="U188" s="88">
        <f t="shared" ca="1" si="30"/>
        <v>18.458854859778356</v>
      </c>
      <c r="V188" s="90">
        <f ca="1">IF(OR(入力データと計算結果!$F$9=バックデータ一覧!$A$2,入力データと計算結果!$F$9=バックデータ一覧!$A$3),W188/(バックデータ一覧!$E$8-計算過程!X188)/4.186*10^3,0)</f>
        <v>18.458854859778356</v>
      </c>
      <c r="W188" s="90">
        <f t="shared" si="25"/>
        <v>3.6112500000000001</v>
      </c>
      <c r="X188" s="90">
        <f ca="1">MAX(VLOOKUP(入力データと計算結果!$F$5,バックデータ一覧!$Y$3:$AA$10,2)*Y188+VLOOKUP(入力データと計算結果!$F$5,バックデータ一覧!$Y$3:$AA$10,3),0.5)</f>
        <v>13.263780874999998</v>
      </c>
      <c r="Y188" s="90">
        <f t="shared" ca="1" si="26"/>
        <v>14.757916666666665</v>
      </c>
      <c r="Z188" s="24">
        <f>IF(入力データと計算結果!$F$6=4,INDEX(バックデータ一覧!$I$4:$L$9,MATCH(VLOOKUP(計算過程!$A188,バックデータ一覧!$AU$3:$AV$367,2),バックデータ一覧!$H$4:$H$9,0),MATCH(計算過程!Z$2,バックデータ一覧!$I$2:$L$2,0)),IF(入力データと計算結果!$F$6=3,INDEX(バックデータ一覧!$I$10:$L$15,MATCH(VLOOKUP(計算過程!$A188,バックデータ一覧!$AU$3:$AV$367,2),バックデータ一覧!$H$10:$H$15,0),MATCH(計算過程!Z$2,バックデータ一覧!$I$2:$L$2,0)),IF(入力データと計算結果!$F$6=2,INDEX(バックデータ一覧!$I$16:$L$21,MATCH(VLOOKUP(計算過程!$A188,バックデータ一覧!$AU$3:$AV$367,2),バックデータ一覧!$H$16:$H$21,0),MATCH(計算過程!Z$2,バックデータ一覧!$I$2:$L$2,0)),IF(入力データと計算結果!$F$6=1,INDEX(バックデータ一覧!$I$22:$L$27,MATCH(VLOOKUP(計算過程!$A188,バックデータ一覧!$AU$3:$AV$367,2),バックデータ一覧!$H$22:$H$27,0),MATCH(計算過程!Z$2,バックデータ一覧!$I$2:$L$2,0))))))</f>
        <v>184</v>
      </c>
      <c r="AA188" s="24">
        <f>IF(入力データと計算結果!$F$6=4,INDEX(バックデータ一覧!$I$4:$L$9,MATCH(VLOOKUP(計算過程!$A188,バックデータ一覧!$AU$3:$AV$367,2),バックデータ一覧!$H$4:$H$9,0),MATCH(計算過程!AA$2,バックデータ一覧!$I$2:$L$2,0)),IF(入力データと計算結果!$F$6=3,INDEX(バックデータ一覧!$I$10:$L$15,MATCH(VLOOKUP(計算過程!$A188,バックデータ一覧!$AU$3:$AV$367,2),バックデータ一覧!$H$10:$H$15,0),MATCH(計算過程!AA$2,バックデータ一覧!$I$2:$L$2,0)),IF(入力データと計算結果!$F$6=2,INDEX(バックデータ一覧!$I$16:$L$21,MATCH(VLOOKUP(計算過程!$A188,バックデータ一覧!$AU$3:$AV$367,2),バックデータ一覧!$H$16:$H$21,0),MATCH(計算過程!AA$2,バックデータ一覧!$I$2:$L$2,0)),IF(入力データと計算結果!$F$6=1,INDEX(バックデータ一覧!$I$22:$L$27,MATCH(VLOOKUP(計算過程!$A188,バックデータ一覧!$AU$3:$AV$367,2),バックデータ一覧!$H$22:$H$27,0),MATCH(計算過程!AA$2,バックデータ一覧!$I$2:$L$2,0))))))</f>
        <v>240</v>
      </c>
      <c r="AB188" s="24">
        <f>IF(入力データと計算結果!$F$6=4,INDEX(バックデータ一覧!$I$4:$L$9,MATCH(VLOOKUP(計算過程!$A188,バックデータ一覧!$AU$3:$AV$367,2),バックデータ一覧!$H$4:$H$9,0),MATCH(計算過程!AB$2,バックデータ一覧!$I$2:$L$2,0)),IF(入力データと計算結果!$F$6=3,INDEX(バックデータ一覧!$I$10:$L$15,MATCH(VLOOKUP(計算過程!$A188,バックデータ一覧!$AU$3:$AV$367,2),バックデータ一覧!$H$10:$H$15,0),MATCH(計算過程!AB$2,バックデータ一覧!$I$2:$L$2,0)),IF(入力データと計算結果!$F$6=2,INDEX(バックデータ一覧!$I$16:$L$21,MATCH(VLOOKUP(計算過程!$A188,バックデータ一覧!$AU$3:$AV$367,2),バックデータ一覧!$H$16:$H$21,0),MATCH(計算過程!AB$2,バックデータ一覧!$I$2:$L$2,0)),IF(入力データと計算結果!$F$6=1,INDEX(バックデータ一覧!$I$22:$L$27,MATCH(VLOOKUP(計算過程!$A188,バックデータ一覧!$AU$3:$AV$367,2),バックデータ一覧!$H$22:$H$27,0),MATCH(計算過程!AB$2,バックデータ一覧!$I$2:$L$2,0))))))</f>
        <v>46</v>
      </c>
      <c r="AC188" s="24">
        <f>IF(入力データと計算結果!$F$6=4,INDEX(バックデータ一覧!$I$4:$L$9,MATCH(VLOOKUP(計算過程!$A188,バックデータ一覧!$AU$3:$AV$367,2),バックデータ一覧!$H$4:$H$9,0),MATCH(計算過程!AC$2,バックデータ一覧!$I$2:$L$2,0)),IF(入力データと計算結果!$F$6=3,INDEX(バックデータ一覧!$I$10:$L$15,MATCH(VLOOKUP(計算過程!$A188,バックデータ一覧!$AU$3:$AV$367,2),バックデータ一覧!$H$10:$H$15,0),MATCH(計算過程!AC$2,バックデータ一覧!$I$2:$L$2,0)),IF(入力データと計算結果!$F$6=2,INDEX(バックデータ一覧!$I$16:$L$21,MATCH(VLOOKUP(計算過程!$A188,バックデータ一覧!$AU$3:$AV$367,2),バックデータ一覧!$H$16:$H$21,0),MATCH(計算過程!AC$2,バックデータ一覧!$I$2:$L$2,0)),IF(入力データと計算結果!$F$6=1,INDEX(バックデータ一覧!$I$22:$L$27,MATCH(VLOOKUP(計算過程!$A188,バックデータ一覧!$AU$3:$AV$367,2),バックデータ一覧!$H$22:$H$27,0),MATCH(計算過程!AC$2,バックデータ一覧!$I$2:$L$2,0))))))</f>
        <v>180</v>
      </c>
      <c r="AD188" s="89">
        <f>IF($AF188&lt;7,INDEX(バックデータ一覧!$P$4:$S$5,MATCH(入力データと計算結果!$F$8,バックデータ一覧!$O$4:$O$5,0),MATCH(入力データと計算結果!$F$6,バックデータ一覧!$P$3:$W$3,0)),IF(AND($AF188&gt;=7,$AF188&lt;16),INDEX(バックデータ一覧!$P$6:$S$7,MATCH(入力データと計算結果!$F$8,バックデータ一覧!$O$6:$O$7,0),MATCH(入力データと計算結果!$F$6,バックデータ一覧!$P$3:$W$3,0)),IF(AND($AF188&gt;=16,$AF188&lt;25),INDEX(バックデータ一覧!$P$8:$S$9,MATCH(入力データと計算結果!$F$8,バックデータ一覧!$O$8:$O$9,0),MATCH(入力データと計算結果!$F$6,バックデータ一覧!$P$3:$W$3,0)),IF($AF188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88" s="89">
        <f>IF($AF188&lt;7,INDEX(バックデータ一覧!$T$4:$W$5,MATCH(入力データと計算結果!$F$8,バックデータ一覧!$O$4:$O$5,0),MATCH(入力データと計算結果!$F$6,バックデータ一覧!$P$3:$W$3,0)),IF(AND($AF188&gt;=7,$AF188&lt;16),INDEX(バックデータ一覧!$T$6:$W$7,MATCH(入力データと計算結果!$F$8,バックデータ一覧!$O$6:$O$7,0),MATCH(入力データと計算結果!$F$6,バックデータ一覧!$P$3:$W$3,0)),IF(AND($AF188&gt;=16,$AF188&lt;25),INDEX(バックデータ一覧!$T$8:$W$9,MATCH(入力データと計算結果!$F$8,バックデータ一覧!$O$8:$O$9,0),MATCH(入力データと計算結果!$F$6,バックデータ一覧!$P$3:$W$3,0)),IF($AF188&gt;=25,INDEX(バックデータ一覧!$T$10:$W$11,MATCH(入力データと計算結果!$F$8,バックデータ一覧!$O$10:$O$11,0),MATCH(入力データと計算結果!$F$6,バックデータ一覧!$P$3:$W$3,0))))))</f>
        <v>6.21</v>
      </c>
      <c r="AF188" s="88">
        <f>AVERAGEIF(貼り付けシート!$A$6:$A$8765,$A188,貼り付けシート!$C$6:$C$8765)</f>
        <v>18.562499999999996</v>
      </c>
      <c r="AG188" s="91">
        <f>IF(AND(入力データと計算結果!$F$7=バックデータ一覧!$A$7,AH188="使用できる"),MIN(AN188,SUM(I188:N188)*$AX$13),0)</f>
        <v>0</v>
      </c>
      <c r="AH188" s="47" t="str">
        <f t="shared" si="31"/>
        <v>使用できる</v>
      </c>
      <c r="AI188" s="90">
        <f>IF(入力データと計算結果!$F$7=バックデータ一覧!$A$8,MIN(AJ188,(SUM(I188:N188)*$AX$15)),0)</f>
        <v>0</v>
      </c>
      <c r="AJ188" s="90">
        <f t="shared" ca="1" si="27"/>
        <v>0</v>
      </c>
      <c r="AK188" s="90">
        <f t="shared" ca="1" si="28"/>
        <v>32.485171988587503</v>
      </c>
      <c r="AL188" s="88">
        <f>IF(OR($AX$22=0,入力データと計算結果!$F$7&lt;&gt;バックデータ一覧!$A$8),0,$AX$19*AM188*10^-3)</f>
        <v>0</v>
      </c>
      <c r="AM188" s="90">
        <f>SUMPRODUCT(('計算過程（日射量等）'!$A$6:$A$8765=計算過程!A188)*('計算過程（日射量等）'!$C$6:$C$8765&gt;=$AX$20))</f>
        <v>11</v>
      </c>
      <c r="AN188" s="90">
        <f>IF(入力データと計算結果!$F$7=バックデータ一覧!$A$9,0,AO188*$AX$22*$AX$21*計算過程!$AX$23)</f>
        <v>0</v>
      </c>
      <c r="AO188" s="90">
        <f>SUMIF('計算過程（日射量等）'!$A$6:$A$8765,計算過程!A188,'計算過程（日射量等）'!$C$6:$C$8765)*3600*10^-6</f>
        <v>17.842724763693752</v>
      </c>
      <c r="AP188" s="90">
        <f t="shared" si="32"/>
        <v>17.993413978494619</v>
      </c>
      <c r="AQ188" s="90">
        <f>AVERAGEIF('貼り付けシート（日射量等）'!$D$3:$D$8762,$A188,'貼り付けシート（日射量等）'!$F$3:$F$8762)</f>
        <v>18.866666666666667</v>
      </c>
    </row>
    <row r="189" spans="1:43">
      <c r="A189" s="28">
        <v>41823</v>
      </c>
      <c r="B189" s="88">
        <f ca="1">I189-IF(入力データと計算結果!$F$7=バックデータ一覧!$A$7,計算過程!$AG189,計算過程!$AI189)*I189/($I189+$J189+$K189+$L189+$M189+$N189)</f>
        <v>10.119915946868</v>
      </c>
      <c r="C189" s="88">
        <f ca="1">J189-IF(入力データと計算結果!$F$7=バックデータ一覧!$A$7,計算過程!$AG189,計算過程!$AI189)*J189/($I189+$J189+$K189+$L189+$M189+$N189)</f>
        <v>16.499862956849995</v>
      </c>
      <c r="D189" s="88">
        <f ca="1">K189-IF(入力データと計算結果!$F$7=バックデータ一覧!$A$7,計算過程!$AG189,計算過程!$AI189)*K189/($I189+$J189+$K189+$L189+$M189+$N189)</f>
        <v>3.0799744186119997</v>
      </c>
      <c r="E189" s="88">
        <f ca="1">L189-IF(入力データと計算結果!$F$7=バックデータ一覧!$A$7,計算過程!$AG189,計算過程!$AI189)*L189/($I189+$J189+$K189+$L189+$M189+$N189)</f>
        <v>19.799835548219999</v>
      </c>
      <c r="F189" s="88">
        <f ca="1">M189-IF(入力データと計算結果!$F$7=バックデータ一覧!$A$7,計算過程!$AG189,計算過程!$AI189)*M189/($I189+$J189+$K189+$L189+$M189+$N189)</f>
        <v>0</v>
      </c>
      <c r="G189" s="88">
        <f ca="1">N189-IF(入力データと計算結果!$F$7=バックデータ一覧!$A$7,計算過程!$AG189,計算過程!$AI189)*N189/($I189+$J189+$K189+$L189+$M189+$N189)</f>
        <v>3.6398333333333337</v>
      </c>
      <c r="H189" s="88">
        <f t="shared" si="29"/>
        <v>0</v>
      </c>
      <c r="I189" s="90">
        <f ca="1">P189*(バックデータ一覧!$E$3-計算過程!X189)*4.186*10^-3</f>
        <v>10.119915946868</v>
      </c>
      <c r="J189" s="90">
        <f ca="1">Q189*(バックデータ一覧!$E$4-計算過程!X189)*4.186*10^-3</f>
        <v>16.499862956849995</v>
      </c>
      <c r="K189" s="90">
        <f ca="1">R189*(バックデータ一覧!$E$5-計算過程!X189)*4.186*10^-3</f>
        <v>3.0799744186119997</v>
      </c>
      <c r="L189" s="90">
        <f ca="1">IF(入力データと計算結果!$F$9=バックデータ一覧!$A$2,計算過程!S189*(バックデータ一覧!$E$6-計算過程!X189)*4.186*10^-3,0)</f>
        <v>19.799835548219999</v>
      </c>
      <c r="M189" s="90">
        <f>IF(入力データと計算結果!$F$9=バックデータ一覧!$A$2,0,計算過程!T189*(バックデータ一覧!$E$7-計算過程!X189)*4.186*10^-3)</f>
        <v>0</v>
      </c>
      <c r="N189" s="90">
        <f ca="1">IF(入力データと計算結果!$F$9=バックデータ一覧!$A$4,0,計算過程!U189*(バックデータ一覧!$E$8-計算過程!X189)*4.186*10^-3)</f>
        <v>3.6398333333333337</v>
      </c>
      <c r="O189" s="90">
        <f>IF(入力データと計算結果!$F$9=バックデータ一覧!$A$4,計算過程!W189*1.25,0)</f>
        <v>0</v>
      </c>
      <c r="P189" s="88">
        <f t="shared" si="22"/>
        <v>92</v>
      </c>
      <c r="Q189" s="88">
        <f t="shared" si="23"/>
        <v>150</v>
      </c>
      <c r="R189" s="88">
        <f t="shared" si="24"/>
        <v>28</v>
      </c>
      <c r="S189" s="88">
        <f>IF(入力データと計算結果!$F$9=バックデータ一覧!$A$2,$AC189,0)*$AX$11*$AX$12</f>
        <v>180</v>
      </c>
      <c r="T189" s="88">
        <f>IF(入力データと計算結果!$F$9=バックデータ一覧!$A$2,0,$AC189)*$AX$12</f>
        <v>0</v>
      </c>
      <c r="U189" s="88">
        <f t="shared" ca="1" si="30"/>
        <v>18.789234459903522</v>
      </c>
      <c r="V189" s="90">
        <f ca="1">IF(OR(入力データと計算結果!$F$9=バックデータ一覧!$A$2,入力データと計算結果!$F$9=バックデータ一覧!$A$3),W189/(バックデータ一覧!$E$8-計算過程!X189)/4.186*10^3,0)</f>
        <v>18.789234459903522</v>
      </c>
      <c r="W189" s="90">
        <f t="shared" si="25"/>
        <v>3.6398333333333337</v>
      </c>
      <c r="X189" s="90">
        <f ca="1">MAX(VLOOKUP(入力データと計算結果!$F$5,バックデータ一覧!$Y$3:$AA$10,2)*Y189+VLOOKUP(入力データと計算結果!$F$5,バックデータ一覧!$Y$3:$AA$10,3),0.5)</f>
        <v>13.722148500000003</v>
      </c>
      <c r="Y189" s="90">
        <f t="shared" ca="1" si="26"/>
        <v>15.448333333333334</v>
      </c>
      <c r="Z189" s="24">
        <f>IF(入力データと計算結果!$F$6=4,INDEX(バックデータ一覧!$I$4:$L$9,MATCH(VLOOKUP(計算過程!$A189,バックデータ一覧!$AU$3:$AV$367,2),バックデータ一覧!$H$4:$H$9,0),MATCH(計算過程!Z$2,バックデータ一覧!$I$2:$L$2,0)),IF(入力データと計算結果!$F$6=3,INDEX(バックデータ一覧!$I$10:$L$15,MATCH(VLOOKUP(計算過程!$A189,バックデータ一覧!$AU$3:$AV$367,2),バックデータ一覧!$H$10:$H$15,0),MATCH(計算過程!Z$2,バックデータ一覧!$I$2:$L$2,0)),IF(入力データと計算結果!$F$6=2,INDEX(バックデータ一覧!$I$16:$L$21,MATCH(VLOOKUP(計算過程!$A189,バックデータ一覧!$AU$3:$AV$367,2),バックデータ一覧!$H$16:$H$21,0),MATCH(計算過程!Z$2,バックデータ一覧!$I$2:$L$2,0)),IF(入力データと計算結果!$F$6=1,INDEX(バックデータ一覧!$I$22:$L$27,MATCH(VLOOKUP(計算過程!$A189,バックデータ一覧!$AU$3:$AV$367,2),バックデータ一覧!$H$22:$H$27,0),MATCH(計算過程!Z$2,バックデータ一覧!$I$2:$L$2,0))))))</f>
        <v>92</v>
      </c>
      <c r="AA189" s="24">
        <f>IF(入力データと計算結果!$F$6=4,INDEX(バックデータ一覧!$I$4:$L$9,MATCH(VLOOKUP(計算過程!$A189,バックデータ一覧!$AU$3:$AV$367,2),バックデータ一覧!$H$4:$H$9,0),MATCH(計算過程!AA$2,バックデータ一覧!$I$2:$L$2,0)),IF(入力データと計算結果!$F$6=3,INDEX(バックデータ一覧!$I$10:$L$15,MATCH(VLOOKUP(計算過程!$A189,バックデータ一覧!$AU$3:$AV$367,2),バックデータ一覧!$H$10:$H$15,0),MATCH(計算過程!AA$2,バックデータ一覧!$I$2:$L$2,0)),IF(入力データと計算結果!$F$6=2,INDEX(バックデータ一覧!$I$16:$L$21,MATCH(VLOOKUP(計算過程!$A189,バックデータ一覧!$AU$3:$AV$367,2),バックデータ一覧!$H$16:$H$21,0),MATCH(計算過程!AA$2,バックデータ一覧!$I$2:$L$2,0)),IF(入力データと計算結果!$F$6=1,INDEX(バックデータ一覧!$I$22:$L$27,MATCH(VLOOKUP(計算過程!$A189,バックデータ一覧!$AU$3:$AV$367,2),バックデータ一覧!$H$22:$H$27,0),MATCH(計算過程!AA$2,バックデータ一覧!$I$2:$L$2,0))))))</f>
        <v>150</v>
      </c>
      <c r="AB189" s="24">
        <f>IF(入力データと計算結果!$F$6=4,INDEX(バックデータ一覧!$I$4:$L$9,MATCH(VLOOKUP(計算過程!$A189,バックデータ一覧!$AU$3:$AV$367,2),バックデータ一覧!$H$4:$H$9,0),MATCH(計算過程!AB$2,バックデータ一覧!$I$2:$L$2,0)),IF(入力データと計算結果!$F$6=3,INDEX(バックデータ一覧!$I$10:$L$15,MATCH(VLOOKUP(計算過程!$A189,バックデータ一覧!$AU$3:$AV$367,2),バックデータ一覧!$H$10:$H$15,0),MATCH(計算過程!AB$2,バックデータ一覧!$I$2:$L$2,0)),IF(入力データと計算結果!$F$6=2,INDEX(バックデータ一覧!$I$16:$L$21,MATCH(VLOOKUP(計算過程!$A189,バックデータ一覧!$AU$3:$AV$367,2),バックデータ一覧!$H$16:$H$21,0),MATCH(計算過程!AB$2,バックデータ一覧!$I$2:$L$2,0)),IF(入力データと計算結果!$F$6=1,INDEX(バックデータ一覧!$I$22:$L$27,MATCH(VLOOKUP(計算過程!$A189,バックデータ一覧!$AU$3:$AV$367,2),バックデータ一覧!$H$22:$H$27,0),MATCH(計算過程!AB$2,バックデータ一覧!$I$2:$L$2,0))))))</f>
        <v>28</v>
      </c>
      <c r="AC189" s="24">
        <f>IF(入力データと計算結果!$F$6=4,INDEX(バックデータ一覧!$I$4:$L$9,MATCH(VLOOKUP(計算過程!$A189,バックデータ一覧!$AU$3:$AV$367,2),バックデータ一覧!$H$4:$H$9,0),MATCH(計算過程!AC$2,バックデータ一覧!$I$2:$L$2,0)),IF(入力データと計算結果!$F$6=3,INDEX(バックデータ一覧!$I$10:$L$15,MATCH(VLOOKUP(計算過程!$A189,バックデータ一覧!$AU$3:$AV$367,2),バックデータ一覧!$H$10:$H$15,0),MATCH(計算過程!AC$2,バックデータ一覧!$I$2:$L$2,0)),IF(入力データと計算結果!$F$6=2,INDEX(バックデータ一覧!$I$16:$L$21,MATCH(VLOOKUP(計算過程!$A189,バックデータ一覧!$AU$3:$AV$367,2),バックデータ一覧!$H$16:$H$21,0),MATCH(計算過程!AC$2,バックデータ一覧!$I$2:$L$2,0)),IF(入力データと計算結果!$F$6=1,INDEX(バックデータ一覧!$I$22:$L$27,MATCH(VLOOKUP(計算過程!$A189,バックデータ一覧!$AU$3:$AV$367,2),バックデータ一覧!$H$22:$H$27,0),MATCH(計算過程!AC$2,バックデータ一覧!$I$2:$L$2,0))))))</f>
        <v>180</v>
      </c>
      <c r="AD189" s="89">
        <f>IF($AF189&lt;7,INDEX(バックデータ一覧!$P$4:$S$5,MATCH(入力データと計算結果!$F$8,バックデータ一覧!$O$4:$O$5,0),MATCH(入力データと計算結果!$F$6,バックデータ一覧!$P$3:$W$3,0)),IF(AND($AF189&gt;=7,$AF189&lt;16),INDEX(バックデータ一覧!$P$6:$S$7,MATCH(入力データと計算結果!$F$8,バックデータ一覧!$O$6:$O$7,0),MATCH(入力データと計算結果!$F$6,バックデータ一覧!$P$3:$W$3,0)),IF(AND($AF189&gt;=16,$AF189&lt;25),INDEX(バックデータ一覧!$P$8:$S$9,MATCH(入力データと計算結果!$F$8,バックデータ一覧!$O$8:$O$9,0),MATCH(入力データと計算結果!$F$6,バックデータ一覧!$P$3:$W$3,0)),IF($AF189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89" s="89">
        <f>IF($AF189&lt;7,INDEX(バックデータ一覧!$T$4:$W$5,MATCH(入力データと計算結果!$F$8,バックデータ一覧!$O$4:$O$5,0),MATCH(入力データと計算結果!$F$6,バックデータ一覧!$P$3:$W$3,0)),IF(AND($AF189&gt;=7,$AF189&lt;16),INDEX(バックデータ一覧!$T$6:$W$7,MATCH(入力データと計算結果!$F$8,バックデータ一覧!$O$6:$O$7,0),MATCH(入力データと計算結果!$F$6,バックデータ一覧!$P$3:$W$3,0)),IF(AND($AF189&gt;=16,$AF189&lt;25),INDEX(バックデータ一覧!$T$8:$W$9,MATCH(入力データと計算結果!$F$8,バックデータ一覧!$O$8:$O$9,0),MATCH(入力データと計算結果!$F$6,バックデータ一覧!$P$3:$W$3,0)),IF($AF189&gt;=25,INDEX(バックデータ一覧!$T$10:$W$11,MATCH(入力データと計算結果!$F$8,バックデータ一覧!$O$10:$O$11,0),MATCH(入力データと計算結果!$F$6,バックデータ一覧!$P$3:$W$3,0))))))</f>
        <v>6.21</v>
      </c>
      <c r="AF189" s="88">
        <f>AVERAGEIF(貼り付けシート!$A$6:$A$8765,$A189,貼り付けシート!$C$6:$C$8765)</f>
        <v>18.358333333333327</v>
      </c>
      <c r="AG189" s="91">
        <f>IF(AND(入力データと計算結果!$F$7=バックデータ一覧!$A$7,AH189="使用できる"),MIN(AN189,SUM(I189:N189)*$AX$13),0)</f>
        <v>0</v>
      </c>
      <c r="AH189" s="47" t="str">
        <f t="shared" si="31"/>
        <v>使用できる</v>
      </c>
      <c r="AI189" s="90">
        <f>IF(入力データと計算結果!$F$7=バックデータ一覧!$A$8,MIN(AJ189,(SUM(I189:N189)*$AX$15)),0)</f>
        <v>0</v>
      </c>
      <c r="AJ189" s="90">
        <f t="shared" ca="1" si="27"/>
        <v>0</v>
      </c>
      <c r="AK189" s="90">
        <f t="shared" ca="1" si="28"/>
        <v>32.19736295685</v>
      </c>
      <c r="AL189" s="88">
        <f>IF(OR($AX$22=0,入力データと計算結果!$F$7&lt;&gt;バックデータ一覧!$A$8),0,$AX$19*AM189*10^-3)</f>
        <v>0</v>
      </c>
      <c r="AM189" s="90">
        <f>SUMPRODUCT(('計算過程（日射量等）'!$A$6:$A$8765=計算過程!A189)*('計算過程（日射量等）'!$C$6:$C$8765&gt;=$AX$20))</f>
        <v>10</v>
      </c>
      <c r="AN189" s="90">
        <f>IF(入力データと計算結果!$F$7=バックデータ一覧!$A$9,0,AO189*$AX$22*$AX$21*計算過程!$AX$23)</f>
        <v>0</v>
      </c>
      <c r="AO189" s="90">
        <f>SUMIF('計算過程（日射量等）'!$A$6:$A$8765,計算過程!A189,'計算過程（日射量等）'!$C$6:$C$8765)*3600*10^-6</f>
        <v>19.600844236639968</v>
      </c>
      <c r="AP189" s="90">
        <f t="shared" si="32"/>
        <v>18.022983870967742</v>
      </c>
      <c r="AQ189" s="90">
        <f>AVERAGEIF('貼り付けシート（日射量等）'!$D$3:$D$8762,$A189,'貼り付けシート（日射量等）'!$F$3:$F$8762)</f>
        <v>19.083333333333332</v>
      </c>
    </row>
    <row r="190" spans="1:43">
      <c r="A190" s="28">
        <v>41824</v>
      </c>
      <c r="B190" s="88">
        <f ca="1">I190-IF(入力データと計算結果!$F$7=バックデータ一覧!$A$7,計算過程!$AG190,計算過程!$AI190)*I190/($I190+$J190+$K190+$L190+$M190+$N190)</f>
        <v>6.7484374881560001</v>
      </c>
      <c r="C190" s="88">
        <f ca="1">J190-IF(入力データと計算結果!$F$7=バックデータ一覧!$A$7,計算過程!$AG190,計算過程!$AI190)*J190/($I190+$J190+$K190+$L190+$M190+$N190)</f>
        <v>10.884576593799999</v>
      </c>
      <c r="D190" s="88">
        <f ca="1">K190-IF(入力データと計算結果!$F$7=バックデータ一覧!$A$7,計算過程!$AG190,計算過程!$AI190)*K190/($I190+$J190+$K190+$L190+$M190+$N190)</f>
        <v>0.87076612750400006</v>
      </c>
      <c r="E190" s="88">
        <f ca="1">L190-IF(入力データと計算結果!$F$7=バックデータ一覧!$A$7,計算過程!$AG190,計算過程!$AI190)*L190/($I190+$J190+$K190+$L190+$M190+$N190)</f>
        <v>19.592237868839998</v>
      </c>
      <c r="F190" s="88">
        <f ca="1">M190-IF(入力データと計算結果!$F$7=バックデータ一覧!$A$7,計算過程!$AG190,計算過程!$AI190)*M190/($I190+$J190+$K190+$L190+$M190+$N190)</f>
        <v>0</v>
      </c>
      <c r="G190" s="88">
        <f ca="1">N190-IF(入力データと計算結果!$F$7=バックデータ一覧!$A$7,計算過程!$AG190,計算過程!$AI190)*N190/($I190+$J190+$K190+$L190+$M190+$N190)</f>
        <v>3.5430000000000001</v>
      </c>
      <c r="H190" s="88">
        <f t="shared" si="29"/>
        <v>0</v>
      </c>
      <c r="I190" s="90">
        <f ca="1">P190*(バックデータ一覧!$E$3-計算過程!X190)*4.186*10^-3</f>
        <v>6.7484374881560001</v>
      </c>
      <c r="J190" s="90">
        <f ca="1">Q190*(バックデータ一覧!$E$4-計算過程!X190)*4.186*10^-3</f>
        <v>10.884576593799999</v>
      </c>
      <c r="K190" s="90">
        <f ca="1">R190*(バックデータ一覧!$E$5-計算過程!X190)*4.186*10^-3</f>
        <v>0.87076612750400006</v>
      </c>
      <c r="L190" s="90">
        <f ca="1">IF(入力データと計算結果!$F$9=バックデータ一覧!$A$2,計算過程!S190*(バックデータ一覧!$E$6-計算過程!X190)*4.186*10^-3,0)</f>
        <v>19.592237868839998</v>
      </c>
      <c r="M190" s="90">
        <f>IF(入力データと計算結果!$F$9=バックデータ一覧!$A$2,0,計算過程!T190*(バックデータ一覧!$E$7-計算過程!X190)*4.186*10^-3)</f>
        <v>0</v>
      </c>
      <c r="N190" s="90">
        <f ca="1">IF(入力データと計算結果!$F$9=バックデータ一覧!$A$4,0,計算過程!U190*(バックデータ一覧!$E$8-計算過程!X190)*4.186*10^-3)</f>
        <v>3.5430000000000001</v>
      </c>
      <c r="O190" s="90">
        <f>IF(入力データと計算結果!$F$9=バックデータ一覧!$A$4,計算過程!W190*1.25,0)</f>
        <v>0</v>
      </c>
      <c r="P190" s="88">
        <f t="shared" si="22"/>
        <v>62</v>
      </c>
      <c r="Q190" s="88">
        <f t="shared" si="23"/>
        <v>100</v>
      </c>
      <c r="R190" s="88">
        <f t="shared" si="24"/>
        <v>8</v>
      </c>
      <c r="S190" s="88">
        <f>IF(入力データと計算結果!$F$9=バックデータ一覧!$A$2,$AC190,0)*$AX$11*$AX$12</f>
        <v>180</v>
      </c>
      <c r="T190" s="88">
        <f>IF(入力データと計算結果!$F$9=バックデータ一覧!$A$2,0,$AC190)*$AX$12</f>
        <v>0</v>
      </c>
      <c r="U190" s="88">
        <f t="shared" ca="1" si="30"/>
        <v>18.398908979183414</v>
      </c>
      <c r="V190" s="90">
        <f ca="1">IF(OR(入力データと計算結果!$F$9=バックデータ一覧!$A$2,入力データと計算結果!$F$9=バックデータ一覧!$A$3),W190/(バックデータ一覧!$E$8-計算過程!X190)/4.186*10^3,0)</f>
        <v>18.398908979183414</v>
      </c>
      <c r="W190" s="90">
        <f t="shared" si="25"/>
        <v>3.5429999999999997</v>
      </c>
      <c r="X190" s="90">
        <f ca="1">MAX(VLOOKUP(入力データと計算結果!$F$5,バックデータ一覧!$Y$3:$AA$10,2)*Y190+VLOOKUP(入力データと計算結果!$F$5,バックデータ一覧!$Y$3:$AA$10,3),0.5)</f>
        <v>13.997667</v>
      </c>
      <c r="Y190" s="90">
        <f t="shared" ca="1" si="26"/>
        <v>15.86333333333333</v>
      </c>
      <c r="Z190" s="24">
        <f>IF(入力データと計算結果!$F$6=4,INDEX(バックデータ一覧!$I$4:$L$9,MATCH(VLOOKUP(計算過程!$A190,バックデータ一覧!$AU$3:$AV$367,2),バックデータ一覧!$H$4:$H$9,0),MATCH(計算過程!Z$2,バックデータ一覧!$I$2:$L$2,0)),IF(入力データと計算結果!$F$6=3,INDEX(バックデータ一覧!$I$10:$L$15,MATCH(VLOOKUP(計算過程!$A190,バックデータ一覧!$AU$3:$AV$367,2),バックデータ一覧!$H$10:$H$15,0),MATCH(計算過程!Z$2,バックデータ一覧!$I$2:$L$2,0)),IF(入力データと計算結果!$F$6=2,INDEX(バックデータ一覧!$I$16:$L$21,MATCH(VLOOKUP(計算過程!$A190,バックデータ一覧!$AU$3:$AV$367,2),バックデータ一覧!$H$16:$H$21,0),MATCH(計算過程!Z$2,バックデータ一覧!$I$2:$L$2,0)),IF(入力データと計算結果!$F$6=1,INDEX(バックデータ一覧!$I$22:$L$27,MATCH(VLOOKUP(計算過程!$A190,バックデータ一覧!$AU$3:$AV$367,2),バックデータ一覧!$H$22:$H$27,0),MATCH(計算過程!Z$2,バックデータ一覧!$I$2:$L$2,0))))))</f>
        <v>62</v>
      </c>
      <c r="AA190" s="24">
        <f>IF(入力データと計算結果!$F$6=4,INDEX(バックデータ一覧!$I$4:$L$9,MATCH(VLOOKUP(計算過程!$A190,バックデータ一覧!$AU$3:$AV$367,2),バックデータ一覧!$H$4:$H$9,0),MATCH(計算過程!AA$2,バックデータ一覧!$I$2:$L$2,0)),IF(入力データと計算結果!$F$6=3,INDEX(バックデータ一覧!$I$10:$L$15,MATCH(VLOOKUP(計算過程!$A190,バックデータ一覧!$AU$3:$AV$367,2),バックデータ一覧!$H$10:$H$15,0),MATCH(計算過程!AA$2,バックデータ一覧!$I$2:$L$2,0)),IF(入力データと計算結果!$F$6=2,INDEX(バックデータ一覧!$I$16:$L$21,MATCH(VLOOKUP(計算過程!$A190,バックデータ一覧!$AU$3:$AV$367,2),バックデータ一覧!$H$16:$H$21,0),MATCH(計算過程!AA$2,バックデータ一覧!$I$2:$L$2,0)),IF(入力データと計算結果!$F$6=1,INDEX(バックデータ一覧!$I$22:$L$27,MATCH(VLOOKUP(計算過程!$A190,バックデータ一覧!$AU$3:$AV$367,2),バックデータ一覧!$H$22:$H$27,0),MATCH(計算過程!AA$2,バックデータ一覧!$I$2:$L$2,0))))))</f>
        <v>100</v>
      </c>
      <c r="AB190" s="24">
        <f>IF(入力データと計算結果!$F$6=4,INDEX(バックデータ一覧!$I$4:$L$9,MATCH(VLOOKUP(計算過程!$A190,バックデータ一覧!$AU$3:$AV$367,2),バックデータ一覧!$H$4:$H$9,0),MATCH(計算過程!AB$2,バックデータ一覧!$I$2:$L$2,0)),IF(入力データと計算結果!$F$6=3,INDEX(バックデータ一覧!$I$10:$L$15,MATCH(VLOOKUP(計算過程!$A190,バックデータ一覧!$AU$3:$AV$367,2),バックデータ一覧!$H$10:$H$15,0),MATCH(計算過程!AB$2,バックデータ一覧!$I$2:$L$2,0)),IF(入力データと計算結果!$F$6=2,INDEX(バックデータ一覧!$I$16:$L$21,MATCH(VLOOKUP(計算過程!$A190,バックデータ一覧!$AU$3:$AV$367,2),バックデータ一覧!$H$16:$H$21,0),MATCH(計算過程!AB$2,バックデータ一覧!$I$2:$L$2,0)),IF(入力データと計算結果!$F$6=1,INDEX(バックデータ一覧!$I$22:$L$27,MATCH(VLOOKUP(計算過程!$A190,バックデータ一覧!$AU$3:$AV$367,2),バックデータ一覧!$H$22:$H$27,0),MATCH(計算過程!AB$2,バックデータ一覧!$I$2:$L$2,0))))))</f>
        <v>8</v>
      </c>
      <c r="AC190" s="24">
        <f>IF(入力データと計算結果!$F$6=4,INDEX(バックデータ一覧!$I$4:$L$9,MATCH(VLOOKUP(計算過程!$A190,バックデータ一覧!$AU$3:$AV$367,2),バックデータ一覧!$H$4:$H$9,0),MATCH(計算過程!AC$2,バックデータ一覧!$I$2:$L$2,0)),IF(入力データと計算結果!$F$6=3,INDEX(バックデータ一覧!$I$10:$L$15,MATCH(VLOOKUP(計算過程!$A190,バックデータ一覧!$AU$3:$AV$367,2),バックデータ一覧!$H$10:$H$15,0),MATCH(計算過程!AC$2,バックデータ一覧!$I$2:$L$2,0)),IF(入力データと計算結果!$F$6=2,INDEX(バックデータ一覧!$I$16:$L$21,MATCH(VLOOKUP(計算過程!$A190,バックデータ一覧!$AU$3:$AV$367,2),バックデータ一覧!$H$16:$H$21,0),MATCH(計算過程!AC$2,バックデータ一覧!$I$2:$L$2,0)),IF(入力データと計算結果!$F$6=1,INDEX(バックデータ一覧!$I$22:$L$27,MATCH(VLOOKUP(計算過程!$A190,バックデータ一覧!$AU$3:$AV$367,2),バックデータ一覧!$H$22:$H$27,0),MATCH(計算過程!AC$2,バックデータ一覧!$I$2:$L$2,0))))))</f>
        <v>180</v>
      </c>
      <c r="AD190" s="89">
        <f>IF($AF190&lt;7,INDEX(バックデータ一覧!$P$4:$S$5,MATCH(入力データと計算結果!$F$8,バックデータ一覧!$O$4:$O$5,0),MATCH(入力データと計算結果!$F$6,バックデータ一覧!$P$3:$W$3,0)),IF(AND($AF190&gt;=7,$AF190&lt;16),INDEX(バックデータ一覧!$P$6:$S$7,MATCH(入力データと計算結果!$F$8,バックデータ一覧!$O$6:$O$7,0),MATCH(入力データと計算結果!$F$6,バックデータ一覧!$P$3:$W$3,0)),IF(AND($AF190&gt;=16,$AF190&lt;25),INDEX(バックデータ一覧!$P$8:$S$9,MATCH(入力データと計算結果!$F$8,バックデータ一覧!$O$8:$O$9,0),MATCH(入力データと計算結果!$F$6,バックデータ一覧!$P$3:$W$3,0)),IF($AF190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90" s="89">
        <f>IF($AF190&lt;7,INDEX(バックデータ一覧!$T$4:$W$5,MATCH(入力データと計算結果!$F$8,バックデータ一覧!$O$4:$O$5,0),MATCH(入力データと計算結果!$F$6,バックデータ一覧!$P$3:$W$3,0)),IF(AND($AF190&gt;=7,$AF190&lt;16),INDEX(バックデータ一覧!$T$6:$W$7,MATCH(入力データと計算結果!$F$8,バックデータ一覧!$O$6:$O$7,0),MATCH(入力データと計算結果!$F$6,バックデータ一覧!$P$3:$W$3,0)),IF(AND($AF190&gt;=16,$AF190&lt;25),INDEX(バックデータ一覧!$T$8:$W$9,MATCH(入力データと計算結果!$F$8,バックデータ一覧!$O$8:$O$9,0),MATCH(入力データと計算結果!$F$6,バックデータ一覧!$P$3:$W$3,0)),IF($AF190&gt;=25,INDEX(バックデータ一覧!$T$10:$W$11,MATCH(入力データと計算結果!$F$8,バックデータ一覧!$O$10:$O$11,0),MATCH(入力データと計算結果!$F$6,バックデータ一覧!$P$3:$W$3,0))))))</f>
        <v>6.21</v>
      </c>
      <c r="AF190" s="88">
        <f>AVERAGEIF(貼り付けシート!$A$6:$A$8765,$A190,貼り付けシート!$C$6:$C$8765)</f>
        <v>19.05</v>
      </c>
      <c r="AG190" s="91">
        <f>IF(AND(入力データと計算結果!$F$7=バックデータ一覧!$A$7,AH190="使用できる"),MIN(AN190,SUM(I190:N190)*$AX$13),0)</f>
        <v>0</v>
      </c>
      <c r="AH190" s="47" t="str">
        <f t="shared" si="31"/>
        <v>使用できる</v>
      </c>
      <c r="AI190" s="90">
        <f>IF(入力データと計算結果!$F$7=バックデータ一覧!$A$8,MIN(AJ190,(SUM(I190:N190)*$AX$15)),0)</f>
        <v>0</v>
      </c>
      <c r="AJ190" s="90">
        <f t="shared" ca="1" si="27"/>
        <v>0</v>
      </c>
      <c r="AK190" s="90">
        <f t="shared" ca="1" si="28"/>
        <v>32.024364890699999</v>
      </c>
      <c r="AL190" s="88">
        <f>IF(OR($AX$22=0,入力データと計算結果!$F$7&lt;&gt;バックデータ一覧!$A$8),0,$AX$19*AM190*10^-3)</f>
        <v>0</v>
      </c>
      <c r="AM190" s="90">
        <f>SUMPRODUCT(('計算過程（日射量等）'!$A$6:$A$8765=計算過程!A190)*('計算過程（日射量等）'!$C$6:$C$8765&gt;=$AX$20))</f>
        <v>4</v>
      </c>
      <c r="AN190" s="90">
        <f>IF(入力データと計算結果!$F$7=バックデータ一覧!$A$9,0,AO190*$AX$22*$AX$21*計算過程!$AX$23)</f>
        <v>0</v>
      </c>
      <c r="AO190" s="90">
        <f>SUMIF('計算過程（日射量等）'!$A$6:$A$8765,計算過程!A190,'計算過程（日射量等）'!$C$6:$C$8765)*3600*10^-6</f>
        <v>5.6672917355796608</v>
      </c>
      <c r="AP190" s="90">
        <f t="shared" si="32"/>
        <v>18.248387096774191</v>
      </c>
      <c r="AQ190" s="90">
        <f>AVERAGEIF('貼り付けシート（日射量等）'!$D$3:$D$8762,$A190,'貼り付けシート（日射量等）'!$F$3:$F$8762)</f>
        <v>19.054166666666667</v>
      </c>
    </row>
    <row r="191" spans="1:43">
      <c r="A191" s="28">
        <v>41825</v>
      </c>
      <c r="B191" s="88">
        <f ca="1">I191-IF(入力データと計算結果!$F$7=バックデータ一覧!$A$7,計算過程!$AG191,計算過程!$AI191)*I191/($I191+$J191+$K191+$L191+$M191+$N191)</f>
        <v>9.8840549689700001</v>
      </c>
      <c r="C191" s="88">
        <f ca="1">J191-IF(入力データと計算結果!$F$7=バックデータ一覧!$A$7,計算過程!$AG191,計算過程!$AI191)*J191/($I191+$J191+$K191+$L191+$M191+$N191)</f>
        <v>16.115307014625003</v>
      </c>
      <c r="D191" s="88">
        <f ca="1">K191-IF(入力データと計算結果!$F$7=バックデータ一覧!$A$7,計算過程!$AG191,計算過程!$AI191)*K191/($I191+$J191+$K191+$L191+$M191+$N191)</f>
        <v>3.0081906427300007</v>
      </c>
      <c r="E191" s="88">
        <f ca="1">L191-IF(入力データと計算結果!$F$7=バックデータ一覧!$A$7,計算過程!$AG191,計算過程!$AI191)*L191/($I191+$J191+$K191+$L191+$M191+$N191)</f>
        <v>19.338368417550001</v>
      </c>
      <c r="F191" s="88">
        <f ca="1">M191-IF(入力データと計算結果!$F$7=バックデータ一覧!$A$7,計算過程!$AG191,計算過程!$AI191)*M191/($I191+$J191+$K191+$L191+$M191+$N191)</f>
        <v>0</v>
      </c>
      <c r="G191" s="88">
        <f ca="1">N191-IF(入力データと計算結果!$F$7=バックデータ一覧!$A$7,計算過程!$AG191,計算過程!$AI191)*N191/($I191+$J191+$K191+$L191+$M191+$N191)</f>
        <v>3.2338333333333331</v>
      </c>
      <c r="H191" s="88">
        <f t="shared" si="29"/>
        <v>0</v>
      </c>
      <c r="I191" s="90">
        <f ca="1">P191*(バックデータ一覧!$E$3-計算過程!X191)*4.186*10^-3</f>
        <v>9.8840549689700001</v>
      </c>
      <c r="J191" s="90">
        <f ca="1">Q191*(バックデータ一覧!$E$4-計算過程!X191)*4.186*10^-3</f>
        <v>16.115307014625003</v>
      </c>
      <c r="K191" s="90">
        <f ca="1">R191*(バックデータ一覧!$E$5-計算過程!X191)*4.186*10^-3</f>
        <v>3.0081906427300007</v>
      </c>
      <c r="L191" s="90">
        <f ca="1">IF(入力データと計算結果!$F$9=バックデータ一覧!$A$2,計算過程!S191*(バックデータ一覧!$E$6-計算過程!X191)*4.186*10^-3,0)</f>
        <v>19.338368417550001</v>
      </c>
      <c r="M191" s="90">
        <f>IF(入力データと計算結果!$F$9=バックデータ一覧!$A$2,0,計算過程!T191*(バックデータ一覧!$E$7-計算過程!X191)*4.186*10^-3)</f>
        <v>0</v>
      </c>
      <c r="N191" s="90">
        <f ca="1">IF(入力データと計算結果!$F$9=バックデータ一覧!$A$4,0,計算過程!U191*(バックデータ一覧!$E$8-計算過程!X191)*4.186*10^-3)</f>
        <v>3.2338333333333331</v>
      </c>
      <c r="O191" s="90">
        <f>IF(入力データと計算結果!$F$9=バックデータ一覧!$A$4,計算過程!W191*1.25,0)</f>
        <v>0</v>
      </c>
      <c r="P191" s="88">
        <f t="shared" si="22"/>
        <v>92</v>
      </c>
      <c r="Q191" s="88">
        <f t="shared" si="23"/>
        <v>150</v>
      </c>
      <c r="R191" s="88">
        <f t="shared" si="24"/>
        <v>28</v>
      </c>
      <c r="S191" s="88">
        <f>IF(入力データと計算結果!$F$9=バックデータ一覧!$A$2,$AC191,0)*$AX$11*$AX$12</f>
        <v>180</v>
      </c>
      <c r="T191" s="88">
        <f>IF(入力データと計算結果!$F$9=バックデータ一覧!$A$2,0,$AC191)*$AX$12</f>
        <v>0</v>
      </c>
      <c r="U191" s="88">
        <f t="shared" ca="1" si="30"/>
        <v>16.91730220558739</v>
      </c>
      <c r="V191" s="90">
        <f ca="1">IF(OR(入力データと計算結果!$F$9=バックデータ一覧!$A$2,入力データと計算結果!$F$9=バックデータ一覧!$A$3),W191/(バックデータ一覧!$E$8-計算過程!X191)/4.186*10^3,0)</f>
        <v>16.91730220558739</v>
      </c>
      <c r="W191" s="90">
        <f t="shared" si="25"/>
        <v>3.2338333333333327</v>
      </c>
      <c r="X191" s="90">
        <f ca="1">MAX(VLOOKUP(入力データと計算結果!$F$5,バックデータ一覧!$Y$3:$AA$10,2)*Y191+VLOOKUP(入力データと計算結果!$F$5,バックデータ一覧!$Y$3:$AA$10,3),0.5)</f>
        <v>14.334596249999997</v>
      </c>
      <c r="Y191" s="90">
        <f t="shared" ca="1" si="26"/>
        <v>16.37083333333333</v>
      </c>
      <c r="Z191" s="24">
        <f>IF(入力データと計算結果!$F$6=4,INDEX(バックデータ一覧!$I$4:$L$9,MATCH(VLOOKUP(計算過程!$A191,バックデータ一覧!$AU$3:$AV$367,2),バックデータ一覧!$H$4:$H$9,0),MATCH(計算過程!Z$2,バックデータ一覧!$I$2:$L$2,0)),IF(入力データと計算結果!$F$6=3,INDEX(バックデータ一覧!$I$10:$L$15,MATCH(VLOOKUP(計算過程!$A191,バックデータ一覧!$AU$3:$AV$367,2),バックデータ一覧!$H$10:$H$15,0),MATCH(計算過程!Z$2,バックデータ一覧!$I$2:$L$2,0)),IF(入力データと計算結果!$F$6=2,INDEX(バックデータ一覧!$I$16:$L$21,MATCH(VLOOKUP(計算過程!$A191,バックデータ一覧!$AU$3:$AV$367,2),バックデータ一覧!$H$16:$H$21,0),MATCH(計算過程!Z$2,バックデータ一覧!$I$2:$L$2,0)),IF(入力データと計算結果!$F$6=1,INDEX(バックデータ一覧!$I$22:$L$27,MATCH(VLOOKUP(計算過程!$A191,バックデータ一覧!$AU$3:$AV$367,2),バックデータ一覧!$H$22:$H$27,0),MATCH(計算過程!Z$2,バックデータ一覧!$I$2:$L$2,0))))))</f>
        <v>92</v>
      </c>
      <c r="AA191" s="24">
        <f>IF(入力データと計算結果!$F$6=4,INDEX(バックデータ一覧!$I$4:$L$9,MATCH(VLOOKUP(計算過程!$A191,バックデータ一覧!$AU$3:$AV$367,2),バックデータ一覧!$H$4:$H$9,0),MATCH(計算過程!AA$2,バックデータ一覧!$I$2:$L$2,0)),IF(入力データと計算結果!$F$6=3,INDEX(バックデータ一覧!$I$10:$L$15,MATCH(VLOOKUP(計算過程!$A191,バックデータ一覧!$AU$3:$AV$367,2),バックデータ一覧!$H$10:$H$15,0),MATCH(計算過程!AA$2,バックデータ一覧!$I$2:$L$2,0)),IF(入力データと計算結果!$F$6=2,INDEX(バックデータ一覧!$I$16:$L$21,MATCH(VLOOKUP(計算過程!$A191,バックデータ一覧!$AU$3:$AV$367,2),バックデータ一覧!$H$16:$H$21,0),MATCH(計算過程!AA$2,バックデータ一覧!$I$2:$L$2,0)),IF(入力データと計算結果!$F$6=1,INDEX(バックデータ一覧!$I$22:$L$27,MATCH(VLOOKUP(計算過程!$A191,バックデータ一覧!$AU$3:$AV$367,2),バックデータ一覧!$H$22:$H$27,0),MATCH(計算過程!AA$2,バックデータ一覧!$I$2:$L$2,0))))))</f>
        <v>150</v>
      </c>
      <c r="AB191" s="24">
        <f>IF(入力データと計算結果!$F$6=4,INDEX(バックデータ一覧!$I$4:$L$9,MATCH(VLOOKUP(計算過程!$A191,バックデータ一覧!$AU$3:$AV$367,2),バックデータ一覧!$H$4:$H$9,0),MATCH(計算過程!AB$2,バックデータ一覧!$I$2:$L$2,0)),IF(入力データと計算結果!$F$6=3,INDEX(バックデータ一覧!$I$10:$L$15,MATCH(VLOOKUP(計算過程!$A191,バックデータ一覧!$AU$3:$AV$367,2),バックデータ一覧!$H$10:$H$15,0),MATCH(計算過程!AB$2,バックデータ一覧!$I$2:$L$2,0)),IF(入力データと計算結果!$F$6=2,INDEX(バックデータ一覧!$I$16:$L$21,MATCH(VLOOKUP(計算過程!$A191,バックデータ一覧!$AU$3:$AV$367,2),バックデータ一覧!$H$16:$H$21,0),MATCH(計算過程!AB$2,バックデータ一覧!$I$2:$L$2,0)),IF(入力データと計算結果!$F$6=1,INDEX(バックデータ一覧!$I$22:$L$27,MATCH(VLOOKUP(計算過程!$A191,バックデータ一覧!$AU$3:$AV$367,2),バックデータ一覧!$H$22:$H$27,0),MATCH(計算過程!AB$2,バックデータ一覧!$I$2:$L$2,0))))))</f>
        <v>28</v>
      </c>
      <c r="AC191" s="24">
        <f>IF(入力データと計算結果!$F$6=4,INDEX(バックデータ一覧!$I$4:$L$9,MATCH(VLOOKUP(計算過程!$A191,バックデータ一覧!$AU$3:$AV$367,2),バックデータ一覧!$H$4:$H$9,0),MATCH(計算過程!AC$2,バックデータ一覧!$I$2:$L$2,0)),IF(入力データと計算結果!$F$6=3,INDEX(バックデータ一覧!$I$10:$L$15,MATCH(VLOOKUP(計算過程!$A191,バックデータ一覧!$AU$3:$AV$367,2),バックデータ一覧!$H$10:$H$15,0),MATCH(計算過程!AC$2,バックデータ一覧!$I$2:$L$2,0)),IF(入力データと計算結果!$F$6=2,INDEX(バックデータ一覧!$I$16:$L$21,MATCH(VLOOKUP(計算過程!$A191,バックデータ一覧!$AU$3:$AV$367,2),バックデータ一覧!$H$16:$H$21,0),MATCH(計算過程!AC$2,バックデータ一覧!$I$2:$L$2,0)),IF(入力データと計算結果!$F$6=1,INDEX(バックデータ一覧!$I$22:$L$27,MATCH(VLOOKUP(計算過程!$A191,バックデータ一覧!$AU$3:$AV$367,2),バックデータ一覧!$H$22:$H$27,0),MATCH(計算過程!AC$2,バックデータ一覧!$I$2:$L$2,0))))))</f>
        <v>180</v>
      </c>
      <c r="AD191" s="89">
        <f>IF($AF191&lt;7,INDEX(バックデータ一覧!$P$4:$S$5,MATCH(入力データと計算結果!$F$8,バックデータ一覧!$O$4:$O$5,0),MATCH(入力データと計算結果!$F$6,バックデータ一覧!$P$3:$W$3,0)),IF(AND($AF191&gt;=7,$AF191&lt;16),INDEX(バックデータ一覧!$P$6:$S$7,MATCH(入力データと計算結果!$F$8,バックデータ一覧!$O$6:$O$7,0),MATCH(入力データと計算結果!$F$6,バックデータ一覧!$P$3:$W$3,0)),IF(AND($AF191&gt;=16,$AF191&lt;25),INDEX(バックデータ一覧!$P$8:$S$9,MATCH(入力データと計算結果!$F$8,バックデータ一覧!$O$8:$O$9,0),MATCH(入力データと計算結果!$F$6,バックデータ一覧!$P$3:$W$3,0)),IF($AF191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91" s="89">
        <f>IF($AF191&lt;7,INDEX(バックデータ一覧!$T$4:$W$5,MATCH(入力データと計算結果!$F$8,バックデータ一覧!$O$4:$O$5,0),MATCH(入力データと計算結果!$F$6,バックデータ一覧!$P$3:$W$3,0)),IF(AND($AF191&gt;=7,$AF191&lt;16),INDEX(バックデータ一覧!$T$6:$W$7,MATCH(入力データと計算結果!$F$8,バックデータ一覧!$O$6:$O$7,0),MATCH(入力データと計算結果!$F$6,バックデータ一覧!$P$3:$W$3,0)),IF(AND($AF191&gt;=16,$AF191&lt;25),INDEX(バックデータ一覧!$T$8:$W$9,MATCH(入力データと計算結果!$F$8,バックデータ一覧!$O$8:$O$9,0),MATCH(入力データと計算結果!$F$6,バックデータ一覧!$P$3:$W$3,0)),IF($AF191&gt;=25,INDEX(バックデータ一覧!$T$10:$W$11,MATCH(入力データと計算結果!$F$8,バックデータ一覧!$O$10:$O$11,0),MATCH(入力データと計算結果!$F$6,バックデータ一覧!$P$3:$W$3,0))))))</f>
        <v>6.21</v>
      </c>
      <c r="AF191" s="88">
        <f>AVERAGEIF(貼り付けシート!$A$6:$A$8765,$A191,貼り付けシート!$C$6:$C$8765)</f>
        <v>21.258333333333336</v>
      </c>
      <c r="AG191" s="91">
        <f>IF(AND(入力データと計算結果!$F$7=バックデータ一覧!$A$7,AH191="使用できる"),MIN(AN191,SUM(I191:N191)*$AX$13),0)</f>
        <v>0</v>
      </c>
      <c r="AH191" s="47" t="str">
        <f t="shared" si="31"/>
        <v>使用できる</v>
      </c>
      <c r="AI191" s="90">
        <f>IF(入力データと計算結果!$F$7=バックデータ一覧!$A$8,MIN(AJ191,(SUM(I191:N191)*$AX$15)),0)</f>
        <v>0</v>
      </c>
      <c r="AJ191" s="90">
        <f t="shared" ca="1" si="27"/>
        <v>0</v>
      </c>
      <c r="AK191" s="90">
        <f t="shared" ca="1" si="28"/>
        <v>31.812807014625005</v>
      </c>
      <c r="AL191" s="88">
        <f>IF(OR($AX$22=0,入力データと計算結果!$F$7&lt;&gt;バックデータ一覧!$A$8),0,$AX$19*AM191*10^-3)</f>
        <v>0</v>
      </c>
      <c r="AM191" s="90">
        <f>SUMPRODUCT(('計算過程（日射量等）'!$A$6:$A$8765=計算過程!A191)*('計算過程（日射量等）'!$C$6:$C$8765&gt;=$AX$20))</f>
        <v>9</v>
      </c>
      <c r="AN191" s="90">
        <f>IF(入力データと計算結果!$F$7=バックデータ一覧!$A$9,0,AO191*$AX$22*$AX$21*計算過程!$AX$23)</f>
        <v>0</v>
      </c>
      <c r="AO191" s="90">
        <f>SUMIF('計算過程（日射量等）'!$A$6:$A$8765,計算過程!A191,'計算過程（日射量等）'!$C$6:$C$8765)*3600*10^-6</f>
        <v>16.693955351823696</v>
      </c>
      <c r="AP191" s="90">
        <f t="shared" si="32"/>
        <v>18.632795698924731</v>
      </c>
      <c r="AQ191" s="90">
        <f>AVERAGEIF('貼り付けシート（日射量等）'!$D$3:$D$8762,$A191,'貼り付けシート（日射量等）'!$F$3:$F$8762)</f>
        <v>20.2</v>
      </c>
    </row>
    <row r="192" spans="1:43">
      <c r="A192" s="28">
        <v>41826</v>
      </c>
      <c r="B192" s="88">
        <f ca="1">I192-IF(入力データと計算結果!$F$7=バックデータ一覧!$A$7,計算過程!$AG192,計算過程!$AI192)*I192/($I192+$J192+$K192+$L192+$M192+$N192)</f>
        <v>9.7403438311270012</v>
      </c>
      <c r="C192" s="88">
        <f ca="1">J192-IF(入力データと計算結果!$F$7=バックデータ一覧!$A$7,計算過程!$AG192,計算過程!$AI192)*J192/($I192+$J192+$K192+$L192+$M192+$N192)</f>
        <v>15.880995376837502</v>
      </c>
      <c r="D192" s="88">
        <f ca="1">K192-IF(入力データと計算結果!$F$7=バックデータ一覧!$A$7,計算過程!$AG192,計算過程!$AI192)*K192/($I192+$J192+$K192+$L192+$M192+$N192)</f>
        <v>2.9644524703430002</v>
      </c>
      <c r="E192" s="88">
        <f ca="1">L192-IF(入力データと計算結果!$F$7=バックデータ一覧!$A$7,計算過程!$AG192,計算過程!$AI192)*L192/($I192+$J192+$K192+$L192+$M192+$N192)</f>
        <v>19.057194452205</v>
      </c>
      <c r="F192" s="88">
        <f ca="1">M192-IF(入力データと計算結果!$F$7=バックデータ一覧!$A$7,計算過程!$AG192,計算過程!$AI192)*M192/($I192+$J192+$K192+$L192+$M192+$N192)</f>
        <v>0</v>
      </c>
      <c r="G192" s="88">
        <f ca="1">N192-IF(入力データと計算結果!$F$7=バックデータ一覧!$A$7,計算過程!$AG192,計算過程!$AI192)*N192/($I192+$J192+$K192+$L192+$M192+$N192)</f>
        <v>3.5056666666666665</v>
      </c>
      <c r="H192" s="88">
        <f t="shared" si="29"/>
        <v>0</v>
      </c>
      <c r="I192" s="90">
        <f ca="1">P192*(バックデータ一覧!$E$3-計算過程!X192)*4.186*10^-3</f>
        <v>9.7403438311270012</v>
      </c>
      <c r="J192" s="90">
        <f ca="1">Q192*(バックデータ一覧!$E$4-計算過程!X192)*4.186*10^-3</f>
        <v>15.880995376837502</v>
      </c>
      <c r="K192" s="90">
        <f ca="1">R192*(バックデータ一覧!$E$5-計算過程!X192)*4.186*10^-3</f>
        <v>2.9644524703430002</v>
      </c>
      <c r="L192" s="90">
        <f ca="1">IF(入力データと計算結果!$F$9=バックデータ一覧!$A$2,計算過程!S192*(バックデータ一覧!$E$6-計算過程!X192)*4.186*10^-3,0)</f>
        <v>19.057194452205</v>
      </c>
      <c r="M192" s="90">
        <f>IF(入力データと計算結果!$F$9=バックデータ一覧!$A$2,0,計算過程!T192*(バックデータ一覧!$E$7-計算過程!X192)*4.186*10^-3)</f>
        <v>0</v>
      </c>
      <c r="N192" s="90">
        <f ca="1">IF(入力データと計算結果!$F$9=バックデータ一覧!$A$4,0,計算過程!U192*(バックデータ一覧!$E$8-計算過程!X192)*4.186*10^-3)</f>
        <v>3.5056666666666665</v>
      </c>
      <c r="O192" s="90">
        <f>IF(入力データと計算結果!$F$9=バックデータ一覧!$A$4,計算過程!W192*1.25,0)</f>
        <v>0</v>
      </c>
      <c r="P192" s="88">
        <f t="shared" si="22"/>
        <v>92</v>
      </c>
      <c r="Q192" s="88">
        <f t="shared" si="23"/>
        <v>150</v>
      </c>
      <c r="R192" s="88">
        <f t="shared" si="24"/>
        <v>28</v>
      </c>
      <c r="S192" s="88">
        <f>IF(入力データと計算結果!$F$9=バックデータ一覧!$A$2,$AC192,0)*$AX$11*$AX$12</f>
        <v>180</v>
      </c>
      <c r="T192" s="88">
        <f>IF(入力データと計算結果!$F$9=バックデータ一覧!$A$2,0,$AC192)*$AX$12</f>
        <v>0</v>
      </c>
      <c r="U192" s="88">
        <f t="shared" ca="1" si="30"/>
        <v>18.490456256703258</v>
      </c>
      <c r="V192" s="90">
        <f ca="1">IF(OR(入力データと計算結果!$F$9=バックデータ一覧!$A$2,入力データと計算結果!$F$9=バックデータ一覧!$A$3),W192/(バックデータ一覧!$E$8-計算過程!X192)/4.186*10^3,0)</f>
        <v>18.490456256703258</v>
      </c>
      <c r="W192" s="90">
        <f t="shared" si="25"/>
        <v>3.5056666666666665</v>
      </c>
      <c r="X192" s="90">
        <f ca="1">MAX(VLOOKUP(入力データと計算結果!$F$5,バックデータ一覧!$Y$3:$AA$10,2)*Y192+VLOOKUP(入力データと計算結果!$F$5,バックデータ一覧!$Y$3:$AA$10,3),0.5)</f>
        <v>14.707763374999999</v>
      </c>
      <c r="Y192" s="90">
        <f t="shared" ca="1" si="26"/>
        <v>16.932916666666664</v>
      </c>
      <c r="Z192" s="24">
        <f>IF(入力データと計算結果!$F$6=4,INDEX(バックデータ一覧!$I$4:$L$9,MATCH(VLOOKUP(計算過程!$A192,バックデータ一覧!$AU$3:$AV$367,2),バックデータ一覧!$H$4:$H$9,0),MATCH(計算過程!Z$2,バックデータ一覧!$I$2:$L$2,0)),IF(入力データと計算結果!$F$6=3,INDEX(バックデータ一覧!$I$10:$L$15,MATCH(VLOOKUP(計算過程!$A192,バックデータ一覧!$AU$3:$AV$367,2),バックデータ一覧!$H$10:$H$15,0),MATCH(計算過程!Z$2,バックデータ一覧!$I$2:$L$2,0)),IF(入力データと計算結果!$F$6=2,INDEX(バックデータ一覧!$I$16:$L$21,MATCH(VLOOKUP(計算過程!$A192,バックデータ一覧!$AU$3:$AV$367,2),バックデータ一覧!$H$16:$H$21,0),MATCH(計算過程!Z$2,バックデータ一覧!$I$2:$L$2,0)),IF(入力データと計算結果!$F$6=1,INDEX(バックデータ一覧!$I$22:$L$27,MATCH(VLOOKUP(計算過程!$A192,バックデータ一覧!$AU$3:$AV$367,2),バックデータ一覧!$H$22:$H$27,0),MATCH(計算過程!Z$2,バックデータ一覧!$I$2:$L$2,0))))))</f>
        <v>92</v>
      </c>
      <c r="AA192" s="24">
        <f>IF(入力データと計算結果!$F$6=4,INDEX(バックデータ一覧!$I$4:$L$9,MATCH(VLOOKUP(計算過程!$A192,バックデータ一覧!$AU$3:$AV$367,2),バックデータ一覧!$H$4:$H$9,0),MATCH(計算過程!AA$2,バックデータ一覧!$I$2:$L$2,0)),IF(入力データと計算結果!$F$6=3,INDEX(バックデータ一覧!$I$10:$L$15,MATCH(VLOOKUP(計算過程!$A192,バックデータ一覧!$AU$3:$AV$367,2),バックデータ一覧!$H$10:$H$15,0),MATCH(計算過程!AA$2,バックデータ一覧!$I$2:$L$2,0)),IF(入力データと計算結果!$F$6=2,INDEX(バックデータ一覧!$I$16:$L$21,MATCH(VLOOKUP(計算過程!$A192,バックデータ一覧!$AU$3:$AV$367,2),バックデータ一覧!$H$16:$H$21,0),MATCH(計算過程!AA$2,バックデータ一覧!$I$2:$L$2,0)),IF(入力データと計算結果!$F$6=1,INDEX(バックデータ一覧!$I$22:$L$27,MATCH(VLOOKUP(計算過程!$A192,バックデータ一覧!$AU$3:$AV$367,2),バックデータ一覧!$H$22:$H$27,0),MATCH(計算過程!AA$2,バックデータ一覧!$I$2:$L$2,0))))))</f>
        <v>150</v>
      </c>
      <c r="AB192" s="24">
        <f>IF(入力データと計算結果!$F$6=4,INDEX(バックデータ一覧!$I$4:$L$9,MATCH(VLOOKUP(計算過程!$A192,バックデータ一覧!$AU$3:$AV$367,2),バックデータ一覧!$H$4:$H$9,0),MATCH(計算過程!AB$2,バックデータ一覧!$I$2:$L$2,0)),IF(入力データと計算結果!$F$6=3,INDEX(バックデータ一覧!$I$10:$L$15,MATCH(VLOOKUP(計算過程!$A192,バックデータ一覧!$AU$3:$AV$367,2),バックデータ一覧!$H$10:$H$15,0),MATCH(計算過程!AB$2,バックデータ一覧!$I$2:$L$2,0)),IF(入力データと計算結果!$F$6=2,INDEX(バックデータ一覧!$I$16:$L$21,MATCH(VLOOKUP(計算過程!$A192,バックデータ一覧!$AU$3:$AV$367,2),バックデータ一覧!$H$16:$H$21,0),MATCH(計算過程!AB$2,バックデータ一覧!$I$2:$L$2,0)),IF(入力データと計算結果!$F$6=1,INDEX(バックデータ一覧!$I$22:$L$27,MATCH(VLOOKUP(計算過程!$A192,バックデータ一覧!$AU$3:$AV$367,2),バックデータ一覧!$H$22:$H$27,0),MATCH(計算過程!AB$2,バックデータ一覧!$I$2:$L$2,0))))))</f>
        <v>28</v>
      </c>
      <c r="AC192" s="24">
        <f>IF(入力データと計算結果!$F$6=4,INDEX(バックデータ一覧!$I$4:$L$9,MATCH(VLOOKUP(計算過程!$A192,バックデータ一覧!$AU$3:$AV$367,2),バックデータ一覧!$H$4:$H$9,0),MATCH(計算過程!AC$2,バックデータ一覧!$I$2:$L$2,0)),IF(入力データと計算結果!$F$6=3,INDEX(バックデータ一覧!$I$10:$L$15,MATCH(VLOOKUP(計算過程!$A192,バックデータ一覧!$AU$3:$AV$367,2),バックデータ一覧!$H$10:$H$15,0),MATCH(計算過程!AC$2,バックデータ一覧!$I$2:$L$2,0)),IF(入力データと計算結果!$F$6=2,INDEX(バックデータ一覧!$I$16:$L$21,MATCH(VLOOKUP(計算過程!$A192,バックデータ一覧!$AU$3:$AV$367,2),バックデータ一覧!$H$16:$H$21,0),MATCH(計算過程!AC$2,バックデータ一覧!$I$2:$L$2,0)),IF(入力データと計算結果!$F$6=1,INDEX(バックデータ一覧!$I$22:$L$27,MATCH(VLOOKUP(計算過程!$A192,バックデータ一覧!$AU$3:$AV$367,2),バックデータ一覧!$H$22:$H$27,0),MATCH(計算過程!AC$2,バックデータ一覧!$I$2:$L$2,0))))))</f>
        <v>180</v>
      </c>
      <c r="AD192" s="89">
        <f>IF($AF192&lt;7,INDEX(バックデータ一覧!$P$4:$S$5,MATCH(入力データと計算結果!$F$8,バックデータ一覧!$O$4:$O$5,0),MATCH(入力データと計算結果!$F$6,バックデータ一覧!$P$3:$W$3,0)),IF(AND($AF192&gt;=7,$AF192&lt;16),INDEX(バックデータ一覧!$P$6:$S$7,MATCH(入力データと計算結果!$F$8,バックデータ一覧!$O$6:$O$7,0),MATCH(入力データと計算結果!$F$6,バックデータ一覧!$P$3:$W$3,0)),IF(AND($AF192&gt;=16,$AF192&lt;25),INDEX(バックデータ一覧!$P$8:$S$9,MATCH(入力データと計算結果!$F$8,バックデータ一覧!$O$8:$O$9,0),MATCH(入力データと計算結果!$F$6,バックデータ一覧!$P$3:$W$3,0)),IF($AF192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92" s="89">
        <f>IF($AF192&lt;7,INDEX(バックデータ一覧!$T$4:$W$5,MATCH(入力データと計算結果!$F$8,バックデータ一覧!$O$4:$O$5,0),MATCH(入力データと計算結果!$F$6,バックデータ一覧!$P$3:$W$3,0)),IF(AND($AF192&gt;=7,$AF192&lt;16),INDEX(バックデータ一覧!$T$6:$W$7,MATCH(入力データと計算結果!$F$8,バックデータ一覧!$O$6:$O$7,0),MATCH(入力データと計算結果!$F$6,バックデータ一覧!$P$3:$W$3,0)),IF(AND($AF192&gt;=16,$AF192&lt;25),INDEX(バックデータ一覧!$T$8:$W$9,MATCH(入力データと計算結果!$F$8,バックデータ一覧!$O$8:$O$9,0),MATCH(入力データと計算結果!$F$6,バックデータ一覧!$P$3:$W$3,0)),IF($AF192&gt;=25,INDEX(バックデータ一覧!$T$10:$W$11,MATCH(入力データと計算結果!$F$8,バックデータ一覧!$O$10:$O$11,0),MATCH(入力データと計算結果!$F$6,バックデータ一覧!$P$3:$W$3,0))))))</f>
        <v>6.21</v>
      </c>
      <c r="AF192" s="88">
        <f>AVERAGEIF(貼り付けシート!$A$6:$A$8765,$A192,貼り付けシート!$C$6:$C$8765)</f>
        <v>19.316666666666666</v>
      </c>
      <c r="AG192" s="91">
        <f>IF(AND(入力データと計算結果!$F$7=バックデータ一覧!$A$7,AH192="使用できる"),MIN(AN192,SUM(I192:N192)*$AX$13),0)</f>
        <v>0</v>
      </c>
      <c r="AH192" s="47" t="str">
        <f t="shared" si="31"/>
        <v>使用できる</v>
      </c>
      <c r="AI192" s="90">
        <f>IF(入力データと計算結果!$F$7=バックデータ一覧!$A$8,MIN(AJ192,(SUM(I192:N192)*$AX$15)),0)</f>
        <v>0</v>
      </c>
      <c r="AJ192" s="90">
        <f t="shared" ca="1" si="27"/>
        <v>0</v>
      </c>
      <c r="AK192" s="90">
        <f t="shared" ca="1" si="28"/>
        <v>31.578495376837498</v>
      </c>
      <c r="AL192" s="88">
        <f>IF(OR($AX$22=0,入力データと計算結果!$F$7&lt;&gt;バックデータ一覧!$A$8),0,$AX$19*AM192*10^-3)</f>
        <v>0</v>
      </c>
      <c r="AM192" s="90">
        <f>SUMPRODUCT(('計算過程（日射量等）'!$A$6:$A$8765=計算過程!A192)*('計算過程（日射量等）'!$C$6:$C$8765&gt;=$AX$20))</f>
        <v>5</v>
      </c>
      <c r="AN192" s="90">
        <f>IF(入力データと計算結果!$F$7=バックデータ一覧!$A$9,0,AO192*$AX$22*$AX$21*計算過程!$AX$23)</f>
        <v>0</v>
      </c>
      <c r="AO192" s="90">
        <f>SUMIF('計算過程（日射量等）'!$A$6:$A$8765,計算過程!A192,'計算過程（日射量等）'!$C$6:$C$8765)*3600*10^-6</f>
        <v>5.9425205600758577</v>
      </c>
      <c r="AP192" s="90">
        <f t="shared" si="32"/>
        <v>19.000403225806455</v>
      </c>
      <c r="AQ192" s="90">
        <f>AVERAGEIF('貼り付けシート（日射量等）'!$D$3:$D$8762,$A192,'貼り付けシート（日射量等）'!$F$3:$F$8762)</f>
        <v>19.374999999999996</v>
      </c>
    </row>
    <row r="193" spans="1:43">
      <c r="A193" s="28">
        <v>41827</v>
      </c>
      <c r="B193" s="88">
        <f ca="1">I193-IF(入力データと計算結果!$F$7=バックデータ一覧!$A$7,計算過程!$AG193,計算過程!$AI193)*I193/($I193+$J193+$K193+$L193+$M193+$N193)</f>
        <v>9.6552250771340002</v>
      </c>
      <c r="C193" s="88">
        <f ca="1">J193-IF(入力データと計算結果!$F$7=バックデータ一覧!$A$7,計算過程!$AG193,計算過程!$AI193)*J193/($I193+$J193+$K193+$L193+$M193+$N193)</f>
        <v>15.742214799675002</v>
      </c>
      <c r="D193" s="88">
        <f ca="1">K193-IF(入力データと計算結果!$F$7=バックデータ一覧!$A$7,計算過程!$AG193,計算過程!$AI193)*K193/($I193+$J193+$K193+$L193+$M193+$N193)</f>
        <v>2.9385467626060002</v>
      </c>
      <c r="E193" s="88">
        <f ca="1">L193-IF(入力データと計算結果!$F$7=バックデータ一覧!$A$7,計算過程!$AG193,計算過程!$AI193)*L193/($I193+$J193+$K193+$L193+$M193+$N193)</f>
        <v>18.890657759610004</v>
      </c>
      <c r="F193" s="88">
        <f ca="1">M193-IF(入力データと計算結果!$F$7=バックデータ一覧!$A$7,計算過程!$AG193,計算過程!$AI193)*M193/($I193+$J193+$K193+$L193+$M193+$N193)</f>
        <v>0</v>
      </c>
      <c r="G193" s="88">
        <f ca="1">N193-IF(入力データと計算結果!$F$7=バックデータ一覧!$A$7,計算過程!$AG193,計算過程!$AI193)*N193/($I193+$J193+$K193+$L193+$M193+$N193)</f>
        <v>3.533666666666667</v>
      </c>
      <c r="H193" s="88">
        <f t="shared" si="29"/>
        <v>0</v>
      </c>
      <c r="I193" s="90">
        <f ca="1">P193*(バックデータ一覧!$E$3-計算過程!X193)*4.186*10^-3</f>
        <v>9.6552250771340002</v>
      </c>
      <c r="J193" s="90">
        <f ca="1">Q193*(バックデータ一覧!$E$4-計算過程!X193)*4.186*10^-3</f>
        <v>15.742214799675002</v>
      </c>
      <c r="K193" s="90">
        <f ca="1">R193*(バックデータ一覧!$E$5-計算過程!X193)*4.186*10^-3</f>
        <v>2.9385467626060002</v>
      </c>
      <c r="L193" s="90">
        <f ca="1">IF(入力データと計算結果!$F$9=バックデータ一覧!$A$2,計算過程!S193*(バックデータ一覧!$E$6-計算過程!X193)*4.186*10^-3,0)</f>
        <v>18.890657759610004</v>
      </c>
      <c r="M193" s="90">
        <f>IF(入力データと計算結果!$F$9=バックデータ一覧!$A$2,0,計算過程!T193*(バックデータ一覧!$E$7-計算過程!X193)*4.186*10^-3)</f>
        <v>0</v>
      </c>
      <c r="N193" s="90">
        <f ca="1">IF(入力データと計算結果!$F$9=バックデータ一覧!$A$4,0,計算過程!U193*(バックデータ一覧!$E$8-計算過程!X193)*4.186*10^-3)</f>
        <v>3.533666666666667</v>
      </c>
      <c r="O193" s="90">
        <f>IF(入力データと計算結果!$F$9=バックデータ一覧!$A$4,計算過程!W193*1.25,0)</f>
        <v>0</v>
      </c>
      <c r="P193" s="88">
        <f t="shared" si="22"/>
        <v>92</v>
      </c>
      <c r="Q193" s="88">
        <f t="shared" si="23"/>
        <v>150</v>
      </c>
      <c r="R193" s="88">
        <f t="shared" si="24"/>
        <v>28</v>
      </c>
      <c r="S193" s="88">
        <f>IF(入力データと計算結果!$F$9=バックデータ一覧!$A$2,$AC193,0)*$AX$11*$AX$12</f>
        <v>180</v>
      </c>
      <c r="T193" s="88">
        <f>IF(入力データと計算結果!$F$9=バックデータ一覧!$A$2,0,$AC193)*$AX$12</f>
        <v>0</v>
      </c>
      <c r="U193" s="88">
        <f t="shared" ca="1" si="30"/>
        <v>18.729539819820985</v>
      </c>
      <c r="V193" s="90">
        <f ca="1">IF(OR(入力データと計算結果!$F$9=バックデータ一覧!$A$2,入力データと計算結果!$F$9=バックデータ一覧!$A$3),W193/(バックデータ一覧!$E$8-計算過程!X193)/4.186*10^3,0)</f>
        <v>18.729539819820985</v>
      </c>
      <c r="W193" s="90">
        <f t="shared" si="25"/>
        <v>3.533666666666667</v>
      </c>
      <c r="X193" s="90">
        <f ca="1">MAX(VLOOKUP(入力データと計算結果!$F$5,バックデータ一覧!$Y$3:$AA$10,2)*Y193+VLOOKUP(入力データと計算結果!$F$5,バックデータ一覧!$Y$3:$AA$10,3),0.5)</f>
        <v>14.928786749999997</v>
      </c>
      <c r="Y193" s="90">
        <f t="shared" ca="1" si="26"/>
        <v>17.26583333333333</v>
      </c>
      <c r="Z193" s="24">
        <f>IF(入力データと計算結果!$F$6=4,INDEX(バックデータ一覧!$I$4:$L$9,MATCH(VLOOKUP(計算過程!$A193,バックデータ一覧!$AU$3:$AV$367,2),バックデータ一覧!$H$4:$H$9,0),MATCH(計算過程!Z$2,バックデータ一覧!$I$2:$L$2,0)),IF(入力データと計算結果!$F$6=3,INDEX(バックデータ一覧!$I$10:$L$15,MATCH(VLOOKUP(計算過程!$A193,バックデータ一覧!$AU$3:$AV$367,2),バックデータ一覧!$H$10:$H$15,0),MATCH(計算過程!Z$2,バックデータ一覧!$I$2:$L$2,0)),IF(入力データと計算結果!$F$6=2,INDEX(バックデータ一覧!$I$16:$L$21,MATCH(VLOOKUP(計算過程!$A193,バックデータ一覧!$AU$3:$AV$367,2),バックデータ一覧!$H$16:$H$21,0),MATCH(計算過程!Z$2,バックデータ一覧!$I$2:$L$2,0)),IF(入力データと計算結果!$F$6=1,INDEX(バックデータ一覧!$I$22:$L$27,MATCH(VLOOKUP(計算過程!$A193,バックデータ一覧!$AU$3:$AV$367,2),バックデータ一覧!$H$22:$H$27,0),MATCH(計算過程!Z$2,バックデータ一覧!$I$2:$L$2,0))))))</f>
        <v>92</v>
      </c>
      <c r="AA193" s="24">
        <f>IF(入力データと計算結果!$F$6=4,INDEX(バックデータ一覧!$I$4:$L$9,MATCH(VLOOKUP(計算過程!$A193,バックデータ一覧!$AU$3:$AV$367,2),バックデータ一覧!$H$4:$H$9,0),MATCH(計算過程!AA$2,バックデータ一覧!$I$2:$L$2,0)),IF(入力データと計算結果!$F$6=3,INDEX(バックデータ一覧!$I$10:$L$15,MATCH(VLOOKUP(計算過程!$A193,バックデータ一覧!$AU$3:$AV$367,2),バックデータ一覧!$H$10:$H$15,0),MATCH(計算過程!AA$2,バックデータ一覧!$I$2:$L$2,0)),IF(入力データと計算結果!$F$6=2,INDEX(バックデータ一覧!$I$16:$L$21,MATCH(VLOOKUP(計算過程!$A193,バックデータ一覧!$AU$3:$AV$367,2),バックデータ一覧!$H$16:$H$21,0),MATCH(計算過程!AA$2,バックデータ一覧!$I$2:$L$2,0)),IF(入力データと計算結果!$F$6=1,INDEX(バックデータ一覧!$I$22:$L$27,MATCH(VLOOKUP(計算過程!$A193,バックデータ一覧!$AU$3:$AV$367,2),バックデータ一覧!$H$22:$H$27,0),MATCH(計算過程!AA$2,バックデータ一覧!$I$2:$L$2,0))))))</f>
        <v>150</v>
      </c>
      <c r="AB193" s="24">
        <f>IF(入力データと計算結果!$F$6=4,INDEX(バックデータ一覧!$I$4:$L$9,MATCH(VLOOKUP(計算過程!$A193,バックデータ一覧!$AU$3:$AV$367,2),バックデータ一覧!$H$4:$H$9,0),MATCH(計算過程!AB$2,バックデータ一覧!$I$2:$L$2,0)),IF(入力データと計算結果!$F$6=3,INDEX(バックデータ一覧!$I$10:$L$15,MATCH(VLOOKUP(計算過程!$A193,バックデータ一覧!$AU$3:$AV$367,2),バックデータ一覧!$H$10:$H$15,0),MATCH(計算過程!AB$2,バックデータ一覧!$I$2:$L$2,0)),IF(入力データと計算結果!$F$6=2,INDEX(バックデータ一覧!$I$16:$L$21,MATCH(VLOOKUP(計算過程!$A193,バックデータ一覧!$AU$3:$AV$367,2),バックデータ一覧!$H$16:$H$21,0),MATCH(計算過程!AB$2,バックデータ一覧!$I$2:$L$2,0)),IF(入力データと計算結果!$F$6=1,INDEX(バックデータ一覧!$I$22:$L$27,MATCH(VLOOKUP(計算過程!$A193,バックデータ一覧!$AU$3:$AV$367,2),バックデータ一覧!$H$22:$H$27,0),MATCH(計算過程!AB$2,バックデータ一覧!$I$2:$L$2,0))))))</f>
        <v>28</v>
      </c>
      <c r="AC193" s="24">
        <f>IF(入力データと計算結果!$F$6=4,INDEX(バックデータ一覧!$I$4:$L$9,MATCH(VLOOKUP(計算過程!$A193,バックデータ一覧!$AU$3:$AV$367,2),バックデータ一覧!$H$4:$H$9,0),MATCH(計算過程!AC$2,バックデータ一覧!$I$2:$L$2,0)),IF(入力データと計算結果!$F$6=3,INDEX(バックデータ一覧!$I$10:$L$15,MATCH(VLOOKUP(計算過程!$A193,バックデータ一覧!$AU$3:$AV$367,2),バックデータ一覧!$H$10:$H$15,0),MATCH(計算過程!AC$2,バックデータ一覧!$I$2:$L$2,0)),IF(入力データと計算結果!$F$6=2,INDEX(バックデータ一覧!$I$16:$L$21,MATCH(VLOOKUP(計算過程!$A193,バックデータ一覧!$AU$3:$AV$367,2),バックデータ一覧!$H$16:$H$21,0),MATCH(計算過程!AC$2,バックデータ一覧!$I$2:$L$2,0)),IF(入力データと計算結果!$F$6=1,INDEX(バックデータ一覧!$I$22:$L$27,MATCH(VLOOKUP(計算過程!$A193,バックデータ一覧!$AU$3:$AV$367,2),バックデータ一覧!$H$22:$H$27,0),MATCH(計算過程!AC$2,バックデータ一覧!$I$2:$L$2,0))))))</f>
        <v>180</v>
      </c>
      <c r="AD193" s="89">
        <f>IF($AF193&lt;7,INDEX(バックデータ一覧!$P$4:$S$5,MATCH(入力データと計算結果!$F$8,バックデータ一覧!$O$4:$O$5,0),MATCH(入力データと計算結果!$F$6,バックデータ一覧!$P$3:$W$3,0)),IF(AND($AF193&gt;=7,$AF193&lt;16),INDEX(バックデータ一覧!$P$6:$S$7,MATCH(入力データと計算結果!$F$8,バックデータ一覧!$O$6:$O$7,0),MATCH(入力データと計算結果!$F$6,バックデータ一覧!$P$3:$W$3,0)),IF(AND($AF193&gt;=16,$AF193&lt;25),INDEX(バックデータ一覧!$P$8:$S$9,MATCH(入力データと計算結果!$F$8,バックデータ一覧!$O$8:$O$9,0),MATCH(入力データと計算結果!$F$6,バックデータ一覧!$P$3:$W$3,0)),IF($AF193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93" s="89">
        <f>IF($AF193&lt;7,INDEX(バックデータ一覧!$T$4:$W$5,MATCH(入力データと計算結果!$F$8,バックデータ一覧!$O$4:$O$5,0),MATCH(入力データと計算結果!$F$6,バックデータ一覧!$P$3:$W$3,0)),IF(AND($AF193&gt;=7,$AF193&lt;16),INDEX(バックデータ一覧!$T$6:$W$7,MATCH(入力データと計算結果!$F$8,バックデータ一覧!$O$6:$O$7,0),MATCH(入力データと計算結果!$F$6,バックデータ一覧!$P$3:$W$3,0)),IF(AND($AF193&gt;=16,$AF193&lt;25),INDEX(バックデータ一覧!$T$8:$W$9,MATCH(入力データと計算結果!$F$8,バックデータ一覧!$O$8:$O$9,0),MATCH(入力データと計算結果!$F$6,バックデータ一覧!$P$3:$W$3,0)),IF($AF193&gt;=25,INDEX(バックデータ一覧!$T$10:$W$11,MATCH(入力データと計算結果!$F$8,バックデータ一覧!$O$10:$O$11,0),MATCH(入力データと計算結果!$F$6,バックデータ一覧!$P$3:$W$3,0))))))</f>
        <v>6.21</v>
      </c>
      <c r="AF193" s="88">
        <f>AVERAGEIF(貼り付けシート!$A$6:$A$8765,$A193,貼り付けシート!$C$6:$C$8765)</f>
        <v>19.116666666666664</v>
      </c>
      <c r="AG193" s="91">
        <f>IF(AND(入力データと計算結果!$F$7=バックデータ一覧!$A$7,AH193="使用できる"),MIN(AN193,SUM(I193:N193)*$AX$13),0)</f>
        <v>0</v>
      </c>
      <c r="AH193" s="47" t="str">
        <f t="shared" si="31"/>
        <v>使用できる</v>
      </c>
      <c r="AI193" s="90">
        <f>IF(入力データと計算結果!$F$7=バックデータ一覧!$A$8,MIN(AJ193,(SUM(I193:N193)*$AX$15)),0)</f>
        <v>0</v>
      </c>
      <c r="AJ193" s="90">
        <f t="shared" ca="1" si="27"/>
        <v>0</v>
      </c>
      <c r="AK193" s="90">
        <f t="shared" ca="1" si="28"/>
        <v>31.439714799674999</v>
      </c>
      <c r="AL193" s="88">
        <f>IF(OR($AX$22=0,入力データと計算結果!$F$7&lt;&gt;バックデータ一覧!$A$8),0,$AX$19*AM193*10^-3)</f>
        <v>0</v>
      </c>
      <c r="AM193" s="90">
        <f>SUMPRODUCT(('計算過程（日射量等）'!$A$6:$A$8765=計算過程!A193)*('計算過程（日射量等）'!$C$6:$C$8765&gt;=$AX$20))</f>
        <v>7</v>
      </c>
      <c r="AN193" s="90">
        <f>IF(入力データと計算結果!$F$7=バックデータ一覧!$A$9,0,AO193*$AX$22*$AX$21*計算過程!$AX$23)</f>
        <v>0</v>
      </c>
      <c r="AO193" s="90">
        <f>SUMIF('計算過程（日射量等）'!$A$6:$A$8765,計算過程!A193,'計算過程（日射量等）'!$C$6:$C$8765)*3600*10^-6</f>
        <v>8.171883630618332</v>
      </c>
      <c r="AP193" s="90">
        <f t="shared" si="32"/>
        <v>19.281451612903222</v>
      </c>
      <c r="AQ193" s="90">
        <f>AVERAGEIF('貼り付けシート（日射量等）'!$D$3:$D$8762,$A193,'貼り付けシート（日射量等）'!$F$3:$F$8762)</f>
        <v>20.625</v>
      </c>
    </row>
    <row r="194" spans="1:43">
      <c r="A194" s="28">
        <v>41828</v>
      </c>
      <c r="B194" s="88">
        <f ca="1">I194-IF(入力データと計算結果!$F$7=バックデータ一覧!$A$7,計算過程!$AG194,計算過程!$AI194)*I194/($I194+$J194+$K194+$L194+$M194+$N194)</f>
        <v>14.48393186331</v>
      </c>
      <c r="C194" s="88">
        <f ca="1">J194-IF(入力データと計算結果!$F$7=バックデータ一覧!$A$7,計算過程!$AG194,計算過程!$AI194)*J194/($I194+$J194+$K194+$L194+$M194+$N194)</f>
        <v>20.691331233300001</v>
      </c>
      <c r="D194" s="88">
        <f ca="1">K194-IF(入力データと計算結果!$F$7=バックデータ一覧!$A$7,計算過程!$AG194,計算過程!$AI194)*K194/($I194+$J194+$K194+$L194+$M194+$N194)</f>
        <v>3.103699684995</v>
      </c>
      <c r="E194" s="88">
        <f ca="1">L194-IF(入力データと計算結果!$F$7=バックデータ一覧!$A$7,計算過程!$AG194,計算過程!$AI194)*L194/($I194+$J194+$K194+$L194+$M194+$N194)</f>
        <v>18.62219810997</v>
      </c>
      <c r="F194" s="88">
        <f ca="1">M194-IF(入力データと計算結果!$F$7=バックデータ一覧!$A$7,計算過程!$AG194,計算過程!$AI194)*M194/($I194+$J194+$K194+$L194+$M194+$N194)</f>
        <v>0</v>
      </c>
      <c r="G194" s="88">
        <f ca="1">N194-IF(入力データと計算結果!$F$7=バックデータ一覧!$A$7,計算過程!$AG194,計算過程!$AI194)*N194/($I194+$J194+$K194+$L194+$M194+$N194)</f>
        <v>4.4919166666666666</v>
      </c>
      <c r="H194" s="88">
        <f t="shared" si="29"/>
        <v>0</v>
      </c>
      <c r="I194" s="90">
        <f ca="1">P194*(バックデータ一覧!$E$3-計算過程!X194)*4.186*10^-3</f>
        <v>14.48393186331</v>
      </c>
      <c r="J194" s="90">
        <f ca="1">Q194*(バックデータ一覧!$E$4-計算過程!X194)*4.186*10^-3</f>
        <v>20.691331233300001</v>
      </c>
      <c r="K194" s="90">
        <f ca="1">R194*(バックデータ一覧!$E$5-計算過程!X194)*4.186*10^-3</f>
        <v>3.103699684995</v>
      </c>
      <c r="L194" s="90">
        <f ca="1">IF(入力データと計算結果!$F$9=バックデータ一覧!$A$2,計算過程!S194*(バックデータ一覧!$E$6-計算過程!X194)*4.186*10^-3,0)</f>
        <v>18.62219810997</v>
      </c>
      <c r="M194" s="90">
        <f>IF(入力データと計算結果!$F$9=バックデータ一覧!$A$2,0,計算過程!T194*(バックデータ一覧!$E$7-計算過程!X194)*4.186*10^-3)</f>
        <v>0</v>
      </c>
      <c r="N194" s="90">
        <f ca="1">IF(入力データと計算結果!$F$9=バックデータ一覧!$A$4,0,計算過程!U194*(バックデータ一覧!$E$8-計算過程!X194)*4.186*10^-3)</f>
        <v>4.4919166666666666</v>
      </c>
      <c r="O194" s="90">
        <f>IF(入力データと計算結果!$F$9=バックデータ一覧!$A$4,計算過程!W194*1.25,0)</f>
        <v>0</v>
      </c>
      <c r="P194" s="88">
        <f t="shared" si="22"/>
        <v>140</v>
      </c>
      <c r="Q194" s="88">
        <f t="shared" si="23"/>
        <v>200</v>
      </c>
      <c r="R194" s="88">
        <f t="shared" si="24"/>
        <v>30</v>
      </c>
      <c r="S194" s="88">
        <f>IF(入力データと計算結果!$F$9=バックデータ一覧!$A$2,$AC194,0)*$AX$11*$AX$12</f>
        <v>180</v>
      </c>
      <c r="T194" s="88">
        <f>IF(入力データと計算結果!$F$9=バックデータ一覧!$A$2,0,$AC194)*$AX$12</f>
        <v>0</v>
      </c>
      <c r="U194" s="88">
        <f t="shared" ca="1" si="30"/>
        <v>23.998273922956258</v>
      </c>
      <c r="V194" s="90">
        <f ca="1">IF(OR(入力データと計算結果!$F$9=バックデータ一覧!$A$2,入力データと計算結果!$F$9=バックデータ一覧!$A$3),W194/(バックデータ一覧!$E$8-計算過程!X194)/4.186*10^3,0)</f>
        <v>23.998273922956258</v>
      </c>
      <c r="W194" s="90">
        <f t="shared" si="25"/>
        <v>4.4919166666666666</v>
      </c>
      <c r="X194" s="90">
        <f ca="1">MAX(VLOOKUP(入力データと計算結果!$F$5,バックデータ一覧!$Y$3:$AA$10,2)*Y194+VLOOKUP(入力データと計算結果!$F$5,バックデータ一覧!$Y$3:$AA$10,3),0.5)</f>
        <v>15.285079750000001</v>
      </c>
      <c r="Y194" s="90">
        <f t="shared" ca="1" si="26"/>
        <v>17.802499999999998</v>
      </c>
      <c r="Z194" s="24">
        <f>IF(入力データと計算結果!$F$6=4,INDEX(バックデータ一覧!$I$4:$L$9,MATCH(VLOOKUP(計算過程!$A194,バックデータ一覧!$AU$3:$AV$367,2),バックデータ一覧!$H$4:$H$9,0),MATCH(計算過程!Z$2,バックデータ一覧!$I$2:$L$2,0)),IF(入力データと計算結果!$F$6=3,INDEX(バックデータ一覧!$I$10:$L$15,MATCH(VLOOKUP(計算過程!$A194,バックデータ一覧!$AU$3:$AV$367,2),バックデータ一覧!$H$10:$H$15,0),MATCH(計算過程!Z$2,バックデータ一覧!$I$2:$L$2,0)),IF(入力データと計算結果!$F$6=2,INDEX(バックデータ一覧!$I$16:$L$21,MATCH(VLOOKUP(計算過程!$A194,バックデータ一覧!$AU$3:$AV$367,2),バックデータ一覧!$H$16:$H$21,0),MATCH(計算過程!Z$2,バックデータ一覧!$I$2:$L$2,0)),IF(入力データと計算結果!$F$6=1,INDEX(バックデータ一覧!$I$22:$L$27,MATCH(VLOOKUP(計算過程!$A194,バックデータ一覧!$AU$3:$AV$367,2),バックデータ一覧!$H$22:$H$27,0),MATCH(計算過程!Z$2,バックデータ一覧!$I$2:$L$2,0))))))</f>
        <v>140</v>
      </c>
      <c r="AA194" s="24">
        <f>IF(入力データと計算結果!$F$6=4,INDEX(バックデータ一覧!$I$4:$L$9,MATCH(VLOOKUP(計算過程!$A194,バックデータ一覧!$AU$3:$AV$367,2),バックデータ一覧!$H$4:$H$9,0),MATCH(計算過程!AA$2,バックデータ一覧!$I$2:$L$2,0)),IF(入力データと計算結果!$F$6=3,INDEX(バックデータ一覧!$I$10:$L$15,MATCH(VLOOKUP(計算過程!$A194,バックデータ一覧!$AU$3:$AV$367,2),バックデータ一覧!$H$10:$H$15,0),MATCH(計算過程!AA$2,バックデータ一覧!$I$2:$L$2,0)),IF(入力データと計算結果!$F$6=2,INDEX(バックデータ一覧!$I$16:$L$21,MATCH(VLOOKUP(計算過程!$A194,バックデータ一覧!$AU$3:$AV$367,2),バックデータ一覧!$H$16:$H$21,0),MATCH(計算過程!AA$2,バックデータ一覧!$I$2:$L$2,0)),IF(入力データと計算結果!$F$6=1,INDEX(バックデータ一覧!$I$22:$L$27,MATCH(VLOOKUP(計算過程!$A194,バックデータ一覧!$AU$3:$AV$367,2),バックデータ一覧!$H$22:$H$27,0),MATCH(計算過程!AA$2,バックデータ一覧!$I$2:$L$2,0))))))</f>
        <v>200</v>
      </c>
      <c r="AB194" s="24">
        <f>IF(入力データと計算結果!$F$6=4,INDEX(バックデータ一覧!$I$4:$L$9,MATCH(VLOOKUP(計算過程!$A194,バックデータ一覧!$AU$3:$AV$367,2),バックデータ一覧!$H$4:$H$9,0),MATCH(計算過程!AB$2,バックデータ一覧!$I$2:$L$2,0)),IF(入力データと計算結果!$F$6=3,INDEX(バックデータ一覧!$I$10:$L$15,MATCH(VLOOKUP(計算過程!$A194,バックデータ一覧!$AU$3:$AV$367,2),バックデータ一覧!$H$10:$H$15,0),MATCH(計算過程!AB$2,バックデータ一覧!$I$2:$L$2,0)),IF(入力データと計算結果!$F$6=2,INDEX(バックデータ一覧!$I$16:$L$21,MATCH(VLOOKUP(計算過程!$A194,バックデータ一覧!$AU$3:$AV$367,2),バックデータ一覧!$H$16:$H$21,0),MATCH(計算過程!AB$2,バックデータ一覧!$I$2:$L$2,0)),IF(入力データと計算結果!$F$6=1,INDEX(バックデータ一覧!$I$22:$L$27,MATCH(VLOOKUP(計算過程!$A194,バックデータ一覧!$AU$3:$AV$367,2),バックデータ一覧!$H$22:$H$27,0),MATCH(計算過程!AB$2,バックデータ一覧!$I$2:$L$2,0))))))</f>
        <v>30</v>
      </c>
      <c r="AC194" s="24">
        <f>IF(入力データと計算結果!$F$6=4,INDEX(バックデータ一覧!$I$4:$L$9,MATCH(VLOOKUP(計算過程!$A194,バックデータ一覧!$AU$3:$AV$367,2),バックデータ一覧!$H$4:$H$9,0),MATCH(計算過程!AC$2,バックデータ一覧!$I$2:$L$2,0)),IF(入力データと計算結果!$F$6=3,INDEX(バックデータ一覧!$I$10:$L$15,MATCH(VLOOKUP(計算過程!$A194,バックデータ一覧!$AU$3:$AV$367,2),バックデータ一覧!$H$10:$H$15,0),MATCH(計算過程!AC$2,バックデータ一覧!$I$2:$L$2,0)),IF(入力データと計算結果!$F$6=2,INDEX(バックデータ一覧!$I$16:$L$21,MATCH(VLOOKUP(計算過程!$A194,バックデータ一覧!$AU$3:$AV$367,2),バックデータ一覧!$H$16:$H$21,0),MATCH(計算過程!AC$2,バックデータ一覧!$I$2:$L$2,0)),IF(入力データと計算結果!$F$6=1,INDEX(バックデータ一覧!$I$22:$L$27,MATCH(VLOOKUP(計算過程!$A194,バックデータ一覧!$AU$3:$AV$367,2),バックデータ一覧!$H$22:$H$27,0),MATCH(計算過程!AC$2,バックデータ一覧!$I$2:$L$2,0))))))</f>
        <v>180</v>
      </c>
      <c r="AD194" s="89">
        <f>IF($AF194&lt;7,INDEX(バックデータ一覧!$P$4:$S$5,MATCH(入力データと計算結果!$F$8,バックデータ一覧!$O$4:$O$5,0),MATCH(入力データと計算結果!$F$6,バックデータ一覧!$P$3:$W$3,0)),IF(AND($AF194&gt;=7,$AF194&lt;16),INDEX(バックデータ一覧!$P$6:$S$7,MATCH(入力データと計算結果!$F$8,バックデータ一覧!$O$6:$O$7,0),MATCH(入力データと計算結果!$F$6,バックデータ一覧!$P$3:$W$3,0)),IF(AND($AF194&gt;=16,$AF194&lt;25),INDEX(バックデータ一覧!$P$8:$S$9,MATCH(入力データと計算結果!$F$8,バックデータ一覧!$O$8:$O$9,0),MATCH(入力データと計算結果!$F$6,バックデータ一覧!$P$3:$W$3,0)),IF($AF194&gt;=25,INDEX(バックデータ一覧!$P$10:$S$11,MATCH(入力データと計算結果!$F$8,バックデータ一覧!$O$10:$O$11,0),MATCH(入力データと計算結果!$F$6,バックデータ一覧!$P$3:$W$3,0))))))</f>
        <v>-0.13</v>
      </c>
      <c r="AE194" s="89">
        <f>IF($AF194&lt;7,INDEX(バックデータ一覧!$T$4:$W$5,MATCH(入力データと計算結果!$F$8,バックデータ一覧!$O$4:$O$5,0),MATCH(入力データと計算結果!$F$6,バックデータ一覧!$P$3:$W$3,0)),IF(AND($AF194&gt;=7,$AF194&lt;16),INDEX(バックデータ一覧!$T$6:$W$7,MATCH(入力データと計算結果!$F$8,バックデータ一覧!$O$6:$O$7,0),MATCH(入力データと計算結果!$F$6,バックデータ一覧!$P$3:$W$3,0)),IF(AND($AF194&gt;=16,$AF194&lt;25),INDEX(バックデータ一覧!$T$8:$W$9,MATCH(入力データと計算結果!$F$8,バックデータ一覧!$O$8:$O$9,0),MATCH(入力データと計算結果!$F$6,バックデータ一覧!$P$3:$W$3,0)),IF($AF194&gt;=25,INDEX(バックデータ一覧!$T$10:$W$11,MATCH(入力データと計算結果!$F$8,バックデータ一覧!$O$10:$O$11,0),MATCH(入力データと計算結果!$F$6,バックデータ一覧!$P$3:$W$3,0))))))</f>
        <v>6.04</v>
      </c>
      <c r="AF194" s="88">
        <f>AVERAGEIF(貼り付けシート!$A$6:$A$8765,$A194,貼り付けシート!$C$6:$C$8765)</f>
        <v>11.908333333333331</v>
      </c>
      <c r="AG194" s="91">
        <f>IF(AND(入力データと計算結果!$F$7=バックデータ一覧!$A$7,AH194="使用できる"),MIN(AN194,SUM(I194:N194)*$AX$13),0)</f>
        <v>0</v>
      </c>
      <c r="AH194" s="47" t="str">
        <f t="shared" si="31"/>
        <v>使用できる</v>
      </c>
      <c r="AI194" s="90">
        <f>IF(入力データと計算結果!$F$7=バックデータ一覧!$A$8,MIN(AJ194,(SUM(I194:N194)*$AX$15)),0)</f>
        <v>0</v>
      </c>
      <c r="AJ194" s="90">
        <f t="shared" ca="1" si="27"/>
        <v>0</v>
      </c>
      <c r="AK194" s="90">
        <f t="shared" ca="1" si="28"/>
        <v>31.215998424975002</v>
      </c>
      <c r="AL194" s="88">
        <f>IF(OR($AX$22=0,入力データと計算結果!$F$7&lt;&gt;バックデータ一覧!$A$8),0,$AX$19*AM194*10^-3)</f>
        <v>0</v>
      </c>
      <c r="AM194" s="90">
        <f>SUMPRODUCT(('計算過程（日射量等）'!$A$6:$A$8765=計算過程!A194)*('計算過程（日射量等）'!$C$6:$C$8765&gt;=$AX$20))</f>
        <v>7</v>
      </c>
      <c r="AN194" s="90">
        <f>IF(入力データと計算結果!$F$7=バックデータ一覧!$A$9,0,AO194*$AX$22*$AX$21*計算過程!$AX$23)</f>
        <v>0</v>
      </c>
      <c r="AO194" s="90">
        <f>SUMIF('計算過程（日射量等）'!$A$6:$A$8765,計算過程!A194,'計算過程（日射量等）'!$C$6:$C$8765)*3600*10^-6</f>
        <v>9.653019798030348</v>
      </c>
      <c r="AP194" s="90">
        <f t="shared" si="32"/>
        <v>19.539919354838709</v>
      </c>
      <c r="AQ194" s="90">
        <f>AVERAGEIF('貼り付けシート（日射量等）'!$D$3:$D$8762,$A194,'貼り付けシート（日射量等）'!$F$3:$F$8762)</f>
        <v>20.454166666666669</v>
      </c>
    </row>
    <row r="195" spans="1:43">
      <c r="A195" s="28">
        <v>41829</v>
      </c>
      <c r="B195" s="88">
        <f ca="1">I195-IF(入力データと計算結果!$F$7=バックデータ一覧!$A$7,計算過程!$AG195,計算過程!$AI195)*I195/($I195+$J195+$K195+$L195+$M195+$N195)</f>
        <v>3.3288808520239996</v>
      </c>
      <c r="C195" s="88">
        <f ca="1">J195-IF(入力データと計算結果!$F$7=バックデータ一覧!$A$7,計算過程!$AG195,計算過程!$AI195)*J195/($I195+$J195+$K195+$L195+$M195+$N195)</f>
        <v>19.765230058892495</v>
      </c>
      <c r="D195" s="88">
        <f ca="1">K195-IF(入力データと計算結果!$F$7=バックデータ一覧!$A$7,計算過程!$AG195,計算過程!$AI195)*K195/($I195+$J195+$K195+$L195+$M195+$N195)</f>
        <v>2.9127707455209992</v>
      </c>
      <c r="E195" s="88">
        <f ca="1">L195-IF(入力データと計算結果!$F$7=バックデータ一覧!$A$7,計算過程!$AG195,計算過程!$AI195)*L195/($I195+$J195+$K195+$L195+$M195+$N195)</f>
        <v>0</v>
      </c>
      <c r="F195" s="88">
        <f ca="1">M195-IF(入力データと計算結果!$F$7=バックデータ一覧!$A$7,計算過程!$AG195,計算過程!$AI195)*M195/($I195+$J195+$K195+$L195+$M195+$N195)</f>
        <v>0</v>
      </c>
      <c r="G195" s="88">
        <f ca="1">N195-IF(入力データと計算結果!$F$7=バックデータ一覧!$A$7,計算過程!$AG195,計算過程!$AI195)*N195/($I195+$J195+$K195+$L195+$M195+$N195)</f>
        <v>0</v>
      </c>
      <c r="H195" s="88">
        <f t="shared" si="29"/>
        <v>0</v>
      </c>
      <c r="I195" s="90">
        <f ca="1">P195*(バックデータ一覧!$E$3-計算過程!X195)*4.186*10^-3</f>
        <v>3.3288808520239996</v>
      </c>
      <c r="J195" s="90">
        <f ca="1">Q195*(バックデータ一覧!$E$4-計算過程!X195)*4.186*10^-3</f>
        <v>19.765230058892495</v>
      </c>
      <c r="K195" s="90">
        <f ca="1">R195*(バックデータ一覧!$E$5-計算過程!X195)*4.186*10^-3</f>
        <v>2.9127707455209992</v>
      </c>
      <c r="L195" s="90">
        <f ca="1">IF(入力データと計算結果!$F$9=バックデータ一覧!$A$2,計算過程!S195*(バックデータ一覧!$E$6-計算過程!X195)*4.186*10^-3,0)</f>
        <v>0</v>
      </c>
      <c r="M195" s="90">
        <f>IF(入力データと計算結果!$F$9=バックデータ一覧!$A$2,0,計算過程!T195*(バックデータ一覧!$E$7-計算過程!X195)*4.186*10^-3)</f>
        <v>0</v>
      </c>
      <c r="N195" s="90">
        <f ca="1">IF(入力データと計算結果!$F$9=バックデータ一覧!$A$4,0,計算過程!U195*(バックデータ一覧!$E$8-計算過程!X195)*4.186*10^-3)</f>
        <v>0</v>
      </c>
      <c r="O195" s="90">
        <f>IF(入力データと計算結果!$F$9=バックデータ一覧!$A$4,計算過程!W195*1.25,0)</f>
        <v>0</v>
      </c>
      <c r="P195" s="88">
        <f t="shared" si="22"/>
        <v>32</v>
      </c>
      <c r="Q195" s="88">
        <f t="shared" si="23"/>
        <v>190</v>
      </c>
      <c r="R195" s="88">
        <f t="shared" si="24"/>
        <v>28</v>
      </c>
      <c r="S195" s="88">
        <f>IF(入力データと計算結果!$F$9=バックデータ一覧!$A$2,$AC195,0)*$AX$11*$AX$12</f>
        <v>0</v>
      </c>
      <c r="T195" s="88">
        <f>IF(入力データと計算結果!$F$9=バックデータ一覧!$A$2,0,$AC195)*$AX$12</f>
        <v>0</v>
      </c>
      <c r="U195" s="88">
        <f t="shared" ca="1" si="30"/>
        <v>0</v>
      </c>
      <c r="V195" s="90">
        <f ca="1">IF(OR(入力データと計算結果!$F$9=バックデータ一覧!$A$2,入力データと計算結果!$F$9=バックデータ一覧!$A$3),W195/(バックデータ一覧!$E$8-計算過程!X195)/4.186*10^3,0)</f>
        <v>0</v>
      </c>
      <c r="W195" s="90">
        <f t="shared" si="25"/>
        <v>0</v>
      </c>
      <c r="X195" s="90">
        <f ca="1">MAX(VLOOKUP(入力データと計算結果!$F$5,バックデータ一覧!$Y$3:$AA$10,2)*Y195+VLOOKUP(入力データと計算結果!$F$5,バックデータ一覧!$Y$3:$AA$10,3),0.5)</f>
        <v>15.148703625000003</v>
      </c>
      <c r="Y195" s="90">
        <f t="shared" ca="1" si="26"/>
        <v>17.597083333333334</v>
      </c>
      <c r="Z195" s="24">
        <f>IF(入力データと計算結果!$F$6=4,INDEX(バックデータ一覧!$I$4:$L$9,MATCH(VLOOKUP(計算過程!$A195,バックデータ一覧!$AU$3:$AV$367,2),バックデータ一覧!$H$4:$H$9,0),MATCH(計算過程!Z$2,バックデータ一覧!$I$2:$L$2,0)),IF(入力データと計算結果!$F$6=3,INDEX(バックデータ一覧!$I$10:$L$15,MATCH(VLOOKUP(計算過程!$A195,バックデータ一覧!$AU$3:$AV$367,2),バックデータ一覧!$H$10:$H$15,0),MATCH(計算過程!Z$2,バックデータ一覧!$I$2:$L$2,0)),IF(入力データと計算結果!$F$6=2,INDEX(バックデータ一覧!$I$16:$L$21,MATCH(VLOOKUP(計算過程!$A195,バックデータ一覧!$AU$3:$AV$367,2),バックデータ一覧!$H$16:$H$21,0),MATCH(計算過程!Z$2,バックデータ一覧!$I$2:$L$2,0)),IF(入力データと計算結果!$F$6=1,INDEX(バックデータ一覧!$I$22:$L$27,MATCH(VLOOKUP(計算過程!$A195,バックデータ一覧!$AU$3:$AV$367,2),バックデータ一覧!$H$22:$H$27,0),MATCH(計算過程!Z$2,バックデータ一覧!$I$2:$L$2,0))))))</f>
        <v>32</v>
      </c>
      <c r="AA195" s="24">
        <f>IF(入力データと計算結果!$F$6=4,INDEX(バックデータ一覧!$I$4:$L$9,MATCH(VLOOKUP(計算過程!$A195,バックデータ一覧!$AU$3:$AV$367,2),バックデータ一覧!$H$4:$H$9,0),MATCH(計算過程!AA$2,バックデータ一覧!$I$2:$L$2,0)),IF(入力データと計算結果!$F$6=3,INDEX(バックデータ一覧!$I$10:$L$15,MATCH(VLOOKUP(計算過程!$A195,バックデータ一覧!$AU$3:$AV$367,2),バックデータ一覧!$H$10:$H$15,0),MATCH(計算過程!AA$2,バックデータ一覧!$I$2:$L$2,0)),IF(入力データと計算結果!$F$6=2,INDEX(バックデータ一覧!$I$16:$L$21,MATCH(VLOOKUP(計算過程!$A195,バックデータ一覧!$AU$3:$AV$367,2),バックデータ一覧!$H$16:$H$21,0),MATCH(計算過程!AA$2,バックデータ一覧!$I$2:$L$2,0)),IF(入力データと計算結果!$F$6=1,INDEX(バックデータ一覧!$I$22:$L$27,MATCH(VLOOKUP(計算過程!$A195,バックデータ一覧!$AU$3:$AV$367,2),バックデータ一覧!$H$22:$H$27,0),MATCH(計算過程!AA$2,バックデータ一覧!$I$2:$L$2,0))))))</f>
        <v>190</v>
      </c>
      <c r="AB195" s="24">
        <f>IF(入力データと計算結果!$F$6=4,INDEX(バックデータ一覧!$I$4:$L$9,MATCH(VLOOKUP(計算過程!$A195,バックデータ一覧!$AU$3:$AV$367,2),バックデータ一覧!$H$4:$H$9,0),MATCH(計算過程!AB$2,バックデータ一覧!$I$2:$L$2,0)),IF(入力データと計算結果!$F$6=3,INDEX(バックデータ一覧!$I$10:$L$15,MATCH(VLOOKUP(計算過程!$A195,バックデータ一覧!$AU$3:$AV$367,2),バックデータ一覧!$H$10:$H$15,0),MATCH(計算過程!AB$2,バックデータ一覧!$I$2:$L$2,0)),IF(入力データと計算結果!$F$6=2,INDEX(バックデータ一覧!$I$16:$L$21,MATCH(VLOOKUP(計算過程!$A195,バックデータ一覧!$AU$3:$AV$367,2),バックデータ一覧!$H$16:$H$21,0),MATCH(計算過程!AB$2,バックデータ一覧!$I$2:$L$2,0)),IF(入力データと計算結果!$F$6=1,INDEX(バックデータ一覧!$I$22:$L$27,MATCH(VLOOKUP(計算過程!$A195,バックデータ一覧!$AU$3:$AV$367,2),バックデータ一覧!$H$22:$H$27,0),MATCH(計算過程!AB$2,バックデータ一覧!$I$2:$L$2,0))))))</f>
        <v>28</v>
      </c>
      <c r="AC195" s="24">
        <f>IF(入力データと計算結果!$F$6=4,INDEX(バックデータ一覧!$I$4:$L$9,MATCH(VLOOKUP(計算過程!$A195,バックデータ一覧!$AU$3:$AV$367,2),バックデータ一覧!$H$4:$H$9,0),MATCH(計算過程!AC$2,バックデータ一覧!$I$2:$L$2,0)),IF(入力データと計算結果!$F$6=3,INDEX(バックデータ一覧!$I$10:$L$15,MATCH(VLOOKUP(計算過程!$A195,バックデータ一覧!$AU$3:$AV$367,2),バックデータ一覧!$H$10:$H$15,0),MATCH(計算過程!AC$2,バックデータ一覧!$I$2:$L$2,0)),IF(入力データと計算結果!$F$6=2,INDEX(バックデータ一覧!$I$16:$L$21,MATCH(VLOOKUP(計算過程!$A195,バックデータ一覧!$AU$3:$AV$367,2),バックデータ一覧!$H$16:$H$21,0),MATCH(計算過程!AC$2,バックデータ一覧!$I$2:$L$2,0)),IF(入力データと計算結果!$F$6=1,INDEX(バックデータ一覧!$I$22:$L$27,MATCH(VLOOKUP(計算過程!$A195,バックデータ一覧!$AU$3:$AV$367,2),バックデータ一覧!$H$22:$H$27,0),MATCH(計算過程!AC$2,バックデータ一覧!$I$2:$L$2,0))))))</f>
        <v>0</v>
      </c>
      <c r="AD195" s="89">
        <f>IF($AF195&lt;7,INDEX(バックデータ一覧!$P$4:$S$5,MATCH(入力データと計算結果!$F$8,バックデータ一覧!$O$4:$O$5,0),MATCH(入力データと計算結果!$F$6,バックデータ一覧!$P$3:$W$3,0)),IF(AND($AF195&gt;=7,$AF195&lt;16),INDEX(バックデータ一覧!$P$6:$S$7,MATCH(入力データと計算結果!$F$8,バックデータ一覧!$O$6:$O$7,0),MATCH(入力データと計算結果!$F$6,バックデータ一覧!$P$3:$W$3,0)),IF(AND($AF195&gt;=16,$AF195&lt;25),INDEX(バックデータ一覧!$P$8:$S$9,MATCH(入力データと計算結果!$F$8,バックデータ一覧!$O$8:$O$9,0),MATCH(入力データと計算結果!$F$6,バックデータ一覧!$P$3:$W$3,0)),IF($AF195&gt;=25,INDEX(バックデータ一覧!$P$10:$S$11,MATCH(入力データと計算結果!$F$8,バックデータ一覧!$O$10:$O$11,0),MATCH(入力データと計算結果!$F$6,バックデータ一覧!$P$3:$W$3,0))))))</f>
        <v>-0.13</v>
      </c>
      <c r="AE195" s="89">
        <f>IF($AF195&lt;7,INDEX(バックデータ一覧!$T$4:$W$5,MATCH(入力データと計算結果!$F$8,バックデータ一覧!$O$4:$O$5,0),MATCH(入力データと計算結果!$F$6,バックデータ一覧!$P$3:$W$3,0)),IF(AND($AF195&gt;=7,$AF195&lt;16),INDEX(バックデータ一覧!$T$6:$W$7,MATCH(入力データと計算結果!$F$8,バックデータ一覧!$O$6:$O$7,0),MATCH(入力データと計算結果!$F$6,バックデータ一覧!$P$3:$W$3,0)),IF(AND($AF195&gt;=16,$AF195&lt;25),INDEX(バックデータ一覧!$T$8:$W$9,MATCH(入力データと計算結果!$F$8,バックデータ一覧!$O$8:$O$9,0),MATCH(入力データと計算結果!$F$6,バックデータ一覧!$P$3:$W$3,0)),IF($AF195&gt;=25,INDEX(バックデータ一覧!$T$10:$W$11,MATCH(入力データと計算結果!$F$8,バックデータ一覧!$O$10:$O$11,0),MATCH(入力データと計算結果!$F$6,バックデータ一覧!$P$3:$W$3,0))))))</f>
        <v>6.04</v>
      </c>
      <c r="AF195" s="88">
        <f>AVERAGEIF(貼り付けシート!$A$6:$A$8765,$A195,貼り付けシート!$C$6:$C$8765)</f>
        <v>14.266666666666664</v>
      </c>
      <c r="AG195" s="91">
        <f>IF(AND(入力データと計算結果!$F$7=バックデータ一覧!$A$7,AH195="使用できる"),MIN(AN195,SUM(I195:N195)*$AX$13),0)</f>
        <v>0</v>
      </c>
      <c r="AH195" s="47" t="str">
        <f t="shared" si="31"/>
        <v>使用できる</v>
      </c>
      <c r="AI195" s="90">
        <f>IF(入力データと計算結果!$F$7=バックデータ一覧!$A$8,MIN(AJ195,(SUM(I195:N195)*$AX$15)),0)</f>
        <v>0</v>
      </c>
      <c r="AJ195" s="90">
        <f t="shared" ca="1" si="27"/>
        <v>0</v>
      </c>
      <c r="AK195" s="90">
        <f t="shared" ca="1" si="28"/>
        <v>31.301628993862497</v>
      </c>
      <c r="AL195" s="88">
        <f>IF(OR($AX$22=0,入力データと計算結果!$F$7&lt;&gt;バックデータ一覧!$A$8),0,$AX$19*AM195*10^-3)</f>
        <v>0</v>
      </c>
      <c r="AM195" s="90">
        <f>SUMPRODUCT(('計算過程（日射量等）'!$A$6:$A$8765=計算過程!A195)*('計算過程（日射量等）'!$C$6:$C$8765&gt;=$AX$20))</f>
        <v>1</v>
      </c>
      <c r="AN195" s="90">
        <f>IF(入力データと計算結果!$F$7=バックデータ一覧!$A$9,0,AO195*$AX$22*$AX$21*計算過程!$AX$23)</f>
        <v>0</v>
      </c>
      <c r="AO195" s="90">
        <f>SUMIF('計算過程（日射量等）'!$A$6:$A$8765,計算過程!A195,'計算過程（日射量等）'!$C$6:$C$8765)*3600*10^-6</f>
        <v>4.8213870786993454</v>
      </c>
      <c r="AP195" s="90">
        <f t="shared" si="32"/>
        <v>19.719489247311824</v>
      </c>
      <c r="AQ195" s="90">
        <f>AVERAGEIF('貼り付けシート（日射量等）'!$D$3:$D$8762,$A195,'貼り付けシート（日射量等）'!$F$3:$F$8762)</f>
        <v>18.495833333333326</v>
      </c>
    </row>
    <row r="196" spans="1:43">
      <c r="A196" s="28">
        <v>41830</v>
      </c>
      <c r="B196" s="88">
        <f ca="1">I196-IF(入力データと計算結果!$F$7=バックデータ一覧!$A$7,計算過程!$AG196,計算過程!$AI196)*I196/($I196+$J196+$K196+$L196+$M196+$N196)</f>
        <v>9.6440392583990011</v>
      </c>
      <c r="C196" s="88">
        <f ca="1">J196-IF(入力データと計算結果!$F$7=バックデータ一覧!$A$7,計算過程!$AG196,計算過程!$AI196)*J196/($I196+$J196+$K196+$L196+$M196+$N196)</f>
        <v>15.723977051737503</v>
      </c>
      <c r="D196" s="88">
        <f ca="1">K196-IF(入力データと計算結果!$F$7=バックデータ一覧!$A$7,計算過程!$AG196,計算過程!$AI196)*K196/($I196+$J196+$K196+$L196+$M196+$N196)</f>
        <v>2.9351423829910006</v>
      </c>
      <c r="E196" s="88">
        <f ca="1">L196-IF(入力データと計算結果!$F$7=バックデータ一覧!$A$7,計算過程!$AG196,計算過程!$AI196)*L196/($I196+$J196+$K196+$L196+$M196+$N196)</f>
        <v>18.868772462085001</v>
      </c>
      <c r="F196" s="88">
        <f ca="1">M196-IF(入力データと計算結果!$F$7=バックデータ一覧!$A$7,計算過程!$AG196,計算過程!$AI196)*M196/($I196+$J196+$K196+$L196+$M196+$N196)</f>
        <v>0</v>
      </c>
      <c r="G196" s="88">
        <f ca="1">N196-IF(入力データと計算結果!$F$7=バックデータ一覧!$A$7,計算過程!$AG196,計算過程!$AI196)*N196/($I196+$J196+$K196+$L196+$M196+$N196)</f>
        <v>3.7681666666666667</v>
      </c>
      <c r="H196" s="88">
        <f t="shared" si="29"/>
        <v>0</v>
      </c>
      <c r="I196" s="90">
        <f ca="1">P196*(バックデータ一覧!$E$3-計算過程!X196)*4.186*10^-3</f>
        <v>9.6440392583990011</v>
      </c>
      <c r="J196" s="90">
        <f ca="1">Q196*(バックデータ一覧!$E$4-計算過程!X196)*4.186*10^-3</f>
        <v>15.723977051737503</v>
      </c>
      <c r="K196" s="90">
        <f ca="1">R196*(バックデータ一覧!$E$5-計算過程!X196)*4.186*10^-3</f>
        <v>2.9351423829910006</v>
      </c>
      <c r="L196" s="90">
        <f ca="1">IF(入力データと計算結果!$F$9=バックデータ一覧!$A$2,計算過程!S196*(バックデータ一覧!$E$6-計算過程!X196)*4.186*10^-3,0)</f>
        <v>18.868772462085001</v>
      </c>
      <c r="M196" s="90">
        <f>IF(入力データと計算結果!$F$9=バックデータ一覧!$A$2,0,計算過程!T196*(バックデータ一覧!$E$7-計算過程!X196)*4.186*10^-3)</f>
        <v>0</v>
      </c>
      <c r="N196" s="90">
        <f ca="1">IF(入力データと計算結果!$F$9=バックデータ一覧!$A$4,0,計算過程!U196*(バックデータ一覧!$E$8-計算過程!X196)*4.186*10^-3)</f>
        <v>3.7681666666666667</v>
      </c>
      <c r="O196" s="90">
        <f>IF(入力データと計算結果!$F$9=バックデータ一覧!$A$4,計算過程!W196*1.25,0)</f>
        <v>0</v>
      </c>
      <c r="P196" s="88">
        <f t="shared" si="22"/>
        <v>92</v>
      </c>
      <c r="Q196" s="88">
        <f t="shared" si="23"/>
        <v>150</v>
      </c>
      <c r="R196" s="88">
        <f t="shared" si="24"/>
        <v>28</v>
      </c>
      <c r="S196" s="88">
        <f>IF(入力データと計算結果!$F$9=バックデータ一覧!$A$2,$AC196,0)*$AX$11*$AX$12</f>
        <v>180</v>
      </c>
      <c r="T196" s="88">
        <f>IF(入力データと計算結果!$F$9=バックデータ一覧!$A$2,0,$AC196)*$AX$12</f>
        <v>0</v>
      </c>
      <c r="U196" s="88">
        <f t="shared" ca="1" si="30"/>
        <v>19.985342572268134</v>
      </c>
      <c r="V196" s="90">
        <f ca="1">IF(OR(入力データと計算結果!$F$9=バックデータ一覧!$A$2,入力データと計算結果!$F$9=バックデータ一覧!$A$3),W196/(バックデータ一覧!$E$8-計算過程!X196)/4.186*10^3,0)</f>
        <v>19.985342572268134</v>
      </c>
      <c r="W196" s="90">
        <f t="shared" si="25"/>
        <v>3.7681666666666662</v>
      </c>
      <c r="X196" s="90">
        <f ca="1">MAX(VLOOKUP(入力データと計算結果!$F$5,バックデータ一覧!$Y$3:$AA$10,2)*Y196+VLOOKUP(入力データと計算結果!$F$5,バックデータ一覧!$Y$3:$AA$10,3),0.5)</f>
        <v>14.957832374999999</v>
      </c>
      <c r="Y196" s="90">
        <f t="shared" ca="1" si="26"/>
        <v>17.309583333333329</v>
      </c>
      <c r="Z196" s="24">
        <f>IF(入力データと計算結果!$F$6=4,INDEX(バックデータ一覧!$I$4:$L$9,MATCH(VLOOKUP(計算過程!$A196,バックデータ一覧!$AU$3:$AV$367,2),バックデータ一覧!$H$4:$H$9,0),MATCH(計算過程!Z$2,バックデータ一覧!$I$2:$L$2,0)),IF(入力データと計算結果!$F$6=3,INDEX(バックデータ一覧!$I$10:$L$15,MATCH(VLOOKUP(計算過程!$A196,バックデータ一覧!$AU$3:$AV$367,2),バックデータ一覧!$H$10:$H$15,0),MATCH(計算過程!Z$2,バックデータ一覧!$I$2:$L$2,0)),IF(入力データと計算結果!$F$6=2,INDEX(バックデータ一覧!$I$16:$L$21,MATCH(VLOOKUP(計算過程!$A196,バックデータ一覧!$AU$3:$AV$367,2),バックデータ一覧!$H$16:$H$21,0),MATCH(計算過程!Z$2,バックデータ一覧!$I$2:$L$2,0)),IF(入力データと計算結果!$F$6=1,INDEX(バックデータ一覧!$I$22:$L$27,MATCH(VLOOKUP(計算過程!$A196,バックデータ一覧!$AU$3:$AV$367,2),バックデータ一覧!$H$22:$H$27,0),MATCH(計算過程!Z$2,バックデータ一覧!$I$2:$L$2,0))))))</f>
        <v>92</v>
      </c>
      <c r="AA196" s="24">
        <f>IF(入力データと計算結果!$F$6=4,INDEX(バックデータ一覧!$I$4:$L$9,MATCH(VLOOKUP(計算過程!$A196,バックデータ一覧!$AU$3:$AV$367,2),バックデータ一覧!$H$4:$H$9,0),MATCH(計算過程!AA$2,バックデータ一覧!$I$2:$L$2,0)),IF(入力データと計算結果!$F$6=3,INDEX(バックデータ一覧!$I$10:$L$15,MATCH(VLOOKUP(計算過程!$A196,バックデータ一覧!$AU$3:$AV$367,2),バックデータ一覧!$H$10:$H$15,0),MATCH(計算過程!AA$2,バックデータ一覧!$I$2:$L$2,0)),IF(入力データと計算結果!$F$6=2,INDEX(バックデータ一覧!$I$16:$L$21,MATCH(VLOOKUP(計算過程!$A196,バックデータ一覧!$AU$3:$AV$367,2),バックデータ一覧!$H$16:$H$21,0),MATCH(計算過程!AA$2,バックデータ一覧!$I$2:$L$2,0)),IF(入力データと計算結果!$F$6=1,INDEX(バックデータ一覧!$I$22:$L$27,MATCH(VLOOKUP(計算過程!$A196,バックデータ一覧!$AU$3:$AV$367,2),バックデータ一覧!$H$22:$H$27,0),MATCH(計算過程!AA$2,バックデータ一覧!$I$2:$L$2,0))))))</f>
        <v>150</v>
      </c>
      <c r="AB196" s="24">
        <f>IF(入力データと計算結果!$F$6=4,INDEX(バックデータ一覧!$I$4:$L$9,MATCH(VLOOKUP(計算過程!$A196,バックデータ一覧!$AU$3:$AV$367,2),バックデータ一覧!$H$4:$H$9,0),MATCH(計算過程!AB$2,バックデータ一覧!$I$2:$L$2,0)),IF(入力データと計算結果!$F$6=3,INDEX(バックデータ一覧!$I$10:$L$15,MATCH(VLOOKUP(計算過程!$A196,バックデータ一覧!$AU$3:$AV$367,2),バックデータ一覧!$H$10:$H$15,0),MATCH(計算過程!AB$2,バックデータ一覧!$I$2:$L$2,0)),IF(入力データと計算結果!$F$6=2,INDEX(バックデータ一覧!$I$16:$L$21,MATCH(VLOOKUP(計算過程!$A196,バックデータ一覧!$AU$3:$AV$367,2),バックデータ一覧!$H$16:$H$21,0),MATCH(計算過程!AB$2,バックデータ一覧!$I$2:$L$2,0)),IF(入力データと計算結果!$F$6=1,INDEX(バックデータ一覧!$I$22:$L$27,MATCH(VLOOKUP(計算過程!$A196,バックデータ一覧!$AU$3:$AV$367,2),バックデータ一覧!$H$22:$H$27,0),MATCH(計算過程!AB$2,バックデータ一覧!$I$2:$L$2,0))))))</f>
        <v>28</v>
      </c>
      <c r="AC196" s="24">
        <f>IF(入力データと計算結果!$F$6=4,INDEX(バックデータ一覧!$I$4:$L$9,MATCH(VLOOKUP(計算過程!$A196,バックデータ一覧!$AU$3:$AV$367,2),バックデータ一覧!$H$4:$H$9,0),MATCH(計算過程!AC$2,バックデータ一覧!$I$2:$L$2,0)),IF(入力データと計算結果!$F$6=3,INDEX(バックデータ一覧!$I$10:$L$15,MATCH(VLOOKUP(計算過程!$A196,バックデータ一覧!$AU$3:$AV$367,2),バックデータ一覧!$H$10:$H$15,0),MATCH(計算過程!AC$2,バックデータ一覧!$I$2:$L$2,0)),IF(入力データと計算結果!$F$6=2,INDEX(バックデータ一覧!$I$16:$L$21,MATCH(VLOOKUP(計算過程!$A196,バックデータ一覧!$AU$3:$AV$367,2),バックデータ一覧!$H$16:$H$21,0),MATCH(計算過程!AC$2,バックデータ一覧!$I$2:$L$2,0)),IF(入力データと計算結果!$F$6=1,INDEX(バックデータ一覧!$I$22:$L$27,MATCH(VLOOKUP(計算過程!$A196,バックデータ一覧!$AU$3:$AV$367,2),バックデータ一覧!$H$22:$H$27,0),MATCH(計算過程!AC$2,バックデータ一覧!$I$2:$L$2,0))))))</f>
        <v>180</v>
      </c>
      <c r="AD196" s="89">
        <f>IF($AF196&lt;7,INDEX(バックデータ一覧!$P$4:$S$5,MATCH(入力データと計算結果!$F$8,バックデータ一覧!$O$4:$O$5,0),MATCH(入力データと計算結果!$F$6,バックデータ一覧!$P$3:$W$3,0)),IF(AND($AF196&gt;=7,$AF196&lt;16),INDEX(バックデータ一覧!$P$6:$S$7,MATCH(入力データと計算結果!$F$8,バックデータ一覧!$O$6:$O$7,0),MATCH(入力データと計算結果!$F$6,バックデータ一覧!$P$3:$W$3,0)),IF(AND($AF196&gt;=16,$AF196&lt;25),INDEX(バックデータ一覧!$P$8:$S$9,MATCH(入力データと計算結果!$F$8,バックデータ一覧!$O$8:$O$9,0),MATCH(入力データと計算結果!$F$6,バックデータ一覧!$P$3:$W$3,0)),IF($AF196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96" s="89">
        <f>IF($AF196&lt;7,INDEX(バックデータ一覧!$T$4:$W$5,MATCH(入力データと計算結果!$F$8,バックデータ一覧!$O$4:$O$5,0),MATCH(入力データと計算結果!$F$6,バックデータ一覧!$P$3:$W$3,0)),IF(AND($AF196&gt;=7,$AF196&lt;16),INDEX(バックデータ一覧!$T$6:$W$7,MATCH(入力データと計算結果!$F$8,バックデータ一覧!$O$6:$O$7,0),MATCH(入力データと計算結果!$F$6,バックデータ一覧!$P$3:$W$3,0)),IF(AND($AF196&gt;=16,$AF196&lt;25),INDEX(バックデータ一覧!$T$8:$W$9,MATCH(入力データと計算結果!$F$8,バックデータ一覧!$O$8:$O$9,0),MATCH(入力データと計算結果!$F$6,バックデータ一覧!$P$3:$W$3,0)),IF($AF196&gt;=25,INDEX(バックデータ一覧!$T$10:$W$11,MATCH(入力データと計算結果!$F$8,バックデータ一覧!$O$10:$O$11,0),MATCH(入力データと計算結果!$F$6,バックデータ一覧!$P$3:$W$3,0))))))</f>
        <v>6.21</v>
      </c>
      <c r="AF196" s="88">
        <f>AVERAGEIF(貼り付けシート!$A$6:$A$8765,$A196,貼り付けシート!$C$6:$C$8765)</f>
        <v>17.441666666666666</v>
      </c>
      <c r="AG196" s="91">
        <f>IF(AND(入力データと計算結果!$F$7=バックデータ一覧!$A$7,AH196="使用できる"),MIN(AN196,SUM(I196:N196)*$AX$13),0)</f>
        <v>0</v>
      </c>
      <c r="AH196" s="47" t="str">
        <f t="shared" si="31"/>
        <v>使用できる</v>
      </c>
      <c r="AI196" s="90">
        <f>IF(入力データと計算結果!$F$7=バックデータ一覧!$A$8,MIN(AJ196,(SUM(I196:N196)*$AX$15)),0)</f>
        <v>0</v>
      </c>
      <c r="AJ196" s="90">
        <f t="shared" ca="1" si="27"/>
        <v>0</v>
      </c>
      <c r="AK196" s="90">
        <f t="shared" ca="1" si="28"/>
        <v>31.421477051737501</v>
      </c>
      <c r="AL196" s="88">
        <f>IF(OR($AX$22=0,入力データと計算結果!$F$7&lt;&gt;バックデータ一覧!$A$8),0,$AX$19*AM196*10^-3)</f>
        <v>0</v>
      </c>
      <c r="AM196" s="90">
        <f>SUMPRODUCT(('計算過程（日射量等）'!$A$6:$A$8765=計算過程!A196)*('計算過程（日射量等）'!$C$6:$C$8765&gt;=$AX$20))</f>
        <v>10</v>
      </c>
      <c r="AN196" s="90">
        <f>IF(入力データと計算結果!$F$7=バックデータ一覧!$A$9,0,AO196*$AX$22*$AX$21*計算過程!$AX$23)</f>
        <v>0</v>
      </c>
      <c r="AO196" s="90">
        <f>SUMIF('計算過程（日射量等）'!$A$6:$A$8765,計算過程!A196,'計算過程（日射量等）'!$C$6:$C$8765)*3600*10^-6</f>
        <v>16.281228759890602</v>
      </c>
      <c r="AP196" s="90">
        <f t="shared" si="32"/>
        <v>19.86545698924731</v>
      </c>
      <c r="AQ196" s="90">
        <f>AVERAGEIF('貼り付けシート（日射量等）'!$D$3:$D$8762,$A196,'貼り付けシート（日射量等）'!$F$3:$F$8762)</f>
        <v>20.387499999999999</v>
      </c>
    </row>
    <row r="197" spans="1:43">
      <c r="A197" s="28">
        <v>41831</v>
      </c>
      <c r="B197" s="88">
        <f ca="1">I197-IF(入力データと計算結果!$F$7=バックデータ一覧!$A$7,計算過程!$AG197,計算過程!$AI197)*I197/($I197+$J197+$K197+$L197+$M197+$N197)</f>
        <v>6.488259513007999</v>
      </c>
      <c r="C197" s="88">
        <f ca="1">J197-IF(入力データと計算結果!$F$7=バックデータ一覧!$A$7,計算過程!$AG197,計算過程!$AI197)*J197/($I197+$J197+$K197+$L197+$M197+$N197)</f>
        <v>10.464934698399999</v>
      </c>
      <c r="D197" s="88">
        <f ca="1">K197-IF(入力データと計算結果!$F$7=バックデータ一覧!$A$7,計算過程!$AG197,計算過程!$AI197)*K197/($I197+$J197+$K197+$L197+$M197+$N197)</f>
        <v>0.83719477587199997</v>
      </c>
      <c r="E197" s="88">
        <f ca="1">L197-IF(入力データと計算結果!$F$7=バックデータ一覧!$A$7,計算過程!$AG197,計算過程!$AI197)*L197/($I197+$J197+$K197+$L197+$M197+$N197)</f>
        <v>18.836882457119998</v>
      </c>
      <c r="F197" s="88">
        <f ca="1">M197-IF(入力データと計算結果!$F$7=バックデータ一覧!$A$7,計算過程!$AG197,計算過程!$AI197)*M197/($I197+$J197+$K197+$L197+$M197+$N197)</f>
        <v>0</v>
      </c>
      <c r="G197" s="88">
        <f ca="1">N197-IF(入力データと計算結果!$F$7=バックデータ一覧!$A$7,計算過程!$AG197,計算過程!$AI197)*N197/($I197+$J197+$K197+$L197+$M197+$N197)</f>
        <v>3.7004999999999999</v>
      </c>
      <c r="H197" s="88">
        <f t="shared" si="29"/>
        <v>0</v>
      </c>
      <c r="I197" s="90">
        <f ca="1">P197*(バックデータ一覧!$E$3-計算過程!X197)*4.186*10^-3</f>
        <v>6.488259513007999</v>
      </c>
      <c r="J197" s="90">
        <f ca="1">Q197*(バックデータ一覧!$E$4-計算過程!X197)*4.186*10^-3</f>
        <v>10.464934698399999</v>
      </c>
      <c r="K197" s="90">
        <f ca="1">R197*(バックデータ一覧!$E$5-計算過程!X197)*4.186*10^-3</f>
        <v>0.83719477587199997</v>
      </c>
      <c r="L197" s="90">
        <f ca="1">IF(入力データと計算結果!$F$9=バックデータ一覧!$A$2,計算過程!S197*(バックデータ一覧!$E$6-計算過程!X197)*4.186*10^-3,0)</f>
        <v>18.836882457119998</v>
      </c>
      <c r="M197" s="90">
        <f>IF(入力データと計算結果!$F$9=バックデータ一覧!$A$2,0,計算過程!T197*(バックデータ一覧!$E$7-計算過程!X197)*4.186*10^-3)</f>
        <v>0</v>
      </c>
      <c r="N197" s="90">
        <f ca="1">IF(入力データと計算結果!$F$9=バックデータ一覧!$A$4,0,計算過程!U197*(バックデータ一覧!$E$8-計算過程!X197)*4.186*10^-3)</f>
        <v>3.7004999999999999</v>
      </c>
      <c r="O197" s="90">
        <f>IF(入力データと計算結果!$F$9=バックデータ一覧!$A$4,計算過程!W197*1.25,0)</f>
        <v>0</v>
      </c>
      <c r="P197" s="88">
        <f t="shared" si="22"/>
        <v>62</v>
      </c>
      <c r="Q197" s="88">
        <f t="shared" si="23"/>
        <v>100</v>
      </c>
      <c r="R197" s="88">
        <f t="shared" si="24"/>
        <v>8</v>
      </c>
      <c r="S197" s="88">
        <f>IF(入力データと計算結果!$F$9=バックデータ一覧!$A$2,$AC197,0)*$AX$11*$AX$12</f>
        <v>180</v>
      </c>
      <c r="T197" s="88">
        <f>IF(入力データと計算結果!$F$9=バックデータ一覧!$A$2,0,$AC197)*$AX$12</f>
        <v>0</v>
      </c>
      <c r="U197" s="88">
        <f t="shared" ca="1" si="30"/>
        <v>19.644916008092967</v>
      </c>
      <c r="V197" s="90">
        <f ca="1">IF(OR(入力データと計算結果!$F$9=バックデータ一覧!$A$2,入力データと計算結果!$F$9=バックデータ一覧!$A$3),W197/(バックデータ一覧!$E$8-計算過程!X197)/4.186*10^3,0)</f>
        <v>19.644916008092967</v>
      </c>
      <c r="W197" s="90">
        <f t="shared" si="25"/>
        <v>3.7004999999999995</v>
      </c>
      <c r="X197" s="90">
        <f ca="1">MAX(VLOOKUP(入力データと計算結果!$F$5,バックデータ一覧!$Y$3:$AA$10,2)*Y197+VLOOKUP(入力データと計算結果!$F$5,バックデータ一覧!$Y$3:$AA$10,3),0.5)</f>
        <v>15.000156</v>
      </c>
      <c r="Y197" s="90">
        <f t="shared" ca="1" si="26"/>
        <v>17.373333333333331</v>
      </c>
      <c r="Z197" s="24">
        <f>IF(入力データと計算結果!$F$6=4,INDEX(バックデータ一覧!$I$4:$L$9,MATCH(VLOOKUP(計算過程!$A197,バックデータ一覧!$AU$3:$AV$367,2),バックデータ一覧!$H$4:$H$9,0),MATCH(計算過程!Z$2,バックデータ一覧!$I$2:$L$2,0)),IF(入力データと計算結果!$F$6=3,INDEX(バックデータ一覧!$I$10:$L$15,MATCH(VLOOKUP(計算過程!$A197,バックデータ一覧!$AU$3:$AV$367,2),バックデータ一覧!$H$10:$H$15,0),MATCH(計算過程!Z$2,バックデータ一覧!$I$2:$L$2,0)),IF(入力データと計算結果!$F$6=2,INDEX(バックデータ一覧!$I$16:$L$21,MATCH(VLOOKUP(計算過程!$A197,バックデータ一覧!$AU$3:$AV$367,2),バックデータ一覧!$H$16:$H$21,0),MATCH(計算過程!Z$2,バックデータ一覧!$I$2:$L$2,0)),IF(入力データと計算結果!$F$6=1,INDEX(バックデータ一覧!$I$22:$L$27,MATCH(VLOOKUP(計算過程!$A197,バックデータ一覧!$AU$3:$AV$367,2),バックデータ一覧!$H$22:$H$27,0),MATCH(計算過程!Z$2,バックデータ一覧!$I$2:$L$2,0))))))</f>
        <v>62</v>
      </c>
      <c r="AA197" s="24">
        <f>IF(入力データと計算結果!$F$6=4,INDEX(バックデータ一覧!$I$4:$L$9,MATCH(VLOOKUP(計算過程!$A197,バックデータ一覧!$AU$3:$AV$367,2),バックデータ一覧!$H$4:$H$9,0),MATCH(計算過程!AA$2,バックデータ一覧!$I$2:$L$2,0)),IF(入力データと計算結果!$F$6=3,INDEX(バックデータ一覧!$I$10:$L$15,MATCH(VLOOKUP(計算過程!$A197,バックデータ一覧!$AU$3:$AV$367,2),バックデータ一覧!$H$10:$H$15,0),MATCH(計算過程!AA$2,バックデータ一覧!$I$2:$L$2,0)),IF(入力データと計算結果!$F$6=2,INDEX(バックデータ一覧!$I$16:$L$21,MATCH(VLOOKUP(計算過程!$A197,バックデータ一覧!$AU$3:$AV$367,2),バックデータ一覧!$H$16:$H$21,0),MATCH(計算過程!AA$2,バックデータ一覧!$I$2:$L$2,0)),IF(入力データと計算結果!$F$6=1,INDEX(バックデータ一覧!$I$22:$L$27,MATCH(VLOOKUP(計算過程!$A197,バックデータ一覧!$AU$3:$AV$367,2),バックデータ一覧!$H$22:$H$27,0),MATCH(計算過程!AA$2,バックデータ一覧!$I$2:$L$2,0))))))</f>
        <v>100</v>
      </c>
      <c r="AB197" s="24">
        <f>IF(入力データと計算結果!$F$6=4,INDEX(バックデータ一覧!$I$4:$L$9,MATCH(VLOOKUP(計算過程!$A197,バックデータ一覧!$AU$3:$AV$367,2),バックデータ一覧!$H$4:$H$9,0),MATCH(計算過程!AB$2,バックデータ一覧!$I$2:$L$2,0)),IF(入力データと計算結果!$F$6=3,INDEX(バックデータ一覧!$I$10:$L$15,MATCH(VLOOKUP(計算過程!$A197,バックデータ一覧!$AU$3:$AV$367,2),バックデータ一覧!$H$10:$H$15,0),MATCH(計算過程!AB$2,バックデータ一覧!$I$2:$L$2,0)),IF(入力データと計算結果!$F$6=2,INDEX(バックデータ一覧!$I$16:$L$21,MATCH(VLOOKUP(計算過程!$A197,バックデータ一覧!$AU$3:$AV$367,2),バックデータ一覧!$H$16:$H$21,0),MATCH(計算過程!AB$2,バックデータ一覧!$I$2:$L$2,0)),IF(入力データと計算結果!$F$6=1,INDEX(バックデータ一覧!$I$22:$L$27,MATCH(VLOOKUP(計算過程!$A197,バックデータ一覧!$AU$3:$AV$367,2),バックデータ一覧!$H$22:$H$27,0),MATCH(計算過程!AB$2,バックデータ一覧!$I$2:$L$2,0))))))</f>
        <v>8</v>
      </c>
      <c r="AC197" s="24">
        <f>IF(入力データと計算結果!$F$6=4,INDEX(バックデータ一覧!$I$4:$L$9,MATCH(VLOOKUP(計算過程!$A197,バックデータ一覧!$AU$3:$AV$367,2),バックデータ一覧!$H$4:$H$9,0),MATCH(計算過程!AC$2,バックデータ一覧!$I$2:$L$2,0)),IF(入力データと計算結果!$F$6=3,INDEX(バックデータ一覧!$I$10:$L$15,MATCH(VLOOKUP(計算過程!$A197,バックデータ一覧!$AU$3:$AV$367,2),バックデータ一覧!$H$10:$H$15,0),MATCH(計算過程!AC$2,バックデータ一覧!$I$2:$L$2,0)),IF(入力データと計算結果!$F$6=2,INDEX(バックデータ一覧!$I$16:$L$21,MATCH(VLOOKUP(計算過程!$A197,バックデータ一覧!$AU$3:$AV$367,2),バックデータ一覧!$H$16:$H$21,0),MATCH(計算過程!AC$2,バックデータ一覧!$I$2:$L$2,0)),IF(入力データと計算結果!$F$6=1,INDEX(バックデータ一覧!$I$22:$L$27,MATCH(VLOOKUP(計算過程!$A197,バックデータ一覧!$AU$3:$AV$367,2),バックデータ一覧!$H$22:$H$27,0),MATCH(計算過程!AC$2,バックデータ一覧!$I$2:$L$2,0))))))</f>
        <v>180</v>
      </c>
      <c r="AD197" s="89">
        <f>IF($AF197&lt;7,INDEX(バックデータ一覧!$P$4:$S$5,MATCH(入力データと計算結果!$F$8,バックデータ一覧!$O$4:$O$5,0),MATCH(入力データと計算結果!$F$6,バックデータ一覧!$P$3:$W$3,0)),IF(AND($AF197&gt;=7,$AF197&lt;16),INDEX(バックデータ一覧!$P$6:$S$7,MATCH(入力データと計算結果!$F$8,バックデータ一覧!$O$6:$O$7,0),MATCH(入力データと計算結果!$F$6,バックデータ一覧!$P$3:$W$3,0)),IF(AND($AF197&gt;=16,$AF197&lt;25),INDEX(バックデータ一覧!$P$8:$S$9,MATCH(入力データと計算結果!$F$8,バックデータ一覧!$O$8:$O$9,0),MATCH(入力データと計算結果!$F$6,バックデータ一覧!$P$3:$W$3,0)),IF($AF197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97" s="89">
        <f>IF($AF197&lt;7,INDEX(バックデータ一覧!$T$4:$W$5,MATCH(入力データと計算結果!$F$8,バックデータ一覧!$O$4:$O$5,0),MATCH(入力データと計算結果!$F$6,バックデータ一覧!$P$3:$W$3,0)),IF(AND($AF197&gt;=7,$AF197&lt;16),INDEX(バックデータ一覧!$T$6:$W$7,MATCH(入力データと計算結果!$F$8,バックデータ一覧!$O$6:$O$7,0),MATCH(入力データと計算結果!$F$6,バックデータ一覧!$P$3:$W$3,0)),IF(AND($AF197&gt;=16,$AF197&lt;25),INDEX(バックデータ一覧!$T$8:$W$9,MATCH(入力データと計算結果!$F$8,バックデータ一覧!$O$8:$O$9,0),MATCH(入力データと計算結果!$F$6,バックデータ一覧!$P$3:$W$3,0)),IF($AF197&gt;=25,INDEX(バックデータ一覧!$T$10:$W$11,MATCH(入力データと計算結果!$F$8,バックデータ一覧!$O$10:$O$11,0),MATCH(入力データと計算結果!$F$6,バックデータ一覧!$P$3:$W$3,0))))))</f>
        <v>6.21</v>
      </c>
      <c r="AF197" s="88">
        <f>AVERAGEIF(貼り付けシート!$A$6:$A$8765,$A197,貼り付けシート!$C$6:$C$8765)</f>
        <v>17.925000000000001</v>
      </c>
      <c r="AG197" s="91">
        <f>IF(AND(入力データと計算結果!$F$7=バックデータ一覧!$A$7,AH197="使用できる"),MIN(AN197,SUM(I197:N197)*$AX$13),0)</f>
        <v>0</v>
      </c>
      <c r="AH197" s="47" t="str">
        <f t="shared" si="31"/>
        <v>使用できる</v>
      </c>
      <c r="AI197" s="90">
        <f>IF(入力データと計算結果!$F$7=バックデータ一覧!$A$8,MIN(AJ197,(SUM(I197:N197)*$AX$15)),0)</f>
        <v>0</v>
      </c>
      <c r="AJ197" s="90">
        <f t="shared" ca="1" si="27"/>
        <v>0</v>
      </c>
      <c r="AK197" s="90">
        <f t="shared" ca="1" si="28"/>
        <v>31.394902047599999</v>
      </c>
      <c r="AL197" s="88">
        <f>IF(OR($AX$22=0,入力データと計算結果!$F$7&lt;&gt;バックデータ一覧!$A$8),0,$AX$19*AM197*10^-3)</f>
        <v>0</v>
      </c>
      <c r="AM197" s="90">
        <f>SUMPRODUCT(('計算過程（日射量等）'!$A$6:$A$8765=計算過程!A197)*('計算過程（日射量等）'!$C$6:$C$8765&gt;=$AX$20))</f>
        <v>2</v>
      </c>
      <c r="AN197" s="90">
        <f>IF(入力データと計算結果!$F$7=バックデータ一覧!$A$9,0,AO197*$AX$22*$AX$21*計算過程!$AX$23)</f>
        <v>0</v>
      </c>
      <c r="AO197" s="90">
        <f>SUMIF('計算過程（日射量等）'!$A$6:$A$8765,計算過程!A197,'計算過程（日射量等）'!$C$6:$C$8765)*3600*10^-6</f>
        <v>4.4716599787888658</v>
      </c>
      <c r="AP197" s="90">
        <f t="shared" si="32"/>
        <v>20.099462365591396</v>
      </c>
      <c r="AQ197" s="90">
        <f>AVERAGEIF('貼り付けシート（日射量等）'!$D$3:$D$8762,$A197,'貼り付けシート（日射量等）'!$F$3:$F$8762)</f>
        <v>20.466666666666665</v>
      </c>
    </row>
    <row r="198" spans="1:43">
      <c r="A198" s="28">
        <v>41832</v>
      </c>
      <c r="B198" s="88">
        <f ca="1">I198-IF(入力データと計算結果!$F$7=バックデータ一覧!$A$7,計算過程!$AG198,計算過程!$AI198)*I198/($I198+$J198+$K198+$L198+$M198+$N198)</f>
        <v>14.101129095326</v>
      </c>
      <c r="C198" s="88">
        <f ca="1">J198-IF(入力データと計算結果!$F$7=バックデータ一覧!$A$7,計算過程!$AG198,計算過程!$AI198)*J198/($I198+$J198+$K198+$L198+$M198+$N198)</f>
        <v>20.736954551950003</v>
      </c>
      <c r="D198" s="88">
        <f ca="1">K198-IF(入力データと計算結果!$F$7=バックデータ一覧!$A$7,計算過程!$AG198,計算過程!$AI198)*K198/($I198+$J198+$K198+$L198+$M198+$N198)</f>
        <v>3.5252822738314999</v>
      </c>
      <c r="E198" s="88">
        <f ca="1">L198-IF(入力データと計算結果!$F$7=バックデータ一覧!$A$7,計算過程!$AG198,計算過程!$AI198)*L198/($I198+$J198+$K198+$L198+$M198+$N198)</f>
        <v>18.663259096755002</v>
      </c>
      <c r="F198" s="88">
        <f ca="1">M198-IF(入力データと計算結果!$F$7=バックデータ一覧!$A$7,計算過程!$AG198,計算過程!$AI198)*M198/($I198+$J198+$K198+$L198+$M198+$N198)</f>
        <v>0</v>
      </c>
      <c r="G198" s="88">
        <f ca="1">N198-IF(入力データと計算結果!$F$7=バックデータ一覧!$A$7,計算過程!$AG198,計算過程!$AI198)*N198/($I198+$J198+$K198+$L198+$M198+$N198)</f>
        <v>3.1509999999999989</v>
      </c>
      <c r="H198" s="88">
        <f t="shared" si="29"/>
        <v>0</v>
      </c>
      <c r="I198" s="90">
        <f ca="1">P198*(バックデータ一覧!$E$3-計算過程!X198)*4.186*10^-3</f>
        <v>14.101129095326</v>
      </c>
      <c r="J198" s="90">
        <f ca="1">Q198*(バックデータ一覧!$E$4-計算過程!X198)*4.186*10^-3</f>
        <v>20.736954551950003</v>
      </c>
      <c r="K198" s="90">
        <f ca="1">R198*(バックデータ一覧!$E$5-計算過程!X198)*4.186*10^-3</f>
        <v>3.5252822738314999</v>
      </c>
      <c r="L198" s="90">
        <f ca="1">IF(入力データと計算結果!$F$9=バックデータ一覧!$A$2,計算過程!S198*(バックデータ一覧!$E$6-計算過程!X198)*4.186*10^-3,0)</f>
        <v>18.663259096755002</v>
      </c>
      <c r="M198" s="90">
        <f>IF(入力データと計算結果!$F$9=バックデータ一覧!$A$2,0,計算過程!T198*(バックデータ一覧!$E$7-計算過程!X198)*4.186*10^-3)</f>
        <v>0</v>
      </c>
      <c r="N198" s="90">
        <f ca="1">IF(入力データと計算結果!$F$9=バックデータ一覧!$A$4,0,計算過程!U198*(バックデータ一覧!$E$8-計算過程!X198)*4.186*10^-3)</f>
        <v>3.1509999999999989</v>
      </c>
      <c r="O198" s="90">
        <f>IF(入力データと計算結果!$F$9=バックデータ一覧!$A$4,計算過程!W198*1.25,0)</f>
        <v>0</v>
      </c>
      <c r="P198" s="88">
        <f t="shared" ref="P198:P261" si="33">Z198*$AX$4*$AX$11</f>
        <v>136</v>
      </c>
      <c r="Q198" s="88">
        <f t="shared" ref="Q198:Q261" si="34">AA198*$AX$5*$AX$11</f>
        <v>200</v>
      </c>
      <c r="R198" s="88">
        <f t="shared" ref="R198:R261" si="35">AB198*$AX$6*$AX$11</f>
        <v>34</v>
      </c>
      <c r="S198" s="88">
        <f>IF(入力データと計算結果!$F$9=バックデータ一覧!$A$2,$AC198,0)*$AX$11*$AX$12</f>
        <v>180</v>
      </c>
      <c r="T198" s="88">
        <f>IF(入力データと計算結果!$F$9=バックデータ一覧!$A$2,0,$AC198)*$AX$12</f>
        <v>0</v>
      </c>
      <c r="U198" s="88">
        <f t="shared" ca="1" si="30"/>
        <v>16.813872739727561</v>
      </c>
      <c r="V198" s="90">
        <f ca="1">IF(OR(入力データと計算結果!$F$9=バックデータ一覧!$A$2,入力データと計算結果!$F$9=バックデータ一覧!$A$3),W198/(バックデータ一覧!$E$8-計算過程!X198)/4.186*10^3,0)</f>
        <v>16.813872739727561</v>
      </c>
      <c r="W198" s="90">
        <f t="shared" ref="W198:W261" si="36">IF(SUM(S198:T198)&gt;0,AD198*AF198+AE198,0)</f>
        <v>3.1509999999999989</v>
      </c>
      <c r="X198" s="90">
        <f ca="1">MAX(VLOOKUP(入力データと計算結果!$F$5,バックデータ一覧!$Y$3:$AA$10,2)*Y198+VLOOKUP(入力データと計算結果!$F$5,バックデータ一覧!$Y$3:$AA$10,3),0.5)</f>
        <v>15.230584624999999</v>
      </c>
      <c r="Y198" s="90">
        <f t="shared" ref="Y198:Y261" ca="1" si="37">IF($A$16-A198=10,SUM(OFFSET($AF$370,,,-10-($A$6-A198)))/10,IF($A$16-A198&gt;0,SUM(OFFSET($AF$6,,,A198-$A$6),OFFSET($AF$370,,,-10-($A$6-A198)))/10,SUM(OFFSET(AF198,-1,,-10,))/10))</f>
        <v>17.720416666666665</v>
      </c>
      <c r="Z198" s="24">
        <f>IF(入力データと計算結果!$F$6=4,INDEX(バックデータ一覧!$I$4:$L$9,MATCH(VLOOKUP(計算過程!$A198,バックデータ一覧!$AU$3:$AV$367,2),バックデータ一覧!$H$4:$H$9,0),MATCH(計算過程!Z$2,バックデータ一覧!$I$2:$L$2,0)),IF(入力データと計算結果!$F$6=3,INDEX(バックデータ一覧!$I$10:$L$15,MATCH(VLOOKUP(計算過程!$A198,バックデータ一覧!$AU$3:$AV$367,2),バックデータ一覧!$H$10:$H$15,0),MATCH(計算過程!Z$2,バックデータ一覧!$I$2:$L$2,0)),IF(入力データと計算結果!$F$6=2,INDEX(バックデータ一覧!$I$16:$L$21,MATCH(VLOOKUP(計算過程!$A198,バックデータ一覧!$AU$3:$AV$367,2),バックデータ一覧!$H$16:$H$21,0),MATCH(計算過程!Z$2,バックデータ一覧!$I$2:$L$2,0)),IF(入力データと計算結果!$F$6=1,INDEX(バックデータ一覧!$I$22:$L$27,MATCH(VLOOKUP(計算過程!$A198,バックデータ一覧!$AU$3:$AV$367,2),バックデータ一覧!$H$22:$H$27,0),MATCH(計算過程!Z$2,バックデータ一覧!$I$2:$L$2,0))))))</f>
        <v>136</v>
      </c>
      <c r="AA198" s="24">
        <f>IF(入力データと計算結果!$F$6=4,INDEX(バックデータ一覧!$I$4:$L$9,MATCH(VLOOKUP(計算過程!$A198,バックデータ一覧!$AU$3:$AV$367,2),バックデータ一覧!$H$4:$H$9,0),MATCH(計算過程!AA$2,バックデータ一覧!$I$2:$L$2,0)),IF(入力データと計算結果!$F$6=3,INDEX(バックデータ一覧!$I$10:$L$15,MATCH(VLOOKUP(計算過程!$A198,バックデータ一覧!$AU$3:$AV$367,2),バックデータ一覧!$H$10:$H$15,0),MATCH(計算過程!AA$2,バックデータ一覧!$I$2:$L$2,0)),IF(入力データと計算結果!$F$6=2,INDEX(バックデータ一覧!$I$16:$L$21,MATCH(VLOOKUP(計算過程!$A198,バックデータ一覧!$AU$3:$AV$367,2),バックデータ一覧!$H$16:$H$21,0),MATCH(計算過程!AA$2,バックデータ一覧!$I$2:$L$2,0)),IF(入力データと計算結果!$F$6=1,INDEX(バックデータ一覧!$I$22:$L$27,MATCH(VLOOKUP(計算過程!$A198,バックデータ一覧!$AU$3:$AV$367,2),バックデータ一覧!$H$22:$H$27,0),MATCH(計算過程!AA$2,バックデータ一覧!$I$2:$L$2,0))))))</f>
        <v>200</v>
      </c>
      <c r="AB198" s="24">
        <f>IF(入力データと計算結果!$F$6=4,INDEX(バックデータ一覧!$I$4:$L$9,MATCH(VLOOKUP(計算過程!$A198,バックデータ一覧!$AU$3:$AV$367,2),バックデータ一覧!$H$4:$H$9,0),MATCH(計算過程!AB$2,バックデータ一覧!$I$2:$L$2,0)),IF(入力データと計算結果!$F$6=3,INDEX(バックデータ一覧!$I$10:$L$15,MATCH(VLOOKUP(計算過程!$A198,バックデータ一覧!$AU$3:$AV$367,2),バックデータ一覧!$H$10:$H$15,0),MATCH(計算過程!AB$2,バックデータ一覧!$I$2:$L$2,0)),IF(入力データと計算結果!$F$6=2,INDEX(バックデータ一覧!$I$16:$L$21,MATCH(VLOOKUP(計算過程!$A198,バックデータ一覧!$AU$3:$AV$367,2),バックデータ一覧!$H$16:$H$21,0),MATCH(計算過程!AB$2,バックデータ一覧!$I$2:$L$2,0)),IF(入力データと計算結果!$F$6=1,INDEX(バックデータ一覧!$I$22:$L$27,MATCH(VLOOKUP(計算過程!$A198,バックデータ一覧!$AU$3:$AV$367,2),バックデータ一覧!$H$22:$H$27,0),MATCH(計算過程!AB$2,バックデータ一覧!$I$2:$L$2,0))))))</f>
        <v>34</v>
      </c>
      <c r="AC198" s="24">
        <f>IF(入力データと計算結果!$F$6=4,INDEX(バックデータ一覧!$I$4:$L$9,MATCH(VLOOKUP(計算過程!$A198,バックデータ一覧!$AU$3:$AV$367,2),バックデータ一覧!$H$4:$H$9,0),MATCH(計算過程!AC$2,バックデータ一覧!$I$2:$L$2,0)),IF(入力データと計算結果!$F$6=3,INDEX(バックデータ一覧!$I$10:$L$15,MATCH(VLOOKUP(計算過程!$A198,バックデータ一覧!$AU$3:$AV$367,2),バックデータ一覧!$H$10:$H$15,0),MATCH(計算過程!AC$2,バックデータ一覧!$I$2:$L$2,0)),IF(入力データと計算結果!$F$6=2,INDEX(バックデータ一覧!$I$16:$L$21,MATCH(VLOOKUP(計算過程!$A198,バックデータ一覧!$AU$3:$AV$367,2),バックデータ一覧!$H$16:$H$21,0),MATCH(計算過程!AC$2,バックデータ一覧!$I$2:$L$2,0)),IF(入力データと計算結果!$F$6=1,INDEX(バックデータ一覧!$I$22:$L$27,MATCH(VLOOKUP(計算過程!$A198,バックデータ一覧!$AU$3:$AV$367,2),バックデータ一覧!$H$22:$H$27,0),MATCH(計算過程!AC$2,バックデータ一覧!$I$2:$L$2,0))))))</f>
        <v>180</v>
      </c>
      <c r="AD198" s="89">
        <f>IF($AF198&lt;7,INDEX(バックデータ一覧!$P$4:$S$5,MATCH(入力データと計算結果!$F$8,バックデータ一覧!$O$4:$O$5,0),MATCH(入力データと計算結果!$F$6,バックデータ一覧!$P$3:$W$3,0)),IF(AND($AF198&gt;=7,$AF198&lt;16),INDEX(バックデータ一覧!$P$6:$S$7,MATCH(入力データと計算結果!$F$8,バックデータ一覧!$O$6:$O$7,0),MATCH(入力データと計算結果!$F$6,バックデータ一覧!$P$3:$W$3,0)),IF(AND($AF198&gt;=16,$AF198&lt;25),INDEX(バックデータ一覧!$P$8:$S$9,MATCH(入力データと計算結果!$F$8,バックデータ一覧!$O$8:$O$9,0),MATCH(入力データと計算結果!$F$6,バックデータ一覧!$P$3:$W$3,0)),IF($AF198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98" s="89">
        <f>IF($AF198&lt;7,INDEX(バックデータ一覧!$T$4:$W$5,MATCH(入力データと計算結果!$F$8,バックデータ一覧!$O$4:$O$5,0),MATCH(入力データと計算結果!$F$6,バックデータ一覧!$P$3:$W$3,0)),IF(AND($AF198&gt;=7,$AF198&lt;16),INDEX(バックデータ一覧!$T$6:$W$7,MATCH(入力データと計算結果!$F$8,バックデータ一覧!$O$6:$O$7,0),MATCH(入力データと計算結果!$F$6,バックデータ一覧!$P$3:$W$3,0)),IF(AND($AF198&gt;=16,$AF198&lt;25),INDEX(バックデータ一覧!$T$8:$W$9,MATCH(入力データと計算結果!$F$8,バックデータ一覧!$O$8:$O$9,0),MATCH(入力データと計算結果!$F$6,バックデータ一覧!$P$3:$W$3,0)),IF($AF198&gt;=25,INDEX(バックデータ一覧!$T$10:$W$11,MATCH(入力データと計算結果!$F$8,バックデータ一覧!$O$10:$O$11,0),MATCH(入力データと計算結果!$F$6,バックデータ一覧!$P$3:$W$3,0))))))</f>
        <v>6.21</v>
      </c>
      <c r="AF198" s="88">
        <f>AVERAGEIF(貼り付けシート!$A$6:$A$8765,$A198,貼り付けシート!$C$6:$C$8765)</f>
        <v>21.850000000000005</v>
      </c>
      <c r="AG198" s="91">
        <f>IF(AND(入力データと計算結果!$F$7=バックデータ一覧!$A$7,AH198="使用できる"),MIN(AN198,SUM(I198:N198)*$AX$13),0)</f>
        <v>0</v>
      </c>
      <c r="AH198" s="47" t="str">
        <f t="shared" si="31"/>
        <v>使用できる</v>
      </c>
      <c r="AI198" s="90">
        <f>IF(入力データと計算結果!$F$7=バックデータ一覧!$A$8,MIN(AJ198,(SUM(I198:N198)*$AX$15)),0)</f>
        <v>0</v>
      </c>
      <c r="AJ198" s="90">
        <f t="shared" ref="AJ198:AJ261" ca="1" si="38">MIN(AN198,AK198*$AX$16)</f>
        <v>0</v>
      </c>
      <c r="AK198" s="90">
        <f t="shared" ref="AK198:AK261" ca="1" si="39">($AX$17-X198)*$AX$18*4.186*10^-3</f>
        <v>31.250215913962499</v>
      </c>
      <c r="AL198" s="88">
        <f>IF(OR($AX$22=0,入力データと計算結果!$F$7&lt;&gt;バックデータ一覧!$A$8),0,$AX$19*AM198*10^-3)</f>
        <v>0</v>
      </c>
      <c r="AM198" s="90">
        <f>SUMPRODUCT(('計算過程（日射量等）'!$A$6:$A$8765=計算過程!A198)*('計算過程（日射量等）'!$C$6:$C$8765&gt;=$AX$20))</f>
        <v>5</v>
      </c>
      <c r="AN198" s="90">
        <f>IF(入力データと計算結果!$F$7=バックデータ一覧!$A$9,0,AO198*$AX$22*$AX$21*計算過程!$AX$23)</f>
        <v>0</v>
      </c>
      <c r="AO198" s="90">
        <f>SUMIF('計算過程（日射量等）'!$A$6:$A$8765,計算過程!A198,'計算過程（日射量等）'!$C$6:$C$8765)*3600*10^-6</f>
        <v>7.520518320109967</v>
      </c>
      <c r="AP198" s="90">
        <f t="shared" si="32"/>
        <v>20.355913978494623</v>
      </c>
      <c r="AQ198" s="90">
        <f>AVERAGEIF('貼り付けシート（日射量等）'!$D$3:$D$8762,$A198,'貼り付けシート（日射量等）'!$F$3:$F$8762)</f>
        <v>20.2</v>
      </c>
    </row>
    <row r="199" spans="1:43">
      <c r="A199" s="28">
        <v>41833</v>
      </c>
      <c r="B199" s="88">
        <f ca="1">I199-IF(入力データと計算結果!$F$7=バックデータ一覧!$A$7,計算過程!$AG199,計算過程!$AI199)*I199/($I199+$J199+$K199+$L199+$M199+$N199)</f>
        <v>6.3718112029389999</v>
      </c>
      <c r="C199" s="88">
        <f ca="1">J199-IF(入力データと計算結果!$F$7=バックデータ一覧!$A$7,計算過程!$AG199,計算過程!$AI199)*J199/($I199+$J199+$K199+$L199+$M199+$N199)</f>
        <v>10.277114843449999</v>
      </c>
      <c r="D199" s="88">
        <f ca="1">K199-IF(入力データと計算結果!$F$7=バックデータ一覧!$A$7,計算過程!$AG199,計算過程!$AI199)*K199/($I199+$J199+$K199+$L199+$M199+$N199)</f>
        <v>0.82216918747599999</v>
      </c>
      <c r="E199" s="88">
        <f ca="1">L199-IF(入力データと計算結果!$F$7=バックデータ一覧!$A$7,計算過程!$AG199,計算過程!$AI199)*L199/($I199+$J199+$K199+$L199+$M199+$N199)</f>
        <v>18.498806718209995</v>
      </c>
      <c r="F199" s="88">
        <f ca="1">M199-IF(入力データと計算結果!$F$7=バックデータ一覧!$A$7,計算過程!$AG199,計算過程!$AI199)*M199/($I199+$J199+$K199+$L199+$M199+$N199)</f>
        <v>0</v>
      </c>
      <c r="G199" s="88">
        <f ca="1">N199-IF(入力データと計算結果!$F$7=バックデータ一覧!$A$7,計算過程!$AG199,計算過程!$AI199)*N199/($I199+$J199+$K199+$L199+$M199+$N199)</f>
        <v>3.3172499999999991</v>
      </c>
      <c r="H199" s="88">
        <f t="shared" ref="H199:H262" si="40">O199</f>
        <v>0</v>
      </c>
      <c r="I199" s="90">
        <f ca="1">P199*(バックデータ一覧!$E$3-計算過程!X199)*4.186*10^-3</f>
        <v>6.3718112029389999</v>
      </c>
      <c r="J199" s="90">
        <f ca="1">Q199*(バックデータ一覧!$E$4-計算過程!X199)*4.186*10^-3</f>
        <v>10.277114843449999</v>
      </c>
      <c r="K199" s="90">
        <f ca="1">R199*(バックデータ一覧!$E$5-計算過程!X199)*4.186*10^-3</f>
        <v>0.82216918747599999</v>
      </c>
      <c r="L199" s="90">
        <f ca="1">IF(入力データと計算結果!$F$9=バックデータ一覧!$A$2,計算過程!S199*(バックデータ一覧!$E$6-計算過程!X199)*4.186*10^-3,0)</f>
        <v>18.498806718209995</v>
      </c>
      <c r="M199" s="90">
        <f>IF(入力データと計算結果!$F$9=バックデータ一覧!$A$2,0,計算過程!T199*(バックデータ一覧!$E$7-計算過程!X199)*4.186*10^-3)</f>
        <v>0</v>
      </c>
      <c r="N199" s="90">
        <f ca="1">IF(入力データと計算結果!$F$9=バックデータ一覧!$A$4,0,計算過程!U199*(バックデータ一覧!$E$8-計算過程!X199)*4.186*10^-3)</f>
        <v>3.3172499999999991</v>
      </c>
      <c r="O199" s="90">
        <f>IF(入力データと計算結果!$F$9=バックデータ一覧!$A$4,計算過程!W199*1.25,0)</f>
        <v>0</v>
      </c>
      <c r="P199" s="88">
        <f t="shared" si="33"/>
        <v>62</v>
      </c>
      <c r="Q199" s="88">
        <f t="shared" si="34"/>
        <v>100</v>
      </c>
      <c r="R199" s="88">
        <f t="shared" si="35"/>
        <v>8</v>
      </c>
      <c r="S199" s="88">
        <f>IF(入力データと計算結果!$F$9=バックデータ一覧!$A$2,$AC199,0)*$AX$11*$AX$12</f>
        <v>180</v>
      </c>
      <c r="T199" s="88">
        <f>IF(入力データと計算結果!$F$9=バックデータ一覧!$A$2,0,$AC199)*$AX$12</f>
        <v>0</v>
      </c>
      <c r="U199" s="88">
        <f t="shared" ref="U199:U262" ca="1" si="41">V199*$AX$11</f>
        <v>17.787707501651717</v>
      </c>
      <c r="V199" s="90">
        <f ca="1">IF(OR(入力データと計算結果!$F$9=バックデータ一覧!$A$2,入力データと計算結果!$F$9=バックデータ一覧!$A$3),W199/(バックデータ一覧!$E$8-計算過程!X199)/4.186*10^3,0)</f>
        <v>17.787707501651717</v>
      </c>
      <c r="W199" s="90">
        <f t="shared" si="36"/>
        <v>3.3172499999999996</v>
      </c>
      <c r="X199" s="90">
        <f ca="1">MAX(VLOOKUP(入力データと計算結果!$F$5,バックデータ一覧!$Y$3:$AA$10,2)*Y199+VLOOKUP(入力データと計算結果!$F$5,バックデータ一覧!$Y$3:$AA$10,3),0.5)</f>
        <v>15.448841750000003</v>
      </c>
      <c r="Y199" s="90">
        <f t="shared" ca="1" si="37"/>
        <v>18.049166666666668</v>
      </c>
      <c r="Z199" s="24">
        <f>IF(入力データと計算結果!$F$6=4,INDEX(バックデータ一覧!$I$4:$L$9,MATCH(VLOOKUP(計算過程!$A199,バックデータ一覧!$AU$3:$AV$367,2),バックデータ一覧!$H$4:$H$9,0),MATCH(計算過程!Z$2,バックデータ一覧!$I$2:$L$2,0)),IF(入力データと計算結果!$F$6=3,INDEX(バックデータ一覧!$I$10:$L$15,MATCH(VLOOKUP(計算過程!$A199,バックデータ一覧!$AU$3:$AV$367,2),バックデータ一覧!$H$10:$H$15,0),MATCH(計算過程!Z$2,バックデータ一覧!$I$2:$L$2,0)),IF(入力データと計算結果!$F$6=2,INDEX(バックデータ一覧!$I$16:$L$21,MATCH(VLOOKUP(計算過程!$A199,バックデータ一覧!$AU$3:$AV$367,2),バックデータ一覧!$H$16:$H$21,0),MATCH(計算過程!Z$2,バックデータ一覧!$I$2:$L$2,0)),IF(入力データと計算結果!$F$6=1,INDEX(バックデータ一覧!$I$22:$L$27,MATCH(VLOOKUP(計算過程!$A199,バックデータ一覧!$AU$3:$AV$367,2),バックデータ一覧!$H$22:$H$27,0),MATCH(計算過程!Z$2,バックデータ一覧!$I$2:$L$2,0))))))</f>
        <v>62</v>
      </c>
      <c r="AA199" s="24">
        <f>IF(入力データと計算結果!$F$6=4,INDEX(バックデータ一覧!$I$4:$L$9,MATCH(VLOOKUP(計算過程!$A199,バックデータ一覧!$AU$3:$AV$367,2),バックデータ一覧!$H$4:$H$9,0),MATCH(計算過程!AA$2,バックデータ一覧!$I$2:$L$2,0)),IF(入力データと計算結果!$F$6=3,INDEX(バックデータ一覧!$I$10:$L$15,MATCH(VLOOKUP(計算過程!$A199,バックデータ一覧!$AU$3:$AV$367,2),バックデータ一覧!$H$10:$H$15,0),MATCH(計算過程!AA$2,バックデータ一覧!$I$2:$L$2,0)),IF(入力データと計算結果!$F$6=2,INDEX(バックデータ一覧!$I$16:$L$21,MATCH(VLOOKUP(計算過程!$A199,バックデータ一覧!$AU$3:$AV$367,2),バックデータ一覧!$H$16:$H$21,0),MATCH(計算過程!AA$2,バックデータ一覧!$I$2:$L$2,0)),IF(入力データと計算結果!$F$6=1,INDEX(バックデータ一覧!$I$22:$L$27,MATCH(VLOOKUP(計算過程!$A199,バックデータ一覧!$AU$3:$AV$367,2),バックデータ一覧!$H$22:$H$27,0),MATCH(計算過程!AA$2,バックデータ一覧!$I$2:$L$2,0))))))</f>
        <v>100</v>
      </c>
      <c r="AB199" s="24">
        <f>IF(入力データと計算結果!$F$6=4,INDEX(バックデータ一覧!$I$4:$L$9,MATCH(VLOOKUP(計算過程!$A199,バックデータ一覧!$AU$3:$AV$367,2),バックデータ一覧!$H$4:$H$9,0),MATCH(計算過程!AB$2,バックデータ一覧!$I$2:$L$2,0)),IF(入力データと計算結果!$F$6=3,INDEX(バックデータ一覧!$I$10:$L$15,MATCH(VLOOKUP(計算過程!$A199,バックデータ一覧!$AU$3:$AV$367,2),バックデータ一覧!$H$10:$H$15,0),MATCH(計算過程!AB$2,バックデータ一覧!$I$2:$L$2,0)),IF(入力データと計算結果!$F$6=2,INDEX(バックデータ一覧!$I$16:$L$21,MATCH(VLOOKUP(計算過程!$A199,バックデータ一覧!$AU$3:$AV$367,2),バックデータ一覧!$H$16:$H$21,0),MATCH(計算過程!AB$2,バックデータ一覧!$I$2:$L$2,0)),IF(入力データと計算結果!$F$6=1,INDEX(バックデータ一覧!$I$22:$L$27,MATCH(VLOOKUP(計算過程!$A199,バックデータ一覧!$AU$3:$AV$367,2),バックデータ一覧!$H$22:$H$27,0),MATCH(計算過程!AB$2,バックデータ一覧!$I$2:$L$2,0))))))</f>
        <v>8</v>
      </c>
      <c r="AC199" s="24">
        <f>IF(入力データと計算結果!$F$6=4,INDEX(バックデータ一覧!$I$4:$L$9,MATCH(VLOOKUP(計算過程!$A199,バックデータ一覧!$AU$3:$AV$367,2),バックデータ一覧!$H$4:$H$9,0),MATCH(計算過程!AC$2,バックデータ一覧!$I$2:$L$2,0)),IF(入力データと計算結果!$F$6=3,INDEX(バックデータ一覧!$I$10:$L$15,MATCH(VLOOKUP(計算過程!$A199,バックデータ一覧!$AU$3:$AV$367,2),バックデータ一覧!$H$10:$H$15,0),MATCH(計算過程!AC$2,バックデータ一覧!$I$2:$L$2,0)),IF(入力データと計算結果!$F$6=2,INDEX(バックデータ一覧!$I$16:$L$21,MATCH(VLOOKUP(計算過程!$A199,バックデータ一覧!$AU$3:$AV$367,2),バックデータ一覧!$H$16:$H$21,0),MATCH(計算過程!AC$2,バックデータ一覧!$I$2:$L$2,0)),IF(入力データと計算結果!$F$6=1,INDEX(バックデータ一覧!$I$22:$L$27,MATCH(VLOOKUP(計算過程!$A199,バックデータ一覧!$AU$3:$AV$367,2),バックデータ一覧!$H$22:$H$27,0),MATCH(計算過程!AC$2,バックデータ一覧!$I$2:$L$2,0))))))</f>
        <v>180</v>
      </c>
      <c r="AD199" s="89">
        <f>IF($AF199&lt;7,INDEX(バックデータ一覧!$P$4:$S$5,MATCH(入力データと計算結果!$F$8,バックデータ一覧!$O$4:$O$5,0),MATCH(入力データと計算結果!$F$6,バックデータ一覧!$P$3:$W$3,0)),IF(AND($AF199&gt;=7,$AF199&lt;16),INDEX(バックデータ一覧!$P$6:$S$7,MATCH(入力データと計算結果!$F$8,バックデータ一覧!$O$6:$O$7,0),MATCH(入力データと計算結果!$F$6,バックデータ一覧!$P$3:$W$3,0)),IF(AND($AF199&gt;=16,$AF199&lt;25),INDEX(バックデータ一覧!$P$8:$S$9,MATCH(入力データと計算結果!$F$8,バックデータ一覧!$O$8:$O$9,0),MATCH(入力データと計算結果!$F$6,バックデータ一覧!$P$3:$W$3,0)),IF($AF199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99" s="89">
        <f>IF($AF199&lt;7,INDEX(バックデータ一覧!$T$4:$W$5,MATCH(入力データと計算結果!$F$8,バックデータ一覧!$O$4:$O$5,0),MATCH(入力データと計算結果!$F$6,バックデータ一覧!$P$3:$W$3,0)),IF(AND($AF199&gt;=7,$AF199&lt;16),INDEX(バックデータ一覧!$T$6:$W$7,MATCH(入力データと計算結果!$F$8,バックデータ一覧!$O$6:$O$7,0),MATCH(入力データと計算結果!$F$6,バックデータ一覧!$P$3:$W$3,0)),IF(AND($AF199&gt;=16,$AF199&lt;25),INDEX(バックデータ一覧!$T$8:$W$9,MATCH(入力データと計算結果!$F$8,バックデータ一覧!$O$8:$O$9,0),MATCH(入力データと計算結果!$F$6,バックデータ一覧!$P$3:$W$3,0)),IF($AF199&gt;=25,INDEX(バックデータ一覧!$T$10:$W$11,MATCH(入力データと計算結果!$F$8,バックデータ一覧!$O$10:$O$11,0),MATCH(入力データと計算結果!$F$6,バックデータ一覧!$P$3:$W$3,0))))))</f>
        <v>6.21</v>
      </c>
      <c r="AF199" s="88">
        <f>AVERAGEIF(貼り付けシート!$A$6:$A$8765,$A199,貼り付けシート!$C$6:$C$8765)</f>
        <v>20.662500000000001</v>
      </c>
      <c r="AG199" s="91">
        <f>IF(AND(入力データと計算結果!$F$7=バックデータ一覧!$A$7,AH199="使用できる"),MIN(AN199,SUM(I199:N199)*$AX$13),0)</f>
        <v>0</v>
      </c>
      <c r="AH199" s="47" t="str">
        <f t="shared" ref="AH199:AH262" si="42">IF(AP199&gt;=$AX$14,"使用できる","使用できない")</f>
        <v>使用できる</v>
      </c>
      <c r="AI199" s="90">
        <f>IF(入力データと計算結果!$F$7=バックデータ一覧!$A$8,MIN(AJ199,(SUM(I199:N199)*$AX$15)),0)</f>
        <v>0</v>
      </c>
      <c r="AJ199" s="90">
        <f t="shared" ca="1" si="38"/>
        <v>0</v>
      </c>
      <c r="AK199" s="90">
        <f t="shared" ca="1" si="39"/>
        <v>31.113172265175002</v>
      </c>
      <c r="AL199" s="88">
        <f>IF(OR($AX$22=0,入力データと計算結果!$F$7&lt;&gt;バックデータ一覧!$A$8),0,$AX$19*AM199*10^-3)</f>
        <v>0</v>
      </c>
      <c r="AM199" s="90">
        <f>SUMPRODUCT(('計算過程（日射量等）'!$A$6:$A$8765=計算過程!A199)*('計算過程（日射量等）'!$C$6:$C$8765&gt;=$AX$20))</f>
        <v>7</v>
      </c>
      <c r="AN199" s="90">
        <f>IF(入力データと計算結果!$F$7=バックデータ一覧!$A$9,0,AO199*$AX$22*$AX$21*計算過程!$AX$23)</f>
        <v>0</v>
      </c>
      <c r="AO199" s="90">
        <f>SUMIF('計算過程（日射量等）'!$A$6:$A$8765,計算過程!A199,'計算過程（日射量等）'!$C$6:$C$8765)*3600*10^-6</f>
        <v>8.6462897281636302</v>
      </c>
      <c r="AP199" s="90">
        <f t="shared" si="32"/>
        <v>20.567338709677419</v>
      </c>
      <c r="AQ199" s="90">
        <f>AVERAGEIF('貼り付けシート（日射量等）'!$D$3:$D$8762,$A199,'貼り付けシート（日射量等）'!$F$3:$F$8762)</f>
        <v>20.708333333333336</v>
      </c>
    </row>
    <row r="200" spans="1:43">
      <c r="A200" s="28">
        <v>41834</v>
      </c>
      <c r="B200" s="88">
        <f ca="1">I200-IF(入力データと計算結果!$F$7=バックデータ一覧!$A$7,計算過程!$AG200,計算過程!$AI200)*I200/($I200+$J200+$K200+$L200+$M200+$N200)</f>
        <v>9.3960336773030004</v>
      </c>
      <c r="C200" s="88">
        <f ca="1">J200-IF(入力データと計算結果!$F$7=バックデータ一覧!$A$7,計算過程!$AG200,計算過程!$AI200)*J200/($I200+$J200+$K200+$L200+$M200+$N200)</f>
        <v>15.319620126037501</v>
      </c>
      <c r="D200" s="88">
        <f ca="1">K200-IF(入力データと計算結果!$F$7=バックデータ一覧!$A$7,計算過程!$AG200,計算過程!$AI200)*K200/($I200+$J200+$K200+$L200+$M200+$N200)</f>
        <v>2.8596624235269998</v>
      </c>
      <c r="E200" s="88">
        <f ca="1">L200-IF(入力データと計算結果!$F$7=バックデータ一覧!$A$7,計算過程!$AG200,計算過程!$AI200)*L200/($I200+$J200+$K200+$L200+$M200+$N200)</f>
        <v>18.383544151244998</v>
      </c>
      <c r="F200" s="88">
        <f ca="1">M200-IF(入力データと計算結果!$F$7=バックデータ一覧!$A$7,計算過程!$AG200,計算過程!$AI200)*M200/($I200+$J200+$K200+$L200+$M200+$N200)</f>
        <v>0</v>
      </c>
      <c r="G200" s="88">
        <f ca="1">N200-IF(入力データと計算結果!$F$7=バックデータ一覧!$A$7,計算過程!$AG200,計算過程!$AI200)*N200/($I200+$J200+$K200+$L200+$M200+$N200)</f>
        <v>4.0493749999999995</v>
      </c>
      <c r="H200" s="88">
        <f t="shared" si="40"/>
        <v>0</v>
      </c>
      <c r="I200" s="90">
        <f ca="1">P200*(バックデータ一覧!$E$3-計算過程!X200)*4.186*10^-3</f>
        <v>9.3960336773030004</v>
      </c>
      <c r="J200" s="90">
        <f ca="1">Q200*(バックデータ一覧!$E$4-計算過程!X200)*4.186*10^-3</f>
        <v>15.319620126037501</v>
      </c>
      <c r="K200" s="90">
        <f ca="1">R200*(バックデータ一覧!$E$5-計算過程!X200)*4.186*10^-3</f>
        <v>2.8596624235269998</v>
      </c>
      <c r="L200" s="90">
        <f ca="1">IF(入力データと計算結果!$F$9=バックデータ一覧!$A$2,計算過程!S200*(バックデータ一覧!$E$6-計算過程!X200)*4.186*10^-3,0)</f>
        <v>18.383544151244998</v>
      </c>
      <c r="M200" s="90">
        <f>IF(入力データと計算結果!$F$9=バックデータ一覧!$A$2,0,計算過程!T200*(バックデータ一覧!$E$7-計算過程!X200)*4.186*10^-3)</f>
        <v>0</v>
      </c>
      <c r="N200" s="90">
        <f ca="1">IF(入力データと計算結果!$F$9=バックデータ一覧!$A$4,0,計算過程!U200*(バックデータ一覧!$E$8-計算過程!X200)*4.186*10^-3)</f>
        <v>4.0493749999999995</v>
      </c>
      <c r="O200" s="90">
        <f>IF(入力データと計算結果!$F$9=バックデータ一覧!$A$4,計算過程!W200*1.25,0)</f>
        <v>0</v>
      </c>
      <c r="P200" s="88">
        <f t="shared" si="33"/>
        <v>92</v>
      </c>
      <c r="Q200" s="88">
        <f t="shared" si="34"/>
        <v>150</v>
      </c>
      <c r="R200" s="88">
        <f t="shared" si="35"/>
        <v>28</v>
      </c>
      <c r="S200" s="88">
        <f>IF(入力データと計算結果!$F$9=バックデータ一覧!$A$2,$AC200,0)*$AX$11*$AX$12</f>
        <v>180</v>
      </c>
      <c r="T200" s="88">
        <f>IF(入力データと計算結果!$F$9=バックデータ一覧!$A$2,0,$AC200)*$AX$12</f>
        <v>0</v>
      </c>
      <c r="U200" s="88">
        <f t="shared" ca="1" si="41"/>
        <v>21.788310740079524</v>
      </c>
      <c r="V200" s="90">
        <f ca="1">IF(OR(入力データと計算結果!$F$9=バックデータ一覧!$A$2,入力データと計算結果!$F$9=バックデータ一覧!$A$3),W200/(バックデータ一覧!$E$8-計算過程!X200)/4.186*10^3,0)</f>
        <v>21.788310740079524</v>
      </c>
      <c r="W200" s="90">
        <f t="shared" si="36"/>
        <v>4.0493749999999995</v>
      </c>
      <c r="X200" s="90">
        <f ca="1">MAX(VLOOKUP(入力データと計算結果!$F$5,バックデータ一覧!$Y$3:$AA$10,2)*Y200+VLOOKUP(入力データと計算結果!$F$5,バックデータ一覧!$Y$3:$AA$10,3),0.5)</f>
        <v>15.601815375000001</v>
      </c>
      <c r="Y200" s="90">
        <f t="shared" ca="1" si="37"/>
        <v>18.279583333333331</v>
      </c>
      <c r="Z200" s="24">
        <f>IF(入力データと計算結果!$F$6=4,INDEX(バックデータ一覧!$I$4:$L$9,MATCH(VLOOKUP(計算過程!$A200,バックデータ一覧!$AU$3:$AV$367,2),バックデータ一覧!$H$4:$H$9,0),MATCH(計算過程!Z$2,バックデータ一覧!$I$2:$L$2,0)),IF(入力データと計算結果!$F$6=3,INDEX(バックデータ一覧!$I$10:$L$15,MATCH(VLOOKUP(計算過程!$A200,バックデータ一覧!$AU$3:$AV$367,2),バックデータ一覧!$H$10:$H$15,0),MATCH(計算過程!Z$2,バックデータ一覧!$I$2:$L$2,0)),IF(入力データと計算結果!$F$6=2,INDEX(バックデータ一覧!$I$16:$L$21,MATCH(VLOOKUP(計算過程!$A200,バックデータ一覧!$AU$3:$AV$367,2),バックデータ一覧!$H$16:$H$21,0),MATCH(計算過程!Z$2,バックデータ一覧!$I$2:$L$2,0)),IF(入力データと計算結果!$F$6=1,INDEX(バックデータ一覧!$I$22:$L$27,MATCH(VLOOKUP(計算過程!$A200,バックデータ一覧!$AU$3:$AV$367,2),バックデータ一覧!$H$22:$H$27,0),MATCH(計算過程!Z$2,バックデータ一覧!$I$2:$L$2,0))))))</f>
        <v>92</v>
      </c>
      <c r="AA200" s="24">
        <f>IF(入力データと計算結果!$F$6=4,INDEX(バックデータ一覧!$I$4:$L$9,MATCH(VLOOKUP(計算過程!$A200,バックデータ一覧!$AU$3:$AV$367,2),バックデータ一覧!$H$4:$H$9,0),MATCH(計算過程!AA$2,バックデータ一覧!$I$2:$L$2,0)),IF(入力データと計算結果!$F$6=3,INDEX(バックデータ一覧!$I$10:$L$15,MATCH(VLOOKUP(計算過程!$A200,バックデータ一覧!$AU$3:$AV$367,2),バックデータ一覧!$H$10:$H$15,0),MATCH(計算過程!AA$2,バックデータ一覧!$I$2:$L$2,0)),IF(入力データと計算結果!$F$6=2,INDEX(バックデータ一覧!$I$16:$L$21,MATCH(VLOOKUP(計算過程!$A200,バックデータ一覧!$AU$3:$AV$367,2),バックデータ一覧!$H$16:$H$21,0),MATCH(計算過程!AA$2,バックデータ一覧!$I$2:$L$2,0)),IF(入力データと計算結果!$F$6=1,INDEX(バックデータ一覧!$I$22:$L$27,MATCH(VLOOKUP(計算過程!$A200,バックデータ一覧!$AU$3:$AV$367,2),バックデータ一覧!$H$22:$H$27,0),MATCH(計算過程!AA$2,バックデータ一覧!$I$2:$L$2,0))))))</f>
        <v>150</v>
      </c>
      <c r="AB200" s="24">
        <f>IF(入力データと計算結果!$F$6=4,INDEX(バックデータ一覧!$I$4:$L$9,MATCH(VLOOKUP(計算過程!$A200,バックデータ一覧!$AU$3:$AV$367,2),バックデータ一覧!$H$4:$H$9,0),MATCH(計算過程!AB$2,バックデータ一覧!$I$2:$L$2,0)),IF(入力データと計算結果!$F$6=3,INDEX(バックデータ一覧!$I$10:$L$15,MATCH(VLOOKUP(計算過程!$A200,バックデータ一覧!$AU$3:$AV$367,2),バックデータ一覧!$H$10:$H$15,0),MATCH(計算過程!AB$2,バックデータ一覧!$I$2:$L$2,0)),IF(入力データと計算結果!$F$6=2,INDEX(バックデータ一覧!$I$16:$L$21,MATCH(VLOOKUP(計算過程!$A200,バックデータ一覧!$AU$3:$AV$367,2),バックデータ一覧!$H$16:$H$21,0),MATCH(計算過程!AB$2,バックデータ一覧!$I$2:$L$2,0)),IF(入力データと計算結果!$F$6=1,INDEX(バックデータ一覧!$I$22:$L$27,MATCH(VLOOKUP(計算過程!$A200,バックデータ一覧!$AU$3:$AV$367,2),バックデータ一覧!$H$22:$H$27,0),MATCH(計算過程!AB$2,バックデータ一覧!$I$2:$L$2,0))))))</f>
        <v>28</v>
      </c>
      <c r="AC200" s="24">
        <f>IF(入力データと計算結果!$F$6=4,INDEX(バックデータ一覧!$I$4:$L$9,MATCH(VLOOKUP(計算過程!$A200,バックデータ一覧!$AU$3:$AV$367,2),バックデータ一覧!$H$4:$H$9,0),MATCH(計算過程!AC$2,バックデータ一覧!$I$2:$L$2,0)),IF(入力データと計算結果!$F$6=3,INDEX(バックデータ一覧!$I$10:$L$15,MATCH(VLOOKUP(計算過程!$A200,バックデータ一覧!$AU$3:$AV$367,2),バックデータ一覧!$H$10:$H$15,0),MATCH(計算過程!AC$2,バックデータ一覧!$I$2:$L$2,0)),IF(入力データと計算結果!$F$6=2,INDEX(バックデータ一覧!$I$16:$L$21,MATCH(VLOOKUP(計算過程!$A200,バックデータ一覧!$AU$3:$AV$367,2),バックデータ一覧!$H$16:$H$21,0),MATCH(計算過程!AC$2,バックデータ一覧!$I$2:$L$2,0)),IF(入力データと計算結果!$F$6=1,INDEX(バックデータ一覧!$I$22:$L$27,MATCH(VLOOKUP(計算過程!$A200,バックデータ一覧!$AU$3:$AV$367,2),バックデータ一覧!$H$22:$H$27,0),MATCH(計算過程!AC$2,バックデータ一覧!$I$2:$L$2,0))))))</f>
        <v>180</v>
      </c>
      <c r="AD200" s="89">
        <f>IF($AF200&lt;7,INDEX(バックデータ一覧!$P$4:$S$5,MATCH(入力データと計算結果!$F$8,バックデータ一覧!$O$4:$O$5,0),MATCH(入力データと計算結果!$F$6,バックデータ一覧!$P$3:$W$3,0)),IF(AND($AF200&gt;=7,$AF200&lt;16),INDEX(バックデータ一覧!$P$6:$S$7,MATCH(入力データと計算結果!$F$8,バックデータ一覧!$O$6:$O$7,0),MATCH(入力データと計算結果!$F$6,バックデータ一覧!$P$3:$W$3,0)),IF(AND($AF200&gt;=16,$AF200&lt;25),INDEX(バックデータ一覧!$P$8:$S$9,MATCH(入力データと計算結果!$F$8,バックデータ一覧!$O$8:$O$9,0),MATCH(入力データと計算結果!$F$6,バックデータ一覧!$P$3:$W$3,0)),IF($AF200&gt;=25,INDEX(バックデータ一覧!$P$10:$S$11,MATCH(入力データと計算結果!$F$8,バックデータ一覧!$O$10:$O$11,0),MATCH(入力データと計算結果!$F$6,バックデータ一覧!$P$3:$W$3,0))))))</f>
        <v>-0.13</v>
      </c>
      <c r="AE200" s="89">
        <f>IF($AF200&lt;7,INDEX(バックデータ一覧!$T$4:$W$5,MATCH(入力データと計算結果!$F$8,バックデータ一覧!$O$4:$O$5,0),MATCH(入力データと計算結果!$F$6,バックデータ一覧!$P$3:$W$3,0)),IF(AND($AF200&gt;=7,$AF200&lt;16),INDEX(バックデータ一覧!$T$6:$W$7,MATCH(入力データと計算結果!$F$8,バックデータ一覧!$O$6:$O$7,0),MATCH(入力データと計算結果!$F$6,バックデータ一覧!$P$3:$W$3,0)),IF(AND($AF200&gt;=16,$AF200&lt;25),INDEX(バックデータ一覧!$T$8:$W$9,MATCH(入力データと計算結果!$F$8,バックデータ一覧!$O$8:$O$9,0),MATCH(入力データと計算結果!$F$6,バックデータ一覧!$P$3:$W$3,0)),IF($AF200&gt;=25,INDEX(バックデータ一覧!$T$10:$W$11,MATCH(入力データと計算結果!$F$8,バックデータ一覧!$O$10:$O$11,0),MATCH(入力データと計算結果!$F$6,バックデータ一覧!$P$3:$W$3,0))))))</f>
        <v>6.04</v>
      </c>
      <c r="AF200" s="88">
        <f>AVERAGEIF(貼り付けシート!$A$6:$A$8765,$A200,貼り付けシート!$C$6:$C$8765)</f>
        <v>15.312500000000002</v>
      </c>
      <c r="AG200" s="91">
        <f>IF(AND(入力データと計算結果!$F$7=バックデータ一覧!$A$7,AH200="使用できる"),MIN(AN200,SUM(I200:N200)*$AX$13),0)</f>
        <v>0</v>
      </c>
      <c r="AH200" s="47" t="str">
        <f t="shared" si="42"/>
        <v>使用できる</v>
      </c>
      <c r="AI200" s="90">
        <f>IF(入力データと計算結果!$F$7=バックデータ一覧!$A$8,MIN(AJ200,(SUM(I200:N200)*$AX$15)),0)</f>
        <v>0</v>
      </c>
      <c r="AJ200" s="90">
        <f t="shared" ca="1" si="38"/>
        <v>0</v>
      </c>
      <c r="AK200" s="90">
        <f t="shared" ca="1" si="39"/>
        <v>31.017120126037501</v>
      </c>
      <c r="AL200" s="88">
        <f>IF(OR($AX$22=0,入力データと計算結果!$F$7&lt;&gt;バックデータ一覧!$A$8),0,$AX$19*AM200*10^-3)</f>
        <v>0</v>
      </c>
      <c r="AM200" s="90">
        <f>SUMPRODUCT(('計算過程（日射量等）'!$A$6:$A$8765=計算過程!A200)*('計算過程（日射量等）'!$C$6:$C$8765&gt;=$AX$20))</f>
        <v>9</v>
      </c>
      <c r="AN200" s="90">
        <f>IF(入力データと計算結果!$F$7=バックデータ一覧!$A$9,0,AO200*$AX$22*$AX$21*計算過程!$AX$23)</f>
        <v>0</v>
      </c>
      <c r="AO200" s="90">
        <f>SUMIF('計算過程（日射量等）'!$A$6:$A$8765,計算過程!A200,'計算過程（日射量等）'!$C$6:$C$8765)*3600*10^-6</f>
        <v>11.505110891725879</v>
      </c>
      <c r="AP200" s="90">
        <f t="shared" si="32"/>
        <v>20.873521505376342</v>
      </c>
      <c r="AQ200" s="90">
        <f>AVERAGEIF('貼り付けシート（日射量等）'!$D$3:$D$8762,$A200,'貼り付けシート（日射量等）'!$F$3:$F$8762)</f>
        <v>21.108333333333331</v>
      </c>
    </row>
    <row r="201" spans="1:43">
      <c r="A201" s="28">
        <v>41835</v>
      </c>
      <c r="B201" s="88">
        <f ca="1">I201-IF(入力データと計算結果!$F$7=バックデータ一覧!$A$7,計算過程!$AG201,計算過程!$AI201)*I201/($I201+$J201+$K201+$L201+$M201+$N201)</f>
        <v>14.443727761190001</v>
      </c>
      <c r="C201" s="88">
        <f ca="1">J201-IF(入力データと計算結果!$F$7=バックデータ一覧!$A$7,計算過程!$AG201,計算過程!$AI201)*J201/($I201+$J201+$K201+$L201+$M201+$N201)</f>
        <v>20.633896801700001</v>
      </c>
      <c r="D201" s="88">
        <f ca="1">K201-IF(入力データと計算結果!$F$7=バックデータ一覧!$A$7,計算過程!$AG201,計算過程!$AI201)*K201/($I201+$J201+$K201+$L201+$M201+$N201)</f>
        <v>3.0950845202550004</v>
      </c>
      <c r="E201" s="88">
        <f ca="1">L201-IF(入力データと計算結果!$F$7=バックデータ一覧!$A$7,計算過程!$AG201,計算過程!$AI201)*L201/($I201+$J201+$K201+$L201+$M201+$N201)</f>
        <v>18.570507121530003</v>
      </c>
      <c r="F201" s="88">
        <f ca="1">M201-IF(入力データと計算結果!$F$7=バックデータ一覧!$A$7,計算過程!$AG201,計算過程!$AI201)*M201/($I201+$J201+$K201+$L201+$M201+$N201)</f>
        <v>0</v>
      </c>
      <c r="G201" s="88">
        <f ca="1">N201-IF(入力データと計算結果!$F$7=バックデータ一覧!$A$7,計算過程!$AG201,計算過程!$AI201)*N201/($I201+$J201+$K201+$L201+$M201+$N201)</f>
        <v>4.3998333333333335</v>
      </c>
      <c r="H201" s="88">
        <f t="shared" si="40"/>
        <v>0</v>
      </c>
      <c r="I201" s="90">
        <f ca="1">P201*(バックデータ一覧!$E$3-計算過程!X201)*4.186*10^-3</f>
        <v>14.443727761190001</v>
      </c>
      <c r="J201" s="90">
        <f ca="1">Q201*(バックデータ一覧!$E$4-計算過程!X201)*4.186*10^-3</f>
        <v>20.633896801700001</v>
      </c>
      <c r="K201" s="90">
        <f ca="1">R201*(バックデータ一覧!$E$5-計算過程!X201)*4.186*10^-3</f>
        <v>3.0950845202550004</v>
      </c>
      <c r="L201" s="90">
        <f ca="1">IF(入力データと計算結果!$F$9=バックデータ一覧!$A$2,計算過程!S201*(バックデータ一覧!$E$6-計算過程!X201)*4.186*10^-3,0)</f>
        <v>18.570507121530003</v>
      </c>
      <c r="M201" s="90">
        <f>IF(入力データと計算結果!$F$9=バックデータ一覧!$A$2,0,計算過程!T201*(バックデータ一覧!$E$7-計算過程!X201)*4.186*10^-3)</f>
        <v>0</v>
      </c>
      <c r="N201" s="90">
        <f ca="1">IF(入力データと計算結果!$F$9=バックデータ一覧!$A$4,0,計算過程!U201*(バックデータ一覧!$E$8-計算過程!X201)*4.186*10^-3)</f>
        <v>4.3998333333333335</v>
      </c>
      <c r="O201" s="90">
        <f>IF(入力データと計算結果!$F$9=バックデータ一覧!$A$4,計算過程!W201*1.25,0)</f>
        <v>0</v>
      </c>
      <c r="P201" s="88">
        <f t="shared" si="33"/>
        <v>140</v>
      </c>
      <c r="Q201" s="88">
        <f t="shared" si="34"/>
        <v>200</v>
      </c>
      <c r="R201" s="88">
        <f t="shared" si="35"/>
        <v>30</v>
      </c>
      <c r="S201" s="88">
        <f>IF(入力データと計算結果!$F$9=バックデータ一覧!$A$2,$AC201,0)*$AX$11*$AX$12</f>
        <v>180</v>
      </c>
      <c r="T201" s="88">
        <f>IF(入力データと計算結果!$F$9=バックデータ一覧!$A$2,0,$AC201)*$AX$12</f>
        <v>0</v>
      </c>
      <c r="U201" s="88">
        <f t="shared" ca="1" si="41"/>
        <v>23.542433950608064</v>
      </c>
      <c r="V201" s="90">
        <f ca="1">IF(OR(入力データと計算結果!$F$9=バックデータ一覧!$A$2,入力データと計算結果!$F$9=バックデータ一覧!$A$3),W201/(バックデータ一覧!$E$8-計算過程!X201)/4.186*10^3,0)</f>
        <v>23.542433950608064</v>
      </c>
      <c r="W201" s="90">
        <f t="shared" si="36"/>
        <v>4.3998333333333335</v>
      </c>
      <c r="X201" s="90">
        <f ca="1">MAX(VLOOKUP(入力データと計算結果!$F$5,バックデータ一覧!$Y$3:$AA$10,2)*Y201+VLOOKUP(入力データと計算結果!$F$5,バックデータ一覧!$Y$3:$AA$10,3),0.5)</f>
        <v>15.353682749999997</v>
      </c>
      <c r="Y201" s="90">
        <f t="shared" ca="1" si="37"/>
        <v>17.90583333333333</v>
      </c>
      <c r="Z201" s="24">
        <f>IF(入力データと計算結果!$F$6=4,INDEX(バックデータ一覧!$I$4:$L$9,MATCH(VLOOKUP(計算過程!$A201,バックデータ一覧!$AU$3:$AV$367,2),バックデータ一覧!$H$4:$H$9,0),MATCH(計算過程!Z$2,バックデータ一覧!$I$2:$L$2,0)),IF(入力データと計算結果!$F$6=3,INDEX(バックデータ一覧!$I$10:$L$15,MATCH(VLOOKUP(計算過程!$A201,バックデータ一覧!$AU$3:$AV$367,2),バックデータ一覧!$H$10:$H$15,0),MATCH(計算過程!Z$2,バックデータ一覧!$I$2:$L$2,0)),IF(入力データと計算結果!$F$6=2,INDEX(バックデータ一覧!$I$16:$L$21,MATCH(VLOOKUP(計算過程!$A201,バックデータ一覧!$AU$3:$AV$367,2),バックデータ一覧!$H$16:$H$21,0),MATCH(計算過程!Z$2,バックデータ一覧!$I$2:$L$2,0)),IF(入力データと計算結果!$F$6=1,INDEX(バックデータ一覧!$I$22:$L$27,MATCH(VLOOKUP(計算過程!$A201,バックデータ一覧!$AU$3:$AV$367,2),バックデータ一覧!$H$22:$H$27,0),MATCH(計算過程!Z$2,バックデータ一覧!$I$2:$L$2,0))))))</f>
        <v>140</v>
      </c>
      <c r="AA201" s="24">
        <f>IF(入力データと計算結果!$F$6=4,INDEX(バックデータ一覧!$I$4:$L$9,MATCH(VLOOKUP(計算過程!$A201,バックデータ一覧!$AU$3:$AV$367,2),バックデータ一覧!$H$4:$H$9,0),MATCH(計算過程!AA$2,バックデータ一覧!$I$2:$L$2,0)),IF(入力データと計算結果!$F$6=3,INDEX(バックデータ一覧!$I$10:$L$15,MATCH(VLOOKUP(計算過程!$A201,バックデータ一覧!$AU$3:$AV$367,2),バックデータ一覧!$H$10:$H$15,0),MATCH(計算過程!AA$2,バックデータ一覧!$I$2:$L$2,0)),IF(入力データと計算結果!$F$6=2,INDEX(バックデータ一覧!$I$16:$L$21,MATCH(VLOOKUP(計算過程!$A201,バックデータ一覧!$AU$3:$AV$367,2),バックデータ一覧!$H$16:$H$21,0),MATCH(計算過程!AA$2,バックデータ一覧!$I$2:$L$2,0)),IF(入力データと計算結果!$F$6=1,INDEX(バックデータ一覧!$I$22:$L$27,MATCH(VLOOKUP(計算過程!$A201,バックデータ一覧!$AU$3:$AV$367,2),バックデータ一覧!$H$22:$H$27,0),MATCH(計算過程!AA$2,バックデータ一覧!$I$2:$L$2,0))))))</f>
        <v>200</v>
      </c>
      <c r="AB201" s="24">
        <f>IF(入力データと計算結果!$F$6=4,INDEX(バックデータ一覧!$I$4:$L$9,MATCH(VLOOKUP(計算過程!$A201,バックデータ一覧!$AU$3:$AV$367,2),バックデータ一覧!$H$4:$H$9,0),MATCH(計算過程!AB$2,バックデータ一覧!$I$2:$L$2,0)),IF(入力データと計算結果!$F$6=3,INDEX(バックデータ一覧!$I$10:$L$15,MATCH(VLOOKUP(計算過程!$A201,バックデータ一覧!$AU$3:$AV$367,2),バックデータ一覧!$H$10:$H$15,0),MATCH(計算過程!AB$2,バックデータ一覧!$I$2:$L$2,0)),IF(入力データと計算結果!$F$6=2,INDEX(バックデータ一覧!$I$16:$L$21,MATCH(VLOOKUP(計算過程!$A201,バックデータ一覧!$AU$3:$AV$367,2),バックデータ一覧!$H$16:$H$21,0),MATCH(計算過程!AB$2,バックデータ一覧!$I$2:$L$2,0)),IF(入力データと計算結果!$F$6=1,INDEX(バックデータ一覧!$I$22:$L$27,MATCH(VLOOKUP(計算過程!$A201,バックデータ一覧!$AU$3:$AV$367,2),バックデータ一覧!$H$22:$H$27,0),MATCH(計算過程!AB$2,バックデータ一覧!$I$2:$L$2,0))))))</f>
        <v>30</v>
      </c>
      <c r="AC201" s="24">
        <f>IF(入力データと計算結果!$F$6=4,INDEX(バックデータ一覧!$I$4:$L$9,MATCH(VLOOKUP(計算過程!$A201,バックデータ一覧!$AU$3:$AV$367,2),バックデータ一覧!$H$4:$H$9,0),MATCH(計算過程!AC$2,バックデータ一覧!$I$2:$L$2,0)),IF(入力データと計算結果!$F$6=3,INDEX(バックデータ一覧!$I$10:$L$15,MATCH(VLOOKUP(計算過程!$A201,バックデータ一覧!$AU$3:$AV$367,2),バックデータ一覧!$H$10:$H$15,0),MATCH(計算過程!AC$2,バックデータ一覧!$I$2:$L$2,0)),IF(入力データと計算結果!$F$6=2,INDEX(バックデータ一覧!$I$16:$L$21,MATCH(VLOOKUP(計算過程!$A201,バックデータ一覧!$AU$3:$AV$367,2),バックデータ一覧!$H$16:$H$21,0),MATCH(計算過程!AC$2,バックデータ一覧!$I$2:$L$2,0)),IF(入力データと計算結果!$F$6=1,INDEX(バックデータ一覧!$I$22:$L$27,MATCH(VLOOKUP(計算過程!$A201,バックデータ一覧!$AU$3:$AV$367,2),バックデータ一覧!$H$22:$H$27,0),MATCH(計算過程!AC$2,バックデータ一覧!$I$2:$L$2,0))))))</f>
        <v>180</v>
      </c>
      <c r="AD201" s="89">
        <f>IF($AF201&lt;7,INDEX(バックデータ一覧!$P$4:$S$5,MATCH(入力データと計算結果!$F$8,バックデータ一覧!$O$4:$O$5,0),MATCH(入力データと計算結果!$F$6,バックデータ一覧!$P$3:$W$3,0)),IF(AND($AF201&gt;=7,$AF201&lt;16),INDEX(バックデータ一覧!$P$6:$S$7,MATCH(入力データと計算結果!$F$8,バックデータ一覧!$O$6:$O$7,0),MATCH(入力データと計算結果!$F$6,バックデータ一覧!$P$3:$W$3,0)),IF(AND($AF201&gt;=16,$AF201&lt;25),INDEX(バックデータ一覧!$P$8:$S$9,MATCH(入力データと計算結果!$F$8,バックデータ一覧!$O$8:$O$9,0),MATCH(入力データと計算結果!$F$6,バックデータ一覧!$P$3:$W$3,0)),IF($AF201&gt;=25,INDEX(バックデータ一覧!$P$10:$S$11,MATCH(入力データと計算結果!$F$8,バックデータ一覧!$O$10:$O$11,0),MATCH(入力データと計算結果!$F$6,バックデータ一覧!$P$3:$W$3,0))))))</f>
        <v>-0.13</v>
      </c>
      <c r="AE201" s="89">
        <f>IF($AF201&lt;7,INDEX(バックデータ一覧!$T$4:$W$5,MATCH(入力データと計算結果!$F$8,バックデータ一覧!$O$4:$O$5,0),MATCH(入力データと計算結果!$F$6,バックデータ一覧!$P$3:$W$3,0)),IF(AND($AF201&gt;=7,$AF201&lt;16),INDEX(バックデータ一覧!$T$6:$W$7,MATCH(入力データと計算結果!$F$8,バックデータ一覧!$O$6:$O$7,0),MATCH(入力データと計算結果!$F$6,バックデータ一覧!$P$3:$W$3,0)),IF(AND($AF201&gt;=16,$AF201&lt;25),INDEX(バックデータ一覧!$T$8:$W$9,MATCH(入力データと計算結果!$F$8,バックデータ一覧!$O$8:$O$9,0),MATCH(入力データと計算結果!$F$6,バックデータ一覧!$P$3:$W$3,0)),IF($AF201&gt;=25,INDEX(バックデータ一覧!$T$10:$W$11,MATCH(入力データと計算結果!$F$8,バックデータ一覧!$O$10:$O$11,0),MATCH(入力データと計算結果!$F$6,バックデータ一覧!$P$3:$W$3,0))))))</f>
        <v>6.04</v>
      </c>
      <c r="AF201" s="88">
        <f>AVERAGEIF(貼り付けシート!$A$6:$A$8765,$A201,貼り付けシート!$C$6:$C$8765)</f>
        <v>12.616666666666669</v>
      </c>
      <c r="AG201" s="91">
        <f>IF(AND(入力データと計算結果!$F$7=バックデータ一覧!$A$7,AH201="使用できる"),MIN(AN201,SUM(I201:N201)*$AX$13),0)</f>
        <v>0</v>
      </c>
      <c r="AH201" s="47" t="str">
        <f t="shared" si="42"/>
        <v>使用できる</v>
      </c>
      <c r="AI201" s="90">
        <f>IF(入力データと計算結果!$F$7=バックデータ一覧!$A$8,MIN(AJ201,(SUM(I201:N201)*$AX$15)),0)</f>
        <v>0</v>
      </c>
      <c r="AJ201" s="90">
        <f t="shared" ca="1" si="38"/>
        <v>0</v>
      </c>
      <c r="AK201" s="90">
        <f t="shared" ca="1" si="39"/>
        <v>31.172922601275005</v>
      </c>
      <c r="AL201" s="88">
        <f>IF(OR($AX$22=0,入力データと計算結果!$F$7&lt;&gt;バックデータ一覧!$A$8),0,$AX$19*AM201*10^-3)</f>
        <v>0</v>
      </c>
      <c r="AM201" s="90">
        <f>SUMPRODUCT(('計算過程（日射量等）'!$A$6:$A$8765=計算過程!A201)*('計算過程（日射量等）'!$C$6:$C$8765&gt;=$AX$20))</f>
        <v>4</v>
      </c>
      <c r="AN201" s="90">
        <f>IF(入力データと計算結果!$F$7=バックデータ一覧!$A$9,0,AO201*$AX$22*$AX$21*計算過程!$AX$23)</f>
        <v>0</v>
      </c>
      <c r="AO201" s="90">
        <f>SUMIF('計算過程（日射量等）'!$A$6:$A$8765,計算過程!A201,'計算過程（日射量等）'!$C$6:$C$8765)*3600*10^-6</f>
        <v>5.2803438770354401</v>
      </c>
      <c r="AP201" s="90">
        <f t="shared" si="32"/>
        <v>21.084005376344084</v>
      </c>
      <c r="AQ201" s="90">
        <f>AVERAGEIF('貼り付けシート（日射量等）'!$D$3:$D$8762,$A201,'貼り付けシート（日射量等）'!$F$3:$F$8762)</f>
        <v>17.4375</v>
      </c>
    </row>
    <row r="202" spans="1:43">
      <c r="A202" s="28">
        <v>41836</v>
      </c>
      <c r="B202" s="88">
        <f ca="1">I202-IF(入力データと計算結果!$F$7=バックデータ一覧!$A$7,計算過程!$AG202,計算過程!$AI202)*I202/($I202+$J202+$K202+$L202+$M202+$N202)</f>
        <v>19.425078163399998</v>
      </c>
      <c r="C202" s="88">
        <f ca="1">J202-IF(入力データと計算結果!$F$7=バックデータ一覧!$A$7,計算過程!$AG202,計算過程!$AI202)*J202/($I202+$J202+$K202+$L202+$M202+$N202)</f>
        <v>25.337058474000003</v>
      </c>
      <c r="D202" s="88">
        <f ca="1">K202-IF(入力データと計算結果!$F$7=バックデータ一覧!$A$7,計算過程!$AG202,計算過程!$AI202)*K202/($I202+$J202+$K202+$L202+$M202+$N202)</f>
        <v>4.8562695408499996</v>
      </c>
      <c r="E202" s="88">
        <f ca="1">L202-IF(入力データと計算結果!$F$7=バックデータ一覧!$A$7,計算過程!$AG202,計算過程!$AI202)*L202/($I202+$J202+$K202+$L202+$M202+$N202)</f>
        <v>19.002793855500002</v>
      </c>
      <c r="F202" s="88">
        <f ca="1">M202-IF(入力データと計算結果!$F$7=バックデータ一覧!$A$7,計算過程!$AG202,計算過程!$AI202)*M202/($I202+$J202+$K202+$L202+$M202+$N202)</f>
        <v>0</v>
      </c>
      <c r="G202" s="88">
        <f ca="1">N202-IF(入力データと計算結果!$F$7=バックデータ一覧!$A$7,計算過程!$AG202,計算過程!$AI202)*N202/($I202+$J202+$K202+$L202+$M202+$N202)</f>
        <v>4.3348333333333331</v>
      </c>
      <c r="H202" s="88">
        <f t="shared" si="40"/>
        <v>0</v>
      </c>
      <c r="I202" s="90">
        <f ca="1">P202*(バックデータ一覧!$E$3-計算過程!X202)*4.186*10^-3</f>
        <v>19.425078163399998</v>
      </c>
      <c r="J202" s="90">
        <f ca="1">Q202*(バックデータ一覧!$E$4-計算過程!X202)*4.186*10^-3</f>
        <v>25.337058474000003</v>
      </c>
      <c r="K202" s="90">
        <f ca="1">R202*(バックデータ一覧!$E$5-計算過程!X202)*4.186*10^-3</f>
        <v>4.8562695408499996</v>
      </c>
      <c r="L202" s="90">
        <f ca="1">IF(入力データと計算結果!$F$9=バックデータ一覧!$A$2,計算過程!S202*(バックデータ一覧!$E$6-計算過程!X202)*4.186*10^-3,0)</f>
        <v>19.002793855500002</v>
      </c>
      <c r="M202" s="90">
        <f>IF(入力データと計算結果!$F$9=バックデータ一覧!$A$2,0,計算過程!T202*(バックデータ一覧!$E$7-計算過程!X202)*4.186*10^-3)</f>
        <v>0</v>
      </c>
      <c r="N202" s="90">
        <f ca="1">IF(入力データと計算結果!$F$9=バックデータ一覧!$A$4,0,計算過程!U202*(バックデータ一覧!$E$8-計算過程!X202)*4.186*10^-3)</f>
        <v>4.3348333333333331</v>
      </c>
      <c r="O202" s="90">
        <f>IF(入力データと計算結果!$F$9=バックデータ一覧!$A$4,計算過程!W202*1.25,0)</f>
        <v>0</v>
      </c>
      <c r="P202" s="88">
        <f t="shared" si="33"/>
        <v>184</v>
      </c>
      <c r="Q202" s="88">
        <f t="shared" si="34"/>
        <v>240</v>
      </c>
      <c r="R202" s="88">
        <f t="shared" si="35"/>
        <v>46</v>
      </c>
      <c r="S202" s="88">
        <f>IF(入力データと計算結果!$F$9=バックデータ一覧!$A$2,$AC202,0)*$AX$11*$AX$12</f>
        <v>180</v>
      </c>
      <c r="T202" s="88">
        <f>IF(入力データと計算結果!$F$9=バックデータ一覧!$A$2,0,$AC202)*$AX$12</f>
        <v>0</v>
      </c>
      <c r="U202" s="88">
        <f t="shared" ca="1" si="41"/>
        <v>22.90035749495916</v>
      </c>
      <c r="V202" s="90">
        <f ca="1">IF(OR(入力データと計算結果!$F$9=バックデータ一覧!$A$2,入力データと計算結果!$F$9=バックデータ一覧!$A$3),W202/(バックデータ一覧!$E$8-計算過程!X202)/4.186*10^3,0)</f>
        <v>22.90035749495916</v>
      </c>
      <c r="W202" s="90">
        <f t="shared" si="36"/>
        <v>4.3348333333333331</v>
      </c>
      <c r="X202" s="90">
        <f ca="1">MAX(VLOOKUP(入力データと計算結果!$F$5,バックデータ一覧!$Y$3:$AA$10,2)*Y202+VLOOKUP(入力データと計算結果!$F$5,バックデータ一覧!$Y$3:$AA$10,3),0.5)</f>
        <v>14.7799625</v>
      </c>
      <c r="Y202" s="90">
        <f t="shared" ca="1" si="37"/>
        <v>17.041666666666664</v>
      </c>
      <c r="Z202" s="24">
        <f>IF(入力データと計算結果!$F$6=4,INDEX(バックデータ一覧!$I$4:$L$9,MATCH(VLOOKUP(計算過程!$A202,バックデータ一覧!$AU$3:$AV$367,2),バックデータ一覧!$H$4:$H$9,0),MATCH(計算過程!Z$2,バックデータ一覧!$I$2:$L$2,0)),IF(入力データと計算結果!$F$6=3,INDEX(バックデータ一覧!$I$10:$L$15,MATCH(VLOOKUP(計算過程!$A202,バックデータ一覧!$AU$3:$AV$367,2),バックデータ一覧!$H$10:$H$15,0),MATCH(計算過程!Z$2,バックデータ一覧!$I$2:$L$2,0)),IF(入力データと計算結果!$F$6=2,INDEX(バックデータ一覧!$I$16:$L$21,MATCH(VLOOKUP(計算過程!$A202,バックデータ一覧!$AU$3:$AV$367,2),バックデータ一覧!$H$16:$H$21,0),MATCH(計算過程!Z$2,バックデータ一覧!$I$2:$L$2,0)),IF(入力データと計算結果!$F$6=1,INDEX(バックデータ一覧!$I$22:$L$27,MATCH(VLOOKUP(計算過程!$A202,バックデータ一覧!$AU$3:$AV$367,2),バックデータ一覧!$H$22:$H$27,0),MATCH(計算過程!Z$2,バックデータ一覧!$I$2:$L$2,0))))))</f>
        <v>184</v>
      </c>
      <c r="AA202" s="24">
        <f>IF(入力データと計算結果!$F$6=4,INDEX(バックデータ一覧!$I$4:$L$9,MATCH(VLOOKUP(計算過程!$A202,バックデータ一覧!$AU$3:$AV$367,2),バックデータ一覧!$H$4:$H$9,0),MATCH(計算過程!AA$2,バックデータ一覧!$I$2:$L$2,0)),IF(入力データと計算結果!$F$6=3,INDEX(バックデータ一覧!$I$10:$L$15,MATCH(VLOOKUP(計算過程!$A202,バックデータ一覧!$AU$3:$AV$367,2),バックデータ一覧!$H$10:$H$15,0),MATCH(計算過程!AA$2,バックデータ一覧!$I$2:$L$2,0)),IF(入力データと計算結果!$F$6=2,INDEX(バックデータ一覧!$I$16:$L$21,MATCH(VLOOKUP(計算過程!$A202,バックデータ一覧!$AU$3:$AV$367,2),バックデータ一覧!$H$16:$H$21,0),MATCH(計算過程!AA$2,バックデータ一覧!$I$2:$L$2,0)),IF(入力データと計算結果!$F$6=1,INDEX(バックデータ一覧!$I$22:$L$27,MATCH(VLOOKUP(計算過程!$A202,バックデータ一覧!$AU$3:$AV$367,2),バックデータ一覧!$H$22:$H$27,0),MATCH(計算過程!AA$2,バックデータ一覧!$I$2:$L$2,0))))))</f>
        <v>240</v>
      </c>
      <c r="AB202" s="24">
        <f>IF(入力データと計算結果!$F$6=4,INDEX(バックデータ一覧!$I$4:$L$9,MATCH(VLOOKUP(計算過程!$A202,バックデータ一覧!$AU$3:$AV$367,2),バックデータ一覧!$H$4:$H$9,0),MATCH(計算過程!AB$2,バックデータ一覧!$I$2:$L$2,0)),IF(入力データと計算結果!$F$6=3,INDEX(バックデータ一覧!$I$10:$L$15,MATCH(VLOOKUP(計算過程!$A202,バックデータ一覧!$AU$3:$AV$367,2),バックデータ一覧!$H$10:$H$15,0),MATCH(計算過程!AB$2,バックデータ一覧!$I$2:$L$2,0)),IF(入力データと計算結果!$F$6=2,INDEX(バックデータ一覧!$I$16:$L$21,MATCH(VLOOKUP(計算過程!$A202,バックデータ一覧!$AU$3:$AV$367,2),バックデータ一覧!$H$16:$H$21,0),MATCH(計算過程!AB$2,バックデータ一覧!$I$2:$L$2,0)),IF(入力データと計算結果!$F$6=1,INDEX(バックデータ一覧!$I$22:$L$27,MATCH(VLOOKUP(計算過程!$A202,バックデータ一覧!$AU$3:$AV$367,2),バックデータ一覧!$H$22:$H$27,0),MATCH(計算過程!AB$2,バックデータ一覧!$I$2:$L$2,0))))))</f>
        <v>46</v>
      </c>
      <c r="AC202" s="24">
        <f>IF(入力データと計算結果!$F$6=4,INDEX(バックデータ一覧!$I$4:$L$9,MATCH(VLOOKUP(計算過程!$A202,バックデータ一覧!$AU$3:$AV$367,2),バックデータ一覧!$H$4:$H$9,0),MATCH(計算過程!AC$2,バックデータ一覧!$I$2:$L$2,0)),IF(入力データと計算結果!$F$6=3,INDEX(バックデータ一覧!$I$10:$L$15,MATCH(VLOOKUP(計算過程!$A202,バックデータ一覧!$AU$3:$AV$367,2),バックデータ一覧!$H$10:$H$15,0),MATCH(計算過程!AC$2,バックデータ一覧!$I$2:$L$2,0)),IF(入力データと計算結果!$F$6=2,INDEX(バックデータ一覧!$I$16:$L$21,MATCH(VLOOKUP(計算過程!$A202,バックデータ一覧!$AU$3:$AV$367,2),バックデータ一覧!$H$16:$H$21,0),MATCH(計算過程!AC$2,バックデータ一覧!$I$2:$L$2,0)),IF(入力データと計算結果!$F$6=1,INDEX(バックデータ一覧!$I$22:$L$27,MATCH(VLOOKUP(計算過程!$A202,バックデータ一覧!$AU$3:$AV$367,2),バックデータ一覧!$H$22:$H$27,0),MATCH(計算過程!AC$2,バックデータ一覧!$I$2:$L$2,0))))))</f>
        <v>180</v>
      </c>
      <c r="AD202" s="89">
        <f>IF($AF202&lt;7,INDEX(バックデータ一覧!$P$4:$S$5,MATCH(入力データと計算結果!$F$8,バックデータ一覧!$O$4:$O$5,0),MATCH(入力データと計算結果!$F$6,バックデータ一覧!$P$3:$W$3,0)),IF(AND($AF202&gt;=7,$AF202&lt;16),INDEX(バックデータ一覧!$P$6:$S$7,MATCH(入力データと計算結果!$F$8,バックデータ一覧!$O$6:$O$7,0),MATCH(入力データと計算結果!$F$6,バックデータ一覧!$P$3:$W$3,0)),IF(AND($AF202&gt;=16,$AF202&lt;25),INDEX(バックデータ一覧!$P$8:$S$9,MATCH(入力データと計算結果!$F$8,バックデータ一覧!$O$8:$O$9,0),MATCH(入力データと計算結果!$F$6,バックデータ一覧!$P$3:$W$3,0)),IF($AF202&gt;=25,INDEX(バックデータ一覧!$P$10:$S$11,MATCH(入力データと計算結果!$F$8,バックデータ一覧!$O$10:$O$11,0),MATCH(入力データと計算結果!$F$6,バックデータ一覧!$P$3:$W$3,0))))))</f>
        <v>-0.13</v>
      </c>
      <c r="AE202" s="89">
        <f>IF($AF202&lt;7,INDEX(バックデータ一覧!$T$4:$W$5,MATCH(入力データと計算結果!$F$8,バックデータ一覧!$O$4:$O$5,0),MATCH(入力データと計算結果!$F$6,バックデータ一覧!$P$3:$W$3,0)),IF(AND($AF202&gt;=7,$AF202&lt;16),INDEX(バックデータ一覧!$T$6:$W$7,MATCH(入力データと計算結果!$F$8,バックデータ一覧!$O$6:$O$7,0),MATCH(入力データと計算結果!$F$6,バックデータ一覧!$P$3:$W$3,0)),IF(AND($AF202&gt;=16,$AF202&lt;25),INDEX(バックデータ一覧!$T$8:$W$9,MATCH(入力データと計算結果!$F$8,バックデータ一覧!$O$8:$O$9,0),MATCH(入力データと計算結果!$F$6,バックデータ一覧!$P$3:$W$3,0)),IF($AF202&gt;=25,INDEX(バックデータ一覧!$T$10:$W$11,MATCH(入力データと計算結果!$F$8,バックデータ一覧!$O$10:$O$11,0),MATCH(入力データと計算結果!$F$6,バックデータ一覧!$P$3:$W$3,0))))))</f>
        <v>6.04</v>
      </c>
      <c r="AF202" s="88">
        <f>AVERAGEIF(貼り付けシート!$A$6:$A$8765,$A202,貼り付けシート!$C$6:$C$8765)</f>
        <v>13.116666666666667</v>
      </c>
      <c r="AG202" s="91">
        <f>IF(AND(入力データと計算結果!$F$7=バックデータ一覧!$A$7,AH202="使用できる"),MIN(AN202,SUM(I202:N202)*$AX$13),0)</f>
        <v>0</v>
      </c>
      <c r="AH202" s="47" t="str">
        <f t="shared" si="42"/>
        <v>使用できる</v>
      </c>
      <c r="AI202" s="90">
        <f>IF(入力データと計算結果!$F$7=バックデータ一覧!$A$8,MIN(AJ202,(SUM(I202:N202)*$AX$15)),0)</f>
        <v>0</v>
      </c>
      <c r="AJ202" s="90">
        <f t="shared" ca="1" si="38"/>
        <v>0</v>
      </c>
      <c r="AK202" s="90">
        <f t="shared" ca="1" si="39"/>
        <v>31.533161546250003</v>
      </c>
      <c r="AL202" s="88">
        <f>IF(OR($AX$22=0,入力データと計算結果!$F$7&lt;&gt;バックデータ一覧!$A$8),0,$AX$19*AM202*10^-3)</f>
        <v>0</v>
      </c>
      <c r="AM202" s="90">
        <f>SUMPRODUCT(('計算過程（日射量等）'!$A$6:$A$8765=計算過程!A202)*('計算過程（日射量等）'!$C$6:$C$8765&gt;=$AX$20))</f>
        <v>8</v>
      </c>
      <c r="AN202" s="90">
        <f>IF(入力データと計算結果!$F$7=バックデータ一覧!$A$9,0,AO202*$AX$22*$AX$21*計算過程!$AX$23)</f>
        <v>0</v>
      </c>
      <c r="AO202" s="90">
        <f>SUMIF('計算過程（日射量等）'!$A$6:$A$8765,計算過程!A202,'計算過程（日射量等）'!$C$6:$C$8765)*3600*10^-6</f>
        <v>9.6957717226260929</v>
      </c>
      <c r="AP202" s="90">
        <f t="shared" si="32"/>
        <v>21.128091397849463</v>
      </c>
      <c r="AQ202" s="90">
        <f>AVERAGEIF('貼り付けシート（日射量等）'!$D$3:$D$8762,$A202,'貼り付けシート（日射量等）'!$F$3:$F$8762)</f>
        <v>17.845833333333331</v>
      </c>
    </row>
    <row r="203" spans="1:43">
      <c r="A203" s="28">
        <v>41837</v>
      </c>
      <c r="B203" s="88">
        <f ca="1">I203-IF(入力データと計算結果!$F$7=バックデータ一覧!$A$7,計算過程!$AG203,計算過程!$AI203)*I203/($I203+$J203+$K203+$L203+$M203+$N203)</f>
        <v>9.871058112915998</v>
      </c>
      <c r="C203" s="88">
        <f ca="1">J203-IF(入力データと計算結果!$F$7=バックデータ一覧!$A$7,計算過程!$AG203,計算過程!$AI203)*J203/($I203+$J203+$K203+$L203+$M203+$N203)</f>
        <v>16.094116488449998</v>
      </c>
      <c r="D203" s="88">
        <f ca="1">K203-IF(入力データと計算結果!$F$7=バックデータ一覧!$A$7,計算過程!$AG203,計算過程!$AI203)*K203/($I203+$J203+$K203+$L203+$M203+$N203)</f>
        <v>3.0042350778439997</v>
      </c>
      <c r="E203" s="88">
        <f ca="1">L203-IF(入力データと計算結果!$F$7=バックデータ一覧!$A$7,計算過程!$AG203,計算過程!$AI203)*L203/($I203+$J203+$K203+$L203+$M203+$N203)</f>
        <v>19.312939786139999</v>
      </c>
      <c r="F203" s="88">
        <f ca="1">M203-IF(入力データと計算結果!$F$7=バックデータ一覧!$A$7,計算過程!$AG203,計算過程!$AI203)*M203/($I203+$J203+$K203+$L203+$M203+$N203)</f>
        <v>0</v>
      </c>
      <c r="G203" s="88">
        <f ca="1">N203-IF(入力データと計算結果!$F$7=バックデータ一覧!$A$7,計算過程!$AG203,計算過程!$AI203)*N203/($I203+$J203+$K203+$L203+$M203+$N203)</f>
        <v>4.0336666666666678</v>
      </c>
      <c r="H203" s="88">
        <f t="shared" si="40"/>
        <v>0</v>
      </c>
      <c r="I203" s="90">
        <f ca="1">P203*(バックデータ一覧!$E$3-計算過程!X203)*4.186*10^-3</f>
        <v>9.871058112915998</v>
      </c>
      <c r="J203" s="90">
        <f ca="1">Q203*(バックデータ一覧!$E$4-計算過程!X203)*4.186*10^-3</f>
        <v>16.094116488449998</v>
      </c>
      <c r="K203" s="90">
        <f ca="1">R203*(バックデータ一覧!$E$5-計算過程!X203)*4.186*10^-3</f>
        <v>3.0042350778439997</v>
      </c>
      <c r="L203" s="90">
        <f ca="1">IF(入力データと計算結果!$F$9=バックデータ一覧!$A$2,計算過程!S203*(バックデータ一覧!$E$6-計算過程!X203)*4.186*10^-3,0)</f>
        <v>19.312939786139999</v>
      </c>
      <c r="M203" s="90">
        <f>IF(入力データと計算結果!$F$9=バックデータ一覧!$A$2,0,計算過程!T203*(バックデータ一覧!$E$7-計算過程!X203)*4.186*10^-3)</f>
        <v>0</v>
      </c>
      <c r="N203" s="90">
        <f ca="1">IF(入力データと計算結果!$F$9=バックデータ一覧!$A$4,0,計算過程!U203*(バックデータ一覧!$E$8-計算過程!X203)*4.186*10^-3)</f>
        <v>4.0336666666666678</v>
      </c>
      <c r="O203" s="90">
        <f>IF(入力データと計算結果!$F$9=バックデータ一覧!$A$4,計算過程!W203*1.25,0)</f>
        <v>0</v>
      </c>
      <c r="P203" s="88">
        <f t="shared" si="33"/>
        <v>92</v>
      </c>
      <c r="Q203" s="88">
        <f t="shared" si="34"/>
        <v>150</v>
      </c>
      <c r="R203" s="88">
        <f t="shared" si="35"/>
        <v>28</v>
      </c>
      <c r="S203" s="88">
        <f>IF(入力データと計算結果!$F$9=バックデータ一覧!$A$2,$AC203,0)*$AX$11*$AX$12</f>
        <v>180</v>
      </c>
      <c r="T203" s="88">
        <f>IF(入力データと計算結果!$F$9=バックデータ一覧!$A$2,0,$AC203)*$AX$12</f>
        <v>0</v>
      </c>
      <c r="U203" s="88">
        <f t="shared" ca="1" si="41"/>
        <v>21.117113643032368</v>
      </c>
      <c r="V203" s="90">
        <f ca="1">IF(OR(入力データと計算結果!$F$9=バックデータ一覧!$A$2,入力データと計算結果!$F$9=バックデータ一覧!$A$3),W203/(バックデータ一覧!$E$8-計算過程!X203)/4.186*10^3,0)</f>
        <v>21.117113643032368</v>
      </c>
      <c r="W203" s="90">
        <f t="shared" si="36"/>
        <v>4.033666666666667</v>
      </c>
      <c r="X203" s="90">
        <f ca="1">MAX(VLOOKUP(入力データと計算結果!$F$5,バックデータ一覧!$Y$3:$AA$10,2)*Y203+VLOOKUP(入力データと計算結果!$F$5,バックデータ一覧!$Y$3:$AA$10,3),0.5)</f>
        <v>14.368344500000003</v>
      </c>
      <c r="Y203" s="90">
        <f t="shared" ca="1" si="37"/>
        <v>16.421666666666667</v>
      </c>
      <c r="Z203" s="24">
        <f>IF(入力データと計算結果!$F$6=4,INDEX(バックデータ一覧!$I$4:$L$9,MATCH(VLOOKUP(計算過程!$A203,バックデータ一覧!$AU$3:$AV$367,2),バックデータ一覧!$H$4:$H$9,0),MATCH(計算過程!Z$2,バックデータ一覧!$I$2:$L$2,0)),IF(入力データと計算結果!$F$6=3,INDEX(バックデータ一覧!$I$10:$L$15,MATCH(VLOOKUP(計算過程!$A203,バックデータ一覧!$AU$3:$AV$367,2),バックデータ一覧!$H$10:$H$15,0),MATCH(計算過程!Z$2,バックデータ一覧!$I$2:$L$2,0)),IF(入力データと計算結果!$F$6=2,INDEX(バックデータ一覧!$I$16:$L$21,MATCH(VLOOKUP(計算過程!$A203,バックデータ一覧!$AU$3:$AV$367,2),バックデータ一覧!$H$16:$H$21,0),MATCH(計算過程!Z$2,バックデータ一覧!$I$2:$L$2,0)),IF(入力データと計算結果!$F$6=1,INDEX(バックデータ一覧!$I$22:$L$27,MATCH(VLOOKUP(計算過程!$A203,バックデータ一覧!$AU$3:$AV$367,2),バックデータ一覧!$H$22:$H$27,0),MATCH(計算過程!Z$2,バックデータ一覧!$I$2:$L$2,0))))))</f>
        <v>92</v>
      </c>
      <c r="AA203" s="24">
        <f>IF(入力データと計算結果!$F$6=4,INDEX(バックデータ一覧!$I$4:$L$9,MATCH(VLOOKUP(計算過程!$A203,バックデータ一覧!$AU$3:$AV$367,2),バックデータ一覧!$H$4:$H$9,0),MATCH(計算過程!AA$2,バックデータ一覧!$I$2:$L$2,0)),IF(入力データと計算結果!$F$6=3,INDEX(バックデータ一覧!$I$10:$L$15,MATCH(VLOOKUP(計算過程!$A203,バックデータ一覧!$AU$3:$AV$367,2),バックデータ一覧!$H$10:$H$15,0),MATCH(計算過程!AA$2,バックデータ一覧!$I$2:$L$2,0)),IF(入力データと計算結果!$F$6=2,INDEX(バックデータ一覧!$I$16:$L$21,MATCH(VLOOKUP(計算過程!$A203,バックデータ一覧!$AU$3:$AV$367,2),バックデータ一覧!$H$16:$H$21,0),MATCH(計算過程!AA$2,バックデータ一覧!$I$2:$L$2,0)),IF(入力データと計算結果!$F$6=1,INDEX(バックデータ一覧!$I$22:$L$27,MATCH(VLOOKUP(計算過程!$A203,バックデータ一覧!$AU$3:$AV$367,2),バックデータ一覧!$H$22:$H$27,0),MATCH(計算過程!AA$2,バックデータ一覧!$I$2:$L$2,0))))))</f>
        <v>150</v>
      </c>
      <c r="AB203" s="24">
        <f>IF(入力データと計算結果!$F$6=4,INDEX(バックデータ一覧!$I$4:$L$9,MATCH(VLOOKUP(計算過程!$A203,バックデータ一覧!$AU$3:$AV$367,2),バックデータ一覧!$H$4:$H$9,0),MATCH(計算過程!AB$2,バックデータ一覧!$I$2:$L$2,0)),IF(入力データと計算結果!$F$6=3,INDEX(バックデータ一覧!$I$10:$L$15,MATCH(VLOOKUP(計算過程!$A203,バックデータ一覧!$AU$3:$AV$367,2),バックデータ一覧!$H$10:$H$15,0),MATCH(計算過程!AB$2,バックデータ一覧!$I$2:$L$2,0)),IF(入力データと計算結果!$F$6=2,INDEX(バックデータ一覧!$I$16:$L$21,MATCH(VLOOKUP(計算過程!$A203,バックデータ一覧!$AU$3:$AV$367,2),バックデータ一覧!$H$16:$H$21,0),MATCH(計算過程!AB$2,バックデータ一覧!$I$2:$L$2,0)),IF(入力データと計算結果!$F$6=1,INDEX(バックデータ一覧!$I$22:$L$27,MATCH(VLOOKUP(計算過程!$A203,バックデータ一覧!$AU$3:$AV$367,2),バックデータ一覧!$H$22:$H$27,0),MATCH(計算過程!AB$2,バックデータ一覧!$I$2:$L$2,0))))))</f>
        <v>28</v>
      </c>
      <c r="AC203" s="24">
        <f>IF(入力データと計算結果!$F$6=4,INDEX(バックデータ一覧!$I$4:$L$9,MATCH(VLOOKUP(計算過程!$A203,バックデータ一覧!$AU$3:$AV$367,2),バックデータ一覧!$H$4:$H$9,0),MATCH(計算過程!AC$2,バックデータ一覧!$I$2:$L$2,0)),IF(入力データと計算結果!$F$6=3,INDEX(バックデータ一覧!$I$10:$L$15,MATCH(VLOOKUP(計算過程!$A203,バックデータ一覧!$AU$3:$AV$367,2),バックデータ一覧!$H$10:$H$15,0),MATCH(計算過程!AC$2,バックデータ一覧!$I$2:$L$2,0)),IF(入力データと計算結果!$F$6=2,INDEX(バックデータ一覧!$I$16:$L$21,MATCH(VLOOKUP(計算過程!$A203,バックデータ一覧!$AU$3:$AV$367,2),バックデータ一覧!$H$16:$H$21,0),MATCH(計算過程!AC$2,バックデータ一覧!$I$2:$L$2,0)),IF(入力データと計算結果!$F$6=1,INDEX(バックデータ一覧!$I$22:$L$27,MATCH(VLOOKUP(計算過程!$A203,バックデータ一覧!$AU$3:$AV$367,2),バックデータ一覧!$H$22:$H$27,0),MATCH(計算過程!AC$2,バックデータ一覧!$I$2:$L$2,0))))))</f>
        <v>180</v>
      </c>
      <c r="AD203" s="89">
        <f>IF($AF203&lt;7,INDEX(バックデータ一覧!$P$4:$S$5,MATCH(入力データと計算結果!$F$8,バックデータ一覧!$O$4:$O$5,0),MATCH(入力データと計算結果!$F$6,バックデータ一覧!$P$3:$W$3,0)),IF(AND($AF203&gt;=7,$AF203&lt;16),INDEX(バックデータ一覧!$P$6:$S$7,MATCH(入力データと計算結果!$F$8,バックデータ一覧!$O$6:$O$7,0),MATCH(入力データと計算結果!$F$6,バックデータ一覧!$P$3:$W$3,0)),IF(AND($AF203&gt;=16,$AF203&lt;25),INDEX(バックデータ一覧!$P$8:$S$9,MATCH(入力データと計算結果!$F$8,バックデータ一覧!$O$8:$O$9,0),MATCH(入力データと計算結果!$F$6,バックデータ一覧!$P$3:$W$3,0)),IF($AF203&gt;=25,INDEX(バックデータ一覧!$P$10:$S$11,MATCH(入力データと計算結果!$F$8,バックデータ一覧!$O$10:$O$11,0),MATCH(入力データと計算結果!$F$6,バックデータ一覧!$P$3:$W$3,0))))))</f>
        <v>-0.13</v>
      </c>
      <c r="AE203" s="89">
        <f>IF($AF203&lt;7,INDEX(バックデータ一覧!$T$4:$W$5,MATCH(入力データと計算結果!$F$8,バックデータ一覧!$O$4:$O$5,0),MATCH(入力データと計算結果!$F$6,バックデータ一覧!$P$3:$W$3,0)),IF(AND($AF203&gt;=7,$AF203&lt;16),INDEX(バックデータ一覧!$T$6:$W$7,MATCH(入力データと計算結果!$F$8,バックデータ一覧!$O$6:$O$7,0),MATCH(入力データと計算結果!$F$6,バックデータ一覧!$P$3:$W$3,0)),IF(AND($AF203&gt;=16,$AF203&lt;25),INDEX(バックデータ一覧!$T$8:$W$9,MATCH(入力データと計算結果!$F$8,バックデータ一覧!$O$8:$O$9,0),MATCH(入力データと計算結果!$F$6,バックデータ一覧!$P$3:$W$3,0)),IF($AF203&gt;=25,INDEX(バックデータ一覧!$T$10:$W$11,MATCH(入力データと計算結果!$F$8,バックデータ一覧!$O$10:$O$11,0),MATCH(入力データと計算結果!$F$6,バックデータ一覧!$P$3:$W$3,0))))))</f>
        <v>6.04</v>
      </c>
      <c r="AF203" s="88">
        <f>AVERAGEIF(貼り付けシート!$A$6:$A$8765,$A203,貼り付けシート!$C$6:$C$8765)</f>
        <v>15.433333333333332</v>
      </c>
      <c r="AG203" s="91">
        <f>IF(AND(入力データと計算結果!$F$7=バックデータ一覧!$A$7,AH203="使用できる"),MIN(AN203,SUM(I203:N203)*$AX$13),0)</f>
        <v>0</v>
      </c>
      <c r="AH203" s="47" t="str">
        <f t="shared" si="42"/>
        <v>使用できる</v>
      </c>
      <c r="AI203" s="90">
        <f>IF(入力データと計算結果!$F$7=バックデータ一覧!$A$8,MIN(AJ203,(SUM(I203:N203)*$AX$15)),0)</f>
        <v>0</v>
      </c>
      <c r="AJ203" s="90">
        <f t="shared" ca="1" si="38"/>
        <v>0</v>
      </c>
      <c r="AK203" s="90">
        <f t="shared" ca="1" si="39"/>
        <v>31.791616488449993</v>
      </c>
      <c r="AL203" s="88">
        <f>IF(OR($AX$22=0,入力データと計算結果!$F$7&lt;&gt;バックデータ一覧!$A$8),0,$AX$19*AM203*10^-3)</f>
        <v>0</v>
      </c>
      <c r="AM203" s="90">
        <f>SUMPRODUCT(('計算過程（日射量等）'!$A$6:$A$8765=計算過程!A203)*('計算過程（日射量等）'!$C$6:$C$8765&gt;=$AX$20))</f>
        <v>4</v>
      </c>
      <c r="AN203" s="90">
        <f>IF(入力データと計算結果!$F$7=バックデータ一覧!$A$9,0,AO203*$AX$22*$AX$21*計算過程!$AX$23)</f>
        <v>0</v>
      </c>
      <c r="AO203" s="90">
        <f>SUMIF('計算過程（日射量等）'!$A$6:$A$8765,計算過程!A203,'計算過程（日射量等）'!$C$6:$C$8765)*3600*10^-6</f>
        <v>5.281319666258109</v>
      </c>
      <c r="AP203" s="90">
        <f t="shared" si="32"/>
        <v>21.338709677419356</v>
      </c>
      <c r="AQ203" s="90">
        <f>AVERAGEIF('貼り付けシート（日射量等）'!$D$3:$D$8762,$A203,'貼り付けシート（日射量等）'!$F$3:$F$8762)</f>
        <v>17.733333333333331</v>
      </c>
    </row>
    <row r="204" spans="1:43">
      <c r="A204" s="28">
        <v>41838</v>
      </c>
      <c r="B204" s="88">
        <f ca="1">I204-IF(入力データと計算結果!$F$7=バックデータ一覧!$A$7,計算過程!$AG204,計算過程!$AI204)*I204/($I204+$J204+$K204+$L204+$M204+$N204)</f>
        <v>6.7156998621440005</v>
      </c>
      <c r="C204" s="88">
        <f ca="1">J204-IF(入力データと計算結果!$F$7=バックデータ一覧!$A$7,計算過程!$AG204,計算過程!$AI204)*J204/($I204+$J204+$K204+$L204+$M204+$N204)</f>
        <v>10.831773971200001</v>
      </c>
      <c r="D204" s="88">
        <f ca="1">K204-IF(入力データと計算結果!$F$7=バックデータ一覧!$A$7,計算過程!$AG204,計算過程!$AI204)*K204/($I204+$J204+$K204+$L204+$M204+$N204)</f>
        <v>0.86654191769599997</v>
      </c>
      <c r="E204" s="88">
        <f ca="1">L204-IF(入力データと計算結果!$F$7=バックデータ一覧!$A$7,計算過程!$AG204,計算過程!$AI204)*L204/($I204+$J204+$K204+$L204+$M204+$N204)</f>
        <v>19.497193148160001</v>
      </c>
      <c r="F204" s="88">
        <f ca="1">M204-IF(入力データと計算結果!$F$7=バックデータ一覧!$A$7,計算過程!$AG204,計算過程!$AI204)*M204/($I204+$J204+$K204+$L204+$M204+$N204)</f>
        <v>0</v>
      </c>
      <c r="G204" s="88">
        <f ca="1">N204-IF(入力データと計算結果!$F$7=バックデータ一覧!$A$7,計算過程!$AG204,計算過程!$AI204)*N204/($I204+$J204+$K204+$L204+$M204+$N204)</f>
        <v>4.0184999999999995</v>
      </c>
      <c r="H204" s="88">
        <f t="shared" si="40"/>
        <v>0</v>
      </c>
      <c r="I204" s="90">
        <f ca="1">P204*(バックデータ一覧!$E$3-計算過程!X204)*4.186*10^-3</f>
        <v>6.7156998621440005</v>
      </c>
      <c r="J204" s="90">
        <f ca="1">Q204*(バックデータ一覧!$E$4-計算過程!X204)*4.186*10^-3</f>
        <v>10.831773971200001</v>
      </c>
      <c r="K204" s="90">
        <f ca="1">R204*(バックデータ一覧!$E$5-計算過程!X204)*4.186*10^-3</f>
        <v>0.86654191769599997</v>
      </c>
      <c r="L204" s="90">
        <f ca="1">IF(入力データと計算結果!$F$9=バックデータ一覧!$A$2,計算過程!S204*(バックデータ一覧!$E$6-計算過程!X204)*4.186*10^-3,0)</f>
        <v>19.497193148160001</v>
      </c>
      <c r="M204" s="90">
        <f>IF(入力データと計算結果!$F$9=バックデータ一覧!$A$2,0,計算過程!T204*(バックデータ一覧!$E$7-計算過程!X204)*4.186*10^-3)</f>
        <v>0</v>
      </c>
      <c r="N204" s="90">
        <f ca="1">IF(入力データと計算結果!$F$9=バックデータ一覧!$A$4,0,計算過程!U204*(バックデータ一覧!$E$8-計算過程!X204)*4.186*10^-3)</f>
        <v>4.0184999999999995</v>
      </c>
      <c r="O204" s="90">
        <f>IF(入力データと計算結果!$F$9=バックデータ一覧!$A$4,計算過程!W204*1.25,0)</f>
        <v>0</v>
      </c>
      <c r="P204" s="88">
        <f t="shared" si="33"/>
        <v>62</v>
      </c>
      <c r="Q204" s="88">
        <f t="shared" si="34"/>
        <v>100</v>
      </c>
      <c r="R204" s="88">
        <f t="shared" si="35"/>
        <v>8</v>
      </c>
      <c r="S204" s="88">
        <f>IF(入力データと計算結果!$F$9=バックデータ一覧!$A$2,$AC204,0)*$AX$11*$AX$12</f>
        <v>180</v>
      </c>
      <c r="T204" s="88">
        <f>IF(入力データと計算結果!$F$9=バックデータ一覧!$A$2,0,$AC204)*$AX$12</f>
        <v>0</v>
      </c>
      <c r="U204" s="88">
        <f t="shared" ca="1" si="41"/>
        <v>20.925574348180543</v>
      </c>
      <c r="V204" s="90">
        <f ca="1">IF(OR(入力データと計算結果!$F$9=バックデータ一覧!$A$2,入力データと計算結果!$F$9=バックデータ一覧!$A$3),W204/(バックデータ一覧!$E$8-計算過程!X204)/4.186*10^3,0)</f>
        <v>20.925574348180543</v>
      </c>
      <c r="W204" s="90">
        <f t="shared" si="36"/>
        <v>4.0184999999999995</v>
      </c>
      <c r="X204" s="90">
        <f ca="1">MAX(VLOOKUP(入力データと計算結果!$F$5,バックデータ一覧!$Y$3:$AA$10,2)*Y204+VLOOKUP(入力データと計算結果!$F$5,バックデータ一覧!$Y$3:$AA$10,3),0.5)</f>
        <v>14.123808</v>
      </c>
      <c r="Y204" s="90">
        <f t="shared" ca="1" si="37"/>
        <v>16.053333333333335</v>
      </c>
      <c r="Z204" s="24">
        <f>IF(入力データと計算結果!$F$6=4,INDEX(バックデータ一覧!$I$4:$L$9,MATCH(VLOOKUP(計算過程!$A204,バックデータ一覧!$AU$3:$AV$367,2),バックデータ一覧!$H$4:$H$9,0),MATCH(計算過程!Z$2,バックデータ一覧!$I$2:$L$2,0)),IF(入力データと計算結果!$F$6=3,INDEX(バックデータ一覧!$I$10:$L$15,MATCH(VLOOKUP(計算過程!$A204,バックデータ一覧!$AU$3:$AV$367,2),バックデータ一覧!$H$10:$H$15,0),MATCH(計算過程!Z$2,バックデータ一覧!$I$2:$L$2,0)),IF(入力データと計算結果!$F$6=2,INDEX(バックデータ一覧!$I$16:$L$21,MATCH(VLOOKUP(計算過程!$A204,バックデータ一覧!$AU$3:$AV$367,2),バックデータ一覧!$H$16:$H$21,0),MATCH(計算過程!Z$2,バックデータ一覧!$I$2:$L$2,0)),IF(入力データと計算結果!$F$6=1,INDEX(バックデータ一覧!$I$22:$L$27,MATCH(VLOOKUP(計算過程!$A204,バックデータ一覧!$AU$3:$AV$367,2),バックデータ一覧!$H$22:$H$27,0),MATCH(計算過程!Z$2,バックデータ一覧!$I$2:$L$2,0))))))</f>
        <v>62</v>
      </c>
      <c r="AA204" s="24">
        <f>IF(入力データと計算結果!$F$6=4,INDEX(バックデータ一覧!$I$4:$L$9,MATCH(VLOOKUP(計算過程!$A204,バックデータ一覧!$AU$3:$AV$367,2),バックデータ一覧!$H$4:$H$9,0),MATCH(計算過程!AA$2,バックデータ一覧!$I$2:$L$2,0)),IF(入力データと計算結果!$F$6=3,INDEX(バックデータ一覧!$I$10:$L$15,MATCH(VLOOKUP(計算過程!$A204,バックデータ一覧!$AU$3:$AV$367,2),バックデータ一覧!$H$10:$H$15,0),MATCH(計算過程!AA$2,バックデータ一覧!$I$2:$L$2,0)),IF(入力データと計算結果!$F$6=2,INDEX(バックデータ一覧!$I$16:$L$21,MATCH(VLOOKUP(計算過程!$A204,バックデータ一覧!$AU$3:$AV$367,2),バックデータ一覧!$H$16:$H$21,0),MATCH(計算過程!AA$2,バックデータ一覧!$I$2:$L$2,0)),IF(入力データと計算結果!$F$6=1,INDEX(バックデータ一覧!$I$22:$L$27,MATCH(VLOOKUP(計算過程!$A204,バックデータ一覧!$AU$3:$AV$367,2),バックデータ一覧!$H$22:$H$27,0),MATCH(計算過程!AA$2,バックデータ一覧!$I$2:$L$2,0))))))</f>
        <v>100</v>
      </c>
      <c r="AB204" s="24">
        <f>IF(入力データと計算結果!$F$6=4,INDEX(バックデータ一覧!$I$4:$L$9,MATCH(VLOOKUP(計算過程!$A204,バックデータ一覧!$AU$3:$AV$367,2),バックデータ一覧!$H$4:$H$9,0),MATCH(計算過程!AB$2,バックデータ一覧!$I$2:$L$2,0)),IF(入力データと計算結果!$F$6=3,INDEX(バックデータ一覧!$I$10:$L$15,MATCH(VLOOKUP(計算過程!$A204,バックデータ一覧!$AU$3:$AV$367,2),バックデータ一覧!$H$10:$H$15,0),MATCH(計算過程!AB$2,バックデータ一覧!$I$2:$L$2,0)),IF(入力データと計算結果!$F$6=2,INDEX(バックデータ一覧!$I$16:$L$21,MATCH(VLOOKUP(計算過程!$A204,バックデータ一覧!$AU$3:$AV$367,2),バックデータ一覧!$H$16:$H$21,0),MATCH(計算過程!AB$2,バックデータ一覧!$I$2:$L$2,0)),IF(入力データと計算結果!$F$6=1,INDEX(バックデータ一覧!$I$22:$L$27,MATCH(VLOOKUP(計算過程!$A204,バックデータ一覧!$AU$3:$AV$367,2),バックデータ一覧!$H$22:$H$27,0),MATCH(計算過程!AB$2,バックデータ一覧!$I$2:$L$2,0))))))</f>
        <v>8</v>
      </c>
      <c r="AC204" s="24">
        <f>IF(入力データと計算結果!$F$6=4,INDEX(バックデータ一覧!$I$4:$L$9,MATCH(VLOOKUP(計算過程!$A204,バックデータ一覧!$AU$3:$AV$367,2),バックデータ一覧!$H$4:$H$9,0),MATCH(計算過程!AC$2,バックデータ一覧!$I$2:$L$2,0)),IF(入力データと計算結果!$F$6=3,INDEX(バックデータ一覧!$I$10:$L$15,MATCH(VLOOKUP(計算過程!$A204,バックデータ一覧!$AU$3:$AV$367,2),バックデータ一覧!$H$10:$H$15,0),MATCH(計算過程!AC$2,バックデータ一覧!$I$2:$L$2,0)),IF(入力データと計算結果!$F$6=2,INDEX(バックデータ一覧!$I$16:$L$21,MATCH(VLOOKUP(計算過程!$A204,バックデータ一覧!$AU$3:$AV$367,2),バックデータ一覧!$H$16:$H$21,0),MATCH(計算過程!AC$2,バックデータ一覧!$I$2:$L$2,0)),IF(入力データと計算結果!$F$6=1,INDEX(バックデータ一覧!$I$22:$L$27,MATCH(VLOOKUP(計算過程!$A204,バックデータ一覧!$AU$3:$AV$367,2),バックデータ一覧!$H$22:$H$27,0),MATCH(計算過程!AC$2,バックデータ一覧!$I$2:$L$2,0))))))</f>
        <v>180</v>
      </c>
      <c r="AD204" s="89">
        <f>IF($AF204&lt;7,INDEX(バックデータ一覧!$P$4:$S$5,MATCH(入力データと計算結果!$F$8,バックデータ一覧!$O$4:$O$5,0),MATCH(入力データと計算結果!$F$6,バックデータ一覧!$P$3:$W$3,0)),IF(AND($AF204&gt;=7,$AF204&lt;16),INDEX(バックデータ一覧!$P$6:$S$7,MATCH(入力データと計算結果!$F$8,バックデータ一覧!$O$6:$O$7,0),MATCH(入力データと計算結果!$F$6,バックデータ一覧!$P$3:$W$3,0)),IF(AND($AF204&gt;=16,$AF204&lt;25),INDEX(バックデータ一覧!$P$8:$S$9,MATCH(入力データと計算結果!$F$8,バックデータ一覧!$O$8:$O$9,0),MATCH(入力データと計算結果!$F$6,バックデータ一覧!$P$3:$W$3,0)),IF($AF204&gt;=25,INDEX(バックデータ一覧!$P$10:$S$11,MATCH(入力データと計算結果!$F$8,バックデータ一覧!$O$10:$O$11,0),MATCH(入力データと計算結果!$F$6,バックデータ一覧!$P$3:$W$3,0))))))</f>
        <v>-0.13</v>
      </c>
      <c r="AE204" s="89">
        <f>IF($AF204&lt;7,INDEX(バックデータ一覧!$T$4:$W$5,MATCH(入力データと計算結果!$F$8,バックデータ一覧!$O$4:$O$5,0),MATCH(入力データと計算結果!$F$6,バックデータ一覧!$P$3:$W$3,0)),IF(AND($AF204&gt;=7,$AF204&lt;16),INDEX(バックデータ一覧!$T$6:$W$7,MATCH(入力データと計算結果!$F$8,バックデータ一覧!$O$6:$O$7,0),MATCH(入力データと計算結果!$F$6,バックデータ一覧!$P$3:$W$3,0)),IF(AND($AF204&gt;=16,$AF204&lt;25),INDEX(バックデータ一覧!$T$8:$W$9,MATCH(入力データと計算結果!$F$8,バックデータ一覧!$O$8:$O$9,0),MATCH(入力データと計算結果!$F$6,バックデータ一覧!$P$3:$W$3,0)),IF($AF204&gt;=25,INDEX(バックデータ一覧!$T$10:$W$11,MATCH(入力データと計算結果!$F$8,バックデータ一覧!$O$10:$O$11,0),MATCH(入力データと計算結果!$F$6,バックデータ一覧!$P$3:$W$3,0))))))</f>
        <v>6.04</v>
      </c>
      <c r="AF204" s="88">
        <f>AVERAGEIF(貼り付けシート!$A$6:$A$8765,$A204,貼り付けシート!$C$6:$C$8765)</f>
        <v>15.549999999999999</v>
      </c>
      <c r="AG204" s="91">
        <f>IF(AND(入力データと計算結果!$F$7=バックデータ一覧!$A$7,AH204="使用できる"),MIN(AN204,SUM(I204:N204)*$AX$13),0)</f>
        <v>0</v>
      </c>
      <c r="AH204" s="47" t="str">
        <f t="shared" si="42"/>
        <v>使用できる</v>
      </c>
      <c r="AI204" s="90">
        <f>IF(入力データと計算結果!$F$7=バックデータ一覧!$A$8,MIN(AJ204,(SUM(I204:N204)*$AX$15)),0)</f>
        <v>0</v>
      </c>
      <c r="AJ204" s="90">
        <f t="shared" ca="1" si="38"/>
        <v>0</v>
      </c>
      <c r="AK204" s="90">
        <f t="shared" ca="1" si="39"/>
        <v>31.945160956800002</v>
      </c>
      <c r="AL204" s="88">
        <f>IF(OR($AX$22=0,入力データと計算結果!$F$7&lt;&gt;バックデータ一覧!$A$8),0,$AX$19*AM204*10^-3)</f>
        <v>0</v>
      </c>
      <c r="AM204" s="90">
        <f>SUMPRODUCT(('計算過程（日射量等）'!$A$6:$A$8765=計算過程!A204)*('計算過程（日射量等）'!$C$6:$C$8765&gt;=$AX$20))</f>
        <v>2</v>
      </c>
      <c r="AN204" s="90">
        <f>IF(入力データと計算結果!$F$7=バックデータ一覧!$A$9,0,AO204*$AX$22*$AX$21*計算過程!$AX$23)</f>
        <v>0</v>
      </c>
      <c r="AO204" s="90">
        <f>SUMIF('計算過程（日射量等）'!$A$6:$A$8765,計算過程!A204,'計算過程（日射量等）'!$C$6:$C$8765)*3600*10^-6</f>
        <v>4.5527084067354178</v>
      </c>
      <c r="AP204" s="90">
        <f t="shared" si="32"/>
        <v>21.543951612903225</v>
      </c>
      <c r="AQ204" s="90">
        <f>AVERAGEIF('貼り付けシート（日射量等）'!$D$3:$D$8762,$A204,'貼り付けシート（日射量等）'!$F$3:$F$8762)</f>
        <v>21.587499999999995</v>
      </c>
    </row>
    <row r="205" spans="1:43">
      <c r="A205" s="28">
        <v>41839</v>
      </c>
      <c r="B205" s="88">
        <f ca="1">I205-IF(入力データと計算結果!$F$7=バックデータ一覧!$A$7,計算過程!$AG205,計算過程!$AI205)*I205/($I205+$J205+$K205+$L205+$M205+$N205)</f>
        <v>9.8721234289859989</v>
      </c>
      <c r="C205" s="88">
        <f ca="1">J205-IF(入力データと計算結果!$F$7=バックデータ一覧!$A$7,計算過程!$AG205,計算過程!$AI205)*J205/($I205+$J205+$K205+$L205+$M205+$N205)</f>
        <v>16.095853416824998</v>
      </c>
      <c r="D205" s="88">
        <f ca="1">K205-IF(入力データと計算結果!$F$7=バックデータ一覧!$A$7,計算過程!$AG205,計算過程!$AI205)*K205/($I205+$J205+$K205+$L205+$M205+$N205)</f>
        <v>3.0045593044739993</v>
      </c>
      <c r="E205" s="88">
        <f ca="1">L205-IF(入力データと計算結果!$F$7=バックデータ一覧!$A$7,計算過程!$AG205,計算過程!$AI205)*L205/($I205+$J205+$K205+$L205+$M205+$N205)</f>
        <v>19.315024100189998</v>
      </c>
      <c r="F205" s="88">
        <f ca="1">M205-IF(入力データと計算結果!$F$7=バックデータ一覧!$A$7,計算過程!$AG205,計算過程!$AI205)*M205/($I205+$J205+$K205+$L205+$M205+$N205)</f>
        <v>0</v>
      </c>
      <c r="G205" s="88">
        <f ca="1">N205-IF(入力データと計算結果!$F$7=バックデータ一覧!$A$7,計算過程!$AG205,計算過程!$AI205)*N205/($I205+$J205+$K205+$L205+$M205+$N205)</f>
        <v>4.1680000000000001</v>
      </c>
      <c r="H205" s="88">
        <f t="shared" si="40"/>
        <v>0</v>
      </c>
      <c r="I205" s="90">
        <f ca="1">P205*(バックデータ一覧!$E$3-計算過程!X205)*4.186*10^-3</f>
        <v>9.8721234289859989</v>
      </c>
      <c r="J205" s="90">
        <f ca="1">Q205*(バックデータ一覧!$E$4-計算過程!X205)*4.186*10^-3</f>
        <v>16.095853416824998</v>
      </c>
      <c r="K205" s="90">
        <f ca="1">R205*(バックデータ一覧!$E$5-計算過程!X205)*4.186*10^-3</f>
        <v>3.0045593044739993</v>
      </c>
      <c r="L205" s="90">
        <f ca="1">IF(入力データと計算結果!$F$9=バックデータ一覧!$A$2,計算過程!S205*(バックデータ一覧!$E$6-計算過程!X205)*4.186*10^-3,0)</f>
        <v>19.315024100189998</v>
      </c>
      <c r="M205" s="90">
        <f>IF(入力データと計算結果!$F$9=バックデータ一覧!$A$2,0,計算過程!T205*(バックデータ一覧!$E$7-計算過程!X205)*4.186*10^-3)</f>
        <v>0</v>
      </c>
      <c r="N205" s="90">
        <f ca="1">IF(入力データと計算結果!$F$9=バックデータ一覧!$A$4,0,計算過程!U205*(バックデータ一覧!$E$8-計算過程!X205)*4.186*10^-3)</f>
        <v>4.1680000000000001</v>
      </c>
      <c r="O205" s="90">
        <f>IF(入力データと計算結果!$F$9=バックデータ一覧!$A$4,計算過程!W205*1.25,0)</f>
        <v>0</v>
      </c>
      <c r="P205" s="88">
        <f t="shared" si="33"/>
        <v>92</v>
      </c>
      <c r="Q205" s="88">
        <f t="shared" si="34"/>
        <v>150</v>
      </c>
      <c r="R205" s="88">
        <f t="shared" si="35"/>
        <v>28</v>
      </c>
      <c r="S205" s="88">
        <f>IF(入力データと計算結果!$F$9=バックデータ一覧!$A$2,$AC205,0)*$AX$11*$AX$12</f>
        <v>180</v>
      </c>
      <c r="T205" s="88">
        <f>IF(入力データと計算結果!$F$9=バックデータ一覧!$A$2,0,$AC205)*$AX$12</f>
        <v>0</v>
      </c>
      <c r="U205" s="88">
        <f t="shared" ca="1" si="41"/>
        <v>21.819054872141365</v>
      </c>
      <c r="V205" s="90">
        <f ca="1">IF(OR(入力データと計算結果!$F$9=バックデータ一覧!$A$2,入力データと計算結果!$F$9=バックデータ一覧!$A$3),W205/(バックデータ一覧!$E$8-計算過程!X205)/4.186*10^3,0)</f>
        <v>21.819054872141365</v>
      </c>
      <c r="W205" s="90">
        <f t="shared" si="36"/>
        <v>4.1680000000000001</v>
      </c>
      <c r="X205" s="90">
        <f ca="1">MAX(VLOOKUP(入力データと計算結果!$F$5,バックデータ一覧!$Y$3:$AA$10,2)*Y205+VLOOKUP(入力データと計算結果!$F$5,バックデータ一覧!$Y$3:$AA$10,3),0.5)</f>
        <v>14.365578250000002</v>
      </c>
      <c r="Y205" s="90">
        <f t="shared" ca="1" si="37"/>
        <v>16.417500000000004</v>
      </c>
      <c r="Z205" s="24">
        <f>IF(入力データと計算結果!$F$6=4,INDEX(バックデータ一覧!$I$4:$L$9,MATCH(VLOOKUP(計算過程!$A205,バックデータ一覧!$AU$3:$AV$367,2),バックデータ一覧!$H$4:$H$9,0),MATCH(計算過程!Z$2,バックデータ一覧!$I$2:$L$2,0)),IF(入力データと計算結果!$F$6=3,INDEX(バックデータ一覧!$I$10:$L$15,MATCH(VLOOKUP(計算過程!$A205,バックデータ一覧!$AU$3:$AV$367,2),バックデータ一覧!$H$10:$H$15,0),MATCH(計算過程!Z$2,バックデータ一覧!$I$2:$L$2,0)),IF(入力データと計算結果!$F$6=2,INDEX(バックデータ一覧!$I$16:$L$21,MATCH(VLOOKUP(計算過程!$A205,バックデータ一覧!$AU$3:$AV$367,2),バックデータ一覧!$H$16:$H$21,0),MATCH(計算過程!Z$2,バックデータ一覧!$I$2:$L$2,0)),IF(入力データと計算結果!$F$6=1,INDEX(バックデータ一覧!$I$22:$L$27,MATCH(VLOOKUP(計算過程!$A205,バックデータ一覧!$AU$3:$AV$367,2),バックデータ一覧!$H$22:$H$27,0),MATCH(計算過程!Z$2,バックデータ一覧!$I$2:$L$2,0))))))</f>
        <v>92</v>
      </c>
      <c r="AA205" s="24">
        <f>IF(入力データと計算結果!$F$6=4,INDEX(バックデータ一覧!$I$4:$L$9,MATCH(VLOOKUP(計算過程!$A205,バックデータ一覧!$AU$3:$AV$367,2),バックデータ一覧!$H$4:$H$9,0),MATCH(計算過程!AA$2,バックデータ一覧!$I$2:$L$2,0)),IF(入力データと計算結果!$F$6=3,INDEX(バックデータ一覧!$I$10:$L$15,MATCH(VLOOKUP(計算過程!$A205,バックデータ一覧!$AU$3:$AV$367,2),バックデータ一覧!$H$10:$H$15,0),MATCH(計算過程!AA$2,バックデータ一覧!$I$2:$L$2,0)),IF(入力データと計算結果!$F$6=2,INDEX(バックデータ一覧!$I$16:$L$21,MATCH(VLOOKUP(計算過程!$A205,バックデータ一覧!$AU$3:$AV$367,2),バックデータ一覧!$H$16:$H$21,0),MATCH(計算過程!AA$2,バックデータ一覧!$I$2:$L$2,0)),IF(入力データと計算結果!$F$6=1,INDEX(バックデータ一覧!$I$22:$L$27,MATCH(VLOOKUP(計算過程!$A205,バックデータ一覧!$AU$3:$AV$367,2),バックデータ一覧!$H$22:$H$27,0),MATCH(計算過程!AA$2,バックデータ一覧!$I$2:$L$2,0))))))</f>
        <v>150</v>
      </c>
      <c r="AB205" s="24">
        <f>IF(入力データと計算結果!$F$6=4,INDEX(バックデータ一覧!$I$4:$L$9,MATCH(VLOOKUP(計算過程!$A205,バックデータ一覧!$AU$3:$AV$367,2),バックデータ一覧!$H$4:$H$9,0),MATCH(計算過程!AB$2,バックデータ一覧!$I$2:$L$2,0)),IF(入力データと計算結果!$F$6=3,INDEX(バックデータ一覧!$I$10:$L$15,MATCH(VLOOKUP(計算過程!$A205,バックデータ一覧!$AU$3:$AV$367,2),バックデータ一覧!$H$10:$H$15,0),MATCH(計算過程!AB$2,バックデータ一覧!$I$2:$L$2,0)),IF(入力データと計算結果!$F$6=2,INDEX(バックデータ一覧!$I$16:$L$21,MATCH(VLOOKUP(計算過程!$A205,バックデータ一覧!$AU$3:$AV$367,2),バックデータ一覧!$H$16:$H$21,0),MATCH(計算過程!AB$2,バックデータ一覧!$I$2:$L$2,0)),IF(入力データと計算結果!$F$6=1,INDEX(バックデータ一覧!$I$22:$L$27,MATCH(VLOOKUP(計算過程!$A205,バックデータ一覧!$AU$3:$AV$367,2),バックデータ一覧!$H$22:$H$27,0),MATCH(計算過程!AB$2,バックデータ一覧!$I$2:$L$2,0))))))</f>
        <v>28</v>
      </c>
      <c r="AC205" s="24">
        <f>IF(入力データと計算結果!$F$6=4,INDEX(バックデータ一覧!$I$4:$L$9,MATCH(VLOOKUP(計算過程!$A205,バックデータ一覧!$AU$3:$AV$367,2),バックデータ一覧!$H$4:$H$9,0),MATCH(計算過程!AC$2,バックデータ一覧!$I$2:$L$2,0)),IF(入力データと計算結果!$F$6=3,INDEX(バックデータ一覧!$I$10:$L$15,MATCH(VLOOKUP(計算過程!$A205,バックデータ一覧!$AU$3:$AV$367,2),バックデータ一覧!$H$10:$H$15,0),MATCH(計算過程!AC$2,バックデータ一覧!$I$2:$L$2,0)),IF(入力データと計算結果!$F$6=2,INDEX(バックデータ一覧!$I$16:$L$21,MATCH(VLOOKUP(計算過程!$A205,バックデータ一覧!$AU$3:$AV$367,2),バックデータ一覧!$H$16:$H$21,0),MATCH(計算過程!AC$2,バックデータ一覧!$I$2:$L$2,0)),IF(入力データと計算結果!$F$6=1,INDEX(バックデータ一覧!$I$22:$L$27,MATCH(VLOOKUP(計算過程!$A205,バックデータ一覧!$AU$3:$AV$367,2),バックデータ一覧!$H$22:$H$27,0),MATCH(計算過程!AC$2,バックデータ一覧!$I$2:$L$2,0))))))</f>
        <v>180</v>
      </c>
      <c r="AD205" s="89">
        <f>IF($AF205&lt;7,INDEX(バックデータ一覧!$P$4:$S$5,MATCH(入力データと計算結果!$F$8,バックデータ一覧!$O$4:$O$5,0),MATCH(入力データと計算結果!$F$6,バックデータ一覧!$P$3:$W$3,0)),IF(AND($AF205&gt;=7,$AF205&lt;16),INDEX(バックデータ一覧!$P$6:$S$7,MATCH(入力データと計算結果!$F$8,バックデータ一覧!$O$6:$O$7,0),MATCH(入力データと計算結果!$F$6,バックデータ一覧!$P$3:$W$3,0)),IF(AND($AF205&gt;=16,$AF205&lt;25),INDEX(バックデータ一覧!$P$8:$S$9,MATCH(入力データと計算結果!$F$8,バックデータ一覧!$O$8:$O$9,0),MATCH(入力データと計算結果!$F$6,バックデータ一覧!$P$3:$W$3,0)),IF($AF205&gt;=25,INDEX(バックデータ一覧!$P$10:$S$11,MATCH(入力データと計算結果!$F$8,バックデータ一覧!$O$10:$O$11,0),MATCH(入力データと計算結果!$F$6,バックデータ一覧!$P$3:$W$3,0))))))</f>
        <v>-0.13</v>
      </c>
      <c r="AE205" s="89">
        <f>IF($AF205&lt;7,INDEX(バックデータ一覧!$T$4:$W$5,MATCH(入力データと計算結果!$F$8,バックデータ一覧!$O$4:$O$5,0),MATCH(入力データと計算結果!$F$6,バックデータ一覧!$P$3:$W$3,0)),IF(AND($AF205&gt;=7,$AF205&lt;16),INDEX(バックデータ一覧!$T$6:$W$7,MATCH(入力データと計算結果!$F$8,バックデータ一覧!$O$6:$O$7,0),MATCH(入力データと計算結果!$F$6,バックデータ一覧!$P$3:$W$3,0)),IF(AND($AF205&gt;=16,$AF205&lt;25),INDEX(バックデータ一覧!$T$8:$W$9,MATCH(入力データと計算結果!$F$8,バックデータ一覧!$O$8:$O$9,0),MATCH(入力データと計算結果!$F$6,バックデータ一覧!$P$3:$W$3,0)),IF($AF205&gt;=25,INDEX(バックデータ一覧!$T$10:$W$11,MATCH(入力データと計算結果!$F$8,バックデータ一覧!$O$10:$O$11,0),MATCH(入力データと計算結果!$F$6,バックデータ一覧!$P$3:$W$3,0))))))</f>
        <v>6.04</v>
      </c>
      <c r="AF205" s="88">
        <f>AVERAGEIF(貼り付けシート!$A$6:$A$8765,$A205,貼り付けシート!$C$6:$C$8765)</f>
        <v>14.399999999999997</v>
      </c>
      <c r="AG205" s="91">
        <f>IF(AND(入力データと計算結果!$F$7=バックデータ一覧!$A$7,AH205="使用できる"),MIN(AN205,SUM(I205:N205)*$AX$13),0)</f>
        <v>0</v>
      </c>
      <c r="AH205" s="47" t="str">
        <f t="shared" si="42"/>
        <v>使用できる</v>
      </c>
      <c r="AI205" s="90">
        <f>IF(入力データと計算結果!$F$7=バックデータ一覧!$A$8,MIN(AJ205,(SUM(I205:N205)*$AX$15)),0)</f>
        <v>0</v>
      </c>
      <c r="AJ205" s="90">
        <f t="shared" ca="1" si="38"/>
        <v>0</v>
      </c>
      <c r="AK205" s="90">
        <f t="shared" ca="1" si="39"/>
        <v>31.793353416825003</v>
      </c>
      <c r="AL205" s="88">
        <f>IF(OR($AX$22=0,入力データと計算結果!$F$7&lt;&gt;バックデータ一覧!$A$8),0,$AX$19*AM205*10^-3)</f>
        <v>0</v>
      </c>
      <c r="AM205" s="90">
        <f>SUMPRODUCT(('計算過程（日射量等）'!$A$6:$A$8765=計算過程!A205)*('計算過程（日射量等）'!$C$6:$C$8765&gt;=$AX$20))</f>
        <v>9</v>
      </c>
      <c r="AN205" s="90">
        <f>IF(入力データと計算結果!$F$7=バックデータ一覧!$A$9,0,AO205*$AX$22*$AX$21*計算過程!$AX$23)</f>
        <v>0</v>
      </c>
      <c r="AO205" s="90">
        <f>SUMIF('計算過程（日射量等）'!$A$6:$A$8765,計算過程!A205,'計算過程（日射量等）'!$C$6:$C$8765)*3600*10^-6</f>
        <v>14.559275686058992</v>
      </c>
      <c r="AP205" s="90">
        <f t="shared" si="32"/>
        <v>21.622446236559135</v>
      </c>
      <c r="AQ205" s="90">
        <f>AVERAGEIF('貼り付けシート（日射量等）'!$D$3:$D$8762,$A205,'貼り付けシート（日射量等）'!$F$3:$F$8762)</f>
        <v>22.229166666666668</v>
      </c>
    </row>
    <row r="206" spans="1:43">
      <c r="A206" s="28">
        <v>41840</v>
      </c>
      <c r="B206" s="88">
        <f ca="1">I206-IF(入力データと計算結果!$F$7=バックデータ一覧!$A$7,計算過程!$AG206,計算過程!$AI206)*I206/($I206+$J206+$K206+$L206+$M206+$N206)</f>
        <v>15.017608896289998</v>
      </c>
      <c r="C206" s="88">
        <f ca="1">J206-IF(入力データと計算結果!$F$7=バックデータ一覧!$A$7,計算過程!$AG206,計算過程!$AI206)*J206/($I206+$J206+$K206+$L206+$M206+$N206)</f>
        <v>21.453726994699995</v>
      </c>
      <c r="D206" s="88">
        <f ca="1">K206-IF(入力データと計算結果!$F$7=バックデータ一覧!$A$7,計算過程!$AG206,計算過程!$AI206)*K206/($I206+$J206+$K206+$L206+$M206+$N206)</f>
        <v>3.2180590492049999</v>
      </c>
      <c r="E206" s="88">
        <f ca="1">L206-IF(入力データと計算結果!$F$7=バックデータ一覧!$A$7,計算過程!$AG206,計算過程!$AI206)*L206/($I206+$J206+$K206+$L206+$M206+$N206)</f>
        <v>19.308354295229996</v>
      </c>
      <c r="F206" s="88">
        <f ca="1">M206-IF(入力データと計算結果!$F$7=バックデータ一覧!$A$7,計算過程!$AG206,計算過程!$AI206)*M206/($I206+$J206+$K206+$L206+$M206+$N206)</f>
        <v>0</v>
      </c>
      <c r="G206" s="88">
        <f ca="1">N206-IF(入力データと計算結果!$F$7=バックデータ一覧!$A$7,計算過程!$AG206,計算過程!$AI206)*N206/($I206+$J206+$K206+$L206+$M206+$N206)</f>
        <v>3.69</v>
      </c>
      <c r="H206" s="88">
        <f t="shared" si="40"/>
        <v>0</v>
      </c>
      <c r="I206" s="90">
        <f ca="1">P206*(バックデータ一覧!$E$3-計算過程!X206)*4.186*10^-3</f>
        <v>15.017608896289998</v>
      </c>
      <c r="J206" s="90">
        <f ca="1">Q206*(バックデータ一覧!$E$4-計算過程!X206)*4.186*10^-3</f>
        <v>21.453726994699995</v>
      </c>
      <c r="K206" s="90">
        <f ca="1">R206*(バックデータ一覧!$E$5-計算過程!X206)*4.186*10^-3</f>
        <v>3.2180590492049999</v>
      </c>
      <c r="L206" s="90">
        <f ca="1">IF(入力データと計算結果!$F$9=バックデータ一覧!$A$2,計算過程!S206*(バックデータ一覧!$E$6-計算過程!X206)*4.186*10^-3,0)</f>
        <v>19.308354295229996</v>
      </c>
      <c r="M206" s="90">
        <f>IF(入力データと計算結果!$F$9=バックデータ一覧!$A$2,0,計算過程!T206*(バックデータ一覧!$E$7-計算過程!X206)*4.186*10^-3)</f>
        <v>0</v>
      </c>
      <c r="N206" s="90">
        <f ca="1">IF(入力データと計算結果!$F$9=バックデータ一覧!$A$4,0,計算過程!U206*(バックデータ一覧!$E$8-計算過程!X206)*4.186*10^-3)</f>
        <v>3.69</v>
      </c>
      <c r="O206" s="90">
        <f>IF(入力データと計算結果!$F$9=バックデータ一覧!$A$4,計算過程!W206*1.25,0)</f>
        <v>0</v>
      </c>
      <c r="P206" s="88">
        <f t="shared" si="33"/>
        <v>140</v>
      </c>
      <c r="Q206" s="88">
        <f t="shared" si="34"/>
        <v>200</v>
      </c>
      <c r="R206" s="88">
        <f t="shared" si="35"/>
        <v>30</v>
      </c>
      <c r="S206" s="88">
        <f>IF(入力データと計算結果!$F$9=バックデータ一覧!$A$2,$AC206,0)*$AX$11*$AX$12</f>
        <v>180</v>
      </c>
      <c r="T206" s="88">
        <f>IF(入力データと計算結果!$F$9=バックデータ一覧!$A$2,0,$AC206)*$AX$12</f>
        <v>0</v>
      </c>
      <c r="U206" s="88">
        <f t="shared" ca="1" si="41"/>
        <v>19.320521352027015</v>
      </c>
      <c r="V206" s="90">
        <f ca="1">IF(OR(入力データと計算結果!$F$9=バックデータ一覧!$A$2,入力データと計算結果!$F$9=バックデータ一覧!$A$3),W206/(バックデータ一覧!$E$8-計算過程!X206)/4.186*10^3,0)</f>
        <v>19.320521352027015</v>
      </c>
      <c r="W206" s="90">
        <f t="shared" si="36"/>
        <v>3.6899999999999995</v>
      </c>
      <c r="X206" s="90">
        <f ca="1">MAX(VLOOKUP(入力データと計算結果!$F$5,バックデータ一覧!$Y$3:$AA$10,2)*Y206+VLOOKUP(入力データと計算結果!$F$5,バックデータ一覧!$Y$3:$AA$10,3),0.5)</f>
        <v>14.374430250000003</v>
      </c>
      <c r="Y206" s="90">
        <f t="shared" ca="1" si="37"/>
        <v>16.430833333333336</v>
      </c>
      <c r="Z206" s="24">
        <f>IF(入力データと計算結果!$F$6=4,INDEX(バックデータ一覧!$I$4:$L$9,MATCH(VLOOKUP(計算過程!$A206,バックデータ一覧!$AU$3:$AV$367,2),バックデータ一覧!$H$4:$H$9,0),MATCH(計算過程!Z$2,バックデータ一覧!$I$2:$L$2,0)),IF(入力データと計算結果!$F$6=3,INDEX(バックデータ一覧!$I$10:$L$15,MATCH(VLOOKUP(計算過程!$A206,バックデータ一覧!$AU$3:$AV$367,2),バックデータ一覧!$H$10:$H$15,0),MATCH(計算過程!Z$2,バックデータ一覧!$I$2:$L$2,0)),IF(入力データと計算結果!$F$6=2,INDEX(バックデータ一覧!$I$16:$L$21,MATCH(VLOOKUP(計算過程!$A206,バックデータ一覧!$AU$3:$AV$367,2),バックデータ一覧!$H$16:$H$21,0),MATCH(計算過程!Z$2,バックデータ一覧!$I$2:$L$2,0)),IF(入力データと計算結果!$F$6=1,INDEX(バックデータ一覧!$I$22:$L$27,MATCH(VLOOKUP(計算過程!$A206,バックデータ一覧!$AU$3:$AV$367,2),バックデータ一覧!$H$22:$H$27,0),MATCH(計算過程!Z$2,バックデータ一覧!$I$2:$L$2,0))))))</f>
        <v>140</v>
      </c>
      <c r="AA206" s="24">
        <f>IF(入力データと計算結果!$F$6=4,INDEX(バックデータ一覧!$I$4:$L$9,MATCH(VLOOKUP(計算過程!$A206,バックデータ一覧!$AU$3:$AV$367,2),バックデータ一覧!$H$4:$H$9,0),MATCH(計算過程!AA$2,バックデータ一覧!$I$2:$L$2,0)),IF(入力データと計算結果!$F$6=3,INDEX(バックデータ一覧!$I$10:$L$15,MATCH(VLOOKUP(計算過程!$A206,バックデータ一覧!$AU$3:$AV$367,2),バックデータ一覧!$H$10:$H$15,0),MATCH(計算過程!AA$2,バックデータ一覧!$I$2:$L$2,0)),IF(入力データと計算結果!$F$6=2,INDEX(バックデータ一覧!$I$16:$L$21,MATCH(VLOOKUP(計算過程!$A206,バックデータ一覧!$AU$3:$AV$367,2),バックデータ一覧!$H$16:$H$21,0),MATCH(計算過程!AA$2,バックデータ一覧!$I$2:$L$2,0)),IF(入力データと計算結果!$F$6=1,INDEX(バックデータ一覧!$I$22:$L$27,MATCH(VLOOKUP(計算過程!$A206,バックデータ一覧!$AU$3:$AV$367,2),バックデータ一覧!$H$22:$H$27,0),MATCH(計算過程!AA$2,バックデータ一覧!$I$2:$L$2,0))))))</f>
        <v>200</v>
      </c>
      <c r="AB206" s="24">
        <f>IF(入力データと計算結果!$F$6=4,INDEX(バックデータ一覧!$I$4:$L$9,MATCH(VLOOKUP(計算過程!$A206,バックデータ一覧!$AU$3:$AV$367,2),バックデータ一覧!$H$4:$H$9,0),MATCH(計算過程!AB$2,バックデータ一覧!$I$2:$L$2,0)),IF(入力データと計算結果!$F$6=3,INDEX(バックデータ一覧!$I$10:$L$15,MATCH(VLOOKUP(計算過程!$A206,バックデータ一覧!$AU$3:$AV$367,2),バックデータ一覧!$H$10:$H$15,0),MATCH(計算過程!AB$2,バックデータ一覧!$I$2:$L$2,0)),IF(入力データと計算結果!$F$6=2,INDEX(バックデータ一覧!$I$16:$L$21,MATCH(VLOOKUP(計算過程!$A206,バックデータ一覧!$AU$3:$AV$367,2),バックデータ一覧!$H$16:$H$21,0),MATCH(計算過程!AB$2,バックデータ一覧!$I$2:$L$2,0)),IF(入力データと計算結果!$F$6=1,INDEX(バックデータ一覧!$I$22:$L$27,MATCH(VLOOKUP(計算過程!$A206,バックデータ一覧!$AU$3:$AV$367,2),バックデータ一覧!$H$22:$H$27,0),MATCH(計算過程!AB$2,バックデータ一覧!$I$2:$L$2,0))))))</f>
        <v>30</v>
      </c>
      <c r="AC206" s="24">
        <f>IF(入力データと計算結果!$F$6=4,INDEX(バックデータ一覧!$I$4:$L$9,MATCH(VLOOKUP(計算過程!$A206,バックデータ一覧!$AU$3:$AV$367,2),バックデータ一覧!$H$4:$H$9,0),MATCH(計算過程!AC$2,バックデータ一覧!$I$2:$L$2,0)),IF(入力データと計算結果!$F$6=3,INDEX(バックデータ一覧!$I$10:$L$15,MATCH(VLOOKUP(計算過程!$A206,バックデータ一覧!$AU$3:$AV$367,2),バックデータ一覧!$H$10:$H$15,0),MATCH(計算過程!AC$2,バックデータ一覧!$I$2:$L$2,0)),IF(入力データと計算結果!$F$6=2,INDEX(バックデータ一覧!$I$16:$L$21,MATCH(VLOOKUP(計算過程!$A206,バックデータ一覧!$AU$3:$AV$367,2),バックデータ一覧!$H$16:$H$21,0),MATCH(計算過程!AC$2,バックデータ一覧!$I$2:$L$2,0)),IF(入力データと計算結果!$F$6=1,INDEX(バックデータ一覧!$I$22:$L$27,MATCH(VLOOKUP(計算過程!$A206,バックデータ一覧!$AU$3:$AV$367,2),バックデータ一覧!$H$22:$H$27,0),MATCH(計算過程!AC$2,バックデータ一覧!$I$2:$L$2,0))))))</f>
        <v>180</v>
      </c>
      <c r="AD206" s="89">
        <f>IF($AF206&lt;7,INDEX(バックデータ一覧!$P$4:$S$5,MATCH(入力データと計算結果!$F$8,バックデータ一覧!$O$4:$O$5,0),MATCH(入力データと計算結果!$F$6,バックデータ一覧!$P$3:$W$3,0)),IF(AND($AF206&gt;=7,$AF206&lt;16),INDEX(バックデータ一覧!$P$6:$S$7,MATCH(入力データと計算結果!$F$8,バックデータ一覧!$O$6:$O$7,0),MATCH(入力データと計算結果!$F$6,バックデータ一覧!$P$3:$W$3,0)),IF(AND($AF206&gt;=16,$AF206&lt;25),INDEX(バックデータ一覧!$P$8:$S$9,MATCH(入力データと計算結果!$F$8,バックデータ一覧!$O$8:$O$9,0),MATCH(入力データと計算結果!$F$6,バックデータ一覧!$P$3:$W$3,0)),IF($AF206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06" s="89">
        <f>IF($AF206&lt;7,INDEX(バックデータ一覧!$T$4:$W$5,MATCH(入力データと計算結果!$F$8,バックデータ一覧!$O$4:$O$5,0),MATCH(入力データと計算結果!$F$6,バックデータ一覧!$P$3:$W$3,0)),IF(AND($AF206&gt;=7,$AF206&lt;16),INDEX(バックデータ一覧!$T$6:$W$7,MATCH(入力データと計算結果!$F$8,バックデータ一覧!$O$6:$O$7,0),MATCH(入力データと計算結果!$F$6,バックデータ一覧!$P$3:$W$3,0)),IF(AND($AF206&gt;=16,$AF206&lt;25),INDEX(バックデータ一覧!$T$8:$W$9,MATCH(入力データと計算結果!$F$8,バックデータ一覧!$O$8:$O$9,0),MATCH(入力データと計算結果!$F$6,バックデータ一覧!$P$3:$W$3,0)),IF($AF206&gt;=25,INDEX(バックデータ一覧!$T$10:$W$11,MATCH(入力データと計算結果!$F$8,バックデータ一覧!$O$10:$O$11,0),MATCH(入力データと計算結果!$F$6,バックデータ一覧!$P$3:$W$3,0))))))</f>
        <v>6.21</v>
      </c>
      <c r="AF206" s="88">
        <f>AVERAGEIF(貼り付けシート!$A$6:$A$8765,$A206,貼り付けシート!$C$6:$C$8765)</f>
        <v>18</v>
      </c>
      <c r="AG206" s="91">
        <f>IF(AND(入力データと計算結果!$F$7=バックデータ一覧!$A$7,AH206="使用できる"),MIN(AN206,SUM(I206:N206)*$AX$13),0)</f>
        <v>0</v>
      </c>
      <c r="AH206" s="47" t="str">
        <f t="shared" si="42"/>
        <v>使用できる</v>
      </c>
      <c r="AI206" s="90">
        <f>IF(入力データと計算結果!$F$7=バックデータ一覧!$A$8,MIN(AJ206,(SUM(I206:N206)*$AX$15)),0)</f>
        <v>0</v>
      </c>
      <c r="AJ206" s="90">
        <f t="shared" ca="1" si="38"/>
        <v>0</v>
      </c>
      <c r="AK206" s="90">
        <f t="shared" ca="1" si="39"/>
        <v>31.787795246024999</v>
      </c>
      <c r="AL206" s="88">
        <f>IF(OR($AX$22=0,入力データと計算結果!$F$7&lt;&gt;バックデータ一覧!$A$8),0,$AX$19*AM206*10^-3)</f>
        <v>0</v>
      </c>
      <c r="AM206" s="90">
        <f>SUMPRODUCT(('計算過程（日射量等）'!$A$6:$A$8765=計算過程!A206)*('計算過程（日射量等）'!$C$6:$C$8765&gt;=$AX$20))</f>
        <v>10</v>
      </c>
      <c r="AN206" s="90">
        <f>IF(入力データと計算結果!$F$7=バックデータ一覧!$A$9,0,AO206*$AX$22*$AX$21*計算過程!$AX$23)</f>
        <v>0</v>
      </c>
      <c r="AO206" s="90">
        <f>SUMIF('計算過程（日射量等）'!$A$6:$A$8765,計算過程!A206,'計算過程（日射量等）'!$C$6:$C$8765)*3600*10^-6</f>
        <v>22.766087615272756</v>
      </c>
      <c r="AP206" s="90">
        <f t="shared" si="32"/>
        <v>21.687096774193542</v>
      </c>
      <c r="AQ206" s="90">
        <f>AVERAGEIF('貼り付けシート（日射量等）'!$D$3:$D$8762,$A206,'貼り付けシート（日射量等）'!$F$3:$F$8762)</f>
        <v>23.325000000000003</v>
      </c>
    </row>
    <row r="207" spans="1:43">
      <c r="A207" s="28">
        <v>41841</v>
      </c>
      <c r="B207" s="88">
        <f ca="1">I207-IF(入力データと計算結果!$F$7=バックデータ一覧!$A$7,計算過程!$AG207,計算過程!$AI207)*I207/($I207+$J207+$K207+$L207+$M207+$N207)</f>
        <v>9.8544391822239987</v>
      </c>
      <c r="C207" s="88">
        <f ca="1">J207-IF(入力データと計算結果!$F$7=バックデータ一覧!$A$7,計算過程!$AG207,計算過程!$AI207)*J207/($I207+$J207+$K207+$L207+$M207+$N207)</f>
        <v>16.067020405799997</v>
      </c>
      <c r="D207" s="88">
        <f ca="1">K207-IF(入力データと計算結果!$F$7=バックデータ一覧!$A$7,計算過程!$AG207,計算過程!$AI207)*K207/($I207+$J207+$K207+$L207+$M207+$N207)</f>
        <v>2.9991771424159994</v>
      </c>
      <c r="E207" s="88">
        <f ca="1">L207-IF(入力データと計算結果!$F$7=バックデータ一覧!$A$7,計算過程!$AG207,計算過程!$AI207)*L207/($I207+$J207+$K207+$L207+$M207+$N207)</f>
        <v>19.280424486959998</v>
      </c>
      <c r="F207" s="88">
        <f ca="1">M207-IF(入力データと計算結果!$F$7=バックデータ一覧!$A$7,計算過程!$AG207,計算過程!$AI207)*M207/($I207+$J207+$K207+$L207+$M207+$N207)</f>
        <v>0</v>
      </c>
      <c r="G207" s="88">
        <f ca="1">N207-IF(入力データと計算結果!$F$7=バックデータ一覧!$A$7,計算過程!$AG207,計算過程!$AI207)*N207/($I207+$J207+$K207+$L207+$M207+$N207)</f>
        <v>3.5120833333333321</v>
      </c>
      <c r="H207" s="88">
        <f t="shared" si="40"/>
        <v>0</v>
      </c>
      <c r="I207" s="90">
        <f ca="1">P207*(バックデータ一覧!$E$3-計算過程!X207)*4.186*10^-3</f>
        <v>9.8544391822239987</v>
      </c>
      <c r="J207" s="90">
        <f ca="1">Q207*(バックデータ一覧!$E$4-計算過程!X207)*4.186*10^-3</f>
        <v>16.067020405799997</v>
      </c>
      <c r="K207" s="90">
        <f ca="1">R207*(バックデータ一覧!$E$5-計算過程!X207)*4.186*10^-3</f>
        <v>2.9991771424159994</v>
      </c>
      <c r="L207" s="90">
        <f ca="1">IF(入力データと計算結果!$F$9=バックデータ一覧!$A$2,計算過程!S207*(バックデータ一覧!$E$6-計算過程!X207)*4.186*10^-3,0)</f>
        <v>19.280424486959998</v>
      </c>
      <c r="M207" s="90">
        <f>IF(入力データと計算結果!$F$9=バックデータ一覧!$A$2,0,計算過程!T207*(バックデータ一覧!$E$7-計算過程!X207)*4.186*10^-3)</f>
        <v>0</v>
      </c>
      <c r="N207" s="90">
        <f ca="1">IF(入力データと計算結果!$F$9=バックデータ一覧!$A$4,0,計算過程!U207*(バックデータ一覧!$E$8-計算過程!X207)*4.186*10^-3)</f>
        <v>3.5120833333333321</v>
      </c>
      <c r="O207" s="90">
        <f>IF(入力データと計算結果!$F$9=バックデータ一覧!$A$4,計算過程!W207*1.25,0)</f>
        <v>0</v>
      </c>
      <c r="P207" s="88">
        <f t="shared" si="33"/>
        <v>92</v>
      </c>
      <c r="Q207" s="88">
        <f t="shared" si="34"/>
        <v>150</v>
      </c>
      <c r="R207" s="88">
        <f t="shared" si="35"/>
        <v>28</v>
      </c>
      <c r="S207" s="88">
        <f>IF(入力データと計算結果!$F$9=バックデータ一覧!$A$2,$AC207,0)*$AX$11*$AX$12</f>
        <v>180</v>
      </c>
      <c r="T207" s="88">
        <f>IF(入力データと計算結果!$F$9=バックデータ一覧!$A$2,0,$AC207)*$AX$12</f>
        <v>0</v>
      </c>
      <c r="U207" s="88">
        <f t="shared" ca="1" si="41"/>
        <v>18.40391701147075</v>
      </c>
      <c r="V207" s="90">
        <f ca="1">IF(OR(入力データと計算結果!$F$9=バックデータ一覧!$A$2,入力データと計算結果!$F$9=バックデータ一覧!$A$3),W207/(バックデータ一覧!$E$8-計算過程!X207)/4.186*10^3,0)</f>
        <v>18.40391701147075</v>
      </c>
      <c r="W207" s="90">
        <f t="shared" si="36"/>
        <v>3.5120833333333326</v>
      </c>
      <c r="X207" s="90">
        <f ca="1">MAX(VLOOKUP(入力データと計算結果!$F$5,バックデータ一覧!$Y$3:$AA$10,2)*Y207+VLOOKUP(入力データと計算結果!$F$5,バックデータ一覧!$Y$3:$AA$10,3),0.5)</f>
        <v>14.411498000000005</v>
      </c>
      <c r="Y207" s="90">
        <f t="shared" ca="1" si="37"/>
        <v>16.486666666666672</v>
      </c>
      <c r="Z207" s="24">
        <f>IF(入力データと計算結果!$F$6=4,INDEX(バックデータ一覧!$I$4:$L$9,MATCH(VLOOKUP(計算過程!$A207,バックデータ一覧!$AU$3:$AV$367,2),バックデータ一覧!$H$4:$H$9,0),MATCH(計算過程!Z$2,バックデータ一覧!$I$2:$L$2,0)),IF(入力データと計算結果!$F$6=3,INDEX(バックデータ一覧!$I$10:$L$15,MATCH(VLOOKUP(計算過程!$A207,バックデータ一覧!$AU$3:$AV$367,2),バックデータ一覧!$H$10:$H$15,0),MATCH(計算過程!Z$2,バックデータ一覧!$I$2:$L$2,0)),IF(入力データと計算結果!$F$6=2,INDEX(バックデータ一覧!$I$16:$L$21,MATCH(VLOOKUP(計算過程!$A207,バックデータ一覧!$AU$3:$AV$367,2),バックデータ一覧!$H$16:$H$21,0),MATCH(計算過程!Z$2,バックデータ一覧!$I$2:$L$2,0)),IF(入力データと計算結果!$F$6=1,INDEX(バックデータ一覧!$I$22:$L$27,MATCH(VLOOKUP(計算過程!$A207,バックデータ一覧!$AU$3:$AV$367,2),バックデータ一覧!$H$22:$H$27,0),MATCH(計算過程!Z$2,バックデータ一覧!$I$2:$L$2,0))))))</f>
        <v>92</v>
      </c>
      <c r="AA207" s="24">
        <f>IF(入力データと計算結果!$F$6=4,INDEX(バックデータ一覧!$I$4:$L$9,MATCH(VLOOKUP(計算過程!$A207,バックデータ一覧!$AU$3:$AV$367,2),バックデータ一覧!$H$4:$H$9,0),MATCH(計算過程!AA$2,バックデータ一覧!$I$2:$L$2,0)),IF(入力データと計算結果!$F$6=3,INDEX(バックデータ一覧!$I$10:$L$15,MATCH(VLOOKUP(計算過程!$A207,バックデータ一覧!$AU$3:$AV$367,2),バックデータ一覧!$H$10:$H$15,0),MATCH(計算過程!AA$2,バックデータ一覧!$I$2:$L$2,0)),IF(入力データと計算結果!$F$6=2,INDEX(バックデータ一覧!$I$16:$L$21,MATCH(VLOOKUP(計算過程!$A207,バックデータ一覧!$AU$3:$AV$367,2),バックデータ一覧!$H$16:$H$21,0),MATCH(計算過程!AA$2,バックデータ一覧!$I$2:$L$2,0)),IF(入力データと計算結果!$F$6=1,INDEX(バックデータ一覧!$I$22:$L$27,MATCH(VLOOKUP(計算過程!$A207,バックデータ一覧!$AU$3:$AV$367,2),バックデータ一覧!$H$22:$H$27,0),MATCH(計算過程!AA$2,バックデータ一覧!$I$2:$L$2,0))))))</f>
        <v>150</v>
      </c>
      <c r="AB207" s="24">
        <f>IF(入力データと計算結果!$F$6=4,INDEX(バックデータ一覧!$I$4:$L$9,MATCH(VLOOKUP(計算過程!$A207,バックデータ一覧!$AU$3:$AV$367,2),バックデータ一覧!$H$4:$H$9,0),MATCH(計算過程!AB$2,バックデータ一覧!$I$2:$L$2,0)),IF(入力データと計算結果!$F$6=3,INDEX(バックデータ一覧!$I$10:$L$15,MATCH(VLOOKUP(計算過程!$A207,バックデータ一覧!$AU$3:$AV$367,2),バックデータ一覧!$H$10:$H$15,0),MATCH(計算過程!AB$2,バックデータ一覧!$I$2:$L$2,0)),IF(入力データと計算結果!$F$6=2,INDEX(バックデータ一覧!$I$16:$L$21,MATCH(VLOOKUP(計算過程!$A207,バックデータ一覧!$AU$3:$AV$367,2),バックデータ一覧!$H$16:$H$21,0),MATCH(計算過程!AB$2,バックデータ一覧!$I$2:$L$2,0)),IF(入力データと計算結果!$F$6=1,INDEX(バックデータ一覧!$I$22:$L$27,MATCH(VLOOKUP(計算過程!$A207,バックデータ一覧!$AU$3:$AV$367,2),バックデータ一覧!$H$22:$H$27,0),MATCH(計算過程!AB$2,バックデータ一覧!$I$2:$L$2,0))))))</f>
        <v>28</v>
      </c>
      <c r="AC207" s="24">
        <f>IF(入力データと計算結果!$F$6=4,INDEX(バックデータ一覧!$I$4:$L$9,MATCH(VLOOKUP(計算過程!$A207,バックデータ一覧!$AU$3:$AV$367,2),バックデータ一覧!$H$4:$H$9,0),MATCH(計算過程!AC$2,バックデータ一覧!$I$2:$L$2,0)),IF(入力データと計算結果!$F$6=3,INDEX(バックデータ一覧!$I$10:$L$15,MATCH(VLOOKUP(計算過程!$A207,バックデータ一覧!$AU$3:$AV$367,2),バックデータ一覧!$H$10:$H$15,0),MATCH(計算過程!AC$2,バックデータ一覧!$I$2:$L$2,0)),IF(入力データと計算結果!$F$6=2,INDEX(バックデータ一覧!$I$16:$L$21,MATCH(VLOOKUP(計算過程!$A207,バックデータ一覧!$AU$3:$AV$367,2),バックデータ一覧!$H$16:$H$21,0),MATCH(計算過程!AC$2,バックデータ一覧!$I$2:$L$2,0)),IF(入力データと計算結果!$F$6=1,INDEX(バックデータ一覧!$I$22:$L$27,MATCH(VLOOKUP(計算過程!$A207,バックデータ一覧!$AU$3:$AV$367,2),バックデータ一覧!$H$22:$H$27,0),MATCH(計算過程!AC$2,バックデータ一覧!$I$2:$L$2,0))))))</f>
        <v>180</v>
      </c>
      <c r="AD207" s="89">
        <f>IF($AF207&lt;7,INDEX(バックデータ一覧!$P$4:$S$5,MATCH(入力データと計算結果!$F$8,バックデータ一覧!$O$4:$O$5,0),MATCH(入力データと計算結果!$F$6,バックデータ一覧!$P$3:$W$3,0)),IF(AND($AF207&gt;=7,$AF207&lt;16),INDEX(バックデータ一覧!$P$6:$S$7,MATCH(入力データと計算結果!$F$8,バックデータ一覧!$O$6:$O$7,0),MATCH(入力データと計算結果!$F$6,バックデータ一覧!$P$3:$W$3,0)),IF(AND($AF207&gt;=16,$AF207&lt;25),INDEX(バックデータ一覧!$P$8:$S$9,MATCH(入力データと計算結果!$F$8,バックデータ一覧!$O$8:$O$9,0),MATCH(入力データと計算結果!$F$6,バックデータ一覧!$P$3:$W$3,0)),IF($AF207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07" s="89">
        <f>IF($AF207&lt;7,INDEX(バックデータ一覧!$T$4:$W$5,MATCH(入力データと計算結果!$F$8,バックデータ一覧!$O$4:$O$5,0),MATCH(入力データと計算結果!$F$6,バックデータ一覧!$P$3:$W$3,0)),IF(AND($AF207&gt;=7,$AF207&lt;16),INDEX(バックデータ一覧!$T$6:$W$7,MATCH(入力データと計算結果!$F$8,バックデータ一覧!$O$6:$O$7,0),MATCH(入力データと計算結果!$F$6,バックデータ一覧!$P$3:$W$3,0)),IF(AND($AF207&gt;=16,$AF207&lt;25),INDEX(バックデータ一覧!$T$8:$W$9,MATCH(入力データと計算結果!$F$8,バックデータ一覧!$O$8:$O$9,0),MATCH(入力データと計算結果!$F$6,バックデータ一覧!$P$3:$W$3,0)),IF($AF207&gt;=25,INDEX(バックデータ一覧!$T$10:$W$11,MATCH(入力データと計算結果!$F$8,バックデータ一覧!$O$10:$O$11,0),MATCH(入力データと計算結果!$F$6,バックデータ一覧!$P$3:$W$3,0))))))</f>
        <v>6.21</v>
      </c>
      <c r="AF207" s="88">
        <f>AVERAGEIF(貼り付けシート!$A$6:$A$8765,$A207,貼り付けシート!$C$6:$C$8765)</f>
        <v>19.270833333333336</v>
      </c>
      <c r="AG207" s="91">
        <f>IF(AND(入力データと計算結果!$F$7=バックデータ一覧!$A$7,AH207="使用できる"),MIN(AN207,SUM(I207:N207)*$AX$13),0)</f>
        <v>0</v>
      </c>
      <c r="AH207" s="47" t="str">
        <f t="shared" si="42"/>
        <v>使用できる</v>
      </c>
      <c r="AI207" s="90">
        <f>IF(入力データと計算結果!$F$7=バックデータ一覧!$A$8,MIN(AJ207,(SUM(I207:N207)*$AX$15)),0)</f>
        <v>0</v>
      </c>
      <c r="AJ207" s="90">
        <f t="shared" ca="1" si="38"/>
        <v>0</v>
      </c>
      <c r="AK207" s="90">
        <f t="shared" ca="1" si="39"/>
        <v>31.764520405799995</v>
      </c>
      <c r="AL207" s="88">
        <f>IF(OR($AX$22=0,入力データと計算結果!$F$7&lt;&gt;バックデータ一覧!$A$8),0,$AX$19*AM207*10^-3)</f>
        <v>0</v>
      </c>
      <c r="AM207" s="90">
        <f>SUMPRODUCT(('計算過程（日射量等）'!$A$6:$A$8765=計算過程!A207)*('計算過程（日射量等）'!$C$6:$C$8765&gt;=$AX$20))</f>
        <v>10</v>
      </c>
      <c r="AN207" s="90">
        <f>IF(入力データと計算結果!$F$7=バックデータ一覧!$A$9,0,AO207*$AX$22*$AX$21*計算過程!$AX$23)</f>
        <v>0</v>
      </c>
      <c r="AO207" s="90">
        <f>SUMIF('計算過程（日射量等）'!$A$6:$A$8765,計算過程!A207,'計算過程（日射量等）'!$C$6:$C$8765)*3600*10^-6</f>
        <v>17.796566617279581</v>
      </c>
      <c r="AP207" s="90">
        <f t="shared" si="32"/>
        <v>21.754032258064512</v>
      </c>
      <c r="AQ207" s="90">
        <f>AVERAGEIF('貼り付けシート（日射量等）'!$D$3:$D$8762,$A207,'貼り付けシート（日射量等）'!$F$3:$F$8762)</f>
        <v>23.199999999999992</v>
      </c>
    </row>
    <row r="208" spans="1:43">
      <c r="A208" s="28">
        <v>41842</v>
      </c>
      <c r="B208" s="88">
        <f ca="1">I208-IF(入力データと計算結果!$F$7=バックデータ一覧!$A$7,計算過程!$AG208,計算過程!$AI208)*I208/($I208+$J208+$K208+$L208+$M208+$N208)</f>
        <v>14.943523111334999</v>
      </c>
      <c r="C208" s="88">
        <f ca="1">J208-IF(入力データと計算結果!$F$7=バックデータ一覧!$A$7,計算過程!$AG208,計算過程!$AI208)*J208/($I208+$J208+$K208+$L208+$M208+$N208)</f>
        <v>21.347890159049999</v>
      </c>
      <c r="D208" s="88">
        <f ca="1">K208-IF(入力データと計算結果!$F$7=バックデータ一覧!$A$7,計算過程!$AG208,計算過程!$AI208)*K208/($I208+$J208+$K208+$L208+$M208+$N208)</f>
        <v>3.2021835238574994</v>
      </c>
      <c r="E208" s="88">
        <f ca="1">L208-IF(入力データと計算結果!$F$7=バックデータ一覧!$A$7,計算過程!$AG208,計算過程!$AI208)*L208/($I208+$J208+$K208+$L208+$M208+$N208)</f>
        <v>19.213101143145</v>
      </c>
      <c r="F208" s="88">
        <f ca="1">M208-IF(入力データと計算結果!$F$7=バックデータ一覧!$A$7,計算過程!$AG208,計算過程!$AI208)*M208/($I208+$J208+$K208+$L208+$M208+$N208)</f>
        <v>0</v>
      </c>
      <c r="G208" s="88">
        <f ca="1">N208-IF(入力データと計算結果!$F$7=バックデータ一覧!$A$7,計算過程!$AG208,計算過程!$AI208)*N208/($I208+$J208+$K208+$L208+$M208+$N208)</f>
        <v>3.5593333333333326</v>
      </c>
      <c r="H208" s="88">
        <f t="shared" si="40"/>
        <v>0</v>
      </c>
      <c r="I208" s="90">
        <f ca="1">P208*(バックデータ一覧!$E$3-計算過程!X208)*4.186*10^-3</f>
        <v>14.943523111334999</v>
      </c>
      <c r="J208" s="90">
        <f ca="1">Q208*(バックデータ一覧!$E$4-計算過程!X208)*4.186*10^-3</f>
        <v>21.347890159049999</v>
      </c>
      <c r="K208" s="90">
        <f ca="1">R208*(バックデータ一覧!$E$5-計算過程!X208)*4.186*10^-3</f>
        <v>3.2021835238574994</v>
      </c>
      <c r="L208" s="90">
        <f ca="1">IF(入力データと計算結果!$F$9=バックデータ一覧!$A$2,計算過程!S208*(バックデータ一覧!$E$6-計算過程!X208)*4.186*10^-3,0)</f>
        <v>19.213101143145</v>
      </c>
      <c r="M208" s="90">
        <f>IF(入力データと計算結果!$F$9=バックデータ一覧!$A$2,0,計算過程!T208*(バックデータ一覧!$E$7-計算過程!X208)*4.186*10^-3)</f>
        <v>0</v>
      </c>
      <c r="N208" s="90">
        <f ca="1">IF(入力データと計算結果!$F$9=バックデータ一覧!$A$4,0,計算過程!U208*(バックデータ一覧!$E$8-計算過程!X208)*4.186*10^-3)</f>
        <v>3.5593333333333326</v>
      </c>
      <c r="O208" s="90">
        <f>IF(入力データと計算結果!$F$9=バックデータ一覧!$A$4,計算過程!W208*1.25,0)</f>
        <v>0</v>
      </c>
      <c r="P208" s="88">
        <f t="shared" si="33"/>
        <v>140</v>
      </c>
      <c r="Q208" s="88">
        <f t="shared" si="34"/>
        <v>200</v>
      </c>
      <c r="R208" s="88">
        <f t="shared" si="35"/>
        <v>30</v>
      </c>
      <c r="S208" s="88">
        <f>IF(入力データと計算結果!$F$9=バックデータ一覧!$A$2,$AC208,0)*$AX$11*$AX$12</f>
        <v>180</v>
      </c>
      <c r="T208" s="88">
        <f>IF(入力データと計算結果!$F$9=バックデータ一覧!$A$2,0,$AC208)*$AX$12</f>
        <v>0</v>
      </c>
      <c r="U208" s="88">
        <f t="shared" ca="1" si="41"/>
        <v>18.688142376088916</v>
      </c>
      <c r="V208" s="90">
        <f ca="1">IF(OR(入力データと計算結果!$F$9=バックデータ一覧!$A$2,入力データと計算結果!$F$9=バックデータ一覧!$A$3),W208/(バックデータ一覧!$E$8-計算過程!X208)/4.186*10^3,0)</f>
        <v>18.688142376088916</v>
      </c>
      <c r="W208" s="90">
        <f t="shared" si="36"/>
        <v>3.559333333333333</v>
      </c>
      <c r="X208" s="90">
        <f ca="1">MAX(VLOOKUP(入力データと計算結果!$F$5,バックデータ一覧!$Y$3:$AA$10,2)*Y208+VLOOKUP(入力データと計算結果!$F$5,バックデータ一覧!$Y$3:$AA$10,3),0.5)</f>
        <v>14.500847875000002</v>
      </c>
      <c r="Y208" s="90">
        <f t="shared" ca="1" si="37"/>
        <v>16.62125</v>
      </c>
      <c r="Z208" s="24">
        <f>IF(入力データと計算結果!$F$6=4,INDEX(バックデータ一覧!$I$4:$L$9,MATCH(VLOOKUP(計算過程!$A208,バックデータ一覧!$AU$3:$AV$367,2),バックデータ一覧!$H$4:$H$9,0),MATCH(計算過程!Z$2,バックデータ一覧!$I$2:$L$2,0)),IF(入力データと計算結果!$F$6=3,INDEX(バックデータ一覧!$I$10:$L$15,MATCH(VLOOKUP(計算過程!$A208,バックデータ一覧!$AU$3:$AV$367,2),バックデータ一覧!$H$10:$H$15,0),MATCH(計算過程!Z$2,バックデータ一覧!$I$2:$L$2,0)),IF(入力データと計算結果!$F$6=2,INDEX(バックデータ一覧!$I$16:$L$21,MATCH(VLOOKUP(計算過程!$A208,バックデータ一覧!$AU$3:$AV$367,2),バックデータ一覧!$H$16:$H$21,0),MATCH(計算過程!Z$2,バックデータ一覧!$I$2:$L$2,0)),IF(入力データと計算結果!$F$6=1,INDEX(バックデータ一覧!$I$22:$L$27,MATCH(VLOOKUP(計算過程!$A208,バックデータ一覧!$AU$3:$AV$367,2),バックデータ一覧!$H$22:$H$27,0),MATCH(計算過程!Z$2,バックデータ一覧!$I$2:$L$2,0))))))</f>
        <v>140</v>
      </c>
      <c r="AA208" s="24">
        <f>IF(入力データと計算結果!$F$6=4,INDEX(バックデータ一覧!$I$4:$L$9,MATCH(VLOOKUP(計算過程!$A208,バックデータ一覧!$AU$3:$AV$367,2),バックデータ一覧!$H$4:$H$9,0),MATCH(計算過程!AA$2,バックデータ一覧!$I$2:$L$2,0)),IF(入力データと計算結果!$F$6=3,INDEX(バックデータ一覧!$I$10:$L$15,MATCH(VLOOKUP(計算過程!$A208,バックデータ一覧!$AU$3:$AV$367,2),バックデータ一覧!$H$10:$H$15,0),MATCH(計算過程!AA$2,バックデータ一覧!$I$2:$L$2,0)),IF(入力データと計算結果!$F$6=2,INDEX(バックデータ一覧!$I$16:$L$21,MATCH(VLOOKUP(計算過程!$A208,バックデータ一覧!$AU$3:$AV$367,2),バックデータ一覧!$H$16:$H$21,0),MATCH(計算過程!AA$2,バックデータ一覧!$I$2:$L$2,0)),IF(入力データと計算結果!$F$6=1,INDEX(バックデータ一覧!$I$22:$L$27,MATCH(VLOOKUP(計算過程!$A208,バックデータ一覧!$AU$3:$AV$367,2),バックデータ一覧!$H$22:$H$27,0),MATCH(計算過程!AA$2,バックデータ一覧!$I$2:$L$2,0))))))</f>
        <v>200</v>
      </c>
      <c r="AB208" s="24">
        <f>IF(入力データと計算結果!$F$6=4,INDEX(バックデータ一覧!$I$4:$L$9,MATCH(VLOOKUP(計算過程!$A208,バックデータ一覧!$AU$3:$AV$367,2),バックデータ一覧!$H$4:$H$9,0),MATCH(計算過程!AB$2,バックデータ一覧!$I$2:$L$2,0)),IF(入力データと計算結果!$F$6=3,INDEX(バックデータ一覧!$I$10:$L$15,MATCH(VLOOKUP(計算過程!$A208,バックデータ一覧!$AU$3:$AV$367,2),バックデータ一覧!$H$10:$H$15,0),MATCH(計算過程!AB$2,バックデータ一覧!$I$2:$L$2,0)),IF(入力データと計算結果!$F$6=2,INDEX(バックデータ一覧!$I$16:$L$21,MATCH(VLOOKUP(計算過程!$A208,バックデータ一覧!$AU$3:$AV$367,2),バックデータ一覧!$H$16:$H$21,0),MATCH(計算過程!AB$2,バックデータ一覧!$I$2:$L$2,0)),IF(入力データと計算結果!$F$6=1,INDEX(バックデータ一覧!$I$22:$L$27,MATCH(VLOOKUP(計算過程!$A208,バックデータ一覧!$AU$3:$AV$367,2),バックデータ一覧!$H$22:$H$27,0),MATCH(計算過程!AB$2,バックデータ一覧!$I$2:$L$2,0))))))</f>
        <v>30</v>
      </c>
      <c r="AC208" s="24">
        <f>IF(入力データと計算結果!$F$6=4,INDEX(バックデータ一覧!$I$4:$L$9,MATCH(VLOOKUP(計算過程!$A208,バックデータ一覧!$AU$3:$AV$367,2),バックデータ一覧!$H$4:$H$9,0),MATCH(計算過程!AC$2,バックデータ一覧!$I$2:$L$2,0)),IF(入力データと計算結果!$F$6=3,INDEX(バックデータ一覧!$I$10:$L$15,MATCH(VLOOKUP(計算過程!$A208,バックデータ一覧!$AU$3:$AV$367,2),バックデータ一覧!$H$10:$H$15,0),MATCH(計算過程!AC$2,バックデータ一覧!$I$2:$L$2,0)),IF(入力データと計算結果!$F$6=2,INDEX(バックデータ一覧!$I$16:$L$21,MATCH(VLOOKUP(計算過程!$A208,バックデータ一覧!$AU$3:$AV$367,2),バックデータ一覧!$H$16:$H$21,0),MATCH(計算過程!AC$2,バックデータ一覧!$I$2:$L$2,0)),IF(入力データと計算結果!$F$6=1,INDEX(バックデータ一覧!$I$22:$L$27,MATCH(VLOOKUP(計算過程!$A208,バックデータ一覧!$AU$3:$AV$367,2),バックデータ一覧!$H$22:$H$27,0),MATCH(計算過程!AC$2,バックデータ一覧!$I$2:$L$2,0))))))</f>
        <v>180</v>
      </c>
      <c r="AD208" s="89">
        <f>IF($AF208&lt;7,INDEX(バックデータ一覧!$P$4:$S$5,MATCH(入力データと計算結果!$F$8,バックデータ一覧!$O$4:$O$5,0),MATCH(入力データと計算結果!$F$6,バックデータ一覧!$P$3:$W$3,0)),IF(AND($AF208&gt;=7,$AF208&lt;16),INDEX(バックデータ一覧!$P$6:$S$7,MATCH(入力データと計算結果!$F$8,バックデータ一覧!$O$6:$O$7,0),MATCH(入力データと計算結果!$F$6,バックデータ一覧!$P$3:$W$3,0)),IF(AND($AF208&gt;=16,$AF208&lt;25),INDEX(バックデータ一覧!$P$8:$S$9,MATCH(入力データと計算結果!$F$8,バックデータ一覧!$O$8:$O$9,0),MATCH(入力データと計算結果!$F$6,バックデータ一覧!$P$3:$W$3,0)),IF($AF208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08" s="89">
        <f>IF($AF208&lt;7,INDEX(バックデータ一覧!$T$4:$W$5,MATCH(入力データと計算結果!$F$8,バックデータ一覧!$O$4:$O$5,0),MATCH(入力データと計算結果!$F$6,バックデータ一覧!$P$3:$W$3,0)),IF(AND($AF208&gt;=7,$AF208&lt;16),INDEX(バックデータ一覧!$T$6:$W$7,MATCH(入力データと計算結果!$F$8,バックデータ一覧!$O$6:$O$7,0),MATCH(入力データと計算結果!$F$6,バックデータ一覧!$P$3:$W$3,0)),IF(AND($AF208&gt;=16,$AF208&lt;25),INDEX(バックデータ一覧!$T$8:$W$9,MATCH(入力データと計算結果!$F$8,バックデータ一覧!$O$8:$O$9,0),MATCH(入力データと計算結果!$F$6,バックデータ一覧!$P$3:$W$3,0)),IF($AF208&gt;=25,INDEX(バックデータ一覧!$T$10:$W$11,MATCH(入力データと計算結果!$F$8,バックデータ一覧!$O$10:$O$11,0),MATCH(入力データと計算結果!$F$6,バックデータ一覧!$P$3:$W$3,0))))))</f>
        <v>6.21</v>
      </c>
      <c r="AF208" s="88">
        <f>AVERAGEIF(貼り付けシート!$A$6:$A$8765,$A208,貼り付けシート!$C$6:$C$8765)</f>
        <v>18.933333333333334</v>
      </c>
      <c r="AG208" s="91">
        <f>IF(AND(入力データと計算結果!$F$7=バックデータ一覧!$A$7,AH208="使用できる"),MIN(AN208,SUM(I208:N208)*$AX$13),0)</f>
        <v>0</v>
      </c>
      <c r="AH208" s="47" t="str">
        <f t="shared" si="42"/>
        <v>使用できる</v>
      </c>
      <c r="AI208" s="90">
        <f>IF(入力データと計算結果!$F$7=バックデータ一覧!$A$8,MIN(AJ208,(SUM(I208:N208)*$AX$15)),0)</f>
        <v>0</v>
      </c>
      <c r="AJ208" s="90">
        <f t="shared" ca="1" si="38"/>
        <v>0</v>
      </c>
      <c r="AK208" s="90">
        <f t="shared" ca="1" si="39"/>
        <v>31.708417619287495</v>
      </c>
      <c r="AL208" s="88">
        <f>IF(OR($AX$22=0,入力データと計算結果!$F$7&lt;&gt;バックデータ一覧!$A$8),0,$AX$19*AM208*10^-3)</f>
        <v>0</v>
      </c>
      <c r="AM208" s="90">
        <f>SUMPRODUCT(('計算過程（日射量等）'!$A$6:$A$8765=計算過程!A208)*('計算過程（日射量等）'!$C$6:$C$8765&gt;=$AX$20))</f>
        <v>2</v>
      </c>
      <c r="AN208" s="90">
        <f>IF(入力データと計算結果!$F$7=バックデータ一覧!$A$9,0,AO208*$AX$22*$AX$21*計算過程!$AX$23)</f>
        <v>0</v>
      </c>
      <c r="AO208" s="90">
        <f>SUMIF('計算過程（日射量等）'!$A$6:$A$8765,計算過程!A208,'計算過程（日射量等）'!$C$6:$C$8765)*3600*10^-6</f>
        <v>4.9432908949505014</v>
      </c>
      <c r="AP208" s="90">
        <f t="shared" si="32"/>
        <v>21.830779569892471</v>
      </c>
      <c r="AQ208" s="90">
        <f>AVERAGEIF('貼り付けシート（日射量等）'!$D$3:$D$8762,$A208,'貼り付けシート（日射量等）'!$F$3:$F$8762)</f>
        <v>19.437500000000004</v>
      </c>
    </row>
    <row r="209" spans="1:43">
      <c r="A209" s="28">
        <v>41843</v>
      </c>
      <c r="B209" s="88">
        <f ca="1">I209-IF(入力データと計算結果!$F$7=バックデータ一覧!$A$7,計算過程!$AG209,計算過程!$AI209)*I209/($I209+$J209+$K209+$L209+$M209+$N209)</f>
        <v>3.4416005558480003</v>
      </c>
      <c r="C209" s="88">
        <f ca="1">J209-IF(入力データと計算結果!$F$7=バックデータ一覧!$A$7,計算過程!$AG209,計算過程!$AI209)*J209/($I209+$J209+$K209+$L209+$M209+$N209)</f>
        <v>20.434503300347501</v>
      </c>
      <c r="D209" s="88">
        <f ca="1">K209-IF(入力データと計算結果!$F$7=バックデータ一覧!$A$7,計算過程!$AG209,計算過程!$AI209)*K209/($I209+$J209+$K209+$L209+$M209+$N209)</f>
        <v>3.0114004863670001</v>
      </c>
      <c r="E209" s="88">
        <f ca="1">L209-IF(入力データと計算結果!$F$7=バックデータ一覧!$A$7,計算過程!$AG209,計算過程!$AI209)*L209/($I209+$J209+$K209+$L209+$M209+$N209)</f>
        <v>0</v>
      </c>
      <c r="F209" s="88">
        <f ca="1">M209-IF(入力データと計算結果!$F$7=バックデータ一覧!$A$7,計算過程!$AG209,計算過程!$AI209)*M209/($I209+$J209+$K209+$L209+$M209+$N209)</f>
        <v>0</v>
      </c>
      <c r="G209" s="88">
        <f ca="1">N209-IF(入力データと計算結果!$F$7=バックデータ一覧!$A$7,計算過程!$AG209,計算過程!$AI209)*N209/($I209+$J209+$K209+$L209+$M209+$N209)</f>
        <v>0</v>
      </c>
      <c r="H209" s="88">
        <f t="shared" si="40"/>
        <v>0</v>
      </c>
      <c r="I209" s="90">
        <f ca="1">P209*(バックデータ一覧!$E$3-計算過程!X209)*4.186*10^-3</f>
        <v>3.4416005558480003</v>
      </c>
      <c r="J209" s="90">
        <f ca="1">Q209*(バックデータ一覧!$E$4-計算過程!X209)*4.186*10^-3</f>
        <v>20.434503300347501</v>
      </c>
      <c r="K209" s="90">
        <f ca="1">R209*(バックデータ一覧!$E$5-計算過程!X209)*4.186*10^-3</f>
        <v>3.0114004863670001</v>
      </c>
      <c r="L209" s="90">
        <f ca="1">IF(入力データと計算結果!$F$9=バックデータ一覧!$A$2,計算過程!S209*(バックデータ一覧!$E$6-計算過程!X209)*4.186*10^-3,0)</f>
        <v>0</v>
      </c>
      <c r="M209" s="90">
        <f>IF(入力データと計算結果!$F$9=バックデータ一覧!$A$2,0,計算過程!T209*(バックデータ一覧!$E$7-計算過程!X209)*4.186*10^-3)</f>
        <v>0</v>
      </c>
      <c r="N209" s="90">
        <f ca="1">IF(入力データと計算結果!$F$9=バックデータ一覧!$A$4,0,計算過程!U209*(バックデータ一覧!$E$8-計算過程!X209)*4.186*10^-3)</f>
        <v>0</v>
      </c>
      <c r="O209" s="90">
        <f>IF(入力データと計算結果!$F$9=バックデータ一覧!$A$4,計算過程!W209*1.25,0)</f>
        <v>0</v>
      </c>
      <c r="P209" s="88">
        <f t="shared" si="33"/>
        <v>32</v>
      </c>
      <c r="Q209" s="88">
        <f t="shared" si="34"/>
        <v>190</v>
      </c>
      <c r="R209" s="88">
        <f t="shared" si="35"/>
        <v>28</v>
      </c>
      <c r="S209" s="88">
        <f>IF(入力データと計算結果!$F$9=バックデータ一覧!$A$2,$AC209,0)*$AX$11*$AX$12</f>
        <v>0</v>
      </c>
      <c r="T209" s="88">
        <f>IF(入力データと計算結果!$F$9=バックデータ一覧!$A$2,0,$AC209)*$AX$12</f>
        <v>0</v>
      </c>
      <c r="U209" s="88">
        <f t="shared" ca="1" si="41"/>
        <v>0</v>
      </c>
      <c r="V209" s="90">
        <f ca="1">IF(OR(入力データと計算結果!$F$9=バックデータ一覧!$A$2,入力データと計算結果!$F$9=バックデータ一覧!$A$3),W209/(バックデータ一覧!$E$8-計算過程!X209)/4.186*10^3,0)</f>
        <v>0</v>
      </c>
      <c r="W209" s="90">
        <f t="shared" si="36"/>
        <v>0</v>
      </c>
      <c r="X209" s="90">
        <f ca="1">MAX(VLOOKUP(入力データと計算結果!$F$5,バックデータ一覧!$Y$3:$AA$10,2)*Y209+VLOOKUP(入力データと計算結果!$F$5,バックデータ一覧!$Y$3:$AA$10,3),0.5)</f>
        <v>14.307210375</v>
      </c>
      <c r="Y209" s="90">
        <f t="shared" ca="1" si="37"/>
        <v>16.329583333333332</v>
      </c>
      <c r="Z209" s="24">
        <f>IF(入力データと計算結果!$F$6=4,INDEX(バックデータ一覧!$I$4:$L$9,MATCH(VLOOKUP(計算過程!$A209,バックデータ一覧!$AU$3:$AV$367,2),バックデータ一覧!$H$4:$H$9,0),MATCH(計算過程!Z$2,バックデータ一覧!$I$2:$L$2,0)),IF(入力データと計算結果!$F$6=3,INDEX(バックデータ一覧!$I$10:$L$15,MATCH(VLOOKUP(計算過程!$A209,バックデータ一覧!$AU$3:$AV$367,2),バックデータ一覧!$H$10:$H$15,0),MATCH(計算過程!Z$2,バックデータ一覧!$I$2:$L$2,0)),IF(入力データと計算結果!$F$6=2,INDEX(バックデータ一覧!$I$16:$L$21,MATCH(VLOOKUP(計算過程!$A209,バックデータ一覧!$AU$3:$AV$367,2),バックデータ一覧!$H$16:$H$21,0),MATCH(計算過程!Z$2,バックデータ一覧!$I$2:$L$2,0)),IF(入力データと計算結果!$F$6=1,INDEX(バックデータ一覧!$I$22:$L$27,MATCH(VLOOKUP(計算過程!$A209,バックデータ一覧!$AU$3:$AV$367,2),バックデータ一覧!$H$22:$H$27,0),MATCH(計算過程!Z$2,バックデータ一覧!$I$2:$L$2,0))))))</f>
        <v>32</v>
      </c>
      <c r="AA209" s="24">
        <f>IF(入力データと計算結果!$F$6=4,INDEX(バックデータ一覧!$I$4:$L$9,MATCH(VLOOKUP(計算過程!$A209,バックデータ一覧!$AU$3:$AV$367,2),バックデータ一覧!$H$4:$H$9,0),MATCH(計算過程!AA$2,バックデータ一覧!$I$2:$L$2,0)),IF(入力データと計算結果!$F$6=3,INDEX(バックデータ一覧!$I$10:$L$15,MATCH(VLOOKUP(計算過程!$A209,バックデータ一覧!$AU$3:$AV$367,2),バックデータ一覧!$H$10:$H$15,0),MATCH(計算過程!AA$2,バックデータ一覧!$I$2:$L$2,0)),IF(入力データと計算結果!$F$6=2,INDEX(バックデータ一覧!$I$16:$L$21,MATCH(VLOOKUP(計算過程!$A209,バックデータ一覧!$AU$3:$AV$367,2),バックデータ一覧!$H$16:$H$21,0),MATCH(計算過程!AA$2,バックデータ一覧!$I$2:$L$2,0)),IF(入力データと計算結果!$F$6=1,INDEX(バックデータ一覧!$I$22:$L$27,MATCH(VLOOKUP(計算過程!$A209,バックデータ一覧!$AU$3:$AV$367,2),バックデータ一覧!$H$22:$H$27,0),MATCH(計算過程!AA$2,バックデータ一覧!$I$2:$L$2,0))))))</f>
        <v>190</v>
      </c>
      <c r="AB209" s="24">
        <f>IF(入力データと計算結果!$F$6=4,INDEX(バックデータ一覧!$I$4:$L$9,MATCH(VLOOKUP(計算過程!$A209,バックデータ一覧!$AU$3:$AV$367,2),バックデータ一覧!$H$4:$H$9,0),MATCH(計算過程!AB$2,バックデータ一覧!$I$2:$L$2,0)),IF(入力データと計算結果!$F$6=3,INDEX(バックデータ一覧!$I$10:$L$15,MATCH(VLOOKUP(計算過程!$A209,バックデータ一覧!$AU$3:$AV$367,2),バックデータ一覧!$H$10:$H$15,0),MATCH(計算過程!AB$2,バックデータ一覧!$I$2:$L$2,0)),IF(入力データと計算結果!$F$6=2,INDEX(バックデータ一覧!$I$16:$L$21,MATCH(VLOOKUP(計算過程!$A209,バックデータ一覧!$AU$3:$AV$367,2),バックデータ一覧!$H$16:$H$21,0),MATCH(計算過程!AB$2,バックデータ一覧!$I$2:$L$2,0)),IF(入力データと計算結果!$F$6=1,INDEX(バックデータ一覧!$I$22:$L$27,MATCH(VLOOKUP(計算過程!$A209,バックデータ一覧!$AU$3:$AV$367,2),バックデータ一覧!$H$22:$H$27,0),MATCH(計算過程!AB$2,バックデータ一覧!$I$2:$L$2,0))))))</f>
        <v>28</v>
      </c>
      <c r="AC209" s="24">
        <f>IF(入力データと計算結果!$F$6=4,INDEX(バックデータ一覧!$I$4:$L$9,MATCH(VLOOKUP(計算過程!$A209,バックデータ一覧!$AU$3:$AV$367,2),バックデータ一覧!$H$4:$H$9,0),MATCH(計算過程!AC$2,バックデータ一覧!$I$2:$L$2,0)),IF(入力データと計算結果!$F$6=3,INDEX(バックデータ一覧!$I$10:$L$15,MATCH(VLOOKUP(計算過程!$A209,バックデータ一覧!$AU$3:$AV$367,2),バックデータ一覧!$H$10:$H$15,0),MATCH(計算過程!AC$2,バックデータ一覧!$I$2:$L$2,0)),IF(入力データと計算結果!$F$6=2,INDEX(バックデータ一覧!$I$16:$L$21,MATCH(VLOOKUP(計算過程!$A209,バックデータ一覧!$AU$3:$AV$367,2),バックデータ一覧!$H$16:$H$21,0),MATCH(計算過程!AC$2,バックデータ一覧!$I$2:$L$2,0)),IF(入力データと計算結果!$F$6=1,INDEX(バックデータ一覧!$I$22:$L$27,MATCH(VLOOKUP(計算過程!$A209,バックデータ一覧!$AU$3:$AV$367,2),バックデータ一覧!$H$22:$H$27,0),MATCH(計算過程!AC$2,バックデータ一覧!$I$2:$L$2,0))))))</f>
        <v>0</v>
      </c>
      <c r="AD209" s="89">
        <f>IF($AF209&lt;7,INDEX(バックデータ一覧!$P$4:$S$5,MATCH(入力データと計算結果!$F$8,バックデータ一覧!$O$4:$O$5,0),MATCH(入力データと計算結果!$F$6,バックデータ一覧!$P$3:$W$3,0)),IF(AND($AF209&gt;=7,$AF209&lt;16),INDEX(バックデータ一覧!$P$6:$S$7,MATCH(入力データと計算結果!$F$8,バックデータ一覧!$O$6:$O$7,0),MATCH(入力データと計算結果!$F$6,バックデータ一覧!$P$3:$W$3,0)),IF(AND($AF209&gt;=16,$AF209&lt;25),INDEX(バックデータ一覧!$P$8:$S$9,MATCH(入力データと計算結果!$F$8,バックデータ一覧!$O$8:$O$9,0),MATCH(入力データと計算結果!$F$6,バックデータ一覧!$P$3:$W$3,0)),IF($AF209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09" s="89">
        <f>IF($AF209&lt;7,INDEX(バックデータ一覧!$T$4:$W$5,MATCH(入力データと計算結果!$F$8,バックデータ一覧!$O$4:$O$5,0),MATCH(入力データと計算結果!$F$6,バックデータ一覧!$P$3:$W$3,0)),IF(AND($AF209&gt;=7,$AF209&lt;16),INDEX(バックデータ一覧!$T$6:$W$7,MATCH(入力データと計算結果!$F$8,バックデータ一覧!$O$6:$O$7,0),MATCH(入力データと計算結果!$F$6,バックデータ一覧!$P$3:$W$3,0)),IF(AND($AF209&gt;=16,$AF209&lt;25),INDEX(バックデータ一覧!$T$8:$W$9,MATCH(入力データと計算結果!$F$8,バックデータ一覧!$O$8:$O$9,0),MATCH(入力データと計算結果!$F$6,バックデータ一覧!$P$3:$W$3,0)),IF($AF209&gt;=25,INDEX(バックデータ一覧!$T$10:$W$11,MATCH(入力データと計算結果!$F$8,バックデータ一覧!$O$10:$O$11,0),MATCH(入力データと計算結果!$F$6,バックデータ一覧!$P$3:$W$3,0))))))</f>
        <v>6.21</v>
      </c>
      <c r="AF209" s="88">
        <f>AVERAGEIF(貼り付けシート!$A$6:$A$8765,$A209,貼り付けシート!$C$6:$C$8765)</f>
        <v>21.2</v>
      </c>
      <c r="AG209" s="91">
        <f>IF(AND(入力データと計算結果!$F$7=バックデータ一覧!$A$7,AH209="使用できる"),MIN(AN209,SUM(I209:N209)*$AX$13),0)</f>
        <v>0</v>
      </c>
      <c r="AH209" s="47" t="str">
        <f t="shared" si="42"/>
        <v>使用できる</v>
      </c>
      <c r="AI209" s="90">
        <f>IF(入力データと計算結果!$F$7=バックデータ一覧!$A$8,MIN(AJ209,(SUM(I209:N209)*$AX$15)),0)</f>
        <v>0</v>
      </c>
      <c r="AJ209" s="90">
        <f t="shared" ca="1" si="38"/>
        <v>0</v>
      </c>
      <c r="AK209" s="90">
        <f t="shared" ca="1" si="39"/>
        <v>31.830002605537501</v>
      </c>
      <c r="AL209" s="88">
        <f>IF(OR($AX$22=0,入力データと計算結果!$F$7&lt;&gt;バックデータ一覧!$A$8),0,$AX$19*AM209*10^-3)</f>
        <v>0</v>
      </c>
      <c r="AM209" s="90">
        <f>SUMPRODUCT(('計算過程（日射量等）'!$A$6:$A$8765=計算過程!A209)*('計算過程（日射量等）'!$C$6:$C$8765&gt;=$AX$20))</f>
        <v>8</v>
      </c>
      <c r="AN209" s="90">
        <f>IF(入力データと計算結果!$F$7=バックデータ一覧!$A$9,0,AO209*$AX$22*$AX$21*計算過程!$AX$23)</f>
        <v>0</v>
      </c>
      <c r="AO209" s="90">
        <f>SUMIF('計算過程（日射量等）'!$A$6:$A$8765,計算過程!A209,'計算過程（日射量等）'!$C$6:$C$8765)*3600*10^-6</f>
        <v>10.44738013011928</v>
      </c>
      <c r="AP209" s="90">
        <f t="shared" si="32"/>
        <v>21.869892473118277</v>
      </c>
      <c r="AQ209" s="90">
        <f>AVERAGEIF('貼り付けシート（日射量等）'!$D$3:$D$8762,$A209,'貼り付けシート（日射量等）'!$F$3:$F$8762)</f>
        <v>21.470833333333331</v>
      </c>
    </row>
    <row r="210" spans="1:43">
      <c r="A210" s="28">
        <v>41844</v>
      </c>
      <c r="B210" s="88">
        <f ca="1">I210-IF(入力データと計算結果!$F$7=バックデータ一覧!$A$7,計算過程!$AG210,計算過程!$AI210)*I210/($I210+$J210+$K210+$L210+$M210+$N210)</f>
        <v>9.8808590207599991</v>
      </c>
      <c r="C210" s="88">
        <f ca="1">J210-IF(入力データと計算結果!$F$7=バックデータ一覧!$A$7,計算過程!$AG210,計算過程!$AI210)*J210/($I210+$J210+$K210+$L210+$M210+$N210)</f>
        <v>16.110096229499998</v>
      </c>
      <c r="D210" s="88">
        <f ca="1">K210-IF(入力データと計算結果!$F$7=バックデータ一覧!$A$7,計算過程!$AG210,計算過程!$AI210)*K210/($I210+$J210+$K210+$L210+$M210+$N210)</f>
        <v>3.0072179628399995</v>
      </c>
      <c r="E210" s="88">
        <f ca="1">L210-IF(入力データと計算結果!$F$7=バックデータ一覧!$A$7,計算過程!$AG210,計算過程!$AI210)*L210/($I210+$J210+$K210+$L210+$M210+$N210)</f>
        <v>19.332115475399998</v>
      </c>
      <c r="F210" s="88">
        <f ca="1">M210-IF(入力データと計算結果!$F$7=バックデータ一覧!$A$7,計算過程!$AG210,計算過程!$AI210)*M210/($I210+$J210+$K210+$L210+$M210+$N210)</f>
        <v>0</v>
      </c>
      <c r="G210" s="88">
        <f ca="1">N210-IF(入力データと計算結果!$F$7=バックデータ一覧!$A$7,計算過程!$AG210,計算過程!$AI210)*N210/($I210+$J210+$K210+$L210+$M210+$N210)</f>
        <v>3.0821666666666654</v>
      </c>
      <c r="H210" s="88">
        <f t="shared" si="40"/>
        <v>0</v>
      </c>
      <c r="I210" s="90">
        <f ca="1">P210*(バックデータ一覧!$E$3-計算過程!X210)*4.186*10^-3</f>
        <v>9.8808590207599991</v>
      </c>
      <c r="J210" s="90">
        <f ca="1">Q210*(バックデータ一覧!$E$4-計算過程!X210)*4.186*10^-3</f>
        <v>16.110096229499998</v>
      </c>
      <c r="K210" s="90">
        <f ca="1">R210*(バックデータ一覧!$E$5-計算過程!X210)*4.186*10^-3</f>
        <v>3.0072179628399995</v>
      </c>
      <c r="L210" s="90">
        <f ca="1">IF(入力データと計算結果!$F$9=バックデータ一覧!$A$2,計算過程!S210*(バックデータ一覧!$E$6-計算過程!X210)*4.186*10^-3,0)</f>
        <v>19.332115475399998</v>
      </c>
      <c r="M210" s="90">
        <f>IF(入力データと計算結果!$F$9=バックデータ一覧!$A$2,0,計算過程!T210*(バックデータ一覧!$E$7-計算過程!X210)*4.186*10^-3)</f>
        <v>0</v>
      </c>
      <c r="N210" s="90">
        <f ca="1">IF(入力データと計算結果!$F$9=バックデータ一覧!$A$4,0,計算過程!U210*(バックデータ一覧!$E$8-計算過程!X210)*4.186*10^-3)</f>
        <v>3.0821666666666654</v>
      </c>
      <c r="O210" s="90">
        <f>IF(入力データと計算結果!$F$9=バックデータ一覧!$A$4,計算過程!W210*1.25,0)</f>
        <v>0</v>
      </c>
      <c r="P210" s="88">
        <f t="shared" si="33"/>
        <v>92</v>
      </c>
      <c r="Q210" s="88">
        <f t="shared" si="34"/>
        <v>150</v>
      </c>
      <c r="R210" s="88">
        <f t="shared" si="35"/>
        <v>28</v>
      </c>
      <c r="S210" s="88">
        <f>IF(入力データと計算結果!$F$9=バックデータ一覧!$A$2,$AC210,0)*$AX$11*$AX$12</f>
        <v>180</v>
      </c>
      <c r="T210" s="88">
        <f>IF(入力データと計算結果!$F$9=バックデータ一覧!$A$2,0,$AC210)*$AX$12</f>
        <v>0</v>
      </c>
      <c r="U210" s="88">
        <f t="shared" ca="1" si="41"/>
        <v>16.126812059611368</v>
      </c>
      <c r="V210" s="90">
        <f ca="1">IF(OR(入力データと計算結果!$F$9=バックデータ一覧!$A$2,入力データと計算結果!$F$9=バックデータ一覧!$A$3),W210/(バックデータ一覧!$E$8-計算過程!X210)/4.186*10^3,0)</f>
        <v>16.126812059611368</v>
      </c>
      <c r="W210" s="90">
        <f t="shared" si="36"/>
        <v>3.0821666666666654</v>
      </c>
      <c r="X210" s="90">
        <f ca="1">MAX(VLOOKUP(入力データと計算結果!$F$5,バックデータ一覧!$Y$3:$AA$10,2)*Y210+VLOOKUP(入力データと計算結果!$F$5,バックデータ一覧!$Y$3:$AA$10,3),0.5)</f>
        <v>14.342895000000002</v>
      </c>
      <c r="Y210" s="90">
        <f t="shared" ca="1" si="37"/>
        <v>16.383333333333333</v>
      </c>
      <c r="Z210" s="24">
        <f>IF(入力データと計算結果!$F$6=4,INDEX(バックデータ一覧!$I$4:$L$9,MATCH(VLOOKUP(計算過程!$A210,バックデータ一覧!$AU$3:$AV$367,2),バックデータ一覧!$H$4:$H$9,0),MATCH(計算過程!Z$2,バックデータ一覧!$I$2:$L$2,0)),IF(入力データと計算結果!$F$6=3,INDEX(バックデータ一覧!$I$10:$L$15,MATCH(VLOOKUP(計算過程!$A210,バックデータ一覧!$AU$3:$AV$367,2),バックデータ一覧!$H$10:$H$15,0),MATCH(計算過程!Z$2,バックデータ一覧!$I$2:$L$2,0)),IF(入力データと計算結果!$F$6=2,INDEX(バックデータ一覧!$I$16:$L$21,MATCH(VLOOKUP(計算過程!$A210,バックデータ一覧!$AU$3:$AV$367,2),バックデータ一覧!$H$16:$H$21,0),MATCH(計算過程!Z$2,バックデータ一覧!$I$2:$L$2,0)),IF(入力データと計算結果!$F$6=1,INDEX(バックデータ一覧!$I$22:$L$27,MATCH(VLOOKUP(計算過程!$A210,バックデータ一覧!$AU$3:$AV$367,2),バックデータ一覧!$H$22:$H$27,0),MATCH(計算過程!Z$2,バックデータ一覧!$I$2:$L$2,0))))))</f>
        <v>92</v>
      </c>
      <c r="AA210" s="24">
        <f>IF(入力データと計算結果!$F$6=4,INDEX(バックデータ一覧!$I$4:$L$9,MATCH(VLOOKUP(計算過程!$A210,バックデータ一覧!$AU$3:$AV$367,2),バックデータ一覧!$H$4:$H$9,0),MATCH(計算過程!AA$2,バックデータ一覧!$I$2:$L$2,0)),IF(入力データと計算結果!$F$6=3,INDEX(バックデータ一覧!$I$10:$L$15,MATCH(VLOOKUP(計算過程!$A210,バックデータ一覧!$AU$3:$AV$367,2),バックデータ一覧!$H$10:$H$15,0),MATCH(計算過程!AA$2,バックデータ一覧!$I$2:$L$2,0)),IF(入力データと計算結果!$F$6=2,INDEX(バックデータ一覧!$I$16:$L$21,MATCH(VLOOKUP(計算過程!$A210,バックデータ一覧!$AU$3:$AV$367,2),バックデータ一覧!$H$16:$H$21,0),MATCH(計算過程!AA$2,バックデータ一覧!$I$2:$L$2,0)),IF(入力データと計算結果!$F$6=1,INDEX(バックデータ一覧!$I$22:$L$27,MATCH(VLOOKUP(計算過程!$A210,バックデータ一覧!$AU$3:$AV$367,2),バックデータ一覧!$H$22:$H$27,0),MATCH(計算過程!AA$2,バックデータ一覧!$I$2:$L$2,0))))))</f>
        <v>150</v>
      </c>
      <c r="AB210" s="24">
        <f>IF(入力データと計算結果!$F$6=4,INDEX(バックデータ一覧!$I$4:$L$9,MATCH(VLOOKUP(計算過程!$A210,バックデータ一覧!$AU$3:$AV$367,2),バックデータ一覧!$H$4:$H$9,0),MATCH(計算過程!AB$2,バックデータ一覧!$I$2:$L$2,0)),IF(入力データと計算結果!$F$6=3,INDEX(バックデータ一覧!$I$10:$L$15,MATCH(VLOOKUP(計算過程!$A210,バックデータ一覧!$AU$3:$AV$367,2),バックデータ一覧!$H$10:$H$15,0),MATCH(計算過程!AB$2,バックデータ一覧!$I$2:$L$2,0)),IF(入力データと計算結果!$F$6=2,INDEX(バックデータ一覧!$I$16:$L$21,MATCH(VLOOKUP(計算過程!$A210,バックデータ一覧!$AU$3:$AV$367,2),バックデータ一覧!$H$16:$H$21,0),MATCH(計算過程!AB$2,バックデータ一覧!$I$2:$L$2,0)),IF(入力データと計算結果!$F$6=1,INDEX(バックデータ一覧!$I$22:$L$27,MATCH(VLOOKUP(計算過程!$A210,バックデータ一覧!$AU$3:$AV$367,2),バックデータ一覧!$H$22:$H$27,0),MATCH(計算過程!AB$2,バックデータ一覧!$I$2:$L$2,0))))))</f>
        <v>28</v>
      </c>
      <c r="AC210" s="24">
        <f>IF(入力データと計算結果!$F$6=4,INDEX(バックデータ一覧!$I$4:$L$9,MATCH(VLOOKUP(計算過程!$A210,バックデータ一覧!$AU$3:$AV$367,2),バックデータ一覧!$H$4:$H$9,0),MATCH(計算過程!AC$2,バックデータ一覧!$I$2:$L$2,0)),IF(入力データと計算結果!$F$6=3,INDEX(バックデータ一覧!$I$10:$L$15,MATCH(VLOOKUP(計算過程!$A210,バックデータ一覧!$AU$3:$AV$367,2),バックデータ一覧!$H$10:$H$15,0),MATCH(計算過程!AC$2,バックデータ一覧!$I$2:$L$2,0)),IF(入力データと計算結果!$F$6=2,INDEX(バックデータ一覧!$I$16:$L$21,MATCH(VLOOKUP(計算過程!$A210,バックデータ一覧!$AU$3:$AV$367,2),バックデータ一覧!$H$16:$H$21,0),MATCH(計算過程!AC$2,バックデータ一覧!$I$2:$L$2,0)),IF(入力データと計算結果!$F$6=1,INDEX(バックデータ一覧!$I$22:$L$27,MATCH(VLOOKUP(計算過程!$A210,バックデータ一覧!$AU$3:$AV$367,2),バックデータ一覧!$H$22:$H$27,0),MATCH(計算過程!AC$2,バックデータ一覧!$I$2:$L$2,0))))))</f>
        <v>180</v>
      </c>
      <c r="AD210" s="89">
        <f>IF($AF210&lt;7,INDEX(バックデータ一覧!$P$4:$S$5,MATCH(入力データと計算結果!$F$8,バックデータ一覧!$O$4:$O$5,0),MATCH(入力データと計算結果!$F$6,バックデータ一覧!$P$3:$W$3,0)),IF(AND($AF210&gt;=7,$AF210&lt;16),INDEX(バックデータ一覧!$P$6:$S$7,MATCH(入力データと計算結果!$F$8,バックデータ一覧!$O$6:$O$7,0),MATCH(入力データと計算結果!$F$6,バックデータ一覧!$P$3:$W$3,0)),IF(AND($AF210&gt;=16,$AF210&lt;25),INDEX(バックデータ一覧!$P$8:$S$9,MATCH(入力データと計算結果!$F$8,バックデータ一覧!$O$8:$O$9,0),MATCH(入力データと計算結果!$F$6,バックデータ一覧!$P$3:$W$3,0)),IF($AF210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10" s="89">
        <f>IF($AF210&lt;7,INDEX(バックデータ一覧!$T$4:$W$5,MATCH(入力データと計算結果!$F$8,バックデータ一覧!$O$4:$O$5,0),MATCH(入力データと計算結果!$F$6,バックデータ一覧!$P$3:$W$3,0)),IF(AND($AF210&gt;=7,$AF210&lt;16),INDEX(バックデータ一覧!$T$6:$W$7,MATCH(入力データと計算結果!$F$8,バックデータ一覧!$O$6:$O$7,0),MATCH(入力データと計算結果!$F$6,バックデータ一覧!$P$3:$W$3,0)),IF(AND($AF210&gt;=16,$AF210&lt;25),INDEX(バックデータ一覧!$T$8:$W$9,MATCH(入力データと計算結果!$F$8,バックデータ一覧!$O$8:$O$9,0),MATCH(入力データと計算結果!$F$6,バックデータ一覧!$P$3:$W$3,0)),IF($AF210&gt;=25,INDEX(バックデータ一覧!$T$10:$W$11,MATCH(入力データと計算結果!$F$8,バックデータ一覧!$O$10:$O$11,0),MATCH(入力データと計算結果!$F$6,バックデータ一覧!$P$3:$W$3,0))))))</f>
        <v>6.21</v>
      </c>
      <c r="AF210" s="88">
        <f>AVERAGEIF(貼り付けシート!$A$6:$A$8765,$A210,貼り付けシート!$C$6:$C$8765)</f>
        <v>22.341666666666672</v>
      </c>
      <c r="AG210" s="91">
        <f>IF(AND(入力データと計算結果!$F$7=バックデータ一覧!$A$7,AH210="使用できる"),MIN(AN210,SUM(I210:N210)*$AX$13),0)</f>
        <v>0</v>
      </c>
      <c r="AH210" s="47" t="str">
        <f t="shared" si="42"/>
        <v>使用できる</v>
      </c>
      <c r="AI210" s="90">
        <f>IF(入力データと計算結果!$F$7=バックデータ一覧!$A$8,MIN(AJ210,(SUM(I210:N210)*$AX$15)),0)</f>
        <v>0</v>
      </c>
      <c r="AJ210" s="90">
        <f t="shared" ca="1" si="38"/>
        <v>0</v>
      </c>
      <c r="AK210" s="90">
        <f t="shared" ca="1" si="39"/>
        <v>31.8075962295</v>
      </c>
      <c r="AL210" s="88">
        <f>IF(OR($AX$22=0,入力データと計算結果!$F$7&lt;&gt;バックデータ一覧!$A$8),0,$AX$19*AM210*10^-3)</f>
        <v>0</v>
      </c>
      <c r="AM210" s="90">
        <f>SUMPRODUCT(('計算過程（日射量等）'!$A$6:$A$8765=計算過程!A210)*('計算過程（日射量等）'!$C$6:$C$8765&gt;=$AX$20))</f>
        <v>6</v>
      </c>
      <c r="AN210" s="90">
        <f>IF(入力データと計算結果!$F$7=バックデータ一覧!$A$9,0,AO210*$AX$22*$AX$21*計算過程!$AX$23)</f>
        <v>0</v>
      </c>
      <c r="AO210" s="90">
        <f>SUMIF('計算過程（日射量等）'!$A$6:$A$8765,計算過程!A210,'計算過程（日射量等）'!$C$6:$C$8765)*3600*10^-6</f>
        <v>9.9577670090472452</v>
      </c>
      <c r="AP210" s="90">
        <f t="shared" si="32"/>
        <v>21.930645161290318</v>
      </c>
      <c r="AQ210" s="90">
        <f>AVERAGEIF('貼り付けシート（日射量等）'!$D$3:$D$8762,$A210,'貼り付けシート（日射量等）'!$F$3:$F$8762)</f>
        <v>22.454166666666669</v>
      </c>
    </row>
    <row r="211" spans="1:43">
      <c r="A211" s="28">
        <v>41845</v>
      </c>
      <c r="B211" s="88">
        <f ca="1">I211-IF(入力データと計算結果!$F$7=バックデータ一覧!$A$7,計算過程!$AG211,計算過程!$AI211)*I211/($I211+$J211+$K211+$L211+$M211+$N211)</f>
        <v>6.5377249172234997</v>
      </c>
      <c r="C211" s="88">
        <f ca="1">J211-IF(入力データと計算結果!$F$7=バックデータ一覧!$A$7,計算過程!$AG211,計算過程!$AI211)*J211/($I211+$J211+$K211+$L211+$M211+$N211)</f>
        <v>10.544717608425</v>
      </c>
      <c r="D211" s="88">
        <f ca="1">K211-IF(入力データと計算結果!$F$7=バックデータ一覧!$A$7,計算過程!$AG211,計算過程!$AI211)*K211/($I211+$J211+$K211+$L211+$M211+$N211)</f>
        <v>0.84357740867399988</v>
      </c>
      <c r="E211" s="88">
        <f ca="1">L211-IF(入力データと計算結果!$F$7=バックデータ一覧!$A$7,計算過程!$AG211,計算過程!$AI211)*L211/($I211+$J211+$K211+$L211+$M211+$N211)</f>
        <v>18.980491695164996</v>
      </c>
      <c r="F211" s="88">
        <f ca="1">M211-IF(入力データと計算結果!$F$7=バックデータ一覧!$A$7,計算過程!$AG211,計算過程!$AI211)*M211/($I211+$J211+$K211+$L211+$M211+$N211)</f>
        <v>0</v>
      </c>
      <c r="G211" s="88">
        <f ca="1">N211-IF(入力データと計算結果!$F$7=バックデータ一覧!$A$7,計算過程!$AG211,計算過程!$AI211)*N211/($I211+$J211+$K211+$L211+$M211+$N211)</f>
        <v>2.7715000000000001</v>
      </c>
      <c r="H211" s="88">
        <f t="shared" si="40"/>
        <v>0</v>
      </c>
      <c r="I211" s="90">
        <f ca="1">P211*(バックデータ一覧!$E$3-計算過程!X211)*4.186*10^-3</f>
        <v>6.5377249172234997</v>
      </c>
      <c r="J211" s="90">
        <f ca="1">Q211*(バックデータ一覧!$E$4-計算過程!X211)*4.186*10^-3</f>
        <v>10.544717608425</v>
      </c>
      <c r="K211" s="90">
        <f ca="1">R211*(バックデータ一覧!$E$5-計算過程!X211)*4.186*10^-3</f>
        <v>0.84357740867399988</v>
      </c>
      <c r="L211" s="90">
        <f ca="1">IF(入力データと計算結果!$F$9=バックデータ一覧!$A$2,計算過程!S211*(バックデータ一覧!$E$6-計算過程!X211)*4.186*10^-3,0)</f>
        <v>18.980491695164996</v>
      </c>
      <c r="M211" s="90">
        <f>IF(入力データと計算結果!$F$9=バックデータ一覧!$A$2,0,計算過程!T211*(バックデータ一覧!$E$7-計算過程!X211)*4.186*10^-3)</f>
        <v>0</v>
      </c>
      <c r="N211" s="90">
        <f ca="1">IF(入力データと計算結果!$F$9=バックデータ一覧!$A$4,0,計算過程!U211*(バックデータ一覧!$E$8-計算過程!X211)*4.186*10^-3)</f>
        <v>2.7715000000000001</v>
      </c>
      <c r="O211" s="90">
        <f>IF(入力データと計算結果!$F$9=バックデータ一覧!$A$4,計算過程!W211*1.25,0)</f>
        <v>0</v>
      </c>
      <c r="P211" s="88">
        <f t="shared" si="33"/>
        <v>62</v>
      </c>
      <c r="Q211" s="88">
        <f t="shared" si="34"/>
        <v>100</v>
      </c>
      <c r="R211" s="88">
        <f t="shared" si="35"/>
        <v>8</v>
      </c>
      <c r="S211" s="88">
        <f>IF(入力データと計算結果!$F$9=バックデータ一覧!$A$2,$AC211,0)*$AX$11*$AX$12</f>
        <v>180</v>
      </c>
      <c r="T211" s="88">
        <f>IF(入力データと計算結果!$F$9=バックデータ一覧!$A$2,0,$AC211)*$AX$12</f>
        <v>0</v>
      </c>
      <c r="U211" s="88">
        <f t="shared" ca="1" si="41"/>
        <v>14.651061866915263</v>
      </c>
      <c r="V211" s="90">
        <f ca="1">IF(OR(入力データと計算結果!$F$9=バックデータ一覧!$A$2,入力データと計算結果!$F$9=バックデータ一覧!$A$3),W211/(バックデータ一覧!$E$8-計算過程!X211)/4.186*10^3,0)</f>
        <v>14.651061866915263</v>
      </c>
      <c r="W211" s="90">
        <f t="shared" si="36"/>
        <v>2.7715000000000001</v>
      </c>
      <c r="X211" s="90">
        <f ca="1">MAX(VLOOKUP(入力データと計算結果!$F$5,バックデータ一覧!$Y$3:$AA$10,2)*Y211+VLOOKUP(入力データと計算結果!$F$5,バックデータ一覧!$Y$3:$AA$10,3),0.5)</f>
        <v>14.809561375000001</v>
      </c>
      <c r="Y211" s="90">
        <f t="shared" ca="1" si="37"/>
        <v>17.08625</v>
      </c>
      <c r="Z211" s="24">
        <f>IF(入力データと計算結果!$F$6=4,INDEX(バックデータ一覧!$I$4:$L$9,MATCH(VLOOKUP(計算過程!$A211,バックデータ一覧!$AU$3:$AV$367,2),バックデータ一覧!$H$4:$H$9,0),MATCH(計算過程!Z$2,バックデータ一覧!$I$2:$L$2,0)),IF(入力データと計算結果!$F$6=3,INDEX(バックデータ一覧!$I$10:$L$15,MATCH(VLOOKUP(計算過程!$A211,バックデータ一覧!$AU$3:$AV$367,2),バックデータ一覧!$H$10:$H$15,0),MATCH(計算過程!Z$2,バックデータ一覧!$I$2:$L$2,0)),IF(入力データと計算結果!$F$6=2,INDEX(バックデータ一覧!$I$16:$L$21,MATCH(VLOOKUP(計算過程!$A211,バックデータ一覧!$AU$3:$AV$367,2),バックデータ一覧!$H$16:$H$21,0),MATCH(計算過程!Z$2,バックデータ一覧!$I$2:$L$2,0)),IF(入力データと計算結果!$F$6=1,INDEX(バックデータ一覧!$I$22:$L$27,MATCH(VLOOKUP(計算過程!$A211,バックデータ一覧!$AU$3:$AV$367,2),バックデータ一覧!$H$22:$H$27,0),MATCH(計算過程!Z$2,バックデータ一覧!$I$2:$L$2,0))))))</f>
        <v>62</v>
      </c>
      <c r="AA211" s="24">
        <f>IF(入力データと計算結果!$F$6=4,INDEX(バックデータ一覧!$I$4:$L$9,MATCH(VLOOKUP(計算過程!$A211,バックデータ一覧!$AU$3:$AV$367,2),バックデータ一覧!$H$4:$H$9,0),MATCH(計算過程!AA$2,バックデータ一覧!$I$2:$L$2,0)),IF(入力データと計算結果!$F$6=3,INDEX(バックデータ一覧!$I$10:$L$15,MATCH(VLOOKUP(計算過程!$A211,バックデータ一覧!$AU$3:$AV$367,2),バックデータ一覧!$H$10:$H$15,0),MATCH(計算過程!AA$2,バックデータ一覧!$I$2:$L$2,0)),IF(入力データと計算結果!$F$6=2,INDEX(バックデータ一覧!$I$16:$L$21,MATCH(VLOOKUP(計算過程!$A211,バックデータ一覧!$AU$3:$AV$367,2),バックデータ一覧!$H$16:$H$21,0),MATCH(計算過程!AA$2,バックデータ一覧!$I$2:$L$2,0)),IF(入力データと計算結果!$F$6=1,INDEX(バックデータ一覧!$I$22:$L$27,MATCH(VLOOKUP(計算過程!$A211,バックデータ一覧!$AU$3:$AV$367,2),バックデータ一覧!$H$22:$H$27,0),MATCH(計算過程!AA$2,バックデータ一覧!$I$2:$L$2,0))))))</f>
        <v>100</v>
      </c>
      <c r="AB211" s="24">
        <f>IF(入力データと計算結果!$F$6=4,INDEX(バックデータ一覧!$I$4:$L$9,MATCH(VLOOKUP(計算過程!$A211,バックデータ一覧!$AU$3:$AV$367,2),バックデータ一覧!$H$4:$H$9,0),MATCH(計算過程!AB$2,バックデータ一覧!$I$2:$L$2,0)),IF(入力データと計算結果!$F$6=3,INDEX(バックデータ一覧!$I$10:$L$15,MATCH(VLOOKUP(計算過程!$A211,バックデータ一覧!$AU$3:$AV$367,2),バックデータ一覧!$H$10:$H$15,0),MATCH(計算過程!AB$2,バックデータ一覧!$I$2:$L$2,0)),IF(入力データと計算結果!$F$6=2,INDEX(バックデータ一覧!$I$16:$L$21,MATCH(VLOOKUP(計算過程!$A211,バックデータ一覧!$AU$3:$AV$367,2),バックデータ一覧!$H$16:$H$21,0),MATCH(計算過程!AB$2,バックデータ一覧!$I$2:$L$2,0)),IF(入力データと計算結果!$F$6=1,INDEX(バックデータ一覧!$I$22:$L$27,MATCH(VLOOKUP(計算過程!$A211,バックデータ一覧!$AU$3:$AV$367,2),バックデータ一覧!$H$22:$H$27,0),MATCH(計算過程!AB$2,バックデータ一覧!$I$2:$L$2,0))))))</f>
        <v>8</v>
      </c>
      <c r="AC211" s="24">
        <f>IF(入力データと計算結果!$F$6=4,INDEX(バックデータ一覧!$I$4:$L$9,MATCH(VLOOKUP(計算過程!$A211,バックデータ一覧!$AU$3:$AV$367,2),バックデータ一覧!$H$4:$H$9,0),MATCH(計算過程!AC$2,バックデータ一覧!$I$2:$L$2,0)),IF(入力データと計算結果!$F$6=3,INDEX(バックデータ一覧!$I$10:$L$15,MATCH(VLOOKUP(計算過程!$A211,バックデータ一覧!$AU$3:$AV$367,2),バックデータ一覧!$H$10:$H$15,0),MATCH(計算過程!AC$2,バックデータ一覧!$I$2:$L$2,0)),IF(入力データと計算結果!$F$6=2,INDEX(バックデータ一覧!$I$16:$L$21,MATCH(VLOOKUP(計算過程!$A211,バックデータ一覧!$AU$3:$AV$367,2),バックデータ一覧!$H$16:$H$21,0),MATCH(計算過程!AC$2,バックデータ一覧!$I$2:$L$2,0)),IF(入力データと計算結果!$F$6=1,INDEX(バックデータ一覧!$I$22:$L$27,MATCH(VLOOKUP(計算過程!$A211,バックデータ一覧!$AU$3:$AV$367,2),バックデータ一覧!$H$22:$H$27,0),MATCH(計算過程!AC$2,バックデータ一覧!$I$2:$L$2,0))))))</f>
        <v>180</v>
      </c>
      <c r="AD211" s="89">
        <f>IF($AF211&lt;7,INDEX(バックデータ一覧!$P$4:$S$5,MATCH(入力データと計算結果!$F$8,バックデータ一覧!$O$4:$O$5,0),MATCH(入力データと計算結果!$F$6,バックデータ一覧!$P$3:$W$3,0)),IF(AND($AF211&gt;=7,$AF211&lt;16),INDEX(バックデータ一覧!$P$6:$S$7,MATCH(入力データと計算結果!$F$8,バックデータ一覧!$O$6:$O$7,0),MATCH(入力データと計算結果!$F$6,バックデータ一覧!$P$3:$W$3,0)),IF(AND($AF211&gt;=16,$AF211&lt;25),INDEX(バックデータ一覧!$P$8:$S$9,MATCH(入力データと計算結果!$F$8,バックデータ一覧!$O$8:$O$9,0),MATCH(入力データと計算結果!$F$6,バックデータ一覧!$P$3:$W$3,0)),IF($AF211&gt;=25,INDEX(バックデータ一覧!$P$10:$S$11,MATCH(入力データと計算結果!$F$8,バックデータ一覧!$O$10:$O$11,0),MATCH(入力データと計算結果!$F$6,バックデータ一覧!$P$3:$W$3,0))))))</f>
        <v>-0.12</v>
      </c>
      <c r="AE211" s="89">
        <f>IF($AF211&lt;7,INDEX(バックデータ一覧!$T$4:$W$5,MATCH(入力データと計算結果!$F$8,バックデータ一覧!$O$4:$O$5,0),MATCH(入力データと計算結果!$F$6,バックデータ一覧!$P$3:$W$3,0)),IF(AND($AF211&gt;=7,$AF211&lt;16),INDEX(バックデータ一覧!$T$6:$W$7,MATCH(入力データと計算結果!$F$8,バックデータ一覧!$O$6:$O$7,0),MATCH(入力データと計算結果!$F$6,バックデータ一覧!$P$3:$W$3,0)),IF(AND($AF211&gt;=16,$AF211&lt;25),INDEX(バックデータ一覧!$T$8:$W$9,MATCH(入力データと計算結果!$F$8,バックデータ一覧!$O$8:$O$9,0),MATCH(入力データと計算結果!$F$6,バックデータ一覧!$P$3:$W$3,0)),IF($AF211&gt;=25,INDEX(バックデータ一覧!$T$10:$W$11,MATCH(入力データと計算結果!$F$8,バックデータ一覧!$O$10:$O$11,0),MATCH(入力データと計算結果!$F$6,バックデータ一覧!$P$3:$W$3,0))))))</f>
        <v>5.81</v>
      </c>
      <c r="AF211" s="88">
        <f>AVERAGEIF(貼り付けシート!$A$6:$A$8765,$A211,貼り付けシート!$C$6:$C$8765)</f>
        <v>25.320833333333329</v>
      </c>
      <c r="AG211" s="91">
        <f>IF(AND(入力データと計算結果!$F$7=バックデータ一覧!$A$7,AH211="使用できる"),MIN(AN211,SUM(I211:N211)*$AX$13),0)</f>
        <v>0</v>
      </c>
      <c r="AH211" s="47" t="str">
        <f t="shared" si="42"/>
        <v>使用できる</v>
      </c>
      <c r="AI211" s="90">
        <f>IF(入力データと計算結果!$F$7=バックデータ一覧!$A$8,MIN(AJ211,(SUM(I211:N211)*$AX$15)),0)</f>
        <v>0</v>
      </c>
      <c r="AJ211" s="90">
        <f t="shared" ca="1" si="38"/>
        <v>0</v>
      </c>
      <c r="AK211" s="90">
        <f t="shared" ca="1" si="39"/>
        <v>31.514576412637499</v>
      </c>
      <c r="AL211" s="88">
        <f>IF(OR($AX$22=0,入力データと計算結果!$F$7&lt;&gt;バックデータ一覧!$A$8),0,$AX$19*AM211*10^-3)</f>
        <v>0</v>
      </c>
      <c r="AM211" s="90">
        <f>SUMPRODUCT(('計算過程（日射量等）'!$A$6:$A$8765=計算過程!A211)*('計算過程（日射量等）'!$C$6:$C$8765&gt;=$AX$20))</f>
        <v>11</v>
      </c>
      <c r="AN211" s="90">
        <f>IF(入力データと計算結果!$F$7=バックデータ一覧!$A$9,0,AO211*$AX$22*$AX$21*計算過程!$AX$23)</f>
        <v>0</v>
      </c>
      <c r="AO211" s="90">
        <f>SUMIF('計算過程（日射量等）'!$A$6:$A$8765,計算過程!A211,'計算過程（日射量等）'!$C$6:$C$8765)*3600*10^-6</f>
        <v>23.947428930410339</v>
      </c>
      <c r="AP211" s="90">
        <f t="shared" si="32"/>
        <v>22.076344086021503</v>
      </c>
      <c r="AQ211" s="90">
        <f>AVERAGEIF('貼り付けシート（日射量等）'!$D$3:$D$8762,$A211,'貼り付けシート（日射量等）'!$F$3:$F$8762)</f>
        <v>23.608333333333331</v>
      </c>
    </row>
    <row r="212" spans="1:43">
      <c r="A212" s="28">
        <v>41846</v>
      </c>
      <c r="B212" s="88">
        <f ca="1">I212-IF(入力データと計算結果!$F$7=バックデータ一覧!$A$7,計算過程!$AG212,計算過程!$AI212)*I212/($I212+$J212+$K212+$L212+$M212+$N212)</f>
        <v>13.860654835664</v>
      </c>
      <c r="C212" s="88">
        <f ca="1">J212-IF(入力データと計算結果!$F$7=バックデータ一覧!$A$7,計算過程!$AG212,計算過程!$AI212)*J212/($I212+$J212+$K212+$L212+$M212+$N212)</f>
        <v>20.383315934799999</v>
      </c>
      <c r="D212" s="88">
        <f ca="1">K212-IF(入力データと計算結果!$F$7=バックデータ一覧!$A$7,計算過程!$AG212,計算過程!$AI212)*K212/($I212+$J212+$K212+$L212+$M212+$N212)</f>
        <v>3.4651637089160001</v>
      </c>
      <c r="E212" s="88">
        <f ca="1">L212-IF(入力データと計算結果!$F$7=バックデータ一覧!$A$7,計算過程!$AG212,計算過程!$AI212)*L212/($I212+$J212+$K212+$L212+$M212+$N212)</f>
        <v>18.34498434132</v>
      </c>
      <c r="F212" s="88">
        <f ca="1">M212-IF(入力データと計算結果!$F$7=バックデータ一覧!$A$7,計算過程!$AG212,計算過程!$AI212)*M212/($I212+$J212+$K212+$L212+$M212+$N212)</f>
        <v>0</v>
      </c>
      <c r="G212" s="88">
        <f ca="1">N212-IF(入力データと計算結果!$F$7=バックデータ一覧!$A$7,計算過程!$AG212,計算過程!$AI212)*N212/($I212+$J212+$K212+$L212+$M212+$N212)</f>
        <v>2.7534999999999985</v>
      </c>
      <c r="H212" s="88">
        <f t="shared" si="40"/>
        <v>0</v>
      </c>
      <c r="I212" s="90">
        <f ca="1">P212*(バックデータ一覧!$E$3-計算過程!X212)*4.186*10^-3</f>
        <v>13.860654835664</v>
      </c>
      <c r="J212" s="90">
        <f ca="1">Q212*(バックデータ一覧!$E$4-計算過程!X212)*4.186*10^-3</f>
        <v>20.383315934799999</v>
      </c>
      <c r="K212" s="90">
        <f ca="1">R212*(バックデータ一覧!$E$5-計算過程!X212)*4.186*10^-3</f>
        <v>3.4651637089160001</v>
      </c>
      <c r="L212" s="90">
        <f ca="1">IF(入力データと計算結果!$F$9=バックデータ一覧!$A$2,計算過程!S212*(バックデータ一覧!$E$6-計算過程!X212)*4.186*10^-3,0)</f>
        <v>18.34498434132</v>
      </c>
      <c r="M212" s="90">
        <f>IF(入力データと計算結果!$F$9=バックデータ一覧!$A$2,0,計算過程!T212*(バックデータ一覧!$E$7-計算過程!X212)*4.186*10^-3)</f>
        <v>0</v>
      </c>
      <c r="N212" s="90">
        <f ca="1">IF(入力データと計算結果!$F$9=バックデータ一覧!$A$4,0,計算過程!U212*(バックデータ一覧!$E$8-計算過程!X212)*4.186*10^-3)</f>
        <v>2.7534999999999985</v>
      </c>
      <c r="O212" s="90">
        <f>IF(入力データと計算結果!$F$9=バックデータ一覧!$A$4,計算過程!W212*1.25,0)</f>
        <v>0</v>
      </c>
      <c r="P212" s="88">
        <f t="shared" si="33"/>
        <v>136</v>
      </c>
      <c r="Q212" s="88">
        <f t="shared" si="34"/>
        <v>200</v>
      </c>
      <c r="R212" s="88">
        <f t="shared" si="35"/>
        <v>34</v>
      </c>
      <c r="S212" s="88">
        <f>IF(入力データと計算結果!$F$9=バックデータ一覧!$A$2,$AC212,0)*$AX$11*$AX$12</f>
        <v>180</v>
      </c>
      <c r="T212" s="88">
        <f>IF(入力データと計算結果!$F$9=バックデータ一覧!$A$2,0,$AC212)*$AX$12</f>
        <v>0</v>
      </c>
      <c r="U212" s="88">
        <f t="shared" ca="1" si="41"/>
        <v>14.832744736169314</v>
      </c>
      <c r="V212" s="90">
        <f ca="1">IF(OR(入力データと計算結果!$F$9=バックデータ一覧!$A$2,入力データと計算結果!$F$9=バックデータ一覧!$A$3),W212/(バックデータ一覧!$E$8-計算過程!X212)/4.186*10^3,0)</f>
        <v>14.832744736169314</v>
      </c>
      <c r="W212" s="90">
        <f t="shared" si="36"/>
        <v>2.7534999999999985</v>
      </c>
      <c r="X212" s="90">
        <f ca="1">MAX(VLOOKUP(入力データと計算結果!$F$5,バックデータ一覧!$Y$3:$AA$10,2)*Y212+VLOOKUP(入力データと計算結果!$F$5,バックデータ一覧!$Y$3:$AA$10,3),0.5)</f>
        <v>15.652991</v>
      </c>
      <c r="Y212" s="90">
        <f t="shared" ca="1" si="37"/>
        <v>18.356666666666666</v>
      </c>
      <c r="Z212" s="24">
        <f>IF(入力データと計算結果!$F$6=4,INDEX(バックデータ一覧!$I$4:$L$9,MATCH(VLOOKUP(計算過程!$A212,バックデータ一覧!$AU$3:$AV$367,2),バックデータ一覧!$H$4:$H$9,0),MATCH(計算過程!Z$2,バックデータ一覧!$I$2:$L$2,0)),IF(入力データと計算結果!$F$6=3,INDEX(バックデータ一覧!$I$10:$L$15,MATCH(VLOOKUP(計算過程!$A212,バックデータ一覧!$AU$3:$AV$367,2),バックデータ一覧!$H$10:$H$15,0),MATCH(計算過程!Z$2,バックデータ一覧!$I$2:$L$2,0)),IF(入力データと計算結果!$F$6=2,INDEX(バックデータ一覧!$I$16:$L$21,MATCH(VLOOKUP(計算過程!$A212,バックデータ一覧!$AU$3:$AV$367,2),バックデータ一覧!$H$16:$H$21,0),MATCH(計算過程!Z$2,バックデータ一覧!$I$2:$L$2,0)),IF(入力データと計算結果!$F$6=1,INDEX(バックデータ一覧!$I$22:$L$27,MATCH(VLOOKUP(計算過程!$A212,バックデータ一覧!$AU$3:$AV$367,2),バックデータ一覧!$H$22:$H$27,0),MATCH(計算過程!Z$2,バックデータ一覧!$I$2:$L$2,0))))))</f>
        <v>136</v>
      </c>
      <c r="AA212" s="24">
        <f>IF(入力データと計算結果!$F$6=4,INDEX(バックデータ一覧!$I$4:$L$9,MATCH(VLOOKUP(計算過程!$A212,バックデータ一覧!$AU$3:$AV$367,2),バックデータ一覧!$H$4:$H$9,0),MATCH(計算過程!AA$2,バックデータ一覧!$I$2:$L$2,0)),IF(入力データと計算結果!$F$6=3,INDEX(バックデータ一覧!$I$10:$L$15,MATCH(VLOOKUP(計算過程!$A212,バックデータ一覧!$AU$3:$AV$367,2),バックデータ一覧!$H$10:$H$15,0),MATCH(計算過程!AA$2,バックデータ一覧!$I$2:$L$2,0)),IF(入力データと計算結果!$F$6=2,INDEX(バックデータ一覧!$I$16:$L$21,MATCH(VLOOKUP(計算過程!$A212,バックデータ一覧!$AU$3:$AV$367,2),バックデータ一覧!$H$16:$H$21,0),MATCH(計算過程!AA$2,バックデータ一覧!$I$2:$L$2,0)),IF(入力データと計算結果!$F$6=1,INDEX(バックデータ一覧!$I$22:$L$27,MATCH(VLOOKUP(計算過程!$A212,バックデータ一覧!$AU$3:$AV$367,2),バックデータ一覧!$H$22:$H$27,0),MATCH(計算過程!AA$2,バックデータ一覧!$I$2:$L$2,0))))))</f>
        <v>200</v>
      </c>
      <c r="AB212" s="24">
        <f>IF(入力データと計算結果!$F$6=4,INDEX(バックデータ一覧!$I$4:$L$9,MATCH(VLOOKUP(計算過程!$A212,バックデータ一覧!$AU$3:$AV$367,2),バックデータ一覧!$H$4:$H$9,0),MATCH(計算過程!AB$2,バックデータ一覧!$I$2:$L$2,0)),IF(入力データと計算結果!$F$6=3,INDEX(バックデータ一覧!$I$10:$L$15,MATCH(VLOOKUP(計算過程!$A212,バックデータ一覧!$AU$3:$AV$367,2),バックデータ一覧!$H$10:$H$15,0),MATCH(計算過程!AB$2,バックデータ一覧!$I$2:$L$2,0)),IF(入力データと計算結果!$F$6=2,INDEX(バックデータ一覧!$I$16:$L$21,MATCH(VLOOKUP(計算過程!$A212,バックデータ一覧!$AU$3:$AV$367,2),バックデータ一覧!$H$16:$H$21,0),MATCH(計算過程!AB$2,バックデータ一覧!$I$2:$L$2,0)),IF(入力データと計算結果!$F$6=1,INDEX(バックデータ一覧!$I$22:$L$27,MATCH(VLOOKUP(計算過程!$A212,バックデータ一覧!$AU$3:$AV$367,2),バックデータ一覧!$H$22:$H$27,0),MATCH(計算過程!AB$2,バックデータ一覧!$I$2:$L$2,0))))))</f>
        <v>34</v>
      </c>
      <c r="AC212" s="24">
        <f>IF(入力データと計算結果!$F$6=4,INDEX(バックデータ一覧!$I$4:$L$9,MATCH(VLOOKUP(計算過程!$A212,バックデータ一覧!$AU$3:$AV$367,2),バックデータ一覧!$H$4:$H$9,0),MATCH(計算過程!AC$2,バックデータ一覧!$I$2:$L$2,0)),IF(入力データと計算結果!$F$6=3,INDEX(バックデータ一覧!$I$10:$L$15,MATCH(VLOOKUP(計算過程!$A212,バックデータ一覧!$AU$3:$AV$367,2),バックデータ一覧!$H$10:$H$15,0),MATCH(計算過程!AC$2,バックデータ一覧!$I$2:$L$2,0)),IF(入力データと計算結果!$F$6=2,INDEX(バックデータ一覧!$I$16:$L$21,MATCH(VLOOKUP(計算過程!$A212,バックデータ一覧!$AU$3:$AV$367,2),バックデータ一覧!$H$16:$H$21,0),MATCH(計算過程!AC$2,バックデータ一覧!$I$2:$L$2,0)),IF(入力データと計算結果!$F$6=1,INDEX(バックデータ一覧!$I$22:$L$27,MATCH(VLOOKUP(計算過程!$A212,バックデータ一覧!$AU$3:$AV$367,2),バックデータ一覧!$H$22:$H$27,0),MATCH(計算過程!AC$2,バックデータ一覧!$I$2:$L$2,0))))))</f>
        <v>180</v>
      </c>
      <c r="AD212" s="89">
        <f>IF($AF212&lt;7,INDEX(バックデータ一覧!$P$4:$S$5,MATCH(入力データと計算結果!$F$8,バックデータ一覧!$O$4:$O$5,0),MATCH(入力データと計算結果!$F$6,バックデータ一覧!$P$3:$W$3,0)),IF(AND($AF212&gt;=7,$AF212&lt;16),INDEX(バックデータ一覧!$P$6:$S$7,MATCH(入力データと計算結果!$F$8,バックデータ一覧!$O$6:$O$7,0),MATCH(入力データと計算結果!$F$6,バックデータ一覧!$P$3:$W$3,0)),IF(AND($AF212&gt;=16,$AF212&lt;25),INDEX(バックデータ一覧!$P$8:$S$9,MATCH(入力データと計算結果!$F$8,バックデータ一覧!$O$8:$O$9,0),MATCH(入力データと計算結果!$F$6,バックデータ一覧!$P$3:$W$3,0)),IF($AF212&gt;=25,INDEX(バックデータ一覧!$P$10:$S$11,MATCH(入力データと計算結果!$F$8,バックデータ一覧!$O$10:$O$11,0),MATCH(入力データと計算結果!$F$6,バックデータ一覧!$P$3:$W$3,0))))))</f>
        <v>-0.12</v>
      </c>
      <c r="AE212" s="89">
        <f>IF($AF212&lt;7,INDEX(バックデータ一覧!$T$4:$W$5,MATCH(入力データと計算結果!$F$8,バックデータ一覧!$O$4:$O$5,0),MATCH(入力データと計算結果!$F$6,バックデータ一覧!$P$3:$W$3,0)),IF(AND($AF212&gt;=7,$AF212&lt;16),INDEX(バックデータ一覧!$T$6:$W$7,MATCH(入力データと計算結果!$F$8,バックデータ一覧!$O$6:$O$7,0),MATCH(入力データと計算結果!$F$6,バックデータ一覧!$P$3:$W$3,0)),IF(AND($AF212&gt;=16,$AF212&lt;25),INDEX(バックデータ一覧!$T$8:$W$9,MATCH(入力データと計算結果!$F$8,バックデータ一覧!$O$8:$O$9,0),MATCH(入力データと計算結果!$F$6,バックデータ一覧!$P$3:$W$3,0)),IF($AF212&gt;=25,INDEX(バックデータ一覧!$T$10:$W$11,MATCH(入力データと計算結果!$F$8,バックデータ一覧!$O$10:$O$11,0),MATCH(入力データと計算結果!$F$6,バックデータ一覧!$P$3:$W$3,0))))))</f>
        <v>5.81</v>
      </c>
      <c r="AF212" s="88">
        <f>AVERAGEIF(貼り付けシート!$A$6:$A$8765,$A212,貼り付けシート!$C$6:$C$8765)</f>
        <v>25.470833333333342</v>
      </c>
      <c r="AG212" s="91">
        <f>IF(AND(入力データと計算結果!$F$7=バックデータ一覧!$A$7,AH212="使用できる"),MIN(AN212,SUM(I212:N212)*$AX$13),0)</f>
        <v>0</v>
      </c>
      <c r="AH212" s="47" t="str">
        <f t="shared" si="42"/>
        <v>使用できる</v>
      </c>
      <c r="AI212" s="90">
        <f>IF(入力データと計算結果!$F$7=バックデータ一覧!$A$8,MIN(AJ212,(SUM(I212:N212)*$AX$15)),0)</f>
        <v>0</v>
      </c>
      <c r="AJ212" s="90">
        <f t="shared" ca="1" si="38"/>
        <v>0</v>
      </c>
      <c r="AK212" s="90">
        <f t="shared" ca="1" si="39"/>
        <v>30.984986951100002</v>
      </c>
      <c r="AL212" s="88">
        <f>IF(OR($AX$22=0,入力データと計算結果!$F$7&lt;&gt;バックデータ一覧!$A$8),0,$AX$19*AM212*10^-3)</f>
        <v>0</v>
      </c>
      <c r="AM212" s="90">
        <f>SUMPRODUCT(('計算過程（日射量等）'!$A$6:$A$8765=計算過程!A212)*('計算過程（日射量等）'!$C$6:$C$8765&gt;=$AX$20))</f>
        <v>11</v>
      </c>
      <c r="AN212" s="90">
        <f>IF(入力データと計算結果!$F$7=バックデータ一覧!$A$9,0,AO212*$AX$22*$AX$21*計算過程!$AX$23)</f>
        <v>0</v>
      </c>
      <c r="AO212" s="90">
        <f>SUMIF('計算過程（日射量等）'!$A$6:$A$8765,計算過程!A212,'計算過程（日射量等）'!$C$6:$C$8765)*3600*10^-6</f>
        <v>23.692842082502185</v>
      </c>
      <c r="AP212" s="90">
        <f t="shared" si="32"/>
        <v>22.151209677419359</v>
      </c>
      <c r="AQ212" s="90">
        <f>AVERAGEIF('貼り付けシート（日射量等）'!$D$3:$D$8762,$A212,'貼り付けシート（日射量等）'!$F$3:$F$8762)</f>
        <v>25.408333333333335</v>
      </c>
    </row>
    <row r="213" spans="1:43">
      <c r="A213" s="28">
        <v>41847</v>
      </c>
      <c r="B213" s="88">
        <f ca="1">I213-IF(入力データと計算結果!$F$7=バックデータ一覧!$A$7,計算過程!$AG213,計算過程!$AI213)*I213/($I213+$J213+$K213+$L213+$M213+$N213)</f>
        <v>6.1059615776704987</v>
      </c>
      <c r="C213" s="88">
        <f ca="1">J213-IF(入力データと計算結果!$F$7=バックデータ一覧!$A$7,計算過程!$AG213,計算過程!$AI213)*J213/($I213+$J213+$K213+$L213+$M213+$N213)</f>
        <v>9.8483251252750001</v>
      </c>
      <c r="D213" s="88">
        <f ca="1">K213-IF(入力データと計算結果!$F$7=バックデータ一覧!$A$7,計算過程!$AG213,計算過程!$AI213)*K213/($I213+$J213+$K213+$L213+$M213+$N213)</f>
        <v>0.78786601002199985</v>
      </c>
      <c r="E213" s="88">
        <f ca="1">L213-IF(入力データと計算結果!$F$7=バックデータ一覧!$A$7,計算過程!$AG213,計算過程!$AI213)*L213/($I213+$J213+$K213+$L213+$M213+$N213)</f>
        <v>17.726985225495</v>
      </c>
      <c r="F213" s="88">
        <f ca="1">M213-IF(入力データと計算結果!$F$7=バックデータ一覧!$A$7,計算過程!$AG213,計算過程!$AI213)*M213/($I213+$J213+$K213+$L213+$M213+$N213)</f>
        <v>0</v>
      </c>
      <c r="G213" s="88">
        <f ca="1">N213-IF(入力データと計算結果!$F$7=バックデータ一覧!$A$7,計算過程!$AG213,計算過程!$AI213)*N213/($I213+$J213+$K213+$L213+$M213+$N213)</f>
        <v>2.69</v>
      </c>
      <c r="H213" s="88">
        <f t="shared" si="40"/>
        <v>0</v>
      </c>
      <c r="I213" s="90">
        <f ca="1">P213*(バックデータ一覧!$E$3-計算過程!X213)*4.186*10^-3</f>
        <v>6.1059615776704987</v>
      </c>
      <c r="J213" s="90">
        <f ca="1">Q213*(バックデータ一覧!$E$4-計算過程!X213)*4.186*10^-3</f>
        <v>9.8483251252750001</v>
      </c>
      <c r="K213" s="90">
        <f ca="1">R213*(バックデータ一覧!$E$5-計算過程!X213)*4.186*10^-3</f>
        <v>0.78786601002199985</v>
      </c>
      <c r="L213" s="90">
        <f ca="1">IF(入力データと計算結果!$F$9=バックデータ一覧!$A$2,計算過程!S213*(バックデータ一覧!$E$6-計算過程!X213)*4.186*10^-3,0)</f>
        <v>17.726985225495</v>
      </c>
      <c r="M213" s="90">
        <f>IF(入力データと計算結果!$F$9=バックデータ一覧!$A$2,0,計算過程!T213*(バックデータ一覧!$E$7-計算過程!X213)*4.186*10^-3)</f>
        <v>0</v>
      </c>
      <c r="N213" s="90">
        <f ca="1">IF(入力データと計算結果!$F$9=バックデータ一覧!$A$4,0,計算過程!U213*(バックデータ一覧!$E$8-計算過程!X213)*4.186*10^-3)</f>
        <v>2.69</v>
      </c>
      <c r="O213" s="90">
        <f>IF(入力データと計算結果!$F$9=バックデータ一覧!$A$4,計算過程!W213*1.25,0)</f>
        <v>0</v>
      </c>
      <c r="P213" s="88">
        <f t="shared" si="33"/>
        <v>62</v>
      </c>
      <c r="Q213" s="88">
        <f t="shared" si="34"/>
        <v>100</v>
      </c>
      <c r="R213" s="88">
        <f t="shared" si="35"/>
        <v>8</v>
      </c>
      <c r="S213" s="88">
        <f>IF(入力データと計算結果!$F$9=バックデータ一覧!$A$2,$AC213,0)*$AX$11*$AX$12</f>
        <v>180</v>
      </c>
      <c r="T213" s="88">
        <f>IF(入力データと計算結果!$F$9=バックデータ一覧!$A$2,0,$AC213)*$AX$12</f>
        <v>0</v>
      </c>
      <c r="U213" s="88">
        <f t="shared" ca="1" si="41"/>
        <v>14.763732159029734</v>
      </c>
      <c r="V213" s="90">
        <f ca="1">IF(OR(入力データと計算結果!$F$9=バックデータ一覧!$A$2,入力データと計算結果!$F$9=バックデータ一覧!$A$3),W213/(バックデータ一覧!$E$8-計算過程!X213)/4.186*10^3,0)</f>
        <v>14.763732159029734</v>
      </c>
      <c r="W213" s="90">
        <f t="shared" si="36"/>
        <v>2.6899999999999995</v>
      </c>
      <c r="X213" s="90">
        <f ca="1">MAX(VLOOKUP(入力データと計算結果!$F$5,バックデータ一覧!$Y$3:$AA$10,2)*Y213+VLOOKUP(入力データと計算結果!$F$5,バックデータ一覧!$Y$3:$AA$10,3),0.5)</f>
        <v>16.473184125000003</v>
      </c>
      <c r="Y213" s="90">
        <f t="shared" ca="1" si="37"/>
        <v>19.592083333333335</v>
      </c>
      <c r="Z213" s="24">
        <f>IF(入力データと計算結果!$F$6=4,INDEX(バックデータ一覧!$I$4:$L$9,MATCH(VLOOKUP(計算過程!$A213,バックデータ一覧!$AU$3:$AV$367,2),バックデータ一覧!$H$4:$H$9,0),MATCH(計算過程!Z$2,バックデータ一覧!$I$2:$L$2,0)),IF(入力データと計算結果!$F$6=3,INDEX(バックデータ一覧!$I$10:$L$15,MATCH(VLOOKUP(計算過程!$A213,バックデータ一覧!$AU$3:$AV$367,2),バックデータ一覧!$H$10:$H$15,0),MATCH(計算過程!Z$2,バックデータ一覧!$I$2:$L$2,0)),IF(入力データと計算結果!$F$6=2,INDEX(バックデータ一覧!$I$16:$L$21,MATCH(VLOOKUP(計算過程!$A213,バックデータ一覧!$AU$3:$AV$367,2),バックデータ一覧!$H$16:$H$21,0),MATCH(計算過程!Z$2,バックデータ一覧!$I$2:$L$2,0)),IF(入力データと計算結果!$F$6=1,INDEX(バックデータ一覧!$I$22:$L$27,MATCH(VLOOKUP(計算過程!$A213,バックデータ一覧!$AU$3:$AV$367,2),バックデータ一覧!$H$22:$H$27,0),MATCH(計算過程!Z$2,バックデータ一覧!$I$2:$L$2,0))))))</f>
        <v>62</v>
      </c>
      <c r="AA213" s="24">
        <f>IF(入力データと計算結果!$F$6=4,INDEX(バックデータ一覧!$I$4:$L$9,MATCH(VLOOKUP(計算過程!$A213,バックデータ一覧!$AU$3:$AV$367,2),バックデータ一覧!$H$4:$H$9,0),MATCH(計算過程!AA$2,バックデータ一覧!$I$2:$L$2,0)),IF(入力データと計算結果!$F$6=3,INDEX(バックデータ一覧!$I$10:$L$15,MATCH(VLOOKUP(計算過程!$A213,バックデータ一覧!$AU$3:$AV$367,2),バックデータ一覧!$H$10:$H$15,0),MATCH(計算過程!AA$2,バックデータ一覧!$I$2:$L$2,0)),IF(入力データと計算結果!$F$6=2,INDEX(バックデータ一覧!$I$16:$L$21,MATCH(VLOOKUP(計算過程!$A213,バックデータ一覧!$AU$3:$AV$367,2),バックデータ一覧!$H$16:$H$21,0),MATCH(計算過程!AA$2,バックデータ一覧!$I$2:$L$2,0)),IF(入力データと計算結果!$F$6=1,INDEX(バックデータ一覧!$I$22:$L$27,MATCH(VLOOKUP(計算過程!$A213,バックデータ一覧!$AU$3:$AV$367,2),バックデータ一覧!$H$22:$H$27,0),MATCH(計算過程!AA$2,バックデータ一覧!$I$2:$L$2,0))))))</f>
        <v>100</v>
      </c>
      <c r="AB213" s="24">
        <f>IF(入力データと計算結果!$F$6=4,INDEX(バックデータ一覧!$I$4:$L$9,MATCH(VLOOKUP(計算過程!$A213,バックデータ一覧!$AU$3:$AV$367,2),バックデータ一覧!$H$4:$H$9,0),MATCH(計算過程!AB$2,バックデータ一覧!$I$2:$L$2,0)),IF(入力データと計算結果!$F$6=3,INDEX(バックデータ一覧!$I$10:$L$15,MATCH(VLOOKUP(計算過程!$A213,バックデータ一覧!$AU$3:$AV$367,2),バックデータ一覧!$H$10:$H$15,0),MATCH(計算過程!AB$2,バックデータ一覧!$I$2:$L$2,0)),IF(入力データと計算結果!$F$6=2,INDEX(バックデータ一覧!$I$16:$L$21,MATCH(VLOOKUP(計算過程!$A213,バックデータ一覧!$AU$3:$AV$367,2),バックデータ一覧!$H$16:$H$21,0),MATCH(計算過程!AB$2,バックデータ一覧!$I$2:$L$2,0)),IF(入力データと計算結果!$F$6=1,INDEX(バックデータ一覧!$I$22:$L$27,MATCH(VLOOKUP(計算過程!$A213,バックデータ一覧!$AU$3:$AV$367,2),バックデータ一覧!$H$22:$H$27,0),MATCH(計算過程!AB$2,バックデータ一覧!$I$2:$L$2,0))))))</f>
        <v>8</v>
      </c>
      <c r="AC213" s="24">
        <f>IF(入力データと計算結果!$F$6=4,INDEX(バックデータ一覧!$I$4:$L$9,MATCH(VLOOKUP(計算過程!$A213,バックデータ一覧!$AU$3:$AV$367,2),バックデータ一覧!$H$4:$H$9,0),MATCH(計算過程!AC$2,バックデータ一覧!$I$2:$L$2,0)),IF(入力データと計算結果!$F$6=3,INDEX(バックデータ一覧!$I$10:$L$15,MATCH(VLOOKUP(計算過程!$A213,バックデータ一覧!$AU$3:$AV$367,2),バックデータ一覧!$H$10:$H$15,0),MATCH(計算過程!AC$2,バックデータ一覧!$I$2:$L$2,0)),IF(入力データと計算結果!$F$6=2,INDEX(バックデータ一覧!$I$16:$L$21,MATCH(VLOOKUP(計算過程!$A213,バックデータ一覧!$AU$3:$AV$367,2),バックデータ一覧!$H$16:$H$21,0),MATCH(計算過程!AC$2,バックデータ一覧!$I$2:$L$2,0)),IF(入力データと計算結果!$F$6=1,INDEX(バックデータ一覧!$I$22:$L$27,MATCH(VLOOKUP(計算過程!$A213,バックデータ一覧!$AU$3:$AV$367,2),バックデータ一覧!$H$22:$H$27,0),MATCH(計算過程!AC$2,バックデータ一覧!$I$2:$L$2,0))))))</f>
        <v>180</v>
      </c>
      <c r="AD213" s="89">
        <f>IF($AF213&lt;7,INDEX(バックデータ一覧!$P$4:$S$5,MATCH(入力データと計算結果!$F$8,バックデータ一覧!$O$4:$O$5,0),MATCH(入力データと計算結果!$F$6,バックデータ一覧!$P$3:$W$3,0)),IF(AND($AF213&gt;=7,$AF213&lt;16),INDEX(バックデータ一覧!$P$6:$S$7,MATCH(入力データと計算結果!$F$8,バックデータ一覧!$O$6:$O$7,0),MATCH(入力データと計算結果!$F$6,バックデータ一覧!$P$3:$W$3,0)),IF(AND($AF213&gt;=16,$AF213&lt;25),INDEX(バックデータ一覧!$P$8:$S$9,MATCH(入力データと計算結果!$F$8,バックデータ一覧!$O$8:$O$9,0),MATCH(入力データと計算結果!$F$6,バックデータ一覧!$P$3:$W$3,0)),IF($AF213&gt;=25,INDEX(バックデータ一覧!$P$10:$S$11,MATCH(入力データと計算結果!$F$8,バックデータ一覧!$O$10:$O$11,0),MATCH(入力データと計算結果!$F$6,バックデータ一覧!$P$3:$W$3,0))))))</f>
        <v>-0.12</v>
      </c>
      <c r="AE213" s="89">
        <f>IF($AF213&lt;7,INDEX(バックデータ一覧!$T$4:$W$5,MATCH(入力データと計算結果!$F$8,バックデータ一覧!$O$4:$O$5,0),MATCH(入力データと計算結果!$F$6,バックデータ一覧!$P$3:$W$3,0)),IF(AND($AF213&gt;=7,$AF213&lt;16),INDEX(バックデータ一覧!$T$6:$W$7,MATCH(入力データと計算結果!$F$8,バックデータ一覧!$O$6:$O$7,0),MATCH(入力データと計算結果!$F$6,バックデータ一覧!$P$3:$W$3,0)),IF(AND($AF213&gt;=16,$AF213&lt;25),INDEX(バックデータ一覧!$T$8:$W$9,MATCH(入力データと計算結果!$F$8,バックデータ一覧!$O$8:$O$9,0),MATCH(入力データと計算結果!$F$6,バックデータ一覧!$P$3:$W$3,0)),IF($AF213&gt;=25,INDEX(バックデータ一覧!$T$10:$W$11,MATCH(入力データと計算結果!$F$8,バックデータ一覧!$O$10:$O$11,0),MATCH(入力データと計算結果!$F$6,バックデータ一覧!$P$3:$W$3,0))))))</f>
        <v>5.81</v>
      </c>
      <c r="AF213" s="88">
        <f>AVERAGEIF(貼り付けシート!$A$6:$A$8765,$A213,貼り付けシート!$C$6:$C$8765)</f>
        <v>26</v>
      </c>
      <c r="AG213" s="91">
        <f>IF(AND(入力データと計算結果!$F$7=バックデータ一覧!$A$7,AH213="使用できる"),MIN(AN213,SUM(I213:N213)*$AX$13),0)</f>
        <v>0</v>
      </c>
      <c r="AH213" s="47" t="str">
        <f t="shared" si="42"/>
        <v>使用できる</v>
      </c>
      <c r="AI213" s="90">
        <f>IF(入力データと計算結果!$F$7=バックデータ一覧!$A$8,MIN(AJ213,(SUM(I213:N213)*$AX$15)),0)</f>
        <v>0</v>
      </c>
      <c r="AJ213" s="90">
        <f t="shared" ca="1" si="38"/>
        <v>0</v>
      </c>
      <c r="AK213" s="90">
        <f t="shared" ca="1" si="39"/>
        <v>30.4699876879125</v>
      </c>
      <c r="AL213" s="88">
        <f>IF(OR($AX$22=0,入力データと計算結果!$F$7&lt;&gt;バックデータ一覧!$A$8),0,$AX$19*AM213*10^-3)</f>
        <v>0</v>
      </c>
      <c r="AM213" s="90">
        <f>SUMPRODUCT(('計算過程（日射量等）'!$A$6:$A$8765=計算過程!A213)*('計算過程（日射量等）'!$C$6:$C$8765&gt;=$AX$20))</f>
        <v>10</v>
      </c>
      <c r="AN213" s="90">
        <f>IF(入力データと計算結果!$F$7=バックデータ一覧!$A$9,0,AO213*$AX$22*$AX$21*計算過程!$AX$23)</f>
        <v>0</v>
      </c>
      <c r="AO213" s="90">
        <f>SUMIF('計算過程（日射量等）'!$A$6:$A$8765,計算過程!A213,'計算過程（日射量等）'!$C$6:$C$8765)*3600*10^-6</f>
        <v>22.318564069147765</v>
      </c>
      <c r="AP213" s="90">
        <f t="shared" si="32"/>
        <v>22.15456989247312</v>
      </c>
      <c r="AQ213" s="90">
        <f>AVERAGEIF('貼り付けシート（日射量等）'!$D$3:$D$8762,$A213,'貼り付けシート（日射量等）'!$F$3:$F$8762)</f>
        <v>26.904166666666669</v>
      </c>
    </row>
    <row r="214" spans="1:43">
      <c r="A214" s="28">
        <v>41848</v>
      </c>
      <c r="B214" s="88">
        <f ca="1">I214-IF(入力データと計算結果!$F$7=バックデータ一覧!$A$7,計算過程!$AG214,計算過程!$AI214)*I214/($I214+$J214+$K214+$L214+$M214+$N214)</f>
        <v>8.7902949599009972</v>
      </c>
      <c r="C214" s="88">
        <f ca="1">J214-IF(入力データと計算結果!$F$7=バックデータ一覧!$A$7,計算過程!$AG214,計算過程!$AI214)*J214/($I214+$J214+$K214+$L214+$M214+$N214)</f>
        <v>14.332002652012498</v>
      </c>
      <c r="D214" s="88">
        <f ca="1">K214-IF(入力データと計算結果!$F$7=バックデータ一覧!$A$7,計算過程!$AG214,計算過程!$AI214)*K214/($I214+$J214+$K214+$L214+$M214+$N214)</f>
        <v>2.6753071617089996</v>
      </c>
      <c r="E214" s="88">
        <f ca="1">L214-IF(入力データと計算結果!$F$7=バックデータ一覧!$A$7,計算過程!$AG214,計算過程!$AI214)*L214/($I214+$J214+$K214+$L214+$M214+$N214)</f>
        <v>17.198403182414996</v>
      </c>
      <c r="F214" s="88">
        <f ca="1">M214-IF(入力データと計算結果!$F$7=バックデータ一覧!$A$7,計算過程!$AG214,計算過程!$AI214)*M214/($I214+$J214+$K214+$L214+$M214+$N214)</f>
        <v>0</v>
      </c>
      <c r="G214" s="88">
        <f ca="1">N214-IF(入力データと計算結果!$F$7=バックデータ一覧!$A$7,計算過程!$AG214,計算過程!$AI214)*N214/($I214+$J214+$K214+$L214+$M214+$N214)</f>
        <v>2.6134999999999997</v>
      </c>
      <c r="H214" s="88">
        <f t="shared" si="40"/>
        <v>0</v>
      </c>
      <c r="I214" s="90">
        <f ca="1">P214*(バックデータ一覧!$E$3-計算過程!X214)*4.186*10^-3</f>
        <v>8.7902949599009972</v>
      </c>
      <c r="J214" s="90">
        <f ca="1">Q214*(バックデータ一覧!$E$4-計算過程!X214)*4.186*10^-3</f>
        <v>14.332002652012498</v>
      </c>
      <c r="K214" s="90">
        <f ca="1">R214*(バックデータ一覧!$E$5-計算過程!X214)*4.186*10^-3</f>
        <v>2.6753071617089996</v>
      </c>
      <c r="L214" s="90">
        <f ca="1">IF(入力データと計算結果!$F$9=バックデータ一覧!$A$2,計算過程!S214*(バックデータ一覧!$E$6-計算過程!X214)*4.186*10^-3,0)</f>
        <v>17.198403182414996</v>
      </c>
      <c r="M214" s="90">
        <f>IF(入力データと計算結果!$F$9=バックデータ一覧!$A$2,0,計算過程!T214*(バックデータ一覧!$E$7-計算過程!X214)*4.186*10^-3)</f>
        <v>0</v>
      </c>
      <c r="N214" s="90">
        <f ca="1">IF(入力データと計算結果!$F$9=バックデータ一覧!$A$4,0,計算過程!U214*(バックデータ一覧!$E$8-計算過程!X214)*4.186*10^-3)</f>
        <v>2.6134999999999997</v>
      </c>
      <c r="O214" s="90">
        <f>IF(入力データと計算結果!$F$9=バックデータ一覧!$A$4,計算過程!W214*1.25,0)</f>
        <v>0</v>
      </c>
      <c r="P214" s="88">
        <f t="shared" si="33"/>
        <v>92</v>
      </c>
      <c r="Q214" s="88">
        <f t="shared" si="34"/>
        <v>150</v>
      </c>
      <c r="R214" s="88">
        <f t="shared" si="35"/>
        <v>28</v>
      </c>
      <c r="S214" s="88">
        <f>IF(入力データと計算結果!$F$9=バックデータ一覧!$A$2,$AC214,0)*$AX$11*$AX$12</f>
        <v>180</v>
      </c>
      <c r="T214" s="88">
        <f>IF(入力データと計算結果!$F$9=バックデータ一覧!$A$2,0,$AC214)*$AX$12</f>
        <v>0</v>
      </c>
      <c r="U214" s="88">
        <f t="shared" ca="1" si="41"/>
        <v>14.578838279536578</v>
      </c>
      <c r="V214" s="90">
        <f ca="1">IF(OR(入力データと計算結果!$F$9=バックデータ一覧!$A$2,入力データと計算結果!$F$9=バックデータ一覧!$A$3),W214/(バックデータ一覧!$E$8-計算過程!X214)/4.186*10^3,0)</f>
        <v>14.578838279536578</v>
      </c>
      <c r="W214" s="90">
        <f t="shared" si="36"/>
        <v>2.6134999999999993</v>
      </c>
      <c r="X214" s="90">
        <f ca="1">MAX(VLOOKUP(入力データと計算結果!$F$5,バックデータ一覧!$Y$3:$AA$10,2)*Y214+VLOOKUP(入力データと計算結果!$F$5,バックデータ一覧!$Y$3:$AA$10,3),0.5)</f>
        <v>17.174705125000003</v>
      </c>
      <c r="Y214" s="90">
        <f t="shared" ca="1" si="37"/>
        <v>20.64875</v>
      </c>
      <c r="Z214" s="24">
        <f>IF(入力データと計算結果!$F$6=4,INDEX(バックデータ一覧!$I$4:$L$9,MATCH(VLOOKUP(計算過程!$A214,バックデータ一覧!$AU$3:$AV$367,2),バックデータ一覧!$H$4:$H$9,0),MATCH(計算過程!Z$2,バックデータ一覧!$I$2:$L$2,0)),IF(入力データと計算結果!$F$6=3,INDEX(バックデータ一覧!$I$10:$L$15,MATCH(VLOOKUP(計算過程!$A214,バックデータ一覧!$AU$3:$AV$367,2),バックデータ一覧!$H$10:$H$15,0),MATCH(計算過程!Z$2,バックデータ一覧!$I$2:$L$2,0)),IF(入力データと計算結果!$F$6=2,INDEX(バックデータ一覧!$I$16:$L$21,MATCH(VLOOKUP(計算過程!$A214,バックデータ一覧!$AU$3:$AV$367,2),バックデータ一覧!$H$16:$H$21,0),MATCH(計算過程!Z$2,バックデータ一覧!$I$2:$L$2,0)),IF(入力データと計算結果!$F$6=1,INDEX(バックデータ一覧!$I$22:$L$27,MATCH(VLOOKUP(計算過程!$A214,バックデータ一覧!$AU$3:$AV$367,2),バックデータ一覧!$H$22:$H$27,0),MATCH(計算過程!Z$2,バックデータ一覧!$I$2:$L$2,0))))))</f>
        <v>92</v>
      </c>
      <c r="AA214" s="24">
        <f>IF(入力データと計算結果!$F$6=4,INDEX(バックデータ一覧!$I$4:$L$9,MATCH(VLOOKUP(計算過程!$A214,バックデータ一覧!$AU$3:$AV$367,2),バックデータ一覧!$H$4:$H$9,0),MATCH(計算過程!AA$2,バックデータ一覧!$I$2:$L$2,0)),IF(入力データと計算結果!$F$6=3,INDEX(バックデータ一覧!$I$10:$L$15,MATCH(VLOOKUP(計算過程!$A214,バックデータ一覧!$AU$3:$AV$367,2),バックデータ一覧!$H$10:$H$15,0),MATCH(計算過程!AA$2,バックデータ一覧!$I$2:$L$2,0)),IF(入力データと計算結果!$F$6=2,INDEX(バックデータ一覧!$I$16:$L$21,MATCH(VLOOKUP(計算過程!$A214,バックデータ一覧!$AU$3:$AV$367,2),バックデータ一覧!$H$16:$H$21,0),MATCH(計算過程!AA$2,バックデータ一覧!$I$2:$L$2,0)),IF(入力データと計算結果!$F$6=1,INDEX(バックデータ一覧!$I$22:$L$27,MATCH(VLOOKUP(計算過程!$A214,バックデータ一覧!$AU$3:$AV$367,2),バックデータ一覧!$H$22:$H$27,0),MATCH(計算過程!AA$2,バックデータ一覧!$I$2:$L$2,0))))))</f>
        <v>150</v>
      </c>
      <c r="AB214" s="24">
        <f>IF(入力データと計算結果!$F$6=4,INDEX(バックデータ一覧!$I$4:$L$9,MATCH(VLOOKUP(計算過程!$A214,バックデータ一覧!$AU$3:$AV$367,2),バックデータ一覧!$H$4:$H$9,0),MATCH(計算過程!AB$2,バックデータ一覧!$I$2:$L$2,0)),IF(入力データと計算結果!$F$6=3,INDEX(バックデータ一覧!$I$10:$L$15,MATCH(VLOOKUP(計算過程!$A214,バックデータ一覧!$AU$3:$AV$367,2),バックデータ一覧!$H$10:$H$15,0),MATCH(計算過程!AB$2,バックデータ一覧!$I$2:$L$2,0)),IF(入力データと計算結果!$F$6=2,INDEX(バックデータ一覧!$I$16:$L$21,MATCH(VLOOKUP(計算過程!$A214,バックデータ一覧!$AU$3:$AV$367,2),バックデータ一覧!$H$16:$H$21,0),MATCH(計算過程!AB$2,バックデータ一覧!$I$2:$L$2,0)),IF(入力データと計算結果!$F$6=1,INDEX(バックデータ一覧!$I$22:$L$27,MATCH(VLOOKUP(計算過程!$A214,バックデータ一覧!$AU$3:$AV$367,2),バックデータ一覧!$H$22:$H$27,0),MATCH(計算過程!AB$2,バックデータ一覧!$I$2:$L$2,0))))))</f>
        <v>28</v>
      </c>
      <c r="AC214" s="24">
        <f>IF(入力データと計算結果!$F$6=4,INDEX(バックデータ一覧!$I$4:$L$9,MATCH(VLOOKUP(計算過程!$A214,バックデータ一覧!$AU$3:$AV$367,2),バックデータ一覧!$H$4:$H$9,0),MATCH(計算過程!AC$2,バックデータ一覧!$I$2:$L$2,0)),IF(入力データと計算結果!$F$6=3,INDEX(バックデータ一覧!$I$10:$L$15,MATCH(VLOOKUP(計算過程!$A214,バックデータ一覧!$AU$3:$AV$367,2),バックデータ一覧!$H$10:$H$15,0),MATCH(計算過程!AC$2,バックデータ一覧!$I$2:$L$2,0)),IF(入力データと計算結果!$F$6=2,INDEX(バックデータ一覧!$I$16:$L$21,MATCH(VLOOKUP(計算過程!$A214,バックデータ一覧!$AU$3:$AV$367,2),バックデータ一覧!$H$16:$H$21,0),MATCH(計算過程!AC$2,バックデータ一覧!$I$2:$L$2,0)),IF(入力データと計算結果!$F$6=1,INDEX(バックデータ一覧!$I$22:$L$27,MATCH(VLOOKUP(計算過程!$A214,バックデータ一覧!$AU$3:$AV$367,2),バックデータ一覧!$H$22:$H$27,0),MATCH(計算過程!AC$2,バックデータ一覧!$I$2:$L$2,0))))))</f>
        <v>180</v>
      </c>
      <c r="AD214" s="89">
        <f>IF($AF214&lt;7,INDEX(バックデータ一覧!$P$4:$S$5,MATCH(入力データと計算結果!$F$8,バックデータ一覧!$O$4:$O$5,0),MATCH(入力データと計算結果!$F$6,バックデータ一覧!$P$3:$W$3,0)),IF(AND($AF214&gt;=7,$AF214&lt;16),INDEX(バックデータ一覧!$P$6:$S$7,MATCH(入力データと計算結果!$F$8,バックデータ一覧!$O$6:$O$7,0),MATCH(入力データと計算結果!$F$6,バックデータ一覧!$P$3:$W$3,0)),IF(AND($AF214&gt;=16,$AF214&lt;25),INDEX(バックデータ一覧!$P$8:$S$9,MATCH(入力データと計算結果!$F$8,バックデータ一覧!$O$8:$O$9,0),MATCH(入力データと計算結果!$F$6,バックデータ一覧!$P$3:$W$3,0)),IF($AF214&gt;=25,INDEX(バックデータ一覧!$P$10:$S$11,MATCH(入力データと計算結果!$F$8,バックデータ一覧!$O$10:$O$11,0),MATCH(入力データと計算結果!$F$6,バックデータ一覧!$P$3:$W$3,0))))))</f>
        <v>-0.12</v>
      </c>
      <c r="AE214" s="89">
        <f>IF($AF214&lt;7,INDEX(バックデータ一覧!$T$4:$W$5,MATCH(入力データと計算結果!$F$8,バックデータ一覧!$O$4:$O$5,0),MATCH(入力データと計算結果!$F$6,バックデータ一覧!$P$3:$W$3,0)),IF(AND($AF214&gt;=7,$AF214&lt;16),INDEX(バックデータ一覧!$T$6:$W$7,MATCH(入力データと計算結果!$F$8,バックデータ一覧!$O$6:$O$7,0),MATCH(入力データと計算結果!$F$6,バックデータ一覧!$P$3:$W$3,0)),IF(AND($AF214&gt;=16,$AF214&lt;25),INDEX(バックデータ一覧!$T$8:$W$9,MATCH(入力データと計算結果!$F$8,バックデータ一覧!$O$8:$O$9,0),MATCH(入力データと計算結果!$F$6,バックデータ一覧!$P$3:$W$3,0)),IF($AF214&gt;=25,INDEX(バックデータ一覧!$T$10:$W$11,MATCH(入力データと計算結果!$F$8,バックデータ一覧!$O$10:$O$11,0),MATCH(入力データと計算結果!$F$6,バックデータ一覧!$P$3:$W$3,0))))))</f>
        <v>5.81</v>
      </c>
      <c r="AF214" s="88">
        <f>AVERAGEIF(貼り付けシート!$A$6:$A$8765,$A214,貼り付けシート!$C$6:$C$8765)</f>
        <v>26.637500000000003</v>
      </c>
      <c r="AG214" s="91">
        <f>IF(AND(入力データと計算結果!$F$7=バックデータ一覧!$A$7,AH214="使用できる"),MIN(AN214,SUM(I214:N214)*$AX$13),0)</f>
        <v>0</v>
      </c>
      <c r="AH214" s="47" t="str">
        <f t="shared" si="42"/>
        <v>使用できる</v>
      </c>
      <c r="AI214" s="90">
        <f>IF(入力データと計算結果!$F$7=バックデータ一覧!$A$8,MIN(AJ214,(SUM(I214:N214)*$AX$15)),0)</f>
        <v>0</v>
      </c>
      <c r="AJ214" s="90">
        <f t="shared" ca="1" si="38"/>
        <v>0</v>
      </c>
      <c r="AK214" s="90">
        <f t="shared" ca="1" si="39"/>
        <v>30.0295026520125</v>
      </c>
      <c r="AL214" s="88">
        <f>IF(OR($AX$22=0,入力データと計算結果!$F$7&lt;&gt;バックデータ一覧!$A$8),0,$AX$19*AM214*10^-3)</f>
        <v>0</v>
      </c>
      <c r="AM214" s="90">
        <f>SUMPRODUCT(('計算過程（日射量等）'!$A$6:$A$8765=計算過程!A214)*('計算過程（日射量等）'!$C$6:$C$8765&gt;=$AX$20))</f>
        <v>11</v>
      </c>
      <c r="AN214" s="90">
        <f>IF(入力データと計算結果!$F$7=バックデータ一覧!$A$9,0,AO214*$AX$22*$AX$21*計算過程!$AX$23)</f>
        <v>0</v>
      </c>
      <c r="AO214" s="90">
        <f>SUMIF('計算過程（日射量等）'!$A$6:$A$8765,計算過程!A214,'計算過程（日射量等）'!$C$6:$C$8765)*3600*10^-6</f>
        <v>23.588305996654455</v>
      </c>
      <c r="AP214" s="90">
        <f t="shared" ref="AP214:AP277" si="43">AVERAGE($AQ199:$AQ229)</f>
        <v>22.11236559139785</v>
      </c>
      <c r="AQ214" s="90">
        <f>AVERAGEIF('貼り付けシート（日射量等）'!$D$3:$D$8762,$A214,'貼り付けシート（日射量等）'!$F$3:$F$8762)</f>
        <v>25.858333333333331</v>
      </c>
    </row>
    <row r="215" spans="1:43">
      <c r="A215" s="28">
        <v>41849</v>
      </c>
      <c r="B215" s="88">
        <f ca="1">I215-IF(入力データと計算結果!$F$7=バックデータ一覧!$A$7,計算過程!$AG215,計算過程!$AI215)*I215/($I215+$J215+$K215+$L215+$M215+$N215)</f>
        <v>12.945152277329999</v>
      </c>
      <c r="C215" s="88">
        <f ca="1">J215-IF(入力データと計算結果!$F$7=バックデータ一覧!$A$7,計算過程!$AG215,計算過程!$AI215)*J215/($I215+$J215+$K215+$L215+$M215+$N215)</f>
        <v>18.493074681899998</v>
      </c>
      <c r="D215" s="88">
        <f ca="1">K215-IF(入力データと計算結果!$F$7=バックデータ一覧!$A$7,計算過程!$AG215,計算過程!$AI215)*K215/($I215+$J215+$K215+$L215+$M215+$N215)</f>
        <v>2.7739612022849998</v>
      </c>
      <c r="E215" s="88">
        <f ca="1">L215-IF(入力データと計算結果!$F$7=バックデータ一覧!$A$7,計算過程!$AG215,計算過程!$AI215)*L215/($I215+$J215+$K215+$L215+$M215+$N215)</f>
        <v>16.643767213709999</v>
      </c>
      <c r="F215" s="88">
        <f ca="1">M215-IF(入力データと計算結果!$F$7=バックデータ一覧!$A$7,計算過程!$AG215,計算過程!$AI215)*M215/($I215+$J215+$K215+$L215+$M215+$N215)</f>
        <v>0</v>
      </c>
      <c r="G215" s="88">
        <f ca="1">N215-IF(入力データと計算結果!$F$7=バックデータ一覧!$A$7,計算過程!$AG215,計算過程!$AI215)*N215/($I215+$J215+$K215+$L215+$M215+$N215)</f>
        <v>3.3219166666666662</v>
      </c>
      <c r="H215" s="88">
        <f t="shared" si="40"/>
        <v>0</v>
      </c>
      <c r="I215" s="90">
        <f ca="1">P215*(バックデータ一覧!$E$3-計算過程!X215)*4.186*10^-3</f>
        <v>12.945152277329999</v>
      </c>
      <c r="J215" s="90">
        <f ca="1">Q215*(バックデータ一覧!$E$4-計算過程!X215)*4.186*10^-3</f>
        <v>18.493074681899998</v>
      </c>
      <c r="K215" s="90">
        <f ca="1">R215*(バックデータ一覧!$E$5-計算過程!X215)*4.186*10^-3</f>
        <v>2.7739612022849998</v>
      </c>
      <c r="L215" s="90">
        <f ca="1">IF(入力データと計算結果!$F$9=バックデータ一覧!$A$2,計算過程!S215*(バックデータ一覧!$E$6-計算過程!X215)*4.186*10^-3,0)</f>
        <v>16.643767213709999</v>
      </c>
      <c r="M215" s="90">
        <f>IF(入力データと計算結果!$F$9=バックデータ一覧!$A$2,0,計算過程!T215*(バックデータ一覧!$E$7-計算過程!X215)*4.186*10^-3)</f>
        <v>0</v>
      </c>
      <c r="N215" s="90">
        <f ca="1">IF(入力データと計算結果!$F$9=バックデータ一覧!$A$4,0,計算過程!U215*(バックデータ一覧!$E$8-計算過程!X215)*4.186*10^-3)</f>
        <v>3.3219166666666662</v>
      </c>
      <c r="O215" s="90">
        <f>IF(入力データと計算結果!$F$9=バックデータ一覧!$A$4,計算過程!W215*1.25,0)</f>
        <v>0</v>
      </c>
      <c r="P215" s="88">
        <f t="shared" si="33"/>
        <v>140</v>
      </c>
      <c r="Q215" s="88">
        <f t="shared" si="34"/>
        <v>200</v>
      </c>
      <c r="R215" s="88">
        <f t="shared" si="35"/>
        <v>30</v>
      </c>
      <c r="S215" s="88">
        <f>IF(入力データと計算結果!$F$9=バックデータ一覧!$A$2,$AC215,0)*$AX$11*$AX$12</f>
        <v>180</v>
      </c>
      <c r="T215" s="88">
        <f>IF(入力データと計算結果!$F$9=バックデータ一覧!$A$2,0,$AC215)*$AX$12</f>
        <v>0</v>
      </c>
      <c r="U215" s="88">
        <f t="shared" ca="1" si="41"/>
        <v>18.854667685413816</v>
      </c>
      <c r="V215" s="90">
        <f ca="1">IF(OR(入力データと計算結果!$F$9=バックデータ一覧!$A$2,入力データと計算結果!$F$9=バックデータ一覧!$A$3),W215/(バックデータ一覧!$E$8-計算過程!X215)/4.186*10^3,0)</f>
        <v>18.854667685413816</v>
      </c>
      <c r="W215" s="90">
        <f t="shared" si="36"/>
        <v>3.3219166666666657</v>
      </c>
      <c r="X215" s="90">
        <f ca="1">MAX(VLOOKUP(入力データと計算結果!$F$5,バックデータ一覧!$Y$3:$AA$10,2)*Y215+VLOOKUP(入力データと計算結果!$F$5,バックデータ一覧!$Y$3:$AA$10,3),0.5)</f>
        <v>17.910804250000002</v>
      </c>
      <c r="Y215" s="90">
        <f t="shared" ca="1" si="37"/>
        <v>21.7575</v>
      </c>
      <c r="Z215" s="24">
        <f>IF(入力データと計算結果!$F$6=4,INDEX(バックデータ一覧!$I$4:$L$9,MATCH(VLOOKUP(計算過程!$A215,バックデータ一覧!$AU$3:$AV$367,2),バックデータ一覧!$H$4:$H$9,0),MATCH(計算過程!Z$2,バックデータ一覧!$I$2:$L$2,0)),IF(入力データと計算結果!$F$6=3,INDEX(バックデータ一覧!$I$10:$L$15,MATCH(VLOOKUP(計算過程!$A215,バックデータ一覧!$AU$3:$AV$367,2),バックデータ一覧!$H$10:$H$15,0),MATCH(計算過程!Z$2,バックデータ一覧!$I$2:$L$2,0)),IF(入力データと計算結果!$F$6=2,INDEX(バックデータ一覧!$I$16:$L$21,MATCH(VLOOKUP(計算過程!$A215,バックデータ一覧!$AU$3:$AV$367,2),バックデータ一覧!$H$16:$H$21,0),MATCH(計算過程!Z$2,バックデータ一覧!$I$2:$L$2,0)),IF(入力データと計算結果!$F$6=1,INDEX(バックデータ一覧!$I$22:$L$27,MATCH(VLOOKUP(計算過程!$A215,バックデータ一覧!$AU$3:$AV$367,2),バックデータ一覧!$H$22:$H$27,0),MATCH(計算過程!Z$2,バックデータ一覧!$I$2:$L$2,0))))))</f>
        <v>140</v>
      </c>
      <c r="AA215" s="24">
        <f>IF(入力データと計算結果!$F$6=4,INDEX(バックデータ一覧!$I$4:$L$9,MATCH(VLOOKUP(計算過程!$A215,バックデータ一覧!$AU$3:$AV$367,2),バックデータ一覧!$H$4:$H$9,0),MATCH(計算過程!AA$2,バックデータ一覧!$I$2:$L$2,0)),IF(入力データと計算結果!$F$6=3,INDEX(バックデータ一覧!$I$10:$L$15,MATCH(VLOOKUP(計算過程!$A215,バックデータ一覧!$AU$3:$AV$367,2),バックデータ一覧!$H$10:$H$15,0),MATCH(計算過程!AA$2,バックデータ一覧!$I$2:$L$2,0)),IF(入力データと計算結果!$F$6=2,INDEX(バックデータ一覧!$I$16:$L$21,MATCH(VLOOKUP(計算過程!$A215,バックデータ一覧!$AU$3:$AV$367,2),バックデータ一覧!$H$16:$H$21,0),MATCH(計算過程!AA$2,バックデータ一覧!$I$2:$L$2,0)),IF(入力データと計算結果!$F$6=1,INDEX(バックデータ一覧!$I$22:$L$27,MATCH(VLOOKUP(計算過程!$A215,バックデータ一覧!$AU$3:$AV$367,2),バックデータ一覧!$H$22:$H$27,0),MATCH(計算過程!AA$2,バックデータ一覧!$I$2:$L$2,0))))))</f>
        <v>200</v>
      </c>
      <c r="AB215" s="24">
        <f>IF(入力データと計算結果!$F$6=4,INDEX(バックデータ一覧!$I$4:$L$9,MATCH(VLOOKUP(計算過程!$A215,バックデータ一覧!$AU$3:$AV$367,2),バックデータ一覧!$H$4:$H$9,0),MATCH(計算過程!AB$2,バックデータ一覧!$I$2:$L$2,0)),IF(入力データと計算結果!$F$6=3,INDEX(バックデータ一覧!$I$10:$L$15,MATCH(VLOOKUP(計算過程!$A215,バックデータ一覧!$AU$3:$AV$367,2),バックデータ一覧!$H$10:$H$15,0),MATCH(計算過程!AB$2,バックデータ一覧!$I$2:$L$2,0)),IF(入力データと計算結果!$F$6=2,INDEX(バックデータ一覧!$I$16:$L$21,MATCH(VLOOKUP(計算過程!$A215,バックデータ一覧!$AU$3:$AV$367,2),バックデータ一覧!$H$16:$H$21,0),MATCH(計算過程!AB$2,バックデータ一覧!$I$2:$L$2,0)),IF(入力データと計算結果!$F$6=1,INDEX(バックデータ一覧!$I$22:$L$27,MATCH(VLOOKUP(計算過程!$A215,バックデータ一覧!$AU$3:$AV$367,2),バックデータ一覧!$H$22:$H$27,0),MATCH(計算過程!AB$2,バックデータ一覧!$I$2:$L$2,0))))))</f>
        <v>30</v>
      </c>
      <c r="AC215" s="24">
        <f>IF(入力データと計算結果!$F$6=4,INDEX(バックデータ一覧!$I$4:$L$9,MATCH(VLOOKUP(計算過程!$A215,バックデータ一覧!$AU$3:$AV$367,2),バックデータ一覧!$H$4:$H$9,0),MATCH(計算過程!AC$2,バックデータ一覧!$I$2:$L$2,0)),IF(入力データと計算結果!$F$6=3,INDEX(バックデータ一覧!$I$10:$L$15,MATCH(VLOOKUP(計算過程!$A215,バックデータ一覧!$AU$3:$AV$367,2),バックデータ一覧!$H$10:$H$15,0),MATCH(計算過程!AC$2,バックデータ一覧!$I$2:$L$2,0)),IF(入力データと計算結果!$F$6=2,INDEX(バックデータ一覧!$I$16:$L$21,MATCH(VLOOKUP(計算過程!$A215,バックデータ一覧!$AU$3:$AV$367,2),バックデータ一覧!$H$16:$H$21,0),MATCH(計算過程!AC$2,バックデータ一覧!$I$2:$L$2,0)),IF(入力データと計算結果!$F$6=1,INDEX(バックデータ一覧!$I$22:$L$27,MATCH(VLOOKUP(計算過程!$A215,バックデータ一覧!$AU$3:$AV$367,2),バックデータ一覧!$H$22:$H$27,0),MATCH(計算過程!AC$2,バックデータ一覧!$I$2:$L$2,0))))))</f>
        <v>180</v>
      </c>
      <c r="AD215" s="89">
        <f>IF($AF215&lt;7,INDEX(バックデータ一覧!$P$4:$S$5,MATCH(入力データと計算結果!$F$8,バックデータ一覧!$O$4:$O$5,0),MATCH(入力データと計算結果!$F$6,バックデータ一覧!$P$3:$W$3,0)),IF(AND($AF215&gt;=7,$AF215&lt;16),INDEX(バックデータ一覧!$P$6:$S$7,MATCH(入力データと計算結果!$F$8,バックデータ一覧!$O$6:$O$7,0),MATCH(入力データと計算結果!$F$6,バックデータ一覧!$P$3:$W$3,0)),IF(AND($AF215&gt;=16,$AF215&lt;25),INDEX(バックデータ一覧!$P$8:$S$9,MATCH(入力データと計算結果!$F$8,バックデータ一覧!$O$8:$O$9,0),MATCH(入力データと計算結果!$F$6,バックデータ一覧!$P$3:$W$3,0)),IF($AF215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15" s="89">
        <f>IF($AF215&lt;7,INDEX(バックデータ一覧!$T$4:$W$5,MATCH(入力データと計算結果!$F$8,バックデータ一覧!$O$4:$O$5,0),MATCH(入力データと計算結果!$F$6,バックデータ一覧!$P$3:$W$3,0)),IF(AND($AF215&gt;=7,$AF215&lt;16),INDEX(バックデータ一覧!$T$6:$W$7,MATCH(入力データと計算結果!$F$8,バックデータ一覧!$O$6:$O$7,0),MATCH(入力データと計算結果!$F$6,バックデータ一覧!$P$3:$W$3,0)),IF(AND($AF215&gt;=16,$AF215&lt;25),INDEX(バックデータ一覧!$T$8:$W$9,MATCH(入力データと計算結果!$F$8,バックデータ一覧!$O$8:$O$9,0),MATCH(入力データと計算結果!$F$6,バックデータ一覧!$P$3:$W$3,0)),IF($AF215&gt;=25,INDEX(バックデータ一覧!$T$10:$W$11,MATCH(入力データと計算結果!$F$8,バックデータ一覧!$O$10:$O$11,0),MATCH(入力データと計算結果!$F$6,バックデータ一覧!$P$3:$W$3,0))))))</f>
        <v>6.21</v>
      </c>
      <c r="AF215" s="88">
        <f>AVERAGEIF(貼り付けシート!$A$6:$A$8765,$A215,貼り付けシート!$C$6:$C$8765)</f>
        <v>20.62916666666667</v>
      </c>
      <c r="AG215" s="91">
        <f>IF(AND(入力データと計算結果!$F$7=バックデータ一覧!$A$7,AH215="使用できる"),MIN(AN215,SUM(I215:N215)*$AX$13),0)</f>
        <v>0</v>
      </c>
      <c r="AH215" s="47" t="str">
        <f t="shared" si="42"/>
        <v>使用できる</v>
      </c>
      <c r="AI215" s="90">
        <f>IF(入力データと計算結果!$F$7=バックデータ一覧!$A$8,MIN(AJ215,(SUM(I215:N215)*$AX$15)),0)</f>
        <v>0</v>
      </c>
      <c r="AJ215" s="90">
        <f t="shared" ca="1" si="38"/>
        <v>0</v>
      </c>
      <c r="AK215" s="90">
        <f t="shared" ca="1" si="39"/>
        <v>29.567306011425</v>
      </c>
      <c r="AL215" s="88">
        <f>IF(OR($AX$22=0,入力データと計算結果!$F$7&lt;&gt;バックデータ一覧!$A$8),0,$AX$19*AM215*10^-3)</f>
        <v>0</v>
      </c>
      <c r="AM215" s="90">
        <f>SUMPRODUCT(('計算過程（日射量等）'!$A$6:$A$8765=計算過程!A215)*('計算過程（日射量等）'!$C$6:$C$8765&gt;=$AX$20))</f>
        <v>11</v>
      </c>
      <c r="AN215" s="90">
        <f>IF(入力データと計算結果!$F$7=バックデータ一覧!$A$9,0,AO215*$AX$22*$AX$21*計算過程!$AX$23)</f>
        <v>0</v>
      </c>
      <c r="AO215" s="90">
        <f>SUMIF('計算過程（日射量等）'!$A$6:$A$8765,計算過程!A215,'計算過程（日射量等）'!$C$6:$C$8765)*3600*10^-6</f>
        <v>18.763528826819272</v>
      </c>
      <c r="AP215" s="90">
        <f t="shared" si="43"/>
        <v>22.1239247311828</v>
      </c>
      <c r="AQ215" s="90">
        <f>AVERAGEIF('貼り付けシート（日射量等）'!$D$3:$D$8762,$A215,'貼り付けシート（日射量等）'!$F$3:$F$8762)</f>
        <v>24.241666666666664</v>
      </c>
    </row>
    <row r="216" spans="1:43">
      <c r="A216" s="28">
        <v>41850</v>
      </c>
      <c r="B216" s="88">
        <f ca="1">I216-IF(入力データと計算結果!$F$7=バックデータ一覧!$A$7,計算過程!$AG216,計算過程!$AI216)*I216/($I216+$J216+$K216+$L216+$M216+$N216)</f>
        <v>16.695099202418</v>
      </c>
      <c r="C216" s="88">
        <f ca="1">J216-IF(入力データと計算結果!$F$7=バックデータ一覧!$A$7,計算過程!$AG216,計算過程!$AI216)*J216/($I216+$J216+$K216+$L216+$M216+$N216)</f>
        <v>21.776216350979997</v>
      </c>
      <c r="D216" s="88">
        <f ca="1">K216-IF(入力データと計算結果!$F$7=バックデータ一覧!$A$7,計算過程!$AG216,計算過程!$AI216)*K216/($I216+$J216+$K216+$L216+$M216+$N216)</f>
        <v>4.1737748006044999</v>
      </c>
      <c r="E216" s="88">
        <f ca="1">L216-IF(入力データと計算結果!$F$7=バックデータ一覧!$A$7,計算過程!$AG216,計算過程!$AI216)*L216/($I216+$J216+$K216+$L216+$M216+$N216)</f>
        <v>16.332162263234999</v>
      </c>
      <c r="F216" s="88">
        <f ca="1">M216-IF(入力データと計算結果!$F$7=バックデータ一覧!$A$7,計算過程!$AG216,計算過程!$AI216)*M216/($I216+$J216+$K216+$L216+$M216+$N216)</f>
        <v>0</v>
      </c>
      <c r="G216" s="88">
        <f ca="1">N216-IF(入力データと計算結果!$F$7=バックデータ一覧!$A$7,計算過程!$AG216,計算過程!$AI216)*N216/($I216+$J216+$K216+$L216+$M216+$N216)</f>
        <v>4.0287916666666668</v>
      </c>
      <c r="H216" s="88">
        <f t="shared" si="40"/>
        <v>0</v>
      </c>
      <c r="I216" s="90">
        <f ca="1">P216*(バックデータ一覧!$E$3-計算過程!X216)*4.186*10^-3</f>
        <v>16.695099202418</v>
      </c>
      <c r="J216" s="90">
        <f ca="1">Q216*(バックデータ一覧!$E$4-計算過程!X216)*4.186*10^-3</f>
        <v>21.776216350979997</v>
      </c>
      <c r="K216" s="90">
        <f ca="1">R216*(バックデータ一覧!$E$5-計算過程!X216)*4.186*10^-3</f>
        <v>4.1737748006044999</v>
      </c>
      <c r="L216" s="90">
        <f ca="1">IF(入力データと計算結果!$F$9=バックデータ一覧!$A$2,計算過程!S216*(バックデータ一覧!$E$6-計算過程!X216)*4.186*10^-3,0)</f>
        <v>16.332162263234999</v>
      </c>
      <c r="M216" s="90">
        <f>IF(入力データと計算結果!$F$9=バックデータ一覧!$A$2,0,計算過程!T216*(バックデータ一覧!$E$7-計算過程!X216)*4.186*10^-3)</f>
        <v>0</v>
      </c>
      <c r="N216" s="90">
        <f ca="1">IF(入力データと計算結果!$F$9=バックデータ一覧!$A$4,0,計算過程!U216*(バックデータ一覧!$E$8-計算過程!X216)*4.186*10^-3)</f>
        <v>4.0287916666666668</v>
      </c>
      <c r="O216" s="90">
        <f>IF(入力データと計算結果!$F$9=バックデータ一覧!$A$4,計算過程!W216*1.25,0)</f>
        <v>0</v>
      </c>
      <c r="P216" s="88">
        <f t="shared" si="33"/>
        <v>184</v>
      </c>
      <c r="Q216" s="88">
        <f t="shared" si="34"/>
        <v>240</v>
      </c>
      <c r="R216" s="88">
        <f t="shared" si="35"/>
        <v>46</v>
      </c>
      <c r="S216" s="88">
        <f>IF(入力データと計算結果!$F$9=バックデータ一覧!$A$2,$AC216,0)*$AX$11*$AX$12</f>
        <v>180</v>
      </c>
      <c r="T216" s="88">
        <f>IF(入力データと計算結果!$F$9=バックデータ一覧!$A$2,0,$AC216)*$AX$12</f>
        <v>0</v>
      </c>
      <c r="U216" s="88">
        <f t="shared" ca="1" si="41"/>
        <v>23.093687988620928</v>
      </c>
      <c r="V216" s="90">
        <f ca="1">IF(OR(入力データと計算結果!$F$9=バックデータ一覧!$A$2,入力データと計算結果!$F$9=バックデータ一覧!$A$3),W216/(バックデータ一覧!$E$8-計算過程!X216)/4.186*10^3,0)</f>
        <v>23.093687988620928</v>
      </c>
      <c r="W216" s="90">
        <f t="shared" si="36"/>
        <v>4.0287916666666668</v>
      </c>
      <c r="X216" s="90">
        <f ca="1">MAX(VLOOKUP(入力データと計算結果!$F$5,バックデータ一覧!$Y$3:$AA$10,2)*Y216+VLOOKUP(入力データと計算結果!$F$5,バックデータ一覧!$Y$3:$AA$10,3),0.5)</f>
        <v>18.324358625000002</v>
      </c>
      <c r="Y216" s="90">
        <f t="shared" ca="1" si="37"/>
        <v>22.380416666666669</v>
      </c>
      <c r="Z216" s="24">
        <f>IF(入力データと計算結果!$F$6=4,INDEX(バックデータ一覧!$I$4:$L$9,MATCH(VLOOKUP(計算過程!$A216,バックデータ一覧!$AU$3:$AV$367,2),バックデータ一覧!$H$4:$H$9,0),MATCH(計算過程!Z$2,バックデータ一覧!$I$2:$L$2,0)),IF(入力データと計算結果!$F$6=3,INDEX(バックデータ一覧!$I$10:$L$15,MATCH(VLOOKUP(計算過程!$A216,バックデータ一覧!$AU$3:$AV$367,2),バックデータ一覧!$H$10:$H$15,0),MATCH(計算過程!Z$2,バックデータ一覧!$I$2:$L$2,0)),IF(入力データと計算結果!$F$6=2,INDEX(バックデータ一覧!$I$16:$L$21,MATCH(VLOOKUP(計算過程!$A216,バックデータ一覧!$AU$3:$AV$367,2),バックデータ一覧!$H$16:$H$21,0),MATCH(計算過程!Z$2,バックデータ一覧!$I$2:$L$2,0)),IF(入力データと計算結果!$F$6=1,INDEX(バックデータ一覧!$I$22:$L$27,MATCH(VLOOKUP(計算過程!$A216,バックデータ一覧!$AU$3:$AV$367,2),バックデータ一覧!$H$22:$H$27,0),MATCH(計算過程!Z$2,バックデータ一覧!$I$2:$L$2,0))))))</f>
        <v>184</v>
      </c>
      <c r="AA216" s="24">
        <f>IF(入力データと計算結果!$F$6=4,INDEX(バックデータ一覧!$I$4:$L$9,MATCH(VLOOKUP(計算過程!$A216,バックデータ一覧!$AU$3:$AV$367,2),バックデータ一覧!$H$4:$H$9,0),MATCH(計算過程!AA$2,バックデータ一覧!$I$2:$L$2,0)),IF(入力データと計算結果!$F$6=3,INDEX(バックデータ一覧!$I$10:$L$15,MATCH(VLOOKUP(計算過程!$A216,バックデータ一覧!$AU$3:$AV$367,2),バックデータ一覧!$H$10:$H$15,0),MATCH(計算過程!AA$2,バックデータ一覧!$I$2:$L$2,0)),IF(入力データと計算結果!$F$6=2,INDEX(バックデータ一覧!$I$16:$L$21,MATCH(VLOOKUP(計算過程!$A216,バックデータ一覧!$AU$3:$AV$367,2),バックデータ一覧!$H$16:$H$21,0),MATCH(計算過程!AA$2,バックデータ一覧!$I$2:$L$2,0)),IF(入力データと計算結果!$F$6=1,INDEX(バックデータ一覧!$I$22:$L$27,MATCH(VLOOKUP(計算過程!$A216,バックデータ一覧!$AU$3:$AV$367,2),バックデータ一覧!$H$22:$H$27,0),MATCH(計算過程!AA$2,バックデータ一覧!$I$2:$L$2,0))))))</f>
        <v>240</v>
      </c>
      <c r="AB216" s="24">
        <f>IF(入力データと計算結果!$F$6=4,INDEX(バックデータ一覧!$I$4:$L$9,MATCH(VLOOKUP(計算過程!$A216,バックデータ一覧!$AU$3:$AV$367,2),バックデータ一覧!$H$4:$H$9,0),MATCH(計算過程!AB$2,バックデータ一覧!$I$2:$L$2,0)),IF(入力データと計算結果!$F$6=3,INDEX(バックデータ一覧!$I$10:$L$15,MATCH(VLOOKUP(計算過程!$A216,バックデータ一覧!$AU$3:$AV$367,2),バックデータ一覧!$H$10:$H$15,0),MATCH(計算過程!AB$2,バックデータ一覧!$I$2:$L$2,0)),IF(入力データと計算結果!$F$6=2,INDEX(バックデータ一覧!$I$16:$L$21,MATCH(VLOOKUP(計算過程!$A216,バックデータ一覧!$AU$3:$AV$367,2),バックデータ一覧!$H$16:$H$21,0),MATCH(計算過程!AB$2,バックデータ一覧!$I$2:$L$2,0)),IF(入力データと計算結果!$F$6=1,INDEX(バックデータ一覧!$I$22:$L$27,MATCH(VLOOKUP(計算過程!$A216,バックデータ一覧!$AU$3:$AV$367,2),バックデータ一覧!$H$22:$H$27,0),MATCH(計算過程!AB$2,バックデータ一覧!$I$2:$L$2,0))))))</f>
        <v>46</v>
      </c>
      <c r="AC216" s="24">
        <f>IF(入力データと計算結果!$F$6=4,INDEX(バックデータ一覧!$I$4:$L$9,MATCH(VLOOKUP(計算過程!$A216,バックデータ一覧!$AU$3:$AV$367,2),バックデータ一覧!$H$4:$H$9,0),MATCH(計算過程!AC$2,バックデータ一覧!$I$2:$L$2,0)),IF(入力データと計算結果!$F$6=3,INDEX(バックデータ一覧!$I$10:$L$15,MATCH(VLOOKUP(計算過程!$A216,バックデータ一覧!$AU$3:$AV$367,2),バックデータ一覧!$H$10:$H$15,0),MATCH(計算過程!AC$2,バックデータ一覧!$I$2:$L$2,0)),IF(入力データと計算結果!$F$6=2,INDEX(バックデータ一覧!$I$16:$L$21,MATCH(VLOOKUP(計算過程!$A216,バックデータ一覧!$AU$3:$AV$367,2),バックデータ一覧!$H$16:$H$21,0),MATCH(計算過程!AC$2,バックデータ一覧!$I$2:$L$2,0)),IF(入力データと計算結果!$F$6=1,INDEX(バックデータ一覧!$I$22:$L$27,MATCH(VLOOKUP(計算過程!$A216,バックデータ一覧!$AU$3:$AV$367,2),バックデータ一覧!$H$22:$H$27,0),MATCH(計算過程!AC$2,バックデータ一覧!$I$2:$L$2,0))))))</f>
        <v>180</v>
      </c>
      <c r="AD216" s="89">
        <f>IF($AF216&lt;7,INDEX(バックデータ一覧!$P$4:$S$5,MATCH(入力データと計算結果!$F$8,バックデータ一覧!$O$4:$O$5,0),MATCH(入力データと計算結果!$F$6,バックデータ一覧!$P$3:$W$3,0)),IF(AND($AF216&gt;=7,$AF216&lt;16),INDEX(バックデータ一覧!$P$6:$S$7,MATCH(入力データと計算結果!$F$8,バックデータ一覧!$O$6:$O$7,0),MATCH(入力データと計算結果!$F$6,バックデータ一覧!$P$3:$W$3,0)),IF(AND($AF216&gt;=16,$AF216&lt;25),INDEX(バックデータ一覧!$P$8:$S$9,MATCH(入力データと計算結果!$F$8,バックデータ一覧!$O$8:$O$9,0),MATCH(入力データと計算結果!$F$6,バックデータ一覧!$P$3:$W$3,0)),IF($AF216&gt;=25,INDEX(バックデータ一覧!$P$10:$S$11,MATCH(入力データと計算結果!$F$8,バックデータ一覧!$O$10:$O$11,0),MATCH(入力データと計算結果!$F$6,バックデータ一覧!$P$3:$W$3,0))))))</f>
        <v>-0.13</v>
      </c>
      <c r="AE216" s="89">
        <f>IF($AF216&lt;7,INDEX(バックデータ一覧!$T$4:$W$5,MATCH(入力データと計算結果!$F$8,バックデータ一覧!$O$4:$O$5,0),MATCH(入力データと計算結果!$F$6,バックデータ一覧!$P$3:$W$3,0)),IF(AND($AF216&gt;=7,$AF216&lt;16),INDEX(バックデータ一覧!$T$6:$W$7,MATCH(入力データと計算結果!$F$8,バックデータ一覧!$O$6:$O$7,0),MATCH(入力データと計算結果!$F$6,バックデータ一覧!$P$3:$W$3,0)),IF(AND($AF216&gt;=16,$AF216&lt;25),INDEX(バックデータ一覧!$T$8:$W$9,MATCH(入力データと計算結果!$F$8,バックデータ一覧!$O$8:$O$9,0),MATCH(入力データと計算結果!$F$6,バックデータ一覧!$P$3:$W$3,0)),IF($AF216&gt;=25,INDEX(バックデータ一覧!$T$10:$W$11,MATCH(入力データと計算結果!$F$8,バックデータ一覧!$O$10:$O$11,0),MATCH(入力データと計算結果!$F$6,バックデータ一覧!$P$3:$W$3,0))))))</f>
        <v>6.04</v>
      </c>
      <c r="AF216" s="88">
        <f>AVERAGEIF(貼り付けシート!$A$6:$A$8765,$A216,貼り付けシート!$C$6:$C$8765)</f>
        <v>15.470833333333333</v>
      </c>
      <c r="AG216" s="91">
        <f>IF(AND(入力データと計算結果!$F$7=バックデータ一覧!$A$7,AH216="使用できる"),MIN(AN216,SUM(I216:N216)*$AX$13),0)</f>
        <v>0</v>
      </c>
      <c r="AH216" s="47" t="str">
        <f t="shared" si="42"/>
        <v>使用できる</v>
      </c>
      <c r="AI216" s="90">
        <f>IF(入力データと計算結果!$F$7=バックデータ一覧!$A$8,MIN(AJ216,(SUM(I216:N216)*$AX$15)),0)</f>
        <v>0</v>
      </c>
      <c r="AJ216" s="90">
        <f t="shared" ca="1" si="38"/>
        <v>0</v>
      </c>
      <c r="AK216" s="90">
        <f t="shared" ca="1" si="39"/>
        <v>29.307635219362496</v>
      </c>
      <c r="AL216" s="88">
        <f>IF(OR($AX$22=0,入力データと計算結果!$F$7&lt;&gt;バックデータ一覧!$A$8),0,$AX$19*AM216*10^-3)</f>
        <v>0</v>
      </c>
      <c r="AM216" s="90">
        <f>SUMPRODUCT(('計算過程（日射量等）'!$A$6:$A$8765=計算過程!A216)*('計算過程（日射量等）'!$C$6:$C$8765&gt;=$AX$20))</f>
        <v>10</v>
      </c>
      <c r="AN216" s="90">
        <f>IF(入力データと計算結果!$F$7=バックデータ一覧!$A$9,0,AO216*$AX$22*$AX$21*計算過程!$AX$23)</f>
        <v>0</v>
      </c>
      <c r="AO216" s="90">
        <f>SUMIF('計算過程（日射量等）'!$A$6:$A$8765,計算過程!A216,'計算過程（日射量等）'!$C$6:$C$8765)*3600*10^-6</f>
        <v>19.068413263278774</v>
      </c>
      <c r="AP216" s="90">
        <f t="shared" si="43"/>
        <v>22.176344086021508</v>
      </c>
      <c r="AQ216" s="90">
        <f>AVERAGEIF('貼り付けシート（日射量等）'!$D$3:$D$8762,$A216,'貼り付けシート（日射量等）'!$F$3:$F$8762)</f>
        <v>24.049999999999997</v>
      </c>
    </row>
    <row r="217" spans="1:43">
      <c r="A217" s="28">
        <v>41851</v>
      </c>
      <c r="B217" s="88">
        <f ca="1">I217-IF(入力データと計算結果!$F$7=バックデータ一覧!$A$7,計算過程!$AG217,計算過程!$AI217)*I217/($I217+$J217+$K217+$L217+$M217+$N217)</f>
        <v>8.4122142866579992</v>
      </c>
      <c r="C217" s="88">
        <f ca="1">J217-IF(入力データと計算結果!$F$7=バックデータ一覧!$A$7,計算過程!$AG217,計算過程!$AI217)*J217/($I217+$J217+$K217+$L217+$M217+$N217)</f>
        <v>13.715566771724998</v>
      </c>
      <c r="D217" s="88">
        <f ca="1">K217-IF(入力データと計算結果!$F$7=バックデータ一覧!$A$7,計算過程!$AG217,計算過程!$AI217)*K217/($I217+$J217+$K217+$L217+$M217+$N217)</f>
        <v>2.560239130722</v>
      </c>
      <c r="E217" s="88">
        <f ca="1">L217-IF(入力データと計算結果!$F$7=バックデータ一覧!$A$7,計算過程!$AG217,計算過程!$AI217)*L217/($I217+$J217+$K217+$L217+$M217+$N217)</f>
        <v>16.458680126069996</v>
      </c>
      <c r="F217" s="88">
        <f ca="1">M217-IF(入力データと計算結果!$F$7=バックデータ一覧!$A$7,計算過程!$AG217,計算過程!$AI217)*M217/($I217+$J217+$K217+$L217+$M217+$N217)</f>
        <v>0</v>
      </c>
      <c r="G217" s="88">
        <f ca="1">N217-IF(入力データと計算結果!$F$7=バックデータ一覧!$A$7,計算過程!$AG217,計算過程!$AI217)*N217/($I217+$J217+$K217+$L217+$M217+$N217)</f>
        <v>3.825333333333333</v>
      </c>
      <c r="H217" s="88">
        <f t="shared" si="40"/>
        <v>0</v>
      </c>
      <c r="I217" s="90">
        <f ca="1">P217*(バックデータ一覧!$E$3-計算過程!X217)*4.186*10^-3</f>
        <v>8.4122142866579992</v>
      </c>
      <c r="J217" s="90">
        <f ca="1">Q217*(バックデータ一覧!$E$4-計算過程!X217)*4.186*10^-3</f>
        <v>13.715566771724998</v>
      </c>
      <c r="K217" s="90">
        <f ca="1">R217*(バックデータ一覧!$E$5-計算過程!X217)*4.186*10^-3</f>
        <v>2.560239130722</v>
      </c>
      <c r="L217" s="90">
        <f ca="1">IF(入力データと計算結果!$F$9=バックデータ一覧!$A$2,計算過程!S217*(バックデータ一覧!$E$6-計算過程!X217)*4.186*10^-3,0)</f>
        <v>16.458680126069996</v>
      </c>
      <c r="M217" s="90">
        <f>IF(入力データと計算結果!$F$9=バックデータ一覧!$A$2,0,計算過程!T217*(バックデータ一覧!$E$7-計算過程!X217)*4.186*10^-3)</f>
        <v>0</v>
      </c>
      <c r="N217" s="90">
        <f ca="1">IF(入力データと計算結果!$F$9=バックデータ一覧!$A$4,0,計算過程!U217*(バックデータ一覧!$E$8-計算過程!X217)*4.186*10^-3)</f>
        <v>3.825333333333333</v>
      </c>
      <c r="O217" s="90">
        <f>IF(入力データと計算結果!$F$9=バックデータ一覧!$A$4,計算過程!W217*1.25,0)</f>
        <v>0</v>
      </c>
      <c r="P217" s="88">
        <f t="shared" si="33"/>
        <v>92</v>
      </c>
      <c r="Q217" s="88">
        <f t="shared" si="34"/>
        <v>150</v>
      </c>
      <c r="R217" s="88">
        <f t="shared" si="35"/>
        <v>28</v>
      </c>
      <c r="S217" s="88">
        <f>IF(入力データと計算結果!$F$9=バックデータ一覧!$A$2,$AC217,0)*$AX$11*$AX$12</f>
        <v>180</v>
      </c>
      <c r="T217" s="88">
        <f>IF(入力データと計算結果!$F$9=バックデータ一覧!$A$2,0,$AC217)*$AX$12</f>
        <v>0</v>
      </c>
      <c r="U217" s="88">
        <f t="shared" ca="1" si="41"/>
        <v>21.839440567220972</v>
      </c>
      <c r="V217" s="90">
        <f ca="1">IF(OR(入力データと計算結果!$F$9=バックデータ一覧!$A$2,入力データと計算結果!$F$9=バックデータ一覧!$A$3),W217/(バックデータ一覧!$E$8-計算過程!X217)/4.186*10^3,0)</f>
        <v>21.839440567220972</v>
      </c>
      <c r="W217" s="90">
        <f t="shared" si="36"/>
        <v>3.825333333333333</v>
      </c>
      <c r="X217" s="90">
        <f ca="1">MAX(VLOOKUP(入力データと計算結果!$F$5,バックデータ一覧!$Y$3:$AA$10,2)*Y217+VLOOKUP(入力データと計算結果!$F$5,バックデータ一覧!$Y$3:$AA$10,3),0.5)</f>
        <v>18.156447250000003</v>
      </c>
      <c r="Y217" s="90">
        <f t="shared" ca="1" si="37"/>
        <v>22.127500000000001</v>
      </c>
      <c r="Z217" s="24">
        <f>IF(入力データと計算結果!$F$6=4,INDEX(バックデータ一覧!$I$4:$L$9,MATCH(VLOOKUP(計算過程!$A217,バックデータ一覧!$AU$3:$AV$367,2),バックデータ一覧!$H$4:$H$9,0),MATCH(計算過程!Z$2,バックデータ一覧!$I$2:$L$2,0)),IF(入力データと計算結果!$F$6=3,INDEX(バックデータ一覧!$I$10:$L$15,MATCH(VLOOKUP(計算過程!$A217,バックデータ一覧!$AU$3:$AV$367,2),バックデータ一覧!$H$10:$H$15,0),MATCH(計算過程!Z$2,バックデータ一覧!$I$2:$L$2,0)),IF(入力データと計算結果!$F$6=2,INDEX(バックデータ一覧!$I$16:$L$21,MATCH(VLOOKUP(計算過程!$A217,バックデータ一覧!$AU$3:$AV$367,2),バックデータ一覧!$H$16:$H$21,0),MATCH(計算過程!Z$2,バックデータ一覧!$I$2:$L$2,0)),IF(入力データと計算結果!$F$6=1,INDEX(バックデータ一覧!$I$22:$L$27,MATCH(VLOOKUP(計算過程!$A217,バックデータ一覧!$AU$3:$AV$367,2),バックデータ一覧!$H$22:$H$27,0),MATCH(計算過程!Z$2,バックデータ一覧!$I$2:$L$2,0))))))</f>
        <v>92</v>
      </c>
      <c r="AA217" s="24">
        <f>IF(入力データと計算結果!$F$6=4,INDEX(バックデータ一覧!$I$4:$L$9,MATCH(VLOOKUP(計算過程!$A217,バックデータ一覧!$AU$3:$AV$367,2),バックデータ一覧!$H$4:$H$9,0),MATCH(計算過程!AA$2,バックデータ一覧!$I$2:$L$2,0)),IF(入力データと計算結果!$F$6=3,INDEX(バックデータ一覧!$I$10:$L$15,MATCH(VLOOKUP(計算過程!$A217,バックデータ一覧!$AU$3:$AV$367,2),バックデータ一覧!$H$10:$H$15,0),MATCH(計算過程!AA$2,バックデータ一覧!$I$2:$L$2,0)),IF(入力データと計算結果!$F$6=2,INDEX(バックデータ一覧!$I$16:$L$21,MATCH(VLOOKUP(計算過程!$A217,バックデータ一覧!$AU$3:$AV$367,2),バックデータ一覧!$H$16:$H$21,0),MATCH(計算過程!AA$2,バックデータ一覧!$I$2:$L$2,0)),IF(入力データと計算結果!$F$6=1,INDEX(バックデータ一覧!$I$22:$L$27,MATCH(VLOOKUP(計算過程!$A217,バックデータ一覧!$AU$3:$AV$367,2),バックデータ一覧!$H$22:$H$27,0),MATCH(計算過程!AA$2,バックデータ一覧!$I$2:$L$2,0))))))</f>
        <v>150</v>
      </c>
      <c r="AB217" s="24">
        <f>IF(入力データと計算結果!$F$6=4,INDEX(バックデータ一覧!$I$4:$L$9,MATCH(VLOOKUP(計算過程!$A217,バックデータ一覧!$AU$3:$AV$367,2),バックデータ一覧!$H$4:$H$9,0),MATCH(計算過程!AB$2,バックデータ一覧!$I$2:$L$2,0)),IF(入力データと計算結果!$F$6=3,INDEX(バックデータ一覧!$I$10:$L$15,MATCH(VLOOKUP(計算過程!$A217,バックデータ一覧!$AU$3:$AV$367,2),バックデータ一覧!$H$10:$H$15,0),MATCH(計算過程!AB$2,バックデータ一覧!$I$2:$L$2,0)),IF(入力データと計算結果!$F$6=2,INDEX(バックデータ一覧!$I$16:$L$21,MATCH(VLOOKUP(計算過程!$A217,バックデータ一覧!$AU$3:$AV$367,2),バックデータ一覧!$H$16:$H$21,0),MATCH(計算過程!AB$2,バックデータ一覧!$I$2:$L$2,0)),IF(入力データと計算結果!$F$6=1,INDEX(バックデータ一覧!$I$22:$L$27,MATCH(VLOOKUP(計算過程!$A217,バックデータ一覧!$AU$3:$AV$367,2),バックデータ一覧!$H$22:$H$27,0),MATCH(計算過程!AB$2,バックデータ一覧!$I$2:$L$2,0))))))</f>
        <v>28</v>
      </c>
      <c r="AC217" s="24">
        <f>IF(入力データと計算結果!$F$6=4,INDEX(バックデータ一覧!$I$4:$L$9,MATCH(VLOOKUP(計算過程!$A217,バックデータ一覧!$AU$3:$AV$367,2),バックデータ一覧!$H$4:$H$9,0),MATCH(計算過程!AC$2,バックデータ一覧!$I$2:$L$2,0)),IF(入力データと計算結果!$F$6=3,INDEX(バックデータ一覧!$I$10:$L$15,MATCH(VLOOKUP(計算過程!$A217,バックデータ一覧!$AU$3:$AV$367,2),バックデータ一覧!$H$10:$H$15,0),MATCH(計算過程!AC$2,バックデータ一覧!$I$2:$L$2,0)),IF(入力データと計算結果!$F$6=2,INDEX(バックデータ一覧!$I$16:$L$21,MATCH(VLOOKUP(計算過程!$A217,バックデータ一覧!$AU$3:$AV$367,2),バックデータ一覧!$H$16:$H$21,0),MATCH(計算過程!AC$2,バックデータ一覧!$I$2:$L$2,0)),IF(入力データと計算結果!$F$6=1,INDEX(バックデータ一覧!$I$22:$L$27,MATCH(VLOOKUP(計算過程!$A217,バックデータ一覧!$AU$3:$AV$367,2),バックデータ一覧!$H$22:$H$27,0),MATCH(計算過程!AC$2,バックデータ一覧!$I$2:$L$2,0))))))</f>
        <v>180</v>
      </c>
      <c r="AD217" s="89">
        <f>IF($AF217&lt;7,INDEX(バックデータ一覧!$P$4:$S$5,MATCH(入力データと計算結果!$F$8,バックデータ一覧!$O$4:$O$5,0),MATCH(入力データと計算結果!$F$6,バックデータ一覧!$P$3:$W$3,0)),IF(AND($AF217&gt;=7,$AF217&lt;16),INDEX(バックデータ一覧!$P$6:$S$7,MATCH(入力データと計算結果!$F$8,バックデータ一覧!$O$6:$O$7,0),MATCH(入力データと計算結果!$F$6,バックデータ一覧!$P$3:$W$3,0)),IF(AND($AF217&gt;=16,$AF217&lt;25),INDEX(バックデータ一覧!$P$8:$S$9,MATCH(入力データと計算結果!$F$8,バックデータ一覧!$O$8:$O$9,0),MATCH(入力データと計算結果!$F$6,バックデータ一覧!$P$3:$W$3,0)),IF($AF217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17" s="89">
        <f>IF($AF217&lt;7,INDEX(バックデータ一覧!$T$4:$W$5,MATCH(入力データと計算結果!$F$8,バックデータ一覧!$O$4:$O$5,0),MATCH(入力データと計算結果!$F$6,バックデータ一覧!$P$3:$W$3,0)),IF(AND($AF217&gt;=7,$AF217&lt;16),INDEX(バックデータ一覧!$T$6:$W$7,MATCH(入力データと計算結果!$F$8,バックデータ一覧!$O$6:$O$7,0),MATCH(入力データと計算結果!$F$6,バックデータ一覧!$P$3:$W$3,0)),IF(AND($AF217&gt;=16,$AF217&lt;25),INDEX(バックデータ一覧!$T$8:$W$9,MATCH(入力データと計算結果!$F$8,バックデータ一覧!$O$8:$O$9,0),MATCH(入力データと計算結果!$F$6,バックデータ一覧!$P$3:$W$3,0)),IF($AF217&gt;=25,INDEX(バックデータ一覧!$T$10:$W$11,MATCH(入力データと計算結果!$F$8,バックデータ一覧!$O$10:$O$11,0),MATCH(入力データと計算結果!$F$6,バックデータ一覧!$P$3:$W$3,0))))))</f>
        <v>6.21</v>
      </c>
      <c r="AF217" s="88">
        <f>AVERAGEIF(貼り付けシート!$A$6:$A$8765,$A217,貼り付けシート!$C$6:$C$8765)</f>
        <v>17.033333333333335</v>
      </c>
      <c r="AG217" s="91">
        <f>IF(AND(入力データと計算結果!$F$7=バックデータ一覧!$A$7,AH217="使用できる"),MIN(AN217,SUM(I217:N217)*$AX$13),0)</f>
        <v>0</v>
      </c>
      <c r="AH217" s="47" t="str">
        <f t="shared" si="42"/>
        <v>使用できる</v>
      </c>
      <c r="AI217" s="90">
        <f>IF(入力データと計算結果!$F$7=バックデータ一覧!$A$8,MIN(AJ217,(SUM(I217:N217)*$AX$15)),0)</f>
        <v>0</v>
      </c>
      <c r="AJ217" s="90">
        <f t="shared" ca="1" si="38"/>
        <v>0</v>
      </c>
      <c r="AK217" s="90">
        <f t="shared" ca="1" si="39"/>
        <v>29.413066771724999</v>
      </c>
      <c r="AL217" s="88">
        <f>IF(OR($AX$22=0,入力データと計算結果!$F$7&lt;&gt;バックデータ一覧!$A$8),0,$AX$19*AM217*10^-3)</f>
        <v>0</v>
      </c>
      <c r="AM217" s="90">
        <f>SUMPRODUCT(('計算過程（日射量等）'!$A$6:$A$8765=計算過程!A217)*('計算過程（日射量等）'!$C$6:$C$8765&gt;=$AX$20))</f>
        <v>3</v>
      </c>
      <c r="AN217" s="90">
        <f>IF(入力データと計算結果!$F$7=バックデータ一覧!$A$9,0,AO217*$AX$22*$AX$21*計算過程!$AX$23)</f>
        <v>0</v>
      </c>
      <c r="AO217" s="90">
        <f>SUMIF('計算過程（日射量等）'!$A$6:$A$8765,計算過程!A217,'計算過程（日射量等）'!$C$6:$C$8765)*3600*10^-6</f>
        <v>5.7667417052157779</v>
      </c>
      <c r="AP217" s="90">
        <f t="shared" si="43"/>
        <v>22.383602150537637</v>
      </c>
      <c r="AQ217" s="90">
        <f>AVERAGEIF('貼り付けシート（日射量等）'!$D$3:$D$8762,$A217,'貼り付けシート（日射量等）'!$F$3:$F$8762)</f>
        <v>21.929166666666664</v>
      </c>
    </row>
    <row r="218" spans="1:43">
      <c r="A218" s="28">
        <v>41852</v>
      </c>
      <c r="B218" s="88">
        <f ca="1">I218-IF(入力データと計算結果!$F$7=バックデータ一覧!$A$7,計算過程!$AG218,計算過程!$AI218)*I218/($I218+$J218+$K218+$L218+$M218+$N218)</f>
        <v>5.7076537945244992</v>
      </c>
      <c r="C218" s="88">
        <f ca="1">J218-IF(入力データと計算結果!$F$7=バックデータ一覧!$A$7,計算過程!$AG218,計算過程!$AI218)*J218/($I218+$J218+$K218+$L218+$M218+$N218)</f>
        <v>9.2058932169749994</v>
      </c>
      <c r="D218" s="88">
        <f ca="1">K218-IF(入力データと計算結果!$F$7=バックデータ一覧!$A$7,計算過程!$AG218,計算過程!$AI218)*K218/($I218+$J218+$K218+$L218+$M218+$N218)</f>
        <v>0.7364714573579999</v>
      </c>
      <c r="E218" s="88">
        <f ca="1">L218-IF(入力データと計算結果!$F$7=バックデータ一覧!$A$7,計算過程!$AG218,計算過程!$AI218)*L218/($I218+$J218+$K218+$L218+$M218+$N218)</f>
        <v>16.570607790554998</v>
      </c>
      <c r="F218" s="88">
        <f ca="1">M218-IF(入力データと計算結果!$F$7=バックデータ一覧!$A$7,計算過程!$AG218,計算過程!$AI218)*M218/($I218+$J218+$K218+$L218+$M218+$N218)</f>
        <v>0</v>
      </c>
      <c r="G218" s="88">
        <f ca="1">N218-IF(入力データと計算結果!$F$7=バックデータ一覧!$A$7,計算過程!$AG218,計算過程!$AI218)*N218/($I218+$J218+$K218+$L218+$M218+$N218)</f>
        <v>3.2256666666666662</v>
      </c>
      <c r="H218" s="88">
        <f t="shared" si="40"/>
        <v>0</v>
      </c>
      <c r="I218" s="90">
        <f ca="1">P218*(バックデータ一覧!$E$3-計算過程!X218)*4.186*10^-3</f>
        <v>5.7076537945244992</v>
      </c>
      <c r="J218" s="90">
        <f ca="1">Q218*(バックデータ一覧!$E$4-計算過程!X218)*4.186*10^-3</f>
        <v>9.2058932169749994</v>
      </c>
      <c r="K218" s="90">
        <f ca="1">R218*(バックデータ一覧!$E$5-計算過程!X218)*4.186*10^-3</f>
        <v>0.7364714573579999</v>
      </c>
      <c r="L218" s="90">
        <f ca="1">IF(入力データと計算結果!$F$9=バックデータ一覧!$A$2,計算過程!S218*(バックデータ一覧!$E$6-計算過程!X218)*4.186*10^-3,0)</f>
        <v>16.570607790554998</v>
      </c>
      <c r="M218" s="90">
        <f>IF(入力データと計算結果!$F$9=バックデータ一覧!$A$2,0,計算過程!T218*(バックデータ一覧!$E$7-計算過程!X218)*4.186*10^-3)</f>
        <v>0</v>
      </c>
      <c r="N218" s="90">
        <f ca="1">IF(入力データと計算結果!$F$9=バックデータ一覧!$A$4,0,計算過程!U218*(バックデータ一覧!$E$8-計算過程!X218)*4.186*10^-3)</f>
        <v>3.2256666666666662</v>
      </c>
      <c r="O218" s="90">
        <f>IF(入力データと計算結果!$F$9=バックデータ一覧!$A$4,計算過程!W218*1.25,0)</f>
        <v>0</v>
      </c>
      <c r="P218" s="88">
        <f t="shared" si="33"/>
        <v>62</v>
      </c>
      <c r="Q218" s="88">
        <f t="shared" si="34"/>
        <v>100</v>
      </c>
      <c r="R218" s="88">
        <f t="shared" si="35"/>
        <v>8</v>
      </c>
      <c r="S218" s="88">
        <f>IF(入力データと計算結果!$F$9=バックデータ一覧!$A$2,$AC218,0)*$AX$11*$AX$12</f>
        <v>180</v>
      </c>
      <c r="T218" s="88">
        <f>IF(入力データと計算結果!$F$9=バックデータ一覧!$A$2,0,$AC218)*$AX$12</f>
        <v>0</v>
      </c>
      <c r="U218" s="88">
        <f t="shared" ca="1" si="41"/>
        <v>18.35070122938075</v>
      </c>
      <c r="V218" s="90">
        <f ca="1">IF(OR(入力データと計算結果!$F$9=バックデータ一覧!$A$2,入力データと計算結果!$F$9=バックデータ一覧!$A$3),W218/(バックデータ一覧!$E$8-計算過程!X218)/4.186*10^3,0)</f>
        <v>18.35070122938075</v>
      </c>
      <c r="W218" s="90">
        <f t="shared" si="36"/>
        <v>3.2256666666666662</v>
      </c>
      <c r="X218" s="90">
        <f ca="1">MAX(VLOOKUP(入力データと計算結果!$F$5,バックデータ一覧!$Y$3:$AA$10,2)*Y218+VLOOKUP(入力データと計算結果!$F$5,バックデータ一覧!$Y$3:$AA$10,3),0.5)</f>
        <v>18.007899625000004</v>
      </c>
      <c r="Y218" s="90">
        <f t="shared" ca="1" si="37"/>
        <v>21.903750000000002</v>
      </c>
      <c r="Z218" s="24">
        <f>IF(入力データと計算結果!$F$6=4,INDEX(バックデータ一覧!$I$4:$L$9,MATCH(VLOOKUP(計算過程!$A218,バックデータ一覧!$AU$3:$AV$367,2),バックデータ一覧!$H$4:$H$9,0),MATCH(計算過程!Z$2,バックデータ一覧!$I$2:$L$2,0)),IF(入力データと計算結果!$F$6=3,INDEX(バックデータ一覧!$I$10:$L$15,MATCH(VLOOKUP(計算過程!$A218,バックデータ一覧!$AU$3:$AV$367,2),バックデータ一覧!$H$10:$H$15,0),MATCH(計算過程!Z$2,バックデータ一覧!$I$2:$L$2,0)),IF(入力データと計算結果!$F$6=2,INDEX(バックデータ一覧!$I$16:$L$21,MATCH(VLOOKUP(計算過程!$A218,バックデータ一覧!$AU$3:$AV$367,2),バックデータ一覧!$H$16:$H$21,0),MATCH(計算過程!Z$2,バックデータ一覧!$I$2:$L$2,0)),IF(入力データと計算結果!$F$6=1,INDEX(バックデータ一覧!$I$22:$L$27,MATCH(VLOOKUP(計算過程!$A218,バックデータ一覧!$AU$3:$AV$367,2),バックデータ一覧!$H$22:$H$27,0),MATCH(計算過程!Z$2,バックデータ一覧!$I$2:$L$2,0))))))</f>
        <v>62</v>
      </c>
      <c r="AA218" s="24">
        <f>IF(入力データと計算結果!$F$6=4,INDEX(バックデータ一覧!$I$4:$L$9,MATCH(VLOOKUP(計算過程!$A218,バックデータ一覧!$AU$3:$AV$367,2),バックデータ一覧!$H$4:$H$9,0),MATCH(計算過程!AA$2,バックデータ一覧!$I$2:$L$2,0)),IF(入力データと計算結果!$F$6=3,INDEX(バックデータ一覧!$I$10:$L$15,MATCH(VLOOKUP(計算過程!$A218,バックデータ一覧!$AU$3:$AV$367,2),バックデータ一覧!$H$10:$H$15,0),MATCH(計算過程!AA$2,バックデータ一覧!$I$2:$L$2,0)),IF(入力データと計算結果!$F$6=2,INDEX(バックデータ一覧!$I$16:$L$21,MATCH(VLOOKUP(計算過程!$A218,バックデータ一覧!$AU$3:$AV$367,2),バックデータ一覧!$H$16:$H$21,0),MATCH(計算過程!AA$2,バックデータ一覧!$I$2:$L$2,0)),IF(入力データと計算結果!$F$6=1,INDEX(バックデータ一覧!$I$22:$L$27,MATCH(VLOOKUP(計算過程!$A218,バックデータ一覧!$AU$3:$AV$367,2),バックデータ一覧!$H$22:$H$27,0),MATCH(計算過程!AA$2,バックデータ一覧!$I$2:$L$2,0))))))</f>
        <v>100</v>
      </c>
      <c r="AB218" s="24">
        <f>IF(入力データと計算結果!$F$6=4,INDEX(バックデータ一覧!$I$4:$L$9,MATCH(VLOOKUP(計算過程!$A218,バックデータ一覧!$AU$3:$AV$367,2),バックデータ一覧!$H$4:$H$9,0),MATCH(計算過程!AB$2,バックデータ一覧!$I$2:$L$2,0)),IF(入力データと計算結果!$F$6=3,INDEX(バックデータ一覧!$I$10:$L$15,MATCH(VLOOKUP(計算過程!$A218,バックデータ一覧!$AU$3:$AV$367,2),バックデータ一覧!$H$10:$H$15,0),MATCH(計算過程!AB$2,バックデータ一覧!$I$2:$L$2,0)),IF(入力データと計算結果!$F$6=2,INDEX(バックデータ一覧!$I$16:$L$21,MATCH(VLOOKUP(計算過程!$A218,バックデータ一覧!$AU$3:$AV$367,2),バックデータ一覧!$H$16:$H$21,0),MATCH(計算過程!AB$2,バックデータ一覧!$I$2:$L$2,0)),IF(入力データと計算結果!$F$6=1,INDEX(バックデータ一覧!$I$22:$L$27,MATCH(VLOOKUP(計算過程!$A218,バックデータ一覧!$AU$3:$AV$367,2),バックデータ一覧!$H$22:$H$27,0),MATCH(計算過程!AB$2,バックデータ一覧!$I$2:$L$2,0))))))</f>
        <v>8</v>
      </c>
      <c r="AC218" s="24">
        <f>IF(入力データと計算結果!$F$6=4,INDEX(バックデータ一覧!$I$4:$L$9,MATCH(VLOOKUP(計算過程!$A218,バックデータ一覧!$AU$3:$AV$367,2),バックデータ一覧!$H$4:$H$9,0),MATCH(計算過程!AC$2,バックデータ一覧!$I$2:$L$2,0)),IF(入力データと計算結果!$F$6=3,INDEX(バックデータ一覧!$I$10:$L$15,MATCH(VLOOKUP(計算過程!$A218,バックデータ一覧!$AU$3:$AV$367,2),バックデータ一覧!$H$10:$H$15,0),MATCH(計算過程!AC$2,バックデータ一覧!$I$2:$L$2,0)),IF(入力データと計算結果!$F$6=2,INDEX(バックデータ一覧!$I$16:$L$21,MATCH(VLOOKUP(計算過程!$A218,バックデータ一覧!$AU$3:$AV$367,2),バックデータ一覧!$H$16:$H$21,0),MATCH(計算過程!AC$2,バックデータ一覧!$I$2:$L$2,0)),IF(入力データと計算結果!$F$6=1,INDEX(バックデータ一覧!$I$22:$L$27,MATCH(VLOOKUP(計算過程!$A218,バックデータ一覧!$AU$3:$AV$367,2),バックデータ一覧!$H$22:$H$27,0),MATCH(計算過程!AC$2,バックデータ一覧!$I$2:$L$2,0))))))</f>
        <v>180</v>
      </c>
      <c r="AD218" s="89">
        <f>IF($AF218&lt;7,INDEX(バックデータ一覧!$P$4:$S$5,MATCH(入力データと計算結果!$F$8,バックデータ一覧!$O$4:$O$5,0),MATCH(入力データと計算結果!$F$6,バックデータ一覧!$P$3:$W$3,0)),IF(AND($AF218&gt;=7,$AF218&lt;16),INDEX(バックデータ一覧!$P$6:$S$7,MATCH(入力データと計算結果!$F$8,バックデータ一覧!$O$6:$O$7,0),MATCH(入力データと計算結果!$F$6,バックデータ一覧!$P$3:$W$3,0)),IF(AND($AF218&gt;=16,$AF218&lt;25),INDEX(バックデータ一覧!$P$8:$S$9,MATCH(入力データと計算結果!$F$8,バックデータ一覧!$O$8:$O$9,0),MATCH(入力データと計算結果!$F$6,バックデータ一覧!$P$3:$W$3,0)),IF($AF218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18" s="89">
        <f>IF($AF218&lt;7,INDEX(バックデータ一覧!$T$4:$W$5,MATCH(入力データと計算結果!$F$8,バックデータ一覧!$O$4:$O$5,0),MATCH(入力データと計算結果!$F$6,バックデータ一覧!$P$3:$W$3,0)),IF(AND($AF218&gt;=7,$AF218&lt;16),INDEX(バックデータ一覧!$T$6:$W$7,MATCH(入力データと計算結果!$F$8,バックデータ一覧!$O$6:$O$7,0),MATCH(入力データと計算結果!$F$6,バックデータ一覧!$P$3:$W$3,0)),IF(AND($AF218&gt;=16,$AF218&lt;25),INDEX(バックデータ一覧!$T$8:$W$9,MATCH(入力データと計算結果!$F$8,バックデータ一覧!$O$8:$O$9,0),MATCH(入力データと計算結果!$F$6,バックデータ一覧!$P$3:$W$3,0)),IF($AF218&gt;=25,INDEX(バックデータ一覧!$T$10:$W$11,MATCH(入力データと計算結果!$F$8,バックデータ一覧!$O$10:$O$11,0),MATCH(入力データと計算結果!$F$6,バックデータ一覧!$P$3:$W$3,0))))))</f>
        <v>6.21</v>
      </c>
      <c r="AF218" s="88">
        <f>AVERAGEIF(貼り付けシート!$A$6:$A$8765,$A218,貼り付けシート!$C$6:$C$8765)</f>
        <v>21.316666666666666</v>
      </c>
      <c r="AG218" s="91">
        <f>IF(AND(入力データと計算結果!$F$7=バックデータ一覧!$A$7,AH218="使用できる"),MIN(AN218,SUM(I218:N218)*$AX$13),0)</f>
        <v>0</v>
      </c>
      <c r="AH218" s="47" t="str">
        <f t="shared" si="42"/>
        <v>使用できる</v>
      </c>
      <c r="AI218" s="90">
        <f>IF(入力データと計算結果!$F$7=バックデータ一覧!$A$8,MIN(AJ218,(SUM(I218:N218)*$AX$15)),0)</f>
        <v>0</v>
      </c>
      <c r="AJ218" s="90">
        <f t="shared" ca="1" si="38"/>
        <v>0</v>
      </c>
      <c r="AK218" s="90">
        <f t="shared" ca="1" si="39"/>
        <v>29.506339825462497</v>
      </c>
      <c r="AL218" s="88">
        <f>IF(OR($AX$22=0,入力データと計算結果!$F$7&lt;&gt;バックデータ一覧!$A$8),0,$AX$19*AM218*10^-3)</f>
        <v>0</v>
      </c>
      <c r="AM218" s="90">
        <f>SUMPRODUCT(('計算過程（日射量等）'!$A$6:$A$8765=計算過程!A218)*('計算過程（日射量等）'!$C$6:$C$8765&gt;=$AX$20))</f>
        <v>7</v>
      </c>
      <c r="AN218" s="90">
        <f>IF(入力データと計算結果!$F$7=バックデータ一覧!$A$9,0,AO218*$AX$22*$AX$21*計算過程!$AX$23)</f>
        <v>0</v>
      </c>
      <c r="AO218" s="90">
        <f>SUMIF('計算過程（日射量等）'!$A$6:$A$8765,計算過程!A218,'計算過程（日射量等）'!$C$6:$C$8765)*3600*10^-6</f>
        <v>9.266668636156318</v>
      </c>
      <c r="AP218" s="90">
        <f t="shared" si="43"/>
        <v>22.61774193548387</v>
      </c>
      <c r="AQ218" s="90">
        <f>AVERAGEIF('貼り付けシート（日射量等）'!$D$3:$D$8762,$A218,'貼り付けシート（日射量等）'!$F$3:$F$8762)</f>
        <v>23.754166666666666</v>
      </c>
    </row>
    <row r="219" spans="1:43">
      <c r="A219" s="28">
        <v>41853</v>
      </c>
      <c r="B219" s="88">
        <f ca="1">I219-IF(入力データと計算結果!$F$7=バックデータ一覧!$A$7,計算過程!$AG219,計算過程!$AI219)*I219/($I219+$J219+$K219+$L219+$M219+$N219)</f>
        <v>8.4084856804129995</v>
      </c>
      <c r="C219" s="88">
        <f ca="1">J219-IF(入力データと計算結果!$F$7=バックデータ一覧!$A$7,計算過程!$AG219,計算過程!$AI219)*J219/($I219+$J219+$K219+$L219+$M219+$N219)</f>
        <v>13.709487522412498</v>
      </c>
      <c r="D219" s="88">
        <f ca="1">K219-IF(入力データと計算結果!$F$7=バックデータ一覧!$A$7,計算過程!$AG219,計算過程!$AI219)*K219/($I219+$J219+$K219+$L219+$M219+$N219)</f>
        <v>2.5591043375169997</v>
      </c>
      <c r="E219" s="88">
        <f ca="1">L219-IF(入力データと計算結果!$F$7=バックデータ一覧!$A$7,計算過程!$AG219,計算過程!$AI219)*L219/($I219+$J219+$K219+$L219+$M219+$N219)</f>
        <v>16.451385026895</v>
      </c>
      <c r="F219" s="88">
        <f ca="1">M219-IF(入力データと計算結果!$F$7=バックデータ一覧!$A$7,計算過程!$AG219,計算過程!$AI219)*M219/($I219+$J219+$K219+$L219+$M219+$N219)</f>
        <v>0</v>
      </c>
      <c r="G219" s="88">
        <f ca="1">N219-IF(入力データと計算結果!$F$7=バックデータ一覧!$A$7,計算過程!$AG219,計算過程!$AI219)*N219/($I219+$J219+$K219+$L219+$M219+$N219)</f>
        <v>3.2373333333333334</v>
      </c>
      <c r="H219" s="88">
        <f t="shared" si="40"/>
        <v>0</v>
      </c>
      <c r="I219" s="90">
        <f ca="1">P219*(バックデータ一覧!$E$3-計算過程!X219)*4.186*10^-3</f>
        <v>8.4084856804129995</v>
      </c>
      <c r="J219" s="90">
        <f ca="1">Q219*(バックデータ一覧!$E$4-計算過程!X219)*4.186*10^-3</f>
        <v>13.709487522412498</v>
      </c>
      <c r="K219" s="90">
        <f ca="1">R219*(バックデータ一覧!$E$5-計算過程!X219)*4.186*10^-3</f>
        <v>2.5591043375169997</v>
      </c>
      <c r="L219" s="90">
        <f ca="1">IF(入力データと計算結果!$F$9=バックデータ一覧!$A$2,計算過程!S219*(バックデータ一覧!$E$6-計算過程!X219)*4.186*10^-3,0)</f>
        <v>16.451385026895</v>
      </c>
      <c r="M219" s="90">
        <f>IF(入力データと計算結果!$F$9=バックデータ一覧!$A$2,0,計算過程!T219*(バックデータ一覧!$E$7-計算過程!X219)*4.186*10^-3)</f>
        <v>0</v>
      </c>
      <c r="N219" s="90">
        <f ca="1">IF(入力データと計算結果!$F$9=バックデータ一覧!$A$4,0,計算過程!U219*(バックデータ一覧!$E$8-計算過程!X219)*4.186*10^-3)</f>
        <v>3.2373333333333334</v>
      </c>
      <c r="O219" s="90">
        <f>IF(入力データと計算結果!$F$9=バックデータ一覧!$A$4,計算過程!W219*1.25,0)</f>
        <v>0</v>
      </c>
      <c r="P219" s="88">
        <f t="shared" si="33"/>
        <v>92</v>
      </c>
      <c r="Q219" s="88">
        <f t="shared" si="34"/>
        <v>150</v>
      </c>
      <c r="R219" s="88">
        <f t="shared" si="35"/>
        <v>28</v>
      </c>
      <c r="S219" s="88">
        <f>IF(入力データと計算結果!$F$9=バックデータ一覧!$A$2,$AC219,0)*$AX$11*$AX$12</f>
        <v>180</v>
      </c>
      <c r="T219" s="88">
        <f>IF(入力データと計算結果!$F$9=バックデータ一覧!$A$2,0,$AC219)*$AX$12</f>
        <v>0</v>
      </c>
      <c r="U219" s="88">
        <f t="shared" ca="1" si="41"/>
        <v>18.486731918523464</v>
      </c>
      <c r="V219" s="90">
        <f ca="1">IF(OR(入力データと計算結果!$F$9=バックデータ一覧!$A$2,入力データと計算結果!$F$9=バックデータ一覧!$A$3),W219/(バックデータ一覧!$E$8-計算過程!X219)/4.186*10^3,0)</f>
        <v>18.486731918523464</v>
      </c>
      <c r="W219" s="90">
        <f t="shared" si="36"/>
        <v>3.2373333333333334</v>
      </c>
      <c r="X219" s="90">
        <f ca="1">MAX(VLOOKUP(入力データと計算結果!$F$5,バックデータ一覧!$Y$3:$AA$10,2)*Y219+VLOOKUP(入力データと計算結果!$F$5,バックデータ一覧!$Y$3:$AA$10,3),0.5)</f>
        <v>18.166129125000001</v>
      </c>
      <c r="Y219" s="90">
        <f t="shared" ca="1" si="37"/>
        <v>22.142083333333336</v>
      </c>
      <c r="Z219" s="24">
        <f>IF(入力データと計算結果!$F$6=4,INDEX(バックデータ一覧!$I$4:$L$9,MATCH(VLOOKUP(計算過程!$A219,バックデータ一覧!$AU$3:$AV$367,2),バックデータ一覧!$H$4:$H$9,0),MATCH(計算過程!Z$2,バックデータ一覧!$I$2:$L$2,0)),IF(入力データと計算結果!$F$6=3,INDEX(バックデータ一覧!$I$10:$L$15,MATCH(VLOOKUP(計算過程!$A219,バックデータ一覧!$AU$3:$AV$367,2),バックデータ一覧!$H$10:$H$15,0),MATCH(計算過程!Z$2,バックデータ一覧!$I$2:$L$2,0)),IF(入力データと計算結果!$F$6=2,INDEX(バックデータ一覧!$I$16:$L$21,MATCH(VLOOKUP(計算過程!$A219,バックデータ一覧!$AU$3:$AV$367,2),バックデータ一覧!$H$16:$H$21,0),MATCH(計算過程!Z$2,バックデータ一覧!$I$2:$L$2,0)),IF(入力データと計算結果!$F$6=1,INDEX(バックデータ一覧!$I$22:$L$27,MATCH(VLOOKUP(計算過程!$A219,バックデータ一覧!$AU$3:$AV$367,2),バックデータ一覧!$H$22:$H$27,0),MATCH(計算過程!Z$2,バックデータ一覧!$I$2:$L$2,0))))))</f>
        <v>92</v>
      </c>
      <c r="AA219" s="24">
        <f>IF(入力データと計算結果!$F$6=4,INDEX(バックデータ一覧!$I$4:$L$9,MATCH(VLOOKUP(計算過程!$A219,バックデータ一覧!$AU$3:$AV$367,2),バックデータ一覧!$H$4:$H$9,0),MATCH(計算過程!AA$2,バックデータ一覧!$I$2:$L$2,0)),IF(入力データと計算結果!$F$6=3,INDEX(バックデータ一覧!$I$10:$L$15,MATCH(VLOOKUP(計算過程!$A219,バックデータ一覧!$AU$3:$AV$367,2),バックデータ一覧!$H$10:$H$15,0),MATCH(計算過程!AA$2,バックデータ一覧!$I$2:$L$2,0)),IF(入力データと計算結果!$F$6=2,INDEX(バックデータ一覧!$I$16:$L$21,MATCH(VLOOKUP(計算過程!$A219,バックデータ一覧!$AU$3:$AV$367,2),バックデータ一覧!$H$16:$H$21,0),MATCH(計算過程!AA$2,バックデータ一覧!$I$2:$L$2,0)),IF(入力データと計算結果!$F$6=1,INDEX(バックデータ一覧!$I$22:$L$27,MATCH(VLOOKUP(計算過程!$A219,バックデータ一覧!$AU$3:$AV$367,2),バックデータ一覧!$H$22:$H$27,0),MATCH(計算過程!AA$2,バックデータ一覧!$I$2:$L$2,0))))))</f>
        <v>150</v>
      </c>
      <c r="AB219" s="24">
        <f>IF(入力データと計算結果!$F$6=4,INDEX(バックデータ一覧!$I$4:$L$9,MATCH(VLOOKUP(計算過程!$A219,バックデータ一覧!$AU$3:$AV$367,2),バックデータ一覧!$H$4:$H$9,0),MATCH(計算過程!AB$2,バックデータ一覧!$I$2:$L$2,0)),IF(入力データと計算結果!$F$6=3,INDEX(バックデータ一覧!$I$10:$L$15,MATCH(VLOOKUP(計算過程!$A219,バックデータ一覧!$AU$3:$AV$367,2),バックデータ一覧!$H$10:$H$15,0),MATCH(計算過程!AB$2,バックデータ一覧!$I$2:$L$2,0)),IF(入力データと計算結果!$F$6=2,INDEX(バックデータ一覧!$I$16:$L$21,MATCH(VLOOKUP(計算過程!$A219,バックデータ一覧!$AU$3:$AV$367,2),バックデータ一覧!$H$16:$H$21,0),MATCH(計算過程!AB$2,バックデータ一覧!$I$2:$L$2,0)),IF(入力データと計算結果!$F$6=1,INDEX(バックデータ一覧!$I$22:$L$27,MATCH(VLOOKUP(計算過程!$A219,バックデータ一覧!$AU$3:$AV$367,2),バックデータ一覧!$H$22:$H$27,0),MATCH(計算過程!AB$2,バックデータ一覧!$I$2:$L$2,0))))))</f>
        <v>28</v>
      </c>
      <c r="AC219" s="24">
        <f>IF(入力データと計算結果!$F$6=4,INDEX(バックデータ一覧!$I$4:$L$9,MATCH(VLOOKUP(計算過程!$A219,バックデータ一覧!$AU$3:$AV$367,2),バックデータ一覧!$H$4:$H$9,0),MATCH(計算過程!AC$2,バックデータ一覧!$I$2:$L$2,0)),IF(入力データと計算結果!$F$6=3,INDEX(バックデータ一覧!$I$10:$L$15,MATCH(VLOOKUP(計算過程!$A219,バックデータ一覧!$AU$3:$AV$367,2),バックデータ一覧!$H$10:$H$15,0),MATCH(計算過程!AC$2,バックデータ一覧!$I$2:$L$2,0)),IF(入力データと計算結果!$F$6=2,INDEX(バックデータ一覧!$I$16:$L$21,MATCH(VLOOKUP(計算過程!$A219,バックデータ一覧!$AU$3:$AV$367,2),バックデータ一覧!$H$16:$H$21,0),MATCH(計算過程!AC$2,バックデータ一覧!$I$2:$L$2,0)),IF(入力データと計算結果!$F$6=1,INDEX(バックデータ一覧!$I$22:$L$27,MATCH(VLOOKUP(計算過程!$A219,バックデータ一覧!$AU$3:$AV$367,2),バックデータ一覧!$H$22:$H$27,0),MATCH(計算過程!AC$2,バックデータ一覧!$I$2:$L$2,0))))))</f>
        <v>180</v>
      </c>
      <c r="AD219" s="89">
        <f>IF($AF219&lt;7,INDEX(バックデータ一覧!$P$4:$S$5,MATCH(入力データと計算結果!$F$8,バックデータ一覧!$O$4:$O$5,0),MATCH(入力データと計算結果!$F$6,バックデータ一覧!$P$3:$W$3,0)),IF(AND($AF219&gt;=7,$AF219&lt;16),INDEX(バックデータ一覧!$P$6:$S$7,MATCH(入力データと計算結果!$F$8,バックデータ一覧!$O$6:$O$7,0),MATCH(入力データと計算結果!$F$6,バックデータ一覧!$P$3:$W$3,0)),IF(AND($AF219&gt;=16,$AF219&lt;25),INDEX(バックデータ一覧!$P$8:$S$9,MATCH(入力データと計算結果!$F$8,バックデータ一覧!$O$8:$O$9,0),MATCH(入力データと計算結果!$F$6,バックデータ一覧!$P$3:$W$3,0)),IF($AF219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19" s="89">
        <f>IF($AF219&lt;7,INDEX(バックデータ一覧!$T$4:$W$5,MATCH(入力データと計算結果!$F$8,バックデータ一覧!$O$4:$O$5,0),MATCH(入力データと計算結果!$F$6,バックデータ一覧!$P$3:$W$3,0)),IF(AND($AF219&gt;=7,$AF219&lt;16),INDEX(バックデータ一覧!$T$6:$W$7,MATCH(入力データと計算結果!$F$8,バックデータ一覧!$O$6:$O$7,0),MATCH(入力データと計算結果!$F$6,バックデータ一覧!$P$3:$W$3,0)),IF(AND($AF219&gt;=16,$AF219&lt;25),INDEX(バックデータ一覧!$T$8:$W$9,MATCH(入力データと計算結果!$F$8,バックデータ一覧!$O$8:$O$9,0),MATCH(入力データと計算結果!$F$6,バックデータ一覧!$P$3:$W$3,0)),IF($AF219&gt;=25,INDEX(バックデータ一覧!$T$10:$W$11,MATCH(入力データと計算結果!$F$8,バックデータ一覧!$O$10:$O$11,0),MATCH(入力データと計算結果!$F$6,バックデータ一覧!$P$3:$W$3,0))))))</f>
        <v>6.21</v>
      </c>
      <c r="AF219" s="88">
        <f>AVERAGEIF(貼り付けシート!$A$6:$A$8765,$A219,貼り付けシート!$C$6:$C$8765)</f>
        <v>21.233333333333331</v>
      </c>
      <c r="AG219" s="91">
        <f>IF(AND(入力データと計算結果!$F$7=バックデータ一覧!$A$7,AH219="使用できる"),MIN(AN219,SUM(I219:N219)*$AX$13),0)</f>
        <v>0</v>
      </c>
      <c r="AH219" s="47" t="str">
        <f t="shared" si="42"/>
        <v>使用できる</v>
      </c>
      <c r="AI219" s="90">
        <f>IF(入力データと計算結果!$F$7=バックデータ一覧!$A$8,MIN(AJ219,(SUM(I219:N219)*$AX$15)),0)</f>
        <v>0</v>
      </c>
      <c r="AJ219" s="90">
        <f t="shared" ca="1" si="38"/>
        <v>0</v>
      </c>
      <c r="AK219" s="90">
        <f t="shared" ca="1" si="39"/>
        <v>29.406987522412503</v>
      </c>
      <c r="AL219" s="88">
        <f>IF(OR($AX$22=0,入力データと計算結果!$F$7&lt;&gt;バックデータ一覧!$A$8),0,$AX$19*AM219*10^-3)</f>
        <v>0</v>
      </c>
      <c r="AM219" s="90">
        <f>SUMPRODUCT(('計算過程（日射量等）'!$A$6:$A$8765=計算過程!A219)*('計算過程（日射量等）'!$C$6:$C$8765&gt;=$AX$20))</f>
        <v>8</v>
      </c>
      <c r="AN219" s="90">
        <f>IF(入力データと計算結果!$F$7=バックデータ一覧!$A$9,0,AO219*$AX$22*$AX$21*計算過程!$AX$23)</f>
        <v>0</v>
      </c>
      <c r="AO219" s="90">
        <f>SUMIF('計算過程（日射量等）'!$A$6:$A$8765,計算過程!A219,'計算過程（日射量等）'!$C$6:$C$8765)*3600*10^-6</f>
        <v>15.656880075622519</v>
      </c>
      <c r="AP219" s="90">
        <f t="shared" si="43"/>
        <v>22.839112903225804</v>
      </c>
      <c r="AQ219" s="90">
        <f>AVERAGEIF('貼り付けシート（日射量等）'!$D$3:$D$8762,$A219,'貼り付けシート（日射量等）'!$F$3:$F$8762)</f>
        <v>25.229166666666668</v>
      </c>
    </row>
    <row r="220" spans="1:43">
      <c r="A220" s="28">
        <v>41854</v>
      </c>
      <c r="B220" s="88">
        <f ca="1">I220-IF(入力データと計算結果!$F$7=バックデータ一覧!$A$7,計算過程!$AG220,計算過程!$AI220)*I220/($I220+$J220+$K220+$L220+$M220+$N220)</f>
        <v>8.4076334275569984</v>
      </c>
      <c r="C220" s="88">
        <f ca="1">J220-IF(入力データと計算結果!$F$7=バックデータ一覧!$A$7,計算過程!$AG220,計算過程!$AI220)*J220/($I220+$J220+$K220+$L220+$M220+$N220)</f>
        <v>13.708097979712498</v>
      </c>
      <c r="D220" s="88">
        <f ca="1">K220-IF(入力データと計算結果!$F$7=バックデータ一覧!$A$7,計算過程!$AG220,計算過程!$AI220)*K220/($I220+$J220+$K220+$L220+$M220+$N220)</f>
        <v>2.558844956213</v>
      </c>
      <c r="E220" s="88">
        <f ca="1">L220-IF(入力データと計算結果!$F$7=バックデータ一覧!$A$7,計算過程!$AG220,計算過程!$AI220)*L220/($I220+$J220+$K220+$L220+$M220+$N220)</f>
        <v>16.449717575655001</v>
      </c>
      <c r="F220" s="88">
        <f ca="1">M220-IF(入力データと計算結果!$F$7=バックデータ一覧!$A$7,計算過程!$AG220,計算過程!$AI220)*M220/($I220+$J220+$K220+$L220+$M220+$N220)</f>
        <v>0</v>
      </c>
      <c r="G220" s="88">
        <f ca="1">N220-IF(入力データと計算結果!$F$7=バックデータ一覧!$A$7,計算過程!$AG220,計算過程!$AI220)*N220/($I220+$J220+$K220+$L220+$M220+$N220)</f>
        <v>2.9345833333333338</v>
      </c>
      <c r="H220" s="88">
        <f t="shared" si="40"/>
        <v>0</v>
      </c>
      <c r="I220" s="90">
        <f ca="1">P220*(バックデータ一覧!$E$3-計算過程!X220)*4.186*10^-3</f>
        <v>8.4076334275569984</v>
      </c>
      <c r="J220" s="90">
        <f ca="1">Q220*(バックデータ一覧!$E$4-計算過程!X220)*4.186*10^-3</f>
        <v>13.708097979712498</v>
      </c>
      <c r="K220" s="90">
        <f ca="1">R220*(バックデータ一覧!$E$5-計算過程!X220)*4.186*10^-3</f>
        <v>2.558844956213</v>
      </c>
      <c r="L220" s="90">
        <f ca="1">IF(入力データと計算結果!$F$9=バックデータ一覧!$A$2,計算過程!S220*(バックデータ一覧!$E$6-計算過程!X220)*4.186*10^-3,0)</f>
        <v>16.449717575655001</v>
      </c>
      <c r="M220" s="90">
        <f>IF(入力データと計算結果!$F$9=バックデータ一覧!$A$2,0,計算過程!T220*(バックデータ一覧!$E$7-計算過程!X220)*4.186*10^-3)</f>
        <v>0</v>
      </c>
      <c r="N220" s="90">
        <f ca="1">IF(入力データと計算結果!$F$9=バックデータ一覧!$A$4,0,計算過程!U220*(バックデータ一覧!$E$8-計算過程!X220)*4.186*10^-3)</f>
        <v>2.9345833333333338</v>
      </c>
      <c r="O220" s="90">
        <f>IF(入力データと計算結果!$F$9=バックデータ一覧!$A$4,計算過程!W220*1.25,0)</f>
        <v>0</v>
      </c>
      <c r="P220" s="88">
        <f t="shared" si="33"/>
        <v>92</v>
      </c>
      <c r="Q220" s="88">
        <f t="shared" si="34"/>
        <v>150</v>
      </c>
      <c r="R220" s="88">
        <f t="shared" si="35"/>
        <v>28</v>
      </c>
      <c r="S220" s="88">
        <f>IF(入力データと計算結果!$F$9=バックデータ一覧!$A$2,$AC220,0)*$AX$11*$AX$12</f>
        <v>180</v>
      </c>
      <c r="T220" s="88">
        <f>IF(入力データと計算結果!$F$9=バックデータ一覧!$A$2,0,$AC220)*$AX$12</f>
        <v>0</v>
      </c>
      <c r="U220" s="88">
        <f t="shared" ca="1" si="41"/>
        <v>16.758770196471268</v>
      </c>
      <c r="V220" s="90">
        <f ca="1">IF(OR(入力データと計算結果!$F$9=バックデータ一覧!$A$2,入力データと計算結果!$F$9=バックデータ一覧!$A$3),W220/(バックデータ一覧!$E$8-計算過程!X220)/4.186*10^3,0)</f>
        <v>16.758770196471268</v>
      </c>
      <c r="W220" s="90">
        <f t="shared" si="36"/>
        <v>2.9345833333333333</v>
      </c>
      <c r="X220" s="90">
        <f ca="1">MAX(VLOOKUP(入力データと計算結果!$F$5,バックデータ一覧!$Y$3:$AA$10,2)*Y220+VLOOKUP(入力データと計算結果!$F$5,バックデータ一覧!$Y$3:$AA$10,3),0.5)</f>
        <v>18.168342125000002</v>
      </c>
      <c r="Y220" s="90">
        <f t="shared" ca="1" si="37"/>
        <v>22.145416666666666</v>
      </c>
      <c r="Z220" s="24">
        <f>IF(入力データと計算結果!$F$6=4,INDEX(バックデータ一覧!$I$4:$L$9,MATCH(VLOOKUP(計算過程!$A220,バックデータ一覧!$AU$3:$AV$367,2),バックデータ一覧!$H$4:$H$9,0),MATCH(計算過程!Z$2,バックデータ一覧!$I$2:$L$2,0)),IF(入力データと計算結果!$F$6=3,INDEX(バックデータ一覧!$I$10:$L$15,MATCH(VLOOKUP(計算過程!$A220,バックデータ一覧!$AU$3:$AV$367,2),バックデータ一覧!$H$10:$H$15,0),MATCH(計算過程!Z$2,バックデータ一覧!$I$2:$L$2,0)),IF(入力データと計算結果!$F$6=2,INDEX(バックデータ一覧!$I$16:$L$21,MATCH(VLOOKUP(計算過程!$A220,バックデータ一覧!$AU$3:$AV$367,2),バックデータ一覧!$H$16:$H$21,0),MATCH(計算過程!Z$2,バックデータ一覧!$I$2:$L$2,0)),IF(入力データと計算結果!$F$6=1,INDEX(バックデータ一覧!$I$22:$L$27,MATCH(VLOOKUP(計算過程!$A220,バックデータ一覧!$AU$3:$AV$367,2),バックデータ一覧!$H$22:$H$27,0),MATCH(計算過程!Z$2,バックデータ一覧!$I$2:$L$2,0))))))</f>
        <v>92</v>
      </c>
      <c r="AA220" s="24">
        <f>IF(入力データと計算結果!$F$6=4,INDEX(バックデータ一覧!$I$4:$L$9,MATCH(VLOOKUP(計算過程!$A220,バックデータ一覧!$AU$3:$AV$367,2),バックデータ一覧!$H$4:$H$9,0),MATCH(計算過程!AA$2,バックデータ一覧!$I$2:$L$2,0)),IF(入力データと計算結果!$F$6=3,INDEX(バックデータ一覧!$I$10:$L$15,MATCH(VLOOKUP(計算過程!$A220,バックデータ一覧!$AU$3:$AV$367,2),バックデータ一覧!$H$10:$H$15,0),MATCH(計算過程!AA$2,バックデータ一覧!$I$2:$L$2,0)),IF(入力データと計算結果!$F$6=2,INDEX(バックデータ一覧!$I$16:$L$21,MATCH(VLOOKUP(計算過程!$A220,バックデータ一覧!$AU$3:$AV$367,2),バックデータ一覧!$H$16:$H$21,0),MATCH(計算過程!AA$2,バックデータ一覧!$I$2:$L$2,0)),IF(入力データと計算結果!$F$6=1,INDEX(バックデータ一覧!$I$22:$L$27,MATCH(VLOOKUP(計算過程!$A220,バックデータ一覧!$AU$3:$AV$367,2),バックデータ一覧!$H$22:$H$27,0),MATCH(計算過程!AA$2,バックデータ一覧!$I$2:$L$2,0))))))</f>
        <v>150</v>
      </c>
      <c r="AB220" s="24">
        <f>IF(入力データと計算結果!$F$6=4,INDEX(バックデータ一覧!$I$4:$L$9,MATCH(VLOOKUP(計算過程!$A220,バックデータ一覧!$AU$3:$AV$367,2),バックデータ一覧!$H$4:$H$9,0),MATCH(計算過程!AB$2,バックデータ一覧!$I$2:$L$2,0)),IF(入力データと計算結果!$F$6=3,INDEX(バックデータ一覧!$I$10:$L$15,MATCH(VLOOKUP(計算過程!$A220,バックデータ一覧!$AU$3:$AV$367,2),バックデータ一覧!$H$10:$H$15,0),MATCH(計算過程!AB$2,バックデータ一覧!$I$2:$L$2,0)),IF(入力データと計算結果!$F$6=2,INDEX(バックデータ一覧!$I$16:$L$21,MATCH(VLOOKUP(計算過程!$A220,バックデータ一覧!$AU$3:$AV$367,2),バックデータ一覧!$H$16:$H$21,0),MATCH(計算過程!AB$2,バックデータ一覧!$I$2:$L$2,0)),IF(入力データと計算結果!$F$6=1,INDEX(バックデータ一覧!$I$22:$L$27,MATCH(VLOOKUP(計算過程!$A220,バックデータ一覧!$AU$3:$AV$367,2),バックデータ一覧!$H$22:$H$27,0),MATCH(計算過程!AB$2,バックデータ一覧!$I$2:$L$2,0))))))</f>
        <v>28</v>
      </c>
      <c r="AC220" s="24">
        <f>IF(入力データと計算結果!$F$6=4,INDEX(バックデータ一覧!$I$4:$L$9,MATCH(VLOOKUP(計算過程!$A220,バックデータ一覧!$AU$3:$AV$367,2),バックデータ一覧!$H$4:$H$9,0),MATCH(計算過程!AC$2,バックデータ一覧!$I$2:$L$2,0)),IF(入力データと計算結果!$F$6=3,INDEX(バックデータ一覧!$I$10:$L$15,MATCH(VLOOKUP(計算過程!$A220,バックデータ一覧!$AU$3:$AV$367,2),バックデータ一覧!$H$10:$H$15,0),MATCH(計算過程!AC$2,バックデータ一覧!$I$2:$L$2,0)),IF(入力データと計算結果!$F$6=2,INDEX(バックデータ一覧!$I$16:$L$21,MATCH(VLOOKUP(計算過程!$A220,バックデータ一覧!$AU$3:$AV$367,2),バックデータ一覧!$H$16:$H$21,0),MATCH(計算過程!AC$2,バックデータ一覧!$I$2:$L$2,0)),IF(入力データと計算結果!$F$6=1,INDEX(バックデータ一覧!$I$22:$L$27,MATCH(VLOOKUP(計算過程!$A220,バックデータ一覧!$AU$3:$AV$367,2),バックデータ一覧!$H$22:$H$27,0),MATCH(計算過程!AC$2,バックデータ一覧!$I$2:$L$2,0))))))</f>
        <v>180</v>
      </c>
      <c r="AD220" s="89">
        <f>IF($AF220&lt;7,INDEX(バックデータ一覧!$P$4:$S$5,MATCH(入力データと計算結果!$F$8,バックデータ一覧!$O$4:$O$5,0),MATCH(入力データと計算結果!$F$6,バックデータ一覧!$P$3:$W$3,0)),IF(AND($AF220&gt;=7,$AF220&lt;16),INDEX(バックデータ一覧!$P$6:$S$7,MATCH(入力データと計算結果!$F$8,バックデータ一覧!$O$6:$O$7,0),MATCH(入力データと計算結果!$F$6,バックデータ一覧!$P$3:$W$3,0)),IF(AND($AF220&gt;=16,$AF220&lt;25),INDEX(バックデータ一覧!$P$8:$S$9,MATCH(入力データと計算結果!$F$8,バックデータ一覧!$O$8:$O$9,0),MATCH(入力データと計算結果!$F$6,バックデータ一覧!$P$3:$W$3,0)),IF($AF220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20" s="89">
        <f>IF($AF220&lt;7,INDEX(バックデータ一覧!$T$4:$W$5,MATCH(入力データと計算結果!$F$8,バックデータ一覧!$O$4:$O$5,0),MATCH(入力データと計算結果!$F$6,バックデータ一覧!$P$3:$W$3,0)),IF(AND($AF220&gt;=7,$AF220&lt;16),INDEX(バックデータ一覧!$T$6:$W$7,MATCH(入力データと計算結果!$F$8,バックデータ一覧!$O$6:$O$7,0),MATCH(入力データと計算結果!$F$6,バックデータ一覧!$P$3:$W$3,0)),IF(AND($AF220&gt;=16,$AF220&lt;25),INDEX(バックデータ一覧!$T$8:$W$9,MATCH(入力データと計算結果!$F$8,バックデータ一覧!$O$8:$O$9,0),MATCH(入力データと計算結果!$F$6,バックデータ一覧!$P$3:$W$3,0)),IF($AF220&gt;=25,INDEX(バックデータ一覧!$T$10:$W$11,MATCH(入力データと計算結果!$F$8,バックデータ一覧!$O$10:$O$11,0),MATCH(入力データと計算結果!$F$6,バックデータ一覧!$P$3:$W$3,0))))))</f>
        <v>6.21</v>
      </c>
      <c r="AF220" s="88">
        <f>AVERAGEIF(貼り付けシート!$A$6:$A$8765,$A220,貼り付けシート!$C$6:$C$8765)</f>
        <v>23.395833333333332</v>
      </c>
      <c r="AG220" s="91">
        <f>IF(AND(入力データと計算結果!$F$7=バックデータ一覧!$A$7,AH220="使用できる"),MIN(AN220,SUM(I220:N220)*$AX$13),0)</f>
        <v>0</v>
      </c>
      <c r="AH220" s="47" t="str">
        <f t="shared" si="42"/>
        <v>使用できる</v>
      </c>
      <c r="AI220" s="90">
        <f>IF(入力データと計算結果!$F$7=バックデータ一覧!$A$8,MIN(AJ220,(SUM(I220:N220)*$AX$15)),0)</f>
        <v>0</v>
      </c>
      <c r="AJ220" s="90">
        <f t="shared" ca="1" si="38"/>
        <v>0</v>
      </c>
      <c r="AK220" s="90">
        <f t="shared" ca="1" si="39"/>
        <v>29.405597979712496</v>
      </c>
      <c r="AL220" s="88">
        <f>IF(OR($AX$22=0,入力データと計算結果!$F$7&lt;&gt;バックデータ一覧!$A$8),0,$AX$19*AM220*10^-3)</f>
        <v>0</v>
      </c>
      <c r="AM220" s="90">
        <f>SUMPRODUCT(('計算過程（日射量等）'!$A$6:$A$8765=計算過程!A220)*('計算過程（日射量等）'!$C$6:$C$8765&gt;=$AX$20))</f>
        <v>2</v>
      </c>
      <c r="AN220" s="90">
        <f>IF(入力データと計算結果!$F$7=バックデータ一覧!$A$9,0,AO220*$AX$22*$AX$21*計算過程!$AX$23)</f>
        <v>0</v>
      </c>
      <c r="AO220" s="90">
        <f>SUMIF('計算過程（日射量等）'!$A$6:$A$8765,計算過程!A220,'計算過程（日射量等）'!$C$6:$C$8765)*3600*10^-6</f>
        <v>5.0722458444443124</v>
      </c>
      <c r="AP220" s="90">
        <f t="shared" si="43"/>
        <v>22.941801075268813</v>
      </c>
      <c r="AQ220" s="90">
        <f>AVERAGEIF('貼り付けシート（日射量等）'!$D$3:$D$8762,$A220,'貼り付けシート（日射量等）'!$F$3:$F$8762)</f>
        <v>21.516666666666669</v>
      </c>
    </row>
    <row r="221" spans="1:43">
      <c r="A221" s="28">
        <v>41855</v>
      </c>
      <c r="B221" s="88">
        <f ca="1">I221-IF(入力データと計算結果!$F$7=バックデータ一覧!$A$7,計算過程!$AG221,計算過程!$AI221)*I221/($I221+$J221+$K221+$L221+$M221+$N221)</f>
        <v>8.3806809309859975</v>
      </c>
      <c r="C221" s="88">
        <f ca="1">J221-IF(入力データと計算結果!$F$7=バックデータ一覧!$A$7,計算過程!$AG221,計算過程!$AI221)*J221/($I221+$J221+$K221+$L221+$M221+$N221)</f>
        <v>13.664153691824998</v>
      </c>
      <c r="D221" s="88">
        <f ca="1">K221-IF(入力データと計算結果!$F$7=バックデータ一覧!$A$7,計算過程!$AG221,計算過程!$AI221)*K221/($I221+$J221+$K221+$L221+$M221+$N221)</f>
        <v>2.5506420224739994</v>
      </c>
      <c r="E221" s="88">
        <f ca="1">L221-IF(入力データと計算結果!$F$7=バックデータ一覧!$A$7,計算過程!$AG221,計算過程!$AI221)*L221/($I221+$J221+$K221+$L221+$M221+$N221)</f>
        <v>16.396984430189999</v>
      </c>
      <c r="F221" s="88">
        <f ca="1">M221-IF(入力データと計算結果!$F$7=バックデータ一覧!$A$7,計算過程!$AG221,計算過程!$AI221)*M221/($I221+$J221+$K221+$L221+$M221+$N221)</f>
        <v>0</v>
      </c>
      <c r="G221" s="88">
        <f ca="1">N221-IF(入力データと計算結果!$F$7=バックデータ一覧!$A$7,計算過程!$AG221,計算過程!$AI221)*N221/($I221+$J221+$K221+$L221+$M221+$N221)</f>
        <v>3.3639166666666669</v>
      </c>
      <c r="H221" s="88">
        <f t="shared" si="40"/>
        <v>0</v>
      </c>
      <c r="I221" s="90">
        <f ca="1">P221*(バックデータ一覧!$E$3-計算過程!X221)*4.186*10^-3</f>
        <v>8.3806809309859975</v>
      </c>
      <c r="J221" s="90">
        <f ca="1">Q221*(バックデータ一覧!$E$4-計算過程!X221)*4.186*10^-3</f>
        <v>13.664153691824998</v>
      </c>
      <c r="K221" s="90">
        <f ca="1">R221*(バックデータ一覧!$E$5-計算過程!X221)*4.186*10^-3</f>
        <v>2.5506420224739994</v>
      </c>
      <c r="L221" s="90">
        <f ca="1">IF(入力データと計算結果!$F$9=バックデータ一覧!$A$2,計算過程!S221*(バックデータ一覧!$E$6-計算過程!X221)*4.186*10^-3,0)</f>
        <v>16.396984430189999</v>
      </c>
      <c r="M221" s="90">
        <f>IF(入力データと計算結果!$F$9=バックデータ一覧!$A$2,0,計算過程!T221*(バックデータ一覧!$E$7-計算過程!X221)*4.186*10^-3)</f>
        <v>0</v>
      </c>
      <c r="N221" s="90">
        <f ca="1">IF(入力データと計算結果!$F$9=バックデータ一覧!$A$4,0,計算過程!U221*(バックデータ一覧!$E$8-計算過程!X221)*4.186*10^-3)</f>
        <v>3.3639166666666669</v>
      </c>
      <c r="O221" s="90">
        <f>IF(入力データと計算結果!$F$9=バックデータ一覧!$A$4,計算過程!W221*1.25,0)</f>
        <v>0</v>
      </c>
      <c r="P221" s="88">
        <f t="shared" si="33"/>
        <v>92</v>
      </c>
      <c r="Q221" s="88">
        <f t="shared" si="34"/>
        <v>150</v>
      </c>
      <c r="R221" s="88">
        <f t="shared" si="35"/>
        <v>28</v>
      </c>
      <c r="S221" s="88">
        <f>IF(入力データと計算結果!$F$9=バックデータ一覧!$A$2,$AC221,0)*$AX$11*$AX$12</f>
        <v>180</v>
      </c>
      <c r="T221" s="88">
        <f>IF(入力データと計算結果!$F$9=バックデータ一覧!$A$2,0,$AC221)*$AX$12</f>
        <v>0</v>
      </c>
      <c r="U221" s="88">
        <f t="shared" ca="1" si="41"/>
        <v>19.242793934096646</v>
      </c>
      <c r="V221" s="90">
        <f ca="1">IF(OR(入力データと計算結果!$F$9=バックデータ一覧!$A$2,入力データと計算結果!$F$9=バックデータ一覧!$A$3),W221/(バックデータ一覧!$E$8-計算過程!X221)/4.186*10^3,0)</f>
        <v>19.242793934096646</v>
      </c>
      <c r="W221" s="90">
        <f t="shared" si="36"/>
        <v>3.3639166666666669</v>
      </c>
      <c r="X221" s="90">
        <f ca="1">MAX(VLOOKUP(入力データと計算結果!$F$5,バックデータ一覧!$Y$3:$AA$10,2)*Y221+VLOOKUP(入力データと計算結果!$F$5,バックデータ一覧!$Y$3:$AA$10,3),0.5)</f>
        <v>18.238328250000002</v>
      </c>
      <c r="Y221" s="90">
        <f t="shared" ca="1" si="37"/>
        <v>22.250833333333333</v>
      </c>
      <c r="Z221" s="24">
        <f>IF(入力データと計算結果!$F$6=4,INDEX(バックデータ一覧!$I$4:$L$9,MATCH(VLOOKUP(計算過程!$A221,バックデータ一覧!$AU$3:$AV$367,2),バックデータ一覧!$H$4:$H$9,0),MATCH(計算過程!Z$2,バックデータ一覧!$I$2:$L$2,0)),IF(入力データと計算結果!$F$6=3,INDEX(バックデータ一覧!$I$10:$L$15,MATCH(VLOOKUP(計算過程!$A221,バックデータ一覧!$AU$3:$AV$367,2),バックデータ一覧!$H$10:$H$15,0),MATCH(計算過程!Z$2,バックデータ一覧!$I$2:$L$2,0)),IF(入力データと計算結果!$F$6=2,INDEX(バックデータ一覧!$I$16:$L$21,MATCH(VLOOKUP(計算過程!$A221,バックデータ一覧!$AU$3:$AV$367,2),バックデータ一覧!$H$16:$H$21,0),MATCH(計算過程!Z$2,バックデータ一覧!$I$2:$L$2,0)),IF(入力データと計算結果!$F$6=1,INDEX(バックデータ一覧!$I$22:$L$27,MATCH(VLOOKUP(計算過程!$A221,バックデータ一覧!$AU$3:$AV$367,2),バックデータ一覧!$H$22:$H$27,0),MATCH(計算過程!Z$2,バックデータ一覧!$I$2:$L$2,0))))))</f>
        <v>92</v>
      </c>
      <c r="AA221" s="24">
        <f>IF(入力データと計算結果!$F$6=4,INDEX(バックデータ一覧!$I$4:$L$9,MATCH(VLOOKUP(計算過程!$A221,バックデータ一覧!$AU$3:$AV$367,2),バックデータ一覧!$H$4:$H$9,0),MATCH(計算過程!AA$2,バックデータ一覧!$I$2:$L$2,0)),IF(入力データと計算結果!$F$6=3,INDEX(バックデータ一覧!$I$10:$L$15,MATCH(VLOOKUP(計算過程!$A221,バックデータ一覧!$AU$3:$AV$367,2),バックデータ一覧!$H$10:$H$15,0),MATCH(計算過程!AA$2,バックデータ一覧!$I$2:$L$2,0)),IF(入力データと計算結果!$F$6=2,INDEX(バックデータ一覧!$I$16:$L$21,MATCH(VLOOKUP(計算過程!$A221,バックデータ一覧!$AU$3:$AV$367,2),バックデータ一覧!$H$16:$H$21,0),MATCH(計算過程!AA$2,バックデータ一覧!$I$2:$L$2,0)),IF(入力データと計算結果!$F$6=1,INDEX(バックデータ一覧!$I$22:$L$27,MATCH(VLOOKUP(計算過程!$A221,バックデータ一覧!$AU$3:$AV$367,2),バックデータ一覧!$H$22:$H$27,0),MATCH(計算過程!AA$2,バックデータ一覧!$I$2:$L$2,0))))))</f>
        <v>150</v>
      </c>
      <c r="AB221" s="24">
        <f>IF(入力データと計算結果!$F$6=4,INDEX(バックデータ一覧!$I$4:$L$9,MATCH(VLOOKUP(計算過程!$A221,バックデータ一覧!$AU$3:$AV$367,2),バックデータ一覧!$H$4:$H$9,0),MATCH(計算過程!AB$2,バックデータ一覧!$I$2:$L$2,0)),IF(入力データと計算結果!$F$6=3,INDEX(バックデータ一覧!$I$10:$L$15,MATCH(VLOOKUP(計算過程!$A221,バックデータ一覧!$AU$3:$AV$367,2),バックデータ一覧!$H$10:$H$15,0),MATCH(計算過程!AB$2,バックデータ一覧!$I$2:$L$2,0)),IF(入力データと計算結果!$F$6=2,INDEX(バックデータ一覧!$I$16:$L$21,MATCH(VLOOKUP(計算過程!$A221,バックデータ一覧!$AU$3:$AV$367,2),バックデータ一覧!$H$16:$H$21,0),MATCH(計算過程!AB$2,バックデータ一覧!$I$2:$L$2,0)),IF(入力データと計算結果!$F$6=1,INDEX(バックデータ一覧!$I$22:$L$27,MATCH(VLOOKUP(計算過程!$A221,バックデータ一覧!$AU$3:$AV$367,2),バックデータ一覧!$H$22:$H$27,0),MATCH(計算過程!AB$2,バックデータ一覧!$I$2:$L$2,0))))))</f>
        <v>28</v>
      </c>
      <c r="AC221" s="24">
        <f>IF(入力データと計算結果!$F$6=4,INDEX(バックデータ一覧!$I$4:$L$9,MATCH(VLOOKUP(計算過程!$A221,バックデータ一覧!$AU$3:$AV$367,2),バックデータ一覧!$H$4:$H$9,0),MATCH(計算過程!AC$2,バックデータ一覧!$I$2:$L$2,0)),IF(入力データと計算結果!$F$6=3,INDEX(バックデータ一覧!$I$10:$L$15,MATCH(VLOOKUP(計算過程!$A221,バックデータ一覧!$AU$3:$AV$367,2),バックデータ一覧!$H$10:$H$15,0),MATCH(計算過程!AC$2,バックデータ一覧!$I$2:$L$2,0)),IF(入力データと計算結果!$F$6=2,INDEX(バックデータ一覧!$I$16:$L$21,MATCH(VLOOKUP(計算過程!$A221,バックデータ一覧!$AU$3:$AV$367,2),バックデータ一覧!$H$16:$H$21,0),MATCH(計算過程!AC$2,バックデータ一覧!$I$2:$L$2,0)),IF(入力データと計算結果!$F$6=1,INDEX(バックデータ一覧!$I$22:$L$27,MATCH(VLOOKUP(計算過程!$A221,バックデータ一覧!$AU$3:$AV$367,2),バックデータ一覧!$H$22:$H$27,0),MATCH(計算過程!AC$2,バックデータ一覧!$I$2:$L$2,0))))))</f>
        <v>180</v>
      </c>
      <c r="AD221" s="89">
        <f>IF($AF221&lt;7,INDEX(バックデータ一覧!$P$4:$S$5,MATCH(入力データと計算結果!$F$8,バックデータ一覧!$O$4:$O$5,0),MATCH(入力データと計算結果!$F$6,バックデータ一覧!$P$3:$W$3,0)),IF(AND($AF221&gt;=7,$AF221&lt;16),INDEX(バックデータ一覧!$P$6:$S$7,MATCH(入力データと計算結果!$F$8,バックデータ一覧!$O$6:$O$7,0),MATCH(入力データと計算結果!$F$6,バックデータ一覧!$P$3:$W$3,0)),IF(AND($AF221&gt;=16,$AF221&lt;25),INDEX(バックデータ一覧!$P$8:$S$9,MATCH(入力データと計算結果!$F$8,バックデータ一覧!$O$8:$O$9,0),MATCH(入力データと計算結果!$F$6,バックデータ一覧!$P$3:$W$3,0)),IF($AF221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21" s="89">
        <f>IF($AF221&lt;7,INDEX(バックデータ一覧!$T$4:$W$5,MATCH(入力データと計算結果!$F$8,バックデータ一覧!$O$4:$O$5,0),MATCH(入力データと計算結果!$F$6,バックデータ一覧!$P$3:$W$3,0)),IF(AND($AF221&gt;=7,$AF221&lt;16),INDEX(バックデータ一覧!$T$6:$W$7,MATCH(入力データと計算結果!$F$8,バックデータ一覧!$O$6:$O$7,0),MATCH(入力データと計算結果!$F$6,バックデータ一覧!$P$3:$W$3,0)),IF(AND($AF221&gt;=16,$AF221&lt;25),INDEX(バックデータ一覧!$T$8:$W$9,MATCH(入力データと計算結果!$F$8,バックデータ一覧!$O$8:$O$9,0),MATCH(入力データと計算結果!$F$6,バックデータ一覧!$P$3:$W$3,0)),IF($AF221&gt;=25,INDEX(バックデータ一覧!$T$10:$W$11,MATCH(入力データと計算結果!$F$8,バックデータ一覧!$O$10:$O$11,0),MATCH(入力データと計算結果!$F$6,バックデータ一覧!$P$3:$W$3,0))))))</f>
        <v>6.21</v>
      </c>
      <c r="AF221" s="88">
        <f>AVERAGEIF(貼り付けシート!$A$6:$A$8765,$A221,貼り付けシート!$C$6:$C$8765)</f>
        <v>20.329166666666662</v>
      </c>
      <c r="AG221" s="91">
        <f>IF(AND(入力データと計算結果!$F$7=バックデータ一覧!$A$7,AH221="使用できる"),MIN(AN221,SUM(I221:N221)*$AX$13),0)</f>
        <v>0</v>
      </c>
      <c r="AH221" s="47" t="str">
        <f t="shared" si="42"/>
        <v>使用できる</v>
      </c>
      <c r="AI221" s="90">
        <f>IF(入力データと計算結果!$F$7=バックデータ一覧!$A$8,MIN(AJ221,(SUM(I221:N221)*$AX$15)),0)</f>
        <v>0</v>
      </c>
      <c r="AJ221" s="90">
        <f t="shared" ca="1" si="38"/>
        <v>0</v>
      </c>
      <c r="AK221" s="90">
        <f t="shared" ca="1" si="39"/>
        <v>29.361653691824998</v>
      </c>
      <c r="AL221" s="88">
        <f>IF(OR($AX$22=0,入力データと計算結果!$F$7&lt;&gt;バックデータ一覧!$A$8),0,$AX$19*AM221*10^-3)</f>
        <v>0</v>
      </c>
      <c r="AM221" s="90">
        <f>SUMPRODUCT(('計算過程（日射量等）'!$A$6:$A$8765=計算過程!A221)*('計算過程（日射量等）'!$C$6:$C$8765&gt;=$AX$20))</f>
        <v>6</v>
      </c>
      <c r="AN221" s="90">
        <f>IF(入力データと計算結果!$F$7=バックデータ一覧!$A$9,0,AO221*$AX$22*$AX$21*計算過程!$AX$23)</f>
        <v>0</v>
      </c>
      <c r="AO221" s="90">
        <f>SUMIF('計算過程（日射量等）'!$A$6:$A$8765,計算過程!A221,'計算過程（日射量等）'!$C$6:$C$8765)*3600*10^-6</f>
        <v>6.8318001102245391</v>
      </c>
      <c r="AP221" s="90">
        <f t="shared" si="43"/>
        <v>22.998252688172037</v>
      </c>
      <c r="AQ221" s="90">
        <f>AVERAGEIF('貼り付けシート（日射量等）'!$D$3:$D$8762,$A221,'貼り付けシート（日射量等）'!$F$3:$F$8762)</f>
        <v>21.058333333333334</v>
      </c>
    </row>
    <row r="222" spans="1:43">
      <c r="A222" s="28">
        <v>41856</v>
      </c>
      <c r="B222" s="88">
        <f ca="1">I222-IF(入力データと計算結果!$F$7=バックデータ一覧!$A$7,計算過程!$AG222,計算過程!$AI222)*I222/($I222+$J222+$K222+$L222+$M222+$N222)</f>
        <v>12.947421863740001</v>
      </c>
      <c r="C222" s="88">
        <f ca="1">J222-IF(入力データと計算結果!$F$7=バックデータ一覧!$A$7,計算過程!$AG222,計算過程!$AI222)*J222/($I222+$J222+$K222+$L222+$M222+$N222)</f>
        <v>18.496316948199997</v>
      </c>
      <c r="D222" s="88">
        <f ca="1">K222-IF(入力データと計算結果!$F$7=バックデータ一覧!$A$7,計算過程!$AG222,計算過程!$AI222)*K222/($I222+$J222+$K222+$L222+$M222+$N222)</f>
        <v>2.7744475422300003</v>
      </c>
      <c r="E222" s="88">
        <f ca="1">L222-IF(入力データと計算結果!$F$7=バックデータ一覧!$A$7,計算過程!$AG222,計算過程!$AI222)*L222/($I222+$J222+$K222+$L222+$M222+$N222)</f>
        <v>16.646685253380003</v>
      </c>
      <c r="F222" s="88">
        <f ca="1">M222-IF(入力データと計算結果!$F$7=バックデータ一覧!$A$7,計算過程!$AG222,計算過程!$AI222)*M222/($I222+$J222+$K222+$L222+$M222+$N222)</f>
        <v>0</v>
      </c>
      <c r="G222" s="88">
        <f ca="1">N222-IF(入力データと計算結果!$F$7=バックデータ一覧!$A$7,計算過程!$AG222,計算過程!$AI222)*N222/($I222+$J222+$K222+$L222+$M222+$N222)</f>
        <v>3.1241666666666661</v>
      </c>
      <c r="H222" s="88">
        <f t="shared" si="40"/>
        <v>0</v>
      </c>
      <c r="I222" s="90">
        <f ca="1">P222*(バックデータ一覧!$E$3-計算過程!X222)*4.186*10^-3</f>
        <v>12.947421863740001</v>
      </c>
      <c r="J222" s="90">
        <f ca="1">Q222*(バックデータ一覧!$E$4-計算過程!X222)*4.186*10^-3</f>
        <v>18.496316948199997</v>
      </c>
      <c r="K222" s="90">
        <f ca="1">R222*(バックデータ一覧!$E$5-計算過程!X222)*4.186*10^-3</f>
        <v>2.7744475422300003</v>
      </c>
      <c r="L222" s="90">
        <f ca="1">IF(入力データと計算結果!$F$9=バックデータ一覧!$A$2,計算過程!S222*(バックデータ一覧!$E$6-計算過程!X222)*4.186*10^-3,0)</f>
        <v>16.646685253380003</v>
      </c>
      <c r="M222" s="90">
        <f>IF(入力データと計算結果!$F$9=バックデータ一覧!$A$2,0,計算過程!T222*(バックデータ一覧!$E$7-計算過程!X222)*4.186*10^-3)</f>
        <v>0</v>
      </c>
      <c r="N222" s="90">
        <f ca="1">IF(入力データと計算結果!$F$9=バックデータ一覧!$A$4,0,計算過程!U222*(バックデータ一覧!$E$8-計算過程!X222)*4.186*10^-3)</f>
        <v>3.1241666666666661</v>
      </c>
      <c r="O222" s="90">
        <f>IF(入力データと計算結果!$F$9=バックデータ一覧!$A$4,計算過程!W222*1.25,0)</f>
        <v>0</v>
      </c>
      <c r="P222" s="88">
        <f t="shared" si="33"/>
        <v>140</v>
      </c>
      <c r="Q222" s="88">
        <f t="shared" si="34"/>
        <v>200</v>
      </c>
      <c r="R222" s="88">
        <f t="shared" si="35"/>
        <v>30</v>
      </c>
      <c r="S222" s="88">
        <f>IF(入力データと計算結果!$F$9=バックデータ一覧!$A$2,$AC222,0)*$AX$11*$AX$12</f>
        <v>180</v>
      </c>
      <c r="T222" s="88">
        <f>IF(入力データと計算結果!$F$9=バックデータ一覧!$A$2,0,$AC222)*$AX$12</f>
        <v>0</v>
      </c>
      <c r="U222" s="88">
        <f t="shared" ca="1" si="41"/>
        <v>17.730638866040287</v>
      </c>
      <c r="V222" s="90">
        <f ca="1">IF(OR(入力データと計算結果!$F$9=バックデータ一覧!$A$2,入力データと計算結果!$F$9=バックデータ一覧!$A$3),W222/(バックデータ一覧!$E$8-計算過程!X222)/4.186*10^3,0)</f>
        <v>17.730638866040287</v>
      </c>
      <c r="W222" s="90">
        <f t="shared" si="36"/>
        <v>3.1241666666666661</v>
      </c>
      <c r="X222" s="90">
        <f ca="1">MAX(VLOOKUP(入力データと計算結果!$F$5,バックデータ一覧!$Y$3:$AA$10,2)*Y222+VLOOKUP(入力データと計算結果!$F$5,バックデータ一覧!$Y$3:$AA$10,3),0.5)</f>
        <v>17.906931499999999</v>
      </c>
      <c r="Y222" s="90">
        <f t="shared" ca="1" si="37"/>
        <v>21.751666666666665</v>
      </c>
      <c r="Z222" s="24">
        <f>IF(入力データと計算結果!$F$6=4,INDEX(バックデータ一覧!$I$4:$L$9,MATCH(VLOOKUP(計算過程!$A222,バックデータ一覧!$AU$3:$AV$367,2),バックデータ一覧!$H$4:$H$9,0),MATCH(計算過程!Z$2,バックデータ一覧!$I$2:$L$2,0)),IF(入力データと計算結果!$F$6=3,INDEX(バックデータ一覧!$I$10:$L$15,MATCH(VLOOKUP(計算過程!$A222,バックデータ一覧!$AU$3:$AV$367,2),バックデータ一覧!$H$10:$H$15,0),MATCH(計算過程!Z$2,バックデータ一覧!$I$2:$L$2,0)),IF(入力データと計算結果!$F$6=2,INDEX(バックデータ一覧!$I$16:$L$21,MATCH(VLOOKUP(計算過程!$A222,バックデータ一覧!$AU$3:$AV$367,2),バックデータ一覧!$H$16:$H$21,0),MATCH(計算過程!Z$2,バックデータ一覧!$I$2:$L$2,0)),IF(入力データと計算結果!$F$6=1,INDEX(バックデータ一覧!$I$22:$L$27,MATCH(VLOOKUP(計算過程!$A222,バックデータ一覧!$AU$3:$AV$367,2),バックデータ一覧!$H$22:$H$27,0),MATCH(計算過程!Z$2,バックデータ一覧!$I$2:$L$2,0))))))</f>
        <v>140</v>
      </c>
      <c r="AA222" s="24">
        <f>IF(入力データと計算結果!$F$6=4,INDEX(バックデータ一覧!$I$4:$L$9,MATCH(VLOOKUP(計算過程!$A222,バックデータ一覧!$AU$3:$AV$367,2),バックデータ一覧!$H$4:$H$9,0),MATCH(計算過程!AA$2,バックデータ一覧!$I$2:$L$2,0)),IF(入力データと計算結果!$F$6=3,INDEX(バックデータ一覧!$I$10:$L$15,MATCH(VLOOKUP(計算過程!$A222,バックデータ一覧!$AU$3:$AV$367,2),バックデータ一覧!$H$10:$H$15,0),MATCH(計算過程!AA$2,バックデータ一覧!$I$2:$L$2,0)),IF(入力データと計算結果!$F$6=2,INDEX(バックデータ一覧!$I$16:$L$21,MATCH(VLOOKUP(計算過程!$A222,バックデータ一覧!$AU$3:$AV$367,2),バックデータ一覧!$H$16:$H$21,0),MATCH(計算過程!AA$2,バックデータ一覧!$I$2:$L$2,0)),IF(入力データと計算結果!$F$6=1,INDEX(バックデータ一覧!$I$22:$L$27,MATCH(VLOOKUP(計算過程!$A222,バックデータ一覧!$AU$3:$AV$367,2),バックデータ一覧!$H$22:$H$27,0),MATCH(計算過程!AA$2,バックデータ一覧!$I$2:$L$2,0))))))</f>
        <v>200</v>
      </c>
      <c r="AB222" s="24">
        <f>IF(入力データと計算結果!$F$6=4,INDEX(バックデータ一覧!$I$4:$L$9,MATCH(VLOOKUP(計算過程!$A222,バックデータ一覧!$AU$3:$AV$367,2),バックデータ一覧!$H$4:$H$9,0),MATCH(計算過程!AB$2,バックデータ一覧!$I$2:$L$2,0)),IF(入力データと計算結果!$F$6=3,INDEX(バックデータ一覧!$I$10:$L$15,MATCH(VLOOKUP(計算過程!$A222,バックデータ一覧!$AU$3:$AV$367,2),バックデータ一覧!$H$10:$H$15,0),MATCH(計算過程!AB$2,バックデータ一覧!$I$2:$L$2,0)),IF(入力データと計算結果!$F$6=2,INDEX(バックデータ一覧!$I$16:$L$21,MATCH(VLOOKUP(計算過程!$A222,バックデータ一覧!$AU$3:$AV$367,2),バックデータ一覧!$H$16:$H$21,0),MATCH(計算過程!AB$2,バックデータ一覧!$I$2:$L$2,0)),IF(入力データと計算結果!$F$6=1,INDEX(バックデータ一覧!$I$22:$L$27,MATCH(VLOOKUP(計算過程!$A222,バックデータ一覧!$AU$3:$AV$367,2),バックデータ一覧!$H$22:$H$27,0),MATCH(計算過程!AB$2,バックデータ一覧!$I$2:$L$2,0))))))</f>
        <v>30</v>
      </c>
      <c r="AC222" s="24">
        <f>IF(入力データと計算結果!$F$6=4,INDEX(バックデータ一覧!$I$4:$L$9,MATCH(VLOOKUP(計算過程!$A222,バックデータ一覧!$AU$3:$AV$367,2),バックデータ一覧!$H$4:$H$9,0),MATCH(計算過程!AC$2,バックデータ一覧!$I$2:$L$2,0)),IF(入力データと計算結果!$F$6=3,INDEX(バックデータ一覧!$I$10:$L$15,MATCH(VLOOKUP(計算過程!$A222,バックデータ一覧!$AU$3:$AV$367,2),バックデータ一覧!$H$10:$H$15,0),MATCH(計算過程!AC$2,バックデータ一覧!$I$2:$L$2,0)),IF(入力データと計算結果!$F$6=2,INDEX(バックデータ一覧!$I$16:$L$21,MATCH(VLOOKUP(計算過程!$A222,バックデータ一覧!$AU$3:$AV$367,2),バックデータ一覧!$H$16:$H$21,0),MATCH(計算過程!AC$2,バックデータ一覧!$I$2:$L$2,0)),IF(入力データと計算結果!$F$6=1,INDEX(バックデータ一覧!$I$22:$L$27,MATCH(VLOOKUP(計算過程!$A222,バックデータ一覧!$AU$3:$AV$367,2),バックデータ一覧!$H$22:$H$27,0),MATCH(計算過程!AC$2,バックデータ一覧!$I$2:$L$2,0))))))</f>
        <v>180</v>
      </c>
      <c r="AD222" s="89">
        <f>IF($AF222&lt;7,INDEX(バックデータ一覧!$P$4:$S$5,MATCH(入力データと計算結果!$F$8,バックデータ一覧!$O$4:$O$5,0),MATCH(入力データと計算結果!$F$6,バックデータ一覧!$P$3:$W$3,0)),IF(AND($AF222&gt;=7,$AF222&lt;16),INDEX(バックデータ一覧!$P$6:$S$7,MATCH(入力データと計算結果!$F$8,バックデータ一覧!$O$6:$O$7,0),MATCH(入力データと計算結果!$F$6,バックデータ一覧!$P$3:$W$3,0)),IF(AND($AF222&gt;=16,$AF222&lt;25),INDEX(バックデータ一覧!$P$8:$S$9,MATCH(入力データと計算結果!$F$8,バックデータ一覧!$O$8:$O$9,0),MATCH(入力データと計算結果!$F$6,バックデータ一覧!$P$3:$W$3,0)),IF($AF222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22" s="89">
        <f>IF($AF222&lt;7,INDEX(バックデータ一覧!$T$4:$W$5,MATCH(入力データと計算結果!$F$8,バックデータ一覧!$O$4:$O$5,0),MATCH(入力データと計算結果!$F$6,バックデータ一覧!$P$3:$W$3,0)),IF(AND($AF222&gt;=7,$AF222&lt;16),INDEX(バックデータ一覧!$T$6:$W$7,MATCH(入力データと計算結果!$F$8,バックデータ一覧!$O$6:$O$7,0),MATCH(入力データと計算結果!$F$6,バックデータ一覧!$P$3:$W$3,0)),IF(AND($AF222&gt;=16,$AF222&lt;25),INDEX(バックデータ一覧!$T$8:$W$9,MATCH(入力データと計算結果!$F$8,バックデータ一覧!$O$8:$O$9,0),MATCH(入力データと計算結果!$F$6,バックデータ一覧!$P$3:$W$3,0)),IF($AF222&gt;=25,INDEX(バックデータ一覧!$T$10:$W$11,MATCH(入力データと計算結果!$F$8,バックデータ一覧!$O$10:$O$11,0),MATCH(入力データと計算結果!$F$6,バックデータ一覧!$P$3:$W$3,0))))))</f>
        <v>6.21</v>
      </c>
      <c r="AF222" s="88">
        <f>AVERAGEIF(貼り付けシート!$A$6:$A$8765,$A222,貼り付けシート!$C$6:$C$8765)</f>
        <v>22.041666666666668</v>
      </c>
      <c r="AG222" s="91">
        <f>IF(AND(入力データと計算結果!$F$7=バックデータ一覧!$A$7,AH222="使用できる"),MIN(AN222,SUM(I222:N222)*$AX$13),0)</f>
        <v>0</v>
      </c>
      <c r="AH222" s="47" t="str">
        <f t="shared" si="42"/>
        <v>使用できる</v>
      </c>
      <c r="AI222" s="90">
        <f>IF(入力データと計算結果!$F$7=バックデータ一覧!$A$8,MIN(AJ222,(SUM(I222:N222)*$AX$15)),0)</f>
        <v>0</v>
      </c>
      <c r="AJ222" s="90">
        <f t="shared" ca="1" si="38"/>
        <v>0</v>
      </c>
      <c r="AK222" s="90">
        <f t="shared" ca="1" si="39"/>
        <v>29.569737711150005</v>
      </c>
      <c r="AL222" s="88">
        <f>IF(OR($AX$22=0,入力データと計算結果!$F$7&lt;&gt;バックデータ一覧!$A$8),0,$AX$19*AM222*10^-3)</f>
        <v>0</v>
      </c>
      <c r="AM222" s="90">
        <f>SUMPRODUCT(('計算過程（日射量等）'!$A$6:$A$8765=計算過程!A222)*('計算過程（日射量等）'!$C$6:$C$8765&gt;=$AX$20))</f>
        <v>8</v>
      </c>
      <c r="AN222" s="90">
        <f>IF(入力データと計算結果!$F$7=バックデータ一覧!$A$9,0,AO222*$AX$22*$AX$21*計算過程!$AX$23)</f>
        <v>0</v>
      </c>
      <c r="AO222" s="90">
        <f>SUMIF('計算過程（日射量等）'!$A$6:$A$8765,計算過程!A222,'計算過程（日射量等）'!$C$6:$C$8765)*3600*10^-6</f>
        <v>12.018526901445545</v>
      </c>
      <c r="AP222" s="90">
        <f t="shared" si="43"/>
        <v>23.055779569892469</v>
      </c>
      <c r="AQ222" s="90">
        <f>AVERAGEIF('貼り付けシート（日射量等）'!$D$3:$D$8762,$A222,'貼り付けシート（日射量等）'!$F$3:$F$8762)</f>
        <v>22.275000000000002</v>
      </c>
    </row>
    <row r="223" spans="1:43">
      <c r="A223" s="28">
        <v>41857</v>
      </c>
      <c r="B223" s="88">
        <f ca="1">I223-IF(入力データと計算結果!$F$7=バックデータ一覧!$A$7,計算過程!$AG223,計算過程!$AI223)*I223/($I223+$J223+$K223+$L223+$M223+$N223)</f>
        <v>2.9899065421679998</v>
      </c>
      <c r="C223" s="88">
        <f ca="1">J223-IF(入力データと計算結果!$F$7=バックデータ一覧!$A$7,計算過程!$AG223,計算過程!$AI223)*J223/($I223+$J223+$K223+$L223+$M223+$N223)</f>
        <v>17.752570094122497</v>
      </c>
      <c r="D223" s="88">
        <f ca="1">K223-IF(入力データと計算結果!$F$7=バックデータ一覧!$A$7,計算過程!$AG223,計算過程!$AI223)*K223/($I223+$J223+$K223+$L223+$M223+$N223)</f>
        <v>2.6161682243969997</v>
      </c>
      <c r="E223" s="88">
        <f ca="1">L223-IF(入力データと計算結果!$F$7=バックデータ一覧!$A$7,計算過程!$AG223,計算過程!$AI223)*L223/($I223+$J223+$K223+$L223+$M223+$N223)</f>
        <v>0</v>
      </c>
      <c r="F223" s="88">
        <f ca="1">M223-IF(入力データと計算結果!$F$7=バックデータ一覧!$A$7,計算過程!$AG223,計算過程!$AI223)*M223/($I223+$J223+$K223+$L223+$M223+$N223)</f>
        <v>0</v>
      </c>
      <c r="G223" s="88">
        <f ca="1">N223-IF(入力データと計算結果!$F$7=バックデータ一覧!$A$7,計算過程!$AG223,計算過程!$AI223)*N223/($I223+$J223+$K223+$L223+$M223+$N223)</f>
        <v>0</v>
      </c>
      <c r="H223" s="88">
        <f t="shared" si="40"/>
        <v>0</v>
      </c>
      <c r="I223" s="90">
        <f ca="1">P223*(バックデータ一覧!$E$3-計算過程!X223)*4.186*10^-3</f>
        <v>2.9899065421679998</v>
      </c>
      <c r="J223" s="90">
        <f ca="1">Q223*(バックデータ一覧!$E$4-計算過程!X223)*4.186*10^-3</f>
        <v>17.752570094122497</v>
      </c>
      <c r="K223" s="90">
        <f ca="1">R223*(バックデータ一覧!$E$5-計算過程!X223)*4.186*10^-3</f>
        <v>2.6161682243969997</v>
      </c>
      <c r="L223" s="90">
        <f ca="1">IF(入力データと計算結果!$F$9=バックデータ一覧!$A$2,計算過程!S223*(バックデータ一覧!$E$6-計算過程!X223)*4.186*10^-3,0)</f>
        <v>0</v>
      </c>
      <c r="M223" s="90">
        <f>IF(入力データと計算結果!$F$9=バックデータ一覧!$A$2,0,計算過程!T223*(バックデータ一覧!$E$7-計算過程!X223)*4.186*10^-3)</f>
        <v>0</v>
      </c>
      <c r="N223" s="90">
        <f ca="1">IF(入力データと計算結果!$F$9=バックデータ一覧!$A$4,0,計算過程!U223*(バックデータ一覧!$E$8-計算過程!X223)*4.186*10^-3)</f>
        <v>0</v>
      </c>
      <c r="O223" s="90">
        <f>IF(入力データと計算結果!$F$9=バックデータ一覧!$A$4,計算過程!W223*1.25,0)</f>
        <v>0</v>
      </c>
      <c r="P223" s="88">
        <f t="shared" si="33"/>
        <v>32</v>
      </c>
      <c r="Q223" s="88">
        <f t="shared" si="34"/>
        <v>190</v>
      </c>
      <c r="R223" s="88">
        <f t="shared" si="35"/>
        <v>28</v>
      </c>
      <c r="S223" s="88">
        <f>IF(入力データと計算結果!$F$9=バックデータ一覧!$A$2,$AC223,0)*$AX$11*$AX$12</f>
        <v>0</v>
      </c>
      <c r="T223" s="88">
        <f>IF(入力データと計算結果!$F$9=バックデータ一覧!$A$2,0,$AC223)*$AX$12</f>
        <v>0</v>
      </c>
      <c r="U223" s="88">
        <f t="shared" ca="1" si="41"/>
        <v>0</v>
      </c>
      <c r="V223" s="90">
        <f ca="1">IF(OR(入力データと計算結果!$F$9=バックデータ一覧!$A$2,入力データと計算結果!$F$9=バックデータ一覧!$A$3),W223/(バックデータ一覧!$E$8-計算過程!X223)/4.186*10^3,0)</f>
        <v>0</v>
      </c>
      <c r="W223" s="90">
        <f t="shared" si="36"/>
        <v>0</v>
      </c>
      <c r="X223" s="90">
        <f ca="1">MAX(VLOOKUP(入力データと計算結果!$F$5,バックデータ一覧!$Y$3:$AA$10,2)*Y223+VLOOKUP(入力データと計算結果!$F$5,バックデータ一覧!$Y$3:$AA$10,3),0.5)</f>
        <v>17.679269125000001</v>
      </c>
      <c r="Y223" s="90">
        <f t="shared" ca="1" si="37"/>
        <v>21.408749999999998</v>
      </c>
      <c r="Z223" s="24">
        <f>IF(入力データと計算結果!$F$6=4,INDEX(バックデータ一覧!$I$4:$L$9,MATCH(VLOOKUP(計算過程!$A223,バックデータ一覧!$AU$3:$AV$367,2),バックデータ一覧!$H$4:$H$9,0),MATCH(計算過程!Z$2,バックデータ一覧!$I$2:$L$2,0)),IF(入力データと計算結果!$F$6=3,INDEX(バックデータ一覧!$I$10:$L$15,MATCH(VLOOKUP(計算過程!$A223,バックデータ一覧!$AU$3:$AV$367,2),バックデータ一覧!$H$10:$H$15,0),MATCH(計算過程!Z$2,バックデータ一覧!$I$2:$L$2,0)),IF(入力データと計算結果!$F$6=2,INDEX(バックデータ一覧!$I$16:$L$21,MATCH(VLOOKUP(計算過程!$A223,バックデータ一覧!$AU$3:$AV$367,2),バックデータ一覧!$H$16:$H$21,0),MATCH(計算過程!Z$2,バックデータ一覧!$I$2:$L$2,0)),IF(入力データと計算結果!$F$6=1,INDEX(バックデータ一覧!$I$22:$L$27,MATCH(VLOOKUP(計算過程!$A223,バックデータ一覧!$AU$3:$AV$367,2),バックデータ一覧!$H$22:$H$27,0),MATCH(計算過程!Z$2,バックデータ一覧!$I$2:$L$2,0))))))</f>
        <v>32</v>
      </c>
      <c r="AA223" s="24">
        <f>IF(入力データと計算結果!$F$6=4,INDEX(バックデータ一覧!$I$4:$L$9,MATCH(VLOOKUP(計算過程!$A223,バックデータ一覧!$AU$3:$AV$367,2),バックデータ一覧!$H$4:$H$9,0),MATCH(計算過程!AA$2,バックデータ一覧!$I$2:$L$2,0)),IF(入力データと計算結果!$F$6=3,INDEX(バックデータ一覧!$I$10:$L$15,MATCH(VLOOKUP(計算過程!$A223,バックデータ一覧!$AU$3:$AV$367,2),バックデータ一覧!$H$10:$H$15,0),MATCH(計算過程!AA$2,バックデータ一覧!$I$2:$L$2,0)),IF(入力データと計算結果!$F$6=2,INDEX(バックデータ一覧!$I$16:$L$21,MATCH(VLOOKUP(計算過程!$A223,バックデータ一覧!$AU$3:$AV$367,2),バックデータ一覧!$H$16:$H$21,0),MATCH(計算過程!AA$2,バックデータ一覧!$I$2:$L$2,0)),IF(入力データと計算結果!$F$6=1,INDEX(バックデータ一覧!$I$22:$L$27,MATCH(VLOOKUP(計算過程!$A223,バックデータ一覧!$AU$3:$AV$367,2),バックデータ一覧!$H$22:$H$27,0),MATCH(計算過程!AA$2,バックデータ一覧!$I$2:$L$2,0))))))</f>
        <v>190</v>
      </c>
      <c r="AB223" s="24">
        <f>IF(入力データと計算結果!$F$6=4,INDEX(バックデータ一覧!$I$4:$L$9,MATCH(VLOOKUP(計算過程!$A223,バックデータ一覧!$AU$3:$AV$367,2),バックデータ一覧!$H$4:$H$9,0),MATCH(計算過程!AB$2,バックデータ一覧!$I$2:$L$2,0)),IF(入力データと計算結果!$F$6=3,INDEX(バックデータ一覧!$I$10:$L$15,MATCH(VLOOKUP(計算過程!$A223,バックデータ一覧!$AU$3:$AV$367,2),バックデータ一覧!$H$10:$H$15,0),MATCH(計算過程!AB$2,バックデータ一覧!$I$2:$L$2,0)),IF(入力データと計算結果!$F$6=2,INDEX(バックデータ一覧!$I$16:$L$21,MATCH(VLOOKUP(計算過程!$A223,バックデータ一覧!$AU$3:$AV$367,2),バックデータ一覧!$H$16:$H$21,0),MATCH(計算過程!AB$2,バックデータ一覧!$I$2:$L$2,0)),IF(入力データと計算結果!$F$6=1,INDEX(バックデータ一覧!$I$22:$L$27,MATCH(VLOOKUP(計算過程!$A223,バックデータ一覧!$AU$3:$AV$367,2),バックデータ一覧!$H$22:$H$27,0),MATCH(計算過程!AB$2,バックデータ一覧!$I$2:$L$2,0))))))</f>
        <v>28</v>
      </c>
      <c r="AC223" s="24">
        <f>IF(入力データと計算結果!$F$6=4,INDEX(バックデータ一覧!$I$4:$L$9,MATCH(VLOOKUP(計算過程!$A223,バックデータ一覧!$AU$3:$AV$367,2),バックデータ一覧!$H$4:$H$9,0),MATCH(計算過程!AC$2,バックデータ一覧!$I$2:$L$2,0)),IF(入力データと計算結果!$F$6=3,INDEX(バックデータ一覧!$I$10:$L$15,MATCH(VLOOKUP(計算過程!$A223,バックデータ一覧!$AU$3:$AV$367,2),バックデータ一覧!$H$10:$H$15,0),MATCH(計算過程!AC$2,バックデータ一覧!$I$2:$L$2,0)),IF(入力データと計算結果!$F$6=2,INDEX(バックデータ一覧!$I$16:$L$21,MATCH(VLOOKUP(計算過程!$A223,バックデータ一覧!$AU$3:$AV$367,2),バックデータ一覧!$H$16:$H$21,0),MATCH(計算過程!AC$2,バックデータ一覧!$I$2:$L$2,0)),IF(入力データと計算結果!$F$6=1,INDEX(バックデータ一覧!$I$22:$L$27,MATCH(VLOOKUP(計算過程!$A223,バックデータ一覧!$AU$3:$AV$367,2),バックデータ一覧!$H$22:$H$27,0),MATCH(計算過程!AC$2,バックデータ一覧!$I$2:$L$2,0))))))</f>
        <v>0</v>
      </c>
      <c r="AD223" s="89">
        <f>IF($AF223&lt;7,INDEX(バックデータ一覧!$P$4:$S$5,MATCH(入力データと計算結果!$F$8,バックデータ一覧!$O$4:$O$5,0),MATCH(入力データと計算結果!$F$6,バックデータ一覧!$P$3:$W$3,0)),IF(AND($AF223&gt;=7,$AF223&lt;16),INDEX(バックデータ一覧!$P$6:$S$7,MATCH(入力データと計算結果!$F$8,バックデータ一覧!$O$6:$O$7,0),MATCH(入力データと計算結果!$F$6,バックデータ一覧!$P$3:$W$3,0)),IF(AND($AF223&gt;=16,$AF223&lt;25),INDEX(バックデータ一覧!$P$8:$S$9,MATCH(入力データと計算結果!$F$8,バックデータ一覧!$O$8:$O$9,0),MATCH(入力データと計算結果!$F$6,バックデータ一覧!$P$3:$W$3,0)),IF($AF223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23" s="89">
        <f>IF($AF223&lt;7,INDEX(バックデータ一覧!$T$4:$W$5,MATCH(入力データと計算結果!$F$8,バックデータ一覧!$O$4:$O$5,0),MATCH(入力データと計算結果!$F$6,バックデータ一覧!$P$3:$W$3,0)),IF(AND($AF223&gt;=7,$AF223&lt;16),INDEX(バックデータ一覧!$T$6:$W$7,MATCH(入力データと計算結果!$F$8,バックデータ一覧!$O$6:$O$7,0),MATCH(入力データと計算結果!$F$6,バックデータ一覧!$P$3:$W$3,0)),IF(AND($AF223&gt;=16,$AF223&lt;25),INDEX(バックデータ一覧!$T$8:$W$9,MATCH(入力データと計算結果!$F$8,バックデータ一覧!$O$8:$O$9,0),MATCH(入力データと計算結果!$F$6,バックデータ一覧!$P$3:$W$3,0)),IF($AF223&gt;=25,INDEX(バックデータ一覧!$T$10:$W$11,MATCH(入力データと計算結果!$F$8,バックデータ一覧!$O$10:$O$11,0),MATCH(入力データと計算結果!$F$6,バックデータ一覧!$P$3:$W$3,0))))))</f>
        <v>6.21</v>
      </c>
      <c r="AF223" s="88">
        <f>AVERAGEIF(貼り付けシート!$A$6:$A$8765,$A223,貼り付けシート!$C$6:$C$8765)</f>
        <v>24.487500000000008</v>
      </c>
      <c r="AG223" s="91">
        <f>IF(AND(入力データと計算結果!$F$7=バックデータ一覧!$A$7,AH223="使用できる"),MIN(AN223,SUM(I223:N223)*$AX$13),0)</f>
        <v>0</v>
      </c>
      <c r="AH223" s="47" t="str">
        <f t="shared" si="42"/>
        <v>使用できる</v>
      </c>
      <c r="AI223" s="90">
        <f>IF(入力データと計算結果!$F$7=バックデータ一覧!$A$8,MIN(AJ223,(SUM(I223:N223)*$AX$15)),0)</f>
        <v>0</v>
      </c>
      <c r="AJ223" s="90">
        <f t="shared" ca="1" si="38"/>
        <v>0</v>
      </c>
      <c r="AK223" s="90">
        <f t="shared" ca="1" si="39"/>
        <v>29.712686916412498</v>
      </c>
      <c r="AL223" s="88">
        <f>IF(OR($AX$22=0,入力データと計算結果!$F$7&lt;&gt;バックデータ一覧!$A$8),0,$AX$19*AM223*10^-3)</f>
        <v>0</v>
      </c>
      <c r="AM223" s="90">
        <f>SUMPRODUCT(('計算過程（日射量等）'!$A$6:$A$8765=計算過程!A223)*('計算過程（日射量等）'!$C$6:$C$8765&gt;=$AX$20))</f>
        <v>9</v>
      </c>
      <c r="AN223" s="90">
        <f>IF(入力データと計算結果!$F$7=バックデータ一覧!$A$9,0,AO223*$AX$22*$AX$21*計算過程!$AX$23)</f>
        <v>0</v>
      </c>
      <c r="AO223" s="90">
        <f>SUMIF('計算過程（日射量等）'!$A$6:$A$8765,計算過程!A223,'計算過程（日射量等）'!$C$6:$C$8765)*3600*10^-6</f>
        <v>18.043918038888226</v>
      </c>
      <c r="AP223" s="90">
        <f t="shared" si="43"/>
        <v>23.063037634408595</v>
      </c>
      <c r="AQ223" s="90">
        <f>AVERAGEIF('貼り付けシート（日射量等）'!$D$3:$D$8762,$A223,'貼り付けシート（日射量等）'!$F$3:$F$8762)</f>
        <v>21.754166666666663</v>
      </c>
    </row>
    <row r="224" spans="1:43">
      <c r="A224" s="28">
        <v>41858</v>
      </c>
      <c r="B224" s="88">
        <f ca="1">I224-IF(入力データと計算結果!$F$7=バックデータ一覧!$A$7,計算過程!$AG224,計算過程!$AI224)*I224/($I224+$J224+$K224+$L224+$M224+$N224)</f>
        <v>8.6346522820739988</v>
      </c>
      <c r="C224" s="88">
        <f ca="1">J224-IF(入力データと計算結果!$F$7=バックデータ一覧!$A$7,計算過程!$AG224,計算過程!$AI224)*J224/($I224+$J224+$K224+$L224+$M224+$N224)</f>
        <v>14.078237416424997</v>
      </c>
      <c r="D224" s="88">
        <f ca="1">K224-IF(入力データと計算結果!$F$7=バックデータ一覧!$A$7,計算過程!$AG224,計算過程!$AI224)*K224/($I224+$J224+$K224+$L224+$M224+$N224)</f>
        <v>2.6279376510659995</v>
      </c>
      <c r="E224" s="88">
        <f ca="1">L224-IF(入力データと計算結果!$F$7=バックデータ一覧!$A$7,計算過程!$AG224,計算過程!$AI224)*L224/($I224+$J224+$K224+$L224+$M224+$N224)</f>
        <v>16.893884899709999</v>
      </c>
      <c r="F224" s="88">
        <f ca="1">M224-IF(入力データと計算結果!$F$7=バックデータ一覧!$A$7,計算過程!$AG224,計算過程!$AI224)*M224/($I224+$J224+$K224+$L224+$M224+$N224)</f>
        <v>0</v>
      </c>
      <c r="G224" s="88">
        <f ca="1">N224-IF(入力データと計算結果!$F$7=バックデータ一覧!$A$7,計算過程!$AG224,計算過程!$AI224)*N224/($I224+$J224+$K224+$L224+$M224+$N224)</f>
        <v>2.6859999999999999</v>
      </c>
      <c r="H224" s="88">
        <f t="shared" si="40"/>
        <v>0</v>
      </c>
      <c r="I224" s="90">
        <f ca="1">P224*(バックデータ一覧!$E$3-計算過程!X224)*4.186*10^-3</f>
        <v>8.6346522820739988</v>
      </c>
      <c r="J224" s="90">
        <f ca="1">Q224*(バックデータ一覧!$E$4-計算過程!X224)*4.186*10^-3</f>
        <v>14.078237416424997</v>
      </c>
      <c r="K224" s="90">
        <f ca="1">R224*(バックデータ一覧!$E$5-計算過程!X224)*4.186*10^-3</f>
        <v>2.6279376510659995</v>
      </c>
      <c r="L224" s="90">
        <f ca="1">IF(入力データと計算結果!$F$9=バックデータ一覧!$A$2,計算過程!S224*(バックデータ一覧!$E$6-計算過程!X224)*4.186*10^-3,0)</f>
        <v>16.893884899709999</v>
      </c>
      <c r="M224" s="90">
        <f>IF(入力データと計算結果!$F$9=バックデータ一覧!$A$2,0,計算過程!T224*(バックデータ一覧!$E$7-計算過程!X224)*4.186*10^-3)</f>
        <v>0</v>
      </c>
      <c r="N224" s="90">
        <f ca="1">IF(入力データと計算結果!$F$9=バックデータ一覧!$A$4,0,計算過程!U224*(バックデータ一覧!$E$8-計算過程!X224)*4.186*10^-3)</f>
        <v>2.6859999999999999</v>
      </c>
      <c r="O224" s="90">
        <f>IF(入力データと計算結果!$F$9=バックデータ一覧!$A$4,計算過程!W224*1.25,0)</f>
        <v>0</v>
      </c>
      <c r="P224" s="88">
        <f t="shared" si="33"/>
        <v>92</v>
      </c>
      <c r="Q224" s="88">
        <f t="shared" si="34"/>
        <v>150</v>
      </c>
      <c r="R224" s="88">
        <f t="shared" si="35"/>
        <v>28</v>
      </c>
      <c r="S224" s="88">
        <f>IF(入力データと計算結果!$F$9=バックデータ一覧!$A$2,$AC224,0)*$AX$11*$AX$12</f>
        <v>180</v>
      </c>
      <c r="T224" s="88">
        <f>IF(入力データと計算結果!$F$9=バックデータ一覧!$A$2,0,$AC224)*$AX$12</f>
        <v>0</v>
      </c>
      <c r="U224" s="88">
        <f t="shared" ca="1" si="41"/>
        <v>15.126010243156765</v>
      </c>
      <c r="V224" s="90">
        <f ca="1">IF(OR(入力データと計算結果!$F$9=バックデータ一覧!$A$2,入力データと計算結果!$F$9=バックデータ一覧!$A$3),W224/(バックデータ一覧!$E$8-計算過程!X224)/4.186*10^3,0)</f>
        <v>15.126010243156765</v>
      </c>
      <c r="W224" s="90">
        <f t="shared" si="36"/>
        <v>2.6859999999999999</v>
      </c>
      <c r="X224" s="90">
        <f ca="1">MAX(VLOOKUP(入力データと計算結果!$F$5,バックデータ一覧!$Y$3:$AA$10,2)*Y224+VLOOKUP(入力データと計算結果!$F$5,バックデータ一覧!$Y$3:$AA$10,3),0.5)</f>
        <v>17.578854250000003</v>
      </c>
      <c r="Y224" s="90">
        <f t="shared" ca="1" si="37"/>
        <v>21.2575</v>
      </c>
      <c r="Z224" s="24">
        <f>IF(入力データと計算結果!$F$6=4,INDEX(バックデータ一覧!$I$4:$L$9,MATCH(VLOOKUP(計算過程!$A224,バックデータ一覧!$AU$3:$AV$367,2),バックデータ一覧!$H$4:$H$9,0),MATCH(計算過程!Z$2,バックデータ一覧!$I$2:$L$2,0)),IF(入力データと計算結果!$F$6=3,INDEX(バックデータ一覧!$I$10:$L$15,MATCH(VLOOKUP(計算過程!$A224,バックデータ一覧!$AU$3:$AV$367,2),バックデータ一覧!$H$10:$H$15,0),MATCH(計算過程!Z$2,バックデータ一覧!$I$2:$L$2,0)),IF(入力データと計算結果!$F$6=2,INDEX(バックデータ一覧!$I$16:$L$21,MATCH(VLOOKUP(計算過程!$A224,バックデータ一覧!$AU$3:$AV$367,2),バックデータ一覧!$H$16:$H$21,0),MATCH(計算過程!Z$2,バックデータ一覧!$I$2:$L$2,0)),IF(入力データと計算結果!$F$6=1,INDEX(バックデータ一覧!$I$22:$L$27,MATCH(VLOOKUP(計算過程!$A224,バックデータ一覧!$AU$3:$AV$367,2),バックデータ一覧!$H$22:$H$27,0),MATCH(計算過程!Z$2,バックデータ一覧!$I$2:$L$2,0))))))</f>
        <v>92</v>
      </c>
      <c r="AA224" s="24">
        <f>IF(入力データと計算結果!$F$6=4,INDEX(バックデータ一覧!$I$4:$L$9,MATCH(VLOOKUP(計算過程!$A224,バックデータ一覧!$AU$3:$AV$367,2),バックデータ一覧!$H$4:$H$9,0),MATCH(計算過程!AA$2,バックデータ一覧!$I$2:$L$2,0)),IF(入力データと計算結果!$F$6=3,INDEX(バックデータ一覧!$I$10:$L$15,MATCH(VLOOKUP(計算過程!$A224,バックデータ一覧!$AU$3:$AV$367,2),バックデータ一覧!$H$10:$H$15,0),MATCH(計算過程!AA$2,バックデータ一覧!$I$2:$L$2,0)),IF(入力データと計算結果!$F$6=2,INDEX(バックデータ一覧!$I$16:$L$21,MATCH(VLOOKUP(計算過程!$A224,バックデータ一覧!$AU$3:$AV$367,2),バックデータ一覧!$H$16:$H$21,0),MATCH(計算過程!AA$2,バックデータ一覧!$I$2:$L$2,0)),IF(入力データと計算結果!$F$6=1,INDEX(バックデータ一覧!$I$22:$L$27,MATCH(VLOOKUP(計算過程!$A224,バックデータ一覧!$AU$3:$AV$367,2),バックデータ一覧!$H$22:$H$27,0),MATCH(計算過程!AA$2,バックデータ一覧!$I$2:$L$2,0))))))</f>
        <v>150</v>
      </c>
      <c r="AB224" s="24">
        <f>IF(入力データと計算結果!$F$6=4,INDEX(バックデータ一覧!$I$4:$L$9,MATCH(VLOOKUP(計算過程!$A224,バックデータ一覧!$AU$3:$AV$367,2),バックデータ一覧!$H$4:$H$9,0),MATCH(計算過程!AB$2,バックデータ一覧!$I$2:$L$2,0)),IF(入力データと計算結果!$F$6=3,INDEX(バックデータ一覧!$I$10:$L$15,MATCH(VLOOKUP(計算過程!$A224,バックデータ一覧!$AU$3:$AV$367,2),バックデータ一覧!$H$10:$H$15,0),MATCH(計算過程!AB$2,バックデータ一覧!$I$2:$L$2,0)),IF(入力データと計算結果!$F$6=2,INDEX(バックデータ一覧!$I$16:$L$21,MATCH(VLOOKUP(計算過程!$A224,バックデータ一覧!$AU$3:$AV$367,2),バックデータ一覧!$H$16:$H$21,0),MATCH(計算過程!AB$2,バックデータ一覧!$I$2:$L$2,0)),IF(入力データと計算結果!$F$6=1,INDEX(バックデータ一覧!$I$22:$L$27,MATCH(VLOOKUP(計算過程!$A224,バックデータ一覧!$AU$3:$AV$367,2),バックデータ一覧!$H$22:$H$27,0),MATCH(計算過程!AB$2,バックデータ一覧!$I$2:$L$2,0))))))</f>
        <v>28</v>
      </c>
      <c r="AC224" s="24">
        <f>IF(入力データと計算結果!$F$6=4,INDEX(バックデータ一覧!$I$4:$L$9,MATCH(VLOOKUP(計算過程!$A224,バックデータ一覧!$AU$3:$AV$367,2),バックデータ一覧!$H$4:$H$9,0),MATCH(計算過程!AC$2,バックデータ一覧!$I$2:$L$2,0)),IF(入力データと計算結果!$F$6=3,INDEX(バックデータ一覧!$I$10:$L$15,MATCH(VLOOKUP(計算過程!$A224,バックデータ一覧!$AU$3:$AV$367,2),バックデータ一覧!$H$10:$H$15,0),MATCH(計算過程!AC$2,バックデータ一覧!$I$2:$L$2,0)),IF(入力データと計算結果!$F$6=2,INDEX(バックデータ一覧!$I$16:$L$21,MATCH(VLOOKUP(計算過程!$A224,バックデータ一覧!$AU$3:$AV$367,2),バックデータ一覧!$H$16:$H$21,0),MATCH(計算過程!AC$2,バックデータ一覧!$I$2:$L$2,0)),IF(入力データと計算結果!$F$6=1,INDEX(バックデータ一覧!$I$22:$L$27,MATCH(VLOOKUP(計算過程!$A224,バックデータ一覧!$AU$3:$AV$367,2),バックデータ一覧!$H$22:$H$27,0),MATCH(計算過程!AC$2,バックデータ一覧!$I$2:$L$2,0))))))</f>
        <v>180</v>
      </c>
      <c r="AD224" s="89">
        <f>IF($AF224&lt;7,INDEX(バックデータ一覧!$P$4:$S$5,MATCH(入力データと計算結果!$F$8,バックデータ一覧!$O$4:$O$5,0),MATCH(入力データと計算結果!$F$6,バックデータ一覧!$P$3:$W$3,0)),IF(AND($AF224&gt;=7,$AF224&lt;16),INDEX(バックデータ一覧!$P$6:$S$7,MATCH(入力データと計算結果!$F$8,バックデータ一覧!$O$6:$O$7,0),MATCH(入力データと計算結果!$F$6,バックデータ一覧!$P$3:$W$3,0)),IF(AND($AF224&gt;=16,$AF224&lt;25),INDEX(バックデータ一覧!$P$8:$S$9,MATCH(入力データと計算結果!$F$8,バックデータ一覧!$O$8:$O$9,0),MATCH(入力データと計算結果!$F$6,バックデータ一覧!$P$3:$W$3,0)),IF($AF224&gt;=25,INDEX(バックデータ一覧!$P$10:$S$11,MATCH(入力データと計算結果!$F$8,バックデータ一覧!$O$10:$O$11,0),MATCH(入力データと計算結果!$F$6,バックデータ一覧!$P$3:$W$3,0))))))</f>
        <v>-0.12</v>
      </c>
      <c r="AE224" s="89">
        <f>IF($AF224&lt;7,INDEX(バックデータ一覧!$T$4:$W$5,MATCH(入力データと計算結果!$F$8,バックデータ一覧!$O$4:$O$5,0),MATCH(入力データと計算結果!$F$6,バックデータ一覧!$P$3:$W$3,0)),IF(AND($AF224&gt;=7,$AF224&lt;16),INDEX(バックデータ一覧!$T$6:$W$7,MATCH(入力データと計算結果!$F$8,バックデータ一覧!$O$6:$O$7,0),MATCH(入力データと計算結果!$F$6,バックデータ一覧!$P$3:$W$3,0)),IF(AND($AF224&gt;=16,$AF224&lt;25),INDEX(バックデータ一覧!$T$8:$W$9,MATCH(入力データと計算結果!$F$8,バックデータ一覧!$O$8:$O$9,0),MATCH(入力データと計算結果!$F$6,バックデータ一覧!$P$3:$W$3,0)),IF($AF224&gt;=25,INDEX(バックデータ一覧!$T$10:$W$11,MATCH(入力データと計算結果!$F$8,バックデータ一覧!$O$10:$O$11,0),MATCH(入力データと計算結果!$F$6,バックデータ一覧!$P$3:$W$3,0))))))</f>
        <v>5.81</v>
      </c>
      <c r="AF224" s="88">
        <f>AVERAGEIF(貼り付けシート!$A$6:$A$8765,$A224,貼り付けシート!$C$6:$C$8765)</f>
        <v>26.033333333333331</v>
      </c>
      <c r="AG224" s="91">
        <f>IF(AND(入力データと計算結果!$F$7=バックデータ一覧!$A$7,AH224="使用できる"),MIN(AN224,SUM(I224:N224)*$AX$13),0)</f>
        <v>0</v>
      </c>
      <c r="AH224" s="47" t="str">
        <f t="shared" si="42"/>
        <v>使用できる</v>
      </c>
      <c r="AI224" s="90">
        <f>IF(入力データと計算結果!$F$7=バックデータ一覧!$A$8,MIN(AJ224,(SUM(I224:N224)*$AX$15)),0)</f>
        <v>0</v>
      </c>
      <c r="AJ224" s="90">
        <f t="shared" ca="1" si="38"/>
        <v>0</v>
      </c>
      <c r="AK224" s="90">
        <f t="shared" ca="1" si="39"/>
        <v>29.775737416424995</v>
      </c>
      <c r="AL224" s="88">
        <f>IF(OR($AX$22=0,入力データと計算結果!$F$7&lt;&gt;バックデータ一覧!$A$8),0,$AX$19*AM224*10^-3)</f>
        <v>0</v>
      </c>
      <c r="AM224" s="90">
        <f>SUMPRODUCT(('計算過程（日射量等）'!$A$6:$A$8765=計算過程!A224)*('計算過程（日射量等）'!$C$6:$C$8765&gt;=$AX$20))</f>
        <v>7</v>
      </c>
      <c r="AN224" s="90">
        <f>IF(入力データと計算結果!$F$7=バックデータ一覧!$A$9,0,AO224*$AX$22*$AX$21*計算過程!$AX$23)</f>
        <v>0</v>
      </c>
      <c r="AO224" s="90">
        <f>SUMIF('計算過程（日射量等）'!$A$6:$A$8765,計算過程!A224,'計算過程（日射量等）'!$C$6:$C$8765)*3600*10^-6</f>
        <v>8.4039255224900273</v>
      </c>
      <c r="AP224" s="90">
        <f t="shared" si="43"/>
        <v>23.156182795698918</v>
      </c>
      <c r="AQ224" s="90">
        <f>AVERAGEIF('貼り付けシート（日射量等）'!$D$3:$D$8762,$A224,'貼り付けシート（日射量等）'!$F$3:$F$8762)</f>
        <v>21.837500000000002</v>
      </c>
    </row>
    <row r="225" spans="1:43">
      <c r="A225" s="28">
        <v>41859</v>
      </c>
      <c r="B225" s="88">
        <f ca="1">I225-IF(入力データと計算結果!$F$7=バックデータ一覧!$A$7,計算過程!$AG225,計算過程!$AI225)*I225/($I225+$J225+$K225+$L225+$M225+$N225)</f>
        <v>5.8294147895165009</v>
      </c>
      <c r="C225" s="88">
        <f ca="1">J225-IF(入力データと計算結果!$F$7=バックデータ一覧!$A$7,計算過程!$AG225,計算過程!$AI225)*J225/($I225+$J225+$K225+$L225+$M225+$N225)</f>
        <v>9.4022819185750013</v>
      </c>
      <c r="D225" s="88">
        <f ca="1">K225-IF(入力データと計算結果!$F$7=バックデータ一覧!$A$7,計算過程!$AG225,計算過程!$AI225)*K225/($I225+$J225+$K225+$L225+$M225+$N225)</f>
        <v>0.75218255348600005</v>
      </c>
      <c r="E225" s="88">
        <f ca="1">L225-IF(入力データと計算結果!$F$7=バックデータ一覧!$A$7,計算過程!$AG225,計算過程!$AI225)*L225/($I225+$J225+$K225+$L225+$M225+$N225)</f>
        <v>16.924107453435003</v>
      </c>
      <c r="F225" s="88">
        <f ca="1">M225-IF(入力データと計算結果!$F$7=バックデータ一覧!$A$7,計算過程!$AG225,計算過程!$AI225)*M225/($I225+$J225+$K225+$L225+$M225+$N225)</f>
        <v>0</v>
      </c>
      <c r="G225" s="88">
        <f ca="1">N225-IF(入力データと計算結果!$F$7=バックデータ一覧!$A$7,計算過程!$AG225,計算過程!$AI225)*N225/($I225+$J225+$K225+$L225+$M225+$N225)</f>
        <v>2.6095000000000002</v>
      </c>
      <c r="H225" s="88">
        <f t="shared" si="40"/>
        <v>0</v>
      </c>
      <c r="I225" s="90">
        <f ca="1">P225*(バックデータ一覧!$E$3-計算過程!X225)*4.186*10^-3</f>
        <v>5.8294147895165009</v>
      </c>
      <c r="J225" s="90">
        <f ca="1">Q225*(バックデータ一覧!$E$4-計算過程!X225)*4.186*10^-3</f>
        <v>9.4022819185750013</v>
      </c>
      <c r="K225" s="90">
        <f ca="1">R225*(バックデータ一覧!$E$5-計算過程!X225)*4.186*10^-3</f>
        <v>0.75218255348600005</v>
      </c>
      <c r="L225" s="90">
        <f ca="1">IF(入力データと計算結果!$F$9=バックデータ一覧!$A$2,計算過程!S225*(バックデータ一覧!$E$6-計算過程!X225)*4.186*10^-3,0)</f>
        <v>16.924107453435003</v>
      </c>
      <c r="M225" s="90">
        <f>IF(入力データと計算結果!$F$9=バックデータ一覧!$A$2,0,計算過程!T225*(バックデータ一覧!$E$7-計算過程!X225)*4.186*10^-3)</f>
        <v>0</v>
      </c>
      <c r="N225" s="90">
        <f ca="1">IF(入力データと計算結果!$F$9=バックデータ一覧!$A$4,0,計算過程!U225*(バックデータ一覧!$E$8-計算過程!X225)*4.186*10^-3)</f>
        <v>2.6095000000000002</v>
      </c>
      <c r="O225" s="90">
        <f>IF(入力データと計算結果!$F$9=バックデータ一覧!$A$4,計算過程!W225*1.25,0)</f>
        <v>0</v>
      </c>
      <c r="P225" s="88">
        <f t="shared" si="33"/>
        <v>62</v>
      </c>
      <c r="Q225" s="88">
        <f t="shared" si="34"/>
        <v>100</v>
      </c>
      <c r="R225" s="88">
        <f t="shared" si="35"/>
        <v>8</v>
      </c>
      <c r="S225" s="88">
        <f>IF(入力データと計算結果!$F$9=バックデータ一覧!$A$2,$AC225,0)*$AX$11*$AX$12</f>
        <v>180</v>
      </c>
      <c r="T225" s="88">
        <f>IF(入力データと計算結果!$F$9=バックデータ一覧!$A$2,0,$AC225)*$AX$12</f>
        <v>0</v>
      </c>
      <c r="U225" s="88">
        <f t="shared" ca="1" si="41"/>
        <v>14.681324466182478</v>
      </c>
      <c r="V225" s="90">
        <f ca="1">IF(OR(入力データと計算結果!$F$9=バックデータ一覧!$A$2,入力データと計算結果!$F$9=バックデータ一覧!$A$3),W225/(バックデータ一覧!$E$8-計算過程!X225)/4.186*10^3,0)</f>
        <v>14.681324466182478</v>
      </c>
      <c r="W225" s="90">
        <f t="shared" si="36"/>
        <v>2.6095000000000002</v>
      </c>
      <c r="X225" s="90">
        <f ca="1">MAX(VLOOKUP(入力データと計算結果!$F$5,バックデータ一覧!$Y$3:$AA$10,2)*Y225+VLOOKUP(入力データと計算結果!$F$5,バックデータ一覧!$Y$3:$AA$10,3),0.5)</f>
        <v>17.538743624999999</v>
      </c>
      <c r="Y225" s="90">
        <f t="shared" ca="1" si="37"/>
        <v>21.197083333333332</v>
      </c>
      <c r="Z225" s="24">
        <f>IF(入力データと計算結果!$F$6=4,INDEX(バックデータ一覧!$I$4:$L$9,MATCH(VLOOKUP(計算過程!$A225,バックデータ一覧!$AU$3:$AV$367,2),バックデータ一覧!$H$4:$H$9,0),MATCH(計算過程!Z$2,バックデータ一覧!$I$2:$L$2,0)),IF(入力データと計算結果!$F$6=3,INDEX(バックデータ一覧!$I$10:$L$15,MATCH(VLOOKUP(計算過程!$A225,バックデータ一覧!$AU$3:$AV$367,2),バックデータ一覧!$H$10:$H$15,0),MATCH(計算過程!Z$2,バックデータ一覧!$I$2:$L$2,0)),IF(入力データと計算結果!$F$6=2,INDEX(バックデータ一覧!$I$16:$L$21,MATCH(VLOOKUP(計算過程!$A225,バックデータ一覧!$AU$3:$AV$367,2),バックデータ一覧!$H$16:$H$21,0),MATCH(計算過程!Z$2,バックデータ一覧!$I$2:$L$2,0)),IF(入力データと計算結果!$F$6=1,INDEX(バックデータ一覧!$I$22:$L$27,MATCH(VLOOKUP(計算過程!$A225,バックデータ一覧!$AU$3:$AV$367,2),バックデータ一覧!$H$22:$H$27,0),MATCH(計算過程!Z$2,バックデータ一覧!$I$2:$L$2,0))))))</f>
        <v>62</v>
      </c>
      <c r="AA225" s="24">
        <f>IF(入力データと計算結果!$F$6=4,INDEX(バックデータ一覧!$I$4:$L$9,MATCH(VLOOKUP(計算過程!$A225,バックデータ一覧!$AU$3:$AV$367,2),バックデータ一覧!$H$4:$H$9,0),MATCH(計算過程!AA$2,バックデータ一覧!$I$2:$L$2,0)),IF(入力データと計算結果!$F$6=3,INDEX(バックデータ一覧!$I$10:$L$15,MATCH(VLOOKUP(計算過程!$A225,バックデータ一覧!$AU$3:$AV$367,2),バックデータ一覧!$H$10:$H$15,0),MATCH(計算過程!AA$2,バックデータ一覧!$I$2:$L$2,0)),IF(入力データと計算結果!$F$6=2,INDEX(バックデータ一覧!$I$16:$L$21,MATCH(VLOOKUP(計算過程!$A225,バックデータ一覧!$AU$3:$AV$367,2),バックデータ一覧!$H$16:$H$21,0),MATCH(計算過程!AA$2,バックデータ一覧!$I$2:$L$2,0)),IF(入力データと計算結果!$F$6=1,INDEX(バックデータ一覧!$I$22:$L$27,MATCH(VLOOKUP(計算過程!$A225,バックデータ一覧!$AU$3:$AV$367,2),バックデータ一覧!$H$22:$H$27,0),MATCH(計算過程!AA$2,バックデータ一覧!$I$2:$L$2,0))))))</f>
        <v>100</v>
      </c>
      <c r="AB225" s="24">
        <f>IF(入力データと計算結果!$F$6=4,INDEX(バックデータ一覧!$I$4:$L$9,MATCH(VLOOKUP(計算過程!$A225,バックデータ一覧!$AU$3:$AV$367,2),バックデータ一覧!$H$4:$H$9,0),MATCH(計算過程!AB$2,バックデータ一覧!$I$2:$L$2,0)),IF(入力データと計算結果!$F$6=3,INDEX(バックデータ一覧!$I$10:$L$15,MATCH(VLOOKUP(計算過程!$A225,バックデータ一覧!$AU$3:$AV$367,2),バックデータ一覧!$H$10:$H$15,0),MATCH(計算過程!AB$2,バックデータ一覧!$I$2:$L$2,0)),IF(入力データと計算結果!$F$6=2,INDEX(バックデータ一覧!$I$16:$L$21,MATCH(VLOOKUP(計算過程!$A225,バックデータ一覧!$AU$3:$AV$367,2),バックデータ一覧!$H$16:$H$21,0),MATCH(計算過程!AB$2,バックデータ一覧!$I$2:$L$2,0)),IF(入力データと計算結果!$F$6=1,INDEX(バックデータ一覧!$I$22:$L$27,MATCH(VLOOKUP(計算過程!$A225,バックデータ一覧!$AU$3:$AV$367,2),バックデータ一覧!$H$22:$H$27,0),MATCH(計算過程!AB$2,バックデータ一覧!$I$2:$L$2,0))))))</f>
        <v>8</v>
      </c>
      <c r="AC225" s="24">
        <f>IF(入力データと計算結果!$F$6=4,INDEX(バックデータ一覧!$I$4:$L$9,MATCH(VLOOKUP(計算過程!$A225,バックデータ一覧!$AU$3:$AV$367,2),バックデータ一覧!$H$4:$H$9,0),MATCH(計算過程!AC$2,バックデータ一覧!$I$2:$L$2,0)),IF(入力データと計算結果!$F$6=3,INDEX(バックデータ一覧!$I$10:$L$15,MATCH(VLOOKUP(計算過程!$A225,バックデータ一覧!$AU$3:$AV$367,2),バックデータ一覧!$H$10:$H$15,0),MATCH(計算過程!AC$2,バックデータ一覧!$I$2:$L$2,0)),IF(入力データと計算結果!$F$6=2,INDEX(バックデータ一覧!$I$16:$L$21,MATCH(VLOOKUP(計算過程!$A225,バックデータ一覧!$AU$3:$AV$367,2),バックデータ一覧!$H$16:$H$21,0),MATCH(計算過程!AC$2,バックデータ一覧!$I$2:$L$2,0)),IF(入力データと計算結果!$F$6=1,INDEX(バックデータ一覧!$I$22:$L$27,MATCH(VLOOKUP(計算過程!$A225,バックデータ一覧!$AU$3:$AV$367,2),バックデータ一覧!$H$22:$H$27,0),MATCH(計算過程!AC$2,バックデータ一覧!$I$2:$L$2,0))))))</f>
        <v>180</v>
      </c>
      <c r="AD225" s="89">
        <f>IF($AF225&lt;7,INDEX(バックデータ一覧!$P$4:$S$5,MATCH(入力データと計算結果!$F$8,バックデータ一覧!$O$4:$O$5,0),MATCH(入力データと計算結果!$F$6,バックデータ一覧!$P$3:$W$3,0)),IF(AND($AF225&gt;=7,$AF225&lt;16),INDEX(バックデータ一覧!$P$6:$S$7,MATCH(入力データと計算結果!$F$8,バックデータ一覧!$O$6:$O$7,0),MATCH(入力データと計算結果!$F$6,バックデータ一覧!$P$3:$W$3,0)),IF(AND($AF225&gt;=16,$AF225&lt;25),INDEX(バックデータ一覧!$P$8:$S$9,MATCH(入力データと計算結果!$F$8,バックデータ一覧!$O$8:$O$9,0),MATCH(入力データと計算結果!$F$6,バックデータ一覧!$P$3:$W$3,0)),IF($AF225&gt;=25,INDEX(バックデータ一覧!$P$10:$S$11,MATCH(入力データと計算結果!$F$8,バックデータ一覧!$O$10:$O$11,0),MATCH(入力データと計算結果!$F$6,バックデータ一覧!$P$3:$W$3,0))))))</f>
        <v>-0.12</v>
      </c>
      <c r="AE225" s="89">
        <f>IF($AF225&lt;7,INDEX(バックデータ一覧!$T$4:$W$5,MATCH(入力データと計算結果!$F$8,バックデータ一覧!$O$4:$O$5,0),MATCH(入力データと計算結果!$F$6,バックデータ一覧!$P$3:$W$3,0)),IF(AND($AF225&gt;=7,$AF225&lt;16),INDEX(バックデータ一覧!$T$6:$W$7,MATCH(入力データと計算結果!$F$8,バックデータ一覧!$O$6:$O$7,0),MATCH(入力データと計算結果!$F$6,バックデータ一覧!$P$3:$W$3,0)),IF(AND($AF225&gt;=16,$AF225&lt;25),INDEX(バックデータ一覧!$T$8:$W$9,MATCH(入力データと計算結果!$F$8,バックデータ一覧!$O$8:$O$9,0),MATCH(入力データと計算結果!$F$6,バックデータ一覧!$P$3:$W$3,0)),IF($AF225&gt;=25,INDEX(バックデータ一覧!$T$10:$W$11,MATCH(入力データと計算結果!$F$8,バックデータ一覧!$O$10:$O$11,0),MATCH(入力データと計算結果!$F$6,バックデータ一覧!$P$3:$W$3,0))))))</f>
        <v>5.81</v>
      </c>
      <c r="AF225" s="88">
        <f>AVERAGEIF(貼り付けシート!$A$6:$A$8765,$A225,貼り付けシート!$C$6:$C$8765)</f>
        <v>26.670833333333331</v>
      </c>
      <c r="AG225" s="91">
        <f>IF(AND(入力データと計算結果!$F$7=バックデータ一覧!$A$7,AH225="使用できる"),MIN(AN225,SUM(I225:N225)*$AX$13),0)</f>
        <v>0</v>
      </c>
      <c r="AH225" s="47" t="str">
        <f t="shared" si="42"/>
        <v>使用できる</v>
      </c>
      <c r="AI225" s="90">
        <f>IF(入力データと計算結果!$F$7=バックデータ一覧!$A$8,MIN(AJ225,(SUM(I225:N225)*$AX$15)),0)</f>
        <v>0</v>
      </c>
      <c r="AJ225" s="90">
        <f t="shared" ca="1" si="38"/>
        <v>0</v>
      </c>
      <c r="AK225" s="90">
        <f t="shared" ca="1" si="39"/>
        <v>29.800922877862504</v>
      </c>
      <c r="AL225" s="88">
        <f>IF(OR($AX$22=0,入力データと計算結果!$F$7&lt;&gt;バックデータ一覧!$A$8),0,$AX$19*AM225*10^-3)</f>
        <v>0</v>
      </c>
      <c r="AM225" s="90">
        <f>SUMPRODUCT(('計算過程（日射量等）'!$A$6:$A$8765=計算過程!A225)*('計算過程（日射量等）'!$C$6:$C$8765&gt;=$AX$20))</f>
        <v>8</v>
      </c>
      <c r="AN225" s="90">
        <f>IF(入力データと計算結果!$F$7=バックデータ一覧!$A$9,0,AO225*$AX$22*$AX$21*計算過程!$AX$23)</f>
        <v>0</v>
      </c>
      <c r="AO225" s="90">
        <f>SUMIF('計算過程（日射量等）'!$A$6:$A$8765,計算過程!A225,'計算過程（日射量等）'!$C$6:$C$8765)*3600*10^-6</f>
        <v>14.988488661403064</v>
      </c>
      <c r="AP225" s="90">
        <f t="shared" si="43"/>
        <v>23.194623655913976</v>
      </c>
      <c r="AQ225" s="90">
        <f>AVERAGEIF('貼り付けシート（日射量等）'!$D$3:$D$8762,$A225,'貼り付けシート（日射量等）'!$F$3:$F$8762)</f>
        <v>22.337499999999995</v>
      </c>
    </row>
    <row r="226" spans="1:43">
      <c r="A226" s="28">
        <v>41860</v>
      </c>
      <c r="B226" s="88">
        <f ca="1">I226-IF(入力データと計算結果!$F$7=バックデータ一覧!$A$7,計算過程!$AG226,計算過程!$AI226)*I226/($I226+$J226+$K226+$L226+$M226+$N226)</f>
        <v>12.558755225561999</v>
      </c>
      <c r="C226" s="88">
        <f ca="1">J226-IF(入力データと計算結果!$F$7=バックデータ一覧!$A$7,計算過程!$AG226,計算過程!$AI226)*J226/($I226+$J226+$K226+$L226+$M226+$N226)</f>
        <v>18.468757684650001</v>
      </c>
      <c r="D226" s="88">
        <f ca="1">K226-IF(入力データと計算結果!$F$7=バックデータ一覧!$A$7,計算過程!$AG226,計算過程!$AI226)*K226/($I226+$J226+$K226+$L226+$M226+$N226)</f>
        <v>3.1396888063904997</v>
      </c>
      <c r="E226" s="88">
        <f ca="1">L226-IF(入力データと計算結果!$F$7=バックデータ一覧!$A$7,計算過程!$AG226,計算過程!$AI226)*L226/($I226+$J226+$K226+$L226+$M226+$N226)</f>
        <v>16.621881916185</v>
      </c>
      <c r="F226" s="88">
        <f ca="1">M226-IF(入力データと計算結果!$F$7=バックデータ一覧!$A$7,計算過程!$AG226,計算過程!$AI226)*M226/($I226+$J226+$K226+$L226+$M226+$N226)</f>
        <v>0</v>
      </c>
      <c r="G226" s="88">
        <f ca="1">N226-IF(入力データと計算結果!$F$7=バックデータ一覧!$A$7,計算過程!$AG226,計算過程!$AI226)*N226/($I226+$J226+$K226+$L226+$M226+$N226)</f>
        <v>2.7858333333333327</v>
      </c>
      <c r="H226" s="88">
        <f t="shared" si="40"/>
        <v>0</v>
      </c>
      <c r="I226" s="90">
        <f ca="1">P226*(バックデータ一覧!$E$3-計算過程!X226)*4.186*10^-3</f>
        <v>12.558755225561999</v>
      </c>
      <c r="J226" s="90">
        <f ca="1">Q226*(バックデータ一覧!$E$4-計算過程!X226)*4.186*10^-3</f>
        <v>18.468757684650001</v>
      </c>
      <c r="K226" s="90">
        <f ca="1">R226*(バックデータ一覧!$E$5-計算過程!X226)*4.186*10^-3</f>
        <v>3.1396888063904997</v>
      </c>
      <c r="L226" s="90">
        <f ca="1">IF(入力データと計算結果!$F$9=バックデータ一覧!$A$2,計算過程!S226*(バックデータ一覧!$E$6-計算過程!X226)*4.186*10^-3,0)</f>
        <v>16.621881916185</v>
      </c>
      <c r="M226" s="90">
        <f>IF(入力データと計算結果!$F$9=バックデータ一覧!$A$2,0,計算過程!T226*(バックデータ一覧!$E$7-計算過程!X226)*4.186*10^-3)</f>
        <v>0</v>
      </c>
      <c r="N226" s="90">
        <f ca="1">IF(入力データと計算結果!$F$9=バックデータ一覧!$A$4,0,計算過程!U226*(バックデータ一覧!$E$8-計算過程!X226)*4.186*10^-3)</f>
        <v>2.7858333333333327</v>
      </c>
      <c r="O226" s="90">
        <f>IF(入力データと計算結果!$F$9=バックデータ一覧!$A$4,計算過程!W226*1.25,0)</f>
        <v>0</v>
      </c>
      <c r="P226" s="88">
        <f t="shared" si="33"/>
        <v>136</v>
      </c>
      <c r="Q226" s="88">
        <f t="shared" si="34"/>
        <v>200</v>
      </c>
      <c r="R226" s="88">
        <f t="shared" si="35"/>
        <v>34</v>
      </c>
      <c r="S226" s="88">
        <f>IF(入力データと計算結果!$F$9=バックデータ一覧!$A$2,$AC226,0)*$AX$11*$AX$12</f>
        <v>180</v>
      </c>
      <c r="T226" s="88">
        <f>IF(入力データと計算結果!$F$9=バックデータ一覧!$A$2,0,$AC226)*$AX$12</f>
        <v>0</v>
      </c>
      <c r="U226" s="88">
        <f t="shared" ca="1" si="41"/>
        <v>15.822863737523955</v>
      </c>
      <c r="V226" s="90">
        <f ca="1">IF(OR(入力データと計算結果!$F$9=バックデータ一覧!$A$2,入力データと計算結果!$F$9=バックデータ一覧!$A$3),W226/(バックデータ一覧!$E$8-計算過程!X226)/4.186*10^3,0)</f>
        <v>15.822863737523955</v>
      </c>
      <c r="W226" s="90">
        <f t="shared" si="36"/>
        <v>2.7858333333333323</v>
      </c>
      <c r="X226" s="90">
        <f ca="1">MAX(VLOOKUP(入力データと計算結果!$F$5,バックデータ一覧!$Y$3:$AA$10,2)*Y226+VLOOKUP(入力データと計算結果!$F$5,バックデータ一覧!$Y$3:$AA$10,3),0.5)</f>
        <v>17.939849875</v>
      </c>
      <c r="Y226" s="90">
        <f t="shared" ca="1" si="37"/>
        <v>21.80125</v>
      </c>
      <c r="Z226" s="24">
        <f>IF(入力データと計算結果!$F$6=4,INDEX(バックデータ一覧!$I$4:$L$9,MATCH(VLOOKUP(計算過程!$A226,バックデータ一覧!$AU$3:$AV$367,2),バックデータ一覧!$H$4:$H$9,0),MATCH(計算過程!Z$2,バックデータ一覧!$I$2:$L$2,0)),IF(入力データと計算結果!$F$6=3,INDEX(バックデータ一覧!$I$10:$L$15,MATCH(VLOOKUP(計算過程!$A226,バックデータ一覧!$AU$3:$AV$367,2),バックデータ一覧!$H$10:$H$15,0),MATCH(計算過程!Z$2,バックデータ一覧!$I$2:$L$2,0)),IF(入力データと計算結果!$F$6=2,INDEX(バックデータ一覧!$I$16:$L$21,MATCH(VLOOKUP(計算過程!$A226,バックデータ一覧!$AU$3:$AV$367,2),バックデータ一覧!$H$16:$H$21,0),MATCH(計算過程!Z$2,バックデータ一覧!$I$2:$L$2,0)),IF(入力データと計算結果!$F$6=1,INDEX(バックデータ一覧!$I$22:$L$27,MATCH(VLOOKUP(計算過程!$A226,バックデータ一覧!$AU$3:$AV$367,2),バックデータ一覧!$H$22:$H$27,0),MATCH(計算過程!Z$2,バックデータ一覧!$I$2:$L$2,0))))))</f>
        <v>136</v>
      </c>
      <c r="AA226" s="24">
        <f>IF(入力データと計算結果!$F$6=4,INDEX(バックデータ一覧!$I$4:$L$9,MATCH(VLOOKUP(計算過程!$A226,バックデータ一覧!$AU$3:$AV$367,2),バックデータ一覧!$H$4:$H$9,0),MATCH(計算過程!AA$2,バックデータ一覧!$I$2:$L$2,0)),IF(入力データと計算結果!$F$6=3,INDEX(バックデータ一覧!$I$10:$L$15,MATCH(VLOOKUP(計算過程!$A226,バックデータ一覧!$AU$3:$AV$367,2),バックデータ一覧!$H$10:$H$15,0),MATCH(計算過程!AA$2,バックデータ一覧!$I$2:$L$2,0)),IF(入力データと計算結果!$F$6=2,INDEX(バックデータ一覧!$I$16:$L$21,MATCH(VLOOKUP(計算過程!$A226,バックデータ一覧!$AU$3:$AV$367,2),バックデータ一覧!$H$16:$H$21,0),MATCH(計算過程!AA$2,バックデータ一覧!$I$2:$L$2,0)),IF(入力データと計算結果!$F$6=1,INDEX(バックデータ一覧!$I$22:$L$27,MATCH(VLOOKUP(計算過程!$A226,バックデータ一覧!$AU$3:$AV$367,2),バックデータ一覧!$H$22:$H$27,0),MATCH(計算過程!AA$2,バックデータ一覧!$I$2:$L$2,0))))))</f>
        <v>200</v>
      </c>
      <c r="AB226" s="24">
        <f>IF(入力データと計算結果!$F$6=4,INDEX(バックデータ一覧!$I$4:$L$9,MATCH(VLOOKUP(計算過程!$A226,バックデータ一覧!$AU$3:$AV$367,2),バックデータ一覧!$H$4:$H$9,0),MATCH(計算過程!AB$2,バックデータ一覧!$I$2:$L$2,0)),IF(入力データと計算結果!$F$6=3,INDEX(バックデータ一覧!$I$10:$L$15,MATCH(VLOOKUP(計算過程!$A226,バックデータ一覧!$AU$3:$AV$367,2),バックデータ一覧!$H$10:$H$15,0),MATCH(計算過程!AB$2,バックデータ一覧!$I$2:$L$2,0)),IF(入力データと計算結果!$F$6=2,INDEX(バックデータ一覧!$I$16:$L$21,MATCH(VLOOKUP(計算過程!$A226,バックデータ一覧!$AU$3:$AV$367,2),バックデータ一覧!$H$16:$H$21,0),MATCH(計算過程!AB$2,バックデータ一覧!$I$2:$L$2,0)),IF(入力データと計算結果!$F$6=1,INDEX(バックデータ一覧!$I$22:$L$27,MATCH(VLOOKUP(計算過程!$A226,バックデータ一覧!$AU$3:$AV$367,2),バックデータ一覧!$H$22:$H$27,0),MATCH(計算過程!AB$2,バックデータ一覧!$I$2:$L$2,0))))))</f>
        <v>34</v>
      </c>
      <c r="AC226" s="24">
        <f>IF(入力データと計算結果!$F$6=4,INDEX(バックデータ一覧!$I$4:$L$9,MATCH(VLOOKUP(計算過程!$A226,バックデータ一覧!$AU$3:$AV$367,2),バックデータ一覧!$H$4:$H$9,0),MATCH(計算過程!AC$2,バックデータ一覧!$I$2:$L$2,0)),IF(入力データと計算結果!$F$6=3,INDEX(バックデータ一覧!$I$10:$L$15,MATCH(VLOOKUP(計算過程!$A226,バックデータ一覧!$AU$3:$AV$367,2),バックデータ一覧!$H$10:$H$15,0),MATCH(計算過程!AC$2,バックデータ一覧!$I$2:$L$2,0)),IF(入力データと計算結果!$F$6=2,INDEX(バックデータ一覧!$I$16:$L$21,MATCH(VLOOKUP(計算過程!$A226,バックデータ一覧!$AU$3:$AV$367,2),バックデータ一覧!$H$16:$H$21,0),MATCH(計算過程!AC$2,バックデータ一覧!$I$2:$L$2,0)),IF(入力データと計算結果!$F$6=1,INDEX(バックデータ一覧!$I$22:$L$27,MATCH(VLOOKUP(計算過程!$A226,バックデータ一覧!$AU$3:$AV$367,2),バックデータ一覧!$H$22:$H$27,0),MATCH(計算過程!AC$2,バックデータ一覧!$I$2:$L$2,0))))))</f>
        <v>180</v>
      </c>
      <c r="AD226" s="89">
        <f>IF($AF226&lt;7,INDEX(バックデータ一覧!$P$4:$S$5,MATCH(入力データと計算結果!$F$8,バックデータ一覧!$O$4:$O$5,0),MATCH(入力データと計算結果!$F$6,バックデータ一覧!$P$3:$W$3,0)),IF(AND($AF226&gt;=7,$AF226&lt;16),INDEX(バックデータ一覧!$P$6:$S$7,MATCH(入力データと計算結果!$F$8,バックデータ一覧!$O$6:$O$7,0),MATCH(入力データと計算結果!$F$6,バックデータ一覧!$P$3:$W$3,0)),IF(AND($AF226&gt;=16,$AF226&lt;25),INDEX(バックデータ一覧!$P$8:$S$9,MATCH(入力データと計算結果!$F$8,バックデータ一覧!$O$8:$O$9,0),MATCH(入力データと計算結果!$F$6,バックデータ一覧!$P$3:$W$3,0)),IF($AF226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26" s="89">
        <f>IF($AF226&lt;7,INDEX(バックデータ一覧!$T$4:$W$5,MATCH(入力データと計算結果!$F$8,バックデータ一覧!$O$4:$O$5,0),MATCH(入力データと計算結果!$F$6,バックデータ一覧!$P$3:$W$3,0)),IF(AND($AF226&gt;=7,$AF226&lt;16),INDEX(バックデータ一覧!$T$6:$W$7,MATCH(入力データと計算結果!$F$8,バックデータ一覧!$O$6:$O$7,0),MATCH(入力データと計算結果!$F$6,バックデータ一覧!$P$3:$W$3,0)),IF(AND($AF226&gt;=16,$AF226&lt;25),INDEX(バックデータ一覧!$T$8:$W$9,MATCH(入力データと計算結果!$F$8,バックデータ一覧!$O$8:$O$9,0),MATCH(入力データと計算結果!$F$6,バックデータ一覧!$P$3:$W$3,0)),IF($AF226&gt;=25,INDEX(バックデータ一覧!$T$10:$W$11,MATCH(入力データと計算結果!$F$8,バックデータ一覧!$O$10:$O$11,0),MATCH(入力データと計算結果!$F$6,バックデータ一覧!$P$3:$W$3,0))))))</f>
        <v>6.21</v>
      </c>
      <c r="AF226" s="88">
        <f>AVERAGEIF(貼り付けシート!$A$6:$A$8765,$A226,貼り付けシート!$C$6:$C$8765)</f>
        <v>24.458333333333339</v>
      </c>
      <c r="AG226" s="91">
        <f>IF(AND(入力データと計算結果!$F$7=バックデータ一覧!$A$7,AH226="使用できる"),MIN(AN226,SUM(I226:N226)*$AX$13),0)</f>
        <v>0</v>
      </c>
      <c r="AH226" s="47" t="str">
        <f t="shared" si="42"/>
        <v>使用できる</v>
      </c>
      <c r="AI226" s="90">
        <f>IF(入力データと計算結果!$F$7=バックデータ一覧!$A$8,MIN(AJ226,(SUM(I226:N226)*$AX$15)),0)</f>
        <v>0</v>
      </c>
      <c r="AJ226" s="90">
        <f t="shared" ca="1" si="38"/>
        <v>0</v>
      </c>
      <c r="AK226" s="90">
        <f t="shared" ca="1" si="39"/>
        <v>29.549068263487502</v>
      </c>
      <c r="AL226" s="88">
        <f>IF(OR($AX$22=0,入力データと計算結果!$F$7&lt;&gt;バックデータ一覧!$A$8),0,$AX$19*AM226*10^-3)</f>
        <v>0</v>
      </c>
      <c r="AM226" s="90">
        <f>SUMPRODUCT(('計算過程（日射量等）'!$A$6:$A$8765=計算過程!A226)*('計算過程（日射量等）'!$C$6:$C$8765&gt;=$AX$20))</f>
        <v>8</v>
      </c>
      <c r="AN226" s="90">
        <f>IF(入力データと計算結果!$F$7=バックデータ一覧!$A$9,0,AO226*$AX$22*$AX$21*計算過程!$AX$23)</f>
        <v>0</v>
      </c>
      <c r="AO226" s="90">
        <f>SUMIF('計算過程（日射量等）'!$A$6:$A$8765,計算過程!A226,'計算過程（日射量等）'!$C$6:$C$8765)*3600*10^-6</f>
        <v>17.527437141242707</v>
      </c>
      <c r="AP226" s="90">
        <f t="shared" si="43"/>
        <v>23.141263440860211</v>
      </c>
      <c r="AQ226" s="90">
        <f>AVERAGEIF('貼り付けシート（日射量等）'!$D$3:$D$8762,$A226,'貼り付けシート（日射量等）'!$F$3:$F$8762)</f>
        <v>23.012499999999999</v>
      </c>
    </row>
    <row r="227" spans="1:43">
      <c r="A227" s="28">
        <v>41861</v>
      </c>
      <c r="B227" s="88">
        <f ca="1">I227-IF(入力データと計算結果!$F$7=バックデータ一覧!$A$7,計算過程!$AG227,計算過程!$AI227)*I227/($I227+$J227+$K227+$L227+$M227+$N227)</f>
        <v>5.5704572960399998</v>
      </c>
      <c r="C227" s="88">
        <f ca="1">J227-IF(入力データと計算結果!$F$7=バックデータ一覧!$A$7,計算過程!$AG227,計算過程!$AI227)*J227/($I227+$J227+$K227+$L227+$M227+$N227)</f>
        <v>8.9846085420000001</v>
      </c>
      <c r="D227" s="88">
        <f ca="1">K227-IF(入力データと計算結果!$F$7=バックデータ一覧!$A$7,計算過程!$AG227,計算過程!$AI227)*K227/($I227+$J227+$K227+$L227+$M227+$N227)</f>
        <v>0.7187686833600001</v>
      </c>
      <c r="E227" s="88">
        <f ca="1">L227-IF(入力データと計算結果!$F$7=バックデータ一覧!$A$7,計算過程!$AG227,計算過程!$AI227)*L227/($I227+$J227+$K227+$L227+$M227+$N227)</f>
        <v>16.172295375600001</v>
      </c>
      <c r="F227" s="88">
        <f ca="1">M227-IF(入力データと計算結果!$F$7=バックデータ一覧!$A$7,計算過程!$AG227,計算過程!$AI227)*M227/($I227+$J227+$K227+$L227+$M227+$N227)</f>
        <v>0</v>
      </c>
      <c r="G227" s="88">
        <f ca="1">N227-IF(入力データと計算結果!$F$7=バックデータ一覧!$A$7,計算過程!$AG227,計算過程!$AI227)*N227/($I227+$J227+$K227+$L227+$M227+$N227)</f>
        <v>3.1504166666666671</v>
      </c>
      <c r="H227" s="88">
        <f t="shared" si="40"/>
        <v>0</v>
      </c>
      <c r="I227" s="90">
        <f ca="1">P227*(バックデータ一覧!$E$3-計算過程!X227)*4.186*10^-3</f>
        <v>5.5704572960399998</v>
      </c>
      <c r="J227" s="90">
        <f ca="1">Q227*(バックデータ一覧!$E$4-計算過程!X227)*4.186*10^-3</f>
        <v>8.9846085420000001</v>
      </c>
      <c r="K227" s="90">
        <f ca="1">R227*(バックデータ一覧!$E$5-計算過程!X227)*4.186*10^-3</f>
        <v>0.7187686833600001</v>
      </c>
      <c r="L227" s="90">
        <f ca="1">IF(入力データと計算結果!$F$9=バックデータ一覧!$A$2,計算過程!S227*(バックデータ一覧!$E$6-計算過程!X227)*4.186*10^-3,0)</f>
        <v>16.172295375600001</v>
      </c>
      <c r="M227" s="90">
        <f>IF(入力データと計算結果!$F$9=バックデータ一覧!$A$2,0,計算過程!T227*(バックデータ一覧!$E$7-計算過程!X227)*4.186*10^-3)</f>
        <v>0</v>
      </c>
      <c r="N227" s="90">
        <f ca="1">IF(入力データと計算結果!$F$9=バックデータ一覧!$A$4,0,計算過程!U227*(バックデータ一覧!$E$8-計算過程!X227)*4.186*10^-3)</f>
        <v>3.1504166666666671</v>
      </c>
      <c r="O227" s="90">
        <f>IF(入力データと計算結果!$F$9=バックデータ一覧!$A$4,計算過程!W227*1.25,0)</f>
        <v>0</v>
      </c>
      <c r="P227" s="88">
        <f t="shared" si="33"/>
        <v>62</v>
      </c>
      <c r="Q227" s="88">
        <f t="shared" si="34"/>
        <v>100</v>
      </c>
      <c r="R227" s="88">
        <f t="shared" si="35"/>
        <v>8</v>
      </c>
      <c r="S227" s="88">
        <f>IF(入力データと計算結果!$F$9=バックデータ一覧!$A$2,$AC227,0)*$AX$11*$AX$12</f>
        <v>180</v>
      </c>
      <c r="T227" s="88">
        <f>IF(入力データと計算結果!$F$9=バックデータ一覧!$A$2,0,$AC227)*$AX$12</f>
        <v>0</v>
      </c>
      <c r="U227" s="88">
        <f t="shared" ca="1" si="41"/>
        <v>18.151107453067237</v>
      </c>
      <c r="V227" s="90">
        <f ca="1">IF(OR(入力データと計算結果!$F$9=バックデータ一覧!$A$2,入力データと計算結果!$F$9=バックデータ一覧!$A$3),W227/(バックデータ一覧!$E$8-計算過程!X227)/4.186*10^3,0)</f>
        <v>18.151107453067237</v>
      </c>
      <c r="W227" s="90">
        <f t="shared" si="36"/>
        <v>3.1504166666666662</v>
      </c>
      <c r="X227" s="90">
        <f ca="1">MAX(VLOOKUP(入力データと計算結果!$F$5,バックデータ一覧!$Y$3:$AA$10,2)*Y227+VLOOKUP(入力データと計算結果!$F$5,バックデータ一覧!$Y$3:$AA$10,3),0.5)</f>
        <v>18.536529999999999</v>
      </c>
      <c r="Y227" s="90">
        <f t="shared" ca="1" si="37"/>
        <v>22.7</v>
      </c>
      <c r="Z227" s="24">
        <f>IF(入力データと計算結果!$F$6=4,INDEX(バックデータ一覧!$I$4:$L$9,MATCH(VLOOKUP(計算過程!$A227,バックデータ一覧!$AU$3:$AV$367,2),バックデータ一覧!$H$4:$H$9,0),MATCH(計算過程!Z$2,バックデータ一覧!$I$2:$L$2,0)),IF(入力データと計算結果!$F$6=3,INDEX(バックデータ一覧!$I$10:$L$15,MATCH(VLOOKUP(計算過程!$A227,バックデータ一覧!$AU$3:$AV$367,2),バックデータ一覧!$H$10:$H$15,0),MATCH(計算過程!Z$2,バックデータ一覧!$I$2:$L$2,0)),IF(入力データと計算結果!$F$6=2,INDEX(バックデータ一覧!$I$16:$L$21,MATCH(VLOOKUP(計算過程!$A227,バックデータ一覧!$AU$3:$AV$367,2),バックデータ一覧!$H$16:$H$21,0),MATCH(計算過程!Z$2,バックデータ一覧!$I$2:$L$2,0)),IF(入力データと計算結果!$F$6=1,INDEX(バックデータ一覧!$I$22:$L$27,MATCH(VLOOKUP(計算過程!$A227,バックデータ一覧!$AU$3:$AV$367,2),バックデータ一覧!$H$22:$H$27,0),MATCH(計算過程!Z$2,バックデータ一覧!$I$2:$L$2,0))))))</f>
        <v>62</v>
      </c>
      <c r="AA227" s="24">
        <f>IF(入力データと計算結果!$F$6=4,INDEX(バックデータ一覧!$I$4:$L$9,MATCH(VLOOKUP(計算過程!$A227,バックデータ一覧!$AU$3:$AV$367,2),バックデータ一覧!$H$4:$H$9,0),MATCH(計算過程!AA$2,バックデータ一覧!$I$2:$L$2,0)),IF(入力データと計算結果!$F$6=3,INDEX(バックデータ一覧!$I$10:$L$15,MATCH(VLOOKUP(計算過程!$A227,バックデータ一覧!$AU$3:$AV$367,2),バックデータ一覧!$H$10:$H$15,0),MATCH(計算過程!AA$2,バックデータ一覧!$I$2:$L$2,0)),IF(入力データと計算結果!$F$6=2,INDEX(バックデータ一覧!$I$16:$L$21,MATCH(VLOOKUP(計算過程!$A227,バックデータ一覧!$AU$3:$AV$367,2),バックデータ一覧!$H$16:$H$21,0),MATCH(計算過程!AA$2,バックデータ一覧!$I$2:$L$2,0)),IF(入力データと計算結果!$F$6=1,INDEX(バックデータ一覧!$I$22:$L$27,MATCH(VLOOKUP(計算過程!$A227,バックデータ一覧!$AU$3:$AV$367,2),バックデータ一覧!$H$22:$H$27,0),MATCH(計算過程!AA$2,バックデータ一覧!$I$2:$L$2,0))))))</f>
        <v>100</v>
      </c>
      <c r="AB227" s="24">
        <f>IF(入力データと計算結果!$F$6=4,INDEX(バックデータ一覧!$I$4:$L$9,MATCH(VLOOKUP(計算過程!$A227,バックデータ一覧!$AU$3:$AV$367,2),バックデータ一覧!$H$4:$H$9,0),MATCH(計算過程!AB$2,バックデータ一覧!$I$2:$L$2,0)),IF(入力データと計算結果!$F$6=3,INDEX(バックデータ一覧!$I$10:$L$15,MATCH(VLOOKUP(計算過程!$A227,バックデータ一覧!$AU$3:$AV$367,2),バックデータ一覧!$H$10:$H$15,0),MATCH(計算過程!AB$2,バックデータ一覧!$I$2:$L$2,0)),IF(入力データと計算結果!$F$6=2,INDEX(バックデータ一覧!$I$16:$L$21,MATCH(VLOOKUP(計算過程!$A227,バックデータ一覧!$AU$3:$AV$367,2),バックデータ一覧!$H$16:$H$21,0),MATCH(計算過程!AB$2,バックデータ一覧!$I$2:$L$2,0)),IF(入力データと計算結果!$F$6=1,INDEX(バックデータ一覧!$I$22:$L$27,MATCH(VLOOKUP(計算過程!$A227,バックデータ一覧!$AU$3:$AV$367,2),バックデータ一覧!$H$22:$H$27,0),MATCH(計算過程!AB$2,バックデータ一覧!$I$2:$L$2,0))))))</f>
        <v>8</v>
      </c>
      <c r="AC227" s="24">
        <f>IF(入力データと計算結果!$F$6=4,INDEX(バックデータ一覧!$I$4:$L$9,MATCH(VLOOKUP(計算過程!$A227,バックデータ一覧!$AU$3:$AV$367,2),バックデータ一覧!$H$4:$H$9,0),MATCH(計算過程!AC$2,バックデータ一覧!$I$2:$L$2,0)),IF(入力データと計算結果!$F$6=3,INDEX(バックデータ一覧!$I$10:$L$15,MATCH(VLOOKUP(計算過程!$A227,バックデータ一覧!$AU$3:$AV$367,2),バックデータ一覧!$H$10:$H$15,0),MATCH(計算過程!AC$2,バックデータ一覧!$I$2:$L$2,0)),IF(入力データと計算結果!$F$6=2,INDEX(バックデータ一覧!$I$16:$L$21,MATCH(VLOOKUP(計算過程!$A227,バックデータ一覧!$AU$3:$AV$367,2),バックデータ一覧!$H$16:$H$21,0),MATCH(計算過程!AC$2,バックデータ一覧!$I$2:$L$2,0)),IF(入力データと計算結果!$F$6=1,INDEX(バックデータ一覧!$I$22:$L$27,MATCH(VLOOKUP(計算過程!$A227,バックデータ一覧!$AU$3:$AV$367,2),バックデータ一覧!$H$22:$H$27,0),MATCH(計算過程!AC$2,バックデータ一覧!$I$2:$L$2,0))))))</f>
        <v>180</v>
      </c>
      <c r="AD227" s="89">
        <f>IF($AF227&lt;7,INDEX(バックデータ一覧!$P$4:$S$5,MATCH(入力データと計算結果!$F$8,バックデータ一覧!$O$4:$O$5,0),MATCH(入力データと計算結果!$F$6,バックデータ一覧!$P$3:$W$3,0)),IF(AND($AF227&gt;=7,$AF227&lt;16),INDEX(バックデータ一覧!$P$6:$S$7,MATCH(入力データと計算結果!$F$8,バックデータ一覧!$O$6:$O$7,0),MATCH(入力データと計算結果!$F$6,バックデータ一覧!$P$3:$W$3,0)),IF(AND($AF227&gt;=16,$AF227&lt;25),INDEX(バックデータ一覧!$P$8:$S$9,MATCH(入力データと計算結果!$F$8,バックデータ一覧!$O$8:$O$9,0),MATCH(入力データと計算結果!$F$6,バックデータ一覧!$P$3:$W$3,0)),IF($AF227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27" s="89">
        <f>IF($AF227&lt;7,INDEX(バックデータ一覧!$T$4:$W$5,MATCH(入力データと計算結果!$F$8,バックデータ一覧!$O$4:$O$5,0),MATCH(入力データと計算結果!$F$6,バックデータ一覧!$P$3:$W$3,0)),IF(AND($AF227&gt;=7,$AF227&lt;16),INDEX(バックデータ一覧!$T$6:$W$7,MATCH(入力データと計算結果!$F$8,バックデータ一覧!$O$6:$O$7,0),MATCH(入力データと計算結果!$F$6,バックデータ一覧!$P$3:$W$3,0)),IF(AND($AF227&gt;=16,$AF227&lt;25),INDEX(バックデータ一覧!$T$8:$W$9,MATCH(入力データと計算結果!$F$8,バックデータ一覧!$O$8:$O$9,0),MATCH(入力データと計算結果!$F$6,バックデータ一覧!$P$3:$W$3,0)),IF($AF227&gt;=25,INDEX(バックデータ一覧!$T$10:$W$11,MATCH(入力データと計算結果!$F$8,バックデータ一覧!$O$10:$O$11,0),MATCH(入力データと計算結果!$F$6,バックデータ一覧!$P$3:$W$3,0))))))</f>
        <v>6.21</v>
      </c>
      <c r="AF227" s="88">
        <f>AVERAGEIF(貼り付けシート!$A$6:$A$8765,$A227,貼り付けシート!$C$6:$C$8765)</f>
        <v>21.854166666666668</v>
      </c>
      <c r="AG227" s="91">
        <f>IF(AND(入力データと計算結果!$F$7=バックデータ一覧!$A$7,AH227="使用できる"),MIN(AN227,SUM(I227:N227)*$AX$13),0)</f>
        <v>0</v>
      </c>
      <c r="AH227" s="47" t="str">
        <f t="shared" si="42"/>
        <v>使用できる</v>
      </c>
      <c r="AI227" s="90">
        <f>IF(入力データと計算結果!$F$7=バックデータ一覧!$A$8,MIN(AJ227,(SUM(I227:N227)*$AX$15)),0)</f>
        <v>0</v>
      </c>
      <c r="AJ227" s="90">
        <f t="shared" ca="1" si="38"/>
        <v>0</v>
      </c>
      <c r="AK227" s="90">
        <f t="shared" ca="1" si="39"/>
        <v>29.174412813000004</v>
      </c>
      <c r="AL227" s="88">
        <f>IF(OR($AX$22=0,入力データと計算結果!$F$7&lt;&gt;バックデータ一覧!$A$8),0,$AX$19*AM227*10^-3)</f>
        <v>0</v>
      </c>
      <c r="AM227" s="90">
        <f>SUMPRODUCT(('計算過程（日射量等）'!$A$6:$A$8765=計算過程!A227)*('計算過程（日射量等）'!$C$6:$C$8765&gt;=$AX$20))</f>
        <v>8</v>
      </c>
      <c r="AN227" s="90">
        <f>IF(入力データと計算結果!$F$7=バックデータ一覧!$A$9,0,AO227*$AX$22*$AX$21*計算過程!$AX$23)</f>
        <v>0</v>
      </c>
      <c r="AO227" s="90">
        <f>SUMIF('計算過程（日射量等）'!$A$6:$A$8765,計算過程!A227,'計算過程（日射量等）'!$C$6:$C$8765)*3600*10^-6</f>
        <v>11.637624189467202</v>
      </c>
      <c r="AP227" s="90">
        <f t="shared" si="43"/>
        <v>23.029301075268815</v>
      </c>
      <c r="AQ227" s="90">
        <f>AVERAGEIF('貼り付けシート（日射量等）'!$D$3:$D$8762,$A227,'貼り付けシート（日射量等）'!$F$3:$F$8762)</f>
        <v>22.708333333333332</v>
      </c>
    </row>
    <row r="228" spans="1:43">
      <c r="A228" s="28">
        <v>41862</v>
      </c>
      <c r="B228" s="88">
        <f ca="1">I228-IF(入力データと計算結果!$F$7=バックデータ一覧!$A$7,計算過程!$AG228,計算過程!$AI228)*I228/($I228+$J228+$K228+$L228+$M228+$N228)</f>
        <v>8.1425827893410005</v>
      </c>
      <c r="C228" s="88">
        <f ca="1">J228-IF(入力データと計算結果!$F$7=バックデータ一覧!$A$7,計算過程!$AG228,計算過程!$AI228)*J228/($I228+$J228+$K228+$L228+$M228+$N228)</f>
        <v>13.275950200012501</v>
      </c>
      <c r="D228" s="88">
        <f ca="1">K228-IF(入力データと計算結果!$F$7=バックデータ一覧!$A$7,計算過程!$AG228,計算過程!$AI228)*K228/($I228+$J228+$K228+$L228+$M228+$N228)</f>
        <v>2.478177370669</v>
      </c>
      <c r="E228" s="88">
        <f ca="1">L228-IF(入力データと計算結果!$F$7=バックデータ一覧!$A$7,計算過程!$AG228,計算過程!$AI228)*L228/($I228+$J228+$K228+$L228+$M228+$N228)</f>
        <v>15.931140240015001</v>
      </c>
      <c r="F228" s="88">
        <f ca="1">M228-IF(入力データと計算結果!$F$7=バックデータ一覧!$A$7,計算過程!$AG228,計算過程!$AI228)*M228/($I228+$J228+$K228+$L228+$M228+$N228)</f>
        <v>0</v>
      </c>
      <c r="G228" s="88">
        <f ca="1">N228-IF(入力データと計算結果!$F$7=バックデータ一覧!$A$7,計算過程!$AG228,計算過程!$AI228)*N228/($I228+$J228+$K228+$L228+$M228+$N228)</f>
        <v>3.7273333333333336</v>
      </c>
      <c r="H228" s="88">
        <f t="shared" si="40"/>
        <v>0</v>
      </c>
      <c r="I228" s="90">
        <f ca="1">P228*(バックデータ一覧!$E$3-計算過程!X228)*4.186*10^-3</f>
        <v>8.1425827893410005</v>
      </c>
      <c r="J228" s="90">
        <f ca="1">Q228*(バックデータ一覧!$E$4-計算過程!X228)*4.186*10^-3</f>
        <v>13.275950200012501</v>
      </c>
      <c r="K228" s="90">
        <f ca="1">R228*(バックデータ一覧!$E$5-計算過程!X228)*4.186*10^-3</f>
        <v>2.478177370669</v>
      </c>
      <c r="L228" s="90">
        <f ca="1">IF(入力データと計算結果!$F$9=バックデータ一覧!$A$2,計算過程!S228*(バックデータ一覧!$E$6-計算過程!X228)*4.186*10^-3,0)</f>
        <v>15.931140240015001</v>
      </c>
      <c r="M228" s="90">
        <f>IF(入力データと計算結果!$F$9=バックデータ一覧!$A$2,0,計算過程!T228*(バックデータ一覧!$E$7-計算過程!X228)*4.186*10^-3)</f>
        <v>0</v>
      </c>
      <c r="N228" s="90">
        <f ca="1">IF(入力データと計算結果!$F$9=バックデータ一覧!$A$4,0,計算過程!U228*(バックデータ一覧!$E$8-計算過程!X228)*4.186*10^-3)</f>
        <v>3.7273333333333336</v>
      </c>
      <c r="O228" s="90">
        <f>IF(入力データと計算結果!$F$9=バックデータ一覧!$A$4,計算過程!W228*1.25,0)</f>
        <v>0</v>
      </c>
      <c r="P228" s="88">
        <f t="shared" si="33"/>
        <v>92</v>
      </c>
      <c r="Q228" s="88">
        <f t="shared" si="34"/>
        <v>150</v>
      </c>
      <c r="R228" s="88">
        <f t="shared" si="35"/>
        <v>28</v>
      </c>
      <c r="S228" s="88">
        <f>IF(入力データと計算結果!$F$9=バックデータ一覧!$A$2,$AC228,0)*$AX$11*$AX$12</f>
        <v>180</v>
      </c>
      <c r="T228" s="88">
        <f>IF(入力データと計算結果!$F$9=バックデータ一覧!$A$2,0,$AC228)*$AX$12</f>
        <v>0</v>
      </c>
      <c r="U228" s="88">
        <f t="shared" ca="1" si="41"/>
        <v>21.642063860591069</v>
      </c>
      <c r="V228" s="90">
        <f ca="1">IF(OR(入力データと計算結果!$F$9=バックデータ一覧!$A$2,入力データと計算結果!$F$9=バックデータ一覧!$A$3),W228/(バックデータ一覧!$E$8-計算過程!X228)/4.186*10^3,0)</f>
        <v>21.642063860591069</v>
      </c>
      <c r="W228" s="90">
        <f t="shared" si="36"/>
        <v>3.7273333333333336</v>
      </c>
      <c r="X228" s="90">
        <f ca="1">MAX(VLOOKUP(入力データと計算結果!$F$5,バックデータ一覧!$Y$3:$AA$10,2)*Y228+VLOOKUP(入力データと計算結果!$F$5,バックデータ一覧!$Y$3:$AA$10,3),0.5)</f>
        <v>18.856585124999999</v>
      </c>
      <c r="Y228" s="90">
        <f t="shared" ca="1" si="37"/>
        <v>23.182083333333331</v>
      </c>
      <c r="Z228" s="24">
        <f>IF(入力データと計算結果!$F$6=4,INDEX(バックデータ一覧!$I$4:$L$9,MATCH(VLOOKUP(計算過程!$A228,バックデータ一覧!$AU$3:$AV$367,2),バックデータ一覧!$H$4:$H$9,0),MATCH(計算過程!Z$2,バックデータ一覧!$I$2:$L$2,0)),IF(入力データと計算結果!$F$6=3,INDEX(バックデータ一覧!$I$10:$L$15,MATCH(VLOOKUP(計算過程!$A228,バックデータ一覧!$AU$3:$AV$367,2),バックデータ一覧!$H$10:$H$15,0),MATCH(計算過程!Z$2,バックデータ一覧!$I$2:$L$2,0)),IF(入力データと計算結果!$F$6=2,INDEX(バックデータ一覧!$I$16:$L$21,MATCH(VLOOKUP(計算過程!$A228,バックデータ一覧!$AU$3:$AV$367,2),バックデータ一覧!$H$16:$H$21,0),MATCH(計算過程!Z$2,バックデータ一覧!$I$2:$L$2,0)),IF(入力データと計算結果!$F$6=1,INDEX(バックデータ一覧!$I$22:$L$27,MATCH(VLOOKUP(計算過程!$A228,バックデータ一覧!$AU$3:$AV$367,2),バックデータ一覧!$H$22:$H$27,0),MATCH(計算過程!Z$2,バックデータ一覧!$I$2:$L$2,0))))))</f>
        <v>92</v>
      </c>
      <c r="AA228" s="24">
        <f>IF(入力データと計算結果!$F$6=4,INDEX(バックデータ一覧!$I$4:$L$9,MATCH(VLOOKUP(計算過程!$A228,バックデータ一覧!$AU$3:$AV$367,2),バックデータ一覧!$H$4:$H$9,0),MATCH(計算過程!AA$2,バックデータ一覧!$I$2:$L$2,0)),IF(入力データと計算結果!$F$6=3,INDEX(バックデータ一覧!$I$10:$L$15,MATCH(VLOOKUP(計算過程!$A228,バックデータ一覧!$AU$3:$AV$367,2),バックデータ一覧!$H$10:$H$15,0),MATCH(計算過程!AA$2,バックデータ一覧!$I$2:$L$2,0)),IF(入力データと計算結果!$F$6=2,INDEX(バックデータ一覧!$I$16:$L$21,MATCH(VLOOKUP(計算過程!$A228,バックデータ一覧!$AU$3:$AV$367,2),バックデータ一覧!$H$16:$H$21,0),MATCH(計算過程!AA$2,バックデータ一覧!$I$2:$L$2,0)),IF(入力データと計算結果!$F$6=1,INDEX(バックデータ一覧!$I$22:$L$27,MATCH(VLOOKUP(計算過程!$A228,バックデータ一覧!$AU$3:$AV$367,2),バックデータ一覧!$H$22:$H$27,0),MATCH(計算過程!AA$2,バックデータ一覧!$I$2:$L$2,0))))))</f>
        <v>150</v>
      </c>
      <c r="AB228" s="24">
        <f>IF(入力データと計算結果!$F$6=4,INDEX(バックデータ一覧!$I$4:$L$9,MATCH(VLOOKUP(計算過程!$A228,バックデータ一覧!$AU$3:$AV$367,2),バックデータ一覧!$H$4:$H$9,0),MATCH(計算過程!AB$2,バックデータ一覧!$I$2:$L$2,0)),IF(入力データと計算結果!$F$6=3,INDEX(バックデータ一覧!$I$10:$L$15,MATCH(VLOOKUP(計算過程!$A228,バックデータ一覧!$AU$3:$AV$367,2),バックデータ一覧!$H$10:$H$15,0),MATCH(計算過程!AB$2,バックデータ一覧!$I$2:$L$2,0)),IF(入力データと計算結果!$F$6=2,INDEX(バックデータ一覧!$I$16:$L$21,MATCH(VLOOKUP(計算過程!$A228,バックデータ一覧!$AU$3:$AV$367,2),バックデータ一覧!$H$16:$H$21,0),MATCH(計算過程!AB$2,バックデータ一覧!$I$2:$L$2,0)),IF(入力データと計算結果!$F$6=1,INDEX(バックデータ一覧!$I$22:$L$27,MATCH(VLOOKUP(計算過程!$A228,バックデータ一覧!$AU$3:$AV$367,2),バックデータ一覧!$H$22:$H$27,0),MATCH(計算過程!AB$2,バックデータ一覧!$I$2:$L$2,0))))))</f>
        <v>28</v>
      </c>
      <c r="AC228" s="24">
        <f>IF(入力データと計算結果!$F$6=4,INDEX(バックデータ一覧!$I$4:$L$9,MATCH(VLOOKUP(計算過程!$A228,バックデータ一覧!$AU$3:$AV$367,2),バックデータ一覧!$H$4:$H$9,0),MATCH(計算過程!AC$2,バックデータ一覧!$I$2:$L$2,0)),IF(入力データと計算結果!$F$6=3,INDEX(バックデータ一覧!$I$10:$L$15,MATCH(VLOOKUP(計算過程!$A228,バックデータ一覧!$AU$3:$AV$367,2),バックデータ一覧!$H$10:$H$15,0),MATCH(計算過程!AC$2,バックデータ一覧!$I$2:$L$2,0)),IF(入力データと計算結果!$F$6=2,INDEX(バックデータ一覧!$I$16:$L$21,MATCH(VLOOKUP(計算過程!$A228,バックデータ一覧!$AU$3:$AV$367,2),バックデータ一覧!$H$16:$H$21,0),MATCH(計算過程!AC$2,バックデータ一覧!$I$2:$L$2,0)),IF(入力データと計算結果!$F$6=1,INDEX(バックデータ一覧!$I$22:$L$27,MATCH(VLOOKUP(計算過程!$A228,バックデータ一覧!$AU$3:$AV$367,2),バックデータ一覧!$H$22:$H$27,0),MATCH(計算過程!AC$2,バックデータ一覧!$I$2:$L$2,0))))))</f>
        <v>180</v>
      </c>
      <c r="AD228" s="89">
        <f>IF($AF228&lt;7,INDEX(バックデータ一覧!$P$4:$S$5,MATCH(入力データと計算結果!$F$8,バックデータ一覧!$O$4:$O$5,0),MATCH(入力データと計算結果!$F$6,バックデータ一覧!$P$3:$W$3,0)),IF(AND($AF228&gt;=7,$AF228&lt;16),INDEX(バックデータ一覧!$P$6:$S$7,MATCH(入力データと計算結果!$F$8,バックデータ一覧!$O$6:$O$7,0),MATCH(入力データと計算結果!$F$6,バックデータ一覧!$P$3:$W$3,0)),IF(AND($AF228&gt;=16,$AF228&lt;25),INDEX(バックデータ一覧!$P$8:$S$9,MATCH(入力データと計算結果!$F$8,バックデータ一覧!$O$8:$O$9,0),MATCH(入力データと計算結果!$F$6,バックデータ一覧!$P$3:$W$3,0)),IF($AF228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28" s="89">
        <f>IF($AF228&lt;7,INDEX(バックデータ一覧!$T$4:$W$5,MATCH(入力データと計算結果!$F$8,バックデータ一覧!$O$4:$O$5,0),MATCH(入力データと計算結果!$F$6,バックデータ一覧!$P$3:$W$3,0)),IF(AND($AF228&gt;=7,$AF228&lt;16),INDEX(バックデータ一覧!$T$6:$W$7,MATCH(入力データと計算結果!$F$8,バックデータ一覧!$O$6:$O$7,0),MATCH(入力データと計算結果!$F$6,バックデータ一覧!$P$3:$W$3,0)),IF(AND($AF228&gt;=16,$AF228&lt;25),INDEX(バックデータ一覧!$T$8:$W$9,MATCH(入力データと計算結果!$F$8,バックデータ一覧!$O$8:$O$9,0),MATCH(入力データと計算結果!$F$6,バックデータ一覧!$P$3:$W$3,0)),IF($AF228&gt;=25,INDEX(バックデータ一覧!$T$10:$W$11,MATCH(入力データと計算結果!$F$8,バックデータ一覧!$O$10:$O$11,0),MATCH(入力データと計算結果!$F$6,バックデータ一覧!$P$3:$W$3,0))))))</f>
        <v>6.21</v>
      </c>
      <c r="AF228" s="88">
        <f>AVERAGEIF(貼り付けシート!$A$6:$A$8765,$A228,貼り付けシート!$C$6:$C$8765)</f>
        <v>17.733333333333331</v>
      </c>
      <c r="AG228" s="91">
        <f>IF(AND(入力データと計算結果!$F$7=バックデータ一覧!$A$7,AH228="使用できる"),MIN(AN228,SUM(I228:N228)*$AX$13),0)</f>
        <v>0</v>
      </c>
      <c r="AH228" s="47" t="str">
        <f t="shared" si="42"/>
        <v>使用できる</v>
      </c>
      <c r="AI228" s="90">
        <f>IF(入力データと計算結果!$F$7=バックデータ一覧!$A$8,MIN(AJ228,(SUM(I228:N228)*$AX$15)),0)</f>
        <v>0</v>
      </c>
      <c r="AJ228" s="90">
        <f t="shared" ca="1" si="38"/>
        <v>0</v>
      </c>
      <c r="AK228" s="90">
        <f t="shared" ca="1" si="39"/>
        <v>28.973450200012504</v>
      </c>
      <c r="AL228" s="88">
        <f>IF(OR($AX$22=0,入力データと計算結果!$F$7&lt;&gt;バックデータ一覧!$A$8),0,$AX$19*AM228*10^-3)</f>
        <v>0</v>
      </c>
      <c r="AM228" s="90">
        <f>SUMPRODUCT(('計算過程（日射量等）'!$A$6:$A$8765=計算過程!A228)*('計算過程（日射量等）'!$C$6:$C$8765&gt;=$AX$20))</f>
        <v>6</v>
      </c>
      <c r="AN228" s="90">
        <f>IF(入力データと計算結果!$F$7=バックデータ一覧!$A$9,0,AO228*$AX$22*$AX$21*計算過程!$AX$23)</f>
        <v>0</v>
      </c>
      <c r="AO228" s="90">
        <f>SUMIF('計算過程（日射量等）'!$A$6:$A$8765,計算過程!A228,'計算過程（日射量等）'!$C$6:$C$8765)*3600*10^-6</f>
        <v>8.2253906563022117</v>
      </c>
      <c r="AP228" s="90">
        <f t="shared" si="43"/>
        <v>22.859408602150538</v>
      </c>
      <c r="AQ228" s="90">
        <f>AVERAGEIF('貼り付けシート（日射量等）'!$D$3:$D$8762,$A228,'貼り付けシート（日射量等）'!$F$3:$F$8762)</f>
        <v>20.570833333333336</v>
      </c>
    </row>
    <row r="229" spans="1:43">
      <c r="A229" s="28">
        <v>41863</v>
      </c>
      <c r="B229" s="88">
        <f ca="1">I229-IF(入力データと計算結果!$F$7=バックデータ一覧!$A$7,計算過程!$AG229,計算過程!$AI229)*I229/($I229+$J229+$K229+$L229+$M229+$N229)</f>
        <v>12.530304304245</v>
      </c>
      <c r="C229" s="88">
        <f ca="1">J229-IF(入力データと計算結果!$F$7=バックデータ一覧!$A$7,計算過程!$AG229,計算過程!$AI229)*J229/($I229+$J229+$K229+$L229+$M229+$N229)</f>
        <v>17.900434720349999</v>
      </c>
      <c r="D229" s="88">
        <f ca="1">K229-IF(入力データと計算結果!$F$7=バックデータ一覧!$A$7,計算過程!$AG229,計算過程!$AI229)*K229/($I229+$J229+$K229+$L229+$M229+$N229)</f>
        <v>2.6850652080525004</v>
      </c>
      <c r="E229" s="88">
        <f ca="1">L229-IF(入力データと計算結果!$F$7=バックデータ一覧!$A$7,計算過程!$AG229,計算過程!$AI229)*L229/($I229+$J229+$K229+$L229+$M229+$N229)</f>
        <v>16.110391248315</v>
      </c>
      <c r="F229" s="88">
        <f ca="1">M229-IF(入力データと計算結果!$F$7=バックデータ一覧!$A$7,計算過程!$AG229,計算過程!$AI229)*M229/($I229+$J229+$K229+$L229+$M229+$N229)</f>
        <v>0</v>
      </c>
      <c r="G229" s="88">
        <f ca="1">N229-IF(入力データと計算結果!$F$7=バックデータ一覧!$A$7,計算過程!$AG229,計算過程!$AI229)*N229/($I229+$J229+$K229+$L229+$M229+$N229)</f>
        <v>3.242</v>
      </c>
      <c r="H229" s="88">
        <f t="shared" si="40"/>
        <v>0</v>
      </c>
      <c r="I229" s="90">
        <f ca="1">P229*(バックデータ一覧!$E$3-計算過程!X229)*4.186*10^-3</f>
        <v>12.530304304245</v>
      </c>
      <c r="J229" s="90">
        <f ca="1">Q229*(バックデータ一覧!$E$4-計算過程!X229)*4.186*10^-3</f>
        <v>17.900434720349999</v>
      </c>
      <c r="K229" s="90">
        <f ca="1">R229*(バックデータ一覧!$E$5-計算過程!X229)*4.186*10^-3</f>
        <v>2.6850652080525004</v>
      </c>
      <c r="L229" s="90">
        <f ca="1">IF(入力データと計算結果!$F$9=バックデータ一覧!$A$2,計算過程!S229*(バックデータ一覧!$E$6-計算過程!X229)*4.186*10^-3,0)</f>
        <v>16.110391248315</v>
      </c>
      <c r="M229" s="90">
        <f>IF(入力データと計算結果!$F$9=バックデータ一覧!$A$2,0,計算過程!T229*(バックデータ一覧!$E$7-計算過程!X229)*4.186*10^-3)</f>
        <v>0</v>
      </c>
      <c r="N229" s="90">
        <f ca="1">IF(入力データと計算結果!$F$9=バックデータ一覧!$A$4,0,計算過程!U229*(バックデータ一覧!$E$8-計算過程!X229)*4.186*10^-3)</f>
        <v>3.242</v>
      </c>
      <c r="O229" s="90">
        <f>IF(入力データと計算結果!$F$9=バックデータ一覧!$A$4,計算過程!W229*1.25,0)</f>
        <v>0</v>
      </c>
      <c r="P229" s="88">
        <f t="shared" si="33"/>
        <v>140</v>
      </c>
      <c r="Q229" s="88">
        <f t="shared" si="34"/>
        <v>200</v>
      </c>
      <c r="R229" s="88">
        <f t="shared" si="35"/>
        <v>30</v>
      </c>
      <c r="S229" s="88">
        <f>IF(入力データと計算結果!$F$9=バックデータ一覧!$A$2,$AC229,0)*$AX$11*$AX$12</f>
        <v>180</v>
      </c>
      <c r="T229" s="88">
        <f>IF(入力データと計算結果!$F$9=バックデータ一覧!$A$2,0,$AC229)*$AX$12</f>
        <v>0</v>
      </c>
      <c r="U229" s="88">
        <f t="shared" ca="1" si="41"/>
        <v>18.7158487426303</v>
      </c>
      <c r="V229" s="90">
        <f ca="1">IF(OR(入力データと計算結果!$F$9=バックデータ一覧!$A$2,入力データと計算結果!$F$9=バックデータ一覧!$A$3),W229/(バックデータ一覧!$E$8-計算過程!X229)/4.186*10^3,0)</f>
        <v>18.7158487426303</v>
      </c>
      <c r="W229" s="90">
        <f t="shared" si="36"/>
        <v>3.242</v>
      </c>
      <c r="X229" s="90">
        <f ca="1">MAX(VLOOKUP(入力データと計算結果!$F$5,バックデータ一覧!$Y$3:$AA$10,2)*Y229+VLOOKUP(入力データと計算結果!$F$5,バックデータ一覧!$Y$3:$AA$10,3),0.5)</f>
        <v>18.618687625</v>
      </c>
      <c r="Y229" s="90">
        <f t="shared" ca="1" si="37"/>
        <v>22.823749999999997</v>
      </c>
      <c r="Z229" s="24">
        <f>IF(入力データと計算結果!$F$6=4,INDEX(バックデータ一覧!$I$4:$L$9,MATCH(VLOOKUP(計算過程!$A229,バックデータ一覧!$AU$3:$AV$367,2),バックデータ一覧!$H$4:$H$9,0),MATCH(計算過程!Z$2,バックデータ一覧!$I$2:$L$2,0)),IF(入力データと計算結果!$F$6=3,INDEX(バックデータ一覧!$I$10:$L$15,MATCH(VLOOKUP(計算過程!$A229,バックデータ一覧!$AU$3:$AV$367,2),バックデータ一覧!$H$10:$H$15,0),MATCH(計算過程!Z$2,バックデータ一覧!$I$2:$L$2,0)),IF(入力データと計算結果!$F$6=2,INDEX(バックデータ一覧!$I$16:$L$21,MATCH(VLOOKUP(計算過程!$A229,バックデータ一覧!$AU$3:$AV$367,2),バックデータ一覧!$H$16:$H$21,0),MATCH(計算過程!Z$2,バックデータ一覧!$I$2:$L$2,0)),IF(入力データと計算結果!$F$6=1,INDEX(バックデータ一覧!$I$22:$L$27,MATCH(VLOOKUP(計算過程!$A229,バックデータ一覧!$AU$3:$AV$367,2),バックデータ一覧!$H$22:$H$27,0),MATCH(計算過程!Z$2,バックデータ一覧!$I$2:$L$2,0))))))</f>
        <v>140</v>
      </c>
      <c r="AA229" s="24">
        <f>IF(入力データと計算結果!$F$6=4,INDEX(バックデータ一覧!$I$4:$L$9,MATCH(VLOOKUP(計算過程!$A229,バックデータ一覧!$AU$3:$AV$367,2),バックデータ一覧!$H$4:$H$9,0),MATCH(計算過程!AA$2,バックデータ一覧!$I$2:$L$2,0)),IF(入力データと計算結果!$F$6=3,INDEX(バックデータ一覧!$I$10:$L$15,MATCH(VLOOKUP(計算過程!$A229,バックデータ一覧!$AU$3:$AV$367,2),バックデータ一覧!$H$10:$H$15,0),MATCH(計算過程!AA$2,バックデータ一覧!$I$2:$L$2,0)),IF(入力データと計算結果!$F$6=2,INDEX(バックデータ一覧!$I$16:$L$21,MATCH(VLOOKUP(計算過程!$A229,バックデータ一覧!$AU$3:$AV$367,2),バックデータ一覧!$H$16:$H$21,0),MATCH(計算過程!AA$2,バックデータ一覧!$I$2:$L$2,0)),IF(入力データと計算結果!$F$6=1,INDEX(バックデータ一覧!$I$22:$L$27,MATCH(VLOOKUP(計算過程!$A229,バックデータ一覧!$AU$3:$AV$367,2),バックデータ一覧!$H$22:$H$27,0),MATCH(計算過程!AA$2,バックデータ一覧!$I$2:$L$2,0))))))</f>
        <v>200</v>
      </c>
      <c r="AB229" s="24">
        <f>IF(入力データと計算結果!$F$6=4,INDEX(バックデータ一覧!$I$4:$L$9,MATCH(VLOOKUP(計算過程!$A229,バックデータ一覧!$AU$3:$AV$367,2),バックデータ一覧!$H$4:$H$9,0),MATCH(計算過程!AB$2,バックデータ一覧!$I$2:$L$2,0)),IF(入力データと計算結果!$F$6=3,INDEX(バックデータ一覧!$I$10:$L$15,MATCH(VLOOKUP(計算過程!$A229,バックデータ一覧!$AU$3:$AV$367,2),バックデータ一覧!$H$10:$H$15,0),MATCH(計算過程!AB$2,バックデータ一覧!$I$2:$L$2,0)),IF(入力データと計算結果!$F$6=2,INDEX(バックデータ一覧!$I$16:$L$21,MATCH(VLOOKUP(計算過程!$A229,バックデータ一覧!$AU$3:$AV$367,2),バックデータ一覧!$H$16:$H$21,0),MATCH(計算過程!AB$2,バックデータ一覧!$I$2:$L$2,0)),IF(入力データと計算結果!$F$6=1,INDEX(バックデータ一覧!$I$22:$L$27,MATCH(VLOOKUP(計算過程!$A229,バックデータ一覧!$AU$3:$AV$367,2),バックデータ一覧!$H$22:$H$27,0),MATCH(計算過程!AB$2,バックデータ一覧!$I$2:$L$2,0))))))</f>
        <v>30</v>
      </c>
      <c r="AC229" s="24">
        <f>IF(入力データと計算結果!$F$6=4,INDEX(バックデータ一覧!$I$4:$L$9,MATCH(VLOOKUP(計算過程!$A229,バックデータ一覧!$AU$3:$AV$367,2),バックデータ一覧!$H$4:$H$9,0),MATCH(計算過程!AC$2,バックデータ一覧!$I$2:$L$2,0)),IF(入力データと計算結果!$F$6=3,INDEX(バックデータ一覧!$I$10:$L$15,MATCH(VLOOKUP(計算過程!$A229,バックデータ一覧!$AU$3:$AV$367,2),バックデータ一覧!$H$10:$H$15,0),MATCH(計算過程!AC$2,バックデータ一覧!$I$2:$L$2,0)),IF(入力データと計算結果!$F$6=2,INDEX(バックデータ一覧!$I$16:$L$21,MATCH(VLOOKUP(計算過程!$A229,バックデータ一覧!$AU$3:$AV$367,2),バックデータ一覧!$H$16:$H$21,0),MATCH(計算過程!AC$2,バックデータ一覧!$I$2:$L$2,0)),IF(入力データと計算結果!$F$6=1,INDEX(バックデータ一覧!$I$22:$L$27,MATCH(VLOOKUP(計算過程!$A229,バックデータ一覧!$AU$3:$AV$367,2),バックデータ一覧!$H$22:$H$27,0),MATCH(計算過程!AC$2,バックデータ一覧!$I$2:$L$2,0))))))</f>
        <v>180</v>
      </c>
      <c r="AD229" s="89">
        <f>IF($AF229&lt;7,INDEX(バックデータ一覧!$P$4:$S$5,MATCH(入力データと計算結果!$F$8,バックデータ一覧!$O$4:$O$5,0),MATCH(入力データと計算結果!$F$6,バックデータ一覧!$P$3:$W$3,0)),IF(AND($AF229&gt;=7,$AF229&lt;16),INDEX(バックデータ一覧!$P$6:$S$7,MATCH(入力データと計算結果!$F$8,バックデータ一覧!$O$6:$O$7,0),MATCH(入力データと計算結果!$F$6,バックデータ一覧!$P$3:$W$3,0)),IF(AND($AF229&gt;=16,$AF229&lt;25),INDEX(バックデータ一覧!$P$8:$S$9,MATCH(入力データと計算結果!$F$8,バックデータ一覧!$O$8:$O$9,0),MATCH(入力データと計算結果!$F$6,バックデータ一覧!$P$3:$W$3,0)),IF($AF229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29" s="89">
        <f>IF($AF229&lt;7,INDEX(バックデータ一覧!$T$4:$W$5,MATCH(入力データと計算結果!$F$8,バックデータ一覧!$O$4:$O$5,0),MATCH(入力データと計算結果!$F$6,バックデータ一覧!$P$3:$W$3,0)),IF(AND($AF229&gt;=7,$AF229&lt;16),INDEX(バックデータ一覧!$T$6:$W$7,MATCH(入力データと計算結果!$F$8,バックデータ一覧!$O$6:$O$7,0),MATCH(入力データと計算結果!$F$6,バックデータ一覧!$P$3:$W$3,0)),IF(AND($AF229&gt;=16,$AF229&lt;25),INDEX(バックデータ一覧!$T$8:$W$9,MATCH(入力データと計算結果!$F$8,バックデータ一覧!$O$8:$O$9,0),MATCH(入力データと計算結果!$F$6,バックデータ一覧!$P$3:$W$3,0)),IF($AF229&gt;=25,INDEX(バックデータ一覧!$T$10:$W$11,MATCH(入力データと計算結果!$F$8,バックデータ一覧!$O$10:$O$11,0),MATCH(入力データと計算結果!$F$6,バックデータ一覧!$P$3:$W$3,0))))))</f>
        <v>6.21</v>
      </c>
      <c r="AF229" s="88">
        <f>AVERAGEIF(貼り付けシート!$A$6:$A$8765,$A229,貼り付けシート!$C$6:$C$8765)</f>
        <v>21.2</v>
      </c>
      <c r="AG229" s="91">
        <f>IF(AND(入力データと計算結果!$F$7=バックデータ一覧!$A$7,AH229="使用できる"),MIN(AN229,SUM(I229:N229)*$AX$13),0)</f>
        <v>0</v>
      </c>
      <c r="AH229" s="47" t="str">
        <f t="shared" si="42"/>
        <v>使用できる</v>
      </c>
      <c r="AI229" s="90">
        <f>IF(入力データと計算結果!$F$7=バックデータ一覧!$A$8,MIN(AJ229,(SUM(I229:N229)*$AX$15)),0)</f>
        <v>0</v>
      </c>
      <c r="AJ229" s="90">
        <f t="shared" ca="1" si="38"/>
        <v>0</v>
      </c>
      <c r="AK229" s="90">
        <f t="shared" ca="1" si="39"/>
        <v>29.122826040262499</v>
      </c>
      <c r="AL229" s="88">
        <f>IF(OR($AX$22=0,入力データと計算結果!$F$7&lt;&gt;バックデータ一覧!$A$8),0,$AX$19*AM229*10^-3)</f>
        <v>0</v>
      </c>
      <c r="AM229" s="90">
        <f>SUMPRODUCT(('計算過程（日射量等）'!$A$6:$A$8765=計算過程!A229)*('計算過程（日射量等）'!$C$6:$C$8765&gt;=$AX$20))</f>
        <v>3</v>
      </c>
      <c r="AN229" s="90">
        <f>IF(入力データと計算結果!$F$7=バックデータ一覧!$A$9,0,AO229*$AX$22*$AX$21*計算過程!$AX$23)</f>
        <v>0</v>
      </c>
      <c r="AO229" s="90">
        <f>SUMIF('計算過程（日射量等）'!$A$6:$A$8765,計算過程!A229,'計算過程（日射量等）'!$C$6:$C$8765)*3600*10^-6</f>
        <v>5.0062965394846151</v>
      </c>
      <c r="AP229" s="90">
        <f t="shared" si="43"/>
        <v>22.763306451612902</v>
      </c>
      <c r="AQ229" s="90">
        <f>AVERAGEIF('貼り付けシート（日射量等）'!$D$3:$D$8762,$A229,'貼り付けシート（日射量等）'!$F$3:$F$8762)</f>
        <v>18.891666666666666</v>
      </c>
    </row>
    <row r="230" spans="1:43">
      <c r="A230" s="28">
        <v>41864</v>
      </c>
      <c r="B230" s="88">
        <f ca="1">I230-IF(入力データと計算結果!$F$7=バックデータ一覧!$A$7,計算過程!$AG230,計算過程!$AI230)*I230/($I230+$J230+$K230+$L230+$M230+$N230)</f>
        <v>16.470104448434</v>
      </c>
      <c r="C230" s="88">
        <f ca="1">J230-IF(入力データと計算結果!$F$7=バックデータ一覧!$A$7,計算過程!$AG230,計算過程!$AI230)*J230/($I230+$J230+$K230+$L230+$M230+$N230)</f>
        <v>21.482744932740001</v>
      </c>
      <c r="D230" s="88">
        <f ca="1">K230-IF(入力データと計算結果!$F$7=バックデータ一覧!$A$7,計算過程!$AG230,計算過程!$AI230)*K230/($I230+$J230+$K230+$L230+$M230+$N230)</f>
        <v>4.1175261121085001</v>
      </c>
      <c r="E230" s="88">
        <f ca="1">L230-IF(入力データと計算結果!$F$7=バックデータ一覧!$A$7,計算過程!$AG230,計算過程!$AI230)*L230/($I230+$J230+$K230+$L230+$M230+$N230)</f>
        <v>16.112058699554996</v>
      </c>
      <c r="F230" s="88">
        <f ca="1">M230-IF(入力データと計算結果!$F$7=バックデータ一覧!$A$7,計算過程!$AG230,計算過程!$AI230)*M230/($I230+$J230+$K230+$L230+$M230+$N230)</f>
        <v>0</v>
      </c>
      <c r="G230" s="88">
        <f ca="1">N230-IF(入力データと計算結果!$F$7=バックデータ一覧!$A$7,計算過程!$AG230,計算過程!$AI230)*N230/($I230+$J230+$K230+$L230+$M230+$N230)</f>
        <v>3.0244166666666672</v>
      </c>
      <c r="H230" s="88">
        <f t="shared" si="40"/>
        <v>0</v>
      </c>
      <c r="I230" s="90">
        <f ca="1">P230*(バックデータ一覧!$E$3-計算過程!X230)*4.186*10^-3</f>
        <v>16.470104448434</v>
      </c>
      <c r="J230" s="90">
        <f ca="1">Q230*(バックデータ一覧!$E$4-計算過程!X230)*4.186*10^-3</f>
        <v>21.482744932740001</v>
      </c>
      <c r="K230" s="90">
        <f ca="1">R230*(バックデータ一覧!$E$5-計算過程!X230)*4.186*10^-3</f>
        <v>4.1175261121085001</v>
      </c>
      <c r="L230" s="90">
        <f ca="1">IF(入力データと計算結果!$F$9=バックデータ一覧!$A$2,計算過程!S230*(バックデータ一覧!$E$6-計算過程!X230)*4.186*10^-3,0)</f>
        <v>16.112058699554996</v>
      </c>
      <c r="M230" s="90">
        <f>IF(入力データと計算結果!$F$9=バックデータ一覧!$A$2,0,計算過程!T230*(バックデータ一覧!$E$7-計算過程!X230)*4.186*10^-3)</f>
        <v>0</v>
      </c>
      <c r="N230" s="90">
        <f ca="1">IF(入力データと計算結果!$F$9=バックデータ一覧!$A$4,0,計算過程!U230*(バックデータ一覧!$E$8-計算過程!X230)*4.186*10^-3)</f>
        <v>3.0244166666666672</v>
      </c>
      <c r="O230" s="90">
        <f>IF(入力データと計算結果!$F$9=バックデータ一覧!$A$4,計算過程!W230*1.25,0)</f>
        <v>0</v>
      </c>
      <c r="P230" s="88">
        <f t="shared" si="33"/>
        <v>184</v>
      </c>
      <c r="Q230" s="88">
        <f t="shared" si="34"/>
        <v>240</v>
      </c>
      <c r="R230" s="88">
        <f t="shared" si="35"/>
        <v>46</v>
      </c>
      <c r="S230" s="88">
        <f>IF(入力データと計算結果!$F$9=バックデータ一覧!$A$2,$AC230,0)*$AX$11*$AX$12</f>
        <v>180</v>
      </c>
      <c r="T230" s="88">
        <f>IF(入力データと計算結果!$F$9=バックデータ一覧!$A$2,0,$AC230)*$AX$12</f>
        <v>0</v>
      </c>
      <c r="U230" s="88">
        <f t="shared" ca="1" si="41"/>
        <v>17.458821073164053</v>
      </c>
      <c r="V230" s="90">
        <f ca="1">IF(OR(入力データと計算結果!$F$9=バックデータ一覧!$A$2,入力データと計算結果!$F$9=バックデータ一覧!$A$3),W230/(バックデータ一覧!$E$8-計算過程!X230)/4.186*10^3,0)</f>
        <v>17.458821073164053</v>
      </c>
      <c r="W230" s="90">
        <f t="shared" si="36"/>
        <v>3.0244166666666668</v>
      </c>
      <c r="X230" s="90">
        <f ca="1">MAX(VLOOKUP(入力データと計算結果!$F$5,バックデータ一覧!$Y$3:$AA$10,2)*Y230+VLOOKUP(入力データと計算結果!$F$5,バックデータ一覧!$Y$3:$AA$10,3),0.5)</f>
        <v>18.616474625000002</v>
      </c>
      <c r="Y230" s="90">
        <f t="shared" ca="1" si="37"/>
        <v>22.820416666666667</v>
      </c>
      <c r="Z230" s="24">
        <f>IF(入力データと計算結果!$F$6=4,INDEX(バックデータ一覧!$I$4:$L$9,MATCH(VLOOKUP(計算過程!$A230,バックデータ一覧!$AU$3:$AV$367,2),バックデータ一覧!$H$4:$H$9,0),MATCH(計算過程!Z$2,バックデータ一覧!$I$2:$L$2,0)),IF(入力データと計算結果!$F$6=3,INDEX(バックデータ一覧!$I$10:$L$15,MATCH(VLOOKUP(計算過程!$A230,バックデータ一覧!$AU$3:$AV$367,2),バックデータ一覧!$H$10:$H$15,0),MATCH(計算過程!Z$2,バックデータ一覧!$I$2:$L$2,0)),IF(入力データと計算結果!$F$6=2,INDEX(バックデータ一覧!$I$16:$L$21,MATCH(VLOOKUP(計算過程!$A230,バックデータ一覧!$AU$3:$AV$367,2),バックデータ一覧!$H$16:$H$21,0),MATCH(計算過程!Z$2,バックデータ一覧!$I$2:$L$2,0)),IF(入力データと計算結果!$F$6=1,INDEX(バックデータ一覧!$I$22:$L$27,MATCH(VLOOKUP(計算過程!$A230,バックデータ一覧!$AU$3:$AV$367,2),バックデータ一覧!$H$22:$H$27,0),MATCH(計算過程!Z$2,バックデータ一覧!$I$2:$L$2,0))))))</f>
        <v>184</v>
      </c>
      <c r="AA230" s="24">
        <f>IF(入力データと計算結果!$F$6=4,INDEX(バックデータ一覧!$I$4:$L$9,MATCH(VLOOKUP(計算過程!$A230,バックデータ一覧!$AU$3:$AV$367,2),バックデータ一覧!$H$4:$H$9,0),MATCH(計算過程!AA$2,バックデータ一覧!$I$2:$L$2,0)),IF(入力データと計算結果!$F$6=3,INDEX(バックデータ一覧!$I$10:$L$15,MATCH(VLOOKUP(計算過程!$A230,バックデータ一覧!$AU$3:$AV$367,2),バックデータ一覧!$H$10:$H$15,0),MATCH(計算過程!AA$2,バックデータ一覧!$I$2:$L$2,0)),IF(入力データと計算結果!$F$6=2,INDEX(バックデータ一覧!$I$16:$L$21,MATCH(VLOOKUP(計算過程!$A230,バックデータ一覧!$AU$3:$AV$367,2),バックデータ一覧!$H$16:$H$21,0),MATCH(計算過程!AA$2,バックデータ一覧!$I$2:$L$2,0)),IF(入力データと計算結果!$F$6=1,INDEX(バックデータ一覧!$I$22:$L$27,MATCH(VLOOKUP(計算過程!$A230,バックデータ一覧!$AU$3:$AV$367,2),バックデータ一覧!$H$22:$H$27,0),MATCH(計算過程!AA$2,バックデータ一覧!$I$2:$L$2,0))))))</f>
        <v>240</v>
      </c>
      <c r="AB230" s="24">
        <f>IF(入力データと計算結果!$F$6=4,INDEX(バックデータ一覧!$I$4:$L$9,MATCH(VLOOKUP(計算過程!$A230,バックデータ一覧!$AU$3:$AV$367,2),バックデータ一覧!$H$4:$H$9,0),MATCH(計算過程!AB$2,バックデータ一覧!$I$2:$L$2,0)),IF(入力データと計算結果!$F$6=3,INDEX(バックデータ一覧!$I$10:$L$15,MATCH(VLOOKUP(計算過程!$A230,バックデータ一覧!$AU$3:$AV$367,2),バックデータ一覧!$H$10:$H$15,0),MATCH(計算過程!AB$2,バックデータ一覧!$I$2:$L$2,0)),IF(入力データと計算結果!$F$6=2,INDEX(バックデータ一覧!$I$16:$L$21,MATCH(VLOOKUP(計算過程!$A230,バックデータ一覧!$AU$3:$AV$367,2),バックデータ一覧!$H$16:$H$21,0),MATCH(計算過程!AB$2,バックデータ一覧!$I$2:$L$2,0)),IF(入力データと計算結果!$F$6=1,INDEX(バックデータ一覧!$I$22:$L$27,MATCH(VLOOKUP(計算過程!$A230,バックデータ一覧!$AU$3:$AV$367,2),バックデータ一覧!$H$22:$H$27,0),MATCH(計算過程!AB$2,バックデータ一覧!$I$2:$L$2,0))))))</f>
        <v>46</v>
      </c>
      <c r="AC230" s="24">
        <f>IF(入力データと計算結果!$F$6=4,INDEX(バックデータ一覧!$I$4:$L$9,MATCH(VLOOKUP(計算過程!$A230,バックデータ一覧!$AU$3:$AV$367,2),バックデータ一覧!$H$4:$H$9,0),MATCH(計算過程!AC$2,バックデータ一覧!$I$2:$L$2,0)),IF(入力データと計算結果!$F$6=3,INDEX(バックデータ一覧!$I$10:$L$15,MATCH(VLOOKUP(計算過程!$A230,バックデータ一覧!$AU$3:$AV$367,2),バックデータ一覧!$H$10:$H$15,0),MATCH(計算過程!AC$2,バックデータ一覧!$I$2:$L$2,0)),IF(入力データと計算結果!$F$6=2,INDEX(バックデータ一覧!$I$16:$L$21,MATCH(VLOOKUP(計算過程!$A230,バックデータ一覧!$AU$3:$AV$367,2),バックデータ一覧!$H$16:$H$21,0),MATCH(計算過程!AC$2,バックデータ一覧!$I$2:$L$2,0)),IF(入力データと計算結果!$F$6=1,INDEX(バックデータ一覧!$I$22:$L$27,MATCH(VLOOKUP(計算過程!$A230,バックデータ一覧!$AU$3:$AV$367,2),バックデータ一覧!$H$22:$H$27,0),MATCH(計算過程!AC$2,バックデータ一覧!$I$2:$L$2,0))))))</f>
        <v>180</v>
      </c>
      <c r="AD230" s="89">
        <f>IF($AF230&lt;7,INDEX(バックデータ一覧!$P$4:$S$5,MATCH(入力データと計算結果!$F$8,バックデータ一覧!$O$4:$O$5,0),MATCH(入力データと計算結果!$F$6,バックデータ一覧!$P$3:$W$3,0)),IF(AND($AF230&gt;=7,$AF230&lt;16),INDEX(バックデータ一覧!$P$6:$S$7,MATCH(入力データと計算結果!$F$8,バックデータ一覧!$O$6:$O$7,0),MATCH(入力データと計算結果!$F$6,バックデータ一覧!$P$3:$W$3,0)),IF(AND($AF230&gt;=16,$AF230&lt;25),INDEX(バックデータ一覧!$P$8:$S$9,MATCH(入力データと計算結果!$F$8,バックデータ一覧!$O$8:$O$9,0),MATCH(入力データと計算結果!$F$6,バックデータ一覧!$P$3:$W$3,0)),IF($AF230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30" s="89">
        <f>IF($AF230&lt;7,INDEX(バックデータ一覧!$T$4:$W$5,MATCH(入力データと計算結果!$F$8,バックデータ一覧!$O$4:$O$5,0),MATCH(入力データと計算結果!$F$6,バックデータ一覧!$P$3:$W$3,0)),IF(AND($AF230&gt;=7,$AF230&lt;16),INDEX(バックデータ一覧!$T$6:$W$7,MATCH(入力データと計算結果!$F$8,バックデータ一覧!$O$6:$O$7,0),MATCH(入力データと計算結果!$F$6,バックデータ一覧!$P$3:$W$3,0)),IF(AND($AF230&gt;=16,$AF230&lt;25),INDEX(バックデータ一覧!$T$8:$W$9,MATCH(入力データと計算結果!$F$8,バックデータ一覧!$O$8:$O$9,0),MATCH(入力データと計算結果!$F$6,バックデータ一覧!$P$3:$W$3,0)),IF($AF230&gt;=25,INDEX(バックデータ一覧!$T$10:$W$11,MATCH(入力データと計算結果!$F$8,バックデータ一覧!$O$10:$O$11,0),MATCH(入力データと計算結果!$F$6,バックデータ一覧!$P$3:$W$3,0))))))</f>
        <v>6.21</v>
      </c>
      <c r="AF230" s="88">
        <f>AVERAGEIF(貼り付けシート!$A$6:$A$8765,$A230,貼り付けシート!$C$6:$C$8765)</f>
        <v>22.754166666666663</v>
      </c>
      <c r="AG230" s="91">
        <f>IF(AND(入力データと計算結果!$F$7=バックデータ一覧!$A$7,AH230="使用できる"),MIN(AN230,SUM(I230:N230)*$AX$13),0)</f>
        <v>0</v>
      </c>
      <c r="AH230" s="47" t="str">
        <f t="shared" si="42"/>
        <v>使用できる</v>
      </c>
      <c r="AI230" s="90">
        <f>IF(入力データと計算結果!$F$7=バックデータ一覧!$A$8,MIN(AJ230,(SUM(I230:N230)*$AX$15)),0)</f>
        <v>0</v>
      </c>
      <c r="AJ230" s="90">
        <f t="shared" ca="1" si="38"/>
        <v>0</v>
      </c>
      <c r="AK230" s="90">
        <f t="shared" ca="1" si="39"/>
        <v>29.124215582962499</v>
      </c>
      <c r="AL230" s="88">
        <f>IF(OR($AX$22=0,入力データと計算結果!$F$7&lt;&gt;バックデータ一覧!$A$8),0,$AX$19*AM230*10^-3)</f>
        <v>0</v>
      </c>
      <c r="AM230" s="90">
        <f>SUMPRODUCT(('計算過程（日射量等）'!$A$6:$A$8765=計算過程!A230)*('計算過程（日射量等）'!$C$6:$C$8765&gt;=$AX$20))</f>
        <v>8</v>
      </c>
      <c r="AN230" s="90">
        <f>IF(入力データと計算結果!$F$7=バックデータ一覧!$A$9,0,AO230*$AX$22*$AX$21*計算過程!$AX$23)</f>
        <v>0</v>
      </c>
      <c r="AO230" s="90">
        <f>SUMIF('計算過程（日射量等）'!$A$6:$A$8765,計算過程!A230,'計算過程（日射量等）'!$C$6:$C$8765)*3600*10^-6</f>
        <v>15.05212076385417</v>
      </c>
      <c r="AP230" s="90">
        <f t="shared" si="43"/>
        <v>22.767338709677421</v>
      </c>
      <c r="AQ230" s="90">
        <f>AVERAGEIF('貼り付けシート（日射量等）'!$D$3:$D$8762,$A230,'貼り付けシート（日射量等）'!$F$3:$F$8762)</f>
        <v>21.066666666666666</v>
      </c>
    </row>
    <row r="231" spans="1:43">
      <c r="A231" s="28">
        <v>41865</v>
      </c>
      <c r="B231" s="88">
        <f ca="1">I231-IF(入力データと計算結果!$F$7=バックデータ一覧!$A$7,計算過程!$AG231,計算過程!$AI231)*I231/($I231+$J231+$K231+$L231+$M231+$N231)</f>
        <v>8.2514580916949996</v>
      </c>
      <c r="C231" s="88">
        <f ca="1">J231-IF(入力データと計算結果!$F$7=バックデータ一覧!$A$7,計算過程!$AG231,計算過程!$AI231)*J231/($I231+$J231+$K231+$L231+$M231+$N231)</f>
        <v>13.453464279937499</v>
      </c>
      <c r="D231" s="88">
        <f ca="1">K231-IF(入力データと計算結果!$F$7=バックデータ一覧!$A$7,計算過程!$AG231,計算過程!$AI231)*K231/($I231+$J231+$K231+$L231+$M231+$N231)</f>
        <v>2.5113133322550003</v>
      </c>
      <c r="E231" s="88">
        <f ca="1">L231-IF(入力データと計算結果!$F$7=バックデータ一覧!$A$7,計算過程!$AG231,計算過程!$AI231)*L231/($I231+$J231+$K231+$L231+$M231+$N231)</f>
        <v>16.144157135925003</v>
      </c>
      <c r="F231" s="88">
        <f ca="1">M231-IF(入力データと計算結果!$F$7=バックデータ一覧!$A$7,計算過程!$AG231,計算過程!$AI231)*M231/($I231+$J231+$K231+$L231+$M231+$N231)</f>
        <v>0</v>
      </c>
      <c r="G231" s="88">
        <f ca="1">N231-IF(入力データと計算結果!$F$7=バックデータ一覧!$A$7,計算過程!$AG231,計算過程!$AI231)*N231/($I231+$J231+$K231+$L231+$M231+$N231)</f>
        <v>3.2204166666666665</v>
      </c>
      <c r="H231" s="88">
        <f t="shared" si="40"/>
        <v>0</v>
      </c>
      <c r="I231" s="90">
        <f ca="1">P231*(バックデータ一覧!$E$3-計算過程!X231)*4.186*10^-3</f>
        <v>8.2514580916949996</v>
      </c>
      <c r="J231" s="90">
        <f ca="1">Q231*(バックデータ一覧!$E$4-計算過程!X231)*4.186*10^-3</f>
        <v>13.453464279937499</v>
      </c>
      <c r="K231" s="90">
        <f ca="1">R231*(バックデータ一覧!$E$5-計算過程!X231)*4.186*10^-3</f>
        <v>2.5113133322550003</v>
      </c>
      <c r="L231" s="90">
        <f ca="1">IF(入力データと計算結果!$F$9=バックデータ一覧!$A$2,計算過程!S231*(バックデータ一覧!$E$6-計算過程!X231)*4.186*10^-3,0)</f>
        <v>16.144157135925003</v>
      </c>
      <c r="M231" s="90">
        <f>IF(入力データと計算結果!$F$9=バックデータ一覧!$A$2,0,計算過程!T231*(バックデータ一覧!$E$7-計算過程!X231)*4.186*10^-3)</f>
        <v>0</v>
      </c>
      <c r="N231" s="90">
        <f ca="1">IF(入力データと計算結果!$F$9=バックデータ一覧!$A$4,0,計算過程!U231*(バックデータ一覧!$E$8-計算過程!X231)*4.186*10^-3)</f>
        <v>3.2204166666666665</v>
      </c>
      <c r="O231" s="90">
        <f>IF(入力データと計算結果!$F$9=バックデータ一覧!$A$4,計算過程!W231*1.25,0)</f>
        <v>0</v>
      </c>
      <c r="P231" s="88">
        <f t="shared" si="33"/>
        <v>92</v>
      </c>
      <c r="Q231" s="88">
        <f t="shared" si="34"/>
        <v>150</v>
      </c>
      <c r="R231" s="88">
        <f t="shared" si="35"/>
        <v>28</v>
      </c>
      <c r="S231" s="88">
        <f>IF(入力データと計算結果!$F$9=バックデータ一覧!$A$2,$AC231,0)*$AX$11*$AX$12</f>
        <v>180</v>
      </c>
      <c r="T231" s="88">
        <f>IF(入力データと計算結果!$F$9=バックデータ一覧!$A$2,0,$AC231)*$AX$12</f>
        <v>0</v>
      </c>
      <c r="U231" s="88">
        <f t="shared" ca="1" si="41"/>
        <v>18.571138279692445</v>
      </c>
      <c r="V231" s="90">
        <f ca="1">IF(OR(入力データと計算結果!$F$9=バックデータ一覧!$A$2,入力データと計算結果!$F$9=バックデータ一覧!$A$3),W231/(バックデータ一覧!$E$8-計算過程!X231)/4.186*10^3,0)</f>
        <v>18.571138279692445</v>
      </c>
      <c r="W231" s="90">
        <f t="shared" si="36"/>
        <v>3.220416666666666</v>
      </c>
      <c r="X231" s="90">
        <f ca="1">MAX(VLOOKUP(入力データと計算結果!$F$5,バックデータ一覧!$Y$3:$AA$10,2)*Y231+VLOOKUP(入力データと計算結果!$F$5,バックデータ一覧!$Y$3:$AA$10,3),0.5)</f>
        <v>18.573874374999999</v>
      </c>
      <c r="Y231" s="90">
        <f t="shared" ca="1" si="37"/>
        <v>22.756249999999998</v>
      </c>
      <c r="Z231" s="24">
        <f>IF(入力データと計算結果!$F$6=4,INDEX(バックデータ一覧!$I$4:$L$9,MATCH(VLOOKUP(計算過程!$A231,バックデータ一覧!$AU$3:$AV$367,2),バックデータ一覧!$H$4:$H$9,0),MATCH(計算過程!Z$2,バックデータ一覧!$I$2:$L$2,0)),IF(入力データと計算結果!$F$6=3,INDEX(バックデータ一覧!$I$10:$L$15,MATCH(VLOOKUP(計算過程!$A231,バックデータ一覧!$AU$3:$AV$367,2),バックデータ一覧!$H$10:$H$15,0),MATCH(計算過程!Z$2,バックデータ一覧!$I$2:$L$2,0)),IF(入力データと計算結果!$F$6=2,INDEX(バックデータ一覧!$I$16:$L$21,MATCH(VLOOKUP(計算過程!$A231,バックデータ一覧!$AU$3:$AV$367,2),バックデータ一覧!$H$16:$H$21,0),MATCH(計算過程!Z$2,バックデータ一覧!$I$2:$L$2,0)),IF(入力データと計算結果!$F$6=1,INDEX(バックデータ一覧!$I$22:$L$27,MATCH(VLOOKUP(計算過程!$A231,バックデータ一覧!$AU$3:$AV$367,2),バックデータ一覧!$H$22:$H$27,0),MATCH(計算過程!Z$2,バックデータ一覧!$I$2:$L$2,0))))))</f>
        <v>92</v>
      </c>
      <c r="AA231" s="24">
        <f>IF(入力データと計算結果!$F$6=4,INDEX(バックデータ一覧!$I$4:$L$9,MATCH(VLOOKUP(計算過程!$A231,バックデータ一覧!$AU$3:$AV$367,2),バックデータ一覧!$H$4:$H$9,0),MATCH(計算過程!AA$2,バックデータ一覧!$I$2:$L$2,0)),IF(入力データと計算結果!$F$6=3,INDEX(バックデータ一覧!$I$10:$L$15,MATCH(VLOOKUP(計算過程!$A231,バックデータ一覧!$AU$3:$AV$367,2),バックデータ一覧!$H$10:$H$15,0),MATCH(計算過程!AA$2,バックデータ一覧!$I$2:$L$2,0)),IF(入力データと計算結果!$F$6=2,INDEX(バックデータ一覧!$I$16:$L$21,MATCH(VLOOKUP(計算過程!$A231,バックデータ一覧!$AU$3:$AV$367,2),バックデータ一覧!$H$16:$H$21,0),MATCH(計算過程!AA$2,バックデータ一覧!$I$2:$L$2,0)),IF(入力データと計算結果!$F$6=1,INDEX(バックデータ一覧!$I$22:$L$27,MATCH(VLOOKUP(計算過程!$A231,バックデータ一覧!$AU$3:$AV$367,2),バックデータ一覧!$H$22:$H$27,0),MATCH(計算過程!AA$2,バックデータ一覧!$I$2:$L$2,0))))))</f>
        <v>150</v>
      </c>
      <c r="AB231" s="24">
        <f>IF(入力データと計算結果!$F$6=4,INDEX(バックデータ一覧!$I$4:$L$9,MATCH(VLOOKUP(計算過程!$A231,バックデータ一覧!$AU$3:$AV$367,2),バックデータ一覧!$H$4:$H$9,0),MATCH(計算過程!AB$2,バックデータ一覧!$I$2:$L$2,0)),IF(入力データと計算結果!$F$6=3,INDEX(バックデータ一覧!$I$10:$L$15,MATCH(VLOOKUP(計算過程!$A231,バックデータ一覧!$AU$3:$AV$367,2),バックデータ一覧!$H$10:$H$15,0),MATCH(計算過程!AB$2,バックデータ一覧!$I$2:$L$2,0)),IF(入力データと計算結果!$F$6=2,INDEX(バックデータ一覧!$I$16:$L$21,MATCH(VLOOKUP(計算過程!$A231,バックデータ一覧!$AU$3:$AV$367,2),バックデータ一覧!$H$16:$H$21,0),MATCH(計算過程!AB$2,バックデータ一覧!$I$2:$L$2,0)),IF(入力データと計算結果!$F$6=1,INDEX(バックデータ一覧!$I$22:$L$27,MATCH(VLOOKUP(計算過程!$A231,バックデータ一覧!$AU$3:$AV$367,2),バックデータ一覧!$H$22:$H$27,0),MATCH(計算過程!AB$2,バックデータ一覧!$I$2:$L$2,0))))))</f>
        <v>28</v>
      </c>
      <c r="AC231" s="24">
        <f>IF(入力データと計算結果!$F$6=4,INDEX(バックデータ一覧!$I$4:$L$9,MATCH(VLOOKUP(計算過程!$A231,バックデータ一覧!$AU$3:$AV$367,2),バックデータ一覧!$H$4:$H$9,0),MATCH(計算過程!AC$2,バックデータ一覧!$I$2:$L$2,0)),IF(入力データと計算結果!$F$6=3,INDEX(バックデータ一覧!$I$10:$L$15,MATCH(VLOOKUP(計算過程!$A231,バックデータ一覧!$AU$3:$AV$367,2),バックデータ一覧!$H$10:$H$15,0),MATCH(計算過程!AC$2,バックデータ一覧!$I$2:$L$2,0)),IF(入力データと計算結果!$F$6=2,INDEX(バックデータ一覧!$I$16:$L$21,MATCH(VLOOKUP(計算過程!$A231,バックデータ一覧!$AU$3:$AV$367,2),バックデータ一覧!$H$16:$H$21,0),MATCH(計算過程!AC$2,バックデータ一覧!$I$2:$L$2,0)),IF(入力データと計算結果!$F$6=1,INDEX(バックデータ一覧!$I$22:$L$27,MATCH(VLOOKUP(計算過程!$A231,バックデータ一覧!$AU$3:$AV$367,2),バックデータ一覧!$H$22:$H$27,0),MATCH(計算過程!AC$2,バックデータ一覧!$I$2:$L$2,0))))))</f>
        <v>180</v>
      </c>
      <c r="AD231" s="89">
        <f>IF($AF231&lt;7,INDEX(バックデータ一覧!$P$4:$S$5,MATCH(入力データと計算結果!$F$8,バックデータ一覧!$O$4:$O$5,0),MATCH(入力データと計算結果!$F$6,バックデータ一覧!$P$3:$W$3,0)),IF(AND($AF231&gt;=7,$AF231&lt;16),INDEX(バックデータ一覧!$P$6:$S$7,MATCH(入力データと計算結果!$F$8,バックデータ一覧!$O$6:$O$7,0),MATCH(入力データと計算結果!$F$6,バックデータ一覧!$P$3:$W$3,0)),IF(AND($AF231&gt;=16,$AF231&lt;25),INDEX(バックデータ一覧!$P$8:$S$9,MATCH(入力データと計算結果!$F$8,バックデータ一覧!$O$8:$O$9,0),MATCH(入力データと計算結果!$F$6,バックデータ一覧!$P$3:$W$3,0)),IF($AF231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31" s="89">
        <f>IF($AF231&lt;7,INDEX(バックデータ一覧!$T$4:$W$5,MATCH(入力データと計算結果!$F$8,バックデータ一覧!$O$4:$O$5,0),MATCH(入力データと計算結果!$F$6,バックデータ一覧!$P$3:$W$3,0)),IF(AND($AF231&gt;=7,$AF231&lt;16),INDEX(バックデータ一覧!$T$6:$W$7,MATCH(入力データと計算結果!$F$8,バックデータ一覧!$O$6:$O$7,0),MATCH(入力データと計算結果!$F$6,バックデータ一覧!$P$3:$W$3,0)),IF(AND($AF231&gt;=16,$AF231&lt;25),INDEX(バックデータ一覧!$T$8:$W$9,MATCH(入力データと計算結果!$F$8,バックデータ一覧!$O$8:$O$9,0),MATCH(入力データと計算結果!$F$6,バックデータ一覧!$P$3:$W$3,0)),IF($AF231&gt;=25,INDEX(バックデータ一覧!$T$10:$W$11,MATCH(入力データと計算結果!$F$8,バックデータ一覧!$O$10:$O$11,0),MATCH(入力データと計算結果!$F$6,バックデータ一覧!$P$3:$W$3,0))))))</f>
        <v>6.21</v>
      </c>
      <c r="AF231" s="88">
        <f>AVERAGEIF(貼り付けシート!$A$6:$A$8765,$A231,貼り付けシート!$C$6:$C$8765)</f>
        <v>21.354166666666668</v>
      </c>
      <c r="AG231" s="91">
        <f>IF(AND(入力データと計算結果!$F$7=バックデータ一覧!$A$7,AH231="使用できる"),MIN(AN231,SUM(I231:N231)*$AX$13),0)</f>
        <v>0</v>
      </c>
      <c r="AH231" s="47" t="str">
        <f t="shared" si="42"/>
        <v>使用できる</v>
      </c>
      <c r="AI231" s="90">
        <f>IF(入力データと計算結果!$F$7=バックデータ一覧!$A$8,MIN(AJ231,(SUM(I231:N231)*$AX$15)),0)</f>
        <v>0</v>
      </c>
      <c r="AJ231" s="90">
        <f t="shared" ca="1" si="38"/>
        <v>0</v>
      </c>
      <c r="AK231" s="90">
        <f t="shared" ca="1" si="39"/>
        <v>29.150964279937501</v>
      </c>
      <c r="AL231" s="88">
        <f>IF(OR($AX$22=0,入力データと計算結果!$F$7&lt;&gt;バックデータ一覧!$A$8),0,$AX$19*AM231*10^-3)</f>
        <v>0</v>
      </c>
      <c r="AM231" s="90">
        <f>SUMPRODUCT(('計算過程（日射量等）'!$A$6:$A$8765=計算過程!A231)*('計算過程（日射量等）'!$C$6:$C$8765&gt;=$AX$20))</f>
        <v>4</v>
      </c>
      <c r="AN231" s="90">
        <f>IF(入力データと計算結果!$F$7=バックデータ一覧!$A$9,0,AO231*$AX$22*$AX$21*計算過程!$AX$23)</f>
        <v>0</v>
      </c>
      <c r="AO231" s="90">
        <f>SUMIF('計算過程（日射量等）'!$A$6:$A$8765,計算過程!A231,'計算過程（日射量等）'!$C$6:$C$8765)*3600*10^-6</f>
        <v>5.2943941385870703</v>
      </c>
      <c r="AP231" s="90">
        <f t="shared" si="43"/>
        <v>22.823387096774194</v>
      </c>
      <c r="AQ231" s="90">
        <f>AVERAGEIF('貼り付けシート（日射量等）'!$D$3:$D$8762,$A231,'貼り付けシート（日射量等）'!$F$3:$F$8762)</f>
        <v>22.733333333333334</v>
      </c>
    </row>
    <row r="232" spans="1:43">
      <c r="A232" s="28">
        <v>41866</v>
      </c>
      <c r="B232" s="88">
        <f ca="1">I232-IF(入力データと計算結果!$F$7=バックデータ一覧!$A$7,計算過程!$AG232,計算過程!$AI232)*I232/($I232+$J232+$K232+$L232+$M232+$N232)</f>
        <v>5.5431041479904994</v>
      </c>
      <c r="C232" s="88">
        <f ca="1">J232-IF(入力データと計算結果!$F$7=バックデータ一覧!$A$7,計算過程!$AG232,計算過程!$AI232)*J232/($I232+$J232+$K232+$L232+$M232+$N232)</f>
        <v>8.9404905612749985</v>
      </c>
      <c r="D232" s="88">
        <f ca="1">K232-IF(入力データと計算結果!$F$7=バックデータ一覧!$A$7,計算過程!$AG232,計算過程!$AI232)*K232/($I232+$J232+$K232+$L232+$M232+$N232)</f>
        <v>0.71523924490199997</v>
      </c>
      <c r="E232" s="88">
        <f ca="1">L232-IF(入力データと計算結果!$F$7=バックデータ一覧!$A$7,計算過程!$AG232,計算過程!$AI232)*L232/($I232+$J232+$K232+$L232+$M232+$N232)</f>
        <v>16.092883010295001</v>
      </c>
      <c r="F232" s="88">
        <f ca="1">M232-IF(入力データと計算結果!$F$7=バックデータ一覧!$A$7,計算過程!$AG232,計算過程!$AI232)*M232/($I232+$J232+$K232+$L232+$M232+$N232)</f>
        <v>0</v>
      </c>
      <c r="G232" s="88">
        <f ca="1">N232-IF(入力データと計算結果!$F$7=バックデータ一覧!$A$7,計算過程!$AG232,計算過程!$AI232)*N232/($I232+$J232+$K232+$L232+$M232+$N232)</f>
        <v>3.4560833333333321</v>
      </c>
      <c r="H232" s="88">
        <f t="shared" si="40"/>
        <v>0</v>
      </c>
      <c r="I232" s="90">
        <f ca="1">P232*(バックデータ一覧!$E$3-計算過程!X232)*4.186*10^-3</f>
        <v>5.5431041479904994</v>
      </c>
      <c r="J232" s="90">
        <f ca="1">Q232*(バックデータ一覧!$E$4-計算過程!X232)*4.186*10^-3</f>
        <v>8.9404905612749985</v>
      </c>
      <c r="K232" s="90">
        <f ca="1">R232*(バックデータ一覧!$E$5-計算過程!X232)*4.186*10^-3</f>
        <v>0.71523924490199997</v>
      </c>
      <c r="L232" s="90">
        <f ca="1">IF(入力データと計算結果!$F$9=バックデータ一覧!$A$2,計算過程!S232*(バックデータ一覧!$E$6-計算過程!X232)*4.186*10^-3,0)</f>
        <v>16.092883010295001</v>
      </c>
      <c r="M232" s="90">
        <f>IF(入力データと計算結果!$F$9=バックデータ一覧!$A$2,0,計算過程!T232*(バックデータ一覧!$E$7-計算過程!X232)*4.186*10^-3)</f>
        <v>0</v>
      </c>
      <c r="N232" s="90">
        <f ca="1">IF(入力データと計算結果!$F$9=バックデータ一覧!$A$4,0,計算過程!U232*(バックデータ一覧!$E$8-計算過程!X232)*4.186*10^-3)</f>
        <v>3.4560833333333321</v>
      </c>
      <c r="O232" s="90">
        <f>IF(入力データと計算結果!$F$9=バックデータ一覧!$A$4,計算過程!W232*1.25,0)</f>
        <v>0</v>
      </c>
      <c r="P232" s="88">
        <f t="shared" si="33"/>
        <v>62</v>
      </c>
      <c r="Q232" s="88">
        <f t="shared" si="34"/>
        <v>100</v>
      </c>
      <c r="R232" s="88">
        <f t="shared" si="35"/>
        <v>8</v>
      </c>
      <c r="S232" s="88">
        <f>IF(入力データと計算結果!$F$9=バックデータ一覧!$A$2,$AC232,0)*$AX$11*$AX$12</f>
        <v>180</v>
      </c>
      <c r="T232" s="88">
        <f>IF(入力データと計算結果!$F$9=バックデータ一覧!$A$2,0,$AC232)*$AX$12</f>
        <v>0</v>
      </c>
      <c r="U232" s="88">
        <f t="shared" ca="1" si="41"/>
        <v>19.962947105161078</v>
      </c>
      <c r="V232" s="90">
        <f ca="1">IF(OR(入力データと計算結果!$F$9=バックデータ一覧!$A$2,入力データと計算結果!$F$9=バックデータ一覧!$A$3),W232/(バックデータ一覧!$E$8-計算過程!X232)/4.186*10^3,0)</f>
        <v>19.962947105161078</v>
      </c>
      <c r="W232" s="90">
        <f t="shared" si="36"/>
        <v>3.4560833333333325</v>
      </c>
      <c r="X232" s="90">
        <f ca="1">MAX(VLOOKUP(入力データと計算結果!$F$5,バックデータ一覧!$Y$3:$AA$10,2)*Y232+VLOOKUP(入力データと計算結果!$F$5,バックデータ一覧!$Y$3:$AA$10,3),0.5)</f>
        <v>18.641924124999999</v>
      </c>
      <c r="Y232" s="90">
        <f t="shared" ca="1" si="37"/>
        <v>22.858749999999997</v>
      </c>
      <c r="Z232" s="24">
        <f>IF(入力データと計算結果!$F$6=4,INDEX(バックデータ一覧!$I$4:$L$9,MATCH(VLOOKUP(計算過程!$A232,バックデータ一覧!$AU$3:$AV$367,2),バックデータ一覧!$H$4:$H$9,0),MATCH(計算過程!Z$2,バックデータ一覧!$I$2:$L$2,0)),IF(入力データと計算結果!$F$6=3,INDEX(バックデータ一覧!$I$10:$L$15,MATCH(VLOOKUP(計算過程!$A232,バックデータ一覧!$AU$3:$AV$367,2),バックデータ一覧!$H$10:$H$15,0),MATCH(計算過程!Z$2,バックデータ一覧!$I$2:$L$2,0)),IF(入力データと計算結果!$F$6=2,INDEX(バックデータ一覧!$I$16:$L$21,MATCH(VLOOKUP(計算過程!$A232,バックデータ一覧!$AU$3:$AV$367,2),バックデータ一覧!$H$16:$H$21,0),MATCH(計算過程!Z$2,バックデータ一覧!$I$2:$L$2,0)),IF(入力データと計算結果!$F$6=1,INDEX(バックデータ一覧!$I$22:$L$27,MATCH(VLOOKUP(計算過程!$A232,バックデータ一覧!$AU$3:$AV$367,2),バックデータ一覧!$H$22:$H$27,0),MATCH(計算過程!Z$2,バックデータ一覧!$I$2:$L$2,0))))))</f>
        <v>62</v>
      </c>
      <c r="AA232" s="24">
        <f>IF(入力データと計算結果!$F$6=4,INDEX(バックデータ一覧!$I$4:$L$9,MATCH(VLOOKUP(計算過程!$A232,バックデータ一覧!$AU$3:$AV$367,2),バックデータ一覧!$H$4:$H$9,0),MATCH(計算過程!AA$2,バックデータ一覧!$I$2:$L$2,0)),IF(入力データと計算結果!$F$6=3,INDEX(バックデータ一覧!$I$10:$L$15,MATCH(VLOOKUP(計算過程!$A232,バックデータ一覧!$AU$3:$AV$367,2),バックデータ一覧!$H$10:$H$15,0),MATCH(計算過程!AA$2,バックデータ一覧!$I$2:$L$2,0)),IF(入力データと計算結果!$F$6=2,INDEX(バックデータ一覧!$I$16:$L$21,MATCH(VLOOKUP(計算過程!$A232,バックデータ一覧!$AU$3:$AV$367,2),バックデータ一覧!$H$16:$H$21,0),MATCH(計算過程!AA$2,バックデータ一覧!$I$2:$L$2,0)),IF(入力データと計算結果!$F$6=1,INDEX(バックデータ一覧!$I$22:$L$27,MATCH(VLOOKUP(計算過程!$A232,バックデータ一覧!$AU$3:$AV$367,2),バックデータ一覧!$H$22:$H$27,0),MATCH(計算過程!AA$2,バックデータ一覧!$I$2:$L$2,0))))))</f>
        <v>100</v>
      </c>
      <c r="AB232" s="24">
        <f>IF(入力データと計算結果!$F$6=4,INDEX(バックデータ一覧!$I$4:$L$9,MATCH(VLOOKUP(計算過程!$A232,バックデータ一覧!$AU$3:$AV$367,2),バックデータ一覧!$H$4:$H$9,0),MATCH(計算過程!AB$2,バックデータ一覧!$I$2:$L$2,0)),IF(入力データと計算結果!$F$6=3,INDEX(バックデータ一覧!$I$10:$L$15,MATCH(VLOOKUP(計算過程!$A232,バックデータ一覧!$AU$3:$AV$367,2),バックデータ一覧!$H$10:$H$15,0),MATCH(計算過程!AB$2,バックデータ一覧!$I$2:$L$2,0)),IF(入力データと計算結果!$F$6=2,INDEX(バックデータ一覧!$I$16:$L$21,MATCH(VLOOKUP(計算過程!$A232,バックデータ一覧!$AU$3:$AV$367,2),バックデータ一覧!$H$16:$H$21,0),MATCH(計算過程!AB$2,バックデータ一覧!$I$2:$L$2,0)),IF(入力データと計算結果!$F$6=1,INDEX(バックデータ一覧!$I$22:$L$27,MATCH(VLOOKUP(計算過程!$A232,バックデータ一覧!$AU$3:$AV$367,2),バックデータ一覧!$H$22:$H$27,0),MATCH(計算過程!AB$2,バックデータ一覧!$I$2:$L$2,0))))))</f>
        <v>8</v>
      </c>
      <c r="AC232" s="24">
        <f>IF(入力データと計算結果!$F$6=4,INDEX(バックデータ一覧!$I$4:$L$9,MATCH(VLOOKUP(計算過程!$A232,バックデータ一覧!$AU$3:$AV$367,2),バックデータ一覧!$H$4:$H$9,0),MATCH(計算過程!AC$2,バックデータ一覧!$I$2:$L$2,0)),IF(入力データと計算結果!$F$6=3,INDEX(バックデータ一覧!$I$10:$L$15,MATCH(VLOOKUP(計算過程!$A232,バックデータ一覧!$AU$3:$AV$367,2),バックデータ一覧!$H$10:$H$15,0),MATCH(計算過程!AC$2,バックデータ一覧!$I$2:$L$2,0)),IF(入力データと計算結果!$F$6=2,INDEX(バックデータ一覧!$I$16:$L$21,MATCH(VLOOKUP(計算過程!$A232,バックデータ一覧!$AU$3:$AV$367,2),バックデータ一覧!$H$16:$H$21,0),MATCH(計算過程!AC$2,バックデータ一覧!$I$2:$L$2,0)),IF(入力データと計算結果!$F$6=1,INDEX(バックデータ一覧!$I$22:$L$27,MATCH(VLOOKUP(計算過程!$A232,バックデータ一覧!$AU$3:$AV$367,2),バックデータ一覧!$H$22:$H$27,0),MATCH(計算過程!AC$2,バックデータ一覧!$I$2:$L$2,0))))))</f>
        <v>180</v>
      </c>
      <c r="AD232" s="89">
        <f>IF($AF232&lt;7,INDEX(バックデータ一覧!$P$4:$S$5,MATCH(入力データと計算結果!$F$8,バックデータ一覧!$O$4:$O$5,0),MATCH(入力データと計算結果!$F$6,バックデータ一覧!$P$3:$W$3,0)),IF(AND($AF232&gt;=7,$AF232&lt;16),INDEX(バックデータ一覧!$P$6:$S$7,MATCH(入力データと計算結果!$F$8,バックデータ一覧!$O$6:$O$7,0),MATCH(入力データと計算結果!$F$6,バックデータ一覧!$P$3:$W$3,0)),IF(AND($AF232&gt;=16,$AF232&lt;25),INDEX(バックデータ一覧!$P$8:$S$9,MATCH(入力データと計算結果!$F$8,バックデータ一覧!$O$8:$O$9,0),MATCH(入力データと計算結果!$F$6,バックデータ一覧!$P$3:$W$3,0)),IF($AF232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32" s="89">
        <f>IF($AF232&lt;7,INDEX(バックデータ一覧!$T$4:$W$5,MATCH(入力データと計算結果!$F$8,バックデータ一覧!$O$4:$O$5,0),MATCH(入力データと計算結果!$F$6,バックデータ一覧!$P$3:$W$3,0)),IF(AND($AF232&gt;=7,$AF232&lt;16),INDEX(バックデータ一覧!$T$6:$W$7,MATCH(入力データと計算結果!$F$8,バックデータ一覧!$O$6:$O$7,0),MATCH(入力データと計算結果!$F$6,バックデータ一覧!$P$3:$W$3,0)),IF(AND($AF232&gt;=16,$AF232&lt;25),INDEX(バックデータ一覧!$T$8:$W$9,MATCH(入力データと計算結果!$F$8,バックデータ一覧!$O$8:$O$9,0),MATCH(入力データと計算結果!$F$6,バックデータ一覧!$P$3:$W$3,0)),IF($AF232&gt;=25,INDEX(バックデータ一覧!$T$10:$W$11,MATCH(入力データと計算結果!$F$8,バックデータ一覧!$O$10:$O$11,0),MATCH(入力データと計算結果!$F$6,バックデータ一覧!$P$3:$W$3,0))))))</f>
        <v>6.21</v>
      </c>
      <c r="AF232" s="88">
        <f>AVERAGEIF(貼り付けシート!$A$6:$A$8765,$A232,貼り付けシート!$C$6:$C$8765)</f>
        <v>19.670833333333338</v>
      </c>
      <c r="AG232" s="91">
        <f>IF(AND(入力データと計算結果!$F$7=バックデータ一覧!$A$7,AH232="使用できる"),MIN(AN232,SUM(I232:N232)*$AX$13),0)</f>
        <v>0</v>
      </c>
      <c r="AH232" s="47" t="str">
        <f t="shared" si="42"/>
        <v>使用できる</v>
      </c>
      <c r="AI232" s="90">
        <f>IF(入力データと計算結果!$F$7=バックデータ一覧!$A$8,MIN(AJ232,(SUM(I232:N232)*$AX$15)),0)</f>
        <v>0</v>
      </c>
      <c r="AJ232" s="90">
        <f t="shared" ca="1" si="38"/>
        <v>0</v>
      </c>
      <c r="AK232" s="90">
        <f t="shared" ca="1" si="39"/>
        <v>29.108235841912499</v>
      </c>
      <c r="AL232" s="88">
        <f>IF(OR($AX$22=0,入力データと計算結果!$F$7&lt;&gt;バックデータ一覧!$A$8),0,$AX$19*AM232*10^-3)</f>
        <v>0</v>
      </c>
      <c r="AM232" s="90">
        <f>SUMPRODUCT(('計算過程（日射量等）'!$A$6:$A$8765=計算過程!A232)*('計算過程（日射量等）'!$C$6:$C$8765&gt;=$AX$20))</f>
        <v>8</v>
      </c>
      <c r="AN232" s="90">
        <f>IF(入力データと計算結果!$F$7=バックデータ一覧!$A$9,0,AO232*$AX$22*$AX$21*計算過程!$AX$23)</f>
        <v>0</v>
      </c>
      <c r="AO232" s="90">
        <f>SUMIF('計算過程（日射量等）'!$A$6:$A$8765,計算過程!A232,'計算過程（日射量等）'!$C$6:$C$8765)*3600*10^-6</f>
        <v>12.10527902652422</v>
      </c>
      <c r="AP232" s="90">
        <f t="shared" si="43"/>
        <v>22.753629032258068</v>
      </c>
      <c r="AQ232" s="90">
        <f>AVERAGEIF('貼り付けシート（日射量等）'!$D$3:$D$8762,$A232,'貼り付けシート（日射量等）'!$F$3:$F$8762)</f>
        <v>23.862499999999997</v>
      </c>
    </row>
    <row r="233" spans="1:43">
      <c r="A233" s="28">
        <v>41867</v>
      </c>
      <c r="B233" s="88">
        <f ca="1">I233-IF(入力データと計算結果!$F$7=バックデータ一覧!$A$7,計算過程!$AG233,計算過程!$AI233)*I233/($I233+$J233+$K233+$L233+$M233+$N233)</f>
        <v>8.2858678007560016</v>
      </c>
      <c r="C233" s="88">
        <f ca="1">J233-IF(入力データと計算結果!$F$7=バックデータ一覧!$A$7,計算過程!$AG233,計算過程!$AI233)*J233/($I233+$J233+$K233+$L233+$M233+$N233)</f>
        <v>13.509567066450002</v>
      </c>
      <c r="D233" s="88">
        <f ca="1">K233-IF(入力データと計算結果!$F$7=バックデータ一覧!$A$7,計算過程!$AG233,計算過程!$AI233)*K233/($I233+$J233+$K233+$L233+$M233+$N233)</f>
        <v>2.5217858524039998</v>
      </c>
      <c r="E233" s="88">
        <f ca="1">L233-IF(入力データと計算結果!$F$7=バックデータ一覧!$A$7,計算過程!$AG233,計算過程!$AI233)*L233/($I233+$J233+$K233+$L233+$M233+$N233)</f>
        <v>16.211480479740001</v>
      </c>
      <c r="F233" s="88">
        <f ca="1">M233-IF(入力データと計算結果!$F$7=バックデータ一覧!$A$7,計算過程!$AG233,計算過程!$AI233)*M233/($I233+$J233+$K233+$L233+$M233+$N233)</f>
        <v>0</v>
      </c>
      <c r="G233" s="88">
        <f ca="1">N233-IF(入力データと計算結果!$F$7=バックデータ一覧!$A$7,計算過程!$AG233,計算過程!$AI233)*N233/($I233+$J233+$K233+$L233+$M233+$N233)</f>
        <v>3.8136666666666668</v>
      </c>
      <c r="H233" s="88">
        <f t="shared" si="40"/>
        <v>0</v>
      </c>
      <c r="I233" s="90">
        <f ca="1">P233*(バックデータ一覧!$E$3-計算過程!X233)*4.186*10^-3</f>
        <v>8.2858678007560016</v>
      </c>
      <c r="J233" s="90">
        <f ca="1">Q233*(バックデータ一覧!$E$4-計算過程!X233)*4.186*10^-3</f>
        <v>13.509567066450002</v>
      </c>
      <c r="K233" s="90">
        <f ca="1">R233*(バックデータ一覧!$E$5-計算過程!X233)*4.186*10^-3</f>
        <v>2.5217858524039998</v>
      </c>
      <c r="L233" s="90">
        <f ca="1">IF(入力データと計算結果!$F$9=バックデータ一覧!$A$2,計算過程!S233*(バックデータ一覧!$E$6-計算過程!X233)*4.186*10^-3,0)</f>
        <v>16.211480479740001</v>
      </c>
      <c r="M233" s="90">
        <f>IF(入力データと計算結果!$F$9=バックデータ一覧!$A$2,0,計算過程!T233*(バックデータ一覧!$E$7-計算過程!X233)*4.186*10^-3)</f>
        <v>0</v>
      </c>
      <c r="N233" s="90">
        <f ca="1">IF(入力データと計算結果!$F$9=バックデータ一覧!$A$4,0,計算過程!U233*(バックデータ一覧!$E$8-計算過程!X233)*4.186*10^-3)</f>
        <v>3.8136666666666668</v>
      </c>
      <c r="O233" s="90">
        <f>IF(入力データと計算結果!$F$9=バックデータ一覧!$A$4,計算過程!W233*1.25,0)</f>
        <v>0</v>
      </c>
      <c r="P233" s="88">
        <f t="shared" si="33"/>
        <v>92</v>
      </c>
      <c r="Q233" s="88">
        <f t="shared" si="34"/>
        <v>150</v>
      </c>
      <c r="R233" s="88">
        <f t="shared" si="35"/>
        <v>28</v>
      </c>
      <c r="S233" s="88">
        <f>IF(入力データと計算結果!$F$9=バックデータ一覧!$A$2,$AC233,0)*$AX$11*$AX$12</f>
        <v>180</v>
      </c>
      <c r="T233" s="88">
        <f>IF(入力データと計算結果!$F$9=バックデータ一覧!$A$2,0,$AC233)*$AX$12</f>
        <v>0</v>
      </c>
      <c r="U233" s="88">
        <f t="shared" ca="1" si="41"/>
        <v>21.944894149183995</v>
      </c>
      <c r="V233" s="90">
        <f ca="1">IF(OR(入力データと計算結果!$F$9=バックデータ一覧!$A$2,入力データと計算結果!$F$9=バックデータ一覧!$A$3),W233/(バックデータ一覧!$E$8-計算過程!X233)/4.186*10^3,0)</f>
        <v>21.944894149183995</v>
      </c>
      <c r="W233" s="90">
        <f t="shared" si="36"/>
        <v>3.8136666666666663</v>
      </c>
      <c r="X233" s="90">
        <f ca="1">MAX(VLOOKUP(入力データと計算結果!$F$5,バックデータ一覧!$Y$3:$AA$10,2)*Y233+VLOOKUP(入力データと計算結果!$F$5,バックデータ一覧!$Y$3:$AA$10,3),0.5)</f>
        <v>18.484524499999999</v>
      </c>
      <c r="Y233" s="90">
        <f t="shared" ca="1" si="37"/>
        <v>22.621666666666666</v>
      </c>
      <c r="Z233" s="24">
        <f>IF(入力データと計算結果!$F$6=4,INDEX(バックデータ一覧!$I$4:$L$9,MATCH(VLOOKUP(計算過程!$A233,バックデータ一覧!$AU$3:$AV$367,2),バックデータ一覧!$H$4:$H$9,0),MATCH(計算過程!Z$2,バックデータ一覧!$I$2:$L$2,0)),IF(入力データと計算結果!$F$6=3,INDEX(バックデータ一覧!$I$10:$L$15,MATCH(VLOOKUP(計算過程!$A233,バックデータ一覧!$AU$3:$AV$367,2),バックデータ一覧!$H$10:$H$15,0),MATCH(計算過程!Z$2,バックデータ一覧!$I$2:$L$2,0)),IF(入力データと計算結果!$F$6=2,INDEX(バックデータ一覧!$I$16:$L$21,MATCH(VLOOKUP(計算過程!$A233,バックデータ一覧!$AU$3:$AV$367,2),バックデータ一覧!$H$16:$H$21,0),MATCH(計算過程!Z$2,バックデータ一覧!$I$2:$L$2,0)),IF(入力データと計算結果!$F$6=1,INDEX(バックデータ一覧!$I$22:$L$27,MATCH(VLOOKUP(計算過程!$A233,バックデータ一覧!$AU$3:$AV$367,2),バックデータ一覧!$H$22:$H$27,0),MATCH(計算過程!Z$2,バックデータ一覧!$I$2:$L$2,0))))))</f>
        <v>92</v>
      </c>
      <c r="AA233" s="24">
        <f>IF(入力データと計算結果!$F$6=4,INDEX(バックデータ一覧!$I$4:$L$9,MATCH(VLOOKUP(計算過程!$A233,バックデータ一覧!$AU$3:$AV$367,2),バックデータ一覧!$H$4:$H$9,0),MATCH(計算過程!AA$2,バックデータ一覧!$I$2:$L$2,0)),IF(入力データと計算結果!$F$6=3,INDEX(バックデータ一覧!$I$10:$L$15,MATCH(VLOOKUP(計算過程!$A233,バックデータ一覧!$AU$3:$AV$367,2),バックデータ一覧!$H$10:$H$15,0),MATCH(計算過程!AA$2,バックデータ一覧!$I$2:$L$2,0)),IF(入力データと計算結果!$F$6=2,INDEX(バックデータ一覧!$I$16:$L$21,MATCH(VLOOKUP(計算過程!$A233,バックデータ一覧!$AU$3:$AV$367,2),バックデータ一覧!$H$16:$H$21,0),MATCH(計算過程!AA$2,バックデータ一覧!$I$2:$L$2,0)),IF(入力データと計算結果!$F$6=1,INDEX(バックデータ一覧!$I$22:$L$27,MATCH(VLOOKUP(計算過程!$A233,バックデータ一覧!$AU$3:$AV$367,2),バックデータ一覧!$H$22:$H$27,0),MATCH(計算過程!AA$2,バックデータ一覧!$I$2:$L$2,0))))))</f>
        <v>150</v>
      </c>
      <c r="AB233" s="24">
        <f>IF(入力データと計算結果!$F$6=4,INDEX(バックデータ一覧!$I$4:$L$9,MATCH(VLOOKUP(計算過程!$A233,バックデータ一覧!$AU$3:$AV$367,2),バックデータ一覧!$H$4:$H$9,0),MATCH(計算過程!AB$2,バックデータ一覧!$I$2:$L$2,0)),IF(入力データと計算結果!$F$6=3,INDEX(バックデータ一覧!$I$10:$L$15,MATCH(VLOOKUP(計算過程!$A233,バックデータ一覧!$AU$3:$AV$367,2),バックデータ一覧!$H$10:$H$15,0),MATCH(計算過程!AB$2,バックデータ一覧!$I$2:$L$2,0)),IF(入力データと計算結果!$F$6=2,INDEX(バックデータ一覧!$I$16:$L$21,MATCH(VLOOKUP(計算過程!$A233,バックデータ一覧!$AU$3:$AV$367,2),バックデータ一覧!$H$16:$H$21,0),MATCH(計算過程!AB$2,バックデータ一覧!$I$2:$L$2,0)),IF(入力データと計算結果!$F$6=1,INDEX(バックデータ一覧!$I$22:$L$27,MATCH(VLOOKUP(計算過程!$A233,バックデータ一覧!$AU$3:$AV$367,2),バックデータ一覧!$H$22:$H$27,0),MATCH(計算過程!AB$2,バックデータ一覧!$I$2:$L$2,0))))))</f>
        <v>28</v>
      </c>
      <c r="AC233" s="24">
        <f>IF(入力データと計算結果!$F$6=4,INDEX(バックデータ一覧!$I$4:$L$9,MATCH(VLOOKUP(計算過程!$A233,バックデータ一覧!$AU$3:$AV$367,2),バックデータ一覧!$H$4:$H$9,0),MATCH(計算過程!AC$2,バックデータ一覧!$I$2:$L$2,0)),IF(入力データと計算結果!$F$6=3,INDEX(バックデータ一覧!$I$10:$L$15,MATCH(VLOOKUP(計算過程!$A233,バックデータ一覧!$AU$3:$AV$367,2),バックデータ一覧!$H$10:$H$15,0),MATCH(計算過程!AC$2,バックデータ一覧!$I$2:$L$2,0)),IF(入力データと計算結果!$F$6=2,INDEX(バックデータ一覧!$I$16:$L$21,MATCH(VLOOKUP(計算過程!$A233,バックデータ一覧!$AU$3:$AV$367,2),バックデータ一覧!$H$16:$H$21,0),MATCH(計算過程!AC$2,バックデータ一覧!$I$2:$L$2,0)),IF(入力データと計算結果!$F$6=1,INDEX(バックデータ一覧!$I$22:$L$27,MATCH(VLOOKUP(計算過程!$A233,バックデータ一覧!$AU$3:$AV$367,2),バックデータ一覧!$H$22:$H$27,0),MATCH(計算過程!AC$2,バックデータ一覧!$I$2:$L$2,0))))))</f>
        <v>180</v>
      </c>
      <c r="AD233" s="89">
        <f>IF($AF233&lt;7,INDEX(バックデータ一覧!$P$4:$S$5,MATCH(入力データと計算結果!$F$8,バックデータ一覧!$O$4:$O$5,0),MATCH(入力データと計算結果!$F$6,バックデータ一覧!$P$3:$W$3,0)),IF(AND($AF233&gt;=7,$AF233&lt;16),INDEX(バックデータ一覧!$P$6:$S$7,MATCH(入力データと計算結果!$F$8,バックデータ一覧!$O$6:$O$7,0),MATCH(入力データと計算結果!$F$6,バックデータ一覧!$P$3:$W$3,0)),IF(AND($AF233&gt;=16,$AF233&lt;25),INDEX(バックデータ一覧!$P$8:$S$9,MATCH(入力データと計算結果!$F$8,バックデータ一覧!$O$8:$O$9,0),MATCH(入力データと計算結果!$F$6,バックデータ一覧!$P$3:$W$3,0)),IF($AF233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33" s="89">
        <f>IF($AF233&lt;7,INDEX(バックデータ一覧!$T$4:$W$5,MATCH(入力データと計算結果!$F$8,バックデータ一覧!$O$4:$O$5,0),MATCH(入力データと計算結果!$F$6,バックデータ一覧!$P$3:$W$3,0)),IF(AND($AF233&gt;=7,$AF233&lt;16),INDEX(バックデータ一覧!$T$6:$W$7,MATCH(入力データと計算結果!$F$8,バックデータ一覧!$O$6:$O$7,0),MATCH(入力データと計算結果!$F$6,バックデータ一覧!$P$3:$W$3,0)),IF(AND($AF233&gt;=16,$AF233&lt;25),INDEX(バックデータ一覧!$T$8:$W$9,MATCH(入力データと計算結果!$F$8,バックデータ一覧!$O$8:$O$9,0),MATCH(入力データと計算結果!$F$6,バックデータ一覧!$P$3:$W$3,0)),IF($AF233&gt;=25,INDEX(バックデータ一覧!$T$10:$W$11,MATCH(入力データと計算結果!$F$8,バックデータ一覧!$O$10:$O$11,0),MATCH(入力データと計算結果!$F$6,バックデータ一覧!$P$3:$W$3,0))))))</f>
        <v>6.21</v>
      </c>
      <c r="AF233" s="88">
        <f>AVERAGEIF(貼り付けシート!$A$6:$A$8765,$A233,貼り付けシート!$C$6:$C$8765)</f>
        <v>17.116666666666667</v>
      </c>
      <c r="AG233" s="91">
        <f>IF(AND(入力データと計算結果!$F$7=バックデータ一覧!$A$7,AH233="使用できる"),MIN(AN233,SUM(I233:N233)*$AX$13),0)</f>
        <v>0</v>
      </c>
      <c r="AH233" s="47" t="str">
        <f t="shared" si="42"/>
        <v>使用できる</v>
      </c>
      <c r="AI233" s="90">
        <f>IF(入力データと計算結果!$F$7=バックデータ一覧!$A$8,MIN(AJ233,(SUM(I233:N233)*$AX$15)),0)</f>
        <v>0</v>
      </c>
      <c r="AJ233" s="90">
        <f t="shared" ca="1" si="38"/>
        <v>0</v>
      </c>
      <c r="AK233" s="90">
        <f t="shared" ca="1" si="39"/>
        <v>29.207067066450001</v>
      </c>
      <c r="AL233" s="88">
        <f>IF(OR($AX$22=0,入力データと計算結果!$F$7&lt;&gt;バックデータ一覧!$A$8),0,$AX$19*AM233*10^-3)</f>
        <v>0</v>
      </c>
      <c r="AM233" s="90">
        <f>SUMPRODUCT(('計算過程（日射量等）'!$A$6:$A$8765=計算過程!A233)*('計算過程（日射量等）'!$C$6:$C$8765&gt;=$AX$20))</f>
        <v>10</v>
      </c>
      <c r="AN233" s="90">
        <f>IF(入力データと計算結果!$F$7=バックデータ一覧!$A$9,0,AO233*$AX$22*$AX$21*計算過程!$AX$23)</f>
        <v>0</v>
      </c>
      <c r="AO233" s="90">
        <f>SUMIF('計算過程（日射量等）'!$A$6:$A$8765,計算過程!A233,'計算過程（日射量等）'!$C$6:$C$8765)*3600*10^-6</f>
        <v>21.230801076214409</v>
      </c>
      <c r="AP233" s="90">
        <f t="shared" si="43"/>
        <v>22.757795698924731</v>
      </c>
      <c r="AQ233" s="90">
        <f>AVERAGEIF('貼り付けシート（日射量等）'!$D$3:$D$8762,$A233,'貼り付けシート（日射量等）'!$F$3:$F$8762)</f>
        <v>25.104166666666661</v>
      </c>
    </row>
    <row r="234" spans="1:43">
      <c r="A234" s="28">
        <v>41868</v>
      </c>
      <c r="B234" s="88">
        <f ca="1">I234-IF(入力データと計算結果!$F$7=バックデータ一覧!$A$7,計算過程!$AG234,計算過程!$AI234)*I234/($I234+$J234+$K234+$L234+$M234+$N234)</f>
        <v>8.4743222135389988</v>
      </c>
      <c r="C234" s="88">
        <f ca="1">J234-IF(入力データと計算結果!$F$7=バックデータ一覧!$A$7,計算過程!$AG234,計算過程!$AI234)*J234/($I234+$J234+$K234+$L234+$M234+$N234)</f>
        <v>13.816829695987499</v>
      </c>
      <c r="D234" s="88">
        <f ca="1">K234-IF(入力データと計算結果!$F$7=バックデータ一覧!$A$7,計算過程!$AG234,計算過程!$AI234)*K234/($I234+$J234+$K234+$L234+$M234+$N234)</f>
        <v>2.5791415432509992</v>
      </c>
      <c r="E234" s="88">
        <f ca="1">L234-IF(入力データと計算結果!$F$7=バックデータ一覧!$A$7,計算過程!$AG234,計算過程!$AI234)*L234/($I234+$J234+$K234+$L234+$M234+$N234)</f>
        <v>16.580195635185</v>
      </c>
      <c r="F234" s="88">
        <f ca="1">M234-IF(入力データと計算結果!$F$7=バックデータ一覧!$A$7,計算過程!$AG234,計算過程!$AI234)*M234/($I234+$J234+$K234+$L234+$M234+$N234)</f>
        <v>0</v>
      </c>
      <c r="G234" s="88">
        <f ca="1">N234-IF(入力データと計算結果!$F$7=バックデータ一覧!$A$7,計算過程!$AG234,計算過程!$AI234)*N234/($I234+$J234+$K234+$L234+$M234+$N234)</f>
        <v>3.9221666666666675</v>
      </c>
      <c r="H234" s="88">
        <f t="shared" si="40"/>
        <v>0</v>
      </c>
      <c r="I234" s="90">
        <f ca="1">P234*(バックデータ一覧!$E$3-計算過程!X234)*4.186*10^-3</f>
        <v>8.4743222135389988</v>
      </c>
      <c r="J234" s="90">
        <f ca="1">Q234*(バックデータ一覧!$E$4-計算過程!X234)*4.186*10^-3</f>
        <v>13.816829695987499</v>
      </c>
      <c r="K234" s="90">
        <f ca="1">R234*(バックデータ一覧!$E$5-計算過程!X234)*4.186*10^-3</f>
        <v>2.5791415432509992</v>
      </c>
      <c r="L234" s="90">
        <f ca="1">IF(入力データと計算結果!$F$9=バックデータ一覧!$A$2,計算過程!S234*(バックデータ一覧!$E$6-計算過程!X234)*4.186*10^-3,0)</f>
        <v>16.580195635185</v>
      </c>
      <c r="M234" s="90">
        <f>IF(入力データと計算結果!$F$9=バックデータ一覧!$A$2,0,計算過程!T234*(バックデータ一覧!$E$7-計算過程!X234)*4.186*10^-3)</f>
        <v>0</v>
      </c>
      <c r="N234" s="90">
        <f ca="1">IF(入力データと計算結果!$F$9=バックデータ一覧!$A$4,0,計算過程!U234*(バックデータ一覧!$E$8-計算過程!X234)*4.186*10^-3)</f>
        <v>3.9221666666666675</v>
      </c>
      <c r="O234" s="90">
        <f>IF(入力データと計算結果!$F$9=バックデータ一覧!$A$4,計算過程!W234*1.25,0)</f>
        <v>0</v>
      </c>
      <c r="P234" s="88">
        <f t="shared" si="33"/>
        <v>92</v>
      </c>
      <c r="Q234" s="88">
        <f t="shared" si="34"/>
        <v>150</v>
      </c>
      <c r="R234" s="88">
        <f t="shared" si="35"/>
        <v>28</v>
      </c>
      <c r="S234" s="88">
        <f>IF(入力データと計算結果!$F$9=バックデータ一覧!$A$2,$AC234,0)*$AX$11*$AX$12</f>
        <v>180</v>
      </c>
      <c r="T234" s="88">
        <f>IF(入力データと計算結果!$F$9=バックデータ一覧!$A$2,0,$AC234)*$AX$12</f>
        <v>0</v>
      </c>
      <c r="U234" s="88">
        <f t="shared" ca="1" si="41"/>
        <v>22.306305169792402</v>
      </c>
      <c r="V234" s="90">
        <f ca="1">IF(OR(入力データと計算結果!$F$9=バックデータ一覧!$A$2,入力データと計算結果!$F$9=バックデータ一覧!$A$3),W234/(バックデータ一覧!$E$8-計算過程!X234)/4.186*10^3,0)</f>
        <v>22.306305169792402</v>
      </c>
      <c r="W234" s="90">
        <f t="shared" si="36"/>
        <v>3.9221666666666666</v>
      </c>
      <c r="X234" s="90">
        <f ca="1">MAX(VLOOKUP(入力データと計算結果!$F$5,バックデータ一覧!$Y$3:$AA$10,2)*Y234+VLOOKUP(入力データと計算結果!$F$5,バックデータ一覧!$Y$3:$AA$10,3),0.5)</f>
        <v>17.995174875000004</v>
      </c>
      <c r="Y234" s="90">
        <f t="shared" ca="1" si="37"/>
        <v>21.884583333333335</v>
      </c>
      <c r="Z234" s="24">
        <f>IF(入力データと計算結果!$F$6=4,INDEX(バックデータ一覧!$I$4:$L$9,MATCH(VLOOKUP(計算過程!$A234,バックデータ一覧!$AU$3:$AV$367,2),バックデータ一覧!$H$4:$H$9,0),MATCH(計算過程!Z$2,バックデータ一覧!$I$2:$L$2,0)),IF(入力データと計算結果!$F$6=3,INDEX(バックデータ一覧!$I$10:$L$15,MATCH(VLOOKUP(計算過程!$A234,バックデータ一覧!$AU$3:$AV$367,2),バックデータ一覧!$H$10:$H$15,0),MATCH(計算過程!Z$2,バックデータ一覧!$I$2:$L$2,0)),IF(入力データと計算結果!$F$6=2,INDEX(バックデータ一覧!$I$16:$L$21,MATCH(VLOOKUP(計算過程!$A234,バックデータ一覧!$AU$3:$AV$367,2),バックデータ一覧!$H$16:$H$21,0),MATCH(計算過程!Z$2,バックデータ一覧!$I$2:$L$2,0)),IF(入力データと計算結果!$F$6=1,INDEX(バックデータ一覧!$I$22:$L$27,MATCH(VLOOKUP(計算過程!$A234,バックデータ一覧!$AU$3:$AV$367,2),バックデータ一覧!$H$22:$H$27,0),MATCH(計算過程!Z$2,バックデータ一覧!$I$2:$L$2,0))))))</f>
        <v>92</v>
      </c>
      <c r="AA234" s="24">
        <f>IF(入力データと計算結果!$F$6=4,INDEX(バックデータ一覧!$I$4:$L$9,MATCH(VLOOKUP(計算過程!$A234,バックデータ一覧!$AU$3:$AV$367,2),バックデータ一覧!$H$4:$H$9,0),MATCH(計算過程!AA$2,バックデータ一覧!$I$2:$L$2,0)),IF(入力データと計算結果!$F$6=3,INDEX(バックデータ一覧!$I$10:$L$15,MATCH(VLOOKUP(計算過程!$A234,バックデータ一覧!$AU$3:$AV$367,2),バックデータ一覧!$H$10:$H$15,0),MATCH(計算過程!AA$2,バックデータ一覧!$I$2:$L$2,0)),IF(入力データと計算結果!$F$6=2,INDEX(バックデータ一覧!$I$16:$L$21,MATCH(VLOOKUP(計算過程!$A234,バックデータ一覧!$AU$3:$AV$367,2),バックデータ一覧!$H$16:$H$21,0),MATCH(計算過程!AA$2,バックデータ一覧!$I$2:$L$2,0)),IF(入力データと計算結果!$F$6=1,INDEX(バックデータ一覧!$I$22:$L$27,MATCH(VLOOKUP(計算過程!$A234,バックデータ一覧!$AU$3:$AV$367,2),バックデータ一覧!$H$22:$H$27,0),MATCH(計算過程!AA$2,バックデータ一覧!$I$2:$L$2,0))))))</f>
        <v>150</v>
      </c>
      <c r="AB234" s="24">
        <f>IF(入力データと計算結果!$F$6=4,INDEX(バックデータ一覧!$I$4:$L$9,MATCH(VLOOKUP(計算過程!$A234,バックデータ一覧!$AU$3:$AV$367,2),バックデータ一覧!$H$4:$H$9,0),MATCH(計算過程!AB$2,バックデータ一覧!$I$2:$L$2,0)),IF(入力データと計算結果!$F$6=3,INDEX(バックデータ一覧!$I$10:$L$15,MATCH(VLOOKUP(計算過程!$A234,バックデータ一覧!$AU$3:$AV$367,2),バックデータ一覧!$H$10:$H$15,0),MATCH(計算過程!AB$2,バックデータ一覧!$I$2:$L$2,0)),IF(入力データと計算結果!$F$6=2,INDEX(バックデータ一覧!$I$16:$L$21,MATCH(VLOOKUP(計算過程!$A234,バックデータ一覧!$AU$3:$AV$367,2),バックデータ一覧!$H$16:$H$21,0),MATCH(計算過程!AB$2,バックデータ一覧!$I$2:$L$2,0)),IF(入力データと計算結果!$F$6=1,INDEX(バックデータ一覧!$I$22:$L$27,MATCH(VLOOKUP(計算過程!$A234,バックデータ一覧!$AU$3:$AV$367,2),バックデータ一覧!$H$22:$H$27,0),MATCH(計算過程!AB$2,バックデータ一覧!$I$2:$L$2,0))))))</f>
        <v>28</v>
      </c>
      <c r="AC234" s="24">
        <f>IF(入力データと計算結果!$F$6=4,INDEX(バックデータ一覧!$I$4:$L$9,MATCH(VLOOKUP(計算過程!$A234,バックデータ一覧!$AU$3:$AV$367,2),バックデータ一覧!$H$4:$H$9,0),MATCH(計算過程!AC$2,バックデータ一覧!$I$2:$L$2,0)),IF(入力データと計算結果!$F$6=3,INDEX(バックデータ一覧!$I$10:$L$15,MATCH(VLOOKUP(計算過程!$A234,バックデータ一覧!$AU$3:$AV$367,2),バックデータ一覧!$H$10:$H$15,0),MATCH(計算過程!AC$2,バックデータ一覧!$I$2:$L$2,0)),IF(入力データと計算結果!$F$6=2,INDEX(バックデータ一覧!$I$16:$L$21,MATCH(VLOOKUP(計算過程!$A234,バックデータ一覧!$AU$3:$AV$367,2),バックデータ一覧!$H$16:$H$21,0),MATCH(計算過程!AC$2,バックデータ一覧!$I$2:$L$2,0)),IF(入力データと計算結果!$F$6=1,INDEX(バックデータ一覧!$I$22:$L$27,MATCH(VLOOKUP(計算過程!$A234,バックデータ一覧!$AU$3:$AV$367,2),バックデータ一覧!$H$22:$H$27,0),MATCH(計算過程!AC$2,バックデータ一覧!$I$2:$L$2,0))))))</f>
        <v>180</v>
      </c>
      <c r="AD234" s="89">
        <f>IF($AF234&lt;7,INDEX(バックデータ一覧!$P$4:$S$5,MATCH(入力データと計算結果!$F$8,バックデータ一覧!$O$4:$O$5,0),MATCH(入力データと計算結果!$F$6,バックデータ一覧!$P$3:$W$3,0)),IF(AND($AF234&gt;=7,$AF234&lt;16),INDEX(バックデータ一覧!$P$6:$S$7,MATCH(入力データと計算結果!$F$8,バックデータ一覧!$O$6:$O$7,0),MATCH(入力データと計算結果!$F$6,バックデータ一覧!$P$3:$W$3,0)),IF(AND($AF234&gt;=16,$AF234&lt;25),INDEX(バックデータ一覧!$P$8:$S$9,MATCH(入力データと計算結果!$F$8,バックデータ一覧!$O$8:$O$9,0),MATCH(入力データと計算結果!$F$6,バックデータ一覧!$P$3:$W$3,0)),IF($AF234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34" s="89">
        <f>IF($AF234&lt;7,INDEX(バックデータ一覧!$T$4:$W$5,MATCH(入力データと計算結果!$F$8,バックデータ一覧!$O$4:$O$5,0),MATCH(入力データと計算結果!$F$6,バックデータ一覧!$P$3:$W$3,0)),IF(AND($AF234&gt;=7,$AF234&lt;16),INDEX(バックデータ一覧!$T$6:$W$7,MATCH(入力データと計算結果!$F$8,バックデータ一覧!$O$6:$O$7,0),MATCH(入力データと計算結果!$F$6,バックデータ一覧!$P$3:$W$3,0)),IF(AND($AF234&gt;=16,$AF234&lt;25),INDEX(バックデータ一覧!$T$8:$W$9,MATCH(入力データと計算結果!$F$8,バックデータ一覧!$O$8:$O$9,0),MATCH(入力データと計算結果!$F$6,バックデータ一覧!$P$3:$W$3,0)),IF($AF234&gt;=25,INDEX(バックデータ一覧!$T$10:$W$11,MATCH(入力データと計算結果!$F$8,バックデータ一覧!$O$10:$O$11,0),MATCH(入力データと計算結果!$F$6,バックデータ一覧!$P$3:$W$3,0))))))</f>
        <v>6.21</v>
      </c>
      <c r="AF234" s="88">
        <f>AVERAGEIF(貼り付けシート!$A$6:$A$8765,$A234,貼り付けシート!$C$6:$C$8765)</f>
        <v>16.341666666666665</v>
      </c>
      <c r="AG234" s="91">
        <f>IF(AND(入力データと計算結果!$F$7=バックデータ一覧!$A$7,AH234="使用できる"),MIN(AN234,SUM(I234:N234)*$AX$13),0)</f>
        <v>0</v>
      </c>
      <c r="AH234" s="47" t="str">
        <f t="shared" si="42"/>
        <v>使用できる</v>
      </c>
      <c r="AI234" s="90">
        <f>IF(入力データと計算結果!$F$7=バックデータ一覧!$A$8,MIN(AJ234,(SUM(I234:N234)*$AX$15)),0)</f>
        <v>0</v>
      </c>
      <c r="AJ234" s="90">
        <f t="shared" ca="1" si="38"/>
        <v>0</v>
      </c>
      <c r="AK234" s="90">
        <f t="shared" ca="1" si="39"/>
        <v>29.514329695987499</v>
      </c>
      <c r="AL234" s="88">
        <f>IF(OR($AX$22=0,入力データと計算結果!$F$7&lt;&gt;バックデータ一覧!$A$8),0,$AX$19*AM234*10^-3)</f>
        <v>0</v>
      </c>
      <c r="AM234" s="90">
        <f>SUMPRODUCT(('計算過程（日射量等）'!$A$6:$A$8765=計算過程!A234)*('計算過程（日射量等）'!$C$6:$C$8765&gt;=$AX$20))</f>
        <v>10</v>
      </c>
      <c r="AN234" s="90">
        <f>IF(入力データと計算結果!$F$7=バックデータ一覧!$A$9,0,AO234*$AX$22*$AX$21*計算過程!$AX$23)</f>
        <v>0</v>
      </c>
      <c r="AO234" s="90">
        <f>SUMIF('計算過程（日射量等）'!$A$6:$A$8765,計算過程!A234,'計算過程（日射量等）'!$C$6:$C$8765)*3600*10^-6</f>
        <v>18.475148962070538</v>
      </c>
      <c r="AP234" s="90">
        <f t="shared" si="43"/>
        <v>22.66747311827957</v>
      </c>
      <c r="AQ234" s="90">
        <f>AVERAGEIF('貼り付けシート（日射量等）'!$D$3:$D$8762,$A234,'貼り付けシート（日射量等）'!$F$3:$F$8762)</f>
        <v>24.595833333333335</v>
      </c>
    </row>
    <row r="235" spans="1:43">
      <c r="A235" s="28">
        <v>41869</v>
      </c>
      <c r="B235" s="88">
        <f ca="1">I235-IF(入力データと計算結果!$F$7=バックデータ一覧!$A$7,計算過程!$AG235,計算過程!$AI235)*I235/($I235+$J235+$K235+$L235+$M235+$N235)</f>
        <v>8.7221147314209979</v>
      </c>
      <c r="C235" s="88">
        <f ca="1">J235-IF(入力データと計算結果!$F$7=バックデータ一覧!$A$7,計算過程!$AG235,計算過程!$AI235)*J235/($I235+$J235+$K235+$L235+$M235+$N235)</f>
        <v>14.220839236012498</v>
      </c>
      <c r="D235" s="88">
        <f ca="1">K235-IF(入力データと計算結果!$F$7=バックデータ一覧!$A$7,計算過程!$AG235,計算過程!$AI235)*K235/($I235+$J235+$K235+$L235+$M235+$N235)</f>
        <v>2.6545566573889996</v>
      </c>
      <c r="E235" s="88">
        <f ca="1">L235-IF(入力データと計算結果!$F$7=バックデータ一覧!$A$7,計算過程!$AG235,計算過程!$AI235)*L235/($I235+$J235+$K235+$L235+$M235+$N235)</f>
        <v>17.065007083214997</v>
      </c>
      <c r="F235" s="88">
        <f ca="1">M235-IF(入力データと計算結果!$F$7=バックデータ一覧!$A$7,計算過程!$AG235,計算過程!$AI235)*M235/($I235+$J235+$K235+$L235+$M235+$N235)</f>
        <v>0</v>
      </c>
      <c r="G235" s="88">
        <f ca="1">N235-IF(入力データと計算結果!$F$7=バックデータ一覧!$A$7,計算過程!$AG235,計算過程!$AI235)*N235/($I235+$J235+$K235+$L235+$M235+$N235)</f>
        <v>4.0054999999999996</v>
      </c>
      <c r="H235" s="88">
        <f t="shared" si="40"/>
        <v>0</v>
      </c>
      <c r="I235" s="90">
        <f ca="1">P235*(バックデータ一覧!$E$3-計算過程!X235)*4.186*10^-3</f>
        <v>8.7221147314209979</v>
      </c>
      <c r="J235" s="90">
        <f ca="1">Q235*(バックデータ一覧!$E$4-計算過程!X235)*4.186*10^-3</f>
        <v>14.220839236012498</v>
      </c>
      <c r="K235" s="90">
        <f ca="1">R235*(バックデータ一覧!$E$5-計算過程!X235)*4.186*10^-3</f>
        <v>2.6545566573889996</v>
      </c>
      <c r="L235" s="90">
        <f ca="1">IF(入力データと計算結果!$F$9=バックデータ一覧!$A$2,計算過程!S235*(バックデータ一覧!$E$6-計算過程!X235)*4.186*10^-3,0)</f>
        <v>17.065007083214997</v>
      </c>
      <c r="M235" s="90">
        <f>IF(入力データと計算結果!$F$9=バックデータ一覧!$A$2,0,計算過程!T235*(バックデータ一覧!$E$7-計算過程!X235)*4.186*10^-3)</f>
        <v>0</v>
      </c>
      <c r="N235" s="90">
        <f ca="1">IF(入力データと計算結果!$F$9=バックデータ一覧!$A$4,0,計算過程!U235*(バックデータ一覧!$E$8-計算過程!X235)*4.186*10^-3)</f>
        <v>4.0054999999999996</v>
      </c>
      <c r="O235" s="90">
        <f>IF(入力データと計算結果!$F$9=バックデータ一覧!$A$4,計算過程!W235*1.25,0)</f>
        <v>0</v>
      </c>
      <c r="P235" s="88">
        <f t="shared" si="33"/>
        <v>92</v>
      </c>
      <c r="Q235" s="88">
        <f t="shared" si="34"/>
        <v>150</v>
      </c>
      <c r="R235" s="88">
        <f t="shared" si="35"/>
        <v>28</v>
      </c>
      <c r="S235" s="88">
        <f>IF(入力データと計算結果!$F$9=バックデータ一覧!$A$2,$AC235,0)*$AX$11*$AX$12</f>
        <v>180</v>
      </c>
      <c r="T235" s="88">
        <f>IF(入力データと計算結果!$F$9=バックデータ一覧!$A$2,0,$AC235)*$AX$12</f>
        <v>0</v>
      </c>
      <c r="U235" s="88">
        <f t="shared" ca="1" si="41"/>
        <v>22.436558758379768</v>
      </c>
      <c r="V235" s="90">
        <f ca="1">IF(OR(入力データと計算結果!$F$9=バックデータ一覧!$A$2,入力データと計算結果!$F$9=バックデータ一覧!$A$3),W235/(バックデータ一覧!$E$8-計算過程!X235)/4.186*10^3,0)</f>
        <v>22.436558758379768</v>
      </c>
      <c r="W235" s="90">
        <f t="shared" si="36"/>
        <v>4.0054999999999996</v>
      </c>
      <c r="X235" s="90">
        <f ca="1">MAX(VLOOKUP(入力データと計算結果!$F$5,バックデータ一覧!$Y$3:$AA$10,2)*Y235+VLOOKUP(入力データと計算結果!$F$5,バックデータ一覧!$Y$3:$AA$10,3),0.5)</f>
        <v>17.351745125000004</v>
      </c>
      <c r="Y235" s="90">
        <f t="shared" ca="1" si="37"/>
        <v>20.915416666666669</v>
      </c>
      <c r="Z235" s="24">
        <f>IF(入力データと計算結果!$F$6=4,INDEX(バックデータ一覧!$I$4:$L$9,MATCH(VLOOKUP(計算過程!$A235,バックデータ一覧!$AU$3:$AV$367,2),バックデータ一覧!$H$4:$H$9,0),MATCH(計算過程!Z$2,バックデータ一覧!$I$2:$L$2,0)),IF(入力データと計算結果!$F$6=3,INDEX(バックデータ一覧!$I$10:$L$15,MATCH(VLOOKUP(計算過程!$A235,バックデータ一覧!$AU$3:$AV$367,2),バックデータ一覧!$H$10:$H$15,0),MATCH(計算過程!Z$2,バックデータ一覧!$I$2:$L$2,0)),IF(入力データと計算結果!$F$6=2,INDEX(バックデータ一覧!$I$16:$L$21,MATCH(VLOOKUP(計算過程!$A235,バックデータ一覧!$AU$3:$AV$367,2),バックデータ一覧!$H$16:$H$21,0),MATCH(計算過程!Z$2,バックデータ一覧!$I$2:$L$2,0)),IF(入力データと計算結果!$F$6=1,INDEX(バックデータ一覧!$I$22:$L$27,MATCH(VLOOKUP(計算過程!$A235,バックデータ一覧!$AU$3:$AV$367,2),バックデータ一覧!$H$22:$H$27,0),MATCH(計算過程!Z$2,バックデータ一覧!$I$2:$L$2,0))))))</f>
        <v>92</v>
      </c>
      <c r="AA235" s="24">
        <f>IF(入力データと計算結果!$F$6=4,INDEX(バックデータ一覧!$I$4:$L$9,MATCH(VLOOKUP(計算過程!$A235,バックデータ一覧!$AU$3:$AV$367,2),バックデータ一覧!$H$4:$H$9,0),MATCH(計算過程!AA$2,バックデータ一覧!$I$2:$L$2,0)),IF(入力データと計算結果!$F$6=3,INDEX(バックデータ一覧!$I$10:$L$15,MATCH(VLOOKUP(計算過程!$A235,バックデータ一覧!$AU$3:$AV$367,2),バックデータ一覧!$H$10:$H$15,0),MATCH(計算過程!AA$2,バックデータ一覧!$I$2:$L$2,0)),IF(入力データと計算結果!$F$6=2,INDEX(バックデータ一覧!$I$16:$L$21,MATCH(VLOOKUP(計算過程!$A235,バックデータ一覧!$AU$3:$AV$367,2),バックデータ一覧!$H$16:$H$21,0),MATCH(計算過程!AA$2,バックデータ一覧!$I$2:$L$2,0)),IF(入力データと計算結果!$F$6=1,INDEX(バックデータ一覧!$I$22:$L$27,MATCH(VLOOKUP(計算過程!$A235,バックデータ一覧!$AU$3:$AV$367,2),バックデータ一覧!$H$22:$H$27,0),MATCH(計算過程!AA$2,バックデータ一覧!$I$2:$L$2,0))))))</f>
        <v>150</v>
      </c>
      <c r="AB235" s="24">
        <f>IF(入力データと計算結果!$F$6=4,INDEX(バックデータ一覧!$I$4:$L$9,MATCH(VLOOKUP(計算過程!$A235,バックデータ一覧!$AU$3:$AV$367,2),バックデータ一覧!$H$4:$H$9,0),MATCH(計算過程!AB$2,バックデータ一覧!$I$2:$L$2,0)),IF(入力データと計算結果!$F$6=3,INDEX(バックデータ一覧!$I$10:$L$15,MATCH(VLOOKUP(計算過程!$A235,バックデータ一覧!$AU$3:$AV$367,2),バックデータ一覧!$H$10:$H$15,0),MATCH(計算過程!AB$2,バックデータ一覧!$I$2:$L$2,0)),IF(入力データと計算結果!$F$6=2,INDEX(バックデータ一覧!$I$16:$L$21,MATCH(VLOOKUP(計算過程!$A235,バックデータ一覧!$AU$3:$AV$367,2),バックデータ一覧!$H$16:$H$21,0),MATCH(計算過程!AB$2,バックデータ一覧!$I$2:$L$2,0)),IF(入力データと計算結果!$F$6=1,INDEX(バックデータ一覧!$I$22:$L$27,MATCH(VLOOKUP(計算過程!$A235,バックデータ一覧!$AU$3:$AV$367,2),バックデータ一覧!$H$22:$H$27,0),MATCH(計算過程!AB$2,バックデータ一覧!$I$2:$L$2,0))))))</f>
        <v>28</v>
      </c>
      <c r="AC235" s="24">
        <f>IF(入力データと計算結果!$F$6=4,INDEX(バックデータ一覧!$I$4:$L$9,MATCH(VLOOKUP(計算過程!$A235,バックデータ一覧!$AU$3:$AV$367,2),バックデータ一覧!$H$4:$H$9,0),MATCH(計算過程!AC$2,バックデータ一覧!$I$2:$L$2,0)),IF(入力データと計算結果!$F$6=3,INDEX(バックデータ一覧!$I$10:$L$15,MATCH(VLOOKUP(計算過程!$A235,バックデータ一覧!$AU$3:$AV$367,2),バックデータ一覧!$H$10:$H$15,0),MATCH(計算過程!AC$2,バックデータ一覧!$I$2:$L$2,0)),IF(入力データと計算結果!$F$6=2,INDEX(バックデータ一覧!$I$16:$L$21,MATCH(VLOOKUP(計算過程!$A235,バックデータ一覧!$AU$3:$AV$367,2),バックデータ一覧!$H$16:$H$21,0),MATCH(計算過程!AC$2,バックデータ一覧!$I$2:$L$2,0)),IF(入力データと計算結果!$F$6=1,INDEX(バックデータ一覧!$I$22:$L$27,MATCH(VLOOKUP(計算過程!$A235,バックデータ一覧!$AU$3:$AV$367,2),バックデータ一覧!$H$22:$H$27,0),MATCH(計算過程!AC$2,バックデータ一覧!$I$2:$L$2,0))))))</f>
        <v>180</v>
      </c>
      <c r="AD235" s="89">
        <f>IF($AF235&lt;7,INDEX(バックデータ一覧!$P$4:$S$5,MATCH(入力データと計算結果!$F$8,バックデータ一覧!$O$4:$O$5,0),MATCH(入力データと計算結果!$F$6,バックデータ一覧!$P$3:$W$3,0)),IF(AND($AF235&gt;=7,$AF235&lt;16),INDEX(バックデータ一覧!$P$6:$S$7,MATCH(入力データと計算結果!$F$8,バックデータ一覧!$O$6:$O$7,0),MATCH(入力データと計算結果!$F$6,バックデータ一覧!$P$3:$W$3,0)),IF(AND($AF235&gt;=16,$AF235&lt;25),INDEX(バックデータ一覧!$P$8:$S$9,MATCH(入力データと計算結果!$F$8,バックデータ一覧!$O$8:$O$9,0),MATCH(入力データと計算結果!$F$6,バックデータ一覧!$P$3:$W$3,0)),IF($AF235&gt;=25,INDEX(バックデータ一覧!$P$10:$S$11,MATCH(入力データと計算結果!$F$8,バックデータ一覧!$O$10:$O$11,0),MATCH(入力データと計算結果!$F$6,バックデータ一覧!$P$3:$W$3,0))))))</f>
        <v>-0.13</v>
      </c>
      <c r="AE235" s="89">
        <f>IF($AF235&lt;7,INDEX(バックデータ一覧!$T$4:$W$5,MATCH(入力データと計算結果!$F$8,バックデータ一覧!$O$4:$O$5,0),MATCH(入力データと計算結果!$F$6,バックデータ一覧!$P$3:$W$3,0)),IF(AND($AF235&gt;=7,$AF235&lt;16),INDEX(バックデータ一覧!$T$6:$W$7,MATCH(入力データと計算結果!$F$8,バックデータ一覧!$O$6:$O$7,0),MATCH(入力データと計算結果!$F$6,バックデータ一覧!$P$3:$W$3,0)),IF(AND($AF235&gt;=16,$AF235&lt;25),INDEX(バックデータ一覧!$T$8:$W$9,MATCH(入力データと計算結果!$F$8,バックデータ一覧!$O$8:$O$9,0),MATCH(入力データと計算結果!$F$6,バックデータ一覧!$P$3:$W$3,0)),IF($AF235&gt;=25,INDEX(バックデータ一覧!$T$10:$W$11,MATCH(入力データと計算結果!$F$8,バックデータ一覧!$O$10:$O$11,0),MATCH(入力データと計算結果!$F$6,バックデータ一覧!$P$3:$W$3,0))))))</f>
        <v>6.04</v>
      </c>
      <c r="AF235" s="88">
        <f>AVERAGEIF(貼り付けシート!$A$6:$A$8765,$A235,貼り付けシート!$C$6:$C$8765)</f>
        <v>15.65</v>
      </c>
      <c r="AG235" s="91">
        <f>IF(AND(入力データと計算結果!$F$7=バックデータ一覧!$A$7,AH235="使用できる"),MIN(AN235,SUM(I235:N235)*$AX$13),0)</f>
        <v>0</v>
      </c>
      <c r="AH235" s="47" t="str">
        <f t="shared" si="42"/>
        <v>使用できる</v>
      </c>
      <c r="AI235" s="90">
        <f>IF(入力データと計算結果!$F$7=バックデータ一覧!$A$8,MIN(AJ235,(SUM(I235:N235)*$AX$15)),0)</f>
        <v>0</v>
      </c>
      <c r="AJ235" s="90">
        <f t="shared" ca="1" si="38"/>
        <v>0</v>
      </c>
      <c r="AK235" s="90">
        <f t="shared" ca="1" si="39"/>
        <v>29.918339236012493</v>
      </c>
      <c r="AL235" s="88">
        <f>IF(OR($AX$22=0,入力データと計算結果!$F$7&lt;&gt;バックデータ一覧!$A$8),0,$AX$19*AM235*10^-3)</f>
        <v>0</v>
      </c>
      <c r="AM235" s="90">
        <f>SUMPRODUCT(('計算過程（日射量等）'!$A$6:$A$8765=計算過程!A235)*('計算過程（日射量等）'!$C$6:$C$8765&gt;=$AX$20))</f>
        <v>10</v>
      </c>
      <c r="AN235" s="90">
        <f>IF(入力データと計算結果!$F$7=バックデータ一覧!$A$9,0,AO235*$AX$22*$AX$21*計算過程!$AX$23)</f>
        <v>0</v>
      </c>
      <c r="AO235" s="90">
        <f>SUMIF('計算過程（日射量等）'!$A$6:$A$8765,計算過程!A235,'計算過程（日射量等）'!$C$6:$C$8765)*3600*10^-6</f>
        <v>19.025771744149878</v>
      </c>
      <c r="AP235" s="90">
        <f t="shared" si="43"/>
        <v>22.503897849462366</v>
      </c>
      <c r="AQ235" s="90">
        <f>AVERAGEIF('貼り付けシート（日射量等）'!$D$3:$D$8762,$A235,'貼り付けシート（日射量等）'!$F$3:$F$8762)</f>
        <v>24.770833333333332</v>
      </c>
    </row>
    <row r="236" spans="1:43">
      <c r="A236" s="28">
        <v>41870</v>
      </c>
      <c r="B236" s="88">
        <f ca="1">I236-IF(入力データと計算結果!$F$7=バックデータ一覧!$A$7,計算過程!$AG236,計算過程!$AI236)*I236/($I236+$J236+$K236+$L236+$M236+$N236)</f>
        <v>13.701573005119997</v>
      </c>
      <c r="C236" s="88">
        <f ca="1">J236-IF(入力データと計算結果!$F$7=バックデータ一覧!$A$7,計算過程!$AG236,計算過程!$AI236)*J236/($I236+$J236+$K236+$L236+$M236+$N236)</f>
        <v>19.573675721599997</v>
      </c>
      <c r="D236" s="88">
        <f ca="1">K236-IF(入力データと計算結果!$F$7=バックデータ一覧!$A$7,計算過程!$AG236,計算過程!$AI236)*K236/($I236+$J236+$K236+$L236+$M236+$N236)</f>
        <v>2.9360513582399994</v>
      </c>
      <c r="E236" s="88">
        <f ca="1">L236-IF(入力データと計算結果!$F$7=バックデータ一覧!$A$7,計算過程!$AG236,計算過程!$AI236)*L236/($I236+$J236+$K236+$L236+$M236+$N236)</f>
        <v>17.616308149439998</v>
      </c>
      <c r="F236" s="88">
        <f ca="1">M236-IF(入力データと計算結果!$F$7=バックデータ一覧!$A$7,計算過程!$AG236,計算過程!$AI236)*M236/($I236+$J236+$K236+$L236+$M236+$N236)</f>
        <v>0</v>
      </c>
      <c r="G236" s="88">
        <f ca="1">N236-IF(入力データと計算結果!$F$7=バックデータ一覧!$A$7,計算過程!$AG236,計算過程!$AI236)*N236/($I236+$J236+$K236+$L236+$M236+$N236)</f>
        <v>3.957749999999999</v>
      </c>
      <c r="H236" s="88">
        <f t="shared" si="40"/>
        <v>0</v>
      </c>
      <c r="I236" s="90">
        <f ca="1">P236*(バックデータ一覧!$E$3-計算過程!X236)*4.186*10^-3</f>
        <v>13.701573005119997</v>
      </c>
      <c r="J236" s="90">
        <f ca="1">Q236*(バックデータ一覧!$E$4-計算過程!X236)*4.186*10^-3</f>
        <v>19.573675721599997</v>
      </c>
      <c r="K236" s="90">
        <f ca="1">R236*(バックデータ一覧!$E$5-計算過程!X236)*4.186*10^-3</f>
        <v>2.9360513582399994</v>
      </c>
      <c r="L236" s="90">
        <f ca="1">IF(入力データと計算結果!$F$9=バックデータ一覧!$A$2,計算過程!S236*(バックデータ一覧!$E$6-計算過程!X236)*4.186*10^-3,0)</f>
        <v>17.616308149439998</v>
      </c>
      <c r="M236" s="90">
        <f>IF(入力データと計算結果!$F$9=バックデータ一覧!$A$2,0,計算過程!T236*(バックデータ一覧!$E$7-計算過程!X236)*4.186*10^-3)</f>
        <v>0</v>
      </c>
      <c r="N236" s="90">
        <f ca="1">IF(入力データと計算結果!$F$9=バックデータ一覧!$A$4,0,計算過程!U236*(バックデータ一覧!$E$8-計算過程!X236)*4.186*10^-3)</f>
        <v>3.957749999999999</v>
      </c>
      <c r="O236" s="90">
        <f>IF(入力データと計算結果!$F$9=バックデータ一覧!$A$4,計算過程!W236*1.25,0)</f>
        <v>0</v>
      </c>
      <c r="P236" s="88">
        <f t="shared" si="33"/>
        <v>140</v>
      </c>
      <c r="Q236" s="88">
        <f t="shared" si="34"/>
        <v>200</v>
      </c>
      <c r="R236" s="88">
        <f t="shared" si="35"/>
        <v>30</v>
      </c>
      <c r="S236" s="88">
        <f>IF(入力データと計算結果!$F$9=バックデータ一覧!$A$2,$AC236,0)*$AX$11*$AX$12</f>
        <v>180</v>
      </c>
      <c r="T236" s="88">
        <f>IF(入力データと計算結果!$F$9=バックデータ一覧!$A$2,0,$AC236)*$AX$12</f>
        <v>0</v>
      </c>
      <c r="U236" s="88">
        <f t="shared" ca="1" si="41"/>
        <v>21.795172303089437</v>
      </c>
      <c r="V236" s="90">
        <f ca="1">IF(OR(入力データと計算結果!$F$9=バックデータ一覧!$A$2,入力データと計算結果!$F$9=バックデータ一覧!$A$3),W236/(バックデータ一覧!$E$8-計算過程!X236)/4.186*10^3,0)</f>
        <v>21.795172303089437</v>
      </c>
      <c r="W236" s="90">
        <f t="shared" si="36"/>
        <v>3.9577499999999994</v>
      </c>
      <c r="X236" s="90">
        <f ca="1">MAX(VLOOKUP(入力データと計算結果!$F$5,バックデータ一覧!$Y$3:$AA$10,2)*Y236+VLOOKUP(入力データと計算結果!$F$5,バックデータ一覧!$Y$3:$AA$10,3),0.5)</f>
        <v>16.620072000000004</v>
      </c>
      <c r="Y236" s="90">
        <f t="shared" ca="1" si="37"/>
        <v>19.813333333333336</v>
      </c>
      <c r="Z236" s="24">
        <f>IF(入力データと計算結果!$F$6=4,INDEX(バックデータ一覧!$I$4:$L$9,MATCH(VLOOKUP(計算過程!$A236,バックデータ一覧!$AU$3:$AV$367,2),バックデータ一覧!$H$4:$H$9,0),MATCH(計算過程!Z$2,バックデータ一覧!$I$2:$L$2,0)),IF(入力データと計算結果!$F$6=3,INDEX(バックデータ一覧!$I$10:$L$15,MATCH(VLOOKUP(計算過程!$A236,バックデータ一覧!$AU$3:$AV$367,2),バックデータ一覧!$H$10:$H$15,0),MATCH(計算過程!Z$2,バックデータ一覧!$I$2:$L$2,0)),IF(入力データと計算結果!$F$6=2,INDEX(バックデータ一覧!$I$16:$L$21,MATCH(VLOOKUP(計算過程!$A236,バックデータ一覧!$AU$3:$AV$367,2),バックデータ一覧!$H$16:$H$21,0),MATCH(計算過程!Z$2,バックデータ一覧!$I$2:$L$2,0)),IF(入力データと計算結果!$F$6=1,INDEX(バックデータ一覧!$I$22:$L$27,MATCH(VLOOKUP(計算過程!$A236,バックデータ一覧!$AU$3:$AV$367,2),バックデータ一覧!$H$22:$H$27,0),MATCH(計算過程!Z$2,バックデータ一覧!$I$2:$L$2,0))))))</f>
        <v>140</v>
      </c>
      <c r="AA236" s="24">
        <f>IF(入力データと計算結果!$F$6=4,INDEX(バックデータ一覧!$I$4:$L$9,MATCH(VLOOKUP(計算過程!$A236,バックデータ一覧!$AU$3:$AV$367,2),バックデータ一覧!$H$4:$H$9,0),MATCH(計算過程!AA$2,バックデータ一覧!$I$2:$L$2,0)),IF(入力データと計算結果!$F$6=3,INDEX(バックデータ一覧!$I$10:$L$15,MATCH(VLOOKUP(計算過程!$A236,バックデータ一覧!$AU$3:$AV$367,2),バックデータ一覧!$H$10:$H$15,0),MATCH(計算過程!AA$2,バックデータ一覧!$I$2:$L$2,0)),IF(入力データと計算結果!$F$6=2,INDEX(バックデータ一覧!$I$16:$L$21,MATCH(VLOOKUP(計算過程!$A236,バックデータ一覧!$AU$3:$AV$367,2),バックデータ一覧!$H$16:$H$21,0),MATCH(計算過程!AA$2,バックデータ一覧!$I$2:$L$2,0)),IF(入力データと計算結果!$F$6=1,INDEX(バックデータ一覧!$I$22:$L$27,MATCH(VLOOKUP(計算過程!$A236,バックデータ一覧!$AU$3:$AV$367,2),バックデータ一覧!$H$22:$H$27,0),MATCH(計算過程!AA$2,バックデータ一覧!$I$2:$L$2,0))))))</f>
        <v>200</v>
      </c>
      <c r="AB236" s="24">
        <f>IF(入力データと計算結果!$F$6=4,INDEX(バックデータ一覧!$I$4:$L$9,MATCH(VLOOKUP(計算過程!$A236,バックデータ一覧!$AU$3:$AV$367,2),バックデータ一覧!$H$4:$H$9,0),MATCH(計算過程!AB$2,バックデータ一覧!$I$2:$L$2,0)),IF(入力データと計算結果!$F$6=3,INDEX(バックデータ一覧!$I$10:$L$15,MATCH(VLOOKUP(計算過程!$A236,バックデータ一覧!$AU$3:$AV$367,2),バックデータ一覧!$H$10:$H$15,0),MATCH(計算過程!AB$2,バックデータ一覧!$I$2:$L$2,0)),IF(入力データと計算結果!$F$6=2,INDEX(バックデータ一覧!$I$16:$L$21,MATCH(VLOOKUP(計算過程!$A236,バックデータ一覧!$AU$3:$AV$367,2),バックデータ一覧!$H$16:$H$21,0),MATCH(計算過程!AB$2,バックデータ一覧!$I$2:$L$2,0)),IF(入力データと計算結果!$F$6=1,INDEX(バックデータ一覧!$I$22:$L$27,MATCH(VLOOKUP(計算過程!$A236,バックデータ一覧!$AU$3:$AV$367,2),バックデータ一覧!$H$22:$H$27,0),MATCH(計算過程!AB$2,バックデータ一覧!$I$2:$L$2,0))))))</f>
        <v>30</v>
      </c>
      <c r="AC236" s="24">
        <f>IF(入力データと計算結果!$F$6=4,INDEX(バックデータ一覧!$I$4:$L$9,MATCH(VLOOKUP(計算過程!$A236,バックデータ一覧!$AU$3:$AV$367,2),バックデータ一覧!$H$4:$H$9,0),MATCH(計算過程!AC$2,バックデータ一覧!$I$2:$L$2,0)),IF(入力データと計算結果!$F$6=3,INDEX(バックデータ一覧!$I$10:$L$15,MATCH(VLOOKUP(計算過程!$A236,バックデータ一覧!$AU$3:$AV$367,2),バックデータ一覧!$H$10:$H$15,0),MATCH(計算過程!AC$2,バックデータ一覧!$I$2:$L$2,0)),IF(入力データと計算結果!$F$6=2,INDEX(バックデータ一覧!$I$16:$L$21,MATCH(VLOOKUP(計算過程!$A236,バックデータ一覧!$AU$3:$AV$367,2),バックデータ一覧!$H$16:$H$21,0),MATCH(計算過程!AC$2,バックデータ一覧!$I$2:$L$2,0)),IF(入力データと計算結果!$F$6=1,INDEX(バックデータ一覧!$I$22:$L$27,MATCH(VLOOKUP(計算過程!$A236,バックデータ一覧!$AU$3:$AV$367,2),バックデータ一覧!$H$22:$H$27,0),MATCH(計算過程!AC$2,バックデータ一覧!$I$2:$L$2,0))))))</f>
        <v>180</v>
      </c>
      <c r="AD236" s="89">
        <f>IF($AF236&lt;7,INDEX(バックデータ一覧!$P$4:$S$5,MATCH(入力データと計算結果!$F$8,バックデータ一覧!$O$4:$O$5,0),MATCH(入力データと計算結果!$F$6,バックデータ一覧!$P$3:$W$3,0)),IF(AND($AF236&gt;=7,$AF236&lt;16),INDEX(バックデータ一覧!$P$6:$S$7,MATCH(入力データと計算結果!$F$8,バックデータ一覧!$O$6:$O$7,0),MATCH(入力データと計算結果!$F$6,バックデータ一覧!$P$3:$W$3,0)),IF(AND($AF236&gt;=16,$AF236&lt;25),INDEX(バックデータ一覧!$P$8:$S$9,MATCH(入力データと計算結果!$F$8,バックデータ一覧!$O$8:$O$9,0),MATCH(入力データと計算結果!$F$6,バックデータ一覧!$P$3:$W$3,0)),IF($AF236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36" s="89">
        <f>IF($AF236&lt;7,INDEX(バックデータ一覧!$T$4:$W$5,MATCH(入力データと計算結果!$F$8,バックデータ一覧!$O$4:$O$5,0),MATCH(入力データと計算結果!$F$6,バックデータ一覧!$P$3:$W$3,0)),IF(AND($AF236&gt;=7,$AF236&lt;16),INDEX(バックデータ一覧!$T$6:$W$7,MATCH(入力データと計算結果!$F$8,バックデータ一覧!$O$6:$O$7,0),MATCH(入力データと計算結果!$F$6,バックデータ一覧!$P$3:$W$3,0)),IF(AND($AF236&gt;=16,$AF236&lt;25),INDEX(バックデータ一覧!$T$8:$W$9,MATCH(入力データと計算結果!$F$8,バックデータ一覧!$O$8:$O$9,0),MATCH(入力データと計算結果!$F$6,バックデータ一覧!$P$3:$W$3,0)),IF($AF236&gt;=25,INDEX(バックデータ一覧!$T$10:$W$11,MATCH(入力データと計算結果!$F$8,バックデータ一覧!$O$10:$O$11,0),MATCH(入力データと計算結果!$F$6,バックデータ一覧!$P$3:$W$3,0))))))</f>
        <v>6.21</v>
      </c>
      <c r="AF236" s="88">
        <f>AVERAGEIF(貼り付けシート!$A$6:$A$8765,$A236,貼り付けシート!$C$6:$C$8765)</f>
        <v>16.087500000000002</v>
      </c>
      <c r="AG236" s="91">
        <f>IF(AND(入力データと計算結果!$F$7=バックデータ一覧!$A$7,AH236="使用できる"),MIN(AN236,SUM(I236:N236)*$AX$13),0)</f>
        <v>0</v>
      </c>
      <c r="AH236" s="47" t="str">
        <f t="shared" si="42"/>
        <v>使用できる</v>
      </c>
      <c r="AI236" s="90">
        <f>IF(入力データと計算結果!$F$7=バックデータ一覧!$A$8,MIN(AJ236,(SUM(I236:N236)*$AX$15)),0)</f>
        <v>0</v>
      </c>
      <c r="AJ236" s="90">
        <f t="shared" ca="1" si="38"/>
        <v>0</v>
      </c>
      <c r="AK236" s="90">
        <f t="shared" ca="1" si="39"/>
        <v>30.377756791199996</v>
      </c>
      <c r="AL236" s="88">
        <f>IF(OR($AX$22=0,入力データと計算結果!$F$7&lt;&gt;バックデータ一覧!$A$8),0,$AX$19*AM236*10^-3)</f>
        <v>0</v>
      </c>
      <c r="AM236" s="90">
        <f>SUMPRODUCT(('計算過程（日射量等）'!$A$6:$A$8765=計算過程!A236)*('計算過程（日射量等）'!$C$6:$C$8765&gt;=$AX$20))</f>
        <v>10</v>
      </c>
      <c r="AN236" s="90">
        <f>IF(入力データと計算結果!$F$7=バックデータ一覧!$A$9,0,AO236*$AX$22*$AX$21*計算過程!$AX$23)</f>
        <v>0</v>
      </c>
      <c r="AO236" s="90">
        <f>SUMIF('計算過程（日射量等）'!$A$6:$A$8765,計算過程!A236,'計算過程（日射量等）'!$C$6:$C$8765)*3600*10^-6</f>
        <v>18.91508719084008</v>
      </c>
      <c r="AP236" s="90">
        <f t="shared" si="43"/>
        <v>22.488440860215054</v>
      </c>
      <c r="AQ236" s="90">
        <f>AVERAGEIF('貼り付けシート（日射量等）'!$D$3:$D$8762,$A236,'貼り付けシート（日射量等）'!$F$3:$F$8762)</f>
        <v>23.979166666666668</v>
      </c>
    </row>
    <row r="237" spans="1:43">
      <c r="A237" s="28">
        <v>41871</v>
      </c>
      <c r="B237" s="88">
        <f ca="1">I237-IF(入力データと計算結果!$F$7=バックデータ一覧!$A$7,計算過程!$AG237,計算過程!$AI237)*I237/($I237+$J237+$K237+$L237+$M237+$N237)</f>
        <v>3.2062305497039998</v>
      </c>
      <c r="C237" s="88">
        <f ca="1">J237-IF(入力データと計算結果!$F$7=バックデータ一覧!$A$7,計算過程!$AG237,計算過程!$AI237)*J237/($I237+$J237+$K237+$L237+$M237+$N237)</f>
        <v>19.036993888867499</v>
      </c>
      <c r="D237" s="88">
        <f ca="1">K237-IF(入力データと計算結果!$F$7=バックデータ一覧!$A$7,計算過程!$AG237,計算過程!$AI237)*K237/($I237+$J237+$K237+$L237+$M237+$N237)</f>
        <v>2.8054517309909994</v>
      </c>
      <c r="E237" s="88">
        <f ca="1">L237-IF(入力データと計算結果!$F$7=バックデータ一覧!$A$7,計算過程!$AG237,計算過程!$AI237)*L237/($I237+$J237+$K237+$L237+$M237+$N237)</f>
        <v>0</v>
      </c>
      <c r="F237" s="88">
        <f ca="1">M237-IF(入力データと計算結果!$F$7=バックデータ一覧!$A$7,計算過程!$AG237,計算過程!$AI237)*M237/($I237+$J237+$K237+$L237+$M237+$N237)</f>
        <v>0</v>
      </c>
      <c r="G237" s="88">
        <f ca="1">N237-IF(入力データと計算結果!$F$7=バックデータ一覧!$A$7,計算過程!$AG237,計算過程!$AI237)*N237/($I237+$J237+$K237+$L237+$M237+$N237)</f>
        <v>0</v>
      </c>
      <c r="H237" s="88">
        <f t="shared" si="40"/>
        <v>0</v>
      </c>
      <c r="I237" s="90">
        <f ca="1">P237*(バックデータ一覧!$E$3-計算過程!X237)*4.186*10^-3</f>
        <v>3.2062305497039998</v>
      </c>
      <c r="J237" s="90">
        <f ca="1">Q237*(バックデータ一覧!$E$4-計算過程!X237)*4.186*10^-3</f>
        <v>19.036993888867499</v>
      </c>
      <c r="K237" s="90">
        <f ca="1">R237*(バックデータ一覧!$E$5-計算過程!X237)*4.186*10^-3</f>
        <v>2.8054517309909994</v>
      </c>
      <c r="L237" s="90">
        <f ca="1">IF(入力データと計算結果!$F$9=バックデータ一覧!$A$2,計算過程!S237*(バックデータ一覧!$E$6-計算過程!X237)*4.186*10^-3,0)</f>
        <v>0</v>
      </c>
      <c r="M237" s="90">
        <f>IF(入力データと計算結果!$F$9=バックデータ一覧!$A$2,0,計算過程!T237*(バックデータ一覧!$E$7-計算過程!X237)*4.186*10^-3)</f>
        <v>0</v>
      </c>
      <c r="N237" s="90">
        <f ca="1">IF(入力データと計算結果!$F$9=バックデータ一覧!$A$4,0,計算過程!U237*(バックデータ一覧!$E$8-計算過程!X237)*4.186*10^-3)</f>
        <v>0</v>
      </c>
      <c r="O237" s="90">
        <f>IF(入力データと計算結果!$F$9=バックデータ一覧!$A$4,計算過程!W237*1.25,0)</f>
        <v>0</v>
      </c>
      <c r="P237" s="88">
        <f t="shared" si="33"/>
        <v>32</v>
      </c>
      <c r="Q237" s="88">
        <f t="shared" si="34"/>
        <v>190</v>
      </c>
      <c r="R237" s="88">
        <f t="shared" si="35"/>
        <v>28</v>
      </c>
      <c r="S237" s="88">
        <f>IF(入力データと計算結果!$F$9=バックデータ一覧!$A$2,$AC237,0)*$AX$11*$AX$12</f>
        <v>0</v>
      </c>
      <c r="T237" s="88">
        <f>IF(入力データと計算結果!$F$9=バックデータ一覧!$A$2,0,$AC237)*$AX$12</f>
        <v>0</v>
      </c>
      <c r="U237" s="88">
        <f t="shared" ca="1" si="41"/>
        <v>0</v>
      </c>
      <c r="V237" s="90">
        <f ca="1">IF(OR(入力データと計算結果!$F$9=バックデータ一覧!$A$2,入力データと計算結果!$F$9=バックデータ一覧!$A$3),W237/(バックデータ一覧!$E$8-計算過程!X237)/4.186*10^3,0)</f>
        <v>0</v>
      </c>
      <c r="W237" s="90">
        <f t="shared" si="36"/>
        <v>0</v>
      </c>
      <c r="X237" s="90">
        <f ca="1">MAX(VLOOKUP(入力データと計算結果!$F$5,バックデータ一覧!$Y$3:$AA$10,2)*Y237+VLOOKUP(入力データと計算結果!$F$5,バックデータ一覧!$Y$3:$AA$10,3),0.5)</f>
        <v>16.064332375000003</v>
      </c>
      <c r="Y237" s="90">
        <f t="shared" ca="1" si="37"/>
        <v>18.97625</v>
      </c>
      <c r="Z237" s="24">
        <f>IF(入力データと計算結果!$F$6=4,INDEX(バックデータ一覧!$I$4:$L$9,MATCH(VLOOKUP(計算過程!$A237,バックデータ一覧!$AU$3:$AV$367,2),バックデータ一覧!$H$4:$H$9,0),MATCH(計算過程!Z$2,バックデータ一覧!$I$2:$L$2,0)),IF(入力データと計算結果!$F$6=3,INDEX(バックデータ一覧!$I$10:$L$15,MATCH(VLOOKUP(計算過程!$A237,バックデータ一覧!$AU$3:$AV$367,2),バックデータ一覧!$H$10:$H$15,0),MATCH(計算過程!Z$2,バックデータ一覧!$I$2:$L$2,0)),IF(入力データと計算結果!$F$6=2,INDEX(バックデータ一覧!$I$16:$L$21,MATCH(VLOOKUP(計算過程!$A237,バックデータ一覧!$AU$3:$AV$367,2),バックデータ一覧!$H$16:$H$21,0),MATCH(計算過程!Z$2,バックデータ一覧!$I$2:$L$2,0)),IF(入力データと計算結果!$F$6=1,INDEX(バックデータ一覧!$I$22:$L$27,MATCH(VLOOKUP(計算過程!$A237,バックデータ一覧!$AU$3:$AV$367,2),バックデータ一覧!$H$22:$H$27,0),MATCH(計算過程!Z$2,バックデータ一覧!$I$2:$L$2,0))))))</f>
        <v>32</v>
      </c>
      <c r="AA237" s="24">
        <f>IF(入力データと計算結果!$F$6=4,INDEX(バックデータ一覧!$I$4:$L$9,MATCH(VLOOKUP(計算過程!$A237,バックデータ一覧!$AU$3:$AV$367,2),バックデータ一覧!$H$4:$H$9,0),MATCH(計算過程!AA$2,バックデータ一覧!$I$2:$L$2,0)),IF(入力データと計算結果!$F$6=3,INDEX(バックデータ一覧!$I$10:$L$15,MATCH(VLOOKUP(計算過程!$A237,バックデータ一覧!$AU$3:$AV$367,2),バックデータ一覧!$H$10:$H$15,0),MATCH(計算過程!AA$2,バックデータ一覧!$I$2:$L$2,0)),IF(入力データと計算結果!$F$6=2,INDEX(バックデータ一覧!$I$16:$L$21,MATCH(VLOOKUP(計算過程!$A237,バックデータ一覧!$AU$3:$AV$367,2),バックデータ一覧!$H$16:$H$21,0),MATCH(計算過程!AA$2,バックデータ一覧!$I$2:$L$2,0)),IF(入力データと計算結果!$F$6=1,INDEX(バックデータ一覧!$I$22:$L$27,MATCH(VLOOKUP(計算過程!$A237,バックデータ一覧!$AU$3:$AV$367,2),バックデータ一覧!$H$22:$H$27,0),MATCH(計算過程!AA$2,バックデータ一覧!$I$2:$L$2,0))))))</f>
        <v>190</v>
      </c>
      <c r="AB237" s="24">
        <f>IF(入力データと計算結果!$F$6=4,INDEX(バックデータ一覧!$I$4:$L$9,MATCH(VLOOKUP(計算過程!$A237,バックデータ一覧!$AU$3:$AV$367,2),バックデータ一覧!$H$4:$H$9,0),MATCH(計算過程!AB$2,バックデータ一覧!$I$2:$L$2,0)),IF(入力データと計算結果!$F$6=3,INDEX(バックデータ一覧!$I$10:$L$15,MATCH(VLOOKUP(計算過程!$A237,バックデータ一覧!$AU$3:$AV$367,2),バックデータ一覧!$H$10:$H$15,0),MATCH(計算過程!AB$2,バックデータ一覧!$I$2:$L$2,0)),IF(入力データと計算結果!$F$6=2,INDEX(バックデータ一覧!$I$16:$L$21,MATCH(VLOOKUP(計算過程!$A237,バックデータ一覧!$AU$3:$AV$367,2),バックデータ一覧!$H$16:$H$21,0),MATCH(計算過程!AB$2,バックデータ一覧!$I$2:$L$2,0)),IF(入力データと計算結果!$F$6=1,INDEX(バックデータ一覧!$I$22:$L$27,MATCH(VLOOKUP(計算過程!$A237,バックデータ一覧!$AU$3:$AV$367,2),バックデータ一覧!$H$22:$H$27,0),MATCH(計算過程!AB$2,バックデータ一覧!$I$2:$L$2,0))))))</f>
        <v>28</v>
      </c>
      <c r="AC237" s="24">
        <f>IF(入力データと計算結果!$F$6=4,INDEX(バックデータ一覧!$I$4:$L$9,MATCH(VLOOKUP(計算過程!$A237,バックデータ一覧!$AU$3:$AV$367,2),バックデータ一覧!$H$4:$H$9,0),MATCH(計算過程!AC$2,バックデータ一覧!$I$2:$L$2,0)),IF(入力データと計算結果!$F$6=3,INDEX(バックデータ一覧!$I$10:$L$15,MATCH(VLOOKUP(計算過程!$A237,バックデータ一覧!$AU$3:$AV$367,2),バックデータ一覧!$H$10:$H$15,0),MATCH(計算過程!AC$2,バックデータ一覧!$I$2:$L$2,0)),IF(入力データと計算結果!$F$6=2,INDEX(バックデータ一覧!$I$16:$L$21,MATCH(VLOOKUP(計算過程!$A237,バックデータ一覧!$AU$3:$AV$367,2),バックデータ一覧!$H$16:$H$21,0),MATCH(計算過程!AC$2,バックデータ一覧!$I$2:$L$2,0)),IF(入力データと計算結果!$F$6=1,INDEX(バックデータ一覧!$I$22:$L$27,MATCH(VLOOKUP(計算過程!$A237,バックデータ一覧!$AU$3:$AV$367,2),バックデータ一覧!$H$22:$H$27,0),MATCH(計算過程!AC$2,バックデータ一覧!$I$2:$L$2,0))))))</f>
        <v>0</v>
      </c>
      <c r="AD237" s="89">
        <f>IF($AF237&lt;7,INDEX(バックデータ一覧!$P$4:$S$5,MATCH(入力データと計算結果!$F$8,バックデータ一覧!$O$4:$O$5,0),MATCH(入力データと計算結果!$F$6,バックデータ一覧!$P$3:$W$3,0)),IF(AND($AF237&gt;=7,$AF237&lt;16),INDEX(バックデータ一覧!$P$6:$S$7,MATCH(入力データと計算結果!$F$8,バックデータ一覧!$O$6:$O$7,0),MATCH(入力データと計算結果!$F$6,バックデータ一覧!$P$3:$W$3,0)),IF(AND($AF237&gt;=16,$AF237&lt;25),INDEX(バックデータ一覧!$P$8:$S$9,MATCH(入力データと計算結果!$F$8,バックデータ一覧!$O$8:$O$9,0),MATCH(入力データと計算結果!$F$6,バックデータ一覧!$P$3:$W$3,0)),IF($AF237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37" s="89">
        <f>IF($AF237&lt;7,INDEX(バックデータ一覧!$T$4:$W$5,MATCH(入力データと計算結果!$F$8,バックデータ一覧!$O$4:$O$5,0),MATCH(入力データと計算結果!$F$6,バックデータ一覧!$P$3:$W$3,0)),IF(AND($AF237&gt;=7,$AF237&lt;16),INDEX(バックデータ一覧!$T$6:$W$7,MATCH(入力データと計算結果!$F$8,バックデータ一覧!$O$6:$O$7,0),MATCH(入力データと計算結果!$F$6,バックデータ一覧!$P$3:$W$3,0)),IF(AND($AF237&gt;=16,$AF237&lt;25),INDEX(バックデータ一覧!$T$8:$W$9,MATCH(入力データと計算結果!$F$8,バックデータ一覧!$O$8:$O$9,0),MATCH(入力データと計算結果!$F$6,バックデータ一覧!$P$3:$W$3,0)),IF($AF237&gt;=25,INDEX(バックデータ一覧!$T$10:$W$11,MATCH(入力データと計算結果!$F$8,バックデータ一覧!$O$10:$O$11,0),MATCH(入力データと計算結果!$F$6,バックデータ一覧!$P$3:$W$3,0))))))</f>
        <v>6.21</v>
      </c>
      <c r="AF237" s="88">
        <f>AVERAGEIF(貼り付けシート!$A$6:$A$8765,$A237,貼り付けシート!$C$6:$C$8765)</f>
        <v>18.962500000000002</v>
      </c>
      <c r="AG237" s="91">
        <f>IF(AND(入力データと計算結果!$F$7=バックデータ一覧!$A$7,AH237="使用できる"),MIN(AN237,SUM(I237:N237)*$AX$13),0)</f>
        <v>0</v>
      </c>
      <c r="AH237" s="47" t="str">
        <f t="shared" si="42"/>
        <v>使用できる</v>
      </c>
      <c r="AI237" s="90">
        <f>IF(入力データと計算結果!$F$7=バックデータ一覧!$A$8,MIN(AJ237,(SUM(I237:N237)*$AX$15)),0)</f>
        <v>0</v>
      </c>
      <c r="AJ237" s="90">
        <f t="shared" ca="1" si="38"/>
        <v>0</v>
      </c>
      <c r="AK237" s="90">
        <f t="shared" ca="1" si="39"/>
        <v>30.726705701737494</v>
      </c>
      <c r="AL237" s="88">
        <f>IF(OR($AX$22=0,入力データと計算結果!$F$7&lt;&gt;バックデータ一覧!$A$8),0,$AX$19*AM237*10^-3)</f>
        <v>0</v>
      </c>
      <c r="AM237" s="90">
        <f>SUMPRODUCT(('計算過程（日射量等）'!$A$6:$A$8765=計算過程!A237)*('計算過程（日射量等）'!$C$6:$C$8765&gt;=$AX$20))</f>
        <v>10</v>
      </c>
      <c r="AN237" s="90">
        <f>IF(入力データと計算結果!$F$7=バックデータ一覧!$A$9,0,AO237*$AX$22*$AX$21*計算過程!$AX$23)</f>
        <v>0</v>
      </c>
      <c r="AO237" s="90">
        <f>SUMIF('計算過程（日射量等）'!$A$6:$A$8765,計算過程!A237,'計算過程（日射量等）'!$C$6:$C$8765)*3600*10^-6</f>
        <v>19.855236081822895</v>
      </c>
      <c r="AP237" s="90">
        <f t="shared" si="43"/>
        <v>22.454838709677421</v>
      </c>
      <c r="AQ237" s="90">
        <f>AVERAGEIF('貼り付けシート（日射量等）'!$D$3:$D$8762,$A237,'貼り付けシート（日射量等）'!$F$3:$F$8762)</f>
        <v>25.108333333333334</v>
      </c>
    </row>
    <row r="238" spans="1:43">
      <c r="A238" s="28">
        <v>41872</v>
      </c>
      <c r="B238" s="88">
        <f ca="1">I238-IF(入力データと計算結果!$F$7=バックデータ一覧!$A$7,計算過程!$AG238,計算過程!$AI238)*I238/($I238+$J238+$K238+$L238+$M238+$N238)</f>
        <v>9.2918457656569995</v>
      </c>
      <c r="C238" s="88">
        <f ca="1">J238-IF(入力データと計算結果!$F$7=バックデータ一覧!$A$7,計算過程!$AG238,計算過程!$AI238)*J238/($I238+$J238+$K238+$L238+$M238+$N238)</f>
        <v>15.1497485309625</v>
      </c>
      <c r="D238" s="88">
        <f ca="1">K238-IF(入力データと計算結果!$F$7=バックデータ一覧!$A$7,計算過程!$AG238,計算過程!$AI238)*K238/($I238+$J238+$K238+$L238+$M238+$N238)</f>
        <v>2.8279530591130002</v>
      </c>
      <c r="E238" s="88">
        <f ca="1">L238-IF(入力データと計算結果!$F$7=バックデータ一覧!$A$7,計算過程!$AG238,計算過程!$AI238)*L238/($I238+$J238+$K238+$L238+$M238+$N238)</f>
        <v>18.179698237155002</v>
      </c>
      <c r="F238" s="88">
        <f ca="1">M238-IF(入力データと計算結果!$F$7=バックデータ一覧!$A$7,計算過程!$AG238,計算過程!$AI238)*M238/($I238+$J238+$K238+$L238+$M238+$N238)</f>
        <v>0</v>
      </c>
      <c r="G238" s="88">
        <f ca="1">N238-IF(入力データと計算結果!$F$7=バックデータ一覧!$A$7,計算過程!$AG238,計算過程!$AI238)*N238/($I238+$J238+$K238+$L238+$M238+$N238)</f>
        <v>3.0436666666666667</v>
      </c>
      <c r="H238" s="88">
        <f t="shared" si="40"/>
        <v>0</v>
      </c>
      <c r="I238" s="90">
        <f ca="1">P238*(バックデータ一覧!$E$3-計算過程!X238)*4.186*10^-3</f>
        <v>9.2918457656569995</v>
      </c>
      <c r="J238" s="90">
        <f ca="1">Q238*(バックデータ一覧!$E$4-計算過程!X238)*4.186*10^-3</f>
        <v>15.1497485309625</v>
      </c>
      <c r="K238" s="90">
        <f ca="1">R238*(バックデータ一覧!$E$5-計算過程!X238)*4.186*10^-3</f>
        <v>2.8279530591130002</v>
      </c>
      <c r="L238" s="90">
        <f ca="1">IF(入力データと計算結果!$F$9=バックデータ一覧!$A$2,計算過程!S238*(バックデータ一覧!$E$6-計算過程!X238)*4.186*10^-3,0)</f>
        <v>18.179698237155002</v>
      </c>
      <c r="M238" s="90">
        <f>IF(入力データと計算結果!$F$9=バックデータ一覧!$A$2,0,計算過程!T238*(バックデータ一覧!$E$7-計算過程!X238)*4.186*10^-3)</f>
        <v>0</v>
      </c>
      <c r="N238" s="90">
        <f ca="1">IF(入力データと計算結果!$F$9=バックデータ一覧!$A$4,0,計算過程!U238*(バックデータ一覧!$E$8-計算過程!X238)*4.186*10^-3)</f>
        <v>3.0436666666666667</v>
      </c>
      <c r="O238" s="90">
        <f>IF(入力データと計算結果!$F$9=バックデータ一覧!$A$4,計算過程!W238*1.25,0)</f>
        <v>0</v>
      </c>
      <c r="P238" s="88">
        <f t="shared" si="33"/>
        <v>92</v>
      </c>
      <c r="Q238" s="88">
        <f t="shared" si="34"/>
        <v>150</v>
      </c>
      <c r="R238" s="88">
        <f t="shared" si="35"/>
        <v>28</v>
      </c>
      <c r="S238" s="88">
        <f>IF(入力データと計算結果!$F$9=バックデータ一覧!$A$2,$AC238,0)*$AX$11*$AX$12</f>
        <v>180</v>
      </c>
      <c r="T238" s="88">
        <f>IF(入力データと計算結果!$F$9=バックデータ一覧!$A$2,0,$AC238)*$AX$12</f>
        <v>0</v>
      </c>
      <c r="U238" s="88">
        <f t="shared" ca="1" si="41"/>
        <v>16.477340246170499</v>
      </c>
      <c r="V238" s="90">
        <f ca="1">IF(OR(入力データと計算結果!$F$9=バックデータ一覧!$A$2,入力データと計算結果!$F$9=バックデータ一覧!$A$3),W238/(バックデータ一覧!$E$8-計算過程!X238)/4.186*10^3,0)</f>
        <v>16.477340246170499</v>
      </c>
      <c r="W238" s="90">
        <f t="shared" si="36"/>
        <v>3.0436666666666667</v>
      </c>
      <c r="X238" s="90">
        <f ca="1">MAX(VLOOKUP(入力データと計算結果!$F$5,バックデータ一覧!$Y$3:$AA$10,2)*Y238+VLOOKUP(入力データと計算結果!$F$5,バックデータ一覧!$Y$3:$AA$10,3),0.5)</f>
        <v>15.872354625</v>
      </c>
      <c r="Y238" s="90">
        <f t="shared" ca="1" si="37"/>
        <v>18.687083333333334</v>
      </c>
      <c r="Z238" s="24">
        <f>IF(入力データと計算結果!$F$6=4,INDEX(バックデータ一覧!$I$4:$L$9,MATCH(VLOOKUP(計算過程!$A238,バックデータ一覧!$AU$3:$AV$367,2),バックデータ一覧!$H$4:$H$9,0),MATCH(計算過程!Z$2,バックデータ一覧!$I$2:$L$2,0)),IF(入力データと計算結果!$F$6=3,INDEX(バックデータ一覧!$I$10:$L$15,MATCH(VLOOKUP(計算過程!$A238,バックデータ一覧!$AU$3:$AV$367,2),バックデータ一覧!$H$10:$H$15,0),MATCH(計算過程!Z$2,バックデータ一覧!$I$2:$L$2,0)),IF(入力データと計算結果!$F$6=2,INDEX(バックデータ一覧!$I$16:$L$21,MATCH(VLOOKUP(計算過程!$A238,バックデータ一覧!$AU$3:$AV$367,2),バックデータ一覧!$H$16:$H$21,0),MATCH(計算過程!Z$2,バックデータ一覧!$I$2:$L$2,0)),IF(入力データと計算結果!$F$6=1,INDEX(バックデータ一覧!$I$22:$L$27,MATCH(VLOOKUP(計算過程!$A238,バックデータ一覧!$AU$3:$AV$367,2),バックデータ一覧!$H$22:$H$27,0),MATCH(計算過程!Z$2,バックデータ一覧!$I$2:$L$2,0))))))</f>
        <v>92</v>
      </c>
      <c r="AA238" s="24">
        <f>IF(入力データと計算結果!$F$6=4,INDEX(バックデータ一覧!$I$4:$L$9,MATCH(VLOOKUP(計算過程!$A238,バックデータ一覧!$AU$3:$AV$367,2),バックデータ一覧!$H$4:$H$9,0),MATCH(計算過程!AA$2,バックデータ一覧!$I$2:$L$2,0)),IF(入力データと計算結果!$F$6=3,INDEX(バックデータ一覧!$I$10:$L$15,MATCH(VLOOKUP(計算過程!$A238,バックデータ一覧!$AU$3:$AV$367,2),バックデータ一覧!$H$10:$H$15,0),MATCH(計算過程!AA$2,バックデータ一覧!$I$2:$L$2,0)),IF(入力データと計算結果!$F$6=2,INDEX(バックデータ一覧!$I$16:$L$21,MATCH(VLOOKUP(計算過程!$A238,バックデータ一覧!$AU$3:$AV$367,2),バックデータ一覧!$H$16:$H$21,0),MATCH(計算過程!AA$2,バックデータ一覧!$I$2:$L$2,0)),IF(入力データと計算結果!$F$6=1,INDEX(バックデータ一覧!$I$22:$L$27,MATCH(VLOOKUP(計算過程!$A238,バックデータ一覧!$AU$3:$AV$367,2),バックデータ一覧!$H$22:$H$27,0),MATCH(計算過程!AA$2,バックデータ一覧!$I$2:$L$2,0))))))</f>
        <v>150</v>
      </c>
      <c r="AB238" s="24">
        <f>IF(入力データと計算結果!$F$6=4,INDEX(バックデータ一覧!$I$4:$L$9,MATCH(VLOOKUP(計算過程!$A238,バックデータ一覧!$AU$3:$AV$367,2),バックデータ一覧!$H$4:$H$9,0),MATCH(計算過程!AB$2,バックデータ一覧!$I$2:$L$2,0)),IF(入力データと計算結果!$F$6=3,INDEX(バックデータ一覧!$I$10:$L$15,MATCH(VLOOKUP(計算過程!$A238,バックデータ一覧!$AU$3:$AV$367,2),バックデータ一覧!$H$10:$H$15,0),MATCH(計算過程!AB$2,バックデータ一覧!$I$2:$L$2,0)),IF(入力データと計算結果!$F$6=2,INDEX(バックデータ一覧!$I$16:$L$21,MATCH(VLOOKUP(計算過程!$A238,バックデータ一覧!$AU$3:$AV$367,2),バックデータ一覧!$H$16:$H$21,0),MATCH(計算過程!AB$2,バックデータ一覧!$I$2:$L$2,0)),IF(入力データと計算結果!$F$6=1,INDEX(バックデータ一覧!$I$22:$L$27,MATCH(VLOOKUP(計算過程!$A238,バックデータ一覧!$AU$3:$AV$367,2),バックデータ一覧!$H$22:$H$27,0),MATCH(計算過程!AB$2,バックデータ一覧!$I$2:$L$2,0))))))</f>
        <v>28</v>
      </c>
      <c r="AC238" s="24">
        <f>IF(入力データと計算結果!$F$6=4,INDEX(バックデータ一覧!$I$4:$L$9,MATCH(VLOOKUP(計算過程!$A238,バックデータ一覧!$AU$3:$AV$367,2),バックデータ一覧!$H$4:$H$9,0),MATCH(計算過程!AC$2,バックデータ一覧!$I$2:$L$2,0)),IF(入力データと計算結果!$F$6=3,INDEX(バックデータ一覧!$I$10:$L$15,MATCH(VLOOKUP(計算過程!$A238,バックデータ一覧!$AU$3:$AV$367,2),バックデータ一覧!$H$10:$H$15,0),MATCH(計算過程!AC$2,バックデータ一覧!$I$2:$L$2,0)),IF(入力データと計算結果!$F$6=2,INDEX(バックデータ一覧!$I$16:$L$21,MATCH(VLOOKUP(計算過程!$A238,バックデータ一覧!$AU$3:$AV$367,2),バックデータ一覧!$H$16:$H$21,0),MATCH(計算過程!AC$2,バックデータ一覧!$I$2:$L$2,0)),IF(入力データと計算結果!$F$6=1,INDEX(バックデータ一覧!$I$22:$L$27,MATCH(VLOOKUP(計算過程!$A238,バックデータ一覧!$AU$3:$AV$367,2),バックデータ一覧!$H$22:$H$27,0),MATCH(計算過程!AC$2,バックデータ一覧!$I$2:$L$2,0))))))</f>
        <v>180</v>
      </c>
      <c r="AD238" s="89">
        <f>IF($AF238&lt;7,INDEX(バックデータ一覧!$P$4:$S$5,MATCH(入力データと計算結果!$F$8,バックデータ一覧!$O$4:$O$5,0),MATCH(入力データと計算結果!$F$6,バックデータ一覧!$P$3:$W$3,0)),IF(AND($AF238&gt;=7,$AF238&lt;16),INDEX(バックデータ一覧!$P$6:$S$7,MATCH(入力データと計算結果!$F$8,バックデータ一覧!$O$6:$O$7,0),MATCH(入力データと計算結果!$F$6,バックデータ一覧!$P$3:$W$3,0)),IF(AND($AF238&gt;=16,$AF238&lt;25),INDEX(バックデータ一覧!$P$8:$S$9,MATCH(入力データと計算結果!$F$8,バックデータ一覧!$O$8:$O$9,0),MATCH(入力データと計算結果!$F$6,バックデータ一覧!$P$3:$W$3,0)),IF($AF238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38" s="89">
        <f>IF($AF238&lt;7,INDEX(バックデータ一覧!$T$4:$W$5,MATCH(入力データと計算結果!$F$8,バックデータ一覧!$O$4:$O$5,0),MATCH(入力データと計算結果!$F$6,バックデータ一覧!$P$3:$W$3,0)),IF(AND($AF238&gt;=7,$AF238&lt;16),INDEX(バックデータ一覧!$T$6:$W$7,MATCH(入力データと計算結果!$F$8,バックデータ一覧!$O$6:$O$7,0),MATCH(入力データと計算結果!$F$6,バックデータ一覧!$P$3:$W$3,0)),IF(AND($AF238&gt;=16,$AF238&lt;25),INDEX(バックデータ一覧!$T$8:$W$9,MATCH(入力データと計算結果!$F$8,バックデータ一覧!$O$8:$O$9,0),MATCH(入力データと計算結果!$F$6,バックデータ一覧!$P$3:$W$3,0)),IF($AF238&gt;=25,INDEX(バックデータ一覧!$T$10:$W$11,MATCH(入力データと計算結果!$F$8,バックデータ一覧!$O$10:$O$11,0),MATCH(入力データと計算結果!$F$6,バックデータ一覧!$P$3:$W$3,0))))))</f>
        <v>6.21</v>
      </c>
      <c r="AF238" s="88">
        <f>AVERAGEIF(貼り付けシート!$A$6:$A$8765,$A238,貼り付けシート!$C$6:$C$8765)</f>
        <v>22.616666666666664</v>
      </c>
      <c r="AG238" s="91">
        <f>IF(AND(入力データと計算結果!$F$7=バックデータ一覧!$A$7,AH238="使用できる"),MIN(AN238,SUM(I238:N238)*$AX$13),0)</f>
        <v>0</v>
      </c>
      <c r="AH238" s="47" t="str">
        <f t="shared" si="42"/>
        <v>使用できる</v>
      </c>
      <c r="AI238" s="90">
        <f>IF(入力データと計算結果!$F$7=バックデータ一覧!$A$8,MIN(AJ238,(SUM(I238:N238)*$AX$15)),0)</f>
        <v>0</v>
      </c>
      <c r="AJ238" s="90">
        <f t="shared" ca="1" si="38"/>
        <v>0</v>
      </c>
      <c r="AK238" s="90">
        <f t="shared" ca="1" si="39"/>
        <v>30.847248530962499</v>
      </c>
      <c r="AL238" s="88">
        <f>IF(OR($AX$22=0,入力データと計算結果!$F$7&lt;&gt;バックデータ一覧!$A$8),0,$AX$19*AM238*10^-3)</f>
        <v>0</v>
      </c>
      <c r="AM238" s="90">
        <f>SUMPRODUCT(('計算過程（日射量等）'!$A$6:$A$8765=計算過程!A238)*('計算過程（日射量等）'!$C$6:$C$8765&gt;=$AX$20))</f>
        <v>6</v>
      </c>
      <c r="AN238" s="90">
        <f>IF(入力データと計算結果!$F$7=バックデータ一覧!$A$9,0,AO238*$AX$22*$AX$21*計算過程!$AX$23)</f>
        <v>0</v>
      </c>
      <c r="AO238" s="90">
        <f>SUMIF('計算過程（日射量等）'!$A$6:$A$8765,計算過程!A238,'計算過程（日射量等）'!$C$6:$C$8765)*3600*10^-6</f>
        <v>6.0269904695262024</v>
      </c>
      <c r="AP238" s="90">
        <f t="shared" si="43"/>
        <v>22.461424731182792</v>
      </c>
      <c r="AQ238" s="90">
        <f>AVERAGEIF('貼り付けシート（日射量等）'!$D$3:$D$8762,$A238,'貼り付けシート（日射量等）'!$F$3:$F$8762)</f>
        <v>23.425000000000001</v>
      </c>
    </row>
    <row r="239" spans="1:43">
      <c r="A239" s="28">
        <v>41873</v>
      </c>
      <c r="B239" s="88">
        <f ca="1">I239-IF(入力データと計算結果!$F$7=バックデータ一覧!$A$7,計算過程!$AG239,計算過程!$AI239)*I239/($I239+$J239+$K239+$L239+$M239+$N239)</f>
        <v>6.1777546171704989</v>
      </c>
      <c r="C239" s="88">
        <f ca="1">J239-IF(入力データと計算結果!$F$7=バックデータ一覧!$A$7,計算過程!$AG239,計算過程!$AI239)*J239/($I239+$J239+$K239+$L239+$M239+$N239)</f>
        <v>9.9641203502749978</v>
      </c>
      <c r="D239" s="88">
        <f ca="1">K239-IF(入力データと計算結果!$F$7=バックデータ一覧!$A$7,計算過程!$AG239,計算過程!$AI239)*K239/($I239+$J239+$K239+$L239+$M239+$N239)</f>
        <v>0.79712962802199994</v>
      </c>
      <c r="E239" s="88">
        <f ca="1">L239-IF(入力データと計算結果!$F$7=バックデータ一覧!$A$7,計算過程!$AG239,計算過程!$AI239)*L239/($I239+$J239+$K239+$L239+$M239+$N239)</f>
        <v>17.935416630494998</v>
      </c>
      <c r="F239" s="88">
        <f ca="1">M239-IF(入力データと計算結果!$F$7=バックデータ一覧!$A$7,計算過程!$AG239,計算過程!$AI239)*M239/($I239+$J239+$K239+$L239+$M239+$N239)</f>
        <v>0</v>
      </c>
      <c r="G239" s="88">
        <f ca="1">N239-IF(入力データと計算結果!$F$7=バックデータ一覧!$A$7,計算過程!$AG239,計算過程!$AI239)*N239/($I239+$J239+$K239+$L239+$M239+$N239)</f>
        <v>2.802166666666666</v>
      </c>
      <c r="H239" s="88">
        <f t="shared" si="40"/>
        <v>0</v>
      </c>
      <c r="I239" s="90">
        <f ca="1">P239*(バックデータ一覧!$E$3-計算過程!X239)*4.186*10^-3</f>
        <v>6.1777546171704989</v>
      </c>
      <c r="J239" s="90">
        <f ca="1">Q239*(バックデータ一覧!$E$4-計算過程!X239)*4.186*10^-3</f>
        <v>9.9641203502749978</v>
      </c>
      <c r="K239" s="90">
        <f ca="1">R239*(バックデータ一覧!$E$5-計算過程!X239)*4.186*10^-3</f>
        <v>0.79712962802199994</v>
      </c>
      <c r="L239" s="90">
        <f ca="1">IF(入力データと計算結果!$F$9=バックデータ一覧!$A$2,計算過程!S239*(バックデータ一覧!$E$6-計算過程!X239)*4.186*10^-3,0)</f>
        <v>17.935416630494998</v>
      </c>
      <c r="M239" s="90">
        <f>IF(入力データと計算結果!$F$9=バックデータ一覧!$A$2,0,計算過程!T239*(バックデータ一覧!$E$7-計算過程!X239)*4.186*10^-3)</f>
        <v>0</v>
      </c>
      <c r="N239" s="90">
        <f ca="1">IF(入力データと計算結果!$F$9=バックデータ一覧!$A$4,0,計算過程!U239*(バックデータ一覧!$E$8-計算過程!X239)*4.186*10^-3)</f>
        <v>2.802166666666666</v>
      </c>
      <c r="O239" s="90">
        <f>IF(入力データと計算結果!$F$9=バックデータ一覧!$A$4,計算過程!W239*1.25,0)</f>
        <v>0</v>
      </c>
      <c r="P239" s="88">
        <f t="shared" si="33"/>
        <v>62</v>
      </c>
      <c r="Q239" s="88">
        <f t="shared" si="34"/>
        <v>100</v>
      </c>
      <c r="R239" s="88">
        <f t="shared" si="35"/>
        <v>8</v>
      </c>
      <c r="S239" s="88">
        <f>IF(入力データと計算結果!$F$9=バックデータ一覧!$A$2,$AC239,0)*$AX$11*$AX$12</f>
        <v>180</v>
      </c>
      <c r="T239" s="88">
        <f>IF(入力データと計算結果!$F$9=バックデータ一覧!$A$2,0,$AC239)*$AX$12</f>
        <v>0</v>
      </c>
      <c r="U239" s="88">
        <f t="shared" ca="1" si="41"/>
        <v>15.282222264780458</v>
      </c>
      <c r="V239" s="90">
        <f ca="1">IF(OR(入力データと計算結果!$F$9=バックデータ一覧!$A$2,入力データと計算結果!$F$9=バックデータ一覧!$A$3),W239/(バックデータ一覧!$E$8-計算過程!X239)/4.186*10^3,0)</f>
        <v>15.282222264780458</v>
      </c>
      <c r="W239" s="90">
        <f t="shared" si="36"/>
        <v>2.802166666666666</v>
      </c>
      <c r="X239" s="90">
        <f ca="1">MAX(VLOOKUP(入力データと計算結果!$F$5,バックデータ一覧!$Y$3:$AA$10,2)*Y239+VLOOKUP(入力データと計算結果!$F$5,バックデータ一覧!$Y$3:$AA$10,3),0.5)</f>
        <v>16.196559125000004</v>
      </c>
      <c r="Y239" s="90">
        <f t="shared" ca="1" si="37"/>
        <v>19.175416666666671</v>
      </c>
      <c r="Z239" s="24">
        <f>IF(入力データと計算結果!$F$6=4,INDEX(バックデータ一覧!$I$4:$L$9,MATCH(VLOOKUP(計算過程!$A239,バックデータ一覧!$AU$3:$AV$367,2),バックデータ一覧!$H$4:$H$9,0),MATCH(計算過程!Z$2,バックデータ一覧!$I$2:$L$2,0)),IF(入力データと計算結果!$F$6=3,INDEX(バックデータ一覧!$I$10:$L$15,MATCH(VLOOKUP(計算過程!$A239,バックデータ一覧!$AU$3:$AV$367,2),バックデータ一覧!$H$10:$H$15,0),MATCH(計算過程!Z$2,バックデータ一覧!$I$2:$L$2,0)),IF(入力データと計算結果!$F$6=2,INDEX(バックデータ一覧!$I$16:$L$21,MATCH(VLOOKUP(計算過程!$A239,バックデータ一覧!$AU$3:$AV$367,2),バックデータ一覧!$H$16:$H$21,0),MATCH(計算過程!Z$2,バックデータ一覧!$I$2:$L$2,0)),IF(入力データと計算結果!$F$6=1,INDEX(バックデータ一覧!$I$22:$L$27,MATCH(VLOOKUP(計算過程!$A239,バックデータ一覧!$AU$3:$AV$367,2),バックデータ一覧!$H$22:$H$27,0),MATCH(計算過程!Z$2,バックデータ一覧!$I$2:$L$2,0))))))</f>
        <v>62</v>
      </c>
      <c r="AA239" s="24">
        <f>IF(入力データと計算結果!$F$6=4,INDEX(バックデータ一覧!$I$4:$L$9,MATCH(VLOOKUP(計算過程!$A239,バックデータ一覧!$AU$3:$AV$367,2),バックデータ一覧!$H$4:$H$9,0),MATCH(計算過程!AA$2,バックデータ一覧!$I$2:$L$2,0)),IF(入力データと計算結果!$F$6=3,INDEX(バックデータ一覧!$I$10:$L$15,MATCH(VLOOKUP(計算過程!$A239,バックデータ一覧!$AU$3:$AV$367,2),バックデータ一覧!$H$10:$H$15,0),MATCH(計算過程!AA$2,バックデータ一覧!$I$2:$L$2,0)),IF(入力データと計算結果!$F$6=2,INDEX(バックデータ一覧!$I$16:$L$21,MATCH(VLOOKUP(計算過程!$A239,バックデータ一覧!$AU$3:$AV$367,2),バックデータ一覧!$H$16:$H$21,0),MATCH(計算過程!AA$2,バックデータ一覧!$I$2:$L$2,0)),IF(入力データと計算結果!$F$6=1,INDEX(バックデータ一覧!$I$22:$L$27,MATCH(VLOOKUP(計算過程!$A239,バックデータ一覧!$AU$3:$AV$367,2),バックデータ一覧!$H$22:$H$27,0),MATCH(計算過程!AA$2,バックデータ一覧!$I$2:$L$2,0))))))</f>
        <v>100</v>
      </c>
      <c r="AB239" s="24">
        <f>IF(入力データと計算結果!$F$6=4,INDEX(バックデータ一覧!$I$4:$L$9,MATCH(VLOOKUP(計算過程!$A239,バックデータ一覧!$AU$3:$AV$367,2),バックデータ一覧!$H$4:$H$9,0),MATCH(計算過程!AB$2,バックデータ一覧!$I$2:$L$2,0)),IF(入力データと計算結果!$F$6=3,INDEX(バックデータ一覧!$I$10:$L$15,MATCH(VLOOKUP(計算過程!$A239,バックデータ一覧!$AU$3:$AV$367,2),バックデータ一覧!$H$10:$H$15,0),MATCH(計算過程!AB$2,バックデータ一覧!$I$2:$L$2,0)),IF(入力データと計算結果!$F$6=2,INDEX(バックデータ一覧!$I$16:$L$21,MATCH(VLOOKUP(計算過程!$A239,バックデータ一覧!$AU$3:$AV$367,2),バックデータ一覧!$H$16:$H$21,0),MATCH(計算過程!AB$2,バックデータ一覧!$I$2:$L$2,0)),IF(入力データと計算結果!$F$6=1,INDEX(バックデータ一覧!$I$22:$L$27,MATCH(VLOOKUP(計算過程!$A239,バックデータ一覧!$AU$3:$AV$367,2),バックデータ一覧!$H$22:$H$27,0),MATCH(計算過程!AB$2,バックデータ一覧!$I$2:$L$2,0))))))</f>
        <v>8</v>
      </c>
      <c r="AC239" s="24">
        <f>IF(入力データと計算結果!$F$6=4,INDEX(バックデータ一覧!$I$4:$L$9,MATCH(VLOOKUP(計算過程!$A239,バックデータ一覧!$AU$3:$AV$367,2),バックデータ一覧!$H$4:$H$9,0),MATCH(計算過程!AC$2,バックデータ一覧!$I$2:$L$2,0)),IF(入力データと計算結果!$F$6=3,INDEX(バックデータ一覧!$I$10:$L$15,MATCH(VLOOKUP(計算過程!$A239,バックデータ一覧!$AU$3:$AV$367,2),バックデータ一覧!$H$10:$H$15,0),MATCH(計算過程!AC$2,バックデータ一覧!$I$2:$L$2,0)),IF(入力データと計算結果!$F$6=2,INDEX(バックデータ一覧!$I$16:$L$21,MATCH(VLOOKUP(計算過程!$A239,バックデータ一覧!$AU$3:$AV$367,2),バックデータ一覧!$H$16:$H$21,0),MATCH(計算過程!AC$2,バックデータ一覧!$I$2:$L$2,0)),IF(入力データと計算結果!$F$6=1,INDEX(バックデータ一覧!$I$22:$L$27,MATCH(VLOOKUP(計算過程!$A239,バックデータ一覧!$AU$3:$AV$367,2),バックデータ一覧!$H$22:$H$27,0),MATCH(計算過程!AC$2,バックデータ一覧!$I$2:$L$2,0))))))</f>
        <v>180</v>
      </c>
      <c r="AD239" s="89">
        <f>IF($AF239&lt;7,INDEX(バックデータ一覧!$P$4:$S$5,MATCH(入力データと計算結果!$F$8,バックデータ一覧!$O$4:$O$5,0),MATCH(入力データと計算結果!$F$6,バックデータ一覧!$P$3:$W$3,0)),IF(AND($AF239&gt;=7,$AF239&lt;16),INDEX(バックデータ一覧!$P$6:$S$7,MATCH(入力データと計算結果!$F$8,バックデータ一覧!$O$6:$O$7,0),MATCH(入力データと計算結果!$F$6,バックデータ一覧!$P$3:$W$3,0)),IF(AND($AF239&gt;=16,$AF239&lt;25),INDEX(バックデータ一覧!$P$8:$S$9,MATCH(入力データと計算結果!$F$8,バックデータ一覧!$O$8:$O$9,0),MATCH(入力データと計算結果!$F$6,バックデータ一覧!$P$3:$W$3,0)),IF($AF239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39" s="89">
        <f>IF($AF239&lt;7,INDEX(バックデータ一覧!$T$4:$W$5,MATCH(入力データと計算結果!$F$8,バックデータ一覧!$O$4:$O$5,0),MATCH(入力データと計算結果!$F$6,バックデータ一覧!$P$3:$W$3,0)),IF(AND($AF239&gt;=7,$AF239&lt;16),INDEX(バックデータ一覧!$T$6:$W$7,MATCH(入力データと計算結果!$F$8,バックデータ一覧!$O$6:$O$7,0),MATCH(入力データと計算結果!$F$6,バックデータ一覧!$P$3:$W$3,0)),IF(AND($AF239&gt;=16,$AF239&lt;25),INDEX(バックデータ一覧!$T$8:$W$9,MATCH(入力データと計算結果!$F$8,バックデータ一覧!$O$8:$O$9,0),MATCH(入力データと計算結果!$F$6,バックデータ一覧!$P$3:$W$3,0)),IF($AF239&gt;=25,INDEX(バックデータ一覧!$T$10:$W$11,MATCH(入力データと計算結果!$F$8,バックデータ一覧!$O$10:$O$11,0),MATCH(入力データと計算結果!$F$6,バックデータ一覧!$P$3:$W$3,0))))))</f>
        <v>6.21</v>
      </c>
      <c r="AF239" s="88">
        <f>AVERAGEIF(貼り付けシート!$A$6:$A$8765,$A239,貼り付けシート!$C$6:$C$8765)</f>
        <v>24.341666666666669</v>
      </c>
      <c r="AG239" s="91">
        <f>IF(AND(入力データと計算結果!$F$7=バックデータ一覧!$A$7,AH239="使用できる"),MIN(AN239,SUM(I239:N239)*$AX$13),0)</f>
        <v>0</v>
      </c>
      <c r="AH239" s="47" t="str">
        <f t="shared" si="42"/>
        <v>使用できる</v>
      </c>
      <c r="AI239" s="90">
        <f>IF(入力データと計算結果!$F$7=バックデータ一覧!$A$8,MIN(AJ239,(SUM(I239:N239)*$AX$15)),0)</f>
        <v>0</v>
      </c>
      <c r="AJ239" s="90">
        <f t="shared" ca="1" si="38"/>
        <v>0</v>
      </c>
      <c r="AK239" s="90">
        <f t="shared" ca="1" si="39"/>
        <v>30.643680525412492</v>
      </c>
      <c r="AL239" s="88">
        <f>IF(OR($AX$22=0,入力データと計算結果!$F$7&lt;&gt;バックデータ一覧!$A$8),0,$AX$19*AM239*10^-3)</f>
        <v>0</v>
      </c>
      <c r="AM239" s="90">
        <f>SUMPRODUCT(('計算過程（日射量等）'!$A$6:$A$8765=計算過程!A239)*('計算過程（日射量等）'!$C$6:$C$8765&gt;=$AX$20))</f>
        <v>0</v>
      </c>
      <c r="AN239" s="90">
        <f>IF(入力データと計算結果!$F$7=バックデータ一覧!$A$9,0,AO239*$AX$22*$AX$21*計算過程!$AX$23)</f>
        <v>0</v>
      </c>
      <c r="AO239" s="90">
        <f>SUMIF('計算過程（日射量等）'!$A$6:$A$8765,計算過程!A239,'計算過程（日射量等）'!$C$6:$C$8765)*3600*10^-6</f>
        <v>4.3872546880028711</v>
      </c>
      <c r="AP239" s="90">
        <f t="shared" si="43"/>
        <v>22.506182795698923</v>
      </c>
      <c r="AQ239" s="90">
        <f>AVERAGEIF('貼り付けシート（日射量等）'!$D$3:$D$8762,$A239,'貼り付けシート（日射量等）'!$F$3:$F$8762)</f>
        <v>22.325000000000006</v>
      </c>
    </row>
    <row r="240" spans="1:43">
      <c r="A240" s="28">
        <v>41874</v>
      </c>
      <c r="B240" s="88">
        <f ca="1">I240-IF(入力データと計算結果!$F$7=バックデータ一覧!$A$7,計算過程!$AG240,計算過程!$AI240)*I240/($I240+$J240+$K240+$L240+$M240+$N240)</f>
        <v>13.43246262085</v>
      </c>
      <c r="C240" s="88">
        <f ca="1">J240-IF(入力データと計算結果!$F$7=バックデータ一覧!$A$7,計算過程!$AG240,計算過程!$AI240)*J240/($I240+$J240+$K240+$L240+$M240+$N240)</f>
        <v>19.753621501249995</v>
      </c>
      <c r="D240" s="88">
        <f ca="1">K240-IF(入力データと計算結果!$F$7=バックデータ一覧!$A$7,計算過程!$AG240,計算過程!$AI240)*K240/($I240+$J240+$K240+$L240+$M240+$N240)</f>
        <v>3.3581156552125</v>
      </c>
      <c r="E240" s="88">
        <f ca="1">L240-IF(入力データと計算結果!$F$7=バックデータ一覧!$A$7,計算過程!$AG240,計算過程!$AI240)*L240/($I240+$J240+$K240+$L240+$M240+$N240)</f>
        <v>17.778259351124998</v>
      </c>
      <c r="F240" s="88">
        <f ca="1">M240-IF(入力データと計算結果!$F$7=バックデータ一覧!$A$7,計算過程!$AG240,計算過程!$AI240)*M240/($I240+$J240+$K240+$L240+$M240+$N240)</f>
        <v>0</v>
      </c>
      <c r="G240" s="88">
        <f ca="1">N240-IF(入力データと計算結果!$F$7=バックデータ一覧!$A$7,計算過程!$AG240,計算過程!$AI240)*N240/($I240+$J240+$K240+$L240+$M240+$N240)</f>
        <v>3.2863333333333329</v>
      </c>
      <c r="H240" s="88">
        <f t="shared" si="40"/>
        <v>0</v>
      </c>
      <c r="I240" s="90">
        <f ca="1">P240*(バックデータ一覧!$E$3-計算過程!X240)*4.186*10^-3</f>
        <v>13.43246262085</v>
      </c>
      <c r="J240" s="90">
        <f ca="1">Q240*(バックデータ一覧!$E$4-計算過程!X240)*4.186*10^-3</f>
        <v>19.753621501249995</v>
      </c>
      <c r="K240" s="90">
        <f ca="1">R240*(バックデータ一覧!$E$5-計算過程!X240)*4.186*10^-3</f>
        <v>3.3581156552125</v>
      </c>
      <c r="L240" s="90">
        <f ca="1">IF(入力データと計算結果!$F$9=バックデータ一覧!$A$2,計算過程!S240*(バックデータ一覧!$E$6-計算過程!X240)*4.186*10^-3,0)</f>
        <v>17.778259351124998</v>
      </c>
      <c r="M240" s="90">
        <f>IF(入力データと計算結果!$F$9=バックデータ一覧!$A$2,0,計算過程!T240*(バックデータ一覧!$E$7-計算過程!X240)*4.186*10^-3)</f>
        <v>0</v>
      </c>
      <c r="N240" s="90">
        <f ca="1">IF(入力データと計算結果!$F$9=バックデータ一覧!$A$4,0,計算過程!U240*(バックデータ一覧!$E$8-計算過程!X240)*4.186*10^-3)</f>
        <v>3.2863333333333329</v>
      </c>
      <c r="O240" s="90">
        <f>IF(入力データと計算結果!$F$9=バックデータ一覧!$A$4,計算過程!W240*1.25,0)</f>
        <v>0</v>
      </c>
      <c r="P240" s="88">
        <f t="shared" si="33"/>
        <v>136</v>
      </c>
      <c r="Q240" s="88">
        <f t="shared" si="34"/>
        <v>200</v>
      </c>
      <c r="R240" s="88">
        <f t="shared" si="35"/>
        <v>34</v>
      </c>
      <c r="S240" s="88">
        <f>IF(入力データと計算結果!$F$9=バックデータ一覧!$A$2,$AC240,0)*$AX$11*$AX$12</f>
        <v>180</v>
      </c>
      <c r="T240" s="88">
        <f>IF(入力データと計算結果!$F$9=バックデータ一覧!$A$2,0,$AC240)*$AX$12</f>
        <v>0</v>
      </c>
      <c r="U240" s="88">
        <f t="shared" ca="1" si="41"/>
        <v>18.008479446918372</v>
      </c>
      <c r="V240" s="90">
        <f ca="1">IF(OR(入力データと計算結果!$F$9=バックデータ一覧!$A$2,入力データと計算結果!$F$9=バックデータ一覧!$A$3),W240/(バックデータ一覧!$E$8-計算過程!X240)/4.186*10^3,0)</f>
        <v>18.008479446918372</v>
      </c>
      <c r="W240" s="90">
        <f t="shared" si="36"/>
        <v>3.2863333333333329</v>
      </c>
      <c r="X240" s="90">
        <f ca="1">MAX(VLOOKUP(入力データと計算結果!$F$5,バックデータ一覧!$Y$3:$AA$10,2)*Y240+VLOOKUP(入力データと計算結果!$F$5,バックデータ一覧!$Y$3:$AA$10,3),0.5)</f>
        <v>16.405134375000003</v>
      </c>
      <c r="Y240" s="90">
        <f t="shared" ca="1" si="37"/>
        <v>19.489583333333336</v>
      </c>
      <c r="Z240" s="24">
        <f>IF(入力データと計算結果!$F$6=4,INDEX(バックデータ一覧!$I$4:$L$9,MATCH(VLOOKUP(計算過程!$A240,バックデータ一覧!$AU$3:$AV$367,2),バックデータ一覧!$H$4:$H$9,0),MATCH(計算過程!Z$2,バックデータ一覧!$I$2:$L$2,0)),IF(入力データと計算結果!$F$6=3,INDEX(バックデータ一覧!$I$10:$L$15,MATCH(VLOOKUP(計算過程!$A240,バックデータ一覧!$AU$3:$AV$367,2),バックデータ一覧!$H$10:$H$15,0),MATCH(計算過程!Z$2,バックデータ一覧!$I$2:$L$2,0)),IF(入力データと計算結果!$F$6=2,INDEX(バックデータ一覧!$I$16:$L$21,MATCH(VLOOKUP(計算過程!$A240,バックデータ一覧!$AU$3:$AV$367,2),バックデータ一覧!$H$16:$H$21,0),MATCH(計算過程!Z$2,バックデータ一覧!$I$2:$L$2,0)),IF(入力データと計算結果!$F$6=1,INDEX(バックデータ一覧!$I$22:$L$27,MATCH(VLOOKUP(計算過程!$A240,バックデータ一覧!$AU$3:$AV$367,2),バックデータ一覧!$H$22:$H$27,0),MATCH(計算過程!Z$2,バックデータ一覧!$I$2:$L$2,0))))))</f>
        <v>136</v>
      </c>
      <c r="AA240" s="24">
        <f>IF(入力データと計算結果!$F$6=4,INDEX(バックデータ一覧!$I$4:$L$9,MATCH(VLOOKUP(計算過程!$A240,バックデータ一覧!$AU$3:$AV$367,2),バックデータ一覧!$H$4:$H$9,0),MATCH(計算過程!AA$2,バックデータ一覧!$I$2:$L$2,0)),IF(入力データと計算結果!$F$6=3,INDEX(バックデータ一覧!$I$10:$L$15,MATCH(VLOOKUP(計算過程!$A240,バックデータ一覧!$AU$3:$AV$367,2),バックデータ一覧!$H$10:$H$15,0),MATCH(計算過程!AA$2,バックデータ一覧!$I$2:$L$2,0)),IF(入力データと計算結果!$F$6=2,INDEX(バックデータ一覧!$I$16:$L$21,MATCH(VLOOKUP(計算過程!$A240,バックデータ一覧!$AU$3:$AV$367,2),バックデータ一覧!$H$16:$H$21,0),MATCH(計算過程!AA$2,バックデータ一覧!$I$2:$L$2,0)),IF(入力データと計算結果!$F$6=1,INDEX(バックデータ一覧!$I$22:$L$27,MATCH(VLOOKUP(計算過程!$A240,バックデータ一覧!$AU$3:$AV$367,2),バックデータ一覧!$H$22:$H$27,0),MATCH(計算過程!AA$2,バックデータ一覧!$I$2:$L$2,0))))))</f>
        <v>200</v>
      </c>
      <c r="AB240" s="24">
        <f>IF(入力データと計算結果!$F$6=4,INDEX(バックデータ一覧!$I$4:$L$9,MATCH(VLOOKUP(計算過程!$A240,バックデータ一覧!$AU$3:$AV$367,2),バックデータ一覧!$H$4:$H$9,0),MATCH(計算過程!AB$2,バックデータ一覧!$I$2:$L$2,0)),IF(入力データと計算結果!$F$6=3,INDEX(バックデータ一覧!$I$10:$L$15,MATCH(VLOOKUP(計算過程!$A240,バックデータ一覧!$AU$3:$AV$367,2),バックデータ一覧!$H$10:$H$15,0),MATCH(計算過程!AB$2,バックデータ一覧!$I$2:$L$2,0)),IF(入力データと計算結果!$F$6=2,INDEX(バックデータ一覧!$I$16:$L$21,MATCH(VLOOKUP(計算過程!$A240,バックデータ一覧!$AU$3:$AV$367,2),バックデータ一覧!$H$16:$H$21,0),MATCH(計算過程!AB$2,バックデータ一覧!$I$2:$L$2,0)),IF(入力データと計算結果!$F$6=1,INDEX(バックデータ一覧!$I$22:$L$27,MATCH(VLOOKUP(計算過程!$A240,バックデータ一覧!$AU$3:$AV$367,2),バックデータ一覧!$H$22:$H$27,0),MATCH(計算過程!AB$2,バックデータ一覧!$I$2:$L$2,0))))))</f>
        <v>34</v>
      </c>
      <c r="AC240" s="24">
        <f>IF(入力データと計算結果!$F$6=4,INDEX(バックデータ一覧!$I$4:$L$9,MATCH(VLOOKUP(計算過程!$A240,バックデータ一覧!$AU$3:$AV$367,2),バックデータ一覧!$H$4:$H$9,0),MATCH(計算過程!AC$2,バックデータ一覧!$I$2:$L$2,0)),IF(入力データと計算結果!$F$6=3,INDEX(バックデータ一覧!$I$10:$L$15,MATCH(VLOOKUP(計算過程!$A240,バックデータ一覧!$AU$3:$AV$367,2),バックデータ一覧!$H$10:$H$15,0),MATCH(計算過程!AC$2,バックデータ一覧!$I$2:$L$2,0)),IF(入力データと計算結果!$F$6=2,INDEX(バックデータ一覧!$I$16:$L$21,MATCH(VLOOKUP(計算過程!$A240,バックデータ一覧!$AU$3:$AV$367,2),バックデータ一覧!$H$16:$H$21,0),MATCH(計算過程!AC$2,バックデータ一覧!$I$2:$L$2,0)),IF(入力データと計算結果!$F$6=1,INDEX(バックデータ一覧!$I$22:$L$27,MATCH(VLOOKUP(計算過程!$A240,バックデータ一覧!$AU$3:$AV$367,2),バックデータ一覧!$H$22:$H$27,0),MATCH(計算過程!AC$2,バックデータ一覧!$I$2:$L$2,0))))))</f>
        <v>180</v>
      </c>
      <c r="AD240" s="89">
        <f>IF($AF240&lt;7,INDEX(バックデータ一覧!$P$4:$S$5,MATCH(入力データと計算結果!$F$8,バックデータ一覧!$O$4:$O$5,0),MATCH(入力データと計算結果!$F$6,バックデータ一覧!$P$3:$W$3,0)),IF(AND($AF240&gt;=7,$AF240&lt;16),INDEX(バックデータ一覧!$P$6:$S$7,MATCH(入力データと計算結果!$F$8,バックデータ一覧!$O$6:$O$7,0),MATCH(入力データと計算結果!$F$6,バックデータ一覧!$P$3:$W$3,0)),IF(AND($AF240&gt;=16,$AF240&lt;25),INDEX(バックデータ一覧!$P$8:$S$9,MATCH(入力データと計算結果!$F$8,バックデータ一覧!$O$8:$O$9,0),MATCH(入力データと計算結果!$F$6,バックデータ一覧!$P$3:$W$3,0)),IF($AF240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40" s="89">
        <f>IF($AF240&lt;7,INDEX(バックデータ一覧!$T$4:$W$5,MATCH(入力データと計算結果!$F$8,バックデータ一覧!$O$4:$O$5,0),MATCH(入力データと計算結果!$F$6,バックデータ一覧!$P$3:$W$3,0)),IF(AND($AF240&gt;=7,$AF240&lt;16),INDEX(バックデータ一覧!$T$6:$W$7,MATCH(入力データと計算結果!$F$8,バックデータ一覧!$O$6:$O$7,0),MATCH(入力データと計算結果!$F$6,バックデータ一覧!$P$3:$W$3,0)),IF(AND($AF240&gt;=16,$AF240&lt;25),INDEX(バックデータ一覧!$T$8:$W$9,MATCH(入力データと計算結果!$F$8,バックデータ一覧!$O$8:$O$9,0),MATCH(入力データと計算結果!$F$6,バックデータ一覧!$P$3:$W$3,0)),IF($AF240&gt;=25,INDEX(バックデータ一覧!$T$10:$W$11,MATCH(入力データと計算結果!$F$8,バックデータ一覧!$O$10:$O$11,0),MATCH(入力データと計算結果!$F$6,バックデータ一覧!$P$3:$W$3,0))))))</f>
        <v>6.21</v>
      </c>
      <c r="AF240" s="88">
        <f>AVERAGEIF(貼り付けシート!$A$6:$A$8765,$A240,貼り付けシート!$C$6:$C$8765)</f>
        <v>20.883333333333333</v>
      </c>
      <c r="AG240" s="91">
        <f>IF(AND(入力データと計算結果!$F$7=バックデータ一覧!$A$7,AH240="使用できる"),MIN(AN240,SUM(I240:N240)*$AX$13),0)</f>
        <v>0</v>
      </c>
      <c r="AH240" s="47" t="str">
        <f t="shared" si="42"/>
        <v>使用できる</v>
      </c>
      <c r="AI240" s="90">
        <f>IF(入力データと計算結果!$F$7=バックデータ一覧!$A$8,MIN(AJ240,(SUM(I240:N240)*$AX$15)),0)</f>
        <v>0</v>
      </c>
      <c r="AJ240" s="90">
        <f t="shared" ca="1" si="38"/>
        <v>0</v>
      </c>
      <c r="AK240" s="90">
        <f t="shared" ca="1" si="39"/>
        <v>30.512716125937498</v>
      </c>
      <c r="AL240" s="88">
        <f>IF(OR($AX$22=0,入力データと計算結果!$F$7&lt;&gt;バックデータ一覧!$A$8),0,$AX$19*AM240*10^-3)</f>
        <v>0</v>
      </c>
      <c r="AM240" s="90">
        <f>SUMPRODUCT(('計算過程（日射量等）'!$A$6:$A$8765=計算過程!A240)*('計算過程（日射量等）'!$C$6:$C$8765&gt;=$AX$20))</f>
        <v>8</v>
      </c>
      <c r="AN240" s="90">
        <f>IF(入力データと計算結果!$F$7=バックデータ一覧!$A$9,0,AO240*$AX$22*$AX$21*計算過程!$AX$23)</f>
        <v>0</v>
      </c>
      <c r="AO240" s="90">
        <f>SUMIF('計算過程（日射量等）'!$A$6:$A$8765,計算過程!A240,'計算過程（日射量等）'!$C$6:$C$8765)*3600*10^-6</f>
        <v>15.011086890538898</v>
      </c>
      <c r="AP240" s="90">
        <f t="shared" si="43"/>
        <v>22.443010752688174</v>
      </c>
      <c r="AQ240" s="90">
        <f>AVERAGEIF('貼り付けシート（日射量等）'!$D$3:$D$8762,$A240,'貼り付けシート（日射量等）'!$F$3:$F$8762)</f>
        <v>22.662500000000005</v>
      </c>
    </row>
    <row r="241" spans="1:43">
      <c r="A241" s="28">
        <v>41875</v>
      </c>
      <c r="B241" s="88">
        <f ca="1">I241-IF(入力データと計算結果!$F$7=バックデータ一覧!$A$7,計算過程!$AG241,計算過程!$AI241)*I241/($I241+$J241+$K241+$L241+$M241+$N241)</f>
        <v>6.1558577401229995</v>
      </c>
      <c r="C241" s="88">
        <f ca="1">J241-IF(入力データと計算結果!$F$7=バックデータ一覧!$A$7,計算過程!$AG241,計算過程!$AI241)*J241/($I241+$J241+$K241+$L241+$M241+$N241)</f>
        <v>9.9288028066499994</v>
      </c>
      <c r="D241" s="88">
        <f ca="1">K241-IF(入力データと計算結果!$F$7=バックデータ一覧!$A$7,計算過程!$AG241,計算過程!$AI241)*K241/($I241+$J241+$K241+$L241+$M241+$N241)</f>
        <v>0.79430422453199989</v>
      </c>
      <c r="E241" s="88">
        <f ca="1">L241-IF(入力データと計算結果!$F$7=バックデータ一覧!$A$7,計算過程!$AG241,計算過程!$AI241)*L241/($I241+$J241+$K241+$L241+$M241+$N241)</f>
        <v>17.871845051969999</v>
      </c>
      <c r="F241" s="88">
        <f ca="1">M241-IF(入力データと計算結果!$F$7=バックデータ一覧!$A$7,計算過程!$AG241,計算過程!$AI241)*M241/($I241+$J241+$K241+$L241+$M241+$N241)</f>
        <v>0</v>
      </c>
      <c r="G241" s="88">
        <f ca="1">N241-IF(入力データと計算結果!$F$7=バックデータ一覧!$A$7,計算過程!$AG241,計算過程!$AI241)*N241/($I241+$J241+$K241+$L241+$M241+$N241)</f>
        <v>3.6328333333333331</v>
      </c>
      <c r="H241" s="88">
        <f t="shared" si="40"/>
        <v>0</v>
      </c>
      <c r="I241" s="90">
        <f ca="1">P241*(バックデータ一覧!$E$3-計算過程!X241)*4.186*10^-3</f>
        <v>6.1558577401229995</v>
      </c>
      <c r="J241" s="90">
        <f ca="1">Q241*(バックデータ一覧!$E$4-計算過程!X241)*4.186*10^-3</f>
        <v>9.9288028066499994</v>
      </c>
      <c r="K241" s="90">
        <f ca="1">R241*(バックデータ一覧!$E$5-計算過程!X241)*4.186*10^-3</f>
        <v>0.79430422453199989</v>
      </c>
      <c r="L241" s="90">
        <f ca="1">IF(入力データと計算結果!$F$9=バックデータ一覧!$A$2,計算過程!S241*(バックデータ一覧!$E$6-計算過程!X241)*4.186*10^-3,0)</f>
        <v>17.871845051969999</v>
      </c>
      <c r="M241" s="90">
        <f>IF(入力データと計算結果!$F$9=バックデータ一覧!$A$2,0,計算過程!T241*(バックデータ一覧!$E$7-計算過程!X241)*4.186*10^-3)</f>
        <v>0</v>
      </c>
      <c r="N241" s="90">
        <f ca="1">IF(入力データと計算結果!$F$9=バックデータ一覧!$A$4,0,計算過程!U241*(バックデータ一覧!$E$8-計算過程!X241)*4.186*10^-3)</f>
        <v>3.6328333333333331</v>
      </c>
      <c r="O241" s="90">
        <f>IF(入力データと計算結果!$F$9=バックデータ一覧!$A$4,計算過程!W241*1.25,0)</f>
        <v>0</v>
      </c>
      <c r="P241" s="88">
        <f t="shared" si="33"/>
        <v>62</v>
      </c>
      <c r="Q241" s="88">
        <f t="shared" si="34"/>
        <v>100</v>
      </c>
      <c r="R241" s="88">
        <f t="shared" si="35"/>
        <v>8</v>
      </c>
      <c r="S241" s="88">
        <f>IF(入力データと計算結果!$F$9=バックデータ一覧!$A$2,$AC241,0)*$AX$11*$AX$12</f>
        <v>180</v>
      </c>
      <c r="T241" s="88">
        <f>IF(入力データと計算結果!$F$9=バックデータ一覧!$A$2,0,$AC241)*$AX$12</f>
        <v>0</v>
      </c>
      <c r="U241" s="88">
        <f t="shared" ca="1" si="41"/>
        <v>19.85067743592791</v>
      </c>
      <c r="V241" s="90">
        <f ca="1">IF(OR(入力データと計算結果!$F$9=バックデータ一覧!$A$2,入力データと計算結果!$F$9=バックデータ一覧!$A$3),W241/(バックデータ一覧!$E$8-計算過程!X241)/4.186*10^3,0)</f>
        <v>19.85067743592791</v>
      </c>
      <c r="W241" s="90">
        <f t="shared" si="36"/>
        <v>3.6328333333333331</v>
      </c>
      <c r="X241" s="90">
        <f ca="1">MAX(VLOOKUP(入力データと計算結果!$F$5,バックデータ一覧!$Y$3:$AA$10,2)*Y241+VLOOKUP(入力データと計算結果!$F$5,バックデータ一覧!$Y$3:$AA$10,3),0.5)</f>
        <v>16.280929750000002</v>
      </c>
      <c r="Y241" s="90">
        <f t="shared" ca="1" si="37"/>
        <v>19.302500000000002</v>
      </c>
      <c r="Z241" s="24">
        <f>IF(入力データと計算結果!$F$6=4,INDEX(バックデータ一覧!$I$4:$L$9,MATCH(VLOOKUP(計算過程!$A241,バックデータ一覧!$AU$3:$AV$367,2),バックデータ一覧!$H$4:$H$9,0),MATCH(計算過程!Z$2,バックデータ一覧!$I$2:$L$2,0)),IF(入力データと計算結果!$F$6=3,INDEX(バックデータ一覧!$I$10:$L$15,MATCH(VLOOKUP(計算過程!$A241,バックデータ一覧!$AU$3:$AV$367,2),バックデータ一覧!$H$10:$H$15,0),MATCH(計算過程!Z$2,バックデータ一覧!$I$2:$L$2,0)),IF(入力データと計算結果!$F$6=2,INDEX(バックデータ一覧!$I$16:$L$21,MATCH(VLOOKUP(計算過程!$A241,バックデータ一覧!$AU$3:$AV$367,2),バックデータ一覧!$H$16:$H$21,0),MATCH(計算過程!Z$2,バックデータ一覧!$I$2:$L$2,0)),IF(入力データと計算結果!$F$6=1,INDEX(バックデータ一覧!$I$22:$L$27,MATCH(VLOOKUP(計算過程!$A241,バックデータ一覧!$AU$3:$AV$367,2),バックデータ一覧!$H$22:$H$27,0),MATCH(計算過程!Z$2,バックデータ一覧!$I$2:$L$2,0))))))</f>
        <v>62</v>
      </c>
      <c r="AA241" s="24">
        <f>IF(入力データと計算結果!$F$6=4,INDEX(バックデータ一覧!$I$4:$L$9,MATCH(VLOOKUP(計算過程!$A241,バックデータ一覧!$AU$3:$AV$367,2),バックデータ一覧!$H$4:$H$9,0),MATCH(計算過程!AA$2,バックデータ一覧!$I$2:$L$2,0)),IF(入力データと計算結果!$F$6=3,INDEX(バックデータ一覧!$I$10:$L$15,MATCH(VLOOKUP(計算過程!$A241,バックデータ一覧!$AU$3:$AV$367,2),バックデータ一覧!$H$10:$H$15,0),MATCH(計算過程!AA$2,バックデータ一覧!$I$2:$L$2,0)),IF(入力データと計算結果!$F$6=2,INDEX(バックデータ一覧!$I$16:$L$21,MATCH(VLOOKUP(計算過程!$A241,バックデータ一覧!$AU$3:$AV$367,2),バックデータ一覧!$H$16:$H$21,0),MATCH(計算過程!AA$2,バックデータ一覧!$I$2:$L$2,0)),IF(入力データと計算結果!$F$6=1,INDEX(バックデータ一覧!$I$22:$L$27,MATCH(VLOOKUP(計算過程!$A241,バックデータ一覧!$AU$3:$AV$367,2),バックデータ一覧!$H$22:$H$27,0),MATCH(計算過程!AA$2,バックデータ一覧!$I$2:$L$2,0))))))</f>
        <v>100</v>
      </c>
      <c r="AB241" s="24">
        <f>IF(入力データと計算結果!$F$6=4,INDEX(バックデータ一覧!$I$4:$L$9,MATCH(VLOOKUP(計算過程!$A241,バックデータ一覧!$AU$3:$AV$367,2),バックデータ一覧!$H$4:$H$9,0),MATCH(計算過程!AB$2,バックデータ一覧!$I$2:$L$2,0)),IF(入力データと計算結果!$F$6=3,INDEX(バックデータ一覧!$I$10:$L$15,MATCH(VLOOKUP(計算過程!$A241,バックデータ一覧!$AU$3:$AV$367,2),バックデータ一覧!$H$10:$H$15,0),MATCH(計算過程!AB$2,バックデータ一覧!$I$2:$L$2,0)),IF(入力データと計算結果!$F$6=2,INDEX(バックデータ一覧!$I$16:$L$21,MATCH(VLOOKUP(計算過程!$A241,バックデータ一覧!$AU$3:$AV$367,2),バックデータ一覧!$H$16:$H$21,0),MATCH(計算過程!AB$2,バックデータ一覧!$I$2:$L$2,0)),IF(入力データと計算結果!$F$6=1,INDEX(バックデータ一覧!$I$22:$L$27,MATCH(VLOOKUP(計算過程!$A241,バックデータ一覧!$AU$3:$AV$367,2),バックデータ一覧!$H$22:$H$27,0),MATCH(計算過程!AB$2,バックデータ一覧!$I$2:$L$2,0))))))</f>
        <v>8</v>
      </c>
      <c r="AC241" s="24">
        <f>IF(入力データと計算結果!$F$6=4,INDEX(バックデータ一覧!$I$4:$L$9,MATCH(VLOOKUP(計算過程!$A241,バックデータ一覧!$AU$3:$AV$367,2),バックデータ一覧!$H$4:$H$9,0),MATCH(計算過程!AC$2,バックデータ一覧!$I$2:$L$2,0)),IF(入力データと計算結果!$F$6=3,INDEX(バックデータ一覧!$I$10:$L$15,MATCH(VLOOKUP(計算過程!$A241,バックデータ一覧!$AU$3:$AV$367,2),バックデータ一覧!$H$10:$H$15,0),MATCH(計算過程!AC$2,バックデータ一覧!$I$2:$L$2,0)),IF(入力データと計算結果!$F$6=2,INDEX(バックデータ一覧!$I$16:$L$21,MATCH(VLOOKUP(計算過程!$A241,バックデータ一覧!$AU$3:$AV$367,2),バックデータ一覧!$H$16:$H$21,0),MATCH(計算過程!AC$2,バックデータ一覧!$I$2:$L$2,0)),IF(入力データと計算結果!$F$6=1,INDEX(バックデータ一覧!$I$22:$L$27,MATCH(VLOOKUP(計算過程!$A241,バックデータ一覧!$AU$3:$AV$367,2),バックデータ一覧!$H$22:$H$27,0),MATCH(計算過程!AC$2,バックデータ一覧!$I$2:$L$2,0))))))</f>
        <v>180</v>
      </c>
      <c r="AD241" s="89">
        <f>IF($AF241&lt;7,INDEX(バックデータ一覧!$P$4:$S$5,MATCH(入力データと計算結果!$F$8,バックデータ一覧!$O$4:$O$5,0),MATCH(入力データと計算結果!$F$6,バックデータ一覧!$P$3:$W$3,0)),IF(AND($AF241&gt;=7,$AF241&lt;16),INDEX(バックデータ一覧!$P$6:$S$7,MATCH(入力データと計算結果!$F$8,バックデータ一覧!$O$6:$O$7,0),MATCH(入力データと計算結果!$F$6,バックデータ一覧!$P$3:$W$3,0)),IF(AND($AF241&gt;=16,$AF241&lt;25),INDEX(バックデータ一覧!$P$8:$S$9,MATCH(入力データと計算結果!$F$8,バックデータ一覧!$O$8:$O$9,0),MATCH(入力データと計算結果!$F$6,バックデータ一覧!$P$3:$W$3,0)),IF($AF241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41" s="89">
        <f>IF($AF241&lt;7,INDEX(バックデータ一覧!$T$4:$W$5,MATCH(入力データと計算結果!$F$8,バックデータ一覧!$O$4:$O$5,0),MATCH(入力データと計算結果!$F$6,バックデータ一覧!$P$3:$W$3,0)),IF(AND($AF241&gt;=7,$AF241&lt;16),INDEX(バックデータ一覧!$T$6:$W$7,MATCH(入力データと計算結果!$F$8,バックデータ一覧!$O$6:$O$7,0),MATCH(入力データと計算結果!$F$6,バックデータ一覧!$P$3:$W$3,0)),IF(AND($AF241&gt;=16,$AF241&lt;25),INDEX(バックデータ一覧!$T$8:$W$9,MATCH(入力データと計算結果!$F$8,バックデータ一覧!$O$8:$O$9,0),MATCH(入力データと計算結果!$F$6,バックデータ一覧!$P$3:$W$3,0)),IF($AF241&gt;=25,INDEX(バックデータ一覧!$T$10:$W$11,MATCH(入力データと計算結果!$F$8,バックデータ一覧!$O$10:$O$11,0),MATCH(入力データと計算結果!$F$6,バックデータ一覧!$P$3:$W$3,0))))))</f>
        <v>6.21</v>
      </c>
      <c r="AF241" s="88">
        <f>AVERAGEIF(貼り付けシート!$A$6:$A$8765,$A241,貼り付けシート!$C$6:$C$8765)</f>
        <v>18.408333333333331</v>
      </c>
      <c r="AG241" s="91">
        <f>IF(AND(入力データと計算結果!$F$7=バックデータ一覧!$A$7,AH241="使用できる"),MIN(AN241,SUM(I241:N241)*$AX$13),0)</f>
        <v>0</v>
      </c>
      <c r="AH241" s="47" t="str">
        <f t="shared" si="42"/>
        <v>使用できる</v>
      </c>
      <c r="AI241" s="90">
        <f>IF(入力データと計算結果!$F$7=バックデータ一覧!$A$8,MIN(AJ241,(SUM(I241:N241)*$AX$15)),0)</f>
        <v>0</v>
      </c>
      <c r="AJ241" s="90">
        <f t="shared" ca="1" si="38"/>
        <v>0</v>
      </c>
      <c r="AK241" s="90">
        <f t="shared" ca="1" si="39"/>
        <v>30.590704209975005</v>
      </c>
      <c r="AL241" s="88">
        <f>IF(OR($AX$22=0,入力データと計算結果!$F$7&lt;&gt;バックデータ一覧!$A$8),0,$AX$19*AM241*10^-3)</f>
        <v>0</v>
      </c>
      <c r="AM241" s="90">
        <f>SUMPRODUCT(('計算過程（日射量等）'!$A$6:$A$8765=計算過程!A241)*('計算過程（日射量等）'!$C$6:$C$8765&gt;=$AX$20))</f>
        <v>4</v>
      </c>
      <c r="AN241" s="90">
        <f>IF(入力データと計算結果!$F$7=バックデータ一覧!$A$9,0,AO241*$AX$22*$AX$21*計算過程!$AX$23)</f>
        <v>0</v>
      </c>
      <c r="AO241" s="90">
        <f>SUMIF('計算過程（日射量等）'!$A$6:$A$8765,計算過程!A241,'計算過程（日射量等）'!$C$6:$C$8765)*3600*10^-6</f>
        <v>4.6328808976904066</v>
      </c>
      <c r="AP241" s="90">
        <f t="shared" si="43"/>
        <v>22.339247311827954</v>
      </c>
      <c r="AQ241" s="90">
        <f>AVERAGEIF('貼り付けシート（日射量等）'!$D$3:$D$8762,$A241,'貼り付けシート（日射量等）'!$F$3:$F$8762)</f>
        <v>20.8</v>
      </c>
    </row>
    <row r="242" spans="1:43">
      <c r="A242" s="28">
        <v>41876</v>
      </c>
      <c r="B242" s="88">
        <f ca="1">I242-IF(入力データと計算結果!$F$7=バックデータ一覧!$A$7,計算過程!$AG242,計算過程!$AI242)*I242/($I242+$J242+$K242+$L242+$M242+$N242)</f>
        <v>9.2098164282670005</v>
      </c>
      <c r="C242" s="88">
        <f ca="1">J242-IF(入力データと計算結果!$F$7=バックデータ一覧!$A$7,計算過程!$AG242,計算過程!$AI242)*J242/($I242+$J242+$K242+$L242+$M242+$N242)</f>
        <v>15.0160050460875</v>
      </c>
      <c r="D242" s="88">
        <f ca="1">K242-IF(入力データと計算結果!$F$7=バックデータ一覧!$A$7,計算過程!$AG242,計算過程!$AI242)*K242/($I242+$J242+$K242+$L242+$M242+$N242)</f>
        <v>2.8029876086029999</v>
      </c>
      <c r="E242" s="88">
        <f ca="1">L242-IF(入力データと計算結果!$F$7=バックデータ一覧!$A$7,計算過程!$AG242,計算過程!$AI242)*L242/($I242+$J242+$K242+$L242+$M242+$N242)</f>
        <v>18.019206055304998</v>
      </c>
      <c r="F242" s="88">
        <f ca="1">M242-IF(入力データと計算結果!$F$7=バックデータ一覧!$A$7,計算過程!$AG242,計算過程!$AI242)*M242/($I242+$J242+$K242+$L242+$M242+$N242)</f>
        <v>0</v>
      </c>
      <c r="G242" s="88">
        <f ca="1">N242-IF(入力データと計算結果!$F$7=バックデータ一覧!$A$7,計算過程!$AG242,計算過程!$AI242)*N242/($I242+$J242+$K242+$L242+$M242+$N242)</f>
        <v>3.7646666666666664</v>
      </c>
      <c r="H242" s="88">
        <f t="shared" si="40"/>
        <v>0</v>
      </c>
      <c r="I242" s="90">
        <f ca="1">P242*(バックデータ一覧!$E$3-計算過程!X242)*4.186*10^-3</f>
        <v>9.2098164282670005</v>
      </c>
      <c r="J242" s="90">
        <f ca="1">Q242*(バックデータ一覧!$E$4-計算過程!X242)*4.186*10^-3</f>
        <v>15.0160050460875</v>
      </c>
      <c r="K242" s="90">
        <f ca="1">R242*(バックデータ一覧!$E$5-計算過程!X242)*4.186*10^-3</f>
        <v>2.8029876086029999</v>
      </c>
      <c r="L242" s="90">
        <f ca="1">IF(入力データと計算結果!$F$9=バックデータ一覧!$A$2,計算過程!S242*(バックデータ一覧!$E$6-計算過程!X242)*4.186*10^-3,0)</f>
        <v>18.019206055304998</v>
      </c>
      <c r="M242" s="90">
        <f>IF(入力データと計算結果!$F$9=バックデータ一覧!$A$2,0,計算過程!T242*(バックデータ一覧!$E$7-計算過程!X242)*4.186*10^-3)</f>
        <v>0</v>
      </c>
      <c r="N242" s="90">
        <f ca="1">IF(入力データと計算結果!$F$9=バックデータ一覧!$A$4,0,計算過程!U242*(バックデータ一覧!$E$8-計算過程!X242)*4.186*10^-3)</f>
        <v>3.7646666666666664</v>
      </c>
      <c r="O242" s="90">
        <f>IF(入力データと計算結果!$F$9=バックデータ一覧!$A$4,計算過程!W242*1.25,0)</f>
        <v>0</v>
      </c>
      <c r="P242" s="88">
        <f t="shared" si="33"/>
        <v>92</v>
      </c>
      <c r="Q242" s="88">
        <f t="shared" si="34"/>
        <v>150</v>
      </c>
      <c r="R242" s="88">
        <f t="shared" si="35"/>
        <v>28</v>
      </c>
      <c r="S242" s="88">
        <f>IF(入力データと計算結果!$F$9=バックデータ一覧!$A$2,$AC242,0)*$AX$11*$AX$12</f>
        <v>180</v>
      </c>
      <c r="T242" s="88">
        <f>IF(入力データと計算結果!$F$9=バックデータ一覧!$A$2,0,$AC242)*$AX$12</f>
        <v>0</v>
      </c>
      <c r="U242" s="88">
        <f t="shared" ca="1" si="41"/>
        <v>20.479433403169185</v>
      </c>
      <c r="V242" s="90">
        <f ca="1">IF(OR(入力データと計算結果!$F$9=バックデータ一覧!$A$2,入力データと計算結果!$F$9=バックデータ一覧!$A$3),W242/(バックデータ一覧!$E$8-計算過程!X242)/4.186*10^3,0)</f>
        <v>20.479433403169185</v>
      </c>
      <c r="W242" s="90">
        <f t="shared" si="36"/>
        <v>3.7646666666666659</v>
      </c>
      <c r="X242" s="90">
        <f ca="1">MAX(VLOOKUP(入力データと計算結果!$F$5,バックデータ一覧!$Y$3:$AA$10,2)*Y242+VLOOKUP(入力データと計算結果!$F$5,バックデータ一覧!$Y$3:$AA$10,3),0.5)</f>
        <v>16.085355875000001</v>
      </c>
      <c r="Y242" s="90">
        <f t="shared" ca="1" si="37"/>
        <v>19.007916666666667</v>
      </c>
      <c r="Z242" s="24">
        <f>IF(入力データと計算結果!$F$6=4,INDEX(バックデータ一覧!$I$4:$L$9,MATCH(VLOOKUP(計算過程!$A242,バックデータ一覧!$AU$3:$AV$367,2),バックデータ一覧!$H$4:$H$9,0),MATCH(計算過程!Z$2,バックデータ一覧!$I$2:$L$2,0)),IF(入力データと計算結果!$F$6=3,INDEX(バックデータ一覧!$I$10:$L$15,MATCH(VLOOKUP(計算過程!$A242,バックデータ一覧!$AU$3:$AV$367,2),バックデータ一覧!$H$10:$H$15,0),MATCH(計算過程!Z$2,バックデータ一覧!$I$2:$L$2,0)),IF(入力データと計算結果!$F$6=2,INDEX(バックデータ一覧!$I$16:$L$21,MATCH(VLOOKUP(計算過程!$A242,バックデータ一覧!$AU$3:$AV$367,2),バックデータ一覧!$H$16:$H$21,0),MATCH(計算過程!Z$2,バックデータ一覧!$I$2:$L$2,0)),IF(入力データと計算結果!$F$6=1,INDEX(バックデータ一覧!$I$22:$L$27,MATCH(VLOOKUP(計算過程!$A242,バックデータ一覧!$AU$3:$AV$367,2),バックデータ一覧!$H$22:$H$27,0),MATCH(計算過程!Z$2,バックデータ一覧!$I$2:$L$2,0))))))</f>
        <v>92</v>
      </c>
      <c r="AA242" s="24">
        <f>IF(入力データと計算結果!$F$6=4,INDEX(バックデータ一覧!$I$4:$L$9,MATCH(VLOOKUP(計算過程!$A242,バックデータ一覧!$AU$3:$AV$367,2),バックデータ一覧!$H$4:$H$9,0),MATCH(計算過程!AA$2,バックデータ一覧!$I$2:$L$2,0)),IF(入力データと計算結果!$F$6=3,INDEX(バックデータ一覧!$I$10:$L$15,MATCH(VLOOKUP(計算過程!$A242,バックデータ一覧!$AU$3:$AV$367,2),バックデータ一覧!$H$10:$H$15,0),MATCH(計算過程!AA$2,バックデータ一覧!$I$2:$L$2,0)),IF(入力データと計算結果!$F$6=2,INDEX(バックデータ一覧!$I$16:$L$21,MATCH(VLOOKUP(計算過程!$A242,バックデータ一覧!$AU$3:$AV$367,2),バックデータ一覧!$H$16:$H$21,0),MATCH(計算過程!AA$2,バックデータ一覧!$I$2:$L$2,0)),IF(入力データと計算結果!$F$6=1,INDEX(バックデータ一覧!$I$22:$L$27,MATCH(VLOOKUP(計算過程!$A242,バックデータ一覧!$AU$3:$AV$367,2),バックデータ一覧!$H$22:$H$27,0),MATCH(計算過程!AA$2,バックデータ一覧!$I$2:$L$2,0))))))</f>
        <v>150</v>
      </c>
      <c r="AB242" s="24">
        <f>IF(入力データと計算結果!$F$6=4,INDEX(バックデータ一覧!$I$4:$L$9,MATCH(VLOOKUP(計算過程!$A242,バックデータ一覧!$AU$3:$AV$367,2),バックデータ一覧!$H$4:$H$9,0),MATCH(計算過程!AB$2,バックデータ一覧!$I$2:$L$2,0)),IF(入力データと計算結果!$F$6=3,INDEX(バックデータ一覧!$I$10:$L$15,MATCH(VLOOKUP(計算過程!$A242,バックデータ一覧!$AU$3:$AV$367,2),バックデータ一覧!$H$10:$H$15,0),MATCH(計算過程!AB$2,バックデータ一覧!$I$2:$L$2,0)),IF(入力データと計算結果!$F$6=2,INDEX(バックデータ一覧!$I$16:$L$21,MATCH(VLOOKUP(計算過程!$A242,バックデータ一覧!$AU$3:$AV$367,2),バックデータ一覧!$H$16:$H$21,0),MATCH(計算過程!AB$2,バックデータ一覧!$I$2:$L$2,0)),IF(入力データと計算結果!$F$6=1,INDEX(バックデータ一覧!$I$22:$L$27,MATCH(VLOOKUP(計算過程!$A242,バックデータ一覧!$AU$3:$AV$367,2),バックデータ一覧!$H$22:$H$27,0),MATCH(計算過程!AB$2,バックデータ一覧!$I$2:$L$2,0))))))</f>
        <v>28</v>
      </c>
      <c r="AC242" s="24">
        <f>IF(入力データと計算結果!$F$6=4,INDEX(バックデータ一覧!$I$4:$L$9,MATCH(VLOOKUP(計算過程!$A242,バックデータ一覧!$AU$3:$AV$367,2),バックデータ一覧!$H$4:$H$9,0),MATCH(計算過程!AC$2,バックデータ一覧!$I$2:$L$2,0)),IF(入力データと計算結果!$F$6=3,INDEX(バックデータ一覧!$I$10:$L$15,MATCH(VLOOKUP(計算過程!$A242,バックデータ一覧!$AU$3:$AV$367,2),バックデータ一覧!$H$10:$H$15,0),MATCH(計算過程!AC$2,バックデータ一覧!$I$2:$L$2,0)),IF(入力データと計算結果!$F$6=2,INDEX(バックデータ一覧!$I$16:$L$21,MATCH(VLOOKUP(計算過程!$A242,バックデータ一覧!$AU$3:$AV$367,2),バックデータ一覧!$H$16:$H$21,0),MATCH(計算過程!AC$2,バックデータ一覧!$I$2:$L$2,0)),IF(入力データと計算結果!$F$6=1,INDEX(バックデータ一覧!$I$22:$L$27,MATCH(VLOOKUP(計算過程!$A242,バックデータ一覧!$AU$3:$AV$367,2),バックデータ一覧!$H$22:$H$27,0),MATCH(計算過程!AC$2,バックデータ一覧!$I$2:$L$2,0))))))</f>
        <v>180</v>
      </c>
      <c r="AD242" s="89">
        <f>IF($AF242&lt;7,INDEX(バックデータ一覧!$P$4:$S$5,MATCH(入力データと計算結果!$F$8,バックデータ一覧!$O$4:$O$5,0),MATCH(入力データと計算結果!$F$6,バックデータ一覧!$P$3:$W$3,0)),IF(AND($AF242&gt;=7,$AF242&lt;16),INDEX(バックデータ一覧!$P$6:$S$7,MATCH(入力データと計算結果!$F$8,バックデータ一覧!$O$6:$O$7,0),MATCH(入力データと計算結果!$F$6,バックデータ一覧!$P$3:$W$3,0)),IF(AND($AF242&gt;=16,$AF242&lt;25),INDEX(バックデータ一覧!$P$8:$S$9,MATCH(入力データと計算結果!$F$8,バックデータ一覧!$O$8:$O$9,0),MATCH(入力データと計算結果!$F$6,バックデータ一覧!$P$3:$W$3,0)),IF($AF242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42" s="89">
        <f>IF($AF242&lt;7,INDEX(バックデータ一覧!$T$4:$W$5,MATCH(入力データと計算結果!$F$8,バックデータ一覧!$O$4:$O$5,0),MATCH(入力データと計算結果!$F$6,バックデータ一覧!$P$3:$W$3,0)),IF(AND($AF242&gt;=7,$AF242&lt;16),INDEX(バックデータ一覧!$T$6:$W$7,MATCH(入力データと計算結果!$F$8,バックデータ一覧!$O$6:$O$7,0),MATCH(入力データと計算結果!$F$6,バックデータ一覧!$P$3:$W$3,0)),IF(AND($AF242&gt;=16,$AF242&lt;25),INDEX(バックデータ一覧!$T$8:$W$9,MATCH(入力データと計算結果!$F$8,バックデータ一覧!$O$8:$O$9,0),MATCH(入力データと計算結果!$F$6,バックデータ一覧!$P$3:$W$3,0)),IF($AF242&gt;=25,INDEX(バックデータ一覧!$T$10:$W$11,MATCH(入力データと計算結果!$F$8,バックデータ一覧!$O$10:$O$11,0),MATCH(入力データと計算結果!$F$6,バックデータ一覧!$P$3:$W$3,0))))))</f>
        <v>6.21</v>
      </c>
      <c r="AF242" s="88">
        <f>AVERAGEIF(貼り付けシート!$A$6:$A$8765,$A242,貼り付けシート!$C$6:$C$8765)</f>
        <v>17.466666666666669</v>
      </c>
      <c r="AG242" s="91">
        <f>IF(AND(入力データと計算結果!$F$7=バックデータ一覧!$A$7,AH242="使用できる"),MIN(AN242,SUM(I242:N242)*$AX$13),0)</f>
        <v>0</v>
      </c>
      <c r="AH242" s="47" t="str">
        <f t="shared" si="42"/>
        <v>使用できる</v>
      </c>
      <c r="AI242" s="90">
        <f>IF(入力データと計算結果!$F$7=バックデータ一覧!$A$8,MIN(AJ242,(SUM(I242:N242)*$AX$15)),0)</f>
        <v>0</v>
      </c>
      <c r="AJ242" s="90">
        <f t="shared" ca="1" si="38"/>
        <v>0</v>
      </c>
      <c r="AK242" s="90">
        <f t="shared" ca="1" si="39"/>
        <v>30.713505046087494</v>
      </c>
      <c r="AL242" s="88">
        <f>IF(OR($AX$22=0,入力データと計算結果!$F$7&lt;&gt;バックデータ一覧!$A$8),0,$AX$19*AM242*10^-3)</f>
        <v>0</v>
      </c>
      <c r="AM242" s="90">
        <f>SUMPRODUCT(('計算過程（日射量等）'!$A$6:$A$8765=計算過程!A242)*('計算過程（日射量等）'!$C$6:$C$8765&gt;=$AX$20))</f>
        <v>10</v>
      </c>
      <c r="AN242" s="90">
        <f>IF(入力データと計算結果!$F$7=バックデータ一覧!$A$9,0,AO242*$AX$22*$AX$21*計算過程!$AX$23)</f>
        <v>0</v>
      </c>
      <c r="AO242" s="90">
        <f>SUMIF('計算過程（日射量等）'!$A$6:$A$8765,計算過程!A242,'計算過程（日射量等）'!$C$6:$C$8765)*3600*10^-6</f>
        <v>21.85445336169709</v>
      </c>
      <c r="AP242" s="90">
        <f t="shared" si="43"/>
        <v>22.235483870967737</v>
      </c>
      <c r="AQ242" s="90">
        <f>AVERAGEIF('貼り付けシート（日射量等）'!$D$3:$D$8762,$A242,'貼り付けシート（日射量等）'!$F$3:$F$8762)</f>
        <v>20.137500000000003</v>
      </c>
    </row>
    <row r="243" spans="1:43">
      <c r="A243" s="28">
        <v>41877</v>
      </c>
      <c r="B243" s="88">
        <f ca="1">I243-IF(入力データと計算結果!$F$7=バックデータ一覧!$A$7,計算過程!$AG243,計算過程!$AI243)*I243/($I243+$J243+$K243+$L243+$M243+$N243)</f>
        <v>14.100695986649999</v>
      </c>
      <c r="C243" s="88">
        <f ca="1">J243-IF(入力データと計算結果!$F$7=バックデータ一覧!$A$7,計算過程!$AG243,計算過程!$AI243)*J243/($I243+$J243+$K243+$L243+$M243+$N243)</f>
        <v>20.143851409499995</v>
      </c>
      <c r="D243" s="88">
        <f ca="1">K243-IF(入力データと計算結果!$F$7=バックデータ一覧!$A$7,計算過程!$AG243,計算過程!$AI243)*K243/($I243+$J243+$K243+$L243+$M243+$N243)</f>
        <v>3.0215777114249995</v>
      </c>
      <c r="E243" s="88">
        <f ca="1">L243-IF(入力データと計算結果!$F$7=バックデータ一覧!$A$7,計算過程!$AG243,計算過程!$AI243)*L243/($I243+$J243+$K243+$L243+$M243+$N243)</f>
        <v>18.129466268549997</v>
      </c>
      <c r="F243" s="88">
        <f ca="1">M243-IF(入力データと計算結果!$F$7=バックデータ一覧!$A$7,計算過程!$AG243,計算過程!$AI243)*M243/($I243+$J243+$K243+$L243+$M243+$N243)</f>
        <v>0</v>
      </c>
      <c r="G243" s="88">
        <f ca="1">N243-IF(入力データと計算結果!$F$7=バックデータ一覧!$A$7,計算過程!$AG243,計算過程!$AI243)*N243/($I243+$J243+$K243+$L243+$M243+$N243)</f>
        <v>3.60425</v>
      </c>
      <c r="H243" s="88">
        <f t="shared" si="40"/>
        <v>0</v>
      </c>
      <c r="I243" s="90">
        <f ca="1">P243*(バックデータ一覧!$E$3-計算過程!X243)*4.186*10^-3</f>
        <v>14.100695986649999</v>
      </c>
      <c r="J243" s="90">
        <f ca="1">Q243*(バックデータ一覧!$E$4-計算過程!X243)*4.186*10^-3</f>
        <v>20.143851409499995</v>
      </c>
      <c r="K243" s="90">
        <f ca="1">R243*(バックデータ一覧!$E$5-計算過程!X243)*4.186*10^-3</f>
        <v>3.0215777114249995</v>
      </c>
      <c r="L243" s="90">
        <f ca="1">IF(入力データと計算結果!$F$9=バックデータ一覧!$A$2,計算過程!S243*(バックデータ一覧!$E$6-計算過程!X243)*4.186*10^-3,0)</f>
        <v>18.129466268549997</v>
      </c>
      <c r="M243" s="90">
        <f>IF(入力データと計算結果!$F$9=バックデータ一覧!$A$2,0,計算過程!T243*(バックデータ一覧!$E$7-計算過程!X243)*4.186*10^-3)</f>
        <v>0</v>
      </c>
      <c r="N243" s="90">
        <f ca="1">IF(入力データと計算結果!$F$9=バックデータ一覧!$A$4,0,計算過程!U243*(バックデータ一覧!$E$8-計算過程!X243)*4.186*10^-3)</f>
        <v>3.60425</v>
      </c>
      <c r="O243" s="90">
        <f>IF(入力データと計算結果!$F$9=バックデータ一覧!$A$4,計算過程!W243*1.25,0)</f>
        <v>0</v>
      </c>
      <c r="P243" s="88">
        <f t="shared" si="33"/>
        <v>140</v>
      </c>
      <c r="Q243" s="88">
        <f t="shared" si="34"/>
        <v>200</v>
      </c>
      <c r="R243" s="88">
        <f t="shared" si="35"/>
        <v>30</v>
      </c>
      <c r="S243" s="88">
        <f>IF(入力データと計算結果!$F$9=バックデータ一覧!$A$2,$AC243,0)*$AX$11*$AX$12</f>
        <v>180</v>
      </c>
      <c r="T243" s="88">
        <f>IF(入力データと計算結果!$F$9=バックデータ一覧!$A$2,0,$AC243)*$AX$12</f>
        <v>0</v>
      </c>
      <c r="U243" s="88">
        <f t="shared" ca="1" si="41"/>
        <v>19.541664056214298</v>
      </c>
      <c r="V243" s="90">
        <f ca="1">IF(OR(入力データと計算結果!$F$9=バックデータ一覧!$A$2,入力データと計算結果!$F$9=バックデータ一覧!$A$3),W243/(バックデータ一覧!$E$8-計算過程!X243)/4.186*10^3,0)</f>
        <v>19.541664056214298</v>
      </c>
      <c r="W243" s="90">
        <f t="shared" si="36"/>
        <v>3.60425</v>
      </c>
      <c r="X243" s="90">
        <f ca="1">MAX(VLOOKUP(入力データと計算結果!$F$5,バックデータ一覧!$Y$3:$AA$10,2)*Y243+VLOOKUP(入力データと計算結果!$F$5,バックデータ一覧!$Y$3:$AA$10,3),0.5)</f>
        <v>15.939021250000003</v>
      </c>
      <c r="Y243" s="90">
        <f t="shared" ca="1" si="37"/>
        <v>18.787500000000001</v>
      </c>
      <c r="Z243" s="24">
        <f>IF(入力データと計算結果!$F$6=4,INDEX(バックデータ一覧!$I$4:$L$9,MATCH(VLOOKUP(計算過程!$A243,バックデータ一覧!$AU$3:$AV$367,2),バックデータ一覧!$H$4:$H$9,0),MATCH(計算過程!Z$2,バックデータ一覧!$I$2:$L$2,0)),IF(入力データと計算結果!$F$6=3,INDEX(バックデータ一覧!$I$10:$L$15,MATCH(VLOOKUP(計算過程!$A243,バックデータ一覧!$AU$3:$AV$367,2),バックデータ一覧!$H$10:$H$15,0),MATCH(計算過程!Z$2,バックデータ一覧!$I$2:$L$2,0)),IF(入力データと計算結果!$F$6=2,INDEX(バックデータ一覧!$I$16:$L$21,MATCH(VLOOKUP(計算過程!$A243,バックデータ一覧!$AU$3:$AV$367,2),バックデータ一覧!$H$16:$H$21,0),MATCH(計算過程!Z$2,バックデータ一覧!$I$2:$L$2,0)),IF(入力データと計算結果!$F$6=1,INDEX(バックデータ一覧!$I$22:$L$27,MATCH(VLOOKUP(計算過程!$A243,バックデータ一覧!$AU$3:$AV$367,2),バックデータ一覧!$H$22:$H$27,0),MATCH(計算過程!Z$2,バックデータ一覧!$I$2:$L$2,0))))))</f>
        <v>140</v>
      </c>
      <c r="AA243" s="24">
        <f>IF(入力データと計算結果!$F$6=4,INDEX(バックデータ一覧!$I$4:$L$9,MATCH(VLOOKUP(計算過程!$A243,バックデータ一覧!$AU$3:$AV$367,2),バックデータ一覧!$H$4:$H$9,0),MATCH(計算過程!AA$2,バックデータ一覧!$I$2:$L$2,0)),IF(入力データと計算結果!$F$6=3,INDEX(バックデータ一覧!$I$10:$L$15,MATCH(VLOOKUP(計算過程!$A243,バックデータ一覧!$AU$3:$AV$367,2),バックデータ一覧!$H$10:$H$15,0),MATCH(計算過程!AA$2,バックデータ一覧!$I$2:$L$2,0)),IF(入力データと計算結果!$F$6=2,INDEX(バックデータ一覧!$I$16:$L$21,MATCH(VLOOKUP(計算過程!$A243,バックデータ一覧!$AU$3:$AV$367,2),バックデータ一覧!$H$16:$H$21,0),MATCH(計算過程!AA$2,バックデータ一覧!$I$2:$L$2,0)),IF(入力データと計算結果!$F$6=1,INDEX(バックデータ一覧!$I$22:$L$27,MATCH(VLOOKUP(計算過程!$A243,バックデータ一覧!$AU$3:$AV$367,2),バックデータ一覧!$H$22:$H$27,0),MATCH(計算過程!AA$2,バックデータ一覧!$I$2:$L$2,0))))))</f>
        <v>200</v>
      </c>
      <c r="AB243" s="24">
        <f>IF(入力データと計算結果!$F$6=4,INDEX(バックデータ一覧!$I$4:$L$9,MATCH(VLOOKUP(計算過程!$A243,バックデータ一覧!$AU$3:$AV$367,2),バックデータ一覧!$H$4:$H$9,0),MATCH(計算過程!AB$2,バックデータ一覧!$I$2:$L$2,0)),IF(入力データと計算結果!$F$6=3,INDEX(バックデータ一覧!$I$10:$L$15,MATCH(VLOOKUP(計算過程!$A243,バックデータ一覧!$AU$3:$AV$367,2),バックデータ一覧!$H$10:$H$15,0),MATCH(計算過程!AB$2,バックデータ一覧!$I$2:$L$2,0)),IF(入力データと計算結果!$F$6=2,INDEX(バックデータ一覧!$I$16:$L$21,MATCH(VLOOKUP(計算過程!$A243,バックデータ一覧!$AU$3:$AV$367,2),バックデータ一覧!$H$16:$H$21,0),MATCH(計算過程!AB$2,バックデータ一覧!$I$2:$L$2,0)),IF(入力データと計算結果!$F$6=1,INDEX(バックデータ一覧!$I$22:$L$27,MATCH(VLOOKUP(計算過程!$A243,バックデータ一覧!$AU$3:$AV$367,2),バックデータ一覧!$H$22:$H$27,0),MATCH(計算過程!AB$2,バックデータ一覧!$I$2:$L$2,0))))))</f>
        <v>30</v>
      </c>
      <c r="AC243" s="24">
        <f>IF(入力データと計算結果!$F$6=4,INDEX(バックデータ一覧!$I$4:$L$9,MATCH(VLOOKUP(計算過程!$A243,バックデータ一覧!$AU$3:$AV$367,2),バックデータ一覧!$H$4:$H$9,0),MATCH(計算過程!AC$2,バックデータ一覧!$I$2:$L$2,0)),IF(入力データと計算結果!$F$6=3,INDEX(バックデータ一覧!$I$10:$L$15,MATCH(VLOOKUP(計算過程!$A243,バックデータ一覧!$AU$3:$AV$367,2),バックデータ一覧!$H$10:$H$15,0),MATCH(計算過程!AC$2,バックデータ一覧!$I$2:$L$2,0)),IF(入力データと計算結果!$F$6=2,INDEX(バックデータ一覧!$I$16:$L$21,MATCH(VLOOKUP(計算過程!$A243,バックデータ一覧!$AU$3:$AV$367,2),バックデータ一覧!$H$16:$H$21,0),MATCH(計算過程!AC$2,バックデータ一覧!$I$2:$L$2,0)),IF(入力データと計算結果!$F$6=1,INDEX(バックデータ一覧!$I$22:$L$27,MATCH(VLOOKUP(計算過程!$A243,バックデータ一覧!$AU$3:$AV$367,2),バックデータ一覧!$H$22:$H$27,0),MATCH(計算過程!AC$2,バックデータ一覧!$I$2:$L$2,0))))))</f>
        <v>180</v>
      </c>
      <c r="AD243" s="89">
        <f>IF($AF243&lt;7,INDEX(バックデータ一覧!$P$4:$S$5,MATCH(入力データと計算結果!$F$8,バックデータ一覧!$O$4:$O$5,0),MATCH(入力データと計算結果!$F$6,バックデータ一覧!$P$3:$W$3,0)),IF(AND($AF243&gt;=7,$AF243&lt;16),INDEX(バックデータ一覧!$P$6:$S$7,MATCH(入力データと計算結果!$F$8,バックデータ一覧!$O$6:$O$7,0),MATCH(入力データと計算結果!$F$6,バックデータ一覧!$P$3:$W$3,0)),IF(AND($AF243&gt;=16,$AF243&lt;25),INDEX(バックデータ一覧!$P$8:$S$9,MATCH(入力データと計算結果!$F$8,バックデータ一覧!$O$8:$O$9,0),MATCH(入力データと計算結果!$F$6,バックデータ一覧!$P$3:$W$3,0)),IF($AF243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43" s="89">
        <f>IF($AF243&lt;7,INDEX(バックデータ一覧!$T$4:$W$5,MATCH(入力データと計算結果!$F$8,バックデータ一覧!$O$4:$O$5,0),MATCH(入力データと計算結果!$F$6,バックデータ一覧!$P$3:$W$3,0)),IF(AND($AF243&gt;=7,$AF243&lt;16),INDEX(バックデータ一覧!$T$6:$W$7,MATCH(入力データと計算結果!$F$8,バックデータ一覧!$O$6:$O$7,0),MATCH(入力データと計算結果!$F$6,バックデータ一覧!$P$3:$W$3,0)),IF(AND($AF243&gt;=16,$AF243&lt;25),INDEX(バックデータ一覧!$T$8:$W$9,MATCH(入力データと計算結果!$F$8,バックデータ一覧!$O$8:$O$9,0),MATCH(入力データと計算結果!$F$6,バックデータ一覧!$P$3:$W$3,0)),IF($AF243&gt;=25,INDEX(バックデータ一覧!$T$10:$W$11,MATCH(入力データと計算結果!$F$8,バックデータ一覧!$O$10:$O$11,0),MATCH(入力データと計算結果!$F$6,バックデータ一覧!$P$3:$W$3,0))))))</f>
        <v>6.21</v>
      </c>
      <c r="AF243" s="88">
        <f>AVERAGEIF(貼り付けシート!$A$6:$A$8765,$A243,貼り付けシート!$C$6:$C$8765)</f>
        <v>18.612499999999997</v>
      </c>
      <c r="AG243" s="91">
        <f>IF(AND(入力データと計算結果!$F$7=バックデータ一覧!$A$7,AH243="使用できる"),MIN(AN243,SUM(I243:N243)*$AX$13),0)</f>
        <v>0</v>
      </c>
      <c r="AH243" s="47" t="str">
        <f t="shared" si="42"/>
        <v>使用できる</v>
      </c>
      <c r="AI243" s="90">
        <f>IF(入力データと計算結果!$F$7=バックデータ一覧!$A$8,MIN(AJ243,(SUM(I243:N243)*$AX$15)),0)</f>
        <v>0</v>
      </c>
      <c r="AJ243" s="90">
        <f t="shared" ca="1" si="38"/>
        <v>0</v>
      </c>
      <c r="AK243" s="90">
        <f t="shared" ca="1" si="39"/>
        <v>30.805388557124996</v>
      </c>
      <c r="AL243" s="88">
        <f>IF(OR($AX$22=0,入力データと計算結果!$F$7&lt;&gt;バックデータ一覧!$A$8),0,$AX$19*AM243*10^-3)</f>
        <v>0</v>
      </c>
      <c r="AM243" s="90">
        <f>SUMPRODUCT(('計算過程（日射量等）'!$A$6:$A$8765=計算過程!A243)*('計算過程（日射量等）'!$C$6:$C$8765&gt;=$AX$20))</f>
        <v>9</v>
      </c>
      <c r="AN243" s="90">
        <f>IF(入力データと計算結果!$F$7=バックデータ一覧!$A$9,0,AO243*$AX$22*$AX$21*計算過程!$AX$23)</f>
        <v>0</v>
      </c>
      <c r="AO243" s="90">
        <f>SUMIF('計算過程（日射量等）'!$A$6:$A$8765,計算過程!A243,'計算過程（日射量等）'!$C$6:$C$8765)*3600*10^-6</f>
        <v>19.728241022206316</v>
      </c>
      <c r="AP243" s="90">
        <f t="shared" si="43"/>
        <v>22.102822580645157</v>
      </c>
      <c r="AQ243" s="90">
        <f>AVERAGEIF('貼り付けシート（日射量等）'!$D$3:$D$8762,$A243,'貼り付けシート（日射量等）'!$F$3:$F$8762)</f>
        <v>20.141666666666666</v>
      </c>
    </row>
    <row r="244" spans="1:43">
      <c r="A244" s="28">
        <v>41878</v>
      </c>
      <c r="B244" s="88">
        <f ca="1">I244-IF(入力データと計算結果!$F$7=バックデータ一覧!$A$7,計算過程!$AG244,計算過程!$AI244)*I244/($I244+$J244+$K244+$L244+$M244+$N244)</f>
        <v>18.455853602913997</v>
      </c>
      <c r="C244" s="88">
        <f ca="1">J244-IF(入力データと計算結果!$F$7=バックデータ一覧!$A$7,計算過程!$AG244,計算過程!$AI244)*J244/($I244+$J244+$K244+$L244+$M244+$N244)</f>
        <v>24.07285252554</v>
      </c>
      <c r="D244" s="88">
        <f ca="1">K244-IF(入力データと計算結果!$F$7=バックデータ一覧!$A$7,計算過程!$AG244,計算過程!$AI244)*K244/($I244+$J244+$K244+$L244+$M244+$N244)</f>
        <v>4.6139634007284993</v>
      </c>
      <c r="E244" s="88">
        <f ca="1">L244-IF(入力データと計算結果!$F$7=バックデータ一覧!$A$7,計算過程!$AG244,計算過程!$AI244)*L244/($I244+$J244+$K244+$L244+$M244+$N244)</f>
        <v>18.054639394154997</v>
      </c>
      <c r="F244" s="88">
        <f ca="1">M244-IF(入力データと計算結果!$F$7=バックデータ一覧!$A$7,計算過程!$AG244,計算過程!$AI244)*M244/($I244+$J244+$K244+$L244+$M244+$N244)</f>
        <v>0</v>
      </c>
      <c r="G244" s="88">
        <f ca="1">N244-IF(入力データと計算結果!$F$7=バックデータ一覧!$A$7,計算過程!$AG244,計算過程!$AI244)*N244/($I244+$J244+$K244+$L244+$M244+$N244)</f>
        <v>3.4502499999999992</v>
      </c>
      <c r="H244" s="88">
        <f t="shared" si="40"/>
        <v>0</v>
      </c>
      <c r="I244" s="90">
        <f ca="1">P244*(バックデータ一覧!$E$3-計算過程!X244)*4.186*10^-3</f>
        <v>18.455853602913997</v>
      </c>
      <c r="J244" s="90">
        <f ca="1">Q244*(バックデータ一覧!$E$4-計算過程!X244)*4.186*10^-3</f>
        <v>24.07285252554</v>
      </c>
      <c r="K244" s="90">
        <f ca="1">R244*(バックデータ一覧!$E$5-計算過程!X244)*4.186*10^-3</f>
        <v>4.6139634007284993</v>
      </c>
      <c r="L244" s="90">
        <f ca="1">IF(入力データと計算結果!$F$9=バックデータ一覧!$A$2,計算過程!S244*(バックデータ一覧!$E$6-計算過程!X244)*4.186*10^-3,0)</f>
        <v>18.054639394154997</v>
      </c>
      <c r="M244" s="90">
        <f>IF(入力データと計算結果!$F$9=バックデータ一覧!$A$2,0,計算過程!T244*(バックデータ一覧!$E$7-計算過程!X244)*4.186*10^-3)</f>
        <v>0</v>
      </c>
      <c r="N244" s="90">
        <f ca="1">IF(入力データと計算結果!$F$9=バックデータ一覧!$A$4,0,計算過程!U244*(バックデータ一覧!$E$8-計算過程!X244)*4.186*10^-3)</f>
        <v>3.4502499999999992</v>
      </c>
      <c r="O244" s="90">
        <f>IF(入力データと計算結果!$F$9=バックデータ一覧!$A$4,計算過程!W244*1.25,0)</f>
        <v>0</v>
      </c>
      <c r="P244" s="88">
        <f t="shared" si="33"/>
        <v>184</v>
      </c>
      <c r="Q244" s="88">
        <f t="shared" si="34"/>
        <v>240</v>
      </c>
      <c r="R244" s="88">
        <f t="shared" si="35"/>
        <v>46</v>
      </c>
      <c r="S244" s="88">
        <f>IF(入力データと計算結果!$F$9=バックデータ一覧!$A$2,$AC244,0)*$AX$11*$AX$12</f>
        <v>180</v>
      </c>
      <c r="T244" s="88">
        <f>IF(入力データと計算結果!$F$9=バックデータ一覧!$A$2,0,$AC244)*$AX$12</f>
        <v>0</v>
      </c>
      <c r="U244" s="88">
        <f t="shared" ca="1" si="41"/>
        <v>18.748958809589681</v>
      </c>
      <c r="V244" s="90">
        <f ca="1">IF(OR(入力データと計算結果!$F$9=バックデータ一覧!$A$2,入力データと計算結果!$F$9=バックデータ一覧!$A$3),W244/(バックデータ一覧!$E$8-計算過程!X244)/4.186*10^3,0)</f>
        <v>18.748958809589681</v>
      </c>
      <c r="W244" s="90">
        <f t="shared" si="36"/>
        <v>3.4502499999999996</v>
      </c>
      <c r="X244" s="90">
        <f ca="1">MAX(VLOOKUP(入力データと計算結果!$F$5,バックデータ一覧!$Y$3:$AA$10,2)*Y244+VLOOKUP(入力データと計算結果!$F$5,バックデータ一覧!$Y$3:$AA$10,3),0.5)</f>
        <v>16.038329625000003</v>
      </c>
      <c r="Y244" s="90">
        <f t="shared" ca="1" si="37"/>
        <v>18.937083333333334</v>
      </c>
      <c r="Z244" s="24">
        <f>IF(入力データと計算結果!$F$6=4,INDEX(バックデータ一覧!$I$4:$L$9,MATCH(VLOOKUP(計算過程!$A244,バックデータ一覧!$AU$3:$AV$367,2),バックデータ一覧!$H$4:$H$9,0),MATCH(計算過程!Z$2,バックデータ一覧!$I$2:$L$2,0)),IF(入力データと計算結果!$F$6=3,INDEX(バックデータ一覧!$I$10:$L$15,MATCH(VLOOKUP(計算過程!$A244,バックデータ一覧!$AU$3:$AV$367,2),バックデータ一覧!$H$10:$H$15,0),MATCH(計算過程!Z$2,バックデータ一覧!$I$2:$L$2,0)),IF(入力データと計算結果!$F$6=2,INDEX(バックデータ一覧!$I$16:$L$21,MATCH(VLOOKUP(計算過程!$A244,バックデータ一覧!$AU$3:$AV$367,2),バックデータ一覧!$H$16:$H$21,0),MATCH(計算過程!Z$2,バックデータ一覧!$I$2:$L$2,0)),IF(入力データと計算結果!$F$6=1,INDEX(バックデータ一覧!$I$22:$L$27,MATCH(VLOOKUP(計算過程!$A244,バックデータ一覧!$AU$3:$AV$367,2),バックデータ一覧!$H$22:$H$27,0),MATCH(計算過程!Z$2,バックデータ一覧!$I$2:$L$2,0))))))</f>
        <v>184</v>
      </c>
      <c r="AA244" s="24">
        <f>IF(入力データと計算結果!$F$6=4,INDEX(バックデータ一覧!$I$4:$L$9,MATCH(VLOOKUP(計算過程!$A244,バックデータ一覧!$AU$3:$AV$367,2),バックデータ一覧!$H$4:$H$9,0),MATCH(計算過程!AA$2,バックデータ一覧!$I$2:$L$2,0)),IF(入力データと計算結果!$F$6=3,INDEX(バックデータ一覧!$I$10:$L$15,MATCH(VLOOKUP(計算過程!$A244,バックデータ一覧!$AU$3:$AV$367,2),バックデータ一覧!$H$10:$H$15,0),MATCH(計算過程!AA$2,バックデータ一覧!$I$2:$L$2,0)),IF(入力データと計算結果!$F$6=2,INDEX(バックデータ一覧!$I$16:$L$21,MATCH(VLOOKUP(計算過程!$A244,バックデータ一覧!$AU$3:$AV$367,2),バックデータ一覧!$H$16:$H$21,0),MATCH(計算過程!AA$2,バックデータ一覧!$I$2:$L$2,0)),IF(入力データと計算結果!$F$6=1,INDEX(バックデータ一覧!$I$22:$L$27,MATCH(VLOOKUP(計算過程!$A244,バックデータ一覧!$AU$3:$AV$367,2),バックデータ一覧!$H$22:$H$27,0),MATCH(計算過程!AA$2,バックデータ一覧!$I$2:$L$2,0))))))</f>
        <v>240</v>
      </c>
      <c r="AB244" s="24">
        <f>IF(入力データと計算結果!$F$6=4,INDEX(バックデータ一覧!$I$4:$L$9,MATCH(VLOOKUP(計算過程!$A244,バックデータ一覧!$AU$3:$AV$367,2),バックデータ一覧!$H$4:$H$9,0),MATCH(計算過程!AB$2,バックデータ一覧!$I$2:$L$2,0)),IF(入力データと計算結果!$F$6=3,INDEX(バックデータ一覧!$I$10:$L$15,MATCH(VLOOKUP(計算過程!$A244,バックデータ一覧!$AU$3:$AV$367,2),バックデータ一覧!$H$10:$H$15,0),MATCH(計算過程!AB$2,バックデータ一覧!$I$2:$L$2,0)),IF(入力データと計算結果!$F$6=2,INDEX(バックデータ一覧!$I$16:$L$21,MATCH(VLOOKUP(計算過程!$A244,バックデータ一覧!$AU$3:$AV$367,2),バックデータ一覧!$H$16:$H$21,0),MATCH(計算過程!AB$2,バックデータ一覧!$I$2:$L$2,0)),IF(入力データと計算結果!$F$6=1,INDEX(バックデータ一覧!$I$22:$L$27,MATCH(VLOOKUP(計算過程!$A244,バックデータ一覧!$AU$3:$AV$367,2),バックデータ一覧!$H$22:$H$27,0),MATCH(計算過程!AB$2,バックデータ一覧!$I$2:$L$2,0))))))</f>
        <v>46</v>
      </c>
      <c r="AC244" s="24">
        <f>IF(入力データと計算結果!$F$6=4,INDEX(バックデータ一覧!$I$4:$L$9,MATCH(VLOOKUP(計算過程!$A244,バックデータ一覧!$AU$3:$AV$367,2),バックデータ一覧!$H$4:$H$9,0),MATCH(計算過程!AC$2,バックデータ一覧!$I$2:$L$2,0)),IF(入力データと計算結果!$F$6=3,INDEX(バックデータ一覧!$I$10:$L$15,MATCH(VLOOKUP(計算過程!$A244,バックデータ一覧!$AU$3:$AV$367,2),バックデータ一覧!$H$10:$H$15,0),MATCH(計算過程!AC$2,バックデータ一覧!$I$2:$L$2,0)),IF(入力データと計算結果!$F$6=2,INDEX(バックデータ一覧!$I$16:$L$21,MATCH(VLOOKUP(計算過程!$A244,バックデータ一覧!$AU$3:$AV$367,2),バックデータ一覧!$H$16:$H$21,0),MATCH(計算過程!AC$2,バックデータ一覧!$I$2:$L$2,0)),IF(入力データと計算結果!$F$6=1,INDEX(バックデータ一覧!$I$22:$L$27,MATCH(VLOOKUP(計算過程!$A244,バックデータ一覧!$AU$3:$AV$367,2),バックデータ一覧!$H$22:$H$27,0),MATCH(計算過程!AC$2,バックデータ一覧!$I$2:$L$2,0))))))</f>
        <v>180</v>
      </c>
      <c r="AD244" s="89">
        <f>IF($AF244&lt;7,INDEX(バックデータ一覧!$P$4:$S$5,MATCH(入力データと計算結果!$F$8,バックデータ一覧!$O$4:$O$5,0),MATCH(入力データと計算結果!$F$6,バックデータ一覧!$P$3:$W$3,0)),IF(AND($AF244&gt;=7,$AF244&lt;16),INDEX(バックデータ一覧!$P$6:$S$7,MATCH(入力データと計算結果!$F$8,バックデータ一覧!$O$6:$O$7,0),MATCH(入力データと計算結果!$F$6,バックデータ一覧!$P$3:$W$3,0)),IF(AND($AF244&gt;=16,$AF244&lt;25),INDEX(バックデータ一覧!$P$8:$S$9,MATCH(入力データと計算結果!$F$8,バックデータ一覧!$O$8:$O$9,0),MATCH(入力データと計算結果!$F$6,バックデータ一覧!$P$3:$W$3,0)),IF($AF244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44" s="89">
        <f>IF($AF244&lt;7,INDEX(バックデータ一覧!$T$4:$W$5,MATCH(入力データと計算結果!$F$8,バックデータ一覧!$O$4:$O$5,0),MATCH(入力データと計算結果!$F$6,バックデータ一覧!$P$3:$W$3,0)),IF(AND($AF244&gt;=7,$AF244&lt;16),INDEX(バックデータ一覧!$T$6:$W$7,MATCH(入力データと計算結果!$F$8,バックデータ一覧!$O$6:$O$7,0),MATCH(入力データと計算結果!$F$6,バックデータ一覧!$P$3:$W$3,0)),IF(AND($AF244&gt;=16,$AF244&lt;25),INDEX(バックデータ一覧!$T$8:$W$9,MATCH(入力データと計算結果!$F$8,バックデータ一覧!$O$8:$O$9,0),MATCH(入力データと計算結果!$F$6,バックデータ一覧!$P$3:$W$3,0)),IF($AF244&gt;=25,INDEX(バックデータ一覧!$T$10:$W$11,MATCH(入力データと計算結果!$F$8,バックデータ一覧!$O$10:$O$11,0),MATCH(入力データと計算結果!$F$6,バックデータ一覧!$P$3:$W$3,0))))))</f>
        <v>6.21</v>
      </c>
      <c r="AF244" s="88">
        <f>AVERAGEIF(貼り付けシート!$A$6:$A$8765,$A244,貼り付けシート!$C$6:$C$8765)</f>
        <v>19.712500000000002</v>
      </c>
      <c r="AG244" s="91">
        <f>IF(AND(入力データと計算結果!$F$7=バックデータ一覧!$A$7,AH244="使用できる"),MIN(AN244,SUM(I244:N244)*$AX$13),0)</f>
        <v>0</v>
      </c>
      <c r="AH244" s="47" t="str">
        <f t="shared" si="42"/>
        <v>使用できる</v>
      </c>
      <c r="AI244" s="90">
        <f>IF(入力データと計算結果!$F$7=バックデータ一覧!$A$8,MIN(AJ244,(SUM(I244:N244)*$AX$15)),0)</f>
        <v>0</v>
      </c>
      <c r="AJ244" s="90">
        <f t="shared" ca="1" si="38"/>
        <v>0</v>
      </c>
      <c r="AK244" s="90">
        <f t="shared" ca="1" si="39"/>
        <v>30.743032828462496</v>
      </c>
      <c r="AL244" s="88">
        <f>IF(OR($AX$22=0,入力データと計算結果!$F$7&lt;&gt;バックデータ一覧!$A$8),0,$AX$19*AM244*10^-3)</f>
        <v>0</v>
      </c>
      <c r="AM244" s="90">
        <f>SUMPRODUCT(('計算過程（日射量等）'!$A$6:$A$8765=計算過程!A244)*('計算過程（日射量等）'!$C$6:$C$8765&gt;=$AX$20))</f>
        <v>10</v>
      </c>
      <c r="AN244" s="90">
        <f>IF(入力データと計算結果!$F$7=バックデータ一覧!$A$9,0,AO244*$AX$22*$AX$21*計算過程!$AX$23)</f>
        <v>0</v>
      </c>
      <c r="AO244" s="90">
        <f>SUMIF('計算過程（日射量等）'!$A$6:$A$8765,計算過程!A244,'計算過程（日射量等）'!$C$6:$C$8765)*3600*10^-6</f>
        <v>19.427347428127</v>
      </c>
      <c r="AP244" s="90">
        <f t="shared" si="43"/>
        <v>22.005510752688174</v>
      </c>
      <c r="AQ244" s="90">
        <f>AVERAGEIF('貼り付けシート（日射量等）'!$D$3:$D$8762,$A244,'貼り付けシート（日射量等）'!$F$3:$F$8762)</f>
        <v>23.924999999999997</v>
      </c>
    </row>
    <row r="245" spans="1:43">
      <c r="A245" s="28">
        <v>41879</v>
      </c>
      <c r="B245" s="88">
        <f ca="1">I245-IF(入力データと計算結果!$F$7=バックデータ一覧!$A$7,計算過程!$AG245,計算過程!$AI245)*I245/($I245+$J245+$K245+$L245+$M245+$N245)</f>
        <v>9.1417427313940003</v>
      </c>
      <c r="C245" s="88">
        <f ca="1">J245-IF(入力データと計算結果!$F$7=バックデータ一覧!$A$7,計算過程!$AG245,計算過程!$AI245)*J245/($I245+$J245+$K245+$L245+$M245+$N245)</f>
        <v>14.905015322924999</v>
      </c>
      <c r="D245" s="88">
        <f ca="1">K245-IF(入力データと計算結果!$F$7=バックデータ一覧!$A$7,計算過程!$AG245,計算過程!$AI245)*K245/($I245+$J245+$K245+$L245+$M245+$N245)</f>
        <v>2.782269526946</v>
      </c>
      <c r="E245" s="88">
        <f ca="1">L245-IF(入力データと計算結果!$F$7=バックデータ一覧!$A$7,計算過程!$AG245,計算過程!$AI245)*L245/($I245+$J245+$K245+$L245+$M245+$N245)</f>
        <v>17.886018387509999</v>
      </c>
      <c r="F245" s="88">
        <f ca="1">M245-IF(入力データと計算結果!$F$7=バックデータ一覧!$A$7,計算過程!$AG245,計算過程!$AI245)*M245/($I245+$J245+$K245+$L245+$M245+$N245)</f>
        <v>0</v>
      </c>
      <c r="G245" s="88">
        <f ca="1">N245-IF(入力データと計算結果!$F$7=バックデータ一覧!$A$7,計算過程!$AG245,計算過程!$AI245)*N245/($I245+$J245+$K245+$L245+$M245+$N245)</f>
        <v>3.491083333333334</v>
      </c>
      <c r="H245" s="88">
        <f t="shared" si="40"/>
        <v>0</v>
      </c>
      <c r="I245" s="90">
        <f ca="1">P245*(バックデータ一覧!$E$3-計算過程!X245)*4.186*10^-3</f>
        <v>9.1417427313940003</v>
      </c>
      <c r="J245" s="90">
        <f ca="1">Q245*(バックデータ一覧!$E$4-計算過程!X245)*4.186*10^-3</f>
        <v>14.905015322924999</v>
      </c>
      <c r="K245" s="90">
        <f ca="1">R245*(バックデータ一覧!$E$5-計算過程!X245)*4.186*10^-3</f>
        <v>2.782269526946</v>
      </c>
      <c r="L245" s="90">
        <f ca="1">IF(入力データと計算結果!$F$9=バックデータ一覧!$A$2,計算過程!S245*(バックデータ一覧!$E$6-計算過程!X245)*4.186*10^-3,0)</f>
        <v>17.886018387509999</v>
      </c>
      <c r="M245" s="90">
        <f>IF(入力データと計算結果!$F$9=バックデータ一覧!$A$2,0,計算過程!T245*(バックデータ一覧!$E$7-計算過程!X245)*4.186*10^-3)</f>
        <v>0</v>
      </c>
      <c r="N245" s="90">
        <f ca="1">IF(入力データと計算結果!$F$9=バックデータ一覧!$A$4,0,計算過程!U245*(バックデータ一覧!$E$8-計算過程!X245)*4.186*10^-3)</f>
        <v>3.491083333333334</v>
      </c>
      <c r="O245" s="90">
        <f>IF(入力データと計算結果!$F$9=バックデータ一覧!$A$4,計算過程!W245*1.25,0)</f>
        <v>0</v>
      </c>
      <c r="P245" s="88">
        <f t="shared" si="33"/>
        <v>92</v>
      </c>
      <c r="Q245" s="88">
        <f t="shared" si="34"/>
        <v>150</v>
      </c>
      <c r="R245" s="88">
        <f t="shared" si="35"/>
        <v>28</v>
      </c>
      <c r="S245" s="88">
        <f>IF(入力データと計算結果!$F$9=バックデータ一覧!$A$2,$AC245,0)*$AX$11*$AX$12</f>
        <v>180</v>
      </c>
      <c r="T245" s="88">
        <f>IF(入力データと計算結果!$F$9=バックデータ一覧!$A$2,0,$AC245)*$AX$12</f>
        <v>0</v>
      </c>
      <c r="U245" s="88">
        <f t="shared" ca="1" si="41"/>
        <v>19.067917118440672</v>
      </c>
      <c r="V245" s="90">
        <f ca="1">IF(OR(入力データと計算結果!$F$9=バックデータ一覧!$A$2,入力データと計算結果!$F$9=バックデータ一覧!$A$3),W245/(バックデータ一覧!$E$8-計算過程!X245)/4.186*10^3,0)</f>
        <v>19.067917118440672</v>
      </c>
      <c r="W245" s="90">
        <f t="shared" si="36"/>
        <v>3.4910833333333335</v>
      </c>
      <c r="X245" s="90">
        <f ca="1">MAX(VLOOKUP(入力データと計算結果!$F$5,バックデータ一覧!$Y$3:$AA$10,2)*Y245+VLOOKUP(入力データと計算結果!$F$5,バックデータ一覧!$Y$3:$AA$10,3),0.5)</f>
        <v>16.262119250000001</v>
      </c>
      <c r="Y245" s="90">
        <f t="shared" ca="1" si="37"/>
        <v>19.274166666666666</v>
      </c>
      <c r="Z245" s="24">
        <f>IF(入力データと計算結果!$F$6=4,INDEX(バックデータ一覧!$I$4:$L$9,MATCH(VLOOKUP(計算過程!$A245,バックデータ一覧!$AU$3:$AV$367,2),バックデータ一覧!$H$4:$H$9,0),MATCH(計算過程!Z$2,バックデータ一覧!$I$2:$L$2,0)),IF(入力データと計算結果!$F$6=3,INDEX(バックデータ一覧!$I$10:$L$15,MATCH(VLOOKUP(計算過程!$A245,バックデータ一覧!$AU$3:$AV$367,2),バックデータ一覧!$H$10:$H$15,0),MATCH(計算過程!Z$2,バックデータ一覧!$I$2:$L$2,0)),IF(入力データと計算結果!$F$6=2,INDEX(バックデータ一覧!$I$16:$L$21,MATCH(VLOOKUP(計算過程!$A245,バックデータ一覧!$AU$3:$AV$367,2),バックデータ一覧!$H$16:$H$21,0),MATCH(計算過程!Z$2,バックデータ一覧!$I$2:$L$2,0)),IF(入力データと計算結果!$F$6=1,INDEX(バックデータ一覧!$I$22:$L$27,MATCH(VLOOKUP(計算過程!$A245,バックデータ一覧!$AU$3:$AV$367,2),バックデータ一覧!$H$22:$H$27,0),MATCH(計算過程!Z$2,バックデータ一覧!$I$2:$L$2,0))))))</f>
        <v>92</v>
      </c>
      <c r="AA245" s="24">
        <f>IF(入力データと計算結果!$F$6=4,INDEX(バックデータ一覧!$I$4:$L$9,MATCH(VLOOKUP(計算過程!$A245,バックデータ一覧!$AU$3:$AV$367,2),バックデータ一覧!$H$4:$H$9,0),MATCH(計算過程!AA$2,バックデータ一覧!$I$2:$L$2,0)),IF(入力データと計算結果!$F$6=3,INDEX(バックデータ一覧!$I$10:$L$15,MATCH(VLOOKUP(計算過程!$A245,バックデータ一覧!$AU$3:$AV$367,2),バックデータ一覧!$H$10:$H$15,0),MATCH(計算過程!AA$2,バックデータ一覧!$I$2:$L$2,0)),IF(入力データと計算結果!$F$6=2,INDEX(バックデータ一覧!$I$16:$L$21,MATCH(VLOOKUP(計算過程!$A245,バックデータ一覧!$AU$3:$AV$367,2),バックデータ一覧!$H$16:$H$21,0),MATCH(計算過程!AA$2,バックデータ一覧!$I$2:$L$2,0)),IF(入力データと計算結果!$F$6=1,INDEX(バックデータ一覧!$I$22:$L$27,MATCH(VLOOKUP(計算過程!$A245,バックデータ一覧!$AU$3:$AV$367,2),バックデータ一覧!$H$22:$H$27,0),MATCH(計算過程!AA$2,バックデータ一覧!$I$2:$L$2,0))))))</f>
        <v>150</v>
      </c>
      <c r="AB245" s="24">
        <f>IF(入力データと計算結果!$F$6=4,INDEX(バックデータ一覧!$I$4:$L$9,MATCH(VLOOKUP(計算過程!$A245,バックデータ一覧!$AU$3:$AV$367,2),バックデータ一覧!$H$4:$H$9,0),MATCH(計算過程!AB$2,バックデータ一覧!$I$2:$L$2,0)),IF(入力データと計算結果!$F$6=3,INDEX(バックデータ一覧!$I$10:$L$15,MATCH(VLOOKUP(計算過程!$A245,バックデータ一覧!$AU$3:$AV$367,2),バックデータ一覧!$H$10:$H$15,0),MATCH(計算過程!AB$2,バックデータ一覧!$I$2:$L$2,0)),IF(入力データと計算結果!$F$6=2,INDEX(バックデータ一覧!$I$16:$L$21,MATCH(VLOOKUP(計算過程!$A245,バックデータ一覧!$AU$3:$AV$367,2),バックデータ一覧!$H$16:$H$21,0),MATCH(計算過程!AB$2,バックデータ一覧!$I$2:$L$2,0)),IF(入力データと計算結果!$F$6=1,INDEX(バックデータ一覧!$I$22:$L$27,MATCH(VLOOKUP(計算過程!$A245,バックデータ一覧!$AU$3:$AV$367,2),バックデータ一覧!$H$22:$H$27,0),MATCH(計算過程!AB$2,バックデータ一覧!$I$2:$L$2,0))))))</f>
        <v>28</v>
      </c>
      <c r="AC245" s="24">
        <f>IF(入力データと計算結果!$F$6=4,INDEX(バックデータ一覧!$I$4:$L$9,MATCH(VLOOKUP(計算過程!$A245,バックデータ一覧!$AU$3:$AV$367,2),バックデータ一覧!$H$4:$H$9,0),MATCH(計算過程!AC$2,バックデータ一覧!$I$2:$L$2,0)),IF(入力データと計算結果!$F$6=3,INDEX(バックデータ一覧!$I$10:$L$15,MATCH(VLOOKUP(計算過程!$A245,バックデータ一覧!$AU$3:$AV$367,2),バックデータ一覧!$H$10:$H$15,0),MATCH(計算過程!AC$2,バックデータ一覧!$I$2:$L$2,0)),IF(入力データと計算結果!$F$6=2,INDEX(バックデータ一覧!$I$16:$L$21,MATCH(VLOOKUP(計算過程!$A245,バックデータ一覧!$AU$3:$AV$367,2),バックデータ一覧!$H$16:$H$21,0),MATCH(計算過程!AC$2,バックデータ一覧!$I$2:$L$2,0)),IF(入力データと計算結果!$F$6=1,INDEX(バックデータ一覧!$I$22:$L$27,MATCH(VLOOKUP(計算過程!$A245,バックデータ一覧!$AU$3:$AV$367,2),バックデータ一覧!$H$22:$H$27,0),MATCH(計算過程!AC$2,バックデータ一覧!$I$2:$L$2,0))))))</f>
        <v>180</v>
      </c>
      <c r="AD245" s="89">
        <f>IF($AF245&lt;7,INDEX(バックデータ一覧!$P$4:$S$5,MATCH(入力データと計算結果!$F$8,バックデータ一覧!$O$4:$O$5,0),MATCH(入力データと計算結果!$F$6,バックデータ一覧!$P$3:$W$3,0)),IF(AND($AF245&gt;=7,$AF245&lt;16),INDEX(バックデータ一覧!$P$6:$S$7,MATCH(入力データと計算結果!$F$8,バックデータ一覧!$O$6:$O$7,0),MATCH(入力データと計算結果!$F$6,バックデータ一覧!$P$3:$W$3,0)),IF(AND($AF245&gt;=16,$AF245&lt;25),INDEX(バックデータ一覧!$P$8:$S$9,MATCH(入力データと計算結果!$F$8,バックデータ一覧!$O$8:$O$9,0),MATCH(入力データと計算結果!$F$6,バックデータ一覧!$P$3:$W$3,0)),IF($AF245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45" s="89">
        <f>IF($AF245&lt;7,INDEX(バックデータ一覧!$T$4:$W$5,MATCH(入力データと計算結果!$F$8,バックデータ一覧!$O$4:$O$5,0),MATCH(入力データと計算結果!$F$6,バックデータ一覧!$P$3:$W$3,0)),IF(AND($AF245&gt;=7,$AF245&lt;16),INDEX(バックデータ一覧!$T$6:$W$7,MATCH(入力データと計算結果!$F$8,バックデータ一覧!$O$6:$O$7,0),MATCH(入力データと計算結果!$F$6,バックデータ一覧!$P$3:$W$3,0)),IF(AND($AF245&gt;=16,$AF245&lt;25),INDEX(バックデータ一覧!$T$8:$W$9,MATCH(入力データと計算結果!$F$8,バックデータ一覧!$O$8:$O$9,0),MATCH(入力データと計算結果!$F$6,バックデータ一覧!$P$3:$W$3,0)),IF($AF245&gt;=25,INDEX(バックデータ一覧!$T$10:$W$11,MATCH(入力データと計算結果!$F$8,バックデータ一覧!$O$10:$O$11,0),MATCH(入力データと計算結果!$F$6,バックデータ一覧!$P$3:$W$3,0))))))</f>
        <v>6.21</v>
      </c>
      <c r="AF245" s="88">
        <f>AVERAGEIF(貼り付けシート!$A$6:$A$8765,$A245,貼り付けシート!$C$6:$C$8765)</f>
        <v>19.420833333333331</v>
      </c>
      <c r="AG245" s="91">
        <f>IF(AND(入力データと計算結果!$F$7=バックデータ一覧!$A$7,AH245="使用できる"),MIN(AN245,SUM(I245:N245)*$AX$13),0)</f>
        <v>0</v>
      </c>
      <c r="AH245" s="47" t="str">
        <f t="shared" si="42"/>
        <v>使用できる</v>
      </c>
      <c r="AI245" s="90">
        <f>IF(入力データと計算結果!$F$7=バックデータ一覧!$A$8,MIN(AJ245,(SUM(I245:N245)*$AX$15)),0)</f>
        <v>0</v>
      </c>
      <c r="AJ245" s="90">
        <f t="shared" ca="1" si="38"/>
        <v>0</v>
      </c>
      <c r="AK245" s="90">
        <f t="shared" ca="1" si="39"/>
        <v>30.602515322925004</v>
      </c>
      <c r="AL245" s="88">
        <f>IF(OR($AX$22=0,入力データと計算結果!$F$7&lt;&gt;バックデータ一覧!$A$8),0,$AX$19*AM245*10^-3)</f>
        <v>0</v>
      </c>
      <c r="AM245" s="90">
        <f>SUMPRODUCT(('計算過程（日射量等）'!$A$6:$A$8765=計算過程!A245)*('計算過程（日射量等）'!$C$6:$C$8765&gt;=$AX$20))</f>
        <v>9</v>
      </c>
      <c r="AN245" s="90">
        <f>IF(入力データと計算結果!$F$7=バックデータ一覧!$A$9,0,AO245*$AX$22*$AX$21*計算過程!$AX$23)</f>
        <v>0</v>
      </c>
      <c r="AO245" s="90">
        <f>SUMIF('計算過程（日射量等）'!$A$6:$A$8765,計算過程!A245,'計算過程（日射量等）'!$C$6:$C$8765)*3600*10^-6</f>
        <v>14.324903441929564</v>
      </c>
      <c r="AP245" s="90">
        <f t="shared" si="43"/>
        <v>21.943279569892475</v>
      </c>
      <c r="AQ245" s="90">
        <f>AVERAGEIF('貼り付けシート（日射量等）'!$D$3:$D$8762,$A245,'貼り付けシート（日射量等）'!$F$3:$F$8762)</f>
        <v>25.983333333333338</v>
      </c>
    </row>
    <row r="246" spans="1:43">
      <c r="A246" s="28">
        <v>41880</v>
      </c>
      <c r="B246" s="88">
        <f ca="1">I246-IF(入力データと計算結果!$F$7=バックデータ一覧!$A$7,計算過程!$AG246,計算過程!$AI246)*I246/($I246+$J246+$K246+$L246+$M246+$N246)</f>
        <v>6.0957669660615004</v>
      </c>
      <c r="C246" s="88">
        <f ca="1">J246-IF(入力データと計算結果!$F$7=バックデータ一覧!$A$7,計算過程!$AG246,計算過程!$AI246)*J246/($I246+$J246+$K246+$L246+$M246+$N246)</f>
        <v>9.8318822033249997</v>
      </c>
      <c r="D246" s="88">
        <f ca="1">K246-IF(入力データと計算結果!$F$7=バックデータ一覧!$A$7,計算過程!$AG246,計算過程!$AI246)*K246/($I246+$J246+$K246+$L246+$M246+$N246)</f>
        <v>0.786550576266</v>
      </c>
      <c r="E246" s="88">
        <f ca="1">L246-IF(入力データと計算結果!$F$7=バックデータ一覧!$A$7,計算過程!$AG246,計算過程!$AI246)*L246/($I246+$J246+$K246+$L246+$M246+$N246)</f>
        <v>17.697387965985001</v>
      </c>
      <c r="F246" s="88">
        <f ca="1">M246-IF(入力データと計算結果!$F$7=バックデータ一覧!$A$7,計算過程!$AG246,計算過程!$AI246)*M246/($I246+$J246+$K246+$L246+$M246+$N246)</f>
        <v>0</v>
      </c>
      <c r="G246" s="88">
        <f ca="1">N246-IF(入力データと計算結果!$F$7=バックデータ一覧!$A$7,計算過程!$AG246,計算過程!$AI246)*N246/($I246+$J246+$K246+$L246+$M246+$N246)</f>
        <v>3.1871666666666667</v>
      </c>
      <c r="H246" s="88">
        <f t="shared" si="40"/>
        <v>0</v>
      </c>
      <c r="I246" s="90">
        <f ca="1">P246*(バックデータ一覧!$E$3-計算過程!X246)*4.186*10^-3</f>
        <v>6.0957669660615004</v>
      </c>
      <c r="J246" s="90">
        <f ca="1">Q246*(バックデータ一覧!$E$4-計算過程!X246)*4.186*10^-3</f>
        <v>9.8318822033249997</v>
      </c>
      <c r="K246" s="90">
        <f ca="1">R246*(バックデータ一覧!$E$5-計算過程!X246)*4.186*10^-3</f>
        <v>0.786550576266</v>
      </c>
      <c r="L246" s="90">
        <f ca="1">IF(入力データと計算結果!$F$9=バックデータ一覧!$A$2,計算過程!S246*(バックデータ一覧!$E$6-計算過程!X246)*4.186*10^-3,0)</f>
        <v>17.697387965985001</v>
      </c>
      <c r="M246" s="90">
        <f>IF(入力データと計算結果!$F$9=バックデータ一覧!$A$2,0,計算過程!T246*(バックデータ一覧!$E$7-計算過程!X246)*4.186*10^-3)</f>
        <v>0</v>
      </c>
      <c r="N246" s="90">
        <f ca="1">IF(入力データと計算結果!$F$9=バックデータ一覧!$A$4,0,計算過程!U246*(バックデータ一覧!$E$8-計算過程!X246)*4.186*10^-3)</f>
        <v>3.1871666666666667</v>
      </c>
      <c r="O246" s="90">
        <f>IF(入力データと計算結果!$F$9=バックデータ一覧!$A$4,計算過程!W246*1.25,0)</f>
        <v>0</v>
      </c>
      <c r="P246" s="88">
        <f t="shared" si="33"/>
        <v>62</v>
      </c>
      <c r="Q246" s="88">
        <f t="shared" si="34"/>
        <v>100</v>
      </c>
      <c r="R246" s="88">
        <f t="shared" si="35"/>
        <v>8</v>
      </c>
      <c r="S246" s="88">
        <f>IF(入力データと計算結果!$F$9=バックデータ一覧!$A$2,$AC246,0)*$AX$11*$AX$12</f>
        <v>180</v>
      </c>
      <c r="T246" s="88">
        <f>IF(入力データと計算結果!$F$9=バックデータ一覧!$A$2,0,$AC246)*$AX$12</f>
        <v>0</v>
      </c>
      <c r="U246" s="88">
        <f t="shared" ca="1" si="41"/>
        <v>17.508170131338908</v>
      </c>
      <c r="V246" s="90">
        <f ca="1">IF(OR(入力データと計算結果!$F$9=バックデータ一覧!$A$2,入力データと計算結果!$F$9=バックデータ一覧!$A$3),W246/(バックデータ一覧!$E$8-計算過程!X246)/4.186*10^3,0)</f>
        <v>17.508170131338908</v>
      </c>
      <c r="W246" s="90">
        <f t="shared" si="36"/>
        <v>3.1871666666666667</v>
      </c>
      <c r="X246" s="90">
        <f ca="1">MAX(VLOOKUP(入力データと計算結果!$F$5,バックデータ一覧!$Y$3:$AA$10,2)*Y246+VLOOKUP(入力データと計算結果!$F$5,バックデータ一覧!$Y$3:$AA$10,3),0.5)</f>
        <v>16.512464874999999</v>
      </c>
      <c r="Y246" s="90">
        <f t="shared" ca="1" si="37"/>
        <v>19.651249999999997</v>
      </c>
      <c r="Z246" s="24">
        <f>IF(入力データと計算結果!$F$6=4,INDEX(バックデータ一覧!$I$4:$L$9,MATCH(VLOOKUP(計算過程!$A246,バックデータ一覧!$AU$3:$AV$367,2),バックデータ一覧!$H$4:$H$9,0),MATCH(計算過程!Z$2,バックデータ一覧!$I$2:$L$2,0)),IF(入力データと計算結果!$F$6=3,INDEX(バックデータ一覧!$I$10:$L$15,MATCH(VLOOKUP(計算過程!$A246,バックデータ一覧!$AU$3:$AV$367,2),バックデータ一覧!$H$10:$H$15,0),MATCH(計算過程!Z$2,バックデータ一覧!$I$2:$L$2,0)),IF(入力データと計算結果!$F$6=2,INDEX(バックデータ一覧!$I$16:$L$21,MATCH(VLOOKUP(計算過程!$A246,バックデータ一覧!$AU$3:$AV$367,2),バックデータ一覧!$H$16:$H$21,0),MATCH(計算過程!Z$2,バックデータ一覧!$I$2:$L$2,0)),IF(入力データと計算結果!$F$6=1,INDEX(バックデータ一覧!$I$22:$L$27,MATCH(VLOOKUP(計算過程!$A246,バックデータ一覧!$AU$3:$AV$367,2),バックデータ一覧!$H$22:$H$27,0),MATCH(計算過程!Z$2,バックデータ一覧!$I$2:$L$2,0))))))</f>
        <v>62</v>
      </c>
      <c r="AA246" s="24">
        <f>IF(入力データと計算結果!$F$6=4,INDEX(バックデータ一覧!$I$4:$L$9,MATCH(VLOOKUP(計算過程!$A246,バックデータ一覧!$AU$3:$AV$367,2),バックデータ一覧!$H$4:$H$9,0),MATCH(計算過程!AA$2,バックデータ一覧!$I$2:$L$2,0)),IF(入力データと計算結果!$F$6=3,INDEX(バックデータ一覧!$I$10:$L$15,MATCH(VLOOKUP(計算過程!$A246,バックデータ一覧!$AU$3:$AV$367,2),バックデータ一覧!$H$10:$H$15,0),MATCH(計算過程!AA$2,バックデータ一覧!$I$2:$L$2,0)),IF(入力データと計算結果!$F$6=2,INDEX(バックデータ一覧!$I$16:$L$21,MATCH(VLOOKUP(計算過程!$A246,バックデータ一覧!$AU$3:$AV$367,2),バックデータ一覧!$H$16:$H$21,0),MATCH(計算過程!AA$2,バックデータ一覧!$I$2:$L$2,0)),IF(入力データと計算結果!$F$6=1,INDEX(バックデータ一覧!$I$22:$L$27,MATCH(VLOOKUP(計算過程!$A246,バックデータ一覧!$AU$3:$AV$367,2),バックデータ一覧!$H$22:$H$27,0),MATCH(計算過程!AA$2,バックデータ一覧!$I$2:$L$2,0))))))</f>
        <v>100</v>
      </c>
      <c r="AB246" s="24">
        <f>IF(入力データと計算結果!$F$6=4,INDEX(バックデータ一覧!$I$4:$L$9,MATCH(VLOOKUP(計算過程!$A246,バックデータ一覧!$AU$3:$AV$367,2),バックデータ一覧!$H$4:$H$9,0),MATCH(計算過程!AB$2,バックデータ一覧!$I$2:$L$2,0)),IF(入力データと計算結果!$F$6=3,INDEX(バックデータ一覧!$I$10:$L$15,MATCH(VLOOKUP(計算過程!$A246,バックデータ一覧!$AU$3:$AV$367,2),バックデータ一覧!$H$10:$H$15,0),MATCH(計算過程!AB$2,バックデータ一覧!$I$2:$L$2,0)),IF(入力データと計算結果!$F$6=2,INDEX(バックデータ一覧!$I$16:$L$21,MATCH(VLOOKUP(計算過程!$A246,バックデータ一覧!$AU$3:$AV$367,2),バックデータ一覧!$H$16:$H$21,0),MATCH(計算過程!AB$2,バックデータ一覧!$I$2:$L$2,0)),IF(入力データと計算結果!$F$6=1,INDEX(バックデータ一覧!$I$22:$L$27,MATCH(VLOOKUP(計算過程!$A246,バックデータ一覧!$AU$3:$AV$367,2),バックデータ一覧!$H$22:$H$27,0),MATCH(計算過程!AB$2,バックデータ一覧!$I$2:$L$2,0))))))</f>
        <v>8</v>
      </c>
      <c r="AC246" s="24">
        <f>IF(入力データと計算結果!$F$6=4,INDEX(バックデータ一覧!$I$4:$L$9,MATCH(VLOOKUP(計算過程!$A246,バックデータ一覧!$AU$3:$AV$367,2),バックデータ一覧!$H$4:$H$9,0),MATCH(計算過程!AC$2,バックデータ一覧!$I$2:$L$2,0)),IF(入力データと計算結果!$F$6=3,INDEX(バックデータ一覧!$I$10:$L$15,MATCH(VLOOKUP(計算過程!$A246,バックデータ一覧!$AU$3:$AV$367,2),バックデータ一覧!$H$10:$H$15,0),MATCH(計算過程!AC$2,バックデータ一覧!$I$2:$L$2,0)),IF(入力データと計算結果!$F$6=2,INDEX(バックデータ一覧!$I$16:$L$21,MATCH(VLOOKUP(計算過程!$A246,バックデータ一覧!$AU$3:$AV$367,2),バックデータ一覧!$H$16:$H$21,0),MATCH(計算過程!AC$2,バックデータ一覧!$I$2:$L$2,0)),IF(入力データと計算結果!$F$6=1,INDEX(バックデータ一覧!$I$22:$L$27,MATCH(VLOOKUP(計算過程!$A246,バックデータ一覧!$AU$3:$AV$367,2),バックデータ一覧!$H$22:$H$27,0),MATCH(計算過程!AC$2,バックデータ一覧!$I$2:$L$2,0))))))</f>
        <v>180</v>
      </c>
      <c r="AD246" s="89">
        <f>IF($AF246&lt;7,INDEX(バックデータ一覧!$P$4:$S$5,MATCH(入力データと計算結果!$F$8,バックデータ一覧!$O$4:$O$5,0),MATCH(入力データと計算結果!$F$6,バックデータ一覧!$P$3:$W$3,0)),IF(AND($AF246&gt;=7,$AF246&lt;16),INDEX(バックデータ一覧!$P$6:$S$7,MATCH(入力データと計算結果!$F$8,バックデータ一覧!$O$6:$O$7,0),MATCH(入力データと計算結果!$F$6,バックデータ一覧!$P$3:$W$3,0)),IF(AND($AF246&gt;=16,$AF246&lt;25),INDEX(バックデータ一覧!$P$8:$S$9,MATCH(入力データと計算結果!$F$8,バックデータ一覧!$O$8:$O$9,0),MATCH(入力データと計算結果!$F$6,バックデータ一覧!$P$3:$W$3,0)),IF($AF246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46" s="89">
        <f>IF($AF246&lt;7,INDEX(バックデータ一覧!$T$4:$W$5,MATCH(入力データと計算結果!$F$8,バックデータ一覧!$O$4:$O$5,0),MATCH(入力データと計算結果!$F$6,バックデータ一覧!$P$3:$W$3,0)),IF(AND($AF246&gt;=7,$AF246&lt;16),INDEX(バックデータ一覧!$T$6:$W$7,MATCH(入力データと計算結果!$F$8,バックデータ一覧!$O$6:$O$7,0),MATCH(入力データと計算結果!$F$6,バックデータ一覧!$P$3:$W$3,0)),IF(AND($AF246&gt;=16,$AF246&lt;25),INDEX(バックデータ一覧!$T$8:$W$9,MATCH(入力データと計算結果!$F$8,バックデータ一覧!$O$8:$O$9,0),MATCH(入力データと計算結果!$F$6,バックデータ一覧!$P$3:$W$3,0)),IF($AF246&gt;=25,INDEX(バックデータ一覧!$T$10:$W$11,MATCH(入力データと計算結果!$F$8,バックデータ一覧!$O$10:$O$11,0),MATCH(入力データと計算結果!$F$6,バックデータ一覧!$P$3:$W$3,0))))))</f>
        <v>6.21</v>
      </c>
      <c r="AF246" s="88">
        <f>AVERAGEIF(貼り付けシート!$A$6:$A$8765,$A246,貼り付けシート!$C$6:$C$8765)</f>
        <v>21.591666666666665</v>
      </c>
      <c r="AG246" s="91">
        <f>IF(AND(入力データと計算結果!$F$7=バックデータ一覧!$A$7,AH246="使用できる"),MIN(AN246,SUM(I246:N246)*$AX$13),0)</f>
        <v>0</v>
      </c>
      <c r="AH246" s="47" t="str">
        <f t="shared" si="42"/>
        <v>使用できる</v>
      </c>
      <c r="AI246" s="90">
        <f>IF(入力データと計算結果!$F$7=バックデータ一覧!$A$8,MIN(AJ246,(SUM(I246:N246)*$AX$15)),0)</f>
        <v>0</v>
      </c>
      <c r="AJ246" s="90">
        <f t="shared" ca="1" si="38"/>
        <v>0</v>
      </c>
      <c r="AK246" s="90">
        <f t="shared" ca="1" si="39"/>
        <v>30.445323304987504</v>
      </c>
      <c r="AL246" s="88">
        <f>IF(OR($AX$22=0,入力データと計算結果!$F$7&lt;&gt;バックデータ一覧!$A$8),0,$AX$19*AM246*10^-3)</f>
        <v>0</v>
      </c>
      <c r="AM246" s="90">
        <f>SUMPRODUCT(('計算過程（日射量等）'!$A$6:$A$8765=計算過程!A246)*('計算過程（日射量等）'!$C$6:$C$8765&gt;=$AX$20))</f>
        <v>9</v>
      </c>
      <c r="AN246" s="90">
        <f>IF(入力データと計算結果!$F$7=バックデータ一覧!$A$9,0,AO246*$AX$22*$AX$21*計算過程!$AX$23)</f>
        <v>0</v>
      </c>
      <c r="AO246" s="90">
        <f>SUMIF('計算過程（日射量等）'!$A$6:$A$8765,計算過程!A246,'計算過程（日射量等）'!$C$6:$C$8765)*3600*10^-6</f>
        <v>13.538070457098502</v>
      </c>
      <c r="AP246" s="90">
        <f t="shared" si="43"/>
        <v>21.771102150537629</v>
      </c>
      <c r="AQ246" s="90">
        <f>AVERAGEIF('貼り付けシート（日射量等）'!$D$3:$D$8762,$A246,'貼り付けシート（日射量等）'!$F$3:$F$8762)</f>
        <v>25.979166666666668</v>
      </c>
    </row>
    <row r="247" spans="1:43">
      <c r="A247" s="28">
        <v>41881</v>
      </c>
      <c r="B247" s="88">
        <f ca="1">I247-IF(入力データと計算結果!$F$7=バックデータ一覧!$A$7,計算過程!$AG247,計算過程!$AI247)*I247/($I247+$J247+$K247+$L247+$M247+$N247)</f>
        <v>8.9046033742119999</v>
      </c>
      <c r="C247" s="88">
        <f ca="1">J247-IF(入力データと計算結果!$F$7=バックデータ一覧!$A$7,計算過程!$AG247,計算過程!$AI247)*J247/($I247+$J247+$K247+$L247+$M247+$N247)</f>
        <v>14.518375066649998</v>
      </c>
      <c r="D247" s="88">
        <f ca="1">K247-IF(入力データと計算結果!$F$7=バックデータ一覧!$A$7,計算過程!$AG247,計算過程!$AI247)*K247/($I247+$J247+$K247+$L247+$M247+$N247)</f>
        <v>2.7100966791079997</v>
      </c>
      <c r="E247" s="88">
        <f ca="1">L247-IF(入力データと計算結果!$F$7=バックデータ一覧!$A$7,計算過程!$AG247,計算過程!$AI247)*L247/($I247+$J247+$K247+$L247+$M247+$N247)</f>
        <v>17.42205007998</v>
      </c>
      <c r="F247" s="88">
        <f ca="1">M247-IF(入力データと計算結果!$F$7=バックデータ一覧!$A$7,計算過程!$AG247,計算過程!$AI247)*M247/($I247+$J247+$K247+$L247+$M247+$N247)</f>
        <v>0</v>
      </c>
      <c r="G247" s="88">
        <f ca="1">N247-IF(入力データと計算結果!$F$7=バックデータ一覧!$A$7,計算過程!$AG247,計算過程!$AI247)*N247/($I247+$J247+$K247+$L247+$M247+$N247)</f>
        <v>3.4636666666666667</v>
      </c>
      <c r="H247" s="88">
        <f t="shared" si="40"/>
        <v>0</v>
      </c>
      <c r="I247" s="90">
        <f ca="1">P247*(バックデータ一覧!$E$3-計算過程!X247)*4.186*10^-3</f>
        <v>8.9046033742119999</v>
      </c>
      <c r="J247" s="90">
        <f ca="1">Q247*(バックデータ一覧!$E$4-計算過程!X247)*4.186*10^-3</f>
        <v>14.518375066649998</v>
      </c>
      <c r="K247" s="90">
        <f ca="1">R247*(バックデータ一覧!$E$5-計算過程!X247)*4.186*10^-3</f>
        <v>2.7100966791079997</v>
      </c>
      <c r="L247" s="90">
        <f ca="1">IF(入力データと計算結果!$F$9=バックデータ一覧!$A$2,計算過程!S247*(バックデータ一覧!$E$6-計算過程!X247)*4.186*10^-3,0)</f>
        <v>17.42205007998</v>
      </c>
      <c r="M247" s="90">
        <f>IF(入力データと計算結果!$F$9=バックデータ一覧!$A$2,0,計算過程!T247*(バックデータ一覧!$E$7-計算過程!X247)*4.186*10^-3)</f>
        <v>0</v>
      </c>
      <c r="N247" s="90">
        <f ca="1">IF(入力データと計算結果!$F$9=バックデータ一覧!$A$4,0,計算過程!U247*(バックデータ一覧!$E$8-計算過程!X247)*4.186*10^-3)</f>
        <v>3.4636666666666667</v>
      </c>
      <c r="O247" s="90">
        <f>IF(入力データと計算結果!$F$9=バックデータ一覧!$A$4,計算過程!W247*1.25,0)</f>
        <v>0</v>
      </c>
      <c r="P247" s="88">
        <f t="shared" si="33"/>
        <v>92</v>
      </c>
      <c r="Q247" s="88">
        <f t="shared" si="34"/>
        <v>150</v>
      </c>
      <c r="R247" s="88">
        <f t="shared" si="35"/>
        <v>28</v>
      </c>
      <c r="S247" s="88">
        <f>IF(入力データと計算結果!$F$9=バックデータ一覧!$A$2,$AC247,0)*$AX$11*$AX$12</f>
        <v>180</v>
      </c>
      <c r="T247" s="88">
        <f>IF(入力データと計算結果!$F$9=バックデータ一覧!$A$2,0,$AC247)*$AX$12</f>
        <v>0</v>
      </c>
      <c r="U247" s="88">
        <f t="shared" ca="1" si="41"/>
        <v>19.188314488963123</v>
      </c>
      <c r="V247" s="90">
        <f ca="1">IF(OR(入力データと計算結果!$F$9=バックデータ一覧!$A$2,入力データと計算結果!$F$9=バックデータ一覧!$A$3),W247/(バックデータ一覧!$E$8-計算過程!X247)/4.186*10^3,0)</f>
        <v>19.188314488963123</v>
      </c>
      <c r="W247" s="90">
        <f t="shared" si="36"/>
        <v>3.4636666666666667</v>
      </c>
      <c r="X247" s="90">
        <f ca="1">MAX(VLOOKUP(入力データと計算結果!$F$5,バックデータ一覧!$Y$3:$AA$10,2)*Y247+VLOOKUP(入力データと計算結果!$F$5,バックデータ一覧!$Y$3:$AA$10,3),0.5)</f>
        <v>16.877886500000002</v>
      </c>
      <c r="Y247" s="90">
        <f t="shared" ca="1" si="37"/>
        <v>20.201666666666668</v>
      </c>
      <c r="Z247" s="24">
        <f>IF(入力データと計算結果!$F$6=4,INDEX(バックデータ一覧!$I$4:$L$9,MATCH(VLOOKUP(計算過程!$A247,バックデータ一覧!$AU$3:$AV$367,2),バックデータ一覧!$H$4:$H$9,0),MATCH(計算過程!Z$2,バックデータ一覧!$I$2:$L$2,0)),IF(入力データと計算結果!$F$6=3,INDEX(バックデータ一覧!$I$10:$L$15,MATCH(VLOOKUP(計算過程!$A247,バックデータ一覧!$AU$3:$AV$367,2),バックデータ一覧!$H$10:$H$15,0),MATCH(計算過程!Z$2,バックデータ一覧!$I$2:$L$2,0)),IF(入力データと計算結果!$F$6=2,INDEX(バックデータ一覧!$I$16:$L$21,MATCH(VLOOKUP(計算過程!$A247,バックデータ一覧!$AU$3:$AV$367,2),バックデータ一覧!$H$16:$H$21,0),MATCH(計算過程!Z$2,バックデータ一覧!$I$2:$L$2,0)),IF(入力データと計算結果!$F$6=1,INDEX(バックデータ一覧!$I$22:$L$27,MATCH(VLOOKUP(計算過程!$A247,バックデータ一覧!$AU$3:$AV$367,2),バックデータ一覧!$H$22:$H$27,0),MATCH(計算過程!Z$2,バックデータ一覧!$I$2:$L$2,0))))))</f>
        <v>92</v>
      </c>
      <c r="AA247" s="24">
        <f>IF(入力データと計算結果!$F$6=4,INDEX(バックデータ一覧!$I$4:$L$9,MATCH(VLOOKUP(計算過程!$A247,バックデータ一覧!$AU$3:$AV$367,2),バックデータ一覧!$H$4:$H$9,0),MATCH(計算過程!AA$2,バックデータ一覧!$I$2:$L$2,0)),IF(入力データと計算結果!$F$6=3,INDEX(バックデータ一覧!$I$10:$L$15,MATCH(VLOOKUP(計算過程!$A247,バックデータ一覧!$AU$3:$AV$367,2),バックデータ一覧!$H$10:$H$15,0),MATCH(計算過程!AA$2,バックデータ一覧!$I$2:$L$2,0)),IF(入力データと計算結果!$F$6=2,INDEX(バックデータ一覧!$I$16:$L$21,MATCH(VLOOKUP(計算過程!$A247,バックデータ一覧!$AU$3:$AV$367,2),バックデータ一覧!$H$16:$H$21,0),MATCH(計算過程!AA$2,バックデータ一覧!$I$2:$L$2,0)),IF(入力データと計算結果!$F$6=1,INDEX(バックデータ一覧!$I$22:$L$27,MATCH(VLOOKUP(計算過程!$A247,バックデータ一覧!$AU$3:$AV$367,2),バックデータ一覧!$H$22:$H$27,0),MATCH(計算過程!AA$2,バックデータ一覧!$I$2:$L$2,0))))))</f>
        <v>150</v>
      </c>
      <c r="AB247" s="24">
        <f>IF(入力データと計算結果!$F$6=4,INDEX(バックデータ一覧!$I$4:$L$9,MATCH(VLOOKUP(計算過程!$A247,バックデータ一覧!$AU$3:$AV$367,2),バックデータ一覧!$H$4:$H$9,0),MATCH(計算過程!AB$2,バックデータ一覧!$I$2:$L$2,0)),IF(入力データと計算結果!$F$6=3,INDEX(バックデータ一覧!$I$10:$L$15,MATCH(VLOOKUP(計算過程!$A247,バックデータ一覧!$AU$3:$AV$367,2),バックデータ一覧!$H$10:$H$15,0),MATCH(計算過程!AB$2,バックデータ一覧!$I$2:$L$2,0)),IF(入力データと計算結果!$F$6=2,INDEX(バックデータ一覧!$I$16:$L$21,MATCH(VLOOKUP(計算過程!$A247,バックデータ一覧!$AU$3:$AV$367,2),バックデータ一覧!$H$16:$H$21,0),MATCH(計算過程!AB$2,バックデータ一覧!$I$2:$L$2,0)),IF(入力データと計算結果!$F$6=1,INDEX(バックデータ一覧!$I$22:$L$27,MATCH(VLOOKUP(計算過程!$A247,バックデータ一覧!$AU$3:$AV$367,2),バックデータ一覧!$H$22:$H$27,0),MATCH(計算過程!AB$2,バックデータ一覧!$I$2:$L$2,0))))))</f>
        <v>28</v>
      </c>
      <c r="AC247" s="24">
        <f>IF(入力データと計算結果!$F$6=4,INDEX(バックデータ一覧!$I$4:$L$9,MATCH(VLOOKUP(計算過程!$A247,バックデータ一覧!$AU$3:$AV$367,2),バックデータ一覧!$H$4:$H$9,0),MATCH(計算過程!AC$2,バックデータ一覧!$I$2:$L$2,0)),IF(入力データと計算結果!$F$6=3,INDEX(バックデータ一覧!$I$10:$L$15,MATCH(VLOOKUP(計算過程!$A247,バックデータ一覧!$AU$3:$AV$367,2),バックデータ一覧!$H$10:$H$15,0),MATCH(計算過程!AC$2,バックデータ一覧!$I$2:$L$2,0)),IF(入力データと計算結果!$F$6=2,INDEX(バックデータ一覧!$I$16:$L$21,MATCH(VLOOKUP(計算過程!$A247,バックデータ一覧!$AU$3:$AV$367,2),バックデータ一覧!$H$16:$H$21,0),MATCH(計算過程!AC$2,バックデータ一覧!$I$2:$L$2,0)),IF(入力データと計算結果!$F$6=1,INDEX(バックデータ一覧!$I$22:$L$27,MATCH(VLOOKUP(計算過程!$A247,バックデータ一覧!$AU$3:$AV$367,2),バックデータ一覧!$H$22:$H$27,0),MATCH(計算過程!AC$2,バックデータ一覧!$I$2:$L$2,0))))))</f>
        <v>180</v>
      </c>
      <c r="AD247" s="89">
        <f>IF($AF247&lt;7,INDEX(バックデータ一覧!$P$4:$S$5,MATCH(入力データと計算結果!$F$8,バックデータ一覧!$O$4:$O$5,0),MATCH(入力データと計算結果!$F$6,バックデータ一覧!$P$3:$W$3,0)),IF(AND($AF247&gt;=7,$AF247&lt;16),INDEX(バックデータ一覧!$P$6:$S$7,MATCH(入力データと計算結果!$F$8,バックデータ一覧!$O$6:$O$7,0),MATCH(入力データと計算結果!$F$6,バックデータ一覧!$P$3:$W$3,0)),IF(AND($AF247&gt;=16,$AF247&lt;25),INDEX(バックデータ一覧!$P$8:$S$9,MATCH(入力データと計算結果!$F$8,バックデータ一覧!$O$8:$O$9,0),MATCH(入力データと計算結果!$F$6,バックデータ一覧!$P$3:$W$3,0)),IF($AF247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47" s="89">
        <f>IF($AF247&lt;7,INDEX(バックデータ一覧!$T$4:$W$5,MATCH(入力データと計算結果!$F$8,バックデータ一覧!$O$4:$O$5,0),MATCH(入力データと計算結果!$F$6,バックデータ一覧!$P$3:$W$3,0)),IF(AND($AF247&gt;=7,$AF247&lt;16),INDEX(バックデータ一覧!$T$6:$W$7,MATCH(入力データと計算結果!$F$8,バックデータ一覧!$O$6:$O$7,0),MATCH(入力データと計算結果!$F$6,バックデータ一覧!$P$3:$W$3,0)),IF(AND($AF247&gt;=16,$AF247&lt;25),INDEX(バックデータ一覧!$T$8:$W$9,MATCH(入力データと計算結果!$F$8,バックデータ一覧!$O$8:$O$9,0),MATCH(入力データと計算結果!$F$6,バックデータ一覧!$P$3:$W$3,0)),IF($AF247&gt;=25,INDEX(バックデータ一覧!$T$10:$W$11,MATCH(入力データと計算結果!$F$8,バックデータ一覧!$O$10:$O$11,0),MATCH(入力データと計算結果!$F$6,バックデータ一覧!$P$3:$W$3,0))))))</f>
        <v>6.21</v>
      </c>
      <c r="AF247" s="88">
        <f>AVERAGEIF(貼り付けシート!$A$6:$A$8765,$A247,貼り付けシート!$C$6:$C$8765)</f>
        <v>19.616666666666664</v>
      </c>
      <c r="AG247" s="91">
        <f>IF(AND(入力データと計算結果!$F$7=バックデータ一覧!$A$7,AH247="使用できる"),MIN(AN247,SUM(I247:N247)*$AX$13),0)</f>
        <v>0</v>
      </c>
      <c r="AH247" s="47" t="str">
        <f t="shared" si="42"/>
        <v>使用できる</v>
      </c>
      <c r="AI247" s="90">
        <f>IF(入力データと計算結果!$F$7=バックデータ一覧!$A$8,MIN(AJ247,(SUM(I247:N247)*$AX$15)),0)</f>
        <v>0</v>
      </c>
      <c r="AJ247" s="90">
        <f t="shared" ca="1" si="38"/>
        <v>0</v>
      </c>
      <c r="AK247" s="90">
        <f t="shared" ca="1" si="39"/>
        <v>30.21587506665</v>
      </c>
      <c r="AL247" s="88">
        <f>IF(OR($AX$22=0,入力データと計算結果!$F$7&lt;&gt;バックデータ一覧!$A$8),0,$AX$19*AM247*10^-3)</f>
        <v>0</v>
      </c>
      <c r="AM247" s="90">
        <f>SUMPRODUCT(('計算過程（日射量等）'!$A$6:$A$8765=計算過程!A247)*('計算過程（日射量等）'!$C$6:$C$8765&gt;=$AX$20))</f>
        <v>4</v>
      </c>
      <c r="AN247" s="90">
        <f>IF(入力データと計算結果!$F$7=バックデータ一覧!$A$9,0,AO247*$AX$22*$AX$21*計算過程!$AX$23)</f>
        <v>0</v>
      </c>
      <c r="AO247" s="90">
        <f>SUMIF('計算過程（日射量等）'!$A$6:$A$8765,計算過程!A247,'計算過程（日射量等）'!$C$6:$C$8765)*3600*10^-6</f>
        <v>6.1592620381163883</v>
      </c>
      <c r="AP247" s="90">
        <f t="shared" si="43"/>
        <v>21.572983870967743</v>
      </c>
      <c r="AQ247" s="90">
        <f>AVERAGEIF('貼り付けシート（日射量等）'!$D$3:$D$8762,$A247,'貼り付けシート（日射量等）'!$F$3:$F$8762)</f>
        <v>21.887499999999999</v>
      </c>
    </row>
    <row r="248" spans="1:43">
      <c r="A248" s="28">
        <v>41882</v>
      </c>
      <c r="B248" s="88">
        <f ca="1">I248-IF(入力データと計算結果!$F$7=バックデータ一覧!$A$7,計算過程!$AG248,計算過程!$AI248)*I248/($I248+$J248+$K248+$L248+$M248+$N248)</f>
        <v>8.8878779119129998</v>
      </c>
      <c r="C248" s="88">
        <f ca="1">J248-IF(入力データと計算結果!$F$7=バックデータ一覧!$A$7,計算過程!$AG248,計算過程!$AI248)*J248/($I248+$J248+$K248+$L248+$M248+$N248)</f>
        <v>14.4911052911625</v>
      </c>
      <c r="D248" s="88">
        <f ca="1">K248-IF(入力データと計算結果!$F$7=バックデータ一覧!$A$7,計算過程!$AG248,計算過程!$AI248)*K248/($I248+$J248+$K248+$L248+$M248+$N248)</f>
        <v>2.7050063210170001</v>
      </c>
      <c r="E248" s="88">
        <f ca="1">L248-IF(入力データと計算結果!$F$7=バックデータ一覧!$A$7,計算過程!$AG248,計算過程!$AI248)*L248/($I248+$J248+$K248+$L248+$M248+$N248)</f>
        <v>17.389326349394999</v>
      </c>
      <c r="F248" s="88">
        <f ca="1">M248-IF(入力データと計算結果!$F$7=バックデータ一覧!$A$7,計算過程!$AG248,計算過程!$AI248)*M248/($I248+$J248+$K248+$L248+$M248+$N248)</f>
        <v>0</v>
      </c>
      <c r="G248" s="88">
        <f ca="1">N248-IF(入力データと計算結果!$F$7=バックデータ一覧!$A$7,計算過程!$AG248,計算過程!$AI248)*N248/($I248+$J248+$K248+$L248+$M248+$N248)</f>
        <v>3.4794166666666659</v>
      </c>
      <c r="H248" s="88">
        <f t="shared" si="40"/>
        <v>0</v>
      </c>
      <c r="I248" s="90">
        <f ca="1">P248*(バックデータ一覧!$E$3-計算過程!X248)*4.186*10^-3</f>
        <v>8.8878779119129998</v>
      </c>
      <c r="J248" s="90">
        <f ca="1">Q248*(バックデータ一覧!$E$4-計算過程!X248)*4.186*10^-3</f>
        <v>14.4911052911625</v>
      </c>
      <c r="K248" s="90">
        <f ca="1">R248*(バックデータ一覧!$E$5-計算過程!X248)*4.186*10^-3</f>
        <v>2.7050063210170001</v>
      </c>
      <c r="L248" s="90">
        <f ca="1">IF(入力データと計算結果!$F$9=バックデータ一覧!$A$2,計算過程!S248*(バックデータ一覧!$E$6-計算過程!X248)*4.186*10^-3,0)</f>
        <v>17.389326349394999</v>
      </c>
      <c r="M248" s="90">
        <f>IF(入力データと計算結果!$F$9=バックデータ一覧!$A$2,0,計算過程!T248*(バックデータ一覧!$E$7-計算過程!X248)*4.186*10^-3)</f>
        <v>0</v>
      </c>
      <c r="N248" s="90">
        <f ca="1">IF(入力データと計算結果!$F$9=バックデータ一覧!$A$4,0,計算過程!U248*(バックデータ一覧!$E$8-計算過程!X248)*4.186*10^-3)</f>
        <v>3.4794166666666659</v>
      </c>
      <c r="O248" s="90">
        <f>IF(入力データと計算結果!$F$9=バックデータ一覧!$A$4,計算過程!W248*1.25,0)</f>
        <v>0</v>
      </c>
      <c r="P248" s="88">
        <f t="shared" si="33"/>
        <v>92</v>
      </c>
      <c r="Q248" s="88">
        <f t="shared" si="34"/>
        <v>150</v>
      </c>
      <c r="R248" s="88">
        <f t="shared" si="35"/>
        <v>28</v>
      </c>
      <c r="S248" s="88">
        <f>IF(入力データと計算結果!$F$9=バックデータ一覧!$A$2,$AC248,0)*$AX$11*$AX$12</f>
        <v>180</v>
      </c>
      <c r="T248" s="88">
        <f>IF(入力データと計算結果!$F$9=バックデータ一覧!$A$2,0,$AC248)*$AX$12</f>
        <v>0</v>
      </c>
      <c r="U248" s="88">
        <f t="shared" ca="1" si="41"/>
        <v>19.295000495654826</v>
      </c>
      <c r="V248" s="90">
        <f ca="1">IF(OR(入力データと計算結果!$F$9=バックデータ一覧!$A$2,入力データと計算結果!$F$9=バックデータ一覧!$A$3),W248/(バックデータ一覧!$E$8-計算過程!X248)/4.186*10^3,0)</f>
        <v>19.295000495654826</v>
      </c>
      <c r="W248" s="90">
        <f t="shared" si="36"/>
        <v>3.4794166666666668</v>
      </c>
      <c r="X248" s="90">
        <f ca="1">MAX(VLOOKUP(入力データと計算結果!$F$5,バックデータ一覧!$Y$3:$AA$10,2)*Y248+VLOOKUP(入力データと計算結果!$F$5,バックデータ一覧!$Y$3:$AA$10,3),0.5)</f>
        <v>16.921316624999999</v>
      </c>
      <c r="Y248" s="90">
        <f t="shared" ca="1" si="37"/>
        <v>20.267083333333332</v>
      </c>
      <c r="Z248" s="24">
        <f>IF(入力データと計算結果!$F$6=4,INDEX(バックデータ一覧!$I$4:$L$9,MATCH(VLOOKUP(計算過程!$A248,バックデータ一覧!$AU$3:$AV$367,2),バックデータ一覧!$H$4:$H$9,0),MATCH(計算過程!Z$2,バックデータ一覧!$I$2:$L$2,0)),IF(入力データと計算結果!$F$6=3,INDEX(バックデータ一覧!$I$10:$L$15,MATCH(VLOOKUP(計算過程!$A248,バックデータ一覧!$AU$3:$AV$367,2),バックデータ一覧!$H$10:$H$15,0),MATCH(計算過程!Z$2,バックデータ一覧!$I$2:$L$2,0)),IF(入力データと計算結果!$F$6=2,INDEX(バックデータ一覧!$I$16:$L$21,MATCH(VLOOKUP(計算過程!$A248,バックデータ一覧!$AU$3:$AV$367,2),バックデータ一覧!$H$16:$H$21,0),MATCH(計算過程!Z$2,バックデータ一覧!$I$2:$L$2,0)),IF(入力データと計算結果!$F$6=1,INDEX(バックデータ一覧!$I$22:$L$27,MATCH(VLOOKUP(計算過程!$A248,バックデータ一覧!$AU$3:$AV$367,2),バックデータ一覧!$H$22:$H$27,0),MATCH(計算過程!Z$2,バックデータ一覧!$I$2:$L$2,0))))))</f>
        <v>92</v>
      </c>
      <c r="AA248" s="24">
        <f>IF(入力データと計算結果!$F$6=4,INDEX(バックデータ一覧!$I$4:$L$9,MATCH(VLOOKUP(計算過程!$A248,バックデータ一覧!$AU$3:$AV$367,2),バックデータ一覧!$H$4:$H$9,0),MATCH(計算過程!AA$2,バックデータ一覧!$I$2:$L$2,0)),IF(入力データと計算結果!$F$6=3,INDEX(バックデータ一覧!$I$10:$L$15,MATCH(VLOOKUP(計算過程!$A248,バックデータ一覧!$AU$3:$AV$367,2),バックデータ一覧!$H$10:$H$15,0),MATCH(計算過程!AA$2,バックデータ一覧!$I$2:$L$2,0)),IF(入力データと計算結果!$F$6=2,INDEX(バックデータ一覧!$I$16:$L$21,MATCH(VLOOKUP(計算過程!$A248,バックデータ一覧!$AU$3:$AV$367,2),バックデータ一覧!$H$16:$H$21,0),MATCH(計算過程!AA$2,バックデータ一覧!$I$2:$L$2,0)),IF(入力データと計算結果!$F$6=1,INDEX(バックデータ一覧!$I$22:$L$27,MATCH(VLOOKUP(計算過程!$A248,バックデータ一覧!$AU$3:$AV$367,2),バックデータ一覧!$H$22:$H$27,0),MATCH(計算過程!AA$2,バックデータ一覧!$I$2:$L$2,0))))))</f>
        <v>150</v>
      </c>
      <c r="AB248" s="24">
        <f>IF(入力データと計算結果!$F$6=4,INDEX(バックデータ一覧!$I$4:$L$9,MATCH(VLOOKUP(計算過程!$A248,バックデータ一覧!$AU$3:$AV$367,2),バックデータ一覧!$H$4:$H$9,0),MATCH(計算過程!AB$2,バックデータ一覧!$I$2:$L$2,0)),IF(入力データと計算結果!$F$6=3,INDEX(バックデータ一覧!$I$10:$L$15,MATCH(VLOOKUP(計算過程!$A248,バックデータ一覧!$AU$3:$AV$367,2),バックデータ一覧!$H$10:$H$15,0),MATCH(計算過程!AB$2,バックデータ一覧!$I$2:$L$2,0)),IF(入力データと計算結果!$F$6=2,INDEX(バックデータ一覧!$I$16:$L$21,MATCH(VLOOKUP(計算過程!$A248,バックデータ一覧!$AU$3:$AV$367,2),バックデータ一覧!$H$16:$H$21,0),MATCH(計算過程!AB$2,バックデータ一覧!$I$2:$L$2,0)),IF(入力データと計算結果!$F$6=1,INDEX(バックデータ一覧!$I$22:$L$27,MATCH(VLOOKUP(計算過程!$A248,バックデータ一覧!$AU$3:$AV$367,2),バックデータ一覧!$H$22:$H$27,0),MATCH(計算過程!AB$2,バックデータ一覧!$I$2:$L$2,0))))))</f>
        <v>28</v>
      </c>
      <c r="AC248" s="24">
        <f>IF(入力データと計算結果!$F$6=4,INDEX(バックデータ一覧!$I$4:$L$9,MATCH(VLOOKUP(計算過程!$A248,バックデータ一覧!$AU$3:$AV$367,2),バックデータ一覧!$H$4:$H$9,0),MATCH(計算過程!AC$2,バックデータ一覧!$I$2:$L$2,0)),IF(入力データと計算結果!$F$6=3,INDEX(バックデータ一覧!$I$10:$L$15,MATCH(VLOOKUP(計算過程!$A248,バックデータ一覧!$AU$3:$AV$367,2),バックデータ一覧!$H$10:$H$15,0),MATCH(計算過程!AC$2,バックデータ一覧!$I$2:$L$2,0)),IF(入力データと計算結果!$F$6=2,INDEX(バックデータ一覧!$I$16:$L$21,MATCH(VLOOKUP(計算過程!$A248,バックデータ一覧!$AU$3:$AV$367,2),バックデータ一覧!$H$16:$H$21,0),MATCH(計算過程!AC$2,バックデータ一覧!$I$2:$L$2,0)),IF(入力データと計算結果!$F$6=1,INDEX(バックデータ一覧!$I$22:$L$27,MATCH(VLOOKUP(計算過程!$A248,バックデータ一覧!$AU$3:$AV$367,2),バックデータ一覧!$H$22:$H$27,0),MATCH(計算過程!AC$2,バックデータ一覧!$I$2:$L$2,0))))))</f>
        <v>180</v>
      </c>
      <c r="AD248" s="89">
        <f>IF($AF248&lt;7,INDEX(バックデータ一覧!$P$4:$S$5,MATCH(入力データと計算結果!$F$8,バックデータ一覧!$O$4:$O$5,0),MATCH(入力データと計算結果!$F$6,バックデータ一覧!$P$3:$W$3,0)),IF(AND($AF248&gt;=7,$AF248&lt;16),INDEX(バックデータ一覧!$P$6:$S$7,MATCH(入力データと計算結果!$F$8,バックデータ一覧!$O$6:$O$7,0),MATCH(入力データと計算結果!$F$6,バックデータ一覧!$P$3:$W$3,0)),IF(AND($AF248&gt;=16,$AF248&lt;25),INDEX(バックデータ一覧!$P$8:$S$9,MATCH(入力データと計算結果!$F$8,バックデータ一覧!$O$8:$O$9,0),MATCH(入力データと計算結果!$F$6,バックデータ一覧!$P$3:$W$3,0)),IF($AF248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48" s="89">
        <f>IF($AF248&lt;7,INDEX(バックデータ一覧!$T$4:$W$5,MATCH(入力データと計算結果!$F$8,バックデータ一覧!$O$4:$O$5,0),MATCH(入力データと計算結果!$F$6,バックデータ一覧!$P$3:$W$3,0)),IF(AND($AF248&gt;=7,$AF248&lt;16),INDEX(バックデータ一覧!$T$6:$W$7,MATCH(入力データと計算結果!$F$8,バックデータ一覧!$O$6:$O$7,0),MATCH(入力データと計算結果!$F$6,バックデータ一覧!$P$3:$W$3,0)),IF(AND($AF248&gt;=16,$AF248&lt;25),INDEX(バックデータ一覧!$T$8:$W$9,MATCH(入力データと計算結果!$F$8,バックデータ一覧!$O$8:$O$9,0),MATCH(入力データと計算結果!$F$6,バックデータ一覧!$P$3:$W$3,0)),IF($AF248&gt;=25,INDEX(バックデータ一覧!$T$10:$W$11,MATCH(入力データと計算結果!$F$8,バックデータ一覧!$O$10:$O$11,0),MATCH(入力データと計算結果!$F$6,バックデータ一覧!$P$3:$W$3,0))))))</f>
        <v>6.21</v>
      </c>
      <c r="AF248" s="88">
        <f>AVERAGEIF(貼り付けシート!$A$6:$A$8765,$A248,貼り付けシート!$C$6:$C$8765)</f>
        <v>19.504166666666663</v>
      </c>
      <c r="AG248" s="91">
        <f>IF(AND(入力データと計算結果!$F$7=バックデータ一覧!$A$7,AH248="使用できる"),MIN(AN248,SUM(I248:N248)*$AX$13),0)</f>
        <v>0</v>
      </c>
      <c r="AH248" s="47" t="str">
        <f t="shared" si="42"/>
        <v>使用できる</v>
      </c>
      <c r="AI248" s="90">
        <f>IF(入力データと計算結果!$F$7=バックデータ一覧!$A$8,MIN(AJ248,(SUM(I248:N248)*$AX$15)),0)</f>
        <v>0</v>
      </c>
      <c r="AJ248" s="90">
        <f t="shared" ca="1" si="38"/>
        <v>0</v>
      </c>
      <c r="AK248" s="90">
        <f t="shared" ca="1" si="39"/>
        <v>30.188605291162499</v>
      </c>
      <c r="AL248" s="88">
        <f>IF(OR($AX$22=0,入力データと計算結果!$F$7&lt;&gt;バックデータ一覧!$A$8),0,$AX$19*AM248*10^-3)</f>
        <v>0</v>
      </c>
      <c r="AM248" s="90">
        <f>SUMPRODUCT(('計算過程（日射量等）'!$A$6:$A$8765=計算過程!A248)*('計算過程（日射量等）'!$C$6:$C$8765&gt;=$AX$20))</f>
        <v>9</v>
      </c>
      <c r="AN248" s="90">
        <f>IF(入力データと計算結果!$F$7=バックデータ一覧!$A$9,0,AO248*$AX$22*$AX$21*計算過程!$AX$23)</f>
        <v>0</v>
      </c>
      <c r="AO248" s="90">
        <f>SUMIF('計算過程（日射量等）'!$A$6:$A$8765,計算過程!A248,'計算過程（日射量等）'!$C$6:$C$8765)*3600*10^-6</f>
        <v>15.823474794959902</v>
      </c>
      <c r="AP248" s="90">
        <f t="shared" si="43"/>
        <v>21.344354838709677</v>
      </c>
      <c r="AQ248" s="90">
        <f>AVERAGEIF('貼り付けシート（日射量等）'!$D$3:$D$8762,$A248,'貼り付けシート（日射量等）'!$F$3:$F$8762)</f>
        <v>22.058333333333334</v>
      </c>
    </row>
    <row r="249" spans="1:43">
      <c r="A249" s="28">
        <v>41883</v>
      </c>
      <c r="B249" s="88">
        <f ca="1">I249-IF(入力データと計算結果!$F$7=バックデータ一覧!$A$7,計算過程!$AG249,計算過程!$AI249)*I249/($I249+$J249+$K249+$L249+$M249+$N249)</f>
        <v>8.967457022341998</v>
      </c>
      <c r="C249" s="88">
        <f ca="1">J249-IF(入力データと計算結果!$F$7=バックデータ一覧!$A$7,計算過程!$AG249,計算過程!$AI249)*J249/($I249+$J249+$K249+$L249+$M249+$N249)</f>
        <v>14.620853840774997</v>
      </c>
      <c r="D249" s="88">
        <f ca="1">K249-IF(入力データと計算結果!$F$7=バックデータ一覧!$A$7,計算過程!$AG249,計算過程!$AI249)*K249/($I249+$J249+$K249+$L249+$M249+$N249)</f>
        <v>2.7292260502779997</v>
      </c>
      <c r="E249" s="88">
        <f ca="1">L249-IF(入力データと計算結果!$F$7=バックデータ一覧!$A$7,計算過程!$AG249,計算過程!$AI249)*L249/($I249+$J249+$K249+$L249+$M249+$N249)</f>
        <v>17.545024608929996</v>
      </c>
      <c r="F249" s="88">
        <f ca="1">M249-IF(入力データと計算結果!$F$7=バックデータ一覧!$A$7,計算過程!$AG249,計算過程!$AI249)*M249/($I249+$J249+$K249+$L249+$M249+$N249)</f>
        <v>0</v>
      </c>
      <c r="G249" s="88">
        <f ca="1">N249-IF(入力データと計算結果!$F$7=バックデータ一覧!$A$7,計算過程!$AG249,計算過程!$AI249)*N249/($I249+$J249+$K249+$L249+$M249+$N249)</f>
        <v>4.1642083333333337</v>
      </c>
      <c r="H249" s="88">
        <f t="shared" si="40"/>
        <v>0</v>
      </c>
      <c r="I249" s="90">
        <f ca="1">P249*(バックデータ一覧!$E$3-計算過程!X249)*4.186*10^-3</f>
        <v>8.967457022341998</v>
      </c>
      <c r="J249" s="90">
        <f ca="1">Q249*(バックデータ一覧!$E$4-計算過程!X249)*4.186*10^-3</f>
        <v>14.620853840774997</v>
      </c>
      <c r="K249" s="90">
        <f ca="1">R249*(バックデータ一覧!$E$5-計算過程!X249)*4.186*10^-3</f>
        <v>2.7292260502779997</v>
      </c>
      <c r="L249" s="90">
        <f ca="1">IF(入力データと計算結果!$F$9=バックデータ一覧!$A$2,計算過程!S249*(バックデータ一覧!$E$6-計算過程!X249)*4.186*10^-3,0)</f>
        <v>17.545024608929996</v>
      </c>
      <c r="M249" s="90">
        <f>IF(入力データと計算結果!$F$9=バックデータ一覧!$A$2,0,計算過程!T249*(バックデータ一覧!$E$7-計算過程!X249)*4.186*10^-3)</f>
        <v>0</v>
      </c>
      <c r="N249" s="90">
        <f ca="1">IF(入力データと計算結果!$F$9=バックデータ一覧!$A$4,0,計算過程!U249*(バックデータ一覧!$E$8-計算過程!X249)*4.186*10^-3)</f>
        <v>4.1642083333333337</v>
      </c>
      <c r="O249" s="90">
        <f>IF(入力データと計算結果!$F$9=バックデータ一覧!$A$4,計算過程!W249*1.25,0)</f>
        <v>0</v>
      </c>
      <c r="P249" s="88">
        <f t="shared" si="33"/>
        <v>92</v>
      </c>
      <c r="Q249" s="88">
        <f t="shared" si="34"/>
        <v>150</v>
      </c>
      <c r="R249" s="88">
        <f t="shared" si="35"/>
        <v>28</v>
      </c>
      <c r="S249" s="88">
        <f>IF(入力データと計算結果!$F$9=バックデータ一覧!$A$2,$AC249,0)*$AX$11*$AX$12</f>
        <v>180</v>
      </c>
      <c r="T249" s="88">
        <f>IF(入力データと計算結果!$F$9=バックデータ一覧!$A$2,0,$AC249)*$AX$12</f>
        <v>0</v>
      </c>
      <c r="U249" s="88">
        <f t="shared" ca="1" si="41"/>
        <v>22.982251336253881</v>
      </c>
      <c r="V249" s="90">
        <f ca="1">IF(OR(入力データと計算結果!$F$9=バックデータ一覧!$A$2,入力データと計算結果!$F$9=バックデータ一覧!$A$3),W249/(バックデータ一覧!$E$8-計算過程!X249)/4.186*10^3,0)</f>
        <v>22.982251336253881</v>
      </c>
      <c r="W249" s="90">
        <f t="shared" si="36"/>
        <v>4.1642083333333337</v>
      </c>
      <c r="X249" s="90">
        <f ca="1">MAX(VLOOKUP(入力データと計算結果!$F$5,バックデータ一覧!$Y$3:$AA$10,2)*Y249+VLOOKUP(入力データと計算結果!$F$5,バックデータ一覧!$Y$3:$AA$10,3),0.5)</f>
        <v>16.714677750000003</v>
      </c>
      <c r="Y249" s="90">
        <f t="shared" ca="1" si="37"/>
        <v>19.955833333333334</v>
      </c>
      <c r="Z249" s="24">
        <f>IF(入力データと計算結果!$F$6=4,INDEX(バックデータ一覧!$I$4:$L$9,MATCH(VLOOKUP(計算過程!$A249,バックデータ一覧!$AU$3:$AV$367,2),バックデータ一覧!$H$4:$H$9,0),MATCH(計算過程!Z$2,バックデータ一覧!$I$2:$L$2,0)),IF(入力データと計算結果!$F$6=3,INDEX(バックデータ一覧!$I$10:$L$15,MATCH(VLOOKUP(計算過程!$A249,バックデータ一覧!$AU$3:$AV$367,2),バックデータ一覧!$H$10:$H$15,0),MATCH(計算過程!Z$2,バックデータ一覧!$I$2:$L$2,0)),IF(入力データと計算結果!$F$6=2,INDEX(バックデータ一覧!$I$16:$L$21,MATCH(VLOOKUP(計算過程!$A249,バックデータ一覧!$AU$3:$AV$367,2),バックデータ一覧!$H$16:$H$21,0),MATCH(計算過程!Z$2,バックデータ一覧!$I$2:$L$2,0)),IF(入力データと計算結果!$F$6=1,INDEX(バックデータ一覧!$I$22:$L$27,MATCH(VLOOKUP(計算過程!$A249,バックデータ一覧!$AU$3:$AV$367,2),バックデータ一覧!$H$22:$H$27,0),MATCH(計算過程!Z$2,バックデータ一覧!$I$2:$L$2,0))))))</f>
        <v>92</v>
      </c>
      <c r="AA249" s="24">
        <f>IF(入力データと計算結果!$F$6=4,INDEX(バックデータ一覧!$I$4:$L$9,MATCH(VLOOKUP(計算過程!$A249,バックデータ一覧!$AU$3:$AV$367,2),バックデータ一覧!$H$4:$H$9,0),MATCH(計算過程!AA$2,バックデータ一覧!$I$2:$L$2,0)),IF(入力データと計算結果!$F$6=3,INDEX(バックデータ一覧!$I$10:$L$15,MATCH(VLOOKUP(計算過程!$A249,バックデータ一覧!$AU$3:$AV$367,2),バックデータ一覧!$H$10:$H$15,0),MATCH(計算過程!AA$2,バックデータ一覧!$I$2:$L$2,0)),IF(入力データと計算結果!$F$6=2,INDEX(バックデータ一覧!$I$16:$L$21,MATCH(VLOOKUP(計算過程!$A249,バックデータ一覧!$AU$3:$AV$367,2),バックデータ一覧!$H$16:$H$21,0),MATCH(計算過程!AA$2,バックデータ一覧!$I$2:$L$2,0)),IF(入力データと計算結果!$F$6=1,INDEX(バックデータ一覧!$I$22:$L$27,MATCH(VLOOKUP(計算過程!$A249,バックデータ一覧!$AU$3:$AV$367,2),バックデータ一覧!$H$22:$H$27,0),MATCH(計算過程!AA$2,バックデータ一覧!$I$2:$L$2,0))))))</f>
        <v>150</v>
      </c>
      <c r="AB249" s="24">
        <f>IF(入力データと計算結果!$F$6=4,INDEX(バックデータ一覧!$I$4:$L$9,MATCH(VLOOKUP(計算過程!$A249,バックデータ一覧!$AU$3:$AV$367,2),バックデータ一覧!$H$4:$H$9,0),MATCH(計算過程!AB$2,バックデータ一覧!$I$2:$L$2,0)),IF(入力データと計算結果!$F$6=3,INDEX(バックデータ一覧!$I$10:$L$15,MATCH(VLOOKUP(計算過程!$A249,バックデータ一覧!$AU$3:$AV$367,2),バックデータ一覧!$H$10:$H$15,0),MATCH(計算過程!AB$2,バックデータ一覧!$I$2:$L$2,0)),IF(入力データと計算結果!$F$6=2,INDEX(バックデータ一覧!$I$16:$L$21,MATCH(VLOOKUP(計算過程!$A249,バックデータ一覧!$AU$3:$AV$367,2),バックデータ一覧!$H$16:$H$21,0),MATCH(計算過程!AB$2,バックデータ一覧!$I$2:$L$2,0)),IF(入力データと計算結果!$F$6=1,INDEX(バックデータ一覧!$I$22:$L$27,MATCH(VLOOKUP(計算過程!$A249,バックデータ一覧!$AU$3:$AV$367,2),バックデータ一覧!$H$22:$H$27,0),MATCH(計算過程!AB$2,バックデータ一覧!$I$2:$L$2,0))))))</f>
        <v>28</v>
      </c>
      <c r="AC249" s="24">
        <f>IF(入力データと計算結果!$F$6=4,INDEX(バックデータ一覧!$I$4:$L$9,MATCH(VLOOKUP(計算過程!$A249,バックデータ一覧!$AU$3:$AV$367,2),バックデータ一覧!$H$4:$H$9,0),MATCH(計算過程!AC$2,バックデータ一覧!$I$2:$L$2,0)),IF(入力データと計算結果!$F$6=3,INDEX(バックデータ一覧!$I$10:$L$15,MATCH(VLOOKUP(計算過程!$A249,バックデータ一覧!$AU$3:$AV$367,2),バックデータ一覧!$H$10:$H$15,0),MATCH(計算過程!AC$2,バックデータ一覧!$I$2:$L$2,0)),IF(入力データと計算結果!$F$6=2,INDEX(バックデータ一覧!$I$16:$L$21,MATCH(VLOOKUP(計算過程!$A249,バックデータ一覧!$AU$3:$AV$367,2),バックデータ一覧!$H$16:$H$21,0),MATCH(計算過程!AC$2,バックデータ一覧!$I$2:$L$2,0)),IF(入力データと計算結果!$F$6=1,INDEX(バックデータ一覧!$I$22:$L$27,MATCH(VLOOKUP(計算過程!$A249,バックデータ一覧!$AU$3:$AV$367,2),バックデータ一覧!$H$22:$H$27,0),MATCH(計算過程!AC$2,バックデータ一覧!$I$2:$L$2,0))))))</f>
        <v>180</v>
      </c>
      <c r="AD249" s="89">
        <f>IF($AF249&lt;7,INDEX(バックデータ一覧!$P$4:$S$5,MATCH(入力データと計算結果!$F$8,バックデータ一覧!$O$4:$O$5,0),MATCH(入力データと計算結果!$F$6,バックデータ一覧!$P$3:$W$3,0)),IF(AND($AF249&gt;=7,$AF249&lt;16),INDEX(バックデータ一覧!$P$6:$S$7,MATCH(入力データと計算結果!$F$8,バックデータ一覧!$O$6:$O$7,0),MATCH(入力データと計算結果!$F$6,バックデータ一覧!$P$3:$W$3,0)),IF(AND($AF249&gt;=16,$AF249&lt;25),INDEX(バックデータ一覧!$P$8:$S$9,MATCH(入力データと計算結果!$F$8,バックデータ一覧!$O$8:$O$9,0),MATCH(入力データと計算結果!$F$6,バックデータ一覧!$P$3:$W$3,0)),IF($AF249&gt;=25,INDEX(バックデータ一覧!$P$10:$S$11,MATCH(入力データと計算結果!$F$8,バックデータ一覧!$O$10:$O$11,0),MATCH(入力データと計算結果!$F$6,バックデータ一覧!$P$3:$W$3,0))))))</f>
        <v>-0.13</v>
      </c>
      <c r="AE249" s="89">
        <f>IF($AF249&lt;7,INDEX(バックデータ一覧!$T$4:$W$5,MATCH(入力データと計算結果!$F$8,バックデータ一覧!$O$4:$O$5,0),MATCH(入力データと計算結果!$F$6,バックデータ一覧!$P$3:$W$3,0)),IF(AND($AF249&gt;=7,$AF249&lt;16),INDEX(バックデータ一覧!$T$6:$W$7,MATCH(入力データと計算結果!$F$8,バックデータ一覧!$O$6:$O$7,0),MATCH(入力データと計算結果!$F$6,バックデータ一覧!$P$3:$W$3,0)),IF(AND($AF249&gt;=16,$AF249&lt;25),INDEX(バックデータ一覧!$T$8:$W$9,MATCH(入力データと計算結果!$F$8,バックデータ一覧!$O$8:$O$9,0),MATCH(入力データと計算結果!$F$6,バックデータ一覧!$P$3:$W$3,0)),IF($AF249&gt;=25,INDEX(バックデータ一覧!$T$10:$W$11,MATCH(入力データと計算結果!$F$8,バックデータ一覧!$O$10:$O$11,0),MATCH(入力データと計算結果!$F$6,バックデータ一覧!$P$3:$W$3,0))))))</f>
        <v>6.04</v>
      </c>
      <c r="AF249" s="88">
        <f>AVERAGEIF(貼り付けシート!$A$6:$A$8765,$A249,貼り付けシート!$C$6:$C$8765)</f>
        <v>14.429166666666665</v>
      </c>
      <c r="AG249" s="91">
        <f>IF(AND(入力データと計算結果!$F$7=バックデータ一覧!$A$7,AH249="使用できる"),MIN(AN249,SUM(I249:N249)*$AX$13),0)</f>
        <v>0</v>
      </c>
      <c r="AH249" s="47" t="str">
        <f t="shared" si="42"/>
        <v>使用できる</v>
      </c>
      <c r="AI249" s="90">
        <f>IF(入力データと計算結果!$F$7=バックデータ一覧!$A$8,MIN(AJ249,(SUM(I249:N249)*$AX$15)),0)</f>
        <v>0</v>
      </c>
      <c r="AJ249" s="90">
        <f t="shared" ca="1" si="38"/>
        <v>0</v>
      </c>
      <c r="AK249" s="90">
        <f t="shared" ca="1" si="39"/>
        <v>30.318353840774996</v>
      </c>
      <c r="AL249" s="88">
        <f>IF(OR($AX$22=0,入力データと計算結果!$F$7&lt;&gt;バックデータ一覧!$A$8),0,$AX$19*AM249*10^-3)</f>
        <v>0</v>
      </c>
      <c r="AM249" s="90">
        <f>SUMPRODUCT(('計算過程（日射量等）'!$A$6:$A$8765=計算過程!A249)*('計算過程（日射量等）'!$C$6:$C$8765&gt;=$AX$20))</f>
        <v>10</v>
      </c>
      <c r="AN249" s="90">
        <f>IF(入力データと計算結果!$F$7=バックデータ一覧!$A$9,0,AO249*$AX$22*$AX$21*計算過程!$AX$23)</f>
        <v>0</v>
      </c>
      <c r="AO249" s="90">
        <f>SUMIF('計算過程（日射量等）'!$A$6:$A$8765,計算過程!A249,'計算過程（日射量等）'!$C$6:$C$8765)*3600*10^-6</f>
        <v>19.757012262318558</v>
      </c>
      <c r="AP249" s="90">
        <f t="shared" si="43"/>
        <v>21.052553763440859</v>
      </c>
      <c r="AQ249" s="90">
        <f>AVERAGEIF('貼り付けシート（日射量等）'!$D$3:$D$8762,$A249,'貼り付けシート（日射量等）'!$F$3:$F$8762)</f>
        <v>20.954166666666662</v>
      </c>
    </row>
    <row r="250" spans="1:43">
      <c r="A250" s="28">
        <v>41884</v>
      </c>
      <c r="B250" s="88">
        <f ca="1">I250-IF(入力データと計算結果!$F$7=バックデータ一覧!$A$7,計算過程!$AG250,計算過程!$AI250)*I250/($I250+$J250+$K250+$L250+$M250+$N250)</f>
        <v>14.031797827775</v>
      </c>
      <c r="C250" s="88">
        <f ca="1">J250-IF(入力データと計算結果!$F$7=バックデータ一覧!$A$7,計算過程!$AG250,計算過程!$AI250)*J250/($I250+$J250+$K250+$L250+$M250+$N250)</f>
        <v>20.045425468249995</v>
      </c>
      <c r="D250" s="88">
        <f ca="1">K250-IF(入力データと計算結果!$F$7=バックデータ一覧!$A$7,計算過程!$AG250,計算過程!$AI250)*K250/($I250+$J250+$K250+$L250+$M250+$N250)</f>
        <v>3.0068138202374999</v>
      </c>
      <c r="E250" s="88">
        <f ca="1">L250-IF(入力データと計算結果!$F$7=バックデータ一覧!$A$7,計算過程!$AG250,計算過程!$AI250)*L250/($I250+$J250+$K250+$L250+$M250+$N250)</f>
        <v>18.040882921425002</v>
      </c>
      <c r="F250" s="88">
        <f ca="1">M250-IF(入力データと計算結果!$F$7=バックデータ一覧!$A$7,計算過程!$AG250,計算過程!$AI250)*M250/($I250+$J250+$K250+$L250+$M250+$N250)</f>
        <v>0</v>
      </c>
      <c r="G250" s="88">
        <f ca="1">N250-IF(入力データと計算結果!$F$7=バックデータ一覧!$A$7,計算過程!$AG250,計算過程!$AI250)*N250/($I250+$J250+$K250+$L250+$M250+$N250)</f>
        <v>4.285000000000001</v>
      </c>
      <c r="H250" s="88">
        <f t="shared" si="40"/>
        <v>0</v>
      </c>
      <c r="I250" s="90">
        <f ca="1">P250*(バックデータ一覧!$E$3-計算過程!X250)*4.186*10^-3</f>
        <v>14.031797827775</v>
      </c>
      <c r="J250" s="90">
        <f ca="1">Q250*(バックデータ一覧!$E$4-計算過程!X250)*4.186*10^-3</f>
        <v>20.045425468249995</v>
      </c>
      <c r="K250" s="90">
        <f ca="1">R250*(バックデータ一覧!$E$5-計算過程!X250)*4.186*10^-3</f>
        <v>3.0068138202374999</v>
      </c>
      <c r="L250" s="90">
        <f ca="1">IF(入力データと計算結果!$F$9=バックデータ一覧!$A$2,計算過程!S250*(バックデータ一覧!$E$6-計算過程!X250)*4.186*10^-3,0)</f>
        <v>18.040882921425002</v>
      </c>
      <c r="M250" s="90">
        <f>IF(入力データと計算結果!$F$9=バックデータ一覧!$A$2,0,計算過程!T250*(バックデータ一覧!$E$7-計算過程!X250)*4.186*10^-3)</f>
        <v>0</v>
      </c>
      <c r="N250" s="90">
        <f ca="1">IF(入力データと計算結果!$F$9=バックデータ一覧!$A$4,0,計算過程!U250*(バックデータ一覧!$E$8-計算過程!X250)*4.186*10^-3)</f>
        <v>4.285000000000001</v>
      </c>
      <c r="O250" s="90">
        <f>IF(入力データと計算結果!$F$9=バックデータ一覧!$A$4,計算過程!W250*1.25,0)</f>
        <v>0</v>
      </c>
      <c r="P250" s="88">
        <f t="shared" si="33"/>
        <v>140</v>
      </c>
      <c r="Q250" s="88">
        <f t="shared" si="34"/>
        <v>200</v>
      </c>
      <c r="R250" s="88">
        <f t="shared" si="35"/>
        <v>30</v>
      </c>
      <c r="S250" s="88">
        <f>IF(入力データと計算結果!$F$9=バックデータ一覧!$A$2,$AC250,0)*$AX$11*$AX$12</f>
        <v>180</v>
      </c>
      <c r="T250" s="88">
        <f>IF(入力データと計算結果!$F$9=バックデータ一覧!$A$2,0,$AC250)*$AX$12</f>
        <v>0</v>
      </c>
      <c r="U250" s="88">
        <f t="shared" ca="1" si="41"/>
        <v>23.294737253768968</v>
      </c>
      <c r="V250" s="90">
        <f ca="1">IF(OR(入力データと計算結果!$F$9=バックデータ一覧!$A$2,入力データと計算結果!$F$9=バックデータ一覧!$A$3),W250/(バックデータ一覧!$E$8-計算過程!X250)/4.186*10^3,0)</f>
        <v>23.294737253768968</v>
      </c>
      <c r="W250" s="90">
        <f t="shared" si="36"/>
        <v>4.2850000000000001</v>
      </c>
      <c r="X250" s="90">
        <f ca="1">MAX(VLOOKUP(入力データと計算結果!$F$5,バックデータ一覧!$Y$3:$AA$10,2)*Y250+VLOOKUP(入力データと計算結果!$F$5,バックデータ一覧!$Y$3:$AA$10,3),0.5)</f>
        <v>16.056586875000001</v>
      </c>
      <c r="Y250" s="90">
        <f t="shared" ca="1" si="37"/>
        <v>18.964583333333334</v>
      </c>
      <c r="Z250" s="24">
        <f>IF(入力データと計算結果!$F$6=4,INDEX(バックデータ一覧!$I$4:$L$9,MATCH(VLOOKUP(計算過程!$A250,バックデータ一覧!$AU$3:$AV$367,2),バックデータ一覧!$H$4:$H$9,0),MATCH(計算過程!Z$2,バックデータ一覧!$I$2:$L$2,0)),IF(入力データと計算結果!$F$6=3,INDEX(バックデータ一覧!$I$10:$L$15,MATCH(VLOOKUP(計算過程!$A250,バックデータ一覧!$AU$3:$AV$367,2),バックデータ一覧!$H$10:$H$15,0),MATCH(計算過程!Z$2,バックデータ一覧!$I$2:$L$2,0)),IF(入力データと計算結果!$F$6=2,INDEX(バックデータ一覧!$I$16:$L$21,MATCH(VLOOKUP(計算過程!$A250,バックデータ一覧!$AU$3:$AV$367,2),バックデータ一覧!$H$16:$H$21,0),MATCH(計算過程!Z$2,バックデータ一覧!$I$2:$L$2,0)),IF(入力データと計算結果!$F$6=1,INDEX(バックデータ一覧!$I$22:$L$27,MATCH(VLOOKUP(計算過程!$A250,バックデータ一覧!$AU$3:$AV$367,2),バックデータ一覧!$H$22:$H$27,0),MATCH(計算過程!Z$2,バックデータ一覧!$I$2:$L$2,0))))))</f>
        <v>140</v>
      </c>
      <c r="AA250" s="24">
        <f>IF(入力データと計算結果!$F$6=4,INDEX(バックデータ一覧!$I$4:$L$9,MATCH(VLOOKUP(計算過程!$A250,バックデータ一覧!$AU$3:$AV$367,2),バックデータ一覧!$H$4:$H$9,0),MATCH(計算過程!AA$2,バックデータ一覧!$I$2:$L$2,0)),IF(入力データと計算結果!$F$6=3,INDEX(バックデータ一覧!$I$10:$L$15,MATCH(VLOOKUP(計算過程!$A250,バックデータ一覧!$AU$3:$AV$367,2),バックデータ一覧!$H$10:$H$15,0),MATCH(計算過程!AA$2,バックデータ一覧!$I$2:$L$2,0)),IF(入力データと計算結果!$F$6=2,INDEX(バックデータ一覧!$I$16:$L$21,MATCH(VLOOKUP(計算過程!$A250,バックデータ一覧!$AU$3:$AV$367,2),バックデータ一覧!$H$16:$H$21,0),MATCH(計算過程!AA$2,バックデータ一覧!$I$2:$L$2,0)),IF(入力データと計算結果!$F$6=1,INDEX(バックデータ一覧!$I$22:$L$27,MATCH(VLOOKUP(計算過程!$A250,バックデータ一覧!$AU$3:$AV$367,2),バックデータ一覧!$H$22:$H$27,0),MATCH(計算過程!AA$2,バックデータ一覧!$I$2:$L$2,0))))))</f>
        <v>200</v>
      </c>
      <c r="AB250" s="24">
        <f>IF(入力データと計算結果!$F$6=4,INDEX(バックデータ一覧!$I$4:$L$9,MATCH(VLOOKUP(計算過程!$A250,バックデータ一覧!$AU$3:$AV$367,2),バックデータ一覧!$H$4:$H$9,0),MATCH(計算過程!AB$2,バックデータ一覧!$I$2:$L$2,0)),IF(入力データと計算結果!$F$6=3,INDEX(バックデータ一覧!$I$10:$L$15,MATCH(VLOOKUP(計算過程!$A250,バックデータ一覧!$AU$3:$AV$367,2),バックデータ一覧!$H$10:$H$15,0),MATCH(計算過程!AB$2,バックデータ一覧!$I$2:$L$2,0)),IF(入力データと計算結果!$F$6=2,INDEX(バックデータ一覧!$I$16:$L$21,MATCH(VLOOKUP(計算過程!$A250,バックデータ一覧!$AU$3:$AV$367,2),バックデータ一覧!$H$16:$H$21,0),MATCH(計算過程!AB$2,バックデータ一覧!$I$2:$L$2,0)),IF(入力データと計算結果!$F$6=1,INDEX(バックデータ一覧!$I$22:$L$27,MATCH(VLOOKUP(計算過程!$A250,バックデータ一覧!$AU$3:$AV$367,2),バックデータ一覧!$H$22:$H$27,0),MATCH(計算過程!AB$2,バックデータ一覧!$I$2:$L$2,0))))))</f>
        <v>30</v>
      </c>
      <c r="AC250" s="24">
        <f>IF(入力データと計算結果!$F$6=4,INDEX(バックデータ一覧!$I$4:$L$9,MATCH(VLOOKUP(計算過程!$A250,バックデータ一覧!$AU$3:$AV$367,2),バックデータ一覧!$H$4:$H$9,0),MATCH(計算過程!AC$2,バックデータ一覧!$I$2:$L$2,0)),IF(入力データと計算結果!$F$6=3,INDEX(バックデータ一覧!$I$10:$L$15,MATCH(VLOOKUP(計算過程!$A250,バックデータ一覧!$AU$3:$AV$367,2),バックデータ一覧!$H$10:$H$15,0),MATCH(計算過程!AC$2,バックデータ一覧!$I$2:$L$2,0)),IF(入力データと計算結果!$F$6=2,INDEX(バックデータ一覧!$I$16:$L$21,MATCH(VLOOKUP(計算過程!$A250,バックデータ一覧!$AU$3:$AV$367,2),バックデータ一覧!$H$16:$H$21,0),MATCH(計算過程!AC$2,バックデータ一覧!$I$2:$L$2,0)),IF(入力データと計算結果!$F$6=1,INDEX(バックデータ一覧!$I$22:$L$27,MATCH(VLOOKUP(計算過程!$A250,バックデータ一覧!$AU$3:$AV$367,2),バックデータ一覧!$H$22:$H$27,0),MATCH(計算過程!AC$2,バックデータ一覧!$I$2:$L$2,0))))))</f>
        <v>180</v>
      </c>
      <c r="AD250" s="89">
        <f>IF($AF250&lt;7,INDEX(バックデータ一覧!$P$4:$S$5,MATCH(入力データと計算結果!$F$8,バックデータ一覧!$O$4:$O$5,0),MATCH(入力データと計算結果!$F$6,バックデータ一覧!$P$3:$W$3,0)),IF(AND($AF250&gt;=7,$AF250&lt;16),INDEX(バックデータ一覧!$P$6:$S$7,MATCH(入力データと計算結果!$F$8,バックデータ一覧!$O$6:$O$7,0),MATCH(入力データと計算結果!$F$6,バックデータ一覧!$P$3:$W$3,0)),IF(AND($AF250&gt;=16,$AF250&lt;25),INDEX(バックデータ一覧!$P$8:$S$9,MATCH(入力データと計算結果!$F$8,バックデータ一覧!$O$8:$O$9,0),MATCH(入力データと計算結果!$F$6,バックデータ一覧!$P$3:$W$3,0)),IF($AF250&gt;=25,INDEX(バックデータ一覧!$P$10:$S$11,MATCH(入力データと計算結果!$F$8,バックデータ一覧!$O$10:$O$11,0),MATCH(入力データと計算結果!$F$6,バックデータ一覧!$P$3:$W$3,0))))))</f>
        <v>-0.13</v>
      </c>
      <c r="AE250" s="89">
        <f>IF($AF250&lt;7,INDEX(バックデータ一覧!$T$4:$W$5,MATCH(入力データと計算結果!$F$8,バックデータ一覧!$O$4:$O$5,0),MATCH(入力データと計算結果!$F$6,バックデータ一覧!$P$3:$W$3,0)),IF(AND($AF250&gt;=7,$AF250&lt;16),INDEX(バックデータ一覧!$T$6:$W$7,MATCH(入力データと計算結果!$F$8,バックデータ一覧!$O$6:$O$7,0),MATCH(入力データと計算結果!$F$6,バックデータ一覧!$P$3:$W$3,0)),IF(AND($AF250&gt;=16,$AF250&lt;25),INDEX(バックデータ一覧!$T$8:$W$9,MATCH(入力データと計算結果!$F$8,バックデータ一覧!$O$8:$O$9,0),MATCH(入力データと計算結果!$F$6,バックデータ一覧!$P$3:$W$3,0)),IF($AF250&gt;=25,INDEX(バックデータ一覧!$T$10:$W$11,MATCH(入力データと計算結果!$F$8,バックデータ一覧!$O$10:$O$11,0),MATCH(入力データと計算結果!$F$6,バックデータ一覧!$P$3:$W$3,0))))))</f>
        <v>6.04</v>
      </c>
      <c r="AF250" s="88">
        <f>AVERAGEIF(貼り付けシート!$A$6:$A$8765,$A250,貼り付けシート!$C$6:$C$8765)</f>
        <v>13.499999999999998</v>
      </c>
      <c r="AG250" s="91">
        <f>IF(AND(入力データと計算結果!$F$7=バックデータ一覧!$A$7,AH250="使用できる"),MIN(AN250,SUM(I250:N250)*$AX$13),0)</f>
        <v>0</v>
      </c>
      <c r="AH250" s="47" t="str">
        <f t="shared" si="42"/>
        <v>使用できる</v>
      </c>
      <c r="AI250" s="90">
        <f>IF(入力データと計算結果!$F$7=バックデータ一覧!$A$8,MIN(AJ250,(SUM(I250:N250)*$AX$15)),0)</f>
        <v>0</v>
      </c>
      <c r="AJ250" s="90">
        <f t="shared" ca="1" si="38"/>
        <v>0</v>
      </c>
      <c r="AK250" s="90">
        <f t="shared" ca="1" si="39"/>
        <v>30.7315691011875</v>
      </c>
      <c r="AL250" s="88">
        <f>IF(OR($AX$22=0,入力データと計算結果!$F$7&lt;&gt;バックデータ一覧!$A$8),0,$AX$19*AM250*10^-3)</f>
        <v>0</v>
      </c>
      <c r="AM250" s="90">
        <f>SUMPRODUCT(('計算過程（日射量等）'!$A$6:$A$8765=計算過程!A250)*('計算過程（日射量等）'!$C$6:$C$8765&gt;=$AX$20))</f>
        <v>10</v>
      </c>
      <c r="AN250" s="90">
        <f>IF(入力データと計算結果!$F$7=バックデータ一覧!$A$9,0,AO250*$AX$22*$AX$21*計算過程!$AX$23)</f>
        <v>0</v>
      </c>
      <c r="AO250" s="90">
        <f>SUMIF('計算過程（日射量等）'!$A$6:$A$8765,計算過程!A250,'計算過程（日射量等）'!$C$6:$C$8765)*3600*10^-6</f>
        <v>19.874133668588868</v>
      </c>
      <c r="AP250" s="90">
        <f t="shared" si="43"/>
        <v>20.699462365591398</v>
      </c>
      <c r="AQ250" s="90">
        <f>AVERAGEIF('貼り付けシート（日射量等）'!$D$3:$D$8762,$A250,'貼り付けシート（日射量等）'!$F$3:$F$8762)</f>
        <v>20.158333333333335</v>
      </c>
    </row>
    <row r="251" spans="1:43">
      <c r="A251" s="28">
        <v>41885</v>
      </c>
      <c r="B251" s="88">
        <f ca="1">I251-IF(入力データと計算結果!$F$7=バックデータ一覧!$A$7,計算過程!$AG251,計算過程!$AI251)*I251/($I251+$J251+$K251+$L251+$M251+$N251)</f>
        <v>3.272928599304</v>
      </c>
      <c r="C251" s="88">
        <f ca="1">J251-IF(入力データと計算結果!$F$7=バックデータ一覧!$A$7,計算過程!$AG251,計算過程!$AI251)*J251/($I251+$J251+$K251+$L251+$M251+$N251)</f>
        <v>19.433013558367495</v>
      </c>
      <c r="D251" s="88">
        <f ca="1">K251-IF(入力データと計算結果!$F$7=バックデータ一覧!$A$7,計算過程!$AG251,計算過程!$AI251)*K251/($I251+$J251+$K251+$L251+$M251+$N251)</f>
        <v>2.8638125243909998</v>
      </c>
      <c r="E251" s="88">
        <f ca="1">L251-IF(入力データと計算結果!$F$7=バックデータ一覧!$A$7,計算過程!$AG251,計算過程!$AI251)*L251/($I251+$J251+$K251+$L251+$M251+$N251)</f>
        <v>0</v>
      </c>
      <c r="F251" s="88">
        <f ca="1">M251-IF(入力データと計算結果!$F$7=バックデータ一覧!$A$7,計算過程!$AG251,計算過程!$AI251)*M251/($I251+$J251+$K251+$L251+$M251+$N251)</f>
        <v>0</v>
      </c>
      <c r="G251" s="88">
        <f ca="1">N251-IF(入力データと計算結果!$F$7=バックデータ一覧!$A$7,計算過程!$AG251,計算過程!$AI251)*N251/($I251+$J251+$K251+$L251+$M251+$N251)</f>
        <v>0</v>
      </c>
      <c r="H251" s="88">
        <f t="shared" si="40"/>
        <v>0</v>
      </c>
      <c r="I251" s="90">
        <f ca="1">P251*(バックデータ一覧!$E$3-計算過程!X251)*4.186*10^-3</f>
        <v>3.272928599304</v>
      </c>
      <c r="J251" s="90">
        <f ca="1">Q251*(バックデータ一覧!$E$4-計算過程!X251)*4.186*10^-3</f>
        <v>19.433013558367495</v>
      </c>
      <c r="K251" s="90">
        <f ca="1">R251*(バックデータ一覧!$E$5-計算過程!X251)*4.186*10^-3</f>
        <v>2.8638125243909998</v>
      </c>
      <c r="L251" s="90">
        <f ca="1">IF(入力データと計算結果!$F$9=バックデータ一覧!$A$2,計算過程!S251*(バックデータ一覧!$E$6-計算過程!X251)*4.186*10^-3,0)</f>
        <v>0</v>
      </c>
      <c r="M251" s="90">
        <f>IF(入力データと計算結果!$F$9=バックデータ一覧!$A$2,0,計算過程!T251*(バックデータ一覧!$E$7-計算過程!X251)*4.186*10^-3)</f>
        <v>0</v>
      </c>
      <c r="N251" s="90">
        <f ca="1">IF(入力データと計算結果!$F$9=バックデータ一覧!$A$4,0,計算過程!U251*(バックデータ一覧!$E$8-計算過程!X251)*4.186*10^-3)</f>
        <v>0</v>
      </c>
      <c r="O251" s="90">
        <f>IF(入力データと計算結果!$F$9=バックデータ一覧!$A$4,計算過程!W251*1.25,0)</f>
        <v>0</v>
      </c>
      <c r="P251" s="88">
        <f t="shared" si="33"/>
        <v>32</v>
      </c>
      <c r="Q251" s="88">
        <f t="shared" si="34"/>
        <v>190</v>
      </c>
      <c r="R251" s="88">
        <f t="shared" si="35"/>
        <v>28</v>
      </c>
      <c r="S251" s="88">
        <f>IF(入力データと計算結果!$F$9=バックデータ一覧!$A$2,$AC251,0)*$AX$11*$AX$12</f>
        <v>0</v>
      </c>
      <c r="T251" s="88">
        <f>IF(入力データと計算結果!$F$9=バックデータ一覧!$A$2,0,$AC251)*$AX$12</f>
        <v>0</v>
      </c>
      <c r="U251" s="88">
        <f t="shared" ca="1" si="41"/>
        <v>0</v>
      </c>
      <c r="V251" s="90">
        <f ca="1">IF(OR(入力データと計算結果!$F$9=バックデータ一覧!$A$2,入力データと計算結果!$F$9=バックデータ一覧!$A$3),W251/(バックデータ一覧!$E$8-計算過程!X251)/4.186*10^3,0)</f>
        <v>0</v>
      </c>
      <c r="W251" s="90">
        <f t="shared" si="36"/>
        <v>0</v>
      </c>
      <c r="X251" s="90">
        <f ca="1">MAX(VLOOKUP(入力データと計算結果!$F$5,バックデータ一覧!$Y$3:$AA$10,2)*Y251+VLOOKUP(入力データと計算結果!$F$5,バックデータ一覧!$Y$3:$AA$10,3),0.5)</f>
        <v>15.566407375000001</v>
      </c>
      <c r="Y251" s="90">
        <f t="shared" ca="1" si="37"/>
        <v>18.22625</v>
      </c>
      <c r="Z251" s="24">
        <f>IF(入力データと計算結果!$F$6=4,INDEX(バックデータ一覧!$I$4:$L$9,MATCH(VLOOKUP(計算過程!$A251,バックデータ一覧!$AU$3:$AV$367,2),バックデータ一覧!$H$4:$H$9,0),MATCH(計算過程!Z$2,バックデータ一覧!$I$2:$L$2,0)),IF(入力データと計算結果!$F$6=3,INDEX(バックデータ一覧!$I$10:$L$15,MATCH(VLOOKUP(計算過程!$A251,バックデータ一覧!$AU$3:$AV$367,2),バックデータ一覧!$H$10:$H$15,0),MATCH(計算過程!Z$2,バックデータ一覧!$I$2:$L$2,0)),IF(入力データと計算結果!$F$6=2,INDEX(バックデータ一覧!$I$16:$L$21,MATCH(VLOOKUP(計算過程!$A251,バックデータ一覧!$AU$3:$AV$367,2),バックデータ一覧!$H$16:$H$21,0),MATCH(計算過程!Z$2,バックデータ一覧!$I$2:$L$2,0)),IF(入力データと計算結果!$F$6=1,INDEX(バックデータ一覧!$I$22:$L$27,MATCH(VLOOKUP(計算過程!$A251,バックデータ一覧!$AU$3:$AV$367,2),バックデータ一覧!$H$22:$H$27,0),MATCH(計算過程!Z$2,バックデータ一覧!$I$2:$L$2,0))))))</f>
        <v>32</v>
      </c>
      <c r="AA251" s="24">
        <f>IF(入力データと計算結果!$F$6=4,INDEX(バックデータ一覧!$I$4:$L$9,MATCH(VLOOKUP(計算過程!$A251,バックデータ一覧!$AU$3:$AV$367,2),バックデータ一覧!$H$4:$H$9,0),MATCH(計算過程!AA$2,バックデータ一覧!$I$2:$L$2,0)),IF(入力データと計算結果!$F$6=3,INDEX(バックデータ一覧!$I$10:$L$15,MATCH(VLOOKUP(計算過程!$A251,バックデータ一覧!$AU$3:$AV$367,2),バックデータ一覧!$H$10:$H$15,0),MATCH(計算過程!AA$2,バックデータ一覧!$I$2:$L$2,0)),IF(入力データと計算結果!$F$6=2,INDEX(バックデータ一覧!$I$16:$L$21,MATCH(VLOOKUP(計算過程!$A251,バックデータ一覧!$AU$3:$AV$367,2),バックデータ一覧!$H$16:$H$21,0),MATCH(計算過程!AA$2,バックデータ一覧!$I$2:$L$2,0)),IF(入力データと計算結果!$F$6=1,INDEX(バックデータ一覧!$I$22:$L$27,MATCH(VLOOKUP(計算過程!$A251,バックデータ一覧!$AU$3:$AV$367,2),バックデータ一覧!$H$22:$H$27,0),MATCH(計算過程!AA$2,バックデータ一覧!$I$2:$L$2,0))))))</f>
        <v>190</v>
      </c>
      <c r="AB251" s="24">
        <f>IF(入力データと計算結果!$F$6=4,INDEX(バックデータ一覧!$I$4:$L$9,MATCH(VLOOKUP(計算過程!$A251,バックデータ一覧!$AU$3:$AV$367,2),バックデータ一覧!$H$4:$H$9,0),MATCH(計算過程!AB$2,バックデータ一覧!$I$2:$L$2,0)),IF(入力データと計算結果!$F$6=3,INDEX(バックデータ一覧!$I$10:$L$15,MATCH(VLOOKUP(計算過程!$A251,バックデータ一覧!$AU$3:$AV$367,2),バックデータ一覧!$H$10:$H$15,0),MATCH(計算過程!AB$2,バックデータ一覧!$I$2:$L$2,0)),IF(入力データと計算結果!$F$6=2,INDEX(バックデータ一覧!$I$16:$L$21,MATCH(VLOOKUP(計算過程!$A251,バックデータ一覧!$AU$3:$AV$367,2),バックデータ一覧!$H$16:$H$21,0),MATCH(計算過程!AB$2,バックデータ一覧!$I$2:$L$2,0)),IF(入力データと計算結果!$F$6=1,INDEX(バックデータ一覧!$I$22:$L$27,MATCH(VLOOKUP(計算過程!$A251,バックデータ一覧!$AU$3:$AV$367,2),バックデータ一覧!$H$22:$H$27,0),MATCH(計算過程!AB$2,バックデータ一覧!$I$2:$L$2,0))))))</f>
        <v>28</v>
      </c>
      <c r="AC251" s="24">
        <f>IF(入力データと計算結果!$F$6=4,INDEX(バックデータ一覧!$I$4:$L$9,MATCH(VLOOKUP(計算過程!$A251,バックデータ一覧!$AU$3:$AV$367,2),バックデータ一覧!$H$4:$H$9,0),MATCH(計算過程!AC$2,バックデータ一覧!$I$2:$L$2,0)),IF(入力データと計算結果!$F$6=3,INDEX(バックデータ一覧!$I$10:$L$15,MATCH(VLOOKUP(計算過程!$A251,バックデータ一覧!$AU$3:$AV$367,2),バックデータ一覧!$H$10:$H$15,0),MATCH(計算過程!AC$2,バックデータ一覧!$I$2:$L$2,0)),IF(入力データと計算結果!$F$6=2,INDEX(バックデータ一覧!$I$16:$L$21,MATCH(VLOOKUP(計算過程!$A251,バックデータ一覧!$AU$3:$AV$367,2),バックデータ一覧!$H$16:$H$21,0),MATCH(計算過程!AC$2,バックデータ一覧!$I$2:$L$2,0)),IF(入力データと計算結果!$F$6=1,INDEX(バックデータ一覧!$I$22:$L$27,MATCH(VLOOKUP(計算過程!$A251,バックデータ一覧!$AU$3:$AV$367,2),バックデータ一覧!$H$22:$H$27,0),MATCH(計算過程!AC$2,バックデータ一覧!$I$2:$L$2,0))))))</f>
        <v>0</v>
      </c>
      <c r="AD251" s="89">
        <f>IF($AF251&lt;7,INDEX(バックデータ一覧!$P$4:$S$5,MATCH(入力データと計算結果!$F$8,バックデータ一覧!$O$4:$O$5,0),MATCH(入力データと計算結果!$F$6,バックデータ一覧!$P$3:$W$3,0)),IF(AND($AF251&gt;=7,$AF251&lt;16),INDEX(バックデータ一覧!$P$6:$S$7,MATCH(入力データと計算結果!$F$8,バックデータ一覧!$O$6:$O$7,0),MATCH(入力データと計算結果!$F$6,バックデータ一覧!$P$3:$W$3,0)),IF(AND($AF251&gt;=16,$AF251&lt;25),INDEX(バックデータ一覧!$P$8:$S$9,MATCH(入力データと計算結果!$F$8,バックデータ一覧!$O$8:$O$9,0),MATCH(入力データと計算結果!$F$6,バックデータ一覧!$P$3:$W$3,0)),IF($AF251&gt;=25,INDEX(バックデータ一覧!$P$10:$S$11,MATCH(入力データと計算結果!$F$8,バックデータ一覧!$O$10:$O$11,0),MATCH(入力データと計算結果!$F$6,バックデータ一覧!$P$3:$W$3,0))))))</f>
        <v>-0.13</v>
      </c>
      <c r="AE251" s="89">
        <f>IF($AF251&lt;7,INDEX(バックデータ一覧!$T$4:$W$5,MATCH(入力データと計算結果!$F$8,バックデータ一覧!$O$4:$O$5,0),MATCH(入力データと計算結果!$F$6,バックデータ一覧!$P$3:$W$3,0)),IF(AND($AF251&gt;=7,$AF251&lt;16),INDEX(バックデータ一覧!$T$6:$W$7,MATCH(入力データと計算結果!$F$8,バックデータ一覧!$O$6:$O$7,0),MATCH(入力データと計算結果!$F$6,バックデータ一覧!$P$3:$W$3,0)),IF(AND($AF251&gt;=16,$AF251&lt;25),INDEX(バックデータ一覧!$T$8:$W$9,MATCH(入力データと計算結果!$F$8,バックデータ一覧!$O$8:$O$9,0),MATCH(入力データと計算結果!$F$6,バックデータ一覧!$P$3:$W$3,0)),IF($AF251&gt;=25,INDEX(バックデータ一覧!$T$10:$W$11,MATCH(入力データと計算結果!$F$8,バックデータ一覧!$O$10:$O$11,0),MATCH(入力データと計算結果!$F$6,バックデータ一覧!$P$3:$W$3,0))))))</f>
        <v>6.04</v>
      </c>
      <c r="AF251" s="88">
        <f>AVERAGEIF(貼り付けシート!$A$6:$A$8765,$A251,貼り付けシート!$C$6:$C$8765)</f>
        <v>13.637499999999998</v>
      </c>
      <c r="AG251" s="91">
        <f>IF(AND(入力データと計算結果!$F$7=バックデータ一覧!$A$7,AH251="使用できる"),MIN(AN251,SUM(I251:N251)*$AX$13),0)</f>
        <v>0</v>
      </c>
      <c r="AH251" s="47" t="str">
        <f t="shared" si="42"/>
        <v>使用できる</v>
      </c>
      <c r="AI251" s="90">
        <f>IF(入力データと計算結果!$F$7=バックデータ一覧!$A$8,MIN(AJ251,(SUM(I251:N251)*$AX$15)),0)</f>
        <v>0</v>
      </c>
      <c r="AJ251" s="90">
        <f t="shared" ca="1" si="38"/>
        <v>0</v>
      </c>
      <c r="AK251" s="90">
        <f t="shared" ca="1" si="39"/>
        <v>31.039352809237503</v>
      </c>
      <c r="AL251" s="88">
        <f>IF(OR($AX$22=0,入力データと計算結果!$F$7&lt;&gt;バックデータ一覧!$A$8),0,$AX$19*AM251*10^-3)</f>
        <v>0</v>
      </c>
      <c r="AM251" s="90">
        <f>SUMPRODUCT(('計算過程（日射量等）'!$A$6:$A$8765=計算過程!A251)*('計算過程（日射量等）'!$C$6:$C$8765&gt;=$AX$20))</f>
        <v>7</v>
      </c>
      <c r="AN251" s="90">
        <f>IF(入力データと計算結果!$F$7=バックデータ一覧!$A$9,0,AO251*$AX$22*$AX$21*計算過程!$AX$23)</f>
        <v>0</v>
      </c>
      <c r="AO251" s="90">
        <f>SUMIF('計算過程（日射量等）'!$A$6:$A$8765,計算過程!A251,'計算過程（日射量等）'!$C$6:$C$8765)*3600*10^-6</f>
        <v>6.8173783407899755</v>
      </c>
      <c r="AP251" s="90">
        <f t="shared" si="43"/>
        <v>20.373790322580639</v>
      </c>
      <c r="AQ251" s="90">
        <f>AVERAGEIF('貼り付けシート（日射量等）'!$D$3:$D$8762,$A251,'貼り付けシート（日射量等）'!$F$3:$F$8762)</f>
        <v>21.037499999999998</v>
      </c>
    </row>
    <row r="252" spans="1:43">
      <c r="A252" s="28">
        <v>41886</v>
      </c>
      <c r="B252" s="88">
        <f ca="1">I252-IF(入力データと計算結果!$F$7=バックデータ一覧!$A$7,計算過程!$AG252,計算過程!$AI252)*I252/($I252+$J252+$K252+$L252+$M252+$N252)</f>
        <v>9.5316484130140005</v>
      </c>
      <c r="C252" s="88">
        <f ca="1">J252-IF(入力データと計算結果!$F$7=バックデータ一覧!$A$7,計算過程!$AG252,計算過程!$AI252)*J252/($I252+$J252+$K252+$L252+$M252+$N252)</f>
        <v>15.540731108175001</v>
      </c>
      <c r="D252" s="88">
        <f ca="1">K252-IF(入力データと計算結果!$F$7=バックデータ一覧!$A$7,計算過程!$AG252,計算過程!$AI252)*K252/($I252+$J252+$K252+$L252+$M252+$N252)</f>
        <v>2.9009364735260004</v>
      </c>
      <c r="E252" s="88">
        <f ca="1">L252-IF(入力データと計算結果!$F$7=バックデータ一覧!$A$7,計算過程!$AG252,計算過程!$AI252)*L252/($I252+$J252+$K252+$L252+$M252+$N252)</f>
        <v>18.648877329809999</v>
      </c>
      <c r="F252" s="88">
        <f ca="1">M252-IF(入力データと計算結果!$F$7=バックデータ一覧!$A$7,計算過程!$AG252,計算過程!$AI252)*M252/($I252+$J252+$K252+$L252+$M252+$N252)</f>
        <v>0</v>
      </c>
      <c r="G252" s="88">
        <f ca="1">N252-IF(入力データと計算結果!$F$7=バックデータ一覧!$A$7,計算過程!$AG252,計算過程!$AI252)*N252/($I252+$J252+$K252+$L252+$M252+$N252)</f>
        <v>4.131708333333334</v>
      </c>
      <c r="H252" s="88">
        <f t="shared" si="40"/>
        <v>0</v>
      </c>
      <c r="I252" s="90">
        <f ca="1">P252*(バックデータ一覧!$E$3-計算過程!X252)*4.186*10^-3</f>
        <v>9.5316484130140005</v>
      </c>
      <c r="J252" s="90">
        <f ca="1">Q252*(バックデータ一覧!$E$4-計算過程!X252)*4.186*10^-3</f>
        <v>15.540731108175001</v>
      </c>
      <c r="K252" s="90">
        <f ca="1">R252*(バックデータ一覧!$E$5-計算過程!X252)*4.186*10^-3</f>
        <v>2.9009364735260004</v>
      </c>
      <c r="L252" s="90">
        <f ca="1">IF(入力データと計算結果!$F$9=バックデータ一覧!$A$2,計算過程!S252*(バックデータ一覧!$E$6-計算過程!X252)*4.186*10^-3,0)</f>
        <v>18.648877329809999</v>
      </c>
      <c r="M252" s="90">
        <f>IF(入力データと計算結果!$F$9=バックデータ一覧!$A$2,0,計算過程!T252*(バックデータ一覧!$E$7-計算過程!X252)*4.186*10^-3)</f>
        <v>0</v>
      </c>
      <c r="N252" s="90">
        <f ca="1">IF(入力データと計算結果!$F$9=バックデータ一覧!$A$4,0,計算過程!U252*(バックデータ一覧!$E$8-計算過程!X252)*4.186*10^-3)</f>
        <v>4.131708333333334</v>
      </c>
      <c r="O252" s="90">
        <f>IF(入力データと計算結果!$F$9=バックデータ一覧!$A$4,計算過程!W252*1.25,0)</f>
        <v>0</v>
      </c>
      <c r="P252" s="88">
        <f t="shared" si="33"/>
        <v>92</v>
      </c>
      <c r="Q252" s="88">
        <f t="shared" si="34"/>
        <v>150</v>
      </c>
      <c r="R252" s="88">
        <f t="shared" si="35"/>
        <v>28</v>
      </c>
      <c r="S252" s="88">
        <f>IF(入力データと計算結果!$F$9=バックデータ一覧!$A$2,$AC252,0)*$AX$11*$AX$12</f>
        <v>180</v>
      </c>
      <c r="T252" s="88">
        <f>IF(入力データと計算結果!$F$9=バックデータ一覧!$A$2,0,$AC252)*$AX$12</f>
        <v>0</v>
      </c>
      <c r="U252" s="88">
        <f t="shared" ca="1" si="41"/>
        <v>22.056378546563238</v>
      </c>
      <c r="V252" s="90">
        <f ca="1">IF(OR(入力データと計算結果!$F$9=バックデータ一覧!$A$2,入力データと計算結果!$F$9=バックデータ一覧!$A$3),W252/(バックデータ一覧!$E$8-計算過程!X252)/4.186*10^3,0)</f>
        <v>22.056378546563238</v>
      </c>
      <c r="W252" s="90">
        <f t="shared" si="36"/>
        <v>4.131708333333334</v>
      </c>
      <c r="X252" s="90">
        <f ca="1">MAX(VLOOKUP(入力データと計算結果!$F$5,バックデータ一覧!$Y$3:$AA$10,2)*Y252+VLOOKUP(入力データと計算結果!$F$5,バックデータ一覧!$Y$3:$AA$10,3),0.5)</f>
        <v>15.249671750000001</v>
      </c>
      <c r="Y252" s="90">
        <f t="shared" ca="1" si="37"/>
        <v>17.749166666666667</v>
      </c>
      <c r="Z252" s="24">
        <f>IF(入力データと計算結果!$F$6=4,INDEX(バックデータ一覧!$I$4:$L$9,MATCH(VLOOKUP(計算過程!$A252,バックデータ一覧!$AU$3:$AV$367,2),バックデータ一覧!$H$4:$H$9,0),MATCH(計算過程!Z$2,バックデータ一覧!$I$2:$L$2,0)),IF(入力データと計算結果!$F$6=3,INDEX(バックデータ一覧!$I$10:$L$15,MATCH(VLOOKUP(計算過程!$A252,バックデータ一覧!$AU$3:$AV$367,2),バックデータ一覧!$H$10:$H$15,0),MATCH(計算過程!Z$2,バックデータ一覧!$I$2:$L$2,0)),IF(入力データと計算結果!$F$6=2,INDEX(バックデータ一覧!$I$16:$L$21,MATCH(VLOOKUP(計算過程!$A252,バックデータ一覧!$AU$3:$AV$367,2),バックデータ一覧!$H$16:$H$21,0),MATCH(計算過程!Z$2,バックデータ一覧!$I$2:$L$2,0)),IF(入力データと計算結果!$F$6=1,INDEX(バックデータ一覧!$I$22:$L$27,MATCH(VLOOKUP(計算過程!$A252,バックデータ一覧!$AU$3:$AV$367,2),バックデータ一覧!$H$22:$H$27,0),MATCH(計算過程!Z$2,バックデータ一覧!$I$2:$L$2,0))))))</f>
        <v>92</v>
      </c>
      <c r="AA252" s="24">
        <f>IF(入力データと計算結果!$F$6=4,INDEX(バックデータ一覧!$I$4:$L$9,MATCH(VLOOKUP(計算過程!$A252,バックデータ一覧!$AU$3:$AV$367,2),バックデータ一覧!$H$4:$H$9,0),MATCH(計算過程!AA$2,バックデータ一覧!$I$2:$L$2,0)),IF(入力データと計算結果!$F$6=3,INDEX(バックデータ一覧!$I$10:$L$15,MATCH(VLOOKUP(計算過程!$A252,バックデータ一覧!$AU$3:$AV$367,2),バックデータ一覧!$H$10:$H$15,0),MATCH(計算過程!AA$2,バックデータ一覧!$I$2:$L$2,0)),IF(入力データと計算結果!$F$6=2,INDEX(バックデータ一覧!$I$16:$L$21,MATCH(VLOOKUP(計算過程!$A252,バックデータ一覧!$AU$3:$AV$367,2),バックデータ一覧!$H$16:$H$21,0),MATCH(計算過程!AA$2,バックデータ一覧!$I$2:$L$2,0)),IF(入力データと計算結果!$F$6=1,INDEX(バックデータ一覧!$I$22:$L$27,MATCH(VLOOKUP(計算過程!$A252,バックデータ一覧!$AU$3:$AV$367,2),バックデータ一覧!$H$22:$H$27,0),MATCH(計算過程!AA$2,バックデータ一覧!$I$2:$L$2,0))))))</f>
        <v>150</v>
      </c>
      <c r="AB252" s="24">
        <f>IF(入力データと計算結果!$F$6=4,INDEX(バックデータ一覧!$I$4:$L$9,MATCH(VLOOKUP(計算過程!$A252,バックデータ一覧!$AU$3:$AV$367,2),バックデータ一覧!$H$4:$H$9,0),MATCH(計算過程!AB$2,バックデータ一覧!$I$2:$L$2,0)),IF(入力データと計算結果!$F$6=3,INDEX(バックデータ一覧!$I$10:$L$15,MATCH(VLOOKUP(計算過程!$A252,バックデータ一覧!$AU$3:$AV$367,2),バックデータ一覧!$H$10:$H$15,0),MATCH(計算過程!AB$2,バックデータ一覧!$I$2:$L$2,0)),IF(入力データと計算結果!$F$6=2,INDEX(バックデータ一覧!$I$16:$L$21,MATCH(VLOOKUP(計算過程!$A252,バックデータ一覧!$AU$3:$AV$367,2),バックデータ一覧!$H$16:$H$21,0),MATCH(計算過程!AB$2,バックデータ一覧!$I$2:$L$2,0)),IF(入力データと計算結果!$F$6=1,INDEX(バックデータ一覧!$I$22:$L$27,MATCH(VLOOKUP(計算過程!$A252,バックデータ一覧!$AU$3:$AV$367,2),バックデータ一覧!$H$22:$H$27,0),MATCH(計算過程!AB$2,バックデータ一覧!$I$2:$L$2,0))))))</f>
        <v>28</v>
      </c>
      <c r="AC252" s="24">
        <f>IF(入力データと計算結果!$F$6=4,INDEX(バックデータ一覧!$I$4:$L$9,MATCH(VLOOKUP(計算過程!$A252,バックデータ一覧!$AU$3:$AV$367,2),バックデータ一覧!$H$4:$H$9,0),MATCH(計算過程!AC$2,バックデータ一覧!$I$2:$L$2,0)),IF(入力データと計算結果!$F$6=3,INDEX(バックデータ一覧!$I$10:$L$15,MATCH(VLOOKUP(計算過程!$A252,バックデータ一覧!$AU$3:$AV$367,2),バックデータ一覧!$H$10:$H$15,0),MATCH(計算過程!AC$2,バックデータ一覧!$I$2:$L$2,0)),IF(入力データと計算結果!$F$6=2,INDEX(バックデータ一覧!$I$16:$L$21,MATCH(VLOOKUP(計算過程!$A252,バックデータ一覧!$AU$3:$AV$367,2),バックデータ一覧!$H$16:$H$21,0),MATCH(計算過程!AC$2,バックデータ一覧!$I$2:$L$2,0)),IF(入力データと計算結果!$F$6=1,INDEX(バックデータ一覧!$I$22:$L$27,MATCH(VLOOKUP(計算過程!$A252,バックデータ一覧!$AU$3:$AV$367,2),バックデータ一覧!$H$22:$H$27,0),MATCH(計算過程!AC$2,バックデータ一覧!$I$2:$L$2,0))))))</f>
        <v>180</v>
      </c>
      <c r="AD252" s="89">
        <f>IF($AF252&lt;7,INDEX(バックデータ一覧!$P$4:$S$5,MATCH(入力データと計算結果!$F$8,バックデータ一覧!$O$4:$O$5,0),MATCH(入力データと計算結果!$F$6,バックデータ一覧!$P$3:$W$3,0)),IF(AND($AF252&gt;=7,$AF252&lt;16),INDEX(バックデータ一覧!$P$6:$S$7,MATCH(入力データと計算結果!$F$8,バックデータ一覧!$O$6:$O$7,0),MATCH(入力データと計算結果!$F$6,バックデータ一覧!$P$3:$W$3,0)),IF(AND($AF252&gt;=16,$AF252&lt;25),INDEX(バックデータ一覧!$P$8:$S$9,MATCH(入力データと計算結果!$F$8,バックデータ一覧!$O$8:$O$9,0),MATCH(入力データと計算結果!$F$6,バックデータ一覧!$P$3:$W$3,0)),IF($AF252&gt;=25,INDEX(バックデータ一覧!$P$10:$S$11,MATCH(入力データと計算結果!$F$8,バックデータ一覧!$O$10:$O$11,0),MATCH(入力データと計算結果!$F$6,バックデータ一覧!$P$3:$W$3,0))))))</f>
        <v>-0.13</v>
      </c>
      <c r="AE252" s="89">
        <f>IF($AF252&lt;7,INDEX(バックデータ一覧!$T$4:$W$5,MATCH(入力データと計算結果!$F$8,バックデータ一覧!$O$4:$O$5,0),MATCH(入力データと計算結果!$F$6,バックデータ一覧!$P$3:$W$3,0)),IF(AND($AF252&gt;=7,$AF252&lt;16),INDEX(バックデータ一覧!$T$6:$W$7,MATCH(入力データと計算結果!$F$8,バックデータ一覧!$O$6:$O$7,0),MATCH(入力データと計算結果!$F$6,バックデータ一覧!$P$3:$W$3,0)),IF(AND($AF252&gt;=16,$AF252&lt;25),INDEX(バックデータ一覧!$T$8:$W$9,MATCH(入力データと計算結果!$F$8,バックデータ一覧!$O$8:$O$9,0),MATCH(入力データと計算結果!$F$6,バックデータ一覧!$P$3:$W$3,0)),IF($AF252&gt;=25,INDEX(バックデータ一覧!$T$10:$W$11,MATCH(入力データと計算結果!$F$8,バックデータ一覧!$O$10:$O$11,0),MATCH(入力データと計算結果!$F$6,バックデータ一覧!$P$3:$W$3,0))))))</f>
        <v>6.04</v>
      </c>
      <c r="AF252" s="88">
        <f>AVERAGEIF(貼り付けシート!$A$6:$A$8765,$A252,貼り付けシート!$C$6:$C$8765)</f>
        <v>14.679166666666665</v>
      </c>
      <c r="AG252" s="91">
        <f>IF(AND(入力データと計算結果!$F$7=バックデータ一覧!$A$7,AH252="使用できる"),MIN(AN252,SUM(I252:N252)*$AX$13),0)</f>
        <v>0</v>
      </c>
      <c r="AH252" s="47" t="str">
        <f t="shared" si="42"/>
        <v>使用できる</v>
      </c>
      <c r="AI252" s="90">
        <f>IF(入力データと計算結果!$F$7=バックデータ一覧!$A$8,MIN(AJ252,(SUM(I252:N252)*$AX$15)),0)</f>
        <v>0</v>
      </c>
      <c r="AJ252" s="90">
        <f t="shared" ca="1" si="38"/>
        <v>0</v>
      </c>
      <c r="AK252" s="90">
        <f t="shared" ca="1" si="39"/>
        <v>31.238231108174997</v>
      </c>
      <c r="AL252" s="88">
        <f>IF(OR($AX$22=0,入力データと計算結果!$F$7&lt;&gt;バックデータ一覧!$A$8),0,$AX$19*AM252*10^-3)</f>
        <v>0</v>
      </c>
      <c r="AM252" s="90">
        <f>SUMPRODUCT(('計算過程（日射量等）'!$A$6:$A$8765=計算過程!A252)*('計算過程（日射量等）'!$C$6:$C$8765&gt;=$AX$20))</f>
        <v>6</v>
      </c>
      <c r="AN252" s="90">
        <f>IF(入力データと計算結果!$F$7=バックデータ一覧!$A$9,0,AO252*$AX$22*$AX$21*計算過程!$AX$23)</f>
        <v>0</v>
      </c>
      <c r="AO252" s="90">
        <f>SUMIF('計算過程（日射量等）'!$A$6:$A$8765,計算過程!A252,'計算過程（日射量等）'!$C$6:$C$8765)*3600*10^-6</f>
        <v>6.1566919500778461</v>
      </c>
      <c r="AP252" s="90">
        <f t="shared" si="43"/>
        <v>20.127822580645155</v>
      </c>
      <c r="AQ252" s="90">
        <f>AVERAGEIF('貼り付けシート（日射量等）'!$D$3:$D$8762,$A252,'貼り付けシート（日射量等）'!$F$3:$F$8762)</f>
        <v>20.016666666666666</v>
      </c>
    </row>
    <row r="253" spans="1:43">
      <c r="A253" s="28">
        <v>41887</v>
      </c>
      <c r="B253" s="88">
        <f ca="1">I253-IF(入力データと計算結果!$F$7=バックデータ一覧!$A$7,計算過程!$AG253,計算過程!$AI253)*I253/($I253+$J253+$K253+$L253+$M253+$N253)</f>
        <v>6.4715317348045005</v>
      </c>
      <c r="C253" s="88">
        <f ca="1">J253-IF(入力データと計算結果!$F$7=バックデータ一覧!$A$7,計算過程!$AG253,計算過程!$AI253)*J253/($I253+$J253+$K253+$L253+$M253+$N253)</f>
        <v>10.437954410975001</v>
      </c>
      <c r="D253" s="88">
        <f ca="1">K253-IF(入力データと計算結果!$F$7=バックデータ一覧!$A$7,計算過程!$AG253,計算過程!$AI253)*K253/($I253+$J253+$K253+$L253+$M253+$N253)</f>
        <v>0.83503635287800004</v>
      </c>
      <c r="E253" s="88">
        <f ca="1">L253-IF(入力データと計算結果!$F$7=バックデータ一覧!$A$7,計算過程!$AG253,計算過程!$AI253)*L253/($I253+$J253+$K253+$L253+$M253+$N253)</f>
        <v>18.788317939755</v>
      </c>
      <c r="F253" s="88">
        <f ca="1">M253-IF(入力データと計算結果!$F$7=バックデータ一覧!$A$7,計算過程!$AG253,計算過程!$AI253)*M253/($I253+$J253+$K253+$L253+$M253+$N253)</f>
        <v>0</v>
      </c>
      <c r="G253" s="88">
        <f ca="1">N253-IF(入力データと計算結果!$F$7=バックデータ一覧!$A$7,計算過程!$AG253,計算過程!$AI253)*N253/($I253+$J253+$K253+$L253+$M253+$N253)</f>
        <v>4.1620416666666662</v>
      </c>
      <c r="H253" s="88">
        <f t="shared" si="40"/>
        <v>0</v>
      </c>
      <c r="I253" s="90">
        <f ca="1">P253*(バックデータ一覧!$E$3-計算過程!X253)*4.186*10^-3</f>
        <v>6.4715317348045005</v>
      </c>
      <c r="J253" s="90">
        <f ca="1">Q253*(バックデータ一覧!$E$4-計算過程!X253)*4.186*10^-3</f>
        <v>10.437954410975001</v>
      </c>
      <c r="K253" s="90">
        <f ca="1">R253*(バックデータ一覧!$E$5-計算過程!X253)*4.186*10^-3</f>
        <v>0.83503635287800004</v>
      </c>
      <c r="L253" s="90">
        <f ca="1">IF(入力データと計算結果!$F$9=バックデータ一覧!$A$2,計算過程!S253*(バックデータ一覧!$E$6-計算過程!X253)*4.186*10^-3,0)</f>
        <v>18.788317939755</v>
      </c>
      <c r="M253" s="90">
        <f>IF(入力データと計算結果!$F$9=バックデータ一覧!$A$2,0,計算過程!T253*(バックデータ一覧!$E$7-計算過程!X253)*4.186*10^-3)</f>
        <v>0</v>
      </c>
      <c r="N253" s="90">
        <f ca="1">IF(入力データと計算結果!$F$9=バックデータ一覧!$A$4,0,計算過程!U253*(バックデータ一覧!$E$8-計算過程!X253)*4.186*10^-3)</f>
        <v>4.1620416666666662</v>
      </c>
      <c r="O253" s="90">
        <f>IF(入力データと計算結果!$F$9=バックデータ一覧!$A$4,計算過程!W253*1.25,0)</f>
        <v>0</v>
      </c>
      <c r="P253" s="88">
        <f t="shared" si="33"/>
        <v>62</v>
      </c>
      <c r="Q253" s="88">
        <f t="shared" si="34"/>
        <v>100</v>
      </c>
      <c r="R253" s="88">
        <f t="shared" si="35"/>
        <v>8</v>
      </c>
      <c r="S253" s="88">
        <f>IF(入力データと計算結果!$F$9=バックデータ一覧!$A$2,$AC253,0)*$AX$11*$AX$12</f>
        <v>180</v>
      </c>
      <c r="T253" s="88">
        <f>IF(入力データと計算結果!$F$9=バックデータ一覧!$A$2,0,$AC253)*$AX$12</f>
        <v>0</v>
      </c>
      <c r="U253" s="88">
        <f t="shared" ca="1" si="41"/>
        <v>22.126803583523042</v>
      </c>
      <c r="V253" s="90">
        <f ca="1">IF(OR(入力データと計算結果!$F$9=バックデータ一覧!$A$2,入力データと計算結果!$F$9=バックデータ一覧!$A$3),W253/(バックデータ一覧!$E$8-計算過程!X253)/4.186*10^3,0)</f>
        <v>22.126803583523042</v>
      </c>
      <c r="W253" s="90">
        <f t="shared" si="36"/>
        <v>4.1620416666666671</v>
      </c>
      <c r="X253" s="90">
        <f ca="1">MAX(VLOOKUP(入力データと計算結果!$F$5,バックデータ一覧!$Y$3:$AA$10,2)*Y253+VLOOKUP(入力データと計算結果!$F$5,バックデータ一覧!$Y$3:$AA$10,3),0.5)</f>
        <v>15.064609624999999</v>
      </c>
      <c r="Y253" s="90">
        <f t="shared" ca="1" si="37"/>
        <v>17.470416666666665</v>
      </c>
      <c r="Z253" s="24">
        <f>IF(入力データと計算結果!$F$6=4,INDEX(バックデータ一覧!$I$4:$L$9,MATCH(VLOOKUP(計算過程!$A253,バックデータ一覧!$AU$3:$AV$367,2),バックデータ一覧!$H$4:$H$9,0),MATCH(計算過程!Z$2,バックデータ一覧!$I$2:$L$2,0)),IF(入力データと計算結果!$F$6=3,INDEX(バックデータ一覧!$I$10:$L$15,MATCH(VLOOKUP(計算過程!$A253,バックデータ一覧!$AU$3:$AV$367,2),バックデータ一覧!$H$10:$H$15,0),MATCH(計算過程!Z$2,バックデータ一覧!$I$2:$L$2,0)),IF(入力データと計算結果!$F$6=2,INDEX(バックデータ一覧!$I$16:$L$21,MATCH(VLOOKUP(計算過程!$A253,バックデータ一覧!$AU$3:$AV$367,2),バックデータ一覧!$H$16:$H$21,0),MATCH(計算過程!Z$2,バックデータ一覧!$I$2:$L$2,0)),IF(入力データと計算結果!$F$6=1,INDEX(バックデータ一覧!$I$22:$L$27,MATCH(VLOOKUP(計算過程!$A253,バックデータ一覧!$AU$3:$AV$367,2),バックデータ一覧!$H$22:$H$27,0),MATCH(計算過程!Z$2,バックデータ一覧!$I$2:$L$2,0))))))</f>
        <v>62</v>
      </c>
      <c r="AA253" s="24">
        <f>IF(入力データと計算結果!$F$6=4,INDEX(バックデータ一覧!$I$4:$L$9,MATCH(VLOOKUP(計算過程!$A253,バックデータ一覧!$AU$3:$AV$367,2),バックデータ一覧!$H$4:$H$9,0),MATCH(計算過程!AA$2,バックデータ一覧!$I$2:$L$2,0)),IF(入力データと計算結果!$F$6=3,INDEX(バックデータ一覧!$I$10:$L$15,MATCH(VLOOKUP(計算過程!$A253,バックデータ一覧!$AU$3:$AV$367,2),バックデータ一覧!$H$10:$H$15,0),MATCH(計算過程!AA$2,バックデータ一覧!$I$2:$L$2,0)),IF(入力データと計算結果!$F$6=2,INDEX(バックデータ一覧!$I$16:$L$21,MATCH(VLOOKUP(計算過程!$A253,バックデータ一覧!$AU$3:$AV$367,2),バックデータ一覧!$H$16:$H$21,0),MATCH(計算過程!AA$2,バックデータ一覧!$I$2:$L$2,0)),IF(入力データと計算結果!$F$6=1,INDEX(バックデータ一覧!$I$22:$L$27,MATCH(VLOOKUP(計算過程!$A253,バックデータ一覧!$AU$3:$AV$367,2),バックデータ一覧!$H$22:$H$27,0),MATCH(計算過程!AA$2,バックデータ一覧!$I$2:$L$2,0))))))</f>
        <v>100</v>
      </c>
      <c r="AB253" s="24">
        <f>IF(入力データと計算結果!$F$6=4,INDEX(バックデータ一覧!$I$4:$L$9,MATCH(VLOOKUP(計算過程!$A253,バックデータ一覧!$AU$3:$AV$367,2),バックデータ一覧!$H$4:$H$9,0),MATCH(計算過程!AB$2,バックデータ一覧!$I$2:$L$2,0)),IF(入力データと計算結果!$F$6=3,INDEX(バックデータ一覧!$I$10:$L$15,MATCH(VLOOKUP(計算過程!$A253,バックデータ一覧!$AU$3:$AV$367,2),バックデータ一覧!$H$10:$H$15,0),MATCH(計算過程!AB$2,バックデータ一覧!$I$2:$L$2,0)),IF(入力データと計算結果!$F$6=2,INDEX(バックデータ一覧!$I$16:$L$21,MATCH(VLOOKUP(計算過程!$A253,バックデータ一覧!$AU$3:$AV$367,2),バックデータ一覧!$H$16:$H$21,0),MATCH(計算過程!AB$2,バックデータ一覧!$I$2:$L$2,0)),IF(入力データと計算結果!$F$6=1,INDEX(バックデータ一覧!$I$22:$L$27,MATCH(VLOOKUP(計算過程!$A253,バックデータ一覧!$AU$3:$AV$367,2),バックデータ一覧!$H$22:$H$27,0),MATCH(計算過程!AB$2,バックデータ一覧!$I$2:$L$2,0))))))</f>
        <v>8</v>
      </c>
      <c r="AC253" s="24">
        <f>IF(入力データと計算結果!$F$6=4,INDEX(バックデータ一覧!$I$4:$L$9,MATCH(VLOOKUP(計算過程!$A253,バックデータ一覧!$AU$3:$AV$367,2),バックデータ一覧!$H$4:$H$9,0),MATCH(計算過程!AC$2,バックデータ一覧!$I$2:$L$2,0)),IF(入力データと計算結果!$F$6=3,INDEX(バックデータ一覧!$I$10:$L$15,MATCH(VLOOKUP(計算過程!$A253,バックデータ一覧!$AU$3:$AV$367,2),バックデータ一覧!$H$10:$H$15,0),MATCH(計算過程!AC$2,バックデータ一覧!$I$2:$L$2,0)),IF(入力データと計算結果!$F$6=2,INDEX(バックデータ一覧!$I$16:$L$21,MATCH(VLOOKUP(計算過程!$A253,バックデータ一覧!$AU$3:$AV$367,2),バックデータ一覧!$H$16:$H$21,0),MATCH(計算過程!AC$2,バックデータ一覧!$I$2:$L$2,0)),IF(入力データと計算結果!$F$6=1,INDEX(バックデータ一覧!$I$22:$L$27,MATCH(VLOOKUP(計算過程!$A253,バックデータ一覧!$AU$3:$AV$367,2),バックデータ一覧!$H$22:$H$27,0),MATCH(計算過程!AC$2,バックデータ一覧!$I$2:$L$2,0))))))</f>
        <v>180</v>
      </c>
      <c r="AD253" s="89">
        <f>IF($AF253&lt;7,INDEX(バックデータ一覧!$P$4:$S$5,MATCH(入力データと計算結果!$F$8,バックデータ一覧!$O$4:$O$5,0),MATCH(入力データと計算結果!$F$6,バックデータ一覧!$P$3:$W$3,0)),IF(AND($AF253&gt;=7,$AF253&lt;16),INDEX(バックデータ一覧!$P$6:$S$7,MATCH(入力データと計算結果!$F$8,バックデータ一覧!$O$6:$O$7,0),MATCH(入力データと計算結果!$F$6,バックデータ一覧!$P$3:$W$3,0)),IF(AND($AF253&gt;=16,$AF253&lt;25),INDEX(バックデータ一覧!$P$8:$S$9,MATCH(入力データと計算結果!$F$8,バックデータ一覧!$O$8:$O$9,0),MATCH(入力データと計算結果!$F$6,バックデータ一覧!$P$3:$W$3,0)),IF($AF253&gt;=25,INDEX(バックデータ一覧!$P$10:$S$11,MATCH(入力データと計算結果!$F$8,バックデータ一覧!$O$10:$O$11,0),MATCH(入力データと計算結果!$F$6,バックデータ一覧!$P$3:$W$3,0))))))</f>
        <v>-0.13</v>
      </c>
      <c r="AE253" s="89">
        <f>IF($AF253&lt;7,INDEX(バックデータ一覧!$T$4:$W$5,MATCH(入力データと計算結果!$F$8,バックデータ一覧!$O$4:$O$5,0),MATCH(入力データと計算結果!$F$6,バックデータ一覧!$P$3:$W$3,0)),IF(AND($AF253&gt;=7,$AF253&lt;16),INDEX(バックデータ一覧!$T$6:$W$7,MATCH(入力データと計算結果!$F$8,バックデータ一覧!$O$6:$O$7,0),MATCH(入力データと計算結果!$F$6,バックデータ一覧!$P$3:$W$3,0)),IF(AND($AF253&gt;=16,$AF253&lt;25),INDEX(バックデータ一覧!$T$8:$W$9,MATCH(入力データと計算結果!$F$8,バックデータ一覧!$O$8:$O$9,0),MATCH(入力データと計算結果!$F$6,バックデータ一覧!$P$3:$W$3,0)),IF($AF253&gt;=25,INDEX(バックデータ一覧!$T$10:$W$11,MATCH(入力データと計算結果!$F$8,バックデータ一覧!$O$10:$O$11,0),MATCH(入力データと計算結果!$F$6,バックデータ一覧!$P$3:$W$3,0))))))</f>
        <v>6.04</v>
      </c>
      <c r="AF253" s="88">
        <f>AVERAGEIF(貼り付けシート!$A$6:$A$8765,$A253,貼り付けシート!$C$6:$C$8765)</f>
        <v>14.445833333333333</v>
      </c>
      <c r="AG253" s="91">
        <f>IF(AND(入力データと計算結果!$F$7=バックデータ一覧!$A$7,AH253="使用できる"),MIN(AN253,SUM(I253:N253)*$AX$13),0)</f>
        <v>0</v>
      </c>
      <c r="AH253" s="47" t="str">
        <f t="shared" si="42"/>
        <v>使用できる</v>
      </c>
      <c r="AI253" s="90">
        <f>IF(入力データと計算結果!$F$7=バックデータ一覧!$A$8,MIN(AJ253,(SUM(I253:N253)*$AX$15)),0)</f>
        <v>0</v>
      </c>
      <c r="AJ253" s="90">
        <f t="shared" ca="1" si="38"/>
        <v>0</v>
      </c>
      <c r="AK253" s="90">
        <f t="shared" ca="1" si="39"/>
        <v>31.354431616462499</v>
      </c>
      <c r="AL253" s="88">
        <f>IF(OR($AX$22=0,入力データと計算結果!$F$7&lt;&gt;バックデータ一覧!$A$8),0,$AX$19*AM253*10^-3)</f>
        <v>0</v>
      </c>
      <c r="AM253" s="90">
        <f>SUMPRODUCT(('計算過程（日射量等）'!$A$6:$A$8765=計算過程!A253)*('計算過程（日射量等）'!$C$6:$C$8765&gt;=$AX$20))</f>
        <v>8</v>
      </c>
      <c r="AN253" s="90">
        <f>IF(入力データと計算結果!$F$7=バックデータ一覧!$A$9,0,AO253*$AX$22*$AX$21*計算過程!$AX$23)</f>
        <v>0</v>
      </c>
      <c r="AO253" s="90">
        <f>SUMIF('計算過程（日射量等）'!$A$6:$A$8765,計算過程!A253,'計算過程（日射量等）'!$C$6:$C$8765)*3600*10^-6</f>
        <v>12.989251210634665</v>
      </c>
      <c r="AP253" s="90">
        <f t="shared" si="43"/>
        <v>19.794354838709673</v>
      </c>
      <c r="AQ253" s="90">
        <f>AVERAGEIF('貼り付けシート（日射量等）'!$D$3:$D$8762,$A253,'貼り付けシート（日射量等）'!$F$3:$F$8762)</f>
        <v>22.479166666666668</v>
      </c>
    </row>
    <row r="254" spans="1:43">
      <c r="A254" s="28">
        <v>41888</v>
      </c>
      <c r="B254" s="88">
        <f ca="1">I254-IF(入力データと計算結果!$F$7=バックデータ一覧!$A$7,計算過程!$AG254,計算過程!$AI254)*I254/($I254+$J254+$K254+$L254+$M254+$N254)</f>
        <v>14.353099504926</v>
      </c>
      <c r="C254" s="88">
        <f ca="1">J254-IF(入力データと計算結果!$F$7=バックデータ一覧!$A$7,計算過程!$AG254,計算過程!$AI254)*J254/($I254+$J254+$K254+$L254+$M254+$N254)</f>
        <v>21.107499271950001</v>
      </c>
      <c r="D254" s="88">
        <f ca="1">K254-IF(入力データと計算結果!$F$7=バックデータ一覧!$A$7,計算過程!$AG254,計算過程!$AI254)*K254/($I254+$J254+$K254+$L254+$M254+$N254)</f>
        <v>3.5882748762315</v>
      </c>
      <c r="E254" s="88">
        <f ca="1">L254-IF(入力データと計算結果!$F$7=バックデータ一覧!$A$7,計算過程!$AG254,計算過程!$AI254)*L254/($I254+$J254+$K254+$L254+$M254+$N254)</f>
        <v>18.996749344755003</v>
      </c>
      <c r="F254" s="88">
        <f ca="1">M254-IF(入力データと計算結果!$F$7=バックデータ一覧!$A$7,計算過程!$AG254,計算過程!$AI254)*M254/($I254+$J254+$K254+$L254+$M254+$N254)</f>
        <v>0</v>
      </c>
      <c r="G254" s="88">
        <f ca="1">N254-IF(入力データと計算結果!$F$7=バックデータ一覧!$A$7,計算過程!$AG254,計算過程!$AI254)*N254/($I254+$J254+$K254+$L254+$M254+$N254)</f>
        <v>3.9670833333333322</v>
      </c>
      <c r="H254" s="88">
        <f t="shared" si="40"/>
        <v>0</v>
      </c>
      <c r="I254" s="90">
        <f ca="1">P254*(バックデータ一覧!$E$3-計算過程!X254)*4.186*10^-3</f>
        <v>14.353099504926</v>
      </c>
      <c r="J254" s="90">
        <f ca="1">Q254*(バックデータ一覧!$E$4-計算過程!X254)*4.186*10^-3</f>
        <v>21.107499271950001</v>
      </c>
      <c r="K254" s="90">
        <f ca="1">R254*(バックデータ一覧!$E$5-計算過程!X254)*4.186*10^-3</f>
        <v>3.5882748762315</v>
      </c>
      <c r="L254" s="90">
        <f ca="1">IF(入力データと計算結果!$F$9=バックデータ一覧!$A$2,計算過程!S254*(バックデータ一覧!$E$6-計算過程!X254)*4.186*10^-3,0)</f>
        <v>18.996749344755003</v>
      </c>
      <c r="M254" s="90">
        <f>IF(入力データと計算結果!$F$9=バックデータ一覧!$A$2,0,計算過程!T254*(バックデータ一覧!$E$7-計算過程!X254)*4.186*10^-3)</f>
        <v>0</v>
      </c>
      <c r="N254" s="90">
        <f ca="1">IF(入力データと計算結果!$F$9=バックデータ一覧!$A$4,0,計算過程!U254*(バックデータ一覧!$E$8-計算過程!X254)*4.186*10^-3)</f>
        <v>3.9670833333333322</v>
      </c>
      <c r="O254" s="90">
        <f>IF(入力データと計算結果!$F$9=バックデータ一覧!$A$4,計算過程!W254*1.25,0)</f>
        <v>0</v>
      </c>
      <c r="P254" s="88">
        <f t="shared" si="33"/>
        <v>136</v>
      </c>
      <c r="Q254" s="88">
        <f t="shared" si="34"/>
        <v>200</v>
      </c>
      <c r="R254" s="88">
        <f t="shared" si="35"/>
        <v>34</v>
      </c>
      <c r="S254" s="88">
        <f>IF(入力データと計算結果!$F$9=バックデータ一覧!$A$2,$AC254,0)*$AX$11*$AX$12</f>
        <v>180</v>
      </c>
      <c r="T254" s="88">
        <f>IF(入力データと計算結果!$F$9=バックデータ一覧!$A$2,0,$AC254)*$AX$12</f>
        <v>0</v>
      </c>
      <c r="U254" s="88">
        <f t="shared" ca="1" si="41"/>
        <v>20.961300924072798</v>
      </c>
      <c r="V254" s="90">
        <f ca="1">IF(OR(入力データと計算結果!$F$9=バックデータ一覧!$A$2,入力データと計算結果!$F$9=バックデータ一覧!$A$3),W254/(バックデータ一覧!$E$8-計算過程!X254)/4.186*10^3,0)</f>
        <v>20.961300924072798</v>
      </c>
      <c r="W254" s="90">
        <f t="shared" si="36"/>
        <v>3.9670833333333326</v>
      </c>
      <c r="X254" s="90">
        <f ca="1">MAX(VLOOKUP(入力データと計算結果!$F$5,バックデータ一覧!$Y$3:$AA$10,2)*Y254+VLOOKUP(入力データと計算結果!$F$5,バックデータ一覧!$Y$3:$AA$10,3),0.5)</f>
        <v>14.787984625</v>
      </c>
      <c r="Y254" s="90">
        <f t="shared" ca="1" si="37"/>
        <v>17.053749999999997</v>
      </c>
      <c r="Z254" s="24">
        <f>IF(入力データと計算結果!$F$6=4,INDEX(バックデータ一覧!$I$4:$L$9,MATCH(VLOOKUP(計算過程!$A254,バックデータ一覧!$AU$3:$AV$367,2),バックデータ一覧!$H$4:$H$9,0),MATCH(計算過程!Z$2,バックデータ一覧!$I$2:$L$2,0)),IF(入力データと計算結果!$F$6=3,INDEX(バックデータ一覧!$I$10:$L$15,MATCH(VLOOKUP(計算過程!$A254,バックデータ一覧!$AU$3:$AV$367,2),バックデータ一覧!$H$10:$H$15,0),MATCH(計算過程!Z$2,バックデータ一覧!$I$2:$L$2,0)),IF(入力データと計算結果!$F$6=2,INDEX(バックデータ一覧!$I$16:$L$21,MATCH(VLOOKUP(計算過程!$A254,バックデータ一覧!$AU$3:$AV$367,2),バックデータ一覧!$H$16:$H$21,0),MATCH(計算過程!Z$2,バックデータ一覧!$I$2:$L$2,0)),IF(入力データと計算結果!$F$6=1,INDEX(バックデータ一覧!$I$22:$L$27,MATCH(VLOOKUP(計算過程!$A254,バックデータ一覧!$AU$3:$AV$367,2),バックデータ一覧!$H$22:$H$27,0),MATCH(計算過程!Z$2,バックデータ一覧!$I$2:$L$2,0))))))</f>
        <v>136</v>
      </c>
      <c r="AA254" s="24">
        <f>IF(入力データと計算結果!$F$6=4,INDEX(バックデータ一覧!$I$4:$L$9,MATCH(VLOOKUP(計算過程!$A254,バックデータ一覧!$AU$3:$AV$367,2),バックデータ一覧!$H$4:$H$9,0),MATCH(計算過程!AA$2,バックデータ一覧!$I$2:$L$2,0)),IF(入力データと計算結果!$F$6=3,INDEX(バックデータ一覧!$I$10:$L$15,MATCH(VLOOKUP(計算過程!$A254,バックデータ一覧!$AU$3:$AV$367,2),バックデータ一覧!$H$10:$H$15,0),MATCH(計算過程!AA$2,バックデータ一覧!$I$2:$L$2,0)),IF(入力データと計算結果!$F$6=2,INDEX(バックデータ一覧!$I$16:$L$21,MATCH(VLOOKUP(計算過程!$A254,バックデータ一覧!$AU$3:$AV$367,2),バックデータ一覧!$H$16:$H$21,0),MATCH(計算過程!AA$2,バックデータ一覧!$I$2:$L$2,0)),IF(入力データと計算結果!$F$6=1,INDEX(バックデータ一覧!$I$22:$L$27,MATCH(VLOOKUP(計算過程!$A254,バックデータ一覧!$AU$3:$AV$367,2),バックデータ一覧!$H$22:$H$27,0),MATCH(計算過程!AA$2,バックデータ一覧!$I$2:$L$2,0))))))</f>
        <v>200</v>
      </c>
      <c r="AB254" s="24">
        <f>IF(入力データと計算結果!$F$6=4,INDEX(バックデータ一覧!$I$4:$L$9,MATCH(VLOOKUP(計算過程!$A254,バックデータ一覧!$AU$3:$AV$367,2),バックデータ一覧!$H$4:$H$9,0),MATCH(計算過程!AB$2,バックデータ一覧!$I$2:$L$2,0)),IF(入力データと計算結果!$F$6=3,INDEX(バックデータ一覧!$I$10:$L$15,MATCH(VLOOKUP(計算過程!$A254,バックデータ一覧!$AU$3:$AV$367,2),バックデータ一覧!$H$10:$H$15,0),MATCH(計算過程!AB$2,バックデータ一覧!$I$2:$L$2,0)),IF(入力データと計算結果!$F$6=2,INDEX(バックデータ一覧!$I$16:$L$21,MATCH(VLOOKUP(計算過程!$A254,バックデータ一覧!$AU$3:$AV$367,2),バックデータ一覧!$H$16:$H$21,0),MATCH(計算過程!AB$2,バックデータ一覧!$I$2:$L$2,0)),IF(入力データと計算結果!$F$6=1,INDEX(バックデータ一覧!$I$22:$L$27,MATCH(VLOOKUP(計算過程!$A254,バックデータ一覧!$AU$3:$AV$367,2),バックデータ一覧!$H$22:$H$27,0),MATCH(計算過程!AB$2,バックデータ一覧!$I$2:$L$2,0))))))</f>
        <v>34</v>
      </c>
      <c r="AC254" s="24">
        <f>IF(入力データと計算結果!$F$6=4,INDEX(バックデータ一覧!$I$4:$L$9,MATCH(VLOOKUP(計算過程!$A254,バックデータ一覧!$AU$3:$AV$367,2),バックデータ一覧!$H$4:$H$9,0),MATCH(計算過程!AC$2,バックデータ一覧!$I$2:$L$2,0)),IF(入力データと計算結果!$F$6=3,INDEX(バックデータ一覧!$I$10:$L$15,MATCH(VLOOKUP(計算過程!$A254,バックデータ一覧!$AU$3:$AV$367,2),バックデータ一覧!$H$10:$H$15,0),MATCH(計算過程!AC$2,バックデータ一覧!$I$2:$L$2,0)),IF(入力データと計算結果!$F$6=2,INDEX(バックデータ一覧!$I$16:$L$21,MATCH(VLOOKUP(計算過程!$A254,バックデータ一覧!$AU$3:$AV$367,2),バックデータ一覧!$H$16:$H$21,0),MATCH(計算過程!AC$2,バックデータ一覧!$I$2:$L$2,0)),IF(入力データと計算結果!$F$6=1,INDEX(バックデータ一覧!$I$22:$L$27,MATCH(VLOOKUP(計算過程!$A254,バックデータ一覧!$AU$3:$AV$367,2),バックデータ一覧!$H$22:$H$27,0),MATCH(計算過程!AC$2,バックデータ一覧!$I$2:$L$2,0))))))</f>
        <v>180</v>
      </c>
      <c r="AD254" s="89">
        <f>IF($AF254&lt;7,INDEX(バックデータ一覧!$P$4:$S$5,MATCH(入力データと計算結果!$F$8,バックデータ一覧!$O$4:$O$5,0),MATCH(入力データと計算結果!$F$6,バックデータ一覧!$P$3:$W$3,0)),IF(AND($AF254&gt;=7,$AF254&lt;16),INDEX(バックデータ一覧!$P$6:$S$7,MATCH(入力データと計算結果!$F$8,バックデータ一覧!$O$6:$O$7,0),MATCH(入力データと計算結果!$F$6,バックデータ一覧!$P$3:$W$3,0)),IF(AND($AF254&gt;=16,$AF254&lt;25),INDEX(バックデータ一覧!$P$8:$S$9,MATCH(入力データと計算結果!$F$8,バックデータ一覧!$O$8:$O$9,0),MATCH(入力データと計算結果!$F$6,バックデータ一覧!$P$3:$W$3,0)),IF($AF254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54" s="89">
        <f>IF($AF254&lt;7,INDEX(バックデータ一覧!$T$4:$W$5,MATCH(入力データと計算結果!$F$8,バックデータ一覧!$O$4:$O$5,0),MATCH(入力データと計算結果!$F$6,バックデータ一覧!$P$3:$W$3,0)),IF(AND($AF254&gt;=7,$AF254&lt;16),INDEX(バックデータ一覧!$T$6:$W$7,MATCH(入力データと計算結果!$F$8,バックデータ一覧!$O$6:$O$7,0),MATCH(入力データと計算結果!$F$6,バックデータ一覧!$P$3:$W$3,0)),IF(AND($AF254&gt;=16,$AF254&lt;25),INDEX(バックデータ一覧!$T$8:$W$9,MATCH(入力データと計算結果!$F$8,バックデータ一覧!$O$8:$O$9,0),MATCH(入力データと計算結果!$F$6,バックデータ一覧!$P$3:$W$3,0)),IF($AF254&gt;=25,INDEX(バックデータ一覧!$T$10:$W$11,MATCH(入力データと計算結果!$F$8,バックデータ一覧!$O$10:$O$11,0),MATCH(入力データと計算結果!$F$6,バックデータ一覧!$P$3:$W$3,0))))))</f>
        <v>6.21</v>
      </c>
      <c r="AF254" s="88">
        <f>AVERAGEIF(貼り付けシート!$A$6:$A$8765,$A254,貼り付けシート!$C$6:$C$8765)</f>
        <v>16.020833333333336</v>
      </c>
      <c r="AG254" s="91">
        <f>IF(AND(入力データと計算結果!$F$7=バックデータ一覧!$A$7,AH254="使用できる"),MIN(AN254,SUM(I254:N254)*$AX$13),0)</f>
        <v>0</v>
      </c>
      <c r="AH254" s="47" t="str">
        <f t="shared" si="42"/>
        <v>使用できる</v>
      </c>
      <c r="AI254" s="90">
        <f>IF(入力データと計算結果!$F$7=バックデータ一覧!$A$8,MIN(AJ254,(SUM(I254:N254)*$AX$15)),0)</f>
        <v>0</v>
      </c>
      <c r="AJ254" s="90">
        <f t="shared" ca="1" si="38"/>
        <v>0</v>
      </c>
      <c r="AK254" s="90">
        <f t="shared" ca="1" si="39"/>
        <v>31.528124453962498</v>
      </c>
      <c r="AL254" s="88">
        <f>IF(OR($AX$22=0,入力データと計算結果!$F$7&lt;&gt;バックデータ一覧!$A$8),0,$AX$19*AM254*10^-3)</f>
        <v>0</v>
      </c>
      <c r="AM254" s="90">
        <f>SUMPRODUCT(('計算過程（日射量等）'!$A$6:$A$8765=計算過程!A254)*('計算過程（日射量等）'!$C$6:$C$8765&gt;=$AX$20))</f>
        <v>8</v>
      </c>
      <c r="AN254" s="90">
        <f>IF(入力データと計算結果!$F$7=バックデータ一覧!$A$9,0,AO254*$AX$22*$AX$21*計算過程!$AX$23)</f>
        <v>0</v>
      </c>
      <c r="AO254" s="90">
        <f>SUMIF('計算過程（日射量等）'!$A$6:$A$8765,計算過程!A254,'計算過程（日射量等）'!$C$6:$C$8765)*3600*10^-6</f>
        <v>10.063833428899551</v>
      </c>
      <c r="AP254" s="90">
        <f t="shared" si="43"/>
        <v>19.557661290322574</v>
      </c>
      <c r="AQ254" s="90">
        <f>AVERAGEIF('貼り付けシート（日射量等）'!$D$3:$D$8762,$A254,'貼り付けシート（日射量等）'!$F$3:$F$8762)</f>
        <v>23.141666666666669</v>
      </c>
    </row>
    <row r="255" spans="1:43">
      <c r="A255" s="28">
        <v>41889</v>
      </c>
      <c r="B255" s="88">
        <f ca="1">I255-IF(入力データと計算結果!$F$7=バックデータ一覧!$A$7,計算過程!$AG255,計算過程!$AI255)*I255/($I255+$J255+$K255+$L255+$M255+$N255)</f>
        <v>6.6069334073014998</v>
      </c>
      <c r="C255" s="88">
        <f ca="1">J255-IF(入力データと計算結果!$F$7=バックデータ一覧!$A$7,計算過程!$AG255,計算過程!$AI255)*J255/($I255+$J255+$K255+$L255+$M255+$N255)</f>
        <v>10.656344205324999</v>
      </c>
      <c r="D255" s="88">
        <f ca="1">K255-IF(入力データと計算結果!$F$7=バックデータ一覧!$A$7,計算過程!$AG255,計算過程!$AI255)*K255/($I255+$J255+$K255+$L255+$M255+$N255)</f>
        <v>0.85250753642599986</v>
      </c>
      <c r="E255" s="88">
        <f ca="1">L255-IF(入力データと計算結果!$F$7=バックデータ一覧!$A$7,計算過程!$AG255,計算過程!$AI255)*L255/($I255+$J255+$K255+$L255+$M255+$N255)</f>
        <v>19.181419569585</v>
      </c>
      <c r="F255" s="88">
        <f ca="1">M255-IF(入力データと計算結果!$F$7=バックデータ一覧!$A$7,計算過程!$AG255,計算過程!$AI255)*M255/($I255+$J255+$K255+$L255+$M255+$N255)</f>
        <v>0</v>
      </c>
      <c r="G255" s="88">
        <f ca="1">N255-IF(入力データと計算結果!$F$7=バックデータ一覧!$A$7,計算過程!$AG255,計算過程!$AI255)*N255/($I255+$J255+$K255+$L255+$M255+$N255)</f>
        <v>3.8241666666666663</v>
      </c>
      <c r="H255" s="88">
        <f t="shared" si="40"/>
        <v>0</v>
      </c>
      <c r="I255" s="90">
        <f ca="1">P255*(バックデータ一覧!$E$3-計算過程!X255)*4.186*10^-3</f>
        <v>6.6069334073014998</v>
      </c>
      <c r="J255" s="90">
        <f ca="1">Q255*(バックデータ一覧!$E$4-計算過程!X255)*4.186*10^-3</f>
        <v>10.656344205324999</v>
      </c>
      <c r="K255" s="90">
        <f ca="1">R255*(バックデータ一覧!$E$5-計算過程!X255)*4.186*10^-3</f>
        <v>0.85250753642599986</v>
      </c>
      <c r="L255" s="90">
        <f ca="1">IF(入力データと計算結果!$F$9=バックデータ一覧!$A$2,計算過程!S255*(バックデータ一覧!$E$6-計算過程!X255)*4.186*10^-3,0)</f>
        <v>19.181419569585</v>
      </c>
      <c r="M255" s="90">
        <f>IF(入力データと計算結果!$F$9=バックデータ一覧!$A$2,0,計算過程!T255*(バックデータ一覧!$E$7-計算過程!X255)*4.186*10^-3)</f>
        <v>0</v>
      </c>
      <c r="N255" s="90">
        <f ca="1">IF(入力データと計算結果!$F$9=バックデータ一覧!$A$4,0,計算過程!U255*(バックデータ一覧!$E$8-計算過程!X255)*4.186*10^-3)</f>
        <v>3.8241666666666663</v>
      </c>
      <c r="O255" s="90">
        <f>IF(入力データと計算結果!$F$9=バックデータ一覧!$A$4,計算過程!W255*1.25,0)</f>
        <v>0</v>
      </c>
      <c r="P255" s="88">
        <f t="shared" si="33"/>
        <v>62</v>
      </c>
      <c r="Q255" s="88">
        <f t="shared" si="34"/>
        <v>100</v>
      </c>
      <c r="R255" s="88">
        <f t="shared" si="35"/>
        <v>8</v>
      </c>
      <c r="S255" s="88">
        <f>IF(入力データと計算結果!$F$9=バックデータ一覧!$A$2,$AC255,0)*$AX$11*$AX$12</f>
        <v>180</v>
      </c>
      <c r="T255" s="88">
        <f>IF(入力データと計算結果!$F$9=バックデータ一覧!$A$2,0,$AC255)*$AX$12</f>
        <v>0</v>
      </c>
      <c r="U255" s="88">
        <f t="shared" ca="1" si="41"/>
        <v>20.097211956027628</v>
      </c>
      <c r="V255" s="90">
        <f ca="1">IF(OR(入力データと計算結果!$F$9=バックデータ一覧!$A$2,入力データと計算結果!$F$9=バックデータ一覧!$A$3),W255/(バックデータ一覧!$E$8-計算過程!X255)/4.186*10^3,0)</f>
        <v>20.097211956027628</v>
      </c>
      <c r="W255" s="90">
        <f t="shared" si="36"/>
        <v>3.8241666666666663</v>
      </c>
      <c r="X255" s="90">
        <f ca="1">MAX(VLOOKUP(入力データと計算結果!$F$5,バックデータ一覧!$Y$3:$AA$10,2)*Y255+VLOOKUP(入力データと計算結果!$F$5,バックデータ一覧!$Y$3:$AA$10,3),0.5)</f>
        <v>14.542894875000002</v>
      </c>
      <c r="Y255" s="90">
        <f t="shared" ca="1" si="37"/>
        <v>16.684583333333332</v>
      </c>
      <c r="Z255" s="24">
        <f>IF(入力データと計算結果!$F$6=4,INDEX(バックデータ一覧!$I$4:$L$9,MATCH(VLOOKUP(計算過程!$A255,バックデータ一覧!$AU$3:$AV$367,2),バックデータ一覧!$H$4:$H$9,0),MATCH(計算過程!Z$2,バックデータ一覧!$I$2:$L$2,0)),IF(入力データと計算結果!$F$6=3,INDEX(バックデータ一覧!$I$10:$L$15,MATCH(VLOOKUP(計算過程!$A255,バックデータ一覧!$AU$3:$AV$367,2),バックデータ一覧!$H$10:$H$15,0),MATCH(計算過程!Z$2,バックデータ一覧!$I$2:$L$2,0)),IF(入力データと計算結果!$F$6=2,INDEX(バックデータ一覧!$I$16:$L$21,MATCH(VLOOKUP(計算過程!$A255,バックデータ一覧!$AU$3:$AV$367,2),バックデータ一覧!$H$16:$H$21,0),MATCH(計算過程!Z$2,バックデータ一覧!$I$2:$L$2,0)),IF(入力データと計算結果!$F$6=1,INDEX(バックデータ一覧!$I$22:$L$27,MATCH(VLOOKUP(計算過程!$A255,バックデータ一覧!$AU$3:$AV$367,2),バックデータ一覧!$H$22:$H$27,0),MATCH(計算過程!Z$2,バックデータ一覧!$I$2:$L$2,0))))))</f>
        <v>62</v>
      </c>
      <c r="AA255" s="24">
        <f>IF(入力データと計算結果!$F$6=4,INDEX(バックデータ一覧!$I$4:$L$9,MATCH(VLOOKUP(計算過程!$A255,バックデータ一覧!$AU$3:$AV$367,2),バックデータ一覧!$H$4:$H$9,0),MATCH(計算過程!AA$2,バックデータ一覧!$I$2:$L$2,0)),IF(入力データと計算結果!$F$6=3,INDEX(バックデータ一覧!$I$10:$L$15,MATCH(VLOOKUP(計算過程!$A255,バックデータ一覧!$AU$3:$AV$367,2),バックデータ一覧!$H$10:$H$15,0),MATCH(計算過程!AA$2,バックデータ一覧!$I$2:$L$2,0)),IF(入力データと計算結果!$F$6=2,INDEX(バックデータ一覧!$I$16:$L$21,MATCH(VLOOKUP(計算過程!$A255,バックデータ一覧!$AU$3:$AV$367,2),バックデータ一覧!$H$16:$H$21,0),MATCH(計算過程!AA$2,バックデータ一覧!$I$2:$L$2,0)),IF(入力データと計算結果!$F$6=1,INDEX(バックデータ一覧!$I$22:$L$27,MATCH(VLOOKUP(計算過程!$A255,バックデータ一覧!$AU$3:$AV$367,2),バックデータ一覧!$H$22:$H$27,0),MATCH(計算過程!AA$2,バックデータ一覧!$I$2:$L$2,0))))))</f>
        <v>100</v>
      </c>
      <c r="AB255" s="24">
        <f>IF(入力データと計算結果!$F$6=4,INDEX(バックデータ一覧!$I$4:$L$9,MATCH(VLOOKUP(計算過程!$A255,バックデータ一覧!$AU$3:$AV$367,2),バックデータ一覧!$H$4:$H$9,0),MATCH(計算過程!AB$2,バックデータ一覧!$I$2:$L$2,0)),IF(入力データと計算結果!$F$6=3,INDEX(バックデータ一覧!$I$10:$L$15,MATCH(VLOOKUP(計算過程!$A255,バックデータ一覧!$AU$3:$AV$367,2),バックデータ一覧!$H$10:$H$15,0),MATCH(計算過程!AB$2,バックデータ一覧!$I$2:$L$2,0)),IF(入力データと計算結果!$F$6=2,INDEX(バックデータ一覧!$I$16:$L$21,MATCH(VLOOKUP(計算過程!$A255,バックデータ一覧!$AU$3:$AV$367,2),バックデータ一覧!$H$16:$H$21,0),MATCH(計算過程!AB$2,バックデータ一覧!$I$2:$L$2,0)),IF(入力データと計算結果!$F$6=1,INDEX(バックデータ一覧!$I$22:$L$27,MATCH(VLOOKUP(計算過程!$A255,バックデータ一覧!$AU$3:$AV$367,2),バックデータ一覧!$H$22:$H$27,0),MATCH(計算過程!AB$2,バックデータ一覧!$I$2:$L$2,0))))))</f>
        <v>8</v>
      </c>
      <c r="AC255" s="24">
        <f>IF(入力データと計算結果!$F$6=4,INDEX(バックデータ一覧!$I$4:$L$9,MATCH(VLOOKUP(計算過程!$A255,バックデータ一覧!$AU$3:$AV$367,2),バックデータ一覧!$H$4:$H$9,0),MATCH(計算過程!AC$2,バックデータ一覧!$I$2:$L$2,0)),IF(入力データと計算結果!$F$6=3,INDEX(バックデータ一覧!$I$10:$L$15,MATCH(VLOOKUP(計算過程!$A255,バックデータ一覧!$AU$3:$AV$367,2),バックデータ一覧!$H$10:$H$15,0),MATCH(計算過程!AC$2,バックデータ一覧!$I$2:$L$2,0)),IF(入力データと計算結果!$F$6=2,INDEX(バックデータ一覧!$I$16:$L$21,MATCH(VLOOKUP(計算過程!$A255,バックデータ一覧!$AU$3:$AV$367,2),バックデータ一覧!$H$16:$H$21,0),MATCH(計算過程!AC$2,バックデータ一覧!$I$2:$L$2,0)),IF(入力データと計算結果!$F$6=1,INDEX(バックデータ一覧!$I$22:$L$27,MATCH(VLOOKUP(計算過程!$A255,バックデータ一覧!$AU$3:$AV$367,2),バックデータ一覧!$H$22:$H$27,0),MATCH(計算過程!AC$2,バックデータ一覧!$I$2:$L$2,0))))))</f>
        <v>180</v>
      </c>
      <c r="AD255" s="89">
        <f>IF($AF255&lt;7,INDEX(バックデータ一覧!$P$4:$S$5,MATCH(入力データと計算結果!$F$8,バックデータ一覧!$O$4:$O$5,0),MATCH(入力データと計算結果!$F$6,バックデータ一覧!$P$3:$W$3,0)),IF(AND($AF255&gt;=7,$AF255&lt;16),INDEX(バックデータ一覧!$P$6:$S$7,MATCH(入力データと計算結果!$F$8,バックデータ一覧!$O$6:$O$7,0),MATCH(入力データと計算結果!$F$6,バックデータ一覧!$P$3:$W$3,0)),IF(AND($AF255&gt;=16,$AF255&lt;25),INDEX(バックデータ一覧!$P$8:$S$9,MATCH(入力データと計算結果!$F$8,バックデータ一覧!$O$8:$O$9,0),MATCH(入力データと計算結果!$F$6,バックデータ一覧!$P$3:$W$3,0)),IF($AF255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55" s="89">
        <f>IF($AF255&lt;7,INDEX(バックデータ一覧!$T$4:$W$5,MATCH(入力データと計算結果!$F$8,バックデータ一覧!$O$4:$O$5,0),MATCH(入力データと計算結果!$F$6,バックデータ一覧!$P$3:$W$3,0)),IF(AND($AF255&gt;=7,$AF255&lt;16),INDEX(バックデータ一覧!$T$6:$W$7,MATCH(入力データと計算結果!$F$8,バックデータ一覧!$O$6:$O$7,0),MATCH(入力データと計算結果!$F$6,バックデータ一覧!$P$3:$W$3,0)),IF(AND($AF255&gt;=16,$AF255&lt;25),INDEX(バックデータ一覧!$T$8:$W$9,MATCH(入力データと計算結果!$F$8,バックデータ一覧!$O$8:$O$9,0),MATCH(入力データと計算結果!$F$6,バックデータ一覧!$P$3:$W$3,0)),IF($AF255&gt;=25,INDEX(バックデータ一覧!$T$10:$W$11,MATCH(入力データと計算結果!$F$8,バックデータ一覧!$O$10:$O$11,0),MATCH(入力データと計算結果!$F$6,バックデータ一覧!$P$3:$W$3,0))))))</f>
        <v>6.21</v>
      </c>
      <c r="AF255" s="88">
        <f>AVERAGEIF(貼り付けシート!$A$6:$A$8765,$A255,貼り付けシート!$C$6:$C$8765)</f>
        <v>17.041666666666668</v>
      </c>
      <c r="AG255" s="91">
        <f>IF(AND(入力データと計算結果!$F$7=バックデータ一覧!$A$7,AH255="使用できる"),MIN(AN255,SUM(I255:N255)*$AX$13),0)</f>
        <v>0</v>
      </c>
      <c r="AH255" s="47" t="str">
        <f t="shared" si="42"/>
        <v>使用できる</v>
      </c>
      <c r="AI255" s="90">
        <f>IF(入力データと計算結果!$F$7=バックデータ一覧!$A$8,MIN(AJ255,(SUM(I255:N255)*$AX$15)),0)</f>
        <v>0</v>
      </c>
      <c r="AJ255" s="90">
        <f t="shared" ca="1" si="38"/>
        <v>0</v>
      </c>
      <c r="AK255" s="90">
        <f t="shared" ca="1" si="39"/>
        <v>31.682016307987499</v>
      </c>
      <c r="AL255" s="88">
        <f>IF(OR($AX$22=0,入力データと計算結果!$F$7&lt;&gt;バックデータ一覧!$A$8),0,$AX$19*AM255*10^-3)</f>
        <v>0</v>
      </c>
      <c r="AM255" s="90">
        <f>SUMPRODUCT(('計算過程（日射量等）'!$A$6:$A$8765=計算過程!A255)*('計算過程（日射量等）'!$C$6:$C$8765&gt;=$AX$20))</f>
        <v>5</v>
      </c>
      <c r="AN255" s="90">
        <f>IF(入力データと計算結果!$F$7=バックデータ一覧!$A$9,0,AO255*$AX$22*$AX$21*計算過程!$AX$23)</f>
        <v>0</v>
      </c>
      <c r="AO255" s="90">
        <f>SUMIF('計算過程（日射量等）'!$A$6:$A$8765,計算過程!A255,'計算過程（日射量等）'!$C$6:$C$8765)*3600*10^-6</f>
        <v>7.3198188234762052</v>
      </c>
      <c r="AP255" s="90">
        <f t="shared" si="43"/>
        <v>19.383870967741931</v>
      </c>
      <c r="AQ255" s="90">
        <f>AVERAGEIF('貼り付けシート（日射量等）'!$D$3:$D$8762,$A255,'貼り付けシート（日射量等）'!$F$3:$F$8762)</f>
        <v>19.879166666666663</v>
      </c>
    </row>
    <row r="256" spans="1:43">
      <c r="A256" s="28">
        <v>41890</v>
      </c>
      <c r="B256" s="88">
        <f ca="1">I256-IF(入力データと計算結果!$F$7=バックデータ一覧!$A$7,計算過程!$AG256,計算過程!$AI256)*I256/($I256+$J256+$K256+$L256+$M256+$N256)</f>
        <v>9.8646662164959995</v>
      </c>
      <c r="C256" s="88">
        <f ca="1">J256-IF(入力データと計算結果!$F$7=バックデータ一覧!$A$7,計算過程!$AG256,計算過程!$AI256)*J256/($I256+$J256+$K256+$L256+$M256+$N256)</f>
        <v>16.083694918200003</v>
      </c>
      <c r="D256" s="88">
        <f ca="1">K256-IF(入力データと計算結果!$F$7=バックデータ一覧!$A$7,計算過程!$AG256,計算過程!$AI256)*K256/($I256+$J256+$K256+$L256+$M256+$N256)</f>
        <v>3.0022897180640005</v>
      </c>
      <c r="E256" s="88">
        <f ca="1">L256-IF(入力データと計算結果!$F$7=バックデータ一覧!$A$7,計算過程!$AG256,計算過程!$AI256)*L256/($I256+$J256+$K256+$L256+$M256+$N256)</f>
        <v>19.300433901839998</v>
      </c>
      <c r="F256" s="88">
        <f ca="1">M256-IF(入力データと計算結果!$F$7=バックデータ一覧!$A$7,計算過程!$AG256,計算過程!$AI256)*M256/($I256+$J256+$K256+$L256+$M256+$N256)</f>
        <v>0</v>
      </c>
      <c r="G256" s="88">
        <f ca="1">N256-IF(入力データと計算結果!$F$7=バックデータ一覧!$A$7,計算過程!$AG256,計算過程!$AI256)*N256/($I256+$J256+$K256+$L256+$M256+$N256)</f>
        <v>3.9314999999999998</v>
      </c>
      <c r="H256" s="88">
        <f t="shared" si="40"/>
        <v>0</v>
      </c>
      <c r="I256" s="90">
        <f ca="1">P256*(バックデータ一覧!$E$3-計算過程!X256)*4.186*10^-3</f>
        <v>9.8646662164959995</v>
      </c>
      <c r="J256" s="90">
        <f ca="1">Q256*(バックデータ一覧!$E$4-計算過程!X256)*4.186*10^-3</f>
        <v>16.083694918200003</v>
      </c>
      <c r="K256" s="90">
        <f ca="1">R256*(バックデータ一覧!$E$5-計算過程!X256)*4.186*10^-3</f>
        <v>3.0022897180640005</v>
      </c>
      <c r="L256" s="90">
        <f ca="1">IF(入力データと計算結果!$F$9=バックデータ一覧!$A$2,計算過程!S256*(バックデータ一覧!$E$6-計算過程!X256)*4.186*10^-3,0)</f>
        <v>19.300433901839998</v>
      </c>
      <c r="M256" s="90">
        <f>IF(入力データと計算結果!$F$9=バックデータ一覧!$A$2,0,計算過程!T256*(バックデータ一覧!$E$7-計算過程!X256)*4.186*10^-3)</f>
        <v>0</v>
      </c>
      <c r="N256" s="90">
        <f ca="1">IF(入力データと計算結果!$F$9=バックデータ一覧!$A$4,0,計算過程!U256*(バックデータ一覧!$E$8-計算過程!X256)*4.186*10^-3)</f>
        <v>3.9314999999999998</v>
      </c>
      <c r="O256" s="90">
        <f>IF(入力データと計算結果!$F$9=バックデータ一覧!$A$4,計算過程!W256*1.25,0)</f>
        <v>0</v>
      </c>
      <c r="P256" s="88">
        <f t="shared" si="33"/>
        <v>92</v>
      </c>
      <c r="Q256" s="88">
        <f t="shared" si="34"/>
        <v>150</v>
      </c>
      <c r="R256" s="88">
        <f t="shared" si="35"/>
        <v>28</v>
      </c>
      <c r="S256" s="88">
        <f>IF(入力データと計算結果!$F$9=バックデータ一覧!$A$2,$AC256,0)*$AX$11*$AX$12</f>
        <v>180</v>
      </c>
      <c r="T256" s="88">
        <f>IF(入力データと計算結果!$F$9=バックデータ一覧!$A$2,0,$AC256)*$AX$12</f>
        <v>0</v>
      </c>
      <c r="U256" s="88">
        <f t="shared" ca="1" si="41"/>
        <v>20.589738201047126</v>
      </c>
      <c r="V256" s="90">
        <f ca="1">IF(OR(入力データと計算結果!$F$9=バックデータ一覧!$A$2,入力データと計算結果!$F$9=バックデータ一覧!$A$3),W256/(バックデータ一覧!$E$8-計算過程!X256)/4.186*10^3,0)</f>
        <v>20.589738201047126</v>
      </c>
      <c r="W256" s="90">
        <f t="shared" si="36"/>
        <v>3.9314999999999993</v>
      </c>
      <c r="X256" s="90">
        <f ca="1">MAX(VLOOKUP(入力データと計算結果!$F$5,バックデータ一覧!$Y$3:$AA$10,2)*Y256+VLOOKUP(入力データと計算結果!$F$5,バックデータ一覧!$Y$3:$AA$10,3),0.5)</f>
        <v>14.384941999999999</v>
      </c>
      <c r="Y256" s="90">
        <f t="shared" ca="1" si="37"/>
        <v>16.446666666666665</v>
      </c>
      <c r="Z256" s="24">
        <f>IF(入力データと計算結果!$F$6=4,INDEX(バックデータ一覧!$I$4:$L$9,MATCH(VLOOKUP(計算過程!$A256,バックデータ一覧!$AU$3:$AV$367,2),バックデータ一覧!$H$4:$H$9,0),MATCH(計算過程!Z$2,バックデータ一覧!$I$2:$L$2,0)),IF(入力データと計算結果!$F$6=3,INDEX(バックデータ一覧!$I$10:$L$15,MATCH(VLOOKUP(計算過程!$A256,バックデータ一覧!$AU$3:$AV$367,2),バックデータ一覧!$H$10:$H$15,0),MATCH(計算過程!Z$2,バックデータ一覧!$I$2:$L$2,0)),IF(入力データと計算結果!$F$6=2,INDEX(バックデータ一覧!$I$16:$L$21,MATCH(VLOOKUP(計算過程!$A256,バックデータ一覧!$AU$3:$AV$367,2),バックデータ一覧!$H$16:$H$21,0),MATCH(計算過程!Z$2,バックデータ一覧!$I$2:$L$2,0)),IF(入力データと計算結果!$F$6=1,INDEX(バックデータ一覧!$I$22:$L$27,MATCH(VLOOKUP(計算過程!$A256,バックデータ一覧!$AU$3:$AV$367,2),バックデータ一覧!$H$22:$H$27,0),MATCH(計算過程!Z$2,バックデータ一覧!$I$2:$L$2,0))))))</f>
        <v>92</v>
      </c>
      <c r="AA256" s="24">
        <f>IF(入力データと計算結果!$F$6=4,INDEX(バックデータ一覧!$I$4:$L$9,MATCH(VLOOKUP(計算過程!$A256,バックデータ一覧!$AU$3:$AV$367,2),バックデータ一覧!$H$4:$H$9,0),MATCH(計算過程!AA$2,バックデータ一覧!$I$2:$L$2,0)),IF(入力データと計算結果!$F$6=3,INDEX(バックデータ一覧!$I$10:$L$15,MATCH(VLOOKUP(計算過程!$A256,バックデータ一覧!$AU$3:$AV$367,2),バックデータ一覧!$H$10:$H$15,0),MATCH(計算過程!AA$2,バックデータ一覧!$I$2:$L$2,0)),IF(入力データと計算結果!$F$6=2,INDEX(バックデータ一覧!$I$16:$L$21,MATCH(VLOOKUP(計算過程!$A256,バックデータ一覧!$AU$3:$AV$367,2),バックデータ一覧!$H$16:$H$21,0),MATCH(計算過程!AA$2,バックデータ一覧!$I$2:$L$2,0)),IF(入力データと計算結果!$F$6=1,INDEX(バックデータ一覧!$I$22:$L$27,MATCH(VLOOKUP(計算過程!$A256,バックデータ一覧!$AU$3:$AV$367,2),バックデータ一覧!$H$22:$H$27,0),MATCH(計算過程!AA$2,バックデータ一覧!$I$2:$L$2,0))))))</f>
        <v>150</v>
      </c>
      <c r="AB256" s="24">
        <f>IF(入力データと計算結果!$F$6=4,INDEX(バックデータ一覧!$I$4:$L$9,MATCH(VLOOKUP(計算過程!$A256,バックデータ一覧!$AU$3:$AV$367,2),バックデータ一覧!$H$4:$H$9,0),MATCH(計算過程!AB$2,バックデータ一覧!$I$2:$L$2,0)),IF(入力データと計算結果!$F$6=3,INDEX(バックデータ一覧!$I$10:$L$15,MATCH(VLOOKUP(計算過程!$A256,バックデータ一覧!$AU$3:$AV$367,2),バックデータ一覧!$H$10:$H$15,0),MATCH(計算過程!AB$2,バックデータ一覧!$I$2:$L$2,0)),IF(入力データと計算結果!$F$6=2,INDEX(バックデータ一覧!$I$16:$L$21,MATCH(VLOOKUP(計算過程!$A256,バックデータ一覧!$AU$3:$AV$367,2),バックデータ一覧!$H$16:$H$21,0),MATCH(計算過程!AB$2,バックデータ一覧!$I$2:$L$2,0)),IF(入力データと計算結果!$F$6=1,INDEX(バックデータ一覧!$I$22:$L$27,MATCH(VLOOKUP(計算過程!$A256,バックデータ一覧!$AU$3:$AV$367,2),バックデータ一覧!$H$22:$H$27,0),MATCH(計算過程!AB$2,バックデータ一覧!$I$2:$L$2,0))))))</f>
        <v>28</v>
      </c>
      <c r="AC256" s="24">
        <f>IF(入力データと計算結果!$F$6=4,INDEX(バックデータ一覧!$I$4:$L$9,MATCH(VLOOKUP(計算過程!$A256,バックデータ一覧!$AU$3:$AV$367,2),バックデータ一覧!$H$4:$H$9,0),MATCH(計算過程!AC$2,バックデータ一覧!$I$2:$L$2,0)),IF(入力データと計算結果!$F$6=3,INDEX(バックデータ一覧!$I$10:$L$15,MATCH(VLOOKUP(計算過程!$A256,バックデータ一覧!$AU$3:$AV$367,2),バックデータ一覧!$H$10:$H$15,0),MATCH(計算過程!AC$2,バックデータ一覧!$I$2:$L$2,0)),IF(入力データと計算結果!$F$6=2,INDEX(バックデータ一覧!$I$16:$L$21,MATCH(VLOOKUP(計算過程!$A256,バックデータ一覧!$AU$3:$AV$367,2),バックデータ一覧!$H$16:$H$21,0),MATCH(計算過程!AC$2,バックデータ一覧!$I$2:$L$2,0)),IF(入力データと計算結果!$F$6=1,INDEX(バックデータ一覧!$I$22:$L$27,MATCH(VLOOKUP(計算過程!$A256,バックデータ一覧!$AU$3:$AV$367,2),バックデータ一覧!$H$22:$H$27,0),MATCH(計算過程!AC$2,バックデータ一覧!$I$2:$L$2,0))))))</f>
        <v>180</v>
      </c>
      <c r="AD256" s="89">
        <f>IF($AF256&lt;7,INDEX(バックデータ一覧!$P$4:$S$5,MATCH(入力データと計算結果!$F$8,バックデータ一覧!$O$4:$O$5,0),MATCH(入力データと計算結果!$F$6,バックデータ一覧!$P$3:$W$3,0)),IF(AND($AF256&gt;=7,$AF256&lt;16),INDEX(バックデータ一覧!$P$6:$S$7,MATCH(入力データと計算結果!$F$8,バックデータ一覧!$O$6:$O$7,0),MATCH(入力データと計算結果!$F$6,バックデータ一覧!$P$3:$W$3,0)),IF(AND($AF256&gt;=16,$AF256&lt;25),INDEX(バックデータ一覧!$P$8:$S$9,MATCH(入力データと計算結果!$F$8,バックデータ一覧!$O$8:$O$9,0),MATCH(入力データと計算結果!$F$6,バックデータ一覧!$P$3:$W$3,0)),IF($AF256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56" s="89">
        <f>IF($AF256&lt;7,INDEX(バックデータ一覧!$T$4:$W$5,MATCH(入力データと計算結果!$F$8,バックデータ一覧!$O$4:$O$5,0),MATCH(入力データと計算結果!$F$6,バックデータ一覧!$P$3:$W$3,0)),IF(AND($AF256&gt;=7,$AF256&lt;16),INDEX(バックデータ一覧!$T$6:$W$7,MATCH(入力データと計算結果!$F$8,バックデータ一覧!$O$6:$O$7,0),MATCH(入力データと計算結果!$F$6,バックデータ一覧!$P$3:$W$3,0)),IF(AND($AF256&gt;=16,$AF256&lt;25),INDEX(バックデータ一覧!$T$8:$W$9,MATCH(入力データと計算結果!$F$8,バックデータ一覧!$O$8:$O$9,0),MATCH(入力データと計算結果!$F$6,バックデータ一覧!$P$3:$W$3,0)),IF($AF256&gt;=25,INDEX(バックデータ一覧!$T$10:$W$11,MATCH(入力データと計算結果!$F$8,バックデータ一覧!$O$10:$O$11,0),MATCH(入力データと計算結果!$F$6,バックデータ一覧!$P$3:$W$3,0))))))</f>
        <v>6.21</v>
      </c>
      <c r="AF256" s="88">
        <f>AVERAGEIF(貼り付けシート!$A$6:$A$8765,$A256,貼り付けシート!$C$6:$C$8765)</f>
        <v>16.275000000000002</v>
      </c>
      <c r="AG256" s="91">
        <f>IF(AND(入力データと計算結果!$F$7=バックデータ一覧!$A$7,AH256="使用できる"),MIN(AN256,SUM(I256:N256)*$AX$13),0)</f>
        <v>0</v>
      </c>
      <c r="AH256" s="47" t="str">
        <f t="shared" si="42"/>
        <v>使用できる</v>
      </c>
      <c r="AI256" s="90">
        <f>IF(入力データと計算結果!$F$7=バックデータ一覧!$A$8,MIN(AJ256,(SUM(I256:N256)*$AX$15)),0)</f>
        <v>0</v>
      </c>
      <c r="AJ256" s="90">
        <f t="shared" ca="1" si="38"/>
        <v>0</v>
      </c>
      <c r="AK256" s="90">
        <f t="shared" ca="1" si="39"/>
        <v>31.781194918200004</v>
      </c>
      <c r="AL256" s="88">
        <f>IF(OR($AX$22=0,入力データと計算結果!$F$7&lt;&gt;バックデータ一覧!$A$8),0,$AX$19*AM256*10^-3)</f>
        <v>0</v>
      </c>
      <c r="AM256" s="90">
        <f>SUMPRODUCT(('計算過程（日射量等）'!$A$6:$A$8765=計算過程!A256)*('計算過程（日射量等）'!$C$6:$C$8765&gt;=$AX$20))</f>
        <v>9</v>
      </c>
      <c r="AN256" s="90">
        <f>IF(入力データと計算結果!$F$7=バックデータ一覧!$A$9,0,AO256*$AX$22*$AX$21*計算過程!$AX$23)</f>
        <v>0</v>
      </c>
      <c r="AO256" s="90">
        <f>SUMIF('計算過程（日射量等）'!$A$6:$A$8765,計算過程!A256,'計算過程（日射量等）'!$C$6:$C$8765)*3600*10^-6</f>
        <v>8.8693597833546658</v>
      </c>
      <c r="AP256" s="90">
        <f t="shared" si="43"/>
        <v>19.156182795698921</v>
      </c>
      <c r="AQ256" s="90">
        <f>AVERAGEIF('貼り付けシート（日射量等）'!$D$3:$D$8762,$A256,'貼り付けシート（日射量等）'!$F$3:$F$8762)</f>
        <v>19.120833333333334</v>
      </c>
    </row>
    <row r="257" spans="1:43">
      <c r="A257" s="28">
        <v>41891</v>
      </c>
      <c r="B257" s="88">
        <f ca="1">I257-IF(入力データと計算結果!$F$7=バックデータ一覧!$A$7,計算過程!$AG257,計算過程!$AI257)*I257/($I257+$J257+$K257+$L257+$M257+$N257)</f>
        <v>15.218305180260002</v>
      </c>
      <c r="C257" s="88">
        <f ca="1">J257-IF(入力データと計算結果!$F$7=バックデータ一覧!$A$7,計算過程!$AG257,計算過程!$AI257)*J257/($I257+$J257+$K257+$L257+$M257+$N257)</f>
        <v>21.7404359718</v>
      </c>
      <c r="D257" s="88">
        <f ca="1">K257-IF(入力データと計算結果!$F$7=バックデータ一覧!$A$7,計算過程!$AG257,計算過程!$AI257)*K257/($I257+$J257+$K257+$L257+$M257+$N257)</f>
        <v>3.2610653957700002</v>
      </c>
      <c r="E257" s="88">
        <f ca="1">L257-IF(入力データと計算結果!$F$7=バックデータ一覧!$A$7,計算過程!$AG257,計算過程!$AI257)*L257/($I257+$J257+$K257+$L257+$M257+$N257)</f>
        <v>19.566392374620001</v>
      </c>
      <c r="F257" s="88">
        <f ca="1">M257-IF(入力データと計算結果!$F$7=バックデータ一覧!$A$7,計算過程!$AG257,計算過程!$AI257)*M257/($I257+$J257+$K257+$L257+$M257+$N257)</f>
        <v>0</v>
      </c>
      <c r="G257" s="88">
        <f ca="1">N257-IF(入力データと計算結果!$F$7=バックデータ一覧!$A$7,計算過程!$AG257,計算過程!$AI257)*N257/($I257+$J257+$K257+$L257+$M257+$N257)</f>
        <v>3.9795000000000007</v>
      </c>
      <c r="H257" s="88">
        <f t="shared" si="40"/>
        <v>0</v>
      </c>
      <c r="I257" s="90">
        <f ca="1">P257*(バックデータ一覧!$E$3-計算過程!X257)*4.186*10^-3</f>
        <v>15.218305180260002</v>
      </c>
      <c r="J257" s="90">
        <f ca="1">Q257*(バックデータ一覧!$E$4-計算過程!X257)*4.186*10^-3</f>
        <v>21.7404359718</v>
      </c>
      <c r="K257" s="90">
        <f ca="1">R257*(バックデータ一覧!$E$5-計算過程!X257)*4.186*10^-3</f>
        <v>3.2610653957700002</v>
      </c>
      <c r="L257" s="90">
        <f ca="1">IF(入力データと計算結果!$F$9=バックデータ一覧!$A$2,計算過程!S257*(バックデータ一覧!$E$6-計算過程!X257)*4.186*10^-3,0)</f>
        <v>19.566392374620001</v>
      </c>
      <c r="M257" s="90">
        <f>IF(入力データと計算結果!$F$9=バックデータ一覧!$A$2,0,計算過程!T257*(バックデータ一覧!$E$7-計算過程!X257)*4.186*10^-3)</f>
        <v>0</v>
      </c>
      <c r="N257" s="90">
        <f ca="1">IF(入力データと計算結果!$F$9=バックデータ一覧!$A$4,0,計算過程!U257*(バックデータ一覧!$E$8-計算過程!X257)*4.186*10^-3)</f>
        <v>3.9795000000000007</v>
      </c>
      <c r="O257" s="90">
        <f>IF(入力データと計算結果!$F$9=バックデータ一覧!$A$4,計算過程!W257*1.25,0)</f>
        <v>0</v>
      </c>
      <c r="P257" s="88">
        <f t="shared" si="33"/>
        <v>140</v>
      </c>
      <c r="Q257" s="88">
        <f t="shared" si="34"/>
        <v>200</v>
      </c>
      <c r="R257" s="88">
        <f t="shared" si="35"/>
        <v>30</v>
      </c>
      <c r="S257" s="88">
        <f>IF(入力データと計算結果!$F$9=バックデータ一覧!$A$2,$AC257,0)*$AX$11*$AX$12</f>
        <v>180</v>
      </c>
      <c r="T257" s="88">
        <f>IF(入力データと計算結果!$F$9=バックデータ一覧!$A$2,0,$AC257)*$AX$12</f>
        <v>0</v>
      </c>
      <c r="U257" s="88">
        <f t="shared" ca="1" si="41"/>
        <v>20.681087819065525</v>
      </c>
      <c r="V257" s="90">
        <f ca="1">IF(OR(入力データと計算結果!$F$9=バックデータ一覧!$A$2,入力データと計算結果!$F$9=バックデータ一覧!$A$3),W257/(バックデータ一覧!$E$8-計算過程!X257)/4.186*10^3,0)</f>
        <v>20.681087819065525</v>
      </c>
      <c r="W257" s="90">
        <f t="shared" si="36"/>
        <v>3.9795000000000003</v>
      </c>
      <c r="X257" s="90">
        <f ca="1">MAX(VLOOKUP(入力データと計算結果!$F$5,バックデータ一覧!$Y$3:$AA$10,2)*Y257+VLOOKUP(入力データと計算結果!$F$5,バックデータ一覧!$Y$3:$AA$10,3),0.5)</f>
        <v>14.031968499999998</v>
      </c>
      <c r="Y257" s="90">
        <f t="shared" ca="1" si="37"/>
        <v>15.914999999999997</v>
      </c>
      <c r="Z257" s="24">
        <f>IF(入力データと計算結果!$F$6=4,INDEX(バックデータ一覧!$I$4:$L$9,MATCH(VLOOKUP(計算過程!$A257,バックデータ一覧!$AU$3:$AV$367,2),バックデータ一覧!$H$4:$H$9,0),MATCH(計算過程!Z$2,バックデータ一覧!$I$2:$L$2,0)),IF(入力データと計算結果!$F$6=3,INDEX(バックデータ一覧!$I$10:$L$15,MATCH(VLOOKUP(計算過程!$A257,バックデータ一覧!$AU$3:$AV$367,2),バックデータ一覧!$H$10:$H$15,0),MATCH(計算過程!Z$2,バックデータ一覧!$I$2:$L$2,0)),IF(入力データと計算結果!$F$6=2,INDEX(バックデータ一覧!$I$16:$L$21,MATCH(VLOOKUP(計算過程!$A257,バックデータ一覧!$AU$3:$AV$367,2),バックデータ一覧!$H$16:$H$21,0),MATCH(計算過程!Z$2,バックデータ一覧!$I$2:$L$2,0)),IF(入力データと計算結果!$F$6=1,INDEX(バックデータ一覧!$I$22:$L$27,MATCH(VLOOKUP(計算過程!$A257,バックデータ一覧!$AU$3:$AV$367,2),バックデータ一覧!$H$22:$H$27,0),MATCH(計算過程!Z$2,バックデータ一覧!$I$2:$L$2,0))))))</f>
        <v>140</v>
      </c>
      <c r="AA257" s="24">
        <f>IF(入力データと計算結果!$F$6=4,INDEX(バックデータ一覧!$I$4:$L$9,MATCH(VLOOKUP(計算過程!$A257,バックデータ一覧!$AU$3:$AV$367,2),バックデータ一覧!$H$4:$H$9,0),MATCH(計算過程!AA$2,バックデータ一覧!$I$2:$L$2,0)),IF(入力データと計算結果!$F$6=3,INDEX(バックデータ一覧!$I$10:$L$15,MATCH(VLOOKUP(計算過程!$A257,バックデータ一覧!$AU$3:$AV$367,2),バックデータ一覧!$H$10:$H$15,0),MATCH(計算過程!AA$2,バックデータ一覧!$I$2:$L$2,0)),IF(入力データと計算結果!$F$6=2,INDEX(バックデータ一覧!$I$16:$L$21,MATCH(VLOOKUP(計算過程!$A257,バックデータ一覧!$AU$3:$AV$367,2),バックデータ一覧!$H$16:$H$21,0),MATCH(計算過程!AA$2,バックデータ一覧!$I$2:$L$2,0)),IF(入力データと計算結果!$F$6=1,INDEX(バックデータ一覧!$I$22:$L$27,MATCH(VLOOKUP(計算過程!$A257,バックデータ一覧!$AU$3:$AV$367,2),バックデータ一覧!$H$22:$H$27,0),MATCH(計算過程!AA$2,バックデータ一覧!$I$2:$L$2,0))))))</f>
        <v>200</v>
      </c>
      <c r="AB257" s="24">
        <f>IF(入力データと計算結果!$F$6=4,INDEX(バックデータ一覧!$I$4:$L$9,MATCH(VLOOKUP(計算過程!$A257,バックデータ一覧!$AU$3:$AV$367,2),バックデータ一覧!$H$4:$H$9,0),MATCH(計算過程!AB$2,バックデータ一覧!$I$2:$L$2,0)),IF(入力データと計算結果!$F$6=3,INDEX(バックデータ一覧!$I$10:$L$15,MATCH(VLOOKUP(計算過程!$A257,バックデータ一覧!$AU$3:$AV$367,2),バックデータ一覧!$H$10:$H$15,0),MATCH(計算過程!AB$2,バックデータ一覧!$I$2:$L$2,0)),IF(入力データと計算結果!$F$6=2,INDEX(バックデータ一覧!$I$16:$L$21,MATCH(VLOOKUP(計算過程!$A257,バックデータ一覧!$AU$3:$AV$367,2),バックデータ一覧!$H$16:$H$21,0),MATCH(計算過程!AB$2,バックデータ一覧!$I$2:$L$2,0)),IF(入力データと計算結果!$F$6=1,INDEX(バックデータ一覧!$I$22:$L$27,MATCH(VLOOKUP(計算過程!$A257,バックデータ一覧!$AU$3:$AV$367,2),バックデータ一覧!$H$22:$H$27,0),MATCH(計算過程!AB$2,バックデータ一覧!$I$2:$L$2,0))))))</f>
        <v>30</v>
      </c>
      <c r="AC257" s="24">
        <f>IF(入力データと計算結果!$F$6=4,INDEX(バックデータ一覧!$I$4:$L$9,MATCH(VLOOKUP(計算過程!$A257,バックデータ一覧!$AU$3:$AV$367,2),バックデータ一覧!$H$4:$H$9,0),MATCH(計算過程!AC$2,バックデータ一覧!$I$2:$L$2,0)),IF(入力データと計算結果!$F$6=3,INDEX(バックデータ一覧!$I$10:$L$15,MATCH(VLOOKUP(計算過程!$A257,バックデータ一覧!$AU$3:$AV$367,2),バックデータ一覧!$H$10:$H$15,0),MATCH(計算過程!AC$2,バックデータ一覧!$I$2:$L$2,0)),IF(入力データと計算結果!$F$6=2,INDEX(バックデータ一覧!$I$16:$L$21,MATCH(VLOOKUP(計算過程!$A257,バックデータ一覧!$AU$3:$AV$367,2),バックデータ一覧!$H$16:$H$21,0),MATCH(計算過程!AC$2,バックデータ一覧!$I$2:$L$2,0)),IF(入力データと計算結果!$F$6=1,INDEX(バックデータ一覧!$I$22:$L$27,MATCH(VLOOKUP(計算過程!$A257,バックデータ一覧!$AU$3:$AV$367,2),バックデータ一覧!$H$22:$H$27,0),MATCH(計算過程!AC$2,バックデータ一覧!$I$2:$L$2,0))))))</f>
        <v>180</v>
      </c>
      <c r="AD257" s="89">
        <f>IF($AF257&lt;7,INDEX(バックデータ一覧!$P$4:$S$5,MATCH(入力データと計算結果!$F$8,バックデータ一覧!$O$4:$O$5,0),MATCH(入力データと計算結果!$F$6,バックデータ一覧!$P$3:$W$3,0)),IF(AND($AF257&gt;=7,$AF257&lt;16),INDEX(バックデータ一覧!$P$6:$S$7,MATCH(入力データと計算結果!$F$8,バックデータ一覧!$O$6:$O$7,0),MATCH(入力データと計算結果!$F$6,バックデータ一覧!$P$3:$W$3,0)),IF(AND($AF257&gt;=16,$AF257&lt;25),INDEX(バックデータ一覧!$P$8:$S$9,MATCH(入力データと計算結果!$F$8,バックデータ一覧!$O$8:$O$9,0),MATCH(入力データと計算結果!$F$6,バックデータ一覧!$P$3:$W$3,0)),IF($AF257&gt;=25,INDEX(バックデータ一覧!$P$10:$S$11,MATCH(入力データと計算結果!$F$8,バックデータ一覧!$O$10:$O$11,0),MATCH(入力データと計算結果!$F$6,バックデータ一覧!$P$3:$W$3,0))))))</f>
        <v>-0.13</v>
      </c>
      <c r="AE257" s="89">
        <f>IF($AF257&lt;7,INDEX(バックデータ一覧!$T$4:$W$5,MATCH(入力データと計算結果!$F$8,バックデータ一覧!$O$4:$O$5,0),MATCH(入力データと計算結果!$F$6,バックデータ一覧!$P$3:$W$3,0)),IF(AND($AF257&gt;=7,$AF257&lt;16),INDEX(バックデータ一覧!$T$6:$W$7,MATCH(入力データと計算結果!$F$8,バックデータ一覧!$O$6:$O$7,0),MATCH(入力データと計算結果!$F$6,バックデータ一覧!$P$3:$W$3,0)),IF(AND($AF257&gt;=16,$AF257&lt;25),INDEX(バックデータ一覧!$T$8:$W$9,MATCH(入力データと計算結果!$F$8,バックデータ一覧!$O$8:$O$9,0),MATCH(入力データと計算結果!$F$6,バックデータ一覧!$P$3:$W$3,0)),IF($AF257&gt;=25,INDEX(バックデータ一覧!$T$10:$W$11,MATCH(入力データと計算結果!$F$8,バックデータ一覧!$O$10:$O$11,0),MATCH(入力データと計算結果!$F$6,バックデータ一覧!$P$3:$W$3,0))))))</f>
        <v>6.04</v>
      </c>
      <c r="AF257" s="88">
        <f>AVERAGEIF(貼り付けシート!$A$6:$A$8765,$A257,貼り付けシート!$C$6:$C$8765)</f>
        <v>15.849999999999996</v>
      </c>
      <c r="AG257" s="91">
        <f>IF(AND(入力データと計算結果!$F$7=バックデータ一覧!$A$7,AH257="使用できる"),MIN(AN257,SUM(I257:N257)*$AX$13),0)</f>
        <v>0</v>
      </c>
      <c r="AH257" s="47" t="str">
        <f t="shared" si="42"/>
        <v>使用できる</v>
      </c>
      <c r="AI257" s="90">
        <f>IF(入力データと計算結果!$F$7=バックデータ一覧!$A$8,MIN(AJ257,(SUM(I257:N257)*$AX$15)),0)</f>
        <v>0</v>
      </c>
      <c r="AJ257" s="90">
        <f t="shared" ca="1" si="38"/>
        <v>0</v>
      </c>
      <c r="AK257" s="90">
        <f t="shared" ca="1" si="39"/>
        <v>32.002826978850003</v>
      </c>
      <c r="AL257" s="88">
        <f>IF(OR($AX$22=0,入力データと計算結果!$F$7&lt;&gt;バックデータ一覧!$A$8),0,$AX$19*AM257*10^-3)</f>
        <v>0</v>
      </c>
      <c r="AM257" s="90">
        <f>SUMPRODUCT(('計算過程（日射量等）'!$A$6:$A$8765=計算過程!A257)*('計算過程（日射量等）'!$C$6:$C$8765&gt;=$AX$20))</f>
        <v>6</v>
      </c>
      <c r="AN257" s="90">
        <f>IF(入力データと計算結果!$F$7=バックデータ一覧!$A$9,0,AO257*$AX$22*$AX$21*計算過程!$AX$23)</f>
        <v>0</v>
      </c>
      <c r="AO257" s="90">
        <f>SUMIF('計算過程（日射量等）'!$A$6:$A$8765,計算過程!A257,'計算過程（日射量等）'!$C$6:$C$8765)*3600*10^-6</f>
        <v>5.9311763409895857</v>
      </c>
      <c r="AP257" s="90">
        <f t="shared" si="43"/>
        <v>18.955779569892467</v>
      </c>
      <c r="AQ257" s="90">
        <f>AVERAGEIF('貼り付けシート（日射量等）'!$D$3:$D$8762,$A257,'貼り付けシート（日射量等）'!$F$3:$F$8762)</f>
        <v>19.795833333333334</v>
      </c>
    </row>
    <row r="258" spans="1:43">
      <c r="A258" s="28">
        <v>41892</v>
      </c>
      <c r="B258" s="88">
        <f ca="1">I258-IF(入力データと計算結果!$F$7=バックデータ一覧!$A$7,計算過程!$AG258,計算過程!$AI258)*I258/($I258+$J258+$K258+$L258+$M258+$N258)</f>
        <v>20.193810239511997</v>
      </c>
      <c r="C258" s="88">
        <f ca="1">J258-IF(入力データと計算結果!$F$7=バックデータ一覧!$A$7,計算過程!$AG258,計算過程!$AI258)*J258/($I258+$J258+$K258+$L258+$M258+$N258)</f>
        <v>26.339752486319998</v>
      </c>
      <c r="D258" s="88">
        <f ca="1">K258-IF(入力データと計算結果!$F$7=バックデータ一覧!$A$7,計算過程!$AG258,計算過程!$AI258)*K258/($I258+$J258+$K258+$L258+$M258+$N258)</f>
        <v>5.0484525598779992</v>
      </c>
      <c r="E258" s="88">
        <f ca="1">L258-IF(入力データと計算結果!$F$7=バックデータ一覧!$A$7,計算過程!$AG258,計算過程!$AI258)*L258/($I258+$J258+$K258+$L258+$M258+$N258)</f>
        <v>19.754814364739996</v>
      </c>
      <c r="F258" s="88">
        <f ca="1">M258-IF(入力データと計算結果!$F$7=バックデータ一覧!$A$7,計算過程!$AG258,計算過程!$AI258)*M258/($I258+$J258+$K258+$L258+$M258+$N258)</f>
        <v>0</v>
      </c>
      <c r="G258" s="88">
        <f ca="1">N258-IF(入力データと計算結果!$F$7=バックデータ一覧!$A$7,計算過程!$AG258,計算過程!$AI258)*N258/($I258+$J258+$K258+$L258+$M258+$N258)</f>
        <v>3.6946666666666665</v>
      </c>
      <c r="H258" s="88">
        <f t="shared" si="40"/>
        <v>0</v>
      </c>
      <c r="I258" s="90">
        <f ca="1">P258*(バックデータ一覧!$E$3-計算過程!X258)*4.186*10^-3</f>
        <v>20.193810239511997</v>
      </c>
      <c r="J258" s="90">
        <f ca="1">Q258*(バックデータ一覧!$E$4-計算過程!X258)*4.186*10^-3</f>
        <v>26.339752486319998</v>
      </c>
      <c r="K258" s="90">
        <f ca="1">R258*(バックデータ一覧!$E$5-計算過程!X258)*4.186*10^-3</f>
        <v>5.0484525598779992</v>
      </c>
      <c r="L258" s="90">
        <f ca="1">IF(入力データと計算結果!$F$9=バックデータ一覧!$A$2,計算過程!S258*(バックデータ一覧!$E$6-計算過程!X258)*4.186*10^-3,0)</f>
        <v>19.754814364739996</v>
      </c>
      <c r="M258" s="90">
        <f>IF(入力データと計算結果!$F$9=バックデータ一覧!$A$2,0,計算過程!T258*(バックデータ一覧!$E$7-計算過程!X258)*4.186*10^-3)</f>
        <v>0</v>
      </c>
      <c r="N258" s="90">
        <f ca="1">IF(入力データと計算結果!$F$9=バックデータ一覧!$A$4,0,計算過程!U258*(バックデータ一覧!$E$8-計算過程!X258)*4.186*10^-3)</f>
        <v>3.6946666666666665</v>
      </c>
      <c r="O258" s="90">
        <f>IF(入力データと計算結果!$F$9=バックデータ一覧!$A$4,計算過程!W258*1.25,0)</f>
        <v>0</v>
      </c>
      <c r="P258" s="88">
        <f t="shared" si="33"/>
        <v>184</v>
      </c>
      <c r="Q258" s="88">
        <f t="shared" si="34"/>
        <v>240</v>
      </c>
      <c r="R258" s="88">
        <f t="shared" si="35"/>
        <v>46</v>
      </c>
      <c r="S258" s="88">
        <f>IF(入力データと計算結果!$F$9=バックデータ一覧!$A$2,$AC258,0)*$AX$11*$AX$12</f>
        <v>180</v>
      </c>
      <c r="T258" s="88">
        <f>IF(入力データと計算結果!$F$9=バックデータ一覧!$A$2,0,$AC258)*$AX$12</f>
        <v>0</v>
      </c>
      <c r="U258" s="88">
        <f t="shared" ca="1" si="41"/>
        <v>19.09694713124475</v>
      </c>
      <c r="V258" s="90">
        <f ca="1">IF(OR(入力データと計算結果!$F$9=バックデータ一覧!$A$2,入力データと計算結果!$F$9=バックデータ一覧!$A$3),W258/(バックデータ一覧!$E$8-計算過程!X258)/4.186*10^3,0)</f>
        <v>19.09694713124475</v>
      </c>
      <c r="W258" s="90">
        <f t="shared" si="36"/>
        <v>3.6946666666666665</v>
      </c>
      <c r="X258" s="90">
        <f ca="1">MAX(VLOOKUP(入力データと計算結果!$F$5,バックデータ一覧!$Y$3:$AA$10,2)*Y258+VLOOKUP(入力データと計算結果!$F$5,バックデータ一覧!$Y$3:$AA$10,3),0.5)</f>
        <v>13.781899500000002</v>
      </c>
      <c r="Y258" s="90">
        <f t="shared" ca="1" si="37"/>
        <v>15.538333333333332</v>
      </c>
      <c r="Z258" s="24">
        <f>IF(入力データと計算結果!$F$6=4,INDEX(バックデータ一覧!$I$4:$L$9,MATCH(VLOOKUP(計算過程!$A258,バックデータ一覧!$AU$3:$AV$367,2),バックデータ一覧!$H$4:$H$9,0),MATCH(計算過程!Z$2,バックデータ一覧!$I$2:$L$2,0)),IF(入力データと計算結果!$F$6=3,INDEX(バックデータ一覧!$I$10:$L$15,MATCH(VLOOKUP(計算過程!$A258,バックデータ一覧!$AU$3:$AV$367,2),バックデータ一覧!$H$10:$H$15,0),MATCH(計算過程!Z$2,バックデータ一覧!$I$2:$L$2,0)),IF(入力データと計算結果!$F$6=2,INDEX(バックデータ一覧!$I$16:$L$21,MATCH(VLOOKUP(計算過程!$A258,バックデータ一覧!$AU$3:$AV$367,2),バックデータ一覧!$H$16:$H$21,0),MATCH(計算過程!Z$2,バックデータ一覧!$I$2:$L$2,0)),IF(入力データと計算結果!$F$6=1,INDEX(バックデータ一覧!$I$22:$L$27,MATCH(VLOOKUP(計算過程!$A258,バックデータ一覧!$AU$3:$AV$367,2),バックデータ一覧!$H$22:$H$27,0),MATCH(計算過程!Z$2,バックデータ一覧!$I$2:$L$2,0))))))</f>
        <v>184</v>
      </c>
      <c r="AA258" s="24">
        <f>IF(入力データと計算結果!$F$6=4,INDEX(バックデータ一覧!$I$4:$L$9,MATCH(VLOOKUP(計算過程!$A258,バックデータ一覧!$AU$3:$AV$367,2),バックデータ一覧!$H$4:$H$9,0),MATCH(計算過程!AA$2,バックデータ一覧!$I$2:$L$2,0)),IF(入力データと計算結果!$F$6=3,INDEX(バックデータ一覧!$I$10:$L$15,MATCH(VLOOKUP(計算過程!$A258,バックデータ一覧!$AU$3:$AV$367,2),バックデータ一覧!$H$10:$H$15,0),MATCH(計算過程!AA$2,バックデータ一覧!$I$2:$L$2,0)),IF(入力データと計算結果!$F$6=2,INDEX(バックデータ一覧!$I$16:$L$21,MATCH(VLOOKUP(計算過程!$A258,バックデータ一覧!$AU$3:$AV$367,2),バックデータ一覧!$H$16:$H$21,0),MATCH(計算過程!AA$2,バックデータ一覧!$I$2:$L$2,0)),IF(入力データと計算結果!$F$6=1,INDEX(バックデータ一覧!$I$22:$L$27,MATCH(VLOOKUP(計算過程!$A258,バックデータ一覧!$AU$3:$AV$367,2),バックデータ一覧!$H$22:$H$27,0),MATCH(計算過程!AA$2,バックデータ一覧!$I$2:$L$2,0))))))</f>
        <v>240</v>
      </c>
      <c r="AB258" s="24">
        <f>IF(入力データと計算結果!$F$6=4,INDEX(バックデータ一覧!$I$4:$L$9,MATCH(VLOOKUP(計算過程!$A258,バックデータ一覧!$AU$3:$AV$367,2),バックデータ一覧!$H$4:$H$9,0),MATCH(計算過程!AB$2,バックデータ一覧!$I$2:$L$2,0)),IF(入力データと計算結果!$F$6=3,INDEX(バックデータ一覧!$I$10:$L$15,MATCH(VLOOKUP(計算過程!$A258,バックデータ一覧!$AU$3:$AV$367,2),バックデータ一覧!$H$10:$H$15,0),MATCH(計算過程!AB$2,バックデータ一覧!$I$2:$L$2,0)),IF(入力データと計算結果!$F$6=2,INDEX(バックデータ一覧!$I$16:$L$21,MATCH(VLOOKUP(計算過程!$A258,バックデータ一覧!$AU$3:$AV$367,2),バックデータ一覧!$H$16:$H$21,0),MATCH(計算過程!AB$2,バックデータ一覧!$I$2:$L$2,0)),IF(入力データと計算結果!$F$6=1,INDEX(バックデータ一覧!$I$22:$L$27,MATCH(VLOOKUP(計算過程!$A258,バックデータ一覧!$AU$3:$AV$367,2),バックデータ一覧!$H$22:$H$27,0),MATCH(計算過程!AB$2,バックデータ一覧!$I$2:$L$2,0))))))</f>
        <v>46</v>
      </c>
      <c r="AC258" s="24">
        <f>IF(入力データと計算結果!$F$6=4,INDEX(バックデータ一覧!$I$4:$L$9,MATCH(VLOOKUP(計算過程!$A258,バックデータ一覧!$AU$3:$AV$367,2),バックデータ一覧!$H$4:$H$9,0),MATCH(計算過程!AC$2,バックデータ一覧!$I$2:$L$2,0)),IF(入力データと計算結果!$F$6=3,INDEX(バックデータ一覧!$I$10:$L$15,MATCH(VLOOKUP(計算過程!$A258,バックデータ一覧!$AU$3:$AV$367,2),バックデータ一覧!$H$10:$H$15,0),MATCH(計算過程!AC$2,バックデータ一覧!$I$2:$L$2,0)),IF(入力データと計算結果!$F$6=2,INDEX(バックデータ一覧!$I$16:$L$21,MATCH(VLOOKUP(計算過程!$A258,バックデータ一覧!$AU$3:$AV$367,2),バックデータ一覧!$H$16:$H$21,0),MATCH(計算過程!AC$2,バックデータ一覧!$I$2:$L$2,0)),IF(入力データと計算結果!$F$6=1,INDEX(バックデータ一覧!$I$22:$L$27,MATCH(VLOOKUP(計算過程!$A258,バックデータ一覧!$AU$3:$AV$367,2),バックデータ一覧!$H$22:$H$27,0),MATCH(計算過程!AC$2,バックデータ一覧!$I$2:$L$2,0))))))</f>
        <v>180</v>
      </c>
      <c r="AD258" s="89">
        <f>IF($AF258&lt;7,INDEX(バックデータ一覧!$P$4:$S$5,MATCH(入力データと計算結果!$F$8,バックデータ一覧!$O$4:$O$5,0),MATCH(入力データと計算結果!$F$6,バックデータ一覧!$P$3:$W$3,0)),IF(AND($AF258&gt;=7,$AF258&lt;16),INDEX(バックデータ一覧!$P$6:$S$7,MATCH(入力データと計算結果!$F$8,バックデータ一覧!$O$6:$O$7,0),MATCH(入力データと計算結果!$F$6,バックデータ一覧!$P$3:$W$3,0)),IF(AND($AF258&gt;=16,$AF258&lt;25),INDEX(バックデータ一覧!$P$8:$S$9,MATCH(入力データと計算結果!$F$8,バックデータ一覧!$O$8:$O$9,0),MATCH(入力データと計算結果!$F$6,バックデータ一覧!$P$3:$W$3,0)),IF($AF258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58" s="89">
        <f>IF($AF258&lt;7,INDEX(バックデータ一覧!$T$4:$W$5,MATCH(入力データと計算結果!$F$8,バックデータ一覧!$O$4:$O$5,0),MATCH(入力データと計算結果!$F$6,バックデータ一覧!$P$3:$W$3,0)),IF(AND($AF258&gt;=7,$AF258&lt;16),INDEX(バックデータ一覧!$T$6:$W$7,MATCH(入力データと計算結果!$F$8,バックデータ一覧!$O$6:$O$7,0),MATCH(入力データと計算結果!$F$6,バックデータ一覧!$P$3:$W$3,0)),IF(AND($AF258&gt;=16,$AF258&lt;25),INDEX(バックデータ一覧!$T$8:$W$9,MATCH(入力データと計算結果!$F$8,バックデータ一覧!$O$8:$O$9,0),MATCH(入力データと計算結果!$F$6,バックデータ一覧!$P$3:$W$3,0)),IF($AF258&gt;=25,INDEX(バックデータ一覧!$T$10:$W$11,MATCH(入力データと計算結果!$F$8,バックデータ一覧!$O$10:$O$11,0),MATCH(入力データと計算結果!$F$6,バックデータ一覧!$P$3:$W$3,0))))))</f>
        <v>6.21</v>
      </c>
      <c r="AF258" s="88">
        <f>AVERAGEIF(貼り付けシート!$A$6:$A$8765,$A258,貼り付けシート!$C$6:$C$8765)</f>
        <v>17.966666666666665</v>
      </c>
      <c r="AG258" s="91">
        <f>IF(AND(入力データと計算結果!$F$7=バックデータ一覧!$A$7,AH258="使用できる"),MIN(AN258,SUM(I258:N258)*$AX$13),0)</f>
        <v>0</v>
      </c>
      <c r="AH258" s="47" t="str">
        <f t="shared" si="42"/>
        <v>使用できる</v>
      </c>
      <c r="AI258" s="90">
        <f>IF(入力データと計算結果!$F$7=バックデータ一覧!$A$8,MIN(AJ258,(SUM(I258:N258)*$AX$15)),0)</f>
        <v>0</v>
      </c>
      <c r="AJ258" s="90">
        <f t="shared" ca="1" si="38"/>
        <v>0</v>
      </c>
      <c r="AK258" s="90">
        <f t="shared" ca="1" si="39"/>
        <v>32.15984530395</v>
      </c>
      <c r="AL258" s="88">
        <f>IF(OR($AX$22=0,入力データと計算結果!$F$7&lt;&gt;バックデータ一覧!$A$8),0,$AX$19*AM258*10^-3)</f>
        <v>0</v>
      </c>
      <c r="AM258" s="90">
        <f>SUMPRODUCT(('計算過程（日射量等）'!$A$6:$A$8765=計算過程!A258)*('計算過程（日射量等）'!$C$6:$C$8765&gt;=$AX$20))</f>
        <v>8</v>
      </c>
      <c r="AN258" s="90">
        <f>IF(入力データと計算結果!$F$7=バックデータ一覧!$A$9,0,AO258*$AX$22*$AX$21*計算過程!$AX$23)</f>
        <v>0</v>
      </c>
      <c r="AO258" s="90">
        <f>SUMIF('計算過程（日射量等）'!$A$6:$A$8765,計算過程!A258,'計算過程（日射量等）'!$C$6:$C$8765)*3600*10^-6</f>
        <v>14.395157376771527</v>
      </c>
      <c r="AP258" s="90">
        <f t="shared" si="43"/>
        <v>18.769758064516125</v>
      </c>
      <c r="AQ258" s="90">
        <f>AVERAGEIF('貼り付けシート（日射量等）'!$D$3:$D$8762,$A258,'貼り付けシート（日射量等）'!$F$3:$F$8762)</f>
        <v>18.595833333333331</v>
      </c>
    </row>
    <row r="259" spans="1:43">
      <c r="A259" s="28">
        <v>41893</v>
      </c>
      <c r="B259" s="88">
        <f ca="1">I259-IF(入力データと計算結果!$F$7=バックデータ一覧!$A$7,計算過程!$AG259,計算過程!$AI259)*I259/($I259+$J259+$K259+$L259+$M259+$N259)</f>
        <v>10.136215282738998</v>
      </c>
      <c r="C259" s="88">
        <f ca="1">J259-IF(入力データと計算結果!$F$7=バックデータ一覧!$A$7,計算過程!$AG259,計算過程!$AI259)*J259/($I259+$J259+$K259+$L259+$M259+$N259)</f>
        <v>16.526437960987501</v>
      </c>
      <c r="D259" s="88">
        <f ca="1">K259-IF(入力データと計算結果!$F$7=バックデータ一覧!$A$7,計算過程!$AG259,計算過程!$AI259)*K259/($I259+$J259+$K259+$L259+$M259+$N259)</f>
        <v>3.0849350860509999</v>
      </c>
      <c r="E259" s="88">
        <f ca="1">L259-IF(入力データと計算結果!$F$7=バックデータ一覧!$A$7,計算過程!$AG259,計算過程!$AI259)*L259/($I259+$J259+$K259+$L259+$M259+$N259)</f>
        <v>19.831725553184999</v>
      </c>
      <c r="F259" s="88">
        <f ca="1">M259-IF(入力データと計算結果!$F$7=バックデータ一覧!$A$7,計算過程!$AG259,計算過程!$AI259)*M259/($I259+$J259+$K259+$L259+$M259+$N259)</f>
        <v>0</v>
      </c>
      <c r="G259" s="88">
        <f ca="1">N259-IF(入力データと計算結果!$F$7=バックデータ一覧!$A$7,計算過程!$AG259,計算過程!$AI259)*N259/($I259+$J259+$K259+$L259+$M259+$N259)</f>
        <v>3.8667500000000006</v>
      </c>
      <c r="H259" s="88">
        <f t="shared" si="40"/>
        <v>0</v>
      </c>
      <c r="I259" s="90">
        <f ca="1">P259*(バックデータ一覧!$E$3-計算過程!X259)*4.186*10^-3</f>
        <v>10.136215282738998</v>
      </c>
      <c r="J259" s="90">
        <f ca="1">Q259*(バックデータ一覧!$E$4-計算過程!X259)*4.186*10^-3</f>
        <v>16.526437960987501</v>
      </c>
      <c r="K259" s="90">
        <f ca="1">R259*(バックデータ一覧!$E$5-計算過程!X259)*4.186*10^-3</f>
        <v>3.0849350860509999</v>
      </c>
      <c r="L259" s="90">
        <f ca="1">IF(入力データと計算結果!$F$9=バックデータ一覧!$A$2,計算過程!S259*(バックデータ一覧!$E$6-計算過程!X259)*4.186*10^-3,0)</f>
        <v>19.831725553184999</v>
      </c>
      <c r="M259" s="90">
        <f>IF(入力データと計算結果!$F$9=バックデータ一覧!$A$2,0,計算過程!T259*(バックデータ一覧!$E$7-計算過程!X259)*4.186*10^-3)</f>
        <v>0</v>
      </c>
      <c r="N259" s="90">
        <f ca="1">IF(入力データと計算結果!$F$9=バックデータ一覧!$A$4,0,計算過程!U259*(バックデータ一覧!$E$8-計算過程!X259)*4.186*10^-3)</f>
        <v>3.8667500000000006</v>
      </c>
      <c r="O259" s="90">
        <f>IF(入力データと計算結果!$F$9=バックデータ一覧!$A$4,計算過程!W259*1.25,0)</f>
        <v>0</v>
      </c>
      <c r="P259" s="88">
        <f t="shared" si="33"/>
        <v>92</v>
      </c>
      <c r="Q259" s="88">
        <f t="shared" si="34"/>
        <v>150</v>
      </c>
      <c r="R259" s="88">
        <f t="shared" si="35"/>
        <v>28</v>
      </c>
      <c r="S259" s="88">
        <f>IF(入力データと計算結果!$F$9=バックデータ一覧!$A$2,$AC259,0)*$AX$11*$AX$12</f>
        <v>180</v>
      </c>
      <c r="T259" s="88">
        <f>IF(入力データと計算結果!$F$9=バックデータ一覧!$A$2,0,$AC259)*$AX$12</f>
        <v>0</v>
      </c>
      <c r="U259" s="88">
        <f t="shared" ca="1" si="41"/>
        <v>19.942365768869305</v>
      </c>
      <c r="V259" s="90">
        <f ca="1">IF(OR(入力データと計算結果!$F$9=バックデータ一覧!$A$2,入力データと計算結果!$F$9=バックデータ一覧!$A$3),W259/(バックデータ一覧!$E$8-計算過程!X259)/4.186*10^3,0)</f>
        <v>19.942365768869305</v>
      </c>
      <c r="W259" s="90">
        <f t="shared" si="36"/>
        <v>3.8667500000000001</v>
      </c>
      <c r="X259" s="90">
        <f ca="1">MAX(VLOOKUP(入力データと計算結果!$F$5,バックデータ一覧!$Y$3:$AA$10,2)*Y259+VLOOKUP(入力データと計算結果!$F$5,バックデータ一覧!$Y$3:$AA$10,3),0.5)</f>
        <v>13.679824875000001</v>
      </c>
      <c r="Y259" s="90">
        <f t="shared" ca="1" si="37"/>
        <v>15.384583333333335</v>
      </c>
      <c r="Z259" s="24">
        <f>IF(入力データと計算結果!$F$6=4,INDEX(バックデータ一覧!$I$4:$L$9,MATCH(VLOOKUP(計算過程!$A259,バックデータ一覧!$AU$3:$AV$367,2),バックデータ一覧!$H$4:$H$9,0),MATCH(計算過程!Z$2,バックデータ一覧!$I$2:$L$2,0)),IF(入力データと計算結果!$F$6=3,INDEX(バックデータ一覧!$I$10:$L$15,MATCH(VLOOKUP(計算過程!$A259,バックデータ一覧!$AU$3:$AV$367,2),バックデータ一覧!$H$10:$H$15,0),MATCH(計算過程!Z$2,バックデータ一覧!$I$2:$L$2,0)),IF(入力データと計算結果!$F$6=2,INDEX(バックデータ一覧!$I$16:$L$21,MATCH(VLOOKUP(計算過程!$A259,バックデータ一覧!$AU$3:$AV$367,2),バックデータ一覧!$H$16:$H$21,0),MATCH(計算過程!Z$2,バックデータ一覧!$I$2:$L$2,0)),IF(入力データと計算結果!$F$6=1,INDEX(バックデータ一覧!$I$22:$L$27,MATCH(VLOOKUP(計算過程!$A259,バックデータ一覧!$AU$3:$AV$367,2),バックデータ一覧!$H$22:$H$27,0),MATCH(計算過程!Z$2,バックデータ一覧!$I$2:$L$2,0))))))</f>
        <v>92</v>
      </c>
      <c r="AA259" s="24">
        <f>IF(入力データと計算結果!$F$6=4,INDEX(バックデータ一覧!$I$4:$L$9,MATCH(VLOOKUP(計算過程!$A259,バックデータ一覧!$AU$3:$AV$367,2),バックデータ一覧!$H$4:$H$9,0),MATCH(計算過程!AA$2,バックデータ一覧!$I$2:$L$2,0)),IF(入力データと計算結果!$F$6=3,INDEX(バックデータ一覧!$I$10:$L$15,MATCH(VLOOKUP(計算過程!$A259,バックデータ一覧!$AU$3:$AV$367,2),バックデータ一覧!$H$10:$H$15,0),MATCH(計算過程!AA$2,バックデータ一覧!$I$2:$L$2,0)),IF(入力データと計算結果!$F$6=2,INDEX(バックデータ一覧!$I$16:$L$21,MATCH(VLOOKUP(計算過程!$A259,バックデータ一覧!$AU$3:$AV$367,2),バックデータ一覧!$H$16:$H$21,0),MATCH(計算過程!AA$2,バックデータ一覧!$I$2:$L$2,0)),IF(入力データと計算結果!$F$6=1,INDEX(バックデータ一覧!$I$22:$L$27,MATCH(VLOOKUP(計算過程!$A259,バックデータ一覧!$AU$3:$AV$367,2),バックデータ一覧!$H$22:$H$27,0),MATCH(計算過程!AA$2,バックデータ一覧!$I$2:$L$2,0))))))</f>
        <v>150</v>
      </c>
      <c r="AB259" s="24">
        <f>IF(入力データと計算結果!$F$6=4,INDEX(バックデータ一覧!$I$4:$L$9,MATCH(VLOOKUP(計算過程!$A259,バックデータ一覧!$AU$3:$AV$367,2),バックデータ一覧!$H$4:$H$9,0),MATCH(計算過程!AB$2,バックデータ一覧!$I$2:$L$2,0)),IF(入力データと計算結果!$F$6=3,INDEX(バックデータ一覧!$I$10:$L$15,MATCH(VLOOKUP(計算過程!$A259,バックデータ一覧!$AU$3:$AV$367,2),バックデータ一覧!$H$10:$H$15,0),MATCH(計算過程!AB$2,バックデータ一覧!$I$2:$L$2,0)),IF(入力データと計算結果!$F$6=2,INDEX(バックデータ一覧!$I$16:$L$21,MATCH(VLOOKUP(計算過程!$A259,バックデータ一覧!$AU$3:$AV$367,2),バックデータ一覧!$H$16:$H$21,0),MATCH(計算過程!AB$2,バックデータ一覧!$I$2:$L$2,0)),IF(入力データと計算結果!$F$6=1,INDEX(バックデータ一覧!$I$22:$L$27,MATCH(VLOOKUP(計算過程!$A259,バックデータ一覧!$AU$3:$AV$367,2),バックデータ一覧!$H$22:$H$27,0),MATCH(計算過程!AB$2,バックデータ一覧!$I$2:$L$2,0))))))</f>
        <v>28</v>
      </c>
      <c r="AC259" s="24">
        <f>IF(入力データと計算結果!$F$6=4,INDEX(バックデータ一覧!$I$4:$L$9,MATCH(VLOOKUP(計算過程!$A259,バックデータ一覧!$AU$3:$AV$367,2),バックデータ一覧!$H$4:$H$9,0),MATCH(計算過程!AC$2,バックデータ一覧!$I$2:$L$2,0)),IF(入力データと計算結果!$F$6=3,INDEX(バックデータ一覧!$I$10:$L$15,MATCH(VLOOKUP(計算過程!$A259,バックデータ一覧!$AU$3:$AV$367,2),バックデータ一覧!$H$10:$H$15,0),MATCH(計算過程!AC$2,バックデータ一覧!$I$2:$L$2,0)),IF(入力データと計算結果!$F$6=2,INDEX(バックデータ一覧!$I$16:$L$21,MATCH(VLOOKUP(計算過程!$A259,バックデータ一覧!$AU$3:$AV$367,2),バックデータ一覧!$H$16:$H$21,0),MATCH(計算過程!AC$2,バックデータ一覧!$I$2:$L$2,0)),IF(入力データと計算結果!$F$6=1,INDEX(バックデータ一覧!$I$22:$L$27,MATCH(VLOOKUP(計算過程!$A259,バックデータ一覧!$AU$3:$AV$367,2),バックデータ一覧!$H$22:$H$27,0),MATCH(計算過程!AC$2,バックデータ一覧!$I$2:$L$2,0))))))</f>
        <v>180</v>
      </c>
      <c r="AD259" s="89">
        <f>IF($AF259&lt;7,INDEX(バックデータ一覧!$P$4:$S$5,MATCH(入力データと計算結果!$F$8,バックデータ一覧!$O$4:$O$5,0),MATCH(入力データと計算結果!$F$6,バックデータ一覧!$P$3:$W$3,0)),IF(AND($AF259&gt;=7,$AF259&lt;16),INDEX(バックデータ一覧!$P$6:$S$7,MATCH(入力データと計算結果!$F$8,バックデータ一覧!$O$6:$O$7,0),MATCH(入力データと計算結果!$F$6,バックデータ一覧!$P$3:$W$3,0)),IF(AND($AF259&gt;=16,$AF259&lt;25),INDEX(バックデータ一覧!$P$8:$S$9,MATCH(入力データと計算結果!$F$8,バックデータ一覧!$O$8:$O$9,0),MATCH(入力データと計算結果!$F$6,バックデータ一覧!$P$3:$W$3,0)),IF($AF259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59" s="89">
        <f>IF($AF259&lt;7,INDEX(バックデータ一覧!$T$4:$W$5,MATCH(入力データと計算結果!$F$8,バックデータ一覧!$O$4:$O$5,0),MATCH(入力データと計算結果!$F$6,バックデータ一覧!$P$3:$W$3,0)),IF(AND($AF259&gt;=7,$AF259&lt;16),INDEX(バックデータ一覧!$T$6:$W$7,MATCH(入力データと計算結果!$F$8,バックデータ一覧!$O$6:$O$7,0),MATCH(入力データと計算結果!$F$6,バックデータ一覧!$P$3:$W$3,0)),IF(AND($AF259&gt;=16,$AF259&lt;25),INDEX(バックデータ一覧!$T$8:$W$9,MATCH(入力データと計算結果!$F$8,バックデータ一覧!$O$8:$O$9,0),MATCH(入力データと計算結果!$F$6,バックデータ一覧!$P$3:$W$3,0)),IF($AF259&gt;=25,INDEX(バックデータ一覧!$T$10:$W$11,MATCH(入力データと計算結果!$F$8,バックデータ一覧!$O$10:$O$11,0),MATCH(入力データと計算結果!$F$6,バックデータ一覧!$P$3:$W$3,0))))))</f>
        <v>6.21</v>
      </c>
      <c r="AF259" s="88">
        <f>AVERAGEIF(貼り付けシート!$A$6:$A$8765,$A259,貼り付けシート!$C$6:$C$8765)</f>
        <v>16.737499999999997</v>
      </c>
      <c r="AG259" s="91">
        <f>IF(AND(入力データと計算結果!$F$7=バックデータ一覧!$A$7,AH259="使用できる"),MIN(AN259,SUM(I259:N259)*$AX$13),0)</f>
        <v>0</v>
      </c>
      <c r="AH259" s="47" t="str">
        <f t="shared" si="42"/>
        <v>使用できる</v>
      </c>
      <c r="AI259" s="90">
        <f>IF(入力データと計算結果!$F$7=バックデータ一覧!$A$8,MIN(AJ259,(SUM(I259:N259)*$AX$15)),0)</f>
        <v>0</v>
      </c>
      <c r="AJ259" s="90">
        <f t="shared" ca="1" si="38"/>
        <v>0</v>
      </c>
      <c r="AK259" s="90">
        <f t="shared" ca="1" si="39"/>
        <v>32.223937960987499</v>
      </c>
      <c r="AL259" s="88">
        <f>IF(OR($AX$22=0,入力データと計算結果!$F$7&lt;&gt;バックデータ一覧!$A$8),0,$AX$19*AM259*10^-3)</f>
        <v>0</v>
      </c>
      <c r="AM259" s="90">
        <f>SUMPRODUCT(('計算過程（日射量等）'!$A$6:$A$8765=計算過程!A259)*('計算過程（日射量等）'!$C$6:$C$8765&gt;=$AX$20))</f>
        <v>8</v>
      </c>
      <c r="AN259" s="90">
        <f>IF(入力データと計算結果!$F$7=バックデータ一覧!$A$9,0,AO259*$AX$22*$AX$21*計算過程!$AX$23)</f>
        <v>0</v>
      </c>
      <c r="AO259" s="90">
        <f>SUMIF('計算過程（日射量等）'!$A$6:$A$8765,計算過程!A259,'計算過程（日射量等）'!$C$6:$C$8765)*3600*10^-6</f>
        <v>7.6821500411298205</v>
      </c>
      <c r="AP259" s="90">
        <f t="shared" si="43"/>
        <v>18.576747311827951</v>
      </c>
      <c r="AQ259" s="90">
        <f>AVERAGEIF('貼り付けシート（日射量等）'!$D$3:$D$8762,$A259,'貼り付けシート（日射量等）'!$F$3:$F$8762)</f>
        <v>17.554166666666671</v>
      </c>
    </row>
    <row r="260" spans="1:43">
      <c r="A260" s="28">
        <v>41894</v>
      </c>
      <c r="B260" s="88">
        <f ca="1">I260-IF(入力データと計算結果!$F$7=バックデータ一覧!$A$7,計算過程!$AG260,計算過程!$AI260)*I260/($I260+$J260+$K260+$L260+$M260+$N260)</f>
        <v>6.7911543466584998</v>
      </c>
      <c r="C260" s="88">
        <f ca="1">J260-IF(入力データと計算結果!$F$7=バックデータ一覧!$A$7,計算過程!$AG260,計算過程!$AI260)*J260/($I260+$J260+$K260+$L260+$M260+$N260)</f>
        <v>10.953474752675</v>
      </c>
      <c r="D260" s="88">
        <f ca="1">K260-IF(入力データと計算結果!$F$7=バックデータ一覧!$A$7,計算過程!$AG260,計算過程!$AI260)*K260/($I260+$J260+$K260+$L260+$M260+$N260)</f>
        <v>0.87627798021399994</v>
      </c>
      <c r="E260" s="88">
        <f ca="1">L260-IF(入力データと計算結果!$F$7=バックデータ一覧!$A$7,計算過程!$AG260,計算過程!$AI260)*L260/($I260+$J260+$K260+$L260+$M260+$N260)</f>
        <v>19.716254554815002</v>
      </c>
      <c r="F260" s="88">
        <f ca="1">M260-IF(入力データと計算結果!$F$7=バックデータ一覧!$A$7,計算過程!$AG260,計算過程!$AI260)*M260/($I260+$J260+$K260+$L260+$M260+$N260)</f>
        <v>0</v>
      </c>
      <c r="G260" s="88">
        <f ca="1">N260-IF(入力データと計算結果!$F$7=バックデータ一覧!$A$7,計算過程!$AG260,計算過程!$AI260)*N260/($I260+$J260+$K260+$L260+$M260+$N260)</f>
        <v>3.8440000000000007</v>
      </c>
      <c r="H260" s="88">
        <f t="shared" si="40"/>
        <v>0</v>
      </c>
      <c r="I260" s="90">
        <f ca="1">P260*(バックデータ一覧!$E$3-計算過程!X260)*4.186*10^-3</f>
        <v>6.7911543466584998</v>
      </c>
      <c r="J260" s="90">
        <f ca="1">Q260*(バックデータ一覧!$E$4-計算過程!X260)*4.186*10^-3</f>
        <v>10.953474752675</v>
      </c>
      <c r="K260" s="90">
        <f ca="1">R260*(バックデータ一覧!$E$5-計算過程!X260)*4.186*10^-3</f>
        <v>0.87627798021399994</v>
      </c>
      <c r="L260" s="90">
        <f ca="1">IF(入力データと計算結果!$F$9=バックデータ一覧!$A$2,計算過程!S260*(バックデータ一覧!$E$6-計算過程!X260)*4.186*10^-3,0)</f>
        <v>19.716254554815002</v>
      </c>
      <c r="M260" s="90">
        <f>IF(入力データと計算結果!$F$9=バックデータ一覧!$A$2,0,計算過程!T260*(バックデータ一覧!$E$7-計算過程!X260)*4.186*10^-3)</f>
        <v>0</v>
      </c>
      <c r="N260" s="90">
        <f ca="1">IF(入力データと計算結果!$F$9=バックデータ一覧!$A$4,0,計算過程!U260*(バックデータ一覧!$E$8-計算過程!X260)*4.186*10^-3)</f>
        <v>3.8440000000000007</v>
      </c>
      <c r="O260" s="90">
        <f>IF(入力データと計算結果!$F$9=バックデータ一覧!$A$4,計算過程!W260*1.25,0)</f>
        <v>0</v>
      </c>
      <c r="P260" s="88">
        <f t="shared" si="33"/>
        <v>62</v>
      </c>
      <c r="Q260" s="88">
        <f t="shared" si="34"/>
        <v>100</v>
      </c>
      <c r="R260" s="88">
        <f t="shared" si="35"/>
        <v>8</v>
      </c>
      <c r="S260" s="88">
        <f>IF(入力データと計算結果!$F$9=バックデータ一覧!$A$2,$AC260,0)*$AX$11*$AX$12</f>
        <v>180</v>
      </c>
      <c r="T260" s="88">
        <f>IF(入力データと計算結果!$F$9=バックデータ一覧!$A$2,0,$AC260)*$AX$12</f>
        <v>0</v>
      </c>
      <c r="U260" s="88">
        <f t="shared" ca="1" si="41"/>
        <v>19.89084381726726</v>
      </c>
      <c r="V260" s="90">
        <f ca="1">IF(OR(入力データと計算結果!$F$9=バックデータ一覧!$A$2,入力データと計算結果!$F$9=バックデータ一覧!$A$3),W260/(バックデータ一覧!$E$8-計算過程!X260)/4.186*10^3,0)</f>
        <v>19.89084381726726</v>
      </c>
      <c r="W260" s="90">
        <f t="shared" si="36"/>
        <v>3.8440000000000003</v>
      </c>
      <c r="X260" s="90">
        <f ca="1">MAX(VLOOKUP(入力データと計算結果!$F$5,バックデータ一覧!$Y$3:$AA$10,2)*Y260+VLOOKUP(入力データと計算結果!$F$5,バックデータ一覧!$Y$3:$AA$10,3),0.5)</f>
        <v>13.833075125000001</v>
      </c>
      <c r="Y260" s="90">
        <f t="shared" ca="1" si="37"/>
        <v>15.615416666666665</v>
      </c>
      <c r="Z260" s="24">
        <f>IF(入力データと計算結果!$F$6=4,INDEX(バックデータ一覧!$I$4:$L$9,MATCH(VLOOKUP(計算過程!$A260,バックデータ一覧!$AU$3:$AV$367,2),バックデータ一覧!$H$4:$H$9,0),MATCH(計算過程!Z$2,バックデータ一覧!$I$2:$L$2,0)),IF(入力データと計算結果!$F$6=3,INDEX(バックデータ一覧!$I$10:$L$15,MATCH(VLOOKUP(計算過程!$A260,バックデータ一覧!$AU$3:$AV$367,2),バックデータ一覧!$H$10:$H$15,0),MATCH(計算過程!Z$2,バックデータ一覧!$I$2:$L$2,0)),IF(入力データと計算結果!$F$6=2,INDEX(バックデータ一覧!$I$16:$L$21,MATCH(VLOOKUP(計算過程!$A260,バックデータ一覧!$AU$3:$AV$367,2),バックデータ一覧!$H$16:$H$21,0),MATCH(計算過程!Z$2,バックデータ一覧!$I$2:$L$2,0)),IF(入力データと計算結果!$F$6=1,INDEX(バックデータ一覧!$I$22:$L$27,MATCH(VLOOKUP(計算過程!$A260,バックデータ一覧!$AU$3:$AV$367,2),バックデータ一覧!$H$22:$H$27,0),MATCH(計算過程!Z$2,バックデータ一覧!$I$2:$L$2,0))))))</f>
        <v>62</v>
      </c>
      <c r="AA260" s="24">
        <f>IF(入力データと計算結果!$F$6=4,INDEX(バックデータ一覧!$I$4:$L$9,MATCH(VLOOKUP(計算過程!$A260,バックデータ一覧!$AU$3:$AV$367,2),バックデータ一覧!$H$4:$H$9,0),MATCH(計算過程!AA$2,バックデータ一覧!$I$2:$L$2,0)),IF(入力データと計算結果!$F$6=3,INDEX(バックデータ一覧!$I$10:$L$15,MATCH(VLOOKUP(計算過程!$A260,バックデータ一覧!$AU$3:$AV$367,2),バックデータ一覧!$H$10:$H$15,0),MATCH(計算過程!AA$2,バックデータ一覧!$I$2:$L$2,0)),IF(入力データと計算結果!$F$6=2,INDEX(バックデータ一覧!$I$16:$L$21,MATCH(VLOOKUP(計算過程!$A260,バックデータ一覧!$AU$3:$AV$367,2),バックデータ一覧!$H$16:$H$21,0),MATCH(計算過程!AA$2,バックデータ一覧!$I$2:$L$2,0)),IF(入力データと計算結果!$F$6=1,INDEX(バックデータ一覧!$I$22:$L$27,MATCH(VLOOKUP(計算過程!$A260,バックデータ一覧!$AU$3:$AV$367,2),バックデータ一覧!$H$22:$H$27,0),MATCH(計算過程!AA$2,バックデータ一覧!$I$2:$L$2,0))))))</f>
        <v>100</v>
      </c>
      <c r="AB260" s="24">
        <f>IF(入力データと計算結果!$F$6=4,INDEX(バックデータ一覧!$I$4:$L$9,MATCH(VLOOKUP(計算過程!$A260,バックデータ一覧!$AU$3:$AV$367,2),バックデータ一覧!$H$4:$H$9,0),MATCH(計算過程!AB$2,バックデータ一覧!$I$2:$L$2,0)),IF(入力データと計算結果!$F$6=3,INDEX(バックデータ一覧!$I$10:$L$15,MATCH(VLOOKUP(計算過程!$A260,バックデータ一覧!$AU$3:$AV$367,2),バックデータ一覧!$H$10:$H$15,0),MATCH(計算過程!AB$2,バックデータ一覧!$I$2:$L$2,0)),IF(入力データと計算結果!$F$6=2,INDEX(バックデータ一覧!$I$16:$L$21,MATCH(VLOOKUP(計算過程!$A260,バックデータ一覧!$AU$3:$AV$367,2),バックデータ一覧!$H$16:$H$21,0),MATCH(計算過程!AB$2,バックデータ一覧!$I$2:$L$2,0)),IF(入力データと計算結果!$F$6=1,INDEX(バックデータ一覧!$I$22:$L$27,MATCH(VLOOKUP(計算過程!$A260,バックデータ一覧!$AU$3:$AV$367,2),バックデータ一覧!$H$22:$H$27,0),MATCH(計算過程!AB$2,バックデータ一覧!$I$2:$L$2,0))))))</f>
        <v>8</v>
      </c>
      <c r="AC260" s="24">
        <f>IF(入力データと計算結果!$F$6=4,INDEX(バックデータ一覧!$I$4:$L$9,MATCH(VLOOKUP(計算過程!$A260,バックデータ一覧!$AU$3:$AV$367,2),バックデータ一覧!$H$4:$H$9,0),MATCH(計算過程!AC$2,バックデータ一覧!$I$2:$L$2,0)),IF(入力データと計算結果!$F$6=3,INDEX(バックデータ一覧!$I$10:$L$15,MATCH(VLOOKUP(計算過程!$A260,バックデータ一覧!$AU$3:$AV$367,2),バックデータ一覧!$H$10:$H$15,0),MATCH(計算過程!AC$2,バックデータ一覧!$I$2:$L$2,0)),IF(入力データと計算結果!$F$6=2,INDEX(バックデータ一覧!$I$16:$L$21,MATCH(VLOOKUP(計算過程!$A260,バックデータ一覧!$AU$3:$AV$367,2),バックデータ一覧!$H$16:$H$21,0),MATCH(計算過程!AC$2,バックデータ一覧!$I$2:$L$2,0)),IF(入力データと計算結果!$F$6=1,INDEX(バックデータ一覧!$I$22:$L$27,MATCH(VLOOKUP(計算過程!$A260,バックデータ一覧!$AU$3:$AV$367,2),バックデータ一覧!$H$22:$H$27,0),MATCH(計算過程!AC$2,バックデータ一覧!$I$2:$L$2,0))))))</f>
        <v>180</v>
      </c>
      <c r="AD260" s="89">
        <f>IF($AF260&lt;7,INDEX(バックデータ一覧!$P$4:$S$5,MATCH(入力データと計算結果!$F$8,バックデータ一覧!$O$4:$O$5,0),MATCH(入力データと計算結果!$F$6,バックデータ一覧!$P$3:$W$3,0)),IF(AND($AF260&gt;=7,$AF260&lt;16),INDEX(バックデータ一覧!$P$6:$S$7,MATCH(入力データと計算結果!$F$8,バックデータ一覧!$O$6:$O$7,0),MATCH(入力データと計算結果!$F$6,バックデータ一覧!$P$3:$W$3,0)),IF(AND($AF260&gt;=16,$AF260&lt;25),INDEX(バックデータ一覧!$P$8:$S$9,MATCH(入力データと計算結果!$F$8,バックデータ一覧!$O$8:$O$9,0),MATCH(入力データと計算結果!$F$6,バックデータ一覧!$P$3:$W$3,0)),IF($AF260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60" s="89">
        <f>IF($AF260&lt;7,INDEX(バックデータ一覧!$T$4:$W$5,MATCH(入力データと計算結果!$F$8,バックデータ一覧!$O$4:$O$5,0),MATCH(入力データと計算結果!$F$6,バックデータ一覧!$P$3:$W$3,0)),IF(AND($AF260&gt;=7,$AF260&lt;16),INDEX(バックデータ一覧!$T$6:$W$7,MATCH(入力データと計算結果!$F$8,バックデータ一覧!$O$6:$O$7,0),MATCH(入力データと計算結果!$F$6,バックデータ一覧!$P$3:$W$3,0)),IF(AND($AF260&gt;=16,$AF260&lt;25),INDEX(バックデータ一覧!$T$8:$W$9,MATCH(入力データと計算結果!$F$8,バックデータ一覧!$O$8:$O$9,0),MATCH(入力データと計算結果!$F$6,バックデータ一覧!$P$3:$W$3,0)),IF($AF260&gt;=25,INDEX(バックデータ一覧!$T$10:$W$11,MATCH(入力データと計算結果!$F$8,バックデータ一覧!$O$10:$O$11,0),MATCH(入力データと計算結果!$F$6,バックデータ一覧!$P$3:$W$3,0))))))</f>
        <v>6.21</v>
      </c>
      <c r="AF260" s="88">
        <f>AVERAGEIF(貼り付けシート!$A$6:$A$8765,$A260,貼り付けシート!$C$6:$C$8765)</f>
        <v>16.899999999999995</v>
      </c>
      <c r="AG260" s="91">
        <f>IF(AND(入力データと計算結果!$F$7=バックデータ一覧!$A$7,AH260="使用できる"),MIN(AN260,SUM(I260:N260)*$AX$13),0)</f>
        <v>0</v>
      </c>
      <c r="AH260" s="47" t="str">
        <f t="shared" si="42"/>
        <v>使用できる</v>
      </c>
      <c r="AI260" s="90">
        <f>IF(入力データと計算結果!$F$7=バックデータ一覧!$A$8,MIN(AJ260,(SUM(I260:N260)*$AX$15)),0)</f>
        <v>0</v>
      </c>
      <c r="AJ260" s="90">
        <f t="shared" ca="1" si="38"/>
        <v>0</v>
      </c>
      <c r="AK260" s="90">
        <f t="shared" ca="1" si="39"/>
        <v>32.127712129012501</v>
      </c>
      <c r="AL260" s="88">
        <f>IF(OR($AX$22=0,入力データと計算結果!$F$7&lt;&gt;バックデータ一覧!$A$8),0,$AX$19*AM260*10^-3)</f>
        <v>0</v>
      </c>
      <c r="AM260" s="90">
        <f>SUMPRODUCT(('計算過程（日射量等）'!$A$6:$A$8765=計算過程!A260)*('計算過程（日射量等）'!$C$6:$C$8765&gt;=$AX$20))</f>
        <v>6</v>
      </c>
      <c r="AN260" s="90">
        <f>IF(入力データと計算結果!$F$7=バックデータ一覧!$A$9,0,AO260*$AX$22*$AX$21*計算過程!$AX$23)</f>
        <v>0</v>
      </c>
      <c r="AO260" s="90">
        <f>SUMIF('計算過程（日射量等）'!$A$6:$A$8765,計算過程!A260,'計算過程（日射量等）'!$C$6:$C$8765)*3600*10^-6</f>
        <v>5.7329091652580484</v>
      </c>
      <c r="AP260" s="90">
        <f t="shared" si="43"/>
        <v>18.375268817204297</v>
      </c>
      <c r="AQ260" s="90">
        <f>AVERAGEIF('貼り付けシート（日射量等）'!$D$3:$D$8762,$A260,'貼り付けシート（日射量等）'!$F$3:$F$8762)</f>
        <v>16.962499999999995</v>
      </c>
    </row>
    <row r="261" spans="1:43">
      <c r="A261" s="28">
        <v>41895</v>
      </c>
      <c r="B261" s="88">
        <f ca="1">I261-IF(入力データと計算結果!$F$7=バックデータ一覧!$A$7,計算過程!$AG261,計算過程!$AI261)*I261/($I261+$J261+$K261+$L261+$M261+$N261)</f>
        <v>9.9902669811489986</v>
      </c>
      <c r="C261" s="88">
        <f ca="1">J261-IF(入力データと計算結果!$F$7=バックデータ一覧!$A$7,計算過程!$AG261,計算過程!$AI261)*J261/($I261+$J261+$K261+$L261+$M261+$N261)</f>
        <v>16.2884787736125</v>
      </c>
      <c r="D261" s="88">
        <f ca="1">K261-IF(入力データと計算結果!$F$7=バックデータ一覧!$A$7,計算過程!$AG261,計算過程!$AI261)*K261/($I261+$J261+$K261+$L261+$M261+$N261)</f>
        <v>3.0405160377409999</v>
      </c>
      <c r="E261" s="88">
        <f ca="1">L261-IF(入力データと計算結果!$F$7=バックデータ一覧!$A$7,計算過程!$AG261,計算過程!$AI261)*L261/($I261+$J261+$K261+$L261+$M261+$N261)</f>
        <v>19.546174528335001</v>
      </c>
      <c r="F261" s="88">
        <f ca="1">M261-IF(入力データと計算結果!$F$7=バックデータ一覧!$A$7,計算過程!$AG261,計算過程!$AI261)*M261/($I261+$J261+$K261+$L261+$M261+$N261)</f>
        <v>0</v>
      </c>
      <c r="G261" s="88">
        <f ca="1">N261-IF(入力データと計算結果!$F$7=バックデータ一覧!$A$7,計算過程!$AG261,計算過程!$AI261)*N261/($I261+$J261+$K261+$L261+$M261+$N261)</f>
        <v>3.9046666666666665</v>
      </c>
      <c r="H261" s="88">
        <f t="shared" si="40"/>
        <v>0</v>
      </c>
      <c r="I261" s="90">
        <f ca="1">P261*(バックデータ一覧!$E$3-計算過程!X261)*4.186*10^-3</f>
        <v>9.9902669811489986</v>
      </c>
      <c r="J261" s="90">
        <f ca="1">Q261*(バックデータ一覧!$E$4-計算過程!X261)*4.186*10^-3</f>
        <v>16.2884787736125</v>
      </c>
      <c r="K261" s="90">
        <f ca="1">R261*(バックデータ一覧!$E$5-計算過程!X261)*4.186*10^-3</f>
        <v>3.0405160377409999</v>
      </c>
      <c r="L261" s="90">
        <f ca="1">IF(入力データと計算結果!$F$9=バックデータ一覧!$A$2,計算過程!S261*(バックデータ一覧!$E$6-計算過程!X261)*4.186*10^-3,0)</f>
        <v>19.546174528335001</v>
      </c>
      <c r="M261" s="90">
        <f>IF(入力データと計算結果!$F$9=バックデータ一覧!$A$2,0,計算過程!T261*(バックデータ一覧!$E$7-計算過程!X261)*4.186*10^-3)</f>
        <v>0</v>
      </c>
      <c r="N261" s="90">
        <f ca="1">IF(入力データと計算結果!$F$9=バックデータ一覧!$A$4,0,計算過程!U261*(バックデータ一覧!$E$8-計算過程!X261)*4.186*10^-3)</f>
        <v>3.9046666666666665</v>
      </c>
      <c r="O261" s="90">
        <f>IF(入力データと計算結果!$F$9=バックデータ一覧!$A$4,計算過程!W261*1.25,0)</f>
        <v>0</v>
      </c>
      <c r="P261" s="88">
        <f t="shared" si="33"/>
        <v>92</v>
      </c>
      <c r="Q261" s="88">
        <f t="shared" si="34"/>
        <v>150</v>
      </c>
      <c r="R261" s="88">
        <f t="shared" si="35"/>
        <v>28</v>
      </c>
      <c r="S261" s="88">
        <f>IF(入力データと計算結果!$F$9=バックデータ一覧!$A$2,$AC261,0)*$AX$11*$AX$12</f>
        <v>180</v>
      </c>
      <c r="T261" s="88">
        <f>IF(入力データと計算結果!$F$9=バックデータ一覧!$A$2,0,$AC261)*$AX$12</f>
        <v>0</v>
      </c>
      <c r="U261" s="88">
        <f t="shared" ca="1" si="41"/>
        <v>20.304037958898917</v>
      </c>
      <c r="V261" s="90">
        <f ca="1">IF(OR(入力データと計算結果!$F$9=バックデータ一覧!$A$2,入力データと計算結果!$F$9=バックデータ一覧!$A$3),W261/(バックデータ一覧!$E$8-計算過程!X261)/4.186*10^3,0)</f>
        <v>20.304037958898917</v>
      </c>
      <c r="W261" s="90">
        <f t="shared" si="36"/>
        <v>3.9046666666666665</v>
      </c>
      <c r="X261" s="90">
        <f ca="1">MAX(VLOOKUP(入力データと計算結果!$F$5,バックデータ一覧!$Y$3:$AA$10,2)*Y261+VLOOKUP(入力データと計算結果!$F$5,バックデータ一覧!$Y$3:$AA$10,3),0.5)</f>
        <v>14.058801125000002</v>
      </c>
      <c r="Y261" s="90">
        <f t="shared" ca="1" si="37"/>
        <v>15.955416666666668</v>
      </c>
      <c r="Z261" s="24">
        <f>IF(入力データと計算結果!$F$6=4,INDEX(バックデータ一覧!$I$4:$L$9,MATCH(VLOOKUP(計算過程!$A261,バックデータ一覧!$AU$3:$AV$367,2),バックデータ一覧!$H$4:$H$9,0),MATCH(計算過程!Z$2,バックデータ一覧!$I$2:$L$2,0)),IF(入力データと計算結果!$F$6=3,INDEX(バックデータ一覧!$I$10:$L$15,MATCH(VLOOKUP(計算過程!$A261,バックデータ一覧!$AU$3:$AV$367,2),バックデータ一覧!$H$10:$H$15,0),MATCH(計算過程!Z$2,バックデータ一覧!$I$2:$L$2,0)),IF(入力データと計算結果!$F$6=2,INDEX(バックデータ一覧!$I$16:$L$21,MATCH(VLOOKUP(計算過程!$A261,バックデータ一覧!$AU$3:$AV$367,2),バックデータ一覧!$H$16:$H$21,0),MATCH(計算過程!Z$2,バックデータ一覧!$I$2:$L$2,0)),IF(入力データと計算結果!$F$6=1,INDEX(バックデータ一覧!$I$22:$L$27,MATCH(VLOOKUP(計算過程!$A261,バックデータ一覧!$AU$3:$AV$367,2),バックデータ一覧!$H$22:$H$27,0),MATCH(計算過程!Z$2,バックデータ一覧!$I$2:$L$2,0))))))</f>
        <v>92</v>
      </c>
      <c r="AA261" s="24">
        <f>IF(入力データと計算結果!$F$6=4,INDEX(バックデータ一覧!$I$4:$L$9,MATCH(VLOOKUP(計算過程!$A261,バックデータ一覧!$AU$3:$AV$367,2),バックデータ一覧!$H$4:$H$9,0),MATCH(計算過程!AA$2,バックデータ一覧!$I$2:$L$2,0)),IF(入力データと計算結果!$F$6=3,INDEX(バックデータ一覧!$I$10:$L$15,MATCH(VLOOKUP(計算過程!$A261,バックデータ一覧!$AU$3:$AV$367,2),バックデータ一覧!$H$10:$H$15,0),MATCH(計算過程!AA$2,バックデータ一覧!$I$2:$L$2,0)),IF(入力データと計算結果!$F$6=2,INDEX(バックデータ一覧!$I$16:$L$21,MATCH(VLOOKUP(計算過程!$A261,バックデータ一覧!$AU$3:$AV$367,2),バックデータ一覧!$H$16:$H$21,0),MATCH(計算過程!AA$2,バックデータ一覧!$I$2:$L$2,0)),IF(入力データと計算結果!$F$6=1,INDEX(バックデータ一覧!$I$22:$L$27,MATCH(VLOOKUP(計算過程!$A261,バックデータ一覧!$AU$3:$AV$367,2),バックデータ一覧!$H$22:$H$27,0),MATCH(計算過程!AA$2,バックデータ一覧!$I$2:$L$2,0))))))</f>
        <v>150</v>
      </c>
      <c r="AB261" s="24">
        <f>IF(入力データと計算結果!$F$6=4,INDEX(バックデータ一覧!$I$4:$L$9,MATCH(VLOOKUP(計算過程!$A261,バックデータ一覧!$AU$3:$AV$367,2),バックデータ一覧!$H$4:$H$9,0),MATCH(計算過程!AB$2,バックデータ一覧!$I$2:$L$2,0)),IF(入力データと計算結果!$F$6=3,INDEX(バックデータ一覧!$I$10:$L$15,MATCH(VLOOKUP(計算過程!$A261,バックデータ一覧!$AU$3:$AV$367,2),バックデータ一覧!$H$10:$H$15,0),MATCH(計算過程!AB$2,バックデータ一覧!$I$2:$L$2,0)),IF(入力データと計算結果!$F$6=2,INDEX(バックデータ一覧!$I$16:$L$21,MATCH(VLOOKUP(計算過程!$A261,バックデータ一覧!$AU$3:$AV$367,2),バックデータ一覧!$H$16:$H$21,0),MATCH(計算過程!AB$2,バックデータ一覧!$I$2:$L$2,0)),IF(入力データと計算結果!$F$6=1,INDEX(バックデータ一覧!$I$22:$L$27,MATCH(VLOOKUP(計算過程!$A261,バックデータ一覧!$AU$3:$AV$367,2),バックデータ一覧!$H$22:$H$27,0),MATCH(計算過程!AB$2,バックデータ一覧!$I$2:$L$2,0))))))</f>
        <v>28</v>
      </c>
      <c r="AC261" s="24">
        <f>IF(入力データと計算結果!$F$6=4,INDEX(バックデータ一覧!$I$4:$L$9,MATCH(VLOOKUP(計算過程!$A261,バックデータ一覧!$AU$3:$AV$367,2),バックデータ一覧!$H$4:$H$9,0),MATCH(計算過程!AC$2,バックデータ一覧!$I$2:$L$2,0)),IF(入力データと計算結果!$F$6=3,INDEX(バックデータ一覧!$I$10:$L$15,MATCH(VLOOKUP(計算過程!$A261,バックデータ一覧!$AU$3:$AV$367,2),バックデータ一覧!$H$10:$H$15,0),MATCH(計算過程!AC$2,バックデータ一覧!$I$2:$L$2,0)),IF(入力データと計算結果!$F$6=2,INDEX(バックデータ一覧!$I$16:$L$21,MATCH(VLOOKUP(計算過程!$A261,バックデータ一覧!$AU$3:$AV$367,2),バックデータ一覧!$H$16:$H$21,0),MATCH(計算過程!AC$2,バックデータ一覧!$I$2:$L$2,0)),IF(入力データと計算結果!$F$6=1,INDEX(バックデータ一覧!$I$22:$L$27,MATCH(VLOOKUP(計算過程!$A261,バックデータ一覧!$AU$3:$AV$367,2),バックデータ一覧!$H$22:$H$27,0),MATCH(計算過程!AC$2,バックデータ一覧!$I$2:$L$2,0))))))</f>
        <v>180</v>
      </c>
      <c r="AD261" s="89">
        <f>IF($AF261&lt;7,INDEX(バックデータ一覧!$P$4:$S$5,MATCH(入力データと計算結果!$F$8,バックデータ一覧!$O$4:$O$5,0),MATCH(入力データと計算結果!$F$6,バックデータ一覧!$P$3:$W$3,0)),IF(AND($AF261&gt;=7,$AF261&lt;16),INDEX(バックデータ一覧!$P$6:$S$7,MATCH(入力データと計算結果!$F$8,バックデータ一覧!$O$6:$O$7,0),MATCH(入力データと計算結果!$F$6,バックデータ一覧!$P$3:$W$3,0)),IF(AND($AF261&gt;=16,$AF261&lt;25),INDEX(バックデータ一覧!$P$8:$S$9,MATCH(入力データと計算結果!$F$8,バックデータ一覧!$O$8:$O$9,0),MATCH(入力データと計算結果!$F$6,バックデータ一覧!$P$3:$W$3,0)),IF($AF261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61" s="89">
        <f>IF($AF261&lt;7,INDEX(バックデータ一覧!$T$4:$W$5,MATCH(入力データと計算結果!$F$8,バックデータ一覧!$O$4:$O$5,0),MATCH(入力データと計算結果!$F$6,バックデータ一覧!$P$3:$W$3,0)),IF(AND($AF261&gt;=7,$AF261&lt;16),INDEX(バックデータ一覧!$T$6:$W$7,MATCH(入力データと計算結果!$F$8,バックデータ一覧!$O$6:$O$7,0),MATCH(入力データと計算結果!$F$6,バックデータ一覧!$P$3:$W$3,0)),IF(AND($AF261&gt;=16,$AF261&lt;25),INDEX(バックデータ一覧!$T$8:$W$9,MATCH(入力データと計算結果!$F$8,バックデータ一覧!$O$8:$O$9,0),MATCH(入力データと計算結果!$F$6,バックデータ一覧!$P$3:$W$3,0)),IF($AF261&gt;=25,INDEX(バックデータ一覧!$T$10:$W$11,MATCH(入力データと計算結果!$F$8,バックデータ一覧!$O$10:$O$11,0),MATCH(入力データと計算結果!$F$6,バックデータ一覧!$P$3:$W$3,0))))))</f>
        <v>6.21</v>
      </c>
      <c r="AF261" s="88">
        <f>AVERAGEIF(貼り付けシート!$A$6:$A$8765,$A261,貼り付けシート!$C$6:$C$8765)</f>
        <v>16.466666666666665</v>
      </c>
      <c r="AG261" s="91">
        <f>IF(AND(入力データと計算結果!$F$7=バックデータ一覧!$A$7,AH261="使用できる"),MIN(AN261,SUM(I261:N261)*$AX$13),0)</f>
        <v>0</v>
      </c>
      <c r="AH261" s="47" t="str">
        <f t="shared" si="42"/>
        <v>使用できる</v>
      </c>
      <c r="AI261" s="90">
        <f>IF(入力データと計算結果!$F$7=バックデータ一覧!$A$8,MIN(AJ261,(SUM(I261:N261)*$AX$15)),0)</f>
        <v>0</v>
      </c>
      <c r="AJ261" s="90">
        <f t="shared" ca="1" si="38"/>
        <v>0</v>
      </c>
      <c r="AK261" s="90">
        <f t="shared" ca="1" si="39"/>
        <v>31.985978773612498</v>
      </c>
      <c r="AL261" s="88">
        <f>IF(OR($AX$22=0,入力データと計算結果!$F$7&lt;&gt;バックデータ一覧!$A$8),0,$AX$19*AM261*10^-3)</f>
        <v>0</v>
      </c>
      <c r="AM261" s="90">
        <f>SUMPRODUCT(('計算過程（日射量等）'!$A$6:$A$8765=計算過程!A261)*('計算過程（日射量等）'!$C$6:$C$8765&gt;=$AX$20))</f>
        <v>6</v>
      </c>
      <c r="AN261" s="90">
        <f>IF(入力データと計算結果!$F$7=バックデータ一覧!$A$9,0,AO261*$AX$22*$AX$21*計算過程!$AX$23)</f>
        <v>0</v>
      </c>
      <c r="AO261" s="90">
        <f>SUMIF('計算過程（日射量等）'!$A$6:$A$8765,計算過程!A261,'計算過程（日射量等）'!$C$6:$C$8765)*3600*10^-6</f>
        <v>5.936266794595495</v>
      </c>
      <c r="AP261" s="90">
        <f t="shared" si="43"/>
        <v>18.156854838709673</v>
      </c>
      <c r="AQ261" s="90">
        <f>AVERAGEIF('貼り付けシート（日射量等）'!$D$3:$D$8762,$A261,'貼り付けシート（日射量等）'!$F$3:$F$8762)</f>
        <v>15.72916666666667</v>
      </c>
    </row>
    <row r="262" spans="1:43">
      <c r="A262" s="28">
        <v>41896</v>
      </c>
      <c r="B262" s="88">
        <f ca="1">I262-IF(入力データと計算結果!$F$7=バックデータ一覧!$A$7,計算過程!$AG262,計算過程!$AI262)*I262/($I262+$J262+$K262+$L262+$M262+$N262)</f>
        <v>9.9179320199959999</v>
      </c>
      <c r="C262" s="88">
        <f ca="1">J262-IF(入力データと計算結果!$F$7=バックデータ一覧!$A$7,計算過程!$AG262,計算過程!$AI262)*J262/($I262+$J262+$K262+$L262+$M262+$N262)</f>
        <v>16.170541336949999</v>
      </c>
      <c r="D262" s="88">
        <f ca="1">K262-IF(入力データと計算結果!$F$7=バックデータ一覧!$A$7,計算過程!$AG262,計算過程!$AI262)*K262/($I262+$J262+$K262+$L262+$M262+$N262)</f>
        <v>3.0185010495640001</v>
      </c>
      <c r="E262" s="88">
        <f ca="1">L262-IF(入力データと計算結果!$F$7=バックデータ一覧!$A$7,計算過程!$AG262,計算過程!$AI262)*L262/($I262+$J262+$K262+$L262+$M262+$N262)</f>
        <v>19.404649604339998</v>
      </c>
      <c r="F262" s="88">
        <f ca="1">M262-IF(入力データと計算結果!$F$7=バックデータ一覧!$A$7,計算過程!$AG262,計算過程!$AI262)*M262/($I262+$J262+$K262+$L262+$M262+$N262)</f>
        <v>0</v>
      </c>
      <c r="G262" s="88">
        <f ca="1">N262-IF(入力データと計算結果!$F$7=バックデータ一覧!$A$7,計算過程!$AG262,計算過程!$AI262)*N262/($I262+$J262+$K262+$L262+$M262+$N262)</f>
        <v>3.7903333333333324</v>
      </c>
      <c r="H262" s="88">
        <f t="shared" si="40"/>
        <v>0</v>
      </c>
      <c r="I262" s="90">
        <f ca="1">P262*(バックデータ一覧!$E$3-計算過程!X262)*4.186*10^-3</f>
        <v>9.9179320199959999</v>
      </c>
      <c r="J262" s="90">
        <f ca="1">Q262*(バックデータ一覧!$E$4-計算過程!X262)*4.186*10^-3</f>
        <v>16.170541336949999</v>
      </c>
      <c r="K262" s="90">
        <f ca="1">R262*(バックデータ一覧!$E$5-計算過程!X262)*4.186*10^-3</f>
        <v>3.0185010495640001</v>
      </c>
      <c r="L262" s="90">
        <f ca="1">IF(入力データと計算結果!$F$9=バックデータ一覧!$A$2,計算過程!S262*(バックデータ一覧!$E$6-計算過程!X262)*4.186*10^-3,0)</f>
        <v>19.404649604339998</v>
      </c>
      <c r="M262" s="90">
        <f>IF(入力データと計算結果!$F$9=バックデータ一覧!$A$2,0,計算過程!T262*(バックデータ一覧!$E$7-計算過程!X262)*4.186*10^-3)</f>
        <v>0</v>
      </c>
      <c r="N262" s="90">
        <f ca="1">IF(入力データと計算結果!$F$9=バックデータ一覧!$A$4,0,計算過程!U262*(バックデータ一覧!$E$8-計算過程!X262)*4.186*10^-3)</f>
        <v>3.7903333333333324</v>
      </c>
      <c r="O262" s="90">
        <f>IF(入力データと計算結果!$F$9=バックデータ一覧!$A$4,計算過程!W262*1.25,0)</f>
        <v>0</v>
      </c>
      <c r="P262" s="88">
        <f t="shared" ref="P262:P325" si="44">Z262*$AX$4*$AX$11</f>
        <v>92</v>
      </c>
      <c r="Q262" s="88">
        <f t="shared" ref="Q262:Q325" si="45">AA262*$AX$5*$AX$11</f>
        <v>150</v>
      </c>
      <c r="R262" s="88">
        <f t="shared" ref="R262:R325" si="46">AB262*$AX$6*$AX$11</f>
        <v>28</v>
      </c>
      <c r="S262" s="88">
        <f>IF(入力データと計算結果!$F$9=バックデータ一覧!$A$2,$AC262,0)*$AX$11*$AX$12</f>
        <v>180</v>
      </c>
      <c r="T262" s="88">
        <f>IF(入力データと計算結果!$F$9=バックデータ一覧!$A$2,0,$AC262)*$AX$12</f>
        <v>0</v>
      </c>
      <c r="U262" s="88">
        <f t="shared" ca="1" si="41"/>
        <v>19.790423514080185</v>
      </c>
      <c r="V262" s="90">
        <f ca="1">IF(OR(入力データと計算結果!$F$9=バックデータ一覧!$A$2,入力データと計算結果!$F$9=バックデータ一覧!$A$3),W262/(バックデータ一覧!$E$8-計算過程!X262)/4.186*10^3,0)</f>
        <v>19.790423514080185</v>
      </c>
      <c r="W262" s="90">
        <f t="shared" ref="W262:W325" si="47">IF(SUM(S262:T262)&gt;0,AD262*AF262+AE262,0)</f>
        <v>3.7903333333333329</v>
      </c>
      <c r="X262" s="90">
        <f ca="1">MAX(VLOOKUP(入力データと計算結果!$F$5,バックデータ一覧!$Y$3:$AA$10,2)*Y262+VLOOKUP(入力データと計算結果!$F$5,バックデータ一覧!$Y$3:$AA$10,3),0.5)</f>
        <v>14.246629500000001</v>
      </c>
      <c r="Y262" s="90">
        <f t="shared" ref="Y262:Y325" ca="1" si="48">IF($A$16-A262=10,SUM(OFFSET($AF$370,,,-10-($A$6-A262)))/10,IF($A$16-A262&gt;0,SUM(OFFSET($AF$6,,,A262-$A$6),OFFSET($AF$370,,,-10-($A$6-A262)))/10,SUM(OFFSET(AF262,-1,,-10,))/10))</f>
        <v>16.238333333333333</v>
      </c>
      <c r="Z262" s="24">
        <f>IF(入力データと計算結果!$F$6=4,INDEX(バックデータ一覧!$I$4:$L$9,MATCH(VLOOKUP(計算過程!$A262,バックデータ一覧!$AU$3:$AV$367,2),バックデータ一覧!$H$4:$H$9,0),MATCH(計算過程!Z$2,バックデータ一覧!$I$2:$L$2,0)),IF(入力データと計算結果!$F$6=3,INDEX(バックデータ一覧!$I$10:$L$15,MATCH(VLOOKUP(計算過程!$A262,バックデータ一覧!$AU$3:$AV$367,2),バックデータ一覧!$H$10:$H$15,0),MATCH(計算過程!Z$2,バックデータ一覧!$I$2:$L$2,0)),IF(入力データと計算結果!$F$6=2,INDEX(バックデータ一覧!$I$16:$L$21,MATCH(VLOOKUP(計算過程!$A262,バックデータ一覧!$AU$3:$AV$367,2),バックデータ一覧!$H$16:$H$21,0),MATCH(計算過程!Z$2,バックデータ一覧!$I$2:$L$2,0)),IF(入力データと計算結果!$F$6=1,INDEX(バックデータ一覧!$I$22:$L$27,MATCH(VLOOKUP(計算過程!$A262,バックデータ一覧!$AU$3:$AV$367,2),バックデータ一覧!$H$22:$H$27,0),MATCH(計算過程!Z$2,バックデータ一覧!$I$2:$L$2,0))))))</f>
        <v>92</v>
      </c>
      <c r="AA262" s="24">
        <f>IF(入力データと計算結果!$F$6=4,INDEX(バックデータ一覧!$I$4:$L$9,MATCH(VLOOKUP(計算過程!$A262,バックデータ一覧!$AU$3:$AV$367,2),バックデータ一覧!$H$4:$H$9,0),MATCH(計算過程!AA$2,バックデータ一覧!$I$2:$L$2,0)),IF(入力データと計算結果!$F$6=3,INDEX(バックデータ一覧!$I$10:$L$15,MATCH(VLOOKUP(計算過程!$A262,バックデータ一覧!$AU$3:$AV$367,2),バックデータ一覧!$H$10:$H$15,0),MATCH(計算過程!AA$2,バックデータ一覧!$I$2:$L$2,0)),IF(入力データと計算結果!$F$6=2,INDEX(バックデータ一覧!$I$16:$L$21,MATCH(VLOOKUP(計算過程!$A262,バックデータ一覧!$AU$3:$AV$367,2),バックデータ一覧!$H$16:$H$21,0),MATCH(計算過程!AA$2,バックデータ一覧!$I$2:$L$2,0)),IF(入力データと計算結果!$F$6=1,INDEX(バックデータ一覧!$I$22:$L$27,MATCH(VLOOKUP(計算過程!$A262,バックデータ一覧!$AU$3:$AV$367,2),バックデータ一覧!$H$22:$H$27,0),MATCH(計算過程!AA$2,バックデータ一覧!$I$2:$L$2,0))))))</f>
        <v>150</v>
      </c>
      <c r="AB262" s="24">
        <f>IF(入力データと計算結果!$F$6=4,INDEX(バックデータ一覧!$I$4:$L$9,MATCH(VLOOKUP(計算過程!$A262,バックデータ一覧!$AU$3:$AV$367,2),バックデータ一覧!$H$4:$H$9,0),MATCH(計算過程!AB$2,バックデータ一覧!$I$2:$L$2,0)),IF(入力データと計算結果!$F$6=3,INDEX(バックデータ一覧!$I$10:$L$15,MATCH(VLOOKUP(計算過程!$A262,バックデータ一覧!$AU$3:$AV$367,2),バックデータ一覧!$H$10:$H$15,0),MATCH(計算過程!AB$2,バックデータ一覧!$I$2:$L$2,0)),IF(入力データと計算結果!$F$6=2,INDEX(バックデータ一覧!$I$16:$L$21,MATCH(VLOOKUP(計算過程!$A262,バックデータ一覧!$AU$3:$AV$367,2),バックデータ一覧!$H$16:$H$21,0),MATCH(計算過程!AB$2,バックデータ一覧!$I$2:$L$2,0)),IF(入力データと計算結果!$F$6=1,INDEX(バックデータ一覧!$I$22:$L$27,MATCH(VLOOKUP(計算過程!$A262,バックデータ一覧!$AU$3:$AV$367,2),バックデータ一覧!$H$22:$H$27,0),MATCH(計算過程!AB$2,バックデータ一覧!$I$2:$L$2,0))))))</f>
        <v>28</v>
      </c>
      <c r="AC262" s="24">
        <f>IF(入力データと計算結果!$F$6=4,INDEX(バックデータ一覧!$I$4:$L$9,MATCH(VLOOKUP(計算過程!$A262,バックデータ一覧!$AU$3:$AV$367,2),バックデータ一覧!$H$4:$H$9,0),MATCH(計算過程!AC$2,バックデータ一覧!$I$2:$L$2,0)),IF(入力データと計算結果!$F$6=3,INDEX(バックデータ一覧!$I$10:$L$15,MATCH(VLOOKUP(計算過程!$A262,バックデータ一覧!$AU$3:$AV$367,2),バックデータ一覧!$H$10:$H$15,0),MATCH(計算過程!AC$2,バックデータ一覧!$I$2:$L$2,0)),IF(入力データと計算結果!$F$6=2,INDEX(バックデータ一覧!$I$16:$L$21,MATCH(VLOOKUP(計算過程!$A262,バックデータ一覧!$AU$3:$AV$367,2),バックデータ一覧!$H$16:$H$21,0),MATCH(計算過程!AC$2,バックデータ一覧!$I$2:$L$2,0)),IF(入力データと計算結果!$F$6=1,INDEX(バックデータ一覧!$I$22:$L$27,MATCH(VLOOKUP(計算過程!$A262,バックデータ一覧!$AU$3:$AV$367,2),バックデータ一覧!$H$22:$H$27,0),MATCH(計算過程!AC$2,バックデータ一覧!$I$2:$L$2,0))))))</f>
        <v>180</v>
      </c>
      <c r="AD262" s="89">
        <f>IF($AF262&lt;7,INDEX(バックデータ一覧!$P$4:$S$5,MATCH(入力データと計算結果!$F$8,バックデータ一覧!$O$4:$O$5,0),MATCH(入力データと計算結果!$F$6,バックデータ一覧!$P$3:$W$3,0)),IF(AND($AF262&gt;=7,$AF262&lt;16),INDEX(バックデータ一覧!$P$6:$S$7,MATCH(入力データと計算結果!$F$8,バックデータ一覧!$O$6:$O$7,0),MATCH(入力データと計算結果!$F$6,バックデータ一覧!$P$3:$W$3,0)),IF(AND($AF262&gt;=16,$AF262&lt;25),INDEX(バックデータ一覧!$P$8:$S$9,MATCH(入力データと計算結果!$F$8,バックデータ一覧!$O$8:$O$9,0),MATCH(入力データと計算結果!$F$6,バックデータ一覧!$P$3:$W$3,0)),IF($AF262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62" s="89">
        <f>IF($AF262&lt;7,INDEX(バックデータ一覧!$T$4:$W$5,MATCH(入力データと計算結果!$F$8,バックデータ一覧!$O$4:$O$5,0),MATCH(入力データと計算結果!$F$6,バックデータ一覧!$P$3:$W$3,0)),IF(AND($AF262&gt;=7,$AF262&lt;16),INDEX(バックデータ一覧!$T$6:$W$7,MATCH(入力データと計算結果!$F$8,バックデータ一覧!$O$6:$O$7,0),MATCH(入力データと計算結果!$F$6,バックデータ一覧!$P$3:$W$3,0)),IF(AND($AF262&gt;=16,$AF262&lt;25),INDEX(バックデータ一覧!$T$8:$W$9,MATCH(入力データと計算結果!$F$8,バックデータ一覧!$O$8:$O$9,0),MATCH(入力データと計算結果!$F$6,バックデータ一覧!$P$3:$W$3,0)),IF($AF262&gt;=25,INDEX(バックデータ一覧!$T$10:$W$11,MATCH(入力データと計算結果!$F$8,バックデータ一覧!$O$10:$O$11,0),MATCH(入力データと計算結果!$F$6,バックデータ一覧!$P$3:$W$3,0))))))</f>
        <v>6.21</v>
      </c>
      <c r="AF262" s="88">
        <f>AVERAGEIF(貼り付けシート!$A$6:$A$8765,$A262,貼り付けシート!$C$6:$C$8765)</f>
        <v>17.283333333333335</v>
      </c>
      <c r="AG262" s="91">
        <f>IF(AND(入力データと計算結果!$F$7=バックデータ一覧!$A$7,AH262="使用できる"),MIN(AN262,SUM(I262:N262)*$AX$13),0)</f>
        <v>0</v>
      </c>
      <c r="AH262" s="47" t="str">
        <f t="shared" si="42"/>
        <v>使用できる</v>
      </c>
      <c r="AI262" s="90">
        <f>IF(入力データと計算結果!$F$7=バックデータ一覧!$A$8,MIN(AJ262,(SUM(I262:N262)*$AX$15)),0)</f>
        <v>0</v>
      </c>
      <c r="AJ262" s="90">
        <f t="shared" ref="AJ262:AJ325" ca="1" si="49">MIN(AN262,AK262*$AX$16)</f>
        <v>0</v>
      </c>
      <c r="AK262" s="90">
        <f t="shared" ref="AK262:AK325" ca="1" si="50">($AX$17-X262)*$AX$18*4.186*10^-3</f>
        <v>31.86804133695</v>
      </c>
      <c r="AL262" s="88">
        <f>IF(OR($AX$22=0,入力データと計算結果!$F$7&lt;&gt;バックデータ一覧!$A$8),0,$AX$19*AM262*10^-3)</f>
        <v>0</v>
      </c>
      <c r="AM262" s="90">
        <f>SUMPRODUCT(('計算過程（日射量等）'!$A$6:$A$8765=計算過程!A262)*('計算過程（日射量等）'!$C$6:$C$8765&gt;=$AX$20))</f>
        <v>4</v>
      </c>
      <c r="AN262" s="90">
        <f>IF(入力データと計算結果!$F$7=バックデータ一覧!$A$9,0,AO262*$AX$22*$AX$21*計算過程!$AX$23)</f>
        <v>0</v>
      </c>
      <c r="AO262" s="90">
        <f>SUMIF('計算過程（日射量等）'!$A$6:$A$8765,計算過程!A262,'計算過程（日射量等）'!$C$6:$C$8765)*3600*10^-6</f>
        <v>4.6120242747877453</v>
      </c>
      <c r="AP262" s="90">
        <f t="shared" si="43"/>
        <v>17.726881720430104</v>
      </c>
      <c r="AQ262" s="90">
        <f>AVERAGEIF('貼り付けシート（日射量等）'!$D$3:$D$8762,$A262,'貼り付けシート（日射量等）'!$F$3:$F$8762)</f>
        <v>16.591666666666665</v>
      </c>
    </row>
    <row r="263" spans="1:43">
      <c r="A263" s="28">
        <v>41897</v>
      </c>
      <c r="B263" s="88">
        <f ca="1">I263-IF(入力データと計算結果!$F$7=バックデータ一覧!$A$7,計算過程!$AG263,計算過程!$AI263)*I263/($I263+$J263+$K263+$L263+$M263+$N263)</f>
        <v>3.4265564402159998</v>
      </c>
      <c r="C263" s="88">
        <f ca="1">J263-IF(入力データと計算結果!$F$7=バックデータ一覧!$A$7,計算過程!$AG263,計算過程!$AI263)*J263/($I263+$J263+$K263+$L263+$M263+$N263)</f>
        <v>20.345178863782497</v>
      </c>
      <c r="D263" s="88">
        <f ca="1">K263-IF(入力データと計算結果!$F$7=バックデータ一覧!$A$7,計算過程!$AG263,計算過程!$AI263)*K263/($I263+$J263+$K263+$L263+$M263+$N263)</f>
        <v>2.9982368851889998</v>
      </c>
      <c r="E263" s="88">
        <f ca="1">L263-IF(入力データと計算結果!$F$7=バックデータ一覧!$A$7,計算過程!$AG263,計算過程!$AI263)*L263/($I263+$J263+$K263+$L263+$M263+$N263)</f>
        <v>0</v>
      </c>
      <c r="F263" s="88">
        <f ca="1">M263-IF(入力データと計算結果!$F$7=バックデータ一覧!$A$7,計算過程!$AG263,計算過程!$AI263)*M263/($I263+$J263+$K263+$L263+$M263+$N263)</f>
        <v>0</v>
      </c>
      <c r="G263" s="88">
        <f ca="1">N263-IF(入力データと計算結果!$F$7=バックデータ一覧!$A$7,計算過程!$AG263,計算過程!$AI263)*N263/($I263+$J263+$K263+$L263+$M263+$N263)</f>
        <v>0</v>
      </c>
      <c r="H263" s="88">
        <f t="shared" ref="H263:H326" si="51">O263</f>
        <v>0</v>
      </c>
      <c r="I263" s="90">
        <f ca="1">P263*(バックデータ一覧!$E$3-計算過程!X263)*4.186*10^-3</f>
        <v>3.4265564402159998</v>
      </c>
      <c r="J263" s="90">
        <f ca="1">Q263*(バックデータ一覧!$E$4-計算過程!X263)*4.186*10^-3</f>
        <v>20.345178863782497</v>
      </c>
      <c r="K263" s="90">
        <f ca="1">R263*(バックデータ一覧!$E$5-計算過程!X263)*4.186*10^-3</f>
        <v>2.9982368851889998</v>
      </c>
      <c r="L263" s="90">
        <f ca="1">IF(入力データと計算結果!$F$9=バックデータ一覧!$A$2,計算過程!S263*(バックデータ一覧!$E$6-計算過程!X263)*4.186*10^-3,0)</f>
        <v>0</v>
      </c>
      <c r="M263" s="90">
        <f>IF(入力データと計算結果!$F$9=バックデータ一覧!$A$2,0,計算過程!T263*(バックデータ一覧!$E$7-計算過程!X263)*4.186*10^-3)</f>
        <v>0</v>
      </c>
      <c r="N263" s="90">
        <f ca="1">IF(入力データと計算結果!$F$9=バックデータ一覧!$A$4,0,計算過程!U263*(バックデータ一覧!$E$8-計算過程!X263)*4.186*10^-3)</f>
        <v>0</v>
      </c>
      <c r="O263" s="90">
        <f>IF(入力データと計算結果!$F$9=バックデータ一覧!$A$4,計算過程!W263*1.25,0)</f>
        <v>0</v>
      </c>
      <c r="P263" s="88">
        <f t="shared" si="44"/>
        <v>32</v>
      </c>
      <c r="Q263" s="88">
        <f t="shared" si="45"/>
        <v>190</v>
      </c>
      <c r="R263" s="88">
        <f t="shared" si="46"/>
        <v>28</v>
      </c>
      <c r="S263" s="88">
        <f>IF(入力データと計算結果!$F$9=バックデータ一覧!$A$2,$AC263,0)*$AX$11*$AX$12</f>
        <v>0</v>
      </c>
      <c r="T263" s="88">
        <f>IF(入力データと計算結果!$F$9=バックデータ一覧!$A$2,0,$AC263)*$AX$12</f>
        <v>0</v>
      </c>
      <c r="U263" s="88">
        <f t="shared" ref="U263:U326" ca="1" si="52">V263*$AX$11</f>
        <v>0</v>
      </c>
      <c r="V263" s="90">
        <f ca="1">IF(OR(入力データと計算結果!$F$9=バックデータ一覧!$A$2,入力データと計算結果!$F$9=バックデータ一覧!$A$3),W263/(バックデータ一覧!$E$8-計算過程!X263)/4.186*10^3,0)</f>
        <v>0</v>
      </c>
      <c r="W263" s="90">
        <f t="shared" si="47"/>
        <v>0</v>
      </c>
      <c r="X263" s="90">
        <f ca="1">MAX(VLOOKUP(入力データと計算結果!$F$5,バックデータ一覧!$Y$3:$AA$10,2)*Y263+VLOOKUP(入力データと計算結果!$F$5,バックデータ一覧!$Y$3:$AA$10,3),0.5)</f>
        <v>14.419520125000002</v>
      </c>
      <c r="Y263" s="90">
        <f t="shared" ca="1" si="48"/>
        <v>16.498750000000001</v>
      </c>
      <c r="Z263" s="24">
        <f>IF(入力データと計算結果!$F$6=4,INDEX(バックデータ一覧!$I$4:$L$9,MATCH(VLOOKUP(計算過程!$A263,バックデータ一覧!$AU$3:$AV$367,2),バックデータ一覧!$H$4:$H$9,0),MATCH(計算過程!Z$2,バックデータ一覧!$I$2:$L$2,0)),IF(入力データと計算結果!$F$6=3,INDEX(バックデータ一覧!$I$10:$L$15,MATCH(VLOOKUP(計算過程!$A263,バックデータ一覧!$AU$3:$AV$367,2),バックデータ一覧!$H$10:$H$15,0),MATCH(計算過程!Z$2,バックデータ一覧!$I$2:$L$2,0)),IF(入力データと計算結果!$F$6=2,INDEX(バックデータ一覧!$I$16:$L$21,MATCH(VLOOKUP(計算過程!$A263,バックデータ一覧!$AU$3:$AV$367,2),バックデータ一覧!$H$16:$H$21,0),MATCH(計算過程!Z$2,バックデータ一覧!$I$2:$L$2,0)),IF(入力データと計算結果!$F$6=1,INDEX(バックデータ一覧!$I$22:$L$27,MATCH(VLOOKUP(計算過程!$A263,バックデータ一覧!$AU$3:$AV$367,2),バックデータ一覧!$H$22:$H$27,0),MATCH(計算過程!Z$2,バックデータ一覧!$I$2:$L$2,0))))))</f>
        <v>32</v>
      </c>
      <c r="AA263" s="24">
        <f>IF(入力データと計算結果!$F$6=4,INDEX(バックデータ一覧!$I$4:$L$9,MATCH(VLOOKUP(計算過程!$A263,バックデータ一覧!$AU$3:$AV$367,2),バックデータ一覧!$H$4:$H$9,0),MATCH(計算過程!AA$2,バックデータ一覧!$I$2:$L$2,0)),IF(入力データと計算結果!$F$6=3,INDEX(バックデータ一覧!$I$10:$L$15,MATCH(VLOOKUP(計算過程!$A263,バックデータ一覧!$AU$3:$AV$367,2),バックデータ一覧!$H$10:$H$15,0),MATCH(計算過程!AA$2,バックデータ一覧!$I$2:$L$2,0)),IF(入力データと計算結果!$F$6=2,INDEX(バックデータ一覧!$I$16:$L$21,MATCH(VLOOKUP(計算過程!$A263,バックデータ一覧!$AU$3:$AV$367,2),バックデータ一覧!$H$16:$H$21,0),MATCH(計算過程!AA$2,バックデータ一覧!$I$2:$L$2,0)),IF(入力データと計算結果!$F$6=1,INDEX(バックデータ一覧!$I$22:$L$27,MATCH(VLOOKUP(計算過程!$A263,バックデータ一覧!$AU$3:$AV$367,2),バックデータ一覧!$H$22:$H$27,0),MATCH(計算過程!AA$2,バックデータ一覧!$I$2:$L$2,0))))))</f>
        <v>190</v>
      </c>
      <c r="AB263" s="24">
        <f>IF(入力データと計算結果!$F$6=4,INDEX(バックデータ一覧!$I$4:$L$9,MATCH(VLOOKUP(計算過程!$A263,バックデータ一覧!$AU$3:$AV$367,2),バックデータ一覧!$H$4:$H$9,0),MATCH(計算過程!AB$2,バックデータ一覧!$I$2:$L$2,0)),IF(入力データと計算結果!$F$6=3,INDEX(バックデータ一覧!$I$10:$L$15,MATCH(VLOOKUP(計算過程!$A263,バックデータ一覧!$AU$3:$AV$367,2),バックデータ一覧!$H$10:$H$15,0),MATCH(計算過程!AB$2,バックデータ一覧!$I$2:$L$2,0)),IF(入力データと計算結果!$F$6=2,INDEX(バックデータ一覧!$I$16:$L$21,MATCH(VLOOKUP(計算過程!$A263,バックデータ一覧!$AU$3:$AV$367,2),バックデータ一覧!$H$16:$H$21,0),MATCH(計算過程!AB$2,バックデータ一覧!$I$2:$L$2,0)),IF(入力データと計算結果!$F$6=1,INDEX(バックデータ一覧!$I$22:$L$27,MATCH(VLOOKUP(計算過程!$A263,バックデータ一覧!$AU$3:$AV$367,2),バックデータ一覧!$H$22:$H$27,0),MATCH(計算過程!AB$2,バックデータ一覧!$I$2:$L$2,0))))))</f>
        <v>28</v>
      </c>
      <c r="AC263" s="24">
        <f>IF(入力データと計算結果!$F$6=4,INDEX(バックデータ一覧!$I$4:$L$9,MATCH(VLOOKUP(計算過程!$A263,バックデータ一覧!$AU$3:$AV$367,2),バックデータ一覧!$H$4:$H$9,0),MATCH(計算過程!AC$2,バックデータ一覧!$I$2:$L$2,0)),IF(入力データと計算結果!$F$6=3,INDEX(バックデータ一覧!$I$10:$L$15,MATCH(VLOOKUP(計算過程!$A263,バックデータ一覧!$AU$3:$AV$367,2),バックデータ一覧!$H$10:$H$15,0),MATCH(計算過程!AC$2,バックデータ一覧!$I$2:$L$2,0)),IF(入力データと計算結果!$F$6=2,INDEX(バックデータ一覧!$I$16:$L$21,MATCH(VLOOKUP(計算過程!$A263,バックデータ一覧!$AU$3:$AV$367,2),バックデータ一覧!$H$16:$H$21,0),MATCH(計算過程!AC$2,バックデータ一覧!$I$2:$L$2,0)),IF(入力データと計算結果!$F$6=1,INDEX(バックデータ一覧!$I$22:$L$27,MATCH(VLOOKUP(計算過程!$A263,バックデータ一覧!$AU$3:$AV$367,2),バックデータ一覧!$H$22:$H$27,0),MATCH(計算過程!AC$2,バックデータ一覧!$I$2:$L$2,0))))))</f>
        <v>0</v>
      </c>
      <c r="AD263" s="89">
        <f>IF($AF263&lt;7,INDEX(バックデータ一覧!$P$4:$S$5,MATCH(入力データと計算結果!$F$8,バックデータ一覧!$O$4:$O$5,0),MATCH(入力データと計算結果!$F$6,バックデータ一覧!$P$3:$W$3,0)),IF(AND($AF263&gt;=7,$AF263&lt;16),INDEX(バックデータ一覧!$P$6:$S$7,MATCH(入力データと計算結果!$F$8,バックデータ一覧!$O$6:$O$7,0),MATCH(入力データと計算結果!$F$6,バックデータ一覧!$P$3:$W$3,0)),IF(AND($AF263&gt;=16,$AF263&lt;25),INDEX(バックデータ一覧!$P$8:$S$9,MATCH(入力データと計算結果!$F$8,バックデータ一覧!$O$8:$O$9,0),MATCH(入力データと計算結果!$F$6,バックデータ一覧!$P$3:$W$3,0)),IF($AF263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63" s="89">
        <f>IF($AF263&lt;7,INDEX(バックデータ一覧!$T$4:$W$5,MATCH(入力データと計算結果!$F$8,バックデータ一覧!$O$4:$O$5,0),MATCH(入力データと計算結果!$F$6,バックデータ一覧!$P$3:$W$3,0)),IF(AND($AF263&gt;=7,$AF263&lt;16),INDEX(バックデータ一覧!$T$6:$W$7,MATCH(入力データと計算結果!$F$8,バックデータ一覧!$O$6:$O$7,0),MATCH(入力データと計算結果!$F$6,バックデータ一覧!$P$3:$W$3,0)),IF(AND($AF263&gt;=16,$AF263&lt;25),INDEX(バックデータ一覧!$T$8:$W$9,MATCH(入力データと計算結果!$F$8,バックデータ一覧!$O$8:$O$9,0),MATCH(入力データと計算結果!$F$6,バックデータ一覧!$P$3:$W$3,0)),IF($AF263&gt;=25,INDEX(バックデータ一覧!$T$10:$W$11,MATCH(入力データと計算結果!$F$8,バックデータ一覧!$O$10:$O$11,0),MATCH(入力データと計算結果!$F$6,バックデータ一覧!$P$3:$W$3,0))))))</f>
        <v>6.21</v>
      </c>
      <c r="AF263" s="88">
        <f>AVERAGEIF(貼り付けシート!$A$6:$A$8765,$A263,貼り付けシート!$C$6:$C$8765)</f>
        <v>15.999999999999998</v>
      </c>
      <c r="AG263" s="91">
        <f>IF(AND(入力データと計算結果!$F$7=バックデータ一覧!$A$7,AH263="使用できる"),MIN(AN263,SUM(I263:N263)*$AX$13),0)</f>
        <v>0</v>
      </c>
      <c r="AH263" s="47" t="str">
        <f t="shared" ref="AH263:AH326" si="53">IF(AP263&gt;=$AX$14,"使用できる","使用できない")</f>
        <v>使用できる</v>
      </c>
      <c r="AI263" s="90">
        <f>IF(入力データと計算結果!$F$7=バックデータ一覧!$A$8,MIN(AJ263,(SUM(I263:N263)*$AX$15)),0)</f>
        <v>0</v>
      </c>
      <c r="AJ263" s="90">
        <f t="shared" ca="1" si="49"/>
        <v>0</v>
      </c>
      <c r="AK263" s="90">
        <f t="shared" ca="1" si="50"/>
        <v>31.759483313512497</v>
      </c>
      <c r="AL263" s="88">
        <f>IF(OR($AX$22=0,入力データと計算結果!$F$7&lt;&gt;バックデータ一覧!$A$8),0,$AX$19*AM263*10^-3)</f>
        <v>0</v>
      </c>
      <c r="AM263" s="90">
        <f>SUMPRODUCT(('計算過程（日射量等）'!$A$6:$A$8765=計算過程!A263)*('計算過程（日射量等）'!$C$6:$C$8765&gt;=$AX$20))</f>
        <v>8</v>
      </c>
      <c r="AN263" s="90">
        <f>IF(入力データと計算結果!$F$7=バックデータ一覧!$A$9,0,AO263*$AX$22*$AX$21*計算過程!$AX$23)</f>
        <v>0</v>
      </c>
      <c r="AO263" s="90">
        <f>SUMIF('計算過程（日射量等）'!$A$6:$A$8765,計算過程!A263,'計算過程（日射量等）'!$C$6:$C$8765)*3600*10^-6</f>
        <v>17.878305756968565</v>
      </c>
      <c r="AP263" s="90">
        <f t="shared" si="43"/>
        <v>17.394758064516129</v>
      </c>
      <c r="AQ263" s="90">
        <f>AVERAGEIF('貼り付けシート（日射量等）'!$D$3:$D$8762,$A263,'貼り付けシート（日射量等）'!$F$3:$F$8762)</f>
        <v>16.775000000000002</v>
      </c>
    </row>
    <row r="264" spans="1:43">
      <c r="A264" s="28">
        <v>41898</v>
      </c>
      <c r="B264" s="88">
        <f ca="1">I264-IF(入力データと計算結果!$F$7=バックデータ一覧!$A$7,計算過程!$AG264,計算過程!$AI264)*I264/($I264+$J264+$K264+$L264+$M264+$N264)</f>
        <v>14.93071615945</v>
      </c>
      <c r="C264" s="88">
        <f ca="1">J264-IF(入力データと計算結果!$F$7=バックデータ一覧!$A$7,計算過程!$AG264,計算過程!$AI264)*J264/($I264+$J264+$K264+$L264+$M264+$N264)</f>
        <v>21.329594513500002</v>
      </c>
      <c r="D264" s="88">
        <f ca="1">K264-IF(入力データと計算結果!$F$7=バックデータ一覧!$A$7,計算過程!$AG264,計算過程!$AI264)*K264/($I264+$J264+$K264+$L264+$M264+$N264)</f>
        <v>3.1994391770249999</v>
      </c>
      <c r="E264" s="88">
        <f ca="1">L264-IF(入力データと計算結果!$F$7=バックデータ一覧!$A$7,計算過程!$AG264,計算過程!$AI264)*L264/($I264+$J264+$K264+$L264+$M264+$N264)</f>
        <v>19.196635062149998</v>
      </c>
      <c r="F264" s="88">
        <f ca="1">M264-IF(入力データと計算結果!$F$7=バックデータ一覧!$A$7,計算過程!$AG264,計算過程!$AI264)*M264/($I264+$J264+$K264+$L264+$M264+$N264)</f>
        <v>0</v>
      </c>
      <c r="G264" s="88">
        <f ca="1">N264-IF(入力データと計算結果!$F$7=バックデータ一覧!$A$7,計算過程!$AG264,計算過程!$AI264)*N264/($I264+$J264+$K264+$L264+$M264+$N264)</f>
        <v>4.2671250000000001</v>
      </c>
      <c r="H264" s="88">
        <f t="shared" si="51"/>
        <v>0</v>
      </c>
      <c r="I264" s="90">
        <f ca="1">P264*(バックデータ一覧!$E$3-計算過程!X264)*4.186*10^-3</f>
        <v>14.93071615945</v>
      </c>
      <c r="J264" s="90">
        <f ca="1">Q264*(バックデータ一覧!$E$4-計算過程!X264)*4.186*10^-3</f>
        <v>21.329594513500002</v>
      </c>
      <c r="K264" s="90">
        <f ca="1">R264*(バックデータ一覧!$E$5-計算過程!X264)*4.186*10^-3</f>
        <v>3.1994391770249999</v>
      </c>
      <c r="L264" s="90">
        <f ca="1">IF(入力データと計算結果!$F$9=バックデータ一覧!$A$2,計算過程!S264*(バックデータ一覧!$E$6-計算過程!X264)*4.186*10^-3,0)</f>
        <v>19.196635062149998</v>
      </c>
      <c r="M264" s="90">
        <f>IF(入力データと計算結果!$F$9=バックデータ一覧!$A$2,0,計算過程!T264*(バックデータ一覧!$E$7-計算過程!X264)*4.186*10^-3)</f>
        <v>0</v>
      </c>
      <c r="N264" s="90">
        <f ca="1">IF(入力データと計算結果!$F$9=バックデータ一覧!$A$4,0,計算過程!U264*(バックデータ一覧!$E$8-計算過程!X264)*4.186*10^-3)</f>
        <v>4.2671250000000001</v>
      </c>
      <c r="O264" s="90">
        <f>IF(入力データと計算結果!$F$9=バックデータ一覧!$A$4,計算過程!W264*1.25,0)</f>
        <v>0</v>
      </c>
      <c r="P264" s="88">
        <f t="shared" si="44"/>
        <v>140</v>
      </c>
      <c r="Q264" s="88">
        <f t="shared" si="45"/>
        <v>200</v>
      </c>
      <c r="R264" s="88">
        <f t="shared" si="46"/>
        <v>30</v>
      </c>
      <c r="S264" s="88">
        <f>IF(入力データと計算結果!$F$9=バックデータ一覧!$A$2,$AC264,0)*$AX$11*$AX$12</f>
        <v>180</v>
      </c>
      <c r="T264" s="88">
        <f>IF(入力データと計算結果!$F$9=バックデータ一覧!$A$2,0,$AC264)*$AX$12</f>
        <v>0</v>
      </c>
      <c r="U264" s="88">
        <f t="shared" ca="1" si="52"/>
        <v>22.415141278488836</v>
      </c>
      <c r="V264" s="90">
        <f ca="1">IF(OR(入力データと計算結果!$F$9=バックデータ一覧!$A$2,入力データと計算結果!$F$9=バックデータ一覧!$A$3),W264/(バックデータ一覧!$E$8-計算過程!X264)/4.186*10^3,0)</f>
        <v>22.415141278488836</v>
      </c>
      <c r="W264" s="90">
        <f t="shared" si="47"/>
        <v>4.2671250000000001</v>
      </c>
      <c r="X264" s="90">
        <f ca="1">MAX(VLOOKUP(入力データと計算結果!$F$5,バックデータ一覧!$Y$3:$AA$10,2)*Y264+VLOOKUP(入力データと計算結果!$F$5,バックデータ一覧!$Y$3:$AA$10,3),0.5)</f>
        <v>14.522701250000001</v>
      </c>
      <c r="Y264" s="90">
        <f t="shared" ca="1" si="48"/>
        <v>16.654166666666665</v>
      </c>
      <c r="Z264" s="24">
        <f>IF(入力データと計算結果!$F$6=4,INDEX(バックデータ一覧!$I$4:$L$9,MATCH(VLOOKUP(計算過程!$A264,バックデータ一覧!$AU$3:$AV$367,2),バックデータ一覧!$H$4:$H$9,0),MATCH(計算過程!Z$2,バックデータ一覧!$I$2:$L$2,0)),IF(入力データと計算結果!$F$6=3,INDEX(バックデータ一覧!$I$10:$L$15,MATCH(VLOOKUP(計算過程!$A264,バックデータ一覧!$AU$3:$AV$367,2),バックデータ一覧!$H$10:$H$15,0),MATCH(計算過程!Z$2,バックデータ一覧!$I$2:$L$2,0)),IF(入力データと計算結果!$F$6=2,INDEX(バックデータ一覧!$I$16:$L$21,MATCH(VLOOKUP(計算過程!$A264,バックデータ一覧!$AU$3:$AV$367,2),バックデータ一覧!$H$16:$H$21,0),MATCH(計算過程!Z$2,バックデータ一覧!$I$2:$L$2,0)),IF(入力データと計算結果!$F$6=1,INDEX(バックデータ一覧!$I$22:$L$27,MATCH(VLOOKUP(計算過程!$A264,バックデータ一覧!$AU$3:$AV$367,2),バックデータ一覧!$H$22:$H$27,0),MATCH(計算過程!Z$2,バックデータ一覧!$I$2:$L$2,0))))))</f>
        <v>140</v>
      </c>
      <c r="AA264" s="24">
        <f>IF(入力データと計算結果!$F$6=4,INDEX(バックデータ一覧!$I$4:$L$9,MATCH(VLOOKUP(計算過程!$A264,バックデータ一覧!$AU$3:$AV$367,2),バックデータ一覧!$H$4:$H$9,0),MATCH(計算過程!AA$2,バックデータ一覧!$I$2:$L$2,0)),IF(入力データと計算結果!$F$6=3,INDEX(バックデータ一覧!$I$10:$L$15,MATCH(VLOOKUP(計算過程!$A264,バックデータ一覧!$AU$3:$AV$367,2),バックデータ一覧!$H$10:$H$15,0),MATCH(計算過程!AA$2,バックデータ一覧!$I$2:$L$2,0)),IF(入力データと計算結果!$F$6=2,INDEX(バックデータ一覧!$I$16:$L$21,MATCH(VLOOKUP(計算過程!$A264,バックデータ一覧!$AU$3:$AV$367,2),バックデータ一覧!$H$16:$H$21,0),MATCH(計算過程!AA$2,バックデータ一覧!$I$2:$L$2,0)),IF(入力データと計算結果!$F$6=1,INDEX(バックデータ一覧!$I$22:$L$27,MATCH(VLOOKUP(計算過程!$A264,バックデータ一覧!$AU$3:$AV$367,2),バックデータ一覧!$H$22:$H$27,0),MATCH(計算過程!AA$2,バックデータ一覧!$I$2:$L$2,0))))))</f>
        <v>200</v>
      </c>
      <c r="AB264" s="24">
        <f>IF(入力データと計算結果!$F$6=4,INDEX(バックデータ一覧!$I$4:$L$9,MATCH(VLOOKUP(計算過程!$A264,バックデータ一覧!$AU$3:$AV$367,2),バックデータ一覧!$H$4:$H$9,0),MATCH(計算過程!AB$2,バックデータ一覧!$I$2:$L$2,0)),IF(入力データと計算結果!$F$6=3,INDEX(バックデータ一覧!$I$10:$L$15,MATCH(VLOOKUP(計算過程!$A264,バックデータ一覧!$AU$3:$AV$367,2),バックデータ一覧!$H$10:$H$15,0),MATCH(計算過程!AB$2,バックデータ一覧!$I$2:$L$2,0)),IF(入力データと計算結果!$F$6=2,INDEX(バックデータ一覧!$I$16:$L$21,MATCH(VLOOKUP(計算過程!$A264,バックデータ一覧!$AU$3:$AV$367,2),バックデータ一覧!$H$16:$H$21,0),MATCH(計算過程!AB$2,バックデータ一覧!$I$2:$L$2,0)),IF(入力データと計算結果!$F$6=1,INDEX(バックデータ一覧!$I$22:$L$27,MATCH(VLOOKUP(計算過程!$A264,バックデータ一覧!$AU$3:$AV$367,2),バックデータ一覧!$H$22:$H$27,0),MATCH(計算過程!AB$2,バックデータ一覧!$I$2:$L$2,0))))))</f>
        <v>30</v>
      </c>
      <c r="AC264" s="24">
        <f>IF(入力データと計算結果!$F$6=4,INDEX(バックデータ一覧!$I$4:$L$9,MATCH(VLOOKUP(計算過程!$A264,バックデータ一覧!$AU$3:$AV$367,2),バックデータ一覧!$H$4:$H$9,0),MATCH(計算過程!AC$2,バックデータ一覧!$I$2:$L$2,0)),IF(入力データと計算結果!$F$6=3,INDEX(バックデータ一覧!$I$10:$L$15,MATCH(VLOOKUP(計算過程!$A264,バックデータ一覧!$AU$3:$AV$367,2),バックデータ一覧!$H$10:$H$15,0),MATCH(計算過程!AC$2,バックデータ一覧!$I$2:$L$2,0)),IF(入力データと計算結果!$F$6=2,INDEX(バックデータ一覧!$I$16:$L$21,MATCH(VLOOKUP(計算過程!$A264,バックデータ一覧!$AU$3:$AV$367,2),バックデータ一覧!$H$16:$H$21,0),MATCH(計算過程!AC$2,バックデータ一覧!$I$2:$L$2,0)),IF(入力データと計算結果!$F$6=1,INDEX(バックデータ一覧!$I$22:$L$27,MATCH(VLOOKUP(計算過程!$A264,バックデータ一覧!$AU$3:$AV$367,2),バックデータ一覧!$H$22:$H$27,0),MATCH(計算過程!AC$2,バックデータ一覧!$I$2:$L$2,0))))))</f>
        <v>180</v>
      </c>
      <c r="AD264" s="89">
        <f>IF($AF264&lt;7,INDEX(バックデータ一覧!$P$4:$S$5,MATCH(入力データと計算結果!$F$8,バックデータ一覧!$O$4:$O$5,0),MATCH(入力データと計算結果!$F$6,バックデータ一覧!$P$3:$W$3,0)),IF(AND($AF264&gt;=7,$AF264&lt;16),INDEX(バックデータ一覧!$P$6:$S$7,MATCH(入力データと計算結果!$F$8,バックデータ一覧!$O$6:$O$7,0),MATCH(入力データと計算結果!$F$6,バックデータ一覧!$P$3:$W$3,0)),IF(AND($AF264&gt;=16,$AF264&lt;25),INDEX(バックデータ一覧!$P$8:$S$9,MATCH(入力データと計算結果!$F$8,バックデータ一覧!$O$8:$O$9,0),MATCH(入力データと計算結果!$F$6,バックデータ一覧!$P$3:$W$3,0)),IF($AF264&gt;=25,INDEX(バックデータ一覧!$P$10:$S$11,MATCH(入力データと計算結果!$F$8,バックデータ一覧!$O$10:$O$11,0),MATCH(入力データと計算結果!$F$6,バックデータ一覧!$P$3:$W$3,0))))))</f>
        <v>-0.13</v>
      </c>
      <c r="AE264" s="89">
        <f>IF($AF264&lt;7,INDEX(バックデータ一覧!$T$4:$W$5,MATCH(入力データと計算結果!$F$8,バックデータ一覧!$O$4:$O$5,0),MATCH(入力データと計算結果!$F$6,バックデータ一覧!$P$3:$W$3,0)),IF(AND($AF264&gt;=7,$AF264&lt;16),INDEX(バックデータ一覧!$T$6:$W$7,MATCH(入力データと計算結果!$F$8,バックデータ一覧!$O$6:$O$7,0),MATCH(入力データと計算結果!$F$6,バックデータ一覧!$P$3:$W$3,0)),IF(AND($AF264&gt;=16,$AF264&lt;25),INDEX(バックデータ一覧!$T$8:$W$9,MATCH(入力データと計算結果!$F$8,バックデータ一覧!$O$8:$O$9,0),MATCH(入力データと計算結果!$F$6,バックデータ一覧!$P$3:$W$3,0)),IF($AF264&gt;=25,INDEX(バックデータ一覧!$T$10:$W$11,MATCH(入力データと計算結果!$F$8,バックデータ一覧!$O$10:$O$11,0),MATCH(入力データと計算結果!$F$6,バックデータ一覧!$P$3:$W$3,0))))))</f>
        <v>6.04</v>
      </c>
      <c r="AF264" s="88">
        <f>AVERAGEIF(貼り付けシート!$A$6:$A$8765,$A264,貼り付けシート!$C$6:$C$8765)</f>
        <v>13.637499999999998</v>
      </c>
      <c r="AG264" s="91">
        <f>IF(AND(入力データと計算結果!$F$7=バックデータ一覧!$A$7,AH264="使用できる"),MIN(AN264,SUM(I264:N264)*$AX$13),0)</f>
        <v>0</v>
      </c>
      <c r="AH264" s="47" t="str">
        <f t="shared" si="53"/>
        <v>使用できる</v>
      </c>
      <c r="AI264" s="90">
        <f>IF(入力データと計算結果!$F$7=バックデータ一覧!$A$8,MIN(AJ264,(SUM(I264:N264)*$AX$15)),0)</f>
        <v>0</v>
      </c>
      <c r="AJ264" s="90">
        <f t="shared" ca="1" si="49"/>
        <v>0</v>
      </c>
      <c r="AK264" s="90">
        <f t="shared" ca="1" si="50"/>
        <v>31.694695885125004</v>
      </c>
      <c r="AL264" s="88">
        <f>IF(OR($AX$22=0,入力データと計算結果!$F$7&lt;&gt;バックデータ一覧!$A$8),0,$AX$19*AM264*10^-3)</f>
        <v>0</v>
      </c>
      <c r="AM264" s="90">
        <f>SUMPRODUCT(('計算過程（日射量等）'!$A$6:$A$8765=計算過程!A264)*('計算過程（日射量等）'!$C$6:$C$8765&gt;=$AX$20))</f>
        <v>8</v>
      </c>
      <c r="AN264" s="90">
        <f>IF(入力データと計算結果!$F$7=バックデータ一覧!$A$9,0,AO264*$AX$22*$AX$21*計算過程!$AX$23)</f>
        <v>0</v>
      </c>
      <c r="AO264" s="90">
        <f>SUMIF('計算過程（日射量等）'!$A$6:$A$8765,計算過程!A264,'計算過程（日射量等）'!$C$6:$C$8765)*3600*10^-6</f>
        <v>15.159989085674264</v>
      </c>
      <c r="AP264" s="90">
        <f t="shared" si="43"/>
        <v>17.066935483870967</v>
      </c>
      <c r="AQ264" s="90">
        <f>AVERAGEIF('貼り付けシート（日射量等）'!$D$3:$D$8762,$A264,'貼り付けシート（日射量等）'!$F$3:$F$8762)</f>
        <v>16.058333333333334</v>
      </c>
    </row>
    <row r="265" spans="1:43">
      <c r="A265" s="28">
        <v>41899</v>
      </c>
      <c r="B265" s="88">
        <f ca="1">I265-IF(入力データと計算結果!$F$7=バックデータ一覧!$A$7,計算過程!$AG265,計算過程!$AI265)*I265/($I265+$J265+$K265+$L265+$M265+$N265)</f>
        <v>3.4339302801440001</v>
      </c>
      <c r="C265" s="88">
        <f ca="1">J265-IF(入力データと計算結果!$F$7=バックデータ一覧!$A$7,計算過程!$AG265,計算過程!$AI265)*J265/($I265+$J265+$K265+$L265+$M265+$N265)</f>
        <v>20.388961038354999</v>
      </c>
      <c r="D265" s="88">
        <f ca="1">K265-IF(入力データと計算結果!$F$7=バックデータ一覧!$A$7,計算過程!$AG265,計算過程!$AI265)*K265/($I265+$J265+$K265+$L265+$M265+$N265)</f>
        <v>3.0046889951260001</v>
      </c>
      <c r="E265" s="88">
        <f ca="1">L265-IF(入力データと計算結果!$F$7=バックデータ一覧!$A$7,計算過程!$AG265,計算過程!$AI265)*L265/($I265+$J265+$K265+$L265+$M265+$N265)</f>
        <v>0</v>
      </c>
      <c r="F265" s="88">
        <f ca="1">M265-IF(入力データと計算結果!$F$7=バックデータ一覧!$A$7,計算過程!$AG265,計算過程!$AI265)*M265/($I265+$J265+$K265+$L265+$M265+$N265)</f>
        <v>0</v>
      </c>
      <c r="G265" s="88">
        <f ca="1">N265-IF(入力データと計算結果!$F$7=バックデータ一覧!$A$7,計算過程!$AG265,計算過程!$AI265)*N265/($I265+$J265+$K265+$L265+$M265+$N265)</f>
        <v>0</v>
      </c>
      <c r="H265" s="88">
        <f t="shared" si="51"/>
        <v>0</v>
      </c>
      <c r="I265" s="90">
        <f ca="1">P265*(バックデータ一覧!$E$3-計算過程!X265)*4.186*10^-3</f>
        <v>3.4339302801440001</v>
      </c>
      <c r="J265" s="90">
        <f ca="1">Q265*(バックデータ一覧!$E$4-計算過程!X265)*4.186*10^-3</f>
        <v>20.388961038354999</v>
      </c>
      <c r="K265" s="90">
        <f ca="1">R265*(バックデータ一覧!$E$5-計算過程!X265)*4.186*10^-3</f>
        <v>3.0046889951260001</v>
      </c>
      <c r="L265" s="90">
        <f ca="1">IF(入力データと計算結果!$F$9=バックデータ一覧!$A$2,計算過程!S265*(バックデータ一覧!$E$6-計算過程!X265)*4.186*10^-3,0)</f>
        <v>0</v>
      </c>
      <c r="M265" s="90">
        <f>IF(入力データと計算結果!$F$9=バックデータ一覧!$A$2,0,計算過程!T265*(バックデータ一覧!$E$7-計算過程!X265)*4.186*10^-3)</f>
        <v>0</v>
      </c>
      <c r="N265" s="90">
        <f ca="1">IF(入力データと計算結果!$F$9=バックデータ一覧!$A$4,0,計算過程!U265*(バックデータ一覧!$E$8-計算過程!X265)*4.186*10^-3)</f>
        <v>0</v>
      </c>
      <c r="O265" s="90">
        <f>IF(入力データと計算結果!$F$9=バックデータ一覧!$A$4,計算過程!W265*1.25,0)</f>
        <v>0</v>
      </c>
      <c r="P265" s="88">
        <f t="shared" si="44"/>
        <v>32</v>
      </c>
      <c r="Q265" s="88">
        <f t="shared" si="45"/>
        <v>190</v>
      </c>
      <c r="R265" s="88">
        <f t="shared" si="46"/>
        <v>28</v>
      </c>
      <c r="S265" s="88">
        <f>IF(入力データと計算結果!$F$9=バックデータ一覧!$A$2,$AC265,0)*$AX$11*$AX$12</f>
        <v>0</v>
      </c>
      <c r="T265" s="88">
        <f>IF(入力データと計算結果!$F$9=バックデータ一覧!$A$2,0,$AC265)*$AX$12</f>
        <v>0</v>
      </c>
      <c r="U265" s="88">
        <f t="shared" ca="1" si="52"/>
        <v>0</v>
      </c>
      <c r="V265" s="90">
        <f ca="1">IF(OR(入力データと計算結果!$F$9=バックデータ一覧!$A$2,入力データと計算結果!$F$9=バックデータ一覧!$A$3),W265/(バックデータ一覧!$E$8-計算過程!X265)/4.186*10^3,0)</f>
        <v>0</v>
      </c>
      <c r="W265" s="90">
        <f t="shared" si="47"/>
        <v>0</v>
      </c>
      <c r="X265" s="90">
        <f ca="1">MAX(VLOOKUP(入力データと計算結果!$F$5,バックデータ一覧!$Y$3:$AA$10,2)*Y265+VLOOKUP(入力データと計算結果!$F$5,バックデータ一覧!$Y$3:$AA$10,3),0.5)</f>
        <v>14.36447175</v>
      </c>
      <c r="Y265" s="90">
        <f t="shared" ca="1" si="48"/>
        <v>16.415833333333332</v>
      </c>
      <c r="Z265" s="24">
        <f>IF(入力データと計算結果!$F$6=4,INDEX(バックデータ一覧!$I$4:$L$9,MATCH(VLOOKUP(計算過程!$A265,バックデータ一覧!$AU$3:$AV$367,2),バックデータ一覧!$H$4:$H$9,0),MATCH(計算過程!Z$2,バックデータ一覧!$I$2:$L$2,0)),IF(入力データと計算結果!$F$6=3,INDEX(バックデータ一覧!$I$10:$L$15,MATCH(VLOOKUP(計算過程!$A265,バックデータ一覧!$AU$3:$AV$367,2),バックデータ一覧!$H$10:$H$15,0),MATCH(計算過程!Z$2,バックデータ一覧!$I$2:$L$2,0)),IF(入力データと計算結果!$F$6=2,INDEX(バックデータ一覧!$I$16:$L$21,MATCH(VLOOKUP(計算過程!$A265,バックデータ一覧!$AU$3:$AV$367,2),バックデータ一覧!$H$16:$H$21,0),MATCH(計算過程!Z$2,バックデータ一覧!$I$2:$L$2,0)),IF(入力データと計算結果!$F$6=1,INDEX(バックデータ一覧!$I$22:$L$27,MATCH(VLOOKUP(計算過程!$A265,バックデータ一覧!$AU$3:$AV$367,2),バックデータ一覧!$H$22:$H$27,0),MATCH(計算過程!Z$2,バックデータ一覧!$I$2:$L$2,0))))))</f>
        <v>32</v>
      </c>
      <c r="AA265" s="24">
        <f>IF(入力データと計算結果!$F$6=4,INDEX(バックデータ一覧!$I$4:$L$9,MATCH(VLOOKUP(計算過程!$A265,バックデータ一覧!$AU$3:$AV$367,2),バックデータ一覧!$H$4:$H$9,0),MATCH(計算過程!AA$2,バックデータ一覧!$I$2:$L$2,0)),IF(入力データと計算結果!$F$6=3,INDEX(バックデータ一覧!$I$10:$L$15,MATCH(VLOOKUP(計算過程!$A265,バックデータ一覧!$AU$3:$AV$367,2),バックデータ一覧!$H$10:$H$15,0),MATCH(計算過程!AA$2,バックデータ一覧!$I$2:$L$2,0)),IF(入力データと計算結果!$F$6=2,INDEX(バックデータ一覧!$I$16:$L$21,MATCH(VLOOKUP(計算過程!$A265,バックデータ一覧!$AU$3:$AV$367,2),バックデータ一覧!$H$16:$H$21,0),MATCH(計算過程!AA$2,バックデータ一覧!$I$2:$L$2,0)),IF(入力データと計算結果!$F$6=1,INDEX(バックデータ一覧!$I$22:$L$27,MATCH(VLOOKUP(計算過程!$A265,バックデータ一覧!$AU$3:$AV$367,2),バックデータ一覧!$H$22:$H$27,0),MATCH(計算過程!AA$2,バックデータ一覧!$I$2:$L$2,0))))))</f>
        <v>190</v>
      </c>
      <c r="AB265" s="24">
        <f>IF(入力データと計算結果!$F$6=4,INDEX(バックデータ一覧!$I$4:$L$9,MATCH(VLOOKUP(計算過程!$A265,バックデータ一覧!$AU$3:$AV$367,2),バックデータ一覧!$H$4:$H$9,0),MATCH(計算過程!AB$2,バックデータ一覧!$I$2:$L$2,0)),IF(入力データと計算結果!$F$6=3,INDEX(バックデータ一覧!$I$10:$L$15,MATCH(VLOOKUP(計算過程!$A265,バックデータ一覧!$AU$3:$AV$367,2),バックデータ一覧!$H$10:$H$15,0),MATCH(計算過程!AB$2,バックデータ一覧!$I$2:$L$2,0)),IF(入力データと計算結果!$F$6=2,INDEX(バックデータ一覧!$I$16:$L$21,MATCH(VLOOKUP(計算過程!$A265,バックデータ一覧!$AU$3:$AV$367,2),バックデータ一覧!$H$16:$H$21,0),MATCH(計算過程!AB$2,バックデータ一覧!$I$2:$L$2,0)),IF(入力データと計算結果!$F$6=1,INDEX(バックデータ一覧!$I$22:$L$27,MATCH(VLOOKUP(計算過程!$A265,バックデータ一覧!$AU$3:$AV$367,2),バックデータ一覧!$H$22:$H$27,0),MATCH(計算過程!AB$2,バックデータ一覧!$I$2:$L$2,0))))))</f>
        <v>28</v>
      </c>
      <c r="AC265" s="24">
        <f>IF(入力データと計算結果!$F$6=4,INDEX(バックデータ一覧!$I$4:$L$9,MATCH(VLOOKUP(計算過程!$A265,バックデータ一覧!$AU$3:$AV$367,2),バックデータ一覧!$H$4:$H$9,0),MATCH(計算過程!AC$2,バックデータ一覧!$I$2:$L$2,0)),IF(入力データと計算結果!$F$6=3,INDEX(バックデータ一覧!$I$10:$L$15,MATCH(VLOOKUP(計算過程!$A265,バックデータ一覧!$AU$3:$AV$367,2),バックデータ一覧!$H$10:$H$15,0),MATCH(計算過程!AC$2,バックデータ一覧!$I$2:$L$2,0)),IF(入力データと計算結果!$F$6=2,INDEX(バックデータ一覧!$I$16:$L$21,MATCH(VLOOKUP(計算過程!$A265,バックデータ一覧!$AU$3:$AV$367,2),バックデータ一覧!$H$16:$H$21,0),MATCH(計算過程!AC$2,バックデータ一覧!$I$2:$L$2,0)),IF(入力データと計算結果!$F$6=1,INDEX(バックデータ一覧!$I$22:$L$27,MATCH(VLOOKUP(計算過程!$A265,バックデータ一覧!$AU$3:$AV$367,2),バックデータ一覧!$H$22:$H$27,0),MATCH(計算過程!AC$2,バックデータ一覧!$I$2:$L$2,0))))))</f>
        <v>0</v>
      </c>
      <c r="AD265" s="89">
        <f>IF($AF265&lt;7,INDEX(バックデータ一覧!$P$4:$S$5,MATCH(入力データと計算結果!$F$8,バックデータ一覧!$O$4:$O$5,0),MATCH(入力データと計算結果!$F$6,バックデータ一覧!$P$3:$W$3,0)),IF(AND($AF265&gt;=7,$AF265&lt;16),INDEX(バックデータ一覧!$P$6:$S$7,MATCH(入力データと計算結果!$F$8,バックデータ一覧!$O$6:$O$7,0),MATCH(入力データと計算結果!$F$6,バックデータ一覧!$P$3:$W$3,0)),IF(AND($AF265&gt;=16,$AF265&lt;25),INDEX(バックデータ一覧!$P$8:$S$9,MATCH(入力データと計算結果!$F$8,バックデータ一覧!$O$8:$O$9,0),MATCH(入力データと計算結果!$F$6,バックデータ一覧!$P$3:$W$3,0)),IF($AF265&gt;=25,INDEX(バックデータ一覧!$P$10:$S$11,MATCH(入力データと計算結果!$F$8,バックデータ一覧!$O$10:$O$11,0),MATCH(入力データと計算結果!$F$6,バックデータ一覧!$P$3:$W$3,0))))))</f>
        <v>-0.13</v>
      </c>
      <c r="AE265" s="89">
        <f>IF($AF265&lt;7,INDEX(バックデータ一覧!$T$4:$W$5,MATCH(入力データと計算結果!$F$8,バックデータ一覧!$O$4:$O$5,0),MATCH(入力データと計算結果!$F$6,バックデータ一覧!$P$3:$W$3,0)),IF(AND($AF265&gt;=7,$AF265&lt;16),INDEX(バックデータ一覧!$T$6:$W$7,MATCH(入力データと計算結果!$F$8,バックデータ一覧!$O$6:$O$7,0),MATCH(入力データと計算結果!$F$6,バックデータ一覧!$P$3:$W$3,0)),IF(AND($AF265&gt;=16,$AF265&lt;25),INDEX(バックデータ一覧!$T$8:$W$9,MATCH(入力データと計算結果!$F$8,バックデータ一覧!$O$8:$O$9,0),MATCH(入力データと計算結果!$F$6,バックデータ一覧!$P$3:$W$3,0)),IF($AF265&gt;=25,INDEX(バックデータ一覧!$T$10:$W$11,MATCH(入力データと計算結果!$F$8,バックデータ一覧!$O$10:$O$11,0),MATCH(入力データと計算結果!$F$6,バックデータ一覧!$P$3:$W$3,0))))))</f>
        <v>6.04</v>
      </c>
      <c r="AF265" s="88">
        <f>AVERAGEIF(貼り付けシート!$A$6:$A$8765,$A265,貼り付けシート!$C$6:$C$8765)</f>
        <v>12.60416666666667</v>
      </c>
      <c r="AG265" s="91">
        <f>IF(AND(入力データと計算結果!$F$7=バックデータ一覧!$A$7,AH265="使用できる"),MIN(AN265,SUM(I265:N265)*$AX$13),0)</f>
        <v>0</v>
      </c>
      <c r="AH265" s="47" t="str">
        <f t="shared" si="53"/>
        <v>使用できる</v>
      </c>
      <c r="AI265" s="90">
        <f>IF(入力データと計算結果!$F$7=バックデータ一覧!$A$8,MIN(AJ265,(SUM(I265:N265)*$AX$15)),0)</f>
        <v>0</v>
      </c>
      <c r="AJ265" s="90">
        <f t="shared" ca="1" si="49"/>
        <v>0</v>
      </c>
      <c r="AK265" s="90">
        <f t="shared" ca="1" si="50"/>
        <v>31.794048188174997</v>
      </c>
      <c r="AL265" s="88">
        <f>IF(OR($AX$22=0,入力データと計算結果!$F$7&lt;&gt;バックデータ一覧!$A$8),0,$AX$19*AM265*10^-3)</f>
        <v>0</v>
      </c>
      <c r="AM265" s="90">
        <f>SUMPRODUCT(('計算過程（日射量等）'!$A$6:$A$8765=計算過程!A265)*('計算過程（日射量等）'!$C$6:$C$8765&gt;=$AX$20))</f>
        <v>9</v>
      </c>
      <c r="AN265" s="90">
        <f>IF(入力データと計算結果!$F$7=バックデータ一覧!$A$9,0,AO265*$AX$22*$AX$21*計算過程!$AX$23)</f>
        <v>0</v>
      </c>
      <c r="AO265" s="90">
        <f>SUMIF('計算過程（日射量等）'!$A$6:$A$8765,計算過程!A265,'計算過程（日射量等）'!$C$6:$C$8765)*3600*10^-6</f>
        <v>16.648803620164575</v>
      </c>
      <c r="AP265" s="90">
        <f t="shared" si="43"/>
        <v>16.764112903225804</v>
      </c>
      <c r="AQ265" s="90">
        <f>AVERAGEIF('貼り付けシート（日射量等）'!$D$3:$D$8762,$A265,'貼り付けシート（日射量等）'!$F$3:$F$8762)</f>
        <v>13.65</v>
      </c>
    </row>
    <row r="266" spans="1:43">
      <c r="A266" s="28">
        <v>41900</v>
      </c>
      <c r="B266" s="88">
        <f ca="1">I266-IF(入力データと計算結果!$F$7=バックデータ一覧!$A$7,計算過程!$AG266,計算過程!$AI266)*I266/($I266+$J266+$K266+$L266+$M266+$N266)</f>
        <v>9.986005716869002</v>
      </c>
      <c r="C266" s="88">
        <f ca="1">J266-IF(入力データと計算結果!$F$7=バックデータ一覧!$A$7,計算過程!$AG266,計算過程!$AI266)*J266/($I266+$J266+$K266+$L266+$M266+$N266)</f>
        <v>16.281531060112499</v>
      </c>
      <c r="D266" s="88">
        <f ca="1">K266-IF(入力データと計算結果!$F$7=バックデータ一覧!$A$7,計算過程!$AG266,計算過程!$AI266)*K266/($I266+$J266+$K266+$L266+$M266+$N266)</f>
        <v>3.0392191312210004</v>
      </c>
      <c r="E266" s="88">
        <f ca="1">L266-IF(入力データと計算結果!$F$7=バックデータ一覧!$A$7,計算過程!$AG266,計算過程!$AI266)*L266/($I266+$J266+$K266+$L266+$M266+$N266)</f>
        <v>19.537837272135004</v>
      </c>
      <c r="F266" s="88">
        <f ca="1">M266-IF(入力データと計算結果!$F$7=バックデータ一覧!$A$7,計算過程!$AG266,計算過程!$AI266)*M266/($I266+$J266+$K266+$L266+$M266+$N266)</f>
        <v>0</v>
      </c>
      <c r="G266" s="88">
        <f ca="1">N266-IF(入力データと計算結果!$F$7=バックデータ一覧!$A$7,計算過程!$AG266,計算過程!$AI266)*N266/($I266+$J266+$K266+$L266+$M266+$N266)</f>
        <v>4.2091666666666674</v>
      </c>
      <c r="H266" s="88">
        <f t="shared" si="51"/>
        <v>0</v>
      </c>
      <c r="I266" s="90">
        <f ca="1">P266*(バックデータ一覧!$E$3-計算過程!X266)*4.186*10^-3</f>
        <v>9.986005716869002</v>
      </c>
      <c r="J266" s="90">
        <f ca="1">Q266*(バックデータ一覧!$E$4-計算過程!X266)*4.186*10^-3</f>
        <v>16.281531060112499</v>
      </c>
      <c r="K266" s="90">
        <f ca="1">R266*(バックデータ一覧!$E$5-計算過程!X266)*4.186*10^-3</f>
        <v>3.0392191312210004</v>
      </c>
      <c r="L266" s="90">
        <f ca="1">IF(入力データと計算結果!$F$9=バックデータ一覧!$A$2,計算過程!S266*(バックデータ一覧!$E$6-計算過程!X266)*4.186*10^-3,0)</f>
        <v>19.537837272135004</v>
      </c>
      <c r="M266" s="90">
        <f>IF(入力データと計算結果!$F$9=バックデータ一覧!$A$2,0,計算過程!T266*(バックデータ一覧!$E$7-計算過程!X266)*4.186*10^-3)</f>
        <v>0</v>
      </c>
      <c r="N266" s="90">
        <f ca="1">IF(入力データと計算結果!$F$9=バックデータ一覧!$A$4,0,計算過程!U266*(バックデータ一覧!$E$8-計算過程!X266)*4.186*10^-3)</f>
        <v>4.2091666666666674</v>
      </c>
      <c r="O266" s="90">
        <f>IF(入力データと計算結果!$F$9=バックデータ一覧!$A$4,計算過程!W266*1.25,0)</f>
        <v>0</v>
      </c>
      <c r="P266" s="88">
        <f t="shared" si="44"/>
        <v>92</v>
      </c>
      <c r="Q266" s="88">
        <f t="shared" si="45"/>
        <v>150</v>
      </c>
      <c r="R266" s="88">
        <f t="shared" si="46"/>
        <v>28</v>
      </c>
      <c r="S266" s="88">
        <f>IF(入力データと計算結果!$F$9=バックデータ一覧!$A$2,$AC266,0)*$AX$11*$AX$12</f>
        <v>180</v>
      </c>
      <c r="T266" s="88">
        <f>IF(入力データと計算結果!$F$9=バックデータ一覧!$A$2,0,$AC266)*$AX$12</f>
        <v>0</v>
      </c>
      <c r="U266" s="88">
        <f t="shared" ca="1" si="52"/>
        <v>21.892693008217627</v>
      </c>
      <c r="V266" s="90">
        <f ca="1">IF(OR(入力データと計算結果!$F$9=バックデータ一覧!$A$2,入力データと計算結果!$F$9=バックデータ一覧!$A$3),W266/(バックデータ一覧!$E$8-計算過程!X266)/4.186*10^3,0)</f>
        <v>21.892693008217627</v>
      </c>
      <c r="W266" s="90">
        <f t="shared" si="47"/>
        <v>4.2091666666666665</v>
      </c>
      <c r="X266" s="90">
        <f ca="1">MAX(VLOOKUP(入力データと計算結果!$F$5,バックデータ一覧!$Y$3:$AA$10,2)*Y266+VLOOKUP(入力データと計算結果!$F$5,バックデータ一覧!$Y$3:$AA$10,3),0.5)</f>
        <v>14.069866124999997</v>
      </c>
      <c r="Y266" s="90">
        <f t="shared" ca="1" si="48"/>
        <v>15.97208333333333</v>
      </c>
      <c r="Z266" s="24">
        <f>IF(入力データと計算結果!$F$6=4,INDEX(バックデータ一覧!$I$4:$L$9,MATCH(VLOOKUP(計算過程!$A266,バックデータ一覧!$AU$3:$AV$367,2),バックデータ一覧!$H$4:$H$9,0),MATCH(計算過程!Z$2,バックデータ一覧!$I$2:$L$2,0)),IF(入力データと計算結果!$F$6=3,INDEX(バックデータ一覧!$I$10:$L$15,MATCH(VLOOKUP(計算過程!$A266,バックデータ一覧!$AU$3:$AV$367,2),バックデータ一覧!$H$10:$H$15,0),MATCH(計算過程!Z$2,バックデータ一覧!$I$2:$L$2,0)),IF(入力データと計算結果!$F$6=2,INDEX(バックデータ一覧!$I$16:$L$21,MATCH(VLOOKUP(計算過程!$A266,バックデータ一覧!$AU$3:$AV$367,2),バックデータ一覧!$H$16:$H$21,0),MATCH(計算過程!Z$2,バックデータ一覧!$I$2:$L$2,0)),IF(入力データと計算結果!$F$6=1,INDEX(バックデータ一覧!$I$22:$L$27,MATCH(VLOOKUP(計算過程!$A266,バックデータ一覧!$AU$3:$AV$367,2),バックデータ一覧!$H$22:$H$27,0),MATCH(計算過程!Z$2,バックデータ一覧!$I$2:$L$2,0))))))</f>
        <v>92</v>
      </c>
      <c r="AA266" s="24">
        <f>IF(入力データと計算結果!$F$6=4,INDEX(バックデータ一覧!$I$4:$L$9,MATCH(VLOOKUP(計算過程!$A266,バックデータ一覧!$AU$3:$AV$367,2),バックデータ一覧!$H$4:$H$9,0),MATCH(計算過程!AA$2,バックデータ一覧!$I$2:$L$2,0)),IF(入力データと計算結果!$F$6=3,INDEX(バックデータ一覧!$I$10:$L$15,MATCH(VLOOKUP(計算過程!$A266,バックデータ一覧!$AU$3:$AV$367,2),バックデータ一覧!$H$10:$H$15,0),MATCH(計算過程!AA$2,バックデータ一覧!$I$2:$L$2,0)),IF(入力データと計算結果!$F$6=2,INDEX(バックデータ一覧!$I$16:$L$21,MATCH(VLOOKUP(計算過程!$A266,バックデータ一覧!$AU$3:$AV$367,2),バックデータ一覧!$H$16:$H$21,0),MATCH(計算過程!AA$2,バックデータ一覧!$I$2:$L$2,0)),IF(入力データと計算結果!$F$6=1,INDEX(バックデータ一覧!$I$22:$L$27,MATCH(VLOOKUP(計算過程!$A266,バックデータ一覧!$AU$3:$AV$367,2),バックデータ一覧!$H$22:$H$27,0),MATCH(計算過程!AA$2,バックデータ一覧!$I$2:$L$2,0))))))</f>
        <v>150</v>
      </c>
      <c r="AB266" s="24">
        <f>IF(入力データと計算結果!$F$6=4,INDEX(バックデータ一覧!$I$4:$L$9,MATCH(VLOOKUP(計算過程!$A266,バックデータ一覧!$AU$3:$AV$367,2),バックデータ一覧!$H$4:$H$9,0),MATCH(計算過程!AB$2,バックデータ一覧!$I$2:$L$2,0)),IF(入力データと計算結果!$F$6=3,INDEX(バックデータ一覧!$I$10:$L$15,MATCH(VLOOKUP(計算過程!$A266,バックデータ一覧!$AU$3:$AV$367,2),バックデータ一覧!$H$10:$H$15,0),MATCH(計算過程!AB$2,バックデータ一覧!$I$2:$L$2,0)),IF(入力データと計算結果!$F$6=2,INDEX(バックデータ一覧!$I$16:$L$21,MATCH(VLOOKUP(計算過程!$A266,バックデータ一覧!$AU$3:$AV$367,2),バックデータ一覧!$H$16:$H$21,0),MATCH(計算過程!AB$2,バックデータ一覧!$I$2:$L$2,0)),IF(入力データと計算結果!$F$6=1,INDEX(バックデータ一覧!$I$22:$L$27,MATCH(VLOOKUP(計算過程!$A266,バックデータ一覧!$AU$3:$AV$367,2),バックデータ一覧!$H$22:$H$27,0),MATCH(計算過程!AB$2,バックデータ一覧!$I$2:$L$2,0))))))</f>
        <v>28</v>
      </c>
      <c r="AC266" s="24">
        <f>IF(入力データと計算結果!$F$6=4,INDEX(バックデータ一覧!$I$4:$L$9,MATCH(VLOOKUP(計算過程!$A266,バックデータ一覧!$AU$3:$AV$367,2),バックデータ一覧!$H$4:$H$9,0),MATCH(計算過程!AC$2,バックデータ一覧!$I$2:$L$2,0)),IF(入力データと計算結果!$F$6=3,INDEX(バックデータ一覧!$I$10:$L$15,MATCH(VLOOKUP(計算過程!$A266,バックデータ一覧!$AU$3:$AV$367,2),バックデータ一覧!$H$10:$H$15,0),MATCH(計算過程!AC$2,バックデータ一覧!$I$2:$L$2,0)),IF(入力データと計算結果!$F$6=2,INDEX(バックデータ一覧!$I$16:$L$21,MATCH(VLOOKUP(計算過程!$A266,バックデータ一覧!$AU$3:$AV$367,2),バックデータ一覧!$H$16:$H$21,0),MATCH(計算過程!AC$2,バックデータ一覧!$I$2:$L$2,0)),IF(入力データと計算結果!$F$6=1,INDEX(バックデータ一覧!$I$22:$L$27,MATCH(VLOOKUP(計算過程!$A266,バックデータ一覧!$AU$3:$AV$367,2),バックデータ一覧!$H$22:$H$27,0),MATCH(計算過程!AC$2,バックデータ一覧!$I$2:$L$2,0))))))</f>
        <v>180</v>
      </c>
      <c r="AD266" s="89">
        <f>IF($AF266&lt;7,INDEX(バックデータ一覧!$P$4:$S$5,MATCH(入力データと計算結果!$F$8,バックデータ一覧!$O$4:$O$5,0),MATCH(入力データと計算結果!$F$6,バックデータ一覧!$P$3:$W$3,0)),IF(AND($AF266&gt;=7,$AF266&lt;16),INDEX(バックデータ一覧!$P$6:$S$7,MATCH(入力データと計算結果!$F$8,バックデータ一覧!$O$6:$O$7,0),MATCH(入力データと計算結果!$F$6,バックデータ一覧!$P$3:$W$3,0)),IF(AND($AF266&gt;=16,$AF266&lt;25),INDEX(バックデータ一覧!$P$8:$S$9,MATCH(入力データと計算結果!$F$8,バックデータ一覧!$O$8:$O$9,0),MATCH(入力データと計算結果!$F$6,バックデータ一覧!$P$3:$W$3,0)),IF($AF266&gt;=25,INDEX(バックデータ一覧!$P$10:$S$11,MATCH(入力データと計算結果!$F$8,バックデータ一覧!$O$10:$O$11,0),MATCH(入力データと計算結果!$F$6,バックデータ一覧!$P$3:$W$3,0))))))</f>
        <v>-0.13</v>
      </c>
      <c r="AE266" s="89">
        <f>IF($AF266&lt;7,INDEX(バックデータ一覧!$T$4:$W$5,MATCH(入力データと計算結果!$F$8,バックデータ一覧!$O$4:$O$5,0),MATCH(入力データと計算結果!$F$6,バックデータ一覧!$P$3:$W$3,0)),IF(AND($AF266&gt;=7,$AF266&lt;16),INDEX(バックデータ一覧!$T$6:$W$7,MATCH(入力データと計算結果!$F$8,バックデータ一覧!$O$6:$O$7,0),MATCH(入力データと計算結果!$F$6,バックデータ一覧!$P$3:$W$3,0)),IF(AND($AF266&gt;=16,$AF266&lt;25),INDEX(バックデータ一覧!$T$8:$W$9,MATCH(入力データと計算結果!$F$8,バックデータ一覧!$O$8:$O$9,0),MATCH(入力データと計算結果!$F$6,バックデータ一覧!$P$3:$W$3,0)),IF($AF266&gt;=25,INDEX(バックデータ一覧!$T$10:$W$11,MATCH(入力データと計算結果!$F$8,バックデータ一覧!$O$10:$O$11,0),MATCH(入力データと計算結果!$F$6,バックデータ一覧!$P$3:$W$3,0))))))</f>
        <v>6.04</v>
      </c>
      <c r="AF266" s="88">
        <f>AVERAGEIF(貼り付けシート!$A$6:$A$8765,$A266,貼り付けシート!$C$6:$C$8765)</f>
        <v>14.083333333333334</v>
      </c>
      <c r="AG266" s="91">
        <f>IF(AND(入力データと計算結果!$F$7=バックデータ一覧!$A$7,AH266="使用できる"),MIN(AN266,SUM(I266:N266)*$AX$13),0)</f>
        <v>0</v>
      </c>
      <c r="AH266" s="47" t="str">
        <f t="shared" si="53"/>
        <v>使用できる</v>
      </c>
      <c r="AI266" s="90">
        <f>IF(入力データと計算結果!$F$7=バックデータ一覧!$A$8,MIN(AJ266,(SUM(I266:N266)*$AX$15)),0)</f>
        <v>0</v>
      </c>
      <c r="AJ266" s="90">
        <f t="shared" ca="1" si="49"/>
        <v>0</v>
      </c>
      <c r="AK266" s="90">
        <f t="shared" ca="1" si="50"/>
        <v>31.979031060112504</v>
      </c>
      <c r="AL266" s="88">
        <f>IF(OR($AX$22=0,入力データと計算結果!$F$7&lt;&gt;バックデータ一覧!$A$8),0,$AX$19*AM266*10^-3)</f>
        <v>0</v>
      </c>
      <c r="AM266" s="90">
        <f>SUMPRODUCT(('計算過程（日射量等）'!$A$6:$A$8765=計算過程!A266)*('計算過程（日射量等）'!$C$6:$C$8765&gt;=$AX$20))</f>
        <v>9</v>
      </c>
      <c r="AN266" s="90">
        <f>IF(入力データと計算結果!$F$7=バックデータ一覧!$A$9,0,AO266*$AX$22*$AX$21*計算過程!$AX$23)</f>
        <v>0</v>
      </c>
      <c r="AO266" s="90">
        <f>SUMIF('計算過程（日射量等）'!$A$6:$A$8765,計算過程!A266,'計算過程（日射量等）'!$C$6:$C$8765)*3600*10^-6</f>
        <v>15.757645770406945</v>
      </c>
      <c r="AP266" s="90">
        <f t="shared" si="43"/>
        <v>16.549865591397847</v>
      </c>
      <c r="AQ266" s="90">
        <f>AVERAGEIF('貼り付けシート（日射量等）'!$D$3:$D$8762,$A266,'貼り付けシート（日射量等）'!$F$3:$F$8762)</f>
        <v>14.674999999999999</v>
      </c>
    </row>
    <row r="267" spans="1:43">
      <c r="A267" s="28">
        <v>41901</v>
      </c>
      <c r="B267" s="88">
        <f ca="1">I267-IF(入力データと計算結果!$F$7=バックデータ一覧!$A$7,計算過程!$AG267,計算過程!$AI267)*I267/($I267+$J267+$K267+$L267+$M267+$N267)</f>
        <v>6.7674626436234995</v>
      </c>
      <c r="C267" s="88">
        <f ca="1">J267-IF(入力データと計算結果!$F$7=バックデータ一覧!$A$7,計算過程!$AG267,計算過程!$AI267)*J267/($I267+$J267+$K267+$L267+$M267+$N267)</f>
        <v>10.915262328425001</v>
      </c>
      <c r="D267" s="88">
        <f ca="1">K267-IF(入力データと計算結果!$F$7=バックデータ一覧!$A$7,計算過程!$AG267,計算過程!$AI267)*K267/($I267+$J267+$K267+$L267+$M267+$N267)</f>
        <v>0.87322098627400002</v>
      </c>
      <c r="E267" s="88">
        <f ca="1">L267-IF(入力データと計算結果!$F$7=バックデータ一覧!$A$7,計算過程!$AG267,計算過程!$AI267)*L267/($I267+$J267+$K267+$L267+$M267+$N267)</f>
        <v>19.647472191165001</v>
      </c>
      <c r="F267" s="88">
        <f ca="1">M267-IF(入力データと計算結果!$F$7=バックデータ一覧!$A$7,計算過程!$AG267,計算過程!$AI267)*M267/($I267+$J267+$K267+$L267+$M267+$N267)</f>
        <v>0</v>
      </c>
      <c r="G267" s="88">
        <f ca="1">N267-IF(入力データと計算結果!$F$7=バックデータ一覧!$A$7,計算過程!$AG267,計算過程!$AI267)*N267/($I267+$J267+$K267+$L267+$M267+$N267)</f>
        <v>3.7815833333333333</v>
      </c>
      <c r="H267" s="88">
        <f t="shared" si="51"/>
        <v>0</v>
      </c>
      <c r="I267" s="90">
        <f ca="1">P267*(バックデータ一覧!$E$3-計算過程!X267)*4.186*10^-3</f>
        <v>6.7674626436234995</v>
      </c>
      <c r="J267" s="90">
        <f ca="1">Q267*(バックデータ一覧!$E$4-計算過程!X267)*4.186*10^-3</f>
        <v>10.915262328425001</v>
      </c>
      <c r="K267" s="90">
        <f ca="1">R267*(バックデータ一覧!$E$5-計算過程!X267)*4.186*10^-3</f>
        <v>0.87322098627400002</v>
      </c>
      <c r="L267" s="90">
        <f ca="1">IF(入力データと計算結果!$F$9=バックデータ一覧!$A$2,計算過程!S267*(バックデータ一覧!$E$6-計算過程!X267)*4.186*10^-3,0)</f>
        <v>19.647472191165001</v>
      </c>
      <c r="M267" s="90">
        <f>IF(入力データと計算結果!$F$9=バックデータ一覧!$A$2,0,計算過程!T267*(バックデータ一覧!$E$7-計算過程!X267)*4.186*10^-3)</f>
        <v>0</v>
      </c>
      <c r="N267" s="90">
        <f ca="1">IF(入力データと計算結果!$F$9=バックデータ一覧!$A$4,0,計算過程!U267*(バックデータ一覧!$E$8-計算過程!X267)*4.186*10^-3)</f>
        <v>3.7815833333333333</v>
      </c>
      <c r="O267" s="90">
        <f>IF(入力データと計算結果!$F$9=バックデータ一覧!$A$4,計算過程!W267*1.25,0)</f>
        <v>0</v>
      </c>
      <c r="P267" s="88">
        <f t="shared" si="44"/>
        <v>62</v>
      </c>
      <c r="Q267" s="88">
        <f t="shared" si="45"/>
        <v>100</v>
      </c>
      <c r="R267" s="88">
        <f t="shared" si="46"/>
        <v>8</v>
      </c>
      <c r="S267" s="88">
        <f>IF(入力データと計算結果!$F$9=バックデータ一覧!$A$2,$AC267,0)*$AX$11*$AX$12</f>
        <v>180</v>
      </c>
      <c r="T267" s="88">
        <f>IF(入力データと計算結果!$F$9=バックデータ一覧!$A$2,0,$AC267)*$AX$12</f>
        <v>0</v>
      </c>
      <c r="U267" s="88">
        <f t="shared" ca="1" si="52"/>
        <v>19.606636073799582</v>
      </c>
      <c r="V267" s="90">
        <f ca="1">IF(OR(入力データと計算結果!$F$9=バックデータ一覧!$A$2,入力データと計算結果!$F$9=バックデータ一覧!$A$3),W267/(バックデータ一覧!$E$8-計算過程!X267)/4.186*10^3,0)</f>
        <v>19.606636073799582</v>
      </c>
      <c r="W267" s="90">
        <f t="shared" si="47"/>
        <v>3.7815833333333329</v>
      </c>
      <c r="X267" s="90">
        <f ca="1">MAX(VLOOKUP(入力データと計算結果!$F$5,バックデータ一覧!$Y$3:$AA$10,2)*Y267+VLOOKUP(入力データと計算結果!$F$5,バックデータ一覧!$Y$3:$AA$10,3),0.5)</f>
        <v>13.924361375</v>
      </c>
      <c r="Y267" s="90">
        <f t="shared" ca="1" si="48"/>
        <v>15.752916666666664</v>
      </c>
      <c r="Z267" s="24">
        <f>IF(入力データと計算結果!$F$6=4,INDEX(バックデータ一覧!$I$4:$L$9,MATCH(VLOOKUP(計算過程!$A267,バックデータ一覧!$AU$3:$AV$367,2),バックデータ一覧!$H$4:$H$9,0),MATCH(計算過程!Z$2,バックデータ一覧!$I$2:$L$2,0)),IF(入力データと計算結果!$F$6=3,INDEX(バックデータ一覧!$I$10:$L$15,MATCH(VLOOKUP(計算過程!$A267,バックデータ一覧!$AU$3:$AV$367,2),バックデータ一覧!$H$10:$H$15,0),MATCH(計算過程!Z$2,バックデータ一覧!$I$2:$L$2,0)),IF(入力データと計算結果!$F$6=2,INDEX(バックデータ一覧!$I$16:$L$21,MATCH(VLOOKUP(計算過程!$A267,バックデータ一覧!$AU$3:$AV$367,2),バックデータ一覧!$H$16:$H$21,0),MATCH(計算過程!Z$2,バックデータ一覧!$I$2:$L$2,0)),IF(入力データと計算結果!$F$6=1,INDEX(バックデータ一覧!$I$22:$L$27,MATCH(VLOOKUP(計算過程!$A267,バックデータ一覧!$AU$3:$AV$367,2),バックデータ一覧!$H$22:$H$27,0),MATCH(計算過程!Z$2,バックデータ一覧!$I$2:$L$2,0))))))</f>
        <v>62</v>
      </c>
      <c r="AA267" s="24">
        <f>IF(入力データと計算結果!$F$6=4,INDEX(バックデータ一覧!$I$4:$L$9,MATCH(VLOOKUP(計算過程!$A267,バックデータ一覧!$AU$3:$AV$367,2),バックデータ一覧!$H$4:$H$9,0),MATCH(計算過程!AA$2,バックデータ一覧!$I$2:$L$2,0)),IF(入力データと計算結果!$F$6=3,INDEX(バックデータ一覧!$I$10:$L$15,MATCH(VLOOKUP(計算過程!$A267,バックデータ一覧!$AU$3:$AV$367,2),バックデータ一覧!$H$10:$H$15,0),MATCH(計算過程!AA$2,バックデータ一覧!$I$2:$L$2,0)),IF(入力データと計算結果!$F$6=2,INDEX(バックデータ一覧!$I$16:$L$21,MATCH(VLOOKUP(計算過程!$A267,バックデータ一覧!$AU$3:$AV$367,2),バックデータ一覧!$H$16:$H$21,0),MATCH(計算過程!AA$2,バックデータ一覧!$I$2:$L$2,0)),IF(入力データと計算結果!$F$6=1,INDEX(バックデータ一覧!$I$22:$L$27,MATCH(VLOOKUP(計算過程!$A267,バックデータ一覧!$AU$3:$AV$367,2),バックデータ一覧!$H$22:$H$27,0),MATCH(計算過程!AA$2,バックデータ一覧!$I$2:$L$2,0))))))</f>
        <v>100</v>
      </c>
      <c r="AB267" s="24">
        <f>IF(入力データと計算結果!$F$6=4,INDEX(バックデータ一覧!$I$4:$L$9,MATCH(VLOOKUP(計算過程!$A267,バックデータ一覧!$AU$3:$AV$367,2),バックデータ一覧!$H$4:$H$9,0),MATCH(計算過程!AB$2,バックデータ一覧!$I$2:$L$2,0)),IF(入力データと計算結果!$F$6=3,INDEX(バックデータ一覧!$I$10:$L$15,MATCH(VLOOKUP(計算過程!$A267,バックデータ一覧!$AU$3:$AV$367,2),バックデータ一覧!$H$10:$H$15,0),MATCH(計算過程!AB$2,バックデータ一覧!$I$2:$L$2,0)),IF(入力データと計算結果!$F$6=2,INDEX(バックデータ一覧!$I$16:$L$21,MATCH(VLOOKUP(計算過程!$A267,バックデータ一覧!$AU$3:$AV$367,2),バックデータ一覧!$H$16:$H$21,0),MATCH(計算過程!AB$2,バックデータ一覧!$I$2:$L$2,0)),IF(入力データと計算結果!$F$6=1,INDEX(バックデータ一覧!$I$22:$L$27,MATCH(VLOOKUP(計算過程!$A267,バックデータ一覧!$AU$3:$AV$367,2),バックデータ一覧!$H$22:$H$27,0),MATCH(計算過程!AB$2,バックデータ一覧!$I$2:$L$2,0))))))</f>
        <v>8</v>
      </c>
      <c r="AC267" s="24">
        <f>IF(入力データと計算結果!$F$6=4,INDEX(バックデータ一覧!$I$4:$L$9,MATCH(VLOOKUP(計算過程!$A267,バックデータ一覧!$AU$3:$AV$367,2),バックデータ一覧!$H$4:$H$9,0),MATCH(計算過程!AC$2,バックデータ一覧!$I$2:$L$2,0)),IF(入力データと計算結果!$F$6=3,INDEX(バックデータ一覧!$I$10:$L$15,MATCH(VLOOKUP(計算過程!$A267,バックデータ一覧!$AU$3:$AV$367,2),バックデータ一覧!$H$10:$H$15,0),MATCH(計算過程!AC$2,バックデータ一覧!$I$2:$L$2,0)),IF(入力データと計算結果!$F$6=2,INDEX(バックデータ一覧!$I$16:$L$21,MATCH(VLOOKUP(計算過程!$A267,バックデータ一覧!$AU$3:$AV$367,2),バックデータ一覧!$H$16:$H$21,0),MATCH(計算過程!AC$2,バックデータ一覧!$I$2:$L$2,0)),IF(入力データと計算結果!$F$6=1,INDEX(バックデータ一覧!$I$22:$L$27,MATCH(VLOOKUP(計算過程!$A267,バックデータ一覧!$AU$3:$AV$367,2),バックデータ一覧!$H$22:$H$27,0),MATCH(計算過程!AC$2,バックデータ一覧!$I$2:$L$2,0))))))</f>
        <v>180</v>
      </c>
      <c r="AD267" s="89">
        <f>IF($AF267&lt;7,INDEX(バックデータ一覧!$P$4:$S$5,MATCH(入力データと計算結果!$F$8,バックデータ一覧!$O$4:$O$5,0),MATCH(入力データと計算結果!$F$6,バックデータ一覧!$P$3:$W$3,0)),IF(AND($AF267&gt;=7,$AF267&lt;16),INDEX(バックデータ一覧!$P$6:$S$7,MATCH(入力データと計算結果!$F$8,バックデータ一覧!$O$6:$O$7,0),MATCH(入力データと計算結果!$F$6,バックデータ一覧!$P$3:$W$3,0)),IF(AND($AF267&gt;=16,$AF267&lt;25),INDEX(バックデータ一覧!$P$8:$S$9,MATCH(入力データと計算結果!$F$8,バックデータ一覧!$O$8:$O$9,0),MATCH(入力データと計算結果!$F$6,バックデータ一覧!$P$3:$W$3,0)),IF($AF267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67" s="89">
        <f>IF($AF267&lt;7,INDEX(バックデータ一覧!$T$4:$W$5,MATCH(入力データと計算結果!$F$8,バックデータ一覧!$O$4:$O$5,0),MATCH(入力データと計算結果!$F$6,バックデータ一覧!$P$3:$W$3,0)),IF(AND($AF267&gt;=7,$AF267&lt;16),INDEX(バックデータ一覧!$T$6:$W$7,MATCH(入力データと計算結果!$F$8,バックデータ一覧!$O$6:$O$7,0),MATCH(入力データと計算結果!$F$6,バックデータ一覧!$P$3:$W$3,0)),IF(AND($AF267&gt;=16,$AF267&lt;25),INDEX(バックデータ一覧!$T$8:$W$9,MATCH(入力データと計算結果!$F$8,バックデータ一覧!$O$8:$O$9,0),MATCH(入力データと計算結果!$F$6,バックデータ一覧!$P$3:$W$3,0)),IF($AF267&gt;=25,INDEX(バックデータ一覧!$T$10:$W$11,MATCH(入力データと計算結果!$F$8,バックデータ一覧!$O$10:$O$11,0),MATCH(入力データと計算結果!$F$6,バックデータ一覧!$P$3:$W$3,0))))))</f>
        <v>6.21</v>
      </c>
      <c r="AF267" s="88">
        <f>AVERAGEIF(貼り付けシート!$A$6:$A$8765,$A267,貼り付けシート!$C$6:$C$8765)</f>
        <v>17.345833333333335</v>
      </c>
      <c r="AG267" s="91">
        <f>IF(AND(入力データと計算結果!$F$7=バックデータ一覧!$A$7,AH267="使用できる"),MIN(AN267,SUM(I267:N267)*$AX$13),0)</f>
        <v>0</v>
      </c>
      <c r="AH267" s="47" t="str">
        <f t="shared" si="53"/>
        <v>使用できる</v>
      </c>
      <c r="AI267" s="90">
        <f>IF(入力データと計算結果!$F$7=バックデータ一覧!$A$8,MIN(AJ267,(SUM(I267:N267)*$AX$15)),0)</f>
        <v>0</v>
      </c>
      <c r="AJ267" s="90">
        <f t="shared" ca="1" si="49"/>
        <v>0</v>
      </c>
      <c r="AK267" s="90">
        <f t="shared" ca="1" si="50"/>
        <v>32.0703934926375</v>
      </c>
      <c r="AL267" s="88">
        <f>IF(OR($AX$22=0,入力データと計算結果!$F$7&lt;&gt;バックデータ一覧!$A$8),0,$AX$19*AM267*10^-3)</f>
        <v>0</v>
      </c>
      <c r="AM267" s="90">
        <f>SUMPRODUCT(('計算過程（日射量等）'!$A$6:$A$8765=計算過程!A267)*('計算過程（日射量等）'!$C$6:$C$8765&gt;=$AX$20))</f>
        <v>0</v>
      </c>
      <c r="AN267" s="90">
        <f>IF(入力データと計算結果!$F$7=バックデータ一覧!$A$9,0,AO267*$AX$22*$AX$21*計算過程!$AX$23)</f>
        <v>0</v>
      </c>
      <c r="AO267" s="90">
        <f>SUMIF('計算過程（日射量等）'!$A$6:$A$8765,計算過程!A267,'計算過程（日射量等）'!$C$6:$C$8765)*3600*10^-6</f>
        <v>2.7265574532766936</v>
      </c>
      <c r="AP267" s="90">
        <f t="shared" si="43"/>
        <v>16.278763440860214</v>
      </c>
      <c r="AQ267" s="90">
        <f>AVERAGEIF('貼り付けシート（日射量等）'!$D$3:$D$8762,$A267,'貼り付けシート（日射量等）'!$F$3:$F$8762)</f>
        <v>16.354166666666668</v>
      </c>
    </row>
    <row r="268" spans="1:43">
      <c r="A268" s="28">
        <v>41902</v>
      </c>
      <c r="B268" s="88">
        <f ca="1">I268-IF(入力データと計算結果!$F$7=バックデータ一覧!$A$7,計算過程!$AG268,計算過程!$AI268)*I268/($I268+$J268+$K268+$L268+$M268+$N268)</f>
        <v>14.788220906004002</v>
      </c>
      <c r="C268" s="88">
        <f ca="1">J268-IF(入力データと計算結果!$F$7=バックデータ一覧!$A$7,計算過程!$AG268,計算過程!$AI268)*J268/($I268+$J268+$K268+$L268+$M268+$N268)</f>
        <v>21.747383685300001</v>
      </c>
      <c r="D268" s="88">
        <f ca="1">K268-IF(入力データと計算結果!$F$7=バックデータ一覧!$A$7,計算過程!$AG268,計算過程!$AI268)*K268/($I268+$J268+$K268+$L268+$M268+$N268)</f>
        <v>3.6970552265010004</v>
      </c>
      <c r="E268" s="88">
        <f ca="1">L268-IF(入力データと計算結果!$F$7=バックデータ一覧!$A$7,計算過程!$AG268,計算過程!$AI268)*L268/($I268+$J268+$K268+$L268+$M268+$N268)</f>
        <v>19.572645316770004</v>
      </c>
      <c r="F268" s="88">
        <f ca="1">M268-IF(入力データと計算結果!$F$7=バックデータ一覧!$A$7,計算過程!$AG268,計算過程!$AI268)*M268/($I268+$J268+$K268+$L268+$M268+$N268)</f>
        <v>0</v>
      </c>
      <c r="G268" s="88">
        <f ca="1">N268-IF(入力データと計算結果!$F$7=バックデータ一覧!$A$7,計算過程!$AG268,計算過程!$AI268)*N268/($I268+$J268+$K268+$L268+$M268+$N268)</f>
        <v>3.7996666666666661</v>
      </c>
      <c r="H268" s="88">
        <f t="shared" si="51"/>
        <v>0</v>
      </c>
      <c r="I268" s="90">
        <f ca="1">P268*(バックデータ一覧!$E$3-計算過程!X268)*4.186*10^-3</f>
        <v>14.788220906004002</v>
      </c>
      <c r="J268" s="90">
        <f ca="1">Q268*(バックデータ一覧!$E$4-計算過程!X268)*4.186*10^-3</f>
        <v>21.747383685300001</v>
      </c>
      <c r="K268" s="90">
        <f ca="1">R268*(バックデータ一覧!$E$5-計算過程!X268)*4.186*10^-3</f>
        <v>3.6970552265010004</v>
      </c>
      <c r="L268" s="90">
        <f ca="1">IF(入力データと計算結果!$F$9=バックデータ一覧!$A$2,計算過程!S268*(バックデータ一覧!$E$6-計算過程!X268)*4.186*10^-3,0)</f>
        <v>19.572645316770004</v>
      </c>
      <c r="M268" s="90">
        <f>IF(入力データと計算結果!$F$9=バックデータ一覧!$A$2,0,計算過程!T268*(バックデータ一覧!$E$7-計算過程!X268)*4.186*10^-3)</f>
        <v>0</v>
      </c>
      <c r="N268" s="90">
        <f ca="1">IF(入力データと計算結果!$F$9=バックデータ一覧!$A$4,0,計算過程!U268*(バックデータ一覧!$E$8-計算過程!X268)*4.186*10^-3)</f>
        <v>3.7996666666666661</v>
      </c>
      <c r="O268" s="90">
        <f>IF(入力データと計算結果!$F$9=バックデータ一覧!$A$4,計算過程!W268*1.25,0)</f>
        <v>0</v>
      </c>
      <c r="P268" s="88">
        <f t="shared" si="44"/>
        <v>136</v>
      </c>
      <c r="Q268" s="88">
        <f t="shared" si="45"/>
        <v>200</v>
      </c>
      <c r="R268" s="88">
        <f t="shared" si="46"/>
        <v>34</v>
      </c>
      <c r="S268" s="88">
        <f>IF(入力データと計算結果!$F$9=バックデータ一覧!$A$2,$AC268,0)*$AX$11*$AX$12</f>
        <v>180</v>
      </c>
      <c r="T268" s="88">
        <f>IF(入力データと計算結果!$F$9=バックデータ一覧!$A$2,0,$AC268)*$AX$12</f>
        <v>0</v>
      </c>
      <c r="U268" s="88">
        <f t="shared" ca="1" si="52"/>
        <v>19.742946617519351</v>
      </c>
      <c r="V268" s="90">
        <f ca="1">IF(OR(入力データと計算結果!$F$9=バックデータ一覧!$A$2,入力データと計算結果!$F$9=バックデータ一覧!$A$3),W268/(バックデータ一覧!$E$8-計算過程!X268)/4.186*10^3,0)</f>
        <v>19.742946617519351</v>
      </c>
      <c r="W268" s="90">
        <f t="shared" si="47"/>
        <v>3.7996666666666665</v>
      </c>
      <c r="X268" s="90">
        <f ca="1">MAX(VLOOKUP(入力データと計算結果!$F$5,バックデータ一覧!$Y$3:$AA$10,2)*Y268+VLOOKUP(入力データと計算結果!$F$5,バックデータ一覧!$Y$3:$AA$10,3),0.5)</f>
        <v>14.02366975</v>
      </c>
      <c r="Y268" s="90">
        <f t="shared" ca="1" si="48"/>
        <v>15.9025</v>
      </c>
      <c r="Z268" s="24">
        <f>IF(入力データと計算結果!$F$6=4,INDEX(バックデータ一覧!$I$4:$L$9,MATCH(VLOOKUP(計算過程!$A268,バックデータ一覧!$AU$3:$AV$367,2),バックデータ一覧!$H$4:$H$9,0),MATCH(計算過程!Z$2,バックデータ一覧!$I$2:$L$2,0)),IF(入力データと計算結果!$F$6=3,INDEX(バックデータ一覧!$I$10:$L$15,MATCH(VLOOKUP(計算過程!$A268,バックデータ一覧!$AU$3:$AV$367,2),バックデータ一覧!$H$10:$H$15,0),MATCH(計算過程!Z$2,バックデータ一覧!$I$2:$L$2,0)),IF(入力データと計算結果!$F$6=2,INDEX(バックデータ一覧!$I$16:$L$21,MATCH(VLOOKUP(計算過程!$A268,バックデータ一覧!$AU$3:$AV$367,2),バックデータ一覧!$H$16:$H$21,0),MATCH(計算過程!Z$2,バックデータ一覧!$I$2:$L$2,0)),IF(入力データと計算結果!$F$6=1,INDEX(バックデータ一覧!$I$22:$L$27,MATCH(VLOOKUP(計算過程!$A268,バックデータ一覧!$AU$3:$AV$367,2),バックデータ一覧!$H$22:$H$27,0),MATCH(計算過程!Z$2,バックデータ一覧!$I$2:$L$2,0))))))</f>
        <v>136</v>
      </c>
      <c r="AA268" s="24">
        <f>IF(入力データと計算結果!$F$6=4,INDEX(バックデータ一覧!$I$4:$L$9,MATCH(VLOOKUP(計算過程!$A268,バックデータ一覧!$AU$3:$AV$367,2),バックデータ一覧!$H$4:$H$9,0),MATCH(計算過程!AA$2,バックデータ一覧!$I$2:$L$2,0)),IF(入力データと計算結果!$F$6=3,INDEX(バックデータ一覧!$I$10:$L$15,MATCH(VLOOKUP(計算過程!$A268,バックデータ一覧!$AU$3:$AV$367,2),バックデータ一覧!$H$10:$H$15,0),MATCH(計算過程!AA$2,バックデータ一覧!$I$2:$L$2,0)),IF(入力データと計算結果!$F$6=2,INDEX(バックデータ一覧!$I$16:$L$21,MATCH(VLOOKUP(計算過程!$A268,バックデータ一覧!$AU$3:$AV$367,2),バックデータ一覧!$H$16:$H$21,0),MATCH(計算過程!AA$2,バックデータ一覧!$I$2:$L$2,0)),IF(入力データと計算結果!$F$6=1,INDEX(バックデータ一覧!$I$22:$L$27,MATCH(VLOOKUP(計算過程!$A268,バックデータ一覧!$AU$3:$AV$367,2),バックデータ一覧!$H$22:$H$27,0),MATCH(計算過程!AA$2,バックデータ一覧!$I$2:$L$2,0))))))</f>
        <v>200</v>
      </c>
      <c r="AB268" s="24">
        <f>IF(入力データと計算結果!$F$6=4,INDEX(バックデータ一覧!$I$4:$L$9,MATCH(VLOOKUP(計算過程!$A268,バックデータ一覧!$AU$3:$AV$367,2),バックデータ一覧!$H$4:$H$9,0),MATCH(計算過程!AB$2,バックデータ一覧!$I$2:$L$2,0)),IF(入力データと計算結果!$F$6=3,INDEX(バックデータ一覧!$I$10:$L$15,MATCH(VLOOKUP(計算過程!$A268,バックデータ一覧!$AU$3:$AV$367,2),バックデータ一覧!$H$10:$H$15,0),MATCH(計算過程!AB$2,バックデータ一覧!$I$2:$L$2,0)),IF(入力データと計算結果!$F$6=2,INDEX(バックデータ一覧!$I$16:$L$21,MATCH(VLOOKUP(計算過程!$A268,バックデータ一覧!$AU$3:$AV$367,2),バックデータ一覧!$H$16:$H$21,0),MATCH(計算過程!AB$2,バックデータ一覧!$I$2:$L$2,0)),IF(入力データと計算結果!$F$6=1,INDEX(バックデータ一覧!$I$22:$L$27,MATCH(VLOOKUP(計算過程!$A268,バックデータ一覧!$AU$3:$AV$367,2),バックデータ一覧!$H$22:$H$27,0),MATCH(計算過程!AB$2,バックデータ一覧!$I$2:$L$2,0))))))</f>
        <v>34</v>
      </c>
      <c r="AC268" s="24">
        <f>IF(入力データと計算結果!$F$6=4,INDEX(バックデータ一覧!$I$4:$L$9,MATCH(VLOOKUP(計算過程!$A268,バックデータ一覧!$AU$3:$AV$367,2),バックデータ一覧!$H$4:$H$9,0),MATCH(計算過程!AC$2,バックデータ一覧!$I$2:$L$2,0)),IF(入力データと計算結果!$F$6=3,INDEX(バックデータ一覧!$I$10:$L$15,MATCH(VLOOKUP(計算過程!$A268,バックデータ一覧!$AU$3:$AV$367,2),バックデータ一覧!$H$10:$H$15,0),MATCH(計算過程!AC$2,バックデータ一覧!$I$2:$L$2,0)),IF(入力データと計算結果!$F$6=2,INDEX(バックデータ一覧!$I$16:$L$21,MATCH(VLOOKUP(計算過程!$A268,バックデータ一覧!$AU$3:$AV$367,2),バックデータ一覧!$H$16:$H$21,0),MATCH(計算過程!AC$2,バックデータ一覧!$I$2:$L$2,0)),IF(入力データと計算結果!$F$6=1,INDEX(バックデータ一覧!$I$22:$L$27,MATCH(VLOOKUP(計算過程!$A268,バックデータ一覧!$AU$3:$AV$367,2),バックデータ一覧!$H$22:$H$27,0),MATCH(計算過程!AC$2,バックデータ一覧!$I$2:$L$2,0))))))</f>
        <v>180</v>
      </c>
      <c r="AD268" s="89">
        <f>IF($AF268&lt;7,INDEX(バックデータ一覧!$P$4:$S$5,MATCH(入力データと計算結果!$F$8,バックデータ一覧!$O$4:$O$5,0),MATCH(入力データと計算結果!$F$6,バックデータ一覧!$P$3:$W$3,0)),IF(AND($AF268&gt;=7,$AF268&lt;16),INDEX(バックデータ一覧!$P$6:$S$7,MATCH(入力データと計算結果!$F$8,バックデータ一覧!$O$6:$O$7,0),MATCH(入力データと計算結果!$F$6,バックデータ一覧!$P$3:$W$3,0)),IF(AND($AF268&gt;=16,$AF268&lt;25),INDEX(バックデータ一覧!$P$8:$S$9,MATCH(入力データと計算結果!$F$8,バックデータ一覧!$O$8:$O$9,0),MATCH(入力データと計算結果!$F$6,バックデータ一覧!$P$3:$W$3,0)),IF($AF268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68" s="89">
        <f>IF($AF268&lt;7,INDEX(バックデータ一覧!$T$4:$W$5,MATCH(入力データと計算結果!$F$8,バックデータ一覧!$O$4:$O$5,0),MATCH(入力データと計算結果!$F$6,バックデータ一覧!$P$3:$W$3,0)),IF(AND($AF268&gt;=7,$AF268&lt;16),INDEX(バックデータ一覧!$T$6:$W$7,MATCH(入力データと計算結果!$F$8,バックデータ一覧!$O$6:$O$7,0),MATCH(入力データと計算結果!$F$6,バックデータ一覧!$P$3:$W$3,0)),IF(AND($AF268&gt;=16,$AF268&lt;25),INDEX(バックデータ一覧!$T$8:$W$9,MATCH(入力データと計算結果!$F$8,バックデータ一覧!$O$8:$O$9,0),MATCH(入力データと計算結果!$F$6,バックデータ一覧!$P$3:$W$3,0)),IF($AF268&gt;=25,INDEX(バックデータ一覧!$T$10:$W$11,MATCH(入力データと計算結果!$F$8,バックデータ一覧!$O$10:$O$11,0),MATCH(入力データと計算結果!$F$6,バックデータ一覧!$P$3:$W$3,0))))))</f>
        <v>6.21</v>
      </c>
      <c r="AF268" s="88">
        <f>AVERAGEIF(貼り付けシート!$A$6:$A$8765,$A268,貼り付けシート!$C$6:$C$8765)</f>
        <v>17.216666666666665</v>
      </c>
      <c r="AG268" s="91">
        <f>IF(AND(入力データと計算結果!$F$7=バックデータ一覧!$A$7,AH268="使用できる"),MIN(AN268,SUM(I268:N268)*$AX$13),0)</f>
        <v>0</v>
      </c>
      <c r="AH268" s="47" t="str">
        <f t="shared" si="53"/>
        <v>使用できる</v>
      </c>
      <c r="AI268" s="90">
        <f>IF(入力データと計算結果!$F$7=バックデータ一覧!$A$8,MIN(AJ268,(SUM(I268:N268)*$AX$15)),0)</f>
        <v>0</v>
      </c>
      <c r="AJ268" s="90">
        <f t="shared" ca="1" si="49"/>
        <v>0</v>
      </c>
      <c r="AK268" s="90">
        <f t="shared" ca="1" si="50"/>
        <v>32.008037763975004</v>
      </c>
      <c r="AL268" s="88">
        <f>IF(OR($AX$22=0,入力データと計算結果!$F$7&lt;&gt;バックデータ一覧!$A$8),0,$AX$19*AM268*10^-3)</f>
        <v>0</v>
      </c>
      <c r="AM268" s="90">
        <f>SUMPRODUCT(('計算過程（日射量等）'!$A$6:$A$8765=計算過程!A268)*('計算過程（日射量等）'!$C$6:$C$8765&gt;=$AX$20))</f>
        <v>6</v>
      </c>
      <c r="AN268" s="90">
        <f>IF(入力データと計算結果!$F$7=バックデータ一覧!$A$9,0,AO268*$AX$22*$AX$21*計算過程!$AX$23)</f>
        <v>0</v>
      </c>
      <c r="AO268" s="90">
        <f>SUMIF('計算過程（日射量等）'!$A$6:$A$8765,計算過程!A268,'計算過程（日射量等）'!$C$6:$C$8765)*3600*10^-6</f>
        <v>5.2229054151565935</v>
      </c>
      <c r="AP268" s="90">
        <f t="shared" si="43"/>
        <v>16.121639784946233</v>
      </c>
      <c r="AQ268" s="90">
        <f>AVERAGEIF('貼り付けシート（日射量等）'!$D$3:$D$8762,$A268,'貼り付けシート（日射量等）'!$F$3:$F$8762)</f>
        <v>14.770833333333334</v>
      </c>
    </row>
    <row r="269" spans="1:43">
      <c r="A269" s="28">
        <v>41903</v>
      </c>
      <c r="B269" s="88">
        <f ca="1">I269-IF(入力データと計算結果!$F$7=バックデータ一覧!$A$7,計算過程!$AG269,計算過程!$AI269)*I269/($I269+$J269+$K269+$L269+$M269+$N269)</f>
        <v>6.7546116895529993</v>
      </c>
      <c r="C269" s="88">
        <f ca="1">J269-IF(入力データと計算結果!$F$7=バックデータ一覧!$A$7,計算過程!$AG269,計算過程!$AI269)*J269/($I269+$J269+$K269+$L269+$M269+$N269)</f>
        <v>10.894534983149999</v>
      </c>
      <c r="D269" s="88">
        <f ca="1">K269-IF(入力データと計算結果!$F$7=バックデータ一覧!$A$7,計算過程!$AG269,計算過程!$AI269)*K269/($I269+$J269+$K269+$L269+$M269+$N269)</f>
        <v>0.87156279865200004</v>
      </c>
      <c r="E269" s="88">
        <f ca="1">L269-IF(入力データと計算結果!$F$7=バックデータ一覧!$A$7,計算過程!$AG269,計算過程!$AI269)*L269/($I269+$J269+$K269+$L269+$M269+$N269)</f>
        <v>19.610162969669997</v>
      </c>
      <c r="F269" s="88">
        <f ca="1">M269-IF(入力データと計算結果!$F$7=バックデータ一覧!$A$7,計算過程!$AG269,計算過程!$AI269)*M269/($I269+$J269+$K269+$L269+$M269+$N269)</f>
        <v>0</v>
      </c>
      <c r="G269" s="88">
        <f ca="1">N269-IF(入力データと計算結果!$F$7=バックデータ一覧!$A$7,計算過程!$AG269,計算過程!$AI269)*N269/($I269+$J269+$K269+$L269+$M269+$N269)</f>
        <v>3.9093333333333327</v>
      </c>
      <c r="H269" s="88">
        <f t="shared" si="51"/>
        <v>0</v>
      </c>
      <c r="I269" s="90">
        <f ca="1">P269*(バックデータ一覧!$E$3-計算過程!X269)*4.186*10^-3</f>
        <v>6.7546116895529993</v>
      </c>
      <c r="J269" s="90">
        <f ca="1">Q269*(バックデータ一覧!$E$4-計算過程!X269)*4.186*10^-3</f>
        <v>10.894534983149999</v>
      </c>
      <c r="K269" s="90">
        <f ca="1">R269*(バックデータ一覧!$E$5-計算過程!X269)*4.186*10^-3</f>
        <v>0.87156279865200004</v>
      </c>
      <c r="L269" s="90">
        <f ca="1">IF(入力データと計算結果!$F$9=バックデータ一覧!$A$2,計算過程!S269*(バックデータ一覧!$E$6-計算過程!X269)*4.186*10^-3,0)</f>
        <v>19.610162969669997</v>
      </c>
      <c r="M269" s="90">
        <f>IF(入力データと計算結果!$F$9=バックデータ一覧!$A$2,0,計算過程!T269*(バックデータ一覧!$E$7-計算過程!X269)*4.186*10^-3)</f>
        <v>0</v>
      </c>
      <c r="N269" s="90">
        <f ca="1">IF(入力データと計算結果!$F$9=バックデータ一覧!$A$4,0,計算過程!U269*(バックデータ一覧!$E$8-計算過程!X269)*4.186*10^-3)</f>
        <v>3.9093333333333327</v>
      </c>
      <c r="O269" s="90">
        <f>IF(入力データと計算結果!$F$9=バックデータ一覧!$A$4,計算過程!W269*1.25,0)</f>
        <v>0</v>
      </c>
      <c r="P269" s="88">
        <f t="shared" si="44"/>
        <v>62</v>
      </c>
      <c r="Q269" s="88">
        <f t="shared" si="45"/>
        <v>100</v>
      </c>
      <c r="R269" s="88">
        <f t="shared" si="46"/>
        <v>8</v>
      </c>
      <c r="S269" s="88">
        <f>IF(入力データと計算結果!$F$9=バックデータ一覧!$A$2,$AC269,0)*$AX$11*$AX$12</f>
        <v>180</v>
      </c>
      <c r="T269" s="88">
        <f>IF(入力データと計算結果!$F$9=バックデータ一覧!$A$2,0,$AC269)*$AX$12</f>
        <v>0</v>
      </c>
      <c r="U269" s="88">
        <f t="shared" ca="1" si="52"/>
        <v>20.290796122667267</v>
      </c>
      <c r="V269" s="90">
        <f ca="1">IF(OR(入力データと計算結果!$F$9=バックデータ一覧!$A$2,入力データと計算結果!$F$9=バックデータ一覧!$A$3),W269/(バックデータ一覧!$E$8-計算過程!X269)/4.186*10^3,0)</f>
        <v>20.290796122667267</v>
      </c>
      <c r="W269" s="90">
        <f t="shared" si="47"/>
        <v>3.9093333333333327</v>
      </c>
      <c r="X269" s="90">
        <f ca="1">MAX(VLOOKUP(入力データと計算結果!$F$5,バックデータ一覧!$Y$3:$AA$10,2)*Y269+VLOOKUP(入力データと計算結果!$F$5,バックデータ一覧!$Y$3:$AA$10,3),0.5)</f>
        <v>13.973877250000001</v>
      </c>
      <c r="Y269" s="90">
        <f t="shared" ca="1" si="48"/>
        <v>15.827500000000001</v>
      </c>
      <c r="Z269" s="24">
        <f>IF(入力データと計算結果!$F$6=4,INDEX(バックデータ一覧!$I$4:$L$9,MATCH(VLOOKUP(計算過程!$A269,バックデータ一覧!$AU$3:$AV$367,2),バックデータ一覧!$H$4:$H$9,0),MATCH(計算過程!Z$2,バックデータ一覧!$I$2:$L$2,0)),IF(入力データと計算結果!$F$6=3,INDEX(バックデータ一覧!$I$10:$L$15,MATCH(VLOOKUP(計算過程!$A269,バックデータ一覧!$AU$3:$AV$367,2),バックデータ一覧!$H$10:$H$15,0),MATCH(計算過程!Z$2,バックデータ一覧!$I$2:$L$2,0)),IF(入力データと計算結果!$F$6=2,INDEX(バックデータ一覧!$I$16:$L$21,MATCH(VLOOKUP(計算過程!$A269,バックデータ一覧!$AU$3:$AV$367,2),バックデータ一覧!$H$16:$H$21,0),MATCH(計算過程!Z$2,バックデータ一覧!$I$2:$L$2,0)),IF(入力データと計算結果!$F$6=1,INDEX(バックデータ一覧!$I$22:$L$27,MATCH(VLOOKUP(計算過程!$A269,バックデータ一覧!$AU$3:$AV$367,2),バックデータ一覧!$H$22:$H$27,0),MATCH(計算過程!Z$2,バックデータ一覧!$I$2:$L$2,0))))))</f>
        <v>62</v>
      </c>
      <c r="AA269" s="24">
        <f>IF(入力データと計算結果!$F$6=4,INDEX(バックデータ一覧!$I$4:$L$9,MATCH(VLOOKUP(計算過程!$A269,バックデータ一覧!$AU$3:$AV$367,2),バックデータ一覧!$H$4:$H$9,0),MATCH(計算過程!AA$2,バックデータ一覧!$I$2:$L$2,0)),IF(入力データと計算結果!$F$6=3,INDEX(バックデータ一覧!$I$10:$L$15,MATCH(VLOOKUP(計算過程!$A269,バックデータ一覧!$AU$3:$AV$367,2),バックデータ一覧!$H$10:$H$15,0),MATCH(計算過程!AA$2,バックデータ一覧!$I$2:$L$2,0)),IF(入力データと計算結果!$F$6=2,INDEX(バックデータ一覧!$I$16:$L$21,MATCH(VLOOKUP(計算過程!$A269,バックデータ一覧!$AU$3:$AV$367,2),バックデータ一覧!$H$16:$H$21,0),MATCH(計算過程!AA$2,バックデータ一覧!$I$2:$L$2,0)),IF(入力データと計算結果!$F$6=1,INDEX(バックデータ一覧!$I$22:$L$27,MATCH(VLOOKUP(計算過程!$A269,バックデータ一覧!$AU$3:$AV$367,2),バックデータ一覧!$H$22:$H$27,0),MATCH(計算過程!AA$2,バックデータ一覧!$I$2:$L$2,0))))))</f>
        <v>100</v>
      </c>
      <c r="AB269" s="24">
        <f>IF(入力データと計算結果!$F$6=4,INDEX(バックデータ一覧!$I$4:$L$9,MATCH(VLOOKUP(計算過程!$A269,バックデータ一覧!$AU$3:$AV$367,2),バックデータ一覧!$H$4:$H$9,0),MATCH(計算過程!AB$2,バックデータ一覧!$I$2:$L$2,0)),IF(入力データと計算結果!$F$6=3,INDEX(バックデータ一覧!$I$10:$L$15,MATCH(VLOOKUP(計算過程!$A269,バックデータ一覧!$AU$3:$AV$367,2),バックデータ一覧!$H$10:$H$15,0),MATCH(計算過程!AB$2,バックデータ一覧!$I$2:$L$2,0)),IF(入力データと計算結果!$F$6=2,INDEX(バックデータ一覧!$I$16:$L$21,MATCH(VLOOKUP(計算過程!$A269,バックデータ一覧!$AU$3:$AV$367,2),バックデータ一覧!$H$16:$H$21,0),MATCH(計算過程!AB$2,バックデータ一覧!$I$2:$L$2,0)),IF(入力データと計算結果!$F$6=1,INDEX(バックデータ一覧!$I$22:$L$27,MATCH(VLOOKUP(計算過程!$A269,バックデータ一覧!$AU$3:$AV$367,2),バックデータ一覧!$H$22:$H$27,0),MATCH(計算過程!AB$2,バックデータ一覧!$I$2:$L$2,0))))))</f>
        <v>8</v>
      </c>
      <c r="AC269" s="24">
        <f>IF(入力データと計算結果!$F$6=4,INDEX(バックデータ一覧!$I$4:$L$9,MATCH(VLOOKUP(計算過程!$A269,バックデータ一覧!$AU$3:$AV$367,2),バックデータ一覧!$H$4:$H$9,0),MATCH(計算過程!AC$2,バックデータ一覧!$I$2:$L$2,0)),IF(入力データと計算結果!$F$6=3,INDEX(バックデータ一覧!$I$10:$L$15,MATCH(VLOOKUP(計算過程!$A269,バックデータ一覧!$AU$3:$AV$367,2),バックデータ一覧!$H$10:$H$15,0),MATCH(計算過程!AC$2,バックデータ一覧!$I$2:$L$2,0)),IF(入力データと計算結果!$F$6=2,INDEX(バックデータ一覧!$I$16:$L$21,MATCH(VLOOKUP(計算過程!$A269,バックデータ一覧!$AU$3:$AV$367,2),バックデータ一覧!$H$16:$H$21,0),MATCH(計算過程!AC$2,バックデータ一覧!$I$2:$L$2,0)),IF(入力データと計算結果!$F$6=1,INDEX(バックデータ一覧!$I$22:$L$27,MATCH(VLOOKUP(計算過程!$A269,バックデータ一覧!$AU$3:$AV$367,2),バックデータ一覧!$H$22:$H$27,0),MATCH(計算過程!AC$2,バックデータ一覧!$I$2:$L$2,0))))))</f>
        <v>180</v>
      </c>
      <c r="AD269" s="89">
        <f>IF($AF269&lt;7,INDEX(バックデータ一覧!$P$4:$S$5,MATCH(入力データと計算結果!$F$8,バックデータ一覧!$O$4:$O$5,0),MATCH(入力データと計算結果!$F$6,バックデータ一覧!$P$3:$W$3,0)),IF(AND($AF269&gt;=7,$AF269&lt;16),INDEX(バックデータ一覧!$P$6:$S$7,MATCH(入力データと計算結果!$F$8,バックデータ一覧!$O$6:$O$7,0),MATCH(入力データと計算結果!$F$6,バックデータ一覧!$P$3:$W$3,0)),IF(AND($AF269&gt;=16,$AF269&lt;25),INDEX(バックデータ一覧!$P$8:$S$9,MATCH(入力データと計算結果!$F$8,バックデータ一覧!$O$8:$O$9,0),MATCH(入力データと計算結果!$F$6,バックデータ一覧!$P$3:$W$3,0)),IF($AF269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69" s="89">
        <f>IF($AF269&lt;7,INDEX(バックデータ一覧!$T$4:$W$5,MATCH(入力データと計算結果!$F$8,バックデータ一覧!$O$4:$O$5,0),MATCH(入力データと計算結果!$F$6,バックデータ一覧!$P$3:$W$3,0)),IF(AND($AF269&gt;=7,$AF269&lt;16),INDEX(バックデータ一覧!$T$6:$W$7,MATCH(入力データと計算結果!$F$8,バックデータ一覧!$O$6:$O$7,0),MATCH(入力データと計算結果!$F$6,バックデータ一覧!$P$3:$W$3,0)),IF(AND($AF269&gt;=16,$AF269&lt;25),INDEX(バックデータ一覧!$T$8:$W$9,MATCH(入力データと計算結果!$F$8,バックデータ一覧!$O$8:$O$9,0),MATCH(入力データと計算結果!$F$6,バックデータ一覧!$P$3:$W$3,0)),IF($AF269&gt;=25,INDEX(バックデータ一覧!$T$10:$W$11,MATCH(入力データと計算結果!$F$8,バックデータ一覧!$O$10:$O$11,0),MATCH(入力データと計算結果!$F$6,バックデータ一覧!$P$3:$W$3,0))))))</f>
        <v>6.21</v>
      </c>
      <c r="AF269" s="88">
        <f>AVERAGEIF(貼り付けシート!$A$6:$A$8765,$A269,貼り付けシート!$C$6:$C$8765)</f>
        <v>16.433333333333337</v>
      </c>
      <c r="AG269" s="91">
        <f>IF(AND(入力データと計算結果!$F$7=バックデータ一覧!$A$7,AH269="使用できる"),MIN(AN269,SUM(I269:N269)*$AX$13),0)</f>
        <v>0</v>
      </c>
      <c r="AH269" s="47" t="str">
        <f t="shared" si="53"/>
        <v>使用できる</v>
      </c>
      <c r="AI269" s="90">
        <f>IF(入力データと計算結果!$F$7=バックデータ一覧!$A$8,MIN(AJ269,(SUM(I269:N269)*$AX$15)),0)</f>
        <v>0</v>
      </c>
      <c r="AJ269" s="90">
        <f t="shared" ca="1" si="49"/>
        <v>0</v>
      </c>
      <c r="AK269" s="90">
        <f t="shared" ca="1" si="50"/>
        <v>32.039302474725005</v>
      </c>
      <c r="AL269" s="88">
        <f>IF(OR($AX$22=0,入力データと計算結果!$F$7&lt;&gt;バックデータ一覧!$A$8),0,$AX$19*AM269*10^-3)</f>
        <v>0</v>
      </c>
      <c r="AM269" s="90">
        <f>SUMPRODUCT(('計算過程（日射量等）'!$A$6:$A$8765=計算過程!A269)*('計算過程（日射量等）'!$C$6:$C$8765&gt;=$AX$20))</f>
        <v>7</v>
      </c>
      <c r="AN269" s="90">
        <f>IF(入力データと計算結果!$F$7=バックデータ一覧!$A$9,0,AO269*$AX$22*$AX$21*計算過程!$AX$23)</f>
        <v>0</v>
      </c>
      <c r="AO269" s="90">
        <f>SUMIF('計算過程（日射量等）'!$A$6:$A$8765,計算過程!A269,'計算過程（日射量等）'!$C$6:$C$8765)*3600*10^-6</f>
        <v>9.4453835046321153</v>
      </c>
      <c r="AP269" s="90">
        <f t="shared" si="43"/>
        <v>15.866532258064513</v>
      </c>
      <c r="AQ269" s="90">
        <f>AVERAGEIF('貼り付けシート（日射量等）'!$D$3:$D$8762,$A269,'貼り付けシート（日射量等）'!$F$3:$F$8762)</f>
        <v>16.087499999999999</v>
      </c>
    </row>
    <row r="270" spans="1:43">
      <c r="A270" s="28">
        <v>41904</v>
      </c>
      <c r="B270" s="88">
        <f ca="1">I270-IF(入力データと計算結果!$F$7=バックデータ一覧!$A$7,計算過程!$AG270,計算過程!$AI270)*I270/($I270+$J270+$K270+$L270+$M270+$N270)</f>
        <v>10.030748991809</v>
      </c>
      <c r="C270" s="88">
        <f ca="1">J270-IF(入力データと計算結果!$F$7=バックデータ一覧!$A$7,計算過程!$AG270,計算過程!$AI270)*J270/($I270+$J270+$K270+$L270+$M270+$N270)</f>
        <v>16.354482051862501</v>
      </c>
      <c r="D270" s="88">
        <f ca="1">K270-IF(入力データと計算結果!$F$7=バックデータ一覧!$A$7,計算過程!$AG270,計算過程!$AI270)*K270/($I270+$J270+$K270+$L270+$M270+$N270)</f>
        <v>3.0528366496809998</v>
      </c>
      <c r="E270" s="88">
        <f ca="1">L270-IF(入力データと計算結果!$F$7=バックデータ一覧!$A$7,計算過程!$AG270,計算過程!$AI270)*L270/($I270+$J270+$K270+$L270+$M270+$N270)</f>
        <v>19.625378462234998</v>
      </c>
      <c r="F270" s="88">
        <f ca="1">M270-IF(入力データと計算結果!$F$7=バックデータ一覧!$A$7,計算過程!$AG270,計算過程!$AI270)*M270/($I270+$J270+$K270+$L270+$M270+$N270)</f>
        <v>0</v>
      </c>
      <c r="G270" s="88">
        <f ca="1">N270-IF(入力データと計算結果!$F$7=バックデータ一覧!$A$7,計算過程!$AG270,計算過程!$AI270)*N270/($I270+$J270+$K270+$L270+$M270+$N270)</f>
        <v>4.2080833333333327</v>
      </c>
      <c r="H270" s="88">
        <f t="shared" si="51"/>
        <v>0</v>
      </c>
      <c r="I270" s="90">
        <f ca="1">P270*(バックデータ一覧!$E$3-計算過程!X270)*4.186*10^-3</f>
        <v>10.030748991809</v>
      </c>
      <c r="J270" s="90">
        <f ca="1">Q270*(バックデータ一覧!$E$4-計算過程!X270)*4.186*10^-3</f>
        <v>16.354482051862501</v>
      </c>
      <c r="K270" s="90">
        <f ca="1">R270*(バックデータ一覧!$E$5-計算過程!X270)*4.186*10^-3</f>
        <v>3.0528366496809998</v>
      </c>
      <c r="L270" s="90">
        <f ca="1">IF(入力データと計算結果!$F$9=バックデータ一覧!$A$2,計算過程!S270*(バックデータ一覧!$E$6-計算過程!X270)*4.186*10^-3,0)</f>
        <v>19.625378462234998</v>
      </c>
      <c r="M270" s="90">
        <f>IF(入力データと計算結果!$F$9=バックデータ一覧!$A$2,0,計算過程!T270*(バックデータ一覧!$E$7-計算過程!X270)*4.186*10^-3)</f>
        <v>0</v>
      </c>
      <c r="N270" s="90">
        <f ca="1">IF(入力データと計算結果!$F$9=バックデータ一覧!$A$4,0,計算過程!U270*(バックデータ一覧!$E$8-計算過程!X270)*4.186*10^-3)</f>
        <v>4.2080833333333327</v>
      </c>
      <c r="O270" s="90">
        <f>IF(入力データと計算結果!$F$9=バックデータ一覧!$A$4,計算過程!W270*1.25,0)</f>
        <v>0</v>
      </c>
      <c r="P270" s="88">
        <f t="shared" si="44"/>
        <v>92</v>
      </c>
      <c r="Q270" s="88">
        <f t="shared" si="45"/>
        <v>150</v>
      </c>
      <c r="R270" s="88">
        <f t="shared" si="46"/>
        <v>28</v>
      </c>
      <c r="S270" s="88">
        <f>IF(入力データと計算結果!$F$9=バックデータ一覧!$A$2,$AC270,0)*$AX$11*$AX$12</f>
        <v>180</v>
      </c>
      <c r="T270" s="88">
        <f>IF(入力データと計算結果!$F$9=バックデータ一覧!$A$2,0,$AC270)*$AX$12</f>
        <v>0</v>
      </c>
      <c r="U270" s="88">
        <f t="shared" ca="1" si="52"/>
        <v>21.831833699636942</v>
      </c>
      <c r="V270" s="90">
        <f ca="1">IF(OR(入力データと計算結果!$F$9=バックデータ一覧!$A$2,入力データと計算結果!$F$9=バックデータ一覧!$A$3),W270/(バックデータ一覧!$E$8-計算過程!X270)/4.186*10^3,0)</f>
        <v>21.831833699636942</v>
      </c>
      <c r="W270" s="90">
        <f t="shared" si="47"/>
        <v>4.2080833333333336</v>
      </c>
      <c r="X270" s="90">
        <f ca="1">MAX(VLOOKUP(入力データと計算結果!$F$5,バックデータ一覧!$Y$3:$AA$10,2)*Y270+VLOOKUP(入力データと計算結果!$F$5,バックデータ一覧!$Y$3:$AA$10,3),0.5)</f>
        <v>13.953683625</v>
      </c>
      <c r="Y270" s="90">
        <f t="shared" ca="1" si="48"/>
        <v>15.797083333333333</v>
      </c>
      <c r="Z270" s="24">
        <f>IF(入力データと計算結果!$F$6=4,INDEX(バックデータ一覧!$I$4:$L$9,MATCH(VLOOKUP(計算過程!$A270,バックデータ一覧!$AU$3:$AV$367,2),バックデータ一覧!$H$4:$H$9,0),MATCH(計算過程!Z$2,バックデータ一覧!$I$2:$L$2,0)),IF(入力データと計算結果!$F$6=3,INDEX(バックデータ一覧!$I$10:$L$15,MATCH(VLOOKUP(計算過程!$A270,バックデータ一覧!$AU$3:$AV$367,2),バックデータ一覧!$H$10:$H$15,0),MATCH(計算過程!Z$2,バックデータ一覧!$I$2:$L$2,0)),IF(入力データと計算結果!$F$6=2,INDEX(バックデータ一覧!$I$16:$L$21,MATCH(VLOOKUP(計算過程!$A270,バックデータ一覧!$AU$3:$AV$367,2),バックデータ一覧!$H$16:$H$21,0),MATCH(計算過程!Z$2,バックデータ一覧!$I$2:$L$2,0)),IF(入力データと計算結果!$F$6=1,INDEX(バックデータ一覧!$I$22:$L$27,MATCH(VLOOKUP(計算過程!$A270,バックデータ一覧!$AU$3:$AV$367,2),バックデータ一覧!$H$22:$H$27,0),MATCH(計算過程!Z$2,バックデータ一覧!$I$2:$L$2,0))))))</f>
        <v>92</v>
      </c>
      <c r="AA270" s="24">
        <f>IF(入力データと計算結果!$F$6=4,INDEX(バックデータ一覧!$I$4:$L$9,MATCH(VLOOKUP(計算過程!$A270,バックデータ一覧!$AU$3:$AV$367,2),バックデータ一覧!$H$4:$H$9,0),MATCH(計算過程!AA$2,バックデータ一覧!$I$2:$L$2,0)),IF(入力データと計算結果!$F$6=3,INDEX(バックデータ一覧!$I$10:$L$15,MATCH(VLOOKUP(計算過程!$A270,バックデータ一覧!$AU$3:$AV$367,2),バックデータ一覧!$H$10:$H$15,0),MATCH(計算過程!AA$2,バックデータ一覧!$I$2:$L$2,0)),IF(入力データと計算結果!$F$6=2,INDEX(バックデータ一覧!$I$16:$L$21,MATCH(VLOOKUP(計算過程!$A270,バックデータ一覧!$AU$3:$AV$367,2),バックデータ一覧!$H$16:$H$21,0),MATCH(計算過程!AA$2,バックデータ一覧!$I$2:$L$2,0)),IF(入力データと計算結果!$F$6=1,INDEX(バックデータ一覧!$I$22:$L$27,MATCH(VLOOKUP(計算過程!$A270,バックデータ一覧!$AU$3:$AV$367,2),バックデータ一覧!$H$22:$H$27,0),MATCH(計算過程!AA$2,バックデータ一覧!$I$2:$L$2,0))))))</f>
        <v>150</v>
      </c>
      <c r="AB270" s="24">
        <f>IF(入力データと計算結果!$F$6=4,INDEX(バックデータ一覧!$I$4:$L$9,MATCH(VLOOKUP(計算過程!$A270,バックデータ一覧!$AU$3:$AV$367,2),バックデータ一覧!$H$4:$H$9,0),MATCH(計算過程!AB$2,バックデータ一覧!$I$2:$L$2,0)),IF(入力データと計算結果!$F$6=3,INDEX(バックデータ一覧!$I$10:$L$15,MATCH(VLOOKUP(計算過程!$A270,バックデータ一覧!$AU$3:$AV$367,2),バックデータ一覧!$H$10:$H$15,0),MATCH(計算過程!AB$2,バックデータ一覧!$I$2:$L$2,0)),IF(入力データと計算結果!$F$6=2,INDEX(バックデータ一覧!$I$16:$L$21,MATCH(VLOOKUP(計算過程!$A270,バックデータ一覧!$AU$3:$AV$367,2),バックデータ一覧!$H$16:$H$21,0),MATCH(計算過程!AB$2,バックデータ一覧!$I$2:$L$2,0)),IF(入力データと計算結果!$F$6=1,INDEX(バックデータ一覧!$I$22:$L$27,MATCH(VLOOKUP(計算過程!$A270,バックデータ一覧!$AU$3:$AV$367,2),バックデータ一覧!$H$22:$H$27,0),MATCH(計算過程!AB$2,バックデータ一覧!$I$2:$L$2,0))))))</f>
        <v>28</v>
      </c>
      <c r="AC270" s="24">
        <f>IF(入力データと計算結果!$F$6=4,INDEX(バックデータ一覧!$I$4:$L$9,MATCH(VLOOKUP(計算過程!$A270,バックデータ一覧!$AU$3:$AV$367,2),バックデータ一覧!$H$4:$H$9,0),MATCH(計算過程!AC$2,バックデータ一覧!$I$2:$L$2,0)),IF(入力データと計算結果!$F$6=3,INDEX(バックデータ一覧!$I$10:$L$15,MATCH(VLOOKUP(計算過程!$A270,バックデータ一覧!$AU$3:$AV$367,2),バックデータ一覧!$H$10:$H$15,0),MATCH(計算過程!AC$2,バックデータ一覧!$I$2:$L$2,0)),IF(入力データと計算結果!$F$6=2,INDEX(バックデータ一覧!$I$16:$L$21,MATCH(VLOOKUP(計算過程!$A270,バックデータ一覧!$AU$3:$AV$367,2),バックデータ一覧!$H$16:$H$21,0),MATCH(計算過程!AC$2,バックデータ一覧!$I$2:$L$2,0)),IF(入力データと計算結果!$F$6=1,INDEX(バックデータ一覧!$I$22:$L$27,MATCH(VLOOKUP(計算過程!$A270,バックデータ一覧!$AU$3:$AV$367,2),バックデータ一覧!$H$22:$H$27,0),MATCH(計算過程!AC$2,バックデータ一覧!$I$2:$L$2,0))))))</f>
        <v>180</v>
      </c>
      <c r="AD270" s="89">
        <f>IF($AF270&lt;7,INDEX(バックデータ一覧!$P$4:$S$5,MATCH(入力データと計算結果!$F$8,バックデータ一覧!$O$4:$O$5,0),MATCH(入力データと計算結果!$F$6,バックデータ一覧!$P$3:$W$3,0)),IF(AND($AF270&gt;=7,$AF270&lt;16),INDEX(バックデータ一覧!$P$6:$S$7,MATCH(入力データと計算結果!$F$8,バックデータ一覧!$O$6:$O$7,0),MATCH(入力データと計算結果!$F$6,バックデータ一覧!$P$3:$W$3,0)),IF(AND($AF270&gt;=16,$AF270&lt;25),INDEX(バックデータ一覧!$P$8:$S$9,MATCH(入力データと計算結果!$F$8,バックデータ一覧!$O$8:$O$9,0),MATCH(入力データと計算結果!$F$6,バックデータ一覧!$P$3:$W$3,0)),IF($AF270&gt;=25,INDEX(バックデータ一覧!$P$10:$S$11,MATCH(入力データと計算結果!$F$8,バックデータ一覧!$O$10:$O$11,0),MATCH(入力データと計算結果!$F$6,バックデータ一覧!$P$3:$W$3,0))))))</f>
        <v>-0.13</v>
      </c>
      <c r="AE270" s="89">
        <f>IF($AF270&lt;7,INDEX(バックデータ一覧!$T$4:$W$5,MATCH(入力データと計算結果!$F$8,バックデータ一覧!$O$4:$O$5,0),MATCH(入力データと計算結果!$F$6,バックデータ一覧!$P$3:$W$3,0)),IF(AND($AF270&gt;=7,$AF270&lt;16),INDEX(バックデータ一覧!$T$6:$W$7,MATCH(入力データと計算結果!$F$8,バックデータ一覧!$O$6:$O$7,0),MATCH(入力データと計算結果!$F$6,バックデータ一覧!$P$3:$W$3,0)),IF(AND($AF270&gt;=16,$AF270&lt;25),INDEX(バックデータ一覧!$T$8:$W$9,MATCH(入力データと計算結果!$F$8,バックデータ一覧!$O$8:$O$9,0),MATCH(入力データと計算結果!$F$6,バックデータ一覧!$P$3:$W$3,0)),IF($AF270&gt;=25,INDEX(バックデータ一覧!$T$10:$W$11,MATCH(入力データと計算結果!$F$8,バックデータ一覧!$O$10:$O$11,0),MATCH(入力データと計算結果!$F$6,バックデータ一覧!$P$3:$W$3,0))))))</f>
        <v>6.04</v>
      </c>
      <c r="AF270" s="88">
        <f>AVERAGEIF(貼り付けシート!$A$6:$A$8765,$A270,貼り付けシート!$C$6:$C$8765)</f>
        <v>14.091666666666667</v>
      </c>
      <c r="AG270" s="91">
        <f>IF(AND(入力データと計算結果!$F$7=バックデータ一覧!$A$7,AH270="使用できる"),MIN(AN270,SUM(I270:N270)*$AX$13),0)</f>
        <v>0</v>
      </c>
      <c r="AH270" s="47" t="str">
        <f t="shared" si="53"/>
        <v>使用できる</v>
      </c>
      <c r="AI270" s="90">
        <f>IF(入力データと計算結果!$F$7=バックデータ一覧!$A$8,MIN(AJ270,(SUM(I270:N270)*$AX$15)),0)</f>
        <v>0</v>
      </c>
      <c r="AJ270" s="90">
        <f t="shared" ca="1" si="49"/>
        <v>0</v>
      </c>
      <c r="AK270" s="90">
        <f t="shared" ca="1" si="50"/>
        <v>32.051982051862502</v>
      </c>
      <c r="AL270" s="88">
        <f>IF(OR($AX$22=0,入力データと計算結果!$F$7&lt;&gt;バックデータ一覧!$A$8),0,$AX$19*AM270*10^-3)</f>
        <v>0</v>
      </c>
      <c r="AM270" s="90">
        <f>SUMPRODUCT(('計算過程（日射量等）'!$A$6:$A$8765=計算過程!A270)*('計算過程（日射量等）'!$C$6:$C$8765&gt;=$AX$20))</f>
        <v>8</v>
      </c>
      <c r="AN270" s="90">
        <f>IF(入力データと計算結果!$F$7=バックデータ一覧!$A$9,0,AO270*$AX$22*$AX$21*計算過程!$AX$23)</f>
        <v>0</v>
      </c>
      <c r="AO270" s="90">
        <f>SUMIF('計算過程（日射量等）'!$A$6:$A$8765,計算過程!A270,'計算過程（日射量等）'!$C$6:$C$8765)*3600*10^-6</f>
        <v>9.6570530639178074</v>
      </c>
      <c r="AP270" s="90">
        <f t="shared" si="43"/>
        <v>15.493817204301072</v>
      </c>
      <c r="AQ270" s="90">
        <f>AVERAGEIF('貼り付けシート（日射量等）'!$D$3:$D$8762,$A270,'貼り付けシート（日射量等）'!$F$3:$F$8762)</f>
        <v>16.9375</v>
      </c>
    </row>
    <row r="271" spans="1:43">
      <c r="A271" s="28">
        <v>41905</v>
      </c>
      <c r="B271" s="88">
        <f ca="1">I271-IF(入力データと計算結果!$F$7=バックデータ一覧!$A$7,計算過程!$AG271,計算過程!$AI271)*I271/($I271+$J271+$K271+$L271+$M271+$N271)</f>
        <v>15.373447622715</v>
      </c>
      <c r="C271" s="88">
        <f ca="1">J271-IF(入力データと計算結果!$F$7=バックデータ一覧!$A$7,計算過程!$AG271,計算過程!$AI271)*J271/($I271+$J271+$K271+$L271+$M271+$N271)</f>
        <v>21.962068032449999</v>
      </c>
      <c r="D271" s="88">
        <f ca="1">K271-IF(入力データと計算結果!$F$7=バックデータ一覧!$A$7,計算過程!$AG271,計算過程!$AI271)*K271/($I271+$J271+$K271+$L271+$M271+$N271)</f>
        <v>3.2943102048674997</v>
      </c>
      <c r="E271" s="88">
        <f ca="1">L271-IF(入力データと計算結果!$F$7=バックデータ一覧!$A$7,計算過程!$AG271,計算過程!$AI271)*L271/($I271+$J271+$K271+$L271+$M271+$N271)</f>
        <v>19.765861229204997</v>
      </c>
      <c r="F271" s="88">
        <f ca="1">M271-IF(入力データと計算結果!$F$7=バックデータ一覧!$A$7,計算過程!$AG271,計算過程!$AI271)*M271/($I271+$J271+$K271+$L271+$M271+$N271)</f>
        <v>0</v>
      </c>
      <c r="G271" s="88">
        <f ca="1">N271-IF(入力データと計算結果!$F$7=バックデータ一覧!$A$7,計算過程!$AG271,計算過程!$AI271)*N271/($I271+$J271+$K271+$L271+$M271+$N271)</f>
        <v>3.9908749999999995</v>
      </c>
      <c r="H271" s="88">
        <f t="shared" si="51"/>
        <v>0</v>
      </c>
      <c r="I271" s="90">
        <f ca="1">P271*(バックデータ一覧!$E$3-計算過程!X271)*4.186*10^-3</f>
        <v>15.373447622715</v>
      </c>
      <c r="J271" s="90">
        <f ca="1">Q271*(バックデータ一覧!$E$4-計算過程!X271)*4.186*10^-3</f>
        <v>21.962068032449999</v>
      </c>
      <c r="K271" s="90">
        <f ca="1">R271*(バックデータ一覧!$E$5-計算過程!X271)*4.186*10^-3</f>
        <v>3.2943102048674997</v>
      </c>
      <c r="L271" s="90">
        <f ca="1">IF(入力データと計算結果!$F$9=バックデータ一覧!$A$2,計算過程!S271*(バックデータ一覧!$E$6-計算過程!X271)*4.186*10^-3,0)</f>
        <v>19.765861229204997</v>
      </c>
      <c r="M271" s="90">
        <f>IF(入力データと計算結果!$F$9=バックデータ一覧!$A$2,0,計算過程!T271*(バックデータ一覧!$E$7-計算過程!X271)*4.186*10^-3)</f>
        <v>0</v>
      </c>
      <c r="N271" s="90">
        <f ca="1">IF(入力データと計算結果!$F$9=バックデータ一覧!$A$4,0,計算過程!U271*(バックデータ一覧!$E$8-計算過程!X271)*4.186*10^-3)</f>
        <v>3.9908749999999995</v>
      </c>
      <c r="O271" s="90">
        <f>IF(入力データと計算結果!$F$9=バックデータ一覧!$A$4,計算過程!W271*1.25,0)</f>
        <v>0</v>
      </c>
      <c r="P271" s="88">
        <f t="shared" si="44"/>
        <v>140</v>
      </c>
      <c r="Q271" s="88">
        <f t="shared" si="45"/>
        <v>200</v>
      </c>
      <c r="R271" s="88">
        <f t="shared" si="46"/>
        <v>30</v>
      </c>
      <c r="S271" s="88">
        <f>IF(入力データと計算結果!$F$9=バックデータ一覧!$A$2,$AC271,0)*$AX$11*$AX$12</f>
        <v>180</v>
      </c>
      <c r="T271" s="88">
        <f>IF(入力データと計算結果!$F$9=バックデータ一覧!$A$2,0,$AC271)*$AX$12</f>
        <v>0</v>
      </c>
      <c r="U271" s="88">
        <f t="shared" ca="1" si="52"/>
        <v>20.621443628188587</v>
      </c>
      <c r="V271" s="90">
        <f ca="1">IF(OR(入力データと計算結果!$F$9=バックデータ一覧!$A$2,入力データと計算結果!$F$9=バックデータ一覧!$A$3),W271/(バックデータ一覧!$E$8-計算過程!X271)/4.186*10^3,0)</f>
        <v>20.621443628188587</v>
      </c>
      <c r="W271" s="90">
        <f t="shared" si="47"/>
        <v>3.9908749999999995</v>
      </c>
      <c r="X271" s="90">
        <f ca="1">MAX(VLOOKUP(入力データと計算結果!$F$5,バックデータ一覧!$Y$3:$AA$10,2)*Y271+VLOOKUP(入力データと計算結果!$F$5,バックデータ一覧!$Y$3:$AA$10,3),0.5)</f>
        <v>13.767238375000002</v>
      </c>
      <c r="Y271" s="90">
        <f t="shared" ca="1" si="48"/>
        <v>15.516249999999999</v>
      </c>
      <c r="Z271" s="24">
        <f>IF(入力データと計算結果!$F$6=4,INDEX(バックデータ一覧!$I$4:$L$9,MATCH(VLOOKUP(計算過程!$A271,バックデータ一覧!$AU$3:$AV$367,2),バックデータ一覧!$H$4:$H$9,0),MATCH(計算過程!Z$2,バックデータ一覧!$I$2:$L$2,0)),IF(入力データと計算結果!$F$6=3,INDEX(バックデータ一覧!$I$10:$L$15,MATCH(VLOOKUP(計算過程!$A271,バックデータ一覧!$AU$3:$AV$367,2),バックデータ一覧!$H$10:$H$15,0),MATCH(計算過程!Z$2,バックデータ一覧!$I$2:$L$2,0)),IF(入力データと計算結果!$F$6=2,INDEX(バックデータ一覧!$I$16:$L$21,MATCH(VLOOKUP(計算過程!$A271,バックデータ一覧!$AU$3:$AV$367,2),バックデータ一覧!$H$16:$H$21,0),MATCH(計算過程!Z$2,バックデータ一覧!$I$2:$L$2,0)),IF(入力データと計算結果!$F$6=1,INDEX(バックデータ一覧!$I$22:$L$27,MATCH(VLOOKUP(計算過程!$A271,バックデータ一覧!$AU$3:$AV$367,2),バックデータ一覧!$H$22:$H$27,0),MATCH(計算過程!Z$2,バックデータ一覧!$I$2:$L$2,0))))))</f>
        <v>140</v>
      </c>
      <c r="AA271" s="24">
        <f>IF(入力データと計算結果!$F$6=4,INDEX(バックデータ一覧!$I$4:$L$9,MATCH(VLOOKUP(計算過程!$A271,バックデータ一覧!$AU$3:$AV$367,2),バックデータ一覧!$H$4:$H$9,0),MATCH(計算過程!AA$2,バックデータ一覧!$I$2:$L$2,0)),IF(入力データと計算結果!$F$6=3,INDEX(バックデータ一覧!$I$10:$L$15,MATCH(VLOOKUP(計算過程!$A271,バックデータ一覧!$AU$3:$AV$367,2),バックデータ一覧!$H$10:$H$15,0),MATCH(計算過程!AA$2,バックデータ一覧!$I$2:$L$2,0)),IF(入力データと計算結果!$F$6=2,INDEX(バックデータ一覧!$I$16:$L$21,MATCH(VLOOKUP(計算過程!$A271,バックデータ一覧!$AU$3:$AV$367,2),バックデータ一覧!$H$16:$H$21,0),MATCH(計算過程!AA$2,バックデータ一覧!$I$2:$L$2,0)),IF(入力データと計算結果!$F$6=1,INDEX(バックデータ一覧!$I$22:$L$27,MATCH(VLOOKUP(計算過程!$A271,バックデータ一覧!$AU$3:$AV$367,2),バックデータ一覧!$H$22:$H$27,0),MATCH(計算過程!AA$2,バックデータ一覧!$I$2:$L$2,0))))))</f>
        <v>200</v>
      </c>
      <c r="AB271" s="24">
        <f>IF(入力データと計算結果!$F$6=4,INDEX(バックデータ一覧!$I$4:$L$9,MATCH(VLOOKUP(計算過程!$A271,バックデータ一覧!$AU$3:$AV$367,2),バックデータ一覧!$H$4:$H$9,0),MATCH(計算過程!AB$2,バックデータ一覧!$I$2:$L$2,0)),IF(入力データと計算結果!$F$6=3,INDEX(バックデータ一覧!$I$10:$L$15,MATCH(VLOOKUP(計算過程!$A271,バックデータ一覧!$AU$3:$AV$367,2),バックデータ一覧!$H$10:$H$15,0),MATCH(計算過程!AB$2,バックデータ一覧!$I$2:$L$2,0)),IF(入力データと計算結果!$F$6=2,INDEX(バックデータ一覧!$I$16:$L$21,MATCH(VLOOKUP(計算過程!$A271,バックデータ一覧!$AU$3:$AV$367,2),バックデータ一覧!$H$16:$H$21,0),MATCH(計算過程!AB$2,バックデータ一覧!$I$2:$L$2,0)),IF(入力データと計算結果!$F$6=1,INDEX(バックデータ一覧!$I$22:$L$27,MATCH(VLOOKUP(計算過程!$A271,バックデータ一覧!$AU$3:$AV$367,2),バックデータ一覧!$H$22:$H$27,0),MATCH(計算過程!AB$2,バックデータ一覧!$I$2:$L$2,0))))))</f>
        <v>30</v>
      </c>
      <c r="AC271" s="24">
        <f>IF(入力データと計算結果!$F$6=4,INDEX(バックデータ一覧!$I$4:$L$9,MATCH(VLOOKUP(計算過程!$A271,バックデータ一覧!$AU$3:$AV$367,2),バックデータ一覧!$H$4:$H$9,0),MATCH(計算過程!AC$2,バックデータ一覧!$I$2:$L$2,0)),IF(入力データと計算結果!$F$6=3,INDEX(バックデータ一覧!$I$10:$L$15,MATCH(VLOOKUP(計算過程!$A271,バックデータ一覧!$AU$3:$AV$367,2),バックデータ一覧!$H$10:$H$15,0),MATCH(計算過程!AC$2,バックデータ一覧!$I$2:$L$2,0)),IF(入力データと計算結果!$F$6=2,INDEX(バックデータ一覧!$I$16:$L$21,MATCH(VLOOKUP(計算過程!$A271,バックデータ一覧!$AU$3:$AV$367,2),バックデータ一覧!$H$16:$H$21,0),MATCH(計算過程!AC$2,バックデータ一覧!$I$2:$L$2,0)),IF(入力データと計算結果!$F$6=1,INDEX(バックデータ一覧!$I$22:$L$27,MATCH(VLOOKUP(計算過程!$A271,バックデータ一覧!$AU$3:$AV$367,2),バックデータ一覧!$H$22:$H$27,0),MATCH(計算過程!AC$2,バックデータ一覧!$I$2:$L$2,0))))))</f>
        <v>180</v>
      </c>
      <c r="AD271" s="89">
        <f>IF($AF271&lt;7,INDEX(バックデータ一覧!$P$4:$S$5,MATCH(入力データと計算結果!$F$8,バックデータ一覧!$O$4:$O$5,0),MATCH(入力データと計算結果!$F$6,バックデータ一覧!$P$3:$W$3,0)),IF(AND($AF271&gt;=7,$AF271&lt;16),INDEX(バックデータ一覧!$P$6:$S$7,MATCH(入力データと計算結果!$F$8,バックデータ一覧!$O$6:$O$7,0),MATCH(入力データと計算結果!$F$6,バックデータ一覧!$P$3:$W$3,0)),IF(AND($AF271&gt;=16,$AF271&lt;25),INDEX(バックデータ一覧!$P$8:$S$9,MATCH(入力データと計算結果!$F$8,バックデータ一覧!$O$8:$O$9,0),MATCH(入力データと計算結果!$F$6,バックデータ一覧!$P$3:$W$3,0)),IF($AF271&gt;=25,INDEX(バックデータ一覧!$P$10:$S$11,MATCH(入力データと計算結果!$F$8,バックデータ一覧!$O$10:$O$11,0),MATCH(入力データと計算結果!$F$6,バックデータ一覧!$P$3:$W$3,0))))))</f>
        <v>-0.13</v>
      </c>
      <c r="AE271" s="89">
        <f>IF($AF271&lt;7,INDEX(バックデータ一覧!$T$4:$W$5,MATCH(入力データと計算結果!$F$8,バックデータ一覧!$O$4:$O$5,0),MATCH(入力データと計算結果!$F$6,バックデータ一覧!$P$3:$W$3,0)),IF(AND($AF271&gt;=7,$AF271&lt;16),INDEX(バックデータ一覧!$T$6:$W$7,MATCH(入力データと計算結果!$F$8,バックデータ一覧!$O$6:$O$7,0),MATCH(入力データと計算結果!$F$6,バックデータ一覧!$P$3:$W$3,0)),IF(AND($AF271&gt;=16,$AF271&lt;25),INDEX(バックデータ一覧!$T$8:$W$9,MATCH(入力データと計算結果!$F$8,バックデータ一覧!$O$8:$O$9,0),MATCH(入力データと計算結果!$F$6,バックデータ一覧!$P$3:$W$3,0)),IF($AF271&gt;=25,INDEX(バックデータ一覧!$T$10:$W$11,MATCH(入力データと計算結果!$F$8,バックデータ一覧!$O$10:$O$11,0),MATCH(入力データと計算結果!$F$6,バックデータ一覧!$P$3:$W$3,0))))))</f>
        <v>6.04</v>
      </c>
      <c r="AF271" s="88">
        <f>AVERAGEIF(貼り付けシート!$A$6:$A$8765,$A271,貼り付けシート!$C$6:$C$8765)</f>
        <v>15.762500000000003</v>
      </c>
      <c r="AG271" s="91">
        <f>IF(AND(入力データと計算結果!$F$7=バックデータ一覧!$A$7,AH271="使用できる"),MIN(AN271,SUM(I271:N271)*$AX$13),0)</f>
        <v>0</v>
      </c>
      <c r="AH271" s="47" t="str">
        <f t="shared" si="53"/>
        <v>使用できる</v>
      </c>
      <c r="AI271" s="90">
        <f>IF(入力データと計算結果!$F$7=バックデータ一覧!$A$8,MIN(AJ271,(SUM(I271:N271)*$AX$15)),0)</f>
        <v>0</v>
      </c>
      <c r="AJ271" s="90">
        <f t="shared" ca="1" si="49"/>
        <v>0</v>
      </c>
      <c r="AK271" s="90">
        <f t="shared" ca="1" si="50"/>
        <v>32.169051024337499</v>
      </c>
      <c r="AL271" s="88">
        <f>IF(OR($AX$22=0,入力データと計算結果!$F$7&lt;&gt;バックデータ一覧!$A$8),0,$AX$19*AM271*10^-3)</f>
        <v>0</v>
      </c>
      <c r="AM271" s="90">
        <f>SUMPRODUCT(('計算過程（日射量等）'!$A$6:$A$8765=計算過程!A271)*('計算過程（日射量等）'!$C$6:$C$8765&gt;=$AX$20))</f>
        <v>8</v>
      </c>
      <c r="AN271" s="90">
        <f>IF(入力データと計算結果!$F$7=バックデータ一覧!$A$9,0,AO271*$AX$22*$AX$21*計算過程!$AX$23)</f>
        <v>0</v>
      </c>
      <c r="AO271" s="90">
        <f>SUMIF('計算過程（日射量等）'!$A$6:$A$8765,計算過程!A271,'計算過程（日射量等）'!$C$6:$C$8765)*3600*10^-6</f>
        <v>9.6638485806653787</v>
      </c>
      <c r="AP271" s="90">
        <f t="shared" si="43"/>
        <v>15.101612903225805</v>
      </c>
      <c r="AQ271" s="90">
        <f>AVERAGEIF('貼り付けシート（日射量等）'!$D$3:$D$8762,$A271,'貼り付けシート（日射量等）'!$F$3:$F$8762)</f>
        <v>15.60416666666667</v>
      </c>
    </row>
    <row r="272" spans="1:43">
      <c r="A272" s="28">
        <v>41906</v>
      </c>
      <c r="B272" s="88">
        <f ca="1">I272-IF(入力データと計算結果!$F$7=バックデータ一覧!$A$7,計算過程!$AG272,計算過程!$AI272)*I272/($I272+$J272+$K272+$L272+$M272+$N272)</f>
        <v>20.241110273020002</v>
      </c>
      <c r="C272" s="88">
        <f ca="1">J272-IF(入力データと計算結果!$F$7=バックデータ一覧!$A$7,計算過程!$AG272,計算過程!$AI272)*J272/($I272+$J272+$K272+$L272+$M272+$N272)</f>
        <v>26.401448182200003</v>
      </c>
      <c r="D272" s="88">
        <f ca="1">K272-IF(入力データと計算結果!$F$7=バックデータ一覧!$A$7,計算過程!$AG272,計算過程!$AI272)*K272/($I272+$J272+$K272+$L272+$M272+$N272)</f>
        <v>5.0602775682550005</v>
      </c>
      <c r="E272" s="88">
        <f ca="1">L272-IF(入力データと計算結果!$F$7=バックデータ一覧!$A$7,計算過程!$AG272,計算過程!$AI272)*L272/($I272+$J272+$K272+$L272+$M272+$N272)</f>
        <v>19.80108613665</v>
      </c>
      <c r="F272" s="88">
        <f ca="1">M272-IF(入力データと計算結果!$F$7=バックデータ一覧!$A$7,計算過程!$AG272,計算過程!$AI272)*M272/($I272+$J272+$K272+$L272+$M272+$N272)</f>
        <v>0</v>
      </c>
      <c r="G272" s="88">
        <f ca="1">N272-IF(入力データと計算結果!$F$7=バックデータ一覧!$A$7,計算過程!$AG272,計算過程!$AI272)*N272/($I272+$J272+$K272+$L272+$M272+$N272)</f>
        <v>4.2275833333333344</v>
      </c>
      <c r="H272" s="88">
        <f t="shared" si="51"/>
        <v>0</v>
      </c>
      <c r="I272" s="90">
        <f ca="1">P272*(バックデータ一覧!$E$3-計算過程!X272)*4.186*10^-3</f>
        <v>20.241110273020002</v>
      </c>
      <c r="J272" s="90">
        <f ca="1">Q272*(バックデータ一覧!$E$4-計算過程!X272)*4.186*10^-3</f>
        <v>26.401448182200003</v>
      </c>
      <c r="K272" s="90">
        <f ca="1">R272*(バックデータ一覧!$E$5-計算過程!X272)*4.186*10^-3</f>
        <v>5.0602775682550005</v>
      </c>
      <c r="L272" s="90">
        <f ca="1">IF(入力データと計算結果!$F$9=バックデータ一覧!$A$2,計算過程!S272*(バックデータ一覧!$E$6-計算過程!X272)*4.186*10^-3,0)</f>
        <v>19.80108613665</v>
      </c>
      <c r="M272" s="90">
        <f>IF(入力データと計算結果!$F$9=バックデータ一覧!$A$2,0,計算過程!T272*(バックデータ一覧!$E$7-計算過程!X272)*4.186*10^-3)</f>
        <v>0</v>
      </c>
      <c r="N272" s="90">
        <f ca="1">IF(入力データと計算結果!$F$9=バックデータ一覧!$A$4,0,計算過程!U272*(バックデータ一覧!$E$8-計算過程!X272)*4.186*10^-3)</f>
        <v>4.2275833333333344</v>
      </c>
      <c r="O272" s="90">
        <f>IF(入力データと計算結果!$F$9=バックデータ一覧!$A$4,計算過程!W272*1.25,0)</f>
        <v>0</v>
      </c>
      <c r="P272" s="88">
        <f t="shared" si="44"/>
        <v>184</v>
      </c>
      <c r="Q272" s="88">
        <f t="shared" si="45"/>
        <v>240</v>
      </c>
      <c r="R272" s="88">
        <f t="shared" si="46"/>
        <v>46</v>
      </c>
      <c r="S272" s="88">
        <f>IF(入力データと計算結果!$F$9=バックデータ一覧!$A$2,$AC272,0)*$AX$11*$AX$12</f>
        <v>180</v>
      </c>
      <c r="T272" s="88">
        <f>IF(入力データと計算結果!$F$9=バックデータ一覧!$A$2,0,$AC272)*$AX$12</f>
        <v>0</v>
      </c>
      <c r="U272" s="88">
        <f t="shared" ca="1" si="52"/>
        <v>21.82248427857019</v>
      </c>
      <c r="V272" s="90">
        <f ca="1">IF(OR(入力データと計算結果!$F$9=バックデータ一覧!$A$2,入力データと計算結果!$F$9=バックデータ一覧!$A$3),W272/(バックデータ一覧!$E$8-計算過程!X272)/4.186*10^3,0)</f>
        <v>21.82248427857019</v>
      </c>
      <c r="W272" s="90">
        <f t="shared" si="47"/>
        <v>4.2275833333333335</v>
      </c>
      <c r="X272" s="90">
        <f ca="1">MAX(VLOOKUP(入力データと計算結果!$F$5,バックデータ一覧!$Y$3:$AA$10,2)*Y272+VLOOKUP(入力データと計算結果!$F$5,バックデータ一覧!$Y$3:$AA$10,3),0.5)</f>
        <v>13.720488749999998</v>
      </c>
      <c r="Y272" s="90">
        <f t="shared" ca="1" si="48"/>
        <v>15.445833333333331</v>
      </c>
      <c r="Z272" s="24">
        <f>IF(入力データと計算結果!$F$6=4,INDEX(バックデータ一覧!$I$4:$L$9,MATCH(VLOOKUP(計算過程!$A272,バックデータ一覧!$AU$3:$AV$367,2),バックデータ一覧!$H$4:$H$9,0),MATCH(計算過程!Z$2,バックデータ一覧!$I$2:$L$2,0)),IF(入力データと計算結果!$F$6=3,INDEX(バックデータ一覧!$I$10:$L$15,MATCH(VLOOKUP(計算過程!$A272,バックデータ一覧!$AU$3:$AV$367,2),バックデータ一覧!$H$10:$H$15,0),MATCH(計算過程!Z$2,バックデータ一覧!$I$2:$L$2,0)),IF(入力データと計算結果!$F$6=2,INDEX(バックデータ一覧!$I$16:$L$21,MATCH(VLOOKUP(計算過程!$A272,バックデータ一覧!$AU$3:$AV$367,2),バックデータ一覧!$H$16:$H$21,0),MATCH(計算過程!Z$2,バックデータ一覧!$I$2:$L$2,0)),IF(入力データと計算結果!$F$6=1,INDEX(バックデータ一覧!$I$22:$L$27,MATCH(VLOOKUP(計算過程!$A272,バックデータ一覧!$AU$3:$AV$367,2),バックデータ一覧!$H$22:$H$27,0),MATCH(計算過程!Z$2,バックデータ一覧!$I$2:$L$2,0))))))</f>
        <v>184</v>
      </c>
      <c r="AA272" s="24">
        <f>IF(入力データと計算結果!$F$6=4,INDEX(バックデータ一覧!$I$4:$L$9,MATCH(VLOOKUP(計算過程!$A272,バックデータ一覧!$AU$3:$AV$367,2),バックデータ一覧!$H$4:$H$9,0),MATCH(計算過程!AA$2,バックデータ一覧!$I$2:$L$2,0)),IF(入力データと計算結果!$F$6=3,INDEX(バックデータ一覧!$I$10:$L$15,MATCH(VLOOKUP(計算過程!$A272,バックデータ一覧!$AU$3:$AV$367,2),バックデータ一覧!$H$10:$H$15,0),MATCH(計算過程!AA$2,バックデータ一覧!$I$2:$L$2,0)),IF(入力データと計算結果!$F$6=2,INDEX(バックデータ一覧!$I$16:$L$21,MATCH(VLOOKUP(計算過程!$A272,バックデータ一覧!$AU$3:$AV$367,2),バックデータ一覧!$H$16:$H$21,0),MATCH(計算過程!AA$2,バックデータ一覧!$I$2:$L$2,0)),IF(入力データと計算結果!$F$6=1,INDEX(バックデータ一覧!$I$22:$L$27,MATCH(VLOOKUP(計算過程!$A272,バックデータ一覧!$AU$3:$AV$367,2),バックデータ一覧!$H$22:$H$27,0),MATCH(計算過程!AA$2,バックデータ一覧!$I$2:$L$2,0))))))</f>
        <v>240</v>
      </c>
      <c r="AB272" s="24">
        <f>IF(入力データと計算結果!$F$6=4,INDEX(バックデータ一覧!$I$4:$L$9,MATCH(VLOOKUP(計算過程!$A272,バックデータ一覧!$AU$3:$AV$367,2),バックデータ一覧!$H$4:$H$9,0),MATCH(計算過程!AB$2,バックデータ一覧!$I$2:$L$2,0)),IF(入力データと計算結果!$F$6=3,INDEX(バックデータ一覧!$I$10:$L$15,MATCH(VLOOKUP(計算過程!$A272,バックデータ一覧!$AU$3:$AV$367,2),バックデータ一覧!$H$10:$H$15,0),MATCH(計算過程!AB$2,バックデータ一覧!$I$2:$L$2,0)),IF(入力データと計算結果!$F$6=2,INDEX(バックデータ一覧!$I$16:$L$21,MATCH(VLOOKUP(計算過程!$A272,バックデータ一覧!$AU$3:$AV$367,2),バックデータ一覧!$H$16:$H$21,0),MATCH(計算過程!AB$2,バックデータ一覧!$I$2:$L$2,0)),IF(入力データと計算結果!$F$6=1,INDEX(バックデータ一覧!$I$22:$L$27,MATCH(VLOOKUP(計算過程!$A272,バックデータ一覧!$AU$3:$AV$367,2),バックデータ一覧!$H$22:$H$27,0),MATCH(計算過程!AB$2,バックデータ一覧!$I$2:$L$2,0))))))</f>
        <v>46</v>
      </c>
      <c r="AC272" s="24">
        <f>IF(入力データと計算結果!$F$6=4,INDEX(バックデータ一覧!$I$4:$L$9,MATCH(VLOOKUP(計算過程!$A272,バックデータ一覧!$AU$3:$AV$367,2),バックデータ一覧!$H$4:$H$9,0),MATCH(計算過程!AC$2,バックデータ一覧!$I$2:$L$2,0)),IF(入力データと計算結果!$F$6=3,INDEX(バックデータ一覧!$I$10:$L$15,MATCH(VLOOKUP(計算過程!$A272,バックデータ一覧!$AU$3:$AV$367,2),バックデータ一覧!$H$10:$H$15,0),MATCH(計算過程!AC$2,バックデータ一覧!$I$2:$L$2,0)),IF(入力データと計算結果!$F$6=2,INDEX(バックデータ一覧!$I$16:$L$21,MATCH(VLOOKUP(計算過程!$A272,バックデータ一覧!$AU$3:$AV$367,2),バックデータ一覧!$H$16:$H$21,0),MATCH(計算過程!AC$2,バックデータ一覧!$I$2:$L$2,0)),IF(入力データと計算結果!$F$6=1,INDEX(バックデータ一覧!$I$22:$L$27,MATCH(VLOOKUP(計算過程!$A272,バックデータ一覧!$AU$3:$AV$367,2),バックデータ一覧!$H$22:$H$27,0),MATCH(計算過程!AC$2,バックデータ一覧!$I$2:$L$2,0))))))</f>
        <v>180</v>
      </c>
      <c r="AD272" s="89">
        <f>IF($AF272&lt;7,INDEX(バックデータ一覧!$P$4:$S$5,MATCH(入力データと計算結果!$F$8,バックデータ一覧!$O$4:$O$5,0),MATCH(入力データと計算結果!$F$6,バックデータ一覧!$P$3:$W$3,0)),IF(AND($AF272&gt;=7,$AF272&lt;16),INDEX(バックデータ一覧!$P$6:$S$7,MATCH(入力データと計算結果!$F$8,バックデータ一覧!$O$6:$O$7,0),MATCH(入力データと計算結果!$F$6,バックデータ一覧!$P$3:$W$3,0)),IF(AND($AF272&gt;=16,$AF272&lt;25),INDEX(バックデータ一覧!$P$8:$S$9,MATCH(入力データと計算結果!$F$8,バックデータ一覧!$O$8:$O$9,0),MATCH(入力データと計算結果!$F$6,バックデータ一覧!$P$3:$W$3,0)),IF($AF272&gt;=25,INDEX(バックデータ一覧!$P$10:$S$11,MATCH(入力データと計算結果!$F$8,バックデータ一覧!$O$10:$O$11,0),MATCH(入力データと計算結果!$F$6,バックデータ一覧!$P$3:$W$3,0))))))</f>
        <v>-0.13</v>
      </c>
      <c r="AE272" s="89">
        <f>IF($AF272&lt;7,INDEX(バックデータ一覧!$T$4:$W$5,MATCH(入力データと計算結果!$F$8,バックデータ一覧!$O$4:$O$5,0),MATCH(入力データと計算結果!$F$6,バックデータ一覧!$P$3:$W$3,0)),IF(AND($AF272&gt;=7,$AF272&lt;16),INDEX(バックデータ一覧!$T$6:$W$7,MATCH(入力データと計算結果!$F$8,バックデータ一覧!$O$6:$O$7,0),MATCH(入力データと計算結果!$F$6,バックデータ一覧!$P$3:$W$3,0)),IF(AND($AF272&gt;=16,$AF272&lt;25),INDEX(バックデータ一覧!$T$8:$W$9,MATCH(入力データと計算結果!$F$8,バックデータ一覧!$O$8:$O$9,0),MATCH(入力データと計算結果!$F$6,バックデータ一覧!$P$3:$W$3,0)),IF($AF272&gt;=25,INDEX(バックデータ一覧!$T$10:$W$11,MATCH(入力データと計算結果!$F$8,バックデータ一覧!$O$10:$O$11,0),MATCH(入力データと計算結果!$F$6,バックデータ一覧!$P$3:$W$3,0))))))</f>
        <v>6.04</v>
      </c>
      <c r="AF272" s="88">
        <f>AVERAGEIF(貼り付けシート!$A$6:$A$8765,$A272,貼り付けシート!$C$6:$C$8765)</f>
        <v>13.941666666666668</v>
      </c>
      <c r="AG272" s="91">
        <f>IF(AND(入力データと計算結果!$F$7=バックデータ一覧!$A$7,AH272="使用できる"),MIN(AN272,SUM(I272:N272)*$AX$13),0)</f>
        <v>0</v>
      </c>
      <c r="AH272" s="47" t="str">
        <f t="shared" si="53"/>
        <v>使用できる</v>
      </c>
      <c r="AI272" s="90">
        <f>IF(入力データと計算結果!$F$7=バックデータ一覧!$A$8,MIN(AJ272,(SUM(I272:N272)*$AX$15)),0)</f>
        <v>0</v>
      </c>
      <c r="AJ272" s="90">
        <f t="shared" ca="1" si="49"/>
        <v>0</v>
      </c>
      <c r="AK272" s="90">
        <f t="shared" ca="1" si="50"/>
        <v>32.198405113874998</v>
      </c>
      <c r="AL272" s="88">
        <f>IF(OR($AX$22=0,入力データと計算結果!$F$7&lt;&gt;バックデータ一覧!$A$8),0,$AX$19*AM272*10^-3)</f>
        <v>0</v>
      </c>
      <c r="AM272" s="90">
        <f>SUMPRODUCT(('計算過程（日射量等）'!$A$6:$A$8765=計算過程!A272)*('計算過程（日射量等）'!$C$6:$C$8765&gt;=$AX$20))</f>
        <v>9</v>
      </c>
      <c r="AN272" s="90">
        <f>IF(入力データと計算結果!$F$7=バックデータ一覧!$A$9,0,AO272*$AX$22*$AX$21*計算過程!$AX$23)</f>
        <v>0</v>
      </c>
      <c r="AO272" s="90">
        <f>SUMIF('計算過程（日射量等）'!$A$6:$A$8765,計算過程!A272,'計算過程（日射量等）'!$C$6:$C$8765)*3600*10^-6</f>
        <v>16.277361620909112</v>
      </c>
      <c r="AP272" s="90">
        <f t="shared" si="43"/>
        <v>14.787231182795697</v>
      </c>
      <c r="AQ272" s="90">
        <f>AVERAGEIF('貼り付けシート（日射量等）'!$D$3:$D$8762,$A272,'貼り付けシート（日射量等）'!$F$3:$F$8762)</f>
        <v>14.5875</v>
      </c>
    </row>
    <row r="273" spans="1:43">
      <c r="A273" s="28">
        <v>41907</v>
      </c>
      <c r="B273" s="88">
        <f ca="1">I273-IF(入力データと計算結果!$F$7=バックデータ一覧!$A$7,計算過程!$AG273,計算過程!$AI273)*I273/($I273+$J273+$K273+$L273+$M273+$N273)</f>
        <v>10.205993485323999</v>
      </c>
      <c r="C273" s="88">
        <f ca="1">J273-IF(入力データと計算結果!$F$7=バックデータ一覧!$A$7,計算過程!$AG273,計算過程!$AI273)*J273/($I273+$J273+$K273+$L273+$M273+$N273)</f>
        <v>16.640206769549998</v>
      </c>
      <c r="D273" s="88">
        <f ca="1">K273-IF(入力データと計算結果!$F$7=バックデータ一覧!$A$7,計算過程!$AG273,計算過程!$AI273)*K273/($I273+$J273+$K273+$L273+$M273+$N273)</f>
        <v>3.106171930316</v>
      </c>
      <c r="E273" s="88">
        <f ca="1">L273-IF(入力データと計算結果!$F$7=バックデータ一覧!$A$7,計算過程!$AG273,計算過程!$AI273)*L273/($I273+$J273+$K273+$L273+$M273+$N273)</f>
        <v>19.968248123459997</v>
      </c>
      <c r="F273" s="88">
        <f ca="1">M273-IF(入力データと計算結果!$F$7=バックデータ一覧!$A$7,計算過程!$AG273,計算過程!$AI273)*M273/($I273+$J273+$K273+$L273+$M273+$N273)</f>
        <v>0</v>
      </c>
      <c r="G273" s="88">
        <f ca="1">N273-IF(入力データと計算結果!$F$7=バックデータ一覧!$A$7,計算過程!$AG273,計算過程!$AI273)*N273/($I273+$J273+$K273+$L273+$M273+$N273)</f>
        <v>4.3045</v>
      </c>
      <c r="H273" s="88">
        <f t="shared" si="51"/>
        <v>0</v>
      </c>
      <c r="I273" s="90">
        <f ca="1">P273*(バックデータ一覧!$E$3-計算過程!X273)*4.186*10^-3</f>
        <v>10.205993485323999</v>
      </c>
      <c r="J273" s="90">
        <f ca="1">Q273*(バックデータ一覧!$E$4-計算過程!X273)*4.186*10^-3</f>
        <v>16.640206769549998</v>
      </c>
      <c r="K273" s="90">
        <f ca="1">R273*(バックデータ一覧!$E$5-計算過程!X273)*4.186*10^-3</f>
        <v>3.106171930316</v>
      </c>
      <c r="L273" s="90">
        <f ca="1">IF(入力データと計算結果!$F$9=バックデータ一覧!$A$2,計算過程!S273*(バックデータ一覧!$E$6-計算過程!X273)*4.186*10^-3,0)</f>
        <v>19.968248123459997</v>
      </c>
      <c r="M273" s="90">
        <f>IF(入力データと計算結果!$F$9=バックデータ一覧!$A$2,0,計算過程!T273*(バックデータ一覧!$E$7-計算過程!X273)*4.186*10^-3)</f>
        <v>0</v>
      </c>
      <c r="N273" s="90">
        <f ca="1">IF(入力データと計算結果!$F$9=バックデータ一覧!$A$4,0,計算過程!U273*(バックデータ一覧!$E$8-計算過程!X273)*4.186*10^-3)</f>
        <v>4.3045</v>
      </c>
      <c r="O273" s="90">
        <f>IF(入力データと計算結果!$F$9=バックデータ一覧!$A$4,計算過程!W273*1.25,0)</f>
        <v>0</v>
      </c>
      <c r="P273" s="88">
        <f t="shared" si="44"/>
        <v>92</v>
      </c>
      <c r="Q273" s="88">
        <f t="shared" si="45"/>
        <v>150</v>
      </c>
      <c r="R273" s="88">
        <f t="shared" si="46"/>
        <v>28</v>
      </c>
      <c r="S273" s="88">
        <f>IF(入力データと計算結果!$F$9=バックデータ一覧!$A$2,$AC273,0)*$AX$11*$AX$12</f>
        <v>180</v>
      </c>
      <c r="T273" s="88">
        <f>IF(入力データと計算結果!$F$9=バックデータ一覧!$A$2,0,$AC273)*$AX$12</f>
        <v>0</v>
      </c>
      <c r="U273" s="88">
        <f t="shared" ca="1" si="52"/>
        <v>22.113515569502599</v>
      </c>
      <c r="V273" s="90">
        <f ca="1">IF(OR(入力データと計算結果!$F$9=バックデータ一覧!$A$2,入力データと計算結果!$F$9=バックデータ一覧!$A$3),W273/(バックデータ一覧!$E$8-計算過程!X273)/4.186*10^3,0)</f>
        <v>22.113515569502599</v>
      </c>
      <c r="W273" s="90">
        <f t="shared" si="47"/>
        <v>4.3045</v>
      </c>
      <c r="X273" s="90">
        <f ca="1">MAX(VLOOKUP(入力データと計算結果!$F$5,バックデータ一覧!$Y$3:$AA$10,2)*Y273+VLOOKUP(入力データと計算結果!$F$5,バックデータ一覧!$Y$3:$AA$10,3),0.5)</f>
        <v>13.498635500000002</v>
      </c>
      <c r="Y273" s="90">
        <f t="shared" ca="1" si="48"/>
        <v>15.111666666666668</v>
      </c>
      <c r="Z273" s="24">
        <f>IF(入力データと計算結果!$F$6=4,INDEX(バックデータ一覧!$I$4:$L$9,MATCH(VLOOKUP(計算過程!$A273,バックデータ一覧!$AU$3:$AV$367,2),バックデータ一覧!$H$4:$H$9,0),MATCH(計算過程!Z$2,バックデータ一覧!$I$2:$L$2,0)),IF(入力データと計算結果!$F$6=3,INDEX(バックデータ一覧!$I$10:$L$15,MATCH(VLOOKUP(計算過程!$A273,バックデータ一覧!$AU$3:$AV$367,2),バックデータ一覧!$H$10:$H$15,0),MATCH(計算過程!Z$2,バックデータ一覧!$I$2:$L$2,0)),IF(入力データと計算結果!$F$6=2,INDEX(バックデータ一覧!$I$16:$L$21,MATCH(VLOOKUP(計算過程!$A273,バックデータ一覧!$AU$3:$AV$367,2),バックデータ一覧!$H$16:$H$21,0),MATCH(計算過程!Z$2,バックデータ一覧!$I$2:$L$2,0)),IF(入力データと計算結果!$F$6=1,INDEX(バックデータ一覧!$I$22:$L$27,MATCH(VLOOKUP(計算過程!$A273,バックデータ一覧!$AU$3:$AV$367,2),バックデータ一覧!$H$22:$H$27,0),MATCH(計算過程!Z$2,バックデータ一覧!$I$2:$L$2,0))))))</f>
        <v>92</v>
      </c>
      <c r="AA273" s="24">
        <f>IF(入力データと計算結果!$F$6=4,INDEX(バックデータ一覧!$I$4:$L$9,MATCH(VLOOKUP(計算過程!$A273,バックデータ一覧!$AU$3:$AV$367,2),バックデータ一覧!$H$4:$H$9,0),MATCH(計算過程!AA$2,バックデータ一覧!$I$2:$L$2,0)),IF(入力データと計算結果!$F$6=3,INDEX(バックデータ一覧!$I$10:$L$15,MATCH(VLOOKUP(計算過程!$A273,バックデータ一覧!$AU$3:$AV$367,2),バックデータ一覧!$H$10:$H$15,0),MATCH(計算過程!AA$2,バックデータ一覧!$I$2:$L$2,0)),IF(入力データと計算結果!$F$6=2,INDEX(バックデータ一覧!$I$16:$L$21,MATCH(VLOOKUP(計算過程!$A273,バックデータ一覧!$AU$3:$AV$367,2),バックデータ一覧!$H$16:$H$21,0),MATCH(計算過程!AA$2,バックデータ一覧!$I$2:$L$2,0)),IF(入力データと計算結果!$F$6=1,INDEX(バックデータ一覧!$I$22:$L$27,MATCH(VLOOKUP(計算過程!$A273,バックデータ一覧!$AU$3:$AV$367,2),バックデータ一覧!$H$22:$H$27,0),MATCH(計算過程!AA$2,バックデータ一覧!$I$2:$L$2,0))))))</f>
        <v>150</v>
      </c>
      <c r="AB273" s="24">
        <f>IF(入力データと計算結果!$F$6=4,INDEX(バックデータ一覧!$I$4:$L$9,MATCH(VLOOKUP(計算過程!$A273,バックデータ一覧!$AU$3:$AV$367,2),バックデータ一覧!$H$4:$H$9,0),MATCH(計算過程!AB$2,バックデータ一覧!$I$2:$L$2,0)),IF(入力データと計算結果!$F$6=3,INDEX(バックデータ一覧!$I$10:$L$15,MATCH(VLOOKUP(計算過程!$A273,バックデータ一覧!$AU$3:$AV$367,2),バックデータ一覧!$H$10:$H$15,0),MATCH(計算過程!AB$2,バックデータ一覧!$I$2:$L$2,0)),IF(入力データと計算結果!$F$6=2,INDEX(バックデータ一覧!$I$16:$L$21,MATCH(VLOOKUP(計算過程!$A273,バックデータ一覧!$AU$3:$AV$367,2),バックデータ一覧!$H$16:$H$21,0),MATCH(計算過程!AB$2,バックデータ一覧!$I$2:$L$2,0)),IF(入力データと計算結果!$F$6=1,INDEX(バックデータ一覧!$I$22:$L$27,MATCH(VLOOKUP(計算過程!$A273,バックデータ一覧!$AU$3:$AV$367,2),バックデータ一覧!$H$22:$H$27,0),MATCH(計算過程!AB$2,バックデータ一覧!$I$2:$L$2,0))))))</f>
        <v>28</v>
      </c>
      <c r="AC273" s="24">
        <f>IF(入力データと計算結果!$F$6=4,INDEX(バックデータ一覧!$I$4:$L$9,MATCH(VLOOKUP(計算過程!$A273,バックデータ一覧!$AU$3:$AV$367,2),バックデータ一覧!$H$4:$H$9,0),MATCH(計算過程!AC$2,バックデータ一覧!$I$2:$L$2,0)),IF(入力データと計算結果!$F$6=3,INDEX(バックデータ一覧!$I$10:$L$15,MATCH(VLOOKUP(計算過程!$A273,バックデータ一覧!$AU$3:$AV$367,2),バックデータ一覧!$H$10:$H$15,0),MATCH(計算過程!AC$2,バックデータ一覧!$I$2:$L$2,0)),IF(入力データと計算結果!$F$6=2,INDEX(バックデータ一覧!$I$16:$L$21,MATCH(VLOOKUP(計算過程!$A273,バックデータ一覧!$AU$3:$AV$367,2),バックデータ一覧!$H$16:$H$21,0),MATCH(計算過程!AC$2,バックデータ一覧!$I$2:$L$2,0)),IF(入力データと計算結果!$F$6=1,INDEX(バックデータ一覧!$I$22:$L$27,MATCH(VLOOKUP(計算過程!$A273,バックデータ一覧!$AU$3:$AV$367,2),バックデータ一覧!$H$22:$H$27,0),MATCH(計算過程!AC$2,バックデータ一覧!$I$2:$L$2,0))))))</f>
        <v>180</v>
      </c>
      <c r="AD273" s="89">
        <f>IF($AF273&lt;7,INDEX(バックデータ一覧!$P$4:$S$5,MATCH(入力データと計算結果!$F$8,バックデータ一覧!$O$4:$O$5,0),MATCH(入力データと計算結果!$F$6,バックデータ一覧!$P$3:$W$3,0)),IF(AND($AF273&gt;=7,$AF273&lt;16),INDEX(バックデータ一覧!$P$6:$S$7,MATCH(入力データと計算結果!$F$8,バックデータ一覧!$O$6:$O$7,0),MATCH(入力データと計算結果!$F$6,バックデータ一覧!$P$3:$W$3,0)),IF(AND($AF273&gt;=16,$AF273&lt;25),INDEX(バックデータ一覧!$P$8:$S$9,MATCH(入力データと計算結果!$F$8,バックデータ一覧!$O$8:$O$9,0),MATCH(入力データと計算結果!$F$6,バックデータ一覧!$P$3:$W$3,0)),IF($AF273&gt;=25,INDEX(バックデータ一覧!$P$10:$S$11,MATCH(入力データと計算結果!$F$8,バックデータ一覧!$O$10:$O$11,0),MATCH(入力データと計算結果!$F$6,バックデータ一覧!$P$3:$W$3,0))))))</f>
        <v>-0.13</v>
      </c>
      <c r="AE273" s="89">
        <f>IF($AF273&lt;7,INDEX(バックデータ一覧!$T$4:$W$5,MATCH(入力データと計算結果!$F$8,バックデータ一覧!$O$4:$O$5,0),MATCH(入力データと計算結果!$F$6,バックデータ一覧!$P$3:$W$3,0)),IF(AND($AF273&gt;=7,$AF273&lt;16),INDEX(バックデータ一覧!$T$6:$W$7,MATCH(入力データと計算結果!$F$8,バックデータ一覧!$O$6:$O$7,0),MATCH(入力データと計算結果!$F$6,バックデータ一覧!$P$3:$W$3,0)),IF(AND($AF273&gt;=16,$AF273&lt;25),INDEX(バックデータ一覧!$T$8:$W$9,MATCH(入力データと計算結果!$F$8,バックデータ一覧!$O$8:$O$9,0),MATCH(入力データと計算結果!$F$6,バックデータ一覧!$P$3:$W$3,0)),IF($AF273&gt;=25,INDEX(バックデータ一覧!$T$10:$W$11,MATCH(入力データと計算結果!$F$8,バックデータ一覧!$O$10:$O$11,0),MATCH(入力データと計算結果!$F$6,バックデータ一覧!$P$3:$W$3,0))))))</f>
        <v>6.04</v>
      </c>
      <c r="AF273" s="88">
        <f>AVERAGEIF(貼り付けシート!$A$6:$A$8765,$A273,貼り付けシート!$C$6:$C$8765)</f>
        <v>13.35</v>
      </c>
      <c r="AG273" s="91">
        <f>IF(AND(入力データと計算結果!$F$7=バックデータ一覧!$A$7,AH273="使用できる"),MIN(AN273,SUM(I273:N273)*$AX$13),0)</f>
        <v>0</v>
      </c>
      <c r="AH273" s="47" t="str">
        <f t="shared" si="53"/>
        <v>使用できる</v>
      </c>
      <c r="AI273" s="90">
        <f>IF(入力データと計算結果!$F$7=バックデータ一覧!$A$8,MIN(AJ273,(SUM(I273:N273)*$AX$15)),0)</f>
        <v>0</v>
      </c>
      <c r="AJ273" s="90">
        <f t="shared" ca="1" si="49"/>
        <v>0</v>
      </c>
      <c r="AK273" s="90">
        <f t="shared" ca="1" si="50"/>
        <v>32.337706769549996</v>
      </c>
      <c r="AL273" s="88">
        <f>IF(OR($AX$22=0,入力データと計算結果!$F$7&lt;&gt;バックデータ一覧!$A$8),0,$AX$19*AM273*10^-3)</f>
        <v>0</v>
      </c>
      <c r="AM273" s="90">
        <f>SUMPRODUCT(('計算過程（日射量等）'!$A$6:$A$8765=計算過程!A273)*('計算過程（日射量等）'!$C$6:$C$8765&gt;=$AX$20))</f>
        <v>8</v>
      </c>
      <c r="AN273" s="90">
        <f>IF(入力データと計算結果!$F$7=バックデータ一覧!$A$9,0,AO273*$AX$22*$AX$21*計算過程!$AX$23)</f>
        <v>0</v>
      </c>
      <c r="AO273" s="90">
        <f>SUMIF('計算過程（日射量等）'!$A$6:$A$8765,計算過程!A273,'計算過程（日射量等）'!$C$6:$C$8765)*3600*10^-6</f>
        <v>18.144167778451237</v>
      </c>
      <c r="AP273" s="90">
        <f t="shared" si="43"/>
        <v>14.470161290322576</v>
      </c>
      <c r="AQ273" s="90">
        <f>AVERAGEIF('貼り付けシート（日射量等）'!$D$3:$D$8762,$A273,'貼り付けシート（日射量等）'!$F$3:$F$8762)</f>
        <v>14.37083333333333</v>
      </c>
    </row>
    <row r="274" spans="1:43">
      <c r="A274" s="28">
        <v>41908</v>
      </c>
      <c r="B274" s="88">
        <f ca="1">I274-IF(入力データと計算結果!$F$7=バックデータ一覧!$A$7,計算過程!$AG274,計算過程!$AI274)*I274/($I274+$J274+$K274+$L274+$M274+$N274)</f>
        <v>6.923612504536</v>
      </c>
      <c r="C274" s="88">
        <f ca="1">J274-IF(入力データと計算結果!$F$7=バックデータ一覧!$A$7,計算過程!$AG274,計算過程!$AI274)*J274/($I274+$J274+$K274+$L274+$M274+$N274)</f>
        <v>11.167116942799998</v>
      </c>
      <c r="D274" s="88">
        <f ca="1">K274-IF(入力データと計算結果!$F$7=バックデータ一覧!$A$7,計算過程!$AG274,計算過程!$AI274)*K274/($I274+$J274+$K274+$L274+$M274+$N274)</f>
        <v>0.89336935542399987</v>
      </c>
      <c r="E274" s="88">
        <f ca="1">L274-IF(入力データと計算結果!$F$7=バックデータ一覧!$A$7,計算過程!$AG274,計算過程!$AI274)*L274/($I274+$J274+$K274+$L274+$M274+$N274)</f>
        <v>20.100810497039998</v>
      </c>
      <c r="F274" s="88">
        <f ca="1">M274-IF(入力データと計算結果!$F$7=バックデータ一覧!$A$7,計算過程!$AG274,計算過程!$AI274)*M274/($I274+$J274+$K274+$L274+$M274+$N274)</f>
        <v>0</v>
      </c>
      <c r="G274" s="88">
        <f ca="1">N274-IF(入力データと計算結果!$F$7=バックデータ一覧!$A$7,計算過程!$AG274,計算過程!$AI274)*N274/($I274+$J274+$K274+$L274+$M274+$N274)</f>
        <v>4.3933333333333335</v>
      </c>
      <c r="H274" s="88">
        <f t="shared" si="51"/>
        <v>0</v>
      </c>
      <c r="I274" s="90">
        <f ca="1">P274*(バックデータ一覧!$E$3-計算過程!X274)*4.186*10^-3</f>
        <v>6.923612504536</v>
      </c>
      <c r="J274" s="90">
        <f ca="1">Q274*(バックデータ一覧!$E$4-計算過程!X274)*4.186*10^-3</f>
        <v>11.167116942799998</v>
      </c>
      <c r="K274" s="90">
        <f ca="1">R274*(バックデータ一覧!$E$5-計算過程!X274)*4.186*10^-3</f>
        <v>0.89336935542399987</v>
      </c>
      <c r="L274" s="90">
        <f ca="1">IF(入力データと計算結果!$F$9=バックデータ一覧!$A$2,計算過程!S274*(バックデータ一覧!$E$6-計算過程!X274)*4.186*10^-3,0)</f>
        <v>20.100810497039998</v>
      </c>
      <c r="M274" s="90">
        <f>IF(入力データと計算結果!$F$9=バックデータ一覧!$A$2,0,計算過程!T274*(バックデータ一覧!$E$7-計算過程!X274)*4.186*10^-3)</f>
        <v>0</v>
      </c>
      <c r="N274" s="90">
        <f ca="1">IF(入力データと計算結果!$F$9=バックデータ一覧!$A$4,0,計算過程!U274*(バックデータ一覧!$E$8-計算過程!X274)*4.186*10^-3)</f>
        <v>4.3933333333333335</v>
      </c>
      <c r="O274" s="90">
        <f>IF(入力データと計算結果!$F$9=バックデータ一覧!$A$4,計算過程!W274*1.25,0)</f>
        <v>0</v>
      </c>
      <c r="P274" s="88">
        <f t="shared" si="44"/>
        <v>62</v>
      </c>
      <c r="Q274" s="88">
        <f t="shared" si="45"/>
        <v>100</v>
      </c>
      <c r="R274" s="88">
        <f t="shared" si="46"/>
        <v>8</v>
      </c>
      <c r="S274" s="88">
        <f>IF(入力データと計算結果!$F$9=バックデータ一覧!$A$2,$AC274,0)*$AX$11*$AX$12</f>
        <v>180</v>
      </c>
      <c r="T274" s="88">
        <f>IF(入力データと計算結果!$F$9=バックデータ一覧!$A$2,0,$AC274)*$AX$12</f>
        <v>0</v>
      </c>
      <c r="U274" s="88">
        <f t="shared" ca="1" si="52"/>
        <v>22.484810066875824</v>
      </c>
      <c r="V274" s="90">
        <f ca="1">IF(OR(入力データと計算結果!$F$9=バックデータ一覧!$A$2,入力データと計算結果!$F$9=バックデータ一覧!$A$3),W274/(バックデータ一覧!$E$8-計算過程!X274)/4.186*10^3,0)</f>
        <v>22.484810066875824</v>
      </c>
      <c r="W274" s="90">
        <f t="shared" si="47"/>
        <v>4.3933333333333335</v>
      </c>
      <c r="X274" s="90">
        <f ca="1">MAX(VLOOKUP(入力データと計算結果!$F$5,バックデータ一覧!$Y$3:$AA$10,2)*Y274+VLOOKUP(入力データと計算結果!$F$5,バックデータ一覧!$Y$3:$AA$10,3),0.5)</f>
        <v>13.322702000000003</v>
      </c>
      <c r="Y274" s="90">
        <f t="shared" ca="1" si="48"/>
        <v>14.846666666666668</v>
      </c>
      <c r="Z274" s="24">
        <f>IF(入力データと計算結果!$F$6=4,INDEX(バックデータ一覧!$I$4:$L$9,MATCH(VLOOKUP(計算過程!$A274,バックデータ一覧!$AU$3:$AV$367,2),バックデータ一覧!$H$4:$H$9,0),MATCH(計算過程!Z$2,バックデータ一覧!$I$2:$L$2,0)),IF(入力データと計算結果!$F$6=3,INDEX(バックデータ一覧!$I$10:$L$15,MATCH(VLOOKUP(計算過程!$A274,バックデータ一覧!$AU$3:$AV$367,2),バックデータ一覧!$H$10:$H$15,0),MATCH(計算過程!Z$2,バックデータ一覧!$I$2:$L$2,0)),IF(入力データと計算結果!$F$6=2,INDEX(バックデータ一覧!$I$16:$L$21,MATCH(VLOOKUP(計算過程!$A274,バックデータ一覧!$AU$3:$AV$367,2),バックデータ一覧!$H$16:$H$21,0),MATCH(計算過程!Z$2,バックデータ一覧!$I$2:$L$2,0)),IF(入力データと計算結果!$F$6=1,INDEX(バックデータ一覧!$I$22:$L$27,MATCH(VLOOKUP(計算過程!$A274,バックデータ一覧!$AU$3:$AV$367,2),バックデータ一覧!$H$22:$H$27,0),MATCH(計算過程!Z$2,バックデータ一覧!$I$2:$L$2,0))))))</f>
        <v>62</v>
      </c>
      <c r="AA274" s="24">
        <f>IF(入力データと計算結果!$F$6=4,INDEX(バックデータ一覧!$I$4:$L$9,MATCH(VLOOKUP(計算過程!$A274,バックデータ一覧!$AU$3:$AV$367,2),バックデータ一覧!$H$4:$H$9,0),MATCH(計算過程!AA$2,バックデータ一覧!$I$2:$L$2,0)),IF(入力データと計算結果!$F$6=3,INDEX(バックデータ一覧!$I$10:$L$15,MATCH(VLOOKUP(計算過程!$A274,バックデータ一覧!$AU$3:$AV$367,2),バックデータ一覧!$H$10:$H$15,0),MATCH(計算過程!AA$2,バックデータ一覧!$I$2:$L$2,0)),IF(入力データと計算結果!$F$6=2,INDEX(バックデータ一覧!$I$16:$L$21,MATCH(VLOOKUP(計算過程!$A274,バックデータ一覧!$AU$3:$AV$367,2),バックデータ一覧!$H$16:$H$21,0),MATCH(計算過程!AA$2,バックデータ一覧!$I$2:$L$2,0)),IF(入力データと計算結果!$F$6=1,INDEX(バックデータ一覧!$I$22:$L$27,MATCH(VLOOKUP(計算過程!$A274,バックデータ一覧!$AU$3:$AV$367,2),バックデータ一覧!$H$22:$H$27,0),MATCH(計算過程!AA$2,バックデータ一覧!$I$2:$L$2,0))))))</f>
        <v>100</v>
      </c>
      <c r="AB274" s="24">
        <f>IF(入力データと計算結果!$F$6=4,INDEX(バックデータ一覧!$I$4:$L$9,MATCH(VLOOKUP(計算過程!$A274,バックデータ一覧!$AU$3:$AV$367,2),バックデータ一覧!$H$4:$H$9,0),MATCH(計算過程!AB$2,バックデータ一覧!$I$2:$L$2,0)),IF(入力データと計算結果!$F$6=3,INDEX(バックデータ一覧!$I$10:$L$15,MATCH(VLOOKUP(計算過程!$A274,バックデータ一覧!$AU$3:$AV$367,2),バックデータ一覧!$H$10:$H$15,0),MATCH(計算過程!AB$2,バックデータ一覧!$I$2:$L$2,0)),IF(入力データと計算結果!$F$6=2,INDEX(バックデータ一覧!$I$16:$L$21,MATCH(VLOOKUP(計算過程!$A274,バックデータ一覧!$AU$3:$AV$367,2),バックデータ一覧!$H$16:$H$21,0),MATCH(計算過程!AB$2,バックデータ一覧!$I$2:$L$2,0)),IF(入力データと計算結果!$F$6=1,INDEX(バックデータ一覧!$I$22:$L$27,MATCH(VLOOKUP(計算過程!$A274,バックデータ一覧!$AU$3:$AV$367,2),バックデータ一覧!$H$22:$H$27,0),MATCH(計算過程!AB$2,バックデータ一覧!$I$2:$L$2,0))))))</f>
        <v>8</v>
      </c>
      <c r="AC274" s="24">
        <f>IF(入力データと計算結果!$F$6=4,INDEX(バックデータ一覧!$I$4:$L$9,MATCH(VLOOKUP(計算過程!$A274,バックデータ一覧!$AU$3:$AV$367,2),バックデータ一覧!$H$4:$H$9,0),MATCH(計算過程!AC$2,バックデータ一覧!$I$2:$L$2,0)),IF(入力データと計算結果!$F$6=3,INDEX(バックデータ一覧!$I$10:$L$15,MATCH(VLOOKUP(計算過程!$A274,バックデータ一覧!$AU$3:$AV$367,2),バックデータ一覧!$H$10:$H$15,0),MATCH(計算過程!AC$2,バックデータ一覧!$I$2:$L$2,0)),IF(入力データと計算結果!$F$6=2,INDEX(バックデータ一覧!$I$16:$L$21,MATCH(VLOOKUP(計算過程!$A274,バックデータ一覧!$AU$3:$AV$367,2),バックデータ一覧!$H$16:$H$21,0),MATCH(計算過程!AC$2,バックデータ一覧!$I$2:$L$2,0)),IF(入力データと計算結果!$F$6=1,INDEX(バックデータ一覧!$I$22:$L$27,MATCH(VLOOKUP(計算過程!$A274,バックデータ一覧!$AU$3:$AV$367,2),バックデータ一覧!$H$22:$H$27,0),MATCH(計算過程!AC$2,バックデータ一覧!$I$2:$L$2,0))))))</f>
        <v>180</v>
      </c>
      <c r="AD274" s="89">
        <f>IF($AF274&lt;7,INDEX(バックデータ一覧!$P$4:$S$5,MATCH(入力データと計算結果!$F$8,バックデータ一覧!$O$4:$O$5,0),MATCH(入力データと計算結果!$F$6,バックデータ一覧!$P$3:$W$3,0)),IF(AND($AF274&gt;=7,$AF274&lt;16),INDEX(バックデータ一覧!$P$6:$S$7,MATCH(入力データと計算結果!$F$8,バックデータ一覧!$O$6:$O$7,0),MATCH(入力データと計算結果!$F$6,バックデータ一覧!$P$3:$W$3,0)),IF(AND($AF274&gt;=16,$AF274&lt;25),INDEX(バックデータ一覧!$P$8:$S$9,MATCH(入力データと計算結果!$F$8,バックデータ一覧!$O$8:$O$9,0),MATCH(入力データと計算結果!$F$6,バックデータ一覧!$P$3:$W$3,0)),IF($AF274&gt;=25,INDEX(バックデータ一覧!$P$10:$S$11,MATCH(入力データと計算結果!$F$8,バックデータ一覧!$O$10:$O$11,0),MATCH(入力データと計算結果!$F$6,バックデータ一覧!$P$3:$W$3,0))))))</f>
        <v>-0.13</v>
      </c>
      <c r="AE274" s="89">
        <f>IF($AF274&lt;7,INDEX(バックデータ一覧!$T$4:$W$5,MATCH(入力データと計算結果!$F$8,バックデータ一覧!$O$4:$O$5,0),MATCH(入力データと計算結果!$F$6,バックデータ一覧!$P$3:$W$3,0)),IF(AND($AF274&gt;=7,$AF274&lt;16),INDEX(バックデータ一覧!$T$6:$W$7,MATCH(入力データと計算結果!$F$8,バックデータ一覧!$O$6:$O$7,0),MATCH(入力データと計算結果!$F$6,バックデータ一覧!$P$3:$W$3,0)),IF(AND($AF274&gt;=16,$AF274&lt;25),INDEX(バックデータ一覧!$T$8:$W$9,MATCH(入力データと計算結果!$F$8,バックデータ一覧!$O$8:$O$9,0),MATCH(入力データと計算結果!$F$6,バックデータ一覧!$P$3:$W$3,0)),IF($AF274&gt;=25,INDEX(バックデータ一覧!$T$10:$W$11,MATCH(入力データと計算結果!$F$8,バックデータ一覧!$O$10:$O$11,0),MATCH(入力データと計算結果!$F$6,バックデータ一覧!$P$3:$W$3,0))))))</f>
        <v>6.04</v>
      </c>
      <c r="AF274" s="88">
        <f>AVERAGEIF(貼り付けシート!$A$6:$A$8765,$A274,貼り付けシート!$C$6:$C$8765)</f>
        <v>12.666666666666666</v>
      </c>
      <c r="AG274" s="91">
        <f>IF(AND(入力データと計算結果!$F$7=バックデータ一覧!$A$7,AH274="使用できる"),MIN(AN274,SUM(I274:N274)*$AX$13),0)</f>
        <v>0</v>
      </c>
      <c r="AH274" s="47" t="str">
        <f t="shared" si="53"/>
        <v>使用できる</v>
      </c>
      <c r="AI274" s="90">
        <f>IF(入力データと計算結果!$F$7=バックデータ一覧!$A$8,MIN(AJ274,(SUM(I274:N274)*$AX$15)),0)</f>
        <v>0</v>
      </c>
      <c r="AJ274" s="90">
        <f t="shared" ca="1" si="49"/>
        <v>0</v>
      </c>
      <c r="AK274" s="90">
        <f t="shared" ca="1" si="50"/>
        <v>32.448175414199994</v>
      </c>
      <c r="AL274" s="88">
        <f>IF(OR($AX$22=0,入力データと計算結果!$F$7&lt;&gt;バックデータ一覧!$A$8),0,$AX$19*AM274*10^-3)</f>
        <v>0</v>
      </c>
      <c r="AM274" s="90">
        <f>SUMPRODUCT(('計算過程（日射量等）'!$A$6:$A$8765=計算過程!A274)*('計算過程（日射量等）'!$C$6:$C$8765&gt;=$AX$20))</f>
        <v>8</v>
      </c>
      <c r="AN274" s="90">
        <f>IF(入力データと計算結果!$F$7=バックデータ一覧!$A$9,0,AO274*$AX$22*$AX$21*計算過程!$AX$23)</f>
        <v>0</v>
      </c>
      <c r="AO274" s="90">
        <f>SUMIF('計算過程（日射量等）'!$A$6:$A$8765,計算過程!A274,'計算過程（日射量等）'!$C$6:$C$8765)*3600*10^-6</f>
        <v>18.92772424870795</v>
      </c>
      <c r="AP274" s="90">
        <f t="shared" si="43"/>
        <v>14.248252688172039</v>
      </c>
      <c r="AQ274" s="90">
        <f>AVERAGEIF('貼り付けシート（日射量等）'!$D$3:$D$8762,$A274,'貼り付けシート（日射量等）'!$F$3:$F$8762)</f>
        <v>14.158333333333333</v>
      </c>
    </row>
    <row r="275" spans="1:43">
      <c r="A275" s="28">
        <v>41909</v>
      </c>
      <c r="B275" s="88">
        <f ca="1">I275-IF(入力データと計算結果!$F$7=バックデータ一覧!$A$7,計算過程!$AG275,計算過程!$AI275)*I275/($I275+$J275+$K275+$L275+$M275+$N275)</f>
        <v>10.298569451806999</v>
      </c>
      <c r="C275" s="88">
        <f ca="1">J275-IF(入力データと計算結果!$F$7=バックデータ一覧!$A$7,計算過程!$AG275,計算過程!$AI275)*J275/($I275+$J275+$K275+$L275+$M275+$N275)</f>
        <v>16.791145845337503</v>
      </c>
      <c r="D275" s="88">
        <f ca="1">K275-IF(入力データと計算結果!$F$7=バックデータ一覧!$A$7,計算過程!$AG275,計算過程!$AI275)*K275/($I275+$J275+$K275+$L275+$M275+$N275)</f>
        <v>3.1343472244629997</v>
      </c>
      <c r="E275" s="88">
        <f ca="1">L275-IF(入力データと計算結果!$F$7=バックデータ一覧!$A$7,計算過程!$AG275,計算過程!$AI275)*L275/($I275+$J275+$K275+$L275+$M275+$N275)</f>
        <v>20.149375014404999</v>
      </c>
      <c r="F275" s="88">
        <f ca="1">M275-IF(入力データと計算結果!$F$7=バックデータ一覧!$A$7,計算過程!$AG275,計算過程!$AI275)*M275/($I275+$J275+$K275+$L275+$M275+$N275)</f>
        <v>0</v>
      </c>
      <c r="G275" s="88">
        <f ca="1">N275-IF(入力データと計算結果!$F$7=バックデータ一覧!$A$7,計算過程!$AG275,計算過程!$AI275)*N275/($I275+$J275+$K275+$L275+$M275+$N275)</f>
        <v>4.3927916666666658</v>
      </c>
      <c r="H275" s="88">
        <f t="shared" si="51"/>
        <v>0</v>
      </c>
      <c r="I275" s="90">
        <f ca="1">P275*(バックデータ一覧!$E$3-計算過程!X275)*4.186*10^-3</f>
        <v>10.298569451806999</v>
      </c>
      <c r="J275" s="90">
        <f ca="1">Q275*(バックデータ一覧!$E$4-計算過程!X275)*4.186*10^-3</f>
        <v>16.791145845337503</v>
      </c>
      <c r="K275" s="90">
        <f ca="1">R275*(バックデータ一覧!$E$5-計算過程!X275)*4.186*10^-3</f>
        <v>3.1343472244629997</v>
      </c>
      <c r="L275" s="90">
        <f ca="1">IF(入力データと計算結果!$F$9=バックデータ一覧!$A$2,計算過程!S275*(バックデータ一覧!$E$6-計算過程!X275)*4.186*10^-3,0)</f>
        <v>20.149375014404999</v>
      </c>
      <c r="M275" s="90">
        <f>IF(入力データと計算結果!$F$9=バックデータ一覧!$A$2,0,計算過程!T275*(バックデータ一覧!$E$7-計算過程!X275)*4.186*10^-3)</f>
        <v>0</v>
      </c>
      <c r="N275" s="90">
        <f ca="1">IF(入力データと計算結果!$F$9=バックデータ一覧!$A$4,0,計算過程!U275*(バックデータ一覧!$E$8-計算過程!X275)*4.186*10^-3)</f>
        <v>4.3927916666666658</v>
      </c>
      <c r="O275" s="90">
        <f>IF(入力データと計算結果!$F$9=バックデータ一覧!$A$4,計算過程!W275*1.25,0)</f>
        <v>0</v>
      </c>
      <c r="P275" s="88">
        <f t="shared" si="44"/>
        <v>92</v>
      </c>
      <c r="Q275" s="88">
        <f t="shared" si="45"/>
        <v>150</v>
      </c>
      <c r="R275" s="88">
        <f t="shared" si="46"/>
        <v>28</v>
      </c>
      <c r="S275" s="88">
        <f>IF(入力データと計算結果!$F$9=バックデータ一覧!$A$2,$AC275,0)*$AX$11*$AX$12</f>
        <v>180</v>
      </c>
      <c r="T275" s="88">
        <f>IF(入力データと計算結果!$F$9=バックデータ一覧!$A$2,0,$AC275)*$AX$12</f>
        <v>0</v>
      </c>
      <c r="U275" s="88">
        <f t="shared" ca="1" si="52"/>
        <v>22.451036683395607</v>
      </c>
      <c r="V275" s="90">
        <f ca="1">IF(OR(入力データと計算結果!$F$9=バックデータ一覧!$A$2,入力データと計算結果!$F$9=バックデータ一覧!$A$3),W275/(バックデータ一覧!$E$8-計算過程!X275)/4.186*10^3,0)</f>
        <v>22.451036683395607</v>
      </c>
      <c r="W275" s="90">
        <f t="shared" si="47"/>
        <v>4.3927916666666667</v>
      </c>
      <c r="X275" s="90">
        <f ca="1">MAX(VLOOKUP(入力データと計算結果!$F$5,バックデータ一覧!$Y$3:$AA$10,2)*Y275+VLOOKUP(入力データと計算結果!$F$5,バックデータ一覧!$Y$3:$AA$10,3),0.5)</f>
        <v>13.258248375000001</v>
      </c>
      <c r="Y275" s="90">
        <f t="shared" ca="1" si="48"/>
        <v>14.749583333333334</v>
      </c>
      <c r="Z275" s="24">
        <f>IF(入力データと計算結果!$F$6=4,INDEX(バックデータ一覧!$I$4:$L$9,MATCH(VLOOKUP(計算過程!$A275,バックデータ一覧!$AU$3:$AV$367,2),バックデータ一覧!$H$4:$H$9,0),MATCH(計算過程!Z$2,バックデータ一覧!$I$2:$L$2,0)),IF(入力データと計算結果!$F$6=3,INDEX(バックデータ一覧!$I$10:$L$15,MATCH(VLOOKUP(計算過程!$A275,バックデータ一覧!$AU$3:$AV$367,2),バックデータ一覧!$H$10:$H$15,0),MATCH(計算過程!Z$2,バックデータ一覧!$I$2:$L$2,0)),IF(入力データと計算結果!$F$6=2,INDEX(バックデータ一覧!$I$16:$L$21,MATCH(VLOOKUP(計算過程!$A275,バックデータ一覧!$AU$3:$AV$367,2),バックデータ一覧!$H$16:$H$21,0),MATCH(計算過程!Z$2,バックデータ一覧!$I$2:$L$2,0)),IF(入力データと計算結果!$F$6=1,INDEX(バックデータ一覧!$I$22:$L$27,MATCH(VLOOKUP(計算過程!$A275,バックデータ一覧!$AU$3:$AV$367,2),バックデータ一覧!$H$22:$H$27,0),MATCH(計算過程!Z$2,バックデータ一覧!$I$2:$L$2,0))))))</f>
        <v>92</v>
      </c>
      <c r="AA275" s="24">
        <f>IF(入力データと計算結果!$F$6=4,INDEX(バックデータ一覧!$I$4:$L$9,MATCH(VLOOKUP(計算過程!$A275,バックデータ一覧!$AU$3:$AV$367,2),バックデータ一覧!$H$4:$H$9,0),MATCH(計算過程!AA$2,バックデータ一覧!$I$2:$L$2,0)),IF(入力データと計算結果!$F$6=3,INDEX(バックデータ一覧!$I$10:$L$15,MATCH(VLOOKUP(計算過程!$A275,バックデータ一覧!$AU$3:$AV$367,2),バックデータ一覧!$H$10:$H$15,0),MATCH(計算過程!AA$2,バックデータ一覧!$I$2:$L$2,0)),IF(入力データと計算結果!$F$6=2,INDEX(バックデータ一覧!$I$16:$L$21,MATCH(VLOOKUP(計算過程!$A275,バックデータ一覧!$AU$3:$AV$367,2),バックデータ一覧!$H$16:$H$21,0),MATCH(計算過程!AA$2,バックデータ一覧!$I$2:$L$2,0)),IF(入力データと計算結果!$F$6=1,INDEX(バックデータ一覧!$I$22:$L$27,MATCH(VLOOKUP(計算過程!$A275,バックデータ一覧!$AU$3:$AV$367,2),バックデータ一覧!$H$22:$H$27,0),MATCH(計算過程!AA$2,バックデータ一覧!$I$2:$L$2,0))))))</f>
        <v>150</v>
      </c>
      <c r="AB275" s="24">
        <f>IF(入力データと計算結果!$F$6=4,INDEX(バックデータ一覧!$I$4:$L$9,MATCH(VLOOKUP(計算過程!$A275,バックデータ一覧!$AU$3:$AV$367,2),バックデータ一覧!$H$4:$H$9,0),MATCH(計算過程!AB$2,バックデータ一覧!$I$2:$L$2,0)),IF(入力データと計算結果!$F$6=3,INDEX(バックデータ一覧!$I$10:$L$15,MATCH(VLOOKUP(計算過程!$A275,バックデータ一覧!$AU$3:$AV$367,2),バックデータ一覧!$H$10:$H$15,0),MATCH(計算過程!AB$2,バックデータ一覧!$I$2:$L$2,0)),IF(入力データと計算結果!$F$6=2,INDEX(バックデータ一覧!$I$16:$L$21,MATCH(VLOOKUP(計算過程!$A275,バックデータ一覧!$AU$3:$AV$367,2),バックデータ一覧!$H$16:$H$21,0),MATCH(計算過程!AB$2,バックデータ一覧!$I$2:$L$2,0)),IF(入力データと計算結果!$F$6=1,INDEX(バックデータ一覧!$I$22:$L$27,MATCH(VLOOKUP(計算過程!$A275,バックデータ一覧!$AU$3:$AV$367,2),バックデータ一覧!$H$22:$H$27,0),MATCH(計算過程!AB$2,バックデータ一覧!$I$2:$L$2,0))))))</f>
        <v>28</v>
      </c>
      <c r="AC275" s="24">
        <f>IF(入力データと計算結果!$F$6=4,INDEX(バックデータ一覧!$I$4:$L$9,MATCH(VLOOKUP(計算過程!$A275,バックデータ一覧!$AU$3:$AV$367,2),バックデータ一覧!$H$4:$H$9,0),MATCH(計算過程!AC$2,バックデータ一覧!$I$2:$L$2,0)),IF(入力データと計算結果!$F$6=3,INDEX(バックデータ一覧!$I$10:$L$15,MATCH(VLOOKUP(計算過程!$A275,バックデータ一覧!$AU$3:$AV$367,2),バックデータ一覧!$H$10:$H$15,0),MATCH(計算過程!AC$2,バックデータ一覧!$I$2:$L$2,0)),IF(入力データと計算結果!$F$6=2,INDEX(バックデータ一覧!$I$16:$L$21,MATCH(VLOOKUP(計算過程!$A275,バックデータ一覧!$AU$3:$AV$367,2),バックデータ一覧!$H$16:$H$21,0),MATCH(計算過程!AC$2,バックデータ一覧!$I$2:$L$2,0)),IF(入力データと計算結果!$F$6=1,INDEX(バックデータ一覧!$I$22:$L$27,MATCH(VLOOKUP(計算過程!$A275,バックデータ一覧!$AU$3:$AV$367,2),バックデータ一覧!$H$22:$H$27,0),MATCH(計算過程!AC$2,バックデータ一覧!$I$2:$L$2,0))))))</f>
        <v>180</v>
      </c>
      <c r="AD275" s="89">
        <f>IF($AF275&lt;7,INDEX(バックデータ一覧!$P$4:$S$5,MATCH(入力データと計算結果!$F$8,バックデータ一覧!$O$4:$O$5,0),MATCH(入力データと計算結果!$F$6,バックデータ一覧!$P$3:$W$3,0)),IF(AND($AF275&gt;=7,$AF275&lt;16),INDEX(バックデータ一覧!$P$6:$S$7,MATCH(入力データと計算結果!$F$8,バックデータ一覧!$O$6:$O$7,0),MATCH(入力データと計算結果!$F$6,バックデータ一覧!$P$3:$W$3,0)),IF(AND($AF275&gt;=16,$AF275&lt;25),INDEX(バックデータ一覧!$P$8:$S$9,MATCH(入力データと計算結果!$F$8,バックデータ一覧!$O$8:$O$9,0),MATCH(入力データと計算結果!$F$6,バックデータ一覧!$P$3:$W$3,0)),IF($AF275&gt;=25,INDEX(バックデータ一覧!$P$10:$S$11,MATCH(入力データと計算結果!$F$8,バックデータ一覧!$O$10:$O$11,0),MATCH(入力データと計算結果!$F$6,バックデータ一覧!$P$3:$W$3,0))))))</f>
        <v>-0.13</v>
      </c>
      <c r="AE275" s="89">
        <f>IF($AF275&lt;7,INDEX(バックデータ一覧!$T$4:$W$5,MATCH(入力データと計算結果!$F$8,バックデータ一覧!$O$4:$O$5,0),MATCH(入力データと計算結果!$F$6,バックデータ一覧!$P$3:$W$3,0)),IF(AND($AF275&gt;=7,$AF275&lt;16),INDEX(バックデータ一覧!$T$6:$W$7,MATCH(入力データと計算結果!$F$8,バックデータ一覧!$O$6:$O$7,0),MATCH(入力データと計算結果!$F$6,バックデータ一覧!$P$3:$W$3,0)),IF(AND($AF275&gt;=16,$AF275&lt;25),INDEX(バックデータ一覧!$T$8:$W$9,MATCH(入力データと計算結果!$F$8,バックデータ一覧!$O$8:$O$9,0),MATCH(入力データと計算結果!$F$6,バックデータ一覧!$P$3:$W$3,0)),IF($AF275&gt;=25,INDEX(バックデータ一覧!$T$10:$W$11,MATCH(入力データと計算結果!$F$8,バックデータ一覧!$O$10:$O$11,0),MATCH(入力データと計算結果!$F$6,バックデータ一覧!$P$3:$W$3,0))))))</f>
        <v>6.04</v>
      </c>
      <c r="AF275" s="88">
        <f>AVERAGEIF(貼り付けシート!$A$6:$A$8765,$A275,貼り付けシート!$C$6:$C$8765)</f>
        <v>12.670833333333333</v>
      </c>
      <c r="AG275" s="91">
        <f>IF(AND(入力データと計算結果!$F$7=バックデータ一覧!$A$7,AH275="使用できる"),MIN(AN275,SUM(I275:N275)*$AX$13),0)</f>
        <v>0</v>
      </c>
      <c r="AH275" s="47" t="str">
        <f t="shared" si="53"/>
        <v>使用できる</v>
      </c>
      <c r="AI275" s="90">
        <f>IF(入力データと計算結果!$F$7=バックデータ一覧!$A$8,MIN(AJ275,(SUM(I275:N275)*$AX$15)),0)</f>
        <v>0</v>
      </c>
      <c r="AJ275" s="90">
        <f t="shared" ca="1" si="49"/>
        <v>0</v>
      </c>
      <c r="AK275" s="90">
        <f t="shared" ca="1" si="50"/>
        <v>32.488645845337501</v>
      </c>
      <c r="AL275" s="88">
        <f>IF(OR($AX$22=0,入力データと計算結果!$F$7&lt;&gt;バックデータ一覧!$A$8),0,$AX$19*AM275*10^-3)</f>
        <v>0</v>
      </c>
      <c r="AM275" s="90">
        <f>SUMPRODUCT(('計算過程（日射量等）'!$A$6:$A$8765=計算過程!A275)*('計算過程（日射量等）'!$C$6:$C$8765&gt;=$AX$20))</f>
        <v>4</v>
      </c>
      <c r="AN275" s="90">
        <f>IF(入力データと計算結果!$F$7=バックデータ一覧!$A$9,0,AO275*$AX$22*$AX$21*計算過程!$AX$23)</f>
        <v>0</v>
      </c>
      <c r="AO275" s="90">
        <f>SUMIF('計算過程（日射量等）'!$A$6:$A$8765,計算過程!A275,'計算過程（日射量等）'!$C$6:$C$8765)*3600*10^-6</f>
        <v>4.8856143598243573</v>
      </c>
      <c r="AP275" s="90">
        <f t="shared" si="43"/>
        <v>14.131989247311823</v>
      </c>
      <c r="AQ275" s="90">
        <f>AVERAGEIF('貼り付けシート（日射量等）'!$D$3:$D$8762,$A275,'貼り付けシート（日射量等）'!$F$3:$F$8762)</f>
        <v>17.679166666666671</v>
      </c>
    </row>
    <row r="276" spans="1:43">
      <c r="A276" s="28">
        <v>41910</v>
      </c>
      <c r="B276" s="88">
        <f ca="1">I276-IF(入力データと計算結果!$F$7=バックデータ一覧!$A$7,計算過程!$AG276,計算過程!$AI276)*I276/($I276+$J276+$K276+$L276+$M276+$N276)</f>
        <v>10.296864946095001</v>
      </c>
      <c r="C276" s="88">
        <f ca="1">J276-IF(入力データと計算結果!$F$7=バックデータ一覧!$A$7,計算過程!$AG276,計算過程!$AI276)*J276/($I276+$J276+$K276+$L276+$M276+$N276)</f>
        <v>16.788366759937499</v>
      </c>
      <c r="D276" s="88">
        <f ca="1">K276-IF(入力データと計算結果!$F$7=バックデータ一覧!$A$7,計算過程!$AG276,計算過程!$AI276)*K276/($I276+$J276+$K276+$L276+$M276+$N276)</f>
        <v>3.1338284618549999</v>
      </c>
      <c r="E276" s="88">
        <f ca="1">L276-IF(入力データと計算結果!$F$7=バックデータ一覧!$A$7,計算過程!$AG276,計算過程!$AI276)*L276/($I276+$J276+$K276+$L276+$M276+$N276)</f>
        <v>20.146040111925</v>
      </c>
      <c r="F276" s="88">
        <f ca="1">M276-IF(入力データと計算結果!$F$7=バックデータ一覧!$A$7,計算過程!$AG276,計算過程!$AI276)*M276/($I276+$J276+$K276+$L276+$M276+$N276)</f>
        <v>0</v>
      </c>
      <c r="G276" s="88">
        <f ca="1">N276-IF(入力データと計算結果!$F$7=バックデータ一覧!$A$7,計算過程!$AG276,計算過程!$AI276)*N276/($I276+$J276+$K276+$L276+$M276+$N276)</f>
        <v>4.4166249999999998</v>
      </c>
      <c r="H276" s="88">
        <f t="shared" si="51"/>
        <v>0</v>
      </c>
      <c r="I276" s="90">
        <f ca="1">P276*(バックデータ一覧!$E$3-計算過程!X276)*4.186*10^-3</f>
        <v>10.296864946095001</v>
      </c>
      <c r="J276" s="90">
        <f ca="1">Q276*(バックデータ一覧!$E$4-計算過程!X276)*4.186*10^-3</f>
        <v>16.788366759937499</v>
      </c>
      <c r="K276" s="90">
        <f ca="1">R276*(バックデータ一覧!$E$5-計算過程!X276)*4.186*10^-3</f>
        <v>3.1338284618549999</v>
      </c>
      <c r="L276" s="90">
        <f ca="1">IF(入力データと計算結果!$F$9=バックデータ一覧!$A$2,計算過程!S276*(バックデータ一覧!$E$6-計算過程!X276)*4.186*10^-3,0)</f>
        <v>20.146040111925</v>
      </c>
      <c r="M276" s="90">
        <f>IF(入力データと計算結果!$F$9=バックデータ一覧!$A$2,0,計算過程!T276*(バックデータ一覧!$E$7-計算過程!X276)*4.186*10^-3)</f>
        <v>0</v>
      </c>
      <c r="N276" s="90">
        <f ca="1">IF(入力データと計算結果!$F$9=バックデータ一覧!$A$4,0,計算過程!U276*(バックデータ一覧!$E$8-計算過程!X276)*4.186*10^-3)</f>
        <v>4.4166249999999998</v>
      </c>
      <c r="O276" s="90">
        <f>IF(入力データと計算結果!$F$9=バックデータ一覧!$A$4,計算過程!W276*1.25,0)</f>
        <v>0</v>
      </c>
      <c r="P276" s="88">
        <f t="shared" si="44"/>
        <v>92</v>
      </c>
      <c r="Q276" s="88">
        <f t="shared" si="45"/>
        <v>150</v>
      </c>
      <c r="R276" s="88">
        <f t="shared" si="46"/>
        <v>28</v>
      </c>
      <c r="S276" s="88">
        <f>IF(入力データと計算結果!$F$9=バックデータ一覧!$A$2,$AC276,0)*$AX$11*$AX$12</f>
        <v>180</v>
      </c>
      <c r="T276" s="88">
        <f>IF(入力データと計算結果!$F$9=バックデータ一覧!$A$2,0,$AC276)*$AX$12</f>
        <v>0</v>
      </c>
      <c r="U276" s="88">
        <f t="shared" ca="1" si="52"/>
        <v>22.574983657070977</v>
      </c>
      <c r="V276" s="90">
        <f ca="1">IF(OR(入力データと計算結果!$F$9=バックデータ一覧!$A$2,入力データと計算結果!$F$9=バックデータ一覧!$A$3),W276/(バックデータ一覧!$E$8-計算過程!X276)/4.186*10^3,0)</f>
        <v>22.574983657070977</v>
      </c>
      <c r="W276" s="90">
        <f t="shared" si="47"/>
        <v>4.4166249999999998</v>
      </c>
      <c r="X276" s="90">
        <f ca="1">MAX(VLOOKUP(入力データと計算結果!$F$5,バックデータ一覧!$Y$3:$AA$10,2)*Y276+VLOOKUP(入力データと計算結果!$F$5,バックデータ一覧!$Y$3:$AA$10,3),0.5)</f>
        <v>13.262674375</v>
      </c>
      <c r="Y276" s="90">
        <f t="shared" ca="1" si="48"/>
        <v>14.756249999999998</v>
      </c>
      <c r="Z276" s="24">
        <f>IF(入力データと計算結果!$F$6=4,INDEX(バックデータ一覧!$I$4:$L$9,MATCH(VLOOKUP(計算過程!$A276,バックデータ一覧!$AU$3:$AV$367,2),バックデータ一覧!$H$4:$H$9,0),MATCH(計算過程!Z$2,バックデータ一覧!$I$2:$L$2,0)),IF(入力データと計算結果!$F$6=3,INDEX(バックデータ一覧!$I$10:$L$15,MATCH(VLOOKUP(計算過程!$A276,バックデータ一覧!$AU$3:$AV$367,2),バックデータ一覧!$H$10:$H$15,0),MATCH(計算過程!Z$2,バックデータ一覧!$I$2:$L$2,0)),IF(入力データと計算結果!$F$6=2,INDEX(バックデータ一覧!$I$16:$L$21,MATCH(VLOOKUP(計算過程!$A276,バックデータ一覧!$AU$3:$AV$367,2),バックデータ一覧!$H$16:$H$21,0),MATCH(計算過程!Z$2,バックデータ一覧!$I$2:$L$2,0)),IF(入力データと計算結果!$F$6=1,INDEX(バックデータ一覧!$I$22:$L$27,MATCH(VLOOKUP(計算過程!$A276,バックデータ一覧!$AU$3:$AV$367,2),バックデータ一覧!$H$22:$H$27,0),MATCH(計算過程!Z$2,バックデータ一覧!$I$2:$L$2,0))))))</f>
        <v>92</v>
      </c>
      <c r="AA276" s="24">
        <f>IF(入力データと計算結果!$F$6=4,INDEX(バックデータ一覧!$I$4:$L$9,MATCH(VLOOKUP(計算過程!$A276,バックデータ一覧!$AU$3:$AV$367,2),バックデータ一覧!$H$4:$H$9,0),MATCH(計算過程!AA$2,バックデータ一覧!$I$2:$L$2,0)),IF(入力データと計算結果!$F$6=3,INDEX(バックデータ一覧!$I$10:$L$15,MATCH(VLOOKUP(計算過程!$A276,バックデータ一覧!$AU$3:$AV$367,2),バックデータ一覧!$H$10:$H$15,0),MATCH(計算過程!AA$2,バックデータ一覧!$I$2:$L$2,0)),IF(入力データと計算結果!$F$6=2,INDEX(バックデータ一覧!$I$16:$L$21,MATCH(VLOOKUP(計算過程!$A276,バックデータ一覧!$AU$3:$AV$367,2),バックデータ一覧!$H$16:$H$21,0),MATCH(計算過程!AA$2,バックデータ一覧!$I$2:$L$2,0)),IF(入力データと計算結果!$F$6=1,INDEX(バックデータ一覧!$I$22:$L$27,MATCH(VLOOKUP(計算過程!$A276,バックデータ一覧!$AU$3:$AV$367,2),バックデータ一覧!$H$22:$H$27,0),MATCH(計算過程!AA$2,バックデータ一覧!$I$2:$L$2,0))))))</f>
        <v>150</v>
      </c>
      <c r="AB276" s="24">
        <f>IF(入力データと計算結果!$F$6=4,INDEX(バックデータ一覧!$I$4:$L$9,MATCH(VLOOKUP(計算過程!$A276,バックデータ一覧!$AU$3:$AV$367,2),バックデータ一覧!$H$4:$H$9,0),MATCH(計算過程!AB$2,バックデータ一覧!$I$2:$L$2,0)),IF(入力データと計算結果!$F$6=3,INDEX(バックデータ一覧!$I$10:$L$15,MATCH(VLOOKUP(計算過程!$A276,バックデータ一覧!$AU$3:$AV$367,2),バックデータ一覧!$H$10:$H$15,0),MATCH(計算過程!AB$2,バックデータ一覧!$I$2:$L$2,0)),IF(入力データと計算結果!$F$6=2,INDEX(バックデータ一覧!$I$16:$L$21,MATCH(VLOOKUP(計算過程!$A276,バックデータ一覧!$AU$3:$AV$367,2),バックデータ一覧!$H$16:$H$21,0),MATCH(計算過程!AB$2,バックデータ一覧!$I$2:$L$2,0)),IF(入力データと計算結果!$F$6=1,INDEX(バックデータ一覧!$I$22:$L$27,MATCH(VLOOKUP(計算過程!$A276,バックデータ一覧!$AU$3:$AV$367,2),バックデータ一覧!$H$22:$H$27,0),MATCH(計算過程!AB$2,バックデータ一覧!$I$2:$L$2,0))))))</f>
        <v>28</v>
      </c>
      <c r="AC276" s="24">
        <f>IF(入力データと計算結果!$F$6=4,INDEX(バックデータ一覧!$I$4:$L$9,MATCH(VLOOKUP(計算過程!$A276,バックデータ一覧!$AU$3:$AV$367,2),バックデータ一覧!$H$4:$H$9,0),MATCH(計算過程!AC$2,バックデータ一覧!$I$2:$L$2,0)),IF(入力データと計算結果!$F$6=3,INDEX(バックデータ一覧!$I$10:$L$15,MATCH(VLOOKUP(計算過程!$A276,バックデータ一覧!$AU$3:$AV$367,2),バックデータ一覧!$H$10:$H$15,0),MATCH(計算過程!AC$2,バックデータ一覧!$I$2:$L$2,0)),IF(入力データと計算結果!$F$6=2,INDEX(バックデータ一覧!$I$16:$L$21,MATCH(VLOOKUP(計算過程!$A276,バックデータ一覧!$AU$3:$AV$367,2),バックデータ一覧!$H$16:$H$21,0),MATCH(計算過程!AC$2,バックデータ一覧!$I$2:$L$2,0)),IF(入力データと計算結果!$F$6=1,INDEX(バックデータ一覧!$I$22:$L$27,MATCH(VLOOKUP(計算過程!$A276,バックデータ一覧!$AU$3:$AV$367,2),バックデータ一覧!$H$22:$H$27,0),MATCH(計算過程!AC$2,バックデータ一覧!$I$2:$L$2,0))))))</f>
        <v>180</v>
      </c>
      <c r="AD276" s="89">
        <f>IF($AF276&lt;7,INDEX(バックデータ一覧!$P$4:$S$5,MATCH(入力データと計算結果!$F$8,バックデータ一覧!$O$4:$O$5,0),MATCH(入力データと計算結果!$F$6,バックデータ一覧!$P$3:$W$3,0)),IF(AND($AF276&gt;=7,$AF276&lt;16),INDEX(バックデータ一覧!$P$6:$S$7,MATCH(入力データと計算結果!$F$8,バックデータ一覧!$O$6:$O$7,0),MATCH(入力データと計算結果!$F$6,バックデータ一覧!$P$3:$W$3,0)),IF(AND($AF276&gt;=16,$AF276&lt;25),INDEX(バックデータ一覧!$P$8:$S$9,MATCH(入力データと計算結果!$F$8,バックデータ一覧!$O$8:$O$9,0),MATCH(入力データと計算結果!$F$6,バックデータ一覧!$P$3:$W$3,0)),IF($AF276&gt;=25,INDEX(バックデータ一覧!$P$10:$S$11,MATCH(入力データと計算結果!$F$8,バックデータ一覧!$O$10:$O$11,0),MATCH(入力データと計算結果!$F$6,バックデータ一覧!$P$3:$W$3,0))))))</f>
        <v>-0.13</v>
      </c>
      <c r="AE276" s="89">
        <f>IF($AF276&lt;7,INDEX(バックデータ一覧!$T$4:$W$5,MATCH(入力データと計算結果!$F$8,バックデータ一覧!$O$4:$O$5,0),MATCH(入力データと計算結果!$F$6,バックデータ一覧!$P$3:$W$3,0)),IF(AND($AF276&gt;=7,$AF276&lt;16),INDEX(バックデータ一覧!$T$6:$W$7,MATCH(入力データと計算結果!$F$8,バックデータ一覧!$O$6:$O$7,0),MATCH(入力データと計算結果!$F$6,バックデータ一覧!$P$3:$W$3,0)),IF(AND($AF276&gt;=16,$AF276&lt;25),INDEX(バックデータ一覧!$T$8:$W$9,MATCH(入力データと計算結果!$F$8,バックデータ一覧!$O$8:$O$9,0),MATCH(入力データと計算結果!$F$6,バックデータ一覧!$P$3:$W$3,0)),IF($AF276&gt;=25,INDEX(バックデータ一覧!$T$10:$W$11,MATCH(入力データと計算結果!$F$8,バックデータ一覧!$O$10:$O$11,0),MATCH(入力データと計算結果!$F$6,バックデータ一覧!$P$3:$W$3,0))))))</f>
        <v>6.04</v>
      </c>
      <c r="AF276" s="88">
        <f>AVERAGEIF(貼り付けシート!$A$6:$A$8765,$A276,貼り付けシート!$C$6:$C$8765)</f>
        <v>12.487499999999997</v>
      </c>
      <c r="AG276" s="91">
        <f>IF(AND(入力データと計算結果!$F$7=バックデータ一覧!$A$7,AH276="使用できる"),MIN(AN276,SUM(I276:N276)*$AX$13),0)</f>
        <v>0</v>
      </c>
      <c r="AH276" s="47" t="str">
        <f t="shared" si="53"/>
        <v>使用できる</v>
      </c>
      <c r="AI276" s="90">
        <f>IF(入力データと計算結果!$F$7=バックデータ一覧!$A$8,MIN(AJ276,(SUM(I276:N276)*$AX$15)),0)</f>
        <v>0</v>
      </c>
      <c r="AJ276" s="90">
        <f t="shared" ca="1" si="49"/>
        <v>0</v>
      </c>
      <c r="AK276" s="90">
        <f t="shared" ca="1" si="50"/>
        <v>32.485866759937494</v>
      </c>
      <c r="AL276" s="88">
        <f>IF(OR($AX$22=0,入力データと計算結果!$F$7&lt;&gt;バックデータ一覧!$A$8),0,$AX$19*AM276*10^-3)</f>
        <v>0</v>
      </c>
      <c r="AM276" s="90">
        <f>SUMPRODUCT(('計算過程（日射量等）'!$A$6:$A$8765=計算過程!A276)*('計算過程（日射量等）'!$C$6:$C$8765&gt;=$AX$20))</f>
        <v>1</v>
      </c>
      <c r="AN276" s="90">
        <f>IF(入力データと計算結果!$F$7=バックデータ一覧!$A$9,0,AO276*$AX$22*$AX$21*計算過程!$AX$23)</f>
        <v>0</v>
      </c>
      <c r="AO276" s="90">
        <f>SUMIF('計算過程（日射量等）'!$A$6:$A$8765,計算過程!A276,'計算過程（日射量等）'!$C$6:$C$8765)*3600*10^-6</f>
        <v>3.6084665145240713</v>
      </c>
      <c r="AP276" s="90">
        <f t="shared" si="43"/>
        <v>14.015725806451609</v>
      </c>
      <c r="AQ276" s="90">
        <f>AVERAGEIF('貼り付けシート（日射量等）'!$D$3:$D$8762,$A276,'貼り付けシート（日射量等）'!$F$3:$F$8762)</f>
        <v>19.212500000000002</v>
      </c>
    </row>
    <row r="277" spans="1:43">
      <c r="A277" s="28">
        <v>41911</v>
      </c>
      <c r="B277" s="88">
        <f ca="1">I277-IF(入力データと計算結果!$F$7=バックデータ一覧!$A$7,計算過程!$AG277,計算過程!$AI277)*I277/($I277+$J277+$K277+$L277+$M277+$N277)</f>
        <v>10.337666551576</v>
      </c>
      <c r="C277" s="88">
        <f ca="1">J277-IF(入力データと計算結果!$F$7=バックデータ一覧!$A$7,計算過程!$AG277,計算過程!$AI277)*J277/($I277+$J277+$K277+$L277+$M277+$N277)</f>
        <v>16.854891116699999</v>
      </c>
      <c r="D277" s="88">
        <f ca="1">K277-IF(入力データと計算結果!$F$7=バックデータ一覧!$A$7,計算過程!$AG277,計算過程!$AI277)*K277/($I277+$J277+$K277+$L277+$M277+$N277)</f>
        <v>3.1462463417839999</v>
      </c>
      <c r="E277" s="88">
        <f ca="1">L277-IF(入力データと計算結果!$F$7=バックデータ一覧!$A$7,計算過程!$AG277,計算過程!$AI277)*L277/($I277+$J277+$K277+$L277+$M277+$N277)</f>
        <v>20.225869340040003</v>
      </c>
      <c r="F277" s="88">
        <f ca="1">M277-IF(入力データと計算結果!$F$7=バックデータ一覧!$A$7,計算過程!$AG277,計算過程!$AI277)*M277/($I277+$J277+$K277+$L277+$M277+$N277)</f>
        <v>0</v>
      </c>
      <c r="G277" s="88">
        <f ca="1">N277-IF(入力データと計算結果!$F$7=バックデータ一覧!$A$7,計算過程!$AG277,計算過程!$AI277)*N277/($I277+$J277+$K277+$L277+$M277+$N277)</f>
        <v>4.6982916666666679</v>
      </c>
      <c r="H277" s="88">
        <f t="shared" si="51"/>
        <v>0</v>
      </c>
      <c r="I277" s="90">
        <f ca="1">P277*(バックデータ一覧!$E$3-計算過程!X277)*4.186*10^-3</f>
        <v>10.337666551576</v>
      </c>
      <c r="J277" s="90">
        <f ca="1">Q277*(バックデータ一覧!$E$4-計算過程!X277)*4.186*10^-3</f>
        <v>16.854891116699999</v>
      </c>
      <c r="K277" s="90">
        <f ca="1">R277*(バックデータ一覧!$E$5-計算過程!X277)*4.186*10^-3</f>
        <v>3.1462463417839999</v>
      </c>
      <c r="L277" s="90">
        <f ca="1">IF(入力データと計算結果!$F$9=バックデータ一覧!$A$2,計算過程!S277*(バックデータ一覧!$E$6-計算過程!X277)*4.186*10^-3,0)</f>
        <v>20.225869340040003</v>
      </c>
      <c r="M277" s="90">
        <f>IF(入力データと計算結果!$F$9=バックデータ一覧!$A$2,0,計算過程!T277*(バックデータ一覧!$E$7-計算過程!X277)*4.186*10^-3)</f>
        <v>0</v>
      </c>
      <c r="N277" s="90">
        <f ca="1">IF(入力データと計算結果!$F$9=バックデータ一覧!$A$4,0,計算過程!U277*(バックデータ一覧!$E$8-計算過程!X277)*4.186*10^-3)</f>
        <v>4.6982916666666679</v>
      </c>
      <c r="O277" s="90">
        <f>IF(入力データと計算結果!$F$9=バックデータ一覧!$A$4,計算過程!W277*1.25,0)</f>
        <v>0</v>
      </c>
      <c r="P277" s="88">
        <f t="shared" si="44"/>
        <v>92</v>
      </c>
      <c r="Q277" s="88">
        <f t="shared" si="45"/>
        <v>150</v>
      </c>
      <c r="R277" s="88">
        <f t="shared" si="46"/>
        <v>28</v>
      </c>
      <c r="S277" s="88">
        <f>IF(入力データと計算結果!$F$9=バックデータ一覧!$A$2,$AC277,0)*$AX$11*$AX$12</f>
        <v>180</v>
      </c>
      <c r="T277" s="88">
        <f>IF(入力データと計算結果!$F$9=バックデータ一覧!$A$2,0,$AC277)*$AX$12</f>
        <v>0</v>
      </c>
      <c r="U277" s="88">
        <f t="shared" ca="1" si="52"/>
        <v>23.960369866526381</v>
      </c>
      <c r="V277" s="90">
        <f ca="1">IF(OR(入力データと計算結果!$F$9=バックデータ一覧!$A$2,入力データと計算結果!$F$9=バックデータ一覧!$A$3),W277/(バックデータ一覧!$E$8-計算過程!X277)/4.186*10^3,0)</f>
        <v>23.960369866526381</v>
      </c>
      <c r="W277" s="90">
        <f t="shared" si="47"/>
        <v>4.698291666666667</v>
      </c>
      <c r="X277" s="90">
        <f ca="1">MAX(VLOOKUP(入力データと計算結果!$F$5,バックデータ一覧!$Y$3:$AA$10,2)*Y277+VLOOKUP(入力データと計算結果!$F$5,バックデータ一覧!$Y$3:$AA$10,3),0.5)</f>
        <v>13.156727</v>
      </c>
      <c r="Y277" s="90">
        <f t="shared" ca="1" si="48"/>
        <v>14.596666666666664</v>
      </c>
      <c r="Z277" s="24">
        <f>IF(入力データと計算結果!$F$6=4,INDEX(バックデータ一覧!$I$4:$L$9,MATCH(VLOOKUP(計算過程!$A277,バックデータ一覧!$AU$3:$AV$367,2),バックデータ一覧!$H$4:$H$9,0),MATCH(計算過程!Z$2,バックデータ一覧!$I$2:$L$2,0)),IF(入力データと計算結果!$F$6=3,INDEX(バックデータ一覧!$I$10:$L$15,MATCH(VLOOKUP(計算過程!$A277,バックデータ一覧!$AU$3:$AV$367,2),バックデータ一覧!$H$10:$H$15,0),MATCH(計算過程!Z$2,バックデータ一覧!$I$2:$L$2,0)),IF(入力データと計算結果!$F$6=2,INDEX(バックデータ一覧!$I$16:$L$21,MATCH(VLOOKUP(計算過程!$A277,バックデータ一覧!$AU$3:$AV$367,2),バックデータ一覧!$H$16:$H$21,0),MATCH(計算過程!Z$2,バックデータ一覧!$I$2:$L$2,0)),IF(入力データと計算結果!$F$6=1,INDEX(バックデータ一覧!$I$22:$L$27,MATCH(VLOOKUP(計算過程!$A277,バックデータ一覧!$AU$3:$AV$367,2),バックデータ一覧!$H$22:$H$27,0),MATCH(計算過程!Z$2,バックデータ一覧!$I$2:$L$2,0))))))</f>
        <v>92</v>
      </c>
      <c r="AA277" s="24">
        <f>IF(入力データと計算結果!$F$6=4,INDEX(バックデータ一覧!$I$4:$L$9,MATCH(VLOOKUP(計算過程!$A277,バックデータ一覧!$AU$3:$AV$367,2),バックデータ一覧!$H$4:$H$9,0),MATCH(計算過程!AA$2,バックデータ一覧!$I$2:$L$2,0)),IF(入力データと計算結果!$F$6=3,INDEX(バックデータ一覧!$I$10:$L$15,MATCH(VLOOKUP(計算過程!$A277,バックデータ一覧!$AU$3:$AV$367,2),バックデータ一覧!$H$10:$H$15,0),MATCH(計算過程!AA$2,バックデータ一覧!$I$2:$L$2,0)),IF(入力データと計算結果!$F$6=2,INDEX(バックデータ一覧!$I$16:$L$21,MATCH(VLOOKUP(計算過程!$A277,バックデータ一覧!$AU$3:$AV$367,2),バックデータ一覧!$H$16:$H$21,0),MATCH(計算過程!AA$2,バックデータ一覧!$I$2:$L$2,0)),IF(入力データと計算結果!$F$6=1,INDEX(バックデータ一覧!$I$22:$L$27,MATCH(VLOOKUP(計算過程!$A277,バックデータ一覧!$AU$3:$AV$367,2),バックデータ一覧!$H$22:$H$27,0),MATCH(計算過程!AA$2,バックデータ一覧!$I$2:$L$2,0))))))</f>
        <v>150</v>
      </c>
      <c r="AB277" s="24">
        <f>IF(入力データと計算結果!$F$6=4,INDEX(バックデータ一覧!$I$4:$L$9,MATCH(VLOOKUP(計算過程!$A277,バックデータ一覧!$AU$3:$AV$367,2),バックデータ一覧!$H$4:$H$9,0),MATCH(計算過程!AB$2,バックデータ一覧!$I$2:$L$2,0)),IF(入力データと計算結果!$F$6=3,INDEX(バックデータ一覧!$I$10:$L$15,MATCH(VLOOKUP(計算過程!$A277,バックデータ一覧!$AU$3:$AV$367,2),バックデータ一覧!$H$10:$H$15,0),MATCH(計算過程!AB$2,バックデータ一覧!$I$2:$L$2,0)),IF(入力データと計算結果!$F$6=2,INDEX(バックデータ一覧!$I$16:$L$21,MATCH(VLOOKUP(計算過程!$A277,バックデータ一覧!$AU$3:$AV$367,2),バックデータ一覧!$H$16:$H$21,0),MATCH(計算過程!AB$2,バックデータ一覧!$I$2:$L$2,0)),IF(入力データと計算結果!$F$6=1,INDEX(バックデータ一覧!$I$22:$L$27,MATCH(VLOOKUP(計算過程!$A277,バックデータ一覧!$AU$3:$AV$367,2),バックデータ一覧!$H$22:$H$27,0),MATCH(計算過程!AB$2,バックデータ一覧!$I$2:$L$2,0))))))</f>
        <v>28</v>
      </c>
      <c r="AC277" s="24">
        <f>IF(入力データと計算結果!$F$6=4,INDEX(バックデータ一覧!$I$4:$L$9,MATCH(VLOOKUP(計算過程!$A277,バックデータ一覧!$AU$3:$AV$367,2),バックデータ一覧!$H$4:$H$9,0),MATCH(計算過程!AC$2,バックデータ一覧!$I$2:$L$2,0)),IF(入力データと計算結果!$F$6=3,INDEX(バックデータ一覧!$I$10:$L$15,MATCH(VLOOKUP(計算過程!$A277,バックデータ一覧!$AU$3:$AV$367,2),バックデータ一覧!$H$10:$H$15,0),MATCH(計算過程!AC$2,バックデータ一覧!$I$2:$L$2,0)),IF(入力データと計算結果!$F$6=2,INDEX(バックデータ一覧!$I$16:$L$21,MATCH(VLOOKUP(計算過程!$A277,バックデータ一覧!$AU$3:$AV$367,2),バックデータ一覧!$H$16:$H$21,0),MATCH(計算過程!AC$2,バックデータ一覧!$I$2:$L$2,0)),IF(入力データと計算結果!$F$6=1,INDEX(バックデータ一覧!$I$22:$L$27,MATCH(VLOOKUP(計算過程!$A277,バックデータ一覧!$AU$3:$AV$367,2),バックデータ一覧!$H$22:$H$27,0),MATCH(計算過程!AC$2,バックデータ一覧!$I$2:$L$2,0))))))</f>
        <v>180</v>
      </c>
      <c r="AD277" s="89">
        <f>IF($AF277&lt;7,INDEX(バックデータ一覧!$P$4:$S$5,MATCH(入力データと計算結果!$F$8,バックデータ一覧!$O$4:$O$5,0),MATCH(入力データと計算結果!$F$6,バックデータ一覧!$P$3:$W$3,0)),IF(AND($AF277&gt;=7,$AF277&lt;16),INDEX(バックデータ一覧!$P$6:$S$7,MATCH(入力データと計算結果!$F$8,バックデータ一覧!$O$6:$O$7,0),MATCH(入力データと計算結果!$F$6,バックデータ一覧!$P$3:$W$3,0)),IF(AND($AF277&gt;=16,$AF277&lt;25),INDEX(バックデータ一覧!$P$8:$S$9,MATCH(入力データと計算結果!$F$8,バックデータ一覧!$O$8:$O$9,0),MATCH(入力データと計算結果!$F$6,バックデータ一覧!$P$3:$W$3,0)),IF($AF277&gt;=25,INDEX(バックデータ一覧!$P$10:$S$11,MATCH(入力データと計算結果!$F$8,バックデータ一覧!$O$10:$O$11,0),MATCH(入力データと計算結果!$F$6,バックデータ一覧!$P$3:$W$3,0))))))</f>
        <v>-0.13</v>
      </c>
      <c r="AE277" s="89">
        <f>IF($AF277&lt;7,INDEX(バックデータ一覧!$T$4:$W$5,MATCH(入力データと計算結果!$F$8,バックデータ一覧!$O$4:$O$5,0),MATCH(入力データと計算結果!$F$6,バックデータ一覧!$P$3:$W$3,0)),IF(AND($AF277&gt;=7,$AF277&lt;16),INDEX(バックデータ一覧!$T$6:$W$7,MATCH(入力データと計算結果!$F$8,バックデータ一覧!$O$6:$O$7,0),MATCH(入力データと計算結果!$F$6,バックデータ一覧!$P$3:$W$3,0)),IF(AND($AF277&gt;=16,$AF277&lt;25),INDEX(バックデータ一覧!$T$8:$W$9,MATCH(入力データと計算結果!$F$8,バックデータ一覧!$O$8:$O$9,0),MATCH(入力データと計算結果!$F$6,バックデータ一覧!$P$3:$W$3,0)),IF($AF277&gt;=25,INDEX(バックデータ一覧!$T$10:$W$11,MATCH(入力データと計算結果!$F$8,バックデータ一覧!$O$10:$O$11,0),MATCH(入力データと計算結果!$F$6,バックデータ一覧!$P$3:$W$3,0))))))</f>
        <v>6.04</v>
      </c>
      <c r="AF277" s="88">
        <f>AVERAGEIF(貼り付けシート!$A$6:$A$8765,$A277,貼り付けシート!$C$6:$C$8765)</f>
        <v>10.320833333333333</v>
      </c>
      <c r="AG277" s="91">
        <f>IF(AND(入力データと計算結果!$F$7=バックデータ一覧!$A$7,AH277="使用できる"),MIN(AN277,SUM(I277:N277)*$AX$13),0)</f>
        <v>0</v>
      </c>
      <c r="AH277" s="47" t="str">
        <f t="shared" si="53"/>
        <v>使用できる</v>
      </c>
      <c r="AI277" s="90">
        <f>IF(入力データと計算結果!$F$7=バックデータ一覧!$A$8,MIN(AJ277,(SUM(I277:N277)*$AX$15)),0)</f>
        <v>0</v>
      </c>
      <c r="AJ277" s="90">
        <f t="shared" ca="1" si="49"/>
        <v>0</v>
      </c>
      <c r="AK277" s="90">
        <f t="shared" ca="1" si="50"/>
        <v>32.552391116700001</v>
      </c>
      <c r="AL277" s="88">
        <f>IF(OR($AX$22=0,入力データと計算結果!$F$7&lt;&gt;バックデータ一覧!$A$8),0,$AX$19*AM277*10^-3)</f>
        <v>0</v>
      </c>
      <c r="AM277" s="90">
        <f>SUMPRODUCT(('計算過程（日射量等）'!$A$6:$A$8765=計算過程!A277)*('計算過程（日射量等）'!$C$6:$C$8765&gt;=$AX$20))</f>
        <v>8</v>
      </c>
      <c r="AN277" s="90">
        <f>IF(入力データと計算結果!$F$7=バックデータ一覧!$A$9,0,AO277*$AX$22*$AX$21*計算過程!$AX$23)</f>
        <v>0</v>
      </c>
      <c r="AO277" s="90">
        <f>SUMIF('計算過程（日射量等）'!$A$6:$A$8765,計算過程!A277,'計算過程（日射量等）'!$C$6:$C$8765)*3600*10^-6</f>
        <v>14.003940361813225</v>
      </c>
      <c r="AP277" s="90">
        <f t="shared" si="43"/>
        <v>13.969758064516126</v>
      </c>
      <c r="AQ277" s="90">
        <f>AVERAGEIF('貼り付けシート（日射量等）'!$D$3:$D$8762,$A277,'貼り付けシート（日射量等）'!$F$3:$F$8762)</f>
        <v>12.65</v>
      </c>
    </row>
    <row r="278" spans="1:43">
      <c r="A278" s="28">
        <v>41912</v>
      </c>
      <c r="B278" s="88">
        <f ca="1">I278-IF(入力データと計算結果!$F$7=バックデータ一覧!$A$7,計算過程!$AG278,計算過程!$AI278)*I278/($I278+$J278+$K278+$L278+$M278+$N278)</f>
        <v>16.004554758009998</v>
      </c>
      <c r="C278" s="88">
        <f ca="1">J278-IF(入力データと計算結果!$F$7=バックデータ一覧!$A$7,計算過程!$AG278,計算過程!$AI278)*J278/($I278+$J278+$K278+$L278+$M278+$N278)</f>
        <v>22.863649654300001</v>
      </c>
      <c r="D278" s="88">
        <f ca="1">K278-IF(入力データと計算結果!$F$7=バックデータ一覧!$A$7,計算過程!$AG278,計算過程!$AI278)*K278/($I278+$J278+$K278+$L278+$M278+$N278)</f>
        <v>3.4295474481449997</v>
      </c>
      <c r="E278" s="88">
        <f ca="1">L278-IF(入力データと計算結果!$F$7=バックデータ一覧!$A$7,計算過程!$AG278,計算過程!$AI278)*L278/($I278+$J278+$K278+$L278+$M278+$N278)</f>
        <v>20.577284688869998</v>
      </c>
      <c r="F278" s="88">
        <f ca="1">M278-IF(入力データと計算結果!$F$7=バックデータ一覧!$A$7,計算過程!$AG278,計算過程!$AI278)*M278/($I278+$J278+$K278+$L278+$M278+$N278)</f>
        <v>0</v>
      </c>
      <c r="G278" s="88">
        <f ca="1">N278-IF(入力データと計算結果!$F$7=バックデータ一覧!$A$7,計算過程!$AG278,計算過程!$AI278)*N278/($I278+$J278+$K278+$L278+$M278+$N278)</f>
        <v>4.6305833333333331</v>
      </c>
      <c r="H278" s="88">
        <f t="shared" si="51"/>
        <v>0</v>
      </c>
      <c r="I278" s="90">
        <f ca="1">P278*(バックデータ一覧!$E$3-計算過程!X278)*4.186*10^-3</f>
        <v>16.004554758009998</v>
      </c>
      <c r="J278" s="90">
        <f ca="1">Q278*(バックデータ一覧!$E$4-計算過程!X278)*4.186*10^-3</f>
        <v>22.863649654300001</v>
      </c>
      <c r="K278" s="90">
        <f ca="1">R278*(バックデータ一覧!$E$5-計算過程!X278)*4.186*10^-3</f>
        <v>3.4295474481449997</v>
      </c>
      <c r="L278" s="90">
        <f ca="1">IF(入力データと計算結果!$F$9=バックデータ一覧!$A$2,計算過程!S278*(バックデータ一覧!$E$6-計算過程!X278)*4.186*10^-3,0)</f>
        <v>20.577284688869998</v>
      </c>
      <c r="M278" s="90">
        <f>IF(入力データと計算結果!$F$9=バックデータ一覧!$A$2,0,計算過程!T278*(バックデータ一覧!$E$7-計算過程!X278)*4.186*10^-3)</f>
        <v>0</v>
      </c>
      <c r="N278" s="90">
        <f ca="1">IF(入力データと計算結果!$F$9=バックデータ一覧!$A$4,0,計算過程!U278*(バックデータ一覧!$E$8-計算過程!X278)*4.186*10^-3)</f>
        <v>4.6305833333333331</v>
      </c>
      <c r="O278" s="90">
        <f>IF(入力データと計算結果!$F$9=バックデータ一覧!$A$4,計算過程!W278*1.25,0)</f>
        <v>0</v>
      </c>
      <c r="P278" s="88">
        <f t="shared" si="44"/>
        <v>140</v>
      </c>
      <c r="Q278" s="88">
        <f t="shared" si="45"/>
        <v>200</v>
      </c>
      <c r="R278" s="88">
        <f t="shared" si="46"/>
        <v>30</v>
      </c>
      <c r="S278" s="88">
        <f>IF(入力データと計算結果!$F$9=バックデータ一覧!$A$2,$AC278,0)*$AX$11*$AX$12</f>
        <v>180</v>
      </c>
      <c r="T278" s="88">
        <f>IF(入力データと計算結果!$F$9=バックデータ一覧!$A$2,0,$AC278)*$AX$12</f>
        <v>0</v>
      </c>
      <c r="U278" s="88">
        <f t="shared" ca="1" si="52"/>
        <v>23.38226768692201</v>
      </c>
      <c r="V278" s="90">
        <f ca="1">IF(OR(入力データと計算結果!$F$9=バックデータ一覧!$A$2,入力データと計算結果!$F$9=バックデータ一覧!$A$3),W278/(バックデータ一覧!$E$8-計算過程!X278)/4.186*10^3,0)</f>
        <v>23.38226768692201</v>
      </c>
      <c r="W278" s="90">
        <f t="shared" si="47"/>
        <v>4.6305833333333331</v>
      </c>
      <c r="X278" s="90">
        <f ca="1">MAX(VLOOKUP(入力データと計算結果!$F$5,バックデータ一覧!$Y$3:$AA$10,2)*Y278+VLOOKUP(入力データと計算結果!$F$5,バックデータ一覧!$Y$3:$AA$10,3),0.5)</f>
        <v>12.690337250000002</v>
      </c>
      <c r="Y278" s="90">
        <f t="shared" ca="1" si="48"/>
        <v>13.894166666666667</v>
      </c>
      <c r="Z278" s="24">
        <f>IF(入力データと計算結果!$F$6=4,INDEX(バックデータ一覧!$I$4:$L$9,MATCH(VLOOKUP(計算過程!$A278,バックデータ一覧!$AU$3:$AV$367,2),バックデータ一覧!$H$4:$H$9,0),MATCH(計算過程!Z$2,バックデータ一覧!$I$2:$L$2,0)),IF(入力データと計算結果!$F$6=3,INDEX(バックデータ一覧!$I$10:$L$15,MATCH(VLOOKUP(計算過程!$A278,バックデータ一覧!$AU$3:$AV$367,2),バックデータ一覧!$H$10:$H$15,0),MATCH(計算過程!Z$2,バックデータ一覧!$I$2:$L$2,0)),IF(入力データと計算結果!$F$6=2,INDEX(バックデータ一覧!$I$16:$L$21,MATCH(VLOOKUP(計算過程!$A278,バックデータ一覧!$AU$3:$AV$367,2),バックデータ一覧!$H$16:$H$21,0),MATCH(計算過程!Z$2,バックデータ一覧!$I$2:$L$2,0)),IF(入力データと計算結果!$F$6=1,INDEX(バックデータ一覧!$I$22:$L$27,MATCH(VLOOKUP(計算過程!$A278,バックデータ一覧!$AU$3:$AV$367,2),バックデータ一覧!$H$22:$H$27,0),MATCH(計算過程!Z$2,バックデータ一覧!$I$2:$L$2,0))))))</f>
        <v>140</v>
      </c>
      <c r="AA278" s="24">
        <f>IF(入力データと計算結果!$F$6=4,INDEX(バックデータ一覧!$I$4:$L$9,MATCH(VLOOKUP(計算過程!$A278,バックデータ一覧!$AU$3:$AV$367,2),バックデータ一覧!$H$4:$H$9,0),MATCH(計算過程!AA$2,バックデータ一覧!$I$2:$L$2,0)),IF(入力データと計算結果!$F$6=3,INDEX(バックデータ一覧!$I$10:$L$15,MATCH(VLOOKUP(計算過程!$A278,バックデータ一覧!$AU$3:$AV$367,2),バックデータ一覧!$H$10:$H$15,0),MATCH(計算過程!AA$2,バックデータ一覧!$I$2:$L$2,0)),IF(入力データと計算結果!$F$6=2,INDEX(バックデータ一覧!$I$16:$L$21,MATCH(VLOOKUP(計算過程!$A278,バックデータ一覧!$AU$3:$AV$367,2),バックデータ一覧!$H$16:$H$21,0),MATCH(計算過程!AA$2,バックデータ一覧!$I$2:$L$2,0)),IF(入力データと計算結果!$F$6=1,INDEX(バックデータ一覧!$I$22:$L$27,MATCH(VLOOKUP(計算過程!$A278,バックデータ一覧!$AU$3:$AV$367,2),バックデータ一覧!$H$22:$H$27,0),MATCH(計算過程!AA$2,バックデータ一覧!$I$2:$L$2,0))))))</f>
        <v>200</v>
      </c>
      <c r="AB278" s="24">
        <f>IF(入力データと計算結果!$F$6=4,INDEX(バックデータ一覧!$I$4:$L$9,MATCH(VLOOKUP(計算過程!$A278,バックデータ一覧!$AU$3:$AV$367,2),バックデータ一覧!$H$4:$H$9,0),MATCH(計算過程!AB$2,バックデータ一覧!$I$2:$L$2,0)),IF(入力データと計算結果!$F$6=3,INDEX(バックデータ一覧!$I$10:$L$15,MATCH(VLOOKUP(計算過程!$A278,バックデータ一覧!$AU$3:$AV$367,2),バックデータ一覧!$H$10:$H$15,0),MATCH(計算過程!AB$2,バックデータ一覧!$I$2:$L$2,0)),IF(入力データと計算結果!$F$6=2,INDEX(バックデータ一覧!$I$16:$L$21,MATCH(VLOOKUP(計算過程!$A278,バックデータ一覧!$AU$3:$AV$367,2),バックデータ一覧!$H$16:$H$21,0),MATCH(計算過程!AB$2,バックデータ一覧!$I$2:$L$2,0)),IF(入力データと計算結果!$F$6=1,INDEX(バックデータ一覧!$I$22:$L$27,MATCH(VLOOKUP(計算過程!$A278,バックデータ一覧!$AU$3:$AV$367,2),バックデータ一覧!$H$22:$H$27,0),MATCH(計算過程!AB$2,バックデータ一覧!$I$2:$L$2,0))))))</f>
        <v>30</v>
      </c>
      <c r="AC278" s="24">
        <f>IF(入力データと計算結果!$F$6=4,INDEX(バックデータ一覧!$I$4:$L$9,MATCH(VLOOKUP(計算過程!$A278,バックデータ一覧!$AU$3:$AV$367,2),バックデータ一覧!$H$4:$H$9,0),MATCH(計算過程!AC$2,バックデータ一覧!$I$2:$L$2,0)),IF(入力データと計算結果!$F$6=3,INDEX(バックデータ一覧!$I$10:$L$15,MATCH(VLOOKUP(計算過程!$A278,バックデータ一覧!$AU$3:$AV$367,2),バックデータ一覧!$H$10:$H$15,0),MATCH(計算過程!AC$2,バックデータ一覧!$I$2:$L$2,0)),IF(入力データと計算結果!$F$6=2,INDEX(バックデータ一覧!$I$16:$L$21,MATCH(VLOOKUP(計算過程!$A278,バックデータ一覧!$AU$3:$AV$367,2),バックデータ一覧!$H$16:$H$21,0),MATCH(計算過程!AC$2,バックデータ一覧!$I$2:$L$2,0)),IF(入力データと計算結果!$F$6=1,INDEX(バックデータ一覧!$I$22:$L$27,MATCH(VLOOKUP(計算過程!$A278,バックデータ一覧!$AU$3:$AV$367,2),バックデータ一覧!$H$22:$H$27,0),MATCH(計算過程!AC$2,バックデータ一覧!$I$2:$L$2,0))))))</f>
        <v>180</v>
      </c>
      <c r="AD278" s="89">
        <f>IF($AF278&lt;7,INDEX(バックデータ一覧!$P$4:$S$5,MATCH(入力データと計算結果!$F$8,バックデータ一覧!$O$4:$O$5,0),MATCH(入力データと計算結果!$F$6,バックデータ一覧!$P$3:$W$3,0)),IF(AND($AF278&gt;=7,$AF278&lt;16),INDEX(バックデータ一覧!$P$6:$S$7,MATCH(入力データと計算結果!$F$8,バックデータ一覧!$O$6:$O$7,0),MATCH(入力データと計算結果!$F$6,バックデータ一覧!$P$3:$W$3,0)),IF(AND($AF278&gt;=16,$AF278&lt;25),INDEX(バックデータ一覧!$P$8:$S$9,MATCH(入力データと計算結果!$F$8,バックデータ一覧!$O$8:$O$9,0),MATCH(入力データと計算結果!$F$6,バックデータ一覧!$P$3:$W$3,0)),IF($AF278&gt;=25,INDEX(バックデータ一覧!$P$10:$S$11,MATCH(入力データと計算結果!$F$8,バックデータ一覧!$O$10:$O$11,0),MATCH(入力データと計算結果!$F$6,バックデータ一覧!$P$3:$W$3,0))))))</f>
        <v>-0.13</v>
      </c>
      <c r="AE278" s="89">
        <f>IF($AF278&lt;7,INDEX(バックデータ一覧!$T$4:$W$5,MATCH(入力データと計算結果!$F$8,バックデータ一覧!$O$4:$O$5,0),MATCH(入力データと計算結果!$F$6,バックデータ一覧!$P$3:$W$3,0)),IF(AND($AF278&gt;=7,$AF278&lt;16),INDEX(バックデータ一覧!$T$6:$W$7,MATCH(入力データと計算結果!$F$8,バックデータ一覧!$O$6:$O$7,0),MATCH(入力データと計算結果!$F$6,バックデータ一覧!$P$3:$W$3,0)),IF(AND($AF278&gt;=16,$AF278&lt;25),INDEX(バックデータ一覧!$T$8:$W$9,MATCH(入力データと計算結果!$F$8,バックデータ一覧!$O$8:$O$9,0),MATCH(入力データと計算結果!$F$6,バックデータ一覧!$P$3:$W$3,0)),IF($AF278&gt;=25,INDEX(バックデータ一覧!$T$10:$W$11,MATCH(入力データと計算結果!$F$8,バックデータ一覧!$O$10:$O$11,0),MATCH(入力データと計算結果!$F$6,バックデータ一覧!$P$3:$W$3,0))))))</f>
        <v>6.04</v>
      </c>
      <c r="AF278" s="88">
        <f>AVERAGEIF(貼り付けシート!$A$6:$A$8765,$A278,貼り付けシート!$C$6:$C$8765)</f>
        <v>10.841666666666669</v>
      </c>
      <c r="AG278" s="91">
        <f>IF(AND(入力データと計算結果!$F$7=バックデータ一覧!$A$7,AH278="使用できる"),MIN(AN278,SUM(I278:N278)*$AX$13),0)</f>
        <v>0</v>
      </c>
      <c r="AH278" s="47" t="str">
        <f t="shared" si="53"/>
        <v>使用できる</v>
      </c>
      <c r="AI278" s="90">
        <f>IF(入力データと計算結果!$F$7=バックデータ一覧!$A$8,MIN(AJ278,(SUM(I278:N278)*$AX$15)),0)</f>
        <v>0</v>
      </c>
      <c r="AJ278" s="90">
        <f t="shared" ca="1" si="49"/>
        <v>0</v>
      </c>
      <c r="AK278" s="90">
        <f t="shared" ca="1" si="50"/>
        <v>32.845237240724998</v>
      </c>
      <c r="AL278" s="88">
        <f>IF(OR($AX$22=0,入力データと計算結果!$F$7&lt;&gt;バックデータ一覧!$A$8),0,$AX$19*AM278*10^-3)</f>
        <v>0</v>
      </c>
      <c r="AM278" s="90">
        <f>SUMPRODUCT(('計算過程（日射量等）'!$A$6:$A$8765=計算過程!A278)*('計算過程（日射量等）'!$C$6:$C$8765&gt;=$AX$20))</f>
        <v>9</v>
      </c>
      <c r="AN278" s="90">
        <f>IF(入力データと計算結果!$F$7=バックデータ一覧!$A$9,0,AO278*$AX$22*$AX$21*計算過程!$AX$23)</f>
        <v>0</v>
      </c>
      <c r="AO278" s="90">
        <f>SUMIF('計算過程（日射量等）'!$A$6:$A$8765,計算過程!A278,'計算過程（日射量等）'!$C$6:$C$8765)*3600*10^-6</f>
        <v>16.537184766475193</v>
      </c>
      <c r="AP278" s="90">
        <f t="shared" ref="AP278:AP341" si="54">AVERAGE($AQ263:$AQ293)</f>
        <v>13.892607526881717</v>
      </c>
      <c r="AQ278" s="90">
        <f>AVERAGEIF('貼り付けシート（日射量等）'!$D$3:$D$8762,$A278,'貼り付けシート（日射量等）'!$F$3:$F$8762)</f>
        <v>11.591666666666663</v>
      </c>
    </row>
    <row r="279" spans="1:43">
      <c r="A279" s="28">
        <v>41913</v>
      </c>
      <c r="B279" s="88">
        <f ca="1">I279-IF(入力データと計算結果!$F$7=バックデータ一覧!$A$7,計算過程!$AG279,計算過程!$AI279)*I279/($I279+$J279+$K279+$L279+$M279+$N279)</f>
        <v>3.7148772868479996</v>
      </c>
      <c r="C279" s="88">
        <f ca="1">J279-IF(入力データと計算結果!$F$7=バックデータ一覧!$A$7,計算過程!$AG279,計算過程!$AI279)*J279/($I279+$J279+$K279+$L279+$M279+$N279)</f>
        <v>22.057083890659996</v>
      </c>
      <c r="D279" s="88">
        <f ca="1">K279-IF(入力データと計算結果!$F$7=バックデータ一覧!$A$7,計算過程!$AG279,計算過程!$AI279)*K279/($I279+$J279+$K279+$L279+$M279+$N279)</f>
        <v>3.2505176259919994</v>
      </c>
      <c r="E279" s="88">
        <f ca="1">L279-IF(入力データと計算結果!$F$7=バックデータ一覧!$A$7,計算過程!$AG279,計算過程!$AI279)*L279/($I279+$J279+$K279+$L279+$M279+$N279)</f>
        <v>0</v>
      </c>
      <c r="F279" s="88">
        <f ca="1">M279-IF(入力データと計算結果!$F$7=バックデータ一覧!$A$7,計算過程!$AG279,計算過程!$AI279)*M279/($I279+$J279+$K279+$L279+$M279+$N279)</f>
        <v>0</v>
      </c>
      <c r="G279" s="88">
        <f ca="1">N279-IF(入力データと計算結果!$F$7=バックデータ一覧!$A$7,計算過程!$AG279,計算過程!$AI279)*N279/($I279+$J279+$K279+$L279+$M279+$N279)</f>
        <v>0</v>
      </c>
      <c r="H279" s="88">
        <f t="shared" si="51"/>
        <v>0</v>
      </c>
      <c r="I279" s="90">
        <f ca="1">P279*(バックデータ一覧!$E$3-計算過程!X279)*4.186*10^-3</f>
        <v>3.7148772868479996</v>
      </c>
      <c r="J279" s="90">
        <f ca="1">Q279*(バックデータ一覧!$E$4-計算過程!X279)*4.186*10^-3</f>
        <v>22.057083890659996</v>
      </c>
      <c r="K279" s="90">
        <f ca="1">R279*(バックデータ一覧!$E$5-計算過程!X279)*4.186*10^-3</f>
        <v>3.2505176259919994</v>
      </c>
      <c r="L279" s="90">
        <f ca="1">IF(入力データと計算結果!$F$9=バックデータ一覧!$A$2,計算過程!S279*(バックデータ一覧!$E$6-計算過程!X279)*4.186*10^-3,0)</f>
        <v>0</v>
      </c>
      <c r="M279" s="90">
        <f>IF(入力データと計算結果!$F$9=バックデータ一覧!$A$2,0,計算過程!T279*(バックデータ一覧!$E$7-計算過程!X279)*4.186*10^-3)</f>
        <v>0</v>
      </c>
      <c r="N279" s="90">
        <f ca="1">IF(入力データと計算結果!$F$9=バックデータ一覧!$A$4,0,計算過程!U279*(バックデータ一覧!$E$8-計算過程!X279)*4.186*10^-3)</f>
        <v>0</v>
      </c>
      <c r="O279" s="90">
        <f>IF(入力データと計算結果!$F$9=バックデータ一覧!$A$4,計算過程!W279*1.25,0)</f>
        <v>0</v>
      </c>
      <c r="P279" s="88">
        <f t="shared" si="44"/>
        <v>32</v>
      </c>
      <c r="Q279" s="88">
        <f t="shared" si="45"/>
        <v>190</v>
      </c>
      <c r="R279" s="88">
        <f t="shared" si="46"/>
        <v>28</v>
      </c>
      <c r="S279" s="88">
        <f>IF(入力データと計算結果!$F$9=バックデータ一覧!$A$2,$AC279,0)*$AX$11*$AX$12</f>
        <v>0</v>
      </c>
      <c r="T279" s="88">
        <f>IF(入力データと計算結果!$F$9=バックデータ一覧!$A$2,0,$AC279)*$AX$12</f>
        <v>0</v>
      </c>
      <c r="U279" s="88">
        <f t="shared" ca="1" si="52"/>
        <v>0</v>
      </c>
      <c r="V279" s="90">
        <f ca="1">IF(OR(入力データと計算結果!$F$9=バックデータ一覧!$A$2,入力データと計算結果!$F$9=バックデータ一覧!$A$3),W279/(バックデータ一覧!$E$8-計算過程!X279)/4.186*10^3,0)</f>
        <v>0</v>
      </c>
      <c r="W279" s="90">
        <f t="shared" si="47"/>
        <v>0</v>
      </c>
      <c r="X279" s="90">
        <f ca="1">MAX(VLOOKUP(入力データと計算結果!$F$5,バックデータ一覧!$Y$3:$AA$10,2)*Y279+VLOOKUP(入力データと計算結果!$F$5,バックデータ一覧!$Y$3:$AA$10,3),0.5)</f>
        <v>12.267101000000004</v>
      </c>
      <c r="Y279" s="90">
        <f t="shared" ca="1" si="48"/>
        <v>13.256666666666669</v>
      </c>
      <c r="Z279" s="24">
        <f>IF(入力データと計算結果!$F$6=4,INDEX(バックデータ一覧!$I$4:$L$9,MATCH(VLOOKUP(計算過程!$A279,バックデータ一覧!$AU$3:$AV$367,2),バックデータ一覧!$H$4:$H$9,0),MATCH(計算過程!Z$2,バックデータ一覧!$I$2:$L$2,0)),IF(入力データと計算結果!$F$6=3,INDEX(バックデータ一覧!$I$10:$L$15,MATCH(VLOOKUP(計算過程!$A279,バックデータ一覧!$AU$3:$AV$367,2),バックデータ一覧!$H$10:$H$15,0),MATCH(計算過程!Z$2,バックデータ一覧!$I$2:$L$2,0)),IF(入力データと計算結果!$F$6=2,INDEX(バックデータ一覧!$I$16:$L$21,MATCH(VLOOKUP(計算過程!$A279,バックデータ一覧!$AU$3:$AV$367,2),バックデータ一覧!$H$16:$H$21,0),MATCH(計算過程!Z$2,バックデータ一覧!$I$2:$L$2,0)),IF(入力データと計算結果!$F$6=1,INDEX(バックデータ一覧!$I$22:$L$27,MATCH(VLOOKUP(計算過程!$A279,バックデータ一覧!$AU$3:$AV$367,2),バックデータ一覧!$H$22:$H$27,0),MATCH(計算過程!Z$2,バックデータ一覧!$I$2:$L$2,0))))))</f>
        <v>32</v>
      </c>
      <c r="AA279" s="24">
        <f>IF(入力データと計算結果!$F$6=4,INDEX(バックデータ一覧!$I$4:$L$9,MATCH(VLOOKUP(計算過程!$A279,バックデータ一覧!$AU$3:$AV$367,2),バックデータ一覧!$H$4:$H$9,0),MATCH(計算過程!AA$2,バックデータ一覧!$I$2:$L$2,0)),IF(入力データと計算結果!$F$6=3,INDEX(バックデータ一覧!$I$10:$L$15,MATCH(VLOOKUP(計算過程!$A279,バックデータ一覧!$AU$3:$AV$367,2),バックデータ一覧!$H$10:$H$15,0),MATCH(計算過程!AA$2,バックデータ一覧!$I$2:$L$2,0)),IF(入力データと計算結果!$F$6=2,INDEX(バックデータ一覧!$I$16:$L$21,MATCH(VLOOKUP(計算過程!$A279,バックデータ一覧!$AU$3:$AV$367,2),バックデータ一覧!$H$16:$H$21,0),MATCH(計算過程!AA$2,バックデータ一覧!$I$2:$L$2,0)),IF(入力データと計算結果!$F$6=1,INDEX(バックデータ一覧!$I$22:$L$27,MATCH(VLOOKUP(計算過程!$A279,バックデータ一覧!$AU$3:$AV$367,2),バックデータ一覧!$H$22:$H$27,0),MATCH(計算過程!AA$2,バックデータ一覧!$I$2:$L$2,0))))))</f>
        <v>190</v>
      </c>
      <c r="AB279" s="24">
        <f>IF(入力データと計算結果!$F$6=4,INDEX(バックデータ一覧!$I$4:$L$9,MATCH(VLOOKUP(計算過程!$A279,バックデータ一覧!$AU$3:$AV$367,2),バックデータ一覧!$H$4:$H$9,0),MATCH(計算過程!AB$2,バックデータ一覧!$I$2:$L$2,0)),IF(入力データと計算結果!$F$6=3,INDEX(バックデータ一覧!$I$10:$L$15,MATCH(VLOOKUP(計算過程!$A279,バックデータ一覧!$AU$3:$AV$367,2),バックデータ一覧!$H$10:$H$15,0),MATCH(計算過程!AB$2,バックデータ一覧!$I$2:$L$2,0)),IF(入力データと計算結果!$F$6=2,INDEX(バックデータ一覧!$I$16:$L$21,MATCH(VLOOKUP(計算過程!$A279,バックデータ一覧!$AU$3:$AV$367,2),バックデータ一覧!$H$16:$H$21,0),MATCH(計算過程!AB$2,バックデータ一覧!$I$2:$L$2,0)),IF(入力データと計算結果!$F$6=1,INDEX(バックデータ一覧!$I$22:$L$27,MATCH(VLOOKUP(計算過程!$A279,バックデータ一覧!$AU$3:$AV$367,2),バックデータ一覧!$H$22:$H$27,0),MATCH(計算過程!AB$2,バックデータ一覧!$I$2:$L$2,0))))))</f>
        <v>28</v>
      </c>
      <c r="AC279" s="24">
        <f>IF(入力データと計算結果!$F$6=4,INDEX(バックデータ一覧!$I$4:$L$9,MATCH(VLOOKUP(計算過程!$A279,バックデータ一覧!$AU$3:$AV$367,2),バックデータ一覧!$H$4:$H$9,0),MATCH(計算過程!AC$2,バックデータ一覧!$I$2:$L$2,0)),IF(入力データと計算結果!$F$6=3,INDEX(バックデータ一覧!$I$10:$L$15,MATCH(VLOOKUP(計算過程!$A279,バックデータ一覧!$AU$3:$AV$367,2),バックデータ一覧!$H$10:$H$15,0),MATCH(計算過程!AC$2,バックデータ一覧!$I$2:$L$2,0)),IF(入力データと計算結果!$F$6=2,INDEX(バックデータ一覧!$I$16:$L$21,MATCH(VLOOKUP(計算過程!$A279,バックデータ一覧!$AU$3:$AV$367,2),バックデータ一覧!$H$16:$H$21,0),MATCH(計算過程!AC$2,バックデータ一覧!$I$2:$L$2,0)),IF(入力データと計算結果!$F$6=1,INDEX(バックデータ一覧!$I$22:$L$27,MATCH(VLOOKUP(計算過程!$A279,バックデータ一覧!$AU$3:$AV$367,2),バックデータ一覧!$H$22:$H$27,0),MATCH(計算過程!AC$2,バックデータ一覧!$I$2:$L$2,0))))))</f>
        <v>0</v>
      </c>
      <c r="AD279" s="89">
        <f>IF($AF279&lt;7,INDEX(バックデータ一覧!$P$4:$S$5,MATCH(入力データと計算結果!$F$8,バックデータ一覧!$O$4:$O$5,0),MATCH(入力データと計算結果!$F$6,バックデータ一覧!$P$3:$W$3,0)),IF(AND($AF279&gt;=7,$AF279&lt;16),INDEX(バックデータ一覧!$P$6:$S$7,MATCH(入力データと計算結果!$F$8,バックデータ一覧!$O$6:$O$7,0),MATCH(入力データと計算結果!$F$6,バックデータ一覧!$P$3:$W$3,0)),IF(AND($AF279&gt;=16,$AF279&lt;25),INDEX(バックデータ一覧!$P$8:$S$9,MATCH(入力データと計算結果!$F$8,バックデータ一覧!$O$8:$O$9,0),MATCH(入力データと計算結果!$F$6,バックデータ一覧!$P$3:$W$3,0)),IF($AF279&gt;=25,INDEX(バックデータ一覧!$P$10:$S$11,MATCH(入力データと計算結果!$F$8,バックデータ一覧!$O$10:$O$11,0),MATCH(入力データと計算結果!$F$6,バックデータ一覧!$P$3:$W$3,0))))))</f>
        <v>-0.13</v>
      </c>
      <c r="AE279" s="89">
        <f>IF($AF279&lt;7,INDEX(バックデータ一覧!$T$4:$W$5,MATCH(入力データと計算結果!$F$8,バックデータ一覧!$O$4:$O$5,0),MATCH(入力データと計算結果!$F$6,バックデータ一覧!$P$3:$W$3,0)),IF(AND($AF279&gt;=7,$AF279&lt;16),INDEX(バックデータ一覧!$T$6:$W$7,MATCH(入力データと計算結果!$F$8,バックデータ一覧!$O$6:$O$7,0),MATCH(入力データと計算結果!$F$6,バックデータ一覧!$P$3:$W$3,0)),IF(AND($AF279&gt;=16,$AF279&lt;25),INDEX(バックデータ一覧!$T$8:$W$9,MATCH(入力データと計算結果!$F$8,バックデータ一覧!$O$8:$O$9,0),MATCH(入力データと計算結果!$F$6,バックデータ一覧!$P$3:$W$3,0)),IF($AF279&gt;=25,INDEX(バックデータ一覧!$T$10:$W$11,MATCH(入力データと計算結果!$F$8,バックデータ一覧!$O$10:$O$11,0),MATCH(入力データと計算結果!$F$6,バックデータ一覧!$P$3:$W$3,0))))))</f>
        <v>6.04</v>
      </c>
      <c r="AF279" s="88">
        <f>AVERAGEIF(貼り付けシート!$A$6:$A$8765,$A279,貼り付けシート!$C$6:$C$8765)</f>
        <v>13.450000000000001</v>
      </c>
      <c r="AG279" s="91">
        <f>IF(AND(入力データと計算結果!$F$7=バックデータ一覧!$A$7,AH279="使用できる"),MIN(AN279,SUM(I279:N279)*$AX$13),0)</f>
        <v>0</v>
      </c>
      <c r="AH279" s="47" t="str">
        <f t="shared" si="53"/>
        <v>使用できる</v>
      </c>
      <c r="AI279" s="90">
        <f>IF(入力データと計算結果!$F$7=バックデータ一覧!$A$8,MIN(AJ279,(SUM(I279:N279)*$AX$15)),0)</f>
        <v>0</v>
      </c>
      <c r="AJ279" s="90">
        <f t="shared" ca="1" si="49"/>
        <v>0</v>
      </c>
      <c r="AK279" s="90">
        <f t="shared" ca="1" si="50"/>
        <v>33.110987282099998</v>
      </c>
      <c r="AL279" s="88">
        <f>IF(OR($AX$22=0,入力データと計算結果!$F$7&lt;&gt;バックデータ一覧!$A$8),0,$AX$19*AM279*10^-3)</f>
        <v>0</v>
      </c>
      <c r="AM279" s="90">
        <f>SUMPRODUCT(('計算過程（日射量等）'!$A$6:$A$8765=計算過程!A279)*('計算過程（日射量等）'!$C$6:$C$8765&gt;=$AX$20))</f>
        <v>9</v>
      </c>
      <c r="AN279" s="90">
        <f>IF(入力データと計算結果!$F$7=バックデータ一覧!$A$9,0,AO279*$AX$22*$AX$21*計算過程!$AX$23)</f>
        <v>0</v>
      </c>
      <c r="AO279" s="90">
        <f>SUMIF('計算過程（日射量等）'!$A$6:$A$8765,計算過程!A279,'計算過程（日射量等）'!$C$6:$C$8765)*3600*10^-6</f>
        <v>17.176618160427747</v>
      </c>
      <c r="AP279" s="90">
        <f t="shared" si="54"/>
        <v>13.797983870967739</v>
      </c>
      <c r="AQ279" s="90">
        <f>AVERAGEIF('貼り付けシート（日射量等）'!$D$3:$D$8762,$A279,'貼り付けシート（日射量等）'!$F$3:$F$8762)</f>
        <v>11.895833333333334</v>
      </c>
    </row>
    <row r="280" spans="1:43">
      <c r="A280" s="28">
        <v>41914</v>
      </c>
      <c r="B280" s="88">
        <f ca="1">I280-IF(入力データと計算結果!$F$7=バックデータ一覧!$A$7,計算過程!$AG280,計算過程!$AI280)*I280/($I280+$J280+$K280+$L280+$M280+$N280)</f>
        <v>10.7565488303</v>
      </c>
      <c r="C280" s="88">
        <f ca="1">J280-IF(入力データと計算結果!$F$7=バックデータ一覧!$A$7,計算過程!$AG280,計算過程!$AI280)*J280/($I280+$J280+$K280+$L280+$M280+$N280)</f>
        <v>17.53785135375</v>
      </c>
      <c r="D280" s="88">
        <f ca="1">K280-IF(入力データと計算結果!$F$7=バックデータ一覧!$A$7,計算過程!$AG280,計算過程!$AI280)*K280/($I280+$J280+$K280+$L280+$M280+$N280)</f>
        <v>3.2737322527000003</v>
      </c>
      <c r="E280" s="88">
        <f ca="1">L280-IF(入力データと計算結果!$F$7=バックデータ一覧!$A$7,計算過程!$AG280,計算過程!$AI280)*L280/($I280+$J280+$K280+$L280+$M280+$N280)</f>
        <v>21.045421624500001</v>
      </c>
      <c r="F280" s="88">
        <f ca="1">M280-IF(入力データと計算結果!$F$7=バックデータ一覧!$A$7,計算過程!$AG280,計算過程!$AI280)*M280/($I280+$J280+$K280+$L280+$M280+$N280)</f>
        <v>0</v>
      </c>
      <c r="G280" s="88">
        <f ca="1">N280-IF(入力データと計算結果!$F$7=バックデータ一覧!$A$7,計算過程!$AG280,計算過程!$AI280)*N280/($I280+$J280+$K280+$L280+$M280+$N280)</f>
        <v>4.1409166666666675</v>
      </c>
      <c r="H280" s="88">
        <f t="shared" si="51"/>
        <v>0</v>
      </c>
      <c r="I280" s="90">
        <f ca="1">P280*(バックデータ一覧!$E$3-計算過程!X280)*4.186*10^-3</f>
        <v>10.7565488303</v>
      </c>
      <c r="J280" s="90">
        <f ca="1">Q280*(バックデータ一覧!$E$4-計算過程!X280)*4.186*10^-3</f>
        <v>17.53785135375</v>
      </c>
      <c r="K280" s="90">
        <f ca="1">R280*(バックデータ一覧!$E$5-計算過程!X280)*4.186*10^-3</f>
        <v>3.2737322527000003</v>
      </c>
      <c r="L280" s="90">
        <f ca="1">IF(入力データと計算結果!$F$9=バックデータ一覧!$A$2,計算過程!S280*(バックデータ一覧!$E$6-計算過程!X280)*4.186*10^-3,0)</f>
        <v>21.045421624500001</v>
      </c>
      <c r="M280" s="90">
        <f>IF(入力データと計算結果!$F$9=バックデータ一覧!$A$2,0,計算過程!T280*(バックデータ一覧!$E$7-計算過程!X280)*4.186*10^-3)</f>
        <v>0</v>
      </c>
      <c r="N280" s="90">
        <f ca="1">IF(入力データと計算結果!$F$9=バックデータ一覧!$A$4,0,計算過程!U280*(バックデータ一覧!$E$8-計算過程!X280)*4.186*10^-3)</f>
        <v>4.1409166666666675</v>
      </c>
      <c r="O280" s="90">
        <f>IF(入力データと計算結果!$F$9=バックデータ一覧!$A$4,計算過程!W280*1.25,0)</f>
        <v>0</v>
      </c>
      <c r="P280" s="88">
        <f t="shared" si="44"/>
        <v>92</v>
      </c>
      <c r="Q280" s="88">
        <f t="shared" si="45"/>
        <v>150</v>
      </c>
      <c r="R280" s="88">
        <f t="shared" si="46"/>
        <v>28</v>
      </c>
      <c r="S280" s="88">
        <f>IF(入力データと計算結果!$F$9=バックデータ一覧!$A$2,$AC280,0)*$AX$11*$AX$12</f>
        <v>180</v>
      </c>
      <c r="T280" s="88">
        <f>IF(入力データと計算結果!$F$9=バックデータ一覧!$A$2,0,$AC280)*$AX$12</f>
        <v>0</v>
      </c>
      <c r="U280" s="88">
        <f t="shared" ca="1" si="52"/>
        <v>20.638641941013081</v>
      </c>
      <c r="V280" s="90">
        <f ca="1">IF(OR(入力データと計算結果!$F$9=バックデータ一覧!$A$2,入力データと計算結果!$F$9=バックデータ一覧!$A$3),W280/(バックデータ一覧!$E$8-計算過程!X280)/4.186*10^3,0)</f>
        <v>20.638641941013081</v>
      </c>
      <c r="W280" s="90">
        <f t="shared" si="47"/>
        <v>4.1409166666666666</v>
      </c>
      <c r="X280" s="90">
        <f ca="1">MAX(VLOOKUP(入力データと計算結果!$F$5,バックデータ一覧!$Y$3:$AA$10,2)*Y280+VLOOKUP(入力データと計算結果!$F$5,バックデータ一覧!$Y$3:$AA$10,3),0.5)</f>
        <v>12.0690375</v>
      </c>
      <c r="Y280" s="90">
        <f t="shared" ca="1" si="48"/>
        <v>12.958333333333334</v>
      </c>
      <c r="Z280" s="24">
        <f>IF(入力データと計算結果!$F$6=4,INDEX(バックデータ一覧!$I$4:$L$9,MATCH(VLOOKUP(計算過程!$A280,バックデータ一覧!$AU$3:$AV$367,2),バックデータ一覧!$H$4:$H$9,0),MATCH(計算過程!Z$2,バックデータ一覧!$I$2:$L$2,0)),IF(入力データと計算結果!$F$6=3,INDEX(バックデータ一覧!$I$10:$L$15,MATCH(VLOOKUP(計算過程!$A280,バックデータ一覧!$AU$3:$AV$367,2),バックデータ一覧!$H$10:$H$15,0),MATCH(計算過程!Z$2,バックデータ一覧!$I$2:$L$2,0)),IF(入力データと計算結果!$F$6=2,INDEX(バックデータ一覧!$I$16:$L$21,MATCH(VLOOKUP(計算過程!$A280,バックデータ一覧!$AU$3:$AV$367,2),バックデータ一覧!$H$16:$H$21,0),MATCH(計算過程!Z$2,バックデータ一覧!$I$2:$L$2,0)),IF(入力データと計算結果!$F$6=1,INDEX(バックデータ一覧!$I$22:$L$27,MATCH(VLOOKUP(計算過程!$A280,バックデータ一覧!$AU$3:$AV$367,2),バックデータ一覧!$H$22:$H$27,0),MATCH(計算過程!Z$2,バックデータ一覧!$I$2:$L$2,0))))))</f>
        <v>92</v>
      </c>
      <c r="AA280" s="24">
        <f>IF(入力データと計算結果!$F$6=4,INDEX(バックデータ一覧!$I$4:$L$9,MATCH(VLOOKUP(計算過程!$A280,バックデータ一覧!$AU$3:$AV$367,2),バックデータ一覧!$H$4:$H$9,0),MATCH(計算過程!AA$2,バックデータ一覧!$I$2:$L$2,0)),IF(入力データと計算結果!$F$6=3,INDEX(バックデータ一覧!$I$10:$L$15,MATCH(VLOOKUP(計算過程!$A280,バックデータ一覧!$AU$3:$AV$367,2),バックデータ一覧!$H$10:$H$15,0),MATCH(計算過程!AA$2,バックデータ一覧!$I$2:$L$2,0)),IF(入力データと計算結果!$F$6=2,INDEX(バックデータ一覧!$I$16:$L$21,MATCH(VLOOKUP(計算過程!$A280,バックデータ一覧!$AU$3:$AV$367,2),バックデータ一覧!$H$16:$H$21,0),MATCH(計算過程!AA$2,バックデータ一覧!$I$2:$L$2,0)),IF(入力データと計算結果!$F$6=1,INDEX(バックデータ一覧!$I$22:$L$27,MATCH(VLOOKUP(計算過程!$A280,バックデータ一覧!$AU$3:$AV$367,2),バックデータ一覧!$H$22:$H$27,0),MATCH(計算過程!AA$2,バックデータ一覧!$I$2:$L$2,0))))))</f>
        <v>150</v>
      </c>
      <c r="AB280" s="24">
        <f>IF(入力データと計算結果!$F$6=4,INDEX(バックデータ一覧!$I$4:$L$9,MATCH(VLOOKUP(計算過程!$A280,バックデータ一覧!$AU$3:$AV$367,2),バックデータ一覧!$H$4:$H$9,0),MATCH(計算過程!AB$2,バックデータ一覧!$I$2:$L$2,0)),IF(入力データと計算結果!$F$6=3,INDEX(バックデータ一覧!$I$10:$L$15,MATCH(VLOOKUP(計算過程!$A280,バックデータ一覧!$AU$3:$AV$367,2),バックデータ一覧!$H$10:$H$15,0),MATCH(計算過程!AB$2,バックデータ一覧!$I$2:$L$2,0)),IF(入力データと計算結果!$F$6=2,INDEX(バックデータ一覧!$I$16:$L$21,MATCH(VLOOKUP(計算過程!$A280,バックデータ一覧!$AU$3:$AV$367,2),バックデータ一覧!$H$16:$H$21,0),MATCH(計算過程!AB$2,バックデータ一覧!$I$2:$L$2,0)),IF(入力データと計算結果!$F$6=1,INDEX(バックデータ一覧!$I$22:$L$27,MATCH(VLOOKUP(計算過程!$A280,バックデータ一覧!$AU$3:$AV$367,2),バックデータ一覧!$H$22:$H$27,0),MATCH(計算過程!AB$2,バックデータ一覧!$I$2:$L$2,0))))))</f>
        <v>28</v>
      </c>
      <c r="AC280" s="24">
        <f>IF(入力データと計算結果!$F$6=4,INDEX(バックデータ一覧!$I$4:$L$9,MATCH(VLOOKUP(計算過程!$A280,バックデータ一覧!$AU$3:$AV$367,2),バックデータ一覧!$H$4:$H$9,0),MATCH(計算過程!AC$2,バックデータ一覧!$I$2:$L$2,0)),IF(入力データと計算結果!$F$6=3,INDEX(バックデータ一覧!$I$10:$L$15,MATCH(VLOOKUP(計算過程!$A280,バックデータ一覧!$AU$3:$AV$367,2),バックデータ一覧!$H$10:$H$15,0),MATCH(計算過程!AC$2,バックデータ一覧!$I$2:$L$2,0)),IF(入力データと計算結果!$F$6=2,INDEX(バックデータ一覧!$I$16:$L$21,MATCH(VLOOKUP(計算過程!$A280,バックデータ一覧!$AU$3:$AV$367,2),バックデータ一覧!$H$16:$H$21,0),MATCH(計算過程!AC$2,バックデータ一覧!$I$2:$L$2,0)),IF(入力データと計算結果!$F$6=1,INDEX(バックデータ一覧!$I$22:$L$27,MATCH(VLOOKUP(計算過程!$A280,バックデータ一覧!$AU$3:$AV$367,2),バックデータ一覧!$H$22:$H$27,0),MATCH(計算過程!AC$2,バックデータ一覧!$I$2:$L$2,0))))))</f>
        <v>180</v>
      </c>
      <c r="AD280" s="89">
        <f>IF($AF280&lt;7,INDEX(バックデータ一覧!$P$4:$S$5,MATCH(入力データと計算結果!$F$8,バックデータ一覧!$O$4:$O$5,0),MATCH(入力データと計算結果!$F$6,バックデータ一覧!$P$3:$W$3,0)),IF(AND($AF280&gt;=7,$AF280&lt;16),INDEX(バックデータ一覧!$P$6:$S$7,MATCH(入力データと計算結果!$F$8,バックデータ一覧!$O$6:$O$7,0),MATCH(入力データと計算結果!$F$6,バックデータ一覧!$P$3:$W$3,0)),IF(AND($AF280&gt;=16,$AF280&lt;25),INDEX(バックデータ一覧!$P$8:$S$9,MATCH(入力データと計算結果!$F$8,バックデータ一覧!$O$8:$O$9,0),MATCH(入力データと計算結果!$F$6,バックデータ一覧!$P$3:$W$3,0)),IF($AF280&gt;=25,INDEX(バックデータ一覧!$P$10:$S$11,MATCH(入力データと計算結果!$F$8,バックデータ一覧!$O$10:$O$11,0),MATCH(入力データと計算結果!$F$6,バックデータ一覧!$P$3:$W$3,0))))))</f>
        <v>-0.13</v>
      </c>
      <c r="AE280" s="89">
        <f>IF($AF280&lt;7,INDEX(バックデータ一覧!$T$4:$W$5,MATCH(入力データと計算結果!$F$8,バックデータ一覧!$O$4:$O$5,0),MATCH(入力データと計算結果!$F$6,バックデータ一覧!$P$3:$W$3,0)),IF(AND($AF280&gt;=7,$AF280&lt;16),INDEX(バックデータ一覧!$T$6:$W$7,MATCH(入力データと計算結果!$F$8,バックデータ一覧!$O$6:$O$7,0),MATCH(入力データと計算結果!$F$6,バックデータ一覧!$P$3:$W$3,0)),IF(AND($AF280&gt;=16,$AF280&lt;25),INDEX(バックデータ一覧!$T$8:$W$9,MATCH(入力データと計算結果!$F$8,バックデータ一覧!$O$8:$O$9,0),MATCH(入力データと計算結果!$F$6,バックデータ一覧!$P$3:$W$3,0)),IF($AF280&gt;=25,INDEX(バックデータ一覧!$T$10:$W$11,MATCH(入力データと計算結果!$F$8,バックデータ一覧!$O$10:$O$11,0),MATCH(入力データと計算結果!$F$6,バックデータ一覧!$P$3:$W$3,0))))))</f>
        <v>6.04</v>
      </c>
      <c r="AF280" s="88">
        <f>AVERAGEIF(貼り付けシート!$A$6:$A$8765,$A280,貼り付けシート!$C$6:$C$8765)</f>
        <v>14.608333333333334</v>
      </c>
      <c r="AG280" s="91">
        <f>IF(AND(入力データと計算結果!$F$7=バックデータ一覧!$A$7,AH280="使用できる"),MIN(AN280,SUM(I280:N280)*$AX$13),0)</f>
        <v>0</v>
      </c>
      <c r="AH280" s="47" t="str">
        <f t="shared" si="53"/>
        <v>使用できる</v>
      </c>
      <c r="AI280" s="90">
        <f>IF(入力データと計算結果!$F$7=バックデータ一覧!$A$8,MIN(AJ280,(SUM(I280:N280)*$AX$15)),0)</f>
        <v>0</v>
      </c>
      <c r="AJ280" s="90">
        <f t="shared" ca="1" si="49"/>
        <v>0</v>
      </c>
      <c r="AK280" s="90">
        <f t="shared" ca="1" si="50"/>
        <v>33.235351353749998</v>
      </c>
      <c r="AL280" s="88">
        <f>IF(OR($AX$22=0,入力データと計算結果!$F$7&lt;&gt;バックデータ一覧!$A$8),0,$AX$19*AM280*10^-3)</f>
        <v>0</v>
      </c>
      <c r="AM280" s="90">
        <f>SUMPRODUCT(('計算過程（日射量等）'!$A$6:$A$8765=計算過程!A280)*('計算過程（日射量等）'!$C$6:$C$8765&gt;=$AX$20))</f>
        <v>9</v>
      </c>
      <c r="AN280" s="90">
        <f>IF(入力データと計算結果!$F$7=バックデータ一覧!$A$9,0,AO280*$AX$22*$AX$21*計算過程!$AX$23)</f>
        <v>0</v>
      </c>
      <c r="AO280" s="90">
        <f>SUMIF('計算過程（日射量等）'!$A$6:$A$8765,計算過程!A280,'計算過程（日射量等）'!$C$6:$C$8765)*3600*10^-6</f>
        <v>14.849927239884469</v>
      </c>
      <c r="AP280" s="90">
        <f t="shared" si="54"/>
        <v>13.503897849462364</v>
      </c>
      <c r="AQ280" s="90">
        <f>AVERAGEIF('貼り付けシート（日射量等）'!$D$3:$D$8762,$A280,'貼り付けシート（日射量等）'!$F$3:$F$8762)</f>
        <v>11.566666666666665</v>
      </c>
    </row>
    <row r="281" spans="1:43">
      <c r="A281" s="28">
        <v>41915</v>
      </c>
      <c r="B281" s="88">
        <f ca="1">I281-IF(入力データと計算結果!$F$7=バックデータ一覧!$A$7,計算過程!$AG281,計算過程!$AI281)*I281/($I281+$J281+$K281+$L281+$M281+$N281)</f>
        <v>7.2400762226519992</v>
      </c>
      <c r="C281" s="88">
        <f ca="1">J281-IF(入力データと計算結果!$F$7=バックデータ一覧!$A$7,計算過程!$AG281,計算過程!$AI281)*J281/($I281+$J281+$K281+$L281+$M281+$N281)</f>
        <v>11.6775422946</v>
      </c>
      <c r="D281" s="88">
        <f ca="1">K281-IF(入力データと計算結果!$F$7=バックデータ一覧!$A$7,計算過程!$AG281,計算過程!$AI281)*K281/($I281+$J281+$K281+$L281+$M281+$N281)</f>
        <v>0.93420338356799992</v>
      </c>
      <c r="E281" s="88">
        <f ca="1">L281-IF(入力データと計算結果!$F$7=バックデータ一覧!$A$7,計算過程!$AG281,計算過程!$AI281)*L281/($I281+$J281+$K281+$L281+$M281+$N281)</f>
        <v>21.019576130279997</v>
      </c>
      <c r="F281" s="88">
        <f ca="1">M281-IF(入力データと計算結果!$F$7=バックデータ一覧!$A$7,計算過程!$AG281,計算過程!$AI281)*M281/($I281+$J281+$K281+$L281+$M281+$N281)</f>
        <v>0</v>
      </c>
      <c r="G281" s="88">
        <f ca="1">N281-IF(入力データと計算結果!$F$7=バックデータ一覧!$A$7,計算過程!$AG281,計算過程!$AI281)*N281/($I281+$J281+$K281+$L281+$M281+$N281)</f>
        <v>4.1008333333333313</v>
      </c>
      <c r="H281" s="88">
        <f t="shared" si="51"/>
        <v>0</v>
      </c>
      <c r="I281" s="90">
        <f ca="1">P281*(バックデータ一覧!$E$3-計算過程!X281)*4.186*10^-3</f>
        <v>7.2400762226519992</v>
      </c>
      <c r="J281" s="90">
        <f ca="1">Q281*(バックデータ一覧!$E$4-計算過程!X281)*4.186*10^-3</f>
        <v>11.6775422946</v>
      </c>
      <c r="K281" s="90">
        <f ca="1">R281*(バックデータ一覧!$E$5-計算過程!X281)*4.186*10^-3</f>
        <v>0.93420338356799992</v>
      </c>
      <c r="L281" s="90">
        <f ca="1">IF(入力データと計算結果!$F$9=バックデータ一覧!$A$2,計算過程!S281*(バックデータ一覧!$E$6-計算過程!X281)*4.186*10^-3,0)</f>
        <v>21.019576130279997</v>
      </c>
      <c r="M281" s="90">
        <f>IF(入力データと計算結果!$F$9=バックデータ一覧!$A$2,0,計算過程!T281*(バックデータ一覧!$E$7-計算過程!X281)*4.186*10^-3)</f>
        <v>0</v>
      </c>
      <c r="N281" s="90">
        <f ca="1">IF(入力データと計算結果!$F$9=バックデータ一覧!$A$4,0,計算過程!U281*(バックデータ一覧!$E$8-計算過程!X281)*4.186*10^-3)</f>
        <v>4.1008333333333313</v>
      </c>
      <c r="O281" s="90">
        <f>IF(入力データと計算結果!$F$9=バックデータ一覧!$A$4,計算過程!W281*1.25,0)</f>
        <v>0</v>
      </c>
      <c r="P281" s="88">
        <f t="shared" si="44"/>
        <v>62</v>
      </c>
      <c r="Q281" s="88">
        <f t="shared" si="45"/>
        <v>100</v>
      </c>
      <c r="R281" s="88">
        <f t="shared" si="46"/>
        <v>8</v>
      </c>
      <c r="S281" s="88">
        <f>IF(入力データと計算結果!$F$9=バックデータ一覧!$A$2,$AC281,0)*$AX$11*$AX$12</f>
        <v>180</v>
      </c>
      <c r="T281" s="88">
        <f>IF(入力データと計算結果!$F$9=バックデータ一覧!$A$2,0,$AC281)*$AX$12</f>
        <v>0</v>
      </c>
      <c r="U281" s="88">
        <f t="shared" ca="1" si="52"/>
        <v>20.453500998064285</v>
      </c>
      <c r="V281" s="90">
        <f ca="1">IF(OR(入力データと計算結果!$F$9=バックデータ一覧!$A$2,入力データと計算結果!$F$9=バックデータ一覧!$A$3),W281/(バックデータ一覧!$E$8-計算過程!X281)/4.186*10^3,0)</f>
        <v>20.453500998064285</v>
      </c>
      <c r="W281" s="90">
        <f t="shared" si="47"/>
        <v>4.1008333333333322</v>
      </c>
      <c r="X281" s="90">
        <f ca="1">MAX(VLOOKUP(入力データと計算結果!$F$5,バックデータ一覧!$Y$3:$AA$10,2)*Y281+VLOOKUP(入力データと計算結果!$F$5,バックデータ一覧!$Y$3:$AA$10,3),0.5)</f>
        <v>12.103339000000002</v>
      </c>
      <c r="Y281" s="90">
        <f t="shared" ca="1" si="48"/>
        <v>13.01</v>
      </c>
      <c r="Z281" s="24">
        <f>IF(入力データと計算結果!$F$6=4,INDEX(バックデータ一覧!$I$4:$L$9,MATCH(VLOOKUP(計算過程!$A281,バックデータ一覧!$AU$3:$AV$367,2),バックデータ一覧!$H$4:$H$9,0),MATCH(計算過程!Z$2,バックデータ一覧!$I$2:$L$2,0)),IF(入力データと計算結果!$F$6=3,INDEX(バックデータ一覧!$I$10:$L$15,MATCH(VLOOKUP(計算過程!$A281,バックデータ一覧!$AU$3:$AV$367,2),バックデータ一覧!$H$10:$H$15,0),MATCH(計算過程!Z$2,バックデータ一覧!$I$2:$L$2,0)),IF(入力データと計算結果!$F$6=2,INDEX(バックデータ一覧!$I$16:$L$21,MATCH(VLOOKUP(計算過程!$A281,バックデータ一覧!$AU$3:$AV$367,2),バックデータ一覧!$H$16:$H$21,0),MATCH(計算過程!Z$2,バックデータ一覧!$I$2:$L$2,0)),IF(入力データと計算結果!$F$6=1,INDEX(バックデータ一覧!$I$22:$L$27,MATCH(VLOOKUP(計算過程!$A281,バックデータ一覧!$AU$3:$AV$367,2),バックデータ一覧!$H$22:$H$27,0),MATCH(計算過程!Z$2,バックデータ一覧!$I$2:$L$2,0))))))</f>
        <v>62</v>
      </c>
      <c r="AA281" s="24">
        <f>IF(入力データと計算結果!$F$6=4,INDEX(バックデータ一覧!$I$4:$L$9,MATCH(VLOOKUP(計算過程!$A281,バックデータ一覧!$AU$3:$AV$367,2),バックデータ一覧!$H$4:$H$9,0),MATCH(計算過程!AA$2,バックデータ一覧!$I$2:$L$2,0)),IF(入力データと計算結果!$F$6=3,INDEX(バックデータ一覧!$I$10:$L$15,MATCH(VLOOKUP(計算過程!$A281,バックデータ一覧!$AU$3:$AV$367,2),バックデータ一覧!$H$10:$H$15,0),MATCH(計算過程!AA$2,バックデータ一覧!$I$2:$L$2,0)),IF(入力データと計算結果!$F$6=2,INDEX(バックデータ一覧!$I$16:$L$21,MATCH(VLOOKUP(計算過程!$A281,バックデータ一覧!$AU$3:$AV$367,2),バックデータ一覧!$H$16:$H$21,0),MATCH(計算過程!AA$2,バックデータ一覧!$I$2:$L$2,0)),IF(入力データと計算結果!$F$6=1,INDEX(バックデータ一覧!$I$22:$L$27,MATCH(VLOOKUP(計算過程!$A281,バックデータ一覧!$AU$3:$AV$367,2),バックデータ一覧!$H$22:$H$27,0),MATCH(計算過程!AA$2,バックデータ一覧!$I$2:$L$2,0))))))</f>
        <v>100</v>
      </c>
      <c r="AB281" s="24">
        <f>IF(入力データと計算結果!$F$6=4,INDEX(バックデータ一覧!$I$4:$L$9,MATCH(VLOOKUP(計算過程!$A281,バックデータ一覧!$AU$3:$AV$367,2),バックデータ一覧!$H$4:$H$9,0),MATCH(計算過程!AB$2,バックデータ一覧!$I$2:$L$2,0)),IF(入力データと計算結果!$F$6=3,INDEX(バックデータ一覧!$I$10:$L$15,MATCH(VLOOKUP(計算過程!$A281,バックデータ一覧!$AU$3:$AV$367,2),バックデータ一覧!$H$10:$H$15,0),MATCH(計算過程!AB$2,バックデータ一覧!$I$2:$L$2,0)),IF(入力データと計算結果!$F$6=2,INDEX(バックデータ一覧!$I$16:$L$21,MATCH(VLOOKUP(計算過程!$A281,バックデータ一覧!$AU$3:$AV$367,2),バックデータ一覧!$H$16:$H$21,0),MATCH(計算過程!AB$2,バックデータ一覧!$I$2:$L$2,0)),IF(入力データと計算結果!$F$6=1,INDEX(バックデータ一覧!$I$22:$L$27,MATCH(VLOOKUP(計算過程!$A281,バックデータ一覧!$AU$3:$AV$367,2),バックデータ一覧!$H$22:$H$27,0),MATCH(計算過程!AB$2,バックデータ一覧!$I$2:$L$2,0))))))</f>
        <v>8</v>
      </c>
      <c r="AC281" s="24">
        <f>IF(入力データと計算結果!$F$6=4,INDEX(バックデータ一覧!$I$4:$L$9,MATCH(VLOOKUP(計算過程!$A281,バックデータ一覧!$AU$3:$AV$367,2),バックデータ一覧!$H$4:$H$9,0),MATCH(計算過程!AC$2,バックデータ一覧!$I$2:$L$2,0)),IF(入力データと計算結果!$F$6=3,INDEX(バックデータ一覧!$I$10:$L$15,MATCH(VLOOKUP(計算過程!$A281,バックデータ一覧!$AU$3:$AV$367,2),バックデータ一覧!$H$10:$H$15,0),MATCH(計算過程!AC$2,バックデータ一覧!$I$2:$L$2,0)),IF(入力データと計算結果!$F$6=2,INDEX(バックデータ一覧!$I$16:$L$21,MATCH(VLOOKUP(計算過程!$A281,バックデータ一覧!$AU$3:$AV$367,2),バックデータ一覧!$H$16:$H$21,0),MATCH(計算過程!AC$2,バックデータ一覧!$I$2:$L$2,0)),IF(入力データと計算結果!$F$6=1,INDEX(バックデータ一覧!$I$22:$L$27,MATCH(VLOOKUP(計算過程!$A281,バックデータ一覧!$AU$3:$AV$367,2),バックデータ一覧!$H$22:$H$27,0),MATCH(計算過程!AC$2,バックデータ一覧!$I$2:$L$2,0))))))</f>
        <v>180</v>
      </c>
      <c r="AD281" s="89">
        <f>IF($AF281&lt;7,INDEX(バックデータ一覧!$P$4:$S$5,MATCH(入力データと計算結果!$F$8,バックデータ一覧!$O$4:$O$5,0),MATCH(入力データと計算結果!$F$6,バックデータ一覧!$P$3:$W$3,0)),IF(AND($AF281&gt;=7,$AF281&lt;16),INDEX(バックデータ一覧!$P$6:$S$7,MATCH(入力データと計算結果!$F$8,バックデータ一覧!$O$6:$O$7,0),MATCH(入力データと計算結果!$F$6,バックデータ一覧!$P$3:$W$3,0)),IF(AND($AF281&gt;=16,$AF281&lt;25),INDEX(バックデータ一覧!$P$8:$S$9,MATCH(入力データと計算結果!$F$8,バックデータ一覧!$O$8:$O$9,0),MATCH(入力データと計算結果!$F$6,バックデータ一覧!$P$3:$W$3,0)),IF($AF281&gt;=25,INDEX(バックデータ一覧!$P$10:$S$11,MATCH(入力データと計算結果!$F$8,バックデータ一覧!$O$10:$O$11,0),MATCH(入力データと計算結果!$F$6,バックデータ一覧!$P$3:$W$3,0))))))</f>
        <v>-0.13</v>
      </c>
      <c r="AE281" s="89">
        <f>IF($AF281&lt;7,INDEX(バックデータ一覧!$T$4:$W$5,MATCH(入力データと計算結果!$F$8,バックデータ一覧!$O$4:$O$5,0),MATCH(入力データと計算結果!$F$6,バックデータ一覧!$P$3:$W$3,0)),IF(AND($AF281&gt;=7,$AF281&lt;16),INDEX(バックデータ一覧!$T$6:$W$7,MATCH(入力データと計算結果!$F$8,バックデータ一覧!$O$6:$O$7,0),MATCH(入力データと計算結果!$F$6,バックデータ一覧!$P$3:$W$3,0)),IF(AND($AF281&gt;=16,$AF281&lt;25),INDEX(バックデータ一覧!$T$8:$W$9,MATCH(入力データと計算結果!$F$8,バックデータ一覧!$O$8:$O$9,0),MATCH(入力データと計算結果!$F$6,バックデータ一覧!$P$3:$W$3,0)),IF($AF281&gt;=25,INDEX(バックデータ一覧!$T$10:$W$11,MATCH(入力データと計算結果!$F$8,バックデータ一覧!$O$10:$O$11,0),MATCH(入力データと計算結果!$F$6,バックデータ一覧!$P$3:$W$3,0))))))</f>
        <v>6.04</v>
      </c>
      <c r="AF281" s="88">
        <f>AVERAGEIF(貼り付けシート!$A$6:$A$8765,$A281,貼り付けシート!$C$6:$C$8765)</f>
        <v>14.916666666666673</v>
      </c>
      <c r="AG281" s="91">
        <f>IF(AND(入力データと計算結果!$F$7=バックデータ一覧!$A$7,AH281="使用できる"),MIN(AN281,SUM(I281:N281)*$AX$13),0)</f>
        <v>0</v>
      </c>
      <c r="AH281" s="47" t="str">
        <f t="shared" si="53"/>
        <v>使用できる</v>
      </c>
      <c r="AI281" s="90">
        <f>IF(入力データと計算結果!$F$7=バックデータ一覧!$A$8,MIN(AJ281,(SUM(I281:N281)*$AX$15)),0)</f>
        <v>0</v>
      </c>
      <c r="AJ281" s="90">
        <f t="shared" ca="1" si="49"/>
        <v>0</v>
      </c>
      <c r="AK281" s="90">
        <f t="shared" ca="1" si="50"/>
        <v>33.213813441900001</v>
      </c>
      <c r="AL281" s="88">
        <f>IF(OR($AX$22=0,入力データと計算結果!$F$7&lt;&gt;バックデータ一覧!$A$8),0,$AX$19*AM281*10^-3)</f>
        <v>0</v>
      </c>
      <c r="AM281" s="90">
        <f>SUMPRODUCT(('計算過程（日射量等）'!$A$6:$A$8765=計算過程!A281)*('計算過程（日射量等）'!$C$6:$C$8765&gt;=$AX$20))</f>
        <v>6</v>
      </c>
      <c r="AN281" s="90">
        <f>IF(入力データと計算結果!$F$7=バックデータ一覧!$A$9,0,AO281*$AX$22*$AX$21*計算過程!$AX$23)</f>
        <v>0</v>
      </c>
      <c r="AO281" s="90">
        <f>SUMIF('計算過程（日射量等）'!$A$6:$A$8765,計算過程!A281,'計算過程（日射量等）'!$C$6:$C$8765)*3600*10^-6</f>
        <v>7.0159299571533147</v>
      </c>
      <c r="AP281" s="90">
        <f t="shared" si="54"/>
        <v>13.241532258064515</v>
      </c>
      <c r="AQ281" s="90">
        <f>AVERAGEIF('貼り付けシート（日射量等）'!$D$3:$D$8762,$A281,'貼り付けシート（日射量等）'!$F$3:$F$8762)</f>
        <v>13.516666666666666</v>
      </c>
    </row>
    <row r="282" spans="1:43">
      <c r="A282" s="28">
        <v>41916</v>
      </c>
      <c r="B282" s="88">
        <f ca="1">I282-IF(入力データと計算結果!$F$7=バックデータ一覧!$A$7,計算過程!$AG282,計算過程!$AI282)*I282/($I282+$J282+$K282+$L282+$M282+$N282)</f>
        <v>15.913426266374</v>
      </c>
      <c r="C282" s="88">
        <f ca="1">J282-IF(入力データと計算結果!$F$7=バックデータ一覧!$A$7,計算過程!$AG282,計算過程!$AI282)*J282/($I282+$J282+$K282+$L282+$M282+$N282)</f>
        <v>23.402097450549999</v>
      </c>
      <c r="D282" s="88">
        <f ca="1">K282-IF(入力データと計算結果!$F$7=バックデータ一覧!$A$7,計算過程!$AG282,計算過程!$AI282)*K282/($I282+$J282+$K282+$L282+$M282+$N282)</f>
        <v>3.9783565665934999</v>
      </c>
      <c r="E282" s="88">
        <f ca="1">L282-IF(入力データと計算結果!$F$7=バックデータ一覧!$A$7,計算過程!$AG282,計算過程!$AI282)*L282/($I282+$J282+$K282+$L282+$M282+$N282)</f>
        <v>21.061887705495</v>
      </c>
      <c r="F282" s="88">
        <f ca="1">M282-IF(入力データと計算結果!$F$7=バックデータ一覧!$A$7,計算過程!$AG282,計算過程!$AI282)*M282/($I282+$J282+$K282+$L282+$M282+$N282)</f>
        <v>0</v>
      </c>
      <c r="G282" s="88">
        <f ca="1">N282-IF(入力データと計算結果!$F$7=バックデータ一覧!$A$7,計算過程!$AG282,計算過程!$AI282)*N282/($I282+$J282+$K282+$L282+$M282+$N282)</f>
        <v>4.7156249999999993</v>
      </c>
      <c r="H282" s="88">
        <f t="shared" si="51"/>
        <v>0</v>
      </c>
      <c r="I282" s="90">
        <f ca="1">P282*(バックデータ一覧!$E$3-計算過程!X282)*4.186*10^-3</f>
        <v>15.913426266374</v>
      </c>
      <c r="J282" s="90">
        <f ca="1">Q282*(バックデータ一覧!$E$4-計算過程!X282)*4.186*10^-3</f>
        <v>23.402097450549999</v>
      </c>
      <c r="K282" s="90">
        <f ca="1">R282*(バックデータ一覧!$E$5-計算過程!X282)*4.186*10^-3</f>
        <v>3.9783565665934999</v>
      </c>
      <c r="L282" s="90">
        <f ca="1">IF(入力データと計算結果!$F$9=バックデータ一覧!$A$2,計算過程!S282*(バックデータ一覧!$E$6-計算過程!X282)*4.186*10^-3,0)</f>
        <v>21.061887705495</v>
      </c>
      <c r="M282" s="90">
        <f>IF(入力データと計算結果!$F$9=バックデータ一覧!$A$2,0,計算過程!T282*(バックデータ一覧!$E$7-計算過程!X282)*4.186*10^-3)</f>
        <v>0</v>
      </c>
      <c r="N282" s="90">
        <f ca="1">IF(入力データと計算結果!$F$9=バックデータ一覧!$A$4,0,計算過程!U282*(バックデータ一覧!$E$8-計算過程!X282)*4.186*10^-3)</f>
        <v>4.7156249999999993</v>
      </c>
      <c r="O282" s="90">
        <f>IF(入力データと計算結果!$F$9=バックデータ一覧!$A$4,計算過程!W282*1.25,0)</f>
        <v>0</v>
      </c>
      <c r="P282" s="88">
        <f t="shared" si="44"/>
        <v>136</v>
      </c>
      <c r="Q282" s="88">
        <f t="shared" si="45"/>
        <v>200</v>
      </c>
      <c r="R282" s="88">
        <f t="shared" si="46"/>
        <v>34</v>
      </c>
      <c r="S282" s="88">
        <f>IF(入力データと計算結果!$F$9=バックデータ一覧!$A$2,$AC282,0)*$AX$11*$AX$12</f>
        <v>180</v>
      </c>
      <c r="T282" s="88">
        <f>IF(入力データと計算結果!$F$9=バックデータ一覧!$A$2,0,$AC282)*$AX$12</f>
        <v>0</v>
      </c>
      <c r="U282" s="88">
        <f t="shared" ca="1" si="52"/>
        <v>23.492320795606478</v>
      </c>
      <c r="V282" s="90">
        <f ca="1">IF(OR(入力データと計算結果!$F$9=バックデータ一覧!$A$2,入力データと計算結果!$F$9=バックデータ一覧!$A$3),W282/(バックデータ一覧!$E$8-計算過程!X282)/4.186*10^3,0)</f>
        <v>23.492320795606478</v>
      </c>
      <c r="W282" s="90">
        <f t="shared" si="47"/>
        <v>4.7156250000000002</v>
      </c>
      <c r="X282" s="90">
        <f ca="1">MAX(VLOOKUP(入力データと計算結果!$F$5,バックデータ一覧!$Y$3:$AA$10,2)*Y282+VLOOKUP(入力データと計算結果!$F$5,バックデータ一覧!$Y$3:$AA$10,3),0.5)</f>
        <v>12.047184125000001</v>
      </c>
      <c r="Y282" s="90">
        <f t="shared" ca="1" si="48"/>
        <v>12.925416666666669</v>
      </c>
      <c r="Z282" s="24">
        <f>IF(入力データと計算結果!$F$6=4,INDEX(バックデータ一覧!$I$4:$L$9,MATCH(VLOOKUP(計算過程!$A282,バックデータ一覧!$AU$3:$AV$367,2),バックデータ一覧!$H$4:$H$9,0),MATCH(計算過程!Z$2,バックデータ一覧!$I$2:$L$2,0)),IF(入力データと計算結果!$F$6=3,INDEX(バックデータ一覧!$I$10:$L$15,MATCH(VLOOKUP(計算過程!$A282,バックデータ一覧!$AU$3:$AV$367,2),バックデータ一覧!$H$10:$H$15,0),MATCH(計算過程!Z$2,バックデータ一覧!$I$2:$L$2,0)),IF(入力データと計算結果!$F$6=2,INDEX(バックデータ一覧!$I$16:$L$21,MATCH(VLOOKUP(計算過程!$A282,バックデータ一覧!$AU$3:$AV$367,2),バックデータ一覧!$H$16:$H$21,0),MATCH(計算過程!Z$2,バックデータ一覧!$I$2:$L$2,0)),IF(入力データと計算結果!$F$6=1,INDEX(バックデータ一覧!$I$22:$L$27,MATCH(VLOOKUP(計算過程!$A282,バックデータ一覧!$AU$3:$AV$367,2),バックデータ一覧!$H$22:$H$27,0),MATCH(計算過程!Z$2,バックデータ一覧!$I$2:$L$2,0))))))</f>
        <v>136</v>
      </c>
      <c r="AA282" s="24">
        <f>IF(入力データと計算結果!$F$6=4,INDEX(バックデータ一覧!$I$4:$L$9,MATCH(VLOOKUP(計算過程!$A282,バックデータ一覧!$AU$3:$AV$367,2),バックデータ一覧!$H$4:$H$9,0),MATCH(計算過程!AA$2,バックデータ一覧!$I$2:$L$2,0)),IF(入力データと計算結果!$F$6=3,INDEX(バックデータ一覧!$I$10:$L$15,MATCH(VLOOKUP(計算過程!$A282,バックデータ一覧!$AU$3:$AV$367,2),バックデータ一覧!$H$10:$H$15,0),MATCH(計算過程!AA$2,バックデータ一覧!$I$2:$L$2,0)),IF(入力データと計算結果!$F$6=2,INDEX(バックデータ一覧!$I$16:$L$21,MATCH(VLOOKUP(計算過程!$A282,バックデータ一覧!$AU$3:$AV$367,2),バックデータ一覧!$H$16:$H$21,0),MATCH(計算過程!AA$2,バックデータ一覧!$I$2:$L$2,0)),IF(入力データと計算結果!$F$6=1,INDEX(バックデータ一覧!$I$22:$L$27,MATCH(VLOOKUP(計算過程!$A282,バックデータ一覧!$AU$3:$AV$367,2),バックデータ一覧!$H$22:$H$27,0),MATCH(計算過程!AA$2,バックデータ一覧!$I$2:$L$2,0))))))</f>
        <v>200</v>
      </c>
      <c r="AB282" s="24">
        <f>IF(入力データと計算結果!$F$6=4,INDEX(バックデータ一覧!$I$4:$L$9,MATCH(VLOOKUP(計算過程!$A282,バックデータ一覧!$AU$3:$AV$367,2),バックデータ一覧!$H$4:$H$9,0),MATCH(計算過程!AB$2,バックデータ一覧!$I$2:$L$2,0)),IF(入力データと計算結果!$F$6=3,INDEX(バックデータ一覧!$I$10:$L$15,MATCH(VLOOKUP(計算過程!$A282,バックデータ一覧!$AU$3:$AV$367,2),バックデータ一覧!$H$10:$H$15,0),MATCH(計算過程!AB$2,バックデータ一覧!$I$2:$L$2,0)),IF(入力データと計算結果!$F$6=2,INDEX(バックデータ一覧!$I$16:$L$21,MATCH(VLOOKUP(計算過程!$A282,バックデータ一覧!$AU$3:$AV$367,2),バックデータ一覧!$H$16:$H$21,0),MATCH(計算過程!AB$2,バックデータ一覧!$I$2:$L$2,0)),IF(入力データと計算結果!$F$6=1,INDEX(バックデータ一覧!$I$22:$L$27,MATCH(VLOOKUP(計算過程!$A282,バックデータ一覧!$AU$3:$AV$367,2),バックデータ一覧!$H$22:$H$27,0),MATCH(計算過程!AB$2,バックデータ一覧!$I$2:$L$2,0))))))</f>
        <v>34</v>
      </c>
      <c r="AC282" s="24">
        <f>IF(入力データと計算結果!$F$6=4,INDEX(バックデータ一覧!$I$4:$L$9,MATCH(VLOOKUP(計算過程!$A282,バックデータ一覧!$AU$3:$AV$367,2),バックデータ一覧!$H$4:$H$9,0),MATCH(計算過程!AC$2,バックデータ一覧!$I$2:$L$2,0)),IF(入力データと計算結果!$F$6=3,INDEX(バックデータ一覧!$I$10:$L$15,MATCH(VLOOKUP(計算過程!$A282,バックデータ一覧!$AU$3:$AV$367,2),バックデータ一覧!$H$10:$H$15,0),MATCH(計算過程!AC$2,バックデータ一覧!$I$2:$L$2,0)),IF(入力データと計算結果!$F$6=2,INDEX(バックデータ一覧!$I$16:$L$21,MATCH(VLOOKUP(計算過程!$A282,バックデータ一覧!$AU$3:$AV$367,2),バックデータ一覧!$H$16:$H$21,0),MATCH(計算過程!AC$2,バックデータ一覧!$I$2:$L$2,0)),IF(入力データと計算結果!$F$6=1,INDEX(バックデータ一覧!$I$22:$L$27,MATCH(VLOOKUP(計算過程!$A282,バックデータ一覧!$AU$3:$AV$367,2),バックデータ一覧!$H$22:$H$27,0),MATCH(計算過程!AC$2,バックデータ一覧!$I$2:$L$2,0))))))</f>
        <v>180</v>
      </c>
      <c r="AD282" s="89">
        <f>IF($AF282&lt;7,INDEX(バックデータ一覧!$P$4:$S$5,MATCH(入力データと計算結果!$F$8,バックデータ一覧!$O$4:$O$5,0),MATCH(入力データと計算結果!$F$6,バックデータ一覧!$P$3:$W$3,0)),IF(AND($AF282&gt;=7,$AF282&lt;16),INDEX(バックデータ一覧!$P$6:$S$7,MATCH(入力データと計算結果!$F$8,バックデータ一覧!$O$6:$O$7,0),MATCH(入力データと計算結果!$F$6,バックデータ一覧!$P$3:$W$3,0)),IF(AND($AF282&gt;=16,$AF282&lt;25),INDEX(バックデータ一覧!$P$8:$S$9,MATCH(入力データと計算結果!$F$8,バックデータ一覧!$O$8:$O$9,0),MATCH(入力データと計算結果!$F$6,バックデータ一覧!$P$3:$W$3,0)),IF($AF282&gt;=25,INDEX(バックデータ一覧!$P$10:$S$11,MATCH(入力データと計算結果!$F$8,バックデータ一覧!$O$10:$O$11,0),MATCH(入力データと計算結果!$F$6,バックデータ一覧!$P$3:$W$3,0))))))</f>
        <v>-0.13</v>
      </c>
      <c r="AE282" s="89">
        <f>IF($AF282&lt;7,INDEX(バックデータ一覧!$T$4:$W$5,MATCH(入力データと計算結果!$F$8,バックデータ一覧!$O$4:$O$5,0),MATCH(入力データと計算結果!$F$6,バックデータ一覧!$P$3:$W$3,0)),IF(AND($AF282&gt;=7,$AF282&lt;16),INDEX(バックデータ一覧!$T$6:$W$7,MATCH(入力データと計算結果!$F$8,バックデータ一覧!$O$6:$O$7,0),MATCH(入力データと計算結果!$F$6,バックデータ一覧!$P$3:$W$3,0)),IF(AND($AF282&gt;=16,$AF282&lt;25),INDEX(バックデータ一覧!$T$8:$W$9,MATCH(入力データと計算結果!$F$8,バックデータ一覧!$O$8:$O$9,0),MATCH(入力データと計算結果!$F$6,バックデータ一覧!$P$3:$W$3,0)),IF($AF282&gt;=25,INDEX(バックデータ一覧!$T$10:$W$11,MATCH(入力データと計算結果!$F$8,バックデータ一覧!$O$10:$O$11,0),MATCH(入力データと計算結果!$F$6,バックデータ一覧!$P$3:$W$3,0))))))</f>
        <v>6.04</v>
      </c>
      <c r="AF282" s="88">
        <f>AVERAGEIF(貼り付けシート!$A$6:$A$8765,$A282,貼り付けシート!$C$6:$C$8765)</f>
        <v>10.1875</v>
      </c>
      <c r="AG282" s="91">
        <f>IF(AND(入力データと計算結果!$F$7=バックデータ一覧!$A$7,AH282="使用できる"),MIN(AN282,SUM(I282:N282)*$AX$13),0)</f>
        <v>0</v>
      </c>
      <c r="AH282" s="47" t="str">
        <f t="shared" si="53"/>
        <v>使用できる</v>
      </c>
      <c r="AI282" s="90">
        <f>IF(入力データと計算結果!$F$7=バックデータ一覧!$A$8,MIN(AJ282,(SUM(I282:N282)*$AX$15)),0)</f>
        <v>0</v>
      </c>
      <c r="AJ282" s="90">
        <f t="shared" ca="1" si="49"/>
        <v>0</v>
      </c>
      <c r="AK282" s="90">
        <f t="shared" ca="1" si="50"/>
        <v>33.2490730879125</v>
      </c>
      <c r="AL282" s="88">
        <f>IF(OR($AX$22=0,入力データと計算結果!$F$7&lt;&gt;バックデータ一覧!$A$8),0,$AX$19*AM282*10^-3)</f>
        <v>0</v>
      </c>
      <c r="AM282" s="90">
        <f>SUMPRODUCT(('計算過程（日射量等）'!$A$6:$A$8765=計算過程!A282)*('計算過程（日射量等）'!$C$6:$C$8765&gt;=$AX$20))</f>
        <v>2</v>
      </c>
      <c r="AN282" s="90">
        <f>IF(入力データと計算結果!$F$7=バックデータ一覧!$A$9,0,AO282*$AX$22*$AX$21*計算過程!$AX$23)</f>
        <v>0</v>
      </c>
      <c r="AO282" s="90">
        <f>SUMIF('計算過程（日射量等）'!$A$6:$A$8765,計算過程!A282,'計算過程（日射量等）'!$C$6:$C$8765)*3600*10^-6</f>
        <v>4.0655697411581837</v>
      </c>
      <c r="AP282" s="90">
        <f t="shared" si="54"/>
        <v>13.044623655913979</v>
      </c>
      <c r="AQ282" s="90">
        <f>AVERAGEIF('貼り付けシート（日射量等）'!$D$3:$D$8762,$A282,'貼り付けシート（日射量等）'!$F$3:$F$8762)</f>
        <v>12.633333333333333</v>
      </c>
    </row>
    <row r="283" spans="1:43">
      <c r="A283" s="28">
        <v>41917</v>
      </c>
      <c r="B283" s="88">
        <f ca="1">I283-IF(入力データと計算結果!$F$7=バックデータ一覧!$A$7,計算過程!$AG283,計算過程!$AI283)*I283/($I283+$J283+$K283+$L283+$M283+$N283)</f>
        <v>7.3193357382599995</v>
      </c>
      <c r="C283" s="88">
        <f ca="1">J283-IF(入力データと計算結果!$F$7=バックデータ一覧!$A$7,計算過程!$AG283,計算過程!$AI283)*J283/($I283+$J283+$K283+$L283+$M283+$N283)</f>
        <v>11.805380222999998</v>
      </c>
      <c r="D283" s="88">
        <f ca="1">K283-IF(入力データと計算結果!$F$7=バックデータ一覧!$A$7,計算過程!$AG283,計算過程!$AI283)*K283/($I283+$J283+$K283+$L283+$M283+$N283)</f>
        <v>0.94443041783999993</v>
      </c>
      <c r="E283" s="88">
        <f ca="1">L283-IF(入力データと計算結果!$F$7=バックデータ一覧!$A$7,計算過程!$AG283,計算過程!$AI283)*L283/($I283+$J283+$K283+$L283+$M283+$N283)</f>
        <v>21.2496844014</v>
      </c>
      <c r="F283" s="88">
        <f ca="1">M283-IF(入力データと計算結果!$F$7=バックデータ一覧!$A$7,計算過程!$AG283,計算過程!$AI283)*M283/($I283+$J283+$K283+$L283+$M283+$N283)</f>
        <v>0</v>
      </c>
      <c r="G283" s="88">
        <f ca="1">N283-IF(入力データと計算結果!$F$7=バックデータ一覧!$A$7,計算過程!$AG283,計算過程!$AI283)*N283/($I283+$J283+$K283+$L283+$M283+$N283)</f>
        <v>5.0958749999999995</v>
      </c>
      <c r="H283" s="88">
        <f t="shared" si="51"/>
        <v>0</v>
      </c>
      <c r="I283" s="90">
        <f ca="1">P283*(バックデータ一覧!$E$3-計算過程!X283)*4.186*10^-3</f>
        <v>7.3193357382599995</v>
      </c>
      <c r="J283" s="90">
        <f ca="1">Q283*(バックデータ一覧!$E$4-計算過程!X283)*4.186*10^-3</f>
        <v>11.805380222999998</v>
      </c>
      <c r="K283" s="90">
        <f ca="1">R283*(バックデータ一覧!$E$5-計算過程!X283)*4.186*10^-3</f>
        <v>0.94443041783999993</v>
      </c>
      <c r="L283" s="90">
        <f ca="1">IF(入力データと計算結果!$F$9=バックデータ一覧!$A$2,計算過程!S283*(バックデータ一覧!$E$6-計算過程!X283)*4.186*10^-3,0)</f>
        <v>21.2496844014</v>
      </c>
      <c r="M283" s="90">
        <f>IF(入力データと計算結果!$F$9=バックデータ一覧!$A$2,0,計算過程!T283*(バックデータ一覧!$E$7-計算過程!X283)*4.186*10^-3)</f>
        <v>0</v>
      </c>
      <c r="N283" s="90">
        <f ca="1">IF(入力データと計算結果!$F$9=バックデータ一覧!$A$4,0,計算過程!U283*(バックデータ一覧!$E$8-計算過程!X283)*4.186*10^-3)</f>
        <v>5.0958749999999995</v>
      </c>
      <c r="O283" s="90">
        <f>IF(入力データと計算結果!$F$9=バックデータ一覧!$A$4,計算過程!W283*1.25,0)</f>
        <v>0</v>
      </c>
      <c r="P283" s="88">
        <f t="shared" si="44"/>
        <v>62</v>
      </c>
      <c r="Q283" s="88">
        <f t="shared" si="45"/>
        <v>100</v>
      </c>
      <c r="R283" s="88">
        <f t="shared" si="46"/>
        <v>8</v>
      </c>
      <c r="S283" s="88">
        <f>IF(入力データと計算結果!$F$9=バックデータ一覧!$A$2,$AC283,0)*$AX$11*$AX$12</f>
        <v>180</v>
      </c>
      <c r="T283" s="88">
        <f>IF(入力データと計算結果!$F$9=バックデータ一覧!$A$2,0,$AC283)*$AX$12</f>
        <v>0</v>
      </c>
      <c r="U283" s="88">
        <f t="shared" ca="1" si="52"/>
        <v>25.255384711397074</v>
      </c>
      <c r="V283" s="90">
        <f ca="1">IF(OR(入力データと計算結果!$F$9=バックデータ一覧!$A$2,入力データと計算結果!$F$9=バックデータ一覧!$A$3),W283/(バックデータ一覧!$E$8-計算過程!X283)/4.186*10^3,0)</f>
        <v>25.255384711397074</v>
      </c>
      <c r="W283" s="90">
        <f t="shared" si="47"/>
        <v>5.0958749999999995</v>
      </c>
      <c r="X283" s="90">
        <f ca="1">MAX(VLOOKUP(入力データと計算結果!$F$5,バックデータ一覧!$Y$3:$AA$10,2)*Y283+VLOOKUP(入力データと計算結果!$F$5,バックデータ一覧!$Y$3:$AA$10,3),0.5)</f>
        <v>11.797945000000002</v>
      </c>
      <c r="Y283" s="90">
        <f t="shared" ca="1" si="48"/>
        <v>12.55</v>
      </c>
      <c r="Z283" s="24">
        <f>IF(入力データと計算結果!$F$6=4,INDEX(バックデータ一覧!$I$4:$L$9,MATCH(VLOOKUP(計算過程!$A283,バックデータ一覧!$AU$3:$AV$367,2),バックデータ一覧!$H$4:$H$9,0),MATCH(計算過程!Z$2,バックデータ一覧!$I$2:$L$2,0)),IF(入力データと計算結果!$F$6=3,INDEX(バックデータ一覧!$I$10:$L$15,MATCH(VLOOKUP(計算過程!$A283,バックデータ一覧!$AU$3:$AV$367,2),バックデータ一覧!$H$10:$H$15,0),MATCH(計算過程!Z$2,バックデータ一覧!$I$2:$L$2,0)),IF(入力データと計算結果!$F$6=2,INDEX(バックデータ一覧!$I$16:$L$21,MATCH(VLOOKUP(計算過程!$A283,バックデータ一覧!$AU$3:$AV$367,2),バックデータ一覧!$H$16:$H$21,0),MATCH(計算過程!Z$2,バックデータ一覧!$I$2:$L$2,0)),IF(入力データと計算結果!$F$6=1,INDEX(バックデータ一覧!$I$22:$L$27,MATCH(VLOOKUP(計算過程!$A283,バックデータ一覧!$AU$3:$AV$367,2),バックデータ一覧!$H$22:$H$27,0),MATCH(計算過程!Z$2,バックデータ一覧!$I$2:$L$2,0))))))</f>
        <v>62</v>
      </c>
      <c r="AA283" s="24">
        <f>IF(入力データと計算結果!$F$6=4,INDEX(バックデータ一覧!$I$4:$L$9,MATCH(VLOOKUP(計算過程!$A283,バックデータ一覧!$AU$3:$AV$367,2),バックデータ一覧!$H$4:$H$9,0),MATCH(計算過程!AA$2,バックデータ一覧!$I$2:$L$2,0)),IF(入力データと計算結果!$F$6=3,INDEX(バックデータ一覧!$I$10:$L$15,MATCH(VLOOKUP(計算過程!$A283,バックデータ一覧!$AU$3:$AV$367,2),バックデータ一覧!$H$10:$H$15,0),MATCH(計算過程!AA$2,バックデータ一覧!$I$2:$L$2,0)),IF(入力データと計算結果!$F$6=2,INDEX(バックデータ一覧!$I$16:$L$21,MATCH(VLOOKUP(計算過程!$A283,バックデータ一覧!$AU$3:$AV$367,2),バックデータ一覧!$H$16:$H$21,0),MATCH(計算過程!AA$2,バックデータ一覧!$I$2:$L$2,0)),IF(入力データと計算結果!$F$6=1,INDEX(バックデータ一覧!$I$22:$L$27,MATCH(VLOOKUP(計算過程!$A283,バックデータ一覧!$AU$3:$AV$367,2),バックデータ一覧!$H$22:$H$27,0),MATCH(計算過程!AA$2,バックデータ一覧!$I$2:$L$2,0))))))</f>
        <v>100</v>
      </c>
      <c r="AB283" s="24">
        <f>IF(入力データと計算結果!$F$6=4,INDEX(バックデータ一覧!$I$4:$L$9,MATCH(VLOOKUP(計算過程!$A283,バックデータ一覧!$AU$3:$AV$367,2),バックデータ一覧!$H$4:$H$9,0),MATCH(計算過程!AB$2,バックデータ一覧!$I$2:$L$2,0)),IF(入力データと計算結果!$F$6=3,INDEX(バックデータ一覧!$I$10:$L$15,MATCH(VLOOKUP(計算過程!$A283,バックデータ一覧!$AU$3:$AV$367,2),バックデータ一覧!$H$10:$H$15,0),MATCH(計算過程!AB$2,バックデータ一覧!$I$2:$L$2,0)),IF(入力データと計算結果!$F$6=2,INDEX(バックデータ一覧!$I$16:$L$21,MATCH(VLOOKUP(計算過程!$A283,バックデータ一覧!$AU$3:$AV$367,2),バックデータ一覧!$H$16:$H$21,0),MATCH(計算過程!AB$2,バックデータ一覧!$I$2:$L$2,0)),IF(入力データと計算結果!$F$6=1,INDEX(バックデータ一覧!$I$22:$L$27,MATCH(VLOOKUP(計算過程!$A283,バックデータ一覧!$AU$3:$AV$367,2),バックデータ一覧!$H$22:$H$27,0),MATCH(計算過程!AB$2,バックデータ一覧!$I$2:$L$2,0))))))</f>
        <v>8</v>
      </c>
      <c r="AC283" s="24">
        <f>IF(入力データと計算結果!$F$6=4,INDEX(バックデータ一覧!$I$4:$L$9,MATCH(VLOOKUP(計算過程!$A283,バックデータ一覧!$AU$3:$AV$367,2),バックデータ一覧!$H$4:$H$9,0),MATCH(計算過程!AC$2,バックデータ一覧!$I$2:$L$2,0)),IF(入力データと計算結果!$F$6=3,INDEX(バックデータ一覧!$I$10:$L$15,MATCH(VLOOKUP(計算過程!$A283,バックデータ一覧!$AU$3:$AV$367,2),バックデータ一覧!$H$10:$H$15,0),MATCH(計算過程!AC$2,バックデータ一覧!$I$2:$L$2,0)),IF(入力データと計算結果!$F$6=2,INDEX(バックデータ一覧!$I$16:$L$21,MATCH(VLOOKUP(計算過程!$A283,バックデータ一覧!$AU$3:$AV$367,2),バックデータ一覧!$H$16:$H$21,0),MATCH(計算過程!AC$2,バックデータ一覧!$I$2:$L$2,0)),IF(入力データと計算結果!$F$6=1,INDEX(バックデータ一覧!$I$22:$L$27,MATCH(VLOOKUP(計算過程!$A283,バックデータ一覧!$AU$3:$AV$367,2),バックデータ一覧!$H$22:$H$27,0),MATCH(計算過程!AC$2,バックデータ一覧!$I$2:$L$2,0))))))</f>
        <v>180</v>
      </c>
      <c r="AD283" s="89">
        <f>IF($AF283&lt;7,INDEX(バックデータ一覧!$P$4:$S$5,MATCH(入力データと計算結果!$F$8,バックデータ一覧!$O$4:$O$5,0),MATCH(入力データと計算結果!$F$6,バックデータ一覧!$P$3:$W$3,0)),IF(AND($AF283&gt;=7,$AF283&lt;16),INDEX(バックデータ一覧!$P$6:$S$7,MATCH(入力データと計算結果!$F$8,バックデータ一覧!$O$6:$O$7,0),MATCH(入力データと計算結果!$F$6,バックデータ一覧!$P$3:$W$3,0)),IF(AND($AF283&gt;=16,$AF283&lt;25),INDEX(バックデータ一覧!$P$8:$S$9,MATCH(入力データと計算結果!$F$8,バックデータ一覧!$O$8:$O$9,0),MATCH(入力データと計算結果!$F$6,バックデータ一覧!$P$3:$W$3,0)),IF($AF283&gt;=25,INDEX(バックデータ一覧!$P$10:$S$11,MATCH(入力データと計算結果!$F$8,バックデータ一覧!$O$10:$O$11,0),MATCH(入力データと計算結果!$F$6,バックデータ一覧!$P$3:$W$3,0))))))</f>
        <v>-0.13</v>
      </c>
      <c r="AE283" s="89">
        <f>IF($AF283&lt;7,INDEX(バックデータ一覧!$T$4:$W$5,MATCH(入力データと計算結果!$F$8,バックデータ一覧!$O$4:$O$5,0),MATCH(入力データと計算結果!$F$6,バックデータ一覧!$P$3:$W$3,0)),IF(AND($AF283&gt;=7,$AF283&lt;16),INDEX(バックデータ一覧!$T$6:$W$7,MATCH(入力データと計算結果!$F$8,バックデータ一覧!$O$6:$O$7,0),MATCH(入力データと計算結果!$F$6,バックデータ一覧!$P$3:$W$3,0)),IF(AND($AF283&gt;=16,$AF283&lt;25),INDEX(バックデータ一覧!$T$8:$W$9,MATCH(入力データと計算結果!$F$8,バックデータ一覧!$O$8:$O$9,0),MATCH(入力データと計算結果!$F$6,バックデータ一覧!$P$3:$W$3,0)),IF($AF283&gt;=25,INDEX(バックデータ一覧!$T$10:$W$11,MATCH(入力データと計算結果!$F$8,バックデータ一覧!$O$10:$O$11,0),MATCH(入力データと計算結果!$F$6,バックデータ一覧!$P$3:$W$3,0))))))</f>
        <v>6.04</v>
      </c>
      <c r="AF283" s="88">
        <f>AVERAGEIF(貼り付けシート!$A$6:$A$8765,$A283,貼り付けシート!$C$6:$C$8765)</f>
        <v>7.2625000000000002</v>
      </c>
      <c r="AG283" s="91">
        <f>IF(AND(入力データと計算結果!$F$7=バックデータ一覧!$A$7,AH283="使用できる"),MIN(AN283,SUM(I283:N283)*$AX$13),0)</f>
        <v>0</v>
      </c>
      <c r="AH283" s="47" t="str">
        <f t="shared" si="53"/>
        <v>使用できる</v>
      </c>
      <c r="AI283" s="90">
        <f>IF(入力データと計算結果!$F$7=バックデータ一覧!$A$8,MIN(AJ283,(SUM(I283:N283)*$AX$15)),0)</f>
        <v>0</v>
      </c>
      <c r="AJ283" s="90">
        <f t="shared" ca="1" si="49"/>
        <v>0</v>
      </c>
      <c r="AK283" s="90">
        <f t="shared" ca="1" si="50"/>
        <v>33.405570334499998</v>
      </c>
      <c r="AL283" s="88">
        <f>IF(OR($AX$22=0,入力データと計算結果!$F$7&lt;&gt;バックデータ一覧!$A$8),0,$AX$19*AM283*10^-3)</f>
        <v>0</v>
      </c>
      <c r="AM283" s="90">
        <f>SUMPRODUCT(('計算過程（日射量等）'!$A$6:$A$8765=計算過程!A283)*('計算過程（日射量等）'!$C$6:$C$8765&gt;=$AX$20))</f>
        <v>8</v>
      </c>
      <c r="AN283" s="90">
        <f>IF(入力データと計算結果!$F$7=バックデータ一覧!$A$9,0,AO283*$AX$22*$AX$21*計算過程!$AX$23)</f>
        <v>0</v>
      </c>
      <c r="AO283" s="90">
        <f>SUMIF('計算過程（日射量等）'!$A$6:$A$8765,計算過程!A283,'計算過程（日射量等）'!$C$6:$C$8765)*3600*10^-6</f>
        <v>14.228276652745897</v>
      </c>
      <c r="AP283" s="90">
        <f t="shared" si="54"/>
        <v>12.835887096774194</v>
      </c>
      <c r="AQ283" s="90">
        <f>AVERAGEIF('貼り付けシート（日射量等）'!$D$3:$D$8762,$A283,'貼り付けシート（日射量等）'!$F$3:$F$8762)</f>
        <v>15.145833333333337</v>
      </c>
    </row>
    <row r="284" spans="1:43">
      <c r="A284" s="28">
        <v>41918</v>
      </c>
      <c r="B284" s="88">
        <f ca="1">I284-IF(入力データと計算結果!$F$7=バックデータ一覧!$A$7,計算過程!$AG284,計算過程!$AI284)*I284/($I284+$J284+$K284+$L284+$M284+$N284)</f>
        <v>11.016592482986999</v>
      </c>
      <c r="C284" s="88">
        <f ca="1">J284-IF(入力データと計算結果!$F$7=バックデータ一覧!$A$7,計算過程!$AG284,計算過程!$AI284)*J284/($I284+$J284+$K284+$L284+$M284+$N284)</f>
        <v>17.961835570087501</v>
      </c>
      <c r="D284" s="88">
        <f ca="1">K284-IF(入力データと計算結果!$F$7=バックデータ一覧!$A$7,計算過程!$AG284,計算過程!$AI284)*K284/($I284+$J284+$K284+$L284+$M284+$N284)</f>
        <v>3.352875973083</v>
      </c>
      <c r="E284" s="88">
        <f ca="1">L284-IF(入力データと計算結果!$F$7=バックデータ一覧!$A$7,計算過程!$AG284,計算過程!$AI284)*L284/($I284+$J284+$K284+$L284+$M284+$N284)</f>
        <v>21.554202684104997</v>
      </c>
      <c r="F284" s="88">
        <f ca="1">M284-IF(入力データと計算結果!$F$7=バックデータ一覧!$A$7,計算過程!$AG284,計算過程!$AI284)*M284/($I284+$J284+$K284+$L284+$M284+$N284)</f>
        <v>0</v>
      </c>
      <c r="G284" s="88">
        <f ca="1">N284-IF(入力データと計算結果!$F$7=バックデータ一覧!$A$7,計算過程!$AG284,計算過程!$AI284)*N284/($I284+$J284+$K284+$L284+$M284+$N284)</f>
        <v>5.037916666666665</v>
      </c>
      <c r="H284" s="88">
        <f t="shared" si="51"/>
        <v>0</v>
      </c>
      <c r="I284" s="90">
        <f ca="1">P284*(バックデータ一覧!$E$3-計算過程!X284)*4.186*10^-3</f>
        <v>11.016592482986999</v>
      </c>
      <c r="J284" s="90">
        <f ca="1">Q284*(バックデータ一覧!$E$4-計算過程!X284)*4.186*10^-3</f>
        <v>17.961835570087501</v>
      </c>
      <c r="K284" s="90">
        <f ca="1">R284*(バックデータ一覧!$E$5-計算過程!X284)*4.186*10^-3</f>
        <v>3.352875973083</v>
      </c>
      <c r="L284" s="90">
        <f ca="1">IF(入力データと計算結果!$F$9=バックデータ一覧!$A$2,計算過程!S284*(バックデータ一覧!$E$6-計算過程!X284)*4.186*10^-3,0)</f>
        <v>21.554202684104997</v>
      </c>
      <c r="M284" s="90">
        <f>IF(入力データと計算結果!$F$9=バックデータ一覧!$A$2,0,計算過程!T284*(バックデータ一覧!$E$7-計算過程!X284)*4.186*10^-3)</f>
        <v>0</v>
      </c>
      <c r="N284" s="90">
        <f ca="1">IF(入力データと計算結果!$F$9=バックデータ一覧!$A$4,0,計算過程!U284*(バックデータ一覧!$E$8-計算過程!X284)*4.186*10^-3)</f>
        <v>5.037916666666665</v>
      </c>
      <c r="O284" s="90">
        <f>IF(入力データと計算結果!$F$9=バックデータ一覧!$A$4,計算過程!W284*1.25,0)</f>
        <v>0</v>
      </c>
      <c r="P284" s="88">
        <f t="shared" si="44"/>
        <v>92</v>
      </c>
      <c r="Q284" s="88">
        <f t="shared" si="45"/>
        <v>150</v>
      </c>
      <c r="R284" s="88">
        <f t="shared" si="46"/>
        <v>28</v>
      </c>
      <c r="S284" s="88">
        <f>IF(入力データと計算結果!$F$9=バックデータ一覧!$A$2,$AC284,0)*$AX$11*$AX$12</f>
        <v>180</v>
      </c>
      <c r="T284" s="88">
        <f>IF(入力データと計算結果!$F$9=バックデータ一覧!$A$2,0,$AC284)*$AX$12</f>
        <v>0</v>
      </c>
      <c r="U284" s="88">
        <f t="shared" ca="1" si="52"/>
        <v>24.760536414575228</v>
      </c>
      <c r="V284" s="90">
        <f ca="1">IF(OR(入力データと計算結果!$F$9=バックデータ一覧!$A$2,入力データと計算結果!$F$9=バックデータ一覧!$A$3),W284/(バックデータ一覧!$E$8-計算過程!X284)/4.186*10^3,0)</f>
        <v>24.760536414575228</v>
      </c>
      <c r="W284" s="90">
        <f t="shared" si="47"/>
        <v>5.0379166666666659</v>
      </c>
      <c r="X284" s="90">
        <f ca="1">MAX(VLOOKUP(入力データと計算結果!$F$5,バックデータ一覧!$Y$3:$AA$10,2)*Y284+VLOOKUP(入力データと計算結果!$F$5,バックデータ一覧!$Y$3:$AA$10,3),0.5)</f>
        <v>11.393795875000002</v>
      </c>
      <c r="Y284" s="90">
        <f t="shared" ca="1" si="48"/>
        <v>11.94125</v>
      </c>
      <c r="Z284" s="24">
        <f>IF(入力データと計算結果!$F$6=4,INDEX(バックデータ一覧!$I$4:$L$9,MATCH(VLOOKUP(計算過程!$A284,バックデータ一覧!$AU$3:$AV$367,2),バックデータ一覧!$H$4:$H$9,0),MATCH(計算過程!Z$2,バックデータ一覧!$I$2:$L$2,0)),IF(入力データと計算結果!$F$6=3,INDEX(バックデータ一覧!$I$10:$L$15,MATCH(VLOOKUP(計算過程!$A284,バックデータ一覧!$AU$3:$AV$367,2),バックデータ一覧!$H$10:$H$15,0),MATCH(計算過程!Z$2,バックデータ一覧!$I$2:$L$2,0)),IF(入力データと計算結果!$F$6=2,INDEX(バックデータ一覧!$I$16:$L$21,MATCH(VLOOKUP(計算過程!$A284,バックデータ一覧!$AU$3:$AV$367,2),バックデータ一覧!$H$16:$H$21,0),MATCH(計算過程!Z$2,バックデータ一覧!$I$2:$L$2,0)),IF(入力データと計算結果!$F$6=1,INDEX(バックデータ一覧!$I$22:$L$27,MATCH(VLOOKUP(計算過程!$A284,バックデータ一覧!$AU$3:$AV$367,2),バックデータ一覧!$H$22:$H$27,0),MATCH(計算過程!Z$2,バックデータ一覧!$I$2:$L$2,0))))))</f>
        <v>92</v>
      </c>
      <c r="AA284" s="24">
        <f>IF(入力データと計算結果!$F$6=4,INDEX(バックデータ一覧!$I$4:$L$9,MATCH(VLOOKUP(計算過程!$A284,バックデータ一覧!$AU$3:$AV$367,2),バックデータ一覧!$H$4:$H$9,0),MATCH(計算過程!AA$2,バックデータ一覧!$I$2:$L$2,0)),IF(入力データと計算結果!$F$6=3,INDEX(バックデータ一覧!$I$10:$L$15,MATCH(VLOOKUP(計算過程!$A284,バックデータ一覧!$AU$3:$AV$367,2),バックデータ一覧!$H$10:$H$15,0),MATCH(計算過程!AA$2,バックデータ一覧!$I$2:$L$2,0)),IF(入力データと計算結果!$F$6=2,INDEX(バックデータ一覧!$I$16:$L$21,MATCH(VLOOKUP(計算過程!$A284,バックデータ一覧!$AU$3:$AV$367,2),バックデータ一覧!$H$16:$H$21,0),MATCH(計算過程!AA$2,バックデータ一覧!$I$2:$L$2,0)),IF(入力データと計算結果!$F$6=1,INDEX(バックデータ一覧!$I$22:$L$27,MATCH(VLOOKUP(計算過程!$A284,バックデータ一覧!$AU$3:$AV$367,2),バックデータ一覧!$H$22:$H$27,0),MATCH(計算過程!AA$2,バックデータ一覧!$I$2:$L$2,0))))))</f>
        <v>150</v>
      </c>
      <c r="AB284" s="24">
        <f>IF(入力データと計算結果!$F$6=4,INDEX(バックデータ一覧!$I$4:$L$9,MATCH(VLOOKUP(計算過程!$A284,バックデータ一覧!$AU$3:$AV$367,2),バックデータ一覧!$H$4:$H$9,0),MATCH(計算過程!AB$2,バックデータ一覧!$I$2:$L$2,0)),IF(入力データと計算結果!$F$6=3,INDEX(バックデータ一覧!$I$10:$L$15,MATCH(VLOOKUP(計算過程!$A284,バックデータ一覧!$AU$3:$AV$367,2),バックデータ一覧!$H$10:$H$15,0),MATCH(計算過程!AB$2,バックデータ一覧!$I$2:$L$2,0)),IF(入力データと計算結果!$F$6=2,INDEX(バックデータ一覧!$I$16:$L$21,MATCH(VLOOKUP(計算過程!$A284,バックデータ一覧!$AU$3:$AV$367,2),バックデータ一覧!$H$16:$H$21,0),MATCH(計算過程!AB$2,バックデータ一覧!$I$2:$L$2,0)),IF(入力データと計算結果!$F$6=1,INDEX(バックデータ一覧!$I$22:$L$27,MATCH(VLOOKUP(計算過程!$A284,バックデータ一覧!$AU$3:$AV$367,2),バックデータ一覧!$H$22:$H$27,0),MATCH(計算過程!AB$2,バックデータ一覧!$I$2:$L$2,0))))))</f>
        <v>28</v>
      </c>
      <c r="AC284" s="24">
        <f>IF(入力データと計算結果!$F$6=4,INDEX(バックデータ一覧!$I$4:$L$9,MATCH(VLOOKUP(計算過程!$A284,バックデータ一覧!$AU$3:$AV$367,2),バックデータ一覧!$H$4:$H$9,0),MATCH(計算過程!AC$2,バックデータ一覧!$I$2:$L$2,0)),IF(入力データと計算結果!$F$6=3,INDEX(バックデータ一覧!$I$10:$L$15,MATCH(VLOOKUP(計算過程!$A284,バックデータ一覧!$AU$3:$AV$367,2),バックデータ一覧!$H$10:$H$15,0),MATCH(計算過程!AC$2,バックデータ一覧!$I$2:$L$2,0)),IF(入力データと計算結果!$F$6=2,INDEX(バックデータ一覧!$I$16:$L$21,MATCH(VLOOKUP(計算過程!$A284,バックデータ一覧!$AU$3:$AV$367,2),バックデータ一覧!$H$16:$H$21,0),MATCH(計算過程!AC$2,バックデータ一覧!$I$2:$L$2,0)),IF(入力データと計算結果!$F$6=1,INDEX(バックデータ一覧!$I$22:$L$27,MATCH(VLOOKUP(計算過程!$A284,バックデータ一覧!$AU$3:$AV$367,2),バックデータ一覧!$H$22:$H$27,0),MATCH(計算過程!AC$2,バックデータ一覧!$I$2:$L$2,0))))))</f>
        <v>180</v>
      </c>
      <c r="AD284" s="89">
        <f>IF($AF284&lt;7,INDEX(バックデータ一覧!$P$4:$S$5,MATCH(入力データと計算結果!$F$8,バックデータ一覧!$O$4:$O$5,0),MATCH(入力データと計算結果!$F$6,バックデータ一覧!$P$3:$W$3,0)),IF(AND($AF284&gt;=7,$AF284&lt;16),INDEX(バックデータ一覧!$P$6:$S$7,MATCH(入力データと計算結果!$F$8,バックデータ一覧!$O$6:$O$7,0),MATCH(入力データと計算結果!$F$6,バックデータ一覧!$P$3:$W$3,0)),IF(AND($AF284&gt;=16,$AF284&lt;25),INDEX(バックデータ一覧!$P$8:$S$9,MATCH(入力データと計算結果!$F$8,バックデータ一覧!$O$8:$O$9,0),MATCH(入力データと計算結果!$F$6,バックデータ一覧!$P$3:$W$3,0)),IF($AF284&gt;=25,INDEX(バックデータ一覧!$P$10:$S$11,MATCH(入力データと計算結果!$F$8,バックデータ一覧!$O$10:$O$11,0),MATCH(入力データと計算結果!$F$6,バックデータ一覧!$P$3:$W$3,0))))))</f>
        <v>-0.13</v>
      </c>
      <c r="AE284" s="89">
        <f>IF($AF284&lt;7,INDEX(バックデータ一覧!$T$4:$W$5,MATCH(入力データと計算結果!$F$8,バックデータ一覧!$O$4:$O$5,0),MATCH(入力データと計算結果!$F$6,バックデータ一覧!$P$3:$W$3,0)),IF(AND($AF284&gt;=7,$AF284&lt;16),INDEX(バックデータ一覧!$T$6:$W$7,MATCH(入力データと計算結果!$F$8,バックデータ一覧!$O$6:$O$7,0),MATCH(入力データと計算結果!$F$6,バックデータ一覧!$P$3:$W$3,0)),IF(AND($AF284&gt;=16,$AF284&lt;25),INDEX(バックデータ一覧!$T$8:$W$9,MATCH(入力データと計算結果!$F$8,バックデータ一覧!$O$8:$O$9,0),MATCH(入力データと計算結果!$F$6,バックデータ一覧!$P$3:$W$3,0)),IF($AF284&gt;=25,INDEX(バックデータ一覧!$T$10:$W$11,MATCH(入力データと計算結果!$F$8,バックデータ一覧!$O$10:$O$11,0),MATCH(入力データと計算結果!$F$6,バックデータ一覧!$P$3:$W$3,0))))))</f>
        <v>6.04</v>
      </c>
      <c r="AF284" s="88">
        <f>AVERAGEIF(貼り付けシート!$A$6:$A$8765,$A284,貼り付けシート!$C$6:$C$8765)</f>
        <v>7.7083333333333348</v>
      </c>
      <c r="AG284" s="91">
        <f>IF(AND(入力データと計算結果!$F$7=バックデータ一覧!$A$7,AH284="使用できる"),MIN(AN284,SUM(I284:N284)*$AX$13),0)</f>
        <v>0</v>
      </c>
      <c r="AH284" s="47" t="str">
        <f t="shared" si="53"/>
        <v>使用できる</v>
      </c>
      <c r="AI284" s="90">
        <f>IF(入力データと計算結果!$F$7=バックデータ一覧!$A$8,MIN(AJ284,(SUM(I284:N284)*$AX$15)),0)</f>
        <v>0</v>
      </c>
      <c r="AJ284" s="90">
        <f t="shared" ca="1" si="49"/>
        <v>0</v>
      </c>
      <c r="AK284" s="90">
        <f t="shared" ca="1" si="50"/>
        <v>33.659335570087499</v>
      </c>
      <c r="AL284" s="88">
        <f>IF(OR($AX$22=0,入力データと計算結果!$F$7&lt;&gt;バックデータ一覧!$A$8),0,$AX$19*AM284*10^-3)</f>
        <v>0</v>
      </c>
      <c r="AM284" s="90">
        <f>SUMPRODUCT(('計算過程（日射量等）'!$A$6:$A$8765=計算過程!A284)*('計算過程（日射量等）'!$C$6:$C$8765&gt;=$AX$20))</f>
        <v>3</v>
      </c>
      <c r="AN284" s="90">
        <f>IF(入力データと計算結果!$F$7=バックデータ一覧!$A$9,0,AO284*$AX$22*$AX$21*計算過程!$AX$23)</f>
        <v>0</v>
      </c>
      <c r="AO284" s="90">
        <f>SUMIF('計算過程（日射量等）'!$A$6:$A$8765,計算過程!A284,'計算過程（日射量等）'!$C$6:$C$8765)*3600*10^-6</f>
        <v>4.2835381788562401</v>
      </c>
      <c r="AP284" s="90">
        <f t="shared" si="54"/>
        <v>12.576209677419355</v>
      </c>
      <c r="AQ284" s="90">
        <f>AVERAGEIF('貼り付けシート（日射量等）'!$D$3:$D$8762,$A284,'貼り付けシート（日射量等）'!$F$3:$F$8762)</f>
        <v>14.570833333333333</v>
      </c>
    </row>
    <row r="285" spans="1:43">
      <c r="A285" s="28">
        <v>41919</v>
      </c>
      <c r="B285" s="88">
        <f ca="1">I285-IF(入力データと計算結果!$F$7=バックデータ一覧!$A$7,計算過程!$AG285,計算過程!$AI285)*I285/($I285+$J285+$K285+$L285+$M285+$N285)</f>
        <v>16.957294710265</v>
      </c>
      <c r="C285" s="88">
        <f ca="1">J285-IF(入力データと計算結果!$F$7=バックデータ一覧!$A$7,計算過程!$AG285,計算過程!$AI285)*J285/($I285+$J285+$K285+$L285+$M285+$N285)</f>
        <v>24.22470672895</v>
      </c>
      <c r="D285" s="88">
        <f ca="1">K285-IF(入力データと計算結果!$F$7=バックデータ一覧!$A$7,計算過程!$AG285,計算過程!$AI285)*K285/($I285+$J285+$K285+$L285+$M285+$N285)</f>
        <v>3.6337060093424998</v>
      </c>
      <c r="E285" s="88">
        <f ca="1">L285-IF(入力データと計算結果!$F$7=バックデータ一覧!$A$7,計算過程!$AG285,計算過程!$AI285)*L285/($I285+$J285+$K285+$L285+$M285+$N285)</f>
        <v>21.802236056055001</v>
      </c>
      <c r="F285" s="88">
        <f ca="1">M285-IF(入力データと計算結果!$F$7=バックデータ一覧!$A$7,計算過程!$AG285,計算過程!$AI285)*M285/($I285+$J285+$K285+$L285+$M285+$N285)</f>
        <v>0</v>
      </c>
      <c r="G285" s="88">
        <f ca="1">N285-IF(入力データと計算結果!$F$7=バックデータ一覧!$A$7,計算過程!$AG285,計算過程!$AI285)*N285/($I285+$J285+$K285+$L285+$M285+$N285)</f>
        <v>4.9182083333333342</v>
      </c>
      <c r="H285" s="88">
        <f t="shared" si="51"/>
        <v>0</v>
      </c>
      <c r="I285" s="90">
        <f ca="1">P285*(バックデータ一覧!$E$3-計算過程!X285)*4.186*10^-3</f>
        <v>16.957294710265</v>
      </c>
      <c r="J285" s="90">
        <f ca="1">Q285*(バックデータ一覧!$E$4-計算過程!X285)*4.186*10^-3</f>
        <v>24.22470672895</v>
      </c>
      <c r="K285" s="90">
        <f ca="1">R285*(バックデータ一覧!$E$5-計算過程!X285)*4.186*10^-3</f>
        <v>3.6337060093424998</v>
      </c>
      <c r="L285" s="90">
        <f ca="1">IF(入力データと計算結果!$F$9=バックデータ一覧!$A$2,計算過程!S285*(バックデータ一覧!$E$6-計算過程!X285)*4.186*10^-3,0)</f>
        <v>21.802236056055001</v>
      </c>
      <c r="M285" s="90">
        <f>IF(入力データと計算結果!$F$9=バックデータ一覧!$A$2,0,計算過程!T285*(バックデータ一覧!$E$7-計算過程!X285)*4.186*10^-3)</f>
        <v>0</v>
      </c>
      <c r="N285" s="90">
        <f ca="1">IF(入力データと計算結果!$F$9=バックデータ一覧!$A$4,0,計算過程!U285*(バックデータ一覧!$E$8-計算過程!X285)*4.186*10^-3)</f>
        <v>4.9182083333333342</v>
      </c>
      <c r="O285" s="90">
        <f>IF(入力データと計算結果!$F$9=バックデータ一覧!$A$4,計算過程!W285*1.25,0)</f>
        <v>0</v>
      </c>
      <c r="P285" s="88">
        <f t="shared" si="44"/>
        <v>140</v>
      </c>
      <c r="Q285" s="88">
        <f t="shared" si="45"/>
        <v>200</v>
      </c>
      <c r="R285" s="88">
        <f t="shared" si="46"/>
        <v>30</v>
      </c>
      <c r="S285" s="88">
        <f>IF(入力データと計算結果!$F$9=バックデータ一覧!$A$2,$AC285,0)*$AX$11*$AX$12</f>
        <v>180</v>
      </c>
      <c r="T285" s="88">
        <f>IF(入力データと計算結果!$F$9=バックデータ一覧!$A$2,0,$AC285)*$AX$12</f>
        <v>0</v>
      </c>
      <c r="U285" s="88">
        <f t="shared" ca="1" si="52"/>
        <v>24.009585491054544</v>
      </c>
      <c r="V285" s="90">
        <f ca="1">IF(OR(入力データと計算結果!$F$9=バックデータ一覧!$A$2,入力データと計算結果!$F$9=バックデータ一覧!$A$3),W285/(バックデータ一覧!$E$8-計算過程!X285)/4.186*10^3,0)</f>
        <v>24.009585491054544</v>
      </c>
      <c r="W285" s="90">
        <f t="shared" si="47"/>
        <v>4.9182083333333333</v>
      </c>
      <c r="X285" s="90">
        <f ca="1">MAX(VLOOKUP(入力データと計算結果!$F$5,バックデータ一覧!$Y$3:$AA$10,2)*Y285+VLOOKUP(入力データと計算結果!$F$5,バックデータ一覧!$Y$3:$AA$10,3),0.5)</f>
        <v>11.064612125</v>
      </c>
      <c r="Y285" s="90">
        <f t="shared" ca="1" si="48"/>
        <v>11.445416666666667</v>
      </c>
      <c r="Z285" s="24">
        <f>IF(入力データと計算結果!$F$6=4,INDEX(バックデータ一覧!$I$4:$L$9,MATCH(VLOOKUP(計算過程!$A285,バックデータ一覧!$AU$3:$AV$367,2),バックデータ一覧!$H$4:$H$9,0),MATCH(計算過程!Z$2,バックデータ一覧!$I$2:$L$2,0)),IF(入力データと計算結果!$F$6=3,INDEX(バックデータ一覧!$I$10:$L$15,MATCH(VLOOKUP(計算過程!$A285,バックデータ一覧!$AU$3:$AV$367,2),バックデータ一覧!$H$10:$H$15,0),MATCH(計算過程!Z$2,バックデータ一覧!$I$2:$L$2,0)),IF(入力データと計算結果!$F$6=2,INDEX(バックデータ一覧!$I$16:$L$21,MATCH(VLOOKUP(計算過程!$A285,バックデータ一覧!$AU$3:$AV$367,2),バックデータ一覧!$H$16:$H$21,0),MATCH(計算過程!Z$2,バックデータ一覧!$I$2:$L$2,0)),IF(入力データと計算結果!$F$6=1,INDEX(バックデータ一覧!$I$22:$L$27,MATCH(VLOOKUP(計算過程!$A285,バックデータ一覧!$AU$3:$AV$367,2),バックデータ一覧!$H$22:$H$27,0),MATCH(計算過程!Z$2,バックデータ一覧!$I$2:$L$2,0))))))</f>
        <v>140</v>
      </c>
      <c r="AA285" s="24">
        <f>IF(入力データと計算結果!$F$6=4,INDEX(バックデータ一覧!$I$4:$L$9,MATCH(VLOOKUP(計算過程!$A285,バックデータ一覧!$AU$3:$AV$367,2),バックデータ一覧!$H$4:$H$9,0),MATCH(計算過程!AA$2,バックデータ一覧!$I$2:$L$2,0)),IF(入力データと計算結果!$F$6=3,INDEX(バックデータ一覧!$I$10:$L$15,MATCH(VLOOKUP(計算過程!$A285,バックデータ一覧!$AU$3:$AV$367,2),バックデータ一覧!$H$10:$H$15,0),MATCH(計算過程!AA$2,バックデータ一覧!$I$2:$L$2,0)),IF(入力データと計算結果!$F$6=2,INDEX(バックデータ一覧!$I$16:$L$21,MATCH(VLOOKUP(計算過程!$A285,バックデータ一覧!$AU$3:$AV$367,2),バックデータ一覧!$H$16:$H$21,0),MATCH(計算過程!AA$2,バックデータ一覧!$I$2:$L$2,0)),IF(入力データと計算結果!$F$6=1,INDEX(バックデータ一覧!$I$22:$L$27,MATCH(VLOOKUP(計算過程!$A285,バックデータ一覧!$AU$3:$AV$367,2),バックデータ一覧!$H$22:$H$27,0),MATCH(計算過程!AA$2,バックデータ一覧!$I$2:$L$2,0))))))</f>
        <v>200</v>
      </c>
      <c r="AB285" s="24">
        <f>IF(入力データと計算結果!$F$6=4,INDEX(バックデータ一覧!$I$4:$L$9,MATCH(VLOOKUP(計算過程!$A285,バックデータ一覧!$AU$3:$AV$367,2),バックデータ一覧!$H$4:$H$9,0),MATCH(計算過程!AB$2,バックデータ一覧!$I$2:$L$2,0)),IF(入力データと計算結果!$F$6=3,INDEX(バックデータ一覧!$I$10:$L$15,MATCH(VLOOKUP(計算過程!$A285,バックデータ一覧!$AU$3:$AV$367,2),バックデータ一覧!$H$10:$H$15,0),MATCH(計算過程!AB$2,バックデータ一覧!$I$2:$L$2,0)),IF(入力データと計算結果!$F$6=2,INDEX(バックデータ一覧!$I$16:$L$21,MATCH(VLOOKUP(計算過程!$A285,バックデータ一覧!$AU$3:$AV$367,2),バックデータ一覧!$H$16:$H$21,0),MATCH(計算過程!AB$2,バックデータ一覧!$I$2:$L$2,0)),IF(入力データと計算結果!$F$6=1,INDEX(バックデータ一覧!$I$22:$L$27,MATCH(VLOOKUP(計算過程!$A285,バックデータ一覧!$AU$3:$AV$367,2),バックデータ一覧!$H$22:$H$27,0),MATCH(計算過程!AB$2,バックデータ一覧!$I$2:$L$2,0))))))</f>
        <v>30</v>
      </c>
      <c r="AC285" s="24">
        <f>IF(入力データと計算結果!$F$6=4,INDEX(バックデータ一覧!$I$4:$L$9,MATCH(VLOOKUP(計算過程!$A285,バックデータ一覧!$AU$3:$AV$367,2),バックデータ一覧!$H$4:$H$9,0),MATCH(計算過程!AC$2,バックデータ一覧!$I$2:$L$2,0)),IF(入力データと計算結果!$F$6=3,INDEX(バックデータ一覧!$I$10:$L$15,MATCH(VLOOKUP(計算過程!$A285,バックデータ一覧!$AU$3:$AV$367,2),バックデータ一覧!$H$10:$H$15,0),MATCH(計算過程!AC$2,バックデータ一覧!$I$2:$L$2,0)),IF(入力データと計算結果!$F$6=2,INDEX(バックデータ一覧!$I$16:$L$21,MATCH(VLOOKUP(計算過程!$A285,バックデータ一覧!$AU$3:$AV$367,2),バックデータ一覧!$H$16:$H$21,0),MATCH(計算過程!AC$2,バックデータ一覧!$I$2:$L$2,0)),IF(入力データと計算結果!$F$6=1,INDEX(バックデータ一覧!$I$22:$L$27,MATCH(VLOOKUP(計算過程!$A285,バックデータ一覧!$AU$3:$AV$367,2),バックデータ一覧!$H$22:$H$27,0),MATCH(計算過程!AC$2,バックデータ一覧!$I$2:$L$2,0))))))</f>
        <v>180</v>
      </c>
      <c r="AD285" s="89">
        <f>IF($AF285&lt;7,INDEX(バックデータ一覧!$P$4:$S$5,MATCH(入力データと計算結果!$F$8,バックデータ一覧!$O$4:$O$5,0),MATCH(入力データと計算結果!$F$6,バックデータ一覧!$P$3:$W$3,0)),IF(AND($AF285&gt;=7,$AF285&lt;16),INDEX(バックデータ一覧!$P$6:$S$7,MATCH(入力データと計算結果!$F$8,バックデータ一覧!$O$6:$O$7,0),MATCH(入力データと計算結果!$F$6,バックデータ一覧!$P$3:$W$3,0)),IF(AND($AF285&gt;=16,$AF285&lt;25),INDEX(バックデータ一覧!$P$8:$S$9,MATCH(入力データと計算結果!$F$8,バックデータ一覧!$O$8:$O$9,0),MATCH(入力データと計算結果!$F$6,バックデータ一覧!$P$3:$W$3,0)),IF($AF285&gt;=25,INDEX(バックデータ一覧!$P$10:$S$11,MATCH(入力データと計算結果!$F$8,バックデータ一覧!$O$10:$O$11,0),MATCH(入力データと計算結果!$F$6,バックデータ一覧!$P$3:$W$3,0))))))</f>
        <v>-0.13</v>
      </c>
      <c r="AE285" s="89">
        <f>IF($AF285&lt;7,INDEX(バックデータ一覧!$T$4:$W$5,MATCH(入力データと計算結果!$F$8,バックデータ一覧!$O$4:$O$5,0),MATCH(入力データと計算結果!$F$6,バックデータ一覧!$P$3:$W$3,0)),IF(AND($AF285&gt;=7,$AF285&lt;16),INDEX(バックデータ一覧!$T$6:$W$7,MATCH(入力データと計算結果!$F$8,バックデータ一覧!$O$6:$O$7,0),MATCH(入力データと計算結果!$F$6,バックデータ一覧!$P$3:$W$3,0)),IF(AND($AF285&gt;=16,$AF285&lt;25),INDEX(バックデータ一覧!$T$8:$W$9,MATCH(入力データと計算結果!$F$8,バックデータ一覧!$O$8:$O$9,0),MATCH(入力データと計算結果!$F$6,バックデータ一覧!$P$3:$W$3,0)),IF($AF285&gt;=25,INDEX(バックデータ一覧!$T$10:$W$11,MATCH(入力データと計算結果!$F$8,バックデータ一覧!$O$10:$O$11,0),MATCH(入力データと計算結果!$F$6,バックデータ一覧!$P$3:$W$3,0))))))</f>
        <v>6.04</v>
      </c>
      <c r="AF285" s="88">
        <f>AVERAGEIF(貼り付けシート!$A$6:$A$8765,$A285,貼り付けシート!$C$6:$C$8765)</f>
        <v>8.6291666666666664</v>
      </c>
      <c r="AG285" s="91">
        <f>IF(AND(入力データと計算結果!$F$7=バックデータ一覧!$A$7,AH285="使用できる"),MIN(AN285,SUM(I285:N285)*$AX$13),0)</f>
        <v>0</v>
      </c>
      <c r="AH285" s="47" t="str">
        <f t="shared" si="53"/>
        <v>使用できる</v>
      </c>
      <c r="AI285" s="90">
        <f>IF(入力データと計算結果!$F$7=バックデータ一覧!$A$8,MIN(AJ285,(SUM(I285:N285)*$AX$15)),0)</f>
        <v>0</v>
      </c>
      <c r="AJ285" s="90">
        <f t="shared" ca="1" si="49"/>
        <v>0</v>
      </c>
      <c r="AK285" s="90">
        <f t="shared" ca="1" si="50"/>
        <v>33.866030046712496</v>
      </c>
      <c r="AL285" s="88">
        <f>IF(OR($AX$22=0,入力データと計算結果!$F$7&lt;&gt;バックデータ一覧!$A$8),0,$AX$19*AM285*10^-3)</f>
        <v>0</v>
      </c>
      <c r="AM285" s="90">
        <f>SUMPRODUCT(('計算過程（日射量等）'!$A$6:$A$8765=計算過程!A285)*('計算過程（日射量等）'!$C$6:$C$8765&gt;=$AX$20))</f>
        <v>4</v>
      </c>
      <c r="AN285" s="90">
        <f>IF(入力データと計算結果!$F$7=バックデータ一覧!$A$9,0,AO285*$AX$22*$AX$21*計算過程!$AX$23)</f>
        <v>0</v>
      </c>
      <c r="AO285" s="90">
        <f>SUMIF('計算過程（日射量等）'!$A$6:$A$8765,計算過程!A285,'計算過程（日射量等）'!$C$6:$C$8765)*3600*10^-6</f>
        <v>5.3710906411876866</v>
      </c>
      <c r="AP285" s="90">
        <f t="shared" si="54"/>
        <v>12.320564516129034</v>
      </c>
      <c r="AQ285" s="90">
        <f>AVERAGEIF('貼り付けシート（日射量等）'!$D$3:$D$8762,$A285,'貼り付けシート（日射量等）'!$F$3:$F$8762)</f>
        <v>11.587499999999999</v>
      </c>
    </row>
    <row r="286" spans="1:43">
      <c r="A286" s="28">
        <v>41920</v>
      </c>
      <c r="B286" s="88">
        <f ca="1">I286-IF(入力データと計算結果!$F$7=バックデータ一覧!$A$7,計算過程!$AG286,計算過程!$AI286)*I286/($I286+$J286+$K286+$L286+$M286+$N286)</f>
        <v>22.493401508213999</v>
      </c>
      <c r="C286" s="88">
        <f ca="1">J286-IF(入力データと計算結果!$F$7=バックデータ一覧!$A$7,計算過程!$AG286,計算過程!$AI286)*J286/($I286+$J286+$K286+$L286+$M286+$N286)</f>
        <v>29.339219358539999</v>
      </c>
      <c r="D286" s="88">
        <f ca="1">K286-IF(入力データと計算結果!$F$7=バックデータ一覧!$A$7,計算過程!$AG286,計算過程!$AI286)*K286/($I286+$J286+$K286+$L286+$M286+$N286)</f>
        <v>5.6233503770534998</v>
      </c>
      <c r="E286" s="88">
        <f ca="1">L286-IF(入力データと計算結果!$F$7=バックデータ一覧!$A$7,計算過程!$AG286,計算過程!$AI286)*L286/($I286+$J286+$K286+$L286+$M286+$N286)</f>
        <v>22.004414518905001</v>
      </c>
      <c r="F286" s="88">
        <f ca="1">M286-IF(入力データと計算結果!$F$7=バックデータ一覧!$A$7,計算過程!$AG286,計算過程!$AI286)*M286/($I286+$J286+$K286+$L286+$M286+$N286)</f>
        <v>0</v>
      </c>
      <c r="G286" s="88">
        <f ca="1">N286-IF(入力データと計算結果!$F$7=バックデータ一覧!$A$7,計算過程!$AG286,計算過程!$AI286)*N286/($I286+$J286+$K286+$L286+$M286+$N286)</f>
        <v>4.8077083333333333</v>
      </c>
      <c r="H286" s="88">
        <f t="shared" si="51"/>
        <v>0</v>
      </c>
      <c r="I286" s="90">
        <f ca="1">P286*(バックデータ一覧!$E$3-計算過程!X286)*4.186*10^-3</f>
        <v>22.493401508213999</v>
      </c>
      <c r="J286" s="90">
        <f ca="1">Q286*(バックデータ一覧!$E$4-計算過程!X286)*4.186*10^-3</f>
        <v>29.339219358539999</v>
      </c>
      <c r="K286" s="90">
        <f ca="1">R286*(バックデータ一覧!$E$5-計算過程!X286)*4.186*10^-3</f>
        <v>5.6233503770534998</v>
      </c>
      <c r="L286" s="90">
        <f ca="1">IF(入力データと計算結果!$F$9=バックデータ一覧!$A$2,計算過程!S286*(バックデータ一覧!$E$6-計算過程!X286)*4.186*10^-3,0)</f>
        <v>22.004414518905001</v>
      </c>
      <c r="M286" s="90">
        <f>IF(入力データと計算結果!$F$9=バックデータ一覧!$A$2,0,計算過程!T286*(バックデータ一覧!$E$7-計算過程!X286)*4.186*10^-3)</f>
        <v>0</v>
      </c>
      <c r="N286" s="90">
        <f ca="1">IF(入力データと計算結果!$F$9=バックデータ一覧!$A$4,0,計算過程!U286*(バックデータ一覧!$E$8-計算過程!X286)*4.186*10^-3)</f>
        <v>4.8077083333333333</v>
      </c>
      <c r="O286" s="90">
        <f>IF(入力データと計算結果!$F$9=バックデータ一覧!$A$4,計算過程!W286*1.25,0)</f>
        <v>0</v>
      </c>
      <c r="P286" s="88">
        <f t="shared" si="44"/>
        <v>184</v>
      </c>
      <c r="Q286" s="88">
        <f t="shared" si="45"/>
        <v>240</v>
      </c>
      <c r="R286" s="88">
        <f t="shared" si="46"/>
        <v>46</v>
      </c>
      <c r="S286" s="88">
        <f>IF(入力データと計算結果!$F$9=バックデータ一覧!$A$2,$AC286,0)*$AX$11*$AX$12</f>
        <v>180</v>
      </c>
      <c r="T286" s="88">
        <f>IF(入力データと計算結果!$F$9=バックデータ一覧!$A$2,0,$AC286)*$AX$12</f>
        <v>0</v>
      </c>
      <c r="U286" s="88">
        <f t="shared" ca="1" si="52"/>
        <v>23.342157876070218</v>
      </c>
      <c r="V286" s="90">
        <f ca="1">IF(OR(入力データと計算結果!$F$9=バックデータ一覧!$A$2,入力データと計算結果!$F$9=バックデータ一覧!$A$3),W286/(バックデータ一覧!$E$8-計算過程!X286)/4.186*10^3,0)</f>
        <v>23.342157876070218</v>
      </c>
      <c r="W286" s="90">
        <f t="shared" si="47"/>
        <v>4.8077083333333333</v>
      </c>
      <c r="X286" s="90">
        <f ca="1">MAX(VLOOKUP(入力データと計算結果!$F$5,バックデータ一覧!$Y$3:$AA$10,2)*Y286+VLOOKUP(入力データと計算結果!$F$5,バックデータ一覧!$Y$3:$AA$10,3),0.5)</f>
        <v>10.796285875000002</v>
      </c>
      <c r="Y286" s="90">
        <f t="shared" ca="1" si="48"/>
        <v>11.041250000000002</v>
      </c>
      <c r="Z286" s="24">
        <f>IF(入力データと計算結果!$F$6=4,INDEX(バックデータ一覧!$I$4:$L$9,MATCH(VLOOKUP(計算過程!$A286,バックデータ一覧!$AU$3:$AV$367,2),バックデータ一覧!$H$4:$H$9,0),MATCH(計算過程!Z$2,バックデータ一覧!$I$2:$L$2,0)),IF(入力データと計算結果!$F$6=3,INDEX(バックデータ一覧!$I$10:$L$15,MATCH(VLOOKUP(計算過程!$A286,バックデータ一覧!$AU$3:$AV$367,2),バックデータ一覧!$H$10:$H$15,0),MATCH(計算過程!Z$2,バックデータ一覧!$I$2:$L$2,0)),IF(入力データと計算結果!$F$6=2,INDEX(バックデータ一覧!$I$16:$L$21,MATCH(VLOOKUP(計算過程!$A286,バックデータ一覧!$AU$3:$AV$367,2),バックデータ一覧!$H$16:$H$21,0),MATCH(計算過程!Z$2,バックデータ一覧!$I$2:$L$2,0)),IF(入力データと計算結果!$F$6=1,INDEX(バックデータ一覧!$I$22:$L$27,MATCH(VLOOKUP(計算過程!$A286,バックデータ一覧!$AU$3:$AV$367,2),バックデータ一覧!$H$22:$H$27,0),MATCH(計算過程!Z$2,バックデータ一覧!$I$2:$L$2,0))))))</f>
        <v>184</v>
      </c>
      <c r="AA286" s="24">
        <f>IF(入力データと計算結果!$F$6=4,INDEX(バックデータ一覧!$I$4:$L$9,MATCH(VLOOKUP(計算過程!$A286,バックデータ一覧!$AU$3:$AV$367,2),バックデータ一覧!$H$4:$H$9,0),MATCH(計算過程!AA$2,バックデータ一覧!$I$2:$L$2,0)),IF(入力データと計算結果!$F$6=3,INDEX(バックデータ一覧!$I$10:$L$15,MATCH(VLOOKUP(計算過程!$A286,バックデータ一覧!$AU$3:$AV$367,2),バックデータ一覧!$H$10:$H$15,0),MATCH(計算過程!AA$2,バックデータ一覧!$I$2:$L$2,0)),IF(入力データと計算結果!$F$6=2,INDEX(バックデータ一覧!$I$16:$L$21,MATCH(VLOOKUP(計算過程!$A286,バックデータ一覧!$AU$3:$AV$367,2),バックデータ一覧!$H$16:$H$21,0),MATCH(計算過程!AA$2,バックデータ一覧!$I$2:$L$2,0)),IF(入力データと計算結果!$F$6=1,INDEX(バックデータ一覧!$I$22:$L$27,MATCH(VLOOKUP(計算過程!$A286,バックデータ一覧!$AU$3:$AV$367,2),バックデータ一覧!$H$22:$H$27,0),MATCH(計算過程!AA$2,バックデータ一覧!$I$2:$L$2,0))))))</f>
        <v>240</v>
      </c>
      <c r="AB286" s="24">
        <f>IF(入力データと計算結果!$F$6=4,INDEX(バックデータ一覧!$I$4:$L$9,MATCH(VLOOKUP(計算過程!$A286,バックデータ一覧!$AU$3:$AV$367,2),バックデータ一覧!$H$4:$H$9,0),MATCH(計算過程!AB$2,バックデータ一覧!$I$2:$L$2,0)),IF(入力データと計算結果!$F$6=3,INDEX(バックデータ一覧!$I$10:$L$15,MATCH(VLOOKUP(計算過程!$A286,バックデータ一覧!$AU$3:$AV$367,2),バックデータ一覧!$H$10:$H$15,0),MATCH(計算過程!AB$2,バックデータ一覧!$I$2:$L$2,0)),IF(入力データと計算結果!$F$6=2,INDEX(バックデータ一覧!$I$16:$L$21,MATCH(VLOOKUP(計算過程!$A286,バックデータ一覧!$AU$3:$AV$367,2),バックデータ一覧!$H$16:$H$21,0),MATCH(計算過程!AB$2,バックデータ一覧!$I$2:$L$2,0)),IF(入力データと計算結果!$F$6=1,INDEX(バックデータ一覧!$I$22:$L$27,MATCH(VLOOKUP(計算過程!$A286,バックデータ一覧!$AU$3:$AV$367,2),バックデータ一覧!$H$22:$H$27,0),MATCH(計算過程!AB$2,バックデータ一覧!$I$2:$L$2,0))))))</f>
        <v>46</v>
      </c>
      <c r="AC286" s="24">
        <f>IF(入力データと計算結果!$F$6=4,INDEX(バックデータ一覧!$I$4:$L$9,MATCH(VLOOKUP(計算過程!$A286,バックデータ一覧!$AU$3:$AV$367,2),バックデータ一覧!$H$4:$H$9,0),MATCH(計算過程!AC$2,バックデータ一覧!$I$2:$L$2,0)),IF(入力データと計算結果!$F$6=3,INDEX(バックデータ一覧!$I$10:$L$15,MATCH(VLOOKUP(計算過程!$A286,バックデータ一覧!$AU$3:$AV$367,2),バックデータ一覧!$H$10:$H$15,0),MATCH(計算過程!AC$2,バックデータ一覧!$I$2:$L$2,0)),IF(入力データと計算結果!$F$6=2,INDEX(バックデータ一覧!$I$16:$L$21,MATCH(VLOOKUP(計算過程!$A286,バックデータ一覧!$AU$3:$AV$367,2),バックデータ一覧!$H$16:$H$21,0),MATCH(計算過程!AC$2,バックデータ一覧!$I$2:$L$2,0)),IF(入力データと計算結果!$F$6=1,INDEX(バックデータ一覧!$I$22:$L$27,MATCH(VLOOKUP(計算過程!$A286,バックデータ一覧!$AU$3:$AV$367,2),バックデータ一覧!$H$22:$H$27,0),MATCH(計算過程!AC$2,バックデータ一覧!$I$2:$L$2,0))))))</f>
        <v>180</v>
      </c>
      <c r="AD286" s="89">
        <f>IF($AF286&lt;7,INDEX(バックデータ一覧!$P$4:$S$5,MATCH(入力データと計算結果!$F$8,バックデータ一覧!$O$4:$O$5,0),MATCH(入力データと計算結果!$F$6,バックデータ一覧!$P$3:$W$3,0)),IF(AND($AF286&gt;=7,$AF286&lt;16),INDEX(バックデータ一覧!$P$6:$S$7,MATCH(入力データと計算結果!$F$8,バックデータ一覧!$O$6:$O$7,0),MATCH(入力データと計算結果!$F$6,バックデータ一覧!$P$3:$W$3,0)),IF(AND($AF286&gt;=16,$AF286&lt;25),INDEX(バックデータ一覧!$P$8:$S$9,MATCH(入力データと計算結果!$F$8,バックデータ一覧!$O$8:$O$9,0),MATCH(入力データと計算結果!$F$6,バックデータ一覧!$P$3:$W$3,0)),IF($AF286&gt;=25,INDEX(バックデータ一覧!$P$10:$S$11,MATCH(入力データと計算結果!$F$8,バックデータ一覧!$O$10:$O$11,0),MATCH(入力データと計算結果!$F$6,バックデータ一覧!$P$3:$W$3,0))))))</f>
        <v>-0.13</v>
      </c>
      <c r="AE286" s="89">
        <f>IF($AF286&lt;7,INDEX(バックデータ一覧!$T$4:$W$5,MATCH(入力データと計算結果!$F$8,バックデータ一覧!$O$4:$O$5,0),MATCH(入力データと計算結果!$F$6,バックデータ一覧!$P$3:$W$3,0)),IF(AND($AF286&gt;=7,$AF286&lt;16),INDEX(バックデータ一覧!$T$6:$W$7,MATCH(入力データと計算結果!$F$8,バックデータ一覧!$O$6:$O$7,0),MATCH(入力データと計算結果!$F$6,バックデータ一覧!$P$3:$W$3,0)),IF(AND($AF286&gt;=16,$AF286&lt;25),INDEX(バックデータ一覧!$T$8:$W$9,MATCH(入力データと計算結果!$F$8,バックデータ一覧!$O$8:$O$9,0),MATCH(入力データと計算結果!$F$6,バックデータ一覧!$P$3:$W$3,0)),IF($AF286&gt;=25,INDEX(バックデータ一覧!$T$10:$W$11,MATCH(入力データと計算結果!$F$8,バックデータ一覧!$O$10:$O$11,0),MATCH(入力データと計算結果!$F$6,バックデータ一覧!$P$3:$W$3,0))))))</f>
        <v>6.04</v>
      </c>
      <c r="AF286" s="88">
        <f>AVERAGEIF(貼り付けシート!$A$6:$A$8765,$A286,貼り付けシート!$C$6:$C$8765)</f>
        <v>9.4791666666666661</v>
      </c>
      <c r="AG286" s="91">
        <f>IF(AND(入力データと計算結果!$F$7=バックデータ一覧!$A$7,AH286="使用できる"),MIN(AN286,SUM(I286:N286)*$AX$13),0)</f>
        <v>0</v>
      </c>
      <c r="AH286" s="47" t="str">
        <f t="shared" si="53"/>
        <v>使用できる</v>
      </c>
      <c r="AI286" s="90">
        <f>IF(入力データと計算結果!$F$7=バックデータ一覧!$A$8,MIN(AJ286,(SUM(I286:N286)*$AX$15)),0)</f>
        <v>0</v>
      </c>
      <c r="AJ286" s="90">
        <f t="shared" ca="1" si="49"/>
        <v>0</v>
      </c>
      <c r="AK286" s="90">
        <f t="shared" ca="1" si="50"/>
        <v>34.0345120990875</v>
      </c>
      <c r="AL286" s="88">
        <f>IF(OR($AX$22=0,入力データと計算結果!$F$7&lt;&gt;バックデータ一覧!$A$8),0,$AX$19*AM286*10^-3)</f>
        <v>0</v>
      </c>
      <c r="AM286" s="90">
        <f>SUMPRODUCT(('計算過程（日射量等）'!$A$6:$A$8765=計算過程!A286)*('計算過程（日射量等）'!$C$6:$C$8765&gt;=$AX$20))</f>
        <v>7</v>
      </c>
      <c r="AN286" s="90">
        <f>IF(入力データと計算結果!$F$7=バックデータ一覧!$A$9,0,AO286*$AX$22*$AX$21*計算過程!$AX$23)</f>
        <v>0</v>
      </c>
      <c r="AO286" s="90">
        <f>SUMIF('計算過程（日射量等）'!$A$6:$A$8765,計算過程!A286,'計算過程（日射量等）'!$C$6:$C$8765)*3600*10^-6</f>
        <v>12.260606809213206</v>
      </c>
      <c r="AP286" s="90">
        <f t="shared" si="54"/>
        <v>12.042338709677422</v>
      </c>
      <c r="AQ286" s="90">
        <f>AVERAGEIF('貼り付けシート（日射量等）'!$D$3:$D$8762,$A286,'貼り付けシート（日射量等）'!$F$3:$F$8762)</f>
        <v>7.7208333333333323</v>
      </c>
    </row>
    <row r="287" spans="1:43">
      <c r="A287" s="28">
        <v>41921</v>
      </c>
      <c r="B287" s="88">
        <f ca="1">I287-IF(入力データと計算結果!$F$7=バックデータ一覧!$A$7,計算過程!$AG287,計算過程!$AI287)*I287/($I287+$J287+$K287+$L287+$M287+$N287)</f>
        <v>11.323616574360999</v>
      </c>
      <c r="C287" s="88">
        <f ca="1">J287-IF(入力データと計算結果!$F$7=バックデータ一覧!$A$7,計算過程!$AG287,計算過程!$AI287)*J287/($I287+$J287+$K287+$L287+$M287+$N287)</f>
        <v>18.462418327762503</v>
      </c>
      <c r="D287" s="88">
        <f ca="1">K287-IF(入力データと計算結果!$F$7=バックデータ一覧!$A$7,計算過程!$AG287,計算過程!$AI287)*K287/($I287+$J287+$K287+$L287+$M287+$N287)</f>
        <v>3.4463180878489998</v>
      </c>
      <c r="E287" s="88">
        <f ca="1">L287-IF(入力データと計算結果!$F$7=バックデータ一覧!$A$7,計算過程!$AG287,計算過程!$AI287)*L287/($I287+$J287+$K287+$L287+$M287+$N287)</f>
        <v>22.154901993315001</v>
      </c>
      <c r="F287" s="88">
        <f ca="1">M287-IF(入力データと計算結果!$F$7=バックデータ一覧!$A$7,計算過程!$AG287,計算過程!$AI287)*M287/($I287+$J287+$K287+$L287+$M287+$N287)</f>
        <v>0</v>
      </c>
      <c r="G287" s="88">
        <f ca="1">N287-IF(入力データと計算結果!$F$7=バックデータ一覧!$A$7,計算過程!$AG287,計算過程!$AI287)*N287/($I287+$J287+$K287+$L287+$M287+$N287)</f>
        <v>4.5709999999999997</v>
      </c>
      <c r="H287" s="88">
        <f t="shared" si="51"/>
        <v>0</v>
      </c>
      <c r="I287" s="90">
        <f ca="1">P287*(バックデータ一覧!$E$3-計算過程!X287)*4.186*10^-3</f>
        <v>11.323616574360999</v>
      </c>
      <c r="J287" s="90">
        <f ca="1">Q287*(バックデータ一覧!$E$4-計算過程!X287)*4.186*10^-3</f>
        <v>18.462418327762503</v>
      </c>
      <c r="K287" s="90">
        <f ca="1">R287*(バックデータ一覧!$E$5-計算過程!X287)*4.186*10^-3</f>
        <v>3.4463180878489998</v>
      </c>
      <c r="L287" s="90">
        <f ca="1">IF(入力データと計算結果!$F$9=バックデータ一覧!$A$2,計算過程!S287*(バックデータ一覧!$E$6-計算過程!X287)*4.186*10^-3,0)</f>
        <v>22.154901993315001</v>
      </c>
      <c r="M287" s="90">
        <f>IF(入力データと計算結果!$F$9=バックデータ一覧!$A$2,0,計算過程!T287*(バックデータ一覧!$E$7-計算過程!X287)*4.186*10^-3)</f>
        <v>0</v>
      </c>
      <c r="N287" s="90">
        <f ca="1">IF(入力データと計算結果!$F$9=バックデータ一覧!$A$4,0,計算過程!U287*(バックデータ一覧!$E$8-計算過程!X287)*4.186*10^-3)</f>
        <v>4.5709999999999997</v>
      </c>
      <c r="O287" s="90">
        <f>IF(入力データと計算結果!$F$9=バックデータ一覧!$A$4,計算過程!W287*1.25,0)</f>
        <v>0</v>
      </c>
      <c r="P287" s="88">
        <f t="shared" si="44"/>
        <v>92</v>
      </c>
      <c r="Q287" s="88">
        <f t="shared" si="45"/>
        <v>150</v>
      </c>
      <c r="R287" s="88">
        <f t="shared" si="46"/>
        <v>28</v>
      </c>
      <c r="S287" s="88">
        <f>IF(入力データと計算結果!$F$9=バックデータ一覧!$A$2,$AC287,0)*$AX$11*$AX$12</f>
        <v>180</v>
      </c>
      <c r="T287" s="88">
        <f>IF(入力データと計算結果!$F$9=バックデータ一覧!$A$2,0,$AC287)*$AX$12</f>
        <v>0</v>
      </c>
      <c r="U287" s="88">
        <f t="shared" ca="1" si="52"/>
        <v>22.103183546894993</v>
      </c>
      <c r="V287" s="90">
        <f ca="1">IF(OR(入力データと計算結果!$F$9=バックデータ一覧!$A$2,入力データと計算結果!$F$9=バックデータ一覧!$A$3),W287/(バックデータ一覧!$E$8-計算過程!X287)/4.186*10^3,0)</f>
        <v>22.103183546894993</v>
      </c>
      <c r="W287" s="90">
        <f t="shared" si="47"/>
        <v>4.5709999999999997</v>
      </c>
      <c r="X287" s="90">
        <f ca="1">MAX(VLOOKUP(入力データと計算結果!$F$5,バックデータ一覧!$Y$3:$AA$10,2)*Y287+VLOOKUP(入力データと計算結果!$F$5,バックデータ一覧!$Y$3:$AA$10,3),0.5)</f>
        <v>10.596562625000001</v>
      </c>
      <c r="Y287" s="90">
        <f t="shared" ca="1" si="48"/>
        <v>10.740416666666668</v>
      </c>
      <c r="Z287" s="24">
        <f>IF(入力データと計算結果!$F$6=4,INDEX(バックデータ一覧!$I$4:$L$9,MATCH(VLOOKUP(計算過程!$A287,バックデータ一覧!$AU$3:$AV$367,2),バックデータ一覧!$H$4:$H$9,0),MATCH(計算過程!Z$2,バックデータ一覧!$I$2:$L$2,0)),IF(入力データと計算結果!$F$6=3,INDEX(バックデータ一覧!$I$10:$L$15,MATCH(VLOOKUP(計算過程!$A287,バックデータ一覧!$AU$3:$AV$367,2),バックデータ一覧!$H$10:$H$15,0),MATCH(計算過程!Z$2,バックデータ一覧!$I$2:$L$2,0)),IF(入力データと計算結果!$F$6=2,INDEX(バックデータ一覧!$I$16:$L$21,MATCH(VLOOKUP(計算過程!$A287,バックデータ一覧!$AU$3:$AV$367,2),バックデータ一覧!$H$16:$H$21,0),MATCH(計算過程!Z$2,バックデータ一覧!$I$2:$L$2,0)),IF(入力データと計算結果!$F$6=1,INDEX(バックデータ一覧!$I$22:$L$27,MATCH(VLOOKUP(計算過程!$A287,バックデータ一覧!$AU$3:$AV$367,2),バックデータ一覧!$H$22:$H$27,0),MATCH(計算過程!Z$2,バックデータ一覧!$I$2:$L$2,0))))))</f>
        <v>92</v>
      </c>
      <c r="AA287" s="24">
        <f>IF(入力データと計算結果!$F$6=4,INDEX(バックデータ一覧!$I$4:$L$9,MATCH(VLOOKUP(計算過程!$A287,バックデータ一覧!$AU$3:$AV$367,2),バックデータ一覧!$H$4:$H$9,0),MATCH(計算過程!AA$2,バックデータ一覧!$I$2:$L$2,0)),IF(入力データと計算結果!$F$6=3,INDEX(バックデータ一覧!$I$10:$L$15,MATCH(VLOOKUP(計算過程!$A287,バックデータ一覧!$AU$3:$AV$367,2),バックデータ一覧!$H$10:$H$15,0),MATCH(計算過程!AA$2,バックデータ一覧!$I$2:$L$2,0)),IF(入力データと計算結果!$F$6=2,INDEX(バックデータ一覧!$I$16:$L$21,MATCH(VLOOKUP(計算過程!$A287,バックデータ一覧!$AU$3:$AV$367,2),バックデータ一覧!$H$16:$H$21,0),MATCH(計算過程!AA$2,バックデータ一覧!$I$2:$L$2,0)),IF(入力データと計算結果!$F$6=1,INDEX(バックデータ一覧!$I$22:$L$27,MATCH(VLOOKUP(計算過程!$A287,バックデータ一覧!$AU$3:$AV$367,2),バックデータ一覧!$H$22:$H$27,0),MATCH(計算過程!AA$2,バックデータ一覧!$I$2:$L$2,0))))))</f>
        <v>150</v>
      </c>
      <c r="AB287" s="24">
        <f>IF(入力データと計算結果!$F$6=4,INDEX(バックデータ一覧!$I$4:$L$9,MATCH(VLOOKUP(計算過程!$A287,バックデータ一覧!$AU$3:$AV$367,2),バックデータ一覧!$H$4:$H$9,0),MATCH(計算過程!AB$2,バックデータ一覧!$I$2:$L$2,0)),IF(入力データと計算結果!$F$6=3,INDEX(バックデータ一覧!$I$10:$L$15,MATCH(VLOOKUP(計算過程!$A287,バックデータ一覧!$AU$3:$AV$367,2),バックデータ一覧!$H$10:$H$15,0),MATCH(計算過程!AB$2,バックデータ一覧!$I$2:$L$2,0)),IF(入力データと計算結果!$F$6=2,INDEX(バックデータ一覧!$I$16:$L$21,MATCH(VLOOKUP(計算過程!$A287,バックデータ一覧!$AU$3:$AV$367,2),バックデータ一覧!$H$16:$H$21,0),MATCH(計算過程!AB$2,バックデータ一覧!$I$2:$L$2,0)),IF(入力データと計算結果!$F$6=1,INDEX(バックデータ一覧!$I$22:$L$27,MATCH(VLOOKUP(計算過程!$A287,バックデータ一覧!$AU$3:$AV$367,2),バックデータ一覧!$H$22:$H$27,0),MATCH(計算過程!AB$2,バックデータ一覧!$I$2:$L$2,0))))))</f>
        <v>28</v>
      </c>
      <c r="AC287" s="24">
        <f>IF(入力データと計算結果!$F$6=4,INDEX(バックデータ一覧!$I$4:$L$9,MATCH(VLOOKUP(計算過程!$A287,バックデータ一覧!$AU$3:$AV$367,2),バックデータ一覧!$H$4:$H$9,0),MATCH(計算過程!AC$2,バックデータ一覧!$I$2:$L$2,0)),IF(入力データと計算結果!$F$6=3,INDEX(バックデータ一覧!$I$10:$L$15,MATCH(VLOOKUP(計算過程!$A287,バックデータ一覧!$AU$3:$AV$367,2),バックデータ一覧!$H$10:$H$15,0),MATCH(計算過程!AC$2,バックデータ一覧!$I$2:$L$2,0)),IF(入力データと計算結果!$F$6=2,INDEX(バックデータ一覧!$I$16:$L$21,MATCH(VLOOKUP(計算過程!$A287,バックデータ一覧!$AU$3:$AV$367,2),バックデータ一覧!$H$16:$H$21,0),MATCH(計算過程!AC$2,バックデータ一覧!$I$2:$L$2,0)),IF(入力データと計算結果!$F$6=1,INDEX(バックデータ一覧!$I$22:$L$27,MATCH(VLOOKUP(計算過程!$A287,バックデータ一覧!$AU$3:$AV$367,2),バックデータ一覧!$H$22:$H$27,0),MATCH(計算過程!AC$2,バックデータ一覧!$I$2:$L$2,0))))))</f>
        <v>180</v>
      </c>
      <c r="AD287" s="89">
        <f>IF($AF287&lt;7,INDEX(バックデータ一覧!$P$4:$S$5,MATCH(入力データと計算結果!$F$8,バックデータ一覧!$O$4:$O$5,0),MATCH(入力データと計算結果!$F$6,バックデータ一覧!$P$3:$W$3,0)),IF(AND($AF287&gt;=7,$AF287&lt;16),INDEX(バックデータ一覧!$P$6:$S$7,MATCH(入力データと計算結果!$F$8,バックデータ一覧!$O$6:$O$7,0),MATCH(入力データと計算結果!$F$6,バックデータ一覧!$P$3:$W$3,0)),IF(AND($AF287&gt;=16,$AF287&lt;25),INDEX(バックデータ一覧!$P$8:$S$9,MATCH(入力データと計算結果!$F$8,バックデータ一覧!$O$8:$O$9,0),MATCH(入力データと計算結果!$F$6,バックデータ一覧!$P$3:$W$3,0)),IF($AF287&gt;=25,INDEX(バックデータ一覧!$P$10:$S$11,MATCH(入力データと計算結果!$F$8,バックデータ一覧!$O$10:$O$11,0),MATCH(入力データと計算結果!$F$6,バックデータ一覧!$P$3:$W$3,0))))))</f>
        <v>-0.13</v>
      </c>
      <c r="AE287" s="89">
        <f>IF($AF287&lt;7,INDEX(バックデータ一覧!$T$4:$W$5,MATCH(入力データと計算結果!$F$8,バックデータ一覧!$O$4:$O$5,0),MATCH(入力データと計算結果!$F$6,バックデータ一覧!$P$3:$W$3,0)),IF(AND($AF287&gt;=7,$AF287&lt;16),INDEX(バックデータ一覧!$T$6:$W$7,MATCH(入力データと計算結果!$F$8,バックデータ一覧!$O$6:$O$7,0),MATCH(入力データと計算結果!$F$6,バックデータ一覧!$P$3:$W$3,0)),IF(AND($AF287&gt;=16,$AF287&lt;25),INDEX(バックデータ一覧!$T$8:$W$9,MATCH(入力データと計算結果!$F$8,バックデータ一覧!$O$8:$O$9,0),MATCH(入力データと計算結果!$F$6,バックデータ一覧!$P$3:$W$3,0)),IF($AF287&gt;=25,INDEX(バックデータ一覧!$T$10:$W$11,MATCH(入力データと計算結果!$F$8,バックデータ一覧!$O$10:$O$11,0),MATCH(入力データと計算結果!$F$6,バックデータ一覧!$P$3:$W$3,0))))))</f>
        <v>6.04</v>
      </c>
      <c r="AF287" s="88">
        <f>AVERAGEIF(貼り付けシート!$A$6:$A$8765,$A287,貼り付けシート!$C$6:$C$8765)</f>
        <v>11.299999999999999</v>
      </c>
      <c r="AG287" s="91">
        <f>IF(AND(入力データと計算結果!$F$7=バックデータ一覧!$A$7,AH287="使用できる"),MIN(AN287,SUM(I287:N287)*$AX$13),0)</f>
        <v>0</v>
      </c>
      <c r="AH287" s="47" t="str">
        <f t="shared" si="53"/>
        <v>使用できる</v>
      </c>
      <c r="AI287" s="90">
        <f>IF(入力データと計算結果!$F$7=バックデータ一覧!$A$8,MIN(AJ287,(SUM(I287:N287)*$AX$15)),0)</f>
        <v>0</v>
      </c>
      <c r="AJ287" s="90">
        <f t="shared" ca="1" si="49"/>
        <v>0</v>
      </c>
      <c r="AK287" s="90">
        <f t="shared" ca="1" si="50"/>
        <v>34.159918327762497</v>
      </c>
      <c r="AL287" s="88">
        <f>IF(OR($AX$22=0,入力データと計算結果!$F$7&lt;&gt;バックデータ一覧!$A$8),0,$AX$19*AM287*10^-3)</f>
        <v>0</v>
      </c>
      <c r="AM287" s="90">
        <f>SUMPRODUCT(('計算過程（日射量等）'!$A$6:$A$8765=計算過程!A287)*('計算過程（日射量等）'!$C$6:$C$8765&gt;=$AX$20))</f>
        <v>7</v>
      </c>
      <c r="AN287" s="90">
        <f>IF(入力データと計算結果!$F$7=バックデータ一覧!$A$9,0,AO287*$AX$22*$AX$21*計算過程!$AX$23)</f>
        <v>0</v>
      </c>
      <c r="AO287" s="90">
        <f>SUMIF('計算過程（日射量等）'!$A$6:$A$8765,計算過程!A287,'計算過程（日射量等）'!$C$6:$C$8765)*3600*10^-6</f>
        <v>9.0976536250434918</v>
      </c>
      <c r="AP287" s="90">
        <f t="shared" si="54"/>
        <v>11.791801075268816</v>
      </c>
      <c r="AQ287" s="90">
        <f>AVERAGEIF('貼り付けシート（日射量等）'!$D$3:$D$8762,$A287,'貼り付けシート（日射量等）'!$F$3:$F$8762)</f>
        <v>9.3750000000000018</v>
      </c>
    </row>
    <row r="288" spans="1:43">
      <c r="A288" s="28">
        <v>41922</v>
      </c>
      <c r="B288" s="88">
        <f ca="1">I288-IF(入力データと計算結果!$F$7=バックデータ一覧!$A$7,計算過程!$AG288,計算過程!$AI288)*I288/($I288+$J288+$K288+$L288+$M288+$N288)</f>
        <v>17.193493810220001</v>
      </c>
      <c r="C288" s="88">
        <f ca="1">J288-IF(入力データと計算結果!$F$7=バックデータ一覧!$A$7,計算過程!$AG288,計算過程!$AI288)*J288/($I288+$J288+$K288+$L288+$M288+$N288)</f>
        <v>24.562134014600002</v>
      </c>
      <c r="D288" s="88">
        <f ca="1">K288-IF(入力データと計算結果!$F$7=バックデータ一覧!$A$7,計算過程!$AG288,計算過程!$AI288)*K288/($I288+$J288+$K288+$L288+$M288+$N288)</f>
        <v>3.6843201021899996</v>
      </c>
      <c r="E288" s="88">
        <f ca="1">L288-IF(入力データと計算結果!$F$7=バックデータ一覧!$A$7,計算過程!$AG288,計算過程!$AI288)*L288/($I288+$J288+$K288+$L288+$M288+$N288)</f>
        <v>22.10592061314</v>
      </c>
      <c r="F288" s="88">
        <f ca="1">M288-IF(入力データと計算結果!$F$7=バックデータ一覧!$A$7,計算過程!$AG288,計算過程!$AI288)*M288/($I288+$J288+$K288+$L288+$M288+$N288)</f>
        <v>0</v>
      </c>
      <c r="G288" s="88">
        <f ca="1">N288-IF(入力データと計算結果!$F$7=バックデータ一覧!$A$7,計算過程!$AG288,計算過程!$AI288)*N288/($I288+$J288+$K288+$L288+$M288+$N288)</f>
        <v>4.7145416666666664</v>
      </c>
      <c r="H288" s="88">
        <f t="shared" si="51"/>
        <v>0</v>
      </c>
      <c r="I288" s="90">
        <f ca="1">P288*(バックデータ一覧!$E$3-計算過程!X288)*4.186*10^-3</f>
        <v>17.193493810220001</v>
      </c>
      <c r="J288" s="90">
        <f ca="1">Q288*(バックデータ一覧!$E$4-計算過程!X288)*4.186*10^-3</f>
        <v>24.562134014600002</v>
      </c>
      <c r="K288" s="90">
        <f ca="1">R288*(バックデータ一覧!$E$5-計算過程!X288)*4.186*10^-3</f>
        <v>3.6843201021899996</v>
      </c>
      <c r="L288" s="90">
        <f ca="1">IF(入力データと計算結果!$F$9=バックデータ一覧!$A$2,計算過程!S288*(バックデータ一覧!$E$6-計算過程!X288)*4.186*10^-3,0)</f>
        <v>22.10592061314</v>
      </c>
      <c r="M288" s="90">
        <f>IF(入力データと計算結果!$F$9=バックデータ一覧!$A$2,0,計算過程!T288*(バックデータ一覧!$E$7-計算過程!X288)*4.186*10^-3)</f>
        <v>0</v>
      </c>
      <c r="N288" s="90">
        <f ca="1">IF(入力データと計算結果!$F$9=バックデータ一覧!$A$4,0,計算過程!U288*(バックデータ一覧!$E$8-計算過程!X288)*4.186*10^-3)</f>
        <v>4.7145416666666664</v>
      </c>
      <c r="O288" s="90">
        <f>IF(入力データと計算結果!$F$9=バックデータ一覧!$A$4,計算過程!W288*1.25,0)</f>
        <v>0</v>
      </c>
      <c r="P288" s="88">
        <f t="shared" si="44"/>
        <v>140</v>
      </c>
      <c r="Q288" s="88">
        <f t="shared" si="45"/>
        <v>200</v>
      </c>
      <c r="R288" s="88">
        <f t="shared" si="46"/>
        <v>30</v>
      </c>
      <c r="S288" s="88">
        <f>IF(入力データと計算結果!$F$9=バックデータ一覧!$A$2,$AC288,0)*$AX$11*$AX$12</f>
        <v>180</v>
      </c>
      <c r="T288" s="88">
        <f>IF(入力データと計算結果!$F$9=バックデータ一覧!$A$2,0,$AC288)*$AX$12</f>
        <v>0</v>
      </c>
      <c r="U288" s="88">
        <f t="shared" ca="1" si="52"/>
        <v>22.827319860049222</v>
      </c>
      <c r="V288" s="90">
        <f ca="1">IF(OR(入力データと計算結果!$F$9=バックデータ一覧!$A$2,入力データと計算結果!$F$9=バックデータ一覧!$A$3),W288/(バックデータ一覧!$E$8-計算過程!X288)/4.186*10^3,0)</f>
        <v>22.827319860049222</v>
      </c>
      <c r="W288" s="90">
        <f t="shared" si="47"/>
        <v>4.7145416666666664</v>
      </c>
      <c r="X288" s="90">
        <f ca="1">MAX(VLOOKUP(入力データと計算結果!$F$5,バックデータ一覧!$Y$3:$AA$10,2)*Y288+VLOOKUP(入力データと計算結果!$F$5,バックデータ一覧!$Y$3:$AA$10,3),0.5)</f>
        <v>10.661569500000002</v>
      </c>
      <c r="Y288" s="90">
        <f t="shared" ca="1" si="48"/>
        <v>10.838333333333335</v>
      </c>
      <c r="Z288" s="24">
        <f>IF(入力データと計算結果!$F$6=4,INDEX(バックデータ一覧!$I$4:$L$9,MATCH(VLOOKUP(計算過程!$A288,バックデータ一覧!$AU$3:$AV$367,2),バックデータ一覧!$H$4:$H$9,0),MATCH(計算過程!Z$2,バックデータ一覧!$I$2:$L$2,0)),IF(入力データと計算結果!$F$6=3,INDEX(バックデータ一覧!$I$10:$L$15,MATCH(VLOOKUP(計算過程!$A288,バックデータ一覧!$AU$3:$AV$367,2),バックデータ一覧!$H$10:$H$15,0),MATCH(計算過程!Z$2,バックデータ一覧!$I$2:$L$2,0)),IF(入力データと計算結果!$F$6=2,INDEX(バックデータ一覧!$I$16:$L$21,MATCH(VLOOKUP(計算過程!$A288,バックデータ一覧!$AU$3:$AV$367,2),バックデータ一覧!$H$16:$H$21,0),MATCH(計算過程!Z$2,バックデータ一覧!$I$2:$L$2,0)),IF(入力データと計算結果!$F$6=1,INDEX(バックデータ一覧!$I$22:$L$27,MATCH(VLOOKUP(計算過程!$A288,バックデータ一覧!$AU$3:$AV$367,2),バックデータ一覧!$H$22:$H$27,0),MATCH(計算過程!Z$2,バックデータ一覧!$I$2:$L$2,0))))))</f>
        <v>140</v>
      </c>
      <c r="AA288" s="24">
        <f>IF(入力データと計算結果!$F$6=4,INDEX(バックデータ一覧!$I$4:$L$9,MATCH(VLOOKUP(計算過程!$A288,バックデータ一覧!$AU$3:$AV$367,2),バックデータ一覧!$H$4:$H$9,0),MATCH(計算過程!AA$2,バックデータ一覧!$I$2:$L$2,0)),IF(入力データと計算結果!$F$6=3,INDEX(バックデータ一覧!$I$10:$L$15,MATCH(VLOOKUP(計算過程!$A288,バックデータ一覧!$AU$3:$AV$367,2),バックデータ一覧!$H$10:$H$15,0),MATCH(計算過程!AA$2,バックデータ一覧!$I$2:$L$2,0)),IF(入力データと計算結果!$F$6=2,INDEX(バックデータ一覧!$I$16:$L$21,MATCH(VLOOKUP(計算過程!$A288,バックデータ一覧!$AU$3:$AV$367,2),バックデータ一覧!$H$16:$H$21,0),MATCH(計算過程!AA$2,バックデータ一覧!$I$2:$L$2,0)),IF(入力データと計算結果!$F$6=1,INDEX(バックデータ一覧!$I$22:$L$27,MATCH(VLOOKUP(計算過程!$A288,バックデータ一覧!$AU$3:$AV$367,2),バックデータ一覧!$H$22:$H$27,0),MATCH(計算過程!AA$2,バックデータ一覧!$I$2:$L$2,0))))))</f>
        <v>200</v>
      </c>
      <c r="AB288" s="24">
        <f>IF(入力データと計算結果!$F$6=4,INDEX(バックデータ一覧!$I$4:$L$9,MATCH(VLOOKUP(計算過程!$A288,バックデータ一覧!$AU$3:$AV$367,2),バックデータ一覧!$H$4:$H$9,0),MATCH(計算過程!AB$2,バックデータ一覧!$I$2:$L$2,0)),IF(入力データと計算結果!$F$6=3,INDEX(バックデータ一覧!$I$10:$L$15,MATCH(VLOOKUP(計算過程!$A288,バックデータ一覧!$AU$3:$AV$367,2),バックデータ一覧!$H$10:$H$15,0),MATCH(計算過程!AB$2,バックデータ一覧!$I$2:$L$2,0)),IF(入力データと計算結果!$F$6=2,INDEX(バックデータ一覧!$I$16:$L$21,MATCH(VLOOKUP(計算過程!$A288,バックデータ一覧!$AU$3:$AV$367,2),バックデータ一覧!$H$16:$H$21,0),MATCH(計算過程!AB$2,バックデータ一覧!$I$2:$L$2,0)),IF(入力データと計算結果!$F$6=1,INDEX(バックデータ一覧!$I$22:$L$27,MATCH(VLOOKUP(計算過程!$A288,バックデータ一覧!$AU$3:$AV$367,2),バックデータ一覧!$H$22:$H$27,0),MATCH(計算過程!AB$2,バックデータ一覧!$I$2:$L$2,0))))))</f>
        <v>30</v>
      </c>
      <c r="AC288" s="24">
        <f>IF(入力データと計算結果!$F$6=4,INDEX(バックデータ一覧!$I$4:$L$9,MATCH(VLOOKUP(計算過程!$A288,バックデータ一覧!$AU$3:$AV$367,2),バックデータ一覧!$H$4:$H$9,0),MATCH(計算過程!AC$2,バックデータ一覧!$I$2:$L$2,0)),IF(入力データと計算結果!$F$6=3,INDEX(バックデータ一覧!$I$10:$L$15,MATCH(VLOOKUP(計算過程!$A288,バックデータ一覧!$AU$3:$AV$367,2),バックデータ一覧!$H$10:$H$15,0),MATCH(計算過程!AC$2,バックデータ一覧!$I$2:$L$2,0)),IF(入力データと計算結果!$F$6=2,INDEX(バックデータ一覧!$I$16:$L$21,MATCH(VLOOKUP(計算過程!$A288,バックデータ一覧!$AU$3:$AV$367,2),バックデータ一覧!$H$16:$H$21,0),MATCH(計算過程!AC$2,バックデータ一覧!$I$2:$L$2,0)),IF(入力データと計算結果!$F$6=1,INDEX(バックデータ一覧!$I$22:$L$27,MATCH(VLOOKUP(計算過程!$A288,バックデータ一覧!$AU$3:$AV$367,2),バックデータ一覧!$H$22:$H$27,0),MATCH(計算過程!AC$2,バックデータ一覧!$I$2:$L$2,0))))))</f>
        <v>180</v>
      </c>
      <c r="AD288" s="89">
        <f>IF($AF288&lt;7,INDEX(バックデータ一覧!$P$4:$S$5,MATCH(入力データと計算結果!$F$8,バックデータ一覧!$O$4:$O$5,0),MATCH(入力データと計算結果!$F$6,バックデータ一覧!$P$3:$W$3,0)),IF(AND($AF288&gt;=7,$AF288&lt;16),INDEX(バックデータ一覧!$P$6:$S$7,MATCH(入力データと計算結果!$F$8,バックデータ一覧!$O$6:$O$7,0),MATCH(入力データと計算結果!$F$6,バックデータ一覧!$P$3:$W$3,0)),IF(AND($AF288&gt;=16,$AF288&lt;25),INDEX(バックデータ一覧!$P$8:$S$9,MATCH(入力データと計算結果!$F$8,バックデータ一覧!$O$8:$O$9,0),MATCH(入力データと計算結果!$F$6,バックデータ一覧!$P$3:$W$3,0)),IF($AF288&gt;=25,INDEX(バックデータ一覧!$P$10:$S$11,MATCH(入力データと計算結果!$F$8,バックデータ一覧!$O$10:$O$11,0),MATCH(入力データと計算結果!$F$6,バックデータ一覧!$P$3:$W$3,0))))))</f>
        <v>-0.13</v>
      </c>
      <c r="AE288" s="89">
        <f>IF($AF288&lt;7,INDEX(バックデータ一覧!$T$4:$W$5,MATCH(入力データと計算結果!$F$8,バックデータ一覧!$O$4:$O$5,0),MATCH(入力データと計算結果!$F$6,バックデータ一覧!$P$3:$W$3,0)),IF(AND($AF288&gt;=7,$AF288&lt;16),INDEX(バックデータ一覧!$T$6:$W$7,MATCH(入力データと計算結果!$F$8,バックデータ一覧!$O$6:$O$7,0),MATCH(入力データと計算結果!$F$6,バックデータ一覧!$P$3:$W$3,0)),IF(AND($AF288&gt;=16,$AF288&lt;25),INDEX(バックデータ一覧!$T$8:$W$9,MATCH(入力データと計算結果!$F$8,バックデータ一覧!$O$8:$O$9,0),MATCH(入力データと計算結果!$F$6,バックデータ一覧!$P$3:$W$3,0)),IF($AF288&gt;=25,INDEX(バックデータ一覧!$T$10:$W$11,MATCH(入力データと計算結果!$F$8,バックデータ一覧!$O$10:$O$11,0),MATCH(入力データと計算結果!$F$6,バックデータ一覧!$P$3:$W$3,0))))))</f>
        <v>6.04</v>
      </c>
      <c r="AF288" s="88">
        <f>AVERAGEIF(貼り付けシート!$A$6:$A$8765,$A288,貼り付けシート!$C$6:$C$8765)</f>
        <v>10.195833333333335</v>
      </c>
      <c r="AG288" s="91">
        <f>IF(AND(入力データと計算結果!$F$7=バックデータ一覧!$A$7,AH288="使用できる"),MIN(AN288,SUM(I288:N288)*$AX$13),0)</f>
        <v>0</v>
      </c>
      <c r="AH288" s="47" t="str">
        <f t="shared" si="53"/>
        <v>使用できる</v>
      </c>
      <c r="AI288" s="90">
        <f>IF(入力データと計算結果!$F$7=バックデータ一覧!$A$8,MIN(AJ288,(SUM(I288:N288)*$AX$15)),0)</f>
        <v>0</v>
      </c>
      <c r="AJ288" s="90">
        <f t="shared" ca="1" si="49"/>
        <v>0</v>
      </c>
      <c r="AK288" s="90">
        <f t="shared" ca="1" si="50"/>
        <v>34.119100510949998</v>
      </c>
      <c r="AL288" s="88">
        <f>IF(OR($AX$22=0,入力データと計算結果!$F$7&lt;&gt;バックデータ一覧!$A$8),0,$AX$19*AM288*10^-3)</f>
        <v>0</v>
      </c>
      <c r="AM288" s="90">
        <f>SUMPRODUCT(('計算過程（日射量等）'!$A$6:$A$8765=計算過程!A288)*('計算過程（日射量等）'!$C$6:$C$8765&gt;=$AX$20))</f>
        <v>9</v>
      </c>
      <c r="AN288" s="90">
        <f>IF(入力データと計算結果!$F$7=バックデータ一覧!$A$9,0,AO288*$AX$22*$AX$21*計算過程!$AX$23)</f>
        <v>0</v>
      </c>
      <c r="AO288" s="90">
        <f>SUMIF('計算過程（日射量等）'!$A$6:$A$8765,計算過程!A288,'計算過程（日射量等）'!$C$6:$C$8765)*3600*10^-6</f>
        <v>14.071004703437325</v>
      </c>
      <c r="AP288" s="90">
        <f t="shared" si="54"/>
        <v>11.632526881720429</v>
      </c>
      <c r="AQ288" s="90">
        <f>AVERAGEIF('貼り付けシート（日射量等）'!$D$3:$D$8762,$A288,'貼り付けシート（日射量等）'!$F$3:$F$8762)</f>
        <v>9.9666666666666668</v>
      </c>
    </row>
    <row r="289" spans="1:43">
      <c r="A289" s="28">
        <v>41923</v>
      </c>
      <c r="B289" s="88">
        <f ca="1">I289-IF(入力データと計算結果!$F$7=バックデータ一覧!$A$7,計算過程!$AG289,計算過程!$AI289)*I289/($I289+$J289+$K289+$L289+$M289+$N289)</f>
        <v>11.315094045801001</v>
      </c>
      <c r="C289" s="88">
        <f ca="1">J289-IF(入力データと計算結果!$F$7=バックデータ一覧!$A$7,計算過程!$AG289,計算過程!$AI289)*J289/($I289+$J289+$K289+$L289+$M289+$N289)</f>
        <v>18.448522900762498</v>
      </c>
      <c r="D289" s="88">
        <f ca="1">K289-IF(入力データと計算結果!$F$7=バックデータ一覧!$A$7,計算過程!$AG289,計算過程!$AI289)*K289/($I289+$J289+$K289+$L289+$M289+$N289)</f>
        <v>3.443724274809</v>
      </c>
      <c r="E289" s="88">
        <f ca="1">L289-IF(入力データと計算結果!$F$7=バックデータ一覧!$A$7,計算過程!$AG289,計算過程!$AI289)*L289/($I289+$J289+$K289+$L289+$M289+$N289)</f>
        <v>22.138227480914999</v>
      </c>
      <c r="F289" s="88">
        <f ca="1">M289-IF(入力データと計算結果!$F$7=バックデータ一覧!$A$7,計算過程!$AG289,計算過程!$AI289)*M289/($I289+$J289+$K289+$L289+$M289+$N289)</f>
        <v>0</v>
      </c>
      <c r="G289" s="88">
        <f ca="1">N289-IF(入力データと計算結果!$F$7=バックデータ一覧!$A$7,計算過程!$AG289,計算過程!$AI289)*N289/($I289+$J289+$K289+$L289+$M289+$N289)</f>
        <v>4.4848749999999997</v>
      </c>
      <c r="H289" s="88">
        <f t="shared" si="51"/>
        <v>0</v>
      </c>
      <c r="I289" s="90">
        <f ca="1">P289*(バックデータ一覧!$E$3-計算過程!X289)*4.186*10^-3</f>
        <v>11.315094045801001</v>
      </c>
      <c r="J289" s="90">
        <f ca="1">Q289*(バックデータ一覧!$E$4-計算過程!X289)*4.186*10^-3</f>
        <v>18.448522900762498</v>
      </c>
      <c r="K289" s="90">
        <f ca="1">R289*(バックデータ一覧!$E$5-計算過程!X289)*4.186*10^-3</f>
        <v>3.443724274809</v>
      </c>
      <c r="L289" s="90">
        <f ca="1">IF(入力データと計算結果!$F$9=バックデータ一覧!$A$2,計算過程!S289*(バックデータ一覧!$E$6-計算過程!X289)*4.186*10^-3,0)</f>
        <v>22.138227480914999</v>
      </c>
      <c r="M289" s="90">
        <f>IF(入力データと計算結果!$F$9=バックデータ一覧!$A$2,0,計算過程!T289*(バックデータ一覧!$E$7-計算過程!X289)*4.186*10^-3)</f>
        <v>0</v>
      </c>
      <c r="N289" s="90">
        <f ca="1">IF(入力データと計算結果!$F$9=バックデータ一覧!$A$4,0,計算過程!U289*(バックデータ一覧!$E$8-計算過程!X289)*4.186*10^-3)</f>
        <v>4.4848749999999997</v>
      </c>
      <c r="O289" s="90">
        <f>IF(入力データと計算結果!$F$9=バックデータ一覧!$A$4,計算過程!W289*1.25,0)</f>
        <v>0</v>
      </c>
      <c r="P289" s="88">
        <f t="shared" si="44"/>
        <v>92</v>
      </c>
      <c r="Q289" s="88">
        <f t="shared" si="45"/>
        <v>150</v>
      </c>
      <c r="R289" s="88">
        <f t="shared" si="46"/>
        <v>28</v>
      </c>
      <c r="S289" s="88">
        <f>IF(入力データと計算結果!$F$9=バックデータ一覧!$A$2,$AC289,0)*$AX$11*$AX$12</f>
        <v>180</v>
      </c>
      <c r="T289" s="88">
        <f>IF(入力データと計算結果!$F$9=バックデータ一覧!$A$2,0,$AC289)*$AX$12</f>
        <v>0</v>
      </c>
      <c r="U289" s="88">
        <f t="shared" ca="1" si="52"/>
        <v>21.69644278247841</v>
      </c>
      <c r="V289" s="90">
        <f ca="1">IF(OR(入力データと計算結果!$F$9=バックデータ一覧!$A$2,入力データと計算結果!$F$9=バックデータ一覧!$A$3),W289/(バックデータ一覧!$E$8-計算過程!X289)/4.186*10^3,0)</f>
        <v>21.69644278247841</v>
      </c>
      <c r="W289" s="90">
        <f t="shared" si="47"/>
        <v>4.4848750000000006</v>
      </c>
      <c r="X289" s="90">
        <f ca="1">MAX(VLOOKUP(入力データと計算結果!$F$5,バックデータ一覧!$Y$3:$AA$10,2)*Y289+VLOOKUP(入力データと計算結果!$F$5,バックデータ一覧!$Y$3:$AA$10,3),0.5)</f>
        <v>10.618692625000001</v>
      </c>
      <c r="Y289" s="90">
        <f t="shared" ca="1" si="48"/>
        <v>10.773750000000001</v>
      </c>
      <c r="Z289" s="24">
        <f>IF(入力データと計算結果!$F$6=4,INDEX(バックデータ一覧!$I$4:$L$9,MATCH(VLOOKUP(計算過程!$A289,バックデータ一覧!$AU$3:$AV$367,2),バックデータ一覧!$H$4:$H$9,0),MATCH(計算過程!Z$2,バックデータ一覧!$I$2:$L$2,0)),IF(入力データと計算結果!$F$6=3,INDEX(バックデータ一覧!$I$10:$L$15,MATCH(VLOOKUP(計算過程!$A289,バックデータ一覧!$AU$3:$AV$367,2),バックデータ一覧!$H$10:$H$15,0),MATCH(計算過程!Z$2,バックデータ一覧!$I$2:$L$2,0)),IF(入力データと計算結果!$F$6=2,INDEX(バックデータ一覧!$I$16:$L$21,MATCH(VLOOKUP(計算過程!$A289,バックデータ一覧!$AU$3:$AV$367,2),バックデータ一覧!$H$16:$H$21,0),MATCH(計算過程!Z$2,バックデータ一覧!$I$2:$L$2,0)),IF(入力データと計算結果!$F$6=1,INDEX(バックデータ一覧!$I$22:$L$27,MATCH(VLOOKUP(計算過程!$A289,バックデータ一覧!$AU$3:$AV$367,2),バックデータ一覧!$H$22:$H$27,0),MATCH(計算過程!Z$2,バックデータ一覧!$I$2:$L$2,0))))))</f>
        <v>92</v>
      </c>
      <c r="AA289" s="24">
        <f>IF(入力データと計算結果!$F$6=4,INDEX(バックデータ一覧!$I$4:$L$9,MATCH(VLOOKUP(計算過程!$A289,バックデータ一覧!$AU$3:$AV$367,2),バックデータ一覧!$H$4:$H$9,0),MATCH(計算過程!AA$2,バックデータ一覧!$I$2:$L$2,0)),IF(入力データと計算結果!$F$6=3,INDEX(バックデータ一覧!$I$10:$L$15,MATCH(VLOOKUP(計算過程!$A289,バックデータ一覧!$AU$3:$AV$367,2),バックデータ一覧!$H$10:$H$15,0),MATCH(計算過程!AA$2,バックデータ一覧!$I$2:$L$2,0)),IF(入力データと計算結果!$F$6=2,INDEX(バックデータ一覧!$I$16:$L$21,MATCH(VLOOKUP(計算過程!$A289,バックデータ一覧!$AU$3:$AV$367,2),バックデータ一覧!$H$16:$H$21,0),MATCH(計算過程!AA$2,バックデータ一覧!$I$2:$L$2,0)),IF(入力データと計算結果!$F$6=1,INDEX(バックデータ一覧!$I$22:$L$27,MATCH(VLOOKUP(計算過程!$A289,バックデータ一覧!$AU$3:$AV$367,2),バックデータ一覧!$H$22:$H$27,0),MATCH(計算過程!AA$2,バックデータ一覧!$I$2:$L$2,0))))))</f>
        <v>150</v>
      </c>
      <c r="AB289" s="24">
        <f>IF(入力データと計算結果!$F$6=4,INDEX(バックデータ一覧!$I$4:$L$9,MATCH(VLOOKUP(計算過程!$A289,バックデータ一覧!$AU$3:$AV$367,2),バックデータ一覧!$H$4:$H$9,0),MATCH(計算過程!AB$2,バックデータ一覧!$I$2:$L$2,0)),IF(入力データと計算結果!$F$6=3,INDEX(バックデータ一覧!$I$10:$L$15,MATCH(VLOOKUP(計算過程!$A289,バックデータ一覧!$AU$3:$AV$367,2),バックデータ一覧!$H$10:$H$15,0),MATCH(計算過程!AB$2,バックデータ一覧!$I$2:$L$2,0)),IF(入力データと計算結果!$F$6=2,INDEX(バックデータ一覧!$I$16:$L$21,MATCH(VLOOKUP(計算過程!$A289,バックデータ一覧!$AU$3:$AV$367,2),バックデータ一覧!$H$16:$H$21,0),MATCH(計算過程!AB$2,バックデータ一覧!$I$2:$L$2,0)),IF(入力データと計算結果!$F$6=1,INDEX(バックデータ一覧!$I$22:$L$27,MATCH(VLOOKUP(計算過程!$A289,バックデータ一覧!$AU$3:$AV$367,2),バックデータ一覧!$H$22:$H$27,0),MATCH(計算過程!AB$2,バックデータ一覧!$I$2:$L$2,0))))))</f>
        <v>28</v>
      </c>
      <c r="AC289" s="24">
        <f>IF(入力データと計算結果!$F$6=4,INDEX(バックデータ一覧!$I$4:$L$9,MATCH(VLOOKUP(計算過程!$A289,バックデータ一覧!$AU$3:$AV$367,2),バックデータ一覧!$H$4:$H$9,0),MATCH(計算過程!AC$2,バックデータ一覧!$I$2:$L$2,0)),IF(入力データと計算結果!$F$6=3,INDEX(バックデータ一覧!$I$10:$L$15,MATCH(VLOOKUP(計算過程!$A289,バックデータ一覧!$AU$3:$AV$367,2),バックデータ一覧!$H$10:$H$15,0),MATCH(計算過程!AC$2,バックデータ一覧!$I$2:$L$2,0)),IF(入力データと計算結果!$F$6=2,INDEX(バックデータ一覧!$I$16:$L$21,MATCH(VLOOKUP(計算過程!$A289,バックデータ一覧!$AU$3:$AV$367,2),バックデータ一覧!$H$16:$H$21,0),MATCH(計算過程!AC$2,バックデータ一覧!$I$2:$L$2,0)),IF(入力データと計算結果!$F$6=1,INDEX(バックデータ一覧!$I$22:$L$27,MATCH(VLOOKUP(計算過程!$A289,バックデータ一覧!$AU$3:$AV$367,2),バックデータ一覧!$H$22:$H$27,0),MATCH(計算過程!AC$2,バックデータ一覧!$I$2:$L$2,0))))))</f>
        <v>180</v>
      </c>
      <c r="AD289" s="89">
        <f>IF($AF289&lt;7,INDEX(バックデータ一覧!$P$4:$S$5,MATCH(入力データと計算結果!$F$8,バックデータ一覧!$O$4:$O$5,0),MATCH(入力データと計算結果!$F$6,バックデータ一覧!$P$3:$W$3,0)),IF(AND($AF289&gt;=7,$AF289&lt;16),INDEX(バックデータ一覧!$P$6:$S$7,MATCH(入力データと計算結果!$F$8,バックデータ一覧!$O$6:$O$7,0),MATCH(入力データと計算結果!$F$6,バックデータ一覧!$P$3:$W$3,0)),IF(AND($AF289&gt;=16,$AF289&lt;25),INDEX(バックデータ一覧!$P$8:$S$9,MATCH(入力データと計算結果!$F$8,バックデータ一覧!$O$8:$O$9,0),MATCH(入力データと計算結果!$F$6,バックデータ一覧!$P$3:$W$3,0)),IF($AF289&gt;=25,INDEX(バックデータ一覧!$P$10:$S$11,MATCH(入力データと計算結果!$F$8,バックデータ一覧!$O$10:$O$11,0),MATCH(入力データと計算結果!$F$6,バックデータ一覧!$P$3:$W$3,0))))))</f>
        <v>-0.13</v>
      </c>
      <c r="AE289" s="89">
        <f>IF($AF289&lt;7,INDEX(バックデータ一覧!$T$4:$W$5,MATCH(入力データと計算結果!$F$8,バックデータ一覧!$O$4:$O$5,0),MATCH(入力データと計算結果!$F$6,バックデータ一覧!$P$3:$W$3,0)),IF(AND($AF289&gt;=7,$AF289&lt;16),INDEX(バックデータ一覧!$T$6:$W$7,MATCH(入力データと計算結果!$F$8,バックデータ一覧!$O$6:$O$7,0),MATCH(入力データと計算結果!$F$6,バックデータ一覧!$P$3:$W$3,0)),IF(AND($AF289&gt;=16,$AF289&lt;25),INDEX(バックデータ一覧!$T$8:$W$9,MATCH(入力データと計算結果!$F$8,バックデータ一覧!$O$8:$O$9,0),MATCH(入力データと計算結果!$F$6,バックデータ一覧!$P$3:$W$3,0)),IF($AF289&gt;=25,INDEX(バックデータ一覧!$T$10:$W$11,MATCH(入力データと計算結果!$F$8,バックデータ一覧!$O$10:$O$11,0),MATCH(入力データと計算結果!$F$6,バックデータ一覧!$P$3:$W$3,0))))))</f>
        <v>6.04</v>
      </c>
      <c r="AF289" s="88">
        <f>AVERAGEIF(貼り付けシート!$A$6:$A$8765,$A289,貼り付けシート!$C$6:$C$8765)</f>
        <v>11.962499999999999</v>
      </c>
      <c r="AG289" s="91">
        <f>IF(AND(入力データと計算結果!$F$7=バックデータ一覧!$A$7,AH289="使用できる"),MIN(AN289,SUM(I289:N289)*$AX$13),0)</f>
        <v>0</v>
      </c>
      <c r="AH289" s="47" t="str">
        <f t="shared" si="53"/>
        <v>使用できる</v>
      </c>
      <c r="AI289" s="90">
        <f>IF(入力データと計算結果!$F$7=バックデータ一覧!$A$8,MIN(AJ289,(SUM(I289:N289)*$AX$15)),0)</f>
        <v>0</v>
      </c>
      <c r="AJ289" s="90">
        <f t="shared" ca="1" si="49"/>
        <v>0</v>
      </c>
      <c r="AK289" s="90">
        <f t="shared" ca="1" si="50"/>
        <v>34.146022900762496</v>
      </c>
      <c r="AL289" s="88">
        <f>IF(OR($AX$22=0,入力データと計算結果!$F$7&lt;&gt;バックデータ一覧!$A$8),0,$AX$19*AM289*10^-3)</f>
        <v>0</v>
      </c>
      <c r="AM289" s="90">
        <f>SUMPRODUCT(('計算過程（日射量等）'!$A$6:$A$8765=計算過程!A289)*('計算過程（日射量等）'!$C$6:$C$8765&gt;=$AX$20))</f>
        <v>6</v>
      </c>
      <c r="AN289" s="90">
        <f>IF(入力データと計算結果!$F$7=バックデータ一覧!$A$9,0,AO289*$AX$22*$AX$21*計算過程!$AX$23)</f>
        <v>0</v>
      </c>
      <c r="AO289" s="90">
        <f>SUMIF('計算過程（日射量等）'!$A$6:$A$8765,計算過程!A289,'計算過程（日射量等）'!$C$6:$C$8765)*3600*10^-6</f>
        <v>6.0177470240882007</v>
      </c>
      <c r="AP289" s="90">
        <f t="shared" si="54"/>
        <v>11.518682795698924</v>
      </c>
      <c r="AQ289" s="90">
        <f>AVERAGEIF('貼り付けシート（日射量等）'!$D$3:$D$8762,$A289,'貼り付けシート（日射量等）'!$F$3:$F$8762)</f>
        <v>11.716666666666669</v>
      </c>
    </row>
    <row r="290" spans="1:43">
      <c r="A290" s="28">
        <v>41924</v>
      </c>
      <c r="B290" s="88">
        <f ca="1">I290-IF(入力データと計算結果!$F$7=バックデータ一覧!$A$7,計算過程!$AG290,計算過程!$AI290)*I290/($I290+$J290+$K290+$L290+$M290+$N290)</f>
        <v>11.3531258295</v>
      </c>
      <c r="C290" s="88">
        <f ca="1">J290-IF(入力データと計算結果!$F$7=バックデータ一覧!$A$7,計算過程!$AG290,計算過程!$AI290)*J290/($I290+$J290+$K290+$L290+$M290+$N290)</f>
        <v>18.510531243750002</v>
      </c>
      <c r="D290" s="88">
        <f ca="1">K290-IF(入力データと計算結果!$F$7=バックデータ一覧!$A$7,計算過程!$AG290,計算過程!$AI290)*K290/($I290+$J290+$K290+$L290+$M290+$N290)</f>
        <v>3.4552991654999992</v>
      </c>
      <c r="E290" s="88">
        <f ca="1">L290-IF(入力データと計算結果!$F$7=バックデータ一覧!$A$7,計算過程!$AG290,計算過程!$AI290)*L290/($I290+$J290+$K290+$L290+$M290+$N290)</f>
        <v>22.212637492499994</v>
      </c>
      <c r="F290" s="88">
        <f ca="1">M290-IF(入力データと計算結果!$F$7=バックデータ一覧!$A$7,計算過程!$AG290,計算過程!$AI290)*M290/($I290+$J290+$K290+$L290+$M290+$N290)</f>
        <v>0</v>
      </c>
      <c r="G290" s="88">
        <f ca="1">N290-IF(入力データと計算結果!$F$7=バックデータ一覧!$A$7,計算過程!$AG290,計算過程!$AI290)*N290/($I290+$J290+$K290+$L290+$M290+$N290)</f>
        <v>4.6007916666666659</v>
      </c>
      <c r="H290" s="88">
        <f t="shared" si="51"/>
        <v>0</v>
      </c>
      <c r="I290" s="90">
        <f ca="1">P290*(バックデータ一覧!$E$3-計算過程!X290)*4.186*10^-3</f>
        <v>11.3531258295</v>
      </c>
      <c r="J290" s="90">
        <f ca="1">Q290*(バックデータ一覧!$E$4-計算過程!X290)*4.186*10^-3</f>
        <v>18.510531243750002</v>
      </c>
      <c r="K290" s="90">
        <f ca="1">R290*(バックデータ一覧!$E$5-計算過程!X290)*4.186*10^-3</f>
        <v>3.4552991654999992</v>
      </c>
      <c r="L290" s="90">
        <f ca="1">IF(入力データと計算結果!$F$9=バックデータ一覧!$A$2,計算過程!S290*(バックデータ一覧!$E$6-計算過程!X290)*4.186*10^-3,0)</f>
        <v>22.212637492499994</v>
      </c>
      <c r="M290" s="90">
        <f>IF(入力データと計算結果!$F$9=バックデータ一覧!$A$2,0,計算過程!T290*(バックデータ一覧!$E$7-計算過程!X290)*4.186*10^-3)</f>
        <v>0</v>
      </c>
      <c r="N290" s="90">
        <f ca="1">IF(入力データと計算結果!$F$9=バックデータ一覧!$A$4,0,計算過程!U290*(バックデータ一覧!$E$8-計算過程!X290)*4.186*10^-3)</f>
        <v>4.6007916666666659</v>
      </c>
      <c r="O290" s="90">
        <f>IF(入力データと計算結果!$F$9=バックデータ一覧!$A$4,計算過程!W290*1.25,0)</f>
        <v>0</v>
      </c>
      <c r="P290" s="88">
        <f t="shared" si="44"/>
        <v>92</v>
      </c>
      <c r="Q290" s="88">
        <f t="shared" si="45"/>
        <v>150</v>
      </c>
      <c r="R290" s="88">
        <f t="shared" si="46"/>
        <v>28</v>
      </c>
      <c r="S290" s="88">
        <f>IF(入力データと計算結果!$F$9=バックデータ一覧!$A$2,$AC290,0)*$AX$11*$AX$12</f>
        <v>180</v>
      </c>
      <c r="T290" s="88">
        <f>IF(入力データと計算結果!$F$9=バックデータ一覧!$A$2,0,$AC290)*$AX$12</f>
        <v>0</v>
      </c>
      <c r="U290" s="88">
        <f t="shared" ca="1" si="52"/>
        <v>22.212789674079943</v>
      </c>
      <c r="V290" s="90">
        <f ca="1">IF(OR(入力データと計算結果!$F$9=バックデータ一覧!$A$2,入力データと計算結果!$F$9=バックデータ一覧!$A$3),W290/(バックデータ一覧!$E$8-計算過程!X290)/4.186*10^3,0)</f>
        <v>22.212789674079943</v>
      </c>
      <c r="W290" s="90">
        <f t="shared" si="47"/>
        <v>4.6007916666666668</v>
      </c>
      <c r="X290" s="90">
        <f ca="1">MAX(VLOOKUP(入力データと計算結果!$F$5,バックデータ一覧!$Y$3:$AA$10,2)*Y290+VLOOKUP(入力データと計算結果!$F$5,バックデータ一覧!$Y$3:$AA$10,3),0.5)</f>
        <v>10.519937500000003</v>
      </c>
      <c r="Y290" s="90">
        <f t="shared" ca="1" si="48"/>
        <v>10.625000000000004</v>
      </c>
      <c r="Z290" s="24">
        <f>IF(入力データと計算結果!$F$6=4,INDEX(バックデータ一覧!$I$4:$L$9,MATCH(VLOOKUP(計算過程!$A290,バックデータ一覧!$AU$3:$AV$367,2),バックデータ一覧!$H$4:$H$9,0),MATCH(計算過程!Z$2,バックデータ一覧!$I$2:$L$2,0)),IF(入力データと計算結果!$F$6=3,INDEX(バックデータ一覧!$I$10:$L$15,MATCH(VLOOKUP(計算過程!$A290,バックデータ一覧!$AU$3:$AV$367,2),バックデータ一覧!$H$10:$H$15,0),MATCH(計算過程!Z$2,バックデータ一覧!$I$2:$L$2,0)),IF(入力データと計算結果!$F$6=2,INDEX(バックデータ一覧!$I$16:$L$21,MATCH(VLOOKUP(計算過程!$A290,バックデータ一覧!$AU$3:$AV$367,2),バックデータ一覧!$H$16:$H$21,0),MATCH(計算過程!Z$2,バックデータ一覧!$I$2:$L$2,0)),IF(入力データと計算結果!$F$6=1,INDEX(バックデータ一覧!$I$22:$L$27,MATCH(VLOOKUP(計算過程!$A290,バックデータ一覧!$AU$3:$AV$367,2),バックデータ一覧!$H$22:$H$27,0),MATCH(計算過程!Z$2,バックデータ一覧!$I$2:$L$2,0))))))</f>
        <v>92</v>
      </c>
      <c r="AA290" s="24">
        <f>IF(入力データと計算結果!$F$6=4,INDEX(バックデータ一覧!$I$4:$L$9,MATCH(VLOOKUP(計算過程!$A290,バックデータ一覧!$AU$3:$AV$367,2),バックデータ一覧!$H$4:$H$9,0),MATCH(計算過程!AA$2,バックデータ一覧!$I$2:$L$2,0)),IF(入力データと計算結果!$F$6=3,INDEX(バックデータ一覧!$I$10:$L$15,MATCH(VLOOKUP(計算過程!$A290,バックデータ一覧!$AU$3:$AV$367,2),バックデータ一覧!$H$10:$H$15,0),MATCH(計算過程!AA$2,バックデータ一覧!$I$2:$L$2,0)),IF(入力データと計算結果!$F$6=2,INDEX(バックデータ一覧!$I$16:$L$21,MATCH(VLOOKUP(計算過程!$A290,バックデータ一覧!$AU$3:$AV$367,2),バックデータ一覧!$H$16:$H$21,0),MATCH(計算過程!AA$2,バックデータ一覧!$I$2:$L$2,0)),IF(入力データと計算結果!$F$6=1,INDEX(バックデータ一覧!$I$22:$L$27,MATCH(VLOOKUP(計算過程!$A290,バックデータ一覧!$AU$3:$AV$367,2),バックデータ一覧!$H$22:$H$27,0),MATCH(計算過程!AA$2,バックデータ一覧!$I$2:$L$2,0))))))</f>
        <v>150</v>
      </c>
      <c r="AB290" s="24">
        <f>IF(入力データと計算結果!$F$6=4,INDEX(バックデータ一覧!$I$4:$L$9,MATCH(VLOOKUP(計算過程!$A290,バックデータ一覧!$AU$3:$AV$367,2),バックデータ一覧!$H$4:$H$9,0),MATCH(計算過程!AB$2,バックデータ一覧!$I$2:$L$2,0)),IF(入力データと計算結果!$F$6=3,INDEX(バックデータ一覧!$I$10:$L$15,MATCH(VLOOKUP(計算過程!$A290,バックデータ一覧!$AU$3:$AV$367,2),バックデータ一覧!$H$10:$H$15,0),MATCH(計算過程!AB$2,バックデータ一覧!$I$2:$L$2,0)),IF(入力データと計算結果!$F$6=2,INDEX(バックデータ一覧!$I$16:$L$21,MATCH(VLOOKUP(計算過程!$A290,バックデータ一覧!$AU$3:$AV$367,2),バックデータ一覧!$H$16:$H$21,0),MATCH(計算過程!AB$2,バックデータ一覧!$I$2:$L$2,0)),IF(入力データと計算結果!$F$6=1,INDEX(バックデータ一覧!$I$22:$L$27,MATCH(VLOOKUP(計算過程!$A290,バックデータ一覧!$AU$3:$AV$367,2),バックデータ一覧!$H$22:$H$27,0),MATCH(計算過程!AB$2,バックデータ一覧!$I$2:$L$2,0))))))</f>
        <v>28</v>
      </c>
      <c r="AC290" s="24">
        <f>IF(入力データと計算結果!$F$6=4,INDEX(バックデータ一覧!$I$4:$L$9,MATCH(VLOOKUP(計算過程!$A290,バックデータ一覧!$AU$3:$AV$367,2),バックデータ一覧!$H$4:$H$9,0),MATCH(計算過程!AC$2,バックデータ一覧!$I$2:$L$2,0)),IF(入力データと計算結果!$F$6=3,INDEX(バックデータ一覧!$I$10:$L$15,MATCH(VLOOKUP(計算過程!$A290,バックデータ一覧!$AU$3:$AV$367,2),バックデータ一覧!$H$10:$H$15,0),MATCH(計算過程!AC$2,バックデータ一覧!$I$2:$L$2,0)),IF(入力データと計算結果!$F$6=2,INDEX(バックデータ一覧!$I$16:$L$21,MATCH(VLOOKUP(計算過程!$A290,バックデータ一覧!$AU$3:$AV$367,2),バックデータ一覧!$H$16:$H$21,0),MATCH(計算過程!AC$2,バックデータ一覧!$I$2:$L$2,0)),IF(入力データと計算結果!$F$6=1,INDEX(バックデータ一覧!$I$22:$L$27,MATCH(VLOOKUP(計算過程!$A290,バックデータ一覧!$AU$3:$AV$367,2),バックデータ一覧!$H$22:$H$27,0),MATCH(計算過程!AC$2,バックデータ一覧!$I$2:$L$2,0))))))</f>
        <v>180</v>
      </c>
      <c r="AD290" s="89">
        <f>IF($AF290&lt;7,INDEX(バックデータ一覧!$P$4:$S$5,MATCH(入力データと計算結果!$F$8,バックデータ一覧!$O$4:$O$5,0),MATCH(入力データと計算結果!$F$6,バックデータ一覧!$P$3:$W$3,0)),IF(AND($AF290&gt;=7,$AF290&lt;16),INDEX(バックデータ一覧!$P$6:$S$7,MATCH(入力データと計算結果!$F$8,バックデータ一覧!$O$6:$O$7,0),MATCH(入力データと計算結果!$F$6,バックデータ一覧!$P$3:$W$3,0)),IF(AND($AF290&gt;=16,$AF290&lt;25),INDEX(バックデータ一覧!$P$8:$S$9,MATCH(入力データと計算結果!$F$8,バックデータ一覧!$O$8:$O$9,0),MATCH(入力データと計算結果!$F$6,バックデータ一覧!$P$3:$W$3,0)),IF($AF290&gt;=25,INDEX(バックデータ一覧!$P$10:$S$11,MATCH(入力データと計算結果!$F$8,バックデータ一覧!$O$10:$O$11,0),MATCH(入力データと計算結果!$F$6,バックデータ一覧!$P$3:$W$3,0))))))</f>
        <v>-0.13</v>
      </c>
      <c r="AE290" s="89">
        <f>IF($AF290&lt;7,INDEX(バックデータ一覧!$T$4:$W$5,MATCH(入力データと計算結果!$F$8,バックデータ一覧!$O$4:$O$5,0),MATCH(入力データと計算結果!$F$6,バックデータ一覧!$P$3:$W$3,0)),IF(AND($AF290&gt;=7,$AF290&lt;16),INDEX(バックデータ一覧!$T$6:$W$7,MATCH(入力データと計算結果!$F$8,バックデータ一覧!$O$6:$O$7,0),MATCH(入力データと計算結果!$F$6,バックデータ一覧!$P$3:$W$3,0)),IF(AND($AF290&gt;=16,$AF290&lt;25),INDEX(バックデータ一覧!$T$8:$W$9,MATCH(入力データと計算結果!$F$8,バックデータ一覧!$O$8:$O$9,0),MATCH(入力データと計算結果!$F$6,バックデータ一覧!$P$3:$W$3,0)),IF($AF290&gt;=25,INDEX(バックデータ一覧!$T$10:$W$11,MATCH(入力データと計算結果!$F$8,バックデータ一覧!$O$10:$O$11,0),MATCH(入力データと計算結果!$F$6,バックデータ一覧!$P$3:$W$3,0))))))</f>
        <v>6.04</v>
      </c>
      <c r="AF290" s="88">
        <f>AVERAGEIF(貼り付けシート!$A$6:$A$8765,$A290,貼り付けシート!$C$6:$C$8765)</f>
        <v>11.070833333333333</v>
      </c>
      <c r="AG290" s="91">
        <f>IF(AND(入力データと計算結果!$F$7=バックデータ一覧!$A$7,AH290="使用できる"),MIN(AN290,SUM(I290:N290)*$AX$13),0)</f>
        <v>0</v>
      </c>
      <c r="AH290" s="47" t="str">
        <f t="shared" si="53"/>
        <v>使用できる</v>
      </c>
      <c r="AI290" s="90">
        <f>IF(入力データと計算結果!$F$7=バックデータ一覧!$A$8,MIN(AJ290,(SUM(I290:N290)*$AX$15)),0)</f>
        <v>0</v>
      </c>
      <c r="AJ290" s="90">
        <f t="shared" ca="1" si="49"/>
        <v>0</v>
      </c>
      <c r="AK290" s="90">
        <f t="shared" ca="1" si="50"/>
        <v>34.20803124375</v>
      </c>
      <c r="AL290" s="88">
        <f>IF(OR($AX$22=0,入力データと計算結果!$F$7&lt;&gt;バックデータ一覧!$A$8),0,$AX$19*AM290*10^-3)</f>
        <v>0</v>
      </c>
      <c r="AM290" s="90">
        <f>SUMPRODUCT(('計算過程（日射量等）'!$A$6:$A$8765=計算過程!A290)*('計算過程（日射量等）'!$C$6:$C$8765&gt;=$AX$20))</f>
        <v>4</v>
      </c>
      <c r="AN290" s="90">
        <f>IF(入力データと計算結果!$F$7=バックデータ一覧!$A$9,0,AO290*$AX$22*$AX$21*計算過程!$AX$23)</f>
        <v>0</v>
      </c>
      <c r="AO290" s="90">
        <f>SUMIF('計算過程（日射量等）'!$A$6:$A$8765,計算過程!A290,'計算過程（日射量等）'!$C$6:$C$8765)*3600*10^-6</f>
        <v>4.2903967365743849</v>
      </c>
      <c r="AP290" s="90">
        <f t="shared" si="54"/>
        <v>11.335080645161289</v>
      </c>
      <c r="AQ290" s="90">
        <f>AVERAGEIF('貼り付けシート（日射量等）'!$D$3:$D$8762,$A290,'貼り付けシート（日射量等）'!$F$3:$F$8762)</f>
        <v>13.950000000000001</v>
      </c>
    </row>
    <row r="291" spans="1:43">
      <c r="A291" s="28">
        <v>41925</v>
      </c>
      <c r="B291" s="88">
        <f ca="1">I291-IF(入力データと計算結果!$F$7=バックデータ一覧!$A$7,計算過程!$AG291,計算過程!$AI291)*I291/($I291+$J291+$K291+$L291+$M291+$N291)</f>
        <v>11.443571163842998</v>
      </c>
      <c r="C291" s="88">
        <f ca="1">J291-IF(入力データと計算結果!$F$7=バックデータ一覧!$A$7,計算過程!$AG291,計算過程!$AI291)*J291/($I291+$J291+$K291+$L291+$M291+$N291)</f>
        <v>18.657996462787498</v>
      </c>
      <c r="D291" s="88">
        <f ca="1">K291-IF(入力データと計算結果!$F$7=バックデータ一覧!$A$7,計算過程!$AG291,計算過程!$AI291)*K291/($I291+$J291+$K291+$L291+$M291+$N291)</f>
        <v>3.482826006387</v>
      </c>
      <c r="E291" s="88">
        <f ca="1">L291-IF(入力データと計算結果!$F$7=バックデータ一覧!$A$7,計算過程!$AG291,計算過程!$AI291)*L291/($I291+$J291+$K291+$L291+$M291+$N291)</f>
        <v>22.389595755344999</v>
      </c>
      <c r="F291" s="88">
        <f ca="1">M291-IF(入力データと計算結果!$F$7=バックデータ一覧!$A$7,計算過程!$AG291,計算過程!$AI291)*M291/($I291+$J291+$K291+$L291+$M291+$N291)</f>
        <v>0</v>
      </c>
      <c r="G291" s="88">
        <f ca="1">N291-IF(入力データと計算結果!$F$7=バックデータ一覧!$A$7,計算過程!$AG291,計算過程!$AI291)*N291/($I291+$J291+$K291+$L291+$M291+$N291)</f>
        <v>4.7687083333333335</v>
      </c>
      <c r="H291" s="88">
        <f t="shared" si="51"/>
        <v>0</v>
      </c>
      <c r="I291" s="90">
        <f ca="1">P291*(バックデータ一覧!$E$3-計算過程!X291)*4.186*10^-3</f>
        <v>11.443571163842998</v>
      </c>
      <c r="J291" s="90">
        <f ca="1">Q291*(バックデータ一覧!$E$4-計算過程!X291)*4.186*10^-3</f>
        <v>18.657996462787498</v>
      </c>
      <c r="K291" s="90">
        <f ca="1">R291*(バックデータ一覧!$E$5-計算過程!X291)*4.186*10^-3</f>
        <v>3.482826006387</v>
      </c>
      <c r="L291" s="90">
        <f ca="1">IF(入力データと計算結果!$F$9=バックデータ一覧!$A$2,計算過程!S291*(バックデータ一覧!$E$6-計算過程!X291)*4.186*10^-3,0)</f>
        <v>22.389595755344999</v>
      </c>
      <c r="M291" s="90">
        <f>IF(入力データと計算結果!$F$9=バックデータ一覧!$A$2,0,計算過程!T291*(バックデータ一覧!$E$7-計算過程!X291)*4.186*10^-3)</f>
        <v>0</v>
      </c>
      <c r="N291" s="90">
        <f ca="1">IF(入力データと計算結果!$F$9=バックデータ一覧!$A$4,0,計算過程!U291*(バックデータ一覧!$E$8-計算過程!X291)*4.186*10^-3)</f>
        <v>4.7687083333333335</v>
      </c>
      <c r="O291" s="90">
        <f>IF(入力データと計算結果!$F$9=バックデータ一覧!$A$4,計算過程!W291*1.25,0)</f>
        <v>0</v>
      </c>
      <c r="P291" s="88">
        <f t="shared" si="44"/>
        <v>92</v>
      </c>
      <c r="Q291" s="88">
        <f t="shared" si="45"/>
        <v>150</v>
      </c>
      <c r="R291" s="88">
        <f t="shared" si="46"/>
        <v>28</v>
      </c>
      <c r="S291" s="88">
        <f>IF(入力データと計算結果!$F$9=バックデータ一覧!$A$2,$AC291,0)*$AX$11*$AX$12</f>
        <v>180</v>
      </c>
      <c r="T291" s="88">
        <f>IF(入力データと計算結果!$F$9=バックデータ一覧!$A$2,0,$AC291)*$AX$12</f>
        <v>0</v>
      </c>
      <c r="U291" s="88">
        <f t="shared" ca="1" si="52"/>
        <v>22.914733824137716</v>
      </c>
      <c r="V291" s="90">
        <f ca="1">IF(OR(入力データと計算結果!$F$9=バックデータ一覧!$A$2,入力データと計算結果!$F$9=バックデータ一覧!$A$3),W291/(バックデータ一覧!$E$8-計算過程!X291)/4.186*10^3,0)</f>
        <v>22.914733824137716</v>
      </c>
      <c r="W291" s="90">
        <f t="shared" si="47"/>
        <v>4.7687083333333335</v>
      </c>
      <c r="X291" s="90">
        <f ca="1">MAX(VLOOKUP(入力データと計算結果!$F$5,バックデータ一覧!$Y$3:$AA$10,2)*Y291+VLOOKUP(入力データと計算結果!$F$5,バックデータ一覧!$Y$3:$AA$10,3),0.5)</f>
        <v>10.285082875000001</v>
      </c>
      <c r="Y291" s="90">
        <f t="shared" ca="1" si="48"/>
        <v>10.27125</v>
      </c>
      <c r="Z291" s="24">
        <f>IF(入力データと計算結果!$F$6=4,INDEX(バックデータ一覧!$I$4:$L$9,MATCH(VLOOKUP(計算過程!$A291,バックデータ一覧!$AU$3:$AV$367,2),バックデータ一覧!$H$4:$H$9,0),MATCH(計算過程!Z$2,バックデータ一覧!$I$2:$L$2,0)),IF(入力データと計算結果!$F$6=3,INDEX(バックデータ一覧!$I$10:$L$15,MATCH(VLOOKUP(計算過程!$A291,バックデータ一覧!$AU$3:$AV$367,2),バックデータ一覧!$H$10:$H$15,0),MATCH(計算過程!Z$2,バックデータ一覧!$I$2:$L$2,0)),IF(入力データと計算結果!$F$6=2,INDEX(バックデータ一覧!$I$16:$L$21,MATCH(VLOOKUP(計算過程!$A291,バックデータ一覧!$AU$3:$AV$367,2),バックデータ一覧!$H$16:$H$21,0),MATCH(計算過程!Z$2,バックデータ一覧!$I$2:$L$2,0)),IF(入力データと計算結果!$F$6=1,INDEX(バックデータ一覧!$I$22:$L$27,MATCH(VLOOKUP(計算過程!$A291,バックデータ一覧!$AU$3:$AV$367,2),バックデータ一覧!$H$22:$H$27,0),MATCH(計算過程!Z$2,バックデータ一覧!$I$2:$L$2,0))))))</f>
        <v>92</v>
      </c>
      <c r="AA291" s="24">
        <f>IF(入力データと計算結果!$F$6=4,INDEX(バックデータ一覧!$I$4:$L$9,MATCH(VLOOKUP(計算過程!$A291,バックデータ一覧!$AU$3:$AV$367,2),バックデータ一覧!$H$4:$H$9,0),MATCH(計算過程!AA$2,バックデータ一覧!$I$2:$L$2,0)),IF(入力データと計算結果!$F$6=3,INDEX(バックデータ一覧!$I$10:$L$15,MATCH(VLOOKUP(計算過程!$A291,バックデータ一覧!$AU$3:$AV$367,2),バックデータ一覧!$H$10:$H$15,0),MATCH(計算過程!AA$2,バックデータ一覧!$I$2:$L$2,0)),IF(入力データと計算結果!$F$6=2,INDEX(バックデータ一覧!$I$16:$L$21,MATCH(VLOOKUP(計算過程!$A291,バックデータ一覧!$AU$3:$AV$367,2),バックデータ一覧!$H$16:$H$21,0),MATCH(計算過程!AA$2,バックデータ一覧!$I$2:$L$2,0)),IF(入力データと計算結果!$F$6=1,INDEX(バックデータ一覧!$I$22:$L$27,MATCH(VLOOKUP(計算過程!$A291,バックデータ一覧!$AU$3:$AV$367,2),バックデータ一覧!$H$22:$H$27,0),MATCH(計算過程!AA$2,バックデータ一覧!$I$2:$L$2,0))))))</f>
        <v>150</v>
      </c>
      <c r="AB291" s="24">
        <f>IF(入力データと計算結果!$F$6=4,INDEX(バックデータ一覧!$I$4:$L$9,MATCH(VLOOKUP(計算過程!$A291,バックデータ一覧!$AU$3:$AV$367,2),バックデータ一覧!$H$4:$H$9,0),MATCH(計算過程!AB$2,バックデータ一覧!$I$2:$L$2,0)),IF(入力データと計算結果!$F$6=3,INDEX(バックデータ一覧!$I$10:$L$15,MATCH(VLOOKUP(計算過程!$A291,バックデータ一覧!$AU$3:$AV$367,2),バックデータ一覧!$H$10:$H$15,0),MATCH(計算過程!AB$2,バックデータ一覧!$I$2:$L$2,0)),IF(入力データと計算結果!$F$6=2,INDEX(バックデータ一覧!$I$16:$L$21,MATCH(VLOOKUP(計算過程!$A291,バックデータ一覧!$AU$3:$AV$367,2),バックデータ一覧!$H$16:$H$21,0),MATCH(計算過程!AB$2,バックデータ一覧!$I$2:$L$2,0)),IF(入力データと計算結果!$F$6=1,INDEX(バックデータ一覧!$I$22:$L$27,MATCH(VLOOKUP(計算過程!$A291,バックデータ一覧!$AU$3:$AV$367,2),バックデータ一覧!$H$22:$H$27,0),MATCH(計算過程!AB$2,バックデータ一覧!$I$2:$L$2,0))))))</f>
        <v>28</v>
      </c>
      <c r="AC291" s="24">
        <f>IF(入力データと計算結果!$F$6=4,INDEX(バックデータ一覧!$I$4:$L$9,MATCH(VLOOKUP(計算過程!$A291,バックデータ一覧!$AU$3:$AV$367,2),バックデータ一覧!$H$4:$H$9,0),MATCH(計算過程!AC$2,バックデータ一覧!$I$2:$L$2,0)),IF(入力データと計算結果!$F$6=3,INDEX(バックデータ一覧!$I$10:$L$15,MATCH(VLOOKUP(計算過程!$A291,バックデータ一覧!$AU$3:$AV$367,2),バックデータ一覧!$H$10:$H$15,0),MATCH(計算過程!AC$2,バックデータ一覧!$I$2:$L$2,0)),IF(入力データと計算結果!$F$6=2,INDEX(バックデータ一覧!$I$16:$L$21,MATCH(VLOOKUP(計算過程!$A291,バックデータ一覧!$AU$3:$AV$367,2),バックデータ一覧!$H$16:$H$21,0),MATCH(計算過程!AC$2,バックデータ一覧!$I$2:$L$2,0)),IF(入力データと計算結果!$F$6=1,INDEX(バックデータ一覧!$I$22:$L$27,MATCH(VLOOKUP(計算過程!$A291,バックデータ一覧!$AU$3:$AV$367,2),バックデータ一覧!$H$22:$H$27,0),MATCH(計算過程!AC$2,バックデータ一覧!$I$2:$L$2,0))))))</f>
        <v>180</v>
      </c>
      <c r="AD291" s="89">
        <f>IF($AF291&lt;7,INDEX(バックデータ一覧!$P$4:$S$5,MATCH(入力データと計算結果!$F$8,バックデータ一覧!$O$4:$O$5,0),MATCH(入力データと計算結果!$F$6,バックデータ一覧!$P$3:$W$3,0)),IF(AND($AF291&gt;=7,$AF291&lt;16),INDEX(バックデータ一覧!$P$6:$S$7,MATCH(入力データと計算結果!$F$8,バックデータ一覧!$O$6:$O$7,0),MATCH(入力データと計算結果!$F$6,バックデータ一覧!$P$3:$W$3,0)),IF(AND($AF291&gt;=16,$AF291&lt;25),INDEX(バックデータ一覧!$P$8:$S$9,MATCH(入力データと計算結果!$F$8,バックデータ一覧!$O$8:$O$9,0),MATCH(入力データと計算結果!$F$6,バックデータ一覧!$P$3:$W$3,0)),IF($AF291&gt;=25,INDEX(バックデータ一覧!$P$10:$S$11,MATCH(入力データと計算結果!$F$8,バックデータ一覧!$O$10:$O$11,0),MATCH(入力データと計算結果!$F$6,バックデータ一覧!$P$3:$W$3,0))))))</f>
        <v>-0.13</v>
      </c>
      <c r="AE291" s="89">
        <f>IF($AF291&lt;7,INDEX(バックデータ一覧!$T$4:$W$5,MATCH(入力データと計算結果!$F$8,バックデータ一覧!$O$4:$O$5,0),MATCH(入力データと計算結果!$F$6,バックデータ一覧!$P$3:$W$3,0)),IF(AND($AF291&gt;=7,$AF291&lt;16),INDEX(バックデータ一覧!$T$6:$W$7,MATCH(入力データと計算結果!$F$8,バックデータ一覧!$O$6:$O$7,0),MATCH(入力データと計算結果!$F$6,バックデータ一覧!$P$3:$W$3,0)),IF(AND($AF291&gt;=16,$AF291&lt;25),INDEX(バックデータ一覧!$T$8:$W$9,MATCH(入力データと計算結果!$F$8,バックデータ一覧!$O$8:$O$9,0),MATCH(入力データと計算結果!$F$6,バックデータ一覧!$P$3:$W$3,0)),IF($AF291&gt;=25,INDEX(バックデータ一覧!$T$10:$W$11,MATCH(入力データと計算結果!$F$8,バックデータ一覧!$O$10:$O$11,0),MATCH(入力データと計算結果!$F$6,バックデータ一覧!$P$3:$W$3,0))))))</f>
        <v>6.04</v>
      </c>
      <c r="AF291" s="88">
        <f>AVERAGEIF(貼り付けシート!$A$6:$A$8765,$A291,貼り付けシート!$C$6:$C$8765)</f>
        <v>9.7791666666666668</v>
      </c>
      <c r="AG291" s="91">
        <f>IF(AND(入力データと計算結果!$F$7=バックデータ一覧!$A$7,AH291="使用できる"),MIN(AN291,SUM(I291:N291)*$AX$13),0)</f>
        <v>0</v>
      </c>
      <c r="AH291" s="47" t="str">
        <f t="shared" si="53"/>
        <v>使用できる</v>
      </c>
      <c r="AI291" s="90">
        <f>IF(入力データと計算結果!$F$7=バックデータ一覧!$A$8,MIN(AJ291,(SUM(I291:N291)*$AX$15)),0)</f>
        <v>0</v>
      </c>
      <c r="AJ291" s="90">
        <f t="shared" ca="1" si="49"/>
        <v>0</v>
      </c>
      <c r="AK291" s="90">
        <f t="shared" ca="1" si="50"/>
        <v>34.355496462787499</v>
      </c>
      <c r="AL291" s="88">
        <f>IF(OR($AX$22=0,入力データと計算結果!$F$7&lt;&gt;バックデータ一覧!$A$8),0,$AX$19*AM291*10^-3)</f>
        <v>0</v>
      </c>
      <c r="AM291" s="90">
        <f>SUMPRODUCT(('計算過程（日射量等）'!$A$6:$A$8765=計算過程!A291)*('計算過程（日射量等）'!$C$6:$C$8765&gt;=$AX$20))</f>
        <v>0</v>
      </c>
      <c r="AN291" s="90">
        <f>IF(入力データと計算結果!$F$7=バックデータ一覧!$A$9,0,AO291*$AX$22*$AX$21*計算過程!$AX$23)</f>
        <v>0</v>
      </c>
      <c r="AO291" s="90">
        <f>SUMIF('計算過程（日射量等）'!$A$6:$A$8765,計算過程!A291,'計算過程（日射量等）'!$C$6:$C$8765)*3600*10^-6</f>
        <v>2.9125229238825652</v>
      </c>
      <c r="AP291" s="90">
        <f t="shared" si="54"/>
        <v>11.06236559139785</v>
      </c>
      <c r="AQ291" s="90">
        <f>AVERAGEIF('貼り付けシート（日射量等）'!$D$3:$D$8762,$A291,'貼り付けシート（日射量等）'!$F$3:$F$8762)</f>
        <v>13.358333333333336</v>
      </c>
    </row>
    <row r="292" spans="1:43">
      <c r="A292" s="28">
        <v>41926</v>
      </c>
      <c r="B292" s="88">
        <f ca="1">I292-IF(入力データと計算結果!$F$7=バックデータ一覧!$A$7,計算過程!$AG292,計算過程!$AI292)*I292/($I292+$J292+$K292+$L292+$M292+$N292)</f>
        <v>17.614015749330001</v>
      </c>
      <c r="C292" s="88">
        <f ca="1">J292-IF(入力データと計算結果!$F$7=バックデータ一覧!$A$7,計算過程!$AG292,計算過程!$AI292)*J292/($I292+$J292+$K292+$L292+$M292+$N292)</f>
        <v>25.162879641900002</v>
      </c>
      <c r="D292" s="88">
        <f ca="1">K292-IF(入力データと計算結果!$F$7=バックデータ一覧!$A$7,計算過程!$AG292,計算過程!$AI292)*K292/($I292+$J292+$K292+$L292+$M292+$N292)</f>
        <v>3.774431946285</v>
      </c>
      <c r="E292" s="88">
        <f ca="1">L292-IF(入力データと計算結果!$F$7=バックデータ一覧!$A$7,計算過程!$AG292,計算過程!$AI292)*L292/($I292+$J292+$K292+$L292+$M292+$N292)</f>
        <v>22.646591677709999</v>
      </c>
      <c r="F292" s="88">
        <f ca="1">M292-IF(入力データと計算結果!$F$7=バックデータ一覧!$A$7,計算過程!$AG292,計算過程!$AI292)*M292/($I292+$J292+$K292+$L292+$M292+$N292)</f>
        <v>0</v>
      </c>
      <c r="G292" s="88">
        <f ca="1">N292-IF(入力データと計算結果!$F$7=バックデータ一覧!$A$7,計算過程!$AG292,計算過程!$AI292)*N292/($I292+$J292+$K292+$L292+$M292+$N292)</f>
        <v>4.7827916666666672</v>
      </c>
      <c r="H292" s="88">
        <f t="shared" si="51"/>
        <v>0</v>
      </c>
      <c r="I292" s="90">
        <f ca="1">P292*(バックデータ一覧!$E$3-計算過程!X292)*4.186*10^-3</f>
        <v>17.614015749330001</v>
      </c>
      <c r="J292" s="90">
        <f ca="1">Q292*(バックデータ一覧!$E$4-計算過程!X292)*4.186*10^-3</f>
        <v>25.162879641900002</v>
      </c>
      <c r="K292" s="90">
        <f ca="1">R292*(バックデータ一覧!$E$5-計算過程!X292)*4.186*10^-3</f>
        <v>3.774431946285</v>
      </c>
      <c r="L292" s="90">
        <f ca="1">IF(入力データと計算結果!$F$9=バックデータ一覧!$A$2,計算過程!S292*(バックデータ一覧!$E$6-計算過程!X292)*4.186*10^-3,0)</f>
        <v>22.646591677709999</v>
      </c>
      <c r="M292" s="90">
        <f>IF(入力データと計算結果!$F$9=バックデータ一覧!$A$2,0,計算過程!T292*(バックデータ一覧!$E$7-計算過程!X292)*4.186*10^-3)</f>
        <v>0</v>
      </c>
      <c r="N292" s="90">
        <f ca="1">IF(入力データと計算結果!$F$9=バックデータ一覧!$A$4,0,計算過程!U292*(バックデータ一覧!$E$8-計算過程!X292)*4.186*10^-3)</f>
        <v>4.7827916666666672</v>
      </c>
      <c r="O292" s="90">
        <f>IF(入力データと計算結果!$F$9=バックデータ一覧!$A$4,計算過程!W292*1.25,0)</f>
        <v>0</v>
      </c>
      <c r="P292" s="88">
        <f t="shared" si="44"/>
        <v>140</v>
      </c>
      <c r="Q292" s="88">
        <f t="shared" si="45"/>
        <v>200</v>
      </c>
      <c r="R292" s="88">
        <f t="shared" si="46"/>
        <v>30</v>
      </c>
      <c r="S292" s="88">
        <f>IF(入力データと計算結果!$F$9=バックデータ一覧!$A$2,$AC292,0)*$AX$11*$AX$12</f>
        <v>180</v>
      </c>
      <c r="T292" s="88">
        <f>IF(入力データと計算結果!$F$9=バックデータ一覧!$A$2,0,$AC292)*$AX$12</f>
        <v>0</v>
      </c>
      <c r="U292" s="88">
        <f t="shared" ca="1" si="52"/>
        <v>22.825806681558131</v>
      </c>
      <c r="V292" s="90">
        <f ca="1">IF(OR(入力データと計算結果!$F$9=バックデータ一覧!$A$2,入力データと計算結果!$F$9=バックデータ一覧!$A$3),W292/(バックデータ一覧!$E$8-計算過程!X292)/4.186*10^3,0)</f>
        <v>22.825806681558131</v>
      </c>
      <c r="W292" s="90">
        <f t="shared" si="47"/>
        <v>4.7827916666666663</v>
      </c>
      <c r="X292" s="90">
        <f ca="1">MAX(VLOOKUP(入力データと計算結果!$F$5,バックデータ一覧!$Y$3:$AA$10,2)*Y292+VLOOKUP(入力データと計算結果!$F$5,バックデータ一覧!$Y$3:$AA$10,3),0.5)</f>
        <v>9.944004249999999</v>
      </c>
      <c r="Y292" s="90">
        <f t="shared" ca="1" si="48"/>
        <v>9.7574999999999985</v>
      </c>
      <c r="Z292" s="24">
        <f>IF(入力データと計算結果!$F$6=4,INDEX(バックデータ一覧!$I$4:$L$9,MATCH(VLOOKUP(計算過程!$A292,バックデータ一覧!$AU$3:$AV$367,2),バックデータ一覧!$H$4:$H$9,0),MATCH(計算過程!Z$2,バックデータ一覧!$I$2:$L$2,0)),IF(入力データと計算結果!$F$6=3,INDEX(バックデータ一覧!$I$10:$L$15,MATCH(VLOOKUP(計算過程!$A292,バックデータ一覧!$AU$3:$AV$367,2),バックデータ一覧!$H$10:$H$15,0),MATCH(計算過程!Z$2,バックデータ一覧!$I$2:$L$2,0)),IF(入力データと計算結果!$F$6=2,INDEX(バックデータ一覧!$I$16:$L$21,MATCH(VLOOKUP(計算過程!$A292,バックデータ一覧!$AU$3:$AV$367,2),バックデータ一覧!$H$16:$H$21,0),MATCH(計算過程!Z$2,バックデータ一覧!$I$2:$L$2,0)),IF(入力データと計算結果!$F$6=1,INDEX(バックデータ一覧!$I$22:$L$27,MATCH(VLOOKUP(計算過程!$A292,バックデータ一覧!$AU$3:$AV$367,2),バックデータ一覧!$H$22:$H$27,0),MATCH(計算過程!Z$2,バックデータ一覧!$I$2:$L$2,0))))))</f>
        <v>140</v>
      </c>
      <c r="AA292" s="24">
        <f>IF(入力データと計算結果!$F$6=4,INDEX(バックデータ一覧!$I$4:$L$9,MATCH(VLOOKUP(計算過程!$A292,バックデータ一覧!$AU$3:$AV$367,2),バックデータ一覧!$H$4:$H$9,0),MATCH(計算過程!AA$2,バックデータ一覧!$I$2:$L$2,0)),IF(入力データと計算結果!$F$6=3,INDEX(バックデータ一覧!$I$10:$L$15,MATCH(VLOOKUP(計算過程!$A292,バックデータ一覧!$AU$3:$AV$367,2),バックデータ一覧!$H$10:$H$15,0),MATCH(計算過程!AA$2,バックデータ一覧!$I$2:$L$2,0)),IF(入力データと計算結果!$F$6=2,INDEX(バックデータ一覧!$I$16:$L$21,MATCH(VLOOKUP(計算過程!$A292,バックデータ一覧!$AU$3:$AV$367,2),バックデータ一覧!$H$16:$H$21,0),MATCH(計算過程!AA$2,バックデータ一覧!$I$2:$L$2,0)),IF(入力データと計算結果!$F$6=1,INDEX(バックデータ一覧!$I$22:$L$27,MATCH(VLOOKUP(計算過程!$A292,バックデータ一覧!$AU$3:$AV$367,2),バックデータ一覧!$H$22:$H$27,0),MATCH(計算過程!AA$2,バックデータ一覧!$I$2:$L$2,0))))))</f>
        <v>200</v>
      </c>
      <c r="AB292" s="24">
        <f>IF(入力データと計算結果!$F$6=4,INDEX(バックデータ一覧!$I$4:$L$9,MATCH(VLOOKUP(計算過程!$A292,バックデータ一覧!$AU$3:$AV$367,2),バックデータ一覧!$H$4:$H$9,0),MATCH(計算過程!AB$2,バックデータ一覧!$I$2:$L$2,0)),IF(入力データと計算結果!$F$6=3,INDEX(バックデータ一覧!$I$10:$L$15,MATCH(VLOOKUP(計算過程!$A292,バックデータ一覧!$AU$3:$AV$367,2),バックデータ一覧!$H$10:$H$15,0),MATCH(計算過程!AB$2,バックデータ一覧!$I$2:$L$2,0)),IF(入力データと計算結果!$F$6=2,INDEX(バックデータ一覧!$I$16:$L$21,MATCH(VLOOKUP(計算過程!$A292,バックデータ一覧!$AU$3:$AV$367,2),バックデータ一覧!$H$16:$H$21,0),MATCH(計算過程!AB$2,バックデータ一覧!$I$2:$L$2,0)),IF(入力データと計算結果!$F$6=1,INDEX(バックデータ一覧!$I$22:$L$27,MATCH(VLOOKUP(計算過程!$A292,バックデータ一覧!$AU$3:$AV$367,2),バックデータ一覧!$H$22:$H$27,0),MATCH(計算過程!AB$2,バックデータ一覧!$I$2:$L$2,0))))))</f>
        <v>30</v>
      </c>
      <c r="AC292" s="24">
        <f>IF(入力データと計算結果!$F$6=4,INDEX(バックデータ一覧!$I$4:$L$9,MATCH(VLOOKUP(計算過程!$A292,バックデータ一覧!$AU$3:$AV$367,2),バックデータ一覧!$H$4:$H$9,0),MATCH(計算過程!AC$2,バックデータ一覧!$I$2:$L$2,0)),IF(入力データと計算結果!$F$6=3,INDEX(バックデータ一覧!$I$10:$L$15,MATCH(VLOOKUP(計算過程!$A292,バックデータ一覧!$AU$3:$AV$367,2),バックデータ一覧!$H$10:$H$15,0),MATCH(計算過程!AC$2,バックデータ一覧!$I$2:$L$2,0)),IF(入力データと計算結果!$F$6=2,INDEX(バックデータ一覧!$I$16:$L$21,MATCH(VLOOKUP(計算過程!$A292,バックデータ一覧!$AU$3:$AV$367,2),バックデータ一覧!$H$16:$H$21,0),MATCH(計算過程!AC$2,バックデータ一覧!$I$2:$L$2,0)),IF(入力データと計算結果!$F$6=1,INDEX(バックデータ一覧!$I$22:$L$27,MATCH(VLOOKUP(計算過程!$A292,バックデータ一覧!$AU$3:$AV$367,2),バックデータ一覧!$H$22:$H$27,0),MATCH(計算過程!AC$2,バックデータ一覧!$I$2:$L$2,0))))))</f>
        <v>180</v>
      </c>
      <c r="AD292" s="89">
        <f>IF($AF292&lt;7,INDEX(バックデータ一覧!$P$4:$S$5,MATCH(入力データと計算結果!$F$8,バックデータ一覧!$O$4:$O$5,0),MATCH(入力データと計算結果!$F$6,バックデータ一覧!$P$3:$W$3,0)),IF(AND($AF292&gt;=7,$AF292&lt;16),INDEX(バックデータ一覧!$P$6:$S$7,MATCH(入力データと計算結果!$F$8,バックデータ一覧!$O$6:$O$7,0),MATCH(入力データと計算結果!$F$6,バックデータ一覧!$P$3:$W$3,0)),IF(AND($AF292&gt;=16,$AF292&lt;25),INDEX(バックデータ一覧!$P$8:$S$9,MATCH(入力データと計算結果!$F$8,バックデータ一覧!$O$8:$O$9,0),MATCH(入力データと計算結果!$F$6,バックデータ一覧!$P$3:$W$3,0)),IF($AF292&gt;=25,INDEX(バックデータ一覧!$P$10:$S$11,MATCH(入力データと計算結果!$F$8,バックデータ一覧!$O$10:$O$11,0),MATCH(入力データと計算結果!$F$6,バックデータ一覧!$P$3:$W$3,0))))))</f>
        <v>-0.13</v>
      </c>
      <c r="AE292" s="89">
        <f>IF($AF292&lt;7,INDEX(バックデータ一覧!$T$4:$W$5,MATCH(入力データと計算結果!$F$8,バックデータ一覧!$O$4:$O$5,0),MATCH(入力データと計算結果!$F$6,バックデータ一覧!$P$3:$W$3,0)),IF(AND($AF292&gt;=7,$AF292&lt;16),INDEX(バックデータ一覧!$T$6:$W$7,MATCH(入力データと計算結果!$F$8,バックデータ一覧!$O$6:$O$7,0),MATCH(入力データと計算結果!$F$6,バックデータ一覧!$P$3:$W$3,0)),IF(AND($AF292&gt;=16,$AF292&lt;25),INDEX(バックデータ一覧!$T$8:$W$9,MATCH(入力データと計算結果!$F$8,バックデータ一覧!$O$8:$O$9,0),MATCH(入力データと計算結果!$F$6,バックデータ一覧!$P$3:$W$3,0)),IF($AF292&gt;=25,INDEX(バックデータ一覧!$T$10:$W$11,MATCH(入力データと計算結果!$F$8,バックデータ一覧!$O$10:$O$11,0),MATCH(入力データと計算結果!$F$6,バックデータ一覧!$P$3:$W$3,0))))))</f>
        <v>6.04</v>
      </c>
      <c r="AF292" s="88">
        <f>AVERAGEIF(貼り付けシート!$A$6:$A$8765,$A292,貼り付けシート!$C$6:$C$8765)</f>
        <v>9.6708333333333325</v>
      </c>
      <c r="AG292" s="91">
        <f>IF(AND(入力データと計算結果!$F$7=バックデータ一覧!$A$7,AH292="使用できる"),MIN(AN292,SUM(I292:N292)*$AX$13),0)</f>
        <v>0</v>
      </c>
      <c r="AH292" s="47" t="str">
        <f t="shared" si="53"/>
        <v>使用できる</v>
      </c>
      <c r="AI292" s="90">
        <f>IF(入力データと計算結果!$F$7=バックデータ一覧!$A$8,MIN(AJ292,(SUM(I292:N292)*$AX$15)),0)</f>
        <v>0</v>
      </c>
      <c r="AJ292" s="90">
        <f t="shared" ca="1" si="49"/>
        <v>0</v>
      </c>
      <c r="AK292" s="90">
        <f t="shared" ca="1" si="50"/>
        <v>34.569659731425006</v>
      </c>
      <c r="AL292" s="88">
        <f>IF(OR($AX$22=0,入力データと計算結果!$F$7&lt;&gt;バックデータ一覧!$A$8),0,$AX$19*AM292*10^-3)</f>
        <v>0</v>
      </c>
      <c r="AM292" s="90">
        <f>SUMPRODUCT(('計算過程（日射量等）'!$A$6:$A$8765=計算過程!A292)*('計算過程（日射量等）'!$C$6:$C$8765&gt;=$AX$20))</f>
        <v>3</v>
      </c>
      <c r="AN292" s="90">
        <f>IF(入力データと計算結果!$F$7=バックデータ一覧!$A$9,0,AO292*$AX$22*$AX$21*計算過程!$AX$23)</f>
        <v>0</v>
      </c>
      <c r="AO292" s="90">
        <f>SUMIF('計算過程（日射量等）'!$A$6:$A$8765,計算過程!A292,'計算過程（日射量等）'!$C$6:$C$8765)*3600*10^-6</f>
        <v>3.8463120518287348</v>
      </c>
      <c r="AP292" s="90">
        <f t="shared" si="54"/>
        <v>10.731182795698926</v>
      </c>
      <c r="AQ292" s="90">
        <f>AVERAGEIF('貼り付けシート（日射量等）'!$D$3:$D$8762,$A292,'貼り付けシート（日射量等）'!$F$3:$F$8762)</f>
        <v>14.304166666666669</v>
      </c>
    </row>
    <row r="293" spans="1:43">
      <c r="A293" s="28">
        <v>41927</v>
      </c>
      <c r="B293" s="88">
        <f ca="1">I293-IF(入力データと計算結果!$F$7=バックデータ一覧!$A$7,計算過程!$AG293,計算過程!$AI293)*I293/($I293+$J293+$K293+$L293+$M293+$N293)</f>
        <v>4.0306554972319999</v>
      </c>
      <c r="C293" s="88">
        <f ca="1">J293-IF(入力データと計算結果!$F$7=バックデータ一覧!$A$7,計算過程!$AG293,計算過程!$AI293)*J293/($I293+$J293+$K293+$L293+$M293+$N293)</f>
        <v>23.932017014814999</v>
      </c>
      <c r="D293" s="88">
        <f ca="1">K293-IF(入力データと計算結果!$F$7=バックデータ一覧!$A$7,計算過程!$AG293,計算過程!$AI293)*K293/($I293+$J293+$K293+$L293+$M293+$N293)</f>
        <v>3.5268235600779998</v>
      </c>
      <c r="E293" s="88">
        <f ca="1">L293-IF(入力データと計算結果!$F$7=バックデータ一覧!$A$7,計算過程!$AG293,計算過程!$AI293)*L293/($I293+$J293+$K293+$L293+$M293+$N293)</f>
        <v>0</v>
      </c>
      <c r="F293" s="88">
        <f ca="1">M293-IF(入力データと計算結果!$F$7=バックデータ一覧!$A$7,計算過程!$AG293,計算過程!$AI293)*M293/($I293+$J293+$K293+$L293+$M293+$N293)</f>
        <v>0</v>
      </c>
      <c r="G293" s="88">
        <f ca="1">N293-IF(入力データと計算結果!$F$7=バックデータ一覧!$A$7,計算過程!$AG293,計算過程!$AI293)*N293/($I293+$J293+$K293+$L293+$M293+$N293)</f>
        <v>0</v>
      </c>
      <c r="H293" s="88">
        <f t="shared" si="51"/>
        <v>0</v>
      </c>
      <c r="I293" s="90">
        <f ca="1">P293*(バックデータ一覧!$E$3-計算過程!X293)*4.186*10^-3</f>
        <v>4.0306554972319999</v>
      </c>
      <c r="J293" s="90">
        <f ca="1">Q293*(バックデータ一覧!$E$4-計算過程!X293)*4.186*10^-3</f>
        <v>23.932017014814999</v>
      </c>
      <c r="K293" s="90">
        <f ca="1">R293*(バックデータ一覧!$E$5-計算過程!X293)*4.186*10^-3</f>
        <v>3.5268235600779998</v>
      </c>
      <c r="L293" s="90">
        <f ca="1">IF(入力データと計算結果!$F$9=バックデータ一覧!$A$2,計算過程!S293*(バックデータ一覧!$E$6-計算過程!X293)*4.186*10^-3,0)</f>
        <v>0</v>
      </c>
      <c r="M293" s="90">
        <f>IF(入力データと計算結果!$F$9=バックデータ一覧!$A$2,0,計算過程!T293*(バックデータ一覧!$E$7-計算過程!X293)*4.186*10^-3)</f>
        <v>0</v>
      </c>
      <c r="N293" s="90">
        <f ca="1">IF(入力データと計算結果!$F$9=バックデータ一覧!$A$4,0,計算過程!U293*(バックデータ一覧!$E$8-計算過程!X293)*4.186*10^-3)</f>
        <v>0</v>
      </c>
      <c r="O293" s="90">
        <f>IF(入力データと計算結果!$F$9=バックデータ一覧!$A$4,計算過程!W293*1.25,0)</f>
        <v>0</v>
      </c>
      <c r="P293" s="88">
        <f t="shared" si="44"/>
        <v>32</v>
      </c>
      <c r="Q293" s="88">
        <f t="shared" si="45"/>
        <v>190</v>
      </c>
      <c r="R293" s="88">
        <f t="shared" si="46"/>
        <v>28</v>
      </c>
      <c r="S293" s="88">
        <f>IF(入力データと計算結果!$F$9=バックデータ一覧!$A$2,$AC293,0)*$AX$11*$AX$12</f>
        <v>0</v>
      </c>
      <c r="T293" s="88">
        <f>IF(入力データと計算結果!$F$9=バックデータ一覧!$A$2,0,$AC293)*$AX$12</f>
        <v>0</v>
      </c>
      <c r="U293" s="88">
        <f t="shared" ca="1" si="52"/>
        <v>0</v>
      </c>
      <c r="V293" s="90">
        <f ca="1">IF(OR(入力データと計算結果!$F$9=バックデータ一覧!$A$2,入力データと計算結果!$F$9=バックデータ一覧!$A$3),W293/(バックデータ一覧!$E$8-計算過程!X293)/4.186*10^3,0)</f>
        <v>0</v>
      </c>
      <c r="W293" s="90">
        <f t="shared" si="47"/>
        <v>0</v>
      </c>
      <c r="X293" s="90">
        <f ca="1">MAX(VLOOKUP(入力データと計算結果!$F$5,バックデータ一覧!$Y$3:$AA$10,2)*Y293+VLOOKUP(入力データと計算結果!$F$5,バックデータ一覧!$Y$3:$AA$10,3),0.5)</f>
        <v>9.909702750000001</v>
      </c>
      <c r="Y293" s="90">
        <f t="shared" ca="1" si="48"/>
        <v>9.7058333333333326</v>
      </c>
      <c r="Z293" s="24">
        <f>IF(入力データと計算結果!$F$6=4,INDEX(バックデータ一覧!$I$4:$L$9,MATCH(VLOOKUP(計算過程!$A293,バックデータ一覧!$AU$3:$AV$367,2),バックデータ一覧!$H$4:$H$9,0),MATCH(計算過程!Z$2,バックデータ一覧!$I$2:$L$2,0)),IF(入力データと計算結果!$F$6=3,INDEX(バックデータ一覧!$I$10:$L$15,MATCH(VLOOKUP(計算過程!$A293,バックデータ一覧!$AU$3:$AV$367,2),バックデータ一覧!$H$10:$H$15,0),MATCH(計算過程!Z$2,バックデータ一覧!$I$2:$L$2,0)),IF(入力データと計算結果!$F$6=2,INDEX(バックデータ一覧!$I$16:$L$21,MATCH(VLOOKUP(計算過程!$A293,バックデータ一覧!$AU$3:$AV$367,2),バックデータ一覧!$H$16:$H$21,0),MATCH(計算過程!Z$2,バックデータ一覧!$I$2:$L$2,0)),IF(入力データと計算結果!$F$6=1,INDEX(バックデータ一覧!$I$22:$L$27,MATCH(VLOOKUP(計算過程!$A293,バックデータ一覧!$AU$3:$AV$367,2),バックデータ一覧!$H$22:$H$27,0),MATCH(計算過程!Z$2,バックデータ一覧!$I$2:$L$2,0))))))</f>
        <v>32</v>
      </c>
      <c r="AA293" s="24">
        <f>IF(入力データと計算結果!$F$6=4,INDEX(バックデータ一覧!$I$4:$L$9,MATCH(VLOOKUP(計算過程!$A293,バックデータ一覧!$AU$3:$AV$367,2),バックデータ一覧!$H$4:$H$9,0),MATCH(計算過程!AA$2,バックデータ一覧!$I$2:$L$2,0)),IF(入力データと計算結果!$F$6=3,INDEX(バックデータ一覧!$I$10:$L$15,MATCH(VLOOKUP(計算過程!$A293,バックデータ一覧!$AU$3:$AV$367,2),バックデータ一覧!$H$10:$H$15,0),MATCH(計算過程!AA$2,バックデータ一覧!$I$2:$L$2,0)),IF(入力データと計算結果!$F$6=2,INDEX(バックデータ一覧!$I$16:$L$21,MATCH(VLOOKUP(計算過程!$A293,バックデータ一覧!$AU$3:$AV$367,2),バックデータ一覧!$H$16:$H$21,0),MATCH(計算過程!AA$2,バックデータ一覧!$I$2:$L$2,0)),IF(入力データと計算結果!$F$6=1,INDEX(バックデータ一覧!$I$22:$L$27,MATCH(VLOOKUP(計算過程!$A293,バックデータ一覧!$AU$3:$AV$367,2),バックデータ一覧!$H$22:$H$27,0),MATCH(計算過程!AA$2,バックデータ一覧!$I$2:$L$2,0))))))</f>
        <v>190</v>
      </c>
      <c r="AB293" s="24">
        <f>IF(入力データと計算結果!$F$6=4,INDEX(バックデータ一覧!$I$4:$L$9,MATCH(VLOOKUP(計算過程!$A293,バックデータ一覧!$AU$3:$AV$367,2),バックデータ一覧!$H$4:$H$9,0),MATCH(計算過程!AB$2,バックデータ一覧!$I$2:$L$2,0)),IF(入力データと計算結果!$F$6=3,INDEX(バックデータ一覧!$I$10:$L$15,MATCH(VLOOKUP(計算過程!$A293,バックデータ一覧!$AU$3:$AV$367,2),バックデータ一覧!$H$10:$H$15,0),MATCH(計算過程!AB$2,バックデータ一覧!$I$2:$L$2,0)),IF(入力データと計算結果!$F$6=2,INDEX(バックデータ一覧!$I$16:$L$21,MATCH(VLOOKUP(計算過程!$A293,バックデータ一覧!$AU$3:$AV$367,2),バックデータ一覧!$H$16:$H$21,0),MATCH(計算過程!AB$2,バックデータ一覧!$I$2:$L$2,0)),IF(入力データと計算結果!$F$6=1,INDEX(バックデータ一覧!$I$22:$L$27,MATCH(VLOOKUP(計算過程!$A293,バックデータ一覧!$AU$3:$AV$367,2),バックデータ一覧!$H$22:$H$27,0),MATCH(計算過程!AB$2,バックデータ一覧!$I$2:$L$2,0))))))</f>
        <v>28</v>
      </c>
      <c r="AC293" s="24">
        <f>IF(入力データと計算結果!$F$6=4,INDEX(バックデータ一覧!$I$4:$L$9,MATCH(VLOOKUP(計算過程!$A293,バックデータ一覧!$AU$3:$AV$367,2),バックデータ一覧!$H$4:$H$9,0),MATCH(計算過程!AC$2,バックデータ一覧!$I$2:$L$2,0)),IF(入力データと計算結果!$F$6=3,INDEX(バックデータ一覧!$I$10:$L$15,MATCH(VLOOKUP(計算過程!$A293,バックデータ一覧!$AU$3:$AV$367,2),バックデータ一覧!$H$10:$H$15,0),MATCH(計算過程!AC$2,バックデータ一覧!$I$2:$L$2,0)),IF(入力データと計算結果!$F$6=2,INDEX(バックデータ一覧!$I$16:$L$21,MATCH(VLOOKUP(計算過程!$A293,バックデータ一覧!$AU$3:$AV$367,2),バックデータ一覧!$H$16:$H$21,0),MATCH(計算過程!AC$2,バックデータ一覧!$I$2:$L$2,0)),IF(入力データと計算結果!$F$6=1,INDEX(バックデータ一覧!$I$22:$L$27,MATCH(VLOOKUP(計算過程!$A293,バックデータ一覧!$AU$3:$AV$367,2),バックデータ一覧!$H$22:$H$27,0),MATCH(計算過程!AC$2,バックデータ一覧!$I$2:$L$2,0))))))</f>
        <v>0</v>
      </c>
      <c r="AD293" s="89">
        <f>IF($AF293&lt;7,INDEX(バックデータ一覧!$P$4:$S$5,MATCH(入力データと計算結果!$F$8,バックデータ一覧!$O$4:$O$5,0),MATCH(入力データと計算結果!$F$6,バックデータ一覧!$P$3:$W$3,0)),IF(AND($AF293&gt;=7,$AF293&lt;16),INDEX(バックデータ一覧!$P$6:$S$7,MATCH(入力データと計算結果!$F$8,バックデータ一覧!$O$6:$O$7,0),MATCH(入力データと計算結果!$F$6,バックデータ一覧!$P$3:$W$3,0)),IF(AND($AF293&gt;=16,$AF293&lt;25),INDEX(バックデータ一覧!$P$8:$S$9,MATCH(入力データと計算結果!$F$8,バックデータ一覧!$O$8:$O$9,0),MATCH(入力データと計算結果!$F$6,バックデータ一覧!$P$3:$W$3,0)),IF($AF293&gt;=25,INDEX(バックデータ一覧!$P$10:$S$11,MATCH(入力データと計算結果!$F$8,バックデータ一覧!$O$10:$O$11,0),MATCH(入力データと計算結果!$F$6,バックデータ一覧!$P$3:$W$3,0))))))</f>
        <v>-0.13</v>
      </c>
      <c r="AE293" s="89">
        <f>IF($AF293&lt;7,INDEX(バックデータ一覧!$T$4:$W$5,MATCH(入力データと計算結果!$F$8,バックデータ一覧!$O$4:$O$5,0),MATCH(入力データと計算結果!$F$6,バックデータ一覧!$P$3:$W$3,0)),IF(AND($AF293&gt;=7,$AF293&lt;16),INDEX(バックデータ一覧!$T$6:$W$7,MATCH(入力データと計算結果!$F$8,バックデータ一覧!$O$6:$O$7,0),MATCH(入力データと計算結果!$F$6,バックデータ一覧!$P$3:$W$3,0)),IF(AND($AF293&gt;=16,$AF293&lt;25),INDEX(バックデータ一覧!$T$8:$W$9,MATCH(入力データと計算結果!$F$8,バックデータ一覧!$O$8:$O$9,0),MATCH(入力データと計算結果!$F$6,バックデータ一覧!$P$3:$W$3,0)),IF($AF293&gt;=25,INDEX(バックデータ一覧!$T$10:$W$11,MATCH(入力データと計算結果!$F$8,バックデータ一覧!$O$10:$O$11,0),MATCH(入力データと計算結果!$F$6,バックデータ一覧!$P$3:$W$3,0))))))</f>
        <v>6.04</v>
      </c>
      <c r="AF293" s="88">
        <f>AVERAGEIF(貼り付けシート!$A$6:$A$8765,$A293,貼り付けシート!$C$6:$C$8765)</f>
        <v>8.5541666666666689</v>
      </c>
      <c r="AG293" s="91">
        <f>IF(AND(入力データと計算結果!$F$7=バックデータ一覧!$A$7,AH293="使用できる"),MIN(AN293,SUM(I293:N293)*$AX$13),0)</f>
        <v>0</v>
      </c>
      <c r="AH293" s="47" t="str">
        <f t="shared" si="53"/>
        <v>使用できる</v>
      </c>
      <c r="AI293" s="90">
        <f>IF(入力データと計算結果!$F$7=バックデータ一覧!$A$8,MIN(AJ293,(SUM(I293:N293)*$AX$15)),0)</f>
        <v>0</v>
      </c>
      <c r="AJ293" s="90">
        <f t="shared" ca="1" si="49"/>
        <v>0</v>
      </c>
      <c r="AK293" s="90">
        <f t="shared" ca="1" si="50"/>
        <v>34.591197643275002</v>
      </c>
      <c r="AL293" s="88">
        <f>IF(OR($AX$22=0,入力データと計算結果!$F$7&lt;&gt;バックデータ一覧!$A$8),0,$AX$19*AM293*10^-3)</f>
        <v>0</v>
      </c>
      <c r="AM293" s="90">
        <f>SUMPRODUCT(('計算過程（日射量等）'!$A$6:$A$8765=計算過程!A293)*('計算過程（日射量等）'!$C$6:$C$8765&gt;=$AX$20))</f>
        <v>8</v>
      </c>
      <c r="AN293" s="90">
        <f>IF(入力データと計算結果!$F$7=バックデータ一覧!$A$9,0,AO293*$AX$22*$AX$21*計算過程!$AX$23)</f>
        <v>0</v>
      </c>
      <c r="AO293" s="90">
        <f>SUMIF('計算過程（日射量等）'!$A$6:$A$8765,計算過程!A293,'計算過程（日射量等）'!$C$6:$C$8765)*3600*10^-6</f>
        <v>10.886140943425504</v>
      </c>
      <c r="AP293" s="90">
        <f t="shared" si="54"/>
        <v>10.608467741935483</v>
      </c>
      <c r="AQ293" s="90">
        <f>AVERAGEIF('貼り付けシート（日射量等）'!$D$3:$D$8762,$A293,'貼り付けシート（日射量等）'!$F$3:$F$8762)</f>
        <v>14.200000000000001</v>
      </c>
    </row>
    <row r="294" spans="1:43">
      <c r="A294" s="28">
        <v>41928</v>
      </c>
      <c r="B294" s="88">
        <f ca="1">I294-IF(入力データと計算結果!$F$7=バックデータ一覧!$A$7,計算過程!$AG294,計算過程!$AI294)*I294/($I294+$J294+$K294+$L294+$M294+$N294)</f>
        <v>11.555109756372</v>
      </c>
      <c r="C294" s="88">
        <f ca="1">J294-IF(入力データと計算結果!$F$7=バックデータ一覧!$A$7,計算過程!$AG294,計算過程!$AI294)*J294/($I294+$J294+$K294+$L294+$M294+$N294)</f>
        <v>18.839852863650002</v>
      </c>
      <c r="D294" s="88">
        <f ca="1">K294-IF(入力データと計算結果!$F$7=バックデータ一覧!$A$7,計算過程!$AG294,計算過程!$AI294)*K294/($I294+$J294+$K294+$L294+$M294+$N294)</f>
        <v>3.5167725345479997</v>
      </c>
      <c r="E294" s="88">
        <f ca="1">L294-IF(入力データと計算結果!$F$7=バックデータ一覧!$A$7,計算過程!$AG294,計算過程!$AI294)*L294/($I294+$J294+$K294+$L294+$M294+$N294)</f>
        <v>22.607823436379999</v>
      </c>
      <c r="F294" s="88">
        <f ca="1">M294-IF(入力データと計算結果!$F$7=バックデータ一覧!$A$7,計算過程!$AG294,計算過程!$AI294)*M294/($I294+$J294+$K294+$L294+$M294+$N294)</f>
        <v>0</v>
      </c>
      <c r="G294" s="88">
        <f ca="1">N294-IF(入力データと計算結果!$F$7=バックデータ一覧!$A$7,計算過程!$AG294,計算過程!$AI294)*N294/($I294+$J294+$K294+$L294+$M294+$N294)</f>
        <v>4.7892916666666663</v>
      </c>
      <c r="H294" s="88">
        <f t="shared" si="51"/>
        <v>0</v>
      </c>
      <c r="I294" s="90">
        <f ca="1">P294*(バックデータ一覧!$E$3-計算過程!X294)*4.186*10^-3</f>
        <v>11.555109756372</v>
      </c>
      <c r="J294" s="90">
        <f ca="1">Q294*(バックデータ一覧!$E$4-計算過程!X294)*4.186*10^-3</f>
        <v>18.839852863650002</v>
      </c>
      <c r="K294" s="90">
        <f ca="1">R294*(バックデータ一覧!$E$5-計算過程!X294)*4.186*10^-3</f>
        <v>3.5167725345479997</v>
      </c>
      <c r="L294" s="90">
        <f ca="1">IF(入力データと計算結果!$F$9=バックデータ一覧!$A$2,計算過程!S294*(バックデータ一覧!$E$6-計算過程!X294)*4.186*10^-3,0)</f>
        <v>22.607823436379999</v>
      </c>
      <c r="M294" s="90">
        <f>IF(入力データと計算結果!$F$9=バックデータ一覧!$A$2,0,計算過程!T294*(バックデータ一覧!$E$7-計算過程!X294)*4.186*10^-3)</f>
        <v>0</v>
      </c>
      <c r="N294" s="90">
        <f ca="1">IF(入力データと計算結果!$F$9=バックデータ一覧!$A$4,0,計算過程!U294*(バックデータ一覧!$E$8-計算過程!X294)*4.186*10^-3)</f>
        <v>4.7892916666666663</v>
      </c>
      <c r="O294" s="90">
        <f>IF(入力データと計算結果!$F$9=バックデータ一覧!$A$4,計算過程!W294*1.25,0)</f>
        <v>0</v>
      </c>
      <c r="P294" s="88">
        <f t="shared" si="44"/>
        <v>92</v>
      </c>
      <c r="Q294" s="88">
        <f t="shared" si="45"/>
        <v>150</v>
      </c>
      <c r="R294" s="88">
        <f t="shared" si="46"/>
        <v>28</v>
      </c>
      <c r="S294" s="88">
        <f>IF(入力データと計算結果!$F$9=バックデータ一覧!$A$2,$AC294,0)*$AX$11*$AX$12</f>
        <v>180</v>
      </c>
      <c r="T294" s="88">
        <f>IF(入力データと計算結果!$F$9=バックデータ一覧!$A$2,0,$AC294)*$AX$12</f>
        <v>0</v>
      </c>
      <c r="U294" s="88">
        <f t="shared" ca="1" si="52"/>
        <v>22.880346408390896</v>
      </c>
      <c r="V294" s="90">
        <f ca="1">IF(OR(入力データと計算結果!$F$9=バックデータ一覧!$A$2,入力データと計算結果!$F$9=バックデータ一覧!$A$3),W294/(バックデータ一覧!$E$8-計算過程!X294)/4.186*10^3,0)</f>
        <v>22.880346408390896</v>
      </c>
      <c r="W294" s="90">
        <f t="shared" si="47"/>
        <v>4.7892916666666672</v>
      </c>
      <c r="X294" s="90">
        <f ca="1">MAX(VLOOKUP(入力データと計算結果!$F$5,バックデータ一覧!$Y$3:$AA$10,2)*Y294+VLOOKUP(入力データと計算結果!$F$5,バックデータ一覧!$Y$3:$AA$10,3),0.5)</f>
        <v>9.9954565000000013</v>
      </c>
      <c r="Y294" s="90">
        <f t="shared" ca="1" si="48"/>
        <v>9.8350000000000009</v>
      </c>
      <c r="Z294" s="24">
        <f>IF(入力データと計算結果!$F$6=4,INDEX(バックデータ一覧!$I$4:$L$9,MATCH(VLOOKUP(計算過程!$A294,バックデータ一覧!$AU$3:$AV$367,2),バックデータ一覧!$H$4:$H$9,0),MATCH(計算過程!Z$2,バックデータ一覧!$I$2:$L$2,0)),IF(入力データと計算結果!$F$6=3,INDEX(バックデータ一覧!$I$10:$L$15,MATCH(VLOOKUP(計算過程!$A294,バックデータ一覧!$AU$3:$AV$367,2),バックデータ一覧!$H$10:$H$15,0),MATCH(計算過程!Z$2,バックデータ一覧!$I$2:$L$2,0)),IF(入力データと計算結果!$F$6=2,INDEX(バックデータ一覧!$I$16:$L$21,MATCH(VLOOKUP(計算過程!$A294,バックデータ一覧!$AU$3:$AV$367,2),バックデータ一覧!$H$16:$H$21,0),MATCH(計算過程!Z$2,バックデータ一覧!$I$2:$L$2,0)),IF(入力データと計算結果!$F$6=1,INDEX(バックデータ一覧!$I$22:$L$27,MATCH(VLOOKUP(計算過程!$A294,バックデータ一覧!$AU$3:$AV$367,2),バックデータ一覧!$H$22:$H$27,0),MATCH(計算過程!Z$2,バックデータ一覧!$I$2:$L$2,0))))))</f>
        <v>92</v>
      </c>
      <c r="AA294" s="24">
        <f>IF(入力データと計算結果!$F$6=4,INDEX(バックデータ一覧!$I$4:$L$9,MATCH(VLOOKUP(計算過程!$A294,バックデータ一覧!$AU$3:$AV$367,2),バックデータ一覧!$H$4:$H$9,0),MATCH(計算過程!AA$2,バックデータ一覧!$I$2:$L$2,0)),IF(入力データと計算結果!$F$6=3,INDEX(バックデータ一覧!$I$10:$L$15,MATCH(VLOOKUP(計算過程!$A294,バックデータ一覧!$AU$3:$AV$367,2),バックデータ一覧!$H$10:$H$15,0),MATCH(計算過程!AA$2,バックデータ一覧!$I$2:$L$2,0)),IF(入力データと計算結果!$F$6=2,INDEX(バックデータ一覧!$I$16:$L$21,MATCH(VLOOKUP(計算過程!$A294,バックデータ一覧!$AU$3:$AV$367,2),バックデータ一覧!$H$16:$H$21,0),MATCH(計算過程!AA$2,バックデータ一覧!$I$2:$L$2,0)),IF(入力データと計算結果!$F$6=1,INDEX(バックデータ一覧!$I$22:$L$27,MATCH(VLOOKUP(計算過程!$A294,バックデータ一覧!$AU$3:$AV$367,2),バックデータ一覧!$H$22:$H$27,0),MATCH(計算過程!AA$2,バックデータ一覧!$I$2:$L$2,0))))))</f>
        <v>150</v>
      </c>
      <c r="AB294" s="24">
        <f>IF(入力データと計算結果!$F$6=4,INDEX(バックデータ一覧!$I$4:$L$9,MATCH(VLOOKUP(計算過程!$A294,バックデータ一覧!$AU$3:$AV$367,2),バックデータ一覧!$H$4:$H$9,0),MATCH(計算過程!AB$2,バックデータ一覧!$I$2:$L$2,0)),IF(入力データと計算結果!$F$6=3,INDEX(バックデータ一覧!$I$10:$L$15,MATCH(VLOOKUP(計算過程!$A294,バックデータ一覧!$AU$3:$AV$367,2),バックデータ一覧!$H$10:$H$15,0),MATCH(計算過程!AB$2,バックデータ一覧!$I$2:$L$2,0)),IF(入力データと計算結果!$F$6=2,INDEX(バックデータ一覧!$I$16:$L$21,MATCH(VLOOKUP(計算過程!$A294,バックデータ一覧!$AU$3:$AV$367,2),バックデータ一覧!$H$16:$H$21,0),MATCH(計算過程!AB$2,バックデータ一覧!$I$2:$L$2,0)),IF(入力データと計算結果!$F$6=1,INDEX(バックデータ一覧!$I$22:$L$27,MATCH(VLOOKUP(計算過程!$A294,バックデータ一覧!$AU$3:$AV$367,2),バックデータ一覧!$H$22:$H$27,0),MATCH(計算過程!AB$2,バックデータ一覧!$I$2:$L$2,0))))))</f>
        <v>28</v>
      </c>
      <c r="AC294" s="24">
        <f>IF(入力データと計算結果!$F$6=4,INDEX(バックデータ一覧!$I$4:$L$9,MATCH(VLOOKUP(計算過程!$A294,バックデータ一覧!$AU$3:$AV$367,2),バックデータ一覧!$H$4:$H$9,0),MATCH(計算過程!AC$2,バックデータ一覧!$I$2:$L$2,0)),IF(入力データと計算結果!$F$6=3,INDEX(バックデータ一覧!$I$10:$L$15,MATCH(VLOOKUP(計算過程!$A294,バックデータ一覧!$AU$3:$AV$367,2),バックデータ一覧!$H$10:$H$15,0),MATCH(計算過程!AC$2,バックデータ一覧!$I$2:$L$2,0)),IF(入力データと計算結果!$F$6=2,INDEX(バックデータ一覧!$I$16:$L$21,MATCH(VLOOKUP(計算過程!$A294,バックデータ一覧!$AU$3:$AV$367,2),バックデータ一覧!$H$16:$H$21,0),MATCH(計算過程!AC$2,バックデータ一覧!$I$2:$L$2,0)),IF(入力データと計算結果!$F$6=1,INDEX(バックデータ一覧!$I$22:$L$27,MATCH(VLOOKUP(計算過程!$A294,バックデータ一覧!$AU$3:$AV$367,2),バックデータ一覧!$H$22:$H$27,0),MATCH(計算過程!AC$2,バックデータ一覧!$I$2:$L$2,0))))))</f>
        <v>180</v>
      </c>
      <c r="AD294" s="89">
        <f>IF($AF294&lt;7,INDEX(バックデータ一覧!$P$4:$S$5,MATCH(入力データと計算結果!$F$8,バックデータ一覧!$O$4:$O$5,0),MATCH(入力データと計算結果!$F$6,バックデータ一覧!$P$3:$W$3,0)),IF(AND($AF294&gt;=7,$AF294&lt;16),INDEX(バックデータ一覧!$P$6:$S$7,MATCH(入力データと計算結果!$F$8,バックデータ一覧!$O$6:$O$7,0),MATCH(入力データと計算結果!$F$6,バックデータ一覧!$P$3:$W$3,0)),IF(AND($AF294&gt;=16,$AF294&lt;25),INDEX(バックデータ一覧!$P$8:$S$9,MATCH(入力データと計算結果!$F$8,バックデータ一覧!$O$8:$O$9,0),MATCH(入力データと計算結果!$F$6,バックデータ一覧!$P$3:$W$3,0)),IF($AF294&gt;=25,INDEX(バックデータ一覧!$P$10:$S$11,MATCH(入力データと計算結果!$F$8,バックデータ一覧!$O$10:$O$11,0),MATCH(入力データと計算結果!$F$6,バックデータ一覧!$P$3:$W$3,0))))))</f>
        <v>-0.13</v>
      </c>
      <c r="AE294" s="89">
        <f>IF($AF294&lt;7,INDEX(バックデータ一覧!$T$4:$W$5,MATCH(入力データと計算結果!$F$8,バックデータ一覧!$O$4:$O$5,0),MATCH(入力データと計算結果!$F$6,バックデータ一覧!$P$3:$W$3,0)),IF(AND($AF294&gt;=7,$AF294&lt;16),INDEX(バックデータ一覧!$T$6:$W$7,MATCH(入力データと計算結果!$F$8,バックデータ一覧!$O$6:$O$7,0),MATCH(入力データと計算結果!$F$6,バックデータ一覧!$P$3:$W$3,0)),IF(AND($AF294&gt;=16,$AF294&lt;25),INDEX(バックデータ一覧!$T$8:$W$9,MATCH(入力データと計算結果!$F$8,バックデータ一覧!$O$8:$O$9,0),MATCH(入力データと計算結果!$F$6,バックデータ一覧!$P$3:$W$3,0)),IF($AF294&gt;=25,INDEX(バックデータ一覧!$T$10:$W$11,MATCH(入力データと計算結果!$F$8,バックデータ一覧!$O$10:$O$11,0),MATCH(入力データと計算結果!$F$6,バックデータ一覧!$P$3:$W$3,0))))))</f>
        <v>6.04</v>
      </c>
      <c r="AF294" s="88">
        <f>AVERAGEIF(貼り付けシート!$A$6:$A$8765,$A294,貼り付けシート!$C$6:$C$8765)</f>
        <v>9.6208333333333336</v>
      </c>
      <c r="AG294" s="91">
        <f>IF(AND(入力データと計算結果!$F$7=バックデータ一覧!$A$7,AH294="使用できる"),MIN(AN294,SUM(I294:N294)*$AX$13),0)</f>
        <v>0</v>
      </c>
      <c r="AH294" s="47" t="str">
        <f t="shared" si="53"/>
        <v>使用できる</v>
      </c>
      <c r="AI294" s="90">
        <f>IF(入力データと計算結果!$F$7=バックデータ一覧!$A$8,MIN(AJ294,(SUM(I294:N294)*$AX$15)),0)</f>
        <v>0</v>
      </c>
      <c r="AJ294" s="90">
        <f t="shared" ca="1" si="49"/>
        <v>0</v>
      </c>
      <c r="AK294" s="90">
        <f t="shared" ca="1" si="50"/>
        <v>34.53735286365</v>
      </c>
      <c r="AL294" s="88">
        <f>IF(OR($AX$22=0,入力データと計算結果!$F$7&lt;&gt;バックデータ一覧!$A$8),0,$AX$19*AM294*10^-3)</f>
        <v>0</v>
      </c>
      <c r="AM294" s="90">
        <f>SUMPRODUCT(('計算過程（日射量等）'!$A$6:$A$8765=計算過程!A294)*('計算過程（日射量等）'!$C$6:$C$8765&gt;=$AX$20))</f>
        <v>5</v>
      </c>
      <c r="AN294" s="90">
        <f>IF(入力データと計算結果!$F$7=バックデータ一覧!$A$9,0,AO294*$AX$22*$AX$21*計算過程!$AX$23)</f>
        <v>0</v>
      </c>
      <c r="AO294" s="90">
        <f>SUMIF('計算過程（日射量等）'!$A$6:$A$8765,計算過程!A294,'計算過程（日射量等）'!$C$6:$C$8765)*3600*10^-6</f>
        <v>4.3270158207307245</v>
      </c>
      <c r="AP294" s="90">
        <f t="shared" si="54"/>
        <v>10.534946236559138</v>
      </c>
      <c r="AQ294" s="90">
        <f>AVERAGEIF('貼り付けシート（日射量等）'!$D$3:$D$8762,$A294,'貼り付けシート（日射量等）'!$F$3:$F$8762)</f>
        <v>13.841666666666667</v>
      </c>
    </row>
    <row r="295" spans="1:43">
      <c r="A295" s="28">
        <v>41929</v>
      </c>
      <c r="B295" s="88">
        <f ca="1">I295-IF(入力データと計算結果!$F$7=バックデータ一覧!$A$7,計算過程!$AG295,計算過程!$AI295)*I295/($I295+$J295+$K295+$L295+$M295+$N295)</f>
        <v>7.7541861785114996</v>
      </c>
      <c r="C295" s="88">
        <f ca="1">J295-IF(入力データと計算結果!$F$7=バックデータ一覧!$A$7,計算過程!$AG295,計算過程!$AI295)*J295/($I295+$J295+$K295+$L295+$M295+$N295)</f>
        <v>12.506751900824998</v>
      </c>
      <c r="D295" s="88">
        <f ca="1">K295-IF(入力データと計算結果!$F$7=バックデータ一覧!$A$7,計算過程!$AG295,計算過程!$AI295)*K295/($I295+$J295+$K295+$L295+$M295+$N295)</f>
        <v>1.000540152066</v>
      </c>
      <c r="E295" s="88">
        <f ca="1">L295-IF(入力データと計算結果!$F$7=バックデータ一覧!$A$7,計算過程!$AG295,計算過程!$AI295)*L295/($I295+$J295+$K295+$L295+$M295+$N295)</f>
        <v>22.512153421484999</v>
      </c>
      <c r="F295" s="88">
        <f ca="1">M295-IF(入力データと計算結果!$F$7=バックデータ一覧!$A$7,計算過程!$AG295,計算過程!$AI295)*M295/($I295+$J295+$K295+$L295+$M295+$N295)</f>
        <v>0</v>
      </c>
      <c r="G295" s="88">
        <f ca="1">N295-IF(入力データと計算結果!$F$7=バックデータ一覧!$A$7,計算過程!$AG295,計算過程!$AI295)*N295/($I295+$J295+$K295+$L295+$M295+$N295)</f>
        <v>5.2510000000000003</v>
      </c>
      <c r="H295" s="88">
        <f t="shared" si="51"/>
        <v>0</v>
      </c>
      <c r="I295" s="90">
        <f ca="1">P295*(バックデータ一覧!$E$3-計算過程!X295)*4.186*10^-3</f>
        <v>7.7541861785114996</v>
      </c>
      <c r="J295" s="90">
        <f ca="1">Q295*(バックデータ一覧!$E$4-計算過程!X295)*4.186*10^-3</f>
        <v>12.506751900824998</v>
      </c>
      <c r="K295" s="90">
        <f ca="1">R295*(バックデータ一覧!$E$5-計算過程!X295)*4.186*10^-3</f>
        <v>1.000540152066</v>
      </c>
      <c r="L295" s="90">
        <f ca="1">IF(入力データと計算結果!$F$9=バックデータ一覧!$A$2,計算過程!S295*(バックデータ一覧!$E$6-計算過程!X295)*4.186*10^-3,0)</f>
        <v>22.512153421484999</v>
      </c>
      <c r="M295" s="90">
        <f>IF(入力データと計算結果!$F$9=バックデータ一覧!$A$2,0,計算過程!T295*(バックデータ一覧!$E$7-計算過程!X295)*4.186*10^-3)</f>
        <v>0</v>
      </c>
      <c r="N295" s="90">
        <f ca="1">IF(入力データと計算結果!$F$9=バックデータ一覧!$A$4,0,計算過程!U295*(バックデータ一覧!$E$8-計算過程!X295)*4.186*10^-3)</f>
        <v>5.2510000000000003</v>
      </c>
      <c r="O295" s="90">
        <f>IF(入力データと計算結果!$F$9=バックデータ一覧!$A$4,計算過程!W295*1.25,0)</f>
        <v>0</v>
      </c>
      <c r="P295" s="88">
        <f t="shared" si="44"/>
        <v>62</v>
      </c>
      <c r="Q295" s="88">
        <f t="shared" si="45"/>
        <v>100</v>
      </c>
      <c r="R295" s="88">
        <f t="shared" si="46"/>
        <v>8</v>
      </c>
      <c r="S295" s="88">
        <f>IF(入力データと計算結果!$F$9=バックデータ一覧!$A$2,$AC295,0)*$AX$11*$AX$12</f>
        <v>180</v>
      </c>
      <c r="T295" s="88">
        <f>IF(入力データと計算結果!$F$9=バックデータ一覧!$A$2,0,$AC295)*$AX$12</f>
        <v>0</v>
      </c>
      <c r="U295" s="88">
        <f t="shared" ca="1" si="52"/>
        <v>25.149970769050199</v>
      </c>
      <c r="V295" s="90">
        <f ca="1">IF(OR(入力データと計算結果!$F$9=バックデータ一覧!$A$2,入力データと計算結果!$F$9=バックデータ一覧!$A$3),W295/(バックデータ一覧!$E$8-計算過程!X295)/4.186*10^3,0)</f>
        <v>25.149970769050199</v>
      </c>
      <c r="W295" s="90">
        <f t="shared" si="47"/>
        <v>5.2510000000000003</v>
      </c>
      <c r="X295" s="90">
        <f ca="1">MAX(VLOOKUP(入力データと計算結果!$F$5,バックデータ一覧!$Y$3:$AA$10,2)*Y295+VLOOKUP(入力データと計算結果!$F$5,バックデータ一覧!$Y$3:$AA$10,3),0.5)</f>
        <v>10.122427375000001</v>
      </c>
      <c r="Y295" s="90">
        <f t="shared" ca="1" si="48"/>
        <v>10.026250000000001</v>
      </c>
      <c r="Z295" s="24">
        <f>IF(入力データと計算結果!$F$6=4,INDEX(バックデータ一覧!$I$4:$L$9,MATCH(VLOOKUP(計算過程!$A295,バックデータ一覧!$AU$3:$AV$367,2),バックデータ一覧!$H$4:$H$9,0),MATCH(計算過程!Z$2,バックデータ一覧!$I$2:$L$2,0)),IF(入力データと計算結果!$F$6=3,INDEX(バックデータ一覧!$I$10:$L$15,MATCH(VLOOKUP(計算過程!$A295,バックデータ一覧!$AU$3:$AV$367,2),バックデータ一覧!$H$10:$H$15,0),MATCH(計算過程!Z$2,バックデータ一覧!$I$2:$L$2,0)),IF(入力データと計算結果!$F$6=2,INDEX(バックデータ一覧!$I$16:$L$21,MATCH(VLOOKUP(計算過程!$A295,バックデータ一覧!$AU$3:$AV$367,2),バックデータ一覧!$H$16:$H$21,0),MATCH(計算過程!Z$2,バックデータ一覧!$I$2:$L$2,0)),IF(入力データと計算結果!$F$6=1,INDEX(バックデータ一覧!$I$22:$L$27,MATCH(VLOOKUP(計算過程!$A295,バックデータ一覧!$AU$3:$AV$367,2),バックデータ一覧!$H$22:$H$27,0),MATCH(計算過程!Z$2,バックデータ一覧!$I$2:$L$2,0))))))</f>
        <v>62</v>
      </c>
      <c r="AA295" s="24">
        <f>IF(入力データと計算結果!$F$6=4,INDEX(バックデータ一覧!$I$4:$L$9,MATCH(VLOOKUP(計算過程!$A295,バックデータ一覧!$AU$3:$AV$367,2),バックデータ一覧!$H$4:$H$9,0),MATCH(計算過程!AA$2,バックデータ一覧!$I$2:$L$2,0)),IF(入力データと計算結果!$F$6=3,INDEX(バックデータ一覧!$I$10:$L$15,MATCH(VLOOKUP(計算過程!$A295,バックデータ一覧!$AU$3:$AV$367,2),バックデータ一覧!$H$10:$H$15,0),MATCH(計算過程!AA$2,バックデータ一覧!$I$2:$L$2,0)),IF(入力データと計算結果!$F$6=2,INDEX(バックデータ一覧!$I$16:$L$21,MATCH(VLOOKUP(計算過程!$A295,バックデータ一覧!$AU$3:$AV$367,2),バックデータ一覧!$H$16:$H$21,0),MATCH(計算過程!AA$2,バックデータ一覧!$I$2:$L$2,0)),IF(入力データと計算結果!$F$6=1,INDEX(バックデータ一覧!$I$22:$L$27,MATCH(VLOOKUP(計算過程!$A295,バックデータ一覧!$AU$3:$AV$367,2),バックデータ一覧!$H$22:$H$27,0),MATCH(計算過程!AA$2,バックデータ一覧!$I$2:$L$2,0))))))</f>
        <v>100</v>
      </c>
      <c r="AB295" s="24">
        <f>IF(入力データと計算結果!$F$6=4,INDEX(バックデータ一覧!$I$4:$L$9,MATCH(VLOOKUP(計算過程!$A295,バックデータ一覧!$AU$3:$AV$367,2),バックデータ一覧!$H$4:$H$9,0),MATCH(計算過程!AB$2,バックデータ一覧!$I$2:$L$2,0)),IF(入力データと計算結果!$F$6=3,INDEX(バックデータ一覧!$I$10:$L$15,MATCH(VLOOKUP(計算過程!$A295,バックデータ一覧!$AU$3:$AV$367,2),バックデータ一覧!$H$10:$H$15,0),MATCH(計算過程!AB$2,バックデータ一覧!$I$2:$L$2,0)),IF(入力データと計算結果!$F$6=2,INDEX(バックデータ一覧!$I$16:$L$21,MATCH(VLOOKUP(計算過程!$A295,バックデータ一覧!$AU$3:$AV$367,2),バックデータ一覧!$H$16:$H$21,0),MATCH(計算過程!AB$2,バックデータ一覧!$I$2:$L$2,0)),IF(入力データと計算結果!$F$6=1,INDEX(バックデータ一覧!$I$22:$L$27,MATCH(VLOOKUP(計算過程!$A295,バックデータ一覧!$AU$3:$AV$367,2),バックデータ一覧!$H$22:$H$27,0),MATCH(計算過程!AB$2,バックデータ一覧!$I$2:$L$2,0))))))</f>
        <v>8</v>
      </c>
      <c r="AC295" s="24">
        <f>IF(入力データと計算結果!$F$6=4,INDEX(バックデータ一覧!$I$4:$L$9,MATCH(VLOOKUP(計算過程!$A295,バックデータ一覧!$AU$3:$AV$367,2),バックデータ一覧!$H$4:$H$9,0),MATCH(計算過程!AC$2,バックデータ一覧!$I$2:$L$2,0)),IF(入力データと計算結果!$F$6=3,INDEX(バックデータ一覧!$I$10:$L$15,MATCH(VLOOKUP(計算過程!$A295,バックデータ一覧!$AU$3:$AV$367,2),バックデータ一覧!$H$10:$H$15,0),MATCH(計算過程!AC$2,バックデータ一覧!$I$2:$L$2,0)),IF(入力データと計算結果!$F$6=2,INDEX(バックデータ一覧!$I$16:$L$21,MATCH(VLOOKUP(計算過程!$A295,バックデータ一覧!$AU$3:$AV$367,2),バックデータ一覧!$H$16:$H$21,0),MATCH(計算過程!AC$2,バックデータ一覧!$I$2:$L$2,0)),IF(入力データと計算結果!$F$6=1,INDEX(バックデータ一覧!$I$22:$L$27,MATCH(VLOOKUP(計算過程!$A295,バックデータ一覧!$AU$3:$AV$367,2),バックデータ一覧!$H$22:$H$27,0),MATCH(計算過程!AC$2,バックデータ一覧!$I$2:$L$2,0))))))</f>
        <v>180</v>
      </c>
      <c r="AD295" s="89">
        <f>IF($AF295&lt;7,INDEX(バックデータ一覧!$P$4:$S$5,MATCH(入力データと計算結果!$F$8,バックデータ一覧!$O$4:$O$5,0),MATCH(入力データと計算結果!$F$6,バックデータ一覧!$P$3:$W$3,0)),IF(AND($AF295&gt;=7,$AF295&lt;16),INDEX(バックデータ一覧!$P$6:$S$7,MATCH(入力データと計算結果!$F$8,バックデータ一覧!$O$6:$O$7,0),MATCH(入力データと計算結果!$F$6,バックデータ一覧!$P$3:$W$3,0)),IF(AND($AF295&gt;=16,$AF295&lt;25),INDEX(バックデータ一覧!$P$8:$S$9,MATCH(入力データと計算結果!$F$8,バックデータ一覧!$O$8:$O$9,0),MATCH(入力データと計算結果!$F$6,バックデータ一覧!$P$3:$W$3,0)),IF($AF295&gt;=25,INDEX(バックデータ一覧!$P$10:$S$11,MATCH(入力データと計算結果!$F$8,バックデータ一覧!$O$10:$O$11,0),MATCH(入力データと計算結果!$F$6,バックデータ一覧!$P$3:$W$3,0))))))</f>
        <v>-0.12</v>
      </c>
      <c r="AE295" s="89">
        <f>IF($AF295&lt;7,INDEX(バックデータ一覧!$T$4:$W$5,MATCH(入力データと計算結果!$F$8,バックデータ一覧!$O$4:$O$5,0),MATCH(入力データと計算結果!$F$6,バックデータ一覧!$P$3:$W$3,0)),IF(AND($AF295&gt;=7,$AF295&lt;16),INDEX(バックデータ一覧!$T$6:$W$7,MATCH(入力データと計算結果!$F$8,バックデータ一覧!$O$6:$O$7,0),MATCH(入力データと計算結果!$F$6,バックデータ一覧!$P$3:$W$3,0)),IF(AND($AF295&gt;=16,$AF295&lt;25),INDEX(バックデータ一覧!$T$8:$W$9,MATCH(入力データと計算結果!$F$8,バックデータ一覧!$O$8:$O$9,0),MATCH(入力データと計算結果!$F$6,バックデータ一覧!$P$3:$W$3,0)),IF($AF295&gt;=25,INDEX(バックデータ一覧!$T$10:$W$11,MATCH(入力データと計算結果!$F$8,バックデータ一覧!$O$10:$O$11,0),MATCH(入力データと計算結果!$F$6,バックデータ一覧!$P$3:$W$3,0))))))</f>
        <v>6</v>
      </c>
      <c r="AF295" s="88">
        <f>AVERAGEIF(貼り付けシート!$A$6:$A$8765,$A295,貼り付けシート!$C$6:$C$8765)</f>
        <v>6.2416666666666671</v>
      </c>
      <c r="AG295" s="91">
        <f>IF(AND(入力データと計算結果!$F$7=バックデータ一覧!$A$7,AH295="使用できる"),MIN(AN295,SUM(I295:N295)*$AX$13),0)</f>
        <v>0</v>
      </c>
      <c r="AH295" s="47" t="str">
        <f t="shared" si="53"/>
        <v>使用できる</v>
      </c>
      <c r="AI295" s="90">
        <f>IF(入力データと計算結果!$F$7=バックデータ一覧!$A$8,MIN(AJ295,(SUM(I295:N295)*$AX$15)),0)</f>
        <v>0</v>
      </c>
      <c r="AJ295" s="90">
        <f t="shared" ca="1" si="49"/>
        <v>0</v>
      </c>
      <c r="AK295" s="90">
        <f t="shared" ca="1" si="50"/>
        <v>34.45762785123749</v>
      </c>
      <c r="AL295" s="88">
        <f>IF(OR($AX$22=0,入力データと計算結果!$F$7&lt;&gt;バックデータ一覧!$A$8),0,$AX$19*AM295*10^-3)</f>
        <v>0</v>
      </c>
      <c r="AM295" s="90">
        <f>SUMPRODUCT(('計算過程（日射量等）'!$A$6:$A$8765=計算過程!A295)*('計算過程（日射量等）'!$C$6:$C$8765&gt;=$AX$20))</f>
        <v>1</v>
      </c>
      <c r="AN295" s="90">
        <f>IF(入力データと計算結果!$F$7=バックデータ一覧!$A$9,0,AO295*$AX$22*$AX$21*計算過程!$AX$23)</f>
        <v>0</v>
      </c>
      <c r="AO295" s="90">
        <f>SUMIF('計算過程（日射量等）'!$A$6:$A$8765,計算過程!A295,'計算過程（日射量等）'!$C$6:$C$8765)*3600*10^-6</f>
        <v>3.3234695449135332</v>
      </c>
      <c r="AP295" s="90">
        <f t="shared" si="54"/>
        <v>10.320967741935483</v>
      </c>
      <c r="AQ295" s="90">
        <f>AVERAGEIF('貼り付けシート（日射量等）'!$D$3:$D$8762,$A295,'貼り付けシート（日射量等）'!$F$3:$F$8762)</f>
        <v>6.9416666666666655</v>
      </c>
    </row>
    <row r="296" spans="1:43">
      <c r="A296" s="28">
        <v>41930</v>
      </c>
      <c r="B296" s="88">
        <f ca="1">I296-IF(入力データと計算結果!$F$7=バックデータ一覧!$A$7,計算過程!$AG296,計算過程!$AI296)*I296/($I296+$J296+$K296+$L296+$M296+$N296)</f>
        <v>17.099419488060001</v>
      </c>
      <c r="C296" s="88">
        <f ca="1">J296-IF(入力データと計算結果!$F$7=バックデータ一覧!$A$7,計算過程!$AG296,計算過程!$AI296)*J296/($I296+$J296+$K296+$L296+$M296+$N296)</f>
        <v>25.146205129500004</v>
      </c>
      <c r="D296" s="88">
        <f ca="1">K296-IF(入力データと計算結果!$F$7=バックデータ一覧!$A$7,計算過程!$AG296,計算過程!$AI296)*K296/($I296+$J296+$K296+$L296+$M296+$N296)</f>
        <v>4.2748548720150001</v>
      </c>
      <c r="E296" s="88">
        <f ca="1">L296-IF(入力データと計算結果!$F$7=バックデータ一覧!$A$7,計算過程!$AG296,計算過程!$AI296)*L296/($I296+$J296+$K296+$L296+$M296+$N296)</f>
        <v>22.631584616550001</v>
      </c>
      <c r="F296" s="88">
        <f ca="1">M296-IF(入力データと計算結果!$F$7=バックデータ一覧!$A$7,計算過程!$AG296,計算過程!$AI296)*M296/($I296+$J296+$K296+$L296+$M296+$N296)</f>
        <v>0</v>
      </c>
      <c r="G296" s="88">
        <f ca="1">N296-IF(入力データと計算結果!$F$7=バックデータ一覧!$A$7,計算過程!$AG296,計算過程!$AI296)*N296/($I296+$J296+$K296+$L296+$M296+$N296)</f>
        <v>5.4550000000000001</v>
      </c>
      <c r="H296" s="88">
        <f t="shared" si="51"/>
        <v>0</v>
      </c>
      <c r="I296" s="90">
        <f ca="1">P296*(バックデータ一覧!$E$3-計算過程!X296)*4.186*10^-3</f>
        <v>17.099419488060001</v>
      </c>
      <c r="J296" s="90">
        <f ca="1">Q296*(バックデータ一覧!$E$4-計算過程!X296)*4.186*10^-3</f>
        <v>25.146205129500004</v>
      </c>
      <c r="K296" s="90">
        <f ca="1">R296*(バックデータ一覧!$E$5-計算過程!X296)*4.186*10^-3</f>
        <v>4.2748548720150001</v>
      </c>
      <c r="L296" s="90">
        <f ca="1">IF(入力データと計算結果!$F$9=バックデータ一覧!$A$2,計算過程!S296*(バックデータ一覧!$E$6-計算過程!X296)*4.186*10^-3,0)</f>
        <v>22.631584616550001</v>
      </c>
      <c r="M296" s="90">
        <f>IF(入力データと計算結果!$F$9=バックデータ一覧!$A$2,0,計算過程!T296*(バックデータ一覧!$E$7-計算過程!X296)*4.186*10^-3)</f>
        <v>0</v>
      </c>
      <c r="N296" s="90">
        <f ca="1">IF(入力データと計算結果!$F$9=バックデータ一覧!$A$4,0,計算過程!U296*(バックデータ一覧!$E$8-計算過程!X296)*4.186*10^-3)</f>
        <v>5.4550000000000001</v>
      </c>
      <c r="O296" s="90">
        <f>IF(入力データと計算結果!$F$9=バックデータ一覧!$A$4,計算過程!W296*1.25,0)</f>
        <v>0</v>
      </c>
      <c r="P296" s="88">
        <f t="shared" si="44"/>
        <v>136</v>
      </c>
      <c r="Q296" s="88">
        <f t="shared" si="45"/>
        <v>200</v>
      </c>
      <c r="R296" s="88">
        <f t="shared" si="46"/>
        <v>34</v>
      </c>
      <c r="S296" s="88">
        <f>IF(入力データと計算結果!$F$9=バックデータ一覧!$A$2,$AC296,0)*$AX$11*$AX$12</f>
        <v>180</v>
      </c>
      <c r="T296" s="88">
        <f>IF(入力データと計算結果!$F$9=バックデータ一覧!$A$2,0,$AC296)*$AX$12</f>
        <v>0</v>
      </c>
      <c r="U296" s="88">
        <f t="shared" ca="1" si="52"/>
        <v>26.044274470064455</v>
      </c>
      <c r="V296" s="90">
        <f ca="1">IF(OR(入力データと計算結果!$F$9=バックデータ一覧!$A$2,入力データと計算結果!$F$9=バックデータ一覧!$A$3),W296/(バックデータ一覧!$E$8-計算過程!X296)/4.186*10^3,0)</f>
        <v>26.044274470064455</v>
      </c>
      <c r="W296" s="90">
        <f t="shared" si="47"/>
        <v>5.4550000000000001</v>
      </c>
      <c r="X296" s="90">
        <f ca="1">MAX(VLOOKUP(入力データと計算結果!$F$5,バックデータ一覧!$Y$3:$AA$10,2)*Y296+VLOOKUP(入力データと計算結果!$F$5,バックデータ一覧!$Y$3:$AA$10,3),0.5)</f>
        <v>9.9639212500000003</v>
      </c>
      <c r="Y296" s="90">
        <f t="shared" ca="1" si="48"/>
        <v>9.7874999999999996</v>
      </c>
      <c r="Z296" s="24">
        <f>IF(入力データと計算結果!$F$6=4,INDEX(バックデータ一覧!$I$4:$L$9,MATCH(VLOOKUP(計算過程!$A296,バックデータ一覧!$AU$3:$AV$367,2),バックデータ一覧!$H$4:$H$9,0),MATCH(計算過程!Z$2,バックデータ一覧!$I$2:$L$2,0)),IF(入力データと計算結果!$F$6=3,INDEX(バックデータ一覧!$I$10:$L$15,MATCH(VLOOKUP(計算過程!$A296,バックデータ一覧!$AU$3:$AV$367,2),バックデータ一覧!$H$10:$H$15,0),MATCH(計算過程!Z$2,バックデータ一覧!$I$2:$L$2,0)),IF(入力データと計算結果!$F$6=2,INDEX(バックデータ一覧!$I$16:$L$21,MATCH(VLOOKUP(計算過程!$A296,バックデータ一覧!$AU$3:$AV$367,2),バックデータ一覧!$H$16:$H$21,0),MATCH(計算過程!Z$2,バックデータ一覧!$I$2:$L$2,0)),IF(入力データと計算結果!$F$6=1,INDEX(バックデータ一覧!$I$22:$L$27,MATCH(VLOOKUP(計算過程!$A296,バックデータ一覧!$AU$3:$AV$367,2),バックデータ一覧!$H$22:$H$27,0),MATCH(計算過程!Z$2,バックデータ一覧!$I$2:$L$2,0))))))</f>
        <v>136</v>
      </c>
      <c r="AA296" s="24">
        <f>IF(入力データと計算結果!$F$6=4,INDEX(バックデータ一覧!$I$4:$L$9,MATCH(VLOOKUP(計算過程!$A296,バックデータ一覧!$AU$3:$AV$367,2),バックデータ一覧!$H$4:$H$9,0),MATCH(計算過程!AA$2,バックデータ一覧!$I$2:$L$2,0)),IF(入力データと計算結果!$F$6=3,INDEX(バックデータ一覧!$I$10:$L$15,MATCH(VLOOKUP(計算過程!$A296,バックデータ一覧!$AU$3:$AV$367,2),バックデータ一覧!$H$10:$H$15,0),MATCH(計算過程!AA$2,バックデータ一覧!$I$2:$L$2,0)),IF(入力データと計算結果!$F$6=2,INDEX(バックデータ一覧!$I$16:$L$21,MATCH(VLOOKUP(計算過程!$A296,バックデータ一覧!$AU$3:$AV$367,2),バックデータ一覧!$H$16:$H$21,0),MATCH(計算過程!AA$2,バックデータ一覧!$I$2:$L$2,0)),IF(入力データと計算結果!$F$6=1,INDEX(バックデータ一覧!$I$22:$L$27,MATCH(VLOOKUP(計算過程!$A296,バックデータ一覧!$AU$3:$AV$367,2),バックデータ一覧!$H$22:$H$27,0),MATCH(計算過程!AA$2,バックデータ一覧!$I$2:$L$2,0))))))</f>
        <v>200</v>
      </c>
      <c r="AB296" s="24">
        <f>IF(入力データと計算結果!$F$6=4,INDEX(バックデータ一覧!$I$4:$L$9,MATCH(VLOOKUP(計算過程!$A296,バックデータ一覧!$AU$3:$AV$367,2),バックデータ一覧!$H$4:$H$9,0),MATCH(計算過程!AB$2,バックデータ一覧!$I$2:$L$2,0)),IF(入力データと計算結果!$F$6=3,INDEX(バックデータ一覧!$I$10:$L$15,MATCH(VLOOKUP(計算過程!$A296,バックデータ一覧!$AU$3:$AV$367,2),バックデータ一覧!$H$10:$H$15,0),MATCH(計算過程!AB$2,バックデータ一覧!$I$2:$L$2,0)),IF(入力データと計算結果!$F$6=2,INDEX(バックデータ一覧!$I$16:$L$21,MATCH(VLOOKUP(計算過程!$A296,バックデータ一覧!$AU$3:$AV$367,2),バックデータ一覧!$H$16:$H$21,0),MATCH(計算過程!AB$2,バックデータ一覧!$I$2:$L$2,0)),IF(入力データと計算結果!$F$6=1,INDEX(バックデータ一覧!$I$22:$L$27,MATCH(VLOOKUP(計算過程!$A296,バックデータ一覧!$AU$3:$AV$367,2),バックデータ一覧!$H$22:$H$27,0),MATCH(計算過程!AB$2,バックデータ一覧!$I$2:$L$2,0))))))</f>
        <v>34</v>
      </c>
      <c r="AC296" s="24">
        <f>IF(入力データと計算結果!$F$6=4,INDEX(バックデータ一覧!$I$4:$L$9,MATCH(VLOOKUP(計算過程!$A296,バックデータ一覧!$AU$3:$AV$367,2),バックデータ一覧!$H$4:$H$9,0),MATCH(計算過程!AC$2,バックデータ一覧!$I$2:$L$2,0)),IF(入力データと計算結果!$F$6=3,INDEX(バックデータ一覧!$I$10:$L$15,MATCH(VLOOKUP(計算過程!$A296,バックデータ一覧!$AU$3:$AV$367,2),バックデータ一覧!$H$10:$H$15,0),MATCH(計算過程!AC$2,バックデータ一覧!$I$2:$L$2,0)),IF(入力データと計算結果!$F$6=2,INDEX(バックデータ一覧!$I$16:$L$21,MATCH(VLOOKUP(計算過程!$A296,バックデータ一覧!$AU$3:$AV$367,2),バックデータ一覧!$H$16:$H$21,0),MATCH(計算過程!AC$2,バックデータ一覧!$I$2:$L$2,0)),IF(入力データと計算結果!$F$6=1,INDEX(バックデータ一覧!$I$22:$L$27,MATCH(VLOOKUP(計算過程!$A296,バックデータ一覧!$AU$3:$AV$367,2),バックデータ一覧!$H$22:$H$27,0),MATCH(計算過程!AC$2,バックデータ一覧!$I$2:$L$2,0))))))</f>
        <v>180</v>
      </c>
      <c r="AD296" s="89">
        <f>IF($AF296&lt;7,INDEX(バックデータ一覧!$P$4:$S$5,MATCH(入力データと計算結果!$F$8,バックデータ一覧!$O$4:$O$5,0),MATCH(入力データと計算結果!$F$6,バックデータ一覧!$P$3:$W$3,0)),IF(AND($AF296&gt;=7,$AF296&lt;16),INDEX(バックデータ一覧!$P$6:$S$7,MATCH(入力データと計算結果!$F$8,バックデータ一覧!$O$6:$O$7,0),MATCH(入力データと計算結果!$F$6,バックデータ一覧!$P$3:$W$3,0)),IF(AND($AF296&gt;=16,$AF296&lt;25),INDEX(バックデータ一覧!$P$8:$S$9,MATCH(入力データと計算結果!$F$8,バックデータ一覧!$O$8:$O$9,0),MATCH(入力データと計算結果!$F$6,バックデータ一覧!$P$3:$W$3,0)),IF($AF296&gt;=25,INDEX(バックデータ一覧!$P$10:$S$11,MATCH(入力データと計算結果!$F$8,バックデータ一覧!$O$10:$O$11,0),MATCH(入力データと計算結果!$F$6,バックデータ一覧!$P$3:$W$3,0))))))</f>
        <v>-0.12</v>
      </c>
      <c r="AE296" s="89">
        <f>IF($AF296&lt;7,INDEX(バックデータ一覧!$T$4:$W$5,MATCH(入力データと計算結果!$F$8,バックデータ一覧!$O$4:$O$5,0),MATCH(入力データと計算結果!$F$6,バックデータ一覧!$P$3:$W$3,0)),IF(AND($AF296&gt;=7,$AF296&lt;16),INDEX(バックデータ一覧!$T$6:$W$7,MATCH(入力データと計算結果!$F$8,バックデータ一覧!$O$6:$O$7,0),MATCH(入力データと計算結果!$F$6,バックデータ一覧!$P$3:$W$3,0)),IF(AND($AF296&gt;=16,$AF296&lt;25),INDEX(バックデータ一覧!$T$8:$W$9,MATCH(入力データと計算結果!$F$8,バックデータ一覧!$O$8:$O$9,0),MATCH(入力データと計算結果!$F$6,バックデータ一覧!$P$3:$W$3,0)),IF($AF296&gt;=25,INDEX(バックデータ一覧!$T$10:$W$11,MATCH(入力データと計算結果!$F$8,バックデータ一覧!$O$10:$O$11,0),MATCH(入力データと計算結果!$F$6,バックデータ一覧!$P$3:$W$3,0))))))</f>
        <v>6</v>
      </c>
      <c r="AF296" s="88">
        <f>AVERAGEIF(貼り付けシート!$A$6:$A$8765,$A296,貼り付けシート!$C$6:$C$8765)</f>
        <v>4.541666666666667</v>
      </c>
      <c r="AG296" s="91">
        <f>IF(AND(入力データと計算結果!$F$7=バックデータ一覧!$A$7,AH296="使用できる"),MIN(AN296,SUM(I296:N296)*$AX$13),0)</f>
        <v>0</v>
      </c>
      <c r="AH296" s="47" t="str">
        <f t="shared" si="53"/>
        <v>使用できる</v>
      </c>
      <c r="AI296" s="90">
        <f>IF(入力データと計算結果!$F$7=バックデータ一覧!$A$8,MIN(AJ296,(SUM(I296:N296)*$AX$15)),0)</f>
        <v>0</v>
      </c>
      <c r="AJ296" s="90">
        <f t="shared" ca="1" si="49"/>
        <v>0</v>
      </c>
      <c r="AK296" s="90">
        <f t="shared" ca="1" si="50"/>
        <v>34.557153847125001</v>
      </c>
      <c r="AL296" s="88">
        <f>IF(OR($AX$22=0,入力データと計算結果!$F$7&lt;&gt;バックデータ一覧!$A$8),0,$AX$19*AM296*10^-3)</f>
        <v>0</v>
      </c>
      <c r="AM296" s="90">
        <f>SUMPRODUCT(('計算過程（日射量等）'!$A$6:$A$8765=計算過程!A296)*('計算過程（日射量等）'!$C$6:$C$8765&gt;=$AX$20))</f>
        <v>7</v>
      </c>
      <c r="AN296" s="90">
        <f>IF(入力データと計算結果!$F$7=バックデータ一覧!$A$9,0,AO296*$AX$22*$AX$21*計算過程!$AX$23)</f>
        <v>0</v>
      </c>
      <c r="AO296" s="90">
        <f>SUMIF('計算過程（日射量等）'!$A$6:$A$8765,計算過程!A296,'計算過程（日射量等）'!$C$6:$C$8765)*3600*10^-6</f>
        <v>7.2599506497859307</v>
      </c>
      <c r="AP296" s="90">
        <f t="shared" si="54"/>
        <v>10.227284946236562</v>
      </c>
      <c r="AQ296" s="90">
        <f>AVERAGEIF('貼り付けシート（日射量等）'!$D$3:$D$8762,$A296,'貼り付けシート（日射量等）'!$F$3:$F$8762)</f>
        <v>5.5166666666666657</v>
      </c>
    </row>
    <row r="297" spans="1:43">
      <c r="A297" s="28">
        <v>41931</v>
      </c>
      <c r="B297" s="88">
        <f ca="1">I297-IF(入力データと計算結果!$F$7=バックデータ一覧!$A$7,計算過程!$AG297,計算過程!$AI297)*I297/($I297+$J297+$K297+$L297+$M297+$N297)</f>
        <v>7.8803983419524997</v>
      </c>
      <c r="C297" s="88">
        <f ca="1">J297-IF(入力データと計算結果!$F$7=バックデータ一覧!$A$7,計算過程!$AG297,計算過程!$AI297)*J297/($I297+$J297+$K297+$L297+$M297+$N297)</f>
        <v>12.710319906375</v>
      </c>
      <c r="D297" s="88">
        <f ca="1">K297-IF(入力データと計算結果!$F$7=バックデータ一覧!$A$7,計算過程!$AG297,計算過程!$AI297)*K297/($I297+$J297+$K297+$L297+$M297+$N297)</f>
        <v>1.01682559251</v>
      </c>
      <c r="E297" s="88">
        <f ca="1">L297-IF(入力データと計算結果!$F$7=バックデータ一覧!$A$7,計算過程!$AG297,計算過程!$AI297)*L297/($I297+$J297+$K297+$L297+$M297+$N297)</f>
        <v>22.878575831475001</v>
      </c>
      <c r="F297" s="88">
        <f ca="1">M297-IF(入力データと計算結果!$F$7=バックデータ一覧!$A$7,計算過程!$AG297,計算過程!$AI297)*M297/($I297+$J297+$K297+$L297+$M297+$N297)</f>
        <v>0</v>
      </c>
      <c r="G297" s="88">
        <f ca="1">N297-IF(入力データと計算結果!$F$7=バックデータ一覧!$A$7,計算過程!$AG297,計算過程!$AI297)*N297/($I297+$J297+$K297+$L297+$M297+$N297)</f>
        <v>5.6105</v>
      </c>
      <c r="H297" s="88">
        <f t="shared" si="51"/>
        <v>0</v>
      </c>
      <c r="I297" s="90">
        <f ca="1">P297*(バックデータ一覧!$E$3-計算過程!X297)*4.186*10^-3</f>
        <v>7.8803983419524997</v>
      </c>
      <c r="J297" s="90">
        <f ca="1">Q297*(バックデータ一覧!$E$4-計算過程!X297)*4.186*10^-3</f>
        <v>12.710319906375</v>
      </c>
      <c r="K297" s="90">
        <f ca="1">R297*(バックデータ一覧!$E$5-計算過程!X297)*4.186*10^-3</f>
        <v>1.01682559251</v>
      </c>
      <c r="L297" s="90">
        <f ca="1">IF(入力データと計算結果!$F$9=バックデータ一覧!$A$2,計算過程!S297*(バックデータ一覧!$E$6-計算過程!X297)*4.186*10^-3,0)</f>
        <v>22.878575831475001</v>
      </c>
      <c r="M297" s="90">
        <f>IF(入力データと計算結果!$F$9=バックデータ一覧!$A$2,0,計算過程!T297*(バックデータ一覧!$E$7-計算過程!X297)*4.186*10^-3)</f>
        <v>0</v>
      </c>
      <c r="N297" s="90">
        <f ca="1">IF(入力データと計算結果!$F$9=バックデータ一覧!$A$4,0,計算過程!U297*(バックデータ一覧!$E$8-計算過程!X297)*4.186*10^-3)</f>
        <v>5.6105</v>
      </c>
      <c r="O297" s="90">
        <f>IF(入力データと計算結果!$F$9=バックデータ一覧!$A$4,計算過程!W297*1.25,0)</f>
        <v>0</v>
      </c>
      <c r="P297" s="88">
        <f t="shared" si="44"/>
        <v>62</v>
      </c>
      <c r="Q297" s="88">
        <f t="shared" si="45"/>
        <v>100</v>
      </c>
      <c r="R297" s="88">
        <f t="shared" si="46"/>
        <v>8</v>
      </c>
      <c r="S297" s="88">
        <f>IF(入力データと計算結果!$F$9=バックデータ一覧!$A$2,$AC297,0)*$AX$11*$AX$12</f>
        <v>180</v>
      </c>
      <c r="T297" s="88">
        <f>IF(入力データと計算結果!$F$9=バックデータ一覧!$A$2,0,$AC297)*$AX$12</f>
        <v>0</v>
      </c>
      <c r="U297" s="88">
        <f t="shared" ca="1" si="52"/>
        <v>26.612346387474478</v>
      </c>
      <c r="V297" s="90">
        <f ca="1">IF(OR(入力データと計算結果!$F$9=バックデータ一覧!$A$2,入力データと計算結果!$F$9=バックデータ一覧!$A$3),W297/(バックデータ一覧!$E$8-計算過程!X297)/4.186*10^3,0)</f>
        <v>26.612346387474478</v>
      </c>
      <c r="W297" s="90">
        <f t="shared" si="47"/>
        <v>5.6105</v>
      </c>
      <c r="X297" s="90">
        <f ca="1">MAX(VLOOKUP(入力データと計算結果!$F$5,バックデータ一覧!$Y$3:$AA$10,2)*Y297+VLOOKUP(入力データと計算結果!$F$5,バックデータ一覧!$Y$3:$AA$10,3),0.5)</f>
        <v>9.6361206250000002</v>
      </c>
      <c r="Y297" s="90">
        <f t="shared" ca="1" si="48"/>
        <v>9.2937500000000011</v>
      </c>
      <c r="Z297" s="24">
        <f>IF(入力データと計算結果!$F$6=4,INDEX(バックデータ一覧!$I$4:$L$9,MATCH(VLOOKUP(計算過程!$A297,バックデータ一覧!$AU$3:$AV$367,2),バックデータ一覧!$H$4:$H$9,0),MATCH(計算過程!Z$2,バックデータ一覧!$I$2:$L$2,0)),IF(入力データと計算結果!$F$6=3,INDEX(バックデータ一覧!$I$10:$L$15,MATCH(VLOOKUP(計算過程!$A297,バックデータ一覧!$AU$3:$AV$367,2),バックデータ一覧!$H$10:$H$15,0),MATCH(計算過程!Z$2,バックデータ一覧!$I$2:$L$2,0)),IF(入力データと計算結果!$F$6=2,INDEX(バックデータ一覧!$I$16:$L$21,MATCH(VLOOKUP(計算過程!$A297,バックデータ一覧!$AU$3:$AV$367,2),バックデータ一覧!$H$16:$H$21,0),MATCH(計算過程!Z$2,バックデータ一覧!$I$2:$L$2,0)),IF(入力データと計算結果!$F$6=1,INDEX(バックデータ一覧!$I$22:$L$27,MATCH(VLOOKUP(計算過程!$A297,バックデータ一覧!$AU$3:$AV$367,2),バックデータ一覧!$H$22:$H$27,0),MATCH(計算過程!Z$2,バックデータ一覧!$I$2:$L$2,0))))))</f>
        <v>62</v>
      </c>
      <c r="AA297" s="24">
        <f>IF(入力データと計算結果!$F$6=4,INDEX(バックデータ一覧!$I$4:$L$9,MATCH(VLOOKUP(計算過程!$A297,バックデータ一覧!$AU$3:$AV$367,2),バックデータ一覧!$H$4:$H$9,0),MATCH(計算過程!AA$2,バックデータ一覧!$I$2:$L$2,0)),IF(入力データと計算結果!$F$6=3,INDEX(バックデータ一覧!$I$10:$L$15,MATCH(VLOOKUP(計算過程!$A297,バックデータ一覧!$AU$3:$AV$367,2),バックデータ一覧!$H$10:$H$15,0),MATCH(計算過程!AA$2,バックデータ一覧!$I$2:$L$2,0)),IF(入力データと計算結果!$F$6=2,INDEX(バックデータ一覧!$I$16:$L$21,MATCH(VLOOKUP(計算過程!$A297,バックデータ一覧!$AU$3:$AV$367,2),バックデータ一覧!$H$16:$H$21,0),MATCH(計算過程!AA$2,バックデータ一覧!$I$2:$L$2,0)),IF(入力データと計算結果!$F$6=1,INDEX(バックデータ一覧!$I$22:$L$27,MATCH(VLOOKUP(計算過程!$A297,バックデータ一覧!$AU$3:$AV$367,2),バックデータ一覧!$H$22:$H$27,0),MATCH(計算過程!AA$2,バックデータ一覧!$I$2:$L$2,0))))))</f>
        <v>100</v>
      </c>
      <c r="AB297" s="24">
        <f>IF(入力データと計算結果!$F$6=4,INDEX(バックデータ一覧!$I$4:$L$9,MATCH(VLOOKUP(計算過程!$A297,バックデータ一覧!$AU$3:$AV$367,2),バックデータ一覧!$H$4:$H$9,0),MATCH(計算過程!AB$2,バックデータ一覧!$I$2:$L$2,0)),IF(入力データと計算結果!$F$6=3,INDEX(バックデータ一覧!$I$10:$L$15,MATCH(VLOOKUP(計算過程!$A297,バックデータ一覧!$AU$3:$AV$367,2),バックデータ一覧!$H$10:$H$15,0),MATCH(計算過程!AB$2,バックデータ一覧!$I$2:$L$2,0)),IF(入力データと計算結果!$F$6=2,INDEX(バックデータ一覧!$I$16:$L$21,MATCH(VLOOKUP(計算過程!$A297,バックデータ一覧!$AU$3:$AV$367,2),バックデータ一覧!$H$16:$H$21,0),MATCH(計算過程!AB$2,バックデータ一覧!$I$2:$L$2,0)),IF(入力データと計算結果!$F$6=1,INDEX(バックデータ一覧!$I$22:$L$27,MATCH(VLOOKUP(計算過程!$A297,バックデータ一覧!$AU$3:$AV$367,2),バックデータ一覧!$H$22:$H$27,0),MATCH(計算過程!AB$2,バックデータ一覧!$I$2:$L$2,0))))))</f>
        <v>8</v>
      </c>
      <c r="AC297" s="24">
        <f>IF(入力データと計算結果!$F$6=4,INDEX(バックデータ一覧!$I$4:$L$9,MATCH(VLOOKUP(計算過程!$A297,バックデータ一覧!$AU$3:$AV$367,2),バックデータ一覧!$H$4:$H$9,0),MATCH(計算過程!AC$2,バックデータ一覧!$I$2:$L$2,0)),IF(入力データと計算結果!$F$6=3,INDEX(バックデータ一覧!$I$10:$L$15,MATCH(VLOOKUP(計算過程!$A297,バックデータ一覧!$AU$3:$AV$367,2),バックデータ一覧!$H$10:$H$15,0),MATCH(計算過程!AC$2,バックデータ一覧!$I$2:$L$2,0)),IF(入力データと計算結果!$F$6=2,INDEX(バックデータ一覧!$I$16:$L$21,MATCH(VLOOKUP(計算過程!$A297,バックデータ一覧!$AU$3:$AV$367,2),バックデータ一覧!$H$16:$H$21,0),MATCH(計算過程!AC$2,バックデータ一覧!$I$2:$L$2,0)),IF(入力データと計算結果!$F$6=1,INDEX(バックデータ一覧!$I$22:$L$27,MATCH(VLOOKUP(計算過程!$A297,バックデータ一覧!$AU$3:$AV$367,2),バックデータ一覧!$H$22:$H$27,0),MATCH(計算過程!AC$2,バックデータ一覧!$I$2:$L$2,0))))))</f>
        <v>180</v>
      </c>
      <c r="AD297" s="89">
        <f>IF($AF297&lt;7,INDEX(バックデータ一覧!$P$4:$S$5,MATCH(入力データと計算結果!$F$8,バックデータ一覧!$O$4:$O$5,0),MATCH(入力データと計算結果!$F$6,バックデータ一覧!$P$3:$W$3,0)),IF(AND($AF297&gt;=7,$AF297&lt;16),INDEX(バックデータ一覧!$P$6:$S$7,MATCH(入力データと計算結果!$F$8,バックデータ一覧!$O$6:$O$7,0),MATCH(入力データと計算結果!$F$6,バックデータ一覧!$P$3:$W$3,0)),IF(AND($AF297&gt;=16,$AF297&lt;25),INDEX(バックデータ一覧!$P$8:$S$9,MATCH(入力データと計算結果!$F$8,バックデータ一覧!$O$8:$O$9,0),MATCH(入力データと計算結果!$F$6,バックデータ一覧!$P$3:$W$3,0)),IF($AF297&gt;=25,INDEX(バックデータ一覧!$P$10:$S$11,MATCH(入力データと計算結果!$F$8,バックデータ一覧!$O$10:$O$11,0),MATCH(入力データと計算結果!$F$6,バックデータ一覧!$P$3:$W$3,0))))))</f>
        <v>-0.12</v>
      </c>
      <c r="AE297" s="89">
        <f>IF($AF297&lt;7,INDEX(バックデータ一覧!$T$4:$W$5,MATCH(入力データと計算結果!$F$8,バックデータ一覧!$O$4:$O$5,0),MATCH(入力データと計算結果!$F$6,バックデータ一覧!$P$3:$W$3,0)),IF(AND($AF297&gt;=7,$AF297&lt;16),INDEX(バックデータ一覧!$T$6:$W$7,MATCH(入力データと計算結果!$F$8,バックデータ一覧!$O$6:$O$7,0),MATCH(入力データと計算結果!$F$6,バックデータ一覧!$P$3:$W$3,0)),IF(AND($AF297&gt;=16,$AF297&lt;25),INDEX(バックデータ一覧!$T$8:$W$9,MATCH(入力データと計算結果!$F$8,バックデータ一覧!$O$8:$O$9,0),MATCH(入力データと計算結果!$F$6,バックデータ一覧!$P$3:$W$3,0)),IF($AF297&gt;=25,INDEX(バックデータ一覧!$T$10:$W$11,MATCH(入力データと計算結果!$F$8,バックデータ一覧!$O$10:$O$11,0),MATCH(入力データと計算結果!$F$6,バックデータ一覧!$P$3:$W$3,0))))))</f>
        <v>6</v>
      </c>
      <c r="AF297" s="88">
        <f>AVERAGEIF(貼り付けシート!$A$6:$A$8765,$A297,貼り付けシート!$C$6:$C$8765)</f>
        <v>3.2458333333333331</v>
      </c>
      <c r="AG297" s="91">
        <f>IF(AND(入力データと計算結果!$F$7=バックデータ一覧!$A$7,AH297="使用できる"),MIN(AN297,SUM(I297:N297)*$AX$13),0)</f>
        <v>0</v>
      </c>
      <c r="AH297" s="47" t="str">
        <f t="shared" si="53"/>
        <v>使用できる</v>
      </c>
      <c r="AI297" s="90">
        <f>IF(入力データと計算結果!$F$7=バックデータ一覧!$A$8,MIN(AJ297,(SUM(I297:N297)*$AX$15)),0)</f>
        <v>0</v>
      </c>
      <c r="AJ297" s="90">
        <f t="shared" ca="1" si="49"/>
        <v>0</v>
      </c>
      <c r="AK297" s="90">
        <f t="shared" ca="1" si="50"/>
        <v>34.762979859562499</v>
      </c>
      <c r="AL297" s="88">
        <f>IF(OR($AX$22=0,入力データと計算結果!$F$7&lt;&gt;バックデータ一覧!$A$8),0,$AX$19*AM297*10^-3)</f>
        <v>0</v>
      </c>
      <c r="AM297" s="90">
        <f>SUMPRODUCT(('計算過程（日射量等）'!$A$6:$A$8765=計算過程!A297)*('計算過程（日射量等）'!$C$6:$C$8765&gt;=$AX$20))</f>
        <v>5</v>
      </c>
      <c r="AN297" s="90">
        <f>IF(入力データと計算結果!$F$7=バックデータ一覧!$A$9,0,AO297*$AX$22*$AX$21*計算過程!$AX$23)</f>
        <v>0</v>
      </c>
      <c r="AO297" s="90">
        <f>SUMIF('計算過程（日射量等）'!$A$6:$A$8765,計算過程!A297,'計算過程（日射量等）'!$C$6:$C$8765)*3600*10^-6</f>
        <v>5.5868830407859296</v>
      </c>
      <c r="AP297" s="90">
        <f t="shared" si="54"/>
        <v>10.267741935483869</v>
      </c>
      <c r="AQ297" s="90">
        <f>AVERAGEIF('貼り付けシート（日射量等）'!$D$3:$D$8762,$A297,'貼り付けシート（日射量等）'!$F$3:$F$8762)</f>
        <v>8.5708333333333346</v>
      </c>
    </row>
    <row r="298" spans="1:43">
      <c r="A298" s="28">
        <v>41932</v>
      </c>
      <c r="B298" s="88">
        <f ca="1">I298-IF(入力データと計算結果!$F$7=バックデータ一覧!$A$7,計算過程!$AG298,計算過程!$AI298)*I298/($I298+$J298+$K298+$L298+$M298+$N298)</f>
        <v>11.899419910195999</v>
      </c>
      <c r="C298" s="88">
        <f ca="1">J298-IF(入力データと計算結果!$F$7=バックデータ一覧!$A$7,計算過程!$AG298,計算過程!$AI298)*J298/($I298+$J298+$K298+$L298+$M298+$N298)</f>
        <v>19.401228114449999</v>
      </c>
      <c r="D298" s="88">
        <f ca="1">K298-IF(入力データと計算結果!$F$7=バックデータ一覧!$A$7,計算過程!$AG298,計算過程!$AI298)*K298/($I298+$J298+$K298+$L298+$M298+$N298)</f>
        <v>3.621562581364</v>
      </c>
      <c r="E298" s="88">
        <f ca="1">L298-IF(入力データと計算結果!$F$7=バックデータ一覧!$A$7,計算過程!$AG298,計算過程!$AI298)*L298/($I298+$J298+$K298+$L298+$M298+$N298)</f>
        <v>23.281473737340001</v>
      </c>
      <c r="F298" s="88">
        <f ca="1">M298-IF(入力データと計算結果!$F$7=バックデータ一覧!$A$7,計算過程!$AG298,計算過程!$AI298)*M298/($I298+$J298+$K298+$L298+$M298+$N298)</f>
        <v>0</v>
      </c>
      <c r="G298" s="88">
        <f ca="1">N298-IF(入力データと計算結果!$F$7=バックデータ一覧!$A$7,計算過程!$AG298,計算過程!$AI298)*N298/($I298+$J298+$K298+$L298+$M298+$N298)</f>
        <v>5.569</v>
      </c>
      <c r="H298" s="88">
        <f t="shared" si="51"/>
        <v>0</v>
      </c>
      <c r="I298" s="90">
        <f ca="1">P298*(バックデータ一覧!$E$3-計算過程!X298)*4.186*10^-3</f>
        <v>11.899419910195999</v>
      </c>
      <c r="J298" s="90">
        <f ca="1">Q298*(バックデータ一覧!$E$4-計算過程!X298)*4.186*10^-3</f>
        <v>19.401228114449999</v>
      </c>
      <c r="K298" s="90">
        <f ca="1">R298*(バックデータ一覧!$E$5-計算過程!X298)*4.186*10^-3</f>
        <v>3.621562581364</v>
      </c>
      <c r="L298" s="90">
        <f ca="1">IF(入力データと計算結果!$F$9=バックデータ一覧!$A$2,計算過程!S298*(バックデータ一覧!$E$6-計算過程!X298)*4.186*10^-3,0)</f>
        <v>23.281473737340001</v>
      </c>
      <c r="M298" s="90">
        <f>IF(入力データと計算結果!$F$9=バックデータ一覧!$A$2,0,計算過程!T298*(バックデータ一覧!$E$7-計算過程!X298)*4.186*10^-3)</f>
        <v>0</v>
      </c>
      <c r="N298" s="90">
        <f ca="1">IF(入力データと計算結果!$F$9=バックデータ一覧!$A$4,0,計算過程!U298*(バックデータ一覧!$E$8-計算過程!X298)*4.186*10^-3)</f>
        <v>5.569</v>
      </c>
      <c r="O298" s="90">
        <f>IF(入力データと計算結果!$F$9=バックデータ一覧!$A$4,計算過程!W298*1.25,0)</f>
        <v>0</v>
      </c>
      <c r="P298" s="88">
        <f t="shared" si="44"/>
        <v>92</v>
      </c>
      <c r="Q298" s="88">
        <f t="shared" si="45"/>
        <v>150</v>
      </c>
      <c r="R298" s="88">
        <f t="shared" si="46"/>
        <v>28</v>
      </c>
      <c r="S298" s="88">
        <f>IF(入力データと計算結果!$F$9=バックデータ一覧!$A$2,$AC298,0)*$AX$11*$AX$12</f>
        <v>180</v>
      </c>
      <c r="T298" s="88">
        <f>IF(入力データと計算結果!$F$9=バックデータ一覧!$A$2,0,$AC298)*$AX$12</f>
        <v>0</v>
      </c>
      <c r="U298" s="88">
        <f t="shared" ca="1" si="52"/>
        <v>26.137990473628054</v>
      </c>
      <c r="V298" s="90">
        <f ca="1">IF(OR(入力データと計算結果!$F$9=バックデータ一覧!$A$2,入力データと計算結果!$F$9=バックデータ一覧!$A$3),W298/(バックデータ一覧!$E$8-計算過程!X298)/4.186*10^3,0)</f>
        <v>26.137990473628054</v>
      </c>
      <c r="W298" s="90">
        <f t="shared" si="47"/>
        <v>5.569</v>
      </c>
      <c r="X298" s="90">
        <f ca="1">MAX(VLOOKUP(入力データと計算結果!$F$5,バックデータ一覧!$Y$3:$AA$10,2)*Y298+VLOOKUP(入力データと計算結果!$F$5,バックデータ一覧!$Y$3:$AA$10,3),0.5)</f>
        <v>9.101404500000001</v>
      </c>
      <c r="Y298" s="90">
        <f t="shared" ca="1" si="48"/>
        <v>8.4883333333333333</v>
      </c>
      <c r="Z298" s="24">
        <f>IF(入力データと計算結果!$F$6=4,INDEX(バックデータ一覧!$I$4:$L$9,MATCH(VLOOKUP(計算過程!$A298,バックデータ一覧!$AU$3:$AV$367,2),バックデータ一覧!$H$4:$H$9,0),MATCH(計算過程!Z$2,バックデータ一覧!$I$2:$L$2,0)),IF(入力データと計算結果!$F$6=3,INDEX(バックデータ一覧!$I$10:$L$15,MATCH(VLOOKUP(計算過程!$A298,バックデータ一覧!$AU$3:$AV$367,2),バックデータ一覧!$H$10:$H$15,0),MATCH(計算過程!Z$2,バックデータ一覧!$I$2:$L$2,0)),IF(入力データと計算結果!$F$6=2,INDEX(バックデータ一覧!$I$16:$L$21,MATCH(VLOOKUP(計算過程!$A298,バックデータ一覧!$AU$3:$AV$367,2),バックデータ一覧!$H$16:$H$21,0),MATCH(計算過程!Z$2,バックデータ一覧!$I$2:$L$2,0)),IF(入力データと計算結果!$F$6=1,INDEX(バックデータ一覧!$I$22:$L$27,MATCH(VLOOKUP(計算過程!$A298,バックデータ一覧!$AU$3:$AV$367,2),バックデータ一覧!$H$22:$H$27,0),MATCH(計算過程!Z$2,バックデータ一覧!$I$2:$L$2,0))))))</f>
        <v>92</v>
      </c>
      <c r="AA298" s="24">
        <f>IF(入力データと計算結果!$F$6=4,INDEX(バックデータ一覧!$I$4:$L$9,MATCH(VLOOKUP(計算過程!$A298,バックデータ一覧!$AU$3:$AV$367,2),バックデータ一覧!$H$4:$H$9,0),MATCH(計算過程!AA$2,バックデータ一覧!$I$2:$L$2,0)),IF(入力データと計算結果!$F$6=3,INDEX(バックデータ一覧!$I$10:$L$15,MATCH(VLOOKUP(計算過程!$A298,バックデータ一覧!$AU$3:$AV$367,2),バックデータ一覧!$H$10:$H$15,0),MATCH(計算過程!AA$2,バックデータ一覧!$I$2:$L$2,0)),IF(入力データと計算結果!$F$6=2,INDEX(バックデータ一覧!$I$16:$L$21,MATCH(VLOOKUP(計算過程!$A298,バックデータ一覧!$AU$3:$AV$367,2),バックデータ一覧!$H$16:$H$21,0),MATCH(計算過程!AA$2,バックデータ一覧!$I$2:$L$2,0)),IF(入力データと計算結果!$F$6=1,INDEX(バックデータ一覧!$I$22:$L$27,MATCH(VLOOKUP(計算過程!$A298,バックデータ一覧!$AU$3:$AV$367,2),バックデータ一覧!$H$22:$H$27,0),MATCH(計算過程!AA$2,バックデータ一覧!$I$2:$L$2,0))))))</f>
        <v>150</v>
      </c>
      <c r="AB298" s="24">
        <f>IF(入力データと計算結果!$F$6=4,INDEX(バックデータ一覧!$I$4:$L$9,MATCH(VLOOKUP(計算過程!$A298,バックデータ一覧!$AU$3:$AV$367,2),バックデータ一覧!$H$4:$H$9,0),MATCH(計算過程!AB$2,バックデータ一覧!$I$2:$L$2,0)),IF(入力データと計算結果!$F$6=3,INDEX(バックデータ一覧!$I$10:$L$15,MATCH(VLOOKUP(計算過程!$A298,バックデータ一覧!$AU$3:$AV$367,2),バックデータ一覧!$H$10:$H$15,0),MATCH(計算過程!AB$2,バックデータ一覧!$I$2:$L$2,0)),IF(入力データと計算結果!$F$6=2,INDEX(バックデータ一覧!$I$16:$L$21,MATCH(VLOOKUP(計算過程!$A298,バックデータ一覧!$AU$3:$AV$367,2),バックデータ一覧!$H$16:$H$21,0),MATCH(計算過程!AB$2,バックデータ一覧!$I$2:$L$2,0)),IF(入力データと計算結果!$F$6=1,INDEX(バックデータ一覧!$I$22:$L$27,MATCH(VLOOKUP(計算過程!$A298,バックデータ一覧!$AU$3:$AV$367,2),バックデータ一覧!$H$22:$H$27,0),MATCH(計算過程!AB$2,バックデータ一覧!$I$2:$L$2,0))))))</f>
        <v>28</v>
      </c>
      <c r="AC298" s="24">
        <f>IF(入力データと計算結果!$F$6=4,INDEX(バックデータ一覧!$I$4:$L$9,MATCH(VLOOKUP(計算過程!$A298,バックデータ一覧!$AU$3:$AV$367,2),バックデータ一覧!$H$4:$H$9,0),MATCH(計算過程!AC$2,バックデータ一覧!$I$2:$L$2,0)),IF(入力データと計算結果!$F$6=3,INDEX(バックデータ一覧!$I$10:$L$15,MATCH(VLOOKUP(計算過程!$A298,バックデータ一覧!$AU$3:$AV$367,2),バックデータ一覧!$H$10:$H$15,0),MATCH(計算過程!AC$2,バックデータ一覧!$I$2:$L$2,0)),IF(入力データと計算結果!$F$6=2,INDEX(バックデータ一覧!$I$16:$L$21,MATCH(VLOOKUP(計算過程!$A298,バックデータ一覧!$AU$3:$AV$367,2),バックデータ一覧!$H$16:$H$21,0),MATCH(計算過程!AC$2,バックデータ一覧!$I$2:$L$2,0)),IF(入力データと計算結果!$F$6=1,INDEX(バックデータ一覧!$I$22:$L$27,MATCH(VLOOKUP(計算過程!$A298,バックデータ一覧!$AU$3:$AV$367,2),バックデータ一覧!$H$22:$H$27,0),MATCH(計算過程!AC$2,バックデータ一覧!$I$2:$L$2,0))))))</f>
        <v>180</v>
      </c>
      <c r="AD298" s="89">
        <f>IF($AF298&lt;7,INDEX(バックデータ一覧!$P$4:$S$5,MATCH(入力データと計算結果!$F$8,バックデータ一覧!$O$4:$O$5,0),MATCH(入力データと計算結果!$F$6,バックデータ一覧!$P$3:$W$3,0)),IF(AND($AF298&gt;=7,$AF298&lt;16),INDEX(バックデータ一覧!$P$6:$S$7,MATCH(入力データと計算結果!$F$8,バックデータ一覧!$O$6:$O$7,0),MATCH(入力データと計算結果!$F$6,バックデータ一覧!$P$3:$W$3,0)),IF(AND($AF298&gt;=16,$AF298&lt;25),INDEX(バックデータ一覧!$P$8:$S$9,MATCH(入力データと計算結果!$F$8,バックデータ一覧!$O$8:$O$9,0),MATCH(入力データと計算結果!$F$6,バックデータ一覧!$P$3:$W$3,0)),IF($AF298&gt;=25,INDEX(バックデータ一覧!$P$10:$S$11,MATCH(入力データと計算結果!$F$8,バックデータ一覧!$O$10:$O$11,0),MATCH(入力データと計算結果!$F$6,バックデータ一覧!$P$3:$W$3,0))))))</f>
        <v>-0.12</v>
      </c>
      <c r="AE298" s="89">
        <f>IF($AF298&lt;7,INDEX(バックデータ一覧!$T$4:$W$5,MATCH(入力データと計算結果!$F$8,バックデータ一覧!$O$4:$O$5,0),MATCH(入力データと計算結果!$F$6,バックデータ一覧!$P$3:$W$3,0)),IF(AND($AF298&gt;=7,$AF298&lt;16),INDEX(バックデータ一覧!$T$6:$W$7,MATCH(入力データと計算結果!$F$8,バックデータ一覧!$O$6:$O$7,0),MATCH(入力データと計算結果!$F$6,バックデータ一覧!$P$3:$W$3,0)),IF(AND($AF298&gt;=16,$AF298&lt;25),INDEX(バックデータ一覧!$T$8:$W$9,MATCH(入力データと計算結果!$F$8,バックデータ一覧!$O$8:$O$9,0),MATCH(入力データと計算結果!$F$6,バックデータ一覧!$P$3:$W$3,0)),IF($AF298&gt;=25,INDEX(バックデータ一覧!$T$10:$W$11,MATCH(入力データと計算結果!$F$8,バックデータ一覧!$O$10:$O$11,0),MATCH(入力データと計算結果!$F$6,バックデータ一覧!$P$3:$W$3,0))))))</f>
        <v>6</v>
      </c>
      <c r="AF298" s="88">
        <f>AVERAGEIF(貼り付けシート!$A$6:$A$8765,$A298,貼り付けシート!$C$6:$C$8765)</f>
        <v>3.5916666666666663</v>
      </c>
      <c r="AG298" s="91">
        <f>IF(AND(入力データと計算結果!$F$7=バックデータ一覧!$A$7,AH298="使用できる"),MIN(AN298,SUM(I298:N298)*$AX$13),0)</f>
        <v>0</v>
      </c>
      <c r="AH298" s="47" t="str">
        <f t="shared" si="53"/>
        <v>使用できる</v>
      </c>
      <c r="AI298" s="90">
        <f>IF(入力データと計算結果!$F$7=バックデータ一覧!$A$8,MIN(AJ298,(SUM(I298:N298)*$AX$15)),0)</f>
        <v>0</v>
      </c>
      <c r="AJ298" s="90">
        <f t="shared" ca="1" si="49"/>
        <v>0</v>
      </c>
      <c r="AK298" s="90">
        <f t="shared" ca="1" si="50"/>
        <v>35.098728114450005</v>
      </c>
      <c r="AL298" s="88">
        <f>IF(OR($AX$22=0,入力データと計算結果!$F$7&lt;&gt;バックデータ一覧!$A$8),0,$AX$19*AM298*10^-3)</f>
        <v>0</v>
      </c>
      <c r="AM298" s="90">
        <f>SUMPRODUCT(('計算過程（日射量等）'!$A$6:$A$8765=計算過程!A298)*('計算過程（日射量等）'!$C$6:$C$8765&gt;=$AX$20))</f>
        <v>5</v>
      </c>
      <c r="AN298" s="90">
        <f>IF(入力データと計算結果!$F$7=バックデータ一覧!$A$9,0,AO298*$AX$22*$AX$21*計算過程!$AX$23)</f>
        <v>0</v>
      </c>
      <c r="AO298" s="90">
        <f>SUMIF('計算過程（日射量等）'!$A$6:$A$8765,計算過程!A298,'計算過程（日射量等）'!$C$6:$C$8765)*3600*10^-6</f>
        <v>5.0746718733022931</v>
      </c>
      <c r="AP298" s="90">
        <f t="shared" si="54"/>
        <v>10.169758064516129</v>
      </c>
      <c r="AQ298" s="90">
        <f>AVERAGEIF('貼り付けシート（日射量等）'!$D$3:$D$8762,$A298,'貼り付けシート（日射量等）'!$F$3:$F$8762)</f>
        <v>9.8833333333333346</v>
      </c>
    </row>
    <row r="299" spans="1:43">
      <c r="A299" s="28">
        <v>41933</v>
      </c>
      <c r="B299" s="88">
        <f ca="1">I299-IF(入力データと計算結果!$F$7=バックデータ一覧!$A$7,計算過程!$AG299,計算過程!$AI299)*I299/($I299+$J299+$K299+$L299+$M299+$N299)</f>
        <v>18.364762511094998</v>
      </c>
      <c r="C299" s="88">
        <f ca="1">J299-IF(入力データと計算結果!$F$7=バックデータ一覧!$A$7,計算過程!$AG299,計算過程!$AI299)*J299/($I299+$J299+$K299+$L299+$M299+$N299)</f>
        <v>26.235375015849996</v>
      </c>
      <c r="D299" s="88">
        <f ca="1">K299-IF(入力データと計算結果!$F$7=バックデータ一覧!$A$7,計算過程!$AG299,計算過程!$AI299)*K299/($I299+$J299+$K299+$L299+$M299+$N299)</f>
        <v>3.9353062523775</v>
      </c>
      <c r="E299" s="88">
        <f ca="1">L299-IF(入力データと計算結果!$F$7=バックデータ一覧!$A$7,計算過程!$AG299,計算過程!$AI299)*L299/($I299+$J299+$K299+$L299+$M299+$N299)</f>
        <v>23.611837514264998</v>
      </c>
      <c r="F299" s="88">
        <f ca="1">M299-IF(入力データと計算結果!$F$7=バックデータ一覧!$A$7,計算過程!$AG299,計算過程!$AI299)*M299/($I299+$J299+$K299+$L299+$M299+$N299)</f>
        <v>0</v>
      </c>
      <c r="G299" s="88">
        <f ca="1">N299-IF(入力データと計算結果!$F$7=バックデータ一覧!$A$7,計算過程!$AG299,計算過程!$AI299)*N299/($I299+$J299+$K299+$L299+$M299+$N299)</f>
        <v>5.1959999999999997</v>
      </c>
      <c r="H299" s="88">
        <f t="shared" si="51"/>
        <v>0</v>
      </c>
      <c r="I299" s="90">
        <f ca="1">P299*(バックデータ一覧!$E$3-計算過程!X299)*4.186*10^-3</f>
        <v>18.364762511094998</v>
      </c>
      <c r="J299" s="90">
        <f ca="1">Q299*(バックデータ一覧!$E$4-計算過程!X299)*4.186*10^-3</f>
        <v>26.235375015849996</v>
      </c>
      <c r="K299" s="90">
        <f ca="1">R299*(バックデータ一覧!$E$5-計算過程!X299)*4.186*10^-3</f>
        <v>3.9353062523775</v>
      </c>
      <c r="L299" s="90">
        <f ca="1">IF(入力データと計算結果!$F$9=バックデータ一覧!$A$2,計算過程!S299*(バックデータ一覧!$E$6-計算過程!X299)*4.186*10^-3,0)</f>
        <v>23.611837514264998</v>
      </c>
      <c r="M299" s="90">
        <f>IF(入力データと計算結果!$F$9=バックデータ一覧!$A$2,0,計算過程!T299*(バックデータ一覧!$E$7-計算過程!X299)*4.186*10^-3)</f>
        <v>0</v>
      </c>
      <c r="N299" s="90">
        <f ca="1">IF(入力データと計算結果!$F$9=バックデータ一覧!$A$4,0,計算過程!U299*(バックデータ一覧!$E$8-計算過程!X299)*4.186*10^-3)</f>
        <v>5.1959999999999997</v>
      </c>
      <c r="O299" s="90">
        <f>IF(入力データと計算結果!$F$9=バックデータ一覧!$A$4,計算過程!W299*1.25,0)</f>
        <v>0</v>
      </c>
      <c r="P299" s="88">
        <f t="shared" si="44"/>
        <v>140</v>
      </c>
      <c r="Q299" s="88">
        <f t="shared" si="45"/>
        <v>200</v>
      </c>
      <c r="R299" s="88">
        <f t="shared" si="46"/>
        <v>30</v>
      </c>
      <c r="S299" s="88">
        <f>IF(入力データと計算結果!$F$9=バックデータ一覧!$A$2,$AC299,0)*$AX$11*$AX$12</f>
        <v>180</v>
      </c>
      <c r="T299" s="88">
        <f>IF(入力データと計算結果!$F$9=バックデータ一覧!$A$2,0,$AC299)*$AX$12</f>
        <v>0</v>
      </c>
      <c r="U299" s="88">
        <f t="shared" ca="1" si="52"/>
        <v>24.179039355894826</v>
      </c>
      <c r="V299" s="90">
        <f ca="1">IF(OR(入力データと計算結果!$F$9=バックデータ一覧!$A$2,入力データと計算結果!$F$9=バックデータ一覧!$A$3),W299/(バックデータ一覧!$E$8-計算過程!X299)/4.186*10^3,0)</f>
        <v>24.179039355894826</v>
      </c>
      <c r="W299" s="90">
        <f t="shared" si="47"/>
        <v>5.1959999999999997</v>
      </c>
      <c r="X299" s="90">
        <f ca="1">MAX(VLOOKUP(入力データと計算結果!$F$5,バックデータ一覧!$Y$3:$AA$10,2)*Y299+VLOOKUP(入力データと計算結果!$F$5,バックデータ一覧!$Y$3:$AA$10,3),0.5)</f>
        <v>8.662953875000003</v>
      </c>
      <c r="Y299" s="90">
        <f t="shared" ca="1" si="48"/>
        <v>7.8279166666666686</v>
      </c>
      <c r="Z299" s="24">
        <f>IF(入力データと計算結果!$F$6=4,INDEX(バックデータ一覧!$I$4:$L$9,MATCH(VLOOKUP(計算過程!$A299,バックデータ一覧!$AU$3:$AV$367,2),バックデータ一覧!$H$4:$H$9,0),MATCH(計算過程!Z$2,バックデータ一覧!$I$2:$L$2,0)),IF(入力データと計算結果!$F$6=3,INDEX(バックデータ一覧!$I$10:$L$15,MATCH(VLOOKUP(計算過程!$A299,バックデータ一覧!$AU$3:$AV$367,2),バックデータ一覧!$H$10:$H$15,0),MATCH(計算過程!Z$2,バックデータ一覧!$I$2:$L$2,0)),IF(入力データと計算結果!$F$6=2,INDEX(バックデータ一覧!$I$16:$L$21,MATCH(VLOOKUP(計算過程!$A299,バックデータ一覧!$AU$3:$AV$367,2),バックデータ一覧!$H$16:$H$21,0),MATCH(計算過程!Z$2,バックデータ一覧!$I$2:$L$2,0)),IF(入力データと計算結果!$F$6=1,INDEX(バックデータ一覧!$I$22:$L$27,MATCH(VLOOKUP(計算過程!$A299,バックデータ一覧!$AU$3:$AV$367,2),バックデータ一覧!$H$22:$H$27,0),MATCH(計算過程!Z$2,バックデータ一覧!$I$2:$L$2,0))))))</f>
        <v>140</v>
      </c>
      <c r="AA299" s="24">
        <f>IF(入力データと計算結果!$F$6=4,INDEX(バックデータ一覧!$I$4:$L$9,MATCH(VLOOKUP(計算過程!$A299,バックデータ一覧!$AU$3:$AV$367,2),バックデータ一覧!$H$4:$H$9,0),MATCH(計算過程!AA$2,バックデータ一覧!$I$2:$L$2,0)),IF(入力データと計算結果!$F$6=3,INDEX(バックデータ一覧!$I$10:$L$15,MATCH(VLOOKUP(計算過程!$A299,バックデータ一覧!$AU$3:$AV$367,2),バックデータ一覧!$H$10:$H$15,0),MATCH(計算過程!AA$2,バックデータ一覧!$I$2:$L$2,0)),IF(入力データと計算結果!$F$6=2,INDEX(バックデータ一覧!$I$16:$L$21,MATCH(VLOOKUP(計算過程!$A299,バックデータ一覧!$AU$3:$AV$367,2),バックデータ一覧!$H$16:$H$21,0),MATCH(計算過程!AA$2,バックデータ一覧!$I$2:$L$2,0)),IF(入力データと計算結果!$F$6=1,INDEX(バックデータ一覧!$I$22:$L$27,MATCH(VLOOKUP(計算過程!$A299,バックデータ一覧!$AU$3:$AV$367,2),バックデータ一覧!$H$22:$H$27,0),MATCH(計算過程!AA$2,バックデータ一覧!$I$2:$L$2,0))))))</f>
        <v>200</v>
      </c>
      <c r="AB299" s="24">
        <f>IF(入力データと計算結果!$F$6=4,INDEX(バックデータ一覧!$I$4:$L$9,MATCH(VLOOKUP(計算過程!$A299,バックデータ一覧!$AU$3:$AV$367,2),バックデータ一覧!$H$4:$H$9,0),MATCH(計算過程!AB$2,バックデータ一覧!$I$2:$L$2,0)),IF(入力データと計算結果!$F$6=3,INDEX(バックデータ一覧!$I$10:$L$15,MATCH(VLOOKUP(計算過程!$A299,バックデータ一覧!$AU$3:$AV$367,2),バックデータ一覧!$H$10:$H$15,0),MATCH(計算過程!AB$2,バックデータ一覧!$I$2:$L$2,0)),IF(入力データと計算結果!$F$6=2,INDEX(バックデータ一覧!$I$16:$L$21,MATCH(VLOOKUP(計算過程!$A299,バックデータ一覧!$AU$3:$AV$367,2),バックデータ一覧!$H$16:$H$21,0),MATCH(計算過程!AB$2,バックデータ一覧!$I$2:$L$2,0)),IF(入力データと計算結果!$F$6=1,INDEX(バックデータ一覧!$I$22:$L$27,MATCH(VLOOKUP(計算過程!$A299,バックデータ一覧!$AU$3:$AV$367,2),バックデータ一覧!$H$22:$H$27,0),MATCH(計算過程!AB$2,バックデータ一覧!$I$2:$L$2,0))))))</f>
        <v>30</v>
      </c>
      <c r="AC299" s="24">
        <f>IF(入力データと計算結果!$F$6=4,INDEX(バックデータ一覧!$I$4:$L$9,MATCH(VLOOKUP(計算過程!$A299,バックデータ一覧!$AU$3:$AV$367,2),バックデータ一覧!$H$4:$H$9,0),MATCH(計算過程!AC$2,バックデータ一覧!$I$2:$L$2,0)),IF(入力データと計算結果!$F$6=3,INDEX(バックデータ一覧!$I$10:$L$15,MATCH(VLOOKUP(計算過程!$A299,バックデータ一覧!$AU$3:$AV$367,2),バックデータ一覧!$H$10:$H$15,0),MATCH(計算過程!AC$2,バックデータ一覧!$I$2:$L$2,0)),IF(入力データと計算結果!$F$6=2,INDEX(バックデータ一覧!$I$16:$L$21,MATCH(VLOOKUP(計算過程!$A299,バックデータ一覧!$AU$3:$AV$367,2),バックデータ一覧!$H$16:$H$21,0),MATCH(計算過程!AC$2,バックデータ一覧!$I$2:$L$2,0)),IF(入力データと計算結果!$F$6=1,INDEX(バックデータ一覧!$I$22:$L$27,MATCH(VLOOKUP(計算過程!$A299,バックデータ一覧!$AU$3:$AV$367,2),バックデータ一覧!$H$22:$H$27,0),MATCH(計算過程!AC$2,バックデータ一覧!$I$2:$L$2,0))))))</f>
        <v>180</v>
      </c>
      <c r="AD299" s="89">
        <f>IF($AF299&lt;7,INDEX(バックデータ一覧!$P$4:$S$5,MATCH(入力データと計算結果!$F$8,バックデータ一覧!$O$4:$O$5,0),MATCH(入力データと計算結果!$F$6,バックデータ一覧!$P$3:$W$3,0)),IF(AND($AF299&gt;=7,$AF299&lt;16),INDEX(バックデータ一覧!$P$6:$S$7,MATCH(入力データと計算結果!$F$8,バックデータ一覧!$O$6:$O$7,0),MATCH(入力データと計算結果!$F$6,バックデータ一覧!$P$3:$W$3,0)),IF(AND($AF299&gt;=16,$AF299&lt;25),INDEX(バックデータ一覧!$P$8:$S$9,MATCH(入力データと計算結果!$F$8,バックデータ一覧!$O$8:$O$9,0),MATCH(入力データと計算結果!$F$6,バックデータ一覧!$P$3:$W$3,0)),IF($AF299&gt;=25,INDEX(バックデータ一覧!$P$10:$S$11,MATCH(入力データと計算結果!$F$8,バックデータ一覧!$O$10:$O$11,0),MATCH(入力データと計算結果!$F$6,バックデータ一覧!$P$3:$W$3,0))))))</f>
        <v>-0.12</v>
      </c>
      <c r="AE299" s="89">
        <f>IF($AF299&lt;7,INDEX(バックデータ一覧!$T$4:$W$5,MATCH(入力データと計算結果!$F$8,バックデータ一覧!$O$4:$O$5,0),MATCH(入力データと計算結果!$F$6,バックデータ一覧!$P$3:$W$3,0)),IF(AND($AF299&gt;=7,$AF299&lt;16),INDEX(バックデータ一覧!$T$6:$W$7,MATCH(入力データと計算結果!$F$8,バックデータ一覧!$O$6:$O$7,0),MATCH(入力データと計算結果!$F$6,バックデータ一覧!$P$3:$W$3,0)),IF(AND($AF299&gt;=16,$AF299&lt;25),INDEX(バックデータ一覧!$T$8:$W$9,MATCH(入力データと計算結果!$F$8,バックデータ一覧!$O$8:$O$9,0),MATCH(入力データと計算結果!$F$6,バックデータ一覧!$P$3:$W$3,0)),IF($AF299&gt;=25,INDEX(バックデータ一覧!$T$10:$W$11,MATCH(入力データと計算結果!$F$8,バックデータ一覧!$O$10:$O$11,0),MATCH(入力データと計算結果!$F$6,バックデータ一覧!$P$3:$W$3,0))))))</f>
        <v>6</v>
      </c>
      <c r="AF299" s="88">
        <f>AVERAGEIF(貼り付けシート!$A$6:$A$8765,$A299,貼り付けシート!$C$6:$C$8765)</f>
        <v>6.6999999999999984</v>
      </c>
      <c r="AG299" s="91">
        <f>IF(AND(入力データと計算結果!$F$7=バックデータ一覧!$A$7,AH299="使用できる"),MIN(AN299,SUM(I299:N299)*$AX$13),0)</f>
        <v>0</v>
      </c>
      <c r="AH299" s="47" t="str">
        <f t="shared" si="53"/>
        <v>使用できる</v>
      </c>
      <c r="AI299" s="90">
        <f>IF(入力データと計算結果!$F$7=バックデータ一覧!$A$8,MIN(AJ299,(SUM(I299:N299)*$AX$15)),0)</f>
        <v>0</v>
      </c>
      <c r="AJ299" s="90">
        <f t="shared" ca="1" si="49"/>
        <v>0</v>
      </c>
      <c r="AK299" s="90">
        <f t="shared" ca="1" si="50"/>
        <v>35.374031261887502</v>
      </c>
      <c r="AL299" s="88">
        <f>IF(OR($AX$22=0,入力データと計算結果!$F$7&lt;&gt;バックデータ一覧!$A$8),0,$AX$19*AM299*10^-3)</f>
        <v>0</v>
      </c>
      <c r="AM299" s="90">
        <f>SUMPRODUCT(('計算過程（日射量等）'!$A$6:$A$8765=計算過程!A299)*('計算過程（日射量等）'!$C$6:$C$8765&gt;=$AX$20))</f>
        <v>9</v>
      </c>
      <c r="AN299" s="90">
        <f>IF(入力データと計算結果!$F$7=バックデータ一覧!$A$9,0,AO299*$AX$22*$AX$21*計算過程!$AX$23)</f>
        <v>0</v>
      </c>
      <c r="AO299" s="90">
        <f>SUMIF('計算過程（日射量等）'!$A$6:$A$8765,計算過程!A299,'計算過程（日射量等）'!$C$6:$C$8765)*3600*10^-6</f>
        <v>18.672998410543396</v>
      </c>
      <c r="AP299" s="90">
        <f t="shared" si="54"/>
        <v>9.9556451612903221</v>
      </c>
      <c r="AQ299" s="90">
        <f>AVERAGEIF('貼り付けシート（日射量等）'!$D$3:$D$8762,$A299,'貼り付けシート（日射量等）'!$F$3:$F$8762)</f>
        <v>6.7208333333333341</v>
      </c>
    </row>
    <row r="300" spans="1:43">
      <c r="A300" s="28">
        <v>41934</v>
      </c>
      <c r="B300" s="88">
        <f ca="1">I300-IF(入力データと計算結果!$F$7=バックデータ一覧!$A$7,計算過程!$AG300,計算過程!$AI300)*I300/($I300+$J300+$K300+$L300+$M300+$N300)</f>
        <v>24.405643853863999</v>
      </c>
      <c r="C300" s="88">
        <f ca="1">J300-IF(入力データと計算結果!$F$7=バックデータ一覧!$A$7,計算過程!$AG300,計算過程!$AI300)*J300/($I300+$J300+$K300+$L300+$M300+$N300)</f>
        <v>31.83344850504</v>
      </c>
      <c r="D300" s="88">
        <f ca="1">K300-IF(入力データと計算結果!$F$7=バックデータ一覧!$A$7,計算過程!$AG300,計算過程!$AI300)*K300/($I300+$J300+$K300+$L300+$M300+$N300)</f>
        <v>6.1014109634659999</v>
      </c>
      <c r="E300" s="88">
        <f ca="1">L300-IF(入力データと計算結果!$F$7=バックデータ一覧!$A$7,計算過程!$AG300,計算過程!$AI300)*L300/($I300+$J300+$K300+$L300+$M300+$N300)</f>
        <v>23.875086378780001</v>
      </c>
      <c r="F300" s="88">
        <f ca="1">M300-IF(入力データと計算結果!$F$7=バックデータ一覧!$A$7,計算過程!$AG300,計算過程!$AI300)*M300/($I300+$J300+$K300+$L300+$M300+$N300)</f>
        <v>0</v>
      </c>
      <c r="G300" s="88">
        <f ca="1">N300-IF(入力データと計算結果!$F$7=バックデータ一覧!$A$7,計算過程!$AG300,計算過程!$AI300)*N300/($I300+$J300+$K300+$L300+$M300+$N300)</f>
        <v>5.0032499999999995</v>
      </c>
      <c r="H300" s="88">
        <f t="shared" si="51"/>
        <v>0</v>
      </c>
      <c r="I300" s="90">
        <f ca="1">P300*(バックデータ一覧!$E$3-計算過程!X300)*4.186*10^-3</f>
        <v>24.405643853863999</v>
      </c>
      <c r="J300" s="90">
        <f ca="1">Q300*(バックデータ一覧!$E$4-計算過程!X300)*4.186*10^-3</f>
        <v>31.83344850504</v>
      </c>
      <c r="K300" s="90">
        <f ca="1">R300*(バックデータ一覧!$E$5-計算過程!X300)*4.186*10^-3</f>
        <v>6.1014109634659999</v>
      </c>
      <c r="L300" s="90">
        <f ca="1">IF(入力データと計算結果!$F$9=バックデータ一覧!$A$2,計算過程!S300*(バックデータ一覧!$E$6-計算過程!X300)*4.186*10^-3,0)</f>
        <v>23.875086378780001</v>
      </c>
      <c r="M300" s="90">
        <f>IF(入力データと計算結果!$F$9=バックデータ一覧!$A$2,0,計算過程!T300*(バックデータ一覧!$E$7-計算過程!X300)*4.186*10^-3)</f>
        <v>0</v>
      </c>
      <c r="N300" s="90">
        <f ca="1">IF(入力データと計算結果!$F$9=バックデータ一覧!$A$4,0,計算過程!U300*(バックデータ一覧!$E$8-計算過程!X300)*4.186*10^-3)</f>
        <v>5.0032499999999995</v>
      </c>
      <c r="O300" s="90">
        <f>IF(入力データと計算結果!$F$9=バックデータ一覧!$A$4,計算過程!W300*1.25,0)</f>
        <v>0</v>
      </c>
      <c r="P300" s="88">
        <f t="shared" si="44"/>
        <v>184</v>
      </c>
      <c r="Q300" s="88">
        <f t="shared" si="45"/>
        <v>240</v>
      </c>
      <c r="R300" s="88">
        <f t="shared" si="46"/>
        <v>46</v>
      </c>
      <c r="S300" s="88">
        <f>IF(入力データと計算結果!$F$9=バックデータ一覧!$A$2,$AC300,0)*$AX$11*$AX$12</f>
        <v>180</v>
      </c>
      <c r="T300" s="88">
        <f>IF(入力データと計算結果!$F$9=バックデータ一覧!$A$2,0,$AC300)*$AX$12</f>
        <v>0</v>
      </c>
      <c r="U300" s="88">
        <f t="shared" ca="1" si="52"/>
        <v>23.124720821752629</v>
      </c>
      <c r="V300" s="90">
        <f ca="1">IF(OR(入力データと計算結果!$F$9=バックデータ一覧!$A$2,入力データと計算結果!$F$9=バックデータ一覧!$A$3),W300/(バックデータ一覧!$E$8-計算過程!X300)/4.186*10^3,0)</f>
        <v>23.124720821752629</v>
      </c>
      <c r="W300" s="90">
        <f t="shared" si="47"/>
        <v>5.0032499999999995</v>
      </c>
      <c r="X300" s="90">
        <f ca="1">MAX(VLOOKUP(入力データと計算結果!$F$5,バックデータ一覧!$Y$3:$AA$10,2)*Y300+VLOOKUP(入力データと計算結果!$F$5,バックデータ一覧!$Y$3:$AA$10,3),0.5)</f>
        <v>8.3135764999999999</v>
      </c>
      <c r="Y300" s="90">
        <f t="shared" ca="1" si="48"/>
        <v>7.3016666666666667</v>
      </c>
      <c r="Z300" s="24">
        <f>IF(入力データと計算結果!$F$6=4,INDEX(バックデータ一覧!$I$4:$L$9,MATCH(VLOOKUP(計算過程!$A300,バックデータ一覧!$AU$3:$AV$367,2),バックデータ一覧!$H$4:$H$9,0),MATCH(計算過程!Z$2,バックデータ一覧!$I$2:$L$2,0)),IF(入力データと計算結果!$F$6=3,INDEX(バックデータ一覧!$I$10:$L$15,MATCH(VLOOKUP(計算過程!$A300,バックデータ一覧!$AU$3:$AV$367,2),バックデータ一覧!$H$10:$H$15,0),MATCH(計算過程!Z$2,バックデータ一覧!$I$2:$L$2,0)),IF(入力データと計算結果!$F$6=2,INDEX(バックデータ一覧!$I$16:$L$21,MATCH(VLOOKUP(計算過程!$A300,バックデータ一覧!$AU$3:$AV$367,2),バックデータ一覧!$H$16:$H$21,0),MATCH(計算過程!Z$2,バックデータ一覧!$I$2:$L$2,0)),IF(入力データと計算結果!$F$6=1,INDEX(バックデータ一覧!$I$22:$L$27,MATCH(VLOOKUP(計算過程!$A300,バックデータ一覧!$AU$3:$AV$367,2),バックデータ一覧!$H$22:$H$27,0),MATCH(計算過程!Z$2,バックデータ一覧!$I$2:$L$2,0))))))</f>
        <v>184</v>
      </c>
      <c r="AA300" s="24">
        <f>IF(入力データと計算結果!$F$6=4,INDEX(バックデータ一覧!$I$4:$L$9,MATCH(VLOOKUP(計算過程!$A300,バックデータ一覧!$AU$3:$AV$367,2),バックデータ一覧!$H$4:$H$9,0),MATCH(計算過程!AA$2,バックデータ一覧!$I$2:$L$2,0)),IF(入力データと計算結果!$F$6=3,INDEX(バックデータ一覧!$I$10:$L$15,MATCH(VLOOKUP(計算過程!$A300,バックデータ一覧!$AU$3:$AV$367,2),バックデータ一覧!$H$10:$H$15,0),MATCH(計算過程!AA$2,バックデータ一覧!$I$2:$L$2,0)),IF(入力データと計算結果!$F$6=2,INDEX(バックデータ一覧!$I$16:$L$21,MATCH(VLOOKUP(計算過程!$A300,バックデータ一覧!$AU$3:$AV$367,2),バックデータ一覧!$H$16:$H$21,0),MATCH(計算過程!AA$2,バックデータ一覧!$I$2:$L$2,0)),IF(入力データと計算結果!$F$6=1,INDEX(バックデータ一覧!$I$22:$L$27,MATCH(VLOOKUP(計算過程!$A300,バックデータ一覧!$AU$3:$AV$367,2),バックデータ一覧!$H$22:$H$27,0),MATCH(計算過程!AA$2,バックデータ一覧!$I$2:$L$2,0))))))</f>
        <v>240</v>
      </c>
      <c r="AB300" s="24">
        <f>IF(入力データと計算結果!$F$6=4,INDEX(バックデータ一覧!$I$4:$L$9,MATCH(VLOOKUP(計算過程!$A300,バックデータ一覧!$AU$3:$AV$367,2),バックデータ一覧!$H$4:$H$9,0),MATCH(計算過程!AB$2,バックデータ一覧!$I$2:$L$2,0)),IF(入力データと計算結果!$F$6=3,INDEX(バックデータ一覧!$I$10:$L$15,MATCH(VLOOKUP(計算過程!$A300,バックデータ一覧!$AU$3:$AV$367,2),バックデータ一覧!$H$10:$H$15,0),MATCH(計算過程!AB$2,バックデータ一覧!$I$2:$L$2,0)),IF(入力データと計算結果!$F$6=2,INDEX(バックデータ一覧!$I$16:$L$21,MATCH(VLOOKUP(計算過程!$A300,バックデータ一覧!$AU$3:$AV$367,2),バックデータ一覧!$H$16:$H$21,0),MATCH(計算過程!AB$2,バックデータ一覧!$I$2:$L$2,0)),IF(入力データと計算結果!$F$6=1,INDEX(バックデータ一覧!$I$22:$L$27,MATCH(VLOOKUP(計算過程!$A300,バックデータ一覧!$AU$3:$AV$367,2),バックデータ一覧!$H$22:$H$27,0),MATCH(計算過程!AB$2,バックデータ一覧!$I$2:$L$2,0))))))</f>
        <v>46</v>
      </c>
      <c r="AC300" s="24">
        <f>IF(入力データと計算結果!$F$6=4,INDEX(バックデータ一覧!$I$4:$L$9,MATCH(VLOOKUP(計算過程!$A300,バックデータ一覧!$AU$3:$AV$367,2),バックデータ一覧!$H$4:$H$9,0),MATCH(計算過程!AC$2,バックデータ一覧!$I$2:$L$2,0)),IF(入力データと計算結果!$F$6=3,INDEX(バックデータ一覧!$I$10:$L$15,MATCH(VLOOKUP(計算過程!$A300,バックデータ一覧!$AU$3:$AV$367,2),バックデータ一覧!$H$10:$H$15,0),MATCH(計算過程!AC$2,バックデータ一覧!$I$2:$L$2,0)),IF(入力データと計算結果!$F$6=2,INDEX(バックデータ一覧!$I$16:$L$21,MATCH(VLOOKUP(計算過程!$A300,バックデータ一覧!$AU$3:$AV$367,2),バックデータ一覧!$H$16:$H$21,0),MATCH(計算過程!AC$2,バックデータ一覧!$I$2:$L$2,0)),IF(入力データと計算結果!$F$6=1,INDEX(バックデータ一覧!$I$22:$L$27,MATCH(VLOOKUP(計算過程!$A300,バックデータ一覧!$AU$3:$AV$367,2),バックデータ一覧!$H$22:$H$27,0),MATCH(計算過程!AC$2,バックデータ一覧!$I$2:$L$2,0))))))</f>
        <v>180</v>
      </c>
      <c r="AD300" s="89">
        <f>IF($AF300&lt;7,INDEX(バックデータ一覧!$P$4:$S$5,MATCH(入力データと計算結果!$F$8,バックデータ一覧!$O$4:$O$5,0),MATCH(入力データと計算結果!$F$6,バックデータ一覧!$P$3:$W$3,0)),IF(AND($AF300&gt;=7,$AF300&lt;16),INDEX(バックデータ一覧!$P$6:$S$7,MATCH(入力データと計算結果!$F$8,バックデータ一覧!$O$6:$O$7,0),MATCH(入力データと計算結果!$F$6,バックデータ一覧!$P$3:$W$3,0)),IF(AND($AF300&gt;=16,$AF300&lt;25),INDEX(バックデータ一覧!$P$8:$S$9,MATCH(入力データと計算結果!$F$8,バックデータ一覧!$O$8:$O$9,0),MATCH(入力データと計算結果!$F$6,バックデータ一覧!$P$3:$W$3,0)),IF($AF300&gt;=25,INDEX(バックデータ一覧!$P$10:$S$11,MATCH(入力データと計算結果!$F$8,バックデータ一覧!$O$10:$O$11,0),MATCH(入力データと計算結果!$F$6,バックデータ一覧!$P$3:$W$3,0))))))</f>
        <v>-0.13</v>
      </c>
      <c r="AE300" s="89">
        <f>IF($AF300&lt;7,INDEX(バックデータ一覧!$T$4:$W$5,MATCH(入力データと計算結果!$F$8,バックデータ一覧!$O$4:$O$5,0),MATCH(入力データと計算結果!$F$6,バックデータ一覧!$P$3:$W$3,0)),IF(AND($AF300&gt;=7,$AF300&lt;16),INDEX(バックデータ一覧!$T$6:$W$7,MATCH(入力データと計算結果!$F$8,バックデータ一覧!$O$6:$O$7,0),MATCH(入力データと計算結果!$F$6,バックデータ一覧!$P$3:$W$3,0)),IF(AND($AF300&gt;=16,$AF300&lt;25),INDEX(バックデータ一覧!$T$8:$W$9,MATCH(入力データと計算結果!$F$8,バックデータ一覧!$O$8:$O$9,0),MATCH(入力データと計算結果!$F$6,バックデータ一覧!$P$3:$W$3,0)),IF($AF300&gt;=25,INDEX(バックデータ一覧!$T$10:$W$11,MATCH(入力データと計算結果!$F$8,バックデータ一覧!$O$10:$O$11,0),MATCH(入力データと計算結果!$F$6,バックデータ一覧!$P$3:$W$3,0))))))</f>
        <v>6.04</v>
      </c>
      <c r="AF300" s="88">
        <f>AVERAGEIF(貼り付けシート!$A$6:$A$8765,$A300,貼り付けシート!$C$6:$C$8765)</f>
        <v>7.9750000000000005</v>
      </c>
      <c r="AG300" s="91">
        <f>IF(AND(入力データと計算結果!$F$7=バックデータ一覧!$A$7,AH300="使用できる"),MIN(AN300,SUM(I300:N300)*$AX$13),0)</f>
        <v>0</v>
      </c>
      <c r="AH300" s="47" t="str">
        <f t="shared" si="53"/>
        <v>使用できる</v>
      </c>
      <c r="AI300" s="90">
        <f>IF(入力データと計算結果!$F$7=バックデータ一覧!$A$8,MIN(AJ300,(SUM(I300:N300)*$AX$15)),0)</f>
        <v>0</v>
      </c>
      <c r="AJ300" s="90">
        <f t="shared" ca="1" si="49"/>
        <v>0</v>
      </c>
      <c r="AK300" s="90">
        <f t="shared" ca="1" si="50"/>
        <v>35.593405315650003</v>
      </c>
      <c r="AL300" s="88">
        <f>IF(OR($AX$22=0,入力データと計算結果!$F$7&lt;&gt;バックデータ一覧!$A$8),0,$AX$19*AM300*10^-3)</f>
        <v>0</v>
      </c>
      <c r="AM300" s="90">
        <f>SUMPRODUCT(('計算過程（日射量等）'!$A$6:$A$8765=計算過程!A300)*('計算過程（日射量等）'!$C$6:$C$8765&gt;=$AX$20))</f>
        <v>7</v>
      </c>
      <c r="AN300" s="90">
        <f>IF(入力データと計算結果!$F$7=バックデータ一覧!$A$9,0,AO300*$AX$22*$AX$21*計算過程!$AX$23)</f>
        <v>0</v>
      </c>
      <c r="AO300" s="90">
        <f>SUMIF('計算過程（日射量等）'!$A$6:$A$8765,計算過程!A300,'計算過程（日射量等）'!$C$6:$C$8765)*3600*10^-6</f>
        <v>9.4346415554653831</v>
      </c>
      <c r="AP300" s="90">
        <f t="shared" si="54"/>
        <v>9.648521505376344</v>
      </c>
      <c r="AQ300" s="90">
        <f>AVERAGEIF('貼り付けシート（日射量等）'!$D$3:$D$8762,$A300,'貼り付けシート（日射量等）'!$F$3:$F$8762)</f>
        <v>8.1625000000000014</v>
      </c>
    </row>
    <row r="301" spans="1:43">
      <c r="A301" s="28">
        <v>41935</v>
      </c>
      <c r="B301" s="88">
        <f ca="1">I301-IF(入力データと計算結果!$F$7=バックデータ一覧!$A$7,計算過程!$AG301,計算過程!$AI301)*I301/($I301+$J301+$K301+$L301+$M301+$N301)</f>
        <v>12.281974910933</v>
      </c>
      <c r="C301" s="88">
        <f ca="1">J301-IF(入力データと計算結果!$F$7=バックデータ一覧!$A$7,計算過程!$AG301,計算過程!$AI301)*J301/($I301+$J301+$K301+$L301+$M301+$N301)</f>
        <v>20.0249590939125</v>
      </c>
      <c r="D301" s="88">
        <f ca="1">K301-IF(入力データと計算結果!$F$7=バックデータ一覧!$A$7,計算過程!$AG301,計算過程!$AI301)*K301/($I301+$J301+$K301+$L301+$M301+$N301)</f>
        <v>3.7379923641969999</v>
      </c>
      <c r="E301" s="88">
        <f ca="1">L301-IF(入力データと計算結果!$F$7=バックデータ一覧!$A$7,計算過程!$AG301,計算過程!$AI301)*L301/($I301+$J301+$K301+$L301+$M301+$N301)</f>
        <v>24.029950912695</v>
      </c>
      <c r="F301" s="88">
        <f ca="1">M301-IF(入力データと計算結果!$F$7=バックデータ一覧!$A$7,計算過程!$AG301,計算過程!$AI301)*M301/($I301+$J301+$K301+$L301+$M301+$N301)</f>
        <v>0</v>
      </c>
      <c r="G301" s="88">
        <f ca="1">N301-IF(入力データと計算結果!$F$7=バックデータ一覧!$A$7,計算過程!$AG301,計算過程!$AI301)*N301/($I301+$J301+$K301+$L301+$M301+$N301)</f>
        <v>5.085583333333334</v>
      </c>
      <c r="H301" s="88">
        <f t="shared" si="51"/>
        <v>0</v>
      </c>
      <c r="I301" s="90">
        <f ca="1">P301*(バックデータ一覧!$E$3-計算過程!X301)*4.186*10^-3</f>
        <v>12.281974910933</v>
      </c>
      <c r="J301" s="90">
        <f ca="1">Q301*(バックデータ一覧!$E$4-計算過程!X301)*4.186*10^-3</f>
        <v>20.0249590939125</v>
      </c>
      <c r="K301" s="90">
        <f ca="1">R301*(バックデータ一覧!$E$5-計算過程!X301)*4.186*10^-3</f>
        <v>3.7379923641969999</v>
      </c>
      <c r="L301" s="90">
        <f ca="1">IF(入力データと計算結果!$F$9=バックデータ一覧!$A$2,計算過程!S301*(バックデータ一覧!$E$6-計算過程!X301)*4.186*10^-3,0)</f>
        <v>24.029950912695</v>
      </c>
      <c r="M301" s="90">
        <f>IF(入力データと計算結果!$F$9=バックデータ一覧!$A$2,0,計算過程!T301*(バックデータ一覧!$E$7-計算過程!X301)*4.186*10^-3)</f>
        <v>0</v>
      </c>
      <c r="N301" s="90">
        <f ca="1">IF(入力データと計算結果!$F$9=バックデータ一覧!$A$4,0,計算過程!U301*(バックデータ一覧!$E$8-計算過程!X301)*4.186*10^-3)</f>
        <v>5.085583333333334</v>
      </c>
      <c r="O301" s="90">
        <f>IF(入力データと計算結果!$F$9=バックデータ一覧!$A$4,計算過程!W301*1.25,0)</f>
        <v>0</v>
      </c>
      <c r="P301" s="88">
        <f t="shared" si="44"/>
        <v>92</v>
      </c>
      <c r="Q301" s="88">
        <f t="shared" si="45"/>
        <v>150</v>
      </c>
      <c r="R301" s="88">
        <f t="shared" si="46"/>
        <v>28</v>
      </c>
      <c r="S301" s="88">
        <f>IF(入力データと計算結果!$F$9=バックデータ一覧!$A$2,$AC301,0)*$AX$11*$AX$12</f>
        <v>180</v>
      </c>
      <c r="T301" s="88">
        <f>IF(入力データと計算結果!$F$9=バックデータ一覧!$A$2,0,$AC301)*$AX$12</f>
        <v>0</v>
      </c>
      <c r="U301" s="88">
        <f t="shared" ca="1" si="52"/>
        <v>23.412161486048745</v>
      </c>
      <c r="V301" s="90">
        <f ca="1">IF(OR(入力データと計算結果!$F$9=バックデータ一覧!$A$2,入力データと計算結果!$F$9=バックデータ一覧!$A$3),W301/(バックデータ一覧!$E$8-計算過程!X301)/4.186*10^3,0)</f>
        <v>23.412161486048745</v>
      </c>
      <c r="W301" s="90">
        <f t="shared" si="47"/>
        <v>5.0855833333333331</v>
      </c>
      <c r="X301" s="90">
        <f ca="1">MAX(VLOOKUP(入力データと計算結果!$F$5,バックデータ一覧!$Y$3:$AA$10,2)*Y301+VLOOKUP(入力データと計算結果!$F$5,バックデータ一覧!$Y$3:$AA$10,3),0.5)</f>
        <v>8.1080441249999993</v>
      </c>
      <c r="Y301" s="90">
        <f t="shared" ca="1" si="48"/>
        <v>6.9920833333333317</v>
      </c>
      <c r="Z301" s="24">
        <f>IF(入力データと計算結果!$F$6=4,INDEX(バックデータ一覧!$I$4:$L$9,MATCH(VLOOKUP(計算過程!$A301,バックデータ一覧!$AU$3:$AV$367,2),バックデータ一覧!$H$4:$H$9,0),MATCH(計算過程!Z$2,バックデータ一覧!$I$2:$L$2,0)),IF(入力データと計算結果!$F$6=3,INDEX(バックデータ一覧!$I$10:$L$15,MATCH(VLOOKUP(計算過程!$A301,バックデータ一覧!$AU$3:$AV$367,2),バックデータ一覧!$H$10:$H$15,0),MATCH(計算過程!Z$2,バックデータ一覧!$I$2:$L$2,0)),IF(入力データと計算結果!$F$6=2,INDEX(バックデータ一覧!$I$16:$L$21,MATCH(VLOOKUP(計算過程!$A301,バックデータ一覧!$AU$3:$AV$367,2),バックデータ一覧!$H$16:$H$21,0),MATCH(計算過程!Z$2,バックデータ一覧!$I$2:$L$2,0)),IF(入力データと計算結果!$F$6=1,INDEX(バックデータ一覧!$I$22:$L$27,MATCH(VLOOKUP(計算過程!$A301,バックデータ一覧!$AU$3:$AV$367,2),バックデータ一覧!$H$22:$H$27,0),MATCH(計算過程!Z$2,バックデータ一覧!$I$2:$L$2,0))))))</f>
        <v>92</v>
      </c>
      <c r="AA301" s="24">
        <f>IF(入力データと計算結果!$F$6=4,INDEX(バックデータ一覧!$I$4:$L$9,MATCH(VLOOKUP(計算過程!$A301,バックデータ一覧!$AU$3:$AV$367,2),バックデータ一覧!$H$4:$H$9,0),MATCH(計算過程!AA$2,バックデータ一覧!$I$2:$L$2,0)),IF(入力データと計算結果!$F$6=3,INDEX(バックデータ一覧!$I$10:$L$15,MATCH(VLOOKUP(計算過程!$A301,バックデータ一覧!$AU$3:$AV$367,2),バックデータ一覧!$H$10:$H$15,0),MATCH(計算過程!AA$2,バックデータ一覧!$I$2:$L$2,0)),IF(入力データと計算結果!$F$6=2,INDEX(バックデータ一覧!$I$16:$L$21,MATCH(VLOOKUP(計算過程!$A301,バックデータ一覧!$AU$3:$AV$367,2),バックデータ一覧!$H$16:$H$21,0),MATCH(計算過程!AA$2,バックデータ一覧!$I$2:$L$2,0)),IF(入力データと計算結果!$F$6=1,INDEX(バックデータ一覧!$I$22:$L$27,MATCH(VLOOKUP(計算過程!$A301,バックデータ一覧!$AU$3:$AV$367,2),バックデータ一覧!$H$22:$H$27,0),MATCH(計算過程!AA$2,バックデータ一覧!$I$2:$L$2,0))))))</f>
        <v>150</v>
      </c>
      <c r="AB301" s="24">
        <f>IF(入力データと計算結果!$F$6=4,INDEX(バックデータ一覧!$I$4:$L$9,MATCH(VLOOKUP(計算過程!$A301,バックデータ一覧!$AU$3:$AV$367,2),バックデータ一覧!$H$4:$H$9,0),MATCH(計算過程!AB$2,バックデータ一覧!$I$2:$L$2,0)),IF(入力データと計算結果!$F$6=3,INDEX(バックデータ一覧!$I$10:$L$15,MATCH(VLOOKUP(計算過程!$A301,バックデータ一覧!$AU$3:$AV$367,2),バックデータ一覧!$H$10:$H$15,0),MATCH(計算過程!AB$2,バックデータ一覧!$I$2:$L$2,0)),IF(入力データと計算結果!$F$6=2,INDEX(バックデータ一覧!$I$16:$L$21,MATCH(VLOOKUP(計算過程!$A301,バックデータ一覧!$AU$3:$AV$367,2),バックデータ一覧!$H$16:$H$21,0),MATCH(計算過程!AB$2,バックデータ一覧!$I$2:$L$2,0)),IF(入力データと計算結果!$F$6=1,INDEX(バックデータ一覧!$I$22:$L$27,MATCH(VLOOKUP(計算過程!$A301,バックデータ一覧!$AU$3:$AV$367,2),バックデータ一覧!$H$22:$H$27,0),MATCH(計算過程!AB$2,バックデータ一覧!$I$2:$L$2,0))))))</f>
        <v>28</v>
      </c>
      <c r="AC301" s="24">
        <f>IF(入力データと計算結果!$F$6=4,INDEX(バックデータ一覧!$I$4:$L$9,MATCH(VLOOKUP(計算過程!$A301,バックデータ一覧!$AU$3:$AV$367,2),バックデータ一覧!$H$4:$H$9,0),MATCH(計算過程!AC$2,バックデータ一覧!$I$2:$L$2,0)),IF(入力データと計算結果!$F$6=3,INDEX(バックデータ一覧!$I$10:$L$15,MATCH(VLOOKUP(計算過程!$A301,バックデータ一覧!$AU$3:$AV$367,2),バックデータ一覧!$H$10:$H$15,0),MATCH(計算過程!AC$2,バックデータ一覧!$I$2:$L$2,0)),IF(入力データと計算結果!$F$6=2,INDEX(バックデータ一覧!$I$16:$L$21,MATCH(VLOOKUP(計算過程!$A301,バックデータ一覧!$AU$3:$AV$367,2),バックデータ一覧!$H$16:$H$21,0),MATCH(計算過程!AC$2,バックデータ一覧!$I$2:$L$2,0)),IF(入力データと計算結果!$F$6=1,INDEX(バックデータ一覧!$I$22:$L$27,MATCH(VLOOKUP(計算過程!$A301,バックデータ一覧!$AU$3:$AV$367,2),バックデータ一覧!$H$22:$H$27,0),MATCH(計算過程!AC$2,バックデータ一覧!$I$2:$L$2,0))))))</f>
        <v>180</v>
      </c>
      <c r="AD301" s="89">
        <f>IF($AF301&lt;7,INDEX(バックデータ一覧!$P$4:$S$5,MATCH(入力データと計算結果!$F$8,バックデータ一覧!$O$4:$O$5,0),MATCH(入力データと計算結果!$F$6,バックデータ一覧!$P$3:$W$3,0)),IF(AND($AF301&gt;=7,$AF301&lt;16),INDEX(バックデータ一覧!$P$6:$S$7,MATCH(入力データと計算結果!$F$8,バックデータ一覧!$O$6:$O$7,0),MATCH(入力データと計算結果!$F$6,バックデータ一覧!$P$3:$W$3,0)),IF(AND($AF301&gt;=16,$AF301&lt;25),INDEX(バックデータ一覧!$P$8:$S$9,MATCH(入力データと計算結果!$F$8,バックデータ一覧!$O$8:$O$9,0),MATCH(入力データと計算結果!$F$6,バックデータ一覧!$P$3:$W$3,0)),IF($AF301&gt;=25,INDEX(バックデータ一覧!$P$10:$S$11,MATCH(入力データと計算結果!$F$8,バックデータ一覧!$O$10:$O$11,0),MATCH(入力データと計算結果!$F$6,バックデータ一覧!$P$3:$W$3,0))))))</f>
        <v>-0.13</v>
      </c>
      <c r="AE301" s="89">
        <f>IF($AF301&lt;7,INDEX(バックデータ一覧!$T$4:$W$5,MATCH(入力データと計算結果!$F$8,バックデータ一覧!$O$4:$O$5,0),MATCH(入力データと計算結果!$F$6,バックデータ一覧!$P$3:$W$3,0)),IF(AND($AF301&gt;=7,$AF301&lt;16),INDEX(バックデータ一覧!$T$6:$W$7,MATCH(入力データと計算結果!$F$8,バックデータ一覧!$O$6:$O$7,0),MATCH(入力データと計算結果!$F$6,バックデータ一覧!$P$3:$W$3,0)),IF(AND($AF301&gt;=16,$AF301&lt;25),INDEX(バックデータ一覧!$T$8:$W$9,MATCH(入力データと計算結果!$F$8,バックデータ一覧!$O$8:$O$9,0),MATCH(入力データと計算結果!$F$6,バックデータ一覧!$P$3:$W$3,0)),IF($AF301&gt;=25,INDEX(バックデータ一覧!$T$10:$W$11,MATCH(入力データと計算結果!$F$8,バックデータ一覧!$O$10:$O$11,0),MATCH(入力データと計算結果!$F$6,バックデータ一覧!$P$3:$W$3,0))))))</f>
        <v>6.04</v>
      </c>
      <c r="AF301" s="88">
        <f>AVERAGEIF(貼り付けシート!$A$6:$A$8765,$A301,貼り付けシート!$C$6:$C$8765)</f>
        <v>7.3416666666666677</v>
      </c>
      <c r="AG301" s="91">
        <f>IF(AND(入力データと計算結果!$F$7=バックデータ一覧!$A$7,AH301="使用できる"),MIN(AN301,SUM(I301:N301)*$AX$13),0)</f>
        <v>0</v>
      </c>
      <c r="AH301" s="47" t="str">
        <f t="shared" si="53"/>
        <v>使用できる</v>
      </c>
      <c r="AI301" s="90">
        <f>IF(入力データと計算結果!$F$7=バックデータ一覧!$A$8,MIN(AJ301,(SUM(I301:N301)*$AX$15)),0)</f>
        <v>0</v>
      </c>
      <c r="AJ301" s="90">
        <f t="shared" ca="1" si="49"/>
        <v>0</v>
      </c>
      <c r="AK301" s="90">
        <f t="shared" ca="1" si="50"/>
        <v>35.722459093912498</v>
      </c>
      <c r="AL301" s="88">
        <f>IF(OR($AX$22=0,入力データと計算結果!$F$7&lt;&gt;バックデータ一覧!$A$8),0,$AX$19*AM301*10^-3)</f>
        <v>0</v>
      </c>
      <c r="AM301" s="90">
        <f>SUMPRODUCT(('計算過程（日射量等）'!$A$6:$A$8765=計算過程!A301)*('計算過程（日射量等）'!$C$6:$C$8765&gt;=$AX$20))</f>
        <v>5</v>
      </c>
      <c r="AN301" s="90">
        <f>IF(入力データと計算結果!$F$7=バックデータ一覧!$A$9,0,AO301*$AX$22*$AX$21*計算過程!$AX$23)</f>
        <v>0</v>
      </c>
      <c r="AO301" s="90">
        <f>SUMIF('計算過程（日射量等）'!$A$6:$A$8765,計算過程!A301,'計算過程（日射量等）'!$C$6:$C$8765)*3600*10^-6</f>
        <v>5.4474011084168605</v>
      </c>
      <c r="AP301" s="90">
        <f t="shared" si="54"/>
        <v>9.4100806451612904</v>
      </c>
      <c r="AQ301" s="90">
        <f>AVERAGEIF('貼り付けシート（日射量等）'!$D$3:$D$8762,$A301,'貼り付けシート（日射量等）'!$F$3:$F$8762)</f>
        <v>8.3125</v>
      </c>
    </row>
    <row r="302" spans="1:43">
      <c r="A302" s="28">
        <v>41936</v>
      </c>
      <c r="B302" s="88">
        <f ca="1">I302-IF(入力データと計算結果!$F$7=バックデータ一覧!$A$7,計算過程!$AG302,計算過程!$AI302)*I302/($I302+$J302+$K302+$L302+$M302+$N302)</f>
        <v>8.3189820202579998</v>
      </c>
      <c r="C302" s="88">
        <f ca="1">J302-IF(入力データと計算結果!$F$7=バックデータ一覧!$A$7,計算過程!$AG302,計算過程!$AI302)*J302/($I302+$J302+$K302+$L302+$M302+$N302)</f>
        <v>13.417712935899999</v>
      </c>
      <c r="D302" s="88">
        <f ca="1">K302-IF(入力データと計算結果!$F$7=バックデータ一覧!$A$7,計算過程!$AG302,計算過程!$AI302)*K302/($I302+$J302+$K302+$L302+$M302+$N302)</f>
        <v>1.073417034872</v>
      </c>
      <c r="E302" s="88">
        <f ca="1">L302-IF(入力データと計算結果!$F$7=バックデータ一覧!$A$7,計算過程!$AG302,計算過程!$AI302)*L302/($I302+$J302+$K302+$L302+$M302+$N302)</f>
        <v>24.151883284619998</v>
      </c>
      <c r="F302" s="88">
        <f ca="1">M302-IF(入力データと計算結果!$F$7=バックデータ一覧!$A$7,計算過程!$AG302,計算過程!$AI302)*M302/($I302+$J302+$K302+$L302+$M302+$N302)</f>
        <v>0</v>
      </c>
      <c r="G302" s="88">
        <f ca="1">N302-IF(入力データと計算結果!$F$7=バックデータ一覧!$A$7,計算過程!$AG302,計算過程!$AI302)*N302/($I302+$J302+$K302+$L302+$M302+$N302)</f>
        <v>4.8310000000000013</v>
      </c>
      <c r="H302" s="88">
        <f t="shared" si="51"/>
        <v>0</v>
      </c>
      <c r="I302" s="90">
        <f ca="1">P302*(バックデータ一覧!$E$3-計算過程!X302)*4.186*10^-3</f>
        <v>8.3189820202579998</v>
      </c>
      <c r="J302" s="90">
        <f ca="1">Q302*(バックデータ一覧!$E$4-計算過程!X302)*4.186*10^-3</f>
        <v>13.417712935899999</v>
      </c>
      <c r="K302" s="90">
        <f ca="1">R302*(バックデータ一覧!$E$5-計算過程!X302)*4.186*10^-3</f>
        <v>1.073417034872</v>
      </c>
      <c r="L302" s="90">
        <f ca="1">IF(入力データと計算結果!$F$9=バックデータ一覧!$A$2,計算過程!S302*(バックデータ一覧!$E$6-計算過程!X302)*4.186*10^-3,0)</f>
        <v>24.151883284619998</v>
      </c>
      <c r="M302" s="90">
        <f>IF(入力データと計算結果!$F$9=バックデータ一覧!$A$2,0,計算過程!T302*(バックデータ一覧!$E$7-計算過程!X302)*4.186*10^-3)</f>
        <v>0</v>
      </c>
      <c r="N302" s="90">
        <f ca="1">IF(入力データと計算結果!$F$9=バックデータ一覧!$A$4,0,計算過程!U302*(バックデータ一覧!$E$8-計算過程!X302)*4.186*10^-3)</f>
        <v>4.8310000000000013</v>
      </c>
      <c r="O302" s="90">
        <f>IF(入力データと計算結果!$F$9=バックデータ一覧!$A$4,計算過程!W302*1.25,0)</f>
        <v>0</v>
      </c>
      <c r="P302" s="88">
        <f t="shared" si="44"/>
        <v>62</v>
      </c>
      <c r="Q302" s="88">
        <f t="shared" si="45"/>
        <v>100</v>
      </c>
      <c r="R302" s="88">
        <f t="shared" si="46"/>
        <v>8</v>
      </c>
      <c r="S302" s="88">
        <f>IF(入力データと計算結果!$F$9=バックデータ一覧!$A$2,$AC302,0)*$AX$11*$AX$12</f>
        <v>180</v>
      </c>
      <c r="T302" s="88">
        <f>IF(入力データと計算結果!$F$9=バックデータ一覧!$A$2,0,$AC302)*$AX$12</f>
        <v>0</v>
      </c>
      <c r="U302" s="88">
        <f t="shared" ca="1" si="52"/>
        <v>22.171012597603372</v>
      </c>
      <c r="V302" s="90">
        <f ca="1">IF(OR(入力データと計算結果!$F$9=バックデータ一覧!$A$2,入力データと計算結果!$F$9=バックデータ一覧!$A$3),W302/(バックデータ一覧!$E$8-計算過程!X302)/4.186*10^3,0)</f>
        <v>22.171012597603372</v>
      </c>
      <c r="W302" s="90">
        <f t="shared" si="47"/>
        <v>4.8310000000000004</v>
      </c>
      <c r="X302" s="90">
        <f ca="1">MAX(VLOOKUP(入力データと計算結果!$F$5,バックデータ一覧!$Y$3:$AA$10,2)*Y302+VLOOKUP(入力データと計算結果!$F$5,バックデータ一覧!$Y$3:$AA$10,3),0.5)</f>
        <v>7.9462185000000005</v>
      </c>
      <c r="Y302" s="90">
        <f t="shared" ca="1" si="48"/>
        <v>6.7483333333333331</v>
      </c>
      <c r="Z302" s="24">
        <f>IF(入力データと計算結果!$F$6=4,INDEX(バックデータ一覧!$I$4:$L$9,MATCH(VLOOKUP(計算過程!$A302,バックデータ一覧!$AU$3:$AV$367,2),バックデータ一覧!$H$4:$H$9,0),MATCH(計算過程!Z$2,バックデータ一覧!$I$2:$L$2,0)),IF(入力データと計算結果!$F$6=3,INDEX(バックデータ一覧!$I$10:$L$15,MATCH(VLOOKUP(計算過程!$A302,バックデータ一覧!$AU$3:$AV$367,2),バックデータ一覧!$H$10:$H$15,0),MATCH(計算過程!Z$2,バックデータ一覧!$I$2:$L$2,0)),IF(入力データと計算結果!$F$6=2,INDEX(バックデータ一覧!$I$16:$L$21,MATCH(VLOOKUP(計算過程!$A302,バックデータ一覧!$AU$3:$AV$367,2),バックデータ一覧!$H$16:$H$21,0),MATCH(計算過程!Z$2,バックデータ一覧!$I$2:$L$2,0)),IF(入力データと計算結果!$F$6=1,INDEX(バックデータ一覧!$I$22:$L$27,MATCH(VLOOKUP(計算過程!$A302,バックデータ一覧!$AU$3:$AV$367,2),バックデータ一覧!$H$22:$H$27,0),MATCH(計算過程!Z$2,バックデータ一覧!$I$2:$L$2,0))))))</f>
        <v>62</v>
      </c>
      <c r="AA302" s="24">
        <f>IF(入力データと計算結果!$F$6=4,INDEX(バックデータ一覧!$I$4:$L$9,MATCH(VLOOKUP(計算過程!$A302,バックデータ一覧!$AU$3:$AV$367,2),バックデータ一覧!$H$4:$H$9,0),MATCH(計算過程!AA$2,バックデータ一覧!$I$2:$L$2,0)),IF(入力データと計算結果!$F$6=3,INDEX(バックデータ一覧!$I$10:$L$15,MATCH(VLOOKUP(計算過程!$A302,バックデータ一覧!$AU$3:$AV$367,2),バックデータ一覧!$H$10:$H$15,0),MATCH(計算過程!AA$2,バックデータ一覧!$I$2:$L$2,0)),IF(入力データと計算結果!$F$6=2,INDEX(バックデータ一覧!$I$16:$L$21,MATCH(VLOOKUP(計算過程!$A302,バックデータ一覧!$AU$3:$AV$367,2),バックデータ一覧!$H$16:$H$21,0),MATCH(計算過程!AA$2,バックデータ一覧!$I$2:$L$2,0)),IF(入力データと計算結果!$F$6=1,INDEX(バックデータ一覧!$I$22:$L$27,MATCH(VLOOKUP(計算過程!$A302,バックデータ一覧!$AU$3:$AV$367,2),バックデータ一覧!$H$22:$H$27,0),MATCH(計算過程!AA$2,バックデータ一覧!$I$2:$L$2,0))))))</f>
        <v>100</v>
      </c>
      <c r="AB302" s="24">
        <f>IF(入力データと計算結果!$F$6=4,INDEX(バックデータ一覧!$I$4:$L$9,MATCH(VLOOKUP(計算過程!$A302,バックデータ一覧!$AU$3:$AV$367,2),バックデータ一覧!$H$4:$H$9,0),MATCH(計算過程!AB$2,バックデータ一覧!$I$2:$L$2,0)),IF(入力データと計算結果!$F$6=3,INDEX(バックデータ一覧!$I$10:$L$15,MATCH(VLOOKUP(計算過程!$A302,バックデータ一覧!$AU$3:$AV$367,2),バックデータ一覧!$H$10:$H$15,0),MATCH(計算過程!AB$2,バックデータ一覧!$I$2:$L$2,0)),IF(入力データと計算結果!$F$6=2,INDEX(バックデータ一覧!$I$16:$L$21,MATCH(VLOOKUP(計算過程!$A302,バックデータ一覧!$AU$3:$AV$367,2),バックデータ一覧!$H$16:$H$21,0),MATCH(計算過程!AB$2,バックデータ一覧!$I$2:$L$2,0)),IF(入力データと計算結果!$F$6=1,INDEX(バックデータ一覧!$I$22:$L$27,MATCH(VLOOKUP(計算過程!$A302,バックデータ一覧!$AU$3:$AV$367,2),バックデータ一覧!$H$22:$H$27,0),MATCH(計算過程!AB$2,バックデータ一覧!$I$2:$L$2,0))))))</f>
        <v>8</v>
      </c>
      <c r="AC302" s="24">
        <f>IF(入力データと計算結果!$F$6=4,INDEX(バックデータ一覧!$I$4:$L$9,MATCH(VLOOKUP(計算過程!$A302,バックデータ一覧!$AU$3:$AV$367,2),バックデータ一覧!$H$4:$H$9,0),MATCH(計算過程!AC$2,バックデータ一覧!$I$2:$L$2,0)),IF(入力データと計算結果!$F$6=3,INDEX(バックデータ一覧!$I$10:$L$15,MATCH(VLOOKUP(計算過程!$A302,バックデータ一覧!$AU$3:$AV$367,2),バックデータ一覧!$H$10:$H$15,0),MATCH(計算過程!AC$2,バックデータ一覧!$I$2:$L$2,0)),IF(入力データと計算結果!$F$6=2,INDEX(バックデータ一覧!$I$16:$L$21,MATCH(VLOOKUP(計算過程!$A302,バックデータ一覧!$AU$3:$AV$367,2),バックデータ一覧!$H$16:$H$21,0),MATCH(計算過程!AC$2,バックデータ一覧!$I$2:$L$2,0)),IF(入力データと計算結果!$F$6=1,INDEX(バックデータ一覧!$I$22:$L$27,MATCH(VLOOKUP(計算過程!$A302,バックデータ一覧!$AU$3:$AV$367,2),バックデータ一覧!$H$22:$H$27,0),MATCH(計算過程!AC$2,バックデータ一覧!$I$2:$L$2,0))))))</f>
        <v>180</v>
      </c>
      <c r="AD302" s="89">
        <f>IF($AF302&lt;7,INDEX(バックデータ一覧!$P$4:$S$5,MATCH(入力データと計算結果!$F$8,バックデータ一覧!$O$4:$O$5,0),MATCH(入力データと計算結果!$F$6,バックデータ一覧!$P$3:$W$3,0)),IF(AND($AF302&gt;=7,$AF302&lt;16),INDEX(バックデータ一覧!$P$6:$S$7,MATCH(入力データと計算結果!$F$8,バックデータ一覧!$O$6:$O$7,0),MATCH(入力データと計算結果!$F$6,バックデータ一覧!$P$3:$W$3,0)),IF(AND($AF302&gt;=16,$AF302&lt;25),INDEX(バックデータ一覧!$P$8:$S$9,MATCH(入力データと計算結果!$F$8,バックデータ一覧!$O$8:$O$9,0),MATCH(入力データと計算結果!$F$6,バックデータ一覧!$P$3:$W$3,0)),IF($AF302&gt;=25,INDEX(バックデータ一覧!$P$10:$S$11,MATCH(入力データと計算結果!$F$8,バックデータ一覧!$O$10:$O$11,0),MATCH(入力データと計算結果!$F$6,バックデータ一覧!$P$3:$W$3,0))))))</f>
        <v>-0.13</v>
      </c>
      <c r="AE302" s="89">
        <f>IF($AF302&lt;7,INDEX(バックデータ一覧!$T$4:$W$5,MATCH(入力データと計算結果!$F$8,バックデータ一覧!$O$4:$O$5,0),MATCH(入力データと計算結果!$F$6,バックデータ一覧!$P$3:$W$3,0)),IF(AND($AF302&gt;=7,$AF302&lt;16),INDEX(バックデータ一覧!$T$6:$W$7,MATCH(入力データと計算結果!$F$8,バックデータ一覧!$O$6:$O$7,0),MATCH(入力データと計算結果!$F$6,バックデータ一覧!$P$3:$W$3,0)),IF(AND($AF302&gt;=16,$AF302&lt;25),INDEX(バックデータ一覧!$T$8:$W$9,MATCH(入力データと計算結果!$F$8,バックデータ一覧!$O$8:$O$9,0),MATCH(入力データと計算結果!$F$6,バックデータ一覧!$P$3:$W$3,0)),IF($AF302&gt;=25,INDEX(バックデータ一覧!$T$10:$W$11,MATCH(入力データと計算結果!$F$8,バックデータ一覧!$O$10:$O$11,0),MATCH(入力データと計算結果!$F$6,バックデータ一覧!$P$3:$W$3,0))))))</f>
        <v>6.04</v>
      </c>
      <c r="AF302" s="88">
        <f>AVERAGEIF(貼り付けシート!$A$6:$A$8765,$A302,貼り付けシート!$C$6:$C$8765)</f>
        <v>9.2999999999999989</v>
      </c>
      <c r="AG302" s="91">
        <f>IF(AND(入力データと計算結果!$F$7=バックデータ一覧!$A$7,AH302="使用できる"),MIN(AN302,SUM(I302:N302)*$AX$13),0)</f>
        <v>0</v>
      </c>
      <c r="AH302" s="47" t="str">
        <f t="shared" si="53"/>
        <v>使用できる</v>
      </c>
      <c r="AI302" s="90">
        <f>IF(入力データと計算結果!$F$7=バックデータ一覧!$A$8,MIN(AJ302,(SUM(I302:N302)*$AX$15)),0)</f>
        <v>0</v>
      </c>
      <c r="AJ302" s="90">
        <f t="shared" ca="1" si="49"/>
        <v>0</v>
      </c>
      <c r="AK302" s="90">
        <f t="shared" ca="1" si="50"/>
        <v>35.824069403850004</v>
      </c>
      <c r="AL302" s="88">
        <f>IF(OR($AX$22=0,入力データと計算結果!$F$7&lt;&gt;バックデータ一覧!$A$8),0,$AX$19*AM302*10^-3)</f>
        <v>0</v>
      </c>
      <c r="AM302" s="90">
        <f>SUMPRODUCT(('計算過程（日射量等）'!$A$6:$A$8765=計算過程!A302)*('計算過程（日射量等）'!$C$6:$C$8765&gt;=$AX$20))</f>
        <v>6</v>
      </c>
      <c r="AN302" s="90">
        <f>IF(入力データと計算結果!$F$7=バックデータ一覧!$A$9,0,AO302*$AX$22*$AX$21*計算過程!$AX$23)</f>
        <v>0</v>
      </c>
      <c r="AO302" s="90">
        <f>SUMIF('計算過程（日射量等）'!$A$6:$A$8765,計算過程!A302,'計算過程（日射量等）'!$C$6:$C$8765)*3600*10^-6</f>
        <v>9.1921196583645948</v>
      </c>
      <c r="AP302" s="90">
        <f t="shared" si="54"/>
        <v>9.3530913978494628</v>
      </c>
      <c r="AQ302" s="90">
        <f>AVERAGEIF('貼り付けシート（日射量等）'!$D$3:$D$8762,$A302,'貼り付けシート（日射量等）'!$F$3:$F$8762)</f>
        <v>7.8375000000000021</v>
      </c>
    </row>
    <row r="303" spans="1:43">
      <c r="A303" s="28">
        <v>41937</v>
      </c>
      <c r="B303" s="88">
        <f ca="1">I303-IF(入力データと計算結果!$F$7=バックデータ一覧!$A$7,計算過程!$AG303,計算過程!$AI303)*I303/($I303+$J303+$K303+$L303+$M303+$N303)</f>
        <v>12.353777214050998</v>
      </c>
      <c r="C303" s="88">
        <f ca="1">J303-IF(入力データと計算結果!$F$7=バックデータ一覧!$A$7,計算過程!$AG303,計算過程!$AI303)*J303/($I303+$J303+$K303+$L303+$M303+$N303)</f>
        <v>20.1420280663875</v>
      </c>
      <c r="D303" s="88">
        <f ca="1">K303-IF(入力データと計算結果!$F$7=バックデータ一覧!$A$7,計算過程!$AG303,計算過程!$AI303)*K303/($I303+$J303+$K303+$L303+$M303+$N303)</f>
        <v>3.759845239059</v>
      </c>
      <c r="E303" s="88">
        <f ca="1">L303-IF(入力データと計算結果!$F$7=バックデータ一覧!$A$7,計算過程!$AG303,計算過程!$AI303)*L303/($I303+$J303+$K303+$L303+$M303+$N303)</f>
        <v>24.170433679664999</v>
      </c>
      <c r="F303" s="88">
        <f ca="1">M303-IF(入力データと計算結果!$F$7=バックデータ一覧!$A$7,計算過程!$AG303,計算過程!$AI303)*M303/($I303+$J303+$K303+$L303+$M303+$N303)</f>
        <v>0</v>
      </c>
      <c r="G303" s="88">
        <f ca="1">N303-IF(入力データと計算結果!$F$7=バックデータ一覧!$A$7,計算過程!$AG303,計算過程!$AI303)*N303/($I303+$J303+$K303+$L303+$M303+$N303)</f>
        <v>4.8526666666666678</v>
      </c>
      <c r="H303" s="88">
        <f t="shared" si="51"/>
        <v>0</v>
      </c>
      <c r="I303" s="90">
        <f ca="1">P303*(バックデータ一覧!$E$3-計算過程!X303)*4.186*10^-3</f>
        <v>12.353777214050998</v>
      </c>
      <c r="J303" s="90">
        <f ca="1">Q303*(バックデータ一覧!$E$4-計算過程!X303)*4.186*10^-3</f>
        <v>20.1420280663875</v>
      </c>
      <c r="K303" s="90">
        <f ca="1">R303*(バックデータ一覧!$E$5-計算過程!X303)*4.186*10^-3</f>
        <v>3.759845239059</v>
      </c>
      <c r="L303" s="90">
        <f ca="1">IF(入力データと計算結果!$F$9=バックデータ一覧!$A$2,計算過程!S303*(バックデータ一覧!$E$6-計算過程!X303)*4.186*10^-3,0)</f>
        <v>24.170433679664999</v>
      </c>
      <c r="M303" s="90">
        <f>IF(入力データと計算結果!$F$9=バックデータ一覧!$A$2,0,計算過程!T303*(バックデータ一覧!$E$7-計算過程!X303)*4.186*10^-3)</f>
        <v>0</v>
      </c>
      <c r="N303" s="90">
        <f ca="1">IF(入力データと計算結果!$F$9=バックデータ一覧!$A$4,0,計算過程!U303*(バックデータ一覧!$E$8-計算過程!X303)*4.186*10^-3)</f>
        <v>4.8526666666666678</v>
      </c>
      <c r="O303" s="90">
        <f>IF(入力データと計算結果!$F$9=バックデータ一覧!$A$4,計算過程!W303*1.25,0)</f>
        <v>0</v>
      </c>
      <c r="P303" s="88">
        <f t="shared" si="44"/>
        <v>92</v>
      </c>
      <c r="Q303" s="88">
        <f t="shared" si="45"/>
        <v>150</v>
      </c>
      <c r="R303" s="88">
        <f t="shared" si="46"/>
        <v>28</v>
      </c>
      <c r="S303" s="88">
        <f>IF(入力データと計算結果!$F$9=バックデータ一覧!$A$2,$AC303,0)*$AX$11*$AX$12</f>
        <v>180</v>
      </c>
      <c r="T303" s="88">
        <f>IF(入力データと計算結果!$F$9=バックデータ一覧!$A$2,0,$AC303)*$AX$12</f>
        <v>0</v>
      </c>
      <c r="U303" s="88">
        <f t="shared" ca="1" si="52"/>
        <v>22.259919732246704</v>
      </c>
      <c r="V303" s="90">
        <f ca="1">IF(OR(入力データと計算結果!$F$9=バックデータ一覧!$A$2,入力データと計算結果!$F$9=バックデータ一覧!$A$3),W303/(バックデータ一覧!$E$8-計算過程!X303)/4.186*10^3,0)</f>
        <v>22.259919732246704</v>
      </c>
      <c r="W303" s="90">
        <f t="shared" si="47"/>
        <v>4.8526666666666669</v>
      </c>
      <c r="X303" s="90">
        <f ca="1">MAX(VLOOKUP(入力データと計算結果!$F$5,バックデータ一覧!$Y$3:$AA$10,2)*Y303+VLOOKUP(入力データと計算結果!$F$5,バックデータ一覧!$Y$3:$AA$10,3),0.5)</f>
        <v>7.9215988750000017</v>
      </c>
      <c r="Y303" s="90">
        <f t="shared" ca="1" si="48"/>
        <v>6.7112500000000015</v>
      </c>
      <c r="Z303" s="24">
        <f>IF(入力データと計算結果!$F$6=4,INDEX(バックデータ一覧!$I$4:$L$9,MATCH(VLOOKUP(計算過程!$A303,バックデータ一覧!$AU$3:$AV$367,2),バックデータ一覧!$H$4:$H$9,0),MATCH(計算過程!Z$2,バックデータ一覧!$I$2:$L$2,0)),IF(入力データと計算結果!$F$6=3,INDEX(バックデータ一覧!$I$10:$L$15,MATCH(VLOOKUP(計算過程!$A303,バックデータ一覧!$AU$3:$AV$367,2),バックデータ一覧!$H$10:$H$15,0),MATCH(計算過程!Z$2,バックデータ一覧!$I$2:$L$2,0)),IF(入力データと計算結果!$F$6=2,INDEX(バックデータ一覧!$I$16:$L$21,MATCH(VLOOKUP(計算過程!$A303,バックデータ一覧!$AU$3:$AV$367,2),バックデータ一覧!$H$16:$H$21,0),MATCH(計算過程!Z$2,バックデータ一覧!$I$2:$L$2,0)),IF(入力データと計算結果!$F$6=1,INDEX(バックデータ一覧!$I$22:$L$27,MATCH(VLOOKUP(計算過程!$A303,バックデータ一覧!$AU$3:$AV$367,2),バックデータ一覧!$H$22:$H$27,0),MATCH(計算過程!Z$2,バックデータ一覧!$I$2:$L$2,0))))))</f>
        <v>92</v>
      </c>
      <c r="AA303" s="24">
        <f>IF(入力データと計算結果!$F$6=4,INDEX(バックデータ一覧!$I$4:$L$9,MATCH(VLOOKUP(計算過程!$A303,バックデータ一覧!$AU$3:$AV$367,2),バックデータ一覧!$H$4:$H$9,0),MATCH(計算過程!AA$2,バックデータ一覧!$I$2:$L$2,0)),IF(入力データと計算結果!$F$6=3,INDEX(バックデータ一覧!$I$10:$L$15,MATCH(VLOOKUP(計算過程!$A303,バックデータ一覧!$AU$3:$AV$367,2),バックデータ一覧!$H$10:$H$15,0),MATCH(計算過程!AA$2,バックデータ一覧!$I$2:$L$2,0)),IF(入力データと計算結果!$F$6=2,INDEX(バックデータ一覧!$I$16:$L$21,MATCH(VLOOKUP(計算過程!$A303,バックデータ一覧!$AU$3:$AV$367,2),バックデータ一覧!$H$16:$H$21,0),MATCH(計算過程!AA$2,バックデータ一覧!$I$2:$L$2,0)),IF(入力データと計算結果!$F$6=1,INDEX(バックデータ一覧!$I$22:$L$27,MATCH(VLOOKUP(計算過程!$A303,バックデータ一覧!$AU$3:$AV$367,2),バックデータ一覧!$H$22:$H$27,0),MATCH(計算過程!AA$2,バックデータ一覧!$I$2:$L$2,0))))))</f>
        <v>150</v>
      </c>
      <c r="AB303" s="24">
        <f>IF(入力データと計算結果!$F$6=4,INDEX(バックデータ一覧!$I$4:$L$9,MATCH(VLOOKUP(計算過程!$A303,バックデータ一覧!$AU$3:$AV$367,2),バックデータ一覧!$H$4:$H$9,0),MATCH(計算過程!AB$2,バックデータ一覧!$I$2:$L$2,0)),IF(入力データと計算結果!$F$6=3,INDEX(バックデータ一覧!$I$10:$L$15,MATCH(VLOOKUP(計算過程!$A303,バックデータ一覧!$AU$3:$AV$367,2),バックデータ一覧!$H$10:$H$15,0),MATCH(計算過程!AB$2,バックデータ一覧!$I$2:$L$2,0)),IF(入力データと計算結果!$F$6=2,INDEX(バックデータ一覧!$I$16:$L$21,MATCH(VLOOKUP(計算過程!$A303,バックデータ一覧!$AU$3:$AV$367,2),バックデータ一覧!$H$16:$H$21,0),MATCH(計算過程!AB$2,バックデータ一覧!$I$2:$L$2,0)),IF(入力データと計算結果!$F$6=1,INDEX(バックデータ一覧!$I$22:$L$27,MATCH(VLOOKUP(計算過程!$A303,バックデータ一覧!$AU$3:$AV$367,2),バックデータ一覧!$H$22:$H$27,0),MATCH(計算過程!AB$2,バックデータ一覧!$I$2:$L$2,0))))))</f>
        <v>28</v>
      </c>
      <c r="AC303" s="24">
        <f>IF(入力データと計算結果!$F$6=4,INDEX(バックデータ一覧!$I$4:$L$9,MATCH(VLOOKUP(計算過程!$A303,バックデータ一覧!$AU$3:$AV$367,2),バックデータ一覧!$H$4:$H$9,0),MATCH(計算過程!AC$2,バックデータ一覧!$I$2:$L$2,0)),IF(入力データと計算結果!$F$6=3,INDEX(バックデータ一覧!$I$10:$L$15,MATCH(VLOOKUP(計算過程!$A303,バックデータ一覧!$AU$3:$AV$367,2),バックデータ一覧!$H$10:$H$15,0),MATCH(計算過程!AC$2,バックデータ一覧!$I$2:$L$2,0)),IF(入力データと計算結果!$F$6=2,INDEX(バックデータ一覧!$I$16:$L$21,MATCH(VLOOKUP(計算過程!$A303,バックデータ一覧!$AU$3:$AV$367,2),バックデータ一覧!$H$16:$H$21,0),MATCH(計算過程!AC$2,バックデータ一覧!$I$2:$L$2,0)),IF(入力データと計算結果!$F$6=1,INDEX(バックデータ一覧!$I$22:$L$27,MATCH(VLOOKUP(計算過程!$A303,バックデータ一覧!$AU$3:$AV$367,2),バックデータ一覧!$H$22:$H$27,0),MATCH(計算過程!AC$2,バックデータ一覧!$I$2:$L$2,0))))))</f>
        <v>180</v>
      </c>
      <c r="AD303" s="89">
        <f>IF($AF303&lt;7,INDEX(バックデータ一覧!$P$4:$S$5,MATCH(入力データと計算結果!$F$8,バックデータ一覧!$O$4:$O$5,0),MATCH(入力データと計算結果!$F$6,バックデータ一覧!$P$3:$W$3,0)),IF(AND($AF303&gt;=7,$AF303&lt;16),INDEX(バックデータ一覧!$P$6:$S$7,MATCH(入力データと計算結果!$F$8,バックデータ一覧!$O$6:$O$7,0),MATCH(入力データと計算結果!$F$6,バックデータ一覧!$P$3:$W$3,0)),IF(AND($AF303&gt;=16,$AF303&lt;25),INDEX(バックデータ一覧!$P$8:$S$9,MATCH(入力データと計算結果!$F$8,バックデータ一覧!$O$8:$O$9,0),MATCH(入力データと計算結果!$F$6,バックデータ一覧!$P$3:$W$3,0)),IF($AF303&gt;=25,INDEX(バックデータ一覧!$P$10:$S$11,MATCH(入力データと計算結果!$F$8,バックデータ一覧!$O$10:$O$11,0),MATCH(入力データと計算結果!$F$6,バックデータ一覧!$P$3:$W$3,0))))))</f>
        <v>-0.13</v>
      </c>
      <c r="AE303" s="89">
        <f>IF($AF303&lt;7,INDEX(バックデータ一覧!$T$4:$W$5,MATCH(入力データと計算結果!$F$8,バックデータ一覧!$O$4:$O$5,0),MATCH(入力データと計算結果!$F$6,バックデータ一覧!$P$3:$W$3,0)),IF(AND($AF303&gt;=7,$AF303&lt;16),INDEX(バックデータ一覧!$T$6:$W$7,MATCH(入力データと計算結果!$F$8,バックデータ一覧!$O$6:$O$7,0),MATCH(入力データと計算結果!$F$6,バックデータ一覧!$P$3:$W$3,0)),IF(AND($AF303&gt;=16,$AF303&lt;25),INDEX(バックデータ一覧!$T$8:$W$9,MATCH(入力データと計算結果!$F$8,バックデータ一覧!$O$8:$O$9,0),MATCH(入力データと計算結果!$F$6,バックデータ一覧!$P$3:$W$3,0)),IF($AF303&gt;=25,INDEX(バックデータ一覧!$T$10:$W$11,MATCH(入力データと計算結果!$F$8,バックデータ一覧!$O$10:$O$11,0),MATCH(入力データと計算結果!$F$6,バックデータ一覧!$P$3:$W$3,0))))))</f>
        <v>6.04</v>
      </c>
      <c r="AF303" s="88">
        <f>AVERAGEIF(貼り付けシート!$A$6:$A$8765,$A303,貼り付けシート!$C$6:$C$8765)</f>
        <v>9.1333333333333311</v>
      </c>
      <c r="AG303" s="91">
        <f>IF(AND(入力データと計算結果!$F$7=バックデータ一覧!$A$7,AH303="使用できる"),MIN(AN303,SUM(I303:N303)*$AX$13),0)</f>
        <v>0</v>
      </c>
      <c r="AH303" s="47" t="str">
        <f t="shared" si="53"/>
        <v>使用できる</v>
      </c>
      <c r="AI303" s="90">
        <f>IF(入力データと計算結果!$F$7=バックデータ一覧!$A$8,MIN(AJ303,(SUM(I303:N303)*$AX$15)),0)</f>
        <v>0</v>
      </c>
      <c r="AJ303" s="90">
        <f t="shared" ca="1" si="49"/>
        <v>0</v>
      </c>
      <c r="AK303" s="90">
        <f t="shared" ca="1" si="50"/>
        <v>35.839528066387494</v>
      </c>
      <c r="AL303" s="88">
        <f>IF(OR($AX$22=0,入力データと計算結果!$F$7&lt;&gt;バックデータ一覧!$A$8),0,$AX$19*AM303*10^-3)</f>
        <v>0</v>
      </c>
      <c r="AM303" s="90">
        <f>SUMPRODUCT(('計算過程（日射量等）'!$A$6:$A$8765=計算過程!A303)*('計算過程（日射量等）'!$C$6:$C$8765&gt;=$AX$20))</f>
        <v>7</v>
      </c>
      <c r="AN303" s="90">
        <f>IF(入力データと計算結果!$F$7=バックデータ一覧!$A$9,0,AO303*$AX$22*$AX$21*計算過程!$AX$23)</f>
        <v>0</v>
      </c>
      <c r="AO303" s="90">
        <f>SUMIF('計算過程（日射量等）'!$A$6:$A$8765,計算過程!A303,'計算過程（日射量等）'!$C$6:$C$8765)*3600*10^-6</f>
        <v>16.640425978663121</v>
      </c>
      <c r="AP303" s="90">
        <f t="shared" si="54"/>
        <v>9.2014784946236556</v>
      </c>
      <c r="AQ303" s="90">
        <f>AVERAGEIF('貼り付けシート（日射量等）'!$D$3:$D$8762,$A303,'貼り付けシート（日射量等）'!$F$3:$F$8762)</f>
        <v>9.65</v>
      </c>
    </row>
    <row r="304" spans="1:43">
      <c r="A304" s="28">
        <v>41938</v>
      </c>
      <c r="B304" s="88">
        <f ca="1">I304-IF(入力データと計算結果!$F$7=バックデータ一覧!$A$7,計算過程!$AG304,計算過程!$AI304)*I304/($I304+$J304+$K304+$L304+$M304+$N304)</f>
        <v>12.338969320678</v>
      </c>
      <c r="C304" s="88">
        <f ca="1">J304-IF(入力データと計算結果!$F$7=バックデータ一覧!$A$7,計算過程!$AG304,計算過程!$AI304)*J304/($I304+$J304+$K304+$L304+$M304+$N304)</f>
        <v>20.117884761974999</v>
      </c>
      <c r="D304" s="88">
        <f ca="1">K304-IF(入力データと計算結果!$F$7=バックデータ一覧!$A$7,計算過程!$AG304,計算過程!$AI304)*K304/($I304+$J304+$K304+$L304+$M304+$N304)</f>
        <v>3.7553384889019994</v>
      </c>
      <c r="E304" s="88">
        <f ca="1">L304-IF(入力データと計算結果!$F$7=バックデータ一覧!$A$7,計算過程!$AG304,計算過程!$AI304)*L304/($I304+$J304+$K304+$L304+$M304+$N304)</f>
        <v>24.141461714369999</v>
      </c>
      <c r="F304" s="88">
        <f ca="1">M304-IF(入力データと計算結果!$F$7=バックデータ一覧!$A$7,計算過程!$AG304,計算過程!$AI304)*M304/($I304+$J304+$K304+$L304+$M304+$N304)</f>
        <v>0</v>
      </c>
      <c r="G304" s="88">
        <f ca="1">N304-IF(入力データと計算結果!$F$7=バックデータ一覧!$A$7,計算過程!$AG304,計算過程!$AI304)*N304/($I304+$J304+$K304+$L304+$M304+$N304)</f>
        <v>5.4295</v>
      </c>
      <c r="H304" s="88">
        <f t="shared" si="51"/>
        <v>0</v>
      </c>
      <c r="I304" s="90">
        <f ca="1">P304*(バックデータ一覧!$E$3-計算過程!X304)*4.186*10^-3</f>
        <v>12.338969320678</v>
      </c>
      <c r="J304" s="90">
        <f ca="1">Q304*(バックデータ一覧!$E$4-計算過程!X304)*4.186*10^-3</f>
        <v>20.117884761974999</v>
      </c>
      <c r="K304" s="90">
        <f ca="1">R304*(バックデータ一覧!$E$5-計算過程!X304)*4.186*10^-3</f>
        <v>3.7553384889019994</v>
      </c>
      <c r="L304" s="90">
        <f ca="1">IF(入力データと計算結果!$F$9=バックデータ一覧!$A$2,計算過程!S304*(バックデータ一覧!$E$6-計算過程!X304)*4.186*10^-3,0)</f>
        <v>24.141461714369999</v>
      </c>
      <c r="M304" s="90">
        <f>IF(入力データと計算結果!$F$9=バックデータ一覧!$A$2,0,計算過程!T304*(バックデータ一覧!$E$7-計算過程!X304)*4.186*10^-3)</f>
        <v>0</v>
      </c>
      <c r="N304" s="90">
        <f ca="1">IF(入力データと計算結果!$F$9=バックデータ一覧!$A$4,0,計算過程!U304*(バックデータ一覧!$E$8-計算過程!X304)*4.186*10^-3)</f>
        <v>5.4295</v>
      </c>
      <c r="O304" s="90">
        <f>IF(入力データと計算結果!$F$9=バックデータ一覧!$A$4,計算過程!W304*1.25,0)</f>
        <v>0</v>
      </c>
      <c r="P304" s="88">
        <f t="shared" si="44"/>
        <v>92</v>
      </c>
      <c r="Q304" s="88">
        <f t="shared" si="45"/>
        <v>150</v>
      </c>
      <c r="R304" s="88">
        <f t="shared" si="46"/>
        <v>28</v>
      </c>
      <c r="S304" s="88">
        <f>IF(入力データと計算結果!$F$9=バックデータ一覧!$A$2,$AC304,0)*$AX$11*$AX$12</f>
        <v>180</v>
      </c>
      <c r="T304" s="88">
        <f>IF(入力データと計算結果!$F$9=バックデータ一覧!$A$2,0,$AC304)*$AX$12</f>
        <v>0</v>
      </c>
      <c r="U304" s="88">
        <f t="shared" ca="1" si="52"/>
        <v>24.924344235285961</v>
      </c>
      <c r="V304" s="90">
        <f ca="1">IF(OR(入力データと計算結果!$F$9=バックデータ一覧!$A$2,入力データと計算結果!$F$9=バックデータ一覧!$A$3),W304/(バックデータ一覧!$E$8-計算過程!X304)/4.186*10^3,0)</f>
        <v>24.924344235285961</v>
      </c>
      <c r="W304" s="90">
        <f t="shared" si="47"/>
        <v>5.4295</v>
      </c>
      <c r="X304" s="90">
        <f ca="1">MAX(VLOOKUP(入力データと計算結果!$F$5,バックデータ一覧!$Y$3:$AA$10,2)*Y304+VLOOKUP(入力データと計算結果!$F$5,バックデータ一覧!$Y$3:$AA$10,3),0.5)</f>
        <v>7.9600497500000005</v>
      </c>
      <c r="Y304" s="90">
        <f t="shared" ca="1" si="48"/>
        <v>6.7691666666666661</v>
      </c>
      <c r="Z304" s="24">
        <f>IF(入力データと計算結果!$F$6=4,INDEX(バックデータ一覧!$I$4:$L$9,MATCH(VLOOKUP(計算過程!$A304,バックデータ一覧!$AU$3:$AV$367,2),バックデータ一覧!$H$4:$H$9,0),MATCH(計算過程!Z$2,バックデータ一覧!$I$2:$L$2,0)),IF(入力データと計算結果!$F$6=3,INDEX(バックデータ一覧!$I$10:$L$15,MATCH(VLOOKUP(計算過程!$A304,バックデータ一覧!$AU$3:$AV$367,2),バックデータ一覧!$H$10:$H$15,0),MATCH(計算過程!Z$2,バックデータ一覧!$I$2:$L$2,0)),IF(入力データと計算結果!$F$6=2,INDEX(バックデータ一覧!$I$16:$L$21,MATCH(VLOOKUP(計算過程!$A304,バックデータ一覧!$AU$3:$AV$367,2),バックデータ一覧!$H$16:$H$21,0),MATCH(計算過程!Z$2,バックデータ一覧!$I$2:$L$2,0)),IF(入力データと計算結果!$F$6=1,INDEX(バックデータ一覧!$I$22:$L$27,MATCH(VLOOKUP(計算過程!$A304,バックデータ一覧!$AU$3:$AV$367,2),バックデータ一覧!$H$22:$H$27,0),MATCH(計算過程!Z$2,バックデータ一覧!$I$2:$L$2,0))))))</f>
        <v>92</v>
      </c>
      <c r="AA304" s="24">
        <f>IF(入力データと計算結果!$F$6=4,INDEX(バックデータ一覧!$I$4:$L$9,MATCH(VLOOKUP(計算過程!$A304,バックデータ一覧!$AU$3:$AV$367,2),バックデータ一覧!$H$4:$H$9,0),MATCH(計算過程!AA$2,バックデータ一覧!$I$2:$L$2,0)),IF(入力データと計算結果!$F$6=3,INDEX(バックデータ一覧!$I$10:$L$15,MATCH(VLOOKUP(計算過程!$A304,バックデータ一覧!$AU$3:$AV$367,2),バックデータ一覧!$H$10:$H$15,0),MATCH(計算過程!AA$2,バックデータ一覧!$I$2:$L$2,0)),IF(入力データと計算結果!$F$6=2,INDEX(バックデータ一覧!$I$16:$L$21,MATCH(VLOOKUP(計算過程!$A304,バックデータ一覧!$AU$3:$AV$367,2),バックデータ一覧!$H$16:$H$21,0),MATCH(計算過程!AA$2,バックデータ一覧!$I$2:$L$2,0)),IF(入力データと計算結果!$F$6=1,INDEX(バックデータ一覧!$I$22:$L$27,MATCH(VLOOKUP(計算過程!$A304,バックデータ一覧!$AU$3:$AV$367,2),バックデータ一覧!$H$22:$H$27,0),MATCH(計算過程!AA$2,バックデータ一覧!$I$2:$L$2,0))))))</f>
        <v>150</v>
      </c>
      <c r="AB304" s="24">
        <f>IF(入力データと計算結果!$F$6=4,INDEX(バックデータ一覧!$I$4:$L$9,MATCH(VLOOKUP(計算過程!$A304,バックデータ一覧!$AU$3:$AV$367,2),バックデータ一覧!$H$4:$H$9,0),MATCH(計算過程!AB$2,バックデータ一覧!$I$2:$L$2,0)),IF(入力データと計算結果!$F$6=3,INDEX(バックデータ一覧!$I$10:$L$15,MATCH(VLOOKUP(計算過程!$A304,バックデータ一覧!$AU$3:$AV$367,2),バックデータ一覧!$H$10:$H$15,0),MATCH(計算過程!AB$2,バックデータ一覧!$I$2:$L$2,0)),IF(入力データと計算結果!$F$6=2,INDEX(バックデータ一覧!$I$16:$L$21,MATCH(VLOOKUP(計算過程!$A304,バックデータ一覧!$AU$3:$AV$367,2),バックデータ一覧!$H$16:$H$21,0),MATCH(計算過程!AB$2,バックデータ一覧!$I$2:$L$2,0)),IF(入力データと計算結果!$F$6=1,INDEX(バックデータ一覧!$I$22:$L$27,MATCH(VLOOKUP(計算過程!$A304,バックデータ一覧!$AU$3:$AV$367,2),バックデータ一覧!$H$22:$H$27,0),MATCH(計算過程!AB$2,バックデータ一覧!$I$2:$L$2,0))))))</f>
        <v>28</v>
      </c>
      <c r="AC304" s="24">
        <f>IF(入力データと計算結果!$F$6=4,INDEX(バックデータ一覧!$I$4:$L$9,MATCH(VLOOKUP(計算過程!$A304,バックデータ一覧!$AU$3:$AV$367,2),バックデータ一覧!$H$4:$H$9,0),MATCH(計算過程!AC$2,バックデータ一覧!$I$2:$L$2,0)),IF(入力データと計算結果!$F$6=3,INDEX(バックデータ一覧!$I$10:$L$15,MATCH(VLOOKUP(計算過程!$A304,バックデータ一覧!$AU$3:$AV$367,2),バックデータ一覧!$H$10:$H$15,0),MATCH(計算過程!AC$2,バックデータ一覧!$I$2:$L$2,0)),IF(入力データと計算結果!$F$6=2,INDEX(バックデータ一覧!$I$16:$L$21,MATCH(VLOOKUP(計算過程!$A304,バックデータ一覧!$AU$3:$AV$367,2),バックデータ一覧!$H$16:$H$21,0),MATCH(計算過程!AC$2,バックデータ一覧!$I$2:$L$2,0)),IF(入力データと計算結果!$F$6=1,INDEX(バックデータ一覧!$I$22:$L$27,MATCH(VLOOKUP(計算過程!$A304,バックデータ一覧!$AU$3:$AV$367,2),バックデータ一覧!$H$22:$H$27,0),MATCH(計算過程!AC$2,バックデータ一覧!$I$2:$L$2,0))))))</f>
        <v>180</v>
      </c>
      <c r="AD304" s="89">
        <f>IF($AF304&lt;7,INDEX(バックデータ一覧!$P$4:$S$5,MATCH(入力データと計算結果!$F$8,バックデータ一覧!$O$4:$O$5,0),MATCH(入力データと計算結果!$F$6,バックデータ一覧!$P$3:$W$3,0)),IF(AND($AF304&gt;=7,$AF304&lt;16),INDEX(バックデータ一覧!$P$6:$S$7,MATCH(入力データと計算結果!$F$8,バックデータ一覧!$O$6:$O$7,0),MATCH(入力データと計算結果!$F$6,バックデータ一覧!$P$3:$W$3,0)),IF(AND($AF304&gt;=16,$AF304&lt;25),INDEX(バックデータ一覧!$P$8:$S$9,MATCH(入力データと計算結果!$F$8,バックデータ一覧!$O$8:$O$9,0),MATCH(入力データと計算結果!$F$6,バックデータ一覧!$P$3:$W$3,0)),IF($AF304&gt;=25,INDEX(バックデータ一覧!$P$10:$S$11,MATCH(入力データと計算結果!$F$8,バックデータ一覧!$O$10:$O$11,0),MATCH(入力データと計算結果!$F$6,バックデータ一覧!$P$3:$W$3,0))))))</f>
        <v>-0.12</v>
      </c>
      <c r="AE304" s="89">
        <f>IF($AF304&lt;7,INDEX(バックデータ一覧!$T$4:$W$5,MATCH(入力データと計算結果!$F$8,バックデータ一覧!$O$4:$O$5,0),MATCH(入力データと計算結果!$F$6,バックデータ一覧!$P$3:$W$3,0)),IF(AND($AF304&gt;=7,$AF304&lt;16),INDEX(バックデータ一覧!$T$6:$W$7,MATCH(入力データと計算結果!$F$8,バックデータ一覧!$O$6:$O$7,0),MATCH(入力データと計算結果!$F$6,バックデータ一覧!$P$3:$W$3,0)),IF(AND($AF304&gt;=16,$AF304&lt;25),INDEX(バックデータ一覧!$T$8:$W$9,MATCH(入力データと計算結果!$F$8,バックデータ一覧!$O$8:$O$9,0),MATCH(入力データと計算結果!$F$6,バックデータ一覧!$P$3:$W$3,0)),IF($AF304&gt;=25,INDEX(バックデータ一覧!$T$10:$W$11,MATCH(入力データと計算結果!$F$8,バックデータ一覧!$O$10:$O$11,0),MATCH(入力データと計算結果!$F$6,バックデータ一覧!$P$3:$W$3,0))))))</f>
        <v>6</v>
      </c>
      <c r="AF304" s="88">
        <f>AVERAGEIF(貼り付けシート!$A$6:$A$8765,$A304,貼り付けシート!$C$6:$C$8765)</f>
        <v>4.7541666666666655</v>
      </c>
      <c r="AG304" s="91">
        <f>IF(AND(入力データと計算結果!$F$7=バックデータ一覧!$A$7,AH304="使用できる"),MIN(AN304,SUM(I304:N304)*$AX$13),0)</f>
        <v>0</v>
      </c>
      <c r="AH304" s="47" t="str">
        <f t="shared" si="53"/>
        <v>使用できる</v>
      </c>
      <c r="AI304" s="90">
        <f>IF(入力データと計算結果!$F$7=バックデータ一覧!$A$8,MIN(AJ304,(SUM(I304:N304)*$AX$15)),0)</f>
        <v>0</v>
      </c>
      <c r="AJ304" s="90">
        <f t="shared" ca="1" si="49"/>
        <v>0</v>
      </c>
      <c r="AK304" s="90">
        <f t="shared" ca="1" si="50"/>
        <v>35.815384761975004</v>
      </c>
      <c r="AL304" s="88">
        <f>IF(OR($AX$22=0,入力データと計算結果!$F$7&lt;&gt;バックデータ一覧!$A$8),0,$AX$19*AM304*10^-3)</f>
        <v>0</v>
      </c>
      <c r="AM304" s="90">
        <f>SUMPRODUCT(('計算過程（日射量等）'!$A$6:$A$8765=計算過程!A304)*('計算過程（日射量等）'!$C$6:$C$8765&gt;=$AX$20))</f>
        <v>7</v>
      </c>
      <c r="AN304" s="90">
        <f>IF(入力データと計算結果!$F$7=バックデータ一覧!$A$9,0,AO304*$AX$22*$AX$21*計算過程!$AX$23)</f>
        <v>0</v>
      </c>
      <c r="AO304" s="90">
        <f>SUMIF('計算過程（日射量等）'!$A$6:$A$8765,計算過程!A304,'計算過程（日射量等）'!$C$6:$C$8765)*3600*10^-6</f>
        <v>9.2907814387319494</v>
      </c>
      <c r="AP304" s="90">
        <f t="shared" si="54"/>
        <v>9.142741935483869</v>
      </c>
      <c r="AQ304" s="90">
        <f>AVERAGEIF('貼り付けシート（日射量等）'!$D$3:$D$8762,$A304,'貼り付けシート（日射量等）'!$F$3:$F$8762)</f>
        <v>10.841666666666669</v>
      </c>
    </row>
    <row r="305" spans="1:43">
      <c r="A305" s="28">
        <v>41939</v>
      </c>
      <c r="B305" s="88">
        <f ca="1">I305-IF(入力データと計算結果!$F$7=バックデータ一覧!$A$7,計算過程!$AG305,計算過程!$AI305)*I305/($I305+$J305+$K305+$L305+$M305+$N305)</f>
        <v>12.463398237654001</v>
      </c>
      <c r="C305" s="88">
        <f ca="1">J305-IF(入力データと計算結果!$F$7=バックデータ一覧!$A$7,計算過程!$AG305,計算過程!$AI305)*J305/($I305+$J305+$K305+$L305+$M305+$N305)</f>
        <v>20.320757996174997</v>
      </c>
      <c r="D305" s="88">
        <f ca="1">K305-IF(入力データと計算結果!$F$7=バックデータ一覧!$A$7,計算過程!$AG305,計算過程!$AI305)*K305/($I305+$J305+$K305+$L305+$M305+$N305)</f>
        <v>3.7932081592859999</v>
      </c>
      <c r="E305" s="88">
        <f ca="1">L305-IF(入力データと計算結果!$F$7=バックデータ一覧!$A$7,計算過程!$AG305,計算過程!$AI305)*L305/($I305+$J305+$K305+$L305+$M305+$N305)</f>
        <v>24.384909595410001</v>
      </c>
      <c r="F305" s="88">
        <f ca="1">M305-IF(入力データと計算結果!$F$7=バックデータ一覧!$A$7,計算過程!$AG305,計算過程!$AI305)*M305/($I305+$J305+$K305+$L305+$M305+$N305)</f>
        <v>0</v>
      </c>
      <c r="G305" s="88">
        <f ca="1">N305-IF(入力データと計算結果!$F$7=バックデータ一覧!$A$7,計算過程!$AG305,計算過程!$AI305)*N305/($I305+$J305+$K305+$L305+$M305+$N305)</f>
        <v>5.4655000000000014</v>
      </c>
      <c r="H305" s="88">
        <f t="shared" si="51"/>
        <v>0</v>
      </c>
      <c r="I305" s="90">
        <f ca="1">P305*(バックデータ一覧!$E$3-計算過程!X305)*4.186*10^-3</f>
        <v>12.463398237654001</v>
      </c>
      <c r="J305" s="90">
        <f ca="1">Q305*(バックデータ一覧!$E$4-計算過程!X305)*4.186*10^-3</f>
        <v>20.320757996174997</v>
      </c>
      <c r="K305" s="90">
        <f ca="1">R305*(バックデータ一覧!$E$5-計算過程!X305)*4.186*10^-3</f>
        <v>3.7932081592859999</v>
      </c>
      <c r="L305" s="90">
        <f ca="1">IF(入力データと計算結果!$F$9=バックデータ一覧!$A$2,計算過程!S305*(バックデータ一覧!$E$6-計算過程!X305)*4.186*10^-3,0)</f>
        <v>24.384909595410001</v>
      </c>
      <c r="M305" s="90">
        <f>IF(入力データと計算結果!$F$9=バックデータ一覧!$A$2,0,計算過程!T305*(バックデータ一覧!$E$7-計算過程!X305)*4.186*10^-3)</f>
        <v>0</v>
      </c>
      <c r="N305" s="90">
        <f ca="1">IF(入力データと計算結果!$F$9=バックデータ一覧!$A$4,0,計算過程!U305*(バックデータ一覧!$E$8-計算過程!X305)*4.186*10^-3)</f>
        <v>5.4655000000000014</v>
      </c>
      <c r="O305" s="90">
        <f>IF(入力データと計算結果!$F$9=バックデータ一覧!$A$4,計算過程!W305*1.25,0)</f>
        <v>0</v>
      </c>
      <c r="P305" s="88">
        <f t="shared" si="44"/>
        <v>92</v>
      </c>
      <c r="Q305" s="88">
        <f t="shared" si="45"/>
        <v>150</v>
      </c>
      <c r="R305" s="88">
        <f t="shared" si="46"/>
        <v>28</v>
      </c>
      <c r="S305" s="88">
        <f>IF(入力データと計算結果!$F$9=バックデータ一覧!$A$2,$AC305,0)*$AX$11*$AX$12</f>
        <v>180</v>
      </c>
      <c r="T305" s="88">
        <f>IF(入力データと計算結果!$F$9=バックデータ一覧!$A$2,0,$AC305)*$AX$12</f>
        <v>0</v>
      </c>
      <c r="U305" s="88">
        <f t="shared" ca="1" si="52"/>
        <v>24.934792247790373</v>
      </c>
      <c r="V305" s="90">
        <f ca="1">IF(OR(入力データと計算結果!$F$9=バックデータ一覧!$A$2,入力データと計算結果!$F$9=バックデータ一覧!$A$3),W305/(バックデータ一覧!$E$8-計算過程!X305)/4.186*10^3,0)</f>
        <v>24.934792247790373</v>
      </c>
      <c r="W305" s="90">
        <f t="shared" si="47"/>
        <v>5.4655000000000005</v>
      </c>
      <c r="X305" s="90">
        <f ca="1">MAX(VLOOKUP(入力データと計算結果!$F$5,バックデータ一覧!$Y$3:$AA$10,2)*Y305+VLOOKUP(入力データと計算結果!$F$5,バックデータ一覧!$Y$3:$AA$10,3),0.5)</f>
        <v>7.6369517500000006</v>
      </c>
      <c r="Y305" s="90">
        <f t="shared" ca="1" si="48"/>
        <v>6.2824999999999998</v>
      </c>
      <c r="Z305" s="24">
        <f>IF(入力データと計算結果!$F$6=4,INDEX(バックデータ一覧!$I$4:$L$9,MATCH(VLOOKUP(計算過程!$A305,バックデータ一覧!$AU$3:$AV$367,2),バックデータ一覧!$H$4:$H$9,0),MATCH(計算過程!Z$2,バックデータ一覧!$I$2:$L$2,0)),IF(入力データと計算結果!$F$6=3,INDEX(バックデータ一覧!$I$10:$L$15,MATCH(VLOOKUP(計算過程!$A305,バックデータ一覧!$AU$3:$AV$367,2),バックデータ一覧!$H$10:$H$15,0),MATCH(計算過程!Z$2,バックデータ一覧!$I$2:$L$2,0)),IF(入力データと計算結果!$F$6=2,INDEX(バックデータ一覧!$I$16:$L$21,MATCH(VLOOKUP(計算過程!$A305,バックデータ一覧!$AU$3:$AV$367,2),バックデータ一覧!$H$16:$H$21,0),MATCH(計算過程!Z$2,バックデータ一覧!$I$2:$L$2,0)),IF(入力データと計算結果!$F$6=1,INDEX(バックデータ一覧!$I$22:$L$27,MATCH(VLOOKUP(計算過程!$A305,バックデータ一覧!$AU$3:$AV$367,2),バックデータ一覧!$H$22:$H$27,0),MATCH(計算過程!Z$2,バックデータ一覧!$I$2:$L$2,0))))))</f>
        <v>92</v>
      </c>
      <c r="AA305" s="24">
        <f>IF(入力データと計算結果!$F$6=4,INDEX(バックデータ一覧!$I$4:$L$9,MATCH(VLOOKUP(計算過程!$A305,バックデータ一覧!$AU$3:$AV$367,2),バックデータ一覧!$H$4:$H$9,0),MATCH(計算過程!AA$2,バックデータ一覧!$I$2:$L$2,0)),IF(入力データと計算結果!$F$6=3,INDEX(バックデータ一覧!$I$10:$L$15,MATCH(VLOOKUP(計算過程!$A305,バックデータ一覧!$AU$3:$AV$367,2),バックデータ一覧!$H$10:$H$15,0),MATCH(計算過程!AA$2,バックデータ一覧!$I$2:$L$2,0)),IF(入力データと計算結果!$F$6=2,INDEX(バックデータ一覧!$I$16:$L$21,MATCH(VLOOKUP(計算過程!$A305,バックデータ一覧!$AU$3:$AV$367,2),バックデータ一覧!$H$16:$H$21,0),MATCH(計算過程!AA$2,バックデータ一覧!$I$2:$L$2,0)),IF(入力データと計算結果!$F$6=1,INDEX(バックデータ一覧!$I$22:$L$27,MATCH(VLOOKUP(計算過程!$A305,バックデータ一覧!$AU$3:$AV$367,2),バックデータ一覧!$H$22:$H$27,0),MATCH(計算過程!AA$2,バックデータ一覧!$I$2:$L$2,0))))))</f>
        <v>150</v>
      </c>
      <c r="AB305" s="24">
        <f>IF(入力データと計算結果!$F$6=4,INDEX(バックデータ一覧!$I$4:$L$9,MATCH(VLOOKUP(計算過程!$A305,バックデータ一覧!$AU$3:$AV$367,2),バックデータ一覧!$H$4:$H$9,0),MATCH(計算過程!AB$2,バックデータ一覧!$I$2:$L$2,0)),IF(入力データと計算結果!$F$6=3,INDEX(バックデータ一覧!$I$10:$L$15,MATCH(VLOOKUP(計算過程!$A305,バックデータ一覧!$AU$3:$AV$367,2),バックデータ一覧!$H$10:$H$15,0),MATCH(計算過程!AB$2,バックデータ一覧!$I$2:$L$2,0)),IF(入力データと計算結果!$F$6=2,INDEX(バックデータ一覧!$I$16:$L$21,MATCH(VLOOKUP(計算過程!$A305,バックデータ一覧!$AU$3:$AV$367,2),バックデータ一覧!$H$16:$H$21,0),MATCH(計算過程!AB$2,バックデータ一覧!$I$2:$L$2,0)),IF(入力データと計算結果!$F$6=1,INDEX(バックデータ一覧!$I$22:$L$27,MATCH(VLOOKUP(計算過程!$A305,バックデータ一覧!$AU$3:$AV$367,2),バックデータ一覧!$H$22:$H$27,0),MATCH(計算過程!AB$2,バックデータ一覧!$I$2:$L$2,0))))))</f>
        <v>28</v>
      </c>
      <c r="AC305" s="24">
        <f>IF(入力データと計算結果!$F$6=4,INDEX(バックデータ一覧!$I$4:$L$9,MATCH(VLOOKUP(計算過程!$A305,バックデータ一覧!$AU$3:$AV$367,2),バックデータ一覧!$H$4:$H$9,0),MATCH(計算過程!AC$2,バックデータ一覧!$I$2:$L$2,0)),IF(入力データと計算結果!$F$6=3,INDEX(バックデータ一覧!$I$10:$L$15,MATCH(VLOOKUP(計算過程!$A305,バックデータ一覧!$AU$3:$AV$367,2),バックデータ一覧!$H$10:$H$15,0),MATCH(計算過程!AC$2,バックデータ一覧!$I$2:$L$2,0)),IF(入力データと計算結果!$F$6=2,INDEX(バックデータ一覧!$I$16:$L$21,MATCH(VLOOKUP(計算過程!$A305,バックデータ一覧!$AU$3:$AV$367,2),バックデータ一覧!$H$16:$H$21,0),MATCH(計算過程!AC$2,バックデータ一覧!$I$2:$L$2,0)),IF(入力データと計算結果!$F$6=1,INDEX(バックデータ一覧!$I$22:$L$27,MATCH(VLOOKUP(計算過程!$A305,バックデータ一覧!$AU$3:$AV$367,2),バックデータ一覧!$H$22:$H$27,0),MATCH(計算過程!AC$2,バックデータ一覧!$I$2:$L$2,0))))))</f>
        <v>180</v>
      </c>
      <c r="AD305" s="89">
        <f>IF($AF305&lt;7,INDEX(バックデータ一覧!$P$4:$S$5,MATCH(入力データと計算結果!$F$8,バックデータ一覧!$O$4:$O$5,0),MATCH(入力データと計算結果!$F$6,バックデータ一覧!$P$3:$W$3,0)),IF(AND($AF305&gt;=7,$AF305&lt;16),INDEX(バックデータ一覧!$P$6:$S$7,MATCH(入力データと計算結果!$F$8,バックデータ一覧!$O$6:$O$7,0),MATCH(入力データと計算結果!$F$6,バックデータ一覧!$P$3:$W$3,0)),IF(AND($AF305&gt;=16,$AF305&lt;25),INDEX(バックデータ一覧!$P$8:$S$9,MATCH(入力データと計算結果!$F$8,バックデータ一覧!$O$8:$O$9,0),MATCH(入力データと計算結果!$F$6,バックデータ一覧!$P$3:$W$3,0)),IF($AF305&gt;=25,INDEX(バックデータ一覧!$P$10:$S$11,MATCH(入力データと計算結果!$F$8,バックデータ一覧!$O$10:$O$11,0),MATCH(入力データと計算結果!$F$6,バックデータ一覧!$P$3:$W$3,0))))))</f>
        <v>-0.12</v>
      </c>
      <c r="AE305" s="89">
        <f>IF($AF305&lt;7,INDEX(バックデータ一覧!$T$4:$W$5,MATCH(入力データと計算結果!$F$8,バックデータ一覧!$O$4:$O$5,0),MATCH(入力データと計算結果!$F$6,バックデータ一覧!$P$3:$W$3,0)),IF(AND($AF305&gt;=7,$AF305&lt;16),INDEX(バックデータ一覧!$T$6:$W$7,MATCH(入力データと計算結果!$F$8,バックデータ一覧!$O$6:$O$7,0),MATCH(入力データと計算結果!$F$6,バックデータ一覧!$P$3:$W$3,0)),IF(AND($AF305&gt;=16,$AF305&lt;25),INDEX(バックデータ一覧!$T$8:$W$9,MATCH(入力データと計算結果!$F$8,バックデータ一覧!$O$8:$O$9,0),MATCH(入力データと計算結果!$F$6,バックデータ一覧!$P$3:$W$3,0)),IF($AF305&gt;=25,INDEX(バックデータ一覧!$T$10:$W$11,MATCH(入力データと計算結果!$F$8,バックデータ一覧!$O$10:$O$11,0),MATCH(入力データと計算結果!$F$6,バックデータ一覧!$P$3:$W$3,0))))))</f>
        <v>6</v>
      </c>
      <c r="AF305" s="88">
        <f>AVERAGEIF(貼り付けシート!$A$6:$A$8765,$A305,貼り付けシート!$C$6:$C$8765)</f>
        <v>4.4541666666666666</v>
      </c>
      <c r="AG305" s="91">
        <f>IF(AND(入力データと計算結果!$F$7=バックデータ一覧!$A$7,AH305="使用できる"),MIN(AN305,SUM(I305:N305)*$AX$13),0)</f>
        <v>0</v>
      </c>
      <c r="AH305" s="47" t="str">
        <f t="shared" si="53"/>
        <v>使用できる</v>
      </c>
      <c r="AI305" s="90">
        <f>IF(入力データと計算結果!$F$7=バックデータ一覧!$A$8,MIN(AJ305,(SUM(I305:N305)*$AX$15)),0)</f>
        <v>0</v>
      </c>
      <c r="AJ305" s="90">
        <f t="shared" ca="1" si="49"/>
        <v>0</v>
      </c>
      <c r="AK305" s="90">
        <f t="shared" ca="1" si="50"/>
        <v>36.018257996174995</v>
      </c>
      <c r="AL305" s="88">
        <f>IF(OR($AX$22=0,入力データと計算結果!$F$7&lt;&gt;バックデータ一覧!$A$8),0,$AX$19*AM305*10^-3)</f>
        <v>0</v>
      </c>
      <c r="AM305" s="90">
        <f>SUMPRODUCT(('計算過程（日射量等）'!$A$6:$A$8765=計算過程!A305)*('計算過程（日射量等）'!$C$6:$C$8765&gt;=$AX$20))</f>
        <v>7</v>
      </c>
      <c r="AN305" s="90">
        <f>IF(入力データと計算結果!$F$7=バックデータ一覧!$A$9,0,AO305*$AX$22*$AX$21*計算過程!$AX$23)</f>
        <v>0</v>
      </c>
      <c r="AO305" s="90">
        <f>SUMIF('計算過程（日射量等）'!$A$6:$A$8765,計算過程!A305,'計算過程（日射量等）'!$C$6:$C$8765)*3600*10^-6</f>
        <v>13.395989255236897</v>
      </c>
      <c r="AP305" s="90">
        <f t="shared" si="54"/>
        <v>9.0509408602150536</v>
      </c>
      <c r="AQ305" s="90">
        <f>AVERAGEIF('貼り付けシート（日射量等）'!$D$3:$D$8762,$A305,'貼り付けシート（日射量等）'!$F$3:$F$8762)</f>
        <v>8.4666666666666668</v>
      </c>
    </row>
    <row r="306" spans="1:43">
      <c r="A306" s="28">
        <v>41940</v>
      </c>
      <c r="B306" s="88">
        <f ca="1">I306-IF(入力データと計算結果!$F$7=バックデータ一覧!$A$7,計算過程!$AG306,計算過程!$AI306)*I306/($I306+$J306+$K306+$L306+$M306+$N306)</f>
        <v>19.035587408565</v>
      </c>
      <c r="C306" s="88">
        <f ca="1">J306-IF(入力データと計算結果!$F$7=バックデータ一覧!$A$7,計算過程!$AG306,計算過程!$AI306)*J306/($I306+$J306+$K306+$L306+$M306+$N306)</f>
        <v>27.193696297949998</v>
      </c>
      <c r="D306" s="88">
        <f ca="1">K306-IF(入力データと計算結果!$F$7=バックデータ一覧!$A$7,計算過程!$AG306,計算過程!$AI306)*K306/($I306+$J306+$K306+$L306+$M306+$N306)</f>
        <v>4.0790544446924999</v>
      </c>
      <c r="E306" s="88">
        <f ca="1">L306-IF(入力データと計算結果!$F$7=バックデータ一覧!$A$7,計算過程!$AG306,計算過程!$AI306)*L306/($I306+$J306+$K306+$L306+$M306+$N306)</f>
        <v>24.474326668155001</v>
      </c>
      <c r="F306" s="88">
        <f ca="1">M306-IF(入力データと計算結果!$F$7=バックデータ一覧!$A$7,計算過程!$AG306,計算過程!$AI306)*M306/($I306+$J306+$K306+$L306+$M306+$N306)</f>
        <v>0</v>
      </c>
      <c r="G306" s="88">
        <f ca="1">N306-IF(入力データと計算結果!$F$7=バックデータ一覧!$A$7,計算過程!$AG306,計算過程!$AI306)*N306/($I306+$J306+$K306+$L306+$M306+$N306)</f>
        <v>5.2465000000000002</v>
      </c>
      <c r="H306" s="88">
        <f t="shared" si="51"/>
        <v>0</v>
      </c>
      <c r="I306" s="90">
        <f ca="1">P306*(バックデータ一覧!$E$3-計算過程!X306)*4.186*10^-3</f>
        <v>19.035587408565</v>
      </c>
      <c r="J306" s="90">
        <f ca="1">Q306*(バックデータ一覧!$E$4-計算過程!X306)*4.186*10^-3</f>
        <v>27.193696297949998</v>
      </c>
      <c r="K306" s="90">
        <f ca="1">R306*(バックデータ一覧!$E$5-計算過程!X306)*4.186*10^-3</f>
        <v>4.0790544446924999</v>
      </c>
      <c r="L306" s="90">
        <f ca="1">IF(入力データと計算結果!$F$9=バックデータ一覧!$A$2,計算過程!S306*(バックデータ一覧!$E$6-計算過程!X306)*4.186*10^-3,0)</f>
        <v>24.474326668155001</v>
      </c>
      <c r="M306" s="90">
        <f>IF(入力データと計算結果!$F$9=バックデータ一覧!$A$2,0,計算過程!T306*(バックデータ一覧!$E$7-計算過程!X306)*4.186*10^-3)</f>
        <v>0</v>
      </c>
      <c r="N306" s="90">
        <f ca="1">IF(入力データと計算結果!$F$9=バックデータ一覧!$A$4,0,計算過程!U306*(バックデータ一覧!$E$8-計算過程!X306)*4.186*10^-3)</f>
        <v>5.2465000000000002</v>
      </c>
      <c r="O306" s="90">
        <f>IF(入力データと計算結果!$F$9=バックデータ一覧!$A$4,計算過程!W306*1.25,0)</f>
        <v>0</v>
      </c>
      <c r="P306" s="88">
        <f t="shared" si="44"/>
        <v>140</v>
      </c>
      <c r="Q306" s="88">
        <f t="shared" si="45"/>
        <v>200</v>
      </c>
      <c r="R306" s="88">
        <f t="shared" si="46"/>
        <v>30</v>
      </c>
      <c r="S306" s="88">
        <f>IF(入力データと計算結果!$F$9=バックデータ一覧!$A$2,$AC306,0)*$AX$11*$AX$12</f>
        <v>180</v>
      </c>
      <c r="T306" s="88">
        <f>IF(入力データと計算結果!$F$9=バックデータ一覧!$A$2,0,$AC306)*$AX$12</f>
        <v>0</v>
      </c>
      <c r="U306" s="88">
        <f t="shared" ca="1" si="52"/>
        <v>23.881543376432258</v>
      </c>
      <c r="V306" s="90">
        <f ca="1">IF(OR(入力データと計算結果!$F$9=バックデータ一覧!$A$2,入力データと計算結果!$F$9=バックデータ一覧!$A$3),W306/(バックデータ一覧!$E$8-計算過程!X306)/4.186*10^3,0)</f>
        <v>23.881543376432258</v>
      </c>
      <c r="W306" s="90">
        <f t="shared" si="47"/>
        <v>5.2465000000000002</v>
      </c>
      <c r="X306" s="90">
        <f ca="1">MAX(VLOOKUP(入力データと計算結果!$F$5,バックデータ一覧!$Y$3:$AA$10,2)*Y306+VLOOKUP(入力データと計算結果!$F$5,バックデータ一覧!$Y$3:$AA$10,3),0.5)</f>
        <v>7.5182796249999999</v>
      </c>
      <c r="Y306" s="90">
        <f t="shared" ca="1" si="48"/>
        <v>6.1037499999999998</v>
      </c>
      <c r="Z306" s="24">
        <f>IF(入力データと計算結果!$F$6=4,INDEX(バックデータ一覧!$I$4:$L$9,MATCH(VLOOKUP(計算過程!$A306,バックデータ一覧!$AU$3:$AV$367,2),バックデータ一覧!$H$4:$H$9,0),MATCH(計算過程!Z$2,バックデータ一覧!$I$2:$L$2,0)),IF(入力データと計算結果!$F$6=3,INDEX(バックデータ一覧!$I$10:$L$15,MATCH(VLOOKUP(計算過程!$A306,バックデータ一覧!$AU$3:$AV$367,2),バックデータ一覧!$H$10:$H$15,0),MATCH(計算過程!Z$2,バックデータ一覧!$I$2:$L$2,0)),IF(入力データと計算結果!$F$6=2,INDEX(バックデータ一覧!$I$16:$L$21,MATCH(VLOOKUP(計算過程!$A306,バックデータ一覧!$AU$3:$AV$367,2),バックデータ一覧!$H$16:$H$21,0),MATCH(計算過程!Z$2,バックデータ一覧!$I$2:$L$2,0)),IF(入力データと計算結果!$F$6=1,INDEX(バックデータ一覧!$I$22:$L$27,MATCH(VLOOKUP(計算過程!$A306,バックデータ一覧!$AU$3:$AV$367,2),バックデータ一覧!$H$22:$H$27,0),MATCH(計算過程!Z$2,バックデータ一覧!$I$2:$L$2,0))))))</f>
        <v>140</v>
      </c>
      <c r="AA306" s="24">
        <f>IF(入力データと計算結果!$F$6=4,INDEX(バックデータ一覧!$I$4:$L$9,MATCH(VLOOKUP(計算過程!$A306,バックデータ一覧!$AU$3:$AV$367,2),バックデータ一覧!$H$4:$H$9,0),MATCH(計算過程!AA$2,バックデータ一覧!$I$2:$L$2,0)),IF(入力データと計算結果!$F$6=3,INDEX(バックデータ一覧!$I$10:$L$15,MATCH(VLOOKUP(計算過程!$A306,バックデータ一覧!$AU$3:$AV$367,2),バックデータ一覧!$H$10:$H$15,0),MATCH(計算過程!AA$2,バックデータ一覧!$I$2:$L$2,0)),IF(入力データと計算結果!$F$6=2,INDEX(バックデータ一覧!$I$16:$L$21,MATCH(VLOOKUP(計算過程!$A306,バックデータ一覧!$AU$3:$AV$367,2),バックデータ一覧!$H$16:$H$21,0),MATCH(計算過程!AA$2,バックデータ一覧!$I$2:$L$2,0)),IF(入力データと計算結果!$F$6=1,INDEX(バックデータ一覧!$I$22:$L$27,MATCH(VLOOKUP(計算過程!$A306,バックデータ一覧!$AU$3:$AV$367,2),バックデータ一覧!$H$22:$H$27,0),MATCH(計算過程!AA$2,バックデータ一覧!$I$2:$L$2,0))))))</f>
        <v>200</v>
      </c>
      <c r="AB306" s="24">
        <f>IF(入力データと計算結果!$F$6=4,INDEX(バックデータ一覧!$I$4:$L$9,MATCH(VLOOKUP(計算過程!$A306,バックデータ一覧!$AU$3:$AV$367,2),バックデータ一覧!$H$4:$H$9,0),MATCH(計算過程!AB$2,バックデータ一覧!$I$2:$L$2,0)),IF(入力データと計算結果!$F$6=3,INDEX(バックデータ一覧!$I$10:$L$15,MATCH(VLOOKUP(計算過程!$A306,バックデータ一覧!$AU$3:$AV$367,2),バックデータ一覧!$H$10:$H$15,0),MATCH(計算過程!AB$2,バックデータ一覧!$I$2:$L$2,0)),IF(入力データと計算結果!$F$6=2,INDEX(バックデータ一覧!$I$16:$L$21,MATCH(VLOOKUP(計算過程!$A306,バックデータ一覧!$AU$3:$AV$367,2),バックデータ一覧!$H$16:$H$21,0),MATCH(計算過程!AB$2,バックデータ一覧!$I$2:$L$2,0)),IF(入力データと計算結果!$F$6=1,INDEX(バックデータ一覧!$I$22:$L$27,MATCH(VLOOKUP(計算過程!$A306,バックデータ一覧!$AU$3:$AV$367,2),バックデータ一覧!$H$22:$H$27,0),MATCH(計算過程!AB$2,バックデータ一覧!$I$2:$L$2,0))))))</f>
        <v>30</v>
      </c>
      <c r="AC306" s="24">
        <f>IF(入力データと計算結果!$F$6=4,INDEX(バックデータ一覧!$I$4:$L$9,MATCH(VLOOKUP(計算過程!$A306,バックデータ一覧!$AU$3:$AV$367,2),バックデータ一覧!$H$4:$H$9,0),MATCH(計算過程!AC$2,バックデータ一覧!$I$2:$L$2,0)),IF(入力データと計算結果!$F$6=3,INDEX(バックデータ一覧!$I$10:$L$15,MATCH(VLOOKUP(計算過程!$A306,バックデータ一覧!$AU$3:$AV$367,2),バックデータ一覧!$H$10:$H$15,0),MATCH(計算過程!AC$2,バックデータ一覧!$I$2:$L$2,0)),IF(入力データと計算結果!$F$6=2,INDEX(バックデータ一覧!$I$16:$L$21,MATCH(VLOOKUP(計算過程!$A306,バックデータ一覧!$AU$3:$AV$367,2),バックデータ一覧!$H$16:$H$21,0),MATCH(計算過程!AC$2,バックデータ一覧!$I$2:$L$2,0)),IF(入力データと計算結果!$F$6=1,INDEX(バックデータ一覧!$I$22:$L$27,MATCH(VLOOKUP(計算過程!$A306,バックデータ一覧!$AU$3:$AV$367,2),バックデータ一覧!$H$22:$H$27,0),MATCH(計算過程!AC$2,バックデータ一覧!$I$2:$L$2,0))))))</f>
        <v>180</v>
      </c>
      <c r="AD306" s="89">
        <f>IF($AF306&lt;7,INDEX(バックデータ一覧!$P$4:$S$5,MATCH(入力データと計算結果!$F$8,バックデータ一覧!$O$4:$O$5,0),MATCH(入力データと計算結果!$F$6,バックデータ一覧!$P$3:$W$3,0)),IF(AND($AF306&gt;=7,$AF306&lt;16),INDEX(バックデータ一覧!$P$6:$S$7,MATCH(入力データと計算結果!$F$8,バックデータ一覧!$O$6:$O$7,0),MATCH(入力データと計算結果!$F$6,バックデータ一覧!$P$3:$W$3,0)),IF(AND($AF306&gt;=16,$AF306&lt;25),INDEX(バックデータ一覧!$P$8:$S$9,MATCH(入力データと計算結果!$F$8,バックデータ一覧!$O$8:$O$9,0),MATCH(入力データと計算結果!$F$6,バックデータ一覧!$P$3:$W$3,0)),IF($AF306&gt;=25,INDEX(バックデータ一覧!$P$10:$S$11,MATCH(入力データと計算結果!$F$8,バックデータ一覧!$O$10:$O$11,0),MATCH(入力データと計算結果!$F$6,バックデータ一覧!$P$3:$W$3,0))))))</f>
        <v>-0.12</v>
      </c>
      <c r="AE306" s="89">
        <f>IF($AF306&lt;7,INDEX(バックデータ一覧!$T$4:$W$5,MATCH(入力データと計算結果!$F$8,バックデータ一覧!$O$4:$O$5,0),MATCH(入力データと計算結果!$F$6,バックデータ一覧!$P$3:$W$3,0)),IF(AND($AF306&gt;=7,$AF306&lt;16),INDEX(バックデータ一覧!$T$6:$W$7,MATCH(入力データと計算結果!$F$8,バックデータ一覧!$O$6:$O$7,0),MATCH(入力データと計算結果!$F$6,バックデータ一覧!$P$3:$W$3,0)),IF(AND($AF306&gt;=16,$AF306&lt;25),INDEX(バックデータ一覧!$T$8:$W$9,MATCH(入力データと計算結果!$F$8,バックデータ一覧!$O$8:$O$9,0),MATCH(入力データと計算結果!$F$6,バックデータ一覧!$P$3:$W$3,0)),IF($AF306&gt;=25,INDEX(バックデータ一覧!$T$10:$W$11,MATCH(入力データと計算結果!$F$8,バックデータ一覧!$O$10:$O$11,0),MATCH(入力データと計算結果!$F$6,バックデータ一覧!$P$3:$W$3,0))))))</f>
        <v>6</v>
      </c>
      <c r="AF306" s="88">
        <f>AVERAGEIF(貼り付けシート!$A$6:$A$8765,$A306,貼り付けシート!$C$6:$C$8765)</f>
        <v>6.2791666666666659</v>
      </c>
      <c r="AG306" s="91">
        <f>IF(AND(入力データと計算結果!$F$7=バックデータ一覧!$A$7,AH306="使用できる"),MIN(AN306,SUM(I306:N306)*$AX$13),0)</f>
        <v>0</v>
      </c>
      <c r="AH306" s="47" t="str">
        <f t="shared" si="53"/>
        <v>使用できる</v>
      </c>
      <c r="AI306" s="90">
        <f>IF(入力データと計算結果!$F$7=バックデータ一覧!$A$8,MIN(AJ306,(SUM(I306:N306)*$AX$15)),0)</f>
        <v>0</v>
      </c>
      <c r="AJ306" s="90">
        <f t="shared" ca="1" si="49"/>
        <v>0</v>
      </c>
      <c r="AK306" s="90">
        <f t="shared" ca="1" si="50"/>
        <v>36.092772223462504</v>
      </c>
      <c r="AL306" s="88">
        <f>IF(OR($AX$22=0,入力データと計算結果!$F$7&lt;&gt;バックデータ一覧!$A$8),0,$AX$19*AM306*10^-3)</f>
        <v>0</v>
      </c>
      <c r="AM306" s="90">
        <f>SUMPRODUCT(('計算過程（日射量等）'!$A$6:$A$8765=計算過程!A306)*('計算過程（日射量等）'!$C$6:$C$8765&gt;=$AX$20))</f>
        <v>5</v>
      </c>
      <c r="AN306" s="90">
        <f>IF(入力データと計算結果!$F$7=バックデータ一覧!$A$9,0,AO306*$AX$22*$AX$21*計算過程!$AX$23)</f>
        <v>0</v>
      </c>
      <c r="AO306" s="90">
        <f>SUMIF('計算過程（日射量等）'!$A$6:$A$8765,計算過程!A306,'計算過程（日射量等）'!$C$6:$C$8765)*3600*10^-6</f>
        <v>5.3402333367658805</v>
      </c>
      <c r="AP306" s="90">
        <f t="shared" si="54"/>
        <v>8.9036290322580633</v>
      </c>
      <c r="AQ306" s="90">
        <f>AVERAGEIF('貼り付けシート（日射量等）'!$D$3:$D$8762,$A306,'貼り付けシート（日射量等）'!$F$3:$F$8762)</f>
        <v>9.2250000000000014</v>
      </c>
    </row>
    <row r="307" spans="1:43">
      <c r="A307" s="28">
        <v>41941</v>
      </c>
      <c r="B307" s="88">
        <f ca="1">I307-IF(入力データと計算結果!$F$7=バックデータ一覧!$A$7,計算過程!$AG307,計算過程!$AI307)*I307/($I307+$J307+$K307+$L307+$M307+$N307)</f>
        <v>4.3355396928480001</v>
      </c>
      <c r="C307" s="88">
        <f ca="1">J307-IF(入力データと計算結果!$F$7=バックデータ一覧!$A$7,計算過程!$AG307,計算過程!$AI307)*J307/($I307+$J307+$K307+$L307+$M307+$N307)</f>
        <v>25.742266926285001</v>
      </c>
      <c r="D307" s="88">
        <f ca="1">K307-IF(入力データと計算結果!$F$7=バックデータ一覧!$A$7,計算過程!$AG307,計算過程!$AI307)*K307/($I307+$J307+$K307+$L307+$M307+$N307)</f>
        <v>3.7935972312420003</v>
      </c>
      <c r="E307" s="88">
        <f ca="1">L307-IF(入力データと計算結果!$F$7=バックデータ一覧!$A$7,計算過程!$AG307,計算過程!$AI307)*L307/($I307+$J307+$K307+$L307+$M307+$N307)</f>
        <v>0</v>
      </c>
      <c r="F307" s="88">
        <f ca="1">M307-IF(入力データと計算結果!$F$7=バックデータ一覧!$A$7,計算過程!$AG307,計算過程!$AI307)*M307/($I307+$J307+$K307+$L307+$M307+$N307)</f>
        <v>0</v>
      </c>
      <c r="G307" s="88">
        <f ca="1">N307-IF(入力データと計算結果!$F$7=バックデータ一覧!$A$7,計算過程!$AG307,計算過程!$AI307)*N307/($I307+$J307+$K307+$L307+$M307+$N307)</f>
        <v>0</v>
      </c>
      <c r="H307" s="88">
        <f t="shared" si="51"/>
        <v>0</v>
      </c>
      <c r="I307" s="90">
        <f ca="1">P307*(バックデータ一覧!$E$3-計算過程!X307)*4.186*10^-3</f>
        <v>4.3355396928480001</v>
      </c>
      <c r="J307" s="90">
        <f ca="1">Q307*(バックデータ一覧!$E$4-計算過程!X307)*4.186*10^-3</f>
        <v>25.742266926285001</v>
      </c>
      <c r="K307" s="90">
        <f ca="1">R307*(バックデータ一覧!$E$5-計算過程!X307)*4.186*10^-3</f>
        <v>3.7935972312420003</v>
      </c>
      <c r="L307" s="90">
        <f ca="1">IF(入力データと計算結果!$F$9=バックデータ一覧!$A$2,計算過程!S307*(バックデータ一覧!$E$6-計算過程!X307)*4.186*10^-3,0)</f>
        <v>0</v>
      </c>
      <c r="M307" s="90">
        <f>IF(入力データと計算結果!$F$9=バックデータ一覧!$A$2,0,計算過程!T307*(バックデータ一覧!$E$7-計算過程!X307)*4.186*10^-3)</f>
        <v>0</v>
      </c>
      <c r="N307" s="90">
        <f ca="1">IF(入力データと計算結果!$F$9=バックデータ一覧!$A$4,0,計算過程!U307*(バックデータ一覧!$E$8-計算過程!X307)*4.186*10^-3)</f>
        <v>0</v>
      </c>
      <c r="O307" s="90">
        <f>IF(入力データと計算結果!$F$9=バックデータ一覧!$A$4,計算過程!W307*1.25,0)</f>
        <v>0</v>
      </c>
      <c r="P307" s="88">
        <f t="shared" si="44"/>
        <v>32</v>
      </c>
      <c r="Q307" s="88">
        <f t="shared" si="45"/>
        <v>190</v>
      </c>
      <c r="R307" s="88">
        <f t="shared" si="46"/>
        <v>28</v>
      </c>
      <c r="S307" s="88">
        <f>IF(入力データと計算結果!$F$9=バックデータ一覧!$A$2,$AC307,0)*$AX$11*$AX$12</f>
        <v>0</v>
      </c>
      <c r="T307" s="88">
        <f>IF(入力データと計算結果!$F$9=バックデータ一覧!$A$2,0,$AC307)*$AX$12</f>
        <v>0</v>
      </c>
      <c r="U307" s="88">
        <f t="shared" ca="1" si="52"/>
        <v>0</v>
      </c>
      <c r="V307" s="90">
        <f ca="1">IF(OR(入力データと計算結果!$F$9=バックデータ一覧!$A$2,入力データと計算結果!$F$9=バックデータ一覧!$A$3),W307/(バックデータ一覧!$E$8-計算過程!X307)/4.186*10^3,0)</f>
        <v>0</v>
      </c>
      <c r="W307" s="90">
        <f t="shared" si="47"/>
        <v>0</v>
      </c>
      <c r="X307" s="90">
        <f ca="1">MAX(VLOOKUP(入力データと計算結果!$F$5,バックデータ一覧!$Y$3:$AA$10,2)*Y307+VLOOKUP(入力データと計算結果!$F$5,バックデータ一覧!$Y$3:$AA$10,3),0.5)</f>
        <v>7.6336322500000007</v>
      </c>
      <c r="Y307" s="90">
        <f t="shared" ca="1" si="48"/>
        <v>6.2774999999999999</v>
      </c>
      <c r="Z307" s="24">
        <f>IF(入力データと計算結果!$F$6=4,INDEX(バックデータ一覧!$I$4:$L$9,MATCH(VLOOKUP(計算過程!$A307,バックデータ一覧!$AU$3:$AV$367,2),バックデータ一覧!$H$4:$H$9,0),MATCH(計算過程!Z$2,バックデータ一覧!$I$2:$L$2,0)),IF(入力データと計算結果!$F$6=3,INDEX(バックデータ一覧!$I$10:$L$15,MATCH(VLOOKUP(計算過程!$A307,バックデータ一覧!$AU$3:$AV$367,2),バックデータ一覧!$H$10:$H$15,0),MATCH(計算過程!Z$2,バックデータ一覧!$I$2:$L$2,0)),IF(入力データと計算結果!$F$6=2,INDEX(バックデータ一覧!$I$16:$L$21,MATCH(VLOOKUP(計算過程!$A307,バックデータ一覧!$AU$3:$AV$367,2),バックデータ一覧!$H$16:$H$21,0),MATCH(計算過程!Z$2,バックデータ一覧!$I$2:$L$2,0)),IF(入力データと計算結果!$F$6=1,INDEX(バックデータ一覧!$I$22:$L$27,MATCH(VLOOKUP(計算過程!$A307,バックデータ一覧!$AU$3:$AV$367,2),バックデータ一覧!$H$22:$H$27,0),MATCH(計算過程!Z$2,バックデータ一覧!$I$2:$L$2,0))))))</f>
        <v>32</v>
      </c>
      <c r="AA307" s="24">
        <f>IF(入力データと計算結果!$F$6=4,INDEX(バックデータ一覧!$I$4:$L$9,MATCH(VLOOKUP(計算過程!$A307,バックデータ一覧!$AU$3:$AV$367,2),バックデータ一覧!$H$4:$H$9,0),MATCH(計算過程!AA$2,バックデータ一覧!$I$2:$L$2,0)),IF(入力データと計算結果!$F$6=3,INDEX(バックデータ一覧!$I$10:$L$15,MATCH(VLOOKUP(計算過程!$A307,バックデータ一覧!$AU$3:$AV$367,2),バックデータ一覧!$H$10:$H$15,0),MATCH(計算過程!AA$2,バックデータ一覧!$I$2:$L$2,0)),IF(入力データと計算結果!$F$6=2,INDEX(バックデータ一覧!$I$16:$L$21,MATCH(VLOOKUP(計算過程!$A307,バックデータ一覧!$AU$3:$AV$367,2),バックデータ一覧!$H$16:$H$21,0),MATCH(計算過程!AA$2,バックデータ一覧!$I$2:$L$2,0)),IF(入力データと計算結果!$F$6=1,INDEX(バックデータ一覧!$I$22:$L$27,MATCH(VLOOKUP(計算過程!$A307,バックデータ一覧!$AU$3:$AV$367,2),バックデータ一覧!$H$22:$H$27,0),MATCH(計算過程!AA$2,バックデータ一覧!$I$2:$L$2,0))))))</f>
        <v>190</v>
      </c>
      <c r="AB307" s="24">
        <f>IF(入力データと計算結果!$F$6=4,INDEX(バックデータ一覧!$I$4:$L$9,MATCH(VLOOKUP(計算過程!$A307,バックデータ一覧!$AU$3:$AV$367,2),バックデータ一覧!$H$4:$H$9,0),MATCH(計算過程!AB$2,バックデータ一覧!$I$2:$L$2,0)),IF(入力データと計算結果!$F$6=3,INDEX(バックデータ一覧!$I$10:$L$15,MATCH(VLOOKUP(計算過程!$A307,バックデータ一覧!$AU$3:$AV$367,2),バックデータ一覧!$H$10:$H$15,0),MATCH(計算過程!AB$2,バックデータ一覧!$I$2:$L$2,0)),IF(入力データと計算結果!$F$6=2,INDEX(バックデータ一覧!$I$16:$L$21,MATCH(VLOOKUP(計算過程!$A307,バックデータ一覧!$AU$3:$AV$367,2),バックデータ一覧!$H$16:$H$21,0),MATCH(計算過程!AB$2,バックデータ一覧!$I$2:$L$2,0)),IF(入力データと計算結果!$F$6=1,INDEX(バックデータ一覧!$I$22:$L$27,MATCH(VLOOKUP(計算過程!$A307,バックデータ一覧!$AU$3:$AV$367,2),バックデータ一覧!$H$22:$H$27,0),MATCH(計算過程!AB$2,バックデータ一覧!$I$2:$L$2,0))))))</f>
        <v>28</v>
      </c>
      <c r="AC307" s="24">
        <f>IF(入力データと計算結果!$F$6=4,INDEX(バックデータ一覧!$I$4:$L$9,MATCH(VLOOKUP(計算過程!$A307,バックデータ一覧!$AU$3:$AV$367,2),バックデータ一覧!$H$4:$H$9,0),MATCH(計算過程!AC$2,バックデータ一覧!$I$2:$L$2,0)),IF(入力データと計算結果!$F$6=3,INDEX(バックデータ一覧!$I$10:$L$15,MATCH(VLOOKUP(計算過程!$A307,バックデータ一覧!$AU$3:$AV$367,2),バックデータ一覧!$H$10:$H$15,0),MATCH(計算過程!AC$2,バックデータ一覧!$I$2:$L$2,0)),IF(入力データと計算結果!$F$6=2,INDEX(バックデータ一覧!$I$16:$L$21,MATCH(VLOOKUP(計算過程!$A307,バックデータ一覧!$AU$3:$AV$367,2),バックデータ一覧!$H$16:$H$21,0),MATCH(計算過程!AC$2,バックデータ一覧!$I$2:$L$2,0)),IF(入力データと計算結果!$F$6=1,INDEX(バックデータ一覧!$I$22:$L$27,MATCH(VLOOKUP(計算過程!$A307,バックデータ一覧!$AU$3:$AV$367,2),バックデータ一覧!$H$22:$H$27,0),MATCH(計算過程!AC$2,バックデータ一覧!$I$2:$L$2,0))))))</f>
        <v>0</v>
      </c>
      <c r="AD307" s="89">
        <f>IF($AF307&lt;7,INDEX(バックデータ一覧!$P$4:$S$5,MATCH(入力データと計算結果!$F$8,バックデータ一覧!$O$4:$O$5,0),MATCH(入力データと計算結果!$F$6,バックデータ一覧!$P$3:$W$3,0)),IF(AND($AF307&gt;=7,$AF307&lt;16),INDEX(バックデータ一覧!$P$6:$S$7,MATCH(入力データと計算結果!$F$8,バックデータ一覧!$O$6:$O$7,0),MATCH(入力データと計算結果!$F$6,バックデータ一覧!$P$3:$W$3,0)),IF(AND($AF307&gt;=16,$AF307&lt;25),INDEX(バックデータ一覧!$P$8:$S$9,MATCH(入力データと計算結果!$F$8,バックデータ一覧!$O$8:$O$9,0),MATCH(入力データと計算結果!$F$6,バックデータ一覧!$P$3:$W$3,0)),IF($AF307&gt;=25,INDEX(バックデータ一覧!$P$10:$S$11,MATCH(入力データと計算結果!$F$8,バックデータ一覧!$O$10:$O$11,0),MATCH(入力データと計算結果!$F$6,バックデータ一覧!$P$3:$W$3,0))))))</f>
        <v>-0.12</v>
      </c>
      <c r="AE307" s="89">
        <f>IF($AF307&lt;7,INDEX(バックデータ一覧!$T$4:$W$5,MATCH(入力データと計算結果!$F$8,バックデータ一覧!$O$4:$O$5,0),MATCH(入力データと計算結果!$F$6,バックデータ一覧!$P$3:$W$3,0)),IF(AND($AF307&gt;=7,$AF307&lt;16),INDEX(バックデータ一覧!$T$6:$W$7,MATCH(入力データと計算結果!$F$8,バックデータ一覧!$O$6:$O$7,0),MATCH(入力データと計算結果!$F$6,バックデータ一覧!$P$3:$W$3,0)),IF(AND($AF307&gt;=16,$AF307&lt;25),INDEX(バックデータ一覧!$T$8:$W$9,MATCH(入力データと計算結果!$F$8,バックデータ一覧!$O$8:$O$9,0),MATCH(入力データと計算結果!$F$6,バックデータ一覧!$P$3:$W$3,0)),IF($AF307&gt;=25,INDEX(バックデータ一覧!$T$10:$W$11,MATCH(入力データと計算結果!$F$8,バックデータ一覧!$O$10:$O$11,0),MATCH(入力データと計算結果!$F$6,バックデータ一覧!$P$3:$W$3,0))))))</f>
        <v>6</v>
      </c>
      <c r="AF307" s="88">
        <f>AVERAGEIF(貼り付けシート!$A$6:$A$8765,$A307,貼り付けシート!$C$6:$C$8765)</f>
        <v>6.2458333333333336</v>
      </c>
      <c r="AG307" s="91">
        <f>IF(AND(入力データと計算結果!$F$7=バックデータ一覧!$A$7,AH307="使用できる"),MIN(AN307,SUM(I307:N307)*$AX$13),0)</f>
        <v>0</v>
      </c>
      <c r="AH307" s="47" t="str">
        <f t="shared" si="53"/>
        <v>使用できる</v>
      </c>
      <c r="AI307" s="90">
        <f>IF(入力データと計算結果!$F$7=バックデータ一覧!$A$8,MIN(AJ307,(SUM(I307:N307)*$AX$15)),0)</f>
        <v>0</v>
      </c>
      <c r="AJ307" s="90">
        <f t="shared" ca="1" si="49"/>
        <v>0</v>
      </c>
      <c r="AK307" s="90">
        <f t="shared" ca="1" si="50"/>
        <v>36.020342310225004</v>
      </c>
      <c r="AL307" s="88">
        <f>IF(OR($AX$22=0,入力データと計算結果!$F$7&lt;&gt;バックデータ一覧!$A$8),0,$AX$19*AM307*10^-3)</f>
        <v>0</v>
      </c>
      <c r="AM307" s="90">
        <f>SUMPRODUCT(('計算過程（日射量等）'!$A$6:$A$8765=計算過程!A307)*('計算過程（日射量等）'!$C$6:$C$8765&gt;=$AX$20))</f>
        <v>5</v>
      </c>
      <c r="AN307" s="90">
        <f>IF(入力データと計算結果!$F$7=バックデータ一覧!$A$9,0,AO307*$AX$22*$AX$21*計算過程!$AX$23)</f>
        <v>0</v>
      </c>
      <c r="AO307" s="90">
        <f>SUMIF('計算過程（日射量等）'!$A$6:$A$8765,計算過程!A307,'計算過程（日射量等）'!$C$6:$C$8765)*3600*10^-6</f>
        <v>5.7066668555992317</v>
      </c>
      <c r="AP307" s="90">
        <f t="shared" si="54"/>
        <v>8.5966397849462375</v>
      </c>
      <c r="AQ307" s="90">
        <f>AVERAGEIF('貼り付けシート（日射量等）'!$D$3:$D$8762,$A307,'貼り付けシート（日射量等）'!$F$3:$F$8762)</f>
        <v>8.9458333333333311</v>
      </c>
    </row>
    <row r="308" spans="1:43">
      <c r="A308" s="28">
        <v>41942</v>
      </c>
      <c r="B308" s="88">
        <f ca="1">I308-IF(入力データと計算結果!$F$7=バックデータ一覧!$A$7,計算過程!$AG308,計算過程!$AI308)*I308/($I308+$J308+$K308+$L308+$M308+$N308)</f>
        <v>12.387973859898</v>
      </c>
      <c r="C308" s="88">
        <f ca="1">J308-IF(入力データと計算結果!$F$7=バックデータ一覧!$A$7,計算過程!$AG308,計算過程!$AI308)*J308/($I308+$J308+$K308+$L308+$M308+$N308)</f>
        <v>20.197783467225001</v>
      </c>
      <c r="D308" s="88">
        <f ca="1">K308-IF(入力データと計算結果!$F$7=バックデータ一覧!$A$7,計算過程!$AG308,計算過程!$AI308)*K308/($I308+$J308+$K308+$L308+$M308+$N308)</f>
        <v>3.7702529138819996</v>
      </c>
      <c r="E308" s="88">
        <f ca="1">L308-IF(入力データと計算結果!$F$7=バックデータ一覧!$A$7,計算過程!$AG308,計算過程!$AI308)*L308/($I308+$J308+$K308+$L308+$M308+$N308)</f>
        <v>24.237340160669998</v>
      </c>
      <c r="F308" s="88">
        <f ca="1">M308-IF(入力データと計算結果!$F$7=バックデータ一覧!$A$7,計算過程!$AG308,計算過程!$AI308)*M308/($I308+$J308+$K308+$L308+$M308+$N308)</f>
        <v>0</v>
      </c>
      <c r="G308" s="88">
        <f ca="1">N308-IF(入力データと計算結果!$F$7=バックデータ一覧!$A$7,計算過程!$AG308,計算過程!$AI308)*N308/($I308+$J308+$K308+$L308+$M308+$N308)</f>
        <v>4.7362083333333329</v>
      </c>
      <c r="H308" s="88">
        <f t="shared" si="51"/>
        <v>0</v>
      </c>
      <c r="I308" s="90">
        <f ca="1">P308*(バックデータ一覧!$E$3-計算過程!X308)*4.186*10^-3</f>
        <v>12.387973859898</v>
      </c>
      <c r="J308" s="90">
        <f ca="1">Q308*(バックデータ一覧!$E$4-計算過程!X308)*4.186*10^-3</f>
        <v>20.197783467225001</v>
      </c>
      <c r="K308" s="90">
        <f ca="1">R308*(バックデータ一覧!$E$5-計算過程!X308)*4.186*10^-3</f>
        <v>3.7702529138819996</v>
      </c>
      <c r="L308" s="90">
        <f ca="1">IF(入力データと計算結果!$F$9=バックデータ一覧!$A$2,計算過程!S308*(バックデータ一覧!$E$6-計算過程!X308)*4.186*10^-3,0)</f>
        <v>24.237340160669998</v>
      </c>
      <c r="M308" s="90">
        <f>IF(入力データと計算結果!$F$9=バックデータ一覧!$A$2,0,計算過程!T308*(バックデータ一覧!$E$7-計算過程!X308)*4.186*10^-3)</f>
        <v>0</v>
      </c>
      <c r="N308" s="90">
        <f ca="1">IF(入力データと計算結果!$F$9=バックデータ一覧!$A$4,0,計算過程!U308*(バックデータ一覧!$E$8-計算過程!X308)*4.186*10^-3)</f>
        <v>4.7362083333333329</v>
      </c>
      <c r="O308" s="90">
        <f>IF(入力データと計算結果!$F$9=バックデータ一覧!$A$4,計算過程!W308*1.25,0)</f>
        <v>0</v>
      </c>
      <c r="P308" s="88">
        <f t="shared" si="44"/>
        <v>92</v>
      </c>
      <c r="Q308" s="88">
        <f t="shared" si="45"/>
        <v>150</v>
      </c>
      <c r="R308" s="88">
        <f t="shared" si="46"/>
        <v>28</v>
      </c>
      <c r="S308" s="88">
        <f>IF(入力データと計算結果!$F$9=バックデータ一覧!$A$2,$AC308,0)*$AX$11*$AX$12</f>
        <v>180</v>
      </c>
      <c r="T308" s="88">
        <f>IF(入力データと計算結果!$F$9=バックデータ一覧!$A$2,0,$AC308)*$AX$12</f>
        <v>0</v>
      </c>
      <c r="U308" s="88">
        <f t="shared" ca="1" si="52"/>
        <v>21.688727143737779</v>
      </c>
      <c r="V308" s="90">
        <f ca="1">IF(OR(入力データと計算結果!$F$9=バックデータ一覧!$A$2,入力データと計算結果!$F$9=バックデータ一覧!$A$3),W308/(バックデータ一覧!$E$8-計算過程!X308)/4.186*10^3,0)</f>
        <v>21.688727143737779</v>
      </c>
      <c r="W308" s="90">
        <f t="shared" si="47"/>
        <v>4.7362083333333338</v>
      </c>
      <c r="X308" s="90">
        <f ca="1">MAX(VLOOKUP(入力データと計算結果!$F$5,バックデータ一覧!$Y$3:$AA$10,2)*Y308+VLOOKUP(入力データと計算結果!$F$5,バックデータ一覧!$Y$3:$AA$10,3),0.5)</f>
        <v>7.8328022499999994</v>
      </c>
      <c r="Y308" s="90">
        <f t="shared" ca="1" si="48"/>
        <v>6.5774999999999988</v>
      </c>
      <c r="Z308" s="24">
        <f>IF(入力データと計算結果!$F$6=4,INDEX(バックデータ一覧!$I$4:$L$9,MATCH(VLOOKUP(計算過程!$A308,バックデータ一覧!$AU$3:$AV$367,2),バックデータ一覧!$H$4:$H$9,0),MATCH(計算過程!Z$2,バックデータ一覧!$I$2:$L$2,0)),IF(入力データと計算結果!$F$6=3,INDEX(バックデータ一覧!$I$10:$L$15,MATCH(VLOOKUP(計算過程!$A308,バックデータ一覧!$AU$3:$AV$367,2),バックデータ一覧!$H$10:$H$15,0),MATCH(計算過程!Z$2,バックデータ一覧!$I$2:$L$2,0)),IF(入力データと計算結果!$F$6=2,INDEX(バックデータ一覧!$I$16:$L$21,MATCH(VLOOKUP(計算過程!$A308,バックデータ一覧!$AU$3:$AV$367,2),バックデータ一覧!$H$16:$H$21,0),MATCH(計算過程!Z$2,バックデータ一覧!$I$2:$L$2,0)),IF(入力データと計算結果!$F$6=1,INDEX(バックデータ一覧!$I$22:$L$27,MATCH(VLOOKUP(計算過程!$A308,バックデータ一覧!$AU$3:$AV$367,2),バックデータ一覧!$H$22:$H$27,0),MATCH(計算過程!Z$2,バックデータ一覧!$I$2:$L$2,0))))))</f>
        <v>92</v>
      </c>
      <c r="AA308" s="24">
        <f>IF(入力データと計算結果!$F$6=4,INDEX(バックデータ一覧!$I$4:$L$9,MATCH(VLOOKUP(計算過程!$A308,バックデータ一覧!$AU$3:$AV$367,2),バックデータ一覧!$H$4:$H$9,0),MATCH(計算過程!AA$2,バックデータ一覧!$I$2:$L$2,0)),IF(入力データと計算結果!$F$6=3,INDEX(バックデータ一覧!$I$10:$L$15,MATCH(VLOOKUP(計算過程!$A308,バックデータ一覧!$AU$3:$AV$367,2),バックデータ一覧!$H$10:$H$15,0),MATCH(計算過程!AA$2,バックデータ一覧!$I$2:$L$2,0)),IF(入力データと計算結果!$F$6=2,INDEX(バックデータ一覧!$I$16:$L$21,MATCH(VLOOKUP(計算過程!$A308,バックデータ一覧!$AU$3:$AV$367,2),バックデータ一覧!$H$16:$H$21,0),MATCH(計算過程!AA$2,バックデータ一覧!$I$2:$L$2,0)),IF(入力データと計算結果!$F$6=1,INDEX(バックデータ一覧!$I$22:$L$27,MATCH(VLOOKUP(計算過程!$A308,バックデータ一覧!$AU$3:$AV$367,2),バックデータ一覧!$H$22:$H$27,0),MATCH(計算過程!AA$2,バックデータ一覧!$I$2:$L$2,0))))))</f>
        <v>150</v>
      </c>
      <c r="AB308" s="24">
        <f>IF(入力データと計算結果!$F$6=4,INDEX(バックデータ一覧!$I$4:$L$9,MATCH(VLOOKUP(計算過程!$A308,バックデータ一覧!$AU$3:$AV$367,2),バックデータ一覧!$H$4:$H$9,0),MATCH(計算過程!AB$2,バックデータ一覧!$I$2:$L$2,0)),IF(入力データと計算結果!$F$6=3,INDEX(バックデータ一覧!$I$10:$L$15,MATCH(VLOOKUP(計算過程!$A308,バックデータ一覧!$AU$3:$AV$367,2),バックデータ一覧!$H$10:$H$15,0),MATCH(計算過程!AB$2,バックデータ一覧!$I$2:$L$2,0)),IF(入力データと計算結果!$F$6=2,INDEX(バックデータ一覧!$I$16:$L$21,MATCH(VLOOKUP(計算過程!$A308,バックデータ一覧!$AU$3:$AV$367,2),バックデータ一覧!$H$16:$H$21,0),MATCH(計算過程!AB$2,バックデータ一覧!$I$2:$L$2,0)),IF(入力データと計算結果!$F$6=1,INDEX(バックデータ一覧!$I$22:$L$27,MATCH(VLOOKUP(計算過程!$A308,バックデータ一覧!$AU$3:$AV$367,2),バックデータ一覧!$H$22:$H$27,0),MATCH(計算過程!AB$2,バックデータ一覧!$I$2:$L$2,0))))))</f>
        <v>28</v>
      </c>
      <c r="AC308" s="24">
        <f>IF(入力データと計算結果!$F$6=4,INDEX(バックデータ一覧!$I$4:$L$9,MATCH(VLOOKUP(計算過程!$A308,バックデータ一覧!$AU$3:$AV$367,2),バックデータ一覧!$H$4:$H$9,0),MATCH(計算過程!AC$2,バックデータ一覧!$I$2:$L$2,0)),IF(入力データと計算結果!$F$6=3,INDEX(バックデータ一覧!$I$10:$L$15,MATCH(VLOOKUP(計算過程!$A308,バックデータ一覧!$AU$3:$AV$367,2),バックデータ一覧!$H$10:$H$15,0),MATCH(計算過程!AC$2,バックデータ一覧!$I$2:$L$2,0)),IF(入力データと計算結果!$F$6=2,INDEX(バックデータ一覧!$I$16:$L$21,MATCH(VLOOKUP(計算過程!$A308,バックデータ一覧!$AU$3:$AV$367,2),バックデータ一覧!$H$16:$H$21,0),MATCH(計算過程!AC$2,バックデータ一覧!$I$2:$L$2,0)),IF(入力データと計算結果!$F$6=1,INDEX(バックデータ一覧!$I$22:$L$27,MATCH(VLOOKUP(計算過程!$A308,バックデータ一覧!$AU$3:$AV$367,2),バックデータ一覧!$H$22:$H$27,0),MATCH(計算過程!AC$2,バックデータ一覧!$I$2:$L$2,0))))))</f>
        <v>180</v>
      </c>
      <c r="AD308" s="89">
        <f>IF($AF308&lt;7,INDEX(バックデータ一覧!$P$4:$S$5,MATCH(入力データと計算結果!$F$8,バックデータ一覧!$O$4:$O$5,0),MATCH(入力データと計算結果!$F$6,バックデータ一覧!$P$3:$W$3,0)),IF(AND($AF308&gt;=7,$AF308&lt;16),INDEX(バックデータ一覧!$P$6:$S$7,MATCH(入力データと計算結果!$F$8,バックデータ一覧!$O$6:$O$7,0),MATCH(入力データと計算結果!$F$6,バックデータ一覧!$P$3:$W$3,0)),IF(AND($AF308&gt;=16,$AF308&lt;25),INDEX(バックデータ一覧!$P$8:$S$9,MATCH(入力データと計算結果!$F$8,バックデータ一覧!$O$8:$O$9,0),MATCH(入力データと計算結果!$F$6,バックデータ一覧!$P$3:$W$3,0)),IF($AF308&gt;=25,INDEX(バックデータ一覧!$P$10:$S$11,MATCH(入力データと計算結果!$F$8,バックデータ一覧!$O$10:$O$11,0),MATCH(入力データと計算結果!$F$6,バックデータ一覧!$P$3:$W$3,0))))))</f>
        <v>-0.13</v>
      </c>
      <c r="AE308" s="89">
        <f>IF($AF308&lt;7,INDEX(バックデータ一覧!$T$4:$W$5,MATCH(入力データと計算結果!$F$8,バックデータ一覧!$O$4:$O$5,0),MATCH(入力データと計算結果!$F$6,バックデータ一覧!$P$3:$W$3,0)),IF(AND($AF308&gt;=7,$AF308&lt;16),INDEX(バックデータ一覧!$T$6:$W$7,MATCH(入力データと計算結果!$F$8,バックデータ一覧!$O$6:$O$7,0),MATCH(入力データと計算結果!$F$6,バックデータ一覧!$P$3:$W$3,0)),IF(AND($AF308&gt;=16,$AF308&lt;25),INDEX(バックデータ一覧!$T$8:$W$9,MATCH(入力データと計算結果!$F$8,バックデータ一覧!$O$8:$O$9,0),MATCH(入力データと計算結果!$F$6,バックデータ一覧!$P$3:$W$3,0)),IF($AF308&gt;=25,INDEX(バックデータ一覧!$T$10:$W$11,MATCH(入力データと計算結果!$F$8,バックデータ一覧!$O$10:$O$11,0),MATCH(入力データと計算結果!$F$6,バックデータ一覧!$P$3:$W$3,0))))))</f>
        <v>6.04</v>
      </c>
      <c r="AF308" s="88">
        <f>AVERAGEIF(貼り付けシート!$A$6:$A$8765,$A308,貼り付けシート!$C$6:$C$8765)</f>
        <v>10.029166666666667</v>
      </c>
      <c r="AG308" s="91">
        <f>IF(AND(入力データと計算結果!$F$7=バックデータ一覧!$A$7,AH308="使用できる"),MIN(AN308,SUM(I308:N308)*$AX$13),0)</f>
        <v>0</v>
      </c>
      <c r="AH308" s="47" t="str">
        <f t="shared" si="53"/>
        <v>使用できる</v>
      </c>
      <c r="AI308" s="90">
        <f>IF(入力データと計算結果!$F$7=バックデータ一覧!$A$8,MIN(AJ308,(SUM(I308:N308)*$AX$15)),0)</f>
        <v>0</v>
      </c>
      <c r="AJ308" s="90">
        <f t="shared" ca="1" si="49"/>
        <v>0</v>
      </c>
      <c r="AK308" s="90">
        <f t="shared" ca="1" si="50"/>
        <v>35.895283467225006</v>
      </c>
      <c r="AL308" s="88">
        <f>IF(OR($AX$22=0,入力データと計算結果!$F$7&lt;&gt;バックデータ一覧!$A$8),0,$AX$19*AM308*10^-3)</f>
        <v>0</v>
      </c>
      <c r="AM308" s="90">
        <f>SUMPRODUCT(('計算過程（日射量等）'!$A$6:$A$8765=計算過程!A308)*('計算過程（日射量等）'!$C$6:$C$8765&gt;=$AX$20))</f>
        <v>7</v>
      </c>
      <c r="AN308" s="90">
        <f>IF(入力データと計算結果!$F$7=バックデータ一覧!$A$9,0,AO308*$AX$22*$AX$21*計算過程!$AX$23)</f>
        <v>0</v>
      </c>
      <c r="AO308" s="90">
        <f>SUMIF('計算過程（日射量等）'!$A$6:$A$8765,計算過程!A308,'計算過程（日射量等）'!$C$6:$C$8765)*3600*10^-6</f>
        <v>15.663271603890303</v>
      </c>
      <c r="AP308" s="90">
        <f t="shared" si="54"/>
        <v>8.1393817204301069</v>
      </c>
      <c r="AQ308" s="90">
        <f>AVERAGEIF('貼り付けシート（日射量等）'!$D$3:$D$8762,$A308,'貼り付けシート（日射量等）'!$F$3:$F$8762)</f>
        <v>8.8458333333333314</v>
      </c>
    </row>
    <row r="309" spans="1:43">
      <c r="A309" s="28">
        <v>41943</v>
      </c>
      <c r="B309" s="88">
        <f ca="1">I309-IF(入力データと計算結果!$F$7=バックデータ一覧!$A$7,計算過程!$AG309,計算過程!$AI309)*I309/($I309+$J309+$K309+$L309+$M309+$N309)</f>
        <v>8.2374969204254995</v>
      </c>
      <c r="C309" s="88">
        <f ca="1">J309-IF(入力データと計算結果!$F$7=バックデータ一覧!$A$7,計算過程!$AG309,計算過程!$AI309)*J309/($I309+$J309+$K309+$L309+$M309+$N309)</f>
        <v>13.286285355524999</v>
      </c>
      <c r="D309" s="88">
        <f ca="1">K309-IF(入力データと計算結果!$F$7=バックデータ一覧!$A$7,計算過程!$AG309,計算過程!$AI309)*K309/($I309+$J309+$K309+$L309+$M309+$N309)</f>
        <v>1.0629028284420001</v>
      </c>
      <c r="E309" s="88">
        <f ca="1">L309-IF(入力データと計算結果!$F$7=バックデータ一覧!$A$7,計算過程!$AG309,計算過程!$AI309)*L309/($I309+$J309+$K309+$L309+$M309+$N309)</f>
        <v>23.915313639945001</v>
      </c>
      <c r="F309" s="88">
        <f ca="1">M309-IF(入力データと計算結果!$F$7=バックデータ一覧!$A$7,計算過程!$AG309,計算過程!$AI309)*M309/($I309+$J309+$K309+$L309+$M309+$N309)</f>
        <v>0</v>
      </c>
      <c r="G309" s="88">
        <f ca="1">N309-IF(入力データと計算結果!$F$7=バックデータ一覧!$A$7,計算過程!$AG309,計算過程!$AI309)*N309/($I309+$J309+$K309+$L309+$M309+$N309)</f>
        <v>4.9935000000000009</v>
      </c>
      <c r="H309" s="88">
        <f t="shared" si="51"/>
        <v>0</v>
      </c>
      <c r="I309" s="90">
        <f ca="1">P309*(バックデータ一覧!$E$3-計算過程!X309)*4.186*10^-3</f>
        <v>8.2374969204254995</v>
      </c>
      <c r="J309" s="90">
        <f ca="1">Q309*(バックデータ一覧!$E$4-計算過程!X309)*4.186*10^-3</f>
        <v>13.286285355524999</v>
      </c>
      <c r="K309" s="90">
        <f ca="1">R309*(バックデータ一覧!$E$5-計算過程!X309)*4.186*10^-3</f>
        <v>1.0629028284420001</v>
      </c>
      <c r="L309" s="90">
        <f ca="1">IF(入力データと計算結果!$F$9=バックデータ一覧!$A$2,計算過程!S309*(バックデータ一覧!$E$6-計算過程!X309)*4.186*10^-3,0)</f>
        <v>23.915313639945001</v>
      </c>
      <c r="M309" s="90">
        <f>IF(入力データと計算結果!$F$9=バックデータ一覧!$A$2,0,計算過程!T309*(バックデータ一覧!$E$7-計算過程!X309)*4.186*10^-3)</f>
        <v>0</v>
      </c>
      <c r="N309" s="90">
        <f ca="1">IF(入力データと計算結果!$F$9=バックデータ一覧!$A$4,0,計算過程!U309*(バックデータ一覧!$E$8-計算過程!X309)*4.186*10^-3)</f>
        <v>4.9935000000000009</v>
      </c>
      <c r="O309" s="90">
        <f>IF(入力データと計算結果!$F$9=バックデータ一覧!$A$4,計算過程!W309*1.25,0)</f>
        <v>0</v>
      </c>
      <c r="P309" s="88">
        <f t="shared" si="44"/>
        <v>62</v>
      </c>
      <c r="Q309" s="88">
        <f t="shared" si="45"/>
        <v>100</v>
      </c>
      <c r="R309" s="88">
        <f t="shared" si="46"/>
        <v>8</v>
      </c>
      <c r="S309" s="88">
        <f>IF(入力データと計算結果!$F$9=バックデータ一覧!$A$2,$AC309,0)*$AX$11*$AX$12</f>
        <v>180</v>
      </c>
      <c r="T309" s="88">
        <f>IF(入力データと計算結果!$F$9=バックデータ一覧!$A$2,0,$AC309)*$AX$12</f>
        <v>0</v>
      </c>
      <c r="U309" s="88">
        <f t="shared" ca="1" si="52"/>
        <v>23.055841762312756</v>
      </c>
      <c r="V309" s="90">
        <f ca="1">IF(OR(入力データと計算結果!$F$9=バックデータ一覧!$A$2,入力データと計算結果!$F$9=バックデータ一覧!$A$3),W309/(バックデータ一覧!$E$8-計算過程!X309)/4.186*10^3,0)</f>
        <v>23.055841762312756</v>
      </c>
      <c r="W309" s="90">
        <f t="shared" si="47"/>
        <v>4.9935</v>
      </c>
      <c r="X309" s="90">
        <f ca="1">MAX(VLOOKUP(入力データと計算結果!$F$5,バックデータ一覧!$Y$3:$AA$10,2)*Y309+VLOOKUP(入力データと計算結果!$F$5,バックデータ一覧!$Y$3:$AA$10,3),0.5)</f>
        <v>8.2601878749999997</v>
      </c>
      <c r="Y309" s="90">
        <f t="shared" ca="1" si="48"/>
        <v>7.2212499999999995</v>
      </c>
      <c r="Z309" s="24">
        <f>IF(入力データと計算結果!$F$6=4,INDEX(バックデータ一覧!$I$4:$L$9,MATCH(VLOOKUP(計算過程!$A309,バックデータ一覧!$AU$3:$AV$367,2),バックデータ一覧!$H$4:$H$9,0),MATCH(計算過程!Z$2,バックデータ一覧!$I$2:$L$2,0)),IF(入力データと計算結果!$F$6=3,INDEX(バックデータ一覧!$I$10:$L$15,MATCH(VLOOKUP(計算過程!$A309,バックデータ一覧!$AU$3:$AV$367,2),バックデータ一覧!$H$10:$H$15,0),MATCH(計算過程!Z$2,バックデータ一覧!$I$2:$L$2,0)),IF(入力データと計算結果!$F$6=2,INDEX(バックデータ一覧!$I$16:$L$21,MATCH(VLOOKUP(計算過程!$A309,バックデータ一覧!$AU$3:$AV$367,2),バックデータ一覧!$H$16:$H$21,0),MATCH(計算過程!Z$2,バックデータ一覧!$I$2:$L$2,0)),IF(入力データと計算結果!$F$6=1,INDEX(バックデータ一覧!$I$22:$L$27,MATCH(VLOOKUP(計算過程!$A309,バックデータ一覧!$AU$3:$AV$367,2),バックデータ一覧!$H$22:$H$27,0),MATCH(計算過程!Z$2,バックデータ一覧!$I$2:$L$2,0))))))</f>
        <v>62</v>
      </c>
      <c r="AA309" s="24">
        <f>IF(入力データと計算結果!$F$6=4,INDEX(バックデータ一覧!$I$4:$L$9,MATCH(VLOOKUP(計算過程!$A309,バックデータ一覧!$AU$3:$AV$367,2),バックデータ一覧!$H$4:$H$9,0),MATCH(計算過程!AA$2,バックデータ一覧!$I$2:$L$2,0)),IF(入力データと計算結果!$F$6=3,INDEX(バックデータ一覧!$I$10:$L$15,MATCH(VLOOKUP(計算過程!$A309,バックデータ一覧!$AU$3:$AV$367,2),バックデータ一覧!$H$10:$H$15,0),MATCH(計算過程!AA$2,バックデータ一覧!$I$2:$L$2,0)),IF(入力データと計算結果!$F$6=2,INDEX(バックデータ一覧!$I$16:$L$21,MATCH(VLOOKUP(計算過程!$A309,バックデータ一覧!$AU$3:$AV$367,2),バックデータ一覧!$H$16:$H$21,0),MATCH(計算過程!AA$2,バックデータ一覧!$I$2:$L$2,0)),IF(入力データと計算結果!$F$6=1,INDEX(バックデータ一覧!$I$22:$L$27,MATCH(VLOOKUP(計算過程!$A309,バックデータ一覧!$AU$3:$AV$367,2),バックデータ一覧!$H$22:$H$27,0),MATCH(計算過程!AA$2,バックデータ一覧!$I$2:$L$2,0))))))</f>
        <v>100</v>
      </c>
      <c r="AB309" s="24">
        <f>IF(入力データと計算結果!$F$6=4,INDEX(バックデータ一覧!$I$4:$L$9,MATCH(VLOOKUP(計算過程!$A309,バックデータ一覧!$AU$3:$AV$367,2),バックデータ一覧!$H$4:$H$9,0),MATCH(計算過程!AB$2,バックデータ一覧!$I$2:$L$2,0)),IF(入力データと計算結果!$F$6=3,INDEX(バックデータ一覧!$I$10:$L$15,MATCH(VLOOKUP(計算過程!$A309,バックデータ一覧!$AU$3:$AV$367,2),バックデータ一覧!$H$10:$H$15,0),MATCH(計算過程!AB$2,バックデータ一覧!$I$2:$L$2,0)),IF(入力データと計算結果!$F$6=2,INDEX(バックデータ一覧!$I$16:$L$21,MATCH(VLOOKUP(計算過程!$A309,バックデータ一覧!$AU$3:$AV$367,2),バックデータ一覧!$H$16:$H$21,0),MATCH(計算過程!AB$2,バックデータ一覧!$I$2:$L$2,0)),IF(入力データと計算結果!$F$6=1,INDEX(バックデータ一覧!$I$22:$L$27,MATCH(VLOOKUP(計算過程!$A309,バックデータ一覧!$AU$3:$AV$367,2),バックデータ一覧!$H$22:$H$27,0),MATCH(計算過程!AB$2,バックデータ一覧!$I$2:$L$2,0))))))</f>
        <v>8</v>
      </c>
      <c r="AC309" s="24">
        <f>IF(入力データと計算結果!$F$6=4,INDEX(バックデータ一覧!$I$4:$L$9,MATCH(VLOOKUP(計算過程!$A309,バックデータ一覧!$AU$3:$AV$367,2),バックデータ一覧!$H$4:$H$9,0),MATCH(計算過程!AC$2,バックデータ一覧!$I$2:$L$2,0)),IF(入力データと計算結果!$F$6=3,INDEX(バックデータ一覧!$I$10:$L$15,MATCH(VLOOKUP(計算過程!$A309,バックデータ一覧!$AU$3:$AV$367,2),バックデータ一覧!$H$10:$H$15,0),MATCH(計算過程!AC$2,バックデータ一覧!$I$2:$L$2,0)),IF(入力データと計算結果!$F$6=2,INDEX(バックデータ一覧!$I$16:$L$21,MATCH(VLOOKUP(計算過程!$A309,バックデータ一覧!$AU$3:$AV$367,2),バックデータ一覧!$H$16:$H$21,0),MATCH(計算過程!AC$2,バックデータ一覧!$I$2:$L$2,0)),IF(入力データと計算結果!$F$6=1,INDEX(バックデータ一覧!$I$22:$L$27,MATCH(VLOOKUP(計算過程!$A309,バックデータ一覧!$AU$3:$AV$367,2),バックデータ一覧!$H$22:$H$27,0),MATCH(計算過程!AC$2,バックデータ一覧!$I$2:$L$2,0))))))</f>
        <v>180</v>
      </c>
      <c r="AD309" s="89">
        <f>IF($AF309&lt;7,INDEX(バックデータ一覧!$P$4:$S$5,MATCH(入力データと計算結果!$F$8,バックデータ一覧!$O$4:$O$5,0),MATCH(入力データと計算結果!$F$6,バックデータ一覧!$P$3:$W$3,0)),IF(AND($AF309&gt;=7,$AF309&lt;16),INDEX(バックデータ一覧!$P$6:$S$7,MATCH(入力データと計算結果!$F$8,バックデータ一覧!$O$6:$O$7,0),MATCH(入力データと計算結果!$F$6,バックデータ一覧!$P$3:$W$3,0)),IF(AND($AF309&gt;=16,$AF309&lt;25),INDEX(バックデータ一覧!$P$8:$S$9,MATCH(入力データと計算結果!$F$8,バックデータ一覧!$O$8:$O$9,0),MATCH(入力データと計算結果!$F$6,バックデータ一覧!$P$3:$W$3,0)),IF($AF309&gt;=25,INDEX(バックデータ一覧!$P$10:$S$11,MATCH(入力データと計算結果!$F$8,バックデータ一覧!$O$10:$O$11,0),MATCH(入力データと計算結果!$F$6,バックデータ一覧!$P$3:$W$3,0))))))</f>
        <v>-0.13</v>
      </c>
      <c r="AE309" s="89">
        <f>IF($AF309&lt;7,INDEX(バックデータ一覧!$T$4:$W$5,MATCH(入力データと計算結果!$F$8,バックデータ一覧!$O$4:$O$5,0),MATCH(入力データと計算結果!$F$6,バックデータ一覧!$P$3:$W$3,0)),IF(AND($AF309&gt;=7,$AF309&lt;16),INDEX(バックデータ一覧!$T$6:$W$7,MATCH(入力データと計算結果!$F$8,バックデータ一覧!$O$6:$O$7,0),MATCH(入力データと計算結果!$F$6,バックデータ一覧!$P$3:$W$3,0)),IF(AND($AF309&gt;=16,$AF309&lt;25),INDEX(バックデータ一覧!$T$8:$W$9,MATCH(入力データと計算結果!$F$8,バックデータ一覧!$O$8:$O$9,0),MATCH(入力データと計算結果!$F$6,バックデータ一覧!$P$3:$W$3,0)),IF($AF309&gt;=25,INDEX(バックデータ一覧!$T$10:$W$11,MATCH(入力データと計算結果!$F$8,バックデータ一覧!$O$10:$O$11,0),MATCH(入力データと計算結果!$F$6,バックデータ一覧!$P$3:$W$3,0))))))</f>
        <v>6.04</v>
      </c>
      <c r="AF309" s="88">
        <f>AVERAGEIF(貼り付けシート!$A$6:$A$8765,$A309,貼り付けシート!$C$6:$C$8765)</f>
        <v>8.0499999999999989</v>
      </c>
      <c r="AG309" s="91">
        <f>IF(AND(入力データと計算結果!$F$7=バックデータ一覧!$A$7,AH309="使用できる"),MIN(AN309,SUM(I309:N309)*$AX$13),0)</f>
        <v>0</v>
      </c>
      <c r="AH309" s="47" t="str">
        <f t="shared" si="53"/>
        <v>使用できる</v>
      </c>
      <c r="AI309" s="90">
        <f>IF(入力データと計算結果!$F$7=バックデータ一覧!$A$8,MIN(AJ309,(SUM(I309:N309)*$AX$15)),0)</f>
        <v>0</v>
      </c>
      <c r="AJ309" s="90">
        <f t="shared" ca="1" si="49"/>
        <v>0</v>
      </c>
      <c r="AK309" s="90">
        <f t="shared" ca="1" si="50"/>
        <v>35.626928033287498</v>
      </c>
      <c r="AL309" s="88">
        <f>IF(OR($AX$22=0,入力データと計算結果!$F$7&lt;&gt;バックデータ一覧!$A$8),0,$AX$19*AM309*10^-3)</f>
        <v>0</v>
      </c>
      <c r="AM309" s="90">
        <f>SUMPRODUCT(('計算過程（日射量等）'!$A$6:$A$8765=計算過程!A309)*('計算過程（日射量等）'!$C$6:$C$8765&gt;=$AX$20))</f>
        <v>7</v>
      </c>
      <c r="AN309" s="90">
        <f>IF(入力データと計算結果!$F$7=バックデータ一覧!$A$9,0,AO309*$AX$22*$AX$21*計算過程!$AX$23)</f>
        <v>0</v>
      </c>
      <c r="AO309" s="90">
        <f>SUMIF('計算過程（日射量等）'!$A$6:$A$8765,計算過程!A309,'計算過程（日射量等）'!$C$6:$C$8765)*3600*10^-6</f>
        <v>7.3650273163888915</v>
      </c>
      <c r="AP309" s="90">
        <f t="shared" si="54"/>
        <v>7.7142473118279575</v>
      </c>
      <c r="AQ309" s="90">
        <f>AVERAGEIF('貼り付けシート（日射量等）'!$D$3:$D$8762,$A309,'貼り付けシート（日射量等）'!$F$3:$F$8762)</f>
        <v>9.3125</v>
      </c>
    </row>
    <row r="310" spans="1:43">
      <c r="A310" s="28">
        <v>41944</v>
      </c>
      <c r="B310" s="88">
        <f ca="1">I310-IF(入力データと計算結果!$F$7=バックデータ一覧!$A$7,計算過程!$AG310,計算過程!$AI310)*I310/($I310+$J310+$K310+$L310+$M310+$N310)</f>
        <v>18.01832407557</v>
      </c>
      <c r="C310" s="88">
        <f ca="1">J310-IF(入力データと計算結果!$F$7=バックデータ一覧!$A$7,計算過程!$AG310,計算過程!$AI310)*J310/($I310+$J310+$K310+$L310+$M310+$N310)</f>
        <v>26.497535405250002</v>
      </c>
      <c r="D310" s="88">
        <f ca="1">K310-IF(入力データと計算結果!$F$7=バックデータ一覧!$A$7,計算過程!$AG310,計算過程!$AI310)*K310/($I310+$J310+$K310+$L310+$M310+$N310)</f>
        <v>4.5045810188925</v>
      </c>
      <c r="E310" s="88">
        <f ca="1">L310-IF(入力データと計算結果!$F$7=バックデータ一覧!$A$7,計算過程!$AG310,計算過程!$AI310)*L310/($I310+$J310+$K310+$L310+$M310+$N310)</f>
        <v>23.847781864725</v>
      </c>
      <c r="F310" s="88">
        <f ca="1">M310-IF(入力データと計算結果!$F$7=バックデータ一覧!$A$7,計算過程!$AG310,計算過程!$AI310)*M310/($I310+$J310+$K310+$L310+$M310+$N310)</f>
        <v>0</v>
      </c>
      <c r="G310" s="88">
        <f ca="1">N310-IF(入力データと計算結果!$F$7=バックデータ一覧!$A$7,計算過程!$AG310,計算過程!$AI310)*N310/($I310+$J310+$K310+$L310+$M310+$N310)</f>
        <v>5.9184999999999999</v>
      </c>
      <c r="H310" s="88">
        <f t="shared" si="51"/>
        <v>0</v>
      </c>
      <c r="I310" s="90">
        <f ca="1">P310*(バックデータ一覧!$E$3-計算過程!X310)*4.186*10^-3</f>
        <v>18.01832407557</v>
      </c>
      <c r="J310" s="90">
        <f ca="1">Q310*(バックデータ一覧!$E$4-計算過程!X310)*4.186*10^-3</f>
        <v>26.497535405250002</v>
      </c>
      <c r="K310" s="90">
        <f ca="1">R310*(バックデータ一覧!$E$5-計算過程!X310)*4.186*10^-3</f>
        <v>4.5045810188925</v>
      </c>
      <c r="L310" s="90">
        <f ca="1">IF(入力データと計算結果!$F$9=バックデータ一覧!$A$2,計算過程!S310*(バックデータ一覧!$E$6-計算過程!X310)*4.186*10^-3,0)</f>
        <v>23.847781864725</v>
      </c>
      <c r="M310" s="90">
        <f>IF(入力データと計算結果!$F$9=バックデータ一覧!$A$2,0,計算過程!T310*(バックデータ一覧!$E$7-計算過程!X310)*4.186*10^-3)</f>
        <v>0</v>
      </c>
      <c r="N310" s="90">
        <f ca="1">IF(入力データと計算結果!$F$9=バックデータ一覧!$A$4,0,計算過程!U310*(バックデータ一覧!$E$8-計算過程!X310)*4.186*10^-3)</f>
        <v>5.9184999999999999</v>
      </c>
      <c r="O310" s="90">
        <f>IF(入力データと計算結果!$F$9=バックデータ一覧!$A$4,計算過程!W310*1.25,0)</f>
        <v>0</v>
      </c>
      <c r="P310" s="88">
        <f t="shared" si="44"/>
        <v>136</v>
      </c>
      <c r="Q310" s="88">
        <f t="shared" si="45"/>
        <v>200</v>
      </c>
      <c r="R310" s="88">
        <f t="shared" si="46"/>
        <v>34</v>
      </c>
      <c r="S310" s="88">
        <f>IF(入力データと計算結果!$F$9=バックデータ一覧!$A$2,$AC310,0)*$AX$11*$AX$12</f>
        <v>180</v>
      </c>
      <c r="T310" s="88">
        <f>IF(入力データと計算結果!$F$9=バックデータ一覧!$A$2,0,$AC310)*$AX$12</f>
        <v>0</v>
      </c>
      <c r="U310" s="88">
        <f t="shared" ca="1" si="52"/>
        <v>27.374143607682484</v>
      </c>
      <c r="V310" s="90">
        <f ca="1">IF(OR(入力データと計算結果!$F$9=バックデータ一覧!$A$2,入力データと計算結果!$F$9=バックデータ一覧!$A$3),W310/(バックデータ一覧!$E$8-計算過程!X310)/4.186*10^3,0)</f>
        <v>27.374143607682484</v>
      </c>
      <c r="W310" s="90">
        <f t="shared" si="47"/>
        <v>5.9184999999999999</v>
      </c>
      <c r="X310" s="90">
        <f ca="1">MAX(VLOOKUP(入力データと計算結果!$F$5,バックデータ一覧!$Y$3:$AA$10,2)*Y310+VLOOKUP(入力データと計算結果!$F$5,バックデータ一覧!$Y$3:$AA$10,3),0.5)</f>
        <v>8.3498143750000011</v>
      </c>
      <c r="Y310" s="90">
        <f t="shared" ca="1" si="48"/>
        <v>7.3562500000000002</v>
      </c>
      <c r="Z310" s="24">
        <f>IF(入力データと計算結果!$F$6=4,INDEX(バックデータ一覧!$I$4:$L$9,MATCH(VLOOKUP(計算過程!$A310,バックデータ一覧!$AU$3:$AV$367,2),バックデータ一覧!$H$4:$H$9,0),MATCH(計算過程!Z$2,バックデータ一覧!$I$2:$L$2,0)),IF(入力データと計算結果!$F$6=3,INDEX(バックデータ一覧!$I$10:$L$15,MATCH(VLOOKUP(計算過程!$A310,バックデータ一覧!$AU$3:$AV$367,2),バックデータ一覧!$H$10:$H$15,0),MATCH(計算過程!Z$2,バックデータ一覧!$I$2:$L$2,0)),IF(入力データと計算結果!$F$6=2,INDEX(バックデータ一覧!$I$16:$L$21,MATCH(VLOOKUP(計算過程!$A310,バックデータ一覧!$AU$3:$AV$367,2),バックデータ一覧!$H$16:$H$21,0),MATCH(計算過程!Z$2,バックデータ一覧!$I$2:$L$2,0)),IF(入力データと計算結果!$F$6=1,INDEX(バックデータ一覧!$I$22:$L$27,MATCH(VLOOKUP(計算過程!$A310,バックデータ一覧!$AU$3:$AV$367,2),バックデータ一覧!$H$22:$H$27,0),MATCH(計算過程!Z$2,バックデータ一覧!$I$2:$L$2,0))))))</f>
        <v>136</v>
      </c>
      <c r="AA310" s="24">
        <f>IF(入力データと計算結果!$F$6=4,INDEX(バックデータ一覧!$I$4:$L$9,MATCH(VLOOKUP(計算過程!$A310,バックデータ一覧!$AU$3:$AV$367,2),バックデータ一覧!$H$4:$H$9,0),MATCH(計算過程!AA$2,バックデータ一覧!$I$2:$L$2,0)),IF(入力データと計算結果!$F$6=3,INDEX(バックデータ一覧!$I$10:$L$15,MATCH(VLOOKUP(計算過程!$A310,バックデータ一覧!$AU$3:$AV$367,2),バックデータ一覧!$H$10:$H$15,0),MATCH(計算過程!AA$2,バックデータ一覧!$I$2:$L$2,0)),IF(入力データと計算結果!$F$6=2,INDEX(バックデータ一覧!$I$16:$L$21,MATCH(VLOOKUP(計算過程!$A310,バックデータ一覧!$AU$3:$AV$367,2),バックデータ一覧!$H$16:$H$21,0),MATCH(計算過程!AA$2,バックデータ一覧!$I$2:$L$2,0)),IF(入力データと計算結果!$F$6=1,INDEX(バックデータ一覧!$I$22:$L$27,MATCH(VLOOKUP(計算過程!$A310,バックデータ一覧!$AU$3:$AV$367,2),バックデータ一覧!$H$22:$H$27,0),MATCH(計算過程!AA$2,バックデータ一覧!$I$2:$L$2,0))))))</f>
        <v>200</v>
      </c>
      <c r="AB310" s="24">
        <f>IF(入力データと計算結果!$F$6=4,INDEX(バックデータ一覧!$I$4:$L$9,MATCH(VLOOKUP(計算過程!$A310,バックデータ一覧!$AU$3:$AV$367,2),バックデータ一覧!$H$4:$H$9,0),MATCH(計算過程!AB$2,バックデータ一覧!$I$2:$L$2,0)),IF(入力データと計算結果!$F$6=3,INDEX(バックデータ一覧!$I$10:$L$15,MATCH(VLOOKUP(計算過程!$A310,バックデータ一覧!$AU$3:$AV$367,2),バックデータ一覧!$H$10:$H$15,0),MATCH(計算過程!AB$2,バックデータ一覧!$I$2:$L$2,0)),IF(入力データと計算結果!$F$6=2,INDEX(バックデータ一覧!$I$16:$L$21,MATCH(VLOOKUP(計算過程!$A310,バックデータ一覧!$AU$3:$AV$367,2),バックデータ一覧!$H$16:$H$21,0),MATCH(計算過程!AB$2,バックデータ一覧!$I$2:$L$2,0)),IF(入力データと計算結果!$F$6=1,INDEX(バックデータ一覧!$I$22:$L$27,MATCH(VLOOKUP(計算過程!$A310,バックデータ一覧!$AU$3:$AV$367,2),バックデータ一覧!$H$22:$H$27,0),MATCH(計算過程!AB$2,バックデータ一覧!$I$2:$L$2,0))))))</f>
        <v>34</v>
      </c>
      <c r="AC310" s="24">
        <f>IF(入力データと計算結果!$F$6=4,INDEX(バックデータ一覧!$I$4:$L$9,MATCH(VLOOKUP(計算過程!$A310,バックデータ一覧!$AU$3:$AV$367,2),バックデータ一覧!$H$4:$H$9,0),MATCH(計算過程!AC$2,バックデータ一覧!$I$2:$L$2,0)),IF(入力データと計算結果!$F$6=3,INDEX(バックデータ一覧!$I$10:$L$15,MATCH(VLOOKUP(計算過程!$A310,バックデータ一覧!$AU$3:$AV$367,2),バックデータ一覧!$H$10:$H$15,0),MATCH(計算過程!AC$2,バックデータ一覧!$I$2:$L$2,0)),IF(入力データと計算結果!$F$6=2,INDEX(バックデータ一覧!$I$16:$L$21,MATCH(VLOOKUP(計算過程!$A310,バックデータ一覧!$AU$3:$AV$367,2),バックデータ一覧!$H$16:$H$21,0),MATCH(計算過程!AC$2,バックデータ一覧!$I$2:$L$2,0)),IF(入力データと計算結果!$F$6=1,INDEX(バックデータ一覧!$I$22:$L$27,MATCH(VLOOKUP(計算過程!$A310,バックデータ一覧!$AU$3:$AV$367,2),バックデータ一覧!$H$22:$H$27,0),MATCH(計算過程!AC$2,バックデータ一覧!$I$2:$L$2,0))))))</f>
        <v>180</v>
      </c>
      <c r="AD310" s="89">
        <f>IF($AF310&lt;7,INDEX(バックデータ一覧!$P$4:$S$5,MATCH(入力データと計算結果!$F$8,バックデータ一覧!$O$4:$O$5,0),MATCH(入力データと計算結果!$F$6,バックデータ一覧!$P$3:$W$3,0)),IF(AND($AF310&gt;=7,$AF310&lt;16),INDEX(バックデータ一覧!$P$6:$S$7,MATCH(入力データと計算結果!$F$8,バックデータ一覧!$O$6:$O$7,0),MATCH(入力データと計算結果!$F$6,バックデータ一覧!$P$3:$W$3,0)),IF(AND($AF310&gt;=16,$AF310&lt;25),INDEX(バックデータ一覧!$P$8:$S$9,MATCH(入力データと計算結果!$F$8,バックデータ一覧!$O$8:$O$9,0),MATCH(入力データと計算結果!$F$6,バックデータ一覧!$P$3:$W$3,0)),IF($AF310&gt;=25,INDEX(バックデータ一覧!$P$10:$S$11,MATCH(入力データと計算結果!$F$8,バックデータ一覧!$O$10:$O$11,0),MATCH(入力データと計算結果!$F$6,バックデータ一覧!$P$3:$W$3,0))))))</f>
        <v>-0.12</v>
      </c>
      <c r="AE310" s="89">
        <f>IF($AF310&lt;7,INDEX(バックデータ一覧!$T$4:$W$5,MATCH(入力データと計算結果!$F$8,バックデータ一覧!$O$4:$O$5,0),MATCH(入力データと計算結果!$F$6,バックデータ一覧!$P$3:$W$3,0)),IF(AND($AF310&gt;=7,$AF310&lt;16),INDEX(バックデータ一覧!$T$6:$W$7,MATCH(入力データと計算結果!$F$8,バックデータ一覧!$O$6:$O$7,0),MATCH(入力データと計算結果!$F$6,バックデータ一覧!$P$3:$W$3,0)),IF(AND($AF310&gt;=16,$AF310&lt;25),INDEX(バックデータ一覧!$T$8:$W$9,MATCH(入力データと計算結果!$F$8,バックデータ一覧!$O$8:$O$9,0),MATCH(入力データと計算結果!$F$6,バックデータ一覧!$P$3:$W$3,0)),IF($AF310&gt;=25,INDEX(バックデータ一覧!$T$10:$W$11,MATCH(入力データと計算結果!$F$8,バックデータ一覧!$O$10:$O$11,0),MATCH(入力データと計算結果!$F$6,バックデータ一覧!$P$3:$W$3,0))))))</f>
        <v>6</v>
      </c>
      <c r="AF310" s="88">
        <f>AVERAGEIF(貼り付けシート!$A$6:$A$8765,$A310,貼り付けシート!$C$6:$C$8765)</f>
        <v>0.67916666666666659</v>
      </c>
      <c r="AG310" s="91">
        <f>IF(AND(入力データと計算結果!$F$7=バックデータ一覧!$A$7,AH310="使用できる"),MIN(AN310,SUM(I310:N310)*$AX$13),0)</f>
        <v>0</v>
      </c>
      <c r="AH310" s="47" t="str">
        <f t="shared" si="53"/>
        <v>使用できる</v>
      </c>
      <c r="AI310" s="90">
        <f>IF(入力データと計算結果!$F$7=バックデータ一覧!$A$8,MIN(AJ310,(SUM(I310:N310)*$AX$15)),0)</f>
        <v>0</v>
      </c>
      <c r="AJ310" s="90">
        <f t="shared" ca="1" si="49"/>
        <v>0</v>
      </c>
      <c r="AK310" s="90">
        <f t="shared" ca="1" si="50"/>
        <v>35.570651553937502</v>
      </c>
      <c r="AL310" s="88">
        <f>IF(OR($AX$22=0,入力データと計算結果!$F$7&lt;&gt;バックデータ一覧!$A$8),0,$AX$19*AM310*10^-3)</f>
        <v>0</v>
      </c>
      <c r="AM310" s="90">
        <f>SUMPRODUCT(('計算過程（日射量等）'!$A$6:$A$8765=計算過程!A310)*('計算過程（日射量等）'!$C$6:$C$8765&gt;=$AX$20))</f>
        <v>7</v>
      </c>
      <c r="AN310" s="90">
        <f>IF(入力データと計算結果!$F$7=バックデータ一覧!$A$9,0,AO310*$AX$22*$AX$21*計算過程!$AX$23)</f>
        <v>0</v>
      </c>
      <c r="AO310" s="90">
        <f>SUMIF('計算過程（日射量等）'!$A$6:$A$8765,計算過程!A310,'計算過程（日射量等）'!$C$6:$C$8765)*3600*10^-6</f>
        <v>17.059853635996465</v>
      </c>
      <c r="AP310" s="90">
        <f t="shared" si="54"/>
        <v>7.4868279569892486</v>
      </c>
      <c r="AQ310" s="90">
        <f>AVERAGEIF('貼り付けシート（日射量等）'!$D$3:$D$8762,$A310,'貼り付けシート（日射量等）'!$F$3:$F$8762)</f>
        <v>5.2625000000000011</v>
      </c>
    </row>
    <row r="311" spans="1:43">
      <c r="A311" s="28">
        <v>41945</v>
      </c>
      <c r="B311" s="88">
        <f ca="1">I311-IF(入力データと計算結果!$F$7=バックデータ一覧!$A$7,計算過程!$AG311,計算過程!$AI311)*I311/($I311+$J311+$K311+$L311+$M311+$N311)</f>
        <v>8.3399455877919983</v>
      </c>
      <c r="C311" s="88">
        <f ca="1">J311-IF(入力データと計算結果!$F$7=バックデータ一覧!$A$7,計算過程!$AG311,計算過程!$AI311)*J311/($I311+$J311+$K311+$L311+$M311+$N311)</f>
        <v>13.451525141599999</v>
      </c>
      <c r="D311" s="88">
        <f ca="1">K311-IF(入力データと計算結果!$F$7=バックデータ一覧!$A$7,計算過程!$AG311,計算過程!$AI311)*K311/($I311+$J311+$K311+$L311+$M311+$N311)</f>
        <v>1.0761220113279999</v>
      </c>
      <c r="E311" s="88">
        <f ca="1">L311-IF(入力データと計算結果!$F$7=バックデータ一覧!$A$7,計算過程!$AG311,計算過程!$AI311)*L311/($I311+$J311+$K311+$L311+$M311+$N311)</f>
        <v>24.212745254879994</v>
      </c>
      <c r="F311" s="88">
        <f ca="1">M311-IF(入力データと計算結果!$F$7=バックデータ一覧!$A$7,計算過程!$AG311,計算過程!$AI311)*M311/($I311+$J311+$K311+$L311+$M311+$N311)</f>
        <v>0</v>
      </c>
      <c r="G311" s="88">
        <f ca="1">N311-IF(入力データと計算結果!$F$7=バックデータ一覧!$A$7,計算過程!$AG311,計算過程!$AI311)*N311/($I311+$J311+$K311+$L311+$M311+$N311)</f>
        <v>5.8169999999999993</v>
      </c>
      <c r="H311" s="88">
        <f t="shared" si="51"/>
        <v>0</v>
      </c>
      <c r="I311" s="90">
        <f ca="1">P311*(バックデータ一覧!$E$3-計算過程!X311)*4.186*10^-3</f>
        <v>8.3399455877919983</v>
      </c>
      <c r="J311" s="90">
        <f ca="1">Q311*(バックデータ一覧!$E$4-計算過程!X311)*4.186*10^-3</f>
        <v>13.451525141599999</v>
      </c>
      <c r="K311" s="90">
        <f ca="1">R311*(バックデータ一覧!$E$5-計算過程!X311)*4.186*10^-3</f>
        <v>1.0761220113279999</v>
      </c>
      <c r="L311" s="90">
        <f ca="1">IF(入力データと計算結果!$F$9=バックデータ一覧!$A$2,計算過程!S311*(バックデータ一覧!$E$6-計算過程!X311)*4.186*10^-3,0)</f>
        <v>24.212745254879994</v>
      </c>
      <c r="M311" s="90">
        <f>IF(入力データと計算結果!$F$9=バックデータ一覧!$A$2,0,計算過程!T311*(バックデータ一覧!$E$7-計算過程!X311)*4.186*10^-3)</f>
        <v>0</v>
      </c>
      <c r="N311" s="90">
        <f ca="1">IF(入力データと計算結果!$F$9=バックデータ一覧!$A$4,0,計算過程!U311*(バックデータ一覧!$E$8-計算過程!X311)*4.186*10^-3)</f>
        <v>5.8169999999999993</v>
      </c>
      <c r="O311" s="90">
        <f>IF(入力データと計算結果!$F$9=バックデータ一覧!$A$4,計算過程!W311*1.25,0)</f>
        <v>0</v>
      </c>
      <c r="P311" s="88">
        <f t="shared" si="44"/>
        <v>62</v>
      </c>
      <c r="Q311" s="88">
        <f t="shared" si="45"/>
        <v>100</v>
      </c>
      <c r="R311" s="88">
        <f t="shared" si="46"/>
        <v>8</v>
      </c>
      <c r="S311" s="88">
        <f>IF(入力データと計算結果!$F$9=バックデータ一覧!$A$2,$AC311,0)*$AX$11*$AX$12</f>
        <v>180</v>
      </c>
      <c r="T311" s="88">
        <f>IF(入力データと計算結果!$F$9=バックデータ一覧!$A$2,0,$AC311)*$AX$12</f>
        <v>0</v>
      </c>
      <c r="U311" s="88">
        <f t="shared" ca="1" si="52"/>
        <v>26.654722196606247</v>
      </c>
      <c r="V311" s="90">
        <f ca="1">IF(OR(入力データと計算結果!$F$9=バックデータ一覧!$A$2,入力データと計算結果!$F$9=バックデータ一覧!$A$3),W311/(バックデータ一覧!$E$8-計算過程!X311)/4.186*10^3,0)</f>
        <v>26.654722196606247</v>
      </c>
      <c r="W311" s="90">
        <f t="shared" si="47"/>
        <v>5.8170000000000002</v>
      </c>
      <c r="X311" s="90">
        <f ca="1">MAX(VLOOKUP(入力データと計算結果!$F$5,バックデータ一覧!$Y$3:$AA$10,2)*Y311+VLOOKUP(入力データと計算結果!$F$5,バックデータ一覧!$Y$3:$AA$10,3),0.5)</f>
        <v>7.865444000000001</v>
      </c>
      <c r="Y311" s="90">
        <f t="shared" ca="1" si="48"/>
        <v>6.6266666666666669</v>
      </c>
      <c r="Z311" s="24">
        <f>IF(入力データと計算結果!$F$6=4,INDEX(バックデータ一覧!$I$4:$L$9,MATCH(VLOOKUP(計算過程!$A311,バックデータ一覧!$AU$3:$AV$367,2),バックデータ一覧!$H$4:$H$9,0),MATCH(計算過程!Z$2,バックデータ一覧!$I$2:$L$2,0)),IF(入力データと計算結果!$F$6=3,INDEX(バックデータ一覧!$I$10:$L$15,MATCH(VLOOKUP(計算過程!$A311,バックデータ一覧!$AU$3:$AV$367,2),バックデータ一覧!$H$10:$H$15,0),MATCH(計算過程!Z$2,バックデータ一覧!$I$2:$L$2,0)),IF(入力データと計算結果!$F$6=2,INDEX(バックデータ一覧!$I$16:$L$21,MATCH(VLOOKUP(計算過程!$A311,バックデータ一覧!$AU$3:$AV$367,2),バックデータ一覧!$H$16:$H$21,0),MATCH(計算過程!Z$2,バックデータ一覧!$I$2:$L$2,0)),IF(入力データと計算結果!$F$6=1,INDEX(バックデータ一覧!$I$22:$L$27,MATCH(VLOOKUP(計算過程!$A311,バックデータ一覧!$AU$3:$AV$367,2),バックデータ一覧!$H$22:$H$27,0),MATCH(計算過程!Z$2,バックデータ一覧!$I$2:$L$2,0))))))</f>
        <v>62</v>
      </c>
      <c r="AA311" s="24">
        <f>IF(入力データと計算結果!$F$6=4,INDEX(バックデータ一覧!$I$4:$L$9,MATCH(VLOOKUP(計算過程!$A311,バックデータ一覧!$AU$3:$AV$367,2),バックデータ一覧!$H$4:$H$9,0),MATCH(計算過程!AA$2,バックデータ一覧!$I$2:$L$2,0)),IF(入力データと計算結果!$F$6=3,INDEX(バックデータ一覧!$I$10:$L$15,MATCH(VLOOKUP(計算過程!$A311,バックデータ一覧!$AU$3:$AV$367,2),バックデータ一覧!$H$10:$H$15,0),MATCH(計算過程!AA$2,バックデータ一覧!$I$2:$L$2,0)),IF(入力データと計算結果!$F$6=2,INDEX(バックデータ一覧!$I$16:$L$21,MATCH(VLOOKUP(計算過程!$A311,バックデータ一覧!$AU$3:$AV$367,2),バックデータ一覧!$H$16:$H$21,0),MATCH(計算過程!AA$2,バックデータ一覧!$I$2:$L$2,0)),IF(入力データと計算結果!$F$6=1,INDEX(バックデータ一覧!$I$22:$L$27,MATCH(VLOOKUP(計算過程!$A311,バックデータ一覧!$AU$3:$AV$367,2),バックデータ一覧!$H$22:$H$27,0),MATCH(計算過程!AA$2,バックデータ一覧!$I$2:$L$2,0))))))</f>
        <v>100</v>
      </c>
      <c r="AB311" s="24">
        <f>IF(入力データと計算結果!$F$6=4,INDEX(バックデータ一覧!$I$4:$L$9,MATCH(VLOOKUP(計算過程!$A311,バックデータ一覧!$AU$3:$AV$367,2),バックデータ一覧!$H$4:$H$9,0),MATCH(計算過程!AB$2,バックデータ一覧!$I$2:$L$2,0)),IF(入力データと計算結果!$F$6=3,INDEX(バックデータ一覧!$I$10:$L$15,MATCH(VLOOKUP(計算過程!$A311,バックデータ一覧!$AU$3:$AV$367,2),バックデータ一覧!$H$10:$H$15,0),MATCH(計算過程!AB$2,バックデータ一覧!$I$2:$L$2,0)),IF(入力データと計算結果!$F$6=2,INDEX(バックデータ一覧!$I$16:$L$21,MATCH(VLOOKUP(計算過程!$A311,バックデータ一覧!$AU$3:$AV$367,2),バックデータ一覧!$H$16:$H$21,0),MATCH(計算過程!AB$2,バックデータ一覧!$I$2:$L$2,0)),IF(入力データと計算結果!$F$6=1,INDEX(バックデータ一覧!$I$22:$L$27,MATCH(VLOOKUP(計算過程!$A311,バックデータ一覧!$AU$3:$AV$367,2),バックデータ一覧!$H$22:$H$27,0),MATCH(計算過程!AB$2,バックデータ一覧!$I$2:$L$2,0))))))</f>
        <v>8</v>
      </c>
      <c r="AC311" s="24">
        <f>IF(入力データと計算結果!$F$6=4,INDEX(バックデータ一覧!$I$4:$L$9,MATCH(VLOOKUP(計算過程!$A311,バックデータ一覧!$AU$3:$AV$367,2),バックデータ一覧!$H$4:$H$9,0),MATCH(計算過程!AC$2,バックデータ一覧!$I$2:$L$2,0)),IF(入力データと計算結果!$F$6=3,INDEX(バックデータ一覧!$I$10:$L$15,MATCH(VLOOKUP(計算過程!$A311,バックデータ一覧!$AU$3:$AV$367,2),バックデータ一覧!$H$10:$H$15,0),MATCH(計算過程!AC$2,バックデータ一覧!$I$2:$L$2,0)),IF(入力データと計算結果!$F$6=2,INDEX(バックデータ一覧!$I$16:$L$21,MATCH(VLOOKUP(計算過程!$A311,バックデータ一覧!$AU$3:$AV$367,2),バックデータ一覧!$H$16:$H$21,0),MATCH(計算過程!AC$2,バックデータ一覧!$I$2:$L$2,0)),IF(入力データと計算結果!$F$6=1,INDEX(バックデータ一覧!$I$22:$L$27,MATCH(VLOOKUP(計算過程!$A311,バックデータ一覧!$AU$3:$AV$367,2),バックデータ一覧!$H$22:$H$27,0),MATCH(計算過程!AC$2,バックデータ一覧!$I$2:$L$2,0))))))</f>
        <v>180</v>
      </c>
      <c r="AD311" s="89">
        <f>IF($AF311&lt;7,INDEX(バックデータ一覧!$P$4:$S$5,MATCH(入力データと計算結果!$F$8,バックデータ一覧!$O$4:$O$5,0),MATCH(入力データと計算結果!$F$6,バックデータ一覧!$P$3:$W$3,0)),IF(AND($AF311&gt;=7,$AF311&lt;16),INDEX(バックデータ一覧!$P$6:$S$7,MATCH(入力データと計算結果!$F$8,バックデータ一覧!$O$6:$O$7,0),MATCH(入力データと計算結果!$F$6,バックデータ一覧!$P$3:$W$3,0)),IF(AND($AF311&gt;=16,$AF311&lt;25),INDEX(バックデータ一覧!$P$8:$S$9,MATCH(入力データと計算結果!$F$8,バックデータ一覧!$O$8:$O$9,0),MATCH(入力データと計算結果!$F$6,バックデータ一覧!$P$3:$W$3,0)),IF($AF311&gt;=25,INDEX(バックデータ一覧!$P$10:$S$11,MATCH(入力データと計算結果!$F$8,バックデータ一覧!$O$10:$O$11,0),MATCH(入力データと計算結果!$F$6,バックデータ一覧!$P$3:$W$3,0))))))</f>
        <v>-0.12</v>
      </c>
      <c r="AE311" s="89">
        <f>IF($AF311&lt;7,INDEX(バックデータ一覧!$T$4:$W$5,MATCH(入力データと計算結果!$F$8,バックデータ一覧!$O$4:$O$5,0),MATCH(入力データと計算結果!$F$6,バックデータ一覧!$P$3:$W$3,0)),IF(AND($AF311&gt;=7,$AF311&lt;16),INDEX(バックデータ一覧!$T$6:$W$7,MATCH(入力データと計算結果!$F$8,バックデータ一覧!$O$6:$O$7,0),MATCH(入力データと計算結果!$F$6,バックデータ一覧!$P$3:$W$3,0)),IF(AND($AF311&gt;=16,$AF311&lt;25),INDEX(バックデータ一覧!$T$8:$W$9,MATCH(入力データと計算結果!$F$8,バックデータ一覧!$O$8:$O$9,0),MATCH(入力データと計算結果!$F$6,バックデータ一覧!$P$3:$W$3,0)),IF($AF311&gt;=25,INDEX(バックデータ一覧!$T$10:$W$11,MATCH(入力データと計算結果!$F$8,バックデータ一覧!$O$10:$O$11,0),MATCH(入力データと計算結果!$F$6,バックデータ一覧!$P$3:$W$3,0))))))</f>
        <v>6</v>
      </c>
      <c r="AF311" s="88">
        <f>AVERAGEIF(貼り付けシート!$A$6:$A$8765,$A311,貼り付けシート!$C$6:$C$8765)</f>
        <v>1.5250000000000004</v>
      </c>
      <c r="AG311" s="91">
        <f>IF(AND(入力データと計算結果!$F$7=バックデータ一覧!$A$7,AH311="使用できる"),MIN(AN311,SUM(I311:N311)*$AX$13),0)</f>
        <v>0</v>
      </c>
      <c r="AH311" s="47" t="str">
        <f t="shared" si="53"/>
        <v>使用できる</v>
      </c>
      <c r="AI311" s="90">
        <f>IF(入力データと計算結果!$F$7=バックデータ一覧!$A$8,MIN(AJ311,(SUM(I311:N311)*$AX$15)),0)</f>
        <v>0</v>
      </c>
      <c r="AJ311" s="90">
        <f t="shared" ca="1" si="49"/>
        <v>0</v>
      </c>
      <c r="AK311" s="90">
        <f t="shared" ca="1" si="50"/>
        <v>35.8747877124</v>
      </c>
      <c r="AL311" s="88">
        <f>IF(OR($AX$22=0,入力データと計算結果!$F$7&lt;&gt;バックデータ一覧!$A$8),0,$AX$19*AM311*10^-3)</f>
        <v>0</v>
      </c>
      <c r="AM311" s="90">
        <f>SUMPRODUCT(('計算過程（日射量等）'!$A$6:$A$8765=計算過程!A311)*('計算過程（日射量等）'!$C$6:$C$8765&gt;=$AX$20))</f>
        <v>0</v>
      </c>
      <c r="AN311" s="90">
        <f>IF(入力データと計算結果!$F$7=バックデータ一覧!$A$9,0,AO311*$AX$22*$AX$21*計算過程!$AX$23)</f>
        <v>0</v>
      </c>
      <c r="AO311" s="90">
        <f>SUMIF('計算過程（日射量等）'!$A$6:$A$8765,計算過程!A311,'計算過程（日射量等）'!$C$6:$C$8765)*3600*10^-6</f>
        <v>2.7882326139200915</v>
      </c>
      <c r="AP311" s="90">
        <f t="shared" si="54"/>
        <v>7.4302419354838722</v>
      </c>
      <c r="AQ311" s="90">
        <f>AVERAGEIF('貼り付けシート（日射量等）'!$D$3:$D$8762,$A311,'貼り付けシート（日射量等）'!$F$3:$F$8762)</f>
        <v>8.6625000000000014</v>
      </c>
    </row>
    <row r="312" spans="1:43">
      <c r="A312" s="28">
        <v>41946</v>
      </c>
      <c r="B312" s="88">
        <f ca="1">I312-IF(入力データと計算結果!$F$7=バックデータ一覧!$A$7,計算過程!$AG312,計算過程!$AI312)*I312/($I312+$J312+$K312+$L312+$M312+$N312)</f>
        <v>19.058445385979997</v>
      </c>
      <c r="C312" s="88">
        <f ca="1">J312-IF(入力データと計算結果!$F$7=バックデータ一覧!$A$7,計算過程!$AG312,計算過程!$AI312)*J312/($I312+$J312+$K312+$L312+$M312+$N312)</f>
        <v>27.226350551399999</v>
      </c>
      <c r="D312" s="88">
        <f ca="1">K312-IF(入力データと計算結果!$F$7=バックデータ一覧!$A$7,計算過程!$AG312,計算過程!$AI312)*K312/($I312+$J312+$K312+$L312+$M312+$N312)</f>
        <v>4.0839525827099994</v>
      </c>
      <c r="E312" s="88">
        <f ca="1">L312-IF(入力データと計算結果!$F$7=バックデータ一覧!$A$7,計算過程!$AG312,計算過程!$AI312)*L312/($I312+$J312+$K312+$L312+$M312+$N312)</f>
        <v>24.50371549626</v>
      </c>
      <c r="F312" s="88">
        <f ca="1">M312-IF(入力データと計算結果!$F$7=バックデータ一覧!$A$7,計算過程!$AG312,計算過程!$AI312)*M312/($I312+$J312+$K312+$L312+$M312+$N312)</f>
        <v>0</v>
      </c>
      <c r="G312" s="88">
        <f ca="1">N312-IF(入力データと計算結果!$F$7=バックデータ一覧!$A$7,計算過程!$AG312,計算過程!$AI312)*N312/($I312+$J312+$K312+$L312+$M312+$N312)</f>
        <v>5.4655000000000005</v>
      </c>
      <c r="H312" s="88">
        <f t="shared" si="51"/>
        <v>0</v>
      </c>
      <c r="I312" s="90">
        <f ca="1">P312*(バックデータ一覧!$E$3-計算過程!X312)*4.186*10^-3</f>
        <v>19.058445385979997</v>
      </c>
      <c r="J312" s="90">
        <f ca="1">Q312*(バックデータ一覧!$E$4-計算過程!X312)*4.186*10^-3</f>
        <v>27.226350551399999</v>
      </c>
      <c r="K312" s="90">
        <f ca="1">R312*(バックデータ一覧!$E$5-計算過程!X312)*4.186*10^-3</f>
        <v>4.0839525827099994</v>
      </c>
      <c r="L312" s="90">
        <f ca="1">IF(入力データと計算結果!$F$9=バックデータ一覧!$A$2,計算過程!S312*(バックデータ一覧!$E$6-計算過程!X312)*4.186*10^-3,0)</f>
        <v>24.50371549626</v>
      </c>
      <c r="M312" s="90">
        <f>IF(入力データと計算結果!$F$9=バックデータ一覧!$A$2,0,計算過程!T312*(バックデータ一覧!$E$7-計算過程!X312)*4.186*10^-3)</f>
        <v>0</v>
      </c>
      <c r="N312" s="90">
        <f ca="1">IF(入力データと計算結果!$F$9=バックデータ一覧!$A$4,0,計算過程!U312*(バックデータ一覧!$E$8-計算過程!X312)*4.186*10^-3)</f>
        <v>5.4655000000000005</v>
      </c>
      <c r="O312" s="90">
        <f>IF(入力データと計算結果!$F$9=バックデータ一覧!$A$4,計算過程!W312*1.25,0)</f>
        <v>0</v>
      </c>
      <c r="P312" s="88">
        <f t="shared" si="44"/>
        <v>140</v>
      </c>
      <c r="Q312" s="88">
        <f t="shared" si="45"/>
        <v>200</v>
      </c>
      <c r="R312" s="88">
        <f t="shared" si="46"/>
        <v>30</v>
      </c>
      <c r="S312" s="88">
        <f>IF(入力データと計算結果!$F$9=バックデータ一覧!$A$2,$AC312,0)*$AX$11*$AX$12</f>
        <v>180</v>
      </c>
      <c r="T312" s="88">
        <f>IF(入力データと計算結果!$F$9=バックデータ一覧!$A$2,0,$AC312)*$AX$12</f>
        <v>0</v>
      </c>
      <c r="U312" s="88">
        <f t="shared" ca="1" si="52"/>
        <v>24.859933711972559</v>
      </c>
      <c r="V312" s="90">
        <f ca="1">IF(OR(入力データと計算結果!$F$9=バックデータ一覧!$A$2,入力データと計算結果!$F$9=バックデータ一覧!$A$3),W312/(バックデータ一覧!$E$8-計算過程!X312)/4.186*10^3,0)</f>
        <v>24.859933711972559</v>
      </c>
      <c r="W312" s="90">
        <f t="shared" si="47"/>
        <v>5.4655000000000005</v>
      </c>
      <c r="X312" s="90">
        <f ca="1">MAX(VLOOKUP(入力データと計算結果!$F$5,バックデータ一覧!$Y$3:$AA$10,2)*Y312+VLOOKUP(入力データと計算結果!$F$5,バックデータ一覧!$Y$3:$AA$10,3),0.5)</f>
        <v>7.4792755</v>
      </c>
      <c r="Y312" s="90">
        <f t="shared" ca="1" si="48"/>
        <v>6.044999999999999</v>
      </c>
      <c r="Z312" s="24">
        <f>IF(入力データと計算結果!$F$6=4,INDEX(バックデータ一覧!$I$4:$L$9,MATCH(VLOOKUP(計算過程!$A312,バックデータ一覧!$AU$3:$AV$367,2),バックデータ一覧!$H$4:$H$9,0),MATCH(計算過程!Z$2,バックデータ一覧!$I$2:$L$2,0)),IF(入力データと計算結果!$F$6=3,INDEX(バックデータ一覧!$I$10:$L$15,MATCH(VLOOKUP(計算過程!$A312,バックデータ一覧!$AU$3:$AV$367,2),バックデータ一覧!$H$10:$H$15,0),MATCH(計算過程!Z$2,バックデータ一覧!$I$2:$L$2,0)),IF(入力データと計算結果!$F$6=2,INDEX(バックデータ一覧!$I$16:$L$21,MATCH(VLOOKUP(計算過程!$A312,バックデータ一覧!$AU$3:$AV$367,2),バックデータ一覧!$H$16:$H$21,0),MATCH(計算過程!Z$2,バックデータ一覧!$I$2:$L$2,0)),IF(入力データと計算結果!$F$6=1,INDEX(バックデータ一覧!$I$22:$L$27,MATCH(VLOOKUP(計算過程!$A312,バックデータ一覧!$AU$3:$AV$367,2),バックデータ一覧!$H$22:$H$27,0),MATCH(計算過程!Z$2,バックデータ一覧!$I$2:$L$2,0))))))</f>
        <v>140</v>
      </c>
      <c r="AA312" s="24">
        <f>IF(入力データと計算結果!$F$6=4,INDEX(バックデータ一覧!$I$4:$L$9,MATCH(VLOOKUP(計算過程!$A312,バックデータ一覧!$AU$3:$AV$367,2),バックデータ一覧!$H$4:$H$9,0),MATCH(計算過程!AA$2,バックデータ一覧!$I$2:$L$2,0)),IF(入力データと計算結果!$F$6=3,INDEX(バックデータ一覧!$I$10:$L$15,MATCH(VLOOKUP(計算過程!$A312,バックデータ一覧!$AU$3:$AV$367,2),バックデータ一覧!$H$10:$H$15,0),MATCH(計算過程!AA$2,バックデータ一覧!$I$2:$L$2,0)),IF(入力データと計算結果!$F$6=2,INDEX(バックデータ一覧!$I$16:$L$21,MATCH(VLOOKUP(計算過程!$A312,バックデータ一覧!$AU$3:$AV$367,2),バックデータ一覧!$H$16:$H$21,0),MATCH(計算過程!AA$2,バックデータ一覧!$I$2:$L$2,0)),IF(入力データと計算結果!$F$6=1,INDEX(バックデータ一覧!$I$22:$L$27,MATCH(VLOOKUP(計算過程!$A312,バックデータ一覧!$AU$3:$AV$367,2),バックデータ一覧!$H$22:$H$27,0),MATCH(計算過程!AA$2,バックデータ一覧!$I$2:$L$2,0))))))</f>
        <v>200</v>
      </c>
      <c r="AB312" s="24">
        <f>IF(入力データと計算結果!$F$6=4,INDEX(バックデータ一覧!$I$4:$L$9,MATCH(VLOOKUP(計算過程!$A312,バックデータ一覧!$AU$3:$AV$367,2),バックデータ一覧!$H$4:$H$9,0),MATCH(計算過程!AB$2,バックデータ一覧!$I$2:$L$2,0)),IF(入力データと計算結果!$F$6=3,INDEX(バックデータ一覧!$I$10:$L$15,MATCH(VLOOKUP(計算過程!$A312,バックデータ一覧!$AU$3:$AV$367,2),バックデータ一覧!$H$10:$H$15,0),MATCH(計算過程!AB$2,バックデータ一覧!$I$2:$L$2,0)),IF(入力データと計算結果!$F$6=2,INDEX(バックデータ一覧!$I$16:$L$21,MATCH(VLOOKUP(計算過程!$A312,バックデータ一覧!$AU$3:$AV$367,2),バックデータ一覧!$H$16:$H$21,0),MATCH(計算過程!AB$2,バックデータ一覧!$I$2:$L$2,0)),IF(入力データと計算結果!$F$6=1,INDEX(バックデータ一覧!$I$22:$L$27,MATCH(VLOOKUP(計算過程!$A312,バックデータ一覧!$AU$3:$AV$367,2),バックデータ一覧!$H$22:$H$27,0),MATCH(計算過程!AB$2,バックデータ一覧!$I$2:$L$2,0))))))</f>
        <v>30</v>
      </c>
      <c r="AC312" s="24">
        <f>IF(入力データと計算結果!$F$6=4,INDEX(バックデータ一覧!$I$4:$L$9,MATCH(VLOOKUP(計算過程!$A312,バックデータ一覧!$AU$3:$AV$367,2),バックデータ一覧!$H$4:$H$9,0),MATCH(計算過程!AC$2,バックデータ一覧!$I$2:$L$2,0)),IF(入力データと計算結果!$F$6=3,INDEX(バックデータ一覧!$I$10:$L$15,MATCH(VLOOKUP(計算過程!$A312,バックデータ一覧!$AU$3:$AV$367,2),バックデータ一覧!$H$10:$H$15,0),MATCH(計算過程!AC$2,バックデータ一覧!$I$2:$L$2,0)),IF(入力データと計算結果!$F$6=2,INDEX(バックデータ一覧!$I$16:$L$21,MATCH(VLOOKUP(計算過程!$A312,バックデータ一覧!$AU$3:$AV$367,2),バックデータ一覧!$H$16:$H$21,0),MATCH(計算過程!AC$2,バックデータ一覧!$I$2:$L$2,0)),IF(入力データと計算結果!$F$6=1,INDEX(バックデータ一覧!$I$22:$L$27,MATCH(VLOOKUP(計算過程!$A312,バックデータ一覧!$AU$3:$AV$367,2),バックデータ一覧!$H$22:$H$27,0),MATCH(計算過程!AC$2,バックデータ一覧!$I$2:$L$2,0))))))</f>
        <v>180</v>
      </c>
      <c r="AD312" s="89">
        <f>IF($AF312&lt;7,INDEX(バックデータ一覧!$P$4:$S$5,MATCH(入力データと計算結果!$F$8,バックデータ一覧!$O$4:$O$5,0),MATCH(入力データと計算結果!$F$6,バックデータ一覧!$P$3:$W$3,0)),IF(AND($AF312&gt;=7,$AF312&lt;16),INDEX(バックデータ一覧!$P$6:$S$7,MATCH(入力データと計算結果!$F$8,バックデータ一覧!$O$6:$O$7,0),MATCH(入力データと計算結果!$F$6,バックデータ一覧!$P$3:$W$3,0)),IF(AND($AF312&gt;=16,$AF312&lt;25),INDEX(バックデータ一覧!$P$8:$S$9,MATCH(入力データと計算結果!$F$8,バックデータ一覧!$O$8:$O$9,0),MATCH(入力データと計算結果!$F$6,バックデータ一覧!$P$3:$W$3,0)),IF($AF312&gt;=25,INDEX(バックデータ一覧!$P$10:$S$11,MATCH(入力データと計算結果!$F$8,バックデータ一覧!$O$10:$O$11,0),MATCH(入力データと計算結果!$F$6,バックデータ一覧!$P$3:$W$3,0))))))</f>
        <v>-0.12</v>
      </c>
      <c r="AE312" s="89">
        <f>IF($AF312&lt;7,INDEX(バックデータ一覧!$T$4:$W$5,MATCH(入力データと計算結果!$F$8,バックデータ一覧!$O$4:$O$5,0),MATCH(入力データと計算結果!$F$6,バックデータ一覧!$P$3:$W$3,0)),IF(AND($AF312&gt;=7,$AF312&lt;16),INDEX(バックデータ一覧!$T$6:$W$7,MATCH(入力データと計算結果!$F$8,バックデータ一覧!$O$6:$O$7,0),MATCH(入力データと計算結果!$F$6,バックデータ一覧!$P$3:$W$3,0)),IF(AND($AF312&gt;=16,$AF312&lt;25),INDEX(バックデータ一覧!$T$8:$W$9,MATCH(入力データと計算結果!$F$8,バックデータ一覧!$O$8:$O$9,0),MATCH(入力データと計算結果!$F$6,バックデータ一覧!$P$3:$W$3,0)),IF($AF312&gt;=25,INDEX(バックデータ一覧!$T$10:$W$11,MATCH(入力データと計算結果!$F$8,バックデータ一覧!$O$10:$O$11,0),MATCH(入力データと計算結果!$F$6,バックデータ一覧!$P$3:$W$3,0))))))</f>
        <v>6</v>
      </c>
      <c r="AF312" s="88">
        <f>AVERAGEIF(貼り付けシート!$A$6:$A$8765,$A312,貼り付けシート!$C$6:$C$8765)</f>
        <v>4.4541666666666657</v>
      </c>
      <c r="AG312" s="91">
        <f>IF(AND(入力データと計算結果!$F$7=バックデータ一覧!$A$7,AH312="使用できる"),MIN(AN312,SUM(I312:N312)*$AX$13),0)</f>
        <v>0</v>
      </c>
      <c r="AH312" s="47" t="str">
        <f t="shared" si="53"/>
        <v>使用できる</v>
      </c>
      <c r="AI312" s="90">
        <f>IF(入力データと計算結果!$F$7=バックデータ一覧!$A$8,MIN(AJ312,(SUM(I312:N312)*$AX$15)),0)</f>
        <v>0</v>
      </c>
      <c r="AJ312" s="90">
        <f t="shared" ca="1" si="49"/>
        <v>0</v>
      </c>
      <c r="AK312" s="90">
        <f t="shared" ca="1" si="50"/>
        <v>36.117262913549993</v>
      </c>
      <c r="AL312" s="88">
        <f>IF(OR($AX$22=0,入力データと計算結果!$F$7&lt;&gt;バックデータ一覧!$A$8),0,$AX$19*AM312*10^-3)</f>
        <v>0</v>
      </c>
      <c r="AM312" s="90">
        <f>SUMPRODUCT(('計算過程（日射量等）'!$A$6:$A$8765=計算過程!A312)*('計算過程（日射量等）'!$C$6:$C$8765&gt;=$AX$20))</f>
        <v>0</v>
      </c>
      <c r="AN312" s="90">
        <f>IF(入力データと計算結果!$F$7=バックデータ一覧!$A$9,0,AO312*$AX$22*$AX$21*計算過程!$AX$23)</f>
        <v>0</v>
      </c>
      <c r="AO312" s="90">
        <f>SUMIF('計算過程（日射量等）'!$A$6:$A$8765,計算過程!A312,'計算過程（日射量等）'!$C$6:$C$8765)*3600*10^-6</f>
        <v>2.4563344714654449</v>
      </c>
      <c r="AP312" s="90">
        <f t="shared" si="54"/>
        <v>7.3596774193548411</v>
      </c>
      <c r="AQ312" s="90">
        <f>AVERAGEIF('貼り付けシート（日射量等）'!$D$3:$D$8762,$A312,'貼り付けシート（日射量等）'!$F$3:$F$8762)</f>
        <v>14.770833333333334</v>
      </c>
    </row>
    <row r="313" spans="1:43">
      <c r="A313" s="28">
        <v>41947</v>
      </c>
      <c r="B313" s="88">
        <f ca="1">I313-IF(入力データと計算結果!$F$7=バックデータ一覧!$A$7,計算過程!$AG313,計算過程!$AI313)*I313/($I313+$J313+$K313+$L313+$M313+$N313)</f>
        <v>19.246983171324999</v>
      </c>
      <c r="C313" s="88">
        <f ca="1">J313-IF(入力データと計算結果!$F$7=バックデータ一覧!$A$7,計算過程!$AG313,計算過程!$AI313)*J313/($I313+$J313+$K313+$L313+$M313+$N313)</f>
        <v>27.495690244750001</v>
      </c>
      <c r="D313" s="88">
        <f ca="1">K313-IF(入力データと計算結果!$F$7=バックデータ一覧!$A$7,計算過程!$AG313,計算過程!$AI313)*K313/($I313+$J313+$K313+$L313+$M313+$N313)</f>
        <v>4.1243535367124995</v>
      </c>
      <c r="E313" s="88">
        <f ca="1">L313-IF(入力データと計算結果!$F$7=バックデータ一覧!$A$7,計算過程!$AG313,計算過程!$AI313)*L313/($I313+$J313+$K313+$L313+$M313+$N313)</f>
        <v>24.746121220275</v>
      </c>
      <c r="F313" s="88">
        <f ca="1">M313-IF(入力データと計算結果!$F$7=バックデータ一覧!$A$7,計算過程!$AG313,計算過程!$AI313)*M313/($I313+$J313+$K313+$L313+$M313+$N313)</f>
        <v>0</v>
      </c>
      <c r="G313" s="88">
        <f ca="1">N313-IF(入力データと計算結果!$F$7=バックデータ一覧!$A$7,計算過程!$AG313,計算過程!$AI313)*N313/($I313+$J313+$K313+$L313+$M313+$N313)</f>
        <v>5.9154999999999998</v>
      </c>
      <c r="H313" s="88">
        <f t="shared" si="51"/>
        <v>0</v>
      </c>
      <c r="I313" s="90">
        <f ca="1">P313*(バックデータ一覧!$E$3-計算過程!X313)*4.186*10^-3</f>
        <v>19.246983171324999</v>
      </c>
      <c r="J313" s="90">
        <f ca="1">Q313*(バックデータ一覧!$E$4-計算過程!X313)*4.186*10^-3</f>
        <v>27.495690244750001</v>
      </c>
      <c r="K313" s="90">
        <f ca="1">R313*(バックデータ一覧!$E$5-計算過程!X313)*4.186*10^-3</f>
        <v>4.1243535367124995</v>
      </c>
      <c r="L313" s="90">
        <f ca="1">IF(入力データと計算結果!$F$9=バックデータ一覧!$A$2,計算過程!S313*(バックデータ一覧!$E$6-計算過程!X313)*4.186*10^-3,0)</f>
        <v>24.746121220275</v>
      </c>
      <c r="M313" s="90">
        <f>IF(入力データと計算結果!$F$9=バックデータ一覧!$A$2,0,計算過程!T313*(バックデータ一覧!$E$7-計算過程!X313)*4.186*10^-3)</f>
        <v>0</v>
      </c>
      <c r="N313" s="90">
        <f ca="1">IF(入力データと計算結果!$F$9=バックデータ一覧!$A$4,0,計算過程!U313*(バックデータ一覧!$E$8-計算過程!X313)*4.186*10^-3)</f>
        <v>5.9154999999999998</v>
      </c>
      <c r="O313" s="90">
        <f>IF(入力データと計算結果!$F$9=バックデータ一覧!$A$4,計算過程!W313*1.25,0)</f>
        <v>0</v>
      </c>
      <c r="P313" s="88">
        <f t="shared" si="44"/>
        <v>140</v>
      </c>
      <c r="Q313" s="88">
        <f t="shared" si="45"/>
        <v>200</v>
      </c>
      <c r="R313" s="88">
        <f t="shared" si="46"/>
        <v>30</v>
      </c>
      <c r="S313" s="88">
        <f>IF(入力データと計算結果!$F$9=バックデータ一覧!$A$2,$AC313,0)*$AX$11*$AX$12</f>
        <v>180</v>
      </c>
      <c r="T313" s="88">
        <f>IF(入力データと計算結果!$F$9=バックデータ一覧!$A$2,0,$AC313)*$AX$12</f>
        <v>0</v>
      </c>
      <c r="U313" s="88">
        <f t="shared" ca="1" si="52"/>
        <v>26.742953973110165</v>
      </c>
      <c r="V313" s="90">
        <f ca="1">IF(OR(入力データと計算結果!$F$9=バックデータ一覧!$A$2,入力データと計算結果!$F$9=バックデータ一覧!$A$3),W313/(バックデータ一覧!$E$8-計算過程!X313)/4.186*10^3,0)</f>
        <v>26.742953973110165</v>
      </c>
      <c r="W313" s="90">
        <f t="shared" si="47"/>
        <v>5.9154999999999998</v>
      </c>
      <c r="X313" s="90">
        <f ca="1">MAX(VLOOKUP(入力データと計算結果!$F$5,バックデータ一覧!$Y$3:$AA$10,2)*Y313+VLOOKUP(入力データと計算結果!$F$5,バックデータ一覧!$Y$3:$AA$10,3),0.5)</f>
        <v>7.1575606250000003</v>
      </c>
      <c r="Y313" s="90">
        <f t="shared" ca="1" si="48"/>
        <v>5.5604166666666659</v>
      </c>
      <c r="Z313" s="24">
        <f>IF(入力データと計算結果!$F$6=4,INDEX(バックデータ一覧!$I$4:$L$9,MATCH(VLOOKUP(計算過程!$A313,バックデータ一覧!$AU$3:$AV$367,2),バックデータ一覧!$H$4:$H$9,0),MATCH(計算過程!Z$2,バックデータ一覧!$I$2:$L$2,0)),IF(入力データと計算結果!$F$6=3,INDEX(バックデータ一覧!$I$10:$L$15,MATCH(VLOOKUP(計算過程!$A313,バックデータ一覧!$AU$3:$AV$367,2),バックデータ一覧!$H$10:$H$15,0),MATCH(計算過程!Z$2,バックデータ一覧!$I$2:$L$2,0)),IF(入力データと計算結果!$F$6=2,INDEX(バックデータ一覧!$I$16:$L$21,MATCH(VLOOKUP(計算過程!$A313,バックデータ一覧!$AU$3:$AV$367,2),バックデータ一覧!$H$16:$H$21,0),MATCH(計算過程!Z$2,バックデータ一覧!$I$2:$L$2,0)),IF(入力データと計算結果!$F$6=1,INDEX(バックデータ一覧!$I$22:$L$27,MATCH(VLOOKUP(計算過程!$A313,バックデータ一覧!$AU$3:$AV$367,2),バックデータ一覧!$H$22:$H$27,0),MATCH(計算過程!Z$2,バックデータ一覧!$I$2:$L$2,0))))))</f>
        <v>140</v>
      </c>
      <c r="AA313" s="24">
        <f>IF(入力データと計算結果!$F$6=4,INDEX(バックデータ一覧!$I$4:$L$9,MATCH(VLOOKUP(計算過程!$A313,バックデータ一覧!$AU$3:$AV$367,2),バックデータ一覧!$H$4:$H$9,0),MATCH(計算過程!AA$2,バックデータ一覧!$I$2:$L$2,0)),IF(入力データと計算結果!$F$6=3,INDEX(バックデータ一覧!$I$10:$L$15,MATCH(VLOOKUP(計算過程!$A313,バックデータ一覧!$AU$3:$AV$367,2),バックデータ一覧!$H$10:$H$15,0),MATCH(計算過程!AA$2,バックデータ一覧!$I$2:$L$2,0)),IF(入力データと計算結果!$F$6=2,INDEX(バックデータ一覧!$I$16:$L$21,MATCH(VLOOKUP(計算過程!$A313,バックデータ一覧!$AU$3:$AV$367,2),バックデータ一覧!$H$16:$H$21,0),MATCH(計算過程!AA$2,バックデータ一覧!$I$2:$L$2,0)),IF(入力データと計算結果!$F$6=1,INDEX(バックデータ一覧!$I$22:$L$27,MATCH(VLOOKUP(計算過程!$A313,バックデータ一覧!$AU$3:$AV$367,2),バックデータ一覧!$H$22:$H$27,0),MATCH(計算過程!AA$2,バックデータ一覧!$I$2:$L$2,0))))))</f>
        <v>200</v>
      </c>
      <c r="AB313" s="24">
        <f>IF(入力データと計算結果!$F$6=4,INDEX(バックデータ一覧!$I$4:$L$9,MATCH(VLOOKUP(計算過程!$A313,バックデータ一覧!$AU$3:$AV$367,2),バックデータ一覧!$H$4:$H$9,0),MATCH(計算過程!AB$2,バックデータ一覧!$I$2:$L$2,0)),IF(入力データと計算結果!$F$6=3,INDEX(バックデータ一覧!$I$10:$L$15,MATCH(VLOOKUP(計算過程!$A313,バックデータ一覧!$AU$3:$AV$367,2),バックデータ一覧!$H$10:$H$15,0),MATCH(計算過程!AB$2,バックデータ一覧!$I$2:$L$2,0)),IF(入力データと計算結果!$F$6=2,INDEX(バックデータ一覧!$I$16:$L$21,MATCH(VLOOKUP(計算過程!$A313,バックデータ一覧!$AU$3:$AV$367,2),バックデータ一覧!$H$16:$H$21,0),MATCH(計算過程!AB$2,バックデータ一覧!$I$2:$L$2,0)),IF(入力データと計算結果!$F$6=1,INDEX(バックデータ一覧!$I$22:$L$27,MATCH(VLOOKUP(計算過程!$A313,バックデータ一覧!$AU$3:$AV$367,2),バックデータ一覧!$H$22:$H$27,0),MATCH(計算過程!AB$2,バックデータ一覧!$I$2:$L$2,0))))))</f>
        <v>30</v>
      </c>
      <c r="AC313" s="24">
        <f>IF(入力データと計算結果!$F$6=4,INDEX(バックデータ一覧!$I$4:$L$9,MATCH(VLOOKUP(計算過程!$A313,バックデータ一覧!$AU$3:$AV$367,2),バックデータ一覧!$H$4:$H$9,0),MATCH(計算過程!AC$2,バックデータ一覧!$I$2:$L$2,0)),IF(入力データと計算結果!$F$6=3,INDEX(バックデータ一覧!$I$10:$L$15,MATCH(VLOOKUP(計算過程!$A313,バックデータ一覧!$AU$3:$AV$367,2),バックデータ一覧!$H$10:$H$15,0),MATCH(計算過程!AC$2,バックデータ一覧!$I$2:$L$2,0)),IF(入力データと計算結果!$F$6=2,INDEX(バックデータ一覧!$I$16:$L$21,MATCH(VLOOKUP(計算過程!$A313,バックデータ一覧!$AU$3:$AV$367,2),バックデータ一覧!$H$16:$H$21,0),MATCH(計算過程!AC$2,バックデータ一覧!$I$2:$L$2,0)),IF(入力データと計算結果!$F$6=1,INDEX(バックデータ一覧!$I$22:$L$27,MATCH(VLOOKUP(計算過程!$A313,バックデータ一覧!$AU$3:$AV$367,2),バックデータ一覧!$H$22:$H$27,0),MATCH(計算過程!AC$2,バックデータ一覧!$I$2:$L$2,0))))))</f>
        <v>180</v>
      </c>
      <c r="AD313" s="89">
        <f>IF($AF313&lt;7,INDEX(バックデータ一覧!$P$4:$S$5,MATCH(入力データと計算結果!$F$8,バックデータ一覧!$O$4:$O$5,0),MATCH(入力データと計算結果!$F$6,バックデータ一覧!$P$3:$W$3,0)),IF(AND($AF313&gt;=7,$AF313&lt;16),INDEX(バックデータ一覧!$P$6:$S$7,MATCH(入力データと計算結果!$F$8,バックデータ一覧!$O$6:$O$7,0),MATCH(入力データと計算結果!$F$6,バックデータ一覧!$P$3:$W$3,0)),IF(AND($AF313&gt;=16,$AF313&lt;25),INDEX(バックデータ一覧!$P$8:$S$9,MATCH(入力データと計算結果!$F$8,バックデータ一覧!$O$8:$O$9,0),MATCH(入力データと計算結果!$F$6,バックデータ一覧!$P$3:$W$3,0)),IF($AF313&gt;=25,INDEX(バックデータ一覧!$P$10:$S$11,MATCH(入力データと計算結果!$F$8,バックデータ一覧!$O$10:$O$11,0),MATCH(入力データと計算結果!$F$6,バックデータ一覧!$P$3:$W$3,0))))))</f>
        <v>-0.12</v>
      </c>
      <c r="AE313" s="89">
        <f>IF($AF313&lt;7,INDEX(バックデータ一覧!$T$4:$W$5,MATCH(入力データと計算結果!$F$8,バックデータ一覧!$O$4:$O$5,0),MATCH(入力データと計算結果!$F$6,バックデータ一覧!$P$3:$W$3,0)),IF(AND($AF313&gt;=7,$AF313&lt;16),INDEX(バックデータ一覧!$T$6:$W$7,MATCH(入力データと計算結果!$F$8,バックデータ一覧!$O$6:$O$7,0),MATCH(入力データと計算結果!$F$6,バックデータ一覧!$P$3:$W$3,0)),IF(AND($AF313&gt;=16,$AF313&lt;25),INDEX(バックデータ一覧!$T$8:$W$9,MATCH(入力データと計算結果!$F$8,バックデータ一覧!$O$8:$O$9,0),MATCH(入力データと計算結果!$F$6,バックデータ一覧!$P$3:$W$3,0)),IF($AF313&gt;=25,INDEX(バックデータ一覧!$T$10:$W$11,MATCH(入力データと計算結果!$F$8,バックデータ一覧!$O$10:$O$11,0),MATCH(入力データと計算結果!$F$6,バックデータ一覧!$P$3:$W$3,0))))))</f>
        <v>6</v>
      </c>
      <c r="AF313" s="88">
        <f>AVERAGEIF(貼り付けシート!$A$6:$A$8765,$A313,貼り付けシート!$C$6:$C$8765)</f>
        <v>0.70416666666666661</v>
      </c>
      <c r="AG313" s="91">
        <f>IF(AND(入力データと計算結果!$F$7=バックデータ一覧!$A$7,AH313="使用できる"),MIN(AN313,SUM(I313:N313)*$AX$13),0)</f>
        <v>0</v>
      </c>
      <c r="AH313" s="47" t="str">
        <f t="shared" si="53"/>
        <v>使用できる</v>
      </c>
      <c r="AI313" s="90">
        <f>IF(入力データと計算結果!$F$7=バックデータ一覧!$A$8,MIN(AJ313,(SUM(I313:N313)*$AX$15)),0)</f>
        <v>0</v>
      </c>
      <c r="AJ313" s="90">
        <f t="shared" ca="1" si="49"/>
        <v>0</v>
      </c>
      <c r="AK313" s="90">
        <f t="shared" ca="1" si="50"/>
        <v>36.319267683562494</v>
      </c>
      <c r="AL313" s="88">
        <f>IF(OR($AX$22=0,入力データと計算結果!$F$7&lt;&gt;バックデータ一覧!$A$8),0,$AX$19*AM313*10^-3)</f>
        <v>0</v>
      </c>
      <c r="AM313" s="90">
        <f>SUMPRODUCT(('計算過程（日射量等）'!$A$6:$A$8765=計算過程!A313)*('計算過程（日射量等）'!$C$6:$C$8765&gt;=$AX$20))</f>
        <v>0</v>
      </c>
      <c r="AN313" s="90">
        <f>IF(入力データと計算結果!$F$7=バックデータ一覧!$A$9,0,AO313*$AX$22*$AX$21*計算過程!$AX$23)</f>
        <v>0</v>
      </c>
      <c r="AO313" s="90">
        <f>SUMIF('計算過程（日射量等）'!$A$6:$A$8765,計算過程!A313,'計算過程（日射量等）'!$C$6:$C$8765)*3600*10^-6</f>
        <v>3.2949398075618079</v>
      </c>
      <c r="AP313" s="90">
        <f t="shared" si="54"/>
        <v>7.1815860215053773</v>
      </c>
      <c r="AQ313" s="90">
        <f>AVERAGEIF('貼り付けシート（日射量等）'!$D$3:$D$8762,$A313,'貼り付けシート（日射量等）'!$F$3:$F$8762)</f>
        <v>9.5958333333333332</v>
      </c>
    </row>
    <row r="314" spans="1:43">
      <c r="A314" s="28">
        <v>41948</v>
      </c>
      <c r="B314" s="88">
        <f ca="1">I314-IF(入力データと計算結果!$F$7=バックデータ一覧!$A$7,計算過程!$AG314,計算過程!$AI314)*I314/($I314+$J314+$K314+$L314+$M314+$N314)</f>
        <v>25.727061907091997</v>
      </c>
      <c r="C314" s="88">
        <f ca="1">J314-IF(入力データと計算結果!$F$7=バックデータ一覧!$A$7,計算過程!$AG314,計算過程!$AI314)*J314/($I314+$J314+$K314+$L314+$M314+$N314)</f>
        <v>33.557037270119999</v>
      </c>
      <c r="D314" s="88">
        <f ca="1">K314-IF(入力データと計算結果!$F$7=バックデータ一覧!$A$7,計算過程!$AG314,計算過程!$AI314)*K314/($I314+$J314+$K314+$L314+$M314+$N314)</f>
        <v>6.4317654767729993</v>
      </c>
      <c r="E314" s="88">
        <f ca="1">L314-IF(入力データと計算結果!$F$7=バックデータ一覧!$A$7,計算過程!$AG314,計算過程!$AI314)*L314/($I314+$J314+$K314+$L314+$M314+$N314)</f>
        <v>25.167777952590001</v>
      </c>
      <c r="F314" s="88">
        <f ca="1">M314-IF(入力データと計算結果!$F$7=バックデータ一覧!$A$7,計算過程!$AG314,計算過程!$AI314)*M314/($I314+$J314+$K314+$L314+$M314+$N314)</f>
        <v>0</v>
      </c>
      <c r="G314" s="88">
        <f ca="1">N314-IF(入力データと計算結果!$F$7=バックデータ一覧!$A$7,計算過程!$AG314,計算過程!$AI314)*N314/($I314+$J314+$K314+$L314+$M314+$N314)</f>
        <v>5.9869999999999992</v>
      </c>
      <c r="H314" s="88">
        <f t="shared" si="51"/>
        <v>0</v>
      </c>
      <c r="I314" s="90">
        <f ca="1">P314*(バックデータ一覧!$E$3-計算過程!X314)*4.186*10^-3</f>
        <v>25.727061907091997</v>
      </c>
      <c r="J314" s="90">
        <f ca="1">Q314*(バックデータ一覧!$E$4-計算過程!X314)*4.186*10^-3</f>
        <v>33.557037270119999</v>
      </c>
      <c r="K314" s="90">
        <f ca="1">R314*(バックデータ一覧!$E$5-計算過程!X314)*4.186*10^-3</f>
        <v>6.4317654767729993</v>
      </c>
      <c r="L314" s="90">
        <f ca="1">IF(入力データと計算結果!$F$9=バックデータ一覧!$A$2,計算過程!S314*(バックデータ一覧!$E$6-計算過程!X314)*4.186*10^-3,0)</f>
        <v>25.167777952590001</v>
      </c>
      <c r="M314" s="90">
        <f>IF(入力データと計算結果!$F$9=バックデータ一覧!$A$2,0,計算過程!T314*(バックデータ一覧!$E$7-計算過程!X314)*4.186*10^-3)</f>
        <v>0</v>
      </c>
      <c r="N314" s="90">
        <f ca="1">IF(入力データと計算結果!$F$9=バックデータ一覧!$A$4,0,計算過程!U314*(バックデータ一覧!$E$8-計算過程!X314)*4.186*10^-3)</f>
        <v>5.9869999999999992</v>
      </c>
      <c r="O314" s="90">
        <f>IF(入力データと計算結果!$F$9=バックデータ一覧!$A$4,計算過程!W314*1.25,0)</f>
        <v>0</v>
      </c>
      <c r="P314" s="88">
        <f t="shared" si="44"/>
        <v>184</v>
      </c>
      <c r="Q314" s="88">
        <f t="shared" si="45"/>
        <v>240</v>
      </c>
      <c r="R314" s="88">
        <f t="shared" si="46"/>
        <v>46</v>
      </c>
      <c r="S314" s="88">
        <f>IF(入力データと計算結果!$F$9=バックデータ一覧!$A$2,$AC314,0)*$AX$11*$AX$12</f>
        <v>180</v>
      </c>
      <c r="T314" s="88">
        <f>IF(入力データと計算結果!$F$9=バックデータ一覧!$A$2,0,$AC314)*$AX$12</f>
        <v>0</v>
      </c>
      <c r="U314" s="88">
        <f t="shared" ca="1" si="52"/>
        <v>26.782560266967721</v>
      </c>
      <c r="V314" s="90">
        <f ca="1">IF(OR(入力データと計算結果!$F$9=バックデータ一覧!$A$2,入力データと計算結果!$F$9=バックデータ一覧!$A$3),W314/(バックデータ一覧!$E$8-計算過程!X314)/4.186*10^3,0)</f>
        <v>26.782560266967721</v>
      </c>
      <c r="W314" s="90">
        <f t="shared" si="47"/>
        <v>5.9870000000000001</v>
      </c>
      <c r="X314" s="90">
        <f ca="1">MAX(VLOOKUP(入力データと計算結果!$F$5,バックデータ一覧!$Y$3:$AA$10,2)*Y314+VLOOKUP(入力データと計算結果!$F$5,バックデータ一覧!$Y$3:$AA$10,3),0.5)</f>
        <v>6.59794825</v>
      </c>
      <c r="Y314" s="90">
        <f t="shared" ca="1" si="48"/>
        <v>4.7174999999999994</v>
      </c>
      <c r="Z314" s="24">
        <f>IF(入力データと計算結果!$F$6=4,INDEX(バックデータ一覧!$I$4:$L$9,MATCH(VLOOKUP(計算過程!$A314,バックデータ一覧!$AU$3:$AV$367,2),バックデータ一覧!$H$4:$H$9,0),MATCH(計算過程!Z$2,バックデータ一覧!$I$2:$L$2,0)),IF(入力データと計算結果!$F$6=3,INDEX(バックデータ一覧!$I$10:$L$15,MATCH(VLOOKUP(計算過程!$A314,バックデータ一覧!$AU$3:$AV$367,2),バックデータ一覧!$H$10:$H$15,0),MATCH(計算過程!Z$2,バックデータ一覧!$I$2:$L$2,0)),IF(入力データと計算結果!$F$6=2,INDEX(バックデータ一覧!$I$16:$L$21,MATCH(VLOOKUP(計算過程!$A314,バックデータ一覧!$AU$3:$AV$367,2),バックデータ一覧!$H$16:$H$21,0),MATCH(計算過程!Z$2,バックデータ一覧!$I$2:$L$2,0)),IF(入力データと計算結果!$F$6=1,INDEX(バックデータ一覧!$I$22:$L$27,MATCH(VLOOKUP(計算過程!$A314,バックデータ一覧!$AU$3:$AV$367,2),バックデータ一覧!$H$22:$H$27,0),MATCH(計算過程!Z$2,バックデータ一覧!$I$2:$L$2,0))))))</f>
        <v>184</v>
      </c>
      <c r="AA314" s="24">
        <f>IF(入力データと計算結果!$F$6=4,INDEX(バックデータ一覧!$I$4:$L$9,MATCH(VLOOKUP(計算過程!$A314,バックデータ一覧!$AU$3:$AV$367,2),バックデータ一覧!$H$4:$H$9,0),MATCH(計算過程!AA$2,バックデータ一覧!$I$2:$L$2,0)),IF(入力データと計算結果!$F$6=3,INDEX(バックデータ一覧!$I$10:$L$15,MATCH(VLOOKUP(計算過程!$A314,バックデータ一覧!$AU$3:$AV$367,2),バックデータ一覧!$H$10:$H$15,0),MATCH(計算過程!AA$2,バックデータ一覧!$I$2:$L$2,0)),IF(入力データと計算結果!$F$6=2,INDEX(バックデータ一覧!$I$16:$L$21,MATCH(VLOOKUP(計算過程!$A314,バックデータ一覧!$AU$3:$AV$367,2),バックデータ一覧!$H$16:$H$21,0),MATCH(計算過程!AA$2,バックデータ一覧!$I$2:$L$2,0)),IF(入力データと計算結果!$F$6=1,INDEX(バックデータ一覧!$I$22:$L$27,MATCH(VLOOKUP(計算過程!$A314,バックデータ一覧!$AU$3:$AV$367,2),バックデータ一覧!$H$22:$H$27,0),MATCH(計算過程!AA$2,バックデータ一覧!$I$2:$L$2,0))))))</f>
        <v>240</v>
      </c>
      <c r="AB314" s="24">
        <f>IF(入力データと計算結果!$F$6=4,INDEX(バックデータ一覧!$I$4:$L$9,MATCH(VLOOKUP(計算過程!$A314,バックデータ一覧!$AU$3:$AV$367,2),バックデータ一覧!$H$4:$H$9,0),MATCH(計算過程!AB$2,バックデータ一覧!$I$2:$L$2,0)),IF(入力データと計算結果!$F$6=3,INDEX(バックデータ一覧!$I$10:$L$15,MATCH(VLOOKUP(計算過程!$A314,バックデータ一覧!$AU$3:$AV$367,2),バックデータ一覧!$H$10:$H$15,0),MATCH(計算過程!AB$2,バックデータ一覧!$I$2:$L$2,0)),IF(入力データと計算結果!$F$6=2,INDEX(バックデータ一覧!$I$16:$L$21,MATCH(VLOOKUP(計算過程!$A314,バックデータ一覧!$AU$3:$AV$367,2),バックデータ一覧!$H$16:$H$21,0),MATCH(計算過程!AB$2,バックデータ一覧!$I$2:$L$2,0)),IF(入力データと計算結果!$F$6=1,INDEX(バックデータ一覧!$I$22:$L$27,MATCH(VLOOKUP(計算過程!$A314,バックデータ一覧!$AU$3:$AV$367,2),バックデータ一覧!$H$22:$H$27,0),MATCH(計算過程!AB$2,バックデータ一覧!$I$2:$L$2,0))))))</f>
        <v>46</v>
      </c>
      <c r="AC314" s="24">
        <f>IF(入力データと計算結果!$F$6=4,INDEX(バックデータ一覧!$I$4:$L$9,MATCH(VLOOKUP(計算過程!$A314,バックデータ一覧!$AU$3:$AV$367,2),バックデータ一覧!$H$4:$H$9,0),MATCH(計算過程!AC$2,バックデータ一覧!$I$2:$L$2,0)),IF(入力データと計算結果!$F$6=3,INDEX(バックデータ一覧!$I$10:$L$15,MATCH(VLOOKUP(計算過程!$A314,バックデータ一覧!$AU$3:$AV$367,2),バックデータ一覧!$H$10:$H$15,0),MATCH(計算過程!AC$2,バックデータ一覧!$I$2:$L$2,0)),IF(入力データと計算結果!$F$6=2,INDEX(バックデータ一覧!$I$16:$L$21,MATCH(VLOOKUP(計算過程!$A314,バックデータ一覧!$AU$3:$AV$367,2),バックデータ一覧!$H$16:$H$21,0),MATCH(計算過程!AC$2,バックデータ一覧!$I$2:$L$2,0)),IF(入力データと計算結果!$F$6=1,INDEX(バックデータ一覧!$I$22:$L$27,MATCH(VLOOKUP(計算過程!$A314,バックデータ一覧!$AU$3:$AV$367,2),バックデータ一覧!$H$22:$H$27,0),MATCH(計算過程!AC$2,バックデータ一覧!$I$2:$L$2,0))))))</f>
        <v>180</v>
      </c>
      <c r="AD314" s="89">
        <f>IF($AF314&lt;7,INDEX(バックデータ一覧!$P$4:$S$5,MATCH(入力データと計算結果!$F$8,バックデータ一覧!$O$4:$O$5,0),MATCH(入力データと計算結果!$F$6,バックデータ一覧!$P$3:$W$3,0)),IF(AND($AF314&gt;=7,$AF314&lt;16),INDEX(バックデータ一覧!$P$6:$S$7,MATCH(入力データと計算結果!$F$8,バックデータ一覧!$O$6:$O$7,0),MATCH(入力データと計算結果!$F$6,バックデータ一覧!$P$3:$W$3,0)),IF(AND($AF314&gt;=16,$AF314&lt;25),INDEX(バックデータ一覧!$P$8:$S$9,MATCH(入力データと計算結果!$F$8,バックデータ一覧!$O$8:$O$9,0),MATCH(入力データと計算結果!$F$6,バックデータ一覧!$P$3:$W$3,0)),IF($AF314&gt;=25,INDEX(バックデータ一覧!$P$10:$S$11,MATCH(入力データと計算結果!$F$8,バックデータ一覧!$O$10:$O$11,0),MATCH(入力データと計算結果!$F$6,バックデータ一覧!$P$3:$W$3,0))))))</f>
        <v>-0.12</v>
      </c>
      <c r="AE314" s="89">
        <f>IF($AF314&lt;7,INDEX(バックデータ一覧!$T$4:$W$5,MATCH(入力データと計算結果!$F$8,バックデータ一覧!$O$4:$O$5,0),MATCH(入力データと計算結果!$F$6,バックデータ一覧!$P$3:$W$3,0)),IF(AND($AF314&gt;=7,$AF314&lt;16),INDEX(バックデータ一覧!$T$6:$W$7,MATCH(入力データと計算結果!$F$8,バックデータ一覧!$O$6:$O$7,0),MATCH(入力データと計算結果!$F$6,バックデータ一覧!$P$3:$W$3,0)),IF(AND($AF314&gt;=16,$AF314&lt;25),INDEX(バックデータ一覧!$T$8:$W$9,MATCH(入力データと計算結果!$F$8,バックデータ一覧!$O$8:$O$9,0),MATCH(入力データと計算結果!$F$6,バックデータ一覧!$P$3:$W$3,0)),IF($AF314&gt;=25,INDEX(バックデータ一覧!$T$10:$W$11,MATCH(入力データと計算結果!$F$8,バックデータ一覧!$O$10:$O$11,0),MATCH(入力データと計算結果!$F$6,バックデータ一覧!$P$3:$W$3,0))))))</f>
        <v>6</v>
      </c>
      <c r="AF314" s="88">
        <f>AVERAGEIF(貼り付けシート!$A$6:$A$8765,$A314,貼り付けシート!$C$6:$C$8765)</f>
        <v>0.10833333333333307</v>
      </c>
      <c r="AG314" s="91">
        <f>IF(AND(入力データと計算結果!$F$7=バックデータ一覧!$A$7,AH314="使用できる"),MIN(AN314,SUM(I314:N314)*$AX$13),0)</f>
        <v>0</v>
      </c>
      <c r="AH314" s="47" t="str">
        <f t="shared" si="53"/>
        <v>使用できる</v>
      </c>
      <c r="AI314" s="90">
        <f>IF(入力データと計算結果!$F$7=バックデータ一覧!$A$8,MIN(AJ314,(SUM(I314:N314)*$AX$15)),0)</f>
        <v>0</v>
      </c>
      <c r="AJ314" s="90">
        <f t="shared" ca="1" si="49"/>
        <v>0</v>
      </c>
      <c r="AK314" s="90">
        <f t="shared" ca="1" si="50"/>
        <v>36.670648293825003</v>
      </c>
      <c r="AL314" s="88">
        <f>IF(OR($AX$22=0,入力データと計算結果!$F$7&lt;&gt;バックデータ一覧!$A$8),0,$AX$19*AM314*10^-3)</f>
        <v>0</v>
      </c>
      <c r="AM314" s="90">
        <f>SUMPRODUCT(('計算過程（日射量等）'!$A$6:$A$8765=計算過程!A314)*('計算過程（日射量等）'!$C$6:$C$8765&gt;=$AX$20))</f>
        <v>1</v>
      </c>
      <c r="AN314" s="90">
        <f>IF(入力データと計算結果!$F$7=バックデータ一覧!$A$9,0,AO314*$AX$22*$AX$21*計算過程!$AX$23)</f>
        <v>0</v>
      </c>
      <c r="AO314" s="90">
        <f>SUMIF('計算過程（日射量等）'!$A$6:$A$8765,計算過程!A314,'計算過程（日射量等）'!$C$6:$C$8765)*3600*10^-6</f>
        <v>2.8490171014720986</v>
      </c>
      <c r="AP314" s="90">
        <f t="shared" si="54"/>
        <v>6.9104838709677425</v>
      </c>
      <c r="AQ314" s="90">
        <f>AVERAGEIF('貼り付けシート（日射量等）'!$D$3:$D$8762,$A314,'貼り付けシート（日射量等）'!$F$3:$F$8762)</f>
        <v>8.5083333333333346</v>
      </c>
    </row>
    <row r="315" spans="1:43">
      <c r="A315" s="28">
        <v>41949</v>
      </c>
      <c r="B315" s="88">
        <f ca="1">I315-IF(入力データと計算結果!$F$7=バックデータ一覧!$A$7,計算過程!$AG315,計算過程!$AI315)*I315/($I315+$J315+$K315+$L315+$M315+$N315)</f>
        <v>12.982313695350999</v>
      </c>
      <c r="C315" s="88">
        <f ca="1">J315-IF(入力データと計算結果!$F$7=バックデータ一覧!$A$7,計算過程!$AG315,計算過程!$AI315)*J315/($I315+$J315+$K315+$L315+$M315+$N315)</f>
        <v>21.166815807637501</v>
      </c>
      <c r="D315" s="88">
        <f ca="1">K315-IF(入力データと計算結果!$F$7=バックデータ一覧!$A$7,計算過程!$AG315,計算過程!$AI315)*K315/($I315+$J315+$K315+$L315+$M315+$N315)</f>
        <v>3.9511389507589998</v>
      </c>
      <c r="E315" s="88">
        <f ca="1">L315-IF(入力データと計算結果!$F$7=バックデータ一覧!$A$7,計算過程!$AG315,計算過程!$AI315)*L315/($I315+$J315+$K315+$L315+$M315+$N315)</f>
        <v>25.400178969164998</v>
      </c>
      <c r="F315" s="88">
        <f ca="1">M315-IF(入力データと計算結果!$F$7=バックデータ一覧!$A$7,計算過程!$AG315,計算過程!$AI315)*M315/($I315+$J315+$K315+$L315+$M315+$N315)</f>
        <v>0</v>
      </c>
      <c r="G315" s="88">
        <f ca="1">N315-IF(入力データと計算結果!$F$7=バックデータ一覧!$A$7,計算過程!$AG315,計算過程!$AI315)*N315/($I315+$J315+$K315+$L315+$M315+$N315)</f>
        <v>5.5895000000000001</v>
      </c>
      <c r="H315" s="88">
        <f t="shared" si="51"/>
        <v>0</v>
      </c>
      <c r="I315" s="90">
        <f ca="1">P315*(バックデータ一覧!$E$3-計算過程!X315)*4.186*10^-3</f>
        <v>12.982313695350999</v>
      </c>
      <c r="J315" s="90">
        <f ca="1">Q315*(バックデータ一覧!$E$4-計算過程!X315)*4.186*10^-3</f>
        <v>21.166815807637501</v>
      </c>
      <c r="K315" s="90">
        <f ca="1">R315*(バックデータ一覧!$E$5-計算過程!X315)*4.186*10^-3</f>
        <v>3.9511389507589998</v>
      </c>
      <c r="L315" s="90">
        <f ca="1">IF(入力データと計算結果!$F$9=バックデータ一覧!$A$2,計算過程!S315*(バックデータ一覧!$E$6-計算過程!X315)*4.186*10^-3,0)</f>
        <v>25.400178969164998</v>
      </c>
      <c r="M315" s="90">
        <f>IF(入力データと計算結果!$F$9=バックデータ一覧!$A$2,0,計算過程!T315*(バックデータ一覧!$E$7-計算過程!X315)*4.186*10^-3)</f>
        <v>0</v>
      </c>
      <c r="N315" s="90">
        <f ca="1">IF(入力データと計算結果!$F$9=バックデータ一覧!$A$4,0,計算過程!U315*(バックデータ一覧!$E$8-計算過程!X315)*4.186*10^-3)</f>
        <v>5.5895000000000001</v>
      </c>
      <c r="O315" s="90">
        <f>IF(入力データと計算結果!$F$9=バックデータ一覧!$A$4,計算過程!W315*1.25,0)</f>
        <v>0</v>
      </c>
      <c r="P315" s="88">
        <f t="shared" si="44"/>
        <v>92</v>
      </c>
      <c r="Q315" s="88">
        <f t="shared" si="45"/>
        <v>150</v>
      </c>
      <c r="R315" s="88">
        <f t="shared" si="46"/>
        <v>28</v>
      </c>
      <c r="S315" s="88">
        <f>IF(入力データと計算結果!$F$9=バックデータ一覧!$A$2,$AC315,0)*$AX$11*$AX$12</f>
        <v>180</v>
      </c>
      <c r="T315" s="88">
        <f>IF(入力データと計算結果!$F$9=バックデータ一覧!$A$2,0,$AC315)*$AX$12</f>
        <v>0</v>
      </c>
      <c r="U315" s="88">
        <f t="shared" ca="1" si="52"/>
        <v>24.860773288793649</v>
      </c>
      <c r="V315" s="90">
        <f ca="1">IF(OR(入力データと計算結果!$F$9=バックデータ一覧!$A$2,入力データと計算結果!$F$9=バックデータ一覧!$A$3),W315/(バックデータ一覧!$E$8-計算過程!X315)/4.186*10^3,0)</f>
        <v>24.860773288793649</v>
      </c>
      <c r="W315" s="90">
        <f t="shared" si="47"/>
        <v>5.5895000000000001</v>
      </c>
      <c r="X315" s="90">
        <f ca="1">MAX(VLOOKUP(入力データと計算結果!$F$5,バックデータ一覧!$Y$3:$AA$10,2)*Y315+VLOOKUP(入力データと計算結果!$F$5,バックデータ一覧!$Y$3:$AA$10,3),0.5)</f>
        <v>6.289511375</v>
      </c>
      <c r="Y315" s="90">
        <f t="shared" ca="1" si="48"/>
        <v>4.2529166666666658</v>
      </c>
      <c r="Z315" s="24">
        <f>IF(入力データと計算結果!$F$6=4,INDEX(バックデータ一覧!$I$4:$L$9,MATCH(VLOOKUP(計算過程!$A315,バックデータ一覧!$AU$3:$AV$367,2),バックデータ一覧!$H$4:$H$9,0),MATCH(計算過程!Z$2,バックデータ一覧!$I$2:$L$2,0)),IF(入力データと計算結果!$F$6=3,INDEX(バックデータ一覧!$I$10:$L$15,MATCH(VLOOKUP(計算過程!$A315,バックデータ一覧!$AU$3:$AV$367,2),バックデータ一覧!$H$10:$H$15,0),MATCH(計算過程!Z$2,バックデータ一覧!$I$2:$L$2,0)),IF(入力データと計算結果!$F$6=2,INDEX(バックデータ一覧!$I$16:$L$21,MATCH(VLOOKUP(計算過程!$A315,バックデータ一覧!$AU$3:$AV$367,2),バックデータ一覧!$H$16:$H$21,0),MATCH(計算過程!Z$2,バックデータ一覧!$I$2:$L$2,0)),IF(入力データと計算結果!$F$6=1,INDEX(バックデータ一覧!$I$22:$L$27,MATCH(VLOOKUP(計算過程!$A315,バックデータ一覧!$AU$3:$AV$367,2),バックデータ一覧!$H$22:$H$27,0),MATCH(計算過程!Z$2,バックデータ一覧!$I$2:$L$2,0))))))</f>
        <v>92</v>
      </c>
      <c r="AA315" s="24">
        <f>IF(入力データと計算結果!$F$6=4,INDEX(バックデータ一覧!$I$4:$L$9,MATCH(VLOOKUP(計算過程!$A315,バックデータ一覧!$AU$3:$AV$367,2),バックデータ一覧!$H$4:$H$9,0),MATCH(計算過程!AA$2,バックデータ一覧!$I$2:$L$2,0)),IF(入力データと計算結果!$F$6=3,INDEX(バックデータ一覧!$I$10:$L$15,MATCH(VLOOKUP(計算過程!$A315,バックデータ一覧!$AU$3:$AV$367,2),バックデータ一覧!$H$10:$H$15,0),MATCH(計算過程!AA$2,バックデータ一覧!$I$2:$L$2,0)),IF(入力データと計算結果!$F$6=2,INDEX(バックデータ一覧!$I$16:$L$21,MATCH(VLOOKUP(計算過程!$A315,バックデータ一覧!$AU$3:$AV$367,2),バックデータ一覧!$H$16:$H$21,0),MATCH(計算過程!AA$2,バックデータ一覧!$I$2:$L$2,0)),IF(入力データと計算結果!$F$6=1,INDEX(バックデータ一覧!$I$22:$L$27,MATCH(VLOOKUP(計算過程!$A315,バックデータ一覧!$AU$3:$AV$367,2),バックデータ一覧!$H$22:$H$27,0),MATCH(計算過程!AA$2,バックデータ一覧!$I$2:$L$2,0))))))</f>
        <v>150</v>
      </c>
      <c r="AB315" s="24">
        <f>IF(入力データと計算結果!$F$6=4,INDEX(バックデータ一覧!$I$4:$L$9,MATCH(VLOOKUP(計算過程!$A315,バックデータ一覧!$AU$3:$AV$367,2),バックデータ一覧!$H$4:$H$9,0),MATCH(計算過程!AB$2,バックデータ一覧!$I$2:$L$2,0)),IF(入力データと計算結果!$F$6=3,INDEX(バックデータ一覧!$I$10:$L$15,MATCH(VLOOKUP(計算過程!$A315,バックデータ一覧!$AU$3:$AV$367,2),バックデータ一覧!$H$10:$H$15,0),MATCH(計算過程!AB$2,バックデータ一覧!$I$2:$L$2,0)),IF(入力データと計算結果!$F$6=2,INDEX(バックデータ一覧!$I$16:$L$21,MATCH(VLOOKUP(計算過程!$A315,バックデータ一覧!$AU$3:$AV$367,2),バックデータ一覧!$H$16:$H$21,0),MATCH(計算過程!AB$2,バックデータ一覧!$I$2:$L$2,0)),IF(入力データと計算結果!$F$6=1,INDEX(バックデータ一覧!$I$22:$L$27,MATCH(VLOOKUP(計算過程!$A315,バックデータ一覧!$AU$3:$AV$367,2),バックデータ一覧!$H$22:$H$27,0),MATCH(計算過程!AB$2,バックデータ一覧!$I$2:$L$2,0))))))</f>
        <v>28</v>
      </c>
      <c r="AC315" s="24">
        <f>IF(入力データと計算結果!$F$6=4,INDEX(バックデータ一覧!$I$4:$L$9,MATCH(VLOOKUP(計算過程!$A315,バックデータ一覧!$AU$3:$AV$367,2),バックデータ一覧!$H$4:$H$9,0),MATCH(計算過程!AC$2,バックデータ一覧!$I$2:$L$2,0)),IF(入力データと計算結果!$F$6=3,INDEX(バックデータ一覧!$I$10:$L$15,MATCH(VLOOKUP(計算過程!$A315,バックデータ一覧!$AU$3:$AV$367,2),バックデータ一覧!$H$10:$H$15,0),MATCH(計算過程!AC$2,バックデータ一覧!$I$2:$L$2,0)),IF(入力データと計算結果!$F$6=2,INDEX(バックデータ一覧!$I$16:$L$21,MATCH(VLOOKUP(計算過程!$A315,バックデータ一覧!$AU$3:$AV$367,2),バックデータ一覧!$H$16:$H$21,0),MATCH(計算過程!AC$2,バックデータ一覧!$I$2:$L$2,0)),IF(入力データと計算結果!$F$6=1,INDEX(バックデータ一覧!$I$22:$L$27,MATCH(VLOOKUP(計算過程!$A315,バックデータ一覧!$AU$3:$AV$367,2),バックデータ一覧!$H$22:$H$27,0),MATCH(計算過程!AC$2,バックデータ一覧!$I$2:$L$2,0))))))</f>
        <v>180</v>
      </c>
      <c r="AD315" s="89">
        <f>IF($AF315&lt;7,INDEX(バックデータ一覧!$P$4:$S$5,MATCH(入力データと計算結果!$F$8,バックデータ一覧!$O$4:$O$5,0),MATCH(入力データと計算結果!$F$6,バックデータ一覧!$P$3:$W$3,0)),IF(AND($AF315&gt;=7,$AF315&lt;16),INDEX(バックデータ一覧!$P$6:$S$7,MATCH(入力データと計算結果!$F$8,バックデータ一覧!$O$6:$O$7,0),MATCH(入力データと計算結果!$F$6,バックデータ一覧!$P$3:$W$3,0)),IF(AND($AF315&gt;=16,$AF315&lt;25),INDEX(バックデータ一覧!$P$8:$S$9,MATCH(入力データと計算結果!$F$8,バックデータ一覧!$O$8:$O$9,0),MATCH(入力データと計算結果!$F$6,バックデータ一覧!$P$3:$W$3,0)),IF($AF315&gt;=25,INDEX(バックデータ一覧!$P$10:$S$11,MATCH(入力データと計算結果!$F$8,バックデータ一覧!$O$10:$O$11,0),MATCH(入力データと計算結果!$F$6,バックデータ一覧!$P$3:$W$3,0))))))</f>
        <v>-0.12</v>
      </c>
      <c r="AE315" s="89">
        <f>IF($AF315&lt;7,INDEX(バックデータ一覧!$T$4:$W$5,MATCH(入力データと計算結果!$F$8,バックデータ一覧!$O$4:$O$5,0),MATCH(入力データと計算結果!$F$6,バックデータ一覧!$P$3:$W$3,0)),IF(AND($AF315&gt;=7,$AF315&lt;16),INDEX(バックデータ一覧!$T$6:$W$7,MATCH(入力データと計算結果!$F$8,バックデータ一覧!$O$6:$O$7,0),MATCH(入力データと計算結果!$F$6,バックデータ一覧!$P$3:$W$3,0)),IF(AND($AF315&gt;=16,$AF315&lt;25),INDEX(バックデータ一覧!$T$8:$W$9,MATCH(入力データと計算結果!$F$8,バックデータ一覧!$O$8:$O$9,0),MATCH(入力データと計算結果!$F$6,バックデータ一覧!$P$3:$W$3,0)),IF($AF315&gt;=25,INDEX(バックデータ一覧!$T$10:$W$11,MATCH(入力データと計算結果!$F$8,バックデータ一覧!$O$10:$O$11,0),MATCH(入力データと計算結果!$F$6,バックデータ一覧!$P$3:$W$3,0))))))</f>
        <v>6</v>
      </c>
      <c r="AF315" s="88">
        <f>AVERAGEIF(貼り付けシート!$A$6:$A$8765,$A315,貼り付けシート!$C$6:$C$8765)</f>
        <v>3.4208333333333329</v>
      </c>
      <c r="AG315" s="91">
        <f>IF(AND(入力データと計算結果!$F$7=バックデータ一覧!$A$7,AH315="使用できる"),MIN(AN315,SUM(I315:N315)*$AX$13),0)</f>
        <v>0</v>
      </c>
      <c r="AH315" s="47" t="str">
        <f t="shared" si="53"/>
        <v>使用できる</v>
      </c>
      <c r="AI315" s="90">
        <f>IF(入力データと計算結果!$F$7=バックデータ一覧!$A$8,MIN(AJ315,(SUM(I315:N315)*$AX$15)),0)</f>
        <v>0</v>
      </c>
      <c r="AJ315" s="90">
        <f t="shared" ca="1" si="49"/>
        <v>0</v>
      </c>
      <c r="AK315" s="90">
        <f t="shared" ca="1" si="50"/>
        <v>36.864315807637496</v>
      </c>
      <c r="AL315" s="88">
        <f>IF(OR($AX$22=0,入力データと計算結果!$F$7&lt;&gt;バックデータ一覧!$A$8),0,$AX$19*AM315*10^-3)</f>
        <v>0</v>
      </c>
      <c r="AM315" s="90">
        <f>SUMPRODUCT(('計算過程（日射量等）'!$A$6:$A$8765=計算過程!A315)*('計算過程（日射量等）'!$C$6:$C$8765&gt;=$AX$20))</f>
        <v>0</v>
      </c>
      <c r="AN315" s="90">
        <f>IF(入力データと計算結果!$F$7=バックデータ一覧!$A$9,0,AO315*$AX$22*$AX$21*計算過程!$AX$23)</f>
        <v>0</v>
      </c>
      <c r="AO315" s="90">
        <f>SUMIF('計算過程（日射量等）'!$A$6:$A$8765,計算過程!A315,'計算過程（日射量等）'!$C$6:$C$8765)*3600*10^-6</f>
        <v>3.202231727380076</v>
      </c>
      <c r="AP315" s="90">
        <f t="shared" si="54"/>
        <v>6.8420698924731198</v>
      </c>
      <c r="AQ315" s="90">
        <f>AVERAGEIF('貼り付けシート（日射量等）'!$D$3:$D$8762,$A315,'貼り付けシート（日射量等）'!$F$3:$F$8762)</f>
        <v>5.05</v>
      </c>
    </row>
    <row r="316" spans="1:43">
      <c r="A316" s="28">
        <v>41950</v>
      </c>
      <c r="B316" s="88">
        <f ca="1">I316-IF(入力データと計算結果!$F$7=バックデータ一覧!$A$7,計算過程!$AG316,計算過程!$AI316)*I316/($I316+$J316+$K316+$L316+$M316+$N316)</f>
        <v>8.7667552076194983</v>
      </c>
      <c r="C316" s="88">
        <f ca="1">J316-IF(入力データと計算結果!$F$7=バックデータ一覧!$A$7,計算過程!$AG316,計算過程!$AI316)*J316/($I316+$J316+$K316+$L316+$M316+$N316)</f>
        <v>14.139927754225001</v>
      </c>
      <c r="D316" s="88">
        <f ca="1">K316-IF(入力データと計算結果!$F$7=バックデータ一覧!$A$7,計算過程!$AG316,計算過程!$AI316)*K316/($I316+$J316+$K316+$L316+$M316+$N316)</f>
        <v>1.1311942203379999</v>
      </c>
      <c r="E316" s="88">
        <f ca="1">L316-IF(入力データと計算結果!$F$7=バックデータ一覧!$A$7,計算過程!$AG316,計算過程!$AI316)*L316/($I316+$J316+$K316+$L316+$M316+$N316)</f>
        <v>25.451869957605002</v>
      </c>
      <c r="F316" s="88">
        <f ca="1">M316-IF(入力データと計算結果!$F$7=バックデータ一覧!$A$7,計算過程!$AG316,計算過程!$AI316)*M316/($I316+$J316+$K316+$L316+$M316+$N316)</f>
        <v>0</v>
      </c>
      <c r="G316" s="88">
        <f ca="1">N316-IF(入力データと計算結果!$F$7=バックデータ一覧!$A$7,計算過程!$AG316,計算過程!$AI316)*N316/($I316+$J316+$K316+$L316+$M316+$N316)</f>
        <v>5.7190000000000003</v>
      </c>
      <c r="H316" s="88">
        <f t="shared" si="51"/>
        <v>0</v>
      </c>
      <c r="I316" s="90">
        <f ca="1">P316*(バックデータ一覧!$E$3-計算過程!X316)*4.186*10^-3</f>
        <v>8.7667552076194983</v>
      </c>
      <c r="J316" s="90">
        <f ca="1">Q316*(バックデータ一覧!$E$4-計算過程!X316)*4.186*10^-3</f>
        <v>14.139927754225001</v>
      </c>
      <c r="K316" s="90">
        <f ca="1">R316*(バックデータ一覧!$E$5-計算過程!X316)*4.186*10^-3</f>
        <v>1.1311942203379999</v>
      </c>
      <c r="L316" s="90">
        <f ca="1">IF(入力データと計算結果!$F$9=バックデータ一覧!$A$2,計算過程!S316*(バックデータ一覧!$E$6-計算過程!X316)*4.186*10^-3,0)</f>
        <v>25.451869957605002</v>
      </c>
      <c r="M316" s="90">
        <f>IF(入力データと計算結果!$F$9=バックデータ一覧!$A$2,0,計算過程!T316*(バックデータ一覧!$E$7-計算過程!X316)*4.186*10^-3)</f>
        <v>0</v>
      </c>
      <c r="N316" s="90">
        <f ca="1">IF(入力データと計算結果!$F$9=バックデータ一覧!$A$4,0,計算過程!U316*(バックデータ一覧!$E$8-計算過程!X316)*4.186*10^-3)</f>
        <v>5.7190000000000003</v>
      </c>
      <c r="O316" s="90">
        <f>IF(入力データと計算結果!$F$9=バックデータ一覧!$A$4,計算過程!W316*1.25,0)</f>
        <v>0</v>
      </c>
      <c r="P316" s="88">
        <f t="shared" si="44"/>
        <v>62</v>
      </c>
      <c r="Q316" s="88">
        <f t="shared" si="45"/>
        <v>100</v>
      </c>
      <c r="R316" s="88">
        <f t="shared" si="46"/>
        <v>8</v>
      </c>
      <c r="S316" s="88">
        <f>IF(入力データと計算結果!$F$9=バックデータ一覧!$A$2,$AC316,0)*$AX$11*$AX$12</f>
        <v>180</v>
      </c>
      <c r="T316" s="88">
        <f>IF(入力データと計算結果!$F$9=バックデータ一覧!$A$2,0,$AC316)*$AX$12</f>
        <v>0</v>
      </c>
      <c r="U316" s="88">
        <f t="shared" ca="1" si="52"/>
        <v>25.40431038353287</v>
      </c>
      <c r="V316" s="90">
        <f ca="1">IF(OR(入力データと計算結果!$F$9=バックデータ一覧!$A$2,入力データと計算結果!$F$9=バックデータ一覧!$A$3),W316/(バックデータ一覧!$E$8-計算過程!X316)/4.186*10^3,0)</f>
        <v>25.40431038353287</v>
      </c>
      <c r="W316" s="90">
        <f t="shared" si="47"/>
        <v>5.7190000000000003</v>
      </c>
      <c r="X316" s="90">
        <f ca="1">MAX(VLOOKUP(入力データと計算結果!$F$5,バックデータ一覧!$Y$3:$AA$10,2)*Y316+VLOOKUP(入力データと計算結果!$F$5,バックデータ一覧!$Y$3:$AA$10,3),0.5)</f>
        <v>6.2209083750000005</v>
      </c>
      <c r="Y316" s="90">
        <f t="shared" ca="1" si="48"/>
        <v>4.1495833333333332</v>
      </c>
      <c r="Z316" s="24">
        <f>IF(入力データと計算結果!$F$6=4,INDEX(バックデータ一覧!$I$4:$L$9,MATCH(VLOOKUP(計算過程!$A316,バックデータ一覧!$AU$3:$AV$367,2),バックデータ一覧!$H$4:$H$9,0),MATCH(計算過程!Z$2,バックデータ一覧!$I$2:$L$2,0)),IF(入力データと計算結果!$F$6=3,INDEX(バックデータ一覧!$I$10:$L$15,MATCH(VLOOKUP(計算過程!$A316,バックデータ一覧!$AU$3:$AV$367,2),バックデータ一覧!$H$10:$H$15,0),MATCH(計算過程!Z$2,バックデータ一覧!$I$2:$L$2,0)),IF(入力データと計算結果!$F$6=2,INDEX(バックデータ一覧!$I$16:$L$21,MATCH(VLOOKUP(計算過程!$A316,バックデータ一覧!$AU$3:$AV$367,2),バックデータ一覧!$H$16:$H$21,0),MATCH(計算過程!Z$2,バックデータ一覧!$I$2:$L$2,0)),IF(入力データと計算結果!$F$6=1,INDEX(バックデータ一覧!$I$22:$L$27,MATCH(VLOOKUP(計算過程!$A316,バックデータ一覧!$AU$3:$AV$367,2),バックデータ一覧!$H$22:$H$27,0),MATCH(計算過程!Z$2,バックデータ一覧!$I$2:$L$2,0))))))</f>
        <v>62</v>
      </c>
      <c r="AA316" s="24">
        <f>IF(入力データと計算結果!$F$6=4,INDEX(バックデータ一覧!$I$4:$L$9,MATCH(VLOOKUP(計算過程!$A316,バックデータ一覧!$AU$3:$AV$367,2),バックデータ一覧!$H$4:$H$9,0),MATCH(計算過程!AA$2,バックデータ一覧!$I$2:$L$2,0)),IF(入力データと計算結果!$F$6=3,INDEX(バックデータ一覧!$I$10:$L$15,MATCH(VLOOKUP(計算過程!$A316,バックデータ一覧!$AU$3:$AV$367,2),バックデータ一覧!$H$10:$H$15,0),MATCH(計算過程!AA$2,バックデータ一覧!$I$2:$L$2,0)),IF(入力データと計算結果!$F$6=2,INDEX(バックデータ一覧!$I$16:$L$21,MATCH(VLOOKUP(計算過程!$A316,バックデータ一覧!$AU$3:$AV$367,2),バックデータ一覧!$H$16:$H$21,0),MATCH(計算過程!AA$2,バックデータ一覧!$I$2:$L$2,0)),IF(入力データと計算結果!$F$6=1,INDEX(バックデータ一覧!$I$22:$L$27,MATCH(VLOOKUP(計算過程!$A316,バックデータ一覧!$AU$3:$AV$367,2),バックデータ一覧!$H$22:$H$27,0),MATCH(計算過程!AA$2,バックデータ一覧!$I$2:$L$2,0))))))</f>
        <v>100</v>
      </c>
      <c r="AB316" s="24">
        <f>IF(入力データと計算結果!$F$6=4,INDEX(バックデータ一覧!$I$4:$L$9,MATCH(VLOOKUP(計算過程!$A316,バックデータ一覧!$AU$3:$AV$367,2),バックデータ一覧!$H$4:$H$9,0),MATCH(計算過程!AB$2,バックデータ一覧!$I$2:$L$2,0)),IF(入力データと計算結果!$F$6=3,INDEX(バックデータ一覧!$I$10:$L$15,MATCH(VLOOKUP(計算過程!$A316,バックデータ一覧!$AU$3:$AV$367,2),バックデータ一覧!$H$10:$H$15,0),MATCH(計算過程!AB$2,バックデータ一覧!$I$2:$L$2,0)),IF(入力データと計算結果!$F$6=2,INDEX(バックデータ一覧!$I$16:$L$21,MATCH(VLOOKUP(計算過程!$A316,バックデータ一覧!$AU$3:$AV$367,2),バックデータ一覧!$H$16:$H$21,0),MATCH(計算過程!AB$2,バックデータ一覧!$I$2:$L$2,0)),IF(入力データと計算結果!$F$6=1,INDEX(バックデータ一覧!$I$22:$L$27,MATCH(VLOOKUP(計算過程!$A316,バックデータ一覧!$AU$3:$AV$367,2),バックデータ一覧!$H$22:$H$27,0),MATCH(計算過程!AB$2,バックデータ一覧!$I$2:$L$2,0))))))</f>
        <v>8</v>
      </c>
      <c r="AC316" s="24">
        <f>IF(入力データと計算結果!$F$6=4,INDEX(バックデータ一覧!$I$4:$L$9,MATCH(VLOOKUP(計算過程!$A316,バックデータ一覧!$AU$3:$AV$367,2),バックデータ一覧!$H$4:$H$9,0),MATCH(計算過程!AC$2,バックデータ一覧!$I$2:$L$2,0)),IF(入力データと計算結果!$F$6=3,INDEX(バックデータ一覧!$I$10:$L$15,MATCH(VLOOKUP(計算過程!$A316,バックデータ一覧!$AU$3:$AV$367,2),バックデータ一覧!$H$10:$H$15,0),MATCH(計算過程!AC$2,バックデータ一覧!$I$2:$L$2,0)),IF(入力データと計算結果!$F$6=2,INDEX(バックデータ一覧!$I$16:$L$21,MATCH(VLOOKUP(計算過程!$A316,バックデータ一覧!$AU$3:$AV$367,2),バックデータ一覧!$H$16:$H$21,0),MATCH(計算過程!AC$2,バックデータ一覧!$I$2:$L$2,0)),IF(入力データと計算結果!$F$6=1,INDEX(バックデータ一覧!$I$22:$L$27,MATCH(VLOOKUP(計算過程!$A316,バックデータ一覧!$AU$3:$AV$367,2),バックデータ一覧!$H$22:$H$27,0),MATCH(計算過程!AC$2,バックデータ一覧!$I$2:$L$2,0))))))</f>
        <v>180</v>
      </c>
      <c r="AD316" s="89">
        <f>IF($AF316&lt;7,INDEX(バックデータ一覧!$P$4:$S$5,MATCH(入力データと計算結果!$F$8,バックデータ一覧!$O$4:$O$5,0),MATCH(入力データと計算結果!$F$6,バックデータ一覧!$P$3:$W$3,0)),IF(AND($AF316&gt;=7,$AF316&lt;16),INDEX(バックデータ一覧!$P$6:$S$7,MATCH(入力データと計算結果!$F$8,バックデータ一覧!$O$6:$O$7,0),MATCH(入力データと計算結果!$F$6,バックデータ一覧!$P$3:$W$3,0)),IF(AND($AF316&gt;=16,$AF316&lt;25),INDEX(バックデータ一覧!$P$8:$S$9,MATCH(入力データと計算結果!$F$8,バックデータ一覧!$O$8:$O$9,0),MATCH(入力データと計算結果!$F$6,バックデータ一覧!$P$3:$W$3,0)),IF($AF316&gt;=25,INDEX(バックデータ一覧!$P$10:$S$11,MATCH(入力データと計算結果!$F$8,バックデータ一覧!$O$10:$O$11,0),MATCH(入力データと計算結果!$F$6,バックデータ一覧!$P$3:$W$3,0))))))</f>
        <v>-0.12</v>
      </c>
      <c r="AE316" s="89">
        <f>IF($AF316&lt;7,INDEX(バックデータ一覧!$T$4:$W$5,MATCH(入力データと計算結果!$F$8,バックデータ一覧!$O$4:$O$5,0),MATCH(入力データと計算結果!$F$6,バックデータ一覧!$P$3:$W$3,0)),IF(AND($AF316&gt;=7,$AF316&lt;16),INDEX(バックデータ一覧!$T$6:$W$7,MATCH(入力データと計算結果!$F$8,バックデータ一覧!$O$6:$O$7,0),MATCH(入力データと計算結果!$F$6,バックデータ一覧!$P$3:$W$3,0)),IF(AND($AF316&gt;=16,$AF316&lt;25),INDEX(バックデータ一覧!$T$8:$W$9,MATCH(入力データと計算結果!$F$8,バックデータ一覧!$O$8:$O$9,0),MATCH(入力データと計算結果!$F$6,バックデータ一覧!$P$3:$W$3,0)),IF($AF316&gt;=25,INDEX(バックデータ一覧!$T$10:$W$11,MATCH(入力データと計算結果!$F$8,バックデータ一覧!$O$10:$O$11,0),MATCH(入力データと計算結果!$F$6,バックデータ一覧!$P$3:$W$3,0))))))</f>
        <v>6</v>
      </c>
      <c r="AF316" s="88">
        <f>AVERAGEIF(貼り付けシート!$A$6:$A$8765,$A316,貼り付けシート!$C$6:$C$8765)</f>
        <v>2.3416666666666668</v>
      </c>
      <c r="AG316" s="91">
        <f>IF(AND(入力データと計算結果!$F$7=バックデータ一覧!$A$7,AH316="使用できる"),MIN(AN316,SUM(I316:N316)*$AX$13),0)</f>
        <v>0</v>
      </c>
      <c r="AH316" s="47" t="str">
        <f t="shared" si="53"/>
        <v>使用できる</v>
      </c>
      <c r="AI316" s="90">
        <f>IF(入力データと計算結果!$F$7=バックデータ一覧!$A$8,MIN(AJ316,(SUM(I316:N316)*$AX$15)),0)</f>
        <v>0</v>
      </c>
      <c r="AJ316" s="90">
        <f t="shared" ca="1" si="49"/>
        <v>0</v>
      </c>
      <c r="AK316" s="90">
        <f t="shared" ca="1" si="50"/>
        <v>36.907391631337504</v>
      </c>
      <c r="AL316" s="88">
        <f>IF(OR($AX$22=0,入力データと計算結果!$F$7&lt;&gt;バックデータ一覧!$A$8),0,$AX$19*AM316*10^-3)</f>
        <v>0</v>
      </c>
      <c r="AM316" s="90">
        <f>SUMPRODUCT(('計算過程（日射量等）'!$A$6:$A$8765=計算過程!A316)*('計算過程（日射量等）'!$C$6:$C$8765&gt;=$AX$20))</f>
        <v>6</v>
      </c>
      <c r="AN316" s="90">
        <f>IF(入力データと計算結果!$F$7=バックデータ一覧!$A$9,0,AO316*$AX$22*$AX$21*計算過程!$AX$23)</f>
        <v>0</v>
      </c>
      <c r="AO316" s="90">
        <f>SUMIF('計算過程（日射量等）'!$A$6:$A$8765,計算過程!A316,'計算過程（日射量等）'!$C$6:$C$8765)*3600*10^-6</f>
        <v>10.010461903399163</v>
      </c>
      <c r="AP316" s="90">
        <f t="shared" si="54"/>
        <v>6.6721774193548402</v>
      </c>
      <c r="AQ316" s="90">
        <f>AVERAGEIF('貼り付けシート（日射量等）'!$D$3:$D$8762,$A316,'貼り付けシート（日射量等）'!$F$3:$F$8762)</f>
        <v>4.1958333333333337</v>
      </c>
    </row>
    <row r="317" spans="1:43">
      <c r="A317" s="28">
        <v>41951</v>
      </c>
      <c r="B317" s="88">
        <f ca="1">I317-IF(入力データと計算結果!$F$7=バックデータ一覧!$A$7,計算過程!$AG317,計算過程!$AI317)*I317/($I317+$J317+$K317+$L317+$M317+$N317)</f>
        <v>13.109405902501999</v>
      </c>
      <c r="C317" s="88">
        <f ca="1">J317-IF(入力データと計算結果!$F$7=バックデータ一覧!$A$7,計算過程!$AG317,計算過程!$AI317)*J317/($I317+$J317+$K317+$L317+$M317+$N317)</f>
        <v>21.374031362775</v>
      </c>
      <c r="D317" s="88">
        <f ca="1">K317-IF(入力データと計算結果!$F$7=バックデータ一覧!$A$7,計算過程!$AG317,計算過程!$AI317)*K317/($I317+$J317+$K317+$L317+$M317+$N317)</f>
        <v>3.9898191877180005</v>
      </c>
      <c r="E317" s="88">
        <f ca="1">L317-IF(入力データと計算結果!$F$7=バックデータ一覧!$A$7,計算過程!$AG317,計算過程!$AI317)*L317/($I317+$J317+$K317+$L317+$M317+$N317)</f>
        <v>25.64883763533</v>
      </c>
      <c r="F317" s="88">
        <f ca="1">M317-IF(入力データと計算結果!$F$7=バックデータ一覧!$A$7,計算過程!$AG317,計算過程!$AI317)*M317/($I317+$J317+$K317+$L317+$M317+$N317)</f>
        <v>0</v>
      </c>
      <c r="G317" s="88">
        <f ca="1">N317-IF(入力データと計算結果!$F$7=バックデータ一覧!$A$7,計算過程!$AG317,計算過程!$AI317)*N317/($I317+$J317+$K317+$L317+$M317+$N317)</f>
        <v>5.718</v>
      </c>
      <c r="H317" s="88">
        <f t="shared" si="51"/>
        <v>0</v>
      </c>
      <c r="I317" s="90">
        <f ca="1">P317*(バックデータ一覧!$E$3-計算過程!X317)*4.186*10^-3</f>
        <v>13.109405902501999</v>
      </c>
      <c r="J317" s="90">
        <f ca="1">Q317*(バックデータ一覧!$E$4-計算過程!X317)*4.186*10^-3</f>
        <v>21.374031362775</v>
      </c>
      <c r="K317" s="90">
        <f ca="1">R317*(バックデータ一覧!$E$5-計算過程!X317)*4.186*10^-3</f>
        <v>3.9898191877180005</v>
      </c>
      <c r="L317" s="90">
        <f ca="1">IF(入力データと計算結果!$F$9=バックデータ一覧!$A$2,計算過程!S317*(バックデータ一覧!$E$6-計算過程!X317)*4.186*10^-3,0)</f>
        <v>25.64883763533</v>
      </c>
      <c r="M317" s="90">
        <f>IF(入力データと計算結果!$F$9=バックデータ一覧!$A$2,0,計算過程!T317*(バックデータ一覧!$E$7-計算過程!X317)*4.186*10^-3)</f>
        <v>0</v>
      </c>
      <c r="N317" s="90">
        <f ca="1">IF(入力データと計算結果!$F$9=バックデータ一覧!$A$4,0,計算過程!U317*(バックデータ一覧!$E$8-計算過程!X317)*4.186*10^-3)</f>
        <v>5.718</v>
      </c>
      <c r="O317" s="90">
        <f>IF(入力データと計算結果!$F$9=バックデータ一覧!$A$4,計算過程!W317*1.25,0)</f>
        <v>0</v>
      </c>
      <c r="P317" s="88">
        <f t="shared" si="44"/>
        <v>92</v>
      </c>
      <c r="Q317" s="88">
        <f t="shared" si="45"/>
        <v>150</v>
      </c>
      <c r="R317" s="88">
        <f t="shared" si="46"/>
        <v>28</v>
      </c>
      <c r="S317" s="88">
        <f>IF(入力データと計算結果!$F$9=バックデータ一覧!$A$2,$AC317,0)*$AX$11*$AX$12</f>
        <v>180</v>
      </c>
      <c r="T317" s="88">
        <f>IF(入力データと計算結果!$F$9=バックデータ一覧!$A$2,0,$AC317)*$AX$12</f>
        <v>0</v>
      </c>
      <c r="U317" s="88">
        <f t="shared" ca="1" si="52"/>
        <v>25.277001274404583</v>
      </c>
      <c r="V317" s="90">
        <f ca="1">IF(OR(入力データと計算結果!$F$9=バックデータ一覧!$A$2,入力データと計算結果!$F$9=バックデータ一覧!$A$3),W317/(バックデータ一覧!$E$8-計算過程!X317)/4.186*10^3,0)</f>
        <v>25.277001274404583</v>
      </c>
      <c r="W317" s="90">
        <f t="shared" si="47"/>
        <v>5.718</v>
      </c>
      <c r="X317" s="90">
        <f ca="1">MAX(VLOOKUP(入力データと計算結果!$F$5,バックデータ一覧!$Y$3:$AA$10,2)*Y317+VLOOKUP(入力データと計算結果!$F$5,バックデータ一覧!$Y$3:$AA$10,3),0.5)</f>
        <v>5.9594977500000006</v>
      </c>
      <c r="Y317" s="90">
        <f t="shared" ca="1" si="48"/>
        <v>3.7558333333333329</v>
      </c>
      <c r="Z317" s="24">
        <f>IF(入力データと計算結果!$F$6=4,INDEX(バックデータ一覧!$I$4:$L$9,MATCH(VLOOKUP(計算過程!$A317,バックデータ一覧!$AU$3:$AV$367,2),バックデータ一覧!$H$4:$H$9,0),MATCH(計算過程!Z$2,バックデータ一覧!$I$2:$L$2,0)),IF(入力データと計算結果!$F$6=3,INDEX(バックデータ一覧!$I$10:$L$15,MATCH(VLOOKUP(計算過程!$A317,バックデータ一覧!$AU$3:$AV$367,2),バックデータ一覧!$H$10:$H$15,0),MATCH(計算過程!Z$2,バックデータ一覧!$I$2:$L$2,0)),IF(入力データと計算結果!$F$6=2,INDEX(バックデータ一覧!$I$16:$L$21,MATCH(VLOOKUP(計算過程!$A317,バックデータ一覧!$AU$3:$AV$367,2),バックデータ一覧!$H$16:$H$21,0),MATCH(計算過程!Z$2,バックデータ一覧!$I$2:$L$2,0)),IF(入力データと計算結果!$F$6=1,INDEX(バックデータ一覧!$I$22:$L$27,MATCH(VLOOKUP(計算過程!$A317,バックデータ一覧!$AU$3:$AV$367,2),バックデータ一覧!$H$22:$H$27,0),MATCH(計算過程!Z$2,バックデータ一覧!$I$2:$L$2,0))))))</f>
        <v>92</v>
      </c>
      <c r="AA317" s="24">
        <f>IF(入力データと計算結果!$F$6=4,INDEX(バックデータ一覧!$I$4:$L$9,MATCH(VLOOKUP(計算過程!$A317,バックデータ一覧!$AU$3:$AV$367,2),バックデータ一覧!$H$4:$H$9,0),MATCH(計算過程!AA$2,バックデータ一覧!$I$2:$L$2,0)),IF(入力データと計算結果!$F$6=3,INDEX(バックデータ一覧!$I$10:$L$15,MATCH(VLOOKUP(計算過程!$A317,バックデータ一覧!$AU$3:$AV$367,2),バックデータ一覧!$H$10:$H$15,0),MATCH(計算過程!AA$2,バックデータ一覧!$I$2:$L$2,0)),IF(入力データと計算結果!$F$6=2,INDEX(バックデータ一覧!$I$16:$L$21,MATCH(VLOOKUP(計算過程!$A317,バックデータ一覧!$AU$3:$AV$367,2),バックデータ一覧!$H$16:$H$21,0),MATCH(計算過程!AA$2,バックデータ一覧!$I$2:$L$2,0)),IF(入力データと計算結果!$F$6=1,INDEX(バックデータ一覧!$I$22:$L$27,MATCH(VLOOKUP(計算過程!$A317,バックデータ一覧!$AU$3:$AV$367,2),バックデータ一覧!$H$22:$H$27,0),MATCH(計算過程!AA$2,バックデータ一覧!$I$2:$L$2,0))))))</f>
        <v>150</v>
      </c>
      <c r="AB317" s="24">
        <f>IF(入力データと計算結果!$F$6=4,INDEX(バックデータ一覧!$I$4:$L$9,MATCH(VLOOKUP(計算過程!$A317,バックデータ一覧!$AU$3:$AV$367,2),バックデータ一覧!$H$4:$H$9,0),MATCH(計算過程!AB$2,バックデータ一覧!$I$2:$L$2,0)),IF(入力データと計算結果!$F$6=3,INDEX(バックデータ一覧!$I$10:$L$15,MATCH(VLOOKUP(計算過程!$A317,バックデータ一覧!$AU$3:$AV$367,2),バックデータ一覧!$H$10:$H$15,0),MATCH(計算過程!AB$2,バックデータ一覧!$I$2:$L$2,0)),IF(入力データと計算結果!$F$6=2,INDEX(バックデータ一覧!$I$16:$L$21,MATCH(VLOOKUP(計算過程!$A317,バックデータ一覧!$AU$3:$AV$367,2),バックデータ一覧!$H$16:$H$21,0),MATCH(計算過程!AB$2,バックデータ一覧!$I$2:$L$2,0)),IF(入力データと計算結果!$F$6=1,INDEX(バックデータ一覧!$I$22:$L$27,MATCH(VLOOKUP(計算過程!$A317,バックデータ一覧!$AU$3:$AV$367,2),バックデータ一覧!$H$22:$H$27,0),MATCH(計算過程!AB$2,バックデータ一覧!$I$2:$L$2,0))))))</f>
        <v>28</v>
      </c>
      <c r="AC317" s="24">
        <f>IF(入力データと計算結果!$F$6=4,INDEX(バックデータ一覧!$I$4:$L$9,MATCH(VLOOKUP(計算過程!$A317,バックデータ一覧!$AU$3:$AV$367,2),バックデータ一覧!$H$4:$H$9,0),MATCH(計算過程!AC$2,バックデータ一覧!$I$2:$L$2,0)),IF(入力データと計算結果!$F$6=3,INDEX(バックデータ一覧!$I$10:$L$15,MATCH(VLOOKUP(計算過程!$A317,バックデータ一覧!$AU$3:$AV$367,2),バックデータ一覧!$H$10:$H$15,0),MATCH(計算過程!AC$2,バックデータ一覧!$I$2:$L$2,0)),IF(入力データと計算結果!$F$6=2,INDEX(バックデータ一覧!$I$16:$L$21,MATCH(VLOOKUP(計算過程!$A317,バックデータ一覧!$AU$3:$AV$367,2),バックデータ一覧!$H$16:$H$21,0),MATCH(計算過程!AC$2,バックデータ一覧!$I$2:$L$2,0)),IF(入力データと計算結果!$F$6=1,INDEX(バックデータ一覧!$I$22:$L$27,MATCH(VLOOKUP(計算過程!$A317,バックデータ一覧!$AU$3:$AV$367,2),バックデータ一覧!$H$22:$H$27,0),MATCH(計算過程!AC$2,バックデータ一覧!$I$2:$L$2,0))))))</f>
        <v>180</v>
      </c>
      <c r="AD317" s="89">
        <f>IF($AF317&lt;7,INDEX(バックデータ一覧!$P$4:$S$5,MATCH(入力データと計算結果!$F$8,バックデータ一覧!$O$4:$O$5,0),MATCH(入力データと計算結果!$F$6,バックデータ一覧!$P$3:$W$3,0)),IF(AND($AF317&gt;=7,$AF317&lt;16),INDEX(バックデータ一覧!$P$6:$S$7,MATCH(入力データと計算結果!$F$8,バックデータ一覧!$O$6:$O$7,0),MATCH(入力データと計算結果!$F$6,バックデータ一覧!$P$3:$W$3,0)),IF(AND($AF317&gt;=16,$AF317&lt;25),INDEX(バックデータ一覧!$P$8:$S$9,MATCH(入力データと計算結果!$F$8,バックデータ一覧!$O$8:$O$9,0),MATCH(入力データと計算結果!$F$6,バックデータ一覧!$P$3:$W$3,0)),IF($AF317&gt;=25,INDEX(バックデータ一覧!$P$10:$S$11,MATCH(入力データと計算結果!$F$8,バックデータ一覧!$O$10:$O$11,0),MATCH(入力データと計算結果!$F$6,バックデータ一覧!$P$3:$W$3,0))))))</f>
        <v>-0.12</v>
      </c>
      <c r="AE317" s="89">
        <f>IF($AF317&lt;7,INDEX(バックデータ一覧!$T$4:$W$5,MATCH(入力データと計算結果!$F$8,バックデータ一覧!$O$4:$O$5,0),MATCH(入力データと計算結果!$F$6,バックデータ一覧!$P$3:$W$3,0)),IF(AND($AF317&gt;=7,$AF317&lt;16),INDEX(バックデータ一覧!$T$6:$W$7,MATCH(入力データと計算結果!$F$8,バックデータ一覧!$O$6:$O$7,0),MATCH(入力データと計算結果!$F$6,バックデータ一覧!$P$3:$W$3,0)),IF(AND($AF317&gt;=16,$AF317&lt;25),INDEX(バックデータ一覧!$T$8:$W$9,MATCH(入力データと計算結果!$F$8,バックデータ一覧!$O$8:$O$9,0),MATCH(入力データと計算結果!$F$6,バックデータ一覧!$P$3:$W$3,0)),IF($AF317&gt;=25,INDEX(バックデータ一覧!$T$10:$W$11,MATCH(入力データと計算結果!$F$8,バックデータ一覧!$O$10:$O$11,0),MATCH(入力データと計算結果!$F$6,バックデータ一覧!$P$3:$W$3,0))))))</f>
        <v>6</v>
      </c>
      <c r="AF317" s="88">
        <f>AVERAGEIF(貼り付けシート!$A$6:$A$8765,$A317,貼り付けシート!$C$6:$C$8765)</f>
        <v>2.35</v>
      </c>
      <c r="AG317" s="91">
        <f>IF(AND(入力データと計算結果!$F$7=バックデータ一覧!$A$7,AH317="使用できる"),MIN(AN317,SUM(I317:N317)*$AX$13),0)</f>
        <v>0</v>
      </c>
      <c r="AH317" s="47" t="str">
        <f t="shared" si="53"/>
        <v>使用できる</v>
      </c>
      <c r="AI317" s="90">
        <f>IF(入力データと計算結果!$F$7=バックデータ一覧!$A$8,MIN(AJ317,(SUM(I317:N317)*$AX$15)),0)</f>
        <v>0</v>
      </c>
      <c r="AJ317" s="90">
        <f t="shared" ca="1" si="49"/>
        <v>0</v>
      </c>
      <c r="AK317" s="90">
        <f t="shared" ca="1" si="50"/>
        <v>37.071531362774998</v>
      </c>
      <c r="AL317" s="88">
        <f>IF(OR($AX$22=0,入力データと計算結果!$F$7&lt;&gt;バックデータ一覧!$A$8),0,$AX$19*AM317*10^-3)</f>
        <v>0</v>
      </c>
      <c r="AM317" s="90">
        <f>SUMPRODUCT(('計算過程（日射量等）'!$A$6:$A$8765=計算過程!A317)*('計算過程（日射量等）'!$C$6:$C$8765&gt;=$AX$20))</f>
        <v>0</v>
      </c>
      <c r="AN317" s="90">
        <f>IF(入力データと計算結果!$F$7=バックデータ一覧!$A$9,0,AO317*$AX$22*$AX$21*計算過程!$AX$23)</f>
        <v>0</v>
      </c>
      <c r="AO317" s="90">
        <f>SUMIF('計算過程（日射量等）'!$A$6:$A$8765,計算過程!A317,'計算過程（日射量等）'!$C$6:$C$8765)*3600*10^-6</f>
        <v>3.1043911107168332</v>
      </c>
      <c r="AP317" s="90">
        <f t="shared" si="54"/>
        <v>6.6073924731182805</v>
      </c>
      <c r="AQ317" s="90">
        <f>AVERAGEIF('貼り付けシート（日射量等）'!$D$3:$D$8762,$A317,'貼り付けシート（日射量等）'!$F$3:$F$8762)</f>
        <v>5.9541666666666657</v>
      </c>
    </row>
    <row r="318" spans="1:43">
      <c r="A318" s="28">
        <v>41952</v>
      </c>
      <c r="B318" s="88">
        <f ca="1">I318-IF(入力データと計算結果!$F$7=バックデータ一覧!$A$7,計算過程!$AG318,計算過程!$AI318)*I318/($I318+$J318+$K318+$L318+$M318+$N318)</f>
        <v>13.209012955046999</v>
      </c>
      <c r="C318" s="88">
        <f ca="1">J318-IF(入力データと計算結果!$F$7=バックデータ一覧!$A$7,計算過程!$AG318,計算過程!$AI318)*J318/($I318+$J318+$K318+$L318+$M318+$N318)</f>
        <v>21.536434165837502</v>
      </c>
      <c r="D318" s="88">
        <f ca="1">K318-IF(入力データと計算結果!$F$7=バックデータ一覧!$A$7,計算過程!$AG318,計算過程!$AI318)*K318/($I318+$J318+$K318+$L318+$M318+$N318)</f>
        <v>4.0201343776230001</v>
      </c>
      <c r="E318" s="88">
        <f ca="1">L318-IF(入力データと計算結果!$F$7=バックデータ一覧!$A$7,計算過程!$AG318,計算過程!$AI318)*L318/($I318+$J318+$K318+$L318+$M318+$N318)</f>
        <v>25.843720999005001</v>
      </c>
      <c r="F318" s="88">
        <f ca="1">M318-IF(入力データと計算結果!$F$7=バックデータ一覧!$A$7,計算過程!$AG318,計算過程!$AI318)*M318/($I318+$J318+$K318+$L318+$M318+$N318)</f>
        <v>0</v>
      </c>
      <c r="G318" s="88">
        <f ca="1">N318-IF(入力データと計算結果!$F$7=バックデータ一覧!$A$7,計算過程!$AG318,計算過程!$AI318)*N318/($I318+$J318+$K318+$L318+$M318+$N318)</f>
        <v>5.4815000000000005</v>
      </c>
      <c r="H318" s="88">
        <f t="shared" si="51"/>
        <v>0</v>
      </c>
      <c r="I318" s="90">
        <f ca="1">P318*(バックデータ一覧!$E$3-計算過程!X318)*4.186*10^-3</f>
        <v>13.209012955046999</v>
      </c>
      <c r="J318" s="90">
        <f ca="1">Q318*(バックデータ一覧!$E$4-計算過程!X318)*4.186*10^-3</f>
        <v>21.536434165837502</v>
      </c>
      <c r="K318" s="90">
        <f ca="1">R318*(バックデータ一覧!$E$5-計算過程!X318)*4.186*10^-3</f>
        <v>4.0201343776230001</v>
      </c>
      <c r="L318" s="90">
        <f ca="1">IF(入力データと計算結果!$F$9=バックデータ一覧!$A$2,計算過程!S318*(バックデータ一覧!$E$6-計算過程!X318)*4.186*10^-3,0)</f>
        <v>25.843720999005001</v>
      </c>
      <c r="M318" s="90">
        <f>IF(入力データと計算結果!$F$9=バックデータ一覧!$A$2,0,計算過程!T318*(バックデータ一覧!$E$7-計算過程!X318)*4.186*10^-3)</f>
        <v>0</v>
      </c>
      <c r="N318" s="90">
        <f ca="1">IF(入力データと計算結果!$F$9=バックデータ一覧!$A$4,0,計算過程!U318*(バックデータ一覧!$E$8-計算過程!X318)*4.186*10^-3)</f>
        <v>5.4815000000000005</v>
      </c>
      <c r="O318" s="90">
        <f>IF(入力データと計算結果!$F$9=バックデータ一覧!$A$4,計算過程!W318*1.25,0)</f>
        <v>0</v>
      </c>
      <c r="P318" s="88">
        <f t="shared" si="44"/>
        <v>92</v>
      </c>
      <c r="Q318" s="88">
        <f t="shared" si="45"/>
        <v>150</v>
      </c>
      <c r="R318" s="88">
        <f t="shared" si="46"/>
        <v>28</v>
      </c>
      <c r="S318" s="88">
        <f>IF(入力データと計算結果!$F$9=バックデータ一覧!$A$2,$AC318,0)*$AX$11*$AX$12</f>
        <v>180</v>
      </c>
      <c r="T318" s="88">
        <f>IF(入力データと計算結果!$F$9=バックデータ一覧!$A$2,0,$AC318)*$AX$12</f>
        <v>0</v>
      </c>
      <c r="U318" s="88">
        <f t="shared" ca="1" si="52"/>
        <v>24.11610634159949</v>
      </c>
      <c r="V318" s="90">
        <f ca="1">IF(OR(入力データと計算結果!$F$9=バックデータ一覧!$A$2,入力データと計算結果!$F$9=バックデータ一覧!$A$3),W318/(バックデータ一覧!$E$8-計算過程!X318)/4.186*10^3,0)</f>
        <v>24.11610634159949</v>
      </c>
      <c r="W318" s="90">
        <f t="shared" si="47"/>
        <v>5.4814999999999996</v>
      </c>
      <c r="X318" s="90">
        <f ca="1">MAX(VLOOKUP(入力データと計算結果!$F$5,バックデータ一覧!$Y$3:$AA$10,2)*Y318+VLOOKUP(入力データと計算結果!$F$5,バックデータ一覧!$Y$3:$AA$10,3),0.5)</f>
        <v>5.7008533750000003</v>
      </c>
      <c r="Y318" s="90">
        <f t="shared" ca="1" si="48"/>
        <v>3.36625</v>
      </c>
      <c r="Z318" s="24">
        <f>IF(入力データと計算結果!$F$6=4,INDEX(バックデータ一覧!$I$4:$L$9,MATCH(VLOOKUP(計算過程!$A318,バックデータ一覧!$AU$3:$AV$367,2),バックデータ一覧!$H$4:$H$9,0),MATCH(計算過程!Z$2,バックデータ一覧!$I$2:$L$2,0)),IF(入力データと計算結果!$F$6=3,INDEX(バックデータ一覧!$I$10:$L$15,MATCH(VLOOKUP(計算過程!$A318,バックデータ一覧!$AU$3:$AV$367,2),バックデータ一覧!$H$10:$H$15,0),MATCH(計算過程!Z$2,バックデータ一覧!$I$2:$L$2,0)),IF(入力データと計算結果!$F$6=2,INDEX(バックデータ一覧!$I$16:$L$21,MATCH(VLOOKUP(計算過程!$A318,バックデータ一覧!$AU$3:$AV$367,2),バックデータ一覧!$H$16:$H$21,0),MATCH(計算過程!Z$2,バックデータ一覧!$I$2:$L$2,0)),IF(入力データと計算結果!$F$6=1,INDEX(バックデータ一覧!$I$22:$L$27,MATCH(VLOOKUP(計算過程!$A318,バックデータ一覧!$AU$3:$AV$367,2),バックデータ一覧!$H$22:$H$27,0),MATCH(計算過程!Z$2,バックデータ一覧!$I$2:$L$2,0))))))</f>
        <v>92</v>
      </c>
      <c r="AA318" s="24">
        <f>IF(入力データと計算結果!$F$6=4,INDEX(バックデータ一覧!$I$4:$L$9,MATCH(VLOOKUP(計算過程!$A318,バックデータ一覧!$AU$3:$AV$367,2),バックデータ一覧!$H$4:$H$9,0),MATCH(計算過程!AA$2,バックデータ一覧!$I$2:$L$2,0)),IF(入力データと計算結果!$F$6=3,INDEX(バックデータ一覧!$I$10:$L$15,MATCH(VLOOKUP(計算過程!$A318,バックデータ一覧!$AU$3:$AV$367,2),バックデータ一覧!$H$10:$H$15,0),MATCH(計算過程!AA$2,バックデータ一覧!$I$2:$L$2,0)),IF(入力データと計算結果!$F$6=2,INDEX(バックデータ一覧!$I$16:$L$21,MATCH(VLOOKUP(計算過程!$A318,バックデータ一覧!$AU$3:$AV$367,2),バックデータ一覧!$H$16:$H$21,0),MATCH(計算過程!AA$2,バックデータ一覧!$I$2:$L$2,0)),IF(入力データと計算結果!$F$6=1,INDEX(バックデータ一覧!$I$22:$L$27,MATCH(VLOOKUP(計算過程!$A318,バックデータ一覧!$AU$3:$AV$367,2),バックデータ一覧!$H$22:$H$27,0),MATCH(計算過程!AA$2,バックデータ一覧!$I$2:$L$2,0))))))</f>
        <v>150</v>
      </c>
      <c r="AB318" s="24">
        <f>IF(入力データと計算結果!$F$6=4,INDEX(バックデータ一覧!$I$4:$L$9,MATCH(VLOOKUP(計算過程!$A318,バックデータ一覧!$AU$3:$AV$367,2),バックデータ一覧!$H$4:$H$9,0),MATCH(計算過程!AB$2,バックデータ一覧!$I$2:$L$2,0)),IF(入力データと計算結果!$F$6=3,INDEX(バックデータ一覧!$I$10:$L$15,MATCH(VLOOKUP(計算過程!$A318,バックデータ一覧!$AU$3:$AV$367,2),バックデータ一覧!$H$10:$H$15,0),MATCH(計算過程!AB$2,バックデータ一覧!$I$2:$L$2,0)),IF(入力データと計算結果!$F$6=2,INDEX(バックデータ一覧!$I$16:$L$21,MATCH(VLOOKUP(計算過程!$A318,バックデータ一覧!$AU$3:$AV$367,2),バックデータ一覧!$H$16:$H$21,0),MATCH(計算過程!AB$2,バックデータ一覧!$I$2:$L$2,0)),IF(入力データと計算結果!$F$6=1,INDEX(バックデータ一覧!$I$22:$L$27,MATCH(VLOOKUP(計算過程!$A318,バックデータ一覧!$AU$3:$AV$367,2),バックデータ一覧!$H$22:$H$27,0),MATCH(計算過程!AB$2,バックデータ一覧!$I$2:$L$2,0))))))</f>
        <v>28</v>
      </c>
      <c r="AC318" s="24">
        <f>IF(入力データと計算結果!$F$6=4,INDEX(バックデータ一覧!$I$4:$L$9,MATCH(VLOOKUP(計算過程!$A318,バックデータ一覧!$AU$3:$AV$367,2),バックデータ一覧!$H$4:$H$9,0),MATCH(計算過程!AC$2,バックデータ一覧!$I$2:$L$2,0)),IF(入力データと計算結果!$F$6=3,INDEX(バックデータ一覧!$I$10:$L$15,MATCH(VLOOKUP(計算過程!$A318,バックデータ一覧!$AU$3:$AV$367,2),バックデータ一覧!$H$10:$H$15,0),MATCH(計算過程!AC$2,バックデータ一覧!$I$2:$L$2,0)),IF(入力データと計算結果!$F$6=2,INDEX(バックデータ一覧!$I$16:$L$21,MATCH(VLOOKUP(計算過程!$A318,バックデータ一覧!$AU$3:$AV$367,2),バックデータ一覧!$H$16:$H$21,0),MATCH(計算過程!AC$2,バックデータ一覧!$I$2:$L$2,0)),IF(入力データと計算結果!$F$6=1,INDEX(バックデータ一覧!$I$22:$L$27,MATCH(VLOOKUP(計算過程!$A318,バックデータ一覧!$AU$3:$AV$367,2),バックデータ一覧!$H$22:$H$27,0),MATCH(計算過程!AC$2,バックデータ一覧!$I$2:$L$2,0))))))</f>
        <v>180</v>
      </c>
      <c r="AD318" s="89">
        <f>IF($AF318&lt;7,INDEX(バックデータ一覧!$P$4:$S$5,MATCH(入力データと計算結果!$F$8,バックデータ一覧!$O$4:$O$5,0),MATCH(入力データと計算結果!$F$6,バックデータ一覧!$P$3:$W$3,0)),IF(AND($AF318&gt;=7,$AF318&lt;16),INDEX(バックデータ一覧!$P$6:$S$7,MATCH(入力データと計算結果!$F$8,バックデータ一覧!$O$6:$O$7,0),MATCH(入力データと計算結果!$F$6,バックデータ一覧!$P$3:$W$3,0)),IF(AND($AF318&gt;=16,$AF318&lt;25),INDEX(バックデータ一覧!$P$8:$S$9,MATCH(入力データと計算結果!$F$8,バックデータ一覧!$O$8:$O$9,0),MATCH(入力データと計算結果!$F$6,バックデータ一覧!$P$3:$W$3,0)),IF($AF318&gt;=25,INDEX(バックデータ一覧!$P$10:$S$11,MATCH(入力データと計算結果!$F$8,バックデータ一覧!$O$10:$O$11,0),MATCH(入力データと計算結果!$F$6,バックデータ一覧!$P$3:$W$3,0))))))</f>
        <v>-0.12</v>
      </c>
      <c r="AE318" s="89">
        <f>IF($AF318&lt;7,INDEX(バックデータ一覧!$T$4:$W$5,MATCH(入力データと計算結果!$F$8,バックデータ一覧!$O$4:$O$5,0),MATCH(入力データと計算結果!$F$6,バックデータ一覧!$P$3:$W$3,0)),IF(AND($AF318&gt;=7,$AF318&lt;16),INDEX(バックデータ一覧!$T$6:$W$7,MATCH(入力データと計算結果!$F$8,バックデータ一覧!$O$6:$O$7,0),MATCH(入力データと計算結果!$F$6,バックデータ一覧!$P$3:$W$3,0)),IF(AND($AF318&gt;=16,$AF318&lt;25),INDEX(バックデータ一覧!$T$8:$W$9,MATCH(入力データと計算結果!$F$8,バックデータ一覧!$O$8:$O$9,0),MATCH(入力データと計算結果!$F$6,バックデータ一覧!$P$3:$W$3,0)),IF($AF318&gt;=25,INDEX(バックデータ一覧!$T$10:$W$11,MATCH(入力データと計算結果!$F$8,バックデータ一覧!$O$10:$O$11,0),MATCH(入力データと計算結果!$F$6,バックデータ一覧!$P$3:$W$3,0))))))</f>
        <v>6</v>
      </c>
      <c r="AF318" s="88">
        <f>AVERAGEIF(貼り付けシート!$A$6:$A$8765,$A318,貼り付けシート!$C$6:$C$8765)</f>
        <v>4.3208333333333337</v>
      </c>
      <c r="AG318" s="91">
        <f>IF(AND(入力データと計算結果!$F$7=バックデータ一覧!$A$7,AH318="使用できる"),MIN(AN318,SUM(I318:N318)*$AX$13),0)</f>
        <v>0</v>
      </c>
      <c r="AH318" s="47" t="str">
        <f t="shared" si="53"/>
        <v>使用できる</v>
      </c>
      <c r="AI318" s="90">
        <f>IF(入力データと計算結果!$F$7=バックデータ一覧!$A$8,MIN(AJ318,(SUM(I318:N318)*$AX$15)),0)</f>
        <v>0</v>
      </c>
      <c r="AJ318" s="90">
        <f t="shared" ca="1" si="49"/>
        <v>0</v>
      </c>
      <c r="AK318" s="90">
        <f t="shared" ca="1" si="50"/>
        <v>37.233934165837496</v>
      </c>
      <c r="AL318" s="88">
        <f>IF(OR($AX$22=0,入力データと計算結果!$F$7&lt;&gt;バックデータ一覧!$A$8),0,$AX$19*AM318*10^-3)</f>
        <v>0</v>
      </c>
      <c r="AM318" s="90">
        <f>SUMPRODUCT(('計算過程（日射量等）'!$A$6:$A$8765=計算過程!A318)*('計算過程（日射量等）'!$C$6:$C$8765&gt;=$AX$20))</f>
        <v>7</v>
      </c>
      <c r="AN318" s="90">
        <f>IF(入力データと計算結果!$F$7=バックデータ一覧!$A$9,0,AO318*$AX$22*$AX$21*計算過程!$AX$23)</f>
        <v>0</v>
      </c>
      <c r="AO318" s="90">
        <f>SUMIF('計算過程（日射量等）'!$A$6:$A$8765,計算過程!A318,'計算過程（日射量等）'!$C$6:$C$8765)*3600*10^-6</f>
        <v>14.660315049374326</v>
      </c>
      <c r="AP318" s="90">
        <f t="shared" si="54"/>
        <v>6.3333333333333348</v>
      </c>
      <c r="AQ318" s="90">
        <f>AVERAGEIF('貼り付けシート（日射量等）'!$D$3:$D$8762,$A318,'貼り付けシート（日射量等）'!$F$3:$F$8762)</f>
        <v>4.6749999999999998</v>
      </c>
    </row>
    <row r="319" spans="1:43">
      <c r="A319" s="28">
        <v>41953</v>
      </c>
      <c r="B319" s="88">
        <f ca="1">I319-IF(入力データと計算結果!$F$7=バックデータ一覧!$A$7,計算過程!$AG319,計算過程!$AI319)*I319/($I319+$J319+$K319+$L319+$M319+$N319)</f>
        <v>13.354961256637001</v>
      </c>
      <c r="C319" s="88">
        <f ca="1">J319-IF(入力データと計算結果!$F$7=バックデータ一覧!$A$7,計算過程!$AG319,計算過程!$AI319)*J319/($I319+$J319+$K319+$L319+$M319+$N319)</f>
        <v>21.774393353212503</v>
      </c>
      <c r="D319" s="88">
        <f ca="1">K319-IF(入力データと計算結果!$F$7=バックデータ一覧!$A$7,計算過程!$AG319,計算過程!$AI319)*K319/($I319+$J319+$K319+$L319+$M319+$N319)</f>
        <v>4.0645534259330001</v>
      </c>
      <c r="E319" s="88">
        <f ca="1">L319-IF(入力データと計算結果!$F$7=バックデータ一覧!$A$7,計算過程!$AG319,計算過程!$AI319)*L319/($I319+$J319+$K319+$L319+$M319+$N319)</f>
        <v>26.129272023854998</v>
      </c>
      <c r="F319" s="88">
        <f ca="1">M319-IF(入力データと計算結果!$F$7=バックデータ一覧!$A$7,計算過程!$AG319,計算過程!$AI319)*M319/($I319+$J319+$K319+$L319+$M319+$N319)</f>
        <v>0</v>
      </c>
      <c r="G319" s="88">
        <f ca="1">N319-IF(入力データと計算結果!$F$7=バックデータ一覧!$A$7,計算過程!$AG319,計算過程!$AI319)*N319/($I319+$J319+$K319+$L319+$M319+$N319)</f>
        <v>5.0590416666666664</v>
      </c>
      <c r="H319" s="88">
        <f t="shared" si="51"/>
        <v>0</v>
      </c>
      <c r="I319" s="90">
        <f ca="1">P319*(バックデータ一覧!$E$3-計算過程!X319)*4.186*10^-3</f>
        <v>13.354961256637001</v>
      </c>
      <c r="J319" s="90">
        <f ca="1">Q319*(バックデータ一覧!$E$4-計算過程!X319)*4.186*10^-3</f>
        <v>21.774393353212503</v>
      </c>
      <c r="K319" s="90">
        <f ca="1">R319*(バックデータ一覧!$E$5-計算過程!X319)*4.186*10^-3</f>
        <v>4.0645534259330001</v>
      </c>
      <c r="L319" s="90">
        <f ca="1">IF(入力データと計算結果!$F$9=バックデータ一覧!$A$2,計算過程!S319*(バックデータ一覧!$E$6-計算過程!X319)*4.186*10^-3,0)</f>
        <v>26.129272023854998</v>
      </c>
      <c r="M319" s="90">
        <f>IF(入力データと計算結果!$F$9=バックデータ一覧!$A$2,0,計算過程!T319*(バックデータ一覧!$E$7-計算過程!X319)*4.186*10^-3)</f>
        <v>0</v>
      </c>
      <c r="N319" s="90">
        <f ca="1">IF(入力データと計算結果!$F$9=バックデータ一覧!$A$4,0,計算過程!U319*(バックデータ一覧!$E$8-計算過程!X319)*4.186*10^-3)</f>
        <v>5.0590416666666664</v>
      </c>
      <c r="O319" s="90">
        <f>IF(入力データと計算結果!$F$9=バックデータ一覧!$A$4,計算過程!W319*1.25,0)</f>
        <v>0</v>
      </c>
      <c r="P319" s="88">
        <f t="shared" si="44"/>
        <v>92</v>
      </c>
      <c r="Q319" s="88">
        <f t="shared" si="45"/>
        <v>150</v>
      </c>
      <c r="R319" s="88">
        <f t="shared" si="46"/>
        <v>28</v>
      </c>
      <c r="S319" s="88">
        <f>IF(入力データと計算結果!$F$9=バックデータ一覧!$A$2,$AC319,0)*$AX$11*$AX$12</f>
        <v>180</v>
      </c>
      <c r="T319" s="88">
        <f>IF(入力データと計算結果!$F$9=バックデータ一覧!$A$2,0,$AC319)*$AX$12</f>
        <v>0</v>
      </c>
      <c r="U319" s="88">
        <f t="shared" ca="1" si="52"/>
        <v>22.103214366469249</v>
      </c>
      <c r="V319" s="90">
        <f ca="1">IF(OR(入力データと計算結果!$F$9=バックデータ一覧!$A$2,入力データと計算結果!$F$9=バックデータ一覧!$A$3),W319/(バックデータ一覧!$E$8-計算過程!X319)/4.186*10^3,0)</f>
        <v>22.103214366469249</v>
      </c>
      <c r="W319" s="90">
        <f t="shared" si="47"/>
        <v>5.0590416666666664</v>
      </c>
      <c r="X319" s="90">
        <f ca="1">MAX(VLOOKUP(入力データと計算結果!$F$5,バックデータ一覧!$Y$3:$AA$10,2)*Y319+VLOOKUP(入力データと計算結果!$F$5,バックデータ一覧!$Y$3:$AA$10,3),0.5)</f>
        <v>5.3218771250000003</v>
      </c>
      <c r="Y319" s="90">
        <f t="shared" ca="1" si="48"/>
        <v>2.7954166666666667</v>
      </c>
      <c r="Z319" s="24">
        <f>IF(入力データと計算結果!$F$6=4,INDEX(バックデータ一覧!$I$4:$L$9,MATCH(VLOOKUP(計算過程!$A319,バックデータ一覧!$AU$3:$AV$367,2),バックデータ一覧!$H$4:$H$9,0),MATCH(計算過程!Z$2,バックデータ一覧!$I$2:$L$2,0)),IF(入力データと計算結果!$F$6=3,INDEX(バックデータ一覧!$I$10:$L$15,MATCH(VLOOKUP(計算過程!$A319,バックデータ一覧!$AU$3:$AV$367,2),バックデータ一覧!$H$10:$H$15,0),MATCH(計算過程!Z$2,バックデータ一覧!$I$2:$L$2,0)),IF(入力データと計算結果!$F$6=2,INDEX(バックデータ一覧!$I$16:$L$21,MATCH(VLOOKUP(計算過程!$A319,バックデータ一覧!$AU$3:$AV$367,2),バックデータ一覧!$H$16:$H$21,0),MATCH(計算過程!Z$2,バックデータ一覧!$I$2:$L$2,0)),IF(入力データと計算結果!$F$6=1,INDEX(バックデータ一覧!$I$22:$L$27,MATCH(VLOOKUP(計算過程!$A319,バックデータ一覧!$AU$3:$AV$367,2),バックデータ一覧!$H$22:$H$27,0),MATCH(計算過程!Z$2,バックデータ一覧!$I$2:$L$2,0))))))</f>
        <v>92</v>
      </c>
      <c r="AA319" s="24">
        <f>IF(入力データと計算結果!$F$6=4,INDEX(バックデータ一覧!$I$4:$L$9,MATCH(VLOOKUP(計算過程!$A319,バックデータ一覧!$AU$3:$AV$367,2),バックデータ一覧!$H$4:$H$9,0),MATCH(計算過程!AA$2,バックデータ一覧!$I$2:$L$2,0)),IF(入力データと計算結果!$F$6=3,INDEX(バックデータ一覧!$I$10:$L$15,MATCH(VLOOKUP(計算過程!$A319,バックデータ一覧!$AU$3:$AV$367,2),バックデータ一覧!$H$10:$H$15,0),MATCH(計算過程!AA$2,バックデータ一覧!$I$2:$L$2,0)),IF(入力データと計算結果!$F$6=2,INDEX(バックデータ一覧!$I$16:$L$21,MATCH(VLOOKUP(計算過程!$A319,バックデータ一覧!$AU$3:$AV$367,2),バックデータ一覧!$H$16:$H$21,0),MATCH(計算過程!AA$2,バックデータ一覧!$I$2:$L$2,0)),IF(入力データと計算結果!$F$6=1,INDEX(バックデータ一覧!$I$22:$L$27,MATCH(VLOOKUP(計算過程!$A319,バックデータ一覧!$AU$3:$AV$367,2),バックデータ一覧!$H$22:$H$27,0),MATCH(計算過程!AA$2,バックデータ一覧!$I$2:$L$2,0))))))</f>
        <v>150</v>
      </c>
      <c r="AB319" s="24">
        <f>IF(入力データと計算結果!$F$6=4,INDEX(バックデータ一覧!$I$4:$L$9,MATCH(VLOOKUP(計算過程!$A319,バックデータ一覧!$AU$3:$AV$367,2),バックデータ一覧!$H$4:$H$9,0),MATCH(計算過程!AB$2,バックデータ一覧!$I$2:$L$2,0)),IF(入力データと計算結果!$F$6=3,INDEX(バックデータ一覧!$I$10:$L$15,MATCH(VLOOKUP(計算過程!$A319,バックデータ一覧!$AU$3:$AV$367,2),バックデータ一覧!$H$10:$H$15,0),MATCH(計算過程!AB$2,バックデータ一覧!$I$2:$L$2,0)),IF(入力データと計算結果!$F$6=2,INDEX(バックデータ一覧!$I$16:$L$21,MATCH(VLOOKUP(計算過程!$A319,バックデータ一覧!$AU$3:$AV$367,2),バックデータ一覧!$H$16:$H$21,0),MATCH(計算過程!AB$2,バックデータ一覧!$I$2:$L$2,0)),IF(入力データと計算結果!$F$6=1,INDEX(バックデータ一覧!$I$22:$L$27,MATCH(VLOOKUP(計算過程!$A319,バックデータ一覧!$AU$3:$AV$367,2),バックデータ一覧!$H$22:$H$27,0),MATCH(計算過程!AB$2,バックデータ一覧!$I$2:$L$2,0))))))</f>
        <v>28</v>
      </c>
      <c r="AC319" s="24">
        <f>IF(入力データと計算結果!$F$6=4,INDEX(バックデータ一覧!$I$4:$L$9,MATCH(VLOOKUP(計算過程!$A319,バックデータ一覧!$AU$3:$AV$367,2),バックデータ一覧!$H$4:$H$9,0),MATCH(計算過程!AC$2,バックデータ一覧!$I$2:$L$2,0)),IF(入力データと計算結果!$F$6=3,INDEX(バックデータ一覧!$I$10:$L$15,MATCH(VLOOKUP(計算過程!$A319,バックデータ一覧!$AU$3:$AV$367,2),バックデータ一覧!$H$10:$H$15,0),MATCH(計算過程!AC$2,バックデータ一覧!$I$2:$L$2,0)),IF(入力データと計算結果!$F$6=2,INDEX(バックデータ一覧!$I$16:$L$21,MATCH(VLOOKUP(計算過程!$A319,バックデータ一覧!$AU$3:$AV$367,2),バックデータ一覧!$H$16:$H$21,0),MATCH(計算過程!AC$2,バックデータ一覧!$I$2:$L$2,0)),IF(入力データと計算結果!$F$6=1,INDEX(バックデータ一覧!$I$22:$L$27,MATCH(VLOOKUP(計算過程!$A319,バックデータ一覧!$AU$3:$AV$367,2),バックデータ一覧!$H$22:$H$27,0),MATCH(計算過程!AC$2,バックデータ一覧!$I$2:$L$2,0))))))</f>
        <v>180</v>
      </c>
      <c r="AD319" s="89">
        <f>IF($AF319&lt;7,INDEX(バックデータ一覧!$P$4:$S$5,MATCH(入力データと計算結果!$F$8,バックデータ一覧!$O$4:$O$5,0),MATCH(入力データと計算結果!$F$6,バックデータ一覧!$P$3:$W$3,0)),IF(AND($AF319&gt;=7,$AF319&lt;16),INDEX(バックデータ一覧!$P$6:$S$7,MATCH(入力データと計算結果!$F$8,バックデータ一覧!$O$6:$O$7,0),MATCH(入力データと計算結果!$F$6,バックデータ一覧!$P$3:$W$3,0)),IF(AND($AF319&gt;=16,$AF319&lt;25),INDEX(バックデータ一覧!$P$8:$S$9,MATCH(入力データと計算結果!$F$8,バックデータ一覧!$O$8:$O$9,0),MATCH(入力データと計算結果!$F$6,バックデータ一覧!$P$3:$W$3,0)),IF($AF319&gt;=25,INDEX(バックデータ一覧!$P$10:$S$11,MATCH(入力データと計算結果!$F$8,バックデータ一覧!$O$10:$O$11,0),MATCH(入力データと計算結果!$F$6,バックデータ一覧!$P$3:$W$3,0))))))</f>
        <v>-0.13</v>
      </c>
      <c r="AE319" s="89">
        <f>IF($AF319&lt;7,INDEX(バックデータ一覧!$T$4:$W$5,MATCH(入力データと計算結果!$F$8,バックデータ一覧!$O$4:$O$5,0),MATCH(入力データと計算結果!$F$6,バックデータ一覧!$P$3:$W$3,0)),IF(AND($AF319&gt;=7,$AF319&lt;16),INDEX(バックデータ一覧!$T$6:$W$7,MATCH(入力データと計算結果!$F$8,バックデータ一覧!$O$6:$O$7,0),MATCH(入力データと計算結果!$F$6,バックデータ一覧!$P$3:$W$3,0)),IF(AND($AF319&gt;=16,$AF319&lt;25),INDEX(バックデータ一覧!$T$8:$W$9,MATCH(入力データと計算結果!$F$8,バックデータ一覧!$O$8:$O$9,0),MATCH(入力データと計算結果!$F$6,バックデータ一覧!$P$3:$W$3,0)),IF($AF319&gt;=25,INDEX(バックデータ一覧!$T$10:$W$11,MATCH(入力データと計算結果!$F$8,バックデータ一覧!$O$10:$O$11,0),MATCH(入力データと計算結果!$F$6,バックデータ一覧!$P$3:$W$3,0))))))</f>
        <v>6.04</v>
      </c>
      <c r="AF319" s="88">
        <f>AVERAGEIF(貼り付けシート!$A$6:$A$8765,$A319,貼り付けシート!$C$6:$C$8765)</f>
        <v>7.5458333333333343</v>
      </c>
      <c r="AG319" s="91">
        <f>IF(AND(入力データと計算結果!$F$7=バックデータ一覧!$A$7,AH319="使用できる"),MIN(AN319,SUM(I319:N319)*$AX$13),0)</f>
        <v>0</v>
      </c>
      <c r="AH319" s="47" t="str">
        <f t="shared" si="53"/>
        <v>使用できる</v>
      </c>
      <c r="AI319" s="90">
        <f>IF(入力データと計算結果!$F$7=バックデータ一覧!$A$8,MIN(AJ319,(SUM(I319:N319)*$AX$15)),0)</f>
        <v>0</v>
      </c>
      <c r="AJ319" s="90">
        <f t="shared" ca="1" si="49"/>
        <v>0</v>
      </c>
      <c r="AK319" s="90">
        <f t="shared" ca="1" si="50"/>
        <v>37.471893353212494</v>
      </c>
      <c r="AL319" s="88">
        <f>IF(OR($AX$22=0,入力データと計算結果!$F$7&lt;&gt;バックデータ一覧!$A$8),0,$AX$19*AM319*10^-3)</f>
        <v>0</v>
      </c>
      <c r="AM319" s="90">
        <f>SUMPRODUCT(('計算過程（日射量等）'!$A$6:$A$8765=計算過程!A319)*('計算過程（日射量等）'!$C$6:$C$8765&gt;=$AX$20))</f>
        <v>6</v>
      </c>
      <c r="AN319" s="90">
        <f>IF(入力データと計算結果!$F$7=バックデータ一覧!$A$9,0,AO319*$AX$22*$AX$21*計算過程!$AX$23)</f>
        <v>0</v>
      </c>
      <c r="AO319" s="90">
        <f>SUMIF('計算過程（日射量等）'!$A$6:$A$8765,計算過程!A319,'計算過程（日射量等）'!$C$6:$C$8765)*3600*10^-6</f>
        <v>10.963346361332114</v>
      </c>
      <c r="AP319" s="90">
        <f t="shared" si="54"/>
        <v>6.0405913978494628</v>
      </c>
      <c r="AQ319" s="90">
        <f>AVERAGEIF('貼り付けシート（日射量等）'!$D$3:$D$8762,$A319,'貼り付けシート（日射量等）'!$F$3:$F$8762)</f>
        <v>8.1458333333333321</v>
      </c>
    </row>
    <row r="320" spans="1:43">
      <c r="A320" s="28">
        <v>41954</v>
      </c>
      <c r="B320" s="88">
        <f ca="1">I320-IF(入力データと計算結果!$F$7=バックデータ一覧!$A$7,計算過程!$AG320,計算過程!$AI320)*I320/($I320+$J320+$K320+$L320+$M320+$N320)</f>
        <v>20.342382840779997</v>
      </c>
      <c r="C320" s="88">
        <f ca="1">J320-IF(入力データと計算結果!$F$7=バックデータ一覧!$A$7,計算過程!$AG320,計算過程!$AI320)*J320/($I320+$J320+$K320+$L320+$M320+$N320)</f>
        <v>29.0605469154</v>
      </c>
      <c r="D320" s="88">
        <f ca="1">K320-IF(入力データと計算結果!$F$7=バックデータ一覧!$A$7,計算過程!$AG320,計算過程!$AI320)*K320/($I320+$J320+$K320+$L320+$M320+$N320)</f>
        <v>4.3590820373099985</v>
      </c>
      <c r="E320" s="88">
        <f ca="1">L320-IF(入力データと計算結果!$F$7=バックデータ一覧!$A$7,計算過程!$AG320,計算過程!$AI320)*L320/($I320+$J320+$K320+$L320+$M320+$N320)</f>
        <v>26.154492223859997</v>
      </c>
      <c r="F320" s="88">
        <f ca="1">M320-IF(入力データと計算結果!$F$7=バックデータ一覧!$A$7,計算過程!$AG320,計算過程!$AI320)*M320/($I320+$J320+$K320+$L320+$M320+$N320)</f>
        <v>0</v>
      </c>
      <c r="G320" s="88">
        <f ca="1">N320-IF(入力データと計算結果!$F$7=バックデータ一覧!$A$7,計算過程!$AG320,計算過程!$AI320)*N320/($I320+$J320+$K320+$L320+$M320+$N320)</f>
        <v>4.9886249999999999</v>
      </c>
      <c r="H320" s="88">
        <f t="shared" si="51"/>
        <v>0</v>
      </c>
      <c r="I320" s="90">
        <f ca="1">P320*(バックデータ一覧!$E$3-計算過程!X320)*4.186*10^-3</f>
        <v>20.342382840779997</v>
      </c>
      <c r="J320" s="90">
        <f ca="1">Q320*(バックデータ一覧!$E$4-計算過程!X320)*4.186*10^-3</f>
        <v>29.0605469154</v>
      </c>
      <c r="K320" s="90">
        <f ca="1">R320*(バックデータ一覧!$E$5-計算過程!X320)*4.186*10^-3</f>
        <v>4.3590820373099985</v>
      </c>
      <c r="L320" s="90">
        <f ca="1">IF(入力データと計算結果!$F$9=バックデータ一覧!$A$2,計算過程!S320*(バックデータ一覧!$E$6-計算過程!X320)*4.186*10^-3,0)</f>
        <v>26.154492223859997</v>
      </c>
      <c r="M320" s="90">
        <f>IF(入力データと計算結果!$F$9=バックデータ一覧!$A$2,0,計算過程!T320*(バックデータ一覧!$E$7-計算過程!X320)*4.186*10^-3)</f>
        <v>0</v>
      </c>
      <c r="N320" s="90">
        <f ca="1">IF(入力データと計算結果!$F$9=バックデータ一覧!$A$4,0,計算過程!U320*(バックデータ一覧!$E$8-計算過程!X320)*4.186*10^-3)</f>
        <v>4.9886249999999999</v>
      </c>
      <c r="O320" s="90">
        <f>IF(入力データと計算結果!$F$9=バックデータ一覧!$A$4,計算過程!W320*1.25,0)</f>
        <v>0</v>
      </c>
      <c r="P320" s="88">
        <f t="shared" si="44"/>
        <v>140</v>
      </c>
      <c r="Q320" s="88">
        <f t="shared" si="45"/>
        <v>200</v>
      </c>
      <c r="R320" s="88">
        <f t="shared" si="46"/>
        <v>30</v>
      </c>
      <c r="S320" s="88">
        <f>IF(入力データと計算結果!$F$9=バックデータ一覧!$A$2,$AC320,0)*$AX$11*$AX$12</f>
        <v>180</v>
      </c>
      <c r="T320" s="88">
        <f>IF(入力データと計算結果!$F$9=バックデータ一覧!$A$2,0,$AC320)*$AX$12</f>
        <v>0</v>
      </c>
      <c r="U320" s="88">
        <f t="shared" ca="1" si="52"/>
        <v>21.78222615852475</v>
      </c>
      <c r="V320" s="90">
        <f ca="1">IF(OR(入力データと計算結果!$F$9=バックデータ一覧!$A$2,入力データと計算結果!$F$9=バックデータ一覧!$A$3),W320/(バックデータ一覧!$E$8-計算過程!X320)/4.186*10^3,0)</f>
        <v>21.78222615852475</v>
      </c>
      <c r="W320" s="90">
        <f t="shared" si="47"/>
        <v>4.9886249999999999</v>
      </c>
      <c r="X320" s="90">
        <f ca="1">MAX(VLOOKUP(入力データと計算結果!$F$5,バックデータ一覧!$Y$3:$AA$10,2)*Y320+VLOOKUP(入力データと計算結果!$F$5,バックデータ一覧!$Y$3:$AA$10,3),0.5)</f>
        <v>5.2884055000000005</v>
      </c>
      <c r="Y320" s="90">
        <f t="shared" ca="1" si="48"/>
        <v>2.7450000000000001</v>
      </c>
      <c r="Z320" s="24">
        <f>IF(入力データと計算結果!$F$6=4,INDEX(バックデータ一覧!$I$4:$L$9,MATCH(VLOOKUP(計算過程!$A320,バックデータ一覧!$AU$3:$AV$367,2),バックデータ一覧!$H$4:$H$9,0),MATCH(計算過程!Z$2,バックデータ一覧!$I$2:$L$2,0)),IF(入力データと計算結果!$F$6=3,INDEX(バックデータ一覧!$I$10:$L$15,MATCH(VLOOKUP(計算過程!$A320,バックデータ一覧!$AU$3:$AV$367,2),バックデータ一覧!$H$10:$H$15,0),MATCH(計算過程!Z$2,バックデータ一覧!$I$2:$L$2,0)),IF(入力データと計算結果!$F$6=2,INDEX(バックデータ一覧!$I$16:$L$21,MATCH(VLOOKUP(計算過程!$A320,バックデータ一覧!$AU$3:$AV$367,2),バックデータ一覧!$H$16:$H$21,0),MATCH(計算過程!Z$2,バックデータ一覧!$I$2:$L$2,0)),IF(入力データと計算結果!$F$6=1,INDEX(バックデータ一覧!$I$22:$L$27,MATCH(VLOOKUP(計算過程!$A320,バックデータ一覧!$AU$3:$AV$367,2),バックデータ一覧!$H$22:$H$27,0),MATCH(計算過程!Z$2,バックデータ一覧!$I$2:$L$2,0))))))</f>
        <v>140</v>
      </c>
      <c r="AA320" s="24">
        <f>IF(入力データと計算結果!$F$6=4,INDEX(バックデータ一覧!$I$4:$L$9,MATCH(VLOOKUP(計算過程!$A320,バックデータ一覧!$AU$3:$AV$367,2),バックデータ一覧!$H$4:$H$9,0),MATCH(計算過程!AA$2,バックデータ一覧!$I$2:$L$2,0)),IF(入力データと計算結果!$F$6=3,INDEX(バックデータ一覧!$I$10:$L$15,MATCH(VLOOKUP(計算過程!$A320,バックデータ一覧!$AU$3:$AV$367,2),バックデータ一覧!$H$10:$H$15,0),MATCH(計算過程!AA$2,バックデータ一覧!$I$2:$L$2,0)),IF(入力データと計算結果!$F$6=2,INDEX(バックデータ一覧!$I$16:$L$21,MATCH(VLOOKUP(計算過程!$A320,バックデータ一覧!$AU$3:$AV$367,2),バックデータ一覧!$H$16:$H$21,0),MATCH(計算過程!AA$2,バックデータ一覧!$I$2:$L$2,0)),IF(入力データと計算結果!$F$6=1,INDEX(バックデータ一覧!$I$22:$L$27,MATCH(VLOOKUP(計算過程!$A320,バックデータ一覧!$AU$3:$AV$367,2),バックデータ一覧!$H$22:$H$27,0),MATCH(計算過程!AA$2,バックデータ一覧!$I$2:$L$2,0))))))</f>
        <v>200</v>
      </c>
      <c r="AB320" s="24">
        <f>IF(入力データと計算結果!$F$6=4,INDEX(バックデータ一覧!$I$4:$L$9,MATCH(VLOOKUP(計算過程!$A320,バックデータ一覧!$AU$3:$AV$367,2),バックデータ一覧!$H$4:$H$9,0),MATCH(計算過程!AB$2,バックデータ一覧!$I$2:$L$2,0)),IF(入力データと計算結果!$F$6=3,INDEX(バックデータ一覧!$I$10:$L$15,MATCH(VLOOKUP(計算過程!$A320,バックデータ一覧!$AU$3:$AV$367,2),バックデータ一覧!$H$10:$H$15,0),MATCH(計算過程!AB$2,バックデータ一覧!$I$2:$L$2,0)),IF(入力データと計算結果!$F$6=2,INDEX(バックデータ一覧!$I$16:$L$21,MATCH(VLOOKUP(計算過程!$A320,バックデータ一覧!$AU$3:$AV$367,2),バックデータ一覧!$H$16:$H$21,0),MATCH(計算過程!AB$2,バックデータ一覧!$I$2:$L$2,0)),IF(入力データと計算結果!$F$6=1,INDEX(バックデータ一覧!$I$22:$L$27,MATCH(VLOOKUP(計算過程!$A320,バックデータ一覧!$AU$3:$AV$367,2),バックデータ一覧!$H$22:$H$27,0),MATCH(計算過程!AB$2,バックデータ一覧!$I$2:$L$2,0))))))</f>
        <v>30</v>
      </c>
      <c r="AC320" s="24">
        <f>IF(入力データと計算結果!$F$6=4,INDEX(バックデータ一覧!$I$4:$L$9,MATCH(VLOOKUP(計算過程!$A320,バックデータ一覧!$AU$3:$AV$367,2),バックデータ一覧!$H$4:$H$9,0),MATCH(計算過程!AC$2,バックデータ一覧!$I$2:$L$2,0)),IF(入力データと計算結果!$F$6=3,INDEX(バックデータ一覧!$I$10:$L$15,MATCH(VLOOKUP(計算過程!$A320,バックデータ一覧!$AU$3:$AV$367,2),バックデータ一覧!$H$10:$H$15,0),MATCH(計算過程!AC$2,バックデータ一覧!$I$2:$L$2,0)),IF(入力データと計算結果!$F$6=2,INDEX(バックデータ一覧!$I$16:$L$21,MATCH(VLOOKUP(計算過程!$A320,バックデータ一覧!$AU$3:$AV$367,2),バックデータ一覧!$H$16:$H$21,0),MATCH(計算過程!AC$2,バックデータ一覧!$I$2:$L$2,0)),IF(入力データと計算結果!$F$6=1,INDEX(バックデータ一覧!$I$22:$L$27,MATCH(VLOOKUP(計算過程!$A320,バックデータ一覧!$AU$3:$AV$367,2),バックデータ一覧!$H$22:$H$27,0),MATCH(計算過程!AC$2,バックデータ一覧!$I$2:$L$2,0))))))</f>
        <v>180</v>
      </c>
      <c r="AD320" s="89">
        <f>IF($AF320&lt;7,INDEX(バックデータ一覧!$P$4:$S$5,MATCH(入力データと計算結果!$F$8,バックデータ一覧!$O$4:$O$5,0),MATCH(入力データと計算結果!$F$6,バックデータ一覧!$P$3:$W$3,0)),IF(AND($AF320&gt;=7,$AF320&lt;16),INDEX(バックデータ一覧!$P$6:$S$7,MATCH(入力データと計算結果!$F$8,バックデータ一覧!$O$6:$O$7,0),MATCH(入力データと計算結果!$F$6,バックデータ一覧!$P$3:$W$3,0)),IF(AND($AF320&gt;=16,$AF320&lt;25),INDEX(バックデータ一覧!$P$8:$S$9,MATCH(入力データと計算結果!$F$8,バックデータ一覧!$O$8:$O$9,0),MATCH(入力データと計算結果!$F$6,バックデータ一覧!$P$3:$W$3,0)),IF($AF320&gt;=25,INDEX(バックデータ一覧!$P$10:$S$11,MATCH(入力データと計算結果!$F$8,バックデータ一覧!$O$10:$O$11,0),MATCH(入力データと計算結果!$F$6,バックデータ一覧!$P$3:$W$3,0))))))</f>
        <v>-0.13</v>
      </c>
      <c r="AE320" s="89">
        <f>IF($AF320&lt;7,INDEX(バックデータ一覧!$T$4:$W$5,MATCH(入力データと計算結果!$F$8,バックデータ一覧!$O$4:$O$5,0),MATCH(入力データと計算結果!$F$6,バックデータ一覧!$P$3:$W$3,0)),IF(AND($AF320&gt;=7,$AF320&lt;16),INDEX(バックデータ一覧!$T$6:$W$7,MATCH(入力データと計算結果!$F$8,バックデータ一覧!$O$6:$O$7,0),MATCH(入力データと計算結果!$F$6,バックデータ一覧!$P$3:$W$3,0)),IF(AND($AF320&gt;=16,$AF320&lt;25),INDEX(バックデータ一覧!$T$8:$W$9,MATCH(入力データと計算結果!$F$8,バックデータ一覧!$O$8:$O$9,0),MATCH(入力データと計算結果!$F$6,バックデータ一覧!$P$3:$W$3,0)),IF($AF320&gt;=25,INDEX(バックデータ一覧!$T$10:$W$11,MATCH(入力データと計算結果!$F$8,バックデータ一覧!$O$10:$O$11,0),MATCH(入力データと計算結果!$F$6,バックデータ一覧!$P$3:$W$3,0))))))</f>
        <v>6.04</v>
      </c>
      <c r="AF320" s="88">
        <f>AVERAGEIF(貼り付けシート!$A$6:$A$8765,$A320,貼り付けシート!$C$6:$C$8765)</f>
        <v>8.0875000000000021</v>
      </c>
      <c r="AG320" s="91">
        <f>IF(AND(入力データと計算結果!$F$7=バックデータ一覧!$A$7,AH320="使用できる"),MIN(AN320,SUM(I320:N320)*$AX$13),0)</f>
        <v>0</v>
      </c>
      <c r="AH320" s="47" t="str">
        <f t="shared" si="53"/>
        <v>使用できる</v>
      </c>
      <c r="AI320" s="90">
        <f>IF(入力データと計算結果!$F$7=バックデータ一覧!$A$8,MIN(AJ320,(SUM(I320:N320)*$AX$15)),0)</f>
        <v>0</v>
      </c>
      <c r="AJ320" s="90">
        <f t="shared" ca="1" si="49"/>
        <v>0</v>
      </c>
      <c r="AK320" s="90">
        <f t="shared" ca="1" si="50"/>
        <v>37.492910186549999</v>
      </c>
      <c r="AL320" s="88">
        <f>IF(OR($AX$22=0,入力データと計算結果!$F$7&lt;&gt;バックデータ一覧!$A$8),0,$AX$19*AM320*10^-3)</f>
        <v>0</v>
      </c>
      <c r="AM320" s="90">
        <f>SUMPRODUCT(('計算過程（日射量等）'!$A$6:$A$8765=計算過程!A320)*('計算過程（日射量等）'!$C$6:$C$8765&gt;=$AX$20))</f>
        <v>7</v>
      </c>
      <c r="AN320" s="90">
        <f>IF(入力データと計算結果!$F$7=バックデータ一覧!$A$9,0,AO320*$AX$22*$AX$21*計算過程!$AX$23)</f>
        <v>0</v>
      </c>
      <c r="AO320" s="90">
        <f>SUMIF('計算過程（日射量等）'!$A$6:$A$8765,計算過程!A320,'計算過程（日射量等）'!$C$6:$C$8765)*3600*10^-6</f>
        <v>13.971222617346845</v>
      </c>
      <c r="AP320" s="90">
        <f t="shared" si="54"/>
        <v>5.7865591397849467</v>
      </c>
      <c r="AQ320" s="90">
        <f>AVERAGEIF('貼り付けシート（日射量等）'!$D$3:$D$8762,$A320,'貼り付けシート（日射量等）'!$F$3:$F$8762)</f>
        <v>8.8708333333333336</v>
      </c>
    </row>
    <row r="321" spans="1:43">
      <c r="A321" s="28">
        <v>41955</v>
      </c>
      <c r="B321" s="88">
        <f ca="1">I321-IF(入力データと計算結果!$F$7=バックデータ一覧!$A$7,計算過程!$AG321,計算過程!$AI321)*I321/($I321+$J321+$K321+$L321+$M321+$N321)</f>
        <v>4.5838046552480005</v>
      </c>
      <c r="C321" s="88">
        <f ca="1">J321-IF(入力データと計算結果!$F$7=バックデータ一覧!$A$7,計算過程!$AG321,計算過程!$AI321)*J321/($I321+$J321+$K321+$L321+$M321+$N321)</f>
        <v>27.216340140534999</v>
      </c>
      <c r="D321" s="88">
        <f ca="1">K321-IF(入力データと計算結果!$F$7=バックデータ一覧!$A$7,計算過程!$AG321,計算過程!$AI321)*K321/($I321+$J321+$K321+$L321+$M321+$N321)</f>
        <v>4.0108290733420002</v>
      </c>
      <c r="E321" s="88">
        <f ca="1">L321-IF(入力データと計算結果!$F$7=バックデータ一覧!$A$7,計算過程!$AG321,計算過程!$AI321)*L321/($I321+$J321+$K321+$L321+$M321+$N321)</f>
        <v>0</v>
      </c>
      <c r="F321" s="88">
        <f ca="1">M321-IF(入力データと計算結果!$F$7=バックデータ一覧!$A$7,計算過程!$AG321,計算過程!$AI321)*M321/($I321+$J321+$K321+$L321+$M321+$N321)</f>
        <v>0</v>
      </c>
      <c r="G321" s="88">
        <f ca="1">N321-IF(入力データと計算結果!$F$7=バックデータ一覧!$A$7,計算過程!$AG321,計算過程!$AI321)*N321/($I321+$J321+$K321+$L321+$M321+$N321)</f>
        <v>0</v>
      </c>
      <c r="H321" s="88">
        <f t="shared" si="51"/>
        <v>0</v>
      </c>
      <c r="I321" s="90">
        <f ca="1">P321*(バックデータ一覧!$E$3-計算過程!X321)*4.186*10^-3</f>
        <v>4.5838046552480005</v>
      </c>
      <c r="J321" s="90">
        <f ca="1">Q321*(バックデータ一覧!$E$4-計算過程!X321)*4.186*10^-3</f>
        <v>27.216340140534999</v>
      </c>
      <c r="K321" s="90">
        <f ca="1">R321*(バックデータ一覧!$E$5-計算過程!X321)*4.186*10^-3</f>
        <v>4.0108290733420002</v>
      </c>
      <c r="L321" s="90">
        <f ca="1">IF(入力データと計算結果!$F$9=バックデータ一覧!$A$2,計算過程!S321*(バックデータ一覧!$E$6-計算過程!X321)*4.186*10^-3,0)</f>
        <v>0</v>
      </c>
      <c r="M321" s="90">
        <f>IF(入力データと計算結果!$F$9=バックデータ一覧!$A$2,0,計算過程!T321*(バックデータ一覧!$E$7-計算過程!X321)*4.186*10^-3)</f>
        <v>0</v>
      </c>
      <c r="N321" s="90">
        <f ca="1">IF(入力データと計算結果!$F$9=バックデータ一覧!$A$4,0,計算過程!U321*(バックデータ一覧!$E$8-計算過程!X321)*4.186*10^-3)</f>
        <v>0</v>
      </c>
      <c r="O321" s="90">
        <f>IF(入力データと計算結果!$F$9=バックデータ一覧!$A$4,計算過程!W321*1.25,0)</f>
        <v>0</v>
      </c>
      <c r="P321" s="88">
        <f t="shared" si="44"/>
        <v>32</v>
      </c>
      <c r="Q321" s="88">
        <f t="shared" si="45"/>
        <v>190</v>
      </c>
      <c r="R321" s="88">
        <f t="shared" si="46"/>
        <v>28</v>
      </c>
      <c r="S321" s="88">
        <f>IF(入力データと計算結果!$F$9=バックデータ一覧!$A$2,$AC321,0)*$AX$11*$AX$12</f>
        <v>0</v>
      </c>
      <c r="T321" s="88">
        <f>IF(入力データと計算結果!$F$9=バックデータ一覧!$A$2,0,$AC321)*$AX$12</f>
        <v>0</v>
      </c>
      <c r="U321" s="88">
        <f t="shared" ca="1" si="52"/>
        <v>0</v>
      </c>
      <c r="V321" s="90">
        <f ca="1">IF(OR(入力データと計算結果!$F$9=バックデータ一覧!$A$2,入力データと計算結果!$F$9=バックデータ一覧!$A$3),W321/(バックデータ一覧!$E$8-計算過程!X321)/4.186*10^3,0)</f>
        <v>0</v>
      </c>
      <c r="W321" s="90">
        <f t="shared" si="47"/>
        <v>0</v>
      </c>
      <c r="X321" s="90">
        <f ca="1">MAX(VLOOKUP(入力データと計算結果!$F$5,バックデータ一覧!$Y$3:$AA$10,2)*Y321+VLOOKUP(入力データと計算結果!$F$5,バックデータ一覧!$Y$3:$AA$10,3),0.5)</f>
        <v>5.7802447500000005</v>
      </c>
      <c r="Y321" s="90">
        <f t="shared" ca="1" si="48"/>
        <v>3.4858333333333333</v>
      </c>
      <c r="Z321" s="24">
        <f>IF(入力データと計算結果!$F$6=4,INDEX(バックデータ一覧!$I$4:$L$9,MATCH(VLOOKUP(計算過程!$A321,バックデータ一覧!$AU$3:$AV$367,2),バックデータ一覧!$H$4:$H$9,0),MATCH(計算過程!Z$2,バックデータ一覧!$I$2:$L$2,0)),IF(入力データと計算結果!$F$6=3,INDEX(バックデータ一覧!$I$10:$L$15,MATCH(VLOOKUP(計算過程!$A321,バックデータ一覧!$AU$3:$AV$367,2),バックデータ一覧!$H$10:$H$15,0),MATCH(計算過程!Z$2,バックデータ一覧!$I$2:$L$2,0)),IF(入力データと計算結果!$F$6=2,INDEX(バックデータ一覧!$I$16:$L$21,MATCH(VLOOKUP(計算過程!$A321,バックデータ一覧!$AU$3:$AV$367,2),バックデータ一覧!$H$16:$H$21,0),MATCH(計算過程!Z$2,バックデータ一覧!$I$2:$L$2,0)),IF(入力データと計算結果!$F$6=1,INDEX(バックデータ一覧!$I$22:$L$27,MATCH(VLOOKUP(計算過程!$A321,バックデータ一覧!$AU$3:$AV$367,2),バックデータ一覧!$H$22:$H$27,0),MATCH(計算過程!Z$2,バックデータ一覧!$I$2:$L$2,0))))))</f>
        <v>32</v>
      </c>
      <c r="AA321" s="24">
        <f>IF(入力データと計算結果!$F$6=4,INDEX(バックデータ一覧!$I$4:$L$9,MATCH(VLOOKUP(計算過程!$A321,バックデータ一覧!$AU$3:$AV$367,2),バックデータ一覧!$H$4:$H$9,0),MATCH(計算過程!AA$2,バックデータ一覧!$I$2:$L$2,0)),IF(入力データと計算結果!$F$6=3,INDEX(バックデータ一覧!$I$10:$L$15,MATCH(VLOOKUP(計算過程!$A321,バックデータ一覧!$AU$3:$AV$367,2),バックデータ一覧!$H$10:$H$15,0),MATCH(計算過程!AA$2,バックデータ一覧!$I$2:$L$2,0)),IF(入力データと計算結果!$F$6=2,INDEX(バックデータ一覧!$I$16:$L$21,MATCH(VLOOKUP(計算過程!$A321,バックデータ一覧!$AU$3:$AV$367,2),バックデータ一覧!$H$16:$H$21,0),MATCH(計算過程!AA$2,バックデータ一覧!$I$2:$L$2,0)),IF(入力データと計算結果!$F$6=1,INDEX(バックデータ一覧!$I$22:$L$27,MATCH(VLOOKUP(計算過程!$A321,バックデータ一覧!$AU$3:$AV$367,2),バックデータ一覧!$H$22:$H$27,0),MATCH(計算過程!AA$2,バックデータ一覧!$I$2:$L$2,0))))))</f>
        <v>190</v>
      </c>
      <c r="AB321" s="24">
        <f>IF(入力データと計算結果!$F$6=4,INDEX(バックデータ一覧!$I$4:$L$9,MATCH(VLOOKUP(計算過程!$A321,バックデータ一覧!$AU$3:$AV$367,2),バックデータ一覧!$H$4:$H$9,0),MATCH(計算過程!AB$2,バックデータ一覧!$I$2:$L$2,0)),IF(入力データと計算結果!$F$6=3,INDEX(バックデータ一覧!$I$10:$L$15,MATCH(VLOOKUP(計算過程!$A321,バックデータ一覧!$AU$3:$AV$367,2),バックデータ一覧!$H$10:$H$15,0),MATCH(計算過程!AB$2,バックデータ一覧!$I$2:$L$2,0)),IF(入力データと計算結果!$F$6=2,INDEX(バックデータ一覧!$I$16:$L$21,MATCH(VLOOKUP(計算過程!$A321,バックデータ一覧!$AU$3:$AV$367,2),バックデータ一覧!$H$16:$H$21,0),MATCH(計算過程!AB$2,バックデータ一覧!$I$2:$L$2,0)),IF(入力データと計算結果!$F$6=1,INDEX(バックデータ一覧!$I$22:$L$27,MATCH(VLOOKUP(計算過程!$A321,バックデータ一覧!$AU$3:$AV$367,2),バックデータ一覧!$H$22:$H$27,0),MATCH(計算過程!AB$2,バックデータ一覧!$I$2:$L$2,0))))))</f>
        <v>28</v>
      </c>
      <c r="AC321" s="24">
        <f>IF(入力データと計算結果!$F$6=4,INDEX(バックデータ一覧!$I$4:$L$9,MATCH(VLOOKUP(計算過程!$A321,バックデータ一覧!$AU$3:$AV$367,2),バックデータ一覧!$H$4:$H$9,0),MATCH(計算過程!AC$2,バックデータ一覧!$I$2:$L$2,0)),IF(入力データと計算結果!$F$6=3,INDEX(バックデータ一覧!$I$10:$L$15,MATCH(VLOOKUP(計算過程!$A321,バックデータ一覧!$AU$3:$AV$367,2),バックデータ一覧!$H$10:$H$15,0),MATCH(計算過程!AC$2,バックデータ一覧!$I$2:$L$2,0)),IF(入力データと計算結果!$F$6=2,INDEX(バックデータ一覧!$I$16:$L$21,MATCH(VLOOKUP(計算過程!$A321,バックデータ一覧!$AU$3:$AV$367,2),バックデータ一覧!$H$16:$H$21,0),MATCH(計算過程!AC$2,バックデータ一覧!$I$2:$L$2,0)),IF(入力データと計算結果!$F$6=1,INDEX(バックデータ一覧!$I$22:$L$27,MATCH(VLOOKUP(計算過程!$A321,バックデータ一覧!$AU$3:$AV$367,2),バックデータ一覧!$H$22:$H$27,0),MATCH(計算過程!AC$2,バックデータ一覧!$I$2:$L$2,0))))))</f>
        <v>0</v>
      </c>
      <c r="AD321" s="89">
        <f>IF($AF321&lt;7,INDEX(バックデータ一覧!$P$4:$S$5,MATCH(入力データと計算結果!$F$8,バックデータ一覧!$O$4:$O$5,0),MATCH(入力データと計算結果!$F$6,バックデータ一覧!$P$3:$W$3,0)),IF(AND($AF321&gt;=7,$AF321&lt;16),INDEX(バックデータ一覧!$P$6:$S$7,MATCH(入力データと計算結果!$F$8,バックデータ一覧!$O$6:$O$7,0),MATCH(入力データと計算結果!$F$6,バックデータ一覧!$P$3:$W$3,0)),IF(AND($AF321&gt;=16,$AF321&lt;25),INDEX(バックデータ一覧!$P$8:$S$9,MATCH(入力データと計算結果!$F$8,バックデータ一覧!$O$8:$O$9,0),MATCH(入力データと計算結果!$F$6,バックデータ一覧!$P$3:$W$3,0)),IF($AF321&gt;=25,INDEX(バックデータ一覧!$P$10:$S$11,MATCH(入力データと計算結果!$F$8,バックデータ一覧!$O$10:$O$11,0),MATCH(入力データと計算結果!$F$6,バックデータ一覧!$P$3:$W$3,0))))))</f>
        <v>-0.12</v>
      </c>
      <c r="AE321" s="89">
        <f>IF($AF321&lt;7,INDEX(バックデータ一覧!$T$4:$W$5,MATCH(入力データと計算結果!$F$8,バックデータ一覧!$O$4:$O$5,0),MATCH(入力データと計算結果!$F$6,バックデータ一覧!$P$3:$W$3,0)),IF(AND($AF321&gt;=7,$AF321&lt;16),INDEX(バックデータ一覧!$T$6:$W$7,MATCH(入力データと計算結果!$F$8,バックデータ一覧!$O$6:$O$7,0),MATCH(入力データと計算結果!$F$6,バックデータ一覧!$P$3:$W$3,0)),IF(AND($AF321&gt;=16,$AF321&lt;25),INDEX(バックデータ一覧!$T$8:$W$9,MATCH(入力データと計算結果!$F$8,バックデータ一覧!$O$8:$O$9,0),MATCH(入力データと計算結果!$F$6,バックデータ一覧!$P$3:$W$3,0)),IF($AF321&gt;=25,INDEX(バックデータ一覧!$T$10:$W$11,MATCH(入力データと計算結果!$F$8,バックデータ一覧!$O$10:$O$11,0),MATCH(入力データと計算結果!$F$6,バックデータ一覧!$P$3:$W$3,0))))))</f>
        <v>6</v>
      </c>
      <c r="AF321" s="88">
        <f>AVERAGEIF(貼り付けシート!$A$6:$A$8765,$A321,貼り付けシート!$C$6:$C$8765)</f>
        <v>5.6583333333333341</v>
      </c>
      <c r="AG321" s="91">
        <f>IF(AND(入力データと計算結果!$F$7=バックデータ一覧!$A$7,AH321="使用できる"),MIN(AN321,SUM(I321:N321)*$AX$13),0)</f>
        <v>0</v>
      </c>
      <c r="AH321" s="47" t="str">
        <f t="shared" si="53"/>
        <v>使用できる</v>
      </c>
      <c r="AI321" s="90">
        <f>IF(入力データと計算結果!$F$7=バックデータ一覧!$A$8,MIN(AJ321,(SUM(I321:N321)*$AX$15)),0)</f>
        <v>0</v>
      </c>
      <c r="AJ321" s="90">
        <f t="shared" ca="1" si="49"/>
        <v>0</v>
      </c>
      <c r="AK321" s="90">
        <f t="shared" ca="1" si="50"/>
        <v>37.184084321475005</v>
      </c>
      <c r="AL321" s="88">
        <f>IF(OR($AX$22=0,入力データと計算結果!$F$7&lt;&gt;バックデータ一覧!$A$8),0,$AX$19*AM321*10^-3)</f>
        <v>0</v>
      </c>
      <c r="AM321" s="90">
        <f>SUMPRODUCT(('計算過程（日射量等）'!$A$6:$A$8765=計算過程!A321)*('計算過程（日射量等）'!$C$6:$C$8765&gt;=$AX$20))</f>
        <v>5</v>
      </c>
      <c r="AN321" s="90">
        <f>IF(入力データと計算結果!$F$7=バックデータ一覧!$A$9,0,AO321*$AX$22*$AX$21*計算過程!$AX$23)</f>
        <v>0</v>
      </c>
      <c r="AO321" s="90">
        <f>SUMIF('計算過程（日射量等）'!$A$6:$A$8765,計算過程!A321,'計算過程（日射量等）'!$C$6:$C$8765)*3600*10^-6</f>
        <v>7.948893755679002</v>
      </c>
      <c r="AP321" s="90">
        <f t="shared" si="54"/>
        <v>5.5452956989247317</v>
      </c>
      <c r="AQ321" s="90">
        <f>AVERAGEIF('貼り付けシート（日射量等）'!$D$3:$D$8762,$A321,'貼り付けシート（日射量等）'!$F$3:$F$8762)</f>
        <v>9.3833333333333346</v>
      </c>
    </row>
    <row r="322" spans="1:43">
      <c r="A322" s="28">
        <v>41956</v>
      </c>
      <c r="B322" s="88">
        <f ca="1">I322-IF(入力データと計算結果!$F$7=バックデータ一覧!$A$7,計算過程!$AG322,計算過程!$AI322)*I322/($I322+$J322+$K322+$L322+$M322+$N322)</f>
        <v>13.072759029694</v>
      </c>
      <c r="C322" s="88">
        <f ca="1">J322-IF(入力データと計算結果!$F$7=バックデータ一覧!$A$7,計算過程!$AG322,計算過程!$AI322)*J322/($I322+$J322+$K322+$L322+$M322+$N322)</f>
        <v>21.314281026674998</v>
      </c>
      <c r="D322" s="88">
        <f ca="1">K322-IF(入力データと計算結果!$F$7=バックデータ一覧!$A$7,計算過程!$AG322,計算過程!$AI322)*K322/($I322+$J322+$K322+$L322+$M322+$N322)</f>
        <v>3.9786657916459998</v>
      </c>
      <c r="E322" s="88">
        <f ca="1">L322-IF(入力データと計算結果!$F$7=バックデータ一覧!$A$7,計算過程!$AG322,計算過程!$AI322)*L322/($I322+$J322+$K322+$L322+$M322+$N322)</f>
        <v>25.577137232010003</v>
      </c>
      <c r="F322" s="88">
        <f ca="1">M322-IF(入力データと計算結果!$F$7=バックデータ一覧!$A$7,計算過程!$AG322,計算過程!$AI322)*M322/($I322+$J322+$K322+$L322+$M322+$N322)</f>
        <v>0</v>
      </c>
      <c r="G322" s="88">
        <f ca="1">N322-IF(入力データと計算結果!$F$7=バックデータ一覧!$A$7,計算過程!$AG322,計算過程!$AI322)*N322/($I322+$J322+$K322+$L322+$M322+$N322)</f>
        <v>5.4580000000000002</v>
      </c>
      <c r="H322" s="88">
        <f t="shared" si="51"/>
        <v>0</v>
      </c>
      <c r="I322" s="90">
        <f ca="1">P322*(バックデータ一覧!$E$3-計算過程!X322)*4.186*10^-3</f>
        <v>13.072759029694</v>
      </c>
      <c r="J322" s="90">
        <f ca="1">Q322*(バックデータ一覧!$E$4-計算過程!X322)*4.186*10^-3</f>
        <v>21.314281026674998</v>
      </c>
      <c r="K322" s="90">
        <f ca="1">R322*(バックデータ一覧!$E$5-計算過程!X322)*4.186*10^-3</f>
        <v>3.9786657916459998</v>
      </c>
      <c r="L322" s="90">
        <f ca="1">IF(入力データと計算結果!$F$9=バックデータ一覧!$A$2,計算過程!S322*(バックデータ一覧!$E$6-計算過程!X322)*4.186*10^-3,0)</f>
        <v>25.577137232010003</v>
      </c>
      <c r="M322" s="90">
        <f>IF(入力データと計算結果!$F$9=バックデータ一覧!$A$2,0,計算過程!T322*(バックデータ一覧!$E$7-計算過程!X322)*4.186*10^-3)</f>
        <v>0</v>
      </c>
      <c r="N322" s="90">
        <f ca="1">IF(入力データと計算結果!$F$9=バックデータ一覧!$A$4,0,計算過程!U322*(バックデータ一覧!$E$8-計算過程!X322)*4.186*10^-3)</f>
        <v>5.4580000000000002</v>
      </c>
      <c r="O322" s="90">
        <f>IF(入力データと計算結果!$F$9=バックデータ一覧!$A$4,計算過程!W322*1.25,0)</f>
        <v>0</v>
      </c>
      <c r="P322" s="88">
        <f t="shared" si="44"/>
        <v>92</v>
      </c>
      <c r="Q322" s="88">
        <f t="shared" si="45"/>
        <v>150</v>
      </c>
      <c r="R322" s="88">
        <f t="shared" si="46"/>
        <v>28</v>
      </c>
      <c r="S322" s="88">
        <f>IF(入力データと計算結果!$F$9=バックデータ一覧!$A$2,$AC322,0)*$AX$11*$AX$12</f>
        <v>180</v>
      </c>
      <c r="T322" s="88">
        <f>IF(入力データと計算結果!$F$9=バックデータ一覧!$A$2,0,$AC322)*$AX$12</f>
        <v>0</v>
      </c>
      <c r="U322" s="88">
        <f t="shared" ca="1" si="52"/>
        <v>24.170205701684505</v>
      </c>
      <c r="V322" s="90">
        <f ca="1">IF(OR(入力データと計算結果!$F$9=バックデータ一覧!$A$2,入力データと計算結果!$F$9=バックデータ一覧!$A$3),W322/(バックデータ一覧!$E$8-計算過程!X322)/4.186*10^3,0)</f>
        <v>24.170205701684505</v>
      </c>
      <c r="W322" s="90">
        <f t="shared" si="47"/>
        <v>5.4580000000000002</v>
      </c>
      <c r="X322" s="90">
        <f ca="1">MAX(VLOOKUP(入力データと計算結果!$F$5,バックデータ一覧!$Y$3:$AA$10,2)*Y322+VLOOKUP(入力データと計算結果!$F$5,バックデータ一覧!$Y$3:$AA$10,3),0.5)</f>
        <v>6.0546567500000004</v>
      </c>
      <c r="Y322" s="90">
        <f t="shared" ca="1" si="48"/>
        <v>3.8991666666666669</v>
      </c>
      <c r="Z322" s="24">
        <f>IF(入力データと計算結果!$F$6=4,INDEX(バックデータ一覧!$I$4:$L$9,MATCH(VLOOKUP(計算過程!$A322,バックデータ一覧!$AU$3:$AV$367,2),バックデータ一覧!$H$4:$H$9,0),MATCH(計算過程!Z$2,バックデータ一覧!$I$2:$L$2,0)),IF(入力データと計算結果!$F$6=3,INDEX(バックデータ一覧!$I$10:$L$15,MATCH(VLOOKUP(計算過程!$A322,バックデータ一覧!$AU$3:$AV$367,2),バックデータ一覧!$H$10:$H$15,0),MATCH(計算過程!Z$2,バックデータ一覧!$I$2:$L$2,0)),IF(入力データと計算結果!$F$6=2,INDEX(バックデータ一覧!$I$16:$L$21,MATCH(VLOOKUP(計算過程!$A322,バックデータ一覧!$AU$3:$AV$367,2),バックデータ一覧!$H$16:$H$21,0),MATCH(計算過程!Z$2,バックデータ一覧!$I$2:$L$2,0)),IF(入力データと計算結果!$F$6=1,INDEX(バックデータ一覧!$I$22:$L$27,MATCH(VLOOKUP(計算過程!$A322,バックデータ一覧!$AU$3:$AV$367,2),バックデータ一覧!$H$22:$H$27,0),MATCH(計算過程!Z$2,バックデータ一覧!$I$2:$L$2,0))))))</f>
        <v>92</v>
      </c>
      <c r="AA322" s="24">
        <f>IF(入力データと計算結果!$F$6=4,INDEX(バックデータ一覧!$I$4:$L$9,MATCH(VLOOKUP(計算過程!$A322,バックデータ一覧!$AU$3:$AV$367,2),バックデータ一覧!$H$4:$H$9,0),MATCH(計算過程!AA$2,バックデータ一覧!$I$2:$L$2,0)),IF(入力データと計算結果!$F$6=3,INDEX(バックデータ一覧!$I$10:$L$15,MATCH(VLOOKUP(計算過程!$A322,バックデータ一覧!$AU$3:$AV$367,2),バックデータ一覧!$H$10:$H$15,0),MATCH(計算過程!AA$2,バックデータ一覧!$I$2:$L$2,0)),IF(入力データと計算結果!$F$6=2,INDEX(バックデータ一覧!$I$16:$L$21,MATCH(VLOOKUP(計算過程!$A322,バックデータ一覧!$AU$3:$AV$367,2),バックデータ一覧!$H$16:$H$21,0),MATCH(計算過程!AA$2,バックデータ一覧!$I$2:$L$2,0)),IF(入力データと計算結果!$F$6=1,INDEX(バックデータ一覧!$I$22:$L$27,MATCH(VLOOKUP(計算過程!$A322,バックデータ一覧!$AU$3:$AV$367,2),バックデータ一覧!$H$22:$H$27,0),MATCH(計算過程!AA$2,バックデータ一覧!$I$2:$L$2,0))))))</f>
        <v>150</v>
      </c>
      <c r="AB322" s="24">
        <f>IF(入力データと計算結果!$F$6=4,INDEX(バックデータ一覧!$I$4:$L$9,MATCH(VLOOKUP(計算過程!$A322,バックデータ一覧!$AU$3:$AV$367,2),バックデータ一覧!$H$4:$H$9,0),MATCH(計算過程!AB$2,バックデータ一覧!$I$2:$L$2,0)),IF(入力データと計算結果!$F$6=3,INDEX(バックデータ一覧!$I$10:$L$15,MATCH(VLOOKUP(計算過程!$A322,バックデータ一覧!$AU$3:$AV$367,2),バックデータ一覧!$H$10:$H$15,0),MATCH(計算過程!AB$2,バックデータ一覧!$I$2:$L$2,0)),IF(入力データと計算結果!$F$6=2,INDEX(バックデータ一覧!$I$16:$L$21,MATCH(VLOOKUP(計算過程!$A322,バックデータ一覧!$AU$3:$AV$367,2),バックデータ一覧!$H$16:$H$21,0),MATCH(計算過程!AB$2,バックデータ一覧!$I$2:$L$2,0)),IF(入力データと計算結果!$F$6=1,INDEX(バックデータ一覧!$I$22:$L$27,MATCH(VLOOKUP(計算過程!$A322,バックデータ一覧!$AU$3:$AV$367,2),バックデータ一覧!$H$22:$H$27,0),MATCH(計算過程!AB$2,バックデータ一覧!$I$2:$L$2,0))))))</f>
        <v>28</v>
      </c>
      <c r="AC322" s="24">
        <f>IF(入力データと計算結果!$F$6=4,INDEX(バックデータ一覧!$I$4:$L$9,MATCH(VLOOKUP(計算過程!$A322,バックデータ一覧!$AU$3:$AV$367,2),バックデータ一覧!$H$4:$H$9,0),MATCH(計算過程!AC$2,バックデータ一覧!$I$2:$L$2,0)),IF(入力データと計算結果!$F$6=3,INDEX(バックデータ一覧!$I$10:$L$15,MATCH(VLOOKUP(計算過程!$A322,バックデータ一覧!$AU$3:$AV$367,2),バックデータ一覧!$H$10:$H$15,0),MATCH(計算過程!AC$2,バックデータ一覧!$I$2:$L$2,0)),IF(入力データと計算結果!$F$6=2,INDEX(バックデータ一覧!$I$16:$L$21,MATCH(VLOOKUP(計算過程!$A322,バックデータ一覧!$AU$3:$AV$367,2),バックデータ一覧!$H$16:$H$21,0),MATCH(計算過程!AC$2,バックデータ一覧!$I$2:$L$2,0)),IF(入力データと計算結果!$F$6=1,INDEX(バックデータ一覧!$I$22:$L$27,MATCH(VLOOKUP(計算過程!$A322,バックデータ一覧!$AU$3:$AV$367,2),バックデータ一覧!$H$22:$H$27,0),MATCH(計算過程!AC$2,バックデータ一覧!$I$2:$L$2,0))))))</f>
        <v>180</v>
      </c>
      <c r="AD322" s="89">
        <f>IF($AF322&lt;7,INDEX(バックデータ一覧!$P$4:$S$5,MATCH(入力データと計算結果!$F$8,バックデータ一覧!$O$4:$O$5,0),MATCH(入力データと計算結果!$F$6,バックデータ一覧!$P$3:$W$3,0)),IF(AND($AF322&gt;=7,$AF322&lt;16),INDEX(バックデータ一覧!$P$6:$S$7,MATCH(入力データと計算結果!$F$8,バックデータ一覧!$O$6:$O$7,0),MATCH(入力データと計算結果!$F$6,バックデータ一覧!$P$3:$W$3,0)),IF(AND($AF322&gt;=16,$AF322&lt;25),INDEX(バックデータ一覧!$P$8:$S$9,MATCH(入力データと計算結果!$F$8,バックデータ一覧!$O$8:$O$9,0),MATCH(入力データと計算結果!$F$6,バックデータ一覧!$P$3:$W$3,0)),IF($AF322&gt;=25,INDEX(バックデータ一覧!$P$10:$S$11,MATCH(入力データと計算結果!$F$8,バックデータ一覧!$O$10:$O$11,0),MATCH(入力データと計算結果!$F$6,バックデータ一覧!$P$3:$W$3,0))))))</f>
        <v>-0.12</v>
      </c>
      <c r="AE322" s="89">
        <f>IF($AF322&lt;7,INDEX(バックデータ一覧!$T$4:$W$5,MATCH(入力データと計算結果!$F$8,バックデータ一覧!$O$4:$O$5,0),MATCH(入力データと計算結果!$F$6,バックデータ一覧!$P$3:$W$3,0)),IF(AND($AF322&gt;=7,$AF322&lt;16),INDEX(バックデータ一覧!$T$6:$W$7,MATCH(入力データと計算結果!$F$8,バックデータ一覧!$O$6:$O$7,0),MATCH(入力データと計算結果!$F$6,バックデータ一覧!$P$3:$W$3,0)),IF(AND($AF322&gt;=16,$AF322&lt;25),INDEX(バックデータ一覧!$T$8:$W$9,MATCH(入力データと計算結果!$F$8,バックデータ一覧!$O$8:$O$9,0),MATCH(入力データと計算結果!$F$6,バックデータ一覧!$P$3:$W$3,0)),IF($AF322&gt;=25,INDEX(バックデータ一覧!$T$10:$W$11,MATCH(入力データと計算結果!$F$8,バックデータ一覧!$O$10:$O$11,0),MATCH(入力データと計算結果!$F$6,バックデータ一覧!$P$3:$W$3,0))))))</f>
        <v>6</v>
      </c>
      <c r="AF322" s="88">
        <f>AVERAGEIF(貼り付けシート!$A$6:$A$8765,$A322,貼り付けシート!$C$6:$C$8765)</f>
        <v>4.5166666666666666</v>
      </c>
      <c r="AG322" s="91">
        <f>IF(AND(入力データと計算結果!$F$7=バックデータ一覧!$A$7,AH322="使用できる"),MIN(AN322,SUM(I322:N322)*$AX$13),0)</f>
        <v>0</v>
      </c>
      <c r="AH322" s="47" t="str">
        <f t="shared" si="53"/>
        <v>使用できる</v>
      </c>
      <c r="AI322" s="90">
        <f>IF(入力データと計算結果!$F$7=バックデータ一覧!$A$8,MIN(AJ322,(SUM(I322:N322)*$AX$15)),0)</f>
        <v>0</v>
      </c>
      <c r="AJ322" s="90">
        <f t="shared" ca="1" si="49"/>
        <v>0</v>
      </c>
      <c r="AK322" s="90">
        <f t="shared" ca="1" si="50"/>
        <v>37.011781026675003</v>
      </c>
      <c r="AL322" s="88">
        <f>IF(OR($AX$22=0,入力データと計算結果!$F$7&lt;&gt;バックデータ一覧!$A$8),0,$AX$19*AM322*10^-3)</f>
        <v>0</v>
      </c>
      <c r="AM322" s="90">
        <f>SUMPRODUCT(('計算過程（日射量等）'!$A$6:$A$8765=計算過程!A322)*('計算過程（日射量等）'!$C$6:$C$8765&gt;=$AX$20))</f>
        <v>0</v>
      </c>
      <c r="AN322" s="90">
        <f>IF(入力データと計算結果!$F$7=バックデータ一覧!$A$9,0,AO322*$AX$22*$AX$21*計算過程!$AX$23)</f>
        <v>0</v>
      </c>
      <c r="AO322" s="90">
        <f>SUMIF('計算過程（日射量等）'!$A$6:$A$8765,計算過程!A322,'計算過程（日射量等）'!$C$6:$C$8765)*3600*10^-6</f>
        <v>2.9396654941509275</v>
      </c>
      <c r="AP322" s="90">
        <f t="shared" si="54"/>
        <v>5.1635752688172056</v>
      </c>
      <c r="AQ322" s="90">
        <f>AVERAGEIF('貼り付けシート（日射量等）'!$D$3:$D$8762,$A322,'貼り付けシート（日射量等）'!$F$3:$F$8762)</f>
        <v>3.8416666666666663</v>
      </c>
    </row>
    <row r="323" spans="1:43">
      <c r="A323" s="28">
        <v>41957</v>
      </c>
      <c r="B323" s="88">
        <f ca="1">I323-IF(入力データと計算結果!$F$7=バックデータ一覧!$A$7,計算過程!$AG323,計算過程!$AI323)*I323/($I323+$J323+$K323+$L323+$M323+$N323)</f>
        <v>8.8088259287664989</v>
      </c>
      <c r="C323" s="88">
        <f ca="1">J323-IF(入力データと計算結果!$F$7=バックデータ一覧!$A$7,計算過程!$AG323,計算過程!$AI323)*J323/($I323+$J323+$K323+$L323+$M323+$N323)</f>
        <v>14.207783756074997</v>
      </c>
      <c r="D323" s="88">
        <f ca="1">K323-IF(入力データと計算結果!$F$7=バックデータ一覧!$A$7,計算過程!$AG323,計算過程!$AI323)*K323/($I323+$J323+$K323+$L323+$M323+$N323)</f>
        <v>1.1366227004859997</v>
      </c>
      <c r="E323" s="88">
        <f ca="1">L323-IF(入力データと計算結果!$F$7=バックデータ一覧!$A$7,計算過程!$AG323,計算過程!$AI323)*L323/($I323+$J323+$K323+$L323+$M323+$N323)</f>
        <v>25.574010760934996</v>
      </c>
      <c r="F323" s="88">
        <f ca="1">M323-IF(入力データと計算結果!$F$7=バックデータ一覧!$A$7,計算過程!$AG323,計算過程!$AI323)*M323/($I323+$J323+$K323+$L323+$M323+$N323)</f>
        <v>0</v>
      </c>
      <c r="G323" s="88">
        <f ca="1">N323-IF(入力データと計算結果!$F$7=バックデータ一覧!$A$7,計算過程!$AG323,計算過程!$AI323)*N323/($I323+$J323+$K323+$L323+$M323+$N323)</f>
        <v>5.5529999999999999</v>
      </c>
      <c r="H323" s="88">
        <f t="shared" si="51"/>
        <v>0</v>
      </c>
      <c r="I323" s="90">
        <f ca="1">P323*(バックデータ一覧!$E$3-計算過程!X323)*4.186*10^-3</f>
        <v>8.8088259287664989</v>
      </c>
      <c r="J323" s="90">
        <f ca="1">Q323*(バックデータ一覧!$E$4-計算過程!X323)*4.186*10^-3</f>
        <v>14.207783756074997</v>
      </c>
      <c r="K323" s="90">
        <f ca="1">R323*(バックデータ一覧!$E$5-計算過程!X323)*4.186*10^-3</f>
        <v>1.1366227004859997</v>
      </c>
      <c r="L323" s="90">
        <f ca="1">IF(入力データと計算結果!$F$9=バックデータ一覧!$A$2,計算過程!S323*(バックデータ一覧!$E$6-計算過程!X323)*4.186*10^-3,0)</f>
        <v>25.574010760934996</v>
      </c>
      <c r="M323" s="90">
        <f>IF(入力データと計算結果!$F$9=バックデータ一覧!$A$2,0,計算過程!T323*(バックデータ一覧!$E$7-計算過程!X323)*4.186*10^-3)</f>
        <v>0</v>
      </c>
      <c r="N323" s="90">
        <f ca="1">IF(入力データと計算結果!$F$9=バックデータ一覧!$A$4,0,計算過程!U323*(バックデータ一覧!$E$8-計算過程!X323)*4.186*10^-3)</f>
        <v>5.5529999999999999</v>
      </c>
      <c r="O323" s="90">
        <f>IF(入力データと計算結果!$F$9=バックデータ一覧!$A$4,計算過程!W323*1.25,0)</f>
        <v>0</v>
      </c>
      <c r="P323" s="88">
        <f t="shared" si="44"/>
        <v>62</v>
      </c>
      <c r="Q323" s="88">
        <f t="shared" si="45"/>
        <v>100</v>
      </c>
      <c r="R323" s="88">
        <f t="shared" si="46"/>
        <v>8</v>
      </c>
      <c r="S323" s="88">
        <f>IF(入力データと計算結果!$F$9=バックデータ一覧!$A$2,$AC323,0)*$AX$11*$AX$12</f>
        <v>180</v>
      </c>
      <c r="T323" s="88">
        <f>IF(入力データと計算結果!$F$9=バックデータ一覧!$A$2,0,$AC323)*$AX$12</f>
        <v>0</v>
      </c>
      <c r="U323" s="88">
        <f t="shared" ca="1" si="52"/>
        <v>24.59279530746608</v>
      </c>
      <c r="V323" s="90">
        <f ca="1">IF(OR(入力データと計算結果!$F$9=バックデータ一覧!$A$2,入力データと計算結果!$F$9=バックデータ一覧!$A$3),W323/(バックデータ一覧!$E$8-計算過程!X323)/4.186*10^3,0)</f>
        <v>24.59279530746608</v>
      </c>
      <c r="W323" s="90">
        <f t="shared" si="47"/>
        <v>5.5529999999999999</v>
      </c>
      <c r="X323" s="90">
        <f ca="1">MAX(VLOOKUP(入力データと計算結果!$F$5,バックデータ一覧!$Y$3:$AA$10,2)*Y323+VLOOKUP(入力データと計算結果!$F$5,バックデータ一覧!$Y$3:$AA$10,3),0.5)</f>
        <v>6.0588061250000003</v>
      </c>
      <c r="Y323" s="90">
        <f t="shared" ca="1" si="48"/>
        <v>3.9054166666666665</v>
      </c>
      <c r="Z323" s="24">
        <f>IF(入力データと計算結果!$F$6=4,INDEX(バックデータ一覧!$I$4:$L$9,MATCH(VLOOKUP(計算過程!$A323,バックデータ一覧!$AU$3:$AV$367,2),バックデータ一覧!$H$4:$H$9,0),MATCH(計算過程!Z$2,バックデータ一覧!$I$2:$L$2,0)),IF(入力データと計算結果!$F$6=3,INDEX(バックデータ一覧!$I$10:$L$15,MATCH(VLOOKUP(計算過程!$A323,バックデータ一覧!$AU$3:$AV$367,2),バックデータ一覧!$H$10:$H$15,0),MATCH(計算過程!Z$2,バックデータ一覧!$I$2:$L$2,0)),IF(入力データと計算結果!$F$6=2,INDEX(バックデータ一覧!$I$16:$L$21,MATCH(VLOOKUP(計算過程!$A323,バックデータ一覧!$AU$3:$AV$367,2),バックデータ一覧!$H$16:$H$21,0),MATCH(計算過程!Z$2,バックデータ一覧!$I$2:$L$2,0)),IF(入力データと計算結果!$F$6=1,INDEX(バックデータ一覧!$I$22:$L$27,MATCH(VLOOKUP(計算過程!$A323,バックデータ一覧!$AU$3:$AV$367,2),バックデータ一覧!$H$22:$H$27,0),MATCH(計算過程!Z$2,バックデータ一覧!$I$2:$L$2,0))))))</f>
        <v>62</v>
      </c>
      <c r="AA323" s="24">
        <f>IF(入力データと計算結果!$F$6=4,INDEX(バックデータ一覧!$I$4:$L$9,MATCH(VLOOKUP(計算過程!$A323,バックデータ一覧!$AU$3:$AV$367,2),バックデータ一覧!$H$4:$H$9,0),MATCH(計算過程!AA$2,バックデータ一覧!$I$2:$L$2,0)),IF(入力データと計算結果!$F$6=3,INDEX(バックデータ一覧!$I$10:$L$15,MATCH(VLOOKUP(計算過程!$A323,バックデータ一覧!$AU$3:$AV$367,2),バックデータ一覧!$H$10:$H$15,0),MATCH(計算過程!AA$2,バックデータ一覧!$I$2:$L$2,0)),IF(入力データと計算結果!$F$6=2,INDEX(バックデータ一覧!$I$16:$L$21,MATCH(VLOOKUP(計算過程!$A323,バックデータ一覧!$AU$3:$AV$367,2),バックデータ一覧!$H$16:$H$21,0),MATCH(計算過程!AA$2,バックデータ一覧!$I$2:$L$2,0)),IF(入力データと計算結果!$F$6=1,INDEX(バックデータ一覧!$I$22:$L$27,MATCH(VLOOKUP(計算過程!$A323,バックデータ一覧!$AU$3:$AV$367,2),バックデータ一覧!$H$22:$H$27,0),MATCH(計算過程!AA$2,バックデータ一覧!$I$2:$L$2,0))))))</f>
        <v>100</v>
      </c>
      <c r="AB323" s="24">
        <f>IF(入力データと計算結果!$F$6=4,INDEX(バックデータ一覧!$I$4:$L$9,MATCH(VLOOKUP(計算過程!$A323,バックデータ一覧!$AU$3:$AV$367,2),バックデータ一覧!$H$4:$H$9,0),MATCH(計算過程!AB$2,バックデータ一覧!$I$2:$L$2,0)),IF(入力データと計算結果!$F$6=3,INDEX(バックデータ一覧!$I$10:$L$15,MATCH(VLOOKUP(計算過程!$A323,バックデータ一覧!$AU$3:$AV$367,2),バックデータ一覧!$H$10:$H$15,0),MATCH(計算過程!AB$2,バックデータ一覧!$I$2:$L$2,0)),IF(入力データと計算結果!$F$6=2,INDEX(バックデータ一覧!$I$16:$L$21,MATCH(VLOOKUP(計算過程!$A323,バックデータ一覧!$AU$3:$AV$367,2),バックデータ一覧!$H$16:$H$21,0),MATCH(計算過程!AB$2,バックデータ一覧!$I$2:$L$2,0)),IF(入力データと計算結果!$F$6=1,INDEX(バックデータ一覧!$I$22:$L$27,MATCH(VLOOKUP(計算過程!$A323,バックデータ一覧!$AU$3:$AV$367,2),バックデータ一覧!$H$22:$H$27,0),MATCH(計算過程!AB$2,バックデータ一覧!$I$2:$L$2,0))))))</f>
        <v>8</v>
      </c>
      <c r="AC323" s="24">
        <f>IF(入力データと計算結果!$F$6=4,INDEX(バックデータ一覧!$I$4:$L$9,MATCH(VLOOKUP(計算過程!$A323,バックデータ一覧!$AU$3:$AV$367,2),バックデータ一覧!$H$4:$H$9,0),MATCH(計算過程!AC$2,バックデータ一覧!$I$2:$L$2,0)),IF(入力データと計算結果!$F$6=3,INDEX(バックデータ一覧!$I$10:$L$15,MATCH(VLOOKUP(計算過程!$A323,バックデータ一覧!$AU$3:$AV$367,2),バックデータ一覧!$H$10:$H$15,0),MATCH(計算過程!AC$2,バックデータ一覧!$I$2:$L$2,0)),IF(入力データと計算結果!$F$6=2,INDEX(バックデータ一覧!$I$16:$L$21,MATCH(VLOOKUP(計算過程!$A323,バックデータ一覧!$AU$3:$AV$367,2),バックデータ一覧!$H$16:$H$21,0),MATCH(計算過程!AC$2,バックデータ一覧!$I$2:$L$2,0)),IF(入力データと計算結果!$F$6=1,INDEX(バックデータ一覧!$I$22:$L$27,MATCH(VLOOKUP(計算過程!$A323,バックデータ一覧!$AU$3:$AV$367,2),バックデータ一覧!$H$22:$H$27,0),MATCH(計算過程!AC$2,バックデータ一覧!$I$2:$L$2,0))))))</f>
        <v>180</v>
      </c>
      <c r="AD323" s="89">
        <f>IF($AF323&lt;7,INDEX(バックデータ一覧!$P$4:$S$5,MATCH(入力データと計算結果!$F$8,バックデータ一覧!$O$4:$O$5,0),MATCH(入力データと計算結果!$F$6,バックデータ一覧!$P$3:$W$3,0)),IF(AND($AF323&gt;=7,$AF323&lt;16),INDEX(バックデータ一覧!$P$6:$S$7,MATCH(入力データと計算結果!$F$8,バックデータ一覧!$O$6:$O$7,0),MATCH(入力データと計算結果!$F$6,バックデータ一覧!$P$3:$W$3,0)),IF(AND($AF323&gt;=16,$AF323&lt;25),INDEX(バックデータ一覧!$P$8:$S$9,MATCH(入力データと計算結果!$F$8,バックデータ一覧!$O$8:$O$9,0),MATCH(入力データと計算結果!$F$6,バックデータ一覧!$P$3:$W$3,0)),IF($AF323&gt;=25,INDEX(バックデータ一覧!$P$10:$S$11,MATCH(入力データと計算結果!$F$8,バックデータ一覧!$O$10:$O$11,0),MATCH(入力データと計算結果!$F$6,バックデータ一覧!$P$3:$W$3,0))))))</f>
        <v>-0.12</v>
      </c>
      <c r="AE323" s="89">
        <f>IF($AF323&lt;7,INDEX(バックデータ一覧!$T$4:$W$5,MATCH(入力データと計算結果!$F$8,バックデータ一覧!$O$4:$O$5,0),MATCH(入力データと計算結果!$F$6,バックデータ一覧!$P$3:$W$3,0)),IF(AND($AF323&gt;=7,$AF323&lt;16),INDEX(バックデータ一覧!$T$6:$W$7,MATCH(入力データと計算結果!$F$8,バックデータ一覧!$O$6:$O$7,0),MATCH(入力データと計算結果!$F$6,バックデータ一覧!$P$3:$W$3,0)),IF(AND($AF323&gt;=16,$AF323&lt;25),INDEX(バックデータ一覧!$T$8:$W$9,MATCH(入力データと計算結果!$F$8,バックデータ一覧!$O$8:$O$9,0),MATCH(入力データと計算結果!$F$6,バックデータ一覧!$P$3:$W$3,0)),IF($AF323&gt;=25,INDEX(バックデータ一覧!$T$10:$W$11,MATCH(入力データと計算結果!$F$8,バックデータ一覧!$O$10:$O$11,0),MATCH(入力データと計算結果!$F$6,バックデータ一覧!$P$3:$W$3,0))))))</f>
        <v>6</v>
      </c>
      <c r="AF323" s="88">
        <f>AVERAGEIF(貼り付けシート!$A$6:$A$8765,$A323,貼り付けシート!$C$6:$C$8765)</f>
        <v>3.7249999999999996</v>
      </c>
      <c r="AG323" s="91">
        <f>IF(AND(入力データと計算結果!$F$7=バックデータ一覧!$A$7,AH323="使用できる"),MIN(AN323,SUM(I323:N323)*$AX$13),0)</f>
        <v>0</v>
      </c>
      <c r="AH323" s="47" t="str">
        <f t="shared" si="53"/>
        <v>使用できない</v>
      </c>
      <c r="AI323" s="90">
        <f>IF(入力データと計算結果!$F$7=バックデータ一覧!$A$8,MIN(AJ323,(SUM(I323:N323)*$AX$15)),0)</f>
        <v>0</v>
      </c>
      <c r="AJ323" s="90">
        <f t="shared" ca="1" si="49"/>
        <v>0</v>
      </c>
      <c r="AK323" s="90">
        <f t="shared" ca="1" si="50"/>
        <v>37.009175634112502</v>
      </c>
      <c r="AL323" s="88">
        <f>IF(OR($AX$22=0,入力データと計算結果!$F$7&lt;&gt;バックデータ一覧!$A$8),0,$AX$19*AM323*10^-3)</f>
        <v>0</v>
      </c>
      <c r="AM323" s="90">
        <f>SUMPRODUCT(('計算過程（日射量等）'!$A$6:$A$8765=計算過程!A323)*('計算過程（日射量等）'!$C$6:$C$8765&gt;=$AX$20))</f>
        <v>7</v>
      </c>
      <c r="AN323" s="90">
        <f>IF(入力データと計算結果!$F$7=バックデータ一覧!$A$9,0,AO323*$AX$22*$AX$21*計算過程!$AX$23)</f>
        <v>0</v>
      </c>
      <c r="AO323" s="90">
        <f>SUMIF('計算過程（日射量等）'!$A$6:$A$8765,計算過程!A323,'計算過程（日射量等）'!$C$6:$C$8765)*3600*10^-6</f>
        <v>15.163598466368471</v>
      </c>
      <c r="AP323" s="90">
        <f t="shared" si="54"/>
        <v>4.7630376344086036</v>
      </c>
      <c r="AQ323" s="90">
        <f>AVERAGEIF('貼り付けシート（日射量等）'!$D$3:$D$8762,$A323,'貼り付けシート（日射量等）'!$F$3:$F$8762)</f>
        <v>0.12916666666666674</v>
      </c>
    </row>
    <row r="324" spans="1:43">
      <c r="A324" s="28">
        <v>41958</v>
      </c>
      <c r="B324" s="88">
        <f ca="1">I324-IF(入力データと計算結果!$F$7=バックデータ一覧!$A$7,計算過程!$AG324,計算過程!$AI324)*I324/($I324+$J324+$K324+$L324+$M324+$N324)</f>
        <v>19.208411816411999</v>
      </c>
      <c r="C324" s="88">
        <f ca="1">J324-IF(入力データと計算結果!$F$7=バックデータ一覧!$A$7,計算過程!$AG324,計算過程!$AI324)*J324/($I324+$J324+$K324+$L324+$M324+$N324)</f>
        <v>28.247664435899999</v>
      </c>
      <c r="D324" s="88">
        <f ca="1">K324-IF(入力データと計算結果!$F$7=バックデータ一覧!$A$7,計算過程!$AG324,計算過程!$AI324)*K324/($I324+$J324+$K324+$L324+$M324+$N324)</f>
        <v>4.8021029541029998</v>
      </c>
      <c r="E324" s="88">
        <f ca="1">L324-IF(入力データと計算結果!$F$7=バックデータ一覧!$A$7,計算過程!$AG324,計算過程!$AI324)*L324/($I324+$J324+$K324+$L324+$M324+$N324)</f>
        <v>25.422897992309998</v>
      </c>
      <c r="F324" s="88">
        <f ca="1">M324-IF(入力データと計算結果!$F$7=バックデータ一覧!$A$7,計算過程!$AG324,計算過程!$AI324)*M324/($I324+$J324+$K324+$L324+$M324+$N324)</f>
        <v>0</v>
      </c>
      <c r="G324" s="88">
        <f ca="1">N324-IF(入力データと計算結果!$F$7=バックデータ一覧!$A$7,計算過程!$AG324,計算過程!$AI324)*N324/($I324+$J324+$K324+$L324+$M324+$N324)</f>
        <v>5.6105000000000009</v>
      </c>
      <c r="H324" s="88">
        <f t="shared" si="51"/>
        <v>0</v>
      </c>
      <c r="I324" s="90">
        <f ca="1">P324*(バックデータ一覧!$E$3-計算過程!X324)*4.186*10^-3</f>
        <v>19.208411816411999</v>
      </c>
      <c r="J324" s="90">
        <f ca="1">Q324*(バックデータ一覧!$E$4-計算過程!X324)*4.186*10^-3</f>
        <v>28.247664435899999</v>
      </c>
      <c r="K324" s="90">
        <f ca="1">R324*(バックデータ一覧!$E$5-計算過程!X324)*4.186*10^-3</f>
        <v>4.8021029541029998</v>
      </c>
      <c r="L324" s="90">
        <f ca="1">IF(入力データと計算結果!$F$9=バックデータ一覧!$A$2,計算過程!S324*(バックデータ一覧!$E$6-計算過程!X324)*4.186*10^-3,0)</f>
        <v>25.422897992309998</v>
      </c>
      <c r="M324" s="90">
        <f>IF(入力データと計算結果!$F$9=バックデータ一覧!$A$2,0,計算過程!T324*(バックデータ一覧!$E$7-計算過程!X324)*4.186*10^-3)</f>
        <v>0</v>
      </c>
      <c r="N324" s="90">
        <f ca="1">IF(入力データと計算結果!$F$9=バックデータ一覧!$A$4,0,計算過程!U324*(バックデータ一覧!$E$8-計算過程!X324)*4.186*10^-3)</f>
        <v>5.6105000000000009</v>
      </c>
      <c r="O324" s="90">
        <f>IF(入力データと計算結果!$F$9=バックデータ一覧!$A$4,計算過程!W324*1.25,0)</f>
        <v>0</v>
      </c>
      <c r="P324" s="88">
        <f t="shared" si="44"/>
        <v>136</v>
      </c>
      <c r="Q324" s="88">
        <f t="shared" si="45"/>
        <v>200</v>
      </c>
      <c r="R324" s="88">
        <f t="shared" si="46"/>
        <v>34</v>
      </c>
      <c r="S324" s="88">
        <f>IF(入力データと計算結果!$F$9=バックデータ一覧!$A$2,$AC324,0)*$AX$11*$AX$12</f>
        <v>180</v>
      </c>
      <c r="T324" s="88">
        <f>IF(入力データと計算結果!$F$9=バックデータ一覧!$A$2,0,$AC324)*$AX$12</f>
        <v>0</v>
      </c>
      <c r="U324" s="88">
        <f t="shared" ca="1" si="52"/>
        <v>24.940175342894136</v>
      </c>
      <c r="V324" s="90">
        <f ca="1">IF(OR(入力データと計算結果!$F$9=バックデータ一覧!$A$2,入力データと計算結果!$F$9=バックデータ一覧!$A$3),W324/(バックデータ一覧!$E$8-計算過程!X324)/4.186*10^3,0)</f>
        <v>24.940175342894136</v>
      </c>
      <c r="W324" s="90">
        <f t="shared" si="47"/>
        <v>5.6105</v>
      </c>
      <c r="X324" s="90">
        <f ca="1">MAX(VLOOKUP(入力データと計算結果!$F$5,バックデータ一覧!$Y$3:$AA$10,2)*Y324+VLOOKUP(入力データと計算結果!$F$5,バックデータ一覧!$Y$3:$AA$10,3),0.5)</f>
        <v>6.259359250000001</v>
      </c>
      <c r="Y324" s="90">
        <f t="shared" ca="1" si="48"/>
        <v>4.2075000000000005</v>
      </c>
      <c r="Z324" s="24">
        <f>IF(入力データと計算結果!$F$6=4,INDEX(バックデータ一覧!$I$4:$L$9,MATCH(VLOOKUP(計算過程!$A324,バックデータ一覧!$AU$3:$AV$367,2),バックデータ一覧!$H$4:$H$9,0),MATCH(計算過程!Z$2,バックデータ一覧!$I$2:$L$2,0)),IF(入力データと計算結果!$F$6=3,INDEX(バックデータ一覧!$I$10:$L$15,MATCH(VLOOKUP(計算過程!$A324,バックデータ一覧!$AU$3:$AV$367,2),バックデータ一覧!$H$10:$H$15,0),MATCH(計算過程!Z$2,バックデータ一覧!$I$2:$L$2,0)),IF(入力データと計算結果!$F$6=2,INDEX(バックデータ一覧!$I$16:$L$21,MATCH(VLOOKUP(計算過程!$A324,バックデータ一覧!$AU$3:$AV$367,2),バックデータ一覧!$H$16:$H$21,0),MATCH(計算過程!Z$2,バックデータ一覧!$I$2:$L$2,0)),IF(入力データと計算結果!$F$6=1,INDEX(バックデータ一覧!$I$22:$L$27,MATCH(VLOOKUP(計算過程!$A324,バックデータ一覧!$AU$3:$AV$367,2),バックデータ一覧!$H$22:$H$27,0),MATCH(計算過程!Z$2,バックデータ一覧!$I$2:$L$2,0))))))</f>
        <v>136</v>
      </c>
      <c r="AA324" s="24">
        <f>IF(入力データと計算結果!$F$6=4,INDEX(バックデータ一覧!$I$4:$L$9,MATCH(VLOOKUP(計算過程!$A324,バックデータ一覧!$AU$3:$AV$367,2),バックデータ一覧!$H$4:$H$9,0),MATCH(計算過程!AA$2,バックデータ一覧!$I$2:$L$2,0)),IF(入力データと計算結果!$F$6=3,INDEX(バックデータ一覧!$I$10:$L$15,MATCH(VLOOKUP(計算過程!$A324,バックデータ一覧!$AU$3:$AV$367,2),バックデータ一覧!$H$10:$H$15,0),MATCH(計算過程!AA$2,バックデータ一覧!$I$2:$L$2,0)),IF(入力データと計算結果!$F$6=2,INDEX(バックデータ一覧!$I$16:$L$21,MATCH(VLOOKUP(計算過程!$A324,バックデータ一覧!$AU$3:$AV$367,2),バックデータ一覧!$H$16:$H$21,0),MATCH(計算過程!AA$2,バックデータ一覧!$I$2:$L$2,0)),IF(入力データと計算結果!$F$6=1,INDEX(バックデータ一覧!$I$22:$L$27,MATCH(VLOOKUP(計算過程!$A324,バックデータ一覧!$AU$3:$AV$367,2),バックデータ一覧!$H$22:$H$27,0),MATCH(計算過程!AA$2,バックデータ一覧!$I$2:$L$2,0))))))</f>
        <v>200</v>
      </c>
      <c r="AB324" s="24">
        <f>IF(入力データと計算結果!$F$6=4,INDEX(バックデータ一覧!$I$4:$L$9,MATCH(VLOOKUP(計算過程!$A324,バックデータ一覧!$AU$3:$AV$367,2),バックデータ一覧!$H$4:$H$9,0),MATCH(計算過程!AB$2,バックデータ一覧!$I$2:$L$2,0)),IF(入力データと計算結果!$F$6=3,INDEX(バックデータ一覧!$I$10:$L$15,MATCH(VLOOKUP(計算過程!$A324,バックデータ一覧!$AU$3:$AV$367,2),バックデータ一覧!$H$10:$H$15,0),MATCH(計算過程!AB$2,バックデータ一覧!$I$2:$L$2,0)),IF(入力データと計算結果!$F$6=2,INDEX(バックデータ一覧!$I$16:$L$21,MATCH(VLOOKUP(計算過程!$A324,バックデータ一覧!$AU$3:$AV$367,2),バックデータ一覧!$H$16:$H$21,0),MATCH(計算過程!AB$2,バックデータ一覧!$I$2:$L$2,0)),IF(入力データと計算結果!$F$6=1,INDEX(バックデータ一覧!$I$22:$L$27,MATCH(VLOOKUP(計算過程!$A324,バックデータ一覧!$AU$3:$AV$367,2),バックデータ一覧!$H$22:$H$27,0),MATCH(計算過程!AB$2,バックデータ一覧!$I$2:$L$2,0))))))</f>
        <v>34</v>
      </c>
      <c r="AC324" s="24">
        <f>IF(入力データと計算結果!$F$6=4,INDEX(バックデータ一覧!$I$4:$L$9,MATCH(VLOOKUP(計算過程!$A324,バックデータ一覧!$AU$3:$AV$367,2),バックデータ一覧!$H$4:$H$9,0),MATCH(計算過程!AC$2,バックデータ一覧!$I$2:$L$2,0)),IF(入力データと計算結果!$F$6=3,INDEX(バックデータ一覧!$I$10:$L$15,MATCH(VLOOKUP(計算過程!$A324,バックデータ一覧!$AU$3:$AV$367,2),バックデータ一覧!$H$10:$H$15,0),MATCH(計算過程!AC$2,バックデータ一覧!$I$2:$L$2,0)),IF(入力データと計算結果!$F$6=2,INDEX(バックデータ一覧!$I$16:$L$21,MATCH(VLOOKUP(計算過程!$A324,バックデータ一覧!$AU$3:$AV$367,2),バックデータ一覧!$H$16:$H$21,0),MATCH(計算過程!AC$2,バックデータ一覧!$I$2:$L$2,0)),IF(入力データと計算結果!$F$6=1,INDEX(バックデータ一覧!$I$22:$L$27,MATCH(VLOOKUP(計算過程!$A324,バックデータ一覧!$AU$3:$AV$367,2),バックデータ一覧!$H$22:$H$27,0),MATCH(計算過程!AC$2,バックデータ一覧!$I$2:$L$2,0))))))</f>
        <v>180</v>
      </c>
      <c r="AD324" s="89">
        <f>IF($AF324&lt;7,INDEX(バックデータ一覧!$P$4:$S$5,MATCH(入力データと計算結果!$F$8,バックデータ一覧!$O$4:$O$5,0),MATCH(入力データと計算結果!$F$6,バックデータ一覧!$P$3:$W$3,0)),IF(AND($AF324&gt;=7,$AF324&lt;16),INDEX(バックデータ一覧!$P$6:$S$7,MATCH(入力データと計算結果!$F$8,バックデータ一覧!$O$6:$O$7,0),MATCH(入力データと計算結果!$F$6,バックデータ一覧!$P$3:$W$3,0)),IF(AND($AF324&gt;=16,$AF324&lt;25),INDEX(バックデータ一覧!$P$8:$S$9,MATCH(入力データと計算結果!$F$8,バックデータ一覧!$O$8:$O$9,0),MATCH(入力データと計算結果!$F$6,バックデータ一覧!$P$3:$W$3,0)),IF($AF324&gt;=25,INDEX(バックデータ一覧!$P$10:$S$11,MATCH(入力データと計算結果!$F$8,バックデータ一覧!$O$10:$O$11,0),MATCH(入力データと計算結果!$F$6,バックデータ一覧!$P$3:$W$3,0))))))</f>
        <v>-0.12</v>
      </c>
      <c r="AE324" s="89">
        <f>IF($AF324&lt;7,INDEX(バックデータ一覧!$T$4:$W$5,MATCH(入力データと計算結果!$F$8,バックデータ一覧!$O$4:$O$5,0),MATCH(入力データと計算結果!$F$6,バックデータ一覧!$P$3:$W$3,0)),IF(AND($AF324&gt;=7,$AF324&lt;16),INDEX(バックデータ一覧!$T$6:$W$7,MATCH(入力データと計算結果!$F$8,バックデータ一覧!$O$6:$O$7,0),MATCH(入力データと計算結果!$F$6,バックデータ一覧!$P$3:$W$3,0)),IF(AND($AF324&gt;=16,$AF324&lt;25),INDEX(バックデータ一覧!$T$8:$W$9,MATCH(入力データと計算結果!$F$8,バックデータ一覧!$O$8:$O$9,0),MATCH(入力データと計算結果!$F$6,バックデータ一覧!$P$3:$W$3,0)),IF($AF324&gt;=25,INDEX(バックデータ一覧!$T$10:$W$11,MATCH(入力データと計算結果!$F$8,バックデータ一覧!$O$10:$O$11,0),MATCH(入力データと計算結果!$F$6,バックデータ一覧!$P$3:$W$3,0))))))</f>
        <v>6</v>
      </c>
      <c r="AF324" s="88">
        <f>AVERAGEIF(貼り付けシート!$A$6:$A$8765,$A324,貼り付けシート!$C$6:$C$8765)</f>
        <v>3.2458333333333331</v>
      </c>
      <c r="AG324" s="91">
        <f>IF(AND(入力データと計算結果!$F$7=バックデータ一覧!$A$7,AH324="使用できる"),MIN(AN324,SUM(I324:N324)*$AX$13),0)</f>
        <v>0</v>
      </c>
      <c r="AH324" s="47" t="str">
        <f t="shared" si="53"/>
        <v>使用できない</v>
      </c>
      <c r="AI324" s="90">
        <f>IF(入力データと計算結果!$F$7=バックデータ一覧!$A$8,MIN(AJ324,(SUM(I324:N324)*$AX$15)),0)</f>
        <v>0</v>
      </c>
      <c r="AJ324" s="90">
        <f t="shared" ca="1" si="49"/>
        <v>0</v>
      </c>
      <c r="AK324" s="90">
        <f t="shared" ca="1" si="50"/>
        <v>36.883248326924999</v>
      </c>
      <c r="AL324" s="88">
        <f>IF(OR($AX$22=0,入力データと計算結果!$F$7&lt;&gt;バックデータ一覧!$A$8),0,$AX$19*AM324*10^-3)</f>
        <v>0</v>
      </c>
      <c r="AM324" s="90">
        <f>SUMPRODUCT(('計算過程（日射量等）'!$A$6:$A$8765=計算過程!A324)*('計算過程（日射量等）'!$C$6:$C$8765&gt;=$AX$20))</f>
        <v>7</v>
      </c>
      <c r="AN324" s="90">
        <f>IF(入力データと計算結果!$F$7=バックデータ一覧!$A$9,0,AO324*$AX$22*$AX$21*計算過程!$AX$23)</f>
        <v>0</v>
      </c>
      <c r="AO324" s="90">
        <f>SUMIF('計算過程（日射量等）'!$A$6:$A$8765,計算過程!A324,'計算過程（日射量等）'!$C$6:$C$8765)*3600*10^-6</f>
        <v>15.016949508127647</v>
      </c>
      <c r="AP324" s="90">
        <f t="shared" si="54"/>
        <v>4.4057795698924744</v>
      </c>
      <c r="AQ324" s="90">
        <f>AVERAGEIF('貼り付けシート（日射量等）'!$D$3:$D$8762,$A324,'貼り付けシート（日射量等）'!$F$3:$F$8762)</f>
        <v>1.0208333333333333</v>
      </c>
    </row>
    <row r="325" spans="1:43">
      <c r="A325" s="28">
        <v>41959</v>
      </c>
      <c r="B325" s="88">
        <f ca="1">I325-IF(入力データと計算結果!$F$7=バックデータ一覧!$A$7,計算過程!$AG325,計算過程!$AI325)*I325/($I325+$J325+$K325+$L325+$M325+$N325)</f>
        <v>8.702715816385501</v>
      </c>
      <c r="C325" s="88">
        <f ca="1">J325-IF(入力データと計算結果!$F$7=バックデータ一覧!$A$7,計算過程!$AG325,計算過程!$AI325)*J325/($I325+$J325+$K325+$L325+$M325+$N325)</f>
        <v>14.036638413524999</v>
      </c>
      <c r="D325" s="88">
        <f ca="1">K325-IF(入力データと計算結果!$F$7=バックデータ一覧!$A$7,計算過程!$AG325,計算過程!$AI325)*K325/($I325+$J325+$K325+$L325+$M325+$N325)</f>
        <v>1.1229310730820001</v>
      </c>
      <c r="E325" s="88">
        <f ca="1">L325-IF(入力データと計算結果!$F$7=バックデータ一覧!$A$7,計算過程!$AG325,計算過程!$AI325)*L325/($I325+$J325+$K325+$L325+$M325+$N325)</f>
        <v>25.265949144345001</v>
      </c>
      <c r="F325" s="88">
        <f ca="1">M325-IF(入力データと計算結果!$F$7=バックデータ一覧!$A$7,計算過程!$AG325,計算過程!$AI325)*M325/($I325+$J325+$K325+$L325+$M325+$N325)</f>
        <v>0</v>
      </c>
      <c r="G325" s="88">
        <f ca="1">N325-IF(入力データと計算結果!$F$7=バックデータ一覧!$A$7,計算過程!$AG325,計算過程!$AI325)*N325/($I325+$J325+$K325+$L325+$M325+$N325)</f>
        <v>5.468</v>
      </c>
      <c r="H325" s="88">
        <f t="shared" si="51"/>
        <v>0</v>
      </c>
      <c r="I325" s="90">
        <f ca="1">P325*(バックデータ一覧!$E$3-計算過程!X325)*4.186*10^-3</f>
        <v>8.702715816385501</v>
      </c>
      <c r="J325" s="90">
        <f ca="1">Q325*(バックデータ一覧!$E$4-計算過程!X325)*4.186*10^-3</f>
        <v>14.036638413524999</v>
      </c>
      <c r="K325" s="90">
        <f ca="1">R325*(バックデータ一覧!$E$5-計算過程!X325)*4.186*10^-3</f>
        <v>1.1229310730820001</v>
      </c>
      <c r="L325" s="90">
        <f ca="1">IF(入力データと計算結果!$F$9=バックデータ一覧!$A$2,計算過程!S325*(バックデータ一覧!$E$6-計算過程!X325)*4.186*10^-3,0)</f>
        <v>25.265949144345001</v>
      </c>
      <c r="M325" s="90">
        <f>IF(入力データと計算結果!$F$9=バックデータ一覧!$A$2,0,計算過程!T325*(バックデータ一覧!$E$7-計算過程!X325)*4.186*10^-3)</f>
        <v>0</v>
      </c>
      <c r="N325" s="90">
        <f ca="1">IF(入力データと計算結果!$F$9=バックデータ一覧!$A$4,0,計算過程!U325*(バックデータ一覧!$E$8-計算過程!X325)*4.186*10^-3)</f>
        <v>5.468</v>
      </c>
      <c r="O325" s="90">
        <f>IF(入力データと計算結果!$F$9=バックデータ一覧!$A$4,計算過程!W325*1.25,0)</f>
        <v>0</v>
      </c>
      <c r="P325" s="88">
        <f t="shared" si="44"/>
        <v>62</v>
      </c>
      <c r="Q325" s="88">
        <f t="shared" si="45"/>
        <v>100</v>
      </c>
      <c r="R325" s="88">
        <f t="shared" si="46"/>
        <v>8</v>
      </c>
      <c r="S325" s="88">
        <f>IF(入力データと計算結果!$F$9=バックデータ一覧!$A$2,$AC325,0)*$AX$11*$AX$12</f>
        <v>180</v>
      </c>
      <c r="T325" s="88">
        <f>IF(入力データと計算結果!$F$9=バックデータ一覧!$A$2,0,$AC325)*$AX$12</f>
        <v>0</v>
      </c>
      <c r="U325" s="88">
        <f t="shared" ca="1" si="52"/>
        <v>24.401304082356578</v>
      </c>
      <c r="V325" s="90">
        <f ca="1">IF(OR(入力データと計算結果!$F$9=バックデータ一覧!$A$2,入力データと計算結果!$F$9=バックデータ一覧!$A$3),W325/(バックデータ一覧!$E$8-計算過程!X325)/4.186*10^3,0)</f>
        <v>24.401304082356578</v>
      </c>
      <c r="W325" s="90">
        <f t="shared" si="47"/>
        <v>5.468</v>
      </c>
      <c r="X325" s="90">
        <f ca="1">MAX(VLOOKUP(入力データと計算結果!$F$5,バックデータ一覧!$Y$3:$AA$10,2)*Y325+VLOOKUP(入力データと計算結果!$F$5,バックデータ一覧!$Y$3:$AA$10,3),0.5)</f>
        <v>6.4676578750000004</v>
      </c>
      <c r="Y325" s="90">
        <f t="shared" ca="1" si="48"/>
        <v>4.5212500000000002</v>
      </c>
      <c r="Z325" s="24">
        <f>IF(入力データと計算結果!$F$6=4,INDEX(バックデータ一覧!$I$4:$L$9,MATCH(VLOOKUP(計算過程!$A325,バックデータ一覧!$AU$3:$AV$367,2),バックデータ一覧!$H$4:$H$9,0),MATCH(計算過程!Z$2,バックデータ一覧!$I$2:$L$2,0)),IF(入力データと計算結果!$F$6=3,INDEX(バックデータ一覧!$I$10:$L$15,MATCH(VLOOKUP(計算過程!$A325,バックデータ一覧!$AU$3:$AV$367,2),バックデータ一覧!$H$10:$H$15,0),MATCH(計算過程!Z$2,バックデータ一覧!$I$2:$L$2,0)),IF(入力データと計算結果!$F$6=2,INDEX(バックデータ一覧!$I$16:$L$21,MATCH(VLOOKUP(計算過程!$A325,バックデータ一覧!$AU$3:$AV$367,2),バックデータ一覧!$H$16:$H$21,0),MATCH(計算過程!Z$2,バックデータ一覧!$I$2:$L$2,0)),IF(入力データと計算結果!$F$6=1,INDEX(バックデータ一覧!$I$22:$L$27,MATCH(VLOOKUP(計算過程!$A325,バックデータ一覧!$AU$3:$AV$367,2),バックデータ一覧!$H$22:$H$27,0),MATCH(計算過程!Z$2,バックデータ一覧!$I$2:$L$2,0))))))</f>
        <v>62</v>
      </c>
      <c r="AA325" s="24">
        <f>IF(入力データと計算結果!$F$6=4,INDEX(バックデータ一覧!$I$4:$L$9,MATCH(VLOOKUP(計算過程!$A325,バックデータ一覧!$AU$3:$AV$367,2),バックデータ一覧!$H$4:$H$9,0),MATCH(計算過程!AA$2,バックデータ一覧!$I$2:$L$2,0)),IF(入力データと計算結果!$F$6=3,INDEX(バックデータ一覧!$I$10:$L$15,MATCH(VLOOKUP(計算過程!$A325,バックデータ一覧!$AU$3:$AV$367,2),バックデータ一覧!$H$10:$H$15,0),MATCH(計算過程!AA$2,バックデータ一覧!$I$2:$L$2,0)),IF(入力データと計算結果!$F$6=2,INDEX(バックデータ一覧!$I$16:$L$21,MATCH(VLOOKUP(計算過程!$A325,バックデータ一覧!$AU$3:$AV$367,2),バックデータ一覧!$H$16:$H$21,0),MATCH(計算過程!AA$2,バックデータ一覧!$I$2:$L$2,0)),IF(入力データと計算結果!$F$6=1,INDEX(バックデータ一覧!$I$22:$L$27,MATCH(VLOOKUP(計算過程!$A325,バックデータ一覧!$AU$3:$AV$367,2),バックデータ一覧!$H$22:$H$27,0),MATCH(計算過程!AA$2,バックデータ一覧!$I$2:$L$2,0))))))</f>
        <v>100</v>
      </c>
      <c r="AB325" s="24">
        <f>IF(入力データと計算結果!$F$6=4,INDEX(バックデータ一覧!$I$4:$L$9,MATCH(VLOOKUP(計算過程!$A325,バックデータ一覧!$AU$3:$AV$367,2),バックデータ一覧!$H$4:$H$9,0),MATCH(計算過程!AB$2,バックデータ一覧!$I$2:$L$2,0)),IF(入力データと計算結果!$F$6=3,INDEX(バックデータ一覧!$I$10:$L$15,MATCH(VLOOKUP(計算過程!$A325,バックデータ一覧!$AU$3:$AV$367,2),バックデータ一覧!$H$10:$H$15,0),MATCH(計算過程!AB$2,バックデータ一覧!$I$2:$L$2,0)),IF(入力データと計算結果!$F$6=2,INDEX(バックデータ一覧!$I$16:$L$21,MATCH(VLOOKUP(計算過程!$A325,バックデータ一覧!$AU$3:$AV$367,2),バックデータ一覧!$H$16:$H$21,0),MATCH(計算過程!AB$2,バックデータ一覧!$I$2:$L$2,0)),IF(入力データと計算結果!$F$6=1,INDEX(バックデータ一覧!$I$22:$L$27,MATCH(VLOOKUP(計算過程!$A325,バックデータ一覧!$AU$3:$AV$367,2),バックデータ一覧!$H$22:$H$27,0),MATCH(計算過程!AB$2,バックデータ一覧!$I$2:$L$2,0))))))</f>
        <v>8</v>
      </c>
      <c r="AC325" s="24">
        <f>IF(入力データと計算結果!$F$6=4,INDEX(バックデータ一覧!$I$4:$L$9,MATCH(VLOOKUP(計算過程!$A325,バックデータ一覧!$AU$3:$AV$367,2),バックデータ一覧!$H$4:$H$9,0),MATCH(計算過程!AC$2,バックデータ一覧!$I$2:$L$2,0)),IF(入力データと計算結果!$F$6=3,INDEX(バックデータ一覧!$I$10:$L$15,MATCH(VLOOKUP(計算過程!$A325,バックデータ一覧!$AU$3:$AV$367,2),バックデータ一覧!$H$10:$H$15,0),MATCH(計算過程!AC$2,バックデータ一覧!$I$2:$L$2,0)),IF(入力データと計算結果!$F$6=2,INDEX(バックデータ一覧!$I$16:$L$21,MATCH(VLOOKUP(計算過程!$A325,バックデータ一覧!$AU$3:$AV$367,2),バックデータ一覧!$H$16:$H$21,0),MATCH(計算過程!AC$2,バックデータ一覧!$I$2:$L$2,0)),IF(入力データと計算結果!$F$6=1,INDEX(バックデータ一覧!$I$22:$L$27,MATCH(VLOOKUP(計算過程!$A325,バックデータ一覧!$AU$3:$AV$367,2),バックデータ一覧!$H$22:$H$27,0),MATCH(計算過程!AC$2,バックデータ一覧!$I$2:$L$2,0))))))</f>
        <v>180</v>
      </c>
      <c r="AD325" s="89">
        <f>IF($AF325&lt;7,INDEX(バックデータ一覧!$P$4:$S$5,MATCH(入力データと計算結果!$F$8,バックデータ一覧!$O$4:$O$5,0),MATCH(入力データと計算結果!$F$6,バックデータ一覧!$P$3:$W$3,0)),IF(AND($AF325&gt;=7,$AF325&lt;16),INDEX(バックデータ一覧!$P$6:$S$7,MATCH(入力データと計算結果!$F$8,バックデータ一覧!$O$6:$O$7,0),MATCH(入力データと計算結果!$F$6,バックデータ一覧!$P$3:$W$3,0)),IF(AND($AF325&gt;=16,$AF325&lt;25),INDEX(バックデータ一覧!$P$8:$S$9,MATCH(入力データと計算結果!$F$8,バックデータ一覧!$O$8:$O$9,0),MATCH(入力データと計算結果!$F$6,バックデータ一覧!$P$3:$W$3,0)),IF($AF325&gt;=25,INDEX(バックデータ一覧!$P$10:$S$11,MATCH(入力データと計算結果!$F$8,バックデータ一覧!$O$10:$O$11,0),MATCH(入力データと計算結果!$F$6,バックデータ一覧!$P$3:$W$3,0))))))</f>
        <v>-0.12</v>
      </c>
      <c r="AE325" s="89">
        <f>IF($AF325&lt;7,INDEX(バックデータ一覧!$T$4:$W$5,MATCH(入力データと計算結果!$F$8,バックデータ一覧!$O$4:$O$5,0),MATCH(入力データと計算結果!$F$6,バックデータ一覧!$P$3:$W$3,0)),IF(AND($AF325&gt;=7,$AF325&lt;16),INDEX(バックデータ一覧!$T$6:$W$7,MATCH(入力データと計算結果!$F$8,バックデータ一覧!$O$6:$O$7,0),MATCH(入力データと計算結果!$F$6,バックデータ一覧!$P$3:$W$3,0)),IF(AND($AF325&gt;=16,$AF325&lt;25),INDEX(バックデータ一覧!$T$8:$W$9,MATCH(入力データと計算結果!$F$8,バックデータ一覧!$O$8:$O$9,0),MATCH(入力データと計算結果!$F$6,バックデータ一覧!$P$3:$W$3,0)),IF($AF325&gt;=25,INDEX(バックデータ一覧!$T$10:$W$11,MATCH(入力データと計算結果!$F$8,バックデータ一覧!$O$10:$O$11,0),MATCH(入力データと計算結果!$F$6,バックデータ一覧!$P$3:$W$3,0))))))</f>
        <v>6</v>
      </c>
      <c r="AF325" s="88">
        <f>AVERAGEIF(貼り付けシート!$A$6:$A$8765,$A325,貼り付けシート!$C$6:$C$8765)</f>
        <v>4.4333333333333327</v>
      </c>
      <c r="AG325" s="91">
        <f>IF(AND(入力データと計算結果!$F$7=バックデータ一覧!$A$7,AH325="使用できる"),MIN(AN325,SUM(I325:N325)*$AX$13),0)</f>
        <v>0</v>
      </c>
      <c r="AH325" s="47" t="str">
        <f t="shared" si="53"/>
        <v>使用できない</v>
      </c>
      <c r="AI325" s="90">
        <f>IF(入力データと計算結果!$F$7=バックデータ一覧!$A$8,MIN(AJ325,(SUM(I325:N325)*$AX$15)),0)</f>
        <v>0</v>
      </c>
      <c r="AJ325" s="90">
        <f t="shared" ca="1" si="49"/>
        <v>0</v>
      </c>
      <c r="AK325" s="90">
        <f t="shared" ca="1" si="50"/>
        <v>36.752457620287494</v>
      </c>
      <c r="AL325" s="88">
        <f>IF(OR($AX$22=0,入力データと計算結果!$F$7&lt;&gt;バックデータ一覧!$A$8),0,$AX$19*AM325*10^-3)</f>
        <v>0</v>
      </c>
      <c r="AM325" s="90">
        <f>SUMPRODUCT(('計算過程（日射量等）'!$A$6:$A$8765=計算過程!A325)*('計算過程（日射量等）'!$C$6:$C$8765&gt;=$AX$20))</f>
        <v>7</v>
      </c>
      <c r="AN325" s="90">
        <f>IF(入力データと計算結果!$F$7=バックデータ一覧!$A$9,0,AO325*$AX$22*$AX$21*計算過程!$AX$23)</f>
        <v>0</v>
      </c>
      <c r="AO325" s="90">
        <f>SUMIF('計算過程（日射量等）'!$A$6:$A$8765,計算過程!A325,'計算過程（日射量等）'!$C$6:$C$8765)*3600*10^-6</f>
        <v>9.4006868186676673</v>
      </c>
      <c r="AP325" s="90">
        <f t="shared" si="54"/>
        <v>4.1092741935483872</v>
      </c>
      <c r="AQ325" s="90">
        <f>AVERAGEIF('貼り付けシート（日射量等）'!$D$3:$D$8762,$A325,'貼り付けシート（日射量等）'!$F$3:$F$8762)</f>
        <v>6.791666666666667</v>
      </c>
    </row>
    <row r="326" spans="1:43">
      <c r="A326" s="28">
        <v>41960</v>
      </c>
      <c r="B326" s="88">
        <f ca="1">I326-IF(入力データと計算結果!$F$7=バックデータ一覧!$A$7,計算過程!$AG326,計算過程!$AI326)*I326/($I326+$J326+$K326+$L326+$M326+$N326)</f>
        <v>12.887820159942001</v>
      </c>
      <c r="C326" s="88">
        <f ca="1">J326-IF(入力データと計算結果!$F$7=バックデータ一覧!$A$7,計算過程!$AG326,計算過程!$AI326)*J326/($I326+$J326+$K326+$L326+$M326+$N326)</f>
        <v>21.012750260775</v>
      </c>
      <c r="D326" s="88">
        <f ca="1">K326-IF(入力データと計算結果!$F$7=バックデータ一覧!$A$7,計算過程!$AG326,計算過程!$AI326)*K326/($I326+$J326+$K326+$L326+$M326+$N326)</f>
        <v>3.9223800486779998</v>
      </c>
      <c r="E326" s="88">
        <f ca="1">L326-IF(入力データと計算結果!$F$7=バックデータ一覧!$A$7,計算過程!$AG326,計算過程!$AI326)*L326/($I326+$J326+$K326+$L326+$M326+$N326)</f>
        <v>25.215300312929998</v>
      </c>
      <c r="F326" s="88">
        <f ca="1">M326-IF(入力データと計算結果!$F$7=バックデータ一覧!$A$7,計算過程!$AG326,計算過程!$AI326)*M326/($I326+$J326+$K326+$L326+$M326+$N326)</f>
        <v>0</v>
      </c>
      <c r="G326" s="88">
        <f ca="1">N326-IF(入力データと計算結果!$F$7=バックデータ一覧!$A$7,計算過程!$AG326,計算過程!$AI326)*N326/($I326+$J326+$K326+$L326+$M326+$N326)</f>
        <v>4.9198333333333331</v>
      </c>
      <c r="H326" s="88">
        <f t="shared" si="51"/>
        <v>0</v>
      </c>
      <c r="I326" s="90">
        <f ca="1">P326*(バックデータ一覧!$E$3-計算過程!X326)*4.186*10^-3</f>
        <v>12.887820159942001</v>
      </c>
      <c r="J326" s="90">
        <f ca="1">Q326*(バックデータ一覧!$E$4-計算過程!X326)*4.186*10^-3</f>
        <v>21.012750260775</v>
      </c>
      <c r="K326" s="90">
        <f ca="1">R326*(バックデータ一覧!$E$5-計算過程!X326)*4.186*10^-3</f>
        <v>3.9223800486779998</v>
      </c>
      <c r="L326" s="90">
        <f ca="1">IF(入力データと計算結果!$F$9=バックデータ一覧!$A$2,計算過程!S326*(バックデータ一覧!$E$6-計算過程!X326)*4.186*10^-3,0)</f>
        <v>25.215300312929998</v>
      </c>
      <c r="M326" s="90">
        <f>IF(入力データと計算結果!$F$9=バックデータ一覧!$A$2,0,計算過程!T326*(バックデータ一覧!$E$7-計算過程!X326)*4.186*10^-3)</f>
        <v>0</v>
      </c>
      <c r="N326" s="90">
        <f ca="1">IF(入力データと計算結果!$F$9=バックデータ一覧!$A$4,0,計算過程!U326*(バックデータ一覧!$E$8-計算過程!X326)*4.186*10^-3)</f>
        <v>4.9198333333333331</v>
      </c>
      <c r="O326" s="90">
        <f>IF(入力データと計算結果!$F$9=バックデータ一覧!$A$4,計算過程!W326*1.25,0)</f>
        <v>0</v>
      </c>
      <c r="P326" s="88">
        <f t="shared" ref="P326:P370" si="55">Z326*$AX$4*$AX$11</f>
        <v>92</v>
      </c>
      <c r="Q326" s="88">
        <f t="shared" ref="Q326:Q370" si="56">AA326*$AX$5*$AX$11</f>
        <v>150</v>
      </c>
      <c r="R326" s="88">
        <f t="shared" ref="R326:R370" si="57">AB326*$AX$6*$AX$11</f>
        <v>28</v>
      </c>
      <c r="S326" s="88">
        <f>IF(入力データと計算結果!$F$9=バックデータ一覧!$A$2,$AC326,0)*$AX$11*$AX$12</f>
        <v>180</v>
      </c>
      <c r="T326" s="88">
        <f>IF(入力データと計算結果!$F$9=バックデータ一覧!$A$2,0,$AC326)*$AX$12</f>
        <v>0</v>
      </c>
      <c r="U326" s="88">
        <f t="shared" ca="1" si="52"/>
        <v>21.982678202526515</v>
      </c>
      <c r="V326" s="90">
        <f ca="1">IF(OR(入力データと計算結果!$F$9=バックデータ一覧!$A$2,入力データと計算結果!$F$9=バックデータ一覧!$A$3),W326/(バックデータ一覧!$E$8-計算過程!X326)/4.186*10^3,0)</f>
        <v>21.982678202526515</v>
      </c>
      <c r="W326" s="90">
        <f t="shared" ref="W326:W370" si="58">IF(SUM(S326:T326)&gt;0,AD326*AF326+AE326,0)</f>
        <v>4.9198333333333331</v>
      </c>
      <c r="X326" s="90">
        <f ca="1">MAX(VLOOKUP(入力データと計算結果!$F$5,バックデータ一覧!$Y$3:$AA$10,2)*Y326+VLOOKUP(入力データと計算結果!$F$5,バックデータ一覧!$Y$3:$AA$10,3),0.5)</f>
        <v>6.5348777500000006</v>
      </c>
      <c r="Y326" s="90">
        <f t="shared" ref="Y326:Y370" ca="1" si="59">IF($A$16-A326=10,SUM(OFFSET($AF$370,,,-10-($A$6-A326)))/10,IF($A$16-A326&gt;0,SUM(OFFSET($AF$6,,,A326-$A$6),OFFSET($AF$370,,,-10-($A$6-A326)))/10,SUM(OFFSET(AF326,-1,,-10,))/10))</f>
        <v>4.6225000000000005</v>
      </c>
      <c r="Z326" s="24">
        <f>IF(入力データと計算結果!$F$6=4,INDEX(バックデータ一覧!$I$4:$L$9,MATCH(VLOOKUP(計算過程!$A326,バックデータ一覧!$AU$3:$AV$367,2),バックデータ一覧!$H$4:$H$9,0),MATCH(計算過程!Z$2,バックデータ一覧!$I$2:$L$2,0)),IF(入力データと計算結果!$F$6=3,INDEX(バックデータ一覧!$I$10:$L$15,MATCH(VLOOKUP(計算過程!$A326,バックデータ一覧!$AU$3:$AV$367,2),バックデータ一覧!$H$10:$H$15,0),MATCH(計算過程!Z$2,バックデータ一覧!$I$2:$L$2,0)),IF(入力データと計算結果!$F$6=2,INDEX(バックデータ一覧!$I$16:$L$21,MATCH(VLOOKUP(計算過程!$A326,バックデータ一覧!$AU$3:$AV$367,2),バックデータ一覧!$H$16:$H$21,0),MATCH(計算過程!Z$2,バックデータ一覧!$I$2:$L$2,0)),IF(入力データと計算結果!$F$6=1,INDEX(バックデータ一覧!$I$22:$L$27,MATCH(VLOOKUP(計算過程!$A326,バックデータ一覧!$AU$3:$AV$367,2),バックデータ一覧!$H$22:$H$27,0),MATCH(計算過程!Z$2,バックデータ一覧!$I$2:$L$2,0))))))</f>
        <v>92</v>
      </c>
      <c r="AA326" s="24">
        <f>IF(入力データと計算結果!$F$6=4,INDEX(バックデータ一覧!$I$4:$L$9,MATCH(VLOOKUP(計算過程!$A326,バックデータ一覧!$AU$3:$AV$367,2),バックデータ一覧!$H$4:$H$9,0),MATCH(計算過程!AA$2,バックデータ一覧!$I$2:$L$2,0)),IF(入力データと計算結果!$F$6=3,INDEX(バックデータ一覧!$I$10:$L$15,MATCH(VLOOKUP(計算過程!$A326,バックデータ一覧!$AU$3:$AV$367,2),バックデータ一覧!$H$10:$H$15,0),MATCH(計算過程!AA$2,バックデータ一覧!$I$2:$L$2,0)),IF(入力データと計算結果!$F$6=2,INDEX(バックデータ一覧!$I$16:$L$21,MATCH(VLOOKUP(計算過程!$A326,バックデータ一覧!$AU$3:$AV$367,2),バックデータ一覧!$H$16:$H$21,0),MATCH(計算過程!AA$2,バックデータ一覧!$I$2:$L$2,0)),IF(入力データと計算結果!$F$6=1,INDEX(バックデータ一覧!$I$22:$L$27,MATCH(VLOOKUP(計算過程!$A326,バックデータ一覧!$AU$3:$AV$367,2),バックデータ一覧!$H$22:$H$27,0),MATCH(計算過程!AA$2,バックデータ一覧!$I$2:$L$2,0))))))</f>
        <v>150</v>
      </c>
      <c r="AB326" s="24">
        <f>IF(入力データと計算結果!$F$6=4,INDEX(バックデータ一覧!$I$4:$L$9,MATCH(VLOOKUP(計算過程!$A326,バックデータ一覧!$AU$3:$AV$367,2),バックデータ一覧!$H$4:$H$9,0),MATCH(計算過程!AB$2,バックデータ一覧!$I$2:$L$2,0)),IF(入力データと計算結果!$F$6=3,INDEX(バックデータ一覧!$I$10:$L$15,MATCH(VLOOKUP(計算過程!$A326,バックデータ一覧!$AU$3:$AV$367,2),バックデータ一覧!$H$10:$H$15,0),MATCH(計算過程!AB$2,バックデータ一覧!$I$2:$L$2,0)),IF(入力データと計算結果!$F$6=2,INDEX(バックデータ一覧!$I$16:$L$21,MATCH(VLOOKUP(計算過程!$A326,バックデータ一覧!$AU$3:$AV$367,2),バックデータ一覧!$H$16:$H$21,0),MATCH(計算過程!AB$2,バックデータ一覧!$I$2:$L$2,0)),IF(入力データと計算結果!$F$6=1,INDEX(バックデータ一覧!$I$22:$L$27,MATCH(VLOOKUP(計算過程!$A326,バックデータ一覧!$AU$3:$AV$367,2),バックデータ一覧!$H$22:$H$27,0),MATCH(計算過程!AB$2,バックデータ一覧!$I$2:$L$2,0))))))</f>
        <v>28</v>
      </c>
      <c r="AC326" s="24">
        <f>IF(入力データと計算結果!$F$6=4,INDEX(バックデータ一覧!$I$4:$L$9,MATCH(VLOOKUP(計算過程!$A326,バックデータ一覧!$AU$3:$AV$367,2),バックデータ一覧!$H$4:$H$9,0),MATCH(計算過程!AC$2,バックデータ一覧!$I$2:$L$2,0)),IF(入力データと計算結果!$F$6=3,INDEX(バックデータ一覧!$I$10:$L$15,MATCH(VLOOKUP(計算過程!$A326,バックデータ一覧!$AU$3:$AV$367,2),バックデータ一覧!$H$10:$H$15,0),MATCH(計算過程!AC$2,バックデータ一覧!$I$2:$L$2,0)),IF(入力データと計算結果!$F$6=2,INDEX(バックデータ一覧!$I$16:$L$21,MATCH(VLOOKUP(計算過程!$A326,バックデータ一覧!$AU$3:$AV$367,2),バックデータ一覧!$H$16:$H$21,0),MATCH(計算過程!AC$2,バックデータ一覧!$I$2:$L$2,0)),IF(入力データと計算結果!$F$6=1,INDEX(バックデータ一覧!$I$22:$L$27,MATCH(VLOOKUP(計算過程!$A326,バックデータ一覧!$AU$3:$AV$367,2),バックデータ一覧!$H$22:$H$27,0),MATCH(計算過程!AC$2,バックデータ一覧!$I$2:$L$2,0))))))</f>
        <v>180</v>
      </c>
      <c r="AD326" s="89">
        <f>IF($AF326&lt;7,INDEX(バックデータ一覧!$P$4:$S$5,MATCH(入力データと計算結果!$F$8,バックデータ一覧!$O$4:$O$5,0),MATCH(入力データと計算結果!$F$6,バックデータ一覧!$P$3:$W$3,0)),IF(AND($AF326&gt;=7,$AF326&lt;16),INDEX(バックデータ一覧!$P$6:$S$7,MATCH(入力データと計算結果!$F$8,バックデータ一覧!$O$6:$O$7,0),MATCH(入力データと計算結果!$F$6,バックデータ一覧!$P$3:$W$3,0)),IF(AND($AF326&gt;=16,$AF326&lt;25),INDEX(バックデータ一覧!$P$8:$S$9,MATCH(入力データと計算結果!$F$8,バックデータ一覧!$O$8:$O$9,0),MATCH(入力データと計算結果!$F$6,バックデータ一覧!$P$3:$W$3,0)),IF($AF326&gt;=25,INDEX(バックデータ一覧!$P$10:$S$11,MATCH(入力データと計算結果!$F$8,バックデータ一覧!$O$10:$O$11,0),MATCH(入力データと計算結果!$F$6,バックデータ一覧!$P$3:$W$3,0))))))</f>
        <v>-0.13</v>
      </c>
      <c r="AE326" s="89">
        <f>IF($AF326&lt;7,INDEX(バックデータ一覧!$T$4:$W$5,MATCH(入力データと計算結果!$F$8,バックデータ一覧!$O$4:$O$5,0),MATCH(入力データと計算結果!$F$6,バックデータ一覧!$P$3:$W$3,0)),IF(AND($AF326&gt;=7,$AF326&lt;16),INDEX(バックデータ一覧!$T$6:$W$7,MATCH(入力データと計算結果!$F$8,バックデータ一覧!$O$6:$O$7,0),MATCH(入力データと計算結果!$F$6,バックデータ一覧!$P$3:$W$3,0)),IF(AND($AF326&gt;=16,$AF326&lt;25),INDEX(バックデータ一覧!$T$8:$W$9,MATCH(入力データと計算結果!$F$8,バックデータ一覧!$O$8:$O$9,0),MATCH(入力データと計算結果!$F$6,バックデータ一覧!$P$3:$W$3,0)),IF($AF326&gt;=25,INDEX(バックデータ一覧!$T$10:$W$11,MATCH(入力データと計算結果!$F$8,バックデータ一覧!$O$10:$O$11,0),MATCH(入力データと計算結果!$F$6,バックデータ一覧!$P$3:$W$3,0))))))</f>
        <v>6.04</v>
      </c>
      <c r="AF326" s="88">
        <f>AVERAGEIF(貼り付けシート!$A$6:$A$8765,$A326,貼り付けシート!$C$6:$C$8765)</f>
        <v>8.6166666666666671</v>
      </c>
      <c r="AG326" s="91">
        <f>IF(AND(入力データと計算結果!$F$7=バックデータ一覧!$A$7,AH326="使用できる"),MIN(AN326,SUM(I326:N326)*$AX$13),0)</f>
        <v>0</v>
      </c>
      <c r="AH326" s="47" t="str">
        <f t="shared" si="53"/>
        <v>使用できない</v>
      </c>
      <c r="AI326" s="90">
        <f>IF(入力データと計算結果!$F$7=バックデータ一覧!$A$8,MIN(AJ326,(SUM(I326:N326)*$AX$15)),0)</f>
        <v>0</v>
      </c>
      <c r="AJ326" s="90">
        <f t="shared" ref="AJ326:AJ370" ca="1" si="60">MIN(AN326,AK326*$AX$16)</f>
        <v>0</v>
      </c>
      <c r="AK326" s="90">
        <f t="shared" ref="AK326:AK370" ca="1" si="61">($AX$17-X326)*$AX$18*4.186*10^-3</f>
        <v>36.710250260774998</v>
      </c>
      <c r="AL326" s="88">
        <f>IF(OR($AX$22=0,入力データと計算結果!$F$7&lt;&gt;バックデータ一覧!$A$8),0,$AX$19*AM326*10^-3)</f>
        <v>0</v>
      </c>
      <c r="AM326" s="90">
        <f>SUMPRODUCT(('計算過程（日射量等）'!$A$6:$A$8765=計算過程!A326)*('計算過程（日射量等）'!$C$6:$C$8765&gt;=$AX$20))</f>
        <v>4</v>
      </c>
      <c r="AN326" s="90">
        <f>IF(入力データと計算結果!$F$7=バックデータ一覧!$A$9,0,AO326*$AX$22*$AX$21*計算過程!$AX$23)</f>
        <v>0</v>
      </c>
      <c r="AO326" s="90">
        <f>SUMIF('計算過程（日射量等）'!$A$6:$A$8765,計算過程!A326,'計算過程（日射量等）'!$C$6:$C$8765)*3600*10^-6</f>
        <v>4.0355693645588273</v>
      </c>
      <c r="AP326" s="90">
        <f t="shared" si="54"/>
        <v>3.9037634408602151</v>
      </c>
      <c r="AQ326" s="90">
        <f>AVERAGEIF('貼り付けシート（日射量等）'!$D$3:$D$8762,$A326,'貼り付けシート（日射量等）'!$F$3:$F$8762)</f>
        <v>5.1874999999999991</v>
      </c>
    </row>
    <row r="327" spans="1:43">
      <c r="A327" s="28">
        <v>41961</v>
      </c>
      <c r="B327" s="88">
        <f ca="1">I327-IF(入力データと計算結果!$F$7=バックデータ一覧!$A$7,計算過程!$AG327,計算過程!$AI327)*I327/($I327+$J327+$K327+$L327+$M327+$N327)</f>
        <v>19.367757590999997</v>
      </c>
      <c r="C327" s="88">
        <f ca="1">J327-IF(入力データと計算結果!$F$7=バックデータ一覧!$A$7,計算過程!$AG327,計算過程!$AI327)*J327/($I327+$J327+$K327+$L327+$M327+$N327)</f>
        <v>27.66822513</v>
      </c>
      <c r="D327" s="88">
        <f ca="1">K327-IF(入力データと計算結果!$F$7=バックデータ一覧!$A$7,計算過程!$AG327,計算過程!$AI327)*K327/($I327+$J327+$K327+$L327+$M327+$N327)</f>
        <v>4.1502337694999998</v>
      </c>
      <c r="E327" s="88">
        <f ca="1">L327-IF(入力データと計算結果!$F$7=バックデータ一覧!$A$7,計算過程!$AG327,計算過程!$AI327)*L327/($I327+$J327+$K327+$L327+$M327+$N327)</f>
        <v>24.901402616999995</v>
      </c>
      <c r="F327" s="88">
        <f ca="1">M327-IF(入力データと計算結果!$F$7=バックデータ一覧!$A$7,計算過程!$AG327,計算過程!$AI327)*M327/($I327+$J327+$K327+$L327+$M327+$N327)</f>
        <v>0</v>
      </c>
      <c r="G327" s="88">
        <f ca="1">N327-IF(入力データと計算結果!$F$7=バックデータ一覧!$A$7,計算過程!$AG327,計算過程!$AI327)*N327/($I327+$J327+$K327+$L327+$M327+$N327)</f>
        <v>5.6959999999999988</v>
      </c>
      <c r="H327" s="88">
        <f t="shared" ref="H327:H370" si="62">O327</f>
        <v>0</v>
      </c>
      <c r="I327" s="90">
        <f ca="1">P327*(バックデータ一覧!$E$3-計算過程!X327)*4.186*10^-3</f>
        <v>19.367757590999997</v>
      </c>
      <c r="J327" s="90">
        <f ca="1">Q327*(バックデータ一覧!$E$4-計算過程!X327)*4.186*10^-3</f>
        <v>27.66822513</v>
      </c>
      <c r="K327" s="90">
        <f ca="1">R327*(バックデータ一覧!$E$5-計算過程!X327)*4.186*10^-3</f>
        <v>4.1502337694999998</v>
      </c>
      <c r="L327" s="90">
        <f ca="1">IF(入力データと計算結果!$F$9=バックデータ一覧!$A$2,計算過程!S327*(バックデータ一覧!$E$6-計算過程!X327)*4.186*10^-3,0)</f>
        <v>24.901402616999995</v>
      </c>
      <c r="M327" s="90">
        <f>IF(入力データと計算結果!$F$9=バックデータ一覧!$A$2,0,計算過程!T327*(バックデータ一覧!$E$7-計算過程!X327)*4.186*10^-3)</f>
        <v>0</v>
      </c>
      <c r="N327" s="90">
        <f ca="1">IF(入力データと計算結果!$F$9=バックデータ一覧!$A$4,0,計算過程!U327*(バックデータ一覧!$E$8-計算過程!X327)*4.186*10^-3)</f>
        <v>5.6959999999999988</v>
      </c>
      <c r="O327" s="90">
        <f>IF(入力データと計算結果!$F$9=バックデータ一覧!$A$4,計算過程!W327*1.25,0)</f>
        <v>0</v>
      </c>
      <c r="P327" s="88">
        <f t="shared" si="55"/>
        <v>140</v>
      </c>
      <c r="Q327" s="88">
        <f t="shared" si="56"/>
        <v>200</v>
      </c>
      <c r="R327" s="88">
        <f t="shared" si="57"/>
        <v>30</v>
      </c>
      <c r="S327" s="88">
        <f>IF(入力データと計算結果!$F$9=バックデータ一覧!$A$2,$AC327,0)*$AX$11*$AX$12</f>
        <v>180</v>
      </c>
      <c r="T327" s="88">
        <f>IF(入力データと計算結果!$F$9=バックデータ一覧!$A$2,0,$AC327)*$AX$12</f>
        <v>0</v>
      </c>
      <c r="U327" s="88">
        <f t="shared" ref="U327:U370" ca="1" si="63">V327*$AX$11</f>
        <v>25.650595003187131</v>
      </c>
      <c r="V327" s="90">
        <f ca="1">IF(OR(入力データと計算結果!$F$9=バックデータ一覧!$A$2,入力データと計算結果!$F$9=バックデータ一覧!$A$3),W327/(バックデータ一覧!$E$8-計算過程!X327)/4.186*10^3,0)</f>
        <v>25.650595003187131</v>
      </c>
      <c r="W327" s="90">
        <f t="shared" si="58"/>
        <v>5.6959999999999997</v>
      </c>
      <c r="X327" s="90">
        <f ca="1">MAX(VLOOKUP(入力データと計算結果!$F$5,バックデータ一覧!$Y$3:$AA$10,2)*Y327+VLOOKUP(入力データと計算結果!$F$5,バックデータ一覧!$Y$3:$AA$10,3),0.5)</f>
        <v>6.9514750000000003</v>
      </c>
      <c r="Y327" s="90">
        <f t="shared" ca="1" si="59"/>
        <v>5.25</v>
      </c>
      <c r="Z327" s="24">
        <f>IF(入力データと計算結果!$F$6=4,INDEX(バックデータ一覧!$I$4:$L$9,MATCH(VLOOKUP(計算過程!$A327,バックデータ一覧!$AU$3:$AV$367,2),バックデータ一覧!$H$4:$H$9,0),MATCH(計算過程!Z$2,バックデータ一覧!$I$2:$L$2,0)),IF(入力データと計算結果!$F$6=3,INDEX(バックデータ一覧!$I$10:$L$15,MATCH(VLOOKUP(計算過程!$A327,バックデータ一覧!$AU$3:$AV$367,2),バックデータ一覧!$H$10:$H$15,0),MATCH(計算過程!Z$2,バックデータ一覧!$I$2:$L$2,0)),IF(入力データと計算結果!$F$6=2,INDEX(バックデータ一覧!$I$16:$L$21,MATCH(VLOOKUP(計算過程!$A327,バックデータ一覧!$AU$3:$AV$367,2),バックデータ一覧!$H$16:$H$21,0),MATCH(計算過程!Z$2,バックデータ一覧!$I$2:$L$2,0)),IF(入力データと計算結果!$F$6=1,INDEX(バックデータ一覧!$I$22:$L$27,MATCH(VLOOKUP(計算過程!$A327,バックデータ一覧!$AU$3:$AV$367,2),バックデータ一覧!$H$22:$H$27,0),MATCH(計算過程!Z$2,バックデータ一覧!$I$2:$L$2,0))))))</f>
        <v>140</v>
      </c>
      <c r="AA327" s="24">
        <f>IF(入力データと計算結果!$F$6=4,INDEX(バックデータ一覧!$I$4:$L$9,MATCH(VLOOKUP(計算過程!$A327,バックデータ一覧!$AU$3:$AV$367,2),バックデータ一覧!$H$4:$H$9,0),MATCH(計算過程!AA$2,バックデータ一覧!$I$2:$L$2,0)),IF(入力データと計算結果!$F$6=3,INDEX(バックデータ一覧!$I$10:$L$15,MATCH(VLOOKUP(計算過程!$A327,バックデータ一覧!$AU$3:$AV$367,2),バックデータ一覧!$H$10:$H$15,0),MATCH(計算過程!AA$2,バックデータ一覧!$I$2:$L$2,0)),IF(入力データと計算結果!$F$6=2,INDEX(バックデータ一覧!$I$16:$L$21,MATCH(VLOOKUP(計算過程!$A327,バックデータ一覧!$AU$3:$AV$367,2),バックデータ一覧!$H$16:$H$21,0),MATCH(計算過程!AA$2,バックデータ一覧!$I$2:$L$2,0)),IF(入力データと計算結果!$F$6=1,INDEX(バックデータ一覧!$I$22:$L$27,MATCH(VLOOKUP(計算過程!$A327,バックデータ一覧!$AU$3:$AV$367,2),バックデータ一覧!$H$22:$H$27,0),MATCH(計算過程!AA$2,バックデータ一覧!$I$2:$L$2,0))))))</f>
        <v>200</v>
      </c>
      <c r="AB327" s="24">
        <f>IF(入力データと計算結果!$F$6=4,INDEX(バックデータ一覧!$I$4:$L$9,MATCH(VLOOKUP(計算過程!$A327,バックデータ一覧!$AU$3:$AV$367,2),バックデータ一覧!$H$4:$H$9,0),MATCH(計算過程!AB$2,バックデータ一覧!$I$2:$L$2,0)),IF(入力データと計算結果!$F$6=3,INDEX(バックデータ一覧!$I$10:$L$15,MATCH(VLOOKUP(計算過程!$A327,バックデータ一覧!$AU$3:$AV$367,2),バックデータ一覧!$H$10:$H$15,0),MATCH(計算過程!AB$2,バックデータ一覧!$I$2:$L$2,0)),IF(入力データと計算結果!$F$6=2,INDEX(バックデータ一覧!$I$16:$L$21,MATCH(VLOOKUP(計算過程!$A327,バックデータ一覧!$AU$3:$AV$367,2),バックデータ一覧!$H$16:$H$21,0),MATCH(計算過程!AB$2,バックデータ一覧!$I$2:$L$2,0)),IF(入力データと計算結果!$F$6=1,INDEX(バックデータ一覧!$I$22:$L$27,MATCH(VLOOKUP(計算過程!$A327,バックデータ一覧!$AU$3:$AV$367,2),バックデータ一覧!$H$22:$H$27,0),MATCH(計算過程!AB$2,バックデータ一覧!$I$2:$L$2,0))))))</f>
        <v>30</v>
      </c>
      <c r="AC327" s="24">
        <f>IF(入力データと計算結果!$F$6=4,INDEX(バックデータ一覧!$I$4:$L$9,MATCH(VLOOKUP(計算過程!$A327,バックデータ一覧!$AU$3:$AV$367,2),バックデータ一覧!$H$4:$H$9,0),MATCH(計算過程!AC$2,バックデータ一覧!$I$2:$L$2,0)),IF(入力データと計算結果!$F$6=3,INDEX(バックデータ一覧!$I$10:$L$15,MATCH(VLOOKUP(計算過程!$A327,バックデータ一覧!$AU$3:$AV$367,2),バックデータ一覧!$H$10:$H$15,0),MATCH(計算過程!AC$2,バックデータ一覧!$I$2:$L$2,0)),IF(入力データと計算結果!$F$6=2,INDEX(バックデータ一覧!$I$16:$L$21,MATCH(VLOOKUP(計算過程!$A327,バックデータ一覧!$AU$3:$AV$367,2),バックデータ一覧!$H$16:$H$21,0),MATCH(計算過程!AC$2,バックデータ一覧!$I$2:$L$2,0)),IF(入力データと計算結果!$F$6=1,INDEX(バックデータ一覧!$I$22:$L$27,MATCH(VLOOKUP(計算過程!$A327,バックデータ一覧!$AU$3:$AV$367,2),バックデータ一覧!$H$22:$H$27,0),MATCH(計算過程!AC$2,バックデータ一覧!$I$2:$L$2,0))))))</f>
        <v>180</v>
      </c>
      <c r="AD327" s="89">
        <f>IF($AF327&lt;7,INDEX(バックデータ一覧!$P$4:$S$5,MATCH(入力データと計算結果!$F$8,バックデータ一覧!$O$4:$O$5,0),MATCH(入力データと計算結果!$F$6,バックデータ一覧!$P$3:$W$3,0)),IF(AND($AF327&gt;=7,$AF327&lt;16),INDEX(バックデータ一覧!$P$6:$S$7,MATCH(入力データと計算結果!$F$8,バックデータ一覧!$O$6:$O$7,0),MATCH(入力データと計算結果!$F$6,バックデータ一覧!$P$3:$W$3,0)),IF(AND($AF327&gt;=16,$AF327&lt;25),INDEX(バックデータ一覧!$P$8:$S$9,MATCH(入力データと計算結果!$F$8,バックデータ一覧!$O$8:$O$9,0),MATCH(入力データと計算結果!$F$6,バックデータ一覧!$P$3:$W$3,0)),IF($AF327&gt;=25,INDEX(バックデータ一覧!$P$10:$S$11,MATCH(入力データと計算結果!$F$8,バックデータ一覧!$O$10:$O$11,0),MATCH(入力データと計算結果!$F$6,バックデータ一覧!$P$3:$W$3,0))))))</f>
        <v>-0.12</v>
      </c>
      <c r="AE327" s="89">
        <f>IF($AF327&lt;7,INDEX(バックデータ一覧!$T$4:$W$5,MATCH(入力データと計算結果!$F$8,バックデータ一覧!$O$4:$O$5,0),MATCH(入力データと計算結果!$F$6,バックデータ一覧!$P$3:$W$3,0)),IF(AND($AF327&gt;=7,$AF327&lt;16),INDEX(バックデータ一覧!$T$6:$W$7,MATCH(入力データと計算結果!$F$8,バックデータ一覧!$O$6:$O$7,0),MATCH(入力データと計算結果!$F$6,バックデータ一覧!$P$3:$W$3,0)),IF(AND($AF327&gt;=16,$AF327&lt;25),INDEX(バックデータ一覧!$T$8:$W$9,MATCH(入力データと計算結果!$F$8,バックデータ一覧!$O$8:$O$9,0),MATCH(入力データと計算結果!$F$6,バックデータ一覧!$P$3:$W$3,0)),IF($AF327&gt;=25,INDEX(バックデータ一覧!$T$10:$W$11,MATCH(入力データと計算結果!$F$8,バックデータ一覧!$O$10:$O$11,0),MATCH(入力データと計算結果!$F$6,バックデータ一覧!$P$3:$W$3,0))))))</f>
        <v>6</v>
      </c>
      <c r="AF327" s="88">
        <f>AVERAGEIF(貼り付けシート!$A$6:$A$8765,$A327,貼り付けシート!$C$6:$C$8765)</f>
        <v>2.5333333333333337</v>
      </c>
      <c r="AG327" s="91">
        <f>IF(AND(入力データと計算結果!$F$7=バックデータ一覧!$A$7,AH327="使用できる"),MIN(AN327,SUM(I327:N327)*$AX$13),0)</f>
        <v>0</v>
      </c>
      <c r="AH327" s="47" t="str">
        <f t="shared" ref="AH327:AH370" si="64">IF(AP327&gt;=$AX$14,"使用できる","使用できない")</f>
        <v>使用できない</v>
      </c>
      <c r="AI327" s="90">
        <f>IF(入力データと計算結果!$F$7=バックデータ一覧!$A$8,MIN(AJ327,(SUM(I327:N327)*$AX$15)),0)</f>
        <v>0</v>
      </c>
      <c r="AJ327" s="90">
        <f t="shared" ca="1" si="60"/>
        <v>0</v>
      </c>
      <c r="AK327" s="90">
        <f t="shared" ca="1" si="61"/>
        <v>36.448668847499995</v>
      </c>
      <c r="AL327" s="88">
        <f>IF(OR($AX$22=0,入力データと計算結果!$F$7&lt;&gt;バックデータ一覧!$A$8),0,$AX$19*AM327*10^-3)</f>
        <v>0</v>
      </c>
      <c r="AM327" s="90">
        <f>SUMPRODUCT(('計算過程（日射量等）'!$A$6:$A$8765=計算過程!A327)*('計算過程（日射量等）'!$C$6:$C$8765&gt;=$AX$20))</f>
        <v>7</v>
      </c>
      <c r="AN327" s="90">
        <f>IF(入力データと計算結果!$F$7=バックデータ一覧!$A$9,0,AO327*$AX$22*$AX$21*計算過程!$AX$23)</f>
        <v>0</v>
      </c>
      <c r="AO327" s="90">
        <f>SUMIF('計算過程（日射量等）'!$A$6:$A$8765,計算過程!A327,'計算過程（日射量等）'!$C$6:$C$8765)*3600*10^-6</f>
        <v>14.28319429745628</v>
      </c>
      <c r="AP327" s="90">
        <f t="shared" si="54"/>
        <v>3.5918010752688172</v>
      </c>
      <c r="AQ327" s="90">
        <f>AVERAGEIF('貼り付けシート（日射量等）'!$D$3:$D$8762,$A327,'貼り付けシート（日射量等）'!$F$3:$F$8762)</f>
        <v>3.3291666666666671</v>
      </c>
    </row>
    <row r="328" spans="1:43">
      <c r="A328" s="28">
        <v>41962</v>
      </c>
      <c r="B328" s="88">
        <f ca="1">I328-IF(入力データと計算結果!$F$7=バックデータ一覧!$A$7,計算過程!$AG328,計算過程!$AI328)*I328/($I328+$J328+$K328+$L328+$M328+$N328)</f>
        <v>25.445392338184003</v>
      </c>
      <c r="C328" s="88">
        <f ca="1">J328-IF(入力データと計算結果!$F$7=バックデータ一覧!$A$7,計算過程!$AG328,計算過程!$AI328)*J328/($I328+$J328+$K328+$L328+$M328+$N328)</f>
        <v>33.18964218024</v>
      </c>
      <c r="D328" s="88">
        <f ca="1">K328-IF(入力データと計算結果!$F$7=バックデータ一覧!$A$7,計算過程!$AG328,計算過程!$AI328)*K328/($I328+$J328+$K328+$L328+$M328+$N328)</f>
        <v>6.3613480845460009</v>
      </c>
      <c r="E328" s="88">
        <f ca="1">L328-IF(入力データと計算結果!$F$7=バックデータ一覧!$A$7,計算過程!$AG328,計算過程!$AI328)*L328/($I328+$J328+$K328+$L328+$M328+$N328)</f>
        <v>24.892231635180003</v>
      </c>
      <c r="F328" s="88">
        <f ca="1">M328-IF(入力データと計算結果!$F$7=バックデータ一覧!$A$7,計算過程!$AG328,計算過程!$AI328)*M328/($I328+$J328+$K328+$L328+$M328+$N328)</f>
        <v>0</v>
      </c>
      <c r="G328" s="88">
        <f ca="1">N328-IF(入力データと計算結果!$F$7=バックデータ一覧!$A$7,計算過程!$AG328,計算過程!$AI328)*N328/($I328+$J328+$K328+$L328+$M328+$N328)</f>
        <v>5.7504999999999997</v>
      </c>
      <c r="H328" s="88">
        <f t="shared" si="62"/>
        <v>0</v>
      </c>
      <c r="I328" s="90">
        <f ca="1">P328*(バックデータ一覧!$E$3-計算過程!X328)*4.186*10^-3</f>
        <v>25.445392338184003</v>
      </c>
      <c r="J328" s="90">
        <f ca="1">Q328*(バックデータ一覧!$E$4-計算過程!X328)*4.186*10^-3</f>
        <v>33.18964218024</v>
      </c>
      <c r="K328" s="90">
        <f ca="1">R328*(バックデータ一覧!$E$5-計算過程!X328)*4.186*10^-3</f>
        <v>6.3613480845460009</v>
      </c>
      <c r="L328" s="90">
        <f ca="1">IF(入力データと計算結果!$F$9=バックデータ一覧!$A$2,計算過程!S328*(バックデータ一覧!$E$6-計算過程!X328)*4.186*10^-3,0)</f>
        <v>24.892231635180003</v>
      </c>
      <c r="M328" s="90">
        <f>IF(入力データと計算結果!$F$9=バックデータ一覧!$A$2,0,計算過程!T328*(バックデータ一覧!$E$7-計算過程!X328)*4.186*10^-3)</f>
        <v>0</v>
      </c>
      <c r="N328" s="90">
        <f ca="1">IF(入力データと計算結果!$F$9=バックデータ一覧!$A$4,0,計算過程!U328*(バックデータ一覧!$E$8-計算過程!X328)*4.186*10^-3)</f>
        <v>5.7504999999999997</v>
      </c>
      <c r="O328" s="90">
        <f>IF(入力データと計算結果!$F$9=バックデータ一覧!$A$4,計算過程!W328*1.25,0)</f>
        <v>0</v>
      </c>
      <c r="P328" s="88">
        <f t="shared" si="55"/>
        <v>184</v>
      </c>
      <c r="Q328" s="88">
        <f t="shared" si="56"/>
        <v>240</v>
      </c>
      <c r="R328" s="88">
        <f t="shared" si="57"/>
        <v>46</v>
      </c>
      <c r="S328" s="88">
        <f>IF(入力データと計算結果!$F$9=バックデータ一覧!$A$2,$AC328,0)*$AX$11*$AX$12</f>
        <v>180</v>
      </c>
      <c r="T328" s="88">
        <f>IF(入力データと計算結果!$F$9=バックデータ一覧!$A$2,0,$AC328)*$AX$12</f>
        <v>0</v>
      </c>
      <c r="U328" s="88">
        <f t="shared" ca="1" si="63"/>
        <v>25.901965892093113</v>
      </c>
      <c r="V328" s="90">
        <f ca="1">IF(OR(入力データと計算結果!$F$9=バックデータ一覧!$A$2,入力データと計算結果!$F$9=バックデータ一覧!$A$3),W328/(バックデータ一覧!$E$8-計算過程!X328)/4.186*10^3,0)</f>
        <v>25.901965892093113</v>
      </c>
      <c r="W328" s="90">
        <f t="shared" si="58"/>
        <v>5.7504999999999997</v>
      </c>
      <c r="X328" s="90">
        <f ca="1">MAX(VLOOKUP(入力データと計算結果!$F$5,バックデータ一覧!$Y$3:$AA$10,2)*Y328+VLOOKUP(入力データと計算結果!$F$5,バックデータ一覧!$Y$3:$AA$10,3),0.5)</f>
        <v>6.9636464999999994</v>
      </c>
      <c r="Y328" s="90">
        <f t="shared" ca="1" si="59"/>
        <v>5.2683333333333326</v>
      </c>
      <c r="Z328" s="24">
        <f>IF(入力データと計算結果!$F$6=4,INDEX(バックデータ一覧!$I$4:$L$9,MATCH(VLOOKUP(計算過程!$A328,バックデータ一覧!$AU$3:$AV$367,2),バックデータ一覧!$H$4:$H$9,0),MATCH(計算過程!Z$2,バックデータ一覧!$I$2:$L$2,0)),IF(入力データと計算結果!$F$6=3,INDEX(バックデータ一覧!$I$10:$L$15,MATCH(VLOOKUP(計算過程!$A328,バックデータ一覧!$AU$3:$AV$367,2),バックデータ一覧!$H$10:$H$15,0),MATCH(計算過程!Z$2,バックデータ一覧!$I$2:$L$2,0)),IF(入力データと計算結果!$F$6=2,INDEX(バックデータ一覧!$I$16:$L$21,MATCH(VLOOKUP(計算過程!$A328,バックデータ一覧!$AU$3:$AV$367,2),バックデータ一覧!$H$16:$H$21,0),MATCH(計算過程!Z$2,バックデータ一覧!$I$2:$L$2,0)),IF(入力データと計算結果!$F$6=1,INDEX(バックデータ一覧!$I$22:$L$27,MATCH(VLOOKUP(計算過程!$A328,バックデータ一覧!$AU$3:$AV$367,2),バックデータ一覧!$H$22:$H$27,0),MATCH(計算過程!Z$2,バックデータ一覧!$I$2:$L$2,0))))))</f>
        <v>184</v>
      </c>
      <c r="AA328" s="24">
        <f>IF(入力データと計算結果!$F$6=4,INDEX(バックデータ一覧!$I$4:$L$9,MATCH(VLOOKUP(計算過程!$A328,バックデータ一覧!$AU$3:$AV$367,2),バックデータ一覧!$H$4:$H$9,0),MATCH(計算過程!AA$2,バックデータ一覧!$I$2:$L$2,0)),IF(入力データと計算結果!$F$6=3,INDEX(バックデータ一覧!$I$10:$L$15,MATCH(VLOOKUP(計算過程!$A328,バックデータ一覧!$AU$3:$AV$367,2),バックデータ一覧!$H$10:$H$15,0),MATCH(計算過程!AA$2,バックデータ一覧!$I$2:$L$2,0)),IF(入力データと計算結果!$F$6=2,INDEX(バックデータ一覧!$I$16:$L$21,MATCH(VLOOKUP(計算過程!$A328,バックデータ一覧!$AU$3:$AV$367,2),バックデータ一覧!$H$16:$H$21,0),MATCH(計算過程!AA$2,バックデータ一覧!$I$2:$L$2,0)),IF(入力データと計算結果!$F$6=1,INDEX(バックデータ一覧!$I$22:$L$27,MATCH(VLOOKUP(計算過程!$A328,バックデータ一覧!$AU$3:$AV$367,2),バックデータ一覧!$H$22:$H$27,0),MATCH(計算過程!AA$2,バックデータ一覧!$I$2:$L$2,0))))))</f>
        <v>240</v>
      </c>
      <c r="AB328" s="24">
        <f>IF(入力データと計算結果!$F$6=4,INDEX(バックデータ一覧!$I$4:$L$9,MATCH(VLOOKUP(計算過程!$A328,バックデータ一覧!$AU$3:$AV$367,2),バックデータ一覧!$H$4:$H$9,0),MATCH(計算過程!AB$2,バックデータ一覧!$I$2:$L$2,0)),IF(入力データと計算結果!$F$6=3,INDEX(バックデータ一覧!$I$10:$L$15,MATCH(VLOOKUP(計算過程!$A328,バックデータ一覧!$AU$3:$AV$367,2),バックデータ一覧!$H$10:$H$15,0),MATCH(計算過程!AB$2,バックデータ一覧!$I$2:$L$2,0)),IF(入力データと計算結果!$F$6=2,INDEX(バックデータ一覧!$I$16:$L$21,MATCH(VLOOKUP(計算過程!$A328,バックデータ一覧!$AU$3:$AV$367,2),バックデータ一覧!$H$16:$H$21,0),MATCH(計算過程!AB$2,バックデータ一覧!$I$2:$L$2,0)),IF(入力データと計算結果!$F$6=1,INDEX(バックデータ一覧!$I$22:$L$27,MATCH(VLOOKUP(計算過程!$A328,バックデータ一覧!$AU$3:$AV$367,2),バックデータ一覧!$H$22:$H$27,0),MATCH(計算過程!AB$2,バックデータ一覧!$I$2:$L$2,0))))))</f>
        <v>46</v>
      </c>
      <c r="AC328" s="24">
        <f>IF(入力データと計算結果!$F$6=4,INDEX(バックデータ一覧!$I$4:$L$9,MATCH(VLOOKUP(計算過程!$A328,バックデータ一覧!$AU$3:$AV$367,2),バックデータ一覧!$H$4:$H$9,0),MATCH(計算過程!AC$2,バックデータ一覧!$I$2:$L$2,0)),IF(入力データと計算結果!$F$6=3,INDEX(バックデータ一覧!$I$10:$L$15,MATCH(VLOOKUP(計算過程!$A328,バックデータ一覧!$AU$3:$AV$367,2),バックデータ一覧!$H$10:$H$15,0),MATCH(計算過程!AC$2,バックデータ一覧!$I$2:$L$2,0)),IF(入力データと計算結果!$F$6=2,INDEX(バックデータ一覧!$I$16:$L$21,MATCH(VLOOKUP(計算過程!$A328,バックデータ一覧!$AU$3:$AV$367,2),バックデータ一覧!$H$16:$H$21,0),MATCH(計算過程!AC$2,バックデータ一覧!$I$2:$L$2,0)),IF(入力データと計算結果!$F$6=1,INDEX(バックデータ一覧!$I$22:$L$27,MATCH(VLOOKUP(計算過程!$A328,バックデータ一覧!$AU$3:$AV$367,2),バックデータ一覧!$H$22:$H$27,0),MATCH(計算過程!AC$2,バックデータ一覧!$I$2:$L$2,0))))))</f>
        <v>180</v>
      </c>
      <c r="AD328" s="89">
        <f>IF($AF328&lt;7,INDEX(バックデータ一覧!$P$4:$S$5,MATCH(入力データと計算結果!$F$8,バックデータ一覧!$O$4:$O$5,0),MATCH(入力データと計算結果!$F$6,バックデータ一覧!$P$3:$W$3,0)),IF(AND($AF328&gt;=7,$AF328&lt;16),INDEX(バックデータ一覧!$P$6:$S$7,MATCH(入力データと計算結果!$F$8,バックデータ一覧!$O$6:$O$7,0),MATCH(入力データと計算結果!$F$6,バックデータ一覧!$P$3:$W$3,0)),IF(AND($AF328&gt;=16,$AF328&lt;25),INDEX(バックデータ一覧!$P$8:$S$9,MATCH(入力データと計算結果!$F$8,バックデータ一覧!$O$8:$O$9,0),MATCH(入力データと計算結果!$F$6,バックデータ一覧!$P$3:$W$3,0)),IF($AF328&gt;=25,INDEX(バックデータ一覧!$P$10:$S$11,MATCH(入力データと計算結果!$F$8,バックデータ一覧!$O$10:$O$11,0),MATCH(入力データと計算結果!$F$6,バックデータ一覧!$P$3:$W$3,0))))))</f>
        <v>-0.12</v>
      </c>
      <c r="AE328" s="89">
        <f>IF($AF328&lt;7,INDEX(バックデータ一覧!$T$4:$W$5,MATCH(入力データと計算結果!$F$8,バックデータ一覧!$O$4:$O$5,0),MATCH(入力データと計算結果!$F$6,バックデータ一覧!$P$3:$W$3,0)),IF(AND($AF328&gt;=7,$AF328&lt;16),INDEX(バックデータ一覧!$T$6:$W$7,MATCH(入力データと計算結果!$F$8,バックデータ一覧!$O$6:$O$7,0),MATCH(入力データと計算結果!$F$6,バックデータ一覧!$P$3:$W$3,0)),IF(AND($AF328&gt;=16,$AF328&lt;25),INDEX(バックデータ一覧!$T$8:$W$9,MATCH(入力データと計算結果!$F$8,バックデータ一覧!$O$8:$O$9,0),MATCH(入力データと計算結果!$F$6,バックデータ一覧!$P$3:$W$3,0)),IF($AF328&gt;=25,INDEX(バックデータ一覧!$T$10:$W$11,MATCH(入力データと計算結果!$F$8,バックデータ一覧!$O$10:$O$11,0),MATCH(入力データと計算結果!$F$6,バックデータ一覧!$P$3:$W$3,0))))))</f>
        <v>6</v>
      </c>
      <c r="AF328" s="88">
        <f>AVERAGEIF(貼り付けシート!$A$6:$A$8765,$A328,貼り付けシート!$C$6:$C$8765)</f>
        <v>2.0791666666666671</v>
      </c>
      <c r="AG328" s="91">
        <f>IF(AND(入力データと計算結果!$F$7=バックデータ一覧!$A$7,AH328="使用できる"),MIN(AN328,SUM(I328:N328)*$AX$13),0)</f>
        <v>0</v>
      </c>
      <c r="AH328" s="47" t="str">
        <f t="shared" si="64"/>
        <v>使用できない</v>
      </c>
      <c r="AI328" s="90">
        <f>IF(入力データと計算結果!$F$7=バックデータ一覧!$A$8,MIN(AJ328,(SUM(I328:N328)*$AX$15)),0)</f>
        <v>0</v>
      </c>
      <c r="AJ328" s="90">
        <f t="shared" ca="1" si="60"/>
        <v>0</v>
      </c>
      <c r="AK328" s="90">
        <f t="shared" ca="1" si="61"/>
        <v>36.44102636265</v>
      </c>
      <c r="AL328" s="88">
        <f>IF(OR($AX$22=0,入力データと計算結果!$F$7&lt;&gt;バックデータ一覧!$A$8),0,$AX$19*AM328*10^-3)</f>
        <v>0</v>
      </c>
      <c r="AM328" s="90">
        <f>SUMPRODUCT(('計算過程（日射量等）'!$A$6:$A$8765=計算過程!A328)*('計算過程（日射量等）'!$C$6:$C$8765&gt;=$AX$20))</f>
        <v>0</v>
      </c>
      <c r="AN328" s="90">
        <f>IF(入力データと計算結果!$F$7=バックデータ一覧!$A$9,0,AO328*$AX$22*$AX$21*計算過程!$AX$23)</f>
        <v>0</v>
      </c>
      <c r="AO328" s="90">
        <f>SUMIF('計算過程（日射量等）'!$A$6:$A$8765,計算過程!A328,'計算過程（日射量等）'!$C$6:$C$8765)*3600*10^-6</f>
        <v>2.9597914353425665</v>
      </c>
      <c r="AP328" s="90">
        <f t="shared" si="54"/>
        <v>2.9959677419354835</v>
      </c>
      <c r="AQ328" s="90">
        <f>AVERAGEIF('貼り付けシート（日射量等）'!$D$3:$D$8762,$A328,'貼り付けシート（日射量等）'!$F$3:$F$8762)</f>
        <v>3.0499999999999994</v>
      </c>
    </row>
    <row r="329" spans="1:43">
      <c r="A329" s="28">
        <v>41963</v>
      </c>
      <c r="B329" s="88">
        <f ca="1">I329-IF(入力データと計算結果!$F$7=バックデータ一覧!$A$7,計算過程!$AG329,計算過程!$AI329)*I329/($I329+$J329+$K329+$L329+$M329+$N329)</f>
        <v>12.780010173658001</v>
      </c>
      <c r="C329" s="88">
        <f ca="1">J329-IF(入力データと計算結果!$F$7=バックデータ一覧!$A$7,計算過程!$AG329,計算過程!$AI329)*J329/($I329+$J329+$K329+$L329+$M329+$N329)</f>
        <v>20.836973109224999</v>
      </c>
      <c r="D329" s="88">
        <f ca="1">K329-IF(入力データと計算結果!$F$7=バックデータ一覧!$A$7,計算過程!$AG329,計算過程!$AI329)*K329/($I329+$J329+$K329+$L329+$M329+$N329)</f>
        <v>3.8895683137220001</v>
      </c>
      <c r="E329" s="88">
        <f ca="1">L329-IF(入力データと計算結果!$F$7=バックデータ一覧!$A$7,計算過程!$AG329,計算過程!$AI329)*L329/($I329+$J329+$K329+$L329+$M329+$N329)</f>
        <v>25.004367731070001</v>
      </c>
      <c r="F329" s="88">
        <f ca="1">M329-IF(入力データと計算結果!$F$7=バックデータ一覧!$A$7,計算過程!$AG329,計算過程!$AI329)*M329/($I329+$J329+$K329+$L329+$M329+$N329)</f>
        <v>0</v>
      </c>
      <c r="G329" s="88">
        <f ca="1">N329-IF(入力データと計算結果!$F$7=バックデータ一覧!$A$7,計算過程!$AG329,計算過程!$AI329)*N329/($I329+$J329+$K329+$L329+$M329+$N329)</f>
        <v>5.8340000000000014</v>
      </c>
      <c r="H329" s="88">
        <f t="shared" si="62"/>
        <v>0</v>
      </c>
      <c r="I329" s="90">
        <f ca="1">P329*(バックデータ一覧!$E$3-計算過程!X329)*4.186*10^-3</f>
        <v>12.780010173658001</v>
      </c>
      <c r="J329" s="90">
        <f ca="1">Q329*(バックデータ一覧!$E$4-計算過程!X329)*4.186*10^-3</f>
        <v>20.836973109224999</v>
      </c>
      <c r="K329" s="90">
        <f ca="1">R329*(バックデータ一覧!$E$5-計算過程!X329)*4.186*10^-3</f>
        <v>3.8895683137220001</v>
      </c>
      <c r="L329" s="90">
        <f ca="1">IF(入力データと計算結果!$F$9=バックデータ一覧!$A$2,計算過程!S329*(バックデータ一覧!$E$6-計算過程!X329)*4.186*10^-3,0)</f>
        <v>25.004367731070001</v>
      </c>
      <c r="M329" s="90">
        <f>IF(入力データと計算結果!$F$9=バックデータ一覧!$A$2,0,計算過程!T329*(バックデータ一覧!$E$7-計算過程!X329)*4.186*10^-3)</f>
        <v>0</v>
      </c>
      <c r="N329" s="90">
        <f ca="1">IF(入力データと計算結果!$F$9=バックデータ一覧!$A$4,0,計算過程!U329*(バックデータ一覧!$E$8-計算過程!X329)*4.186*10^-3)</f>
        <v>5.8340000000000014</v>
      </c>
      <c r="O329" s="90">
        <f>IF(入力データと計算結果!$F$9=バックデータ一覧!$A$4,計算過程!W329*1.25,0)</f>
        <v>0</v>
      </c>
      <c r="P329" s="88">
        <f t="shared" si="55"/>
        <v>92</v>
      </c>
      <c r="Q329" s="88">
        <f t="shared" si="56"/>
        <v>150</v>
      </c>
      <c r="R329" s="88">
        <f t="shared" si="57"/>
        <v>28</v>
      </c>
      <c r="S329" s="88">
        <f>IF(入力データと計算結果!$F$9=バックデータ一覧!$A$2,$AC329,0)*$AX$11*$AX$12</f>
        <v>180</v>
      </c>
      <c r="T329" s="88">
        <f>IF(入力データと計算結果!$F$9=バックデータ一覧!$A$2,0,$AC329)*$AX$12</f>
        <v>0</v>
      </c>
      <c r="U329" s="88">
        <f t="shared" ca="1" si="63"/>
        <v>26.204542735752739</v>
      </c>
      <c r="V329" s="90">
        <f ca="1">IF(OR(入力データと計算結果!$F$9=バックデータ一覧!$A$2,入力データと計算結果!$F$9=バックデータ一覧!$A$3),W329/(バックデータ一覧!$E$8-計算過程!X329)/4.186*10^3,0)</f>
        <v>26.204542735752739</v>
      </c>
      <c r="W329" s="90">
        <f t="shared" si="58"/>
        <v>5.8339999999999996</v>
      </c>
      <c r="X329" s="90">
        <f ca="1">MAX(VLOOKUP(入力データと計算結果!$F$5,バックデータ一覧!$Y$3:$AA$10,2)*Y329+VLOOKUP(入力データと計算結果!$F$5,バックデータ一覧!$Y$3:$AA$10,3),0.5)</f>
        <v>6.8148222500000006</v>
      </c>
      <c r="Y329" s="90">
        <f t="shared" ca="1" si="59"/>
        <v>5.0441666666666665</v>
      </c>
      <c r="Z329" s="24">
        <f>IF(入力データと計算結果!$F$6=4,INDEX(バックデータ一覧!$I$4:$L$9,MATCH(VLOOKUP(計算過程!$A329,バックデータ一覧!$AU$3:$AV$367,2),バックデータ一覧!$H$4:$H$9,0),MATCH(計算過程!Z$2,バックデータ一覧!$I$2:$L$2,0)),IF(入力データと計算結果!$F$6=3,INDEX(バックデータ一覧!$I$10:$L$15,MATCH(VLOOKUP(計算過程!$A329,バックデータ一覧!$AU$3:$AV$367,2),バックデータ一覧!$H$10:$H$15,0),MATCH(計算過程!Z$2,バックデータ一覧!$I$2:$L$2,0)),IF(入力データと計算結果!$F$6=2,INDEX(バックデータ一覧!$I$16:$L$21,MATCH(VLOOKUP(計算過程!$A329,バックデータ一覧!$AU$3:$AV$367,2),バックデータ一覧!$H$16:$H$21,0),MATCH(計算過程!Z$2,バックデータ一覧!$I$2:$L$2,0)),IF(入力データと計算結果!$F$6=1,INDEX(バックデータ一覧!$I$22:$L$27,MATCH(VLOOKUP(計算過程!$A329,バックデータ一覧!$AU$3:$AV$367,2),バックデータ一覧!$H$22:$H$27,0),MATCH(計算過程!Z$2,バックデータ一覧!$I$2:$L$2,0))))))</f>
        <v>92</v>
      </c>
      <c r="AA329" s="24">
        <f>IF(入力データと計算結果!$F$6=4,INDEX(バックデータ一覧!$I$4:$L$9,MATCH(VLOOKUP(計算過程!$A329,バックデータ一覧!$AU$3:$AV$367,2),バックデータ一覧!$H$4:$H$9,0),MATCH(計算過程!AA$2,バックデータ一覧!$I$2:$L$2,0)),IF(入力データと計算結果!$F$6=3,INDEX(バックデータ一覧!$I$10:$L$15,MATCH(VLOOKUP(計算過程!$A329,バックデータ一覧!$AU$3:$AV$367,2),バックデータ一覧!$H$10:$H$15,0),MATCH(計算過程!AA$2,バックデータ一覧!$I$2:$L$2,0)),IF(入力データと計算結果!$F$6=2,INDEX(バックデータ一覧!$I$16:$L$21,MATCH(VLOOKUP(計算過程!$A329,バックデータ一覧!$AU$3:$AV$367,2),バックデータ一覧!$H$16:$H$21,0),MATCH(計算過程!AA$2,バックデータ一覧!$I$2:$L$2,0)),IF(入力データと計算結果!$F$6=1,INDEX(バックデータ一覧!$I$22:$L$27,MATCH(VLOOKUP(計算過程!$A329,バックデータ一覧!$AU$3:$AV$367,2),バックデータ一覧!$H$22:$H$27,0),MATCH(計算過程!AA$2,バックデータ一覧!$I$2:$L$2,0))))))</f>
        <v>150</v>
      </c>
      <c r="AB329" s="24">
        <f>IF(入力データと計算結果!$F$6=4,INDEX(バックデータ一覧!$I$4:$L$9,MATCH(VLOOKUP(計算過程!$A329,バックデータ一覧!$AU$3:$AV$367,2),バックデータ一覧!$H$4:$H$9,0),MATCH(計算過程!AB$2,バックデータ一覧!$I$2:$L$2,0)),IF(入力データと計算結果!$F$6=3,INDEX(バックデータ一覧!$I$10:$L$15,MATCH(VLOOKUP(計算過程!$A329,バックデータ一覧!$AU$3:$AV$367,2),バックデータ一覧!$H$10:$H$15,0),MATCH(計算過程!AB$2,バックデータ一覧!$I$2:$L$2,0)),IF(入力データと計算結果!$F$6=2,INDEX(バックデータ一覧!$I$16:$L$21,MATCH(VLOOKUP(計算過程!$A329,バックデータ一覧!$AU$3:$AV$367,2),バックデータ一覧!$H$16:$H$21,0),MATCH(計算過程!AB$2,バックデータ一覧!$I$2:$L$2,0)),IF(入力データと計算結果!$F$6=1,INDEX(バックデータ一覧!$I$22:$L$27,MATCH(VLOOKUP(計算過程!$A329,バックデータ一覧!$AU$3:$AV$367,2),バックデータ一覧!$H$22:$H$27,0),MATCH(計算過程!AB$2,バックデータ一覧!$I$2:$L$2,0))))))</f>
        <v>28</v>
      </c>
      <c r="AC329" s="24">
        <f>IF(入力データと計算結果!$F$6=4,INDEX(バックデータ一覧!$I$4:$L$9,MATCH(VLOOKUP(計算過程!$A329,バックデータ一覧!$AU$3:$AV$367,2),バックデータ一覧!$H$4:$H$9,0),MATCH(計算過程!AC$2,バックデータ一覧!$I$2:$L$2,0)),IF(入力データと計算結果!$F$6=3,INDEX(バックデータ一覧!$I$10:$L$15,MATCH(VLOOKUP(計算過程!$A329,バックデータ一覧!$AU$3:$AV$367,2),バックデータ一覧!$H$10:$H$15,0),MATCH(計算過程!AC$2,バックデータ一覧!$I$2:$L$2,0)),IF(入力データと計算結果!$F$6=2,INDEX(バックデータ一覧!$I$16:$L$21,MATCH(VLOOKUP(計算過程!$A329,バックデータ一覧!$AU$3:$AV$367,2),バックデータ一覧!$H$16:$H$21,0),MATCH(計算過程!AC$2,バックデータ一覧!$I$2:$L$2,0)),IF(入力データと計算結果!$F$6=1,INDEX(バックデータ一覧!$I$22:$L$27,MATCH(VLOOKUP(計算過程!$A329,バックデータ一覧!$AU$3:$AV$367,2),バックデータ一覧!$H$22:$H$27,0),MATCH(計算過程!AC$2,バックデータ一覧!$I$2:$L$2,0))))))</f>
        <v>180</v>
      </c>
      <c r="AD329" s="89">
        <f>IF($AF329&lt;7,INDEX(バックデータ一覧!$P$4:$S$5,MATCH(入力データと計算結果!$F$8,バックデータ一覧!$O$4:$O$5,0),MATCH(入力データと計算結果!$F$6,バックデータ一覧!$P$3:$W$3,0)),IF(AND($AF329&gt;=7,$AF329&lt;16),INDEX(バックデータ一覧!$P$6:$S$7,MATCH(入力データと計算結果!$F$8,バックデータ一覧!$O$6:$O$7,0),MATCH(入力データと計算結果!$F$6,バックデータ一覧!$P$3:$W$3,0)),IF(AND($AF329&gt;=16,$AF329&lt;25),INDEX(バックデータ一覧!$P$8:$S$9,MATCH(入力データと計算結果!$F$8,バックデータ一覧!$O$8:$O$9,0),MATCH(入力データと計算結果!$F$6,バックデータ一覧!$P$3:$W$3,0)),IF($AF329&gt;=25,INDEX(バックデータ一覧!$P$10:$S$11,MATCH(入力データと計算結果!$F$8,バックデータ一覧!$O$10:$O$11,0),MATCH(入力データと計算結果!$F$6,バックデータ一覧!$P$3:$W$3,0))))))</f>
        <v>-0.12</v>
      </c>
      <c r="AE329" s="89">
        <f>IF($AF329&lt;7,INDEX(バックデータ一覧!$T$4:$W$5,MATCH(入力データと計算結果!$F$8,バックデータ一覧!$O$4:$O$5,0),MATCH(入力データと計算結果!$F$6,バックデータ一覧!$P$3:$W$3,0)),IF(AND($AF329&gt;=7,$AF329&lt;16),INDEX(バックデータ一覧!$T$6:$W$7,MATCH(入力データと計算結果!$F$8,バックデータ一覧!$O$6:$O$7,0),MATCH(入力データと計算結果!$F$6,バックデータ一覧!$P$3:$W$3,0)),IF(AND($AF329&gt;=16,$AF329&lt;25),INDEX(バックデータ一覧!$T$8:$W$9,MATCH(入力データと計算結果!$F$8,バックデータ一覧!$O$8:$O$9,0),MATCH(入力データと計算結果!$F$6,バックデータ一覧!$P$3:$W$3,0)),IF($AF329&gt;=25,INDEX(バックデータ一覧!$T$10:$W$11,MATCH(入力データと計算結果!$F$8,バックデータ一覧!$O$10:$O$11,0),MATCH(入力データと計算結果!$F$6,バックデータ一覧!$P$3:$W$3,0))))))</f>
        <v>6</v>
      </c>
      <c r="AF329" s="88">
        <f>AVERAGEIF(貼り付けシート!$A$6:$A$8765,$A329,貼り付けシート!$C$6:$C$8765)</f>
        <v>1.3833333333333331</v>
      </c>
      <c r="AG329" s="91">
        <f>IF(AND(入力データと計算結果!$F$7=バックデータ一覧!$A$7,AH329="使用できる"),MIN(AN329,SUM(I329:N329)*$AX$13),0)</f>
        <v>0</v>
      </c>
      <c r="AH329" s="47" t="str">
        <f t="shared" si="64"/>
        <v>使用できない</v>
      </c>
      <c r="AI329" s="90">
        <f>IF(入力データと計算結果!$F$7=バックデータ一覧!$A$8,MIN(AJ329,(SUM(I329:N329)*$AX$15)),0)</f>
        <v>0</v>
      </c>
      <c r="AJ329" s="90">
        <f t="shared" ca="1" si="60"/>
        <v>0</v>
      </c>
      <c r="AK329" s="90">
        <f t="shared" ca="1" si="61"/>
        <v>36.534473109225004</v>
      </c>
      <c r="AL329" s="88">
        <f>IF(OR($AX$22=0,入力データと計算結果!$F$7&lt;&gt;バックデータ一覧!$A$8),0,$AX$19*AM329*10^-3)</f>
        <v>0</v>
      </c>
      <c r="AM329" s="90">
        <f>SUMPRODUCT(('計算過程（日射量等）'!$A$6:$A$8765=計算過程!A329)*('計算過程（日射量等）'!$C$6:$C$8765&gt;=$AX$20))</f>
        <v>6</v>
      </c>
      <c r="AN329" s="90">
        <f>IF(入力データと計算結果!$F$7=バックデータ一覧!$A$9,0,AO329*$AX$22*$AX$21*計算過程!$AX$23)</f>
        <v>0</v>
      </c>
      <c r="AO329" s="90">
        <f>SUMIF('計算過程（日射量等）'!$A$6:$A$8765,計算過程!A329,'計算過程（日射量等）'!$C$6:$C$8765)*3600*10^-6</f>
        <v>9.3201885794811066</v>
      </c>
      <c r="AP329" s="90">
        <f t="shared" si="54"/>
        <v>2.582123655913978</v>
      </c>
      <c r="AQ329" s="90">
        <f>AVERAGEIF('貼り付けシート（日射量等）'!$D$3:$D$8762,$A329,'貼り付けシート（日射量等）'!$F$3:$F$8762)</f>
        <v>1.4791666666666667</v>
      </c>
    </row>
    <row r="330" spans="1:43">
      <c r="A330" s="28">
        <v>41964</v>
      </c>
      <c r="B330" s="88">
        <f ca="1">I330-IF(入力データと計算結果!$F$7=バックデータ一覧!$A$7,計算過程!$AG330,計算過程!$AI330)*I330/($I330+$J330+$K330+$L330+$M330+$N330)</f>
        <v>8.7187974572335012</v>
      </c>
      <c r="C330" s="88">
        <f ca="1">J330-IF(入力データと計算結果!$F$7=バックデータ一覧!$A$7,計算過程!$AG330,計算過程!$AI330)*J330/($I330+$J330+$K330+$L330+$M330+$N330)</f>
        <v>14.062576543925001</v>
      </c>
      <c r="D330" s="88">
        <f ca="1">K330-IF(入力データと計算結果!$F$7=バックデータ一覧!$A$7,計算過程!$AG330,計算過程!$AI330)*K330/($I330+$J330+$K330+$L330+$M330+$N330)</f>
        <v>1.1250061235140001</v>
      </c>
      <c r="E330" s="88">
        <f ca="1">L330-IF(入力データと計算結果!$F$7=バックデータ一覧!$A$7,計算過程!$AG330,計算過程!$AI330)*L330/($I330+$J330+$K330+$L330+$M330+$N330)</f>
        <v>25.312637779065</v>
      </c>
      <c r="F330" s="88">
        <f ca="1">M330-IF(入力データと計算結果!$F$7=バックデータ一覧!$A$7,計算過程!$AG330,計算過程!$AI330)*M330/($I330+$J330+$K330+$L330+$M330+$N330)</f>
        <v>0</v>
      </c>
      <c r="G330" s="88">
        <f ca="1">N330-IF(入力データと計算結果!$F$7=バックデータ一覧!$A$7,計算過程!$AG330,計算過程!$AI330)*N330/($I330+$J330+$K330+$L330+$M330+$N330)</f>
        <v>5.9615</v>
      </c>
      <c r="H330" s="88">
        <f t="shared" si="62"/>
        <v>0</v>
      </c>
      <c r="I330" s="90">
        <f ca="1">P330*(バックデータ一覧!$E$3-計算過程!X330)*4.186*10^-3</f>
        <v>8.7187974572335012</v>
      </c>
      <c r="J330" s="90">
        <f ca="1">Q330*(バックデータ一覧!$E$4-計算過程!X330)*4.186*10^-3</f>
        <v>14.062576543925001</v>
      </c>
      <c r="K330" s="90">
        <f ca="1">R330*(バックデータ一覧!$E$5-計算過程!X330)*4.186*10^-3</f>
        <v>1.1250061235140001</v>
      </c>
      <c r="L330" s="90">
        <f ca="1">IF(入力データと計算結果!$F$9=バックデータ一覧!$A$2,計算過程!S330*(バックデータ一覧!$E$6-計算過程!X330)*4.186*10^-3,0)</f>
        <v>25.312637779065</v>
      </c>
      <c r="M330" s="90">
        <f>IF(入力データと計算結果!$F$9=バックデータ一覧!$A$2,0,計算過程!T330*(バックデータ一覧!$E$7-計算過程!X330)*4.186*10^-3)</f>
        <v>0</v>
      </c>
      <c r="N330" s="90">
        <f ca="1">IF(入力データと計算結果!$F$9=バックデータ一覧!$A$4,0,計算過程!U330*(バックデータ一覧!$E$8-計算過程!X330)*4.186*10^-3)</f>
        <v>5.9615</v>
      </c>
      <c r="O330" s="90">
        <f>IF(入力データと計算結果!$F$9=バックデータ一覧!$A$4,計算過程!W330*1.25,0)</f>
        <v>0</v>
      </c>
      <c r="P330" s="88">
        <f t="shared" si="55"/>
        <v>62</v>
      </c>
      <c r="Q330" s="88">
        <f t="shared" si="56"/>
        <v>100</v>
      </c>
      <c r="R330" s="88">
        <f t="shared" si="57"/>
        <v>8</v>
      </c>
      <c r="S330" s="88">
        <f>IF(入力データと計算結果!$F$9=バックデータ一覧!$A$2,$AC330,0)*$AX$11*$AX$12</f>
        <v>180</v>
      </c>
      <c r="T330" s="88">
        <f>IF(入力データと計算結果!$F$9=バックデータ一覧!$A$2,0,$AC330)*$AX$12</f>
        <v>0</v>
      </c>
      <c r="U330" s="88">
        <f t="shared" ca="1" si="63"/>
        <v>26.572821592276938</v>
      </c>
      <c r="V330" s="90">
        <f ca="1">IF(OR(入力データと計算結果!$F$9=バックデータ一覧!$A$2,入力データと計算結果!$F$9=バックデータ一覧!$A$3),W330/(バックデータ一覧!$E$8-計算過程!X330)/4.186*10^3,0)</f>
        <v>26.572821592276938</v>
      </c>
      <c r="W330" s="90">
        <f t="shared" si="58"/>
        <v>5.9615</v>
      </c>
      <c r="X330" s="90">
        <f ca="1">MAX(VLOOKUP(入力データと計算結果!$F$5,バックデータ一覧!$Y$3:$AA$10,2)*Y330+VLOOKUP(入力データと計算結果!$F$5,バックデータ一覧!$Y$3:$AA$10,3),0.5)</f>
        <v>6.4056938750000008</v>
      </c>
      <c r="Y330" s="90">
        <f t="shared" ca="1" si="59"/>
        <v>4.4279166666666665</v>
      </c>
      <c r="Z330" s="24">
        <f>IF(入力データと計算結果!$F$6=4,INDEX(バックデータ一覧!$I$4:$L$9,MATCH(VLOOKUP(計算過程!$A330,バックデータ一覧!$AU$3:$AV$367,2),バックデータ一覧!$H$4:$H$9,0),MATCH(計算過程!Z$2,バックデータ一覧!$I$2:$L$2,0)),IF(入力データと計算結果!$F$6=3,INDEX(バックデータ一覧!$I$10:$L$15,MATCH(VLOOKUP(計算過程!$A330,バックデータ一覧!$AU$3:$AV$367,2),バックデータ一覧!$H$10:$H$15,0),MATCH(計算過程!Z$2,バックデータ一覧!$I$2:$L$2,0)),IF(入力データと計算結果!$F$6=2,INDEX(バックデータ一覧!$I$16:$L$21,MATCH(VLOOKUP(計算過程!$A330,バックデータ一覧!$AU$3:$AV$367,2),バックデータ一覧!$H$16:$H$21,0),MATCH(計算過程!Z$2,バックデータ一覧!$I$2:$L$2,0)),IF(入力データと計算結果!$F$6=1,INDEX(バックデータ一覧!$I$22:$L$27,MATCH(VLOOKUP(計算過程!$A330,バックデータ一覧!$AU$3:$AV$367,2),バックデータ一覧!$H$22:$H$27,0),MATCH(計算過程!Z$2,バックデータ一覧!$I$2:$L$2,0))))))</f>
        <v>62</v>
      </c>
      <c r="AA330" s="24">
        <f>IF(入力データと計算結果!$F$6=4,INDEX(バックデータ一覧!$I$4:$L$9,MATCH(VLOOKUP(計算過程!$A330,バックデータ一覧!$AU$3:$AV$367,2),バックデータ一覧!$H$4:$H$9,0),MATCH(計算過程!AA$2,バックデータ一覧!$I$2:$L$2,0)),IF(入力データと計算結果!$F$6=3,INDEX(バックデータ一覧!$I$10:$L$15,MATCH(VLOOKUP(計算過程!$A330,バックデータ一覧!$AU$3:$AV$367,2),バックデータ一覧!$H$10:$H$15,0),MATCH(計算過程!AA$2,バックデータ一覧!$I$2:$L$2,0)),IF(入力データと計算結果!$F$6=2,INDEX(バックデータ一覧!$I$16:$L$21,MATCH(VLOOKUP(計算過程!$A330,バックデータ一覧!$AU$3:$AV$367,2),バックデータ一覧!$H$16:$H$21,0),MATCH(計算過程!AA$2,バックデータ一覧!$I$2:$L$2,0)),IF(入力データと計算結果!$F$6=1,INDEX(バックデータ一覧!$I$22:$L$27,MATCH(VLOOKUP(計算過程!$A330,バックデータ一覧!$AU$3:$AV$367,2),バックデータ一覧!$H$22:$H$27,0),MATCH(計算過程!AA$2,バックデータ一覧!$I$2:$L$2,0))))))</f>
        <v>100</v>
      </c>
      <c r="AB330" s="24">
        <f>IF(入力データと計算結果!$F$6=4,INDEX(バックデータ一覧!$I$4:$L$9,MATCH(VLOOKUP(計算過程!$A330,バックデータ一覧!$AU$3:$AV$367,2),バックデータ一覧!$H$4:$H$9,0),MATCH(計算過程!AB$2,バックデータ一覧!$I$2:$L$2,0)),IF(入力データと計算結果!$F$6=3,INDEX(バックデータ一覧!$I$10:$L$15,MATCH(VLOOKUP(計算過程!$A330,バックデータ一覧!$AU$3:$AV$367,2),バックデータ一覧!$H$10:$H$15,0),MATCH(計算過程!AB$2,バックデータ一覧!$I$2:$L$2,0)),IF(入力データと計算結果!$F$6=2,INDEX(バックデータ一覧!$I$16:$L$21,MATCH(VLOOKUP(計算過程!$A330,バックデータ一覧!$AU$3:$AV$367,2),バックデータ一覧!$H$16:$H$21,0),MATCH(計算過程!AB$2,バックデータ一覧!$I$2:$L$2,0)),IF(入力データと計算結果!$F$6=1,INDEX(バックデータ一覧!$I$22:$L$27,MATCH(VLOOKUP(計算過程!$A330,バックデータ一覧!$AU$3:$AV$367,2),バックデータ一覧!$H$22:$H$27,0),MATCH(計算過程!AB$2,バックデータ一覧!$I$2:$L$2,0))))))</f>
        <v>8</v>
      </c>
      <c r="AC330" s="24">
        <f>IF(入力データと計算結果!$F$6=4,INDEX(バックデータ一覧!$I$4:$L$9,MATCH(VLOOKUP(計算過程!$A330,バックデータ一覧!$AU$3:$AV$367,2),バックデータ一覧!$H$4:$H$9,0),MATCH(計算過程!AC$2,バックデータ一覧!$I$2:$L$2,0)),IF(入力データと計算結果!$F$6=3,INDEX(バックデータ一覧!$I$10:$L$15,MATCH(VLOOKUP(計算過程!$A330,バックデータ一覧!$AU$3:$AV$367,2),バックデータ一覧!$H$10:$H$15,0),MATCH(計算過程!AC$2,バックデータ一覧!$I$2:$L$2,0)),IF(入力データと計算結果!$F$6=2,INDEX(バックデータ一覧!$I$16:$L$21,MATCH(VLOOKUP(計算過程!$A330,バックデータ一覧!$AU$3:$AV$367,2),バックデータ一覧!$H$16:$H$21,0),MATCH(計算過程!AC$2,バックデータ一覧!$I$2:$L$2,0)),IF(入力データと計算結果!$F$6=1,INDEX(バックデータ一覧!$I$22:$L$27,MATCH(VLOOKUP(計算過程!$A330,バックデータ一覧!$AU$3:$AV$367,2),バックデータ一覧!$H$22:$H$27,0),MATCH(計算過程!AC$2,バックデータ一覧!$I$2:$L$2,0))))))</f>
        <v>180</v>
      </c>
      <c r="AD330" s="89">
        <f>IF($AF330&lt;7,INDEX(バックデータ一覧!$P$4:$S$5,MATCH(入力データと計算結果!$F$8,バックデータ一覧!$O$4:$O$5,0),MATCH(入力データと計算結果!$F$6,バックデータ一覧!$P$3:$W$3,0)),IF(AND($AF330&gt;=7,$AF330&lt;16),INDEX(バックデータ一覧!$P$6:$S$7,MATCH(入力データと計算結果!$F$8,バックデータ一覧!$O$6:$O$7,0),MATCH(入力データと計算結果!$F$6,バックデータ一覧!$P$3:$W$3,0)),IF(AND($AF330&gt;=16,$AF330&lt;25),INDEX(バックデータ一覧!$P$8:$S$9,MATCH(入力データと計算結果!$F$8,バックデータ一覧!$O$8:$O$9,0),MATCH(入力データと計算結果!$F$6,バックデータ一覧!$P$3:$W$3,0)),IF($AF330&gt;=25,INDEX(バックデータ一覧!$P$10:$S$11,MATCH(入力データと計算結果!$F$8,バックデータ一覧!$O$10:$O$11,0),MATCH(入力データと計算結果!$F$6,バックデータ一覧!$P$3:$W$3,0))))))</f>
        <v>-0.12</v>
      </c>
      <c r="AE330" s="89">
        <f>IF($AF330&lt;7,INDEX(バックデータ一覧!$T$4:$W$5,MATCH(入力データと計算結果!$F$8,バックデータ一覧!$O$4:$O$5,0),MATCH(入力データと計算結果!$F$6,バックデータ一覧!$P$3:$W$3,0)),IF(AND($AF330&gt;=7,$AF330&lt;16),INDEX(バックデータ一覧!$T$6:$W$7,MATCH(入力データと計算結果!$F$8,バックデータ一覧!$O$6:$O$7,0),MATCH(入力データと計算結果!$F$6,バックデータ一覧!$P$3:$W$3,0)),IF(AND($AF330&gt;=16,$AF330&lt;25),INDEX(バックデータ一覧!$T$8:$W$9,MATCH(入力データと計算結果!$F$8,バックデータ一覧!$O$8:$O$9,0),MATCH(入力データと計算結果!$F$6,バックデータ一覧!$P$3:$W$3,0)),IF($AF330&gt;=25,INDEX(バックデータ一覧!$T$10:$W$11,MATCH(入力データと計算結果!$F$8,バックデータ一覧!$O$10:$O$11,0),MATCH(入力データと計算結果!$F$6,バックデータ一覧!$P$3:$W$3,0))))))</f>
        <v>6</v>
      </c>
      <c r="AF330" s="88">
        <f>AVERAGEIF(貼り付けシート!$A$6:$A$8765,$A330,貼り付けシート!$C$6:$C$8765)</f>
        <v>0.32083333333333308</v>
      </c>
      <c r="AG330" s="91">
        <f>IF(AND(入力データと計算結果!$F$7=バックデータ一覧!$A$7,AH330="使用できる"),MIN(AN330,SUM(I330:N330)*$AX$13),0)</f>
        <v>0</v>
      </c>
      <c r="AH330" s="47" t="str">
        <f t="shared" si="64"/>
        <v>使用できない</v>
      </c>
      <c r="AI330" s="90">
        <f>IF(入力データと計算結果!$F$7=バックデータ一覧!$A$8,MIN(AJ330,(SUM(I330:N330)*$AX$15)),0)</f>
        <v>0</v>
      </c>
      <c r="AJ330" s="90">
        <f t="shared" ca="1" si="60"/>
        <v>0</v>
      </c>
      <c r="AK330" s="90">
        <f t="shared" ca="1" si="61"/>
        <v>36.791364815887498</v>
      </c>
      <c r="AL330" s="88">
        <f>IF(OR($AX$22=0,入力データと計算結果!$F$7&lt;&gt;バックデータ一覧!$A$8),0,$AX$19*AM330*10^-3)</f>
        <v>0</v>
      </c>
      <c r="AM330" s="90">
        <f>SUMPRODUCT(('計算過程（日射量等）'!$A$6:$A$8765=計算過程!A330)*('計算過程（日射量等）'!$C$6:$C$8765&gt;=$AX$20))</f>
        <v>2</v>
      </c>
      <c r="AN330" s="90">
        <f>IF(入力データと計算結果!$F$7=バックデータ一覧!$A$9,0,AO330*$AX$22*$AX$21*計算過程!$AX$23)</f>
        <v>0</v>
      </c>
      <c r="AO330" s="90">
        <f>SUMIF('計算過程（日射量等）'!$A$6:$A$8765,計算過程!A330,'計算過程（日射量等）'!$C$6:$C$8765)*3600*10^-6</f>
        <v>2.5044973012741609</v>
      </c>
      <c r="AP330" s="90">
        <f t="shared" si="54"/>
        <v>2.1688172043010754</v>
      </c>
      <c r="AQ330" s="90">
        <f>AVERAGEIF('貼り付けシート（日射量等）'!$D$3:$D$8762,$A330,'貼り付けシート（日射量等）'!$F$3:$F$8762)</f>
        <v>4.5999999999999996</v>
      </c>
    </row>
    <row r="331" spans="1:43">
      <c r="A331" s="28">
        <v>41965</v>
      </c>
      <c r="B331" s="88">
        <f ca="1">I331-IF(入力データと計算結果!$F$7=バックデータ一覧!$A$7,計算過程!$AG331,計算過程!$AI331)*I331/($I331+$J331+$K331+$L331+$M331+$N331)</f>
        <v>13.136145335858998</v>
      </c>
      <c r="C331" s="88">
        <f ca="1">J331-IF(入力データと計算結果!$F$7=バックデータ一覧!$A$7,計算過程!$AG331,計算過程!$AI331)*J331/($I331+$J331+$K331+$L331+$M331+$N331)</f>
        <v>21.417628264987499</v>
      </c>
      <c r="D331" s="88">
        <f ca="1">K331-IF(入力データと計算結果!$F$7=バックデータ一覧!$A$7,計算過程!$AG331,計算過程!$AI331)*K331/($I331+$J331+$K331+$L331+$M331+$N331)</f>
        <v>3.9979572761310003</v>
      </c>
      <c r="E331" s="88">
        <f ca="1">L331-IF(入力データと計算結果!$F$7=バックデータ一覧!$A$7,計算過程!$AG331,計算過程!$AI331)*L331/($I331+$J331+$K331+$L331+$M331+$N331)</f>
        <v>25.701153917984996</v>
      </c>
      <c r="F331" s="88">
        <f ca="1">M331-IF(入力データと計算結果!$F$7=バックデータ一覧!$A$7,計算過程!$AG331,計算過程!$AI331)*M331/($I331+$J331+$K331+$L331+$M331+$N331)</f>
        <v>0</v>
      </c>
      <c r="G331" s="88">
        <f ca="1">N331-IF(入力データと計算結果!$F$7=バックデータ一覧!$A$7,計算過程!$AG331,計算過程!$AI331)*N331/($I331+$J331+$K331+$L331+$M331+$N331)</f>
        <v>6.3129999999999979</v>
      </c>
      <c r="H331" s="88">
        <f t="shared" si="62"/>
        <v>0</v>
      </c>
      <c r="I331" s="90">
        <f ca="1">P331*(バックデータ一覧!$E$3-計算過程!X331)*4.186*10^-3</f>
        <v>13.136145335858998</v>
      </c>
      <c r="J331" s="90">
        <f ca="1">Q331*(バックデータ一覧!$E$4-計算過程!X331)*4.186*10^-3</f>
        <v>21.417628264987499</v>
      </c>
      <c r="K331" s="90">
        <f ca="1">R331*(バックデータ一覧!$E$5-計算過程!X331)*4.186*10^-3</f>
        <v>3.9979572761310003</v>
      </c>
      <c r="L331" s="90">
        <f ca="1">IF(入力データと計算結果!$F$9=バックデータ一覧!$A$2,計算過程!S331*(バックデータ一覧!$E$6-計算過程!X331)*4.186*10^-3,0)</f>
        <v>25.701153917984996</v>
      </c>
      <c r="M331" s="90">
        <f>IF(入力データと計算結果!$F$9=バックデータ一覧!$A$2,0,計算過程!T331*(バックデータ一覧!$E$7-計算過程!X331)*4.186*10^-3)</f>
        <v>0</v>
      </c>
      <c r="N331" s="90">
        <f ca="1">IF(入力データと計算結果!$F$9=バックデータ一覧!$A$4,0,計算過程!U331*(バックデータ一覧!$E$8-計算過程!X331)*4.186*10^-3)</f>
        <v>6.3129999999999979</v>
      </c>
      <c r="O331" s="90">
        <f>IF(入力データと計算結果!$F$9=バックデータ一覧!$A$4,計算過程!W331*1.25,0)</f>
        <v>0</v>
      </c>
      <c r="P331" s="88">
        <f t="shared" si="55"/>
        <v>92</v>
      </c>
      <c r="Q331" s="88">
        <f t="shared" si="56"/>
        <v>150</v>
      </c>
      <c r="R331" s="88">
        <f t="shared" si="57"/>
        <v>28</v>
      </c>
      <c r="S331" s="88">
        <f>IF(入力データと計算結果!$F$9=バックデータ一覧!$A$2,$AC331,0)*$AX$11*$AX$12</f>
        <v>180</v>
      </c>
      <c r="T331" s="88">
        <f>IF(入力データと計算結果!$F$9=バックデータ一覧!$A$2,0,$AC331)*$AX$12</f>
        <v>0</v>
      </c>
      <c r="U331" s="88">
        <f t="shared" ca="1" si="63"/>
        <v>27.87144928165608</v>
      </c>
      <c r="V331" s="90">
        <f ca="1">IF(OR(入力データと計算結果!$F$9=バックデータ一覧!$A$2,入力データと計算結果!$F$9=バックデータ一覧!$A$3),W331/(バックデータ一覧!$E$8-計算過程!X331)/4.186*10^3,0)</f>
        <v>27.87144928165608</v>
      </c>
      <c r="W331" s="90">
        <f t="shared" si="58"/>
        <v>6.3129999999999997</v>
      </c>
      <c r="X331" s="90">
        <f ca="1">MAX(VLOOKUP(入力データと計算結果!$F$5,バックデータ一覧!$Y$3:$AA$10,2)*Y331+VLOOKUP(入力データと計算結果!$F$5,バックデータ一覧!$Y$3:$AA$10,3),0.5)</f>
        <v>5.8900648750000002</v>
      </c>
      <c r="Y331" s="90">
        <f t="shared" ca="1" si="59"/>
        <v>3.6512499999999997</v>
      </c>
      <c r="Z331" s="24">
        <f>IF(入力データと計算結果!$F$6=4,INDEX(バックデータ一覧!$I$4:$L$9,MATCH(VLOOKUP(計算過程!$A331,バックデータ一覧!$AU$3:$AV$367,2),バックデータ一覧!$H$4:$H$9,0),MATCH(計算過程!Z$2,バックデータ一覧!$I$2:$L$2,0)),IF(入力データと計算結果!$F$6=3,INDEX(バックデータ一覧!$I$10:$L$15,MATCH(VLOOKUP(計算過程!$A331,バックデータ一覧!$AU$3:$AV$367,2),バックデータ一覧!$H$10:$H$15,0),MATCH(計算過程!Z$2,バックデータ一覧!$I$2:$L$2,0)),IF(入力データと計算結果!$F$6=2,INDEX(バックデータ一覧!$I$16:$L$21,MATCH(VLOOKUP(計算過程!$A331,バックデータ一覧!$AU$3:$AV$367,2),バックデータ一覧!$H$16:$H$21,0),MATCH(計算過程!Z$2,バックデータ一覧!$I$2:$L$2,0)),IF(入力データと計算結果!$F$6=1,INDEX(バックデータ一覧!$I$22:$L$27,MATCH(VLOOKUP(計算過程!$A331,バックデータ一覧!$AU$3:$AV$367,2),バックデータ一覧!$H$22:$H$27,0),MATCH(計算過程!Z$2,バックデータ一覧!$I$2:$L$2,0))))))</f>
        <v>92</v>
      </c>
      <c r="AA331" s="24">
        <f>IF(入力データと計算結果!$F$6=4,INDEX(バックデータ一覧!$I$4:$L$9,MATCH(VLOOKUP(計算過程!$A331,バックデータ一覧!$AU$3:$AV$367,2),バックデータ一覧!$H$4:$H$9,0),MATCH(計算過程!AA$2,バックデータ一覧!$I$2:$L$2,0)),IF(入力データと計算結果!$F$6=3,INDEX(バックデータ一覧!$I$10:$L$15,MATCH(VLOOKUP(計算過程!$A331,バックデータ一覧!$AU$3:$AV$367,2),バックデータ一覧!$H$10:$H$15,0),MATCH(計算過程!AA$2,バックデータ一覧!$I$2:$L$2,0)),IF(入力データと計算結果!$F$6=2,INDEX(バックデータ一覧!$I$16:$L$21,MATCH(VLOOKUP(計算過程!$A331,バックデータ一覧!$AU$3:$AV$367,2),バックデータ一覧!$H$16:$H$21,0),MATCH(計算過程!AA$2,バックデータ一覧!$I$2:$L$2,0)),IF(入力データと計算結果!$F$6=1,INDEX(バックデータ一覧!$I$22:$L$27,MATCH(VLOOKUP(計算過程!$A331,バックデータ一覧!$AU$3:$AV$367,2),バックデータ一覧!$H$22:$H$27,0),MATCH(計算過程!AA$2,バックデータ一覧!$I$2:$L$2,0))))))</f>
        <v>150</v>
      </c>
      <c r="AB331" s="24">
        <f>IF(入力データと計算結果!$F$6=4,INDEX(バックデータ一覧!$I$4:$L$9,MATCH(VLOOKUP(計算過程!$A331,バックデータ一覧!$AU$3:$AV$367,2),バックデータ一覧!$H$4:$H$9,0),MATCH(計算過程!AB$2,バックデータ一覧!$I$2:$L$2,0)),IF(入力データと計算結果!$F$6=3,INDEX(バックデータ一覧!$I$10:$L$15,MATCH(VLOOKUP(計算過程!$A331,バックデータ一覧!$AU$3:$AV$367,2),バックデータ一覧!$H$10:$H$15,0),MATCH(計算過程!AB$2,バックデータ一覧!$I$2:$L$2,0)),IF(入力データと計算結果!$F$6=2,INDEX(バックデータ一覧!$I$16:$L$21,MATCH(VLOOKUP(計算過程!$A331,バックデータ一覧!$AU$3:$AV$367,2),バックデータ一覧!$H$16:$H$21,0),MATCH(計算過程!AB$2,バックデータ一覧!$I$2:$L$2,0)),IF(入力データと計算結果!$F$6=1,INDEX(バックデータ一覧!$I$22:$L$27,MATCH(VLOOKUP(計算過程!$A331,バックデータ一覧!$AU$3:$AV$367,2),バックデータ一覧!$H$22:$H$27,0),MATCH(計算過程!AB$2,バックデータ一覧!$I$2:$L$2,0))))))</f>
        <v>28</v>
      </c>
      <c r="AC331" s="24">
        <f>IF(入力データと計算結果!$F$6=4,INDEX(バックデータ一覧!$I$4:$L$9,MATCH(VLOOKUP(計算過程!$A331,バックデータ一覧!$AU$3:$AV$367,2),バックデータ一覧!$H$4:$H$9,0),MATCH(計算過程!AC$2,バックデータ一覧!$I$2:$L$2,0)),IF(入力データと計算結果!$F$6=3,INDEX(バックデータ一覧!$I$10:$L$15,MATCH(VLOOKUP(計算過程!$A331,バックデータ一覧!$AU$3:$AV$367,2),バックデータ一覧!$H$10:$H$15,0),MATCH(計算過程!AC$2,バックデータ一覧!$I$2:$L$2,0)),IF(入力データと計算結果!$F$6=2,INDEX(バックデータ一覧!$I$16:$L$21,MATCH(VLOOKUP(計算過程!$A331,バックデータ一覧!$AU$3:$AV$367,2),バックデータ一覧!$H$16:$H$21,0),MATCH(計算過程!AC$2,バックデータ一覧!$I$2:$L$2,0)),IF(入力データと計算結果!$F$6=1,INDEX(バックデータ一覧!$I$22:$L$27,MATCH(VLOOKUP(計算過程!$A331,バックデータ一覧!$AU$3:$AV$367,2),バックデータ一覧!$H$22:$H$27,0),MATCH(計算過程!AC$2,バックデータ一覧!$I$2:$L$2,0))))))</f>
        <v>180</v>
      </c>
      <c r="AD331" s="89">
        <f>IF($AF331&lt;7,INDEX(バックデータ一覧!$P$4:$S$5,MATCH(入力データと計算結果!$F$8,バックデータ一覧!$O$4:$O$5,0),MATCH(入力データと計算結果!$F$6,バックデータ一覧!$P$3:$W$3,0)),IF(AND($AF331&gt;=7,$AF331&lt;16),INDEX(バックデータ一覧!$P$6:$S$7,MATCH(入力データと計算結果!$F$8,バックデータ一覧!$O$6:$O$7,0),MATCH(入力データと計算結果!$F$6,バックデータ一覧!$P$3:$W$3,0)),IF(AND($AF331&gt;=16,$AF331&lt;25),INDEX(バックデータ一覧!$P$8:$S$9,MATCH(入力データと計算結果!$F$8,バックデータ一覧!$O$8:$O$9,0),MATCH(入力データと計算結果!$F$6,バックデータ一覧!$P$3:$W$3,0)),IF($AF331&gt;=25,INDEX(バックデータ一覧!$P$10:$S$11,MATCH(入力データと計算結果!$F$8,バックデータ一覧!$O$10:$O$11,0),MATCH(入力データと計算結果!$F$6,バックデータ一覧!$P$3:$W$3,0))))))</f>
        <v>-0.12</v>
      </c>
      <c r="AE331" s="89">
        <f>IF($AF331&lt;7,INDEX(バックデータ一覧!$T$4:$W$5,MATCH(入力データと計算結果!$F$8,バックデータ一覧!$O$4:$O$5,0),MATCH(入力データと計算結果!$F$6,バックデータ一覧!$P$3:$W$3,0)),IF(AND($AF331&gt;=7,$AF331&lt;16),INDEX(バックデータ一覧!$T$6:$W$7,MATCH(入力データと計算結果!$F$8,バックデータ一覧!$O$6:$O$7,0),MATCH(入力データと計算結果!$F$6,バックデータ一覧!$P$3:$W$3,0)),IF(AND($AF331&gt;=16,$AF331&lt;25),INDEX(バックデータ一覧!$T$8:$W$9,MATCH(入力データと計算結果!$F$8,バックデータ一覧!$O$8:$O$9,0),MATCH(入力データと計算結果!$F$6,バックデータ一覧!$P$3:$W$3,0)),IF($AF331&gt;=25,INDEX(バックデータ一覧!$T$10:$W$11,MATCH(入力データと計算結果!$F$8,バックデータ一覧!$O$10:$O$11,0),MATCH(入力データと計算結果!$F$6,バックデータ一覧!$P$3:$W$3,0))))))</f>
        <v>6</v>
      </c>
      <c r="AF331" s="88">
        <f>AVERAGEIF(貼り付けシート!$A$6:$A$8765,$A331,貼り付けシート!$C$6:$C$8765)</f>
        <v>-2.6083333333333343</v>
      </c>
      <c r="AG331" s="91">
        <f>IF(AND(入力データと計算結果!$F$7=バックデータ一覧!$A$7,AH331="使用できる"),MIN(AN331,SUM(I331:N331)*$AX$13),0)</f>
        <v>0</v>
      </c>
      <c r="AH331" s="47" t="str">
        <f t="shared" si="64"/>
        <v>使用できない</v>
      </c>
      <c r="AI331" s="90">
        <f>IF(入力データと計算結果!$F$7=バックデータ一覧!$A$8,MIN(AJ331,(SUM(I331:N331)*$AX$15)),0)</f>
        <v>0</v>
      </c>
      <c r="AJ331" s="90">
        <f t="shared" ca="1" si="60"/>
        <v>0</v>
      </c>
      <c r="AK331" s="90">
        <f t="shared" ca="1" si="61"/>
        <v>37.115128264987497</v>
      </c>
      <c r="AL331" s="88">
        <f>IF(OR($AX$22=0,入力データと計算結果!$F$7&lt;&gt;バックデータ一覧!$A$8),0,$AX$19*AM331*10^-3)</f>
        <v>0</v>
      </c>
      <c r="AM331" s="90">
        <f>SUMPRODUCT(('計算過程（日射量等）'!$A$6:$A$8765=計算過程!A331)*('計算過程（日射量等）'!$C$6:$C$8765&gt;=$AX$20))</f>
        <v>1</v>
      </c>
      <c r="AN331" s="90">
        <f>IF(入力データと計算結果!$F$7=バックデータ一覧!$A$9,0,AO331*$AX$22*$AX$21*計算過程!$AX$23)</f>
        <v>0</v>
      </c>
      <c r="AO331" s="90">
        <f>SUMIF('計算過程（日射量等）'!$A$6:$A$8765,計算過程!A331,'計算過程（日射量等）'!$C$6:$C$8765)*3600*10^-6</f>
        <v>3.8679019976940552</v>
      </c>
      <c r="AP331" s="90">
        <f t="shared" si="54"/>
        <v>1.7323924731182792</v>
      </c>
      <c r="AQ331" s="90">
        <f>AVERAGEIF('貼り付けシート（日射量等）'!$D$3:$D$8762,$A331,'貼り付けシート（日射量等）'!$F$3:$F$8762)</f>
        <v>2.8958333333333335</v>
      </c>
    </row>
    <row r="332" spans="1:43">
      <c r="A332" s="28">
        <v>41966</v>
      </c>
      <c r="B332" s="88">
        <f ca="1">I332-IF(入力データと計算結果!$F$7=バックデータ一覧!$A$7,計算過程!$AG332,計算過程!$AI332)*I332/($I332+$J332+$K332+$L332+$M332+$N332)</f>
        <v>20.311419197615002</v>
      </c>
      <c r="C332" s="88">
        <f ca="1">J332-IF(入力データと計算結果!$F$7=バックデータ一覧!$A$7,計算過程!$AG332,計算過程!$AI332)*J332/($I332+$J332+$K332+$L332+$M332+$N332)</f>
        <v>29.016313139450002</v>
      </c>
      <c r="D332" s="88">
        <f ca="1">K332-IF(入力データと計算結果!$F$7=バックデータ一覧!$A$7,計算過程!$AG332,計算過程!$AI332)*K332/($I332+$J332+$K332+$L332+$M332+$N332)</f>
        <v>4.3524469709175007</v>
      </c>
      <c r="E332" s="88">
        <f ca="1">L332-IF(入力データと計算結果!$F$7=バックデータ一覧!$A$7,計算過程!$AG332,計算過程!$AI332)*L332/($I332+$J332+$K332+$L332+$M332+$N332)</f>
        <v>26.114681825505002</v>
      </c>
      <c r="F332" s="88">
        <f ca="1">M332-IF(入力データと計算結果!$F$7=バックデータ一覧!$A$7,計算過程!$AG332,計算過程!$AI332)*M332/($I332+$J332+$K332+$L332+$M332+$N332)</f>
        <v>0</v>
      </c>
      <c r="G332" s="88">
        <f ca="1">N332-IF(入力データと計算結果!$F$7=バックデータ一覧!$A$7,計算過程!$AG332,計算過程!$AI332)*N332/($I332+$J332+$K332+$L332+$M332+$N332)</f>
        <v>6.1284999999999989</v>
      </c>
      <c r="H332" s="88">
        <f t="shared" si="62"/>
        <v>0</v>
      </c>
      <c r="I332" s="90">
        <f ca="1">P332*(バックデータ一覧!$E$3-計算過程!X332)*4.186*10^-3</f>
        <v>20.311419197615002</v>
      </c>
      <c r="J332" s="90">
        <f ca="1">Q332*(バックデータ一覧!$E$4-計算過程!X332)*4.186*10^-3</f>
        <v>29.016313139450002</v>
      </c>
      <c r="K332" s="90">
        <f ca="1">R332*(バックデータ一覧!$E$5-計算過程!X332)*4.186*10^-3</f>
        <v>4.3524469709175007</v>
      </c>
      <c r="L332" s="90">
        <f ca="1">IF(入力データと計算結果!$F$9=バックデータ一覧!$A$2,計算過程!S332*(バックデータ一覧!$E$6-計算過程!X332)*4.186*10^-3,0)</f>
        <v>26.114681825505002</v>
      </c>
      <c r="M332" s="90">
        <f>IF(入力データと計算結果!$F$9=バックデータ一覧!$A$2,0,計算過程!T332*(バックデータ一覧!$E$7-計算過程!X332)*4.186*10^-3)</f>
        <v>0</v>
      </c>
      <c r="N332" s="90">
        <f ca="1">IF(入力データと計算結果!$F$9=バックデータ一覧!$A$4,0,計算過程!U332*(バックデータ一覧!$E$8-計算過程!X332)*4.186*10^-3)</f>
        <v>6.1284999999999989</v>
      </c>
      <c r="O332" s="90">
        <f>IF(入力データと計算結果!$F$9=バックデータ一覧!$A$4,計算過程!W332*1.25,0)</f>
        <v>0</v>
      </c>
      <c r="P332" s="88">
        <f t="shared" si="55"/>
        <v>140</v>
      </c>
      <c r="Q332" s="88">
        <f t="shared" si="56"/>
        <v>200</v>
      </c>
      <c r="R332" s="88">
        <f t="shared" si="57"/>
        <v>30</v>
      </c>
      <c r="S332" s="88">
        <f>IF(入力データと計算結果!$F$9=バックデータ一覧!$A$2,$AC332,0)*$AX$11*$AX$12</f>
        <v>180</v>
      </c>
      <c r="T332" s="88">
        <f>IF(入力データと計算結果!$F$9=バックデータ一覧!$A$2,0,$AC332)*$AX$12</f>
        <v>0</v>
      </c>
      <c r="U332" s="88">
        <f t="shared" ca="1" si="63"/>
        <v>26.785218804443076</v>
      </c>
      <c r="V332" s="90">
        <f ca="1">IF(OR(入力データと計算結果!$F$9=バックデータ一覧!$A$2,入力データと計算結果!$F$9=バックデータ一覧!$A$3),W332/(バックデータ一覧!$E$8-計算過程!X332)/4.186*10^3,0)</f>
        <v>26.785218804443076</v>
      </c>
      <c r="W332" s="90">
        <f t="shared" si="58"/>
        <v>6.1284999999999998</v>
      </c>
      <c r="X332" s="90">
        <f ca="1">MAX(VLOOKUP(入力データと計算結果!$F$5,バックデータ一覧!$Y$3:$AA$10,2)*Y332+VLOOKUP(入力データと計算結果!$F$5,バックデータ一覧!$Y$3:$AA$10,3),0.5)</f>
        <v>5.3412408750000004</v>
      </c>
      <c r="Y332" s="90">
        <f t="shared" ca="1" si="59"/>
        <v>2.8245833333333334</v>
      </c>
      <c r="Z332" s="24">
        <f>IF(入力データと計算結果!$F$6=4,INDEX(バックデータ一覧!$I$4:$L$9,MATCH(VLOOKUP(計算過程!$A332,バックデータ一覧!$AU$3:$AV$367,2),バックデータ一覧!$H$4:$H$9,0),MATCH(計算過程!Z$2,バックデータ一覧!$I$2:$L$2,0)),IF(入力データと計算結果!$F$6=3,INDEX(バックデータ一覧!$I$10:$L$15,MATCH(VLOOKUP(計算過程!$A332,バックデータ一覧!$AU$3:$AV$367,2),バックデータ一覧!$H$10:$H$15,0),MATCH(計算過程!Z$2,バックデータ一覧!$I$2:$L$2,0)),IF(入力データと計算結果!$F$6=2,INDEX(バックデータ一覧!$I$16:$L$21,MATCH(VLOOKUP(計算過程!$A332,バックデータ一覧!$AU$3:$AV$367,2),バックデータ一覧!$H$16:$H$21,0),MATCH(計算過程!Z$2,バックデータ一覧!$I$2:$L$2,0)),IF(入力データと計算結果!$F$6=1,INDEX(バックデータ一覧!$I$22:$L$27,MATCH(VLOOKUP(計算過程!$A332,バックデータ一覧!$AU$3:$AV$367,2),バックデータ一覧!$H$22:$H$27,0),MATCH(計算過程!Z$2,バックデータ一覧!$I$2:$L$2,0))))))</f>
        <v>140</v>
      </c>
      <c r="AA332" s="24">
        <f>IF(入力データと計算結果!$F$6=4,INDEX(バックデータ一覧!$I$4:$L$9,MATCH(VLOOKUP(計算過程!$A332,バックデータ一覧!$AU$3:$AV$367,2),バックデータ一覧!$H$4:$H$9,0),MATCH(計算過程!AA$2,バックデータ一覧!$I$2:$L$2,0)),IF(入力データと計算結果!$F$6=3,INDEX(バックデータ一覧!$I$10:$L$15,MATCH(VLOOKUP(計算過程!$A332,バックデータ一覧!$AU$3:$AV$367,2),バックデータ一覧!$H$10:$H$15,0),MATCH(計算過程!AA$2,バックデータ一覧!$I$2:$L$2,0)),IF(入力データと計算結果!$F$6=2,INDEX(バックデータ一覧!$I$16:$L$21,MATCH(VLOOKUP(計算過程!$A332,バックデータ一覧!$AU$3:$AV$367,2),バックデータ一覧!$H$16:$H$21,0),MATCH(計算過程!AA$2,バックデータ一覧!$I$2:$L$2,0)),IF(入力データと計算結果!$F$6=1,INDEX(バックデータ一覧!$I$22:$L$27,MATCH(VLOOKUP(計算過程!$A332,バックデータ一覧!$AU$3:$AV$367,2),バックデータ一覧!$H$22:$H$27,0),MATCH(計算過程!AA$2,バックデータ一覧!$I$2:$L$2,0))))))</f>
        <v>200</v>
      </c>
      <c r="AB332" s="24">
        <f>IF(入力データと計算結果!$F$6=4,INDEX(バックデータ一覧!$I$4:$L$9,MATCH(VLOOKUP(計算過程!$A332,バックデータ一覧!$AU$3:$AV$367,2),バックデータ一覧!$H$4:$H$9,0),MATCH(計算過程!AB$2,バックデータ一覧!$I$2:$L$2,0)),IF(入力データと計算結果!$F$6=3,INDEX(バックデータ一覧!$I$10:$L$15,MATCH(VLOOKUP(計算過程!$A332,バックデータ一覧!$AU$3:$AV$367,2),バックデータ一覧!$H$10:$H$15,0),MATCH(計算過程!AB$2,バックデータ一覧!$I$2:$L$2,0)),IF(入力データと計算結果!$F$6=2,INDEX(バックデータ一覧!$I$16:$L$21,MATCH(VLOOKUP(計算過程!$A332,バックデータ一覧!$AU$3:$AV$367,2),バックデータ一覧!$H$16:$H$21,0),MATCH(計算過程!AB$2,バックデータ一覧!$I$2:$L$2,0)),IF(入力データと計算結果!$F$6=1,INDEX(バックデータ一覧!$I$22:$L$27,MATCH(VLOOKUP(計算過程!$A332,バックデータ一覧!$AU$3:$AV$367,2),バックデータ一覧!$H$22:$H$27,0),MATCH(計算過程!AB$2,バックデータ一覧!$I$2:$L$2,0))))))</f>
        <v>30</v>
      </c>
      <c r="AC332" s="24">
        <f>IF(入力データと計算結果!$F$6=4,INDEX(バックデータ一覧!$I$4:$L$9,MATCH(VLOOKUP(計算過程!$A332,バックデータ一覧!$AU$3:$AV$367,2),バックデータ一覧!$H$4:$H$9,0),MATCH(計算過程!AC$2,バックデータ一覧!$I$2:$L$2,0)),IF(入力データと計算結果!$F$6=3,INDEX(バックデータ一覧!$I$10:$L$15,MATCH(VLOOKUP(計算過程!$A332,バックデータ一覧!$AU$3:$AV$367,2),バックデータ一覧!$H$10:$H$15,0),MATCH(計算過程!AC$2,バックデータ一覧!$I$2:$L$2,0)),IF(入力データと計算結果!$F$6=2,INDEX(バックデータ一覧!$I$16:$L$21,MATCH(VLOOKUP(計算過程!$A332,バックデータ一覧!$AU$3:$AV$367,2),バックデータ一覧!$H$16:$H$21,0),MATCH(計算過程!AC$2,バックデータ一覧!$I$2:$L$2,0)),IF(入力データと計算結果!$F$6=1,INDEX(バックデータ一覧!$I$22:$L$27,MATCH(VLOOKUP(計算過程!$A332,バックデータ一覧!$AU$3:$AV$367,2),バックデータ一覧!$H$22:$H$27,0),MATCH(計算過程!AC$2,バックデータ一覧!$I$2:$L$2,0))))))</f>
        <v>180</v>
      </c>
      <c r="AD332" s="89">
        <f>IF($AF332&lt;7,INDEX(バックデータ一覧!$P$4:$S$5,MATCH(入力データと計算結果!$F$8,バックデータ一覧!$O$4:$O$5,0),MATCH(入力データと計算結果!$F$6,バックデータ一覧!$P$3:$W$3,0)),IF(AND($AF332&gt;=7,$AF332&lt;16),INDEX(バックデータ一覧!$P$6:$S$7,MATCH(入力データと計算結果!$F$8,バックデータ一覧!$O$6:$O$7,0),MATCH(入力データと計算結果!$F$6,バックデータ一覧!$P$3:$W$3,0)),IF(AND($AF332&gt;=16,$AF332&lt;25),INDEX(バックデータ一覧!$P$8:$S$9,MATCH(入力データと計算結果!$F$8,バックデータ一覧!$O$8:$O$9,0),MATCH(入力データと計算結果!$F$6,バックデータ一覧!$P$3:$W$3,0)),IF($AF332&gt;=25,INDEX(バックデータ一覧!$P$10:$S$11,MATCH(入力データと計算結果!$F$8,バックデータ一覧!$O$10:$O$11,0),MATCH(入力データと計算結果!$F$6,バックデータ一覧!$P$3:$W$3,0))))))</f>
        <v>-0.12</v>
      </c>
      <c r="AE332" s="89">
        <f>IF($AF332&lt;7,INDEX(バックデータ一覧!$T$4:$W$5,MATCH(入力データと計算結果!$F$8,バックデータ一覧!$O$4:$O$5,0),MATCH(入力データと計算結果!$F$6,バックデータ一覧!$P$3:$W$3,0)),IF(AND($AF332&gt;=7,$AF332&lt;16),INDEX(バックデータ一覧!$T$6:$W$7,MATCH(入力データと計算結果!$F$8,バックデータ一覧!$O$6:$O$7,0),MATCH(入力データと計算結果!$F$6,バックデータ一覧!$P$3:$W$3,0)),IF(AND($AF332&gt;=16,$AF332&lt;25),INDEX(バックデータ一覧!$T$8:$W$9,MATCH(入力データと計算結果!$F$8,バックデータ一覧!$O$8:$O$9,0),MATCH(入力データと計算結果!$F$6,バックデータ一覧!$P$3:$W$3,0)),IF($AF332&gt;=25,INDEX(バックデータ一覧!$T$10:$W$11,MATCH(入力データと計算結果!$F$8,バックデータ一覧!$O$10:$O$11,0),MATCH(入力データと計算結果!$F$6,バックデータ一覧!$P$3:$W$3,0))))))</f>
        <v>6</v>
      </c>
      <c r="AF332" s="88">
        <f>AVERAGEIF(貼り付けシート!$A$6:$A$8765,$A332,貼り付けシート!$C$6:$C$8765)</f>
        <v>-1.0708333333333331</v>
      </c>
      <c r="AG332" s="91">
        <f>IF(AND(入力データと計算結果!$F$7=バックデータ一覧!$A$7,AH332="使用できる"),MIN(AN332,SUM(I332:N332)*$AX$13),0)</f>
        <v>0</v>
      </c>
      <c r="AH332" s="47" t="str">
        <f t="shared" si="64"/>
        <v>使用できない</v>
      </c>
      <c r="AI332" s="90">
        <f>IF(入力データと計算結果!$F$7=バックデータ一覧!$A$8,MIN(AJ332,(SUM(I332:N332)*$AX$15)),0)</f>
        <v>0</v>
      </c>
      <c r="AJ332" s="90">
        <f t="shared" ca="1" si="60"/>
        <v>0</v>
      </c>
      <c r="AK332" s="90">
        <f t="shared" ca="1" si="61"/>
        <v>37.459734854587509</v>
      </c>
      <c r="AL332" s="88">
        <f>IF(OR($AX$22=0,入力データと計算結果!$F$7&lt;&gt;バックデータ一覧!$A$8),0,$AX$19*AM332*10^-3)</f>
        <v>0</v>
      </c>
      <c r="AM332" s="90">
        <f>SUMPRODUCT(('計算過程（日射量等）'!$A$6:$A$8765=計算過程!A332)*('計算過程（日射量等）'!$C$6:$C$8765&gt;=$AX$20))</f>
        <v>2</v>
      </c>
      <c r="AN332" s="90">
        <f>IF(入力データと計算結果!$F$7=バックデータ一覧!$A$9,0,AO332*$AX$22*$AX$21*計算過程!$AX$23)</f>
        <v>0</v>
      </c>
      <c r="AO332" s="90">
        <f>SUMIF('計算過程（日射量等）'!$A$6:$A$8765,計算過程!A332,'計算過程（日射量等）'!$C$6:$C$8765)*3600*10^-6</f>
        <v>5.0419657239867277</v>
      </c>
      <c r="AP332" s="90">
        <f t="shared" si="54"/>
        <v>1.4998655913978491</v>
      </c>
      <c r="AQ332" s="90">
        <f>AVERAGEIF('貼り付けシート（日射量等）'!$D$3:$D$8762,$A332,'貼り付けシート（日射量等）'!$F$3:$F$8762)</f>
        <v>6.3041666666666671</v>
      </c>
    </row>
    <row r="333" spans="1:43">
      <c r="A333" s="28">
        <v>41967</v>
      </c>
      <c r="B333" s="88">
        <f ca="1">I333-IF(入力データと計算結果!$F$7=バックデータ一覧!$A$7,計算過程!$AG333,計算過程!$AI333)*I333/($I333+$J333+$K333+$L333+$M333+$N333)</f>
        <v>13.490362929134001</v>
      </c>
      <c r="C333" s="88">
        <f ca="1">J333-IF(入力データと計算結果!$F$7=バックデータ一覧!$A$7,計算過程!$AG333,計算過程!$AI333)*J333/($I333+$J333+$K333+$L333+$M333+$N333)</f>
        <v>21.995156949675</v>
      </c>
      <c r="D333" s="88">
        <f ca="1">K333-IF(入力データと計算結果!$F$7=バックデータ一覧!$A$7,計算過程!$AG333,計算過程!$AI333)*K333/($I333+$J333+$K333+$L333+$M333+$N333)</f>
        <v>4.1057626306059998</v>
      </c>
      <c r="E333" s="88">
        <f ca="1">L333-IF(入力データと計算結果!$F$7=バックデータ一覧!$A$7,計算過程!$AG333,計算過程!$AI333)*L333/($I333+$J333+$K333+$L333+$M333+$N333)</f>
        <v>26.394188339610004</v>
      </c>
      <c r="F333" s="88">
        <f ca="1">M333-IF(入力データと計算結果!$F$7=バックデータ一覧!$A$7,計算過程!$AG333,計算過程!$AI333)*M333/($I333+$J333+$K333+$L333+$M333+$N333)</f>
        <v>0</v>
      </c>
      <c r="G333" s="88">
        <f ca="1">N333-IF(入力データと計算結果!$F$7=バックデータ一覧!$A$7,計算過程!$AG333,計算過程!$AI333)*N333/($I333+$J333+$K333+$L333+$M333+$N333)</f>
        <v>6.1660000000000004</v>
      </c>
      <c r="H333" s="88">
        <f t="shared" si="62"/>
        <v>0</v>
      </c>
      <c r="I333" s="90">
        <f ca="1">P333*(バックデータ一覧!$E$3-計算過程!X333)*4.186*10^-3</f>
        <v>13.490362929134001</v>
      </c>
      <c r="J333" s="90">
        <f ca="1">Q333*(バックデータ一覧!$E$4-計算過程!X333)*4.186*10^-3</f>
        <v>21.995156949675</v>
      </c>
      <c r="K333" s="90">
        <f ca="1">R333*(バックデータ一覧!$E$5-計算過程!X333)*4.186*10^-3</f>
        <v>4.1057626306059998</v>
      </c>
      <c r="L333" s="90">
        <f ca="1">IF(入力データと計算結果!$F$9=バックデータ一覧!$A$2,計算過程!S333*(バックデータ一覧!$E$6-計算過程!X333)*4.186*10^-3,0)</f>
        <v>26.394188339610004</v>
      </c>
      <c r="M333" s="90">
        <f>IF(入力データと計算結果!$F$9=バックデータ一覧!$A$2,0,計算過程!T333*(バックデータ一覧!$E$7-計算過程!X333)*4.186*10^-3)</f>
        <v>0</v>
      </c>
      <c r="N333" s="90">
        <f ca="1">IF(入力データと計算結果!$F$9=バックデータ一覧!$A$4,0,計算過程!U333*(バックデータ一覧!$E$8-計算過程!X333)*4.186*10^-3)</f>
        <v>6.1660000000000004</v>
      </c>
      <c r="O333" s="90">
        <f>IF(入力データと計算結果!$F$9=バックデータ一覧!$A$4,計算過程!W333*1.25,0)</f>
        <v>0</v>
      </c>
      <c r="P333" s="88">
        <f t="shared" si="55"/>
        <v>92</v>
      </c>
      <c r="Q333" s="88">
        <f t="shared" si="56"/>
        <v>150</v>
      </c>
      <c r="R333" s="88">
        <f t="shared" si="57"/>
        <v>28</v>
      </c>
      <c r="S333" s="88">
        <f>IF(入力データと計算結果!$F$9=バックデータ一覧!$A$2,$AC333,0)*$AX$11*$AX$12</f>
        <v>180</v>
      </c>
      <c r="T333" s="88">
        <f>IF(入力データと計算結果!$F$9=バックデータ一覧!$A$2,0,$AC333)*$AX$12</f>
        <v>0</v>
      </c>
      <c r="U333" s="88">
        <f t="shared" ca="1" si="63"/>
        <v>26.767452865365446</v>
      </c>
      <c r="V333" s="90">
        <f ca="1">IF(OR(入力データと計算結果!$F$9=バックデータ一覧!$A$2,入力データと計算結果!$F$9=バックデータ一覧!$A$3),W333/(バックデータ一覧!$E$8-計算過程!X333)/4.186*10^3,0)</f>
        <v>26.767452865365446</v>
      </c>
      <c r="W333" s="90">
        <f t="shared" si="58"/>
        <v>6.1660000000000004</v>
      </c>
      <c r="X333" s="90">
        <f ca="1">MAX(VLOOKUP(入力データと計算結果!$F$5,バックデータ一覧!$Y$3:$AA$10,2)*Y333+VLOOKUP(入力データと計算結果!$F$5,バックデータ一覧!$Y$3:$AA$10,3),0.5)</f>
        <v>4.9702867499999996</v>
      </c>
      <c r="Y333" s="90">
        <f t="shared" ca="1" si="59"/>
        <v>2.2658333333333331</v>
      </c>
      <c r="Z333" s="24">
        <f>IF(入力データと計算結果!$F$6=4,INDEX(バックデータ一覧!$I$4:$L$9,MATCH(VLOOKUP(計算過程!$A333,バックデータ一覧!$AU$3:$AV$367,2),バックデータ一覧!$H$4:$H$9,0),MATCH(計算過程!Z$2,バックデータ一覧!$I$2:$L$2,0)),IF(入力データと計算結果!$F$6=3,INDEX(バックデータ一覧!$I$10:$L$15,MATCH(VLOOKUP(計算過程!$A333,バックデータ一覧!$AU$3:$AV$367,2),バックデータ一覧!$H$10:$H$15,0),MATCH(計算過程!Z$2,バックデータ一覧!$I$2:$L$2,0)),IF(入力データと計算結果!$F$6=2,INDEX(バックデータ一覧!$I$16:$L$21,MATCH(VLOOKUP(計算過程!$A333,バックデータ一覧!$AU$3:$AV$367,2),バックデータ一覧!$H$16:$H$21,0),MATCH(計算過程!Z$2,バックデータ一覧!$I$2:$L$2,0)),IF(入力データと計算結果!$F$6=1,INDEX(バックデータ一覧!$I$22:$L$27,MATCH(VLOOKUP(計算過程!$A333,バックデータ一覧!$AU$3:$AV$367,2),バックデータ一覧!$H$22:$H$27,0),MATCH(計算過程!Z$2,バックデータ一覧!$I$2:$L$2,0))))))</f>
        <v>92</v>
      </c>
      <c r="AA333" s="24">
        <f>IF(入力データと計算結果!$F$6=4,INDEX(バックデータ一覧!$I$4:$L$9,MATCH(VLOOKUP(計算過程!$A333,バックデータ一覧!$AU$3:$AV$367,2),バックデータ一覧!$H$4:$H$9,0),MATCH(計算過程!AA$2,バックデータ一覧!$I$2:$L$2,0)),IF(入力データと計算結果!$F$6=3,INDEX(バックデータ一覧!$I$10:$L$15,MATCH(VLOOKUP(計算過程!$A333,バックデータ一覧!$AU$3:$AV$367,2),バックデータ一覧!$H$10:$H$15,0),MATCH(計算過程!AA$2,バックデータ一覧!$I$2:$L$2,0)),IF(入力データと計算結果!$F$6=2,INDEX(バックデータ一覧!$I$16:$L$21,MATCH(VLOOKUP(計算過程!$A333,バックデータ一覧!$AU$3:$AV$367,2),バックデータ一覧!$H$16:$H$21,0),MATCH(計算過程!AA$2,バックデータ一覧!$I$2:$L$2,0)),IF(入力データと計算結果!$F$6=1,INDEX(バックデータ一覧!$I$22:$L$27,MATCH(VLOOKUP(計算過程!$A333,バックデータ一覧!$AU$3:$AV$367,2),バックデータ一覧!$H$22:$H$27,0),MATCH(計算過程!AA$2,バックデータ一覧!$I$2:$L$2,0))))))</f>
        <v>150</v>
      </c>
      <c r="AB333" s="24">
        <f>IF(入力データと計算結果!$F$6=4,INDEX(バックデータ一覧!$I$4:$L$9,MATCH(VLOOKUP(計算過程!$A333,バックデータ一覧!$AU$3:$AV$367,2),バックデータ一覧!$H$4:$H$9,0),MATCH(計算過程!AB$2,バックデータ一覧!$I$2:$L$2,0)),IF(入力データと計算結果!$F$6=3,INDEX(バックデータ一覧!$I$10:$L$15,MATCH(VLOOKUP(計算過程!$A333,バックデータ一覧!$AU$3:$AV$367,2),バックデータ一覧!$H$10:$H$15,0),MATCH(計算過程!AB$2,バックデータ一覧!$I$2:$L$2,0)),IF(入力データと計算結果!$F$6=2,INDEX(バックデータ一覧!$I$16:$L$21,MATCH(VLOOKUP(計算過程!$A333,バックデータ一覧!$AU$3:$AV$367,2),バックデータ一覧!$H$16:$H$21,0),MATCH(計算過程!AB$2,バックデータ一覧!$I$2:$L$2,0)),IF(入力データと計算結果!$F$6=1,INDEX(バックデータ一覧!$I$22:$L$27,MATCH(VLOOKUP(計算過程!$A333,バックデータ一覧!$AU$3:$AV$367,2),バックデータ一覧!$H$22:$H$27,0),MATCH(計算過程!AB$2,バックデータ一覧!$I$2:$L$2,0))))))</f>
        <v>28</v>
      </c>
      <c r="AC333" s="24">
        <f>IF(入力データと計算結果!$F$6=4,INDEX(バックデータ一覧!$I$4:$L$9,MATCH(VLOOKUP(計算過程!$A333,バックデータ一覧!$AU$3:$AV$367,2),バックデータ一覧!$H$4:$H$9,0),MATCH(計算過程!AC$2,バックデータ一覧!$I$2:$L$2,0)),IF(入力データと計算結果!$F$6=3,INDEX(バックデータ一覧!$I$10:$L$15,MATCH(VLOOKUP(計算過程!$A333,バックデータ一覧!$AU$3:$AV$367,2),バックデータ一覧!$H$10:$H$15,0),MATCH(計算過程!AC$2,バックデータ一覧!$I$2:$L$2,0)),IF(入力データと計算結果!$F$6=2,INDEX(バックデータ一覧!$I$16:$L$21,MATCH(VLOOKUP(計算過程!$A333,バックデータ一覧!$AU$3:$AV$367,2),バックデータ一覧!$H$16:$H$21,0),MATCH(計算過程!AC$2,バックデータ一覧!$I$2:$L$2,0)),IF(入力データと計算結果!$F$6=1,INDEX(バックデータ一覧!$I$22:$L$27,MATCH(VLOOKUP(計算過程!$A333,バックデータ一覧!$AU$3:$AV$367,2),バックデータ一覧!$H$22:$H$27,0),MATCH(計算過程!AC$2,バックデータ一覧!$I$2:$L$2,0))))))</f>
        <v>180</v>
      </c>
      <c r="AD333" s="89">
        <f>IF($AF333&lt;7,INDEX(バックデータ一覧!$P$4:$S$5,MATCH(入力データと計算結果!$F$8,バックデータ一覧!$O$4:$O$5,0),MATCH(入力データと計算結果!$F$6,バックデータ一覧!$P$3:$W$3,0)),IF(AND($AF333&gt;=7,$AF333&lt;16),INDEX(バックデータ一覧!$P$6:$S$7,MATCH(入力データと計算結果!$F$8,バックデータ一覧!$O$6:$O$7,0),MATCH(入力データと計算結果!$F$6,バックデータ一覧!$P$3:$W$3,0)),IF(AND($AF333&gt;=16,$AF333&lt;25),INDEX(バックデータ一覧!$P$8:$S$9,MATCH(入力データと計算結果!$F$8,バックデータ一覧!$O$8:$O$9,0),MATCH(入力データと計算結果!$F$6,バックデータ一覧!$P$3:$W$3,0)),IF($AF333&gt;=25,INDEX(バックデータ一覧!$P$10:$S$11,MATCH(入力データと計算結果!$F$8,バックデータ一覧!$O$10:$O$11,0),MATCH(入力データと計算結果!$F$6,バックデータ一覧!$P$3:$W$3,0))))))</f>
        <v>-0.12</v>
      </c>
      <c r="AE333" s="89">
        <f>IF($AF333&lt;7,INDEX(バックデータ一覧!$T$4:$W$5,MATCH(入力データと計算結果!$F$8,バックデータ一覧!$O$4:$O$5,0),MATCH(入力データと計算結果!$F$6,バックデータ一覧!$P$3:$W$3,0)),IF(AND($AF333&gt;=7,$AF333&lt;16),INDEX(バックデータ一覧!$T$6:$W$7,MATCH(入力データと計算結果!$F$8,バックデータ一覧!$O$6:$O$7,0),MATCH(入力データと計算結果!$F$6,バックデータ一覧!$P$3:$W$3,0)),IF(AND($AF333&gt;=16,$AF333&lt;25),INDEX(バックデータ一覧!$T$8:$W$9,MATCH(入力データと計算結果!$F$8,バックデータ一覧!$O$8:$O$9,0),MATCH(入力データと計算結果!$F$6,バックデータ一覧!$P$3:$W$3,0)),IF($AF333&gt;=25,INDEX(バックデータ一覧!$T$10:$W$11,MATCH(入力データと計算結果!$F$8,バックデータ一覧!$O$10:$O$11,0),MATCH(入力データと計算結果!$F$6,バックデータ一覧!$P$3:$W$3,0))))))</f>
        <v>6</v>
      </c>
      <c r="AF333" s="88">
        <f>AVERAGEIF(貼り付けシート!$A$6:$A$8765,$A333,貼り付けシート!$C$6:$C$8765)</f>
        <v>-1.3833333333333335</v>
      </c>
      <c r="AG333" s="91">
        <f>IF(AND(入力データと計算結果!$F$7=バックデータ一覧!$A$7,AH333="使用できる"),MIN(AN333,SUM(I333:N333)*$AX$13),0)</f>
        <v>0</v>
      </c>
      <c r="AH333" s="47" t="str">
        <f t="shared" si="64"/>
        <v>使用できない</v>
      </c>
      <c r="AI333" s="90">
        <f>IF(入力データと計算結果!$F$7=バックデータ一覧!$A$8,MIN(AJ333,(SUM(I333:N333)*$AX$15)),0)</f>
        <v>0</v>
      </c>
      <c r="AJ333" s="90">
        <f t="shared" ca="1" si="60"/>
        <v>0</v>
      </c>
      <c r="AK333" s="90">
        <f t="shared" ca="1" si="61"/>
        <v>37.692656949675005</v>
      </c>
      <c r="AL333" s="88">
        <f>IF(OR($AX$22=0,入力データと計算結果!$F$7&lt;&gt;バックデータ一覧!$A$8),0,$AX$19*AM333*10^-3)</f>
        <v>0</v>
      </c>
      <c r="AM333" s="90">
        <f>SUMPRODUCT(('計算過程（日射量等）'!$A$6:$A$8765=計算過程!A333)*('計算過程（日射量等）'!$C$6:$C$8765&gt;=$AX$20))</f>
        <v>0</v>
      </c>
      <c r="AN333" s="90">
        <f>IF(入力データと計算結果!$F$7=バックデータ一覧!$A$9,0,AO333*$AX$22*$AX$21*計算過程!$AX$23)</f>
        <v>0</v>
      </c>
      <c r="AO333" s="90">
        <f>SUMIF('計算過程（日射量等）'!$A$6:$A$8765,計算過程!A333,'計算過程（日射量等）'!$C$6:$C$8765)*3600*10^-6</f>
        <v>2.4931913776694521</v>
      </c>
      <c r="AP333" s="90">
        <f t="shared" si="54"/>
        <v>1.3508064516129039</v>
      </c>
      <c r="AQ333" s="90">
        <f>AVERAGEIF('貼り付けシート（日射量等）'!$D$3:$D$8762,$A333,'貼り付けシート（日射量等）'!$F$3:$F$8762)</f>
        <v>-0.65833333333333344</v>
      </c>
    </row>
    <row r="334" spans="1:43">
      <c r="A334" s="28">
        <v>41968</v>
      </c>
      <c r="B334" s="88">
        <f ca="1">I334-IF(入力データと計算結果!$F$7=バックデータ一覧!$A$7,計算過程!$AG334,計算過程!$AI334)*I334/($I334+$J334+$K334+$L334+$M334+$N334)</f>
        <v>20.727564077220002</v>
      </c>
      <c r="C334" s="88">
        <f ca="1">J334-IF(入力データと計算結果!$F$7=バックデータ一覧!$A$7,計算過程!$AG334,計算過程!$AI334)*J334/($I334+$J334+$K334+$L334+$M334+$N334)</f>
        <v>29.610805824600003</v>
      </c>
      <c r="D334" s="88">
        <f ca="1">K334-IF(入力データと計算結果!$F$7=バックデータ一覧!$A$7,計算過程!$AG334,計算過程!$AI334)*K334/($I334+$J334+$K334+$L334+$M334+$N334)</f>
        <v>4.4416208736899998</v>
      </c>
      <c r="E334" s="88">
        <f ca="1">L334-IF(入力データと計算結果!$F$7=バックデータ一覧!$A$7,計算過程!$AG334,計算過程!$AI334)*L334/($I334+$J334+$K334+$L334+$M334+$N334)</f>
        <v>26.649725242140001</v>
      </c>
      <c r="F334" s="88">
        <f ca="1">M334-IF(入力データと計算結果!$F$7=バックデータ一覧!$A$7,計算過程!$AG334,計算過程!$AI334)*M334/($I334+$J334+$K334+$L334+$M334+$N334)</f>
        <v>0</v>
      </c>
      <c r="G334" s="88">
        <f ca="1">N334-IF(入力データと計算結果!$F$7=バックデータ一覧!$A$7,計算過程!$AG334,計算過程!$AI334)*N334/($I334+$J334+$K334+$L334+$M334+$N334)</f>
        <v>6.165</v>
      </c>
      <c r="H334" s="88">
        <f t="shared" si="62"/>
        <v>0</v>
      </c>
      <c r="I334" s="90">
        <f ca="1">P334*(バックデータ一覧!$E$3-計算過程!X334)*4.186*10^-3</f>
        <v>20.727564077220002</v>
      </c>
      <c r="J334" s="90">
        <f ca="1">Q334*(バックデータ一覧!$E$4-計算過程!X334)*4.186*10^-3</f>
        <v>29.610805824600003</v>
      </c>
      <c r="K334" s="90">
        <f ca="1">R334*(バックデータ一覧!$E$5-計算過程!X334)*4.186*10^-3</f>
        <v>4.4416208736899998</v>
      </c>
      <c r="L334" s="90">
        <f ca="1">IF(入力データと計算結果!$F$9=バックデータ一覧!$A$2,計算過程!S334*(バックデータ一覧!$E$6-計算過程!X334)*4.186*10^-3,0)</f>
        <v>26.649725242140001</v>
      </c>
      <c r="M334" s="90">
        <f>IF(入力データと計算結果!$F$9=バックデータ一覧!$A$2,0,計算過程!T334*(バックデータ一覧!$E$7-計算過程!X334)*4.186*10^-3)</f>
        <v>0</v>
      </c>
      <c r="N334" s="90">
        <f ca="1">IF(入力データと計算結果!$F$9=バックデータ一覧!$A$4,0,計算過程!U334*(バックデータ一覧!$E$8-計算過程!X334)*4.186*10^-3)</f>
        <v>6.165</v>
      </c>
      <c r="O334" s="90">
        <f>IF(入力データと計算結果!$F$9=バックデータ一覧!$A$4,計算過程!W334*1.25,0)</f>
        <v>0</v>
      </c>
      <c r="P334" s="88">
        <f t="shared" si="55"/>
        <v>140</v>
      </c>
      <c r="Q334" s="88">
        <f t="shared" si="56"/>
        <v>200</v>
      </c>
      <c r="R334" s="88">
        <f t="shared" si="57"/>
        <v>30</v>
      </c>
      <c r="S334" s="88">
        <f>IF(入力データと計算結果!$F$9=バックデータ一覧!$A$2,$AC334,0)*$AX$11*$AX$12</f>
        <v>180</v>
      </c>
      <c r="T334" s="88">
        <f>IF(入力データと計算結果!$F$9=バックデータ一覧!$A$2,0,$AC334)*$AX$12</f>
        <v>0</v>
      </c>
      <c r="U334" s="88">
        <f t="shared" ca="1" si="63"/>
        <v>26.599183796939993</v>
      </c>
      <c r="V334" s="90">
        <f ca="1">IF(OR(入力データと計算結果!$F$9=バックデータ一覧!$A$2,入力データと計算結果!$F$9=バックデータ一覧!$A$3),W334/(バックデータ一覧!$E$8-計算過程!X334)/4.186*10^3,0)</f>
        <v>26.599183796939993</v>
      </c>
      <c r="W334" s="90">
        <f t="shared" si="58"/>
        <v>6.165</v>
      </c>
      <c r="X334" s="90">
        <f ca="1">MAX(VLOOKUP(入力データと計算結果!$F$5,バックデータ一覧!$Y$3:$AA$10,2)*Y334+VLOOKUP(入力データと計算結果!$F$5,バックデータ一覧!$Y$3:$AA$10,3),0.5)</f>
        <v>4.6311445000000004</v>
      </c>
      <c r="Y334" s="90">
        <f t="shared" ca="1" si="59"/>
        <v>1.7550000000000001</v>
      </c>
      <c r="Z334" s="24">
        <f>IF(入力データと計算結果!$F$6=4,INDEX(バックデータ一覧!$I$4:$L$9,MATCH(VLOOKUP(計算過程!$A334,バックデータ一覧!$AU$3:$AV$367,2),バックデータ一覧!$H$4:$H$9,0),MATCH(計算過程!Z$2,バックデータ一覧!$I$2:$L$2,0)),IF(入力データと計算結果!$F$6=3,INDEX(バックデータ一覧!$I$10:$L$15,MATCH(VLOOKUP(計算過程!$A334,バックデータ一覧!$AU$3:$AV$367,2),バックデータ一覧!$H$10:$H$15,0),MATCH(計算過程!Z$2,バックデータ一覧!$I$2:$L$2,0)),IF(入力データと計算結果!$F$6=2,INDEX(バックデータ一覧!$I$16:$L$21,MATCH(VLOOKUP(計算過程!$A334,バックデータ一覧!$AU$3:$AV$367,2),バックデータ一覧!$H$16:$H$21,0),MATCH(計算過程!Z$2,バックデータ一覧!$I$2:$L$2,0)),IF(入力データと計算結果!$F$6=1,INDEX(バックデータ一覧!$I$22:$L$27,MATCH(VLOOKUP(計算過程!$A334,バックデータ一覧!$AU$3:$AV$367,2),バックデータ一覧!$H$22:$H$27,0),MATCH(計算過程!Z$2,バックデータ一覧!$I$2:$L$2,0))))))</f>
        <v>140</v>
      </c>
      <c r="AA334" s="24">
        <f>IF(入力データと計算結果!$F$6=4,INDEX(バックデータ一覧!$I$4:$L$9,MATCH(VLOOKUP(計算過程!$A334,バックデータ一覧!$AU$3:$AV$367,2),バックデータ一覧!$H$4:$H$9,0),MATCH(計算過程!AA$2,バックデータ一覧!$I$2:$L$2,0)),IF(入力データと計算結果!$F$6=3,INDEX(バックデータ一覧!$I$10:$L$15,MATCH(VLOOKUP(計算過程!$A334,バックデータ一覧!$AU$3:$AV$367,2),バックデータ一覧!$H$10:$H$15,0),MATCH(計算過程!AA$2,バックデータ一覧!$I$2:$L$2,0)),IF(入力データと計算結果!$F$6=2,INDEX(バックデータ一覧!$I$16:$L$21,MATCH(VLOOKUP(計算過程!$A334,バックデータ一覧!$AU$3:$AV$367,2),バックデータ一覧!$H$16:$H$21,0),MATCH(計算過程!AA$2,バックデータ一覧!$I$2:$L$2,0)),IF(入力データと計算結果!$F$6=1,INDEX(バックデータ一覧!$I$22:$L$27,MATCH(VLOOKUP(計算過程!$A334,バックデータ一覧!$AU$3:$AV$367,2),バックデータ一覧!$H$22:$H$27,0),MATCH(計算過程!AA$2,バックデータ一覧!$I$2:$L$2,0))))))</f>
        <v>200</v>
      </c>
      <c r="AB334" s="24">
        <f>IF(入力データと計算結果!$F$6=4,INDEX(バックデータ一覧!$I$4:$L$9,MATCH(VLOOKUP(計算過程!$A334,バックデータ一覧!$AU$3:$AV$367,2),バックデータ一覧!$H$4:$H$9,0),MATCH(計算過程!AB$2,バックデータ一覧!$I$2:$L$2,0)),IF(入力データと計算結果!$F$6=3,INDEX(バックデータ一覧!$I$10:$L$15,MATCH(VLOOKUP(計算過程!$A334,バックデータ一覧!$AU$3:$AV$367,2),バックデータ一覧!$H$10:$H$15,0),MATCH(計算過程!AB$2,バックデータ一覧!$I$2:$L$2,0)),IF(入力データと計算結果!$F$6=2,INDEX(バックデータ一覧!$I$16:$L$21,MATCH(VLOOKUP(計算過程!$A334,バックデータ一覧!$AU$3:$AV$367,2),バックデータ一覧!$H$16:$H$21,0),MATCH(計算過程!AB$2,バックデータ一覧!$I$2:$L$2,0)),IF(入力データと計算結果!$F$6=1,INDEX(バックデータ一覧!$I$22:$L$27,MATCH(VLOOKUP(計算過程!$A334,バックデータ一覧!$AU$3:$AV$367,2),バックデータ一覧!$H$22:$H$27,0),MATCH(計算過程!AB$2,バックデータ一覧!$I$2:$L$2,0))))))</f>
        <v>30</v>
      </c>
      <c r="AC334" s="24">
        <f>IF(入力データと計算結果!$F$6=4,INDEX(バックデータ一覧!$I$4:$L$9,MATCH(VLOOKUP(計算過程!$A334,バックデータ一覧!$AU$3:$AV$367,2),バックデータ一覧!$H$4:$H$9,0),MATCH(計算過程!AC$2,バックデータ一覧!$I$2:$L$2,0)),IF(入力データと計算結果!$F$6=3,INDEX(バックデータ一覧!$I$10:$L$15,MATCH(VLOOKUP(計算過程!$A334,バックデータ一覧!$AU$3:$AV$367,2),バックデータ一覧!$H$10:$H$15,0),MATCH(計算過程!AC$2,バックデータ一覧!$I$2:$L$2,0)),IF(入力データと計算結果!$F$6=2,INDEX(バックデータ一覧!$I$16:$L$21,MATCH(VLOOKUP(計算過程!$A334,バックデータ一覧!$AU$3:$AV$367,2),バックデータ一覧!$H$16:$H$21,0),MATCH(計算過程!AC$2,バックデータ一覧!$I$2:$L$2,0)),IF(入力データと計算結果!$F$6=1,INDEX(バックデータ一覧!$I$22:$L$27,MATCH(VLOOKUP(計算過程!$A334,バックデータ一覧!$AU$3:$AV$367,2),バックデータ一覧!$H$22:$H$27,0),MATCH(計算過程!AC$2,バックデータ一覧!$I$2:$L$2,0))))))</f>
        <v>180</v>
      </c>
      <c r="AD334" s="89">
        <f>IF($AF334&lt;7,INDEX(バックデータ一覧!$P$4:$S$5,MATCH(入力データと計算結果!$F$8,バックデータ一覧!$O$4:$O$5,0),MATCH(入力データと計算結果!$F$6,バックデータ一覧!$P$3:$W$3,0)),IF(AND($AF334&gt;=7,$AF334&lt;16),INDEX(バックデータ一覧!$P$6:$S$7,MATCH(入力データと計算結果!$F$8,バックデータ一覧!$O$6:$O$7,0),MATCH(入力データと計算結果!$F$6,バックデータ一覧!$P$3:$W$3,0)),IF(AND($AF334&gt;=16,$AF334&lt;25),INDEX(バックデータ一覧!$P$8:$S$9,MATCH(入力データと計算結果!$F$8,バックデータ一覧!$O$8:$O$9,0),MATCH(入力データと計算結果!$F$6,バックデータ一覧!$P$3:$W$3,0)),IF($AF334&gt;=25,INDEX(バックデータ一覧!$P$10:$S$11,MATCH(入力データと計算結果!$F$8,バックデータ一覧!$O$10:$O$11,0),MATCH(入力データと計算結果!$F$6,バックデータ一覧!$P$3:$W$3,0))))))</f>
        <v>-0.12</v>
      </c>
      <c r="AE334" s="89">
        <f>IF($AF334&lt;7,INDEX(バックデータ一覧!$T$4:$W$5,MATCH(入力データと計算結果!$F$8,バックデータ一覧!$O$4:$O$5,0),MATCH(入力データと計算結果!$F$6,バックデータ一覧!$P$3:$W$3,0)),IF(AND($AF334&gt;=7,$AF334&lt;16),INDEX(バックデータ一覧!$T$6:$W$7,MATCH(入力データと計算結果!$F$8,バックデータ一覧!$O$6:$O$7,0),MATCH(入力データと計算結果!$F$6,バックデータ一覧!$P$3:$W$3,0)),IF(AND($AF334&gt;=16,$AF334&lt;25),INDEX(バックデータ一覧!$T$8:$W$9,MATCH(入力データと計算結果!$F$8,バックデータ一覧!$O$8:$O$9,0),MATCH(入力データと計算結果!$F$6,バックデータ一覧!$P$3:$W$3,0)),IF($AF334&gt;=25,INDEX(バックデータ一覧!$T$10:$W$11,MATCH(入力データと計算結果!$F$8,バックデータ一覧!$O$10:$O$11,0),MATCH(入力データと計算結果!$F$6,バックデータ一覧!$P$3:$W$3,0))))))</f>
        <v>6</v>
      </c>
      <c r="AF334" s="88">
        <f>AVERAGEIF(貼り付けシート!$A$6:$A$8765,$A334,貼り付けシート!$C$6:$C$8765)</f>
        <v>-1.3749999999999998</v>
      </c>
      <c r="AG334" s="91">
        <f>IF(AND(入力データと計算結果!$F$7=バックデータ一覧!$A$7,AH334="使用できる"),MIN(AN334,SUM(I334:N334)*$AX$13),0)</f>
        <v>0</v>
      </c>
      <c r="AH334" s="47" t="str">
        <f t="shared" si="64"/>
        <v>使用できない</v>
      </c>
      <c r="AI334" s="90">
        <f>IF(入力データと計算結果!$F$7=バックデータ一覧!$A$8,MIN(AJ334,(SUM(I334:N334)*$AX$15)),0)</f>
        <v>0</v>
      </c>
      <c r="AJ334" s="90">
        <f t="shared" ca="1" si="60"/>
        <v>0</v>
      </c>
      <c r="AK334" s="90">
        <f t="shared" ca="1" si="61"/>
        <v>37.905604368450007</v>
      </c>
      <c r="AL334" s="88">
        <f>IF(OR($AX$22=0,入力データと計算結果!$F$7&lt;&gt;バックデータ一覧!$A$8),0,$AX$19*AM334*10^-3)</f>
        <v>0</v>
      </c>
      <c r="AM334" s="90">
        <f>SUMPRODUCT(('計算過程（日射量等）'!$A$6:$A$8765=計算過程!A334)*('計算過程（日射量等）'!$C$6:$C$8765&gt;=$AX$20))</f>
        <v>0</v>
      </c>
      <c r="AN334" s="90">
        <f>IF(入力データと計算結果!$F$7=バックデータ一覧!$A$9,0,AO334*$AX$22*$AX$21*計算過程!$AX$23)</f>
        <v>0</v>
      </c>
      <c r="AO334" s="90">
        <f>SUMIF('計算過程（日射量等）'!$A$6:$A$8765,計算過程!A334,'計算過程（日射量等）'!$C$6:$C$8765)*3600*10^-6</f>
        <v>2.6332722506466983</v>
      </c>
      <c r="AP334" s="90">
        <f t="shared" si="54"/>
        <v>1.2420698924731186</v>
      </c>
      <c r="AQ334" s="90">
        <f>AVERAGEIF('貼り付けシート（日射量等）'!$D$3:$D$8762,$A334,'貼り付けシート（日射量等）'!$F$3:$F$8762)</f>
        <v>0.57499999999999996</v>
      </c>
    </row>
    <row r="335" spans="1:43">
      <c r="A335" s="28">
        <v>41969</v>
      </c>
      <c r="B335" s="88">
        <f ca="1">I335-IF(入力データと計算結果!$F$7=バックデータ一覧!$A$7,計算過程!$AG335,計算過程!$AI335)*I335/($I335+$J335+$K335+$L335+$M335+$N335)</f>
        <v>4.7788223413840001</v>
      </c>
      <c r="C335" s="88">
        <f ca="1">J335-IF(入力データと計算結果!$F$7=バックデータ一覧!$A$7,計算過程!$AG335,計算過程!$AI335)*J335/($I335+$J335+$K335+$L335+$M335+$N335)</f>
        <v>28.3742576519675</v>
      </c>
      <c r="D335" s="88">
        <f ca="1">K335-IF(入力データと計算結果!$F$7=バックデータ一覧!$A$7,計算過程!$AG335,計算過程!$AI335)*K335/($I335+$J335+$K335+$L335+$M335+$N335)</f>
        <v>4.1814695487110001</v>
      </c>
      <c r="E335" s="88">
        <f ca="1">L335-IF(入力データと計算結果!$F$7=バックデータ一覧!$A$7,計算過程!$AG335,計算過程!$AI335)*L335/($I335+$J335+$K335+$L335+$M335+$N335)</f>
        <v>0</v>
      </c>
      <c r="F335" s="88">
        <f ca="1">M335-IF(入力データと計算結果!$F$7=バックデータ一覧!$A$7,計算過程!$AG335,計算過程!$AI335)*M335/($I335+$J335+$K335+$L335+$M335+$N335)</f>
        <v>0</v>
      </c>
      <c r="G335" s="88">
        <f ca="1">N335-IF(入力データと計算結果!$F$7=バックデータ一覧!$A$7,計算過程!$AG335,計算過程!$AI335)*N335/($I335+$J335+$K335+$L335+$M335+$N335)</f>
        <v>0</v>
      </c>
      <c r="H335" s="88">
        <f t="shared" si="62"/>
        <v>0</v>
      </c>
      <c r="I335" s="90">
        <f ca="1">P335*(バックデータ一覧!$E$3-計算過程!X335)*4.186*10^-3</f>
        <v>4.7788223413840001</v>
      </c>
      <c r="J335" s="90">
        <f ca="1">Q335*(バックデータ一覧!$E$4-計算過程!X335)*4.186*10^-3</f>
        <v>28.3742576519675</v>
      </c>
      <c r="K335" s="90">
        <f ca="1">R335*(バックデータ一覧!$E$5-計算過程!X335)*4.186*10^-3</f>
        <v>4.1814695487110001</v>
      </c>
      <c r="L335" s="90">
        <f ca="1">IF(入力データと計算結果!$F$9=バックデータ一覧!$A$2,計算過程!S335*(バックデータ一覧!$E$6-計算過程!X335)*4.186*10^-3,0)</f>
        <v>0</v>
      </c>
      <c r="M335" s="90">
        <f>IF(入力データと計算結果!$F$9=バックデータ一覧!$A$2,0,計算過程!T335*(バックデータ一覧!$E$7-計算過程!X335)*4.186*10^-3)</f>
        <v>0</v>
      </c>
      <c r="N335" s="90">
        <f ca="1">IF(入力データと計算結果!$F$9=バックデータ一覧!$A$4,0,計算過程!U335*(バックデータ一覧!$E$8-計算過程!X335)*4.186*10^-3)</f>
        <v>0</v>
      </c>
      <c r="O335" s="90">
        <f>IF(入力データと計算結果!$F$9=バックデータ一覧!$A$4,計算過程!W335*1.25,0)</f>
        <v>0</v>
      </c>
      <c r="P335" s="88">
        <f t="shared" si="55"/>
        <v>32</v>
      </c>
      <c r="Q335" s="88">
        <f t="shared" si="56"/>
        <v>190</v>
      </c>
      <c r="R335" s="88">
        <f t="shared" si="57"/>
        <v>28</v>
      </c>
      <c r="S335" s="88">
        <f>IF(入力データと計算結果!$F$9=バックデータ一覧!$A$2,$AC335,0)*$AX$11*$AX$12</f>
        <v>0</v>
      </c>
      <c r="T335" s="88">
        <f>IF(入力データと計算結果!$F$9=バックデータ一覧!$A$2,0,$AC335)*$AX$12</f>
        <v>0</v>
      </c>
      <c r="U335" s="88">
        <f t="shared" ca="1" si="63"/>
        <v>0</v>
      </c>
      <c r="V335" s="90">
        <f ca="1">IF(OR(入力データと計算結果!$F$9=バックデータ一覧!$A$2,入力データと計算結果!$F$9=バックデータ一覧!$A$3),W335/(バックデータ一覧!$E$8-計算過程!X335)/4.186*10^3,0)</f>
        <v>0</v>
      </c>
      <c r="W335" s="90">
        <f t="shared" si="58"/>
        <v>0</v>
      </c>
      <c r="X335" s="90">
        <f ca="1">MAX(VLOOKUP(入力データと計算結果!$F$5,バックデータ一覧!$Y$3:$AA$10,2)*Y335+VLOOKUP(入力データと計算結果!$F$5,バックデータ一覧!$Y$3:$AA$10,3),0.5)</f>
        <v>4.3243673750000005</v>
      </c>
      <c r="Y335" s="90">
        <f t="shared" ca="1" si="59"/>
        <v>1.2929166666666667</v>
      </c>
      <c r="Z335" s="24">
        <f>IF(入力データと計算結果!$F$6=4,INDEX(バックデータ一覧!$I$4:$L$9,MATCH(VLOOKUP(計算過程!$A335,バックデータ一覧!$AU$3:$AV$367,2),バックデータ一覧!$H$4:$H$9,0),MATCH(計算過程!Z$2,バックデータ一覧!$I$2:$L$2,0)),IF(入力データと計算結果!$F$6=3,INDEX(バックデータ一覧!$I$10:$L$15,MATCH(VLOOKUP(計算過程!$A335,バックデータ一覧!$AU$3:$AV$367,2),バックデータ一覧!$H$10:$H$15,0),MATCH(計算過程!Z$2,バックデータ一覧!$I$2:$L$2,0)),IF(入力データと計算結果!$F$6=2,INDEX(バックデータ一覧!$I$16:$L$21,MATCH(VLOOKUP(計算過程!$A335,バックデータ一覧!$AU$3:$AV$367,2),バックデータ一覧!$H$16:$H$21,0),MATCH(計算過程!Z$2,バックデータ一覧!$I$2:$L$2,0)),IF(入力データと計算結果!$F$6=1,INDEX(バックデータ一覧!$I$22:$L$27,MATCH(VLOOKUP(計算過程!$A335,バックデータ一覧!$AU$3:$AV$367,2),バックデータ一覧!$H$22:$H$27,0),MATCH(計算過程!Z$2,バックデータ一覧!$I$2:$L$2,0))))))</f>
        <v>32</v>
      </c>
      <c r="AA335" s="24">
        <f>IF(入力データと計算結果!$F$6=4,INDEX(バックデータ一覧!$I$4:$L$9,MATCH(VLOOKUP(計算過程!$A335,バックデータ一覧!$AU$3:$AV$367,2),バックデータ一覧!$H$4:$H$9,0),MATCH(計算過程!AA$2,バックデータ一覧!$I$2:$L$2,0)),IF(入力データと計算結果!$F$6=3,INDEX(バックデータ一覧!$I$10:$L$15,MATCH(VLOOKUP(計算過程!$A335,バックデータ一覧!$AU$3:$AV$367,2),バックデータ一覧!$H$10:$H$15,0),MATCH(計算過程!AA$2,バックデータ一覧!$I$2:$L$2,0)),IF(入力データと計算結果!$F$6=2,INDEX(バックデータ一覧!$I$16:$L$21,MATCH(VLOOKUP(計算過程!$A335,バックデータ一覧!$AU$3:$AV$367,2),バックデータ一覧!$H$16:$H$21,0),MATCH(計算過程!AA$2,バックデータ一覧!$I$2:$L$2,0)),IF(入力データと計算結果!$F$6=1,INDEX(バックデータ一覧!$I$22:$L$27,MATCH(VLOOKUP(計算過程!$A335,バックデータ一覧!$AU$3:$AV$367,2),バックデータ一覧!$H$22:$H$27,0),MATCH(計算過程!AA$2,バックデータ一覧!$I$2:$L$2,0))))))</f>
        <v>190</v>
      </c>
      <c r="AB335" s="24">
        <f>IF(入力データと計算結果!$F$6=4,INDEX(バックデータ一覧!$I$4:$L$9,MATCH(VLOOKUP(計算過程!$A335,バックデータ一覧!$AU$3:$AV$367,2),バックデータ一覧!$H$4:$H$9,0),MATCH(計算過程!AB$2,バックデータ一覧!$I$2:$L$2,0)),IF(入力データと計算結果!$F$6=3,INDEX(バックデータ一覧!$I$10:$L$15,MATCH(VLOOKUP(計算過程!$A335,バックデータ一覧!$AU$3:$AV$367,2),バックデータ一覧!$H$10:$H$15,0),MATCH(計算過程!AB$2,バックデータ一覧!$I$2:$L$2,0)),IF(入力データと計算結果!$F$6=2,INDEX(バックデータ一覧!$I$16:$L$21,MATCH(VLOOKUP(計算過程!$A335,バックデータ一覧!$AU$3:$AV$367,2),バックデータ一覧!$H$16:$H$21,0),MATCH(計算過程!AB$2,バックデータ一覧!$I$2:$L$2,0)),IF(入力データと計算結果!$F$6=1,INDEX(バックデータ一覧!$I$22:$L$27,MATCH(VLOOKUP(計算過程!$A335,バックデータ一覧!$AU$3:$AV$367,2),バックデータ一覧!$H$22:$H$27,0),MATCH(計算過程!AB$2,バックデータ一覧!$I$2:$L$2,0))))))</f>
        <v>28</v>
      </c>
      <c r="AC335" s="24">
        <f>IF(入力データと計算結果!$F$6=4,INDEX(バックデータ一覧!$I$4:$L$9,MATCH(VLOOKUP(計算過程!$A335,バックデータ一覧!$AU$3:$AV$367,2),バックデータ一覧!$H$4:$H$9,0),MATCH(計算過程!AC$2,バックデータ一覧!$I$2:$L$2,0)),IF(入力データと計算結果!$F$6=3,INDEX(バックデータ一覧!$I$10:$L$15,MATCH(VLOOKUP(計算過程!$A335,バックデータ一覧!$AU$3:$AV$367,2),バックデータ一覧!$H$10:$H$15,0),MATCH(計算過程!AC$2,バックデータ一覧!$I$2:$L$2,0)),IF(入力データと計算結果!$F$6=2,INDEX(バックデータ一覧!$I$16:$L$21,MATCH(VLOOKUP(計算過程!$A335,バックデータ一覧!$AU$3:$AV$367,2),バックデータ一覧!$H$16:$H$21,0),MATCH(計算過程!AC$2,バックデータ一覧!$I$2:$L$2,0)),IF(入力データと計算結果!$F$6=1,INDEX(バックデータ一覧!$I$22:$L$27,MATCH(VLOOKUP(計算過程!$A335,バックデータ一覧!$AU$3:$AV$367,2),バックデータ一覧!$H$22:$H$27,0),MATCH(計算過程!AC$2,バックデータ一覧!$I$2:$L$2,0))))))</f>
        <v>0</v>
      </c>
      <c r="AD335" s="89">
        <f>IF($AF335&lt;7,INDEX(バックデータ一覧!$P$4:$S$5,MATCH(入力データと計算結果!$F$8,バックデータ一覧!$O$4:$O$5,0),MATCH(入力データと計算結果!$F$6,バックデータ一覧!$P$3:$W$3,0)),IF(AND($AF335&gt;=7,$AF335&lt;16),INDEX(バックデータ一覧!$P$6:$S$7,MATCH(入力データと計算結果!$F$8,バックデータ一覧!$O$6:$O$7,0),MATCH(入力データと計算結果!$F$6,バックデータ一覧!$P$3:$W$3,0)),IF(AND($AF335&gt;=16,$AF335&lt;25),INDEX(バックデータ一覧!$P$8:$S$9,MATCH(入力データと計算結果!$F$8,バックデータ一覧!$O$8:$O$9,0),MATCH(入力データと計算結果!$F$6,バックデータ一覧!$P$3:$W$3,0)),IF($AF335&gt;=25,INDEX(バックデータ一覧!$P$10:$S$11,MATCH(入力データと計算結果!$F$8,バックデータ一覧!$O$10:$O$11,0),MATCH(入力データと計算結果!$F$6,バックデータ一覧!$P$3:$W$3,0))))))</f>
        <v>-0.12</v>
      </c>
      <c r="AE335" s="89">
        <f>IF($AF335&lt;7,INDEX(バックデータ一覧!$T$4:$W$5,MATCH(入力データと計算結果!$F$8,バックデータ一覧!$O$4:$O$5,0),MATCH(入力データと計算結果!$F$6,バックデータ一覧!$P$3:$W$3,0)),IF(AND($AF335&gt;=7,$AF335&lt;16),INDEX(バックデータ一覧!$T$6:$W$7,MATCH(入力データと計算結果!$F$8,バックデータ一覧!$O$6:$O$7,0),MATCH(入力データと計算結果!$F$6,バックデータ一覧!$P$3:$W$3,0)),IF(AND($AF335&gt;=16,$AF335&lt;25),INDEX(バックデータ一覧!$T$8:$W$9,MATCH(入力データと計算結果!$F$8,バックデータ一覧!$O$8:$O$9,0),MATCH(入力データと計算結果!$F$6,バックデータ一覧!$P$3:$W$3,0)),IF($AF335&gt;=25,INDEX(バックデータ一覧!$T$10:$W$11,MATCH(入力データと計算結果!$F$8,バックデータ一覧!$O$10:$O$11,0),MATCH(入力データと計算結果!$F$6,バックデータ一覧!$P$3:$W$3,0))))))</f>
        <v>6</v>
      </c>
      <c r="AF335" s="88">
        <f>AVERAGEIF(貼り付けシート!$A$6:$A$8765,$A335,貼り付けシート!$C$6:$C$8765)</f>
        <v>-3.6833333333333336</v>
      </c>
      <c r="AG335" s="91">
        <f>IF(AND(入力データと計算結果!$F$7=バックデータ一覧!$A$7,AH335="使用できる"),MIN(AN335,SUM(I335:N335)*$AX$13),0)</f>
        <v>0</v>
      </c>
      <c r="AH335" s="47" t="str">
        <f t="shared" si="64"/>
        <v>使用できない</v>
      </c>
      <c r="AI335" s="90">
        <f>IF(入力データと計算結果!$F$7=バックデータ一覧!$A$8,MIN(AJ335,(SUM(I335:N335)*$AX$15)),0)</f>
        <v>0</v>
      </c>
      <c r="AJ335" s="90">
        <f t="shared" ca="1" si="60"/>
        <v>0</v>
      </c>
      <c r="AK335" s="90">
        <f t="shared" ca="1" si="61"/>
        <v>38.098229725237502</v>
      </c>
      <c r="AL335" s="88">
        <f>IF(OR($AX$22=0,入力データと計算結果!$F$7&lt;&gt;バックデータ一覧!$A$8),0,$AX$19*AM335*10^-3)</f>
        <v>0</v>
      </c>
      <c r="AM335" s="90">
        <f>SUMPRODUCT(('計算過程（日射量等）'!$A$6:$A$8765=計算過程!A335)*('計算過程（日射量等）'!$C$6:$C$8765&gt;=$AX$20))</f>
        <v>2</v>
      </c>
      <c r="AN335" s="90">
        <f>IF(入力データと計算結果!$F$7=バックデータ一覧!$A$9,0,AO335*$AX$22*$AX$21*計算過程!$AX$23)</f>
        <v>0</v>
      </c>
      <c r="AO335" s="90">
        <f>SUMIF('計算過程（日射量等）'!$A$6:$A$8765,計算過程!A335,'計算過程（日射量等）'!$C$6:$C$8765)*3600*10^-6</f>
        <v>5.0423605240227092</v>
      </c>
      <c r="AP335" s="90">
        <f t="shared" si="54"/>
        <v>1.0771505376344086</v>
      </c>
      <c r="AQ335" s="90">
        <f>AVERAGEIF('貼り付けシート（日射量等）'!$D$3:$D$8762,$A335,'貼り付けシート（日射量等）'!$F$3:$F$8762)</f>
        <v>2.9666666666666672</v>
      </c>
    </row>
    <row r="336" spans="1:43">
      <c r="A336" s="28">
        <v>41970</v>
      </c>
      <c r="B336" s="88">
        <f ca="1">I336-IF(入力データと計算結果!$F$7=バックデータ一覧!$A$7,計算過程!$AG336,計算過程!$AI336)*I336/($I336+$J336+$K336+$L336+$M336+$N336)</f>
        <v>13.946637801914997</v>
      </c>
      <c r="C336" s="88">
        <f ca="1">J336-IF(入力データと計算結果!$F$7=バックデータ一覧!$A$7,計算過程!$AG336,計算過程!$AI336)*J336/($I336+$J336+$K336+$L336+$M336+$N336)</f>
        <v>22.739083372687499</v>
      </c>
      <c r="D336" s="88">
        <f ca="1">K336-IF(入力データと計算結果!$F$7=バックデータ一覧!$A$7,計算過程!$AG336,計算過程!$AI336)*K336/($I336+$J336+$K336+$L336+$M336+$N336)</f>
        <v>4.2446288962349996</v>
      </c>
      <c r="E336" s="88">
        <f ca="1">L336-IF(入力データと計算結果!$F$7=バックデータ一覧!$A$7,計算過程!$AG336,計算過程!$AI336)*L336/($I336+$J336+$K336+$L336+$M336+$N336)</f>
        <v>27.286900047225</v>
      </c>
      <c r="F336" s="88">
        <f ca="1">M336-IF(入力データと計算結果!$F$7=バックデータ一覧!$A$7,計算過程!$AG336,計算過程!$AI336)*M336/($I336+$J336+$K336+$L336+$M336+$N336)</f>
        <v>0</v>
      </c>
      <c r="G336" s="88">
        <f ca="1">N336-IF(入力データと計算結果!$F$7=バックデータ一覧!$A$7,計算過程!$AG336,計算過程!$AI336)*N336/($I336+$J336+$K336+$L336+$M336+$N336)</f>
        <v>6.3929999999999998</v>
      </c>
      <c r="H336" s="88">
        <f t="shared" si="62"/>
        <v>0</v>
      </c>
      <c r="I336" s="90">
        <f ca="1">P336*(バックデータ一覧!$E$3-計算過程!X336)*4.186*10^-3</f>
        <v>13.946637801914997</v>
      </c>
      <c r="J336" s="90">
        <f ca="1">Q336*(バックデータ一覧!$E$4-計算過程!X336)*4.186*10^-3</f>
        <v>22.739083372687499</v>
      </c>
      <c r="K336" s="90">
        <f ca="1">R336*(バックデータ一覧!$E$5-計算過程!X336)*4.186*10^-3</f>
        <v>4.2446288962349996</v>
      </c>
      <c r="L336" s="90">
        <f ca="1">IF(入力データと計算結果!$F$9=バックデータ一覧!$A$2,計算過程!S336*(バックデータ一覧!$E$6-計算過程!X336)*4.186*10^-3,0)</f>
        <v>27.286900047225</v>
      </c>
      <c r="M336" s="90">
        <f>IF(入力データと計算結果!$F$9=バックデータ一覧!$A$2,0,計算過程!T336*(バックデータ一覧!$E$7-計算過程!X336)*4.186*10^-3)</f>
        <v>0</v>
      </c>
      <c r="N336" s="90">
        <f ca="1">IF(入力データと計算結果!$F$9=バックデータ一覧!$A$4,0,計算過程!U336*(バックデータ一覧!$E$8-計算過程!X336)*4.186*10^-3)</f>
        <v>6.3929999999999998</v>
      </c>
      <c r="O336" s="90">
        <f>IF(入力データと計算結果!$F$9=バックデータ一覧!$A$4,計算過程!W336*1.25,0)</f>
        <v>0</v>
      </c>
      <c r="P336" s="88">
        <f t="shared" si="55"/>
        <v>92</v>
      </c>
      <c r="Q336" s="88">
        <f t="shared" si="56"/>
        <v>150</v>
      </c>
      <c r="R336" s="88">
        <f t="shared" si="57"/>
        <v>28</v>
      </c>
      <c r="S336" s="88">
        <f>IF(入力データと計算結果!$F$9=バックデータ一覧!$A$2,$AC336,0)*$AX$11*$AX$12</f>
        <v>180</v>
      </c>
      <c r="T336" s="88">
        <f>IF(入力データと計算結果!$F$9=バックデータ一覧!$A$2,0,$AC336)*$AX$12</f>
        <v>0</v>
      </c>
      <c r="U336" s="88">
        <f t="shared" ca="1" si="63"/>
        <v>27.167967105804134</v>
      </c>
      <c r="V336" s="90">
        <f ca="1">IF(OR(入力データと計算結果!$F$9=バックデータ一覧!$A$2,入力データと計算結果!$F$9=バックデータ一覧!$A$3),W336/(バックデータ一覧!$E$8-計算過程!X336)/4.186*10^3,0)</f>
        <v>27.167967105804134</v>
      </c>
      <c r="W336" s="90">
        <f t="shared" si="58"/>
        <v>6.3929999999999998</v>
      </c>
      <c r="X336" s="90">
        <f ca="1">MAX(VLOOKUP(入力データと計算結果!$F$5,バックデータ一覧!$Y$3:$AA$10,2)*Y336+VLOOKUP(入力データと計算結果!$F$5,バックデータ一覧!$Y$3:$AA$10,3),0.5)</f>
        <v>3.7855018750000005</v>
      </c>
      <c r="Y336" s="90">
        <f t="shared" ca="1" si="59"/>
        <v>0.48125000000000001</v>
      </c>
      <c r="Z336" s="24">
        <f>IF(入力データと計算結果!$F$6=4,INDEX(バックデータ一覧!$I$4:$L$9,MATCH(VLOOKUP(計算過程!$A336,バックデータ一覧!$AU$3:$AV$367,2),バックデータ一覧!$H$4:$H$9,0),MATCH(計算過程!Z$2,バックデータ一覧!$I$2:$L$2,0)),IF(入力データと計算結果!$F$6=3,INDEX(バックデータ一覧!$I$10:$L$15,MATCH(VLOOKUP(計算過程!$A336,バックデータ一覧!$AU$3:$AV$367,2),バックデータ一覧!$H$10:$H$15,0),MATCH(計算過程!Z$2,バックデータ一覧!$I$2:$L$2,0)),IF(入力データと計算結果!$F$6=2,INDEX(バックデータ一覧!$I$16:$L$21,MATCH(VLOOKUP(計算過程!$A336,バックデータ一覧!$AU$3:$AV$367,2),バックデータ一覧!$H$16:$H$21,0),MATCH(計算過程!Z$2,バックデータ一覧!$I$2:$L$2,0)),IF(入力データと計算結果!$F$6=1,INDEX(バックデータ一覧!$I$22:$L$27,MATCH(VLOOKUP(計算過程!$A336,バックデータ一覧!$AU$3:$AV$367,2),バックデータ一覧!$H$22:$H$27,0),MATCH(計算過程!Z$2,バックデータ一覧!$I$2:$L$2,0))))))</f>
        <v>92</v>
      </c>
      <c r="AA336" s="24">
        <f>IF(入力データと計算結果!$F$6=4,INDEX(バックデータ一覧!$I$4:$L$9,MATCH(VLOOKUP(計算過程!$A336,バックデータ一覧!$AU$3:$AV$367,2),バックデータ一覧!$H$4:$H$9,0),MATCH(計算過程!AA$2,バックデータ一覧!$I$2:$L$2,0)),IF(入力データと計算結果!$F$6=3,INDEX(バックデータ一覧!$I$10:$L$15,MATCH(VLOOKUP(計算過程!$A336,バックデータ一覧!$AU$3:$AV$367,2),バックデータ一覧!$H$10:$H$15,0),MATCH(計算過程!AA$2,バックデータ一覧!$I$2:$L$2,0)),IF(入力データと計算結果!$F$6=2,INDEX(バックデータ一覧!$I$16:$L$21,MATCH(VLOOKUP(計算過程!$A336,バックデータ一覧!$AU$3:$AV$367,2),バックデータ一覧!$H$16:$H$21,0),MATCH(計算過程!AA$2,バックデータ一覧!$I$2:$L$2,0)),IF(入力データと計算結果!$F$6=1,INDEX(バックデータ一覧!$I$22:$L$27,MATCH(VLOOKUP(計算過程!$A336,バックデータ一覧!$AU$3:$AV$367,2),バックデータ一覧!$H$22:$H$27,0),MATCH(計算過程!AA$2,バックデータ一覧!$I$2:$L$2,0))))))</f>
        <v>150</v>
      </c>
      <c r="AB336" s="24">
        <f>IF(入力データと計算結果!$F$6=4,INDEX(バックデータ一覧!$I$4:$L$9,MATCH(VLOOKUP(計算過程!$A336,バックデータ一覧!$AU$3:$AV$367,2),バックデータ一覧!$H$4:$H$9,0),MATCH(計算過程!AB$2,バックデータ一覧!$I$2:$L$2,0)),IF(入力データと計算結果!$F$6=3,INDEX(バックデータ一覧!$I$10:$L$15,MATCH(VLOOKUP(計算過程!$A336,バックデータ一覧!$AU$3:$AV$367,2),バックデータ一覧!$H$10:$H$15,0),MATCH(計算過程!AB$2,バックデータ一覧!$I$2:$L$2,0)),IF(入力データと計算結果!$F$6=2,INDEX(バックデータ一覧!$I$16:$L$21,MATCH(VLOOKUP(計算過程!$A336,バックデータ一覧!$AU$3:$AV$367,2),バックデータ一覧!$H$16:$H$21,0),MATCH(計算過程!AB$2,バックデータ一覧!$I$2:$L$2,0)),IF(入力データと計算結果!$F$6=1,INDEX(バックデータ一覧!$I$22:$L$27,MATCH(VLOOKUP(計算過程!$A336,バックデータ一覧!$AU$3:$AV$367,2),バックデータ一覧!$H$22:$H$27,0),MATCH(計算過程!AB$2,バックデータ一覧!$I$2:$L$2,0))))))</f>
        <v>28</v>
      </c>
      <c r="AC336" s="24">
        <f>IF(入力データと計算結果!$F$6=4,INDEX(バックデータ一覧!$I$4:$L$9,MATCH(VLOOKUP(計算過程!$A336,バックデータ一覧!$AU$3:$AV$367,2),バックデータ一覧!$H$4:$H$9,0),MATCH(計算過程!AC$2,バックデータ一覧!$I$2:$L$2,0)),IF(入力データと計算結果!$F$6=3,INDEX(バックデータ一覧!$I$10:$L$15,MATCH(VLOOKUP(計算過程!$A336,バックデータ一覧!$AU$3:$AV$367,2),バックデータ一覧!$H$10:$H$15,0),MATCH(計算過程!AC$2,バックデータ一覧!$I$2:$L$2,0)),IF(入力データと計算結果!$F$6=2,INDEX(バックデータ一覧!$I$16:$L$21,MATCH(VLOOKUP(計算過程!$A336,バックデータ一覧!$AU$3:$AV$367,2),バックデータ一覧!$H$16:$H$21,0),MATCH(計算過程!AC$2,バックデータ一覧!$I$2:$L$2,0)),IF(入力データと計算結果!$F$6=1,INDEX(バックデータ一覧!$I$22:$L$27,MATCH(VLOOKUP(計算過程!$A336,バックデータ一覧!$AU$3:$AV$367,2),バックデータ一覧!$H$22:$H$27,0),MATCH(計算過程!AC$2,バックデータ一覧!$I$2:$L$2,0))))))</f>
        <v>180</v>
      </c>
      <c r="AD336" s="89">
        <f>IF($AF336&lt;7,INDEX(バックデータ一覧!$P$4:$S$5,MATCH(入力データと計算結果!$F$8,バックデータ一覧!$O$4:$O$5,0),MATCH(入力データと計算結果!$F$6,バックデータ一覧!$P$3:$W$3,0)),IF(AND($AF336&gt;=7,$AF336&lt;16),INDEX(バックデータ一覧!$P$6:$S$7,MATCH(入力データと計算結果!$F$8,バックデータ一覧!$O$6:$O$7,0),MATCH(入力データと計算結果!$F$6,バックデータ一覧!$P$3:$W$3,0)),IF(AND($AF336&gt;=16,$AF336&lt;25),INDEX(バックデータ一覧!$P$8:$S$9,MATCH(入力データと計算結果!$F$8,バックデータ一覧!$O$8:$O$9,0),MATCH(入力データと計算結果!$F$6,バックデータ一覧!$P$3:$W$3,0)),IF($AF336&gt;=25,INDEX(バックデータ一覧!$P$10:$S$11,MATCH(入力データと計算結果!$F$8,バックデータ一覧!$O$10:$O$11,0),MATCH(入力データと計算結果!$F$6,バックデータ一覧!$P$3:$W$3,0))))))</f>
        <v>-0.12</v>
      </c>
      <c r="AE336" s="89">
        <f>IF($AF336&lt;7,INDEX(バックデータ一覧!$T$4:$W$5,MATCH(入力データと計算結果!$F$8,バックデータ一覧!$O$4:$O$5,0),MATCH(入力データと計算結果!$F$6,バックデータ一覧!$P$3:$W$3,0)),IF(AND($AF336&gt;=7,$AF336&lt;16),INDEX(バックデータ一覧!$T$6:$W$7,MATCH(入力データと計算結果!$F$8,バックデータ一覧!$O$6:$O$7,0),MATCH(入力データと計算結果!$F$6,バックデータ一覧!$P$3:$W$3,0)),IF(AND($AF336&gt;=16,$AF336&lt;25),INDEX(バックデータ一覧!$T$8:$W$9,MATCH(入力データと計算結果!$F$8,バックデータ一覧!$O$8:$O$9,0),MATCH(入力データと計算結果!$F$6,バックデータ一覧!$P$3:$W$3,0)),IF($AF336&gt;=25,INDEX(バックデータ一覧!$T$10:$W$11,MATCH(入力データと計算結果!$F$8,バックデータ一覧!$O$10:$O$11,0),MATCH(入力データと計算結果!$F$6,バックデータ一覧!$P$3:$W$3,0))))))</f>
        <v>6</v>
      </c>
      <c r="AF336" s="88">
        <f>AVERAGEIF(貼り付けシート!$A$6:$A$8765,$A336,貼り付けシート!$C$6:$C$8765)</f>
        <v>-3.2749999999999999</v>
      </c>
      <c r="AG336" s="91">
        <f>IF(AND(入力データと計算結果!$F$7=バックデータ一覧!$A$7,AH336="使用できる"),MIN(AN336,SUM(I336:N336)*$AX$13),0)</f>
        <v>0</v>
      </c>
      <c r="AH336" s="47" t="str">
        <f t="shared" si="64"/>
        <v>使用できない</v>
      </c>
      <c r="AI336" s="90">
        <f>IF(入力データと計算結果!$F$7=バックデータ一覧!$A$8,MIN(AJ336,(SUM(I336:N336)*$AX$15)),0)</f>
        <v>0</v>
      </c>
      <c r="AJ336" s="90">
        <f t="shared" ca="1" si="60"/>
        <v>0</v>
      </c>
      <c r="AK336" s="90">
        <f t="shared" ca="1" si="61"/>
        <v>38.436583372687501</v>
      </c>
      <c r="AL336" s="88">
        <f>IF(OR($AX$22=0,入力データと計算結果!$F$7&lt;&gt;バックデータ一覧!$A$8),0,$AX$19*AM336*10^-3)</f>
        <v>0</v>
      </c>
      <c r="AM336" s="90">
        <f>SUMPRODUCT(('計算過程（日射量等）'!$A$6:$A$8765=計算過程!A336)*('計算過程（日射量等）'!$C$6:$C$8765&gt;=$AX$20))</f>
        <v>0</v>
      </c>
      <c r="AN336" s="90">
        <f>IF(入力データと計算結果!$F$7=バックデータ一覧!$A$9,0,AO336*$AX$22*$AX$21*計算過程!$AX$23)</f>
        <v>0</v>
      </c>
      <c r="AO336" s="90">
        <f>SUMIF('計算過程（日射量等）'!$A$6:$A$8765,計算過程!A336,'計算過程（日射量等）'!$C$6:$C$8765)*3600*10^-6</f>
        <v>2.4922589093265031</v>
      </c>
      <c r="AP336" s="90">
        <f t="shared" si="54"/>
        <v>0.77634408602150573</v>
      </c>
      <c r="AQ336" s="90">
        <f>AVERAGEIF('貼り付けシート（日射量等）'!$D$3:$D$8762,$A336,'貼り付けシート（日射量等）'!$F$3:$F$8762)</f>
        <v>0.98750000000000016</v>
      </c>
    </row>
    <row r="337" spans="1:43">
      <c r="A337" s="28">
        <v>41971</v>
      </c>
      <c r="B337" s="88">
        <f ca="1">I337-IF(入力データと計算結果!$F$7=バックデータ一覧!$A$7,計算過程!$AG337,計算過程!$AI337)*I337/($I337+$J337+$K337+$L337+$M337+$N337)</f>
        <v>9.6037184621105016</v>
      </c>
      <c r="C337" s="88">
        <f ca="1">J337-IF(入力データと計算結果!$F$7=バックデータ一覧!$A$7,計算過程!$AG337,計算過程!$AI337)*J337/($I337+$J337+$K337+$L337+$M337+$N337)</f>
        <v>15.489868487275</v>
      </c>
      <c r="D337" s="88">
        <f ca="1">K337-IF(入力データと計算結果!$F$7=バックデータ一覧!$A$7,計算過程!$AG337,計算過程!$AI337)*K337/($I337+$J337+$K337+$L337+$M337+$N337)</f>
        <v>1.2391894789819999</v>
      </c>
      <c r="E337" s="88">
        <f ca="1">L337-IF(入力データと計算結果!$F$7=バックデータ一覧!$A$7,計算過程!$AG337,計算過程!$AI337)*L337/($I337+$J337+$K337+$L337+$M337+$N337)</f>
        <v>27.881763277095001</v>
      </c>
      <c r="F337" s="88">
        <f ca="1">M337-IF(入力データと計算結果!$F$7=バックデータ一覧!$A$7,計算過程!$AG337,計算過程!$AI337)*M337/($I337+$J337+$K337+$L337+$M337+$N337)</f>
        <v>0</v>
      </c>
      <c r="G337" s="88">
        <f ca="1">N337-IF(入力データと計算結果!$F$7=バックデータ一覧!$A$7,計算過程!$AG337,計算過程!$AI337)*N337/($I337+$J337+$K337+$L337+$M337+$N337)</f>
        <v>6.0880000000000001</v>
      </c>
      <c r="H337" s="88">
        <f t="shared" si="62"/>
        <v>0</v>
      </c>
      <c r="I337" s="90">
        <f ca="1">P337*(バックデータ一覧!$E$3-計算過程!X337)*4.186*10^-3</f>
        <v>9.6037184621105016</v>
      </c>
      <c r="J337" s="90">
        <f ca="1">Q337*(バックデータ一覧!$E$4-計算過程!X337)*4.186*10^-3</f>
        <v>15.489868487275</v>
      </c>
      <c r="K337" s="90">
        <f ca="1">R337*(バックデータ一覧!$E$5-計算過程!X337)*4.186*10^-3</f>
        <v>1.2391894789819999</v>
      </c>
      <c r="L337" s="90">
        <f ca="1">IF(入力データと計算結果!$F$9=バックデータ一覧!$A$2,計算過程!S337*(バックデータ一覧!$E$6-計算過程!X337)*4.186*10^-3,0)</f>
        <v>27.881763277095001</v>
      </c>
      <c r="M337" s="90">
        <f>IF(入力データと計算結果!$F$9=バックデータ一覧!$A$2,0,計算過程!T337*(バックデータ一覧!$E$7-計算過程!X337)*4.186*10^-3)</f>
        <v>0</v>
      </c>
      <c r="N337" s="90">
        <f ca="1">IF(入力データと計算結果!$F$9=バックデータ一覧!$A$4,0,計算過程!U337*(バックデータ一覧!$E$8-計算過程!X337)*4.186*10^-3)</f>
        <v>6.0880000000000001</v>
      </c>
      <c r="O337" s="90">
        <f>IF(入力データと計算結果!$F$9=バックデータ一覧!$A$4,計算過程!W337*1.25,0)</f>
        <v>0</v>
      </c>
      <c r="P337" s="88">
        <f t="shared" si="55"/>
        <v>62</v>
      </c>
      <c r="Q337" s="88">
        <f t="shared" si="56"/>
        <v>100</v>
      </c>
      <c r="R337" s="88">
        <f t="shared" si="57"/>
        <v>8</v>
      </c>
      <c r="S337" s="88">
        <f>IF(入力データと計算結果!$F$9=バックデータ一覧!$A$2,$AC337,0)*$AX$11*$AX$12</f>
        <v>180</v>
      </c>
      <c r="T337" s="88">
        <f>IF(入力データと計算結果!$F$9=バックデータ一覧!$A$2,0,$AC337)*$AX$12</f>
        <v>0</v>
      </c>
      <c r="U337" s="88">
        <f t="shared" ca="1" si="63"/>
        <v>25.513509150578859</v>
      </c>
      <c r="V337" s="90">
        <f ca="1">IF(OR(入力データと計算結果!$F$9=バックデータ一覧!$A$2,入力データと計算結果!$F$9=バックデータ一覧!$A$3),W337/(バックデータ一覧!$E$8-計算過程!X337)/4.186*10^3,0)</f>
        <v>25.513509150578859</v>
      </c>
      <c r="W337" s="90">
        <f t="shared" si="58"/>
        <v>6.0880000000000001</v>
      </c>
      <c r="X337" s="90">
        <f ca="1">MAX(VLOOKUP(入力データと計算結果!$F$5,バックデータ一覧!$Y$3:$AA$10,2)*Y337+VLOOKUP(入力データと計算結果!$F$5,バックデータ一覧!$Y$3:$AA$10,3),0.5)</f>
        <v>2.9960141250000003</v>
      </c>
      <c r="Y337" s="90">
        <f t="shared" ca="1" si="59"/>
        <v>-0.70791666666666675</v>
      </c>
      <c r="Z337" s="24">
        <f>IF(入力データと計算結果!$F$6=4,INDEX(バックデータ一覧!$I$4:$L$9,MATCH(VLOOKUP(計算過程!$A337,バックデータ一覧!$AU$3:$AV$367,2),バックデータ一覧!$H$4:$H$9,0),MATCH(計算過程!Z$2,バックデータ一覧!$I$2:$L$2,0)),IF(入力データと計算結果!$F$6=3,INDEX(バックデータ一覧!$I$10:$L$15,MATCH(VLOOKUP(計算過程!$A337,バックデータ一覧!$AU$3:$AV$367,2),バックデータ一覧!$H$10:$H$15,0),MATCH(計算過程!Z$2,バックデータ一覧!$I$2:$L$2,0)),IF(入力データと計算結果!$F$6=2,INDEX(バックデータ一覧!$I$16:$L$21,MATCH(VLOOKUP(計算過程!$A337,バックデータ一覧!$AU$3:$AV$367,2),バックデータ一覧!$H$16:$H$21,0),MATCH(計算過程!Z$2,バックデータ一覧!$I$2:$L$2,0)),IF(入力データと計算結果!$F$6=1,INDEX(バックデータ一覧!$I$22:$L$27,MATCH(VLOOKUP(計算過程!$A337,バックデータ一覧!$AU$3:$AV$367,2),バックデータ一覧!$H$22:$H$27,0),MATCH(計算過程!Z$2,バックデータ一覧!$I$2:$L$2,0))))))</f>
        <v>62</v>
      </c>
      <c r="AA337" s="24">
        <f>IF(入力データと計算結果!$F$6=4,INDEX(バックデータ一覧!$I$4:$L$9,MATCH(VLOOKUP(計算過程!$A337,バックデータ一覧!$AU$3:$AV$367,2),バックデータ一覧!$H$4:$H$9,0),MATCH(計算過程!AA$2,バックデータ一覧!$I$2:$L$2,0)),IF(入力データと計算結果!$F$6=3,INDEX(バックデータ一覧!$I$10:$L$15,MATCH(VLOOKUP(計算過程!$A337,バックデータ一覧!$AU$3:$AV$367,2),バックデータ一覧!$H$10:$H$15,0),MATCH(計算過程!AA$2,バックデータ一覧!$I$2:$L$2,0)),IF(入力データと計算結果!$F$6=2,INDEX(バックデータ一覧!$I$16:$L$21,MATCH(VLOOKUP(計算過程!$A337,バックデータ一覧!$AU$3:$AV$367,2),バックデータ一覧!$H$16:$H$21,0),MATCH(計算過程!AA$2,バックデータ一覧!$I$2:$L$2,0)),IF(入力データと計算結果!$F$6=1,INDEX(バックデータ一覧!$I$22:$L$27,MATCH(VLOOKUP(計算過程!$A337,バックデータ一覧!$AU$3:$AV$367,2),バックデータ一覧!$H$22:$H$27,0),MATCH(計算過程!AA$2,バックデータ一覧!$I$2:$L$2,0))))))</f>
        <v>100</v>
      </c>
      <c r="AB337" s="24">
        <f>IF(入力データと計算結果!$F$6=4,INDEX(バックデータ一覧!$I$4:$L$9,MATCH(VLOOKUP(計算過程!$A337,バックデータ一覧!$AU$3:$AV$367,2),バックデータ一覧!$H$4:$H$9,0),MATCH(計算過程!AB$2,バックデータ一覧!$I$2:$L$2,0)),IF(入力データと計算結果!$F$6=3,INDEX(バックデータ一覧!$I$10:$L$15,MATCH(VLOOKUP(計算過程!$A337,バックデータ一覧!$AU$3:$AV$367,2),バックデータ一覧!$H$10:$H$15,0),MATCH(計算過程!AB$2,バックデータ一覧!$I$2:$L$2,0)),IF(入力データと計算結果!$F$6=2,INDEX(バックデータ一覧!$I$16:$L$21,MATCH(VLOOKUP(計算過程!$A337,バックデータ一覧!$AU$3:$AV$367,2),バックデータ一覧!$H$16:$H$21,0),MATCH(計算過程!AB$2,バックデータ一覧!$I$2:$L$2,0)),IF(入力データと計算結果!$F$6=1,INDEX(バックデータ一覧!$I$22:$L$27,MATCH(VLOOKUP(計算過程!$A337,バックデータ一覧!$AU$3:$AV$367,2),バックデータ一覧!$H$22:$H$27,0),MATCH(計算過程!AB$2,バックデータ一覧!$I$2:$L$2,0))))))</f>
        <v>8</v>
      </c>
      <c r="AC337" s="24">
        <f>IF(入力データと計算結果!$F$6=4,INDEX(バックデータ一覧!$I$4:$L$9,MATCH(VLOOKUP(計算過程!$A337,バックデータ一覧!$AU$3:$AV$367,2),バックデータ一覧!$H$4:$H$9,0),MATCH(計算過程!AC$2,バックデータ一覧!$I$2:$L$2,0)),IF(入力データと計算結果!$F$6=3,INDEX(バックデータ一覧!$I$10:$L$15,MATCH(VLOOKUP(計算過程!$A337,バックデータ一覧!$AU$3:$AV$367,2),バックデータ一覧!$H$10:$H$15,0),MATCH(計算過程!AC$2,バックデータ一覧!$I$2:$L$2,0)),IF(入力データと計算結果!$F$6=2,INDEX(バックデータ一覧!$I$16:$L$21,MATCH(VLOOKUP(計算過程!$A337,バックデータ一覧!$AU$3:$AV$367,2),バックデータ一覧!$H$16:$H$21,0),MATCH(計算過程!AC$2,バックデータ一覧!$I$2:$L$2,0)),IF(入力データと計算結果!$F$6=1,INDEX(バックデータ一覧!$I$22:$L$27,MATCH(VLOOKUP(計算過程!$A337,バックデータ一覧!$AU$3:$AV$367,2),バックデータ一覧!$H$22:$H$27,0),MATCH(計算過程!AC$2,バックデータ一覧!$I$2:$L$2,0))))))</f>
        <v>180</v>
      </c>
      <c r="AD337" s="89">
        <f>IF($AF337&lt;7,INDEX(バックデータ一覧!$P$4:$S$5,MATCH(入力データと計算結果!$F$8,バックデータ一覧!$O$4:$O$5,0),MATCH(入力データと計算結果!$F$6,バックデータ一覧!$P$3:$W$3,0)),IF(AND($AF337&gt;=7,$AF337&lt;16),INDEX(バックデータ一覧!$P$6:$S$7,MATCH(入力データと計算結果!$F$8,バックデータ一覧!$O$6:$O$7,0),MATCH(入力データと計算結果!$F$6,バックデータ一覧!$P$3:$W$3,0)),IF(AND($AF337&gt;=16,$AF337&lt;25),INDEX(バックデータ一覧!$P$8:$S$9,MATCH(入力データと計算結果!$F$8,バックデータ一覧!$O$8:$O$9,0),MATCH(入力データと計算結果!$F$6,バックデータ一覧!$P$3:$W$3,0)),IF($AF337&gt;=25,INDEX(バックデータ一覧!$P$10:$S$11,MATCH(入力データと計算結果!$F$8,バックデータ一覧!$O$10:$O$11,0),MATCH(入力データと計算結果!$F$6,バックデータ一覧!$P$3:$W$3,0))))))</f>
        <v>-0.12</v>
      </c>
      <c r="AE337" s="89">
        <f>IF($AF337&lt;7,INDEX(バックデータ一覧!$T$4:$W$5,MATCH(入力データと計算結果!$F$8,バックデータ一覧!$O$4:$O$5,0),MATCH(入力データと計算結果!$F$6,バックデータ一覧!$P$3:$W$3,0)),IF(AND($AF337&gt;=7,$AF337&lt;16),INDEX(バックデータ一覧!$T$6:$W$7,MATCH(入力データと計算結果!$F$8,バックデータ一覧!$O$6:$O$7,0),MATCH(入力データと計算結果!$F$6,バックデータ一覧!$P$3:$W$3,0)),IF(AND($AF337&gt;=16,$AF337&lt;25),INDEX(バックデータ一覧!$T$8:$W$9,MATCH(入力データと計算結果!$F$8,バックデータ一覧!$O$8:$O$9,0),MATCH(入力データと計算結果!$F$6,バックデータ一覧!$P$3:$W$3,0)),IF($AF337&gt;=25,INDEX(バックデータ一覧!$T$10:$W$11,MATCH(入力データと計算結果!$F$8,バックデータ一覧!$O$10:$O$11,0),MATCH(入力データと計算結果!$F$6,バックデータ一覧!$P$3:$W$3,0))))))</f>
        <v>6</v>
      </c>
      <c r="AF337" s="88">
        <f>AVERAGEIF(貼り付けシート!$A$6:$A$8765,$A337,貼り付けシート!$C$6:$C$8765)</f>
        <v>-0.73333333333333339</v>
      </c>
      <c r="AG337" s="91">
        <f>IF(AND(入力データと計算結果!$F$7=バックデータ一覧!$A$7,AH337="使用できる"),MIN(AN337,SUM(I337:N337)*$AX$13),0)</f>
        <v>0</v>
      </c>
      <c r="AH337" s="47" t="str">
        <f t="shared" si="64"/>
        <v>使用できない</v>
      </c>
      <c r="AI337" s="90">
        <f>IF(入力データと計算結果!$F$7=バックデータ一覧!$A$8,MIN(AJ337,(SUM(I337:N337)*$AX$15)),0)</f>
        <v>0</v>
      </c>
      <c r="AJ337" s="90">
        <f t="shared" ca="1" si="60"/>
        <v>0</v>
      </c>
      <c r="AK337" s="90">
        <f t="shared" ca="1" si="61"/>
        <v>38.932302730912497</v>
      </c>
      <c r="AL337" s="88">
        <f>IF(OR($AX$22=0,入力データと計算結果!$F$7&lt;&gt;バックデータ一覧!$A$8),0,$AX$19*AM337*10^-3)</f>
        <v>0</v>
      </c>
      <c r="AM337" s="90">
        <f>SUMPRODUCT(('計算過程（日射量等）'!$A$6:$A$8765=計算過程!A337)*('計算過程（日射量等）'!$C$6:$C$8765&gt;=$AX$20))</f>
        <v>0</v>
      </c>
      <c r="AN337" s="90">
        <f>IF(入力データと計算結果!$F$7=バックデータ一覧!$A$9,0,AO337*$AX$22*$AX$21*計算過程!$AX$23)</f>
        <v>0</v>
      </c>
      <c r="AO337" s="90">
        <f>SUMIF('計算過程（日射量等）'!$A$6:$A$8765,計算過程!A337,'計算過程（日射量等）'!$C$6:$C$8765)*3600*10^-6</f>
        <v>2.5381986002762993</v>
      </c>
      <c r="AP337" s="90">
        <f t="shared" si="54"/>
        <v>0.4466397849462368</v>
      </c>
      <c r="AQ337" s="90">
        <f>AVERAGEIF('貼り付けシート（日射量等）'!$D$3:$D$8762,$A337,'貼り付けシート（日射量等）'!$F$3:$F$8762)</f>
        <v>-2.6083333333333338</v>
      </c>
    </row>
    <row r="338" spans="1:43">
      <c r="A338" s="28">
        <v>41972</v>
      </c>
      <c r="B338" s="88">
        <f ca="1">I338-IF(入力データと計算結果!$F$7=バックデータ一覧!$A$7,計算過程!$AG338,計算過程!$AI338)*I338/($I338+$J338+$K338+$L338+$M338+$N338)</f>
        <v>21.189686643398002</v>
      </c>
      <c r="C338" s="88">
        <f ca="1">J338-IF(入力データと計算結果!$F$7=バックデータ一覧!$A$7,計算過程!$AG338,計算過程!$AI338)*J338/($I338+$J338+$K338+$L338+$M338+$N338)</f>
        <v>31.161303887350002</v>
      </c>
      <c r="D338" s="88">
        <f ca="1">K338-IF(入力データと計算結果!$F$7=バックデータ一覧!$A$7,計算過程!$AG338,計算過程!$AI338)*K338/($I338+$J338+$K338+$L338+$M338+$N338)</f>
        <v>5.2974216608495004</v>
      </c>
      <c r="E338" s="88">
        <f ca="1">L338-IF(入力データと計算結果!$F$7=バックデータ一覧!$A$7,計算過程!$AG338,計算過程!$AI338)*L338/($I338+$J338+$K338+$L338+$M338+$N338)</f>
        <v>28.045173498615</v>
      </c>
      <c r="F338" s="88">
        <f ca="1">M338-IF(入力データと計算結果!$F$7=バックデータ一覧!$A$7,計算過程!$AG338,計算過程!$AI338)*M338/($I338+$J338+$K338+$L338+$M338+$N338)</f>
        <v>0</v>
      </c>
      <c r="G338" s="88">
        <f ca="1">N338-IF(入力データと計算結果!$F$7=バックデータ一覧!$A$7,計算過程!$AG338,計算過程!$AI338)*N338/($I338+$J338+$K338+$L338+$M338+$N338)</f>
        <v>6.2744999999999997</v>
      </c>
      <c r="H338" s="88">
        <f t="shared" si="62"/>
        <v>0</v>
      </c>
      <c r="I338" s="90">
        <f ca="1">P338*(バックデータ一覧!$E$3-計算過程!X338)*4.186*10^-3</f>
        <v>21.189686643398002</v>
      </c>
      <c r="J338" s="90">
        <f ca="1">Q338*(バックデータ一覧!$E$4-計算過程!X338)*4.186*10^-3</f>
        <v>31.161303887350002</v>
      </c>
      <c r="K338" s="90">
        <f ca="1">R338*(バックデータ一覧!$E$5-計算過程!X338)*4.186*10^-3</f>
        <v>5.2974216608495004</v>
      </c>
      <c r="L338" s="90">
        <f ca="1">IF(入力データと計算結果!$F$9=バックデータ一覧!$A$2,計算過程!S338*(バックデータ一覧!$E$6-計算過程!X338)*4.186*10^-3,0)</f>
        <v>28.045173498615</v>
      </c>
      <c r="M338" s="90">
        <f>IF(入力データと計算結果!$F$9=バックデータ一覧!$A$2,0,計算過程!T338*(バックデータ一覧!$E$7-計算過程!X338)*4.186*10^-3)</f>
        <v>0</v>
      </c>
      <c r="N338" s="90">
        <f ca="1">IF(入力データと計算結果!$F$9=バックデータ一覧!$A$4,0,計算過程!U338*(バックデータ一覧!$E$8-計算過程!X338)*4.186*10^-3)</f>
        <v>6.2744999999999997</v>
      </c>
      <c r="O338" s="90">
        <f>IF(入力データと計算結果!$F$9=バックデータ一覧!$A$4,計算過程!W338*1.25,0)</f>
        <v>0</v>
      </c>
      <c r="P338" s="88">
        <f t="shared" si="55"/>
        <v>136</v>
      </c>
      <c r="Q338" s="88">
        <f t="shared" si="56"/>
        <v>200</v>
      </c>
      <c r="R338" s="88">
        <f t="shared" si="57"/>
        <v>34</v>
      </c>
      <c r="S338" s="88">
        <f>IF(入力データと計算結果!$F$9=バックデータ一覧!$A$2,$AC338,0)*$AX$11*$AX$12</f>
        <v>180</v>
      </c>
      <c r="T338" s="88">
        <f>IF(入力データと計算結果!$F$9=バックデータ一覧!$A$2,0,$AC338)*$AX$12</f>
        <v>0</v>
      </c>
      <c r="U338" s="88">
        <f t="shared" ca="1" si="63"/>
        <v>26.195429277537098</v>
      </c>
      <c r="V338" s="90">
        <f ca="1">IF(OR(入力データと計算結果!$F$9=バックデータ一覧!$A$2,入力データと計算結果!$F$9=バックデータ一覧!$A$3),W338/(バックデータ一覧!$E$8-計算過程!X338)/4.186*10^3,0)</f>
        <v>26.195429277537098</v>
      </c>
      <c r="W338" s="90">
        <f t="shared" si="58"/>
        <v>6.2744999999999997</v>
      </c>
      <c r="X338" s="90">
        <f ca="1">MAX(VLOOKUP(入力データと計算結果!$F$5,バックデータ一覧!$Y$3:$AA$10,2)*Y338+VLOOKUP(入力データと計算結果!$F$5,バックデータ一覧!$Y$3:$AA$10,3),0.5)</f>
        <v>2.7791401250000001</v>
      </c>
      <c r="Y338" s="90">
        <f t="shared" ca="1" si="59"/>
        <v>-1.0345833333333334</v>
      </c>
      <c r="Z338" s="24">
        <f>IF(入力データと計算結果!$F$6=4,INDEX(バックデータ一覧!$I$4:$L$9,MATCH(VLOOKUP(計算過程!$A338,バックデータ一覧!$AU$3:$AV$367,2),バックデータ一覧!$H$4:$H$9,0),MATCH(計算過程!Z$2,バックデータ一覧!$I$2:$L$2,0)),IF(入力データと計算結果!$F$6=3,INDEX(バックデータ一覧!$I$10:$L$15,MATCH(VLOOKUP(計算過程!$A338,バックデータ一覧!$AU$3:$AV$367,2),バックデータ一覧!$H$10:$H$15,0),MATCH(計算過程!Z$2,バックデータ一覧!$I$2:$L$2,0)),IF(入力データと計算結果!$F$6=2,INDEX(バックデータ一覧!$I$16:$L$21,MATCH(VLOOKUP(計算過程!$A338,バックデータ一覧!$AU$3:$AV$367,2),バックデータ一覧!$H$16:$H$21,0),MATCH(計算過程!Z$2,バックデータ一覧!$I$2:$L$2,0)),IF(入力データと計算結果!$F$6=1,INDEX(バックデータ一覧!$I$22:$L$27,MATCH(VLOOKUP(計算過程!$A338,バックデータ一覧!$AU$3:$AV$367,2),バックデータ一覧!$H$22:$H$27,0),MATCH(計算過程!Z$2,バックデータ一覧!$I$2:$L$2,0))))))</f>
        <v>136</v>
      </c>
      <c r="AA338" s="24">
        <f>IF(入力データと計算結果!$F$6=4,INDEX(バックデータ一覧!$I$4:$L$9,MATCH(VLOOKUP(計算過程!$A338,バックデータ一覧!$AU$3:$AV$367,2),バックデータ一覧!$H$4:$H$9,0),MATCH(計算過程!AA$2,バックデータ一覧!$I$2:$L$2,0)),IF(入力データと計算結果!$F$6=3,INDEX(バックデータ一覧!$I$10:$L$15,MATCH(VLOOKUP(計算過程!$A338,バックデータ一覧!$AU$3:$AV$367,2),バックデータ一覧!$H$10:$H$15,0),MATCH(計算過程!AA$2,バックデータ一覧!$I$2:$L$2,0)),IF(入力データと計算結果!$F$6=2,INDEX(バックデータ一覧!$I$16:$L$21,MATCH(VLOOKUP(計算過程!$A338,バックデータ一覧!$AU$3:$AV$367,2),バックデータ一覧!$H$16:$H$21,0),MATCH(計算過程!AA$2,バックデータ一覧!$I$2:$L$2,0)),IF(入力データと計算結果!$F$6=1,INDEX(バックデータ一覧!$I$22:$L$27,MATCH(VLOOKUP(計算過程!$A338,バックデータ一覧!$AU$3:$AV$367,2),バックデータ一覧!$H$22:$H$27,0),MATCH(計算過程!AA$2,バックデータ一覧!$I$2:$L$2,0))))))</f>
        <v>200</v>
      </c>
      <c r="AB338" s="24">
        <f>IF(入力データと計算結果!$F$6=4,INDEX(バックデータ一覧!$I$4:$L$9,MATCH(VLOOKUP(計算過程!$A338,バックデータ一覧!$AU$3:$AV$367,2),バックデータ一覧!$H$4:$H$9,0),MATCH(計算過程!AB$2,バックデータ一覧!$I$2:$L$2,0)),IF(入力データと計算結果!$F$6=3,INDEX(バックデータ一覧!$I$10:$L$15,MATCH(VLOOKUP(計算過程!$A338,バックデータ一覧!$AU$3:$AV$367,2),バックデータ一覧!$H$10:$H$15,0),MATCH(計算過程!AB$2,バックデータ一覧!$I$2:$L$2,0)),IF(入力データと計算結果!$F$6=2,INDEX(バックデータ一覧!$I$16:$L$21,MATCH(VLOOKUP(計算過程!$A338,バックデータ一覧!$AU$3:$AV$367,2),バックデータ一覧!$H$16:$H$21,0),MATCH(計算過程!AB$2,バックデータ一覧!$I$2:$L$2,0)),IF(入力データと計算結果!$F$6=1,INDEX(バックデータ一覧!$I$22:$L$27,MATCH(VLOOKUP(計算過程!$A338,バックデータ一覧!$AU$3:$AV$367,2),バックデータ一覧!$H$22:$H$27,0),MATCH(計算過程!AB$2,バックデータ一覧!$I$2:$L$2,0))))))</f>
        <v>34</v>
      </c>
      <c r="AC338" s="24">
        <f>IF(入力データと計算結果!$F$6=4,INDEX(バックデータ一覧!$I$4:$L$9,MATCH(VLOOKUP(計算過程!$A338,バックデータ一覧!$AU$3:$AV$367,2),バックデータ一覧!$H$4:$H$9,0),MATCH(計算過程!AC$2,バックデータ一覧!$I$2:$L$2,0)),IF(入力データと計算結果!$F$6=3,INDEX(バックデータ一覧!$I$10:$L$15,MATCH(VLOOKUP(計算過程!$A338,バックデータ一覧!$AU$3:$AV$367,2),バックデータ一覧!$H$10:$H$15,0),MATCH(計算過程!AC$2,バックデータ一覧!$I$2:$L$2,0)),IF(入力データと計算結果!$F$6=2,INDEX(バックデータ一覧!$I$16:$L$21,MATCH(VLOOKUP(計算過程!$A338,バックデータ一覧!$AU$3:$AV$367,2),バックデータ一覧!$H$16:$H$21,0),MATCH(計算過程!AC$2,バックデータ一覧!$I$2:$L$2,0)),IF(入力データと計算結果!$F$6=1,INDEX(バックデータ一覧!$I$22:$L$27,MATCH(VLOOKUP(計算過程!$A338,バックデータ一覧!$AU$3:$AV$367,2),バックデータ一覧!$H$22:$H$27,0),MATCH(計算過程!AC$2,バックデータ一覧!$I$2:$L$2,0))))))</f>
        <v>180</v>
      </c>
      <c r="AD338" s="89">
        <f>IF($AF338&lt;7,INDEX(バックデータ一覧!$P$4:$S$5,MATCH(入力データと計算結果!$F$8,バックデータ一覧!$O$4:$O$5,0),MATCH(入力データと計算結果!$F$6,バックデータ一覧!$P$3:$W$3,0)),IF(AND($AF338&gt;=7,$AF338&lt;16),INDEX(バックデータ一覧!$P$6:$S$7,MATCH(入力データと計算結果!$F$8,バックデータ一覧!$O$6:$O$7,0),MATCH(入力データと計算結果!$F$6,バックデータ一覧!$P$3:$W$3,0)),IF(AND($AF338&gt;=16,$AF338&lt;25),INDEX(バックデータ一覧!$P$8:$S$9,MATCH(入力データと計算結果!$F$8,バックデータ一覧!$O$8:$O$9,0),MATCH(入力データと計算結果!$F$6,バックデータ一覧!$P$3:$W$3,0)),IF($AF338&gt;=25,INDEX(バックデータ一覧!$P$10:$S$11,MATCH(入力データと計算結果!$F$8,バックデータ一覧!$O$10:$O$11,0),MATCH(入力データと計算結果!$F$6,バックデータ一覧!$P$3:$W$3,0))))))</f>
        <v>-0.12</v>
      </c>
      <c r="AE338" s="89">
        <f>IF($AF338&lt;7,INDEX(バックデータ一覧!$T$4:$W$5,MATCH(入力データと計算結果!$F$8,バックデータ一覧!$O$4:$O$5,0),MATCH(入力データと計算結果!$F$6,バックデータ一覧!$P$3:$W$3,0)),IF(AND($AF338&gt;=7,$AF338&lt;16),INDEX(バックデータ一覧!$T$6:$W$7,MATCH(入力データと計算結果!$F$8,バックデータ一覧!$O$6:$O$7,0),MATCH(入力データと計算結果!$F$6,バックデータ一覧!$P$3:$W$3,0)),IF(AND($AF338&gt;=16,$AF338&lt;25),INDEX(バックデータ一覧!$T$8:$W$9,MATCH(入力データと計算結果!$F$8,バックデータ一覧!$O$8:$O$9,0),MATCH(入力データと計算結果!$F$6,バックデータ一覧!$P$3:$W$3,0)),IF($AF338&gt;=25,INDEX(バックデータ一覧!$T$10:$W$11,MATCH(入力データと計算結果!$F$8,バックデータ一覧!$O$10:$O$11,0),MATCH(入力データと計算結果!$F$6,バックデータ一覧!$P$3:$W$3,0))))))</f>
        <v>6</v>
      </c>
      <c r="AF338" s="88">
        <f>AVERAGEIF(貼り付けシート!$A$6:$A$8765,$A338,貼り付けシート!$C$6:$C$8765)</f>
        <v>-2.2874999999999996</v>
      </c>
      <c r="AG338" s="91">
        <f>IF(AND(入力データと計算結果!$F$7=バックデータ一覧!$A$7,AH338="使用できる"),MIN(AN338,SUM(I338:N338)*$AX$13),0)</f>
        <v>0</v>
      </c>
      <c r="AH338" s="47" t="str">
        <f t="shared" si="64"/>
        <v>使用できない</v>
      </c>
      <c r="AI338" s="90">
        <f>IF(入力データと計算結果!$F$7=バックデータ一覧!$A$8,MIN(AJ338,(SUM(I338:N338)*$AX$15)),0)</f>
        <v>0</v>
      </c>
      <c r="AJ338" s="90">
        <f t="shared" ca="1" si="60"/>
        <v>0</v>
      </c>
      <c r="AK338" s="90">
        <f t="shared" ca="1" si="61"/>
        <v>39.068477915512503</v>
      </c>
      <c r="AL338" s="88">
        <f>IF(OR($AX$22=0,入力データと計算結果!$F$7&lt;&gt;バックデータ一覧!$A$8),0,$AX$19*AM338*10^-3)</f>
        <v>0</v>
      </c>
      <c r="AM338" s="90">
        <f>SUMPRODUCT(('計算過程（日射量等）'!$A$6:$A$8765=計算過程!A338)*('計算過程（日射量等）'!$C$6:$C$8765&gt;=$AX$20))</f>
        <v>0</v>
      </c>
      <c r="AN338" s="90">
        <f>IF(入力データと計算結果!$F$7=バックデータ一覧!$A$9,0,AO338*$AX$22*$AX$21*計算過程!$AX$23)</f>
        <v>0</v>
      </c>
      <c r="AO338" s="90">
        <f>SUMIF('計算過程（日射量等）'!$A$6:$A$8765,計算過程!A338,'計算過程（日射量等）'!$C$6:$C$8765)*3600*10^-6</f>
        <v>2.3243989135184031</v>
      </c>
      <c r="AP338" s="90">
        <f t="shared" si="54"/>
        <v>0.261021505376344</v>
      </c>
      <c r="AQ338" s="90">
        <f>AVERAGEIF('貼り付けシート（日射量等）'!$D$3:$D$8762,$A338,'貼り付けシート（日射量等）'!$F$3:$F$8762)</f>
        <v>-3.4708333333333332</v>
      </c>
    </row>
    <row r="339" spans="1:43">
      <c r="A339" s="28">
        <v>41973</v>
      </c>
      <c r="B339" s="88">
        <f ca="1">I339-IF(入力データと計算結果!$F$7=バックデータ一覧!$A$7,計算過程!$AG339,計算過程!$AI339)*I339/($I339+$J339+$K339+$L339+$M339+$N339)</f>
        <v>9.7352433104745</v>
      </c>
      <c r="C339" s="88">
        <f ca="1">J339-IF(入力データと計算結果!$F$7=バックデータ一覧!$A$7,計算過程!$AG339,計算過程!$AI339)*J339/($I339+$J339+$K339+$L339+$M339+$N339)</f>
        <v>15.702005339474997</v>
      </c>
      <c r="D339" s="88">
        <f ca="1">K339-IF(入力データと計算結果!$F$7=バックデータ一覧!$A$7,計算過程!$AG339,計算過程!$AI339)*K339/($I339+$J339+$K339+$L339+$M339+$N339)</f>
        <v>1.256160427158</v>
      </c>
      <c r="E339" s="88">
        <f ca="1">L339-IF(入力データと計算結果!$F$7=バックデータ一覧!$A$7,計算過程!$AG339,計算過程!$AI339)*L339/($I339+$J339+$K339+$L339+$M339+$N339)</f>
        <v>28.263609611054996</v>
      </c>
      <c r="F339" s="88">
        <f ca="1">M339-IF(入力データと計算結果!$F$7=バックデータ一覧!$A$7,計算過程!$AG339,計算過程!$AI339)*M339/($I339+$J339+$K339+$L339+$M339+$N339)</f>
        <v>0</v>
      </c>
      <c r="G339" s="88">
        <f ca="1">N339-IF(入力データと計算結果!$F$7=バックデータ一覧!$A$7,計算過程!$AG339,計算過程!$AI339)*N339/($I339+$J339+$K339+$L339+$M339+$N339)</f>
        <v>5.875</v>
      </c>
      <c r="H339" s="88">
        <f t="shared" si="62"/>
        <v>0</v>
      </c>
      <c r="I339" s="90">
        <f ca="1">P339*(バックデータ一覧!$E$3-計算過程!X339)*4.186*10^-3</f>
        <v>9.7352433104745</v>
      </c>
      <c r="J339" s="90">
        <f ca="1">Q339*(バックデータ一覧!$E$4-計算過程!X339)*4.186*10^-3</f>
        <v>15.702005339474997</v>
      </c>
      <c r="K339" s="90">
        <f ca="1">R339*(バックデータ一覧!$E$5-計算過程!X339)*4.186*10^-3</f>
        <v>1.256160427158</v>
      </c>
      <c r="L339" s="90">
        <f ca="1">IF(入力データと計算結果!$F$9=バックデータ一覧!$A$2,計算過程!S339*(バックデータ一覧!$E$6-計算過程!X339)*4.186*10^-3,0)</f>
        <v>28.263609611054996</v>
      </c>
      <c r="M339" s="90">
        <f>IF(入力データと計算結果!$F$9=バックデータ一覧!$A$2,0,計算過程!T339*(バックデータ一覧!$E$7-計算過程!X339)*4.186*10^-3)</f>
        <v>0</v>
      </c>
      <c r="N339" s="90">
        <f ca="1">IF(入力データと計算結果!$F$9=バックデータ一覧!$A$4,0,計算過程!U339*(バックデータ一覧!$E$8-計算過程!X339)*4.186*10^-3)</f>
        <v>5.875</v>
      </c>
      <c r="O339" s="90">
        <f>IF(入力データと計算結果!$F$9=バックデータ一覧!$A$4,計算過程!W339*1.25,0)</f>
        <v>0</v>
      </c>
      <c r="P339" s="88">
        <f t="shared" si="55"/>
        <v>62</v>
      </c>
      <c r="Q339" s="88">
        <f t="shared" si="56"/>
        <v>100</v>
      </c>
      <c r="R339" s="88">
        <f t="shared" si="57"/>
        <v>8</v>
      </c>
      <c r="S339" s="88">
        <f>IF(入力データと計算結果!$F$9=バックデータ一覧!$A$2,$AC339,0)*$AX$11*$AX$12</f>
        <v>180</v>
      </c>
      <c r="T339" s="88">
        <f>IF(入力データと計算結果!$F$9=バックデータ一覧!$A$2,0,$AC339)*$AX$12</f>
        <v>0</v>
      </c>
      <c r="U339" s="88">
        <f t="shared" ca="1" si="63"/>
        <v>24.403915830186158</v>
      </c>
      <c r="V339" s="90">
        <f ca="1">IF(OR(入力データと計算結果!$F$9=バックデータ一覧!$A$2,入力データと計算結果!$F$9=バックデータ一覧!$A$3),W339/(バックデータ一覧!$E$8-計算過程!X339)/4.186*10^3,0)</f>
        <v>24.403915830186158</v>
      </c>
      <c r="W339" s="90">
        <f t="shared" si="58"/>
        <v>5.875</v>
      </c>
      <c r="X339" s="90">
        <f ca="1">MAX(VLOOKUP(入力データと計算結果!$F$5,バックデータ一覧!$Y$3:$AA$10,2)*Y339+VLOOKUP(入力データと計算結果!$F$5,バックデータ一覧!$Y$3:$AA$10,3),0.5)</f>
        <v>2.4892371250000003</v>
      </c>
      <c r="Y339" s="90">
        <f t="shared" ca="1" si="59"/>
        <v>-1.4712499999999999</v>
      </c>
      <c r="Z339" s="24">
        <f>IF(入力データと計算結果!$F$6=4,INDEX(バックデータ一覧!$I$4:$L$9,MATCH(VLOOKUP(計算過程!$A339,バックデータ一覧!$AU$3:$AV$367,2),バックデータ一覧!$H$4:$H$9,0),MATCH(計算過程!Z$2,バックデータ一覧!$I$2:$L$2,0)),IF(入力データと計算結果!$F$6=3,INDEX(バックデータ一覧!$I$10:$L$15,MATCH(VLOOKUP(計算過程!$A339,バックデータ一覧!$AU$3:$AV$367,2),バックデータ一覧!$H$10:$H$15,0),MATCH(計算過程!Z$2,バックデータ一覧!$I$2:$L$2,0)),IF(入力データと計算結果!$F$6=2,INDEX(バックデータ一覧!$I$16:$L$21,MATCH(VLOOKUP(計算過程!$A339,バックデータ一覧!$AU$3:$AV$367,2),バックデータ一覧!$H$16:$H$21,0),MATCH(計算過程!Z$2,バックデータ一覧!$I$2:$L$2,0)),IF(入力データと計算結果!$F$6=1,INDEX(バックデータ一覧!$I$22:$L$27,MATCH(VLOOKUP(計算過程!$A339,バックデータ一覧!$AU$3:$AV$367,2),バックデータ一覧!$H$22:$H$27,0),MATCH(計算過程!Z$2,バックデータ一覧!$I$2:$L$2,0))))))</f>
        <v>62</v>
      </c>
      <c r="AA339" s="24">
        <f>IF(入力データと計算結果!$F$6=4,INDEX(バックデータ一覧!$I$4:$L$9,MATCH(VLOOKUP(計算過程!$A339,バックデータ一覧!$AU$3:$AV$367,2),バックデータ一覧!$H$4:$H$9,0),MATCH(計算過程!AA$2,バックデータ一覧!$I$2:$L$2,0)),IF(入力データと計算結果!$F$6=3,INDEX(バックデータ一覧!$I$10:$L$15,MATCH(VLOOKUP(計算過程!$A339,バックデータ一覧!$AU$3:$AV$367,2),バックデータ一覧!$H$10:$H$15,0),MATCH(計算過程!AA$2,バックデータ一覧!$I$2:$L$2,0)),IF(入力データと計算結果!$F$6=2,INDEX(バックデータ一覧!$I$16:$L$21,MATCH(VLOOKUP(計算過程!$A339,バックデータ一覧!$AU$3:$AV$367,2),バックデータ一覧!$H$16:$H$21,0),MATCH(計算過程!AA$2,バックデータ一覧!$I$2:$L$2,0)),IF(入力データと計算結果!$F$6=1,INDEX(バックデータ一覧!$I$22:$L$27,MATCH(VLOOKUP(計算過程!$A339,バックデータ一覧!$AU$3:$AV$367,2),バックデータ一覧!$H$22:$H$27,0),MATCH(計算過程!AA$2,バックデータ一覧!$I$2:$L$2,0))))))</f>
        <v>100</v>
      </c>
      <c r="AB339" s="24">
        <f>IF(入力データと計算結果!$F$6=4,INDEX(バックデータ一覧!$I$4:$L$9,MATCH(VLOOKUP(計算過程!$A339,バックデータ一覧!$AU$3:$AV$367,2),バックデータ一覧!$H$4:$H$9,0),MATCH(計算過程!AB$2,バックデータ一覧!$I$2:$L$2,0)),IF(入力データと計算結果!$F$6=3,INDEX(バックデータ一覧!$I$10:$L$15,MATCH(VLOOKUP(計算過程!$A339,バックデータ一覧!$AU$3:$AV$367,2),バックデータ一覧!$H$10:$H$15,0),MATCH(計算過程!AB$2,バックデータ一覧!$I$2:$L$2,0)),IF(入力データと計算結果!$F$6=2,INDEX(バックデータ一覧!$I$16:$L$21,MATCH(VLOOKUP(計算過程!$A339,バックデータ一覧!$AU$3:$AV$367,2),バックデータ一覧!$H$16:$H$21,0),MATCH(計算過程!AB$2,バックデータ一覧!$I$2:$L$2,0)),IF(入力データと計算結果!$F$6=1,INDEX(バックデータ一覧!$I$22:$L$27,MATCH(VLOOKUP(計算過程!$A339,バックデータ一覧!$AU$3:$AV$367,2),バックデータ一覧!$H$22:$H$27,0),MATCH(計算過程!AB$2,バックデータ一覧!$I$2:$L$2,0))))))</f>
        <v>8</v>
      </c>
      <c r="AC339" s="24">
        <f>IF(入力データと計算結果!$F$6=4,INDEX(バックデータ一覧!$I$4:$L$9,MATCH(VLOOKUP(計算過程!$A339,バックデータ一覧!$AU$3:$AV$367,2),バックデータ一覧!$H$4:$H$9,0),MATCH(計算過程!AC$2,バックデータ一覧!$I$2:$L$2,0)),IF(入力データと計算結果!$F$6=3,INDEX(バックデータ一覧!$I$10:$L$15,MATCH(VLOOKUP(計算過程!$A339,バックデータ一覧!$AU$3:$AV$367,2),バックデータ一覧!$H$10:$H$15,0),MATCH(計算過程!AC$2,バックデータ一覧!$I$2:$L$2,0)),IF(入力データと計算結果!$F$6=2,INDEX(バックデータ一覧!$I$16:$L$21,MATCH(VLOOKUP(計算過程!$A339,バックデータ一覧!$AU$3:$AV$367,2),バックデータ一覧!$H$16:$H$21,0),MATCH(計算過程!AC$2,バックデータ一覧!$I$2:$L$2,0)),IF(入力データと計算結果!$F$6=1,INDEX(バックデータ一覧!$I$22:$L$27,MATCH(VLOOKUP(計算過程!$A339,バックデータ一覧!$AU$3:$AV$367,2),バックデータ一覧!$H$22:$H$27,0),MATCH(計算過程!AC$2,バックデータ一覧!$I$2:$L$2,0))))))</f>
        <v>180</v>
      </c>
      <c r="AD339" s="89">
        <f>IF($AF339&lt;7,INDEX(バックデータ一覧!$P$4:$S$5,MATCH(入力データと計算結果!$F$8,バックデータ一覧!$O$4:$O$5,0),MATCH(入力データと計算結果!$F$6,バックデータ一覧!$P$3:$W$3,0)),IF(AND($AF339&gt;=7,$AF339&lt;16),INDEX(バックデータ一覧!$P$6:$S$7,MATCH(入力データと計算結果!$F$8,バックデータ一覧!$O$6:$O$7,0),MATCH(入力データと計算結果!$F$6,バックデータ一覧!$P$3:$W$3,0)),IF(AND($AF339&gt;=16,$AF339&lt;25),INDEX(バックデータ一覧!$P$8:$S$9,MATCH(入力データと計算結果!$F$8,バックデータ一覧!$O$8:$O$9,0),MATCH(入力データと計算結果!$F$6,バックデータ一覧!$P$3:$W$3,0)),IF($AF339&gt;=25,INDEX(バックデータ一覧!$P$10:$S$11,MATCH(入力データと計算結果!$F$8,バックデータ一覧!$O$10:$O$11,0),MATCH(入力データと計算結果!$F$6,バックデータ一覧!$P$3:$W$3,0))))))</f>
        <v>-0.12</v>
      </c>
      <c r="AE339" s="89">
        <f>IF($AF339&lt;7,INDEX(バックデータ一覧!$T$4:$W$5,MATCH(入力データと計算結果!$F$8,バックデータ一覧!$O$4:$O$5,0),MATCH(入力データと計算結果!$F$6,バックデータ一覧!$P$3:$W$3,0)),IF(AND($AF339&gt;=7,$AF339&lt;16),INDEX(バックデータ一覧!$T$6:$W$7,MATCH(入力データと計算結果!$F$8,バックデータ一覧!$O$6:$O$7,0),MATCH(入力データと計算結果!$F$6,バックデータ一覧!$P$3:$W$3,0)),IF(AND($AF339&gt;=16,$AF339&lt;25),INDEX(バックデータ一覧!$T$8:$W$9,MATCH(入力データと計算結果!$F$8,バックデータ一覧!$O$8:$O$9,0),MATCH(入力データと計算結果!$F$6,バックデータ一覧!$P$3:$W$3,0)),IF($AF339&gt;=25,INDEX(バックデータ一覧!$T$10:$W$11,MATCH(入力データと計算結果!$F$8,バックデータ一覧!$O$10:$O$11,0),MATCH(入力データと計算結果!$F$6,バックデータ一覧!$P$3:$W$3,0))))))</f>
        <v>6</v>
      </c>
      <c r="AF339" s="88">
        <f>AVERAGEIF(貼り付けシート!$A$6:$A$8765,$A339,貼り付けシート!$C$6:$C$8765)</f>
        <v>1.0416666666666665</v>
      </c>
      <c r="AG339" s="91">
        <f>IF(AND(入力データと計算結果!$F$7=バックデータ一覧!$A$7,AH339="使用できる"),MIN(AN339,SUM(I339:N339)*$AX$13),0)</f>
        <v>0</v>
      </c>
      <c r="AH339" s="47" t="str">
        <f t="shared" si="64"/>
        <v>使用できない</v>
      </c>
      <c r="AI339" s="90">
        <f>IF(入力データと計算結果!$F$7=バックデータ一覧!$A$8,MIN(AJ339,(SUM(I339:N339)*$AX$15)),0)</f>
        <v>0</v>
      </c>
      <c r="AJ339" s="90">
        <f t="shared" ca="1" si="60"/>
        <v>0</v>
      </c>
      <c r="AK339" s="90">
        <f t="shared" ca="1" si="61"/>
        <v>39.250508009212503</v>
      </c>
      <c r="AL339" s="88">
        <f>IF(OR($AX$22=0,入力データと計算結果!$F$7&lt;&gt;バックデータ一覧!$A$8),0,$AX$19*AM339*10^-3)</f>
        <v>0</v>
      </c>
      <c r="AM339" s="90">
        <f>SUMPRODUCT(('計算過程（日射量等）'!$A$6:$A$8765=計算過程!A339)*('計算過程（日射量等）'!$C$6:$C$8765&gt;=$AX$20))</f>
        <v>0</v>
      </c>
      <c r="AN339" s="90">
        <f>IF(入力データと計算結果!$F$7=バックデータ一覧!$A$9,0,AO339*$AX$22*$AX$21*計算過程!$AX$23)</f>
        <v>0</v>
      </c>
      <c r="AO339" s="90">
        <f>SUMIF('計算過程（日射量等）'!$A$6:$A$8765,計算過程!A339,'計算過程（日射量等）'!$C$6:$C$8765)*3600*10^-6</f>
        <v>2.4510754349729837</v>
      </c>
      <c r="AP339" s="90">
        <f t="shared" si="54"/>
        <v>0.24018817204301077</v>
      </c>
      <c r="AQ339" s="90">
        <f>AVERAGEIF('貼り付けシート（日射量等）'!$D$3:$D$8762,$A339,'貼り付けシート（日射量等）'!$F$3:$F$8762)</f>
        <v>-2.229166666666667</v>
      </c>
    </row>
    <row r="340" spans="1:43">
      <c r="A340" s="28">
        <v>41974</v>
      </c>
      <c r="B340" s="88">
        <f ca="1">I340-IF(入力データと計算結果!$F$7=バックデータ一覧!$A$7,計算過程!$AG340,計算過程!$AI340)*I340/($I340+$J340+$K340+$L340+$M340+$N340)</f>
        <v>14.454580504091</v>
      </c>
      <c r="C340" s="88">
        <f ca="1">J340-IF(入力データと計算結果!$F$7=バックデータ一覧!$A$7,計算過程!$AG340,計算過程!$AI340)*J340/($I340+$J340+$K340+$L340+$M340+$N340)</f>
        <v>23.567250821887498</v>
      </c>
      <c r="D340" s="88">
        <f ca="1">K340-IF(入力データと計算結果!$F$7=バックデータ一覧!$A$7,計算過程!$AG340,計算過程!$AI340)*K340/($I340+$J340+$K340+$L340+$M340+$N340)</f>
        <v>4.399220153418999</v>
      </c>
      <c r="E340" s="88">
        <f ca="1">L340-IF(入力データと計算結果!$F$7=バックデータ一覧!$A$7,計算過程!$AG340,計算過程!$AI340)*L340/($I340+$J340+$K340+$L340+$M340+$N340)</f>
        <v>28.280700986265</v>
      </c>
      <c r="F340" s="88">
        <f ca="1">M340-IF(入力データと計算結果!$F$7=バックデータ一覧!$A$7,計算過程!$AG340,計算過程!$AI340)*M340/($I340+$J340+$K340+$L340+$M340+$N340)</f>
        <v>0</v>
      </c>
      <c r="G340" s="88">
        <f ca="1">N340-IF(入力データと計算結果!$F$7=バックデータ一覧!$A$7,計算過程!$AG340,計算過程!$AI340)*N340/($I340+$J340+$K340+$L340+$M340+$N340)</f>
        <v>6.3344999999999994</v>
      </c>
      <c r="H340" s="88">
        <f t="shared" si="62"/>
        <v>0</v>
      </c>
      <c r="I340" s="90">
        <f ca="1">P340*(バックデータ一覧!$E$3-計算過程!X340)*4.186*10^-3</f>
        <v>14.454580504091</v>
      </c>
      <c r="J340" s="90">
        <f ca="1">Q340*(バックデータ一覧!$E$4-計算過程!X340)*4.186*10^-3</f>
        <v>23.567250821887498</v>
      </c>
      <c r="K340" s="90">
        <f ca="1">R340*(バックデータ一覧!$E$5-計算過程!X340)*4.186*10^-3</f>
        <v>4.399220153418999</v>
      </c>
      <c r="L340" s="90">
        <f ca="1">IF(入力データと計算結果!$F$9=バックデータ一覧!$A$2,計算過程!S340*(バックデータ一覧!$E$6-計算過程!X340)*4.186*10^-3,0)</f>
        <v>28.280700986265</v>
      </c>
      <c r="M340" s="90">
        <f>IF(入力データと計算結果!$F$9=バックデータ一覧!$A$2,0,計算過程!T340*(バックデータ一覧!$E$7-計算過程!X340)*4.186*10^-3)</f>
        <v>0</v>
      </c>
      <c r="N340" s="90">
        <f ca="1">IF(入力データと計算結果!$F$9=バックデータ一覧!$A$4,0,計算過程!U340*(バックデータ一覧!$E$8-計算過程!X340)*4.186*10^-3)</f>
        <v>6.3344999999999994</v>
      </c>
      <c r="O340" s="90">
        <f>IF(入力データと計算結果!$F$9=バックデータ一覧!$A$4,計算過程!W340*1.25,0)</f>
        <v>0</v>
      </c>
      <c r="P340" s="88">
        <f t="shared" si="55"/>
        <v>92</v>
      </c>
      <c r="Q340" s="88">
        <f t="shared" si="56"/>
        <v>150</v>
      </c>
      <c r="R340" s="88">
        <f t="shared" si="57"/>
        <v>28</v>
      </c>
      <c r="S340" s="88">
        <f>IF(入力データと計算結果!$F$9=バックデータ一覧!$A$2,$AC340,0)*$AX$11*$AX$12</f>
        <v>180</v>
      </c>
      <c r="T340" s="88">
        <f>IF(入力データと計算結果!$F$9=バックデータ一覧!$A$2,0,$AC340)*$AX$12</f>
        <v>0</v>
      </c>
      <c r="U340" s="88">
        <f t="shared" ca="1" si="63"/>
        <v>26.30223952450206</v>
      </c>
      <c r="V340" s="90">
        <f ca="1">IF(OR(入力データと計算結果!$F$9=バックデータ一覧!$A$2,入力データと計算結果!$F$9=バックデータ一覧!$A$3),W340/(バックデータ一覧!$E$8-計算過程!X340)/4.186*10^3,0)</f>
        <v>26.30223952450206</v>
      </c>
      <c r="W340" s="90">
        <f t="shared" si="58"/>
        <v>6.3345000000000002</v>
      </c>
      <c r="X340" s="90">
        <f ca="1">MAX(VLOOKUP(入力データと計算結果!$F$5,バックデータ一覧!$Y$3:$AA$10,2)*Y340+VLOOKUP(入力データと計算結果!$F$5,バックデータ一覧!$Y$3:$AA$10,3),0.5)</f>
        <v>2.4665538750000002</v>
      </c>
      <c r="Y340" s="90">
        <f t="shared" ca="1" si="59"/>
        <v>-1.5054166666666666</v>
      </c>
      <c r="Z340" s="24">
        <f>IF(入力データと計算結果!$F$6=4,INDEX(バックデータ一覧!$I$4:$L$9,MATCH(VLOOKUP(計算過程!$A340,バックデータ一覧!$AU$3:$AV$367,2),バックデータ一覧!$H$4:$H$9,0),MATCH(計算過程!Z$2,バックデータ一覧!$I$2:$L$2,0)),IF(入力データと計算結果!$F$6=3,INDEX(バックデータ一覧!$I$10:$L$15,MATCH(VLOOKUP(計算過程!$A340,バックデータ一覧!$AU$3:$AV$367,2),バックデータ一覧!$H$10:$H$15,0),MATCH(計算過程!Z$2,バックデータ一覧!$I$2:$L$2,0)),IF(入力データと計算結果!$F$6=2,INDEX(バックデータ一覧!$I$16:$L$21,MATCH(VLOOKUP(計算過程!$A340,バックデータ一覧!$AU$3:$AV$367,2),バックデータ一覧!$H$16:$H$21,0),MATCH(計算過程!Z$2,バックデータ一覧!$I$2:$L$2,0)),IF(入力データと計算結果!$F$6=1,INDEX(バックデータ一覧!$I$22:$L$27,MATCH(VLOOKUP(計算過程!$A340,バックデータ一覧!$AU$3:$AV$367,2),バックデータ一覧!$H$22:$H$27,0),MATCH(計算過程!Z$2,バックデータ一覧!$I$2:$L$2,0))))))</f>
        <v>92</v>
      </c>
      <c r="AA340" s="24">
        <f>IF(入力データと計算結果!$F$6=4,INDEX(バックデータ一覧!$I$4:$L$9,MATCH(VLOOKUP(計算過程!$A340,バックデータ一覧!$AU$3:$AV$367,2),バックデータ一覧!$H$4:$H$9,0),MATCH(計算過程!AA$2,バックデータ一覧!$I$2:$L$2,0)),IF(入力データと計算結果!$F$6=3,INDEX(バックデータ一覧!$I$10:$L$15,MATCH(VLOOKUP(計算過程!$A340,バックデータ一覧!$AU$3:$AV$367,2),バックデータ一覧!$H$10:$H$15,0),MATCH(計算過程!AA$2,バックデータ一覧!$I$2:$L$2,0)),IF(入力データと計算結果!$F$6=2,INDEX(バックデータ一覧!$I$16:$L$21,MATCH(VLOOKUP(計算過程!$A340,バックデータ一覧!$AU$3:$AV$367,2),バックデータ一覧!$H$16:$H$21,0),MATCH(計算過程!AA$2,バックデータ一覧!$I$2:$L$2,0)),IF(入力データと計算結果!$F$6=1,INDEX(バックデータ一覧!$I$22:$L$27,MATCH(VLOOKUP(計算過程!$A340,バックデータ一覧!$AU$3:$AV$367,2),バックデータ一覧!$H$22:$H$27,0),MATCH(計算過程!AA$2,バックデータ一覧!$I$2:$L$2,0))))))</f>
        <v>150</v>
      </c>
      <c r="AB340" s="24">
        <f>IF(入力データと計算結果!$F$6=4,INDEX(バックデータ一覧!$I$4:$L$9,MATCH(VLOOKUP(計算過程!$A340,バックデータ一覧!$AU$3:$AV$367,2),バックデータ一覧!$H$4:$H$9,0),MATCH(計算過程!AB$2,バックデータ一覧!$I$2:$L$2,0)),IF(入力データと計算結果!$F$6=3,INDEX(バックデータ一覧!$I$10:$L$15,MATCH(VLOOKUP(計算過程!$A340,バックデータ一覧!$AU$3:$AV$367,2),バックデータ一覧!$H$10:$H$15,0),MATCH(計算過程!AB$2,バックデータ一覧!$I$2:$L$2,0)),IF(入力データと計算結果!$F$6=2,INDEX(バックデータ一覧!$I$16:$L$21,MATCH(VLOOKUP(計算過程!$A340,バックデータ一覧!$AU$3:$AV$367,2),バックデータ一覧!$H$16:$H$21,0),MATCH(計算過程!AB$2,バックデータ一覧!$I$2:$L$2,0)),IF(入力データと計算結果!$F$6=1,INDEX(バックデータ一覧!$I$22:$L$27,MATCH(VLOOKUP(計算過程!$A340,バックデータ一覧!$AU$3:$AV$367,2),バックデータ一覧!$H$22:$H$27,0),MATCH(計算過程!AB$2,バックデータ一覧!$I$2:$L$2,0))))))</f>
        <v>28</v>
      </c>
      <c r="AC340" s="24">
        <f>IF(入力データと計算結果!$F$6=4,INDEX(バックデータ一覧!$I$4:$L$9,MATCH(VLOOKUP(計算過程!$A340,バックデータ一覧!$AU$3:$AV$367,2),バックデータ一覧!$H$4:$H$9,0),MATCH(計算過程!AC$2,バックデータ一覧!$I$2:$L$2,0)),IF(入力データと計算結果!$F$6=3,INDEX(バックデータ一覧!$I$10:$L$15,MATCH(VLOOKUP(計算過程!$A340,バックデータ一覧!$AU$3:$AV$367,2),バックデータ一覧!$H$10:$H$15,0),MATCH(計算過程!AC$2,バックデータ一覧!$I$2:$L$2,0)),IF(入力データと計算結果!$F$6=2,INDEX(バックデータ一覧!$I$16:$L$21,MATCH(VLOOKUP(計算過程!$A340,バックデータ一覧!$AU$3:$AV$367,2),バックデータ一覧!$H$16:$H$21,0),MATCH(計算過程!AC$2,バックデータ一覧!$I$2:$L$2,0)),IF(入力データと計算結果!$F$6=1,INDEX(バックデータ一覧!$I$22:$L$27,MATCH(VLOOKUP(計算過程!$A340,バックデータ一覧!$AU$3:$AV$367,2),バックデータ一覧!$H$22:$H$27,0),MATCH(計算過程!AC$2,バックデータ一覧!$I$2:$L$2,0))))))</f>
        <v>180</v>
      </c>
      <c r="AD340" s="89">
        <f>IF($AF340&lt;7,INDEX(バックデータ一覧!$P$4:$S$5,MATCH(入力データと計算結果!$F$8,バックデータ一覧!$O$4:$O$5,0),MATCH(入力データと計算結果!$F$6,バックデータ一覧!$P$3:$W$3,0)),IF(AND($AF340&gt;=7,$AF340&lt;16),INDEX(バックデータ一覧!$P$6:$S$7,MATCH(入力データと計算結果!$F$8,バックデータ一覧!$O$6:$O$7,0),MATCH(入力データと計算結果!$F$6,バックデータ一覧!$P$3:$W$3,0)),IF(AND($AF340&gt;=16,$AF340&lt;25),INDEX(バックデータ一覧!$P$8:$S$9,MATCH(入力データと計算結果!$F$8,バックデータ一覧!$O$8:$O$9,0),MATCH(入力データと計算結果!$F$6,バックデータ一覧!$P$3:$W$3,0)),IF($AF340&gt;=25,INDEX(バックデータ一覧!$P$10:$S$11,MATCH(入力データと計算結果!$F$8,バックデータ一覧!$O$10:$O$11,0),MATCH(入力データと計算結果!$F$6,バックデータ一覧!$P$3:$W$3,0))))))</f>
        <v>-0.12</v>
      </c>
      <c r="AE340" s="89">
        <f>IF($AF340&lt;7,INDEX(バックデータ一覧!$T$4:$W$5,MATCH(入力データと計算結果!$F$8,バックデータ一覧!$O$4:$O$5,0),MATCH(入力データと計算結果!$F$6,バックデータ一覧!$P$3:$W$3,0)),IF(AND($AF340&gt;=7,$AF340&lt;16),INDEX(バックデータ一覧!$T$6:$W$7,MATCH(入力データと計算結果!$F$8,バックデータ一覧!$O$6:$O$7,0),MATCH(入力データと計算結果!$F$6,バックデータ一覧!$P$3:$W$3,0)),IF(AND($AF340&gt;=16,$AF340&lt;25),INDEX(バックデータ一覧!$T$8:$W$9,MATCH(入力データと計算結果!$F$8,バックデータ一覧!$O$8:$O$9,0),MATCH(入力データと計算結果!$F$6,バックデータ一覧!$P$3:$W$3,0)),IF($AF340&gt;=25,INDEX(バックデータ一覧!$T$10:$W$11,MATCH(入力データと計算結果!$F$8,バックデータ一覧!$O$10:$O$11,0),MATCH(入力データと計算結果!$F$6,バックデータ一覧!$P$3:$W$3,0))))))</f>
        <v>6</v>
      </c>
      <c r="AF340" s="88">
        <f>AVERAGEIF(貼り付けシート!$A$6:$A$8765,$A340,貼り付けシート!$C$6:$C$8765)</f>
        <v>-2.787500000000001</v>
      </c>
      <c r="AG340" s="91">
        <f>IF(AND(入力データと計算結果!$F$7=バックデータ一覧!$A$7,AH340="使用できる"),MIN(AN340,SUM(I340:N340)*$AX$13),0)</f>
        <v>0</v>
      </c>
      <c r="AH340" s="47" t="str">
        <f t="shared" si="64"/>
        <v>使用できない</v>
      </c>
      <c r="AI340" s="90">
        <f>IF(入力データと計算結果!$F$7=バックデータ一覧!$A$8,MIN(AJ340,(SUM(I340:N340)*$AX$15)),0)</f>
        <v>0</v>
      </c>
      <c r="AJ340" s="90">
        <f t="shared" ca="1" si="60"/>
        <v>0</v>
      </c>
      <c r="AK340" s="90">
        <f t="shared" ca="1" si="61"/>
        <v>39.264750821887503</v>
      </c>
      <c r="AL340" s="88">
        <f>IF(OR($AX$22=0,入力データと計算結果!$F$7&lt;&gt;バックデータ一覧!$A$8),0,$AX$19*AM340*10^-3)</f>
        <v>0</v>
      </c>
      <c r="AM340" s="90">
        <f>SUMPRODUCT(('計算過程（日射量等）'!$A$6:$A$8765=計算過程!A340)*('計算過程（日射量等）'!$C$6:$C$8765&gt;=$AX$20))</f>
        <v>3</v>
      </c>
      <c r="AN340" s="90">
        <f>IF(入力データと計算結果!$F$7=バックデータ一覧!$A$9,0,AO340*$AX$22*$AX$21*計算過程!$AX$23)</f>
        <v>0</v>
      </c>
      <c r="AO340" s="90">
        <f>SUMIF('計算過程（日射量等）'!$A$6:$A$8765,計算過程!A340,'計算過程（日射量等）'!$C$6:$C$8765)*3600*10^-6</f>
        <v>3.3623549624421547</v>
      </c>
      <c r="AP340" s="90">
        <f t="shared" si="54"/>
        <v>0.22500000000000023</v>
      </c>
      <c r="AQ340" s="90">
        <f>AVERAGEIF('貼り付けシート（日射量等）'!$D$3:$D$8762,$A340,'貼り付けシート（日射量等）'!$F$3:$F$8762)</f>
        <v>0.12083333333333345</v>
      </c>
    </row>
    <row r="341" spans="1:43">
      <c r="A341" s="28">
        <v>41975</v>
      </c>
      <c r="B341" s="88">
        <f ca="1">I341-IF(入力データと計算結果!$F$7=バックデータ一覧!$A$7,計算過程!$AG341,計算過程!$AI341)*I341/($I341+$J341+$K341+$L341+$M341+$N341)</f>
        <v>22.117037300085002</v>
      </c>
      <c r="C341" s="88">
        <f ca="1">J341-IF(入力データと計算結果!$F$7=バックデータ一覧!$A$7,計算過程!$AG341,計算過程!$AI341)*J341/($I341+$J341+$K341+$L341+$M341+$N341)</f>
        <v>31.595767571550002</v>
      </c>
      <c r="D341" s="88">
        <f ca="1">K341-IF(入力データと計算結果!$F$7=バックデータ一覧!$A$7,計算過程!$AG341,計算過程!$AI341)*K341/($I341+$J341+$K341+$L341+$M341+$N341)</f>
        <v>4.7393651357325002</v>
      </c>
      <c r="E341" s="88">
        <f ca="1">L341-IF(入力データと計算結果!$F$7=バックデータ一覧!$A$7,計算過程!$AG341,計算過程!$AI341)*L341/($I341+$J341+$K341+$L341+$M341+$N341)</f>
        <v>28.436190814395001</v>
      </c>
      <c r="F341" s="88">
        <f ca="1">M341-IF(入力データと計算結果!$F$7=バックデータ一覧!$A$7,計算過程!$AG341,計算過程!$AI341)*M341/($I341+$J341+$K341+$L341+$M341+$N341)</f>
        <v>0</v>
      </c>
      <c r="G341" s="88">
        <f ca="1">N341-IF(入力データと計算結果!$F$7=バックデータ一覧!$A$7,計算過程!$AG341,計算過程!$AI341)*N341/($I341+$J341+$K341+$L341+$M341+$N341)</f>
        <v>5.9325000000000001</v>
      </c>
      <c r="H341" s="88">
        <f t="shared" si="62"/>
        <v>0</v>
      </c>
      <c r="I341" s="90">
        <f ca="1">P341*(バックデータ一覧!$E$3-計算過程!X341)*4.186*10^-3</f>
        <v>22.117037300085002</v>
      </c>
      <c r="J341" s="90">
        <f ca="1">Q341*(バックデータ一覧!$E$4-計算過程!X341)*4.186*10^-3</f>
        <v>31.595767571550002</v>
      </c>
      <c r="K341" s="90">
        <f ca="1">R341*(バックデータ一覧!$E$5-計算過程!X341)*4.186*10^-3</f>
        <v>4.7393651357325002</v>
      </c>
      <c r="L341" s="90">
        <f ca="1">IF(入力データと計算結果!$F$9=バックデータ一覧!$A$2,計算過程!S341*(バックデータ一覧!$E$6-計算過程!X341)*4.186*10^-3,0)</f>
        <v>28.436190814395001</v>
      </c>
      <c r="M341" s="90">
        <f>IF(入力データと計算結果!$F$9=バックデータ一覧!$A$2,0,計算過程!T341*(バックデータ一覧!$E$7-計算過程!X341)*4.186*10^-3)</f>
        <v>0</v>
      </c>
      <c r="N341" s="90">
        <f ca="1">IF(入力データと計算結果!$F$9=バックデータ一覧!$A$4,0,計算過程!U341*(バックデータ一覧!$E$8-計算過程!X341)*4.186*10^-3)</f>
        <v>5.9325000000000001</v>
      </c>
      <c r="O341" s="90">
        <f>IF(入力データと計算結果!$F$9=バックデータ一覧!$A$4,計算過程!W341*1.25,0)</f>
        <v>0</v>
      </c>
      <c r="P341" s="88">
        <f t="shared" si="55"/>
        <v>140</v>
      </c>
      <c r="Q341" s="88">
        <f t="shared" si="56"/>
        <v>200</v>
      </c>
      <c r="R341" s="88">
        <f t="shared" si="57"/>
        <v>30</v>
      </c>
      <c r="S341" s="88">
        <f>IF(入力データと計算結果!$F$9=バックデータ一覧!$A$2,$AC341,0)*$AX$11*$AX$12</f>
        <v>180</v>
      </c>
      <c r="T341" s="88">
        <f>IF(入力データと計算結果!$F$9=バックデータ一覧!$A$2,0,$AC341)*$AX$12</f>
        <v>0</v>
      </c>
      <c r="U341" s="88">
        <f t="shared" ca="1" si="63"/>
        <v>24.545008377291111</v>
      </c>
      <c r="V341" s="90">
        <f ca="1">IF(OR(入力データと計算結果!$F$9=バックデータ一覧!$A$2,入力データと計算結果!$F$9=バックデータ一覧!$A$3),W341/(バックデータ一覧!$E$8-計算過程!X341)/4.186*10^3,0)</f>
        <v>24.545008377291111</v>
      </c>
      <c r="W341" s="90">
        <f t="shared" si="58"/>
        <v>5.9325000000000001</v>
      </c>
      <c r="X341" s="90">
        <f ca="1">MAX(VLOOKUP(入力データと計算結果!$F$5,バックデータ一覧!$Y$3:$AA$10,2)*Y341+VLOOKUP(入力データと計算結果!$F$5,バックデータ一覧!$Y$3:$AA$10,3),0.5)</f>
        <v>2.260191625</v>
      </c>
      <c r="Y341" s="90">
        <f t="shared" ca="1" si="59"/>
        <v>-1.8162499999999997</v>
      </c>
      <c r="Z341" s="24">
        <f>IF(入力データと計算結果!$F$6=4,INDEX(バックデータ一覧!$I$4:$L$9,MATCH(VLOOKUP(計算過程!$A341,バックデータ一覧!$AU$3:$AV$367,2),バックデータ一覧!$H$4:$H$9,0),MATCH(計算過程!Z$2,バックデータ一覧!$I$2:$L$2,0)),IF(入力データと計算結果!$F$6=3,INDEX(バックデータ一覧!$I$10:$L$15,MATCH(VLOOKUP(計算過程!$A341,バックデータ一覧!$AU$3:$AV$367,2),バックデータ一覧!$H$10:$H$15,0),MATCH(計算過程!Z$2,バックデータ一覧!$I$2:$L$2,0)),IF(入力データと計算結果!$F$6=2,INDEX(バックデータ一覧!$I$16:$L$21,MATCH(VLOOKUP(計算過程!$A341,バックデータ一覧!$AU$3:$AV$367,2),バックデータ一覧!$H$16:$H$21,0),MATCH(計算過程!Z$2,バックデータ一覧!$I$2:$L$2,0)),IF(入力データと計算結果!$F$6=1,INDEX(バックデータ一覧!$I$22:$L$27,MATCH(VLOOKUP(計算過程!$A341,バックデータ一覧!$AU$3:$AV$367,2),バックデータ一覧!$H$22:$H$27,0),MATCH(計算過程!Z$2,バックデータ一覧!$I$2:$L$2,0))))))</f>
        <v>140</v>
      </c>
      <c r="AA341" s="24">
        <f>IF(入力データと計算結果!$F$6=4,INDEX(バックデータ一覧!$I$4:$L$9,MATCH(VLOOKUP(計算過程!$A341,バックデータ一覧!$AU$3:$AV$367,2),バックデータ一覧!$H$4:$H$9,0),MATCH(計算過程!AA$2,バックデータ一覧!$I$2:$L$2,0)),IF(入力データと計算結果!$F$6=3,INDEX(バックデータ一覧!$I$10:$L$15,MATCH(VLOOKUP(計算過程!$A341,バックデータ一覧!$AU$3:$AV$367,2),バックデータ一覧!$H$10:$H$15,0),MATCH(計算過程!AA$2,バックデータ一覧!$I$2:$L$2,0)),IF(入力データと計算結果!$F$6=2,INDEX(バックデータ一覧!$I$16:$L$21,MATCH(VLOOKUP(計算過程!$A341,バックデータ一覧!$AU$3:$AV$367,2),バックデータ一覧!$H$16:$H$21,0),MATCH(計算過程!AA$2,バックデータ一覧!$I$2:$L$2,0)),IF(入力データと計算結果!$F$6=1,INDEX(バックデータ一覧!$I$22:$L$27,MATCH(VLOOKUP(計算過程!$A341,バックデータ一覧!$AU$3:$AV$367,2),バックデータ一覧!$H$22:$H$27,0),MATCH(計算過程!AA$2,バックデータ一覧!$I$2:$L$2,0))))))</f>
        <v>200</v>
      </c>
      <c r="AB341" s="24">
        <f>IF(入力データと計算結果!$F$6=4,INDEX(バックデータ一覧!$I$4:$L$9,MATCH(VLOOKUP(計算過程!$A341,バックデータ一覧!$AU$3:$AV$367,2),バックデータ一覧!$H$4:$H$9,0),MATCH(計算過程!AB$2,バックデータ一覧!$I$2:$L$2,0)),IF(入力データと計算結果!$F$6=3,INDEX(バックデータ一覧!$I$10:$L$15,MATCH(VLOOKUP(計算過程!$A341,バックデータ一覧!$AU$3:$AV$367,2),バックデータ一覧!$H$10:$H$15,0),MATCH(計算過程!AB$2,バックデータ一覧!$I$2:$L$2,0)),IF(入力データと計算結果!$F$6=2,INDEX(バックデータ一覧!$I$16:$L$21,MATCH(VLOOKUP(計算過程!$A341,バックデータ一覧!$AU$3:$AV$367,2),バックデータ一覧!$H$16:$H$21,0),MATCH(計算過程!AB$2,バックデータ一覧!$I$2:$L$2,0)),IF(入力データと計算結果!$F$6=1,INDEX(バックデータ一覧!$I$22:$L$27,MATCH(VLOOKUP(計算過程!$A341,バックデータ一覧!$AU$3:$AV$367,2),バックデータ一覧!$H$22:$H$27,0),MATCH(計算過程!AB$2,バックデータ一覧!$I$2:$L$2,0))))))</f>
        <v>30</v>
      </c>
      <c r="AC341" s="24">
        <f>IF(入力データと計算結果!$F$6=4,INDEX(バックデータ一覧!$I$4:$L$9,MATCH(VLOOKUP(計算過程!$A341,バックデータ一覧!$AU$3:$AV$367,2),バックデータ一覧!$H$4:$H$9,0),MATCH(計算過程!AC$2,バックデータ一覧!$I$2:$L$2,0)),IF(入力データと計算結果!$F$6=3,INDEX(バックデータ一覧!$I$10:$L$15,MATCH(VLOOKUP(計算過程!$A341,バックデータ一覧!$AU$3:$AV$367,2),バックデータ一覧!$H$10:$H$15,0),MATCH(計算過程!AC$2,バックデータ一覧!$I$2:$L$2,0)),IF(入力データと計算結果!$F$6=2,INDEX(バックデータ一覧!$I$16:$L$21,MATCH(VLOOKUP(計算過程!$A341,バックデータ一覧!$AU$3:$AV$367,2),バックデータ一覧!$H$16:$H$21,0),MATCH(計算過程!AC$2,バックデータ一覧!$I$2:$L$2,0)),IF(入力データと計算結果!$F$6=1,INDEX(バックデータ一覧!$I$22:$L$27,MATCH(VLOOKUP(計算過程!$A341,バックデータ一覧!$AU$3:$AV$367,2),バックデータ一覧!$H$22:$H$27,0),MATCH(計算過程!AC$2,バックデータ一覧!$I$2:$L$2,0))))))</f>
        <v>180</v>
      </c>
      <c r="AD341" s="89">
        <f>IF($AF341&lt;7,INDEX(バックデータ一覧!$P$4:$S$5,MATCH(入力データと計算結果!$F$8,バックデータ一覧!$O$4:$O$5,0),MATCH(入力データと計算結果!$F$6,バックデータ一覧!$P$3:$W$3,0)),IF(AND($AF341&gt;=7,$AF341&lt;16),INDEX(バックデータ一覧!$P$6:$S$7,MATCH(入力データと計算結果!$F$8,バックデータ一覧!$O$6:$O$7,0),MATCH(入力データと計算結果!$F$6,バックデータ一覧!$P$3:$W$3,0)),IF(AND($AF341&gt;=16,$AF341&lt;25),INDEX(バックデータ一覧!$P$8:$S$9,MATCH(入力データと計算結果!$F$8,バックデータ一覧!$O$8:$O$9,0),MATCH(入力データと計算結果!$F$6,バックデータ一覧!$P$3:$W$3,0)),IF($AF341&gt;=25,INDEX(バックデータ一覧!$P$10:$S$11,MATCH(入力データと計算結果!$F$8,バックデータ一覧!$O$10:$O$11,0),MATCH(入力データと計算結果!$F$6,バックデータ一覧!$P$3:$W$3,0))))))</f>
        <v>-0.12</v>
      </c>
      <c r="AE341" s="89">
        <f>IF($AF341&lt;7,INDEX(バックデータ一覧!$T$4:$W$5,MATCH(入力データと計算結果!$F$8,バックデータ一覧!$O$4:$O$5,0),MATCH(入力データと計算結果!$F$6,バックデータ一覧!$P$3:$W$3,0)),IF(AND($AF341&gt;=7,$AF341&lt;16),INDEX(バックデータ一覧!$T$6:$W$7,MATCH(入力データと計算結果!$F$8,バックデータ一覧!$O$6:$O$7,0),MATCH(入力データと計算結果!$F$6,バックデータ一覧!$P$3:$W$3,0)),IF(AND($AF341&gt;=16,$AF341&lt;25),INDEX(バックデータ一覧!$T$8:$W$9,MATCH(入力データと計算結果!$F$8,バックデータ一覧!$O$8:$O$9,0),MATCH(入力データと計算結果!$F$6,バックデータ一覧!$P$3:$W$3,0)),IF($AF341&gt;=25,INDEX(バックデータ一覧!$T$10:$W$11,MATCH(入力データと計算結果!$F$8,バックデータ一覧!$O$10:$O$11,0),MATCH(入力データと計算結果!$F$6,バックデータ一覧!$P$3:$W$3,0))))))</f>
        <v>6</v>
      </c>
      <c r="AF341" s="88">
        <f>AVERAGEIF(貼り付けシート!$A$6:$A$8765,$A341,貼り付けシート!$C$6:$C$8765)</f>
        <v>0.56250000000000011</v>
      </c>
      <c r="AG341" s="91">
        <f>IF(AND(入力データと計算結果!$F$7=バックデータ一覧!$A$7,AH341="使用できる"),MIN(AN341,SUM(I341:N341)*$AX$13),0)</f>
        <v>0</v>
      </c>
      <c r="AH341" s="47" t="str">
        <f t="shared" si="64"/>
        <v>使用できない</v>
      </c>
      <c r="AI341" s="90">
        <f>IF(入力データと計算結果!$F$7=バックデータ一覧!$A$8,MIN(AJ341,(SUM(I341:N341)*$AX$15)),0)</f>
        <v>0</v>
      </c>
      <c r="AJ341" s="90">
        <f t="shared" ca="1" si="60"/>
        <v>0</v>
      </c>
      <c r="AK341" s="90">
        <f t="shared" ca="1" si="61"/>
        <v>39.394325678662504</v>
      </c>
      <c r="AL341" s="88">
        <f>IF(OR($AX$22=0,入力データと計算結果!$F$7&lt;&gt;バックデータ一覧!$A$8),0,$AX$19*AM341*10^-3)</f>
        <v>0</v>
      </c>
      <c r="AM341" s="90">
        <f>SUMPRODUCT(('計算過程（日射量等）'!$A$6:$A$8765=計算過程!A341)*('計算過程（日射量等）'!$C$6:$C$8765&gt;=$AX$20))</f>
        <v>0</v>
      </c>
      <c r="AN341" s="90">
        <f>IF(入力データと計算結果!$F$7=バックデータ一覧!$A$9,0,AO341*$AX$22*$AX$21*計算過程!$AX$23)</f>
        <v>0</v>
      </c>
      <c r="AO341" s="90">
        <f>SUMIF('計算過程（日射量等）'!$A$6:$A$8765,計算過程!A341,'計算過程（日射量等）'!$C$6:$C$8765)*3600*10^-6</f>
        <v>2.2936636381260191</v>
      </c>
      <c r="AP341" s="90">
        <f t="shared" si="54"/>
        <v>-0.19663978494623666</v>
      </c>
      <c r="AQ341" s="90">
        <f>AVERAGEIF('貼り付けシート（日射量等）'!$D$3:$D$8762,$A341,'貼り付けシート（日射量等）'!$F$3:$F$8762)</f>
        <v>-1.1083333333333332</v>
      </c>
    </row>
    <row r="342" spans="1:43">
      <c r="A342" s="28">
        <v>41976</v>
      </c>
      <c r="B342" s="88">
        <f ca="1">I342-IF(入力データと計算結果!$F$7=バックデータ一覧!$A$7,計算過程!$AG342,計算過程!$AI342)*I342/($I342+$J342+$K342+$L342+$M342+$N342)</f>
        <v>28.905965059972001</v>
      </c>
      <c r="C342" s="88">
        <f ca="1">J342-IF(入力データと計算結果!$F$7=バックデータ一覧!$A$7,計算過程!$AG342,計算過程!$AI342)*J342/($I342+$J342+$K342+$L342+$M342+$N342)</f>
        <v>37.703432686920003</v>
      </c>
      <c r="D342" s="88">
        <f ca="1">K342-IF(入力データと計算結果!$F$7=バックデータ一覧!$A$7,計算過程!$AG342,計算過程!$AI342)*K342/($I342+$J342+$K342+$L342+$M342+$N342)</f>
        <v>7.2264912649930002</v>
      </c>
      <c r="E342" s="88">
        <f ca="1">L342-IF(入力データと計算結果!$F$7=バックデータ一覧!$A$7,計算過程!$AG342,計算過程!$AI342)*L342/($I342+$J342+$K342+$L342+$M342+$N342)</f>
        <v>28.277574515189997</v>
      </c>
      <c r="F342" s="88">
        <f ca="1">M342-IF(入力データと計算結果!$F$7=バックデータ一覧!$A$7,計算過程!$AG342,計算過程!$AI342)*M342/($I342+$J342+$K342+$L342+$M342+$N342)</f>
        <v>0</v>
      </c>
      <c r="G342" s="88">
        <f ca="1">N342-IF(入力データと計算結果!$F$7=バックデータ一覧!$A$7,計算過程!$AG342,計算過程!$AI342)*N342/($I342+$J342+$K342+$L342+$M342+$N342)</f>
        <v>6.4219999999999997</v>
      </c>
      <c r="H342" s="88">
        <f t="shared" si="62"/>
        <v>0</v>
      </c>
      <c r="I342" s="90">
        <f ca="1">P342*(バックデータ一覧!$E$3-計算過程!X342)*4.186*10^-3</f>
        <v>28.905965059972001</v>
      </c>
      <c r="J342" s="90">
        <f ca="1">Q342*(バックデータ一覧!$E$4-計算過程!X342)*4.186*10^-3</f>
        <v>37.703432686920003</v>
      </c>
      <c r="K342" s="90">
        <f ca="1">R342*(バックデータ一覧!$E$5-計算過程!X342)*4.186*10^-3</f>
        <v>7.2264912649930002</v>
      </c>
      <c r="L342" s="90">
        <f ca="1">IF(入力データと計算結果!$F$9=バックデータ一覧!$A$2,計算過程!S342*(バックデータ一覧!$E$6-計算過程!X342)*4.186*10^-3,0)</f>
        <v>28.277574515189997</v>
      </c>
      <c r="M342" s="90">
        <f>IF(入力データと計算結果!$F$9=バックデータ一覧!$A$2,0,計算過程!T342*(バックデータ一覧!$E$7-計算過程!X342)*4.186*10^-3)</f>
        <v>0</v>
      </c>
      <c r="N342" s="90">
        <f ca="1">IF(入力データと計算結果!$F$9=バックデータ一覧!$A$4,0,計算過程!U342*(バックデータ一覧!$E$8-計算過程!X342)*4.186*10^-3)</f>
        <v>6.4219999999999997</v>
      </c>
      <c r="O342" s="90">
        <f>IF(入力データと計算結果!$F$9=バックデータ一覧!$A$4,計算過程!W342*1.25,0)</f>
        <v>0</v>
      </c>
      <c r="P342" s="88">
        <f t="shared" si="55"/>
        <v>184</v>
      </c>
      <c r="Q342" s="88">
        <f t="shared" si="56"/>
        <v>240</v>
      </c>
      <c r="R342" s="88">
        <f t="shared" si="57"/>
        <v>46</v>
      </c>
      <c r="S342" s="88">
        <f>IF(入力データと計算結果!$F$9=バックデータ一覧!$A$2,$AC342,0)*$AX$11*$AX$12</f>
        <v>180</v>
      </c>
      <c r="T342" s="88">
        <f>IF(入力データと計算結果!$F$9=バックデータ一覧!$A$2,0,$AC342)*$AX$12</f>
        <v>0</v>
      </c>
      <c r="U342" s="88">
        <f t="shared" ca="1" si="63"/>
        <v>26.667482089171024</v>
      </c>
      <c r="V342" s="90">
        <f ca="1">IF(OR(入力データと計算結果!$F$9=バックデータ一覧!$A$2,入力データと計算結果!$F$9=バックデータ一覧!$A$3),W342/(バックデータ一覧!$E$8-計算過程!X342)/4.186*10^3,0)</f>
        <v>26.667482089171024</v>
      </c>
      <c r="W342" s="90">
        <f t="shared" si="58"/>
        <v>6.4219999999999997</v>
      </c>
      <c r="X342" s="90">
        <f ca="1">MAX(VLOOKUP(入力データと計算結果!$F$5,バックデータ一覧!$Y$3:$AA$10,2)*Y342+VLOOKUP(入力データと計算結果!$F$5,バックデータ一覧!$Y$3:$AA$10,3),0.5)</f>
        <v>2.4707032500000001</v>
      </c>
      <c r="Y342" s="90">
        <f t="shared" ca="1" si="59"/>
        <v>-1.4991666666666668</v>
      </c>
      <c r="Z342" s="24">
        <f>IF(入力データと計算結果!$F$6=4,INDEX(バックデータ一覧!$I$4:$L$9,MATCH(VLOOKUP(計算過程!$A342,バックデータ一覧!$AU$3:$AV$367,2),バックデータ一覧!$H$4:$H$9,0),MATCH(計算過程!Z$2,バックデータ一覧!$I$2:$L$2,0)),IF(入力データと計算結果!$F$6=3,INDEX(バックデータ一覧!$I$10:$L$15,MATCH(VLOOKUP(計算過程!$A342,バックデータ一覧!$AU$3:$AV$367,2),バックデータ一覧!$H$10:$H$15,0),MATCH(計算過程!Z$2,バックデータ一覧!$I$2:$L$2,0)),IF(入力データと計算結果!$F$6=2,INDEX(バックデータ一覧!$I$16:$L$21,MATCH(VLOOKUP(計算過程!$A342,バックデータ一覧!$AU$3:$AV$367,2),バックデータ一覧!$H$16:$H$21,0),MATCH(計算過程!Z$2,バックデータ一覧!$I$2:$L$2,0)),IF(入力データと計算結果!$F$6=1,INDEX(バックデータ一覧!$I$22:$L$27,MATCH(VLOOKUP(計算過程!$A342,バックデータ一覧!$AU$3:$AV$367,2),バックデータ一覧!$H$22:$H$27,0),MATCH(計算過程!Z$2,バックデータ一覧!$I$2:$L$2,0))))))</f>
        <v>184</v>
      </c>
      <c r="AA342" s="24">
        <f>IF(入力データと計算結果!$F$6=4,INDEX(バックデータ一覧!$I$4:$L$9,MATCH(VLOOKUP(計算過程!$A342,バックデータ一覧!$AU$3:$AV$367,2),バックデータ一覧!$H$4:$H$9,0),MATCH(計算過程!AA$2,バックデータ一覧!$I$2:$L$2,0)),IF(入力データと計算結果!$F$6=3,INDEX(バックデータ一覧!$I$10:$L$15,MATCH(VLOOKUP(計算過程!$A342,バックデータ一覧!$AU$3:$AV$367,2),バックデータ一覧!$H$10:$H$15,0),MATCH(計算過程!AA$2,バックデータ一覧!$I$2:$L$2,0)),IF(入力データと計算結果!$F$6=2,INDEX(バックデータ一覧!$I$16:$L$21,MATCH(VLOOKUP(計算過程!$A342,バックデータ一覧!$AU$3:$AV$367,2),バックデータ一覧!$H$16:$H$21,0),MATCH(計算過程!AA$2,バックデータ一覧!$I$2:$L$2,0)),IF(入力データと計算結果!$F$6=1,INDEX(バックデータ一覧!$I$22:$L$27,MATCH(VLOOKUP(計算過程!$A342,バックデータ一覧!$AU$3:$AV$367,2),バックデータ一覧!$H$22:$H$27,0),MATCH(計算過程!AA$2,バックデータ一覧!$I$2:$L$2,0))))))</f>
        <v>240</v>
      </c>
      <c r="AB342" s="24">
        <f>IF(入力データと計算結果!$F$6=4,INDEX(バックデータ一覧!$I$4:$L$9,MATCH(VLOOKUP(計算過程!$A342,バックデータ一覧!$AU$3:$AV$367,2),バックデータ一覧!$H$4:$H$9,0),MATCH(計算過程!AB$2,バックデータ一覧!$I$2:$L$2,0)),IF(入力データと計算結果!$F$6=3,INDEX(バックデータ一覧!$I$10:$L$15,MATCH(VLOOKUP(計算過程!$A342,バックデータ一覧!$AU$3:$AV$367,2),バックデータ一覧!$H$10:$H$15,0),MATCH(計算過程!AB$2,バックデータ一覧!$I$2:$L$2,0)),IF(入力データと計算結果!$F$6=2,INDEX(バックデータ一覧!$I$16:$L$21,MATCH(VLOOKUP(計算過程!$A342,バックデータ一覧!$AU$3:$AV$367,2),バックデータ一覧!$H$16:$H$21,0),MATCH(計算過程!AB$2,バックデータ一覧!$I$2:$L$2,0)),IF(入力データと計算結果!$F$6=1,INDEX(バックデータ一覧!$I$22:$L$27,MATCH(VLOOKUP(計算過程!$A342,バックデータ一覧!$AU$3:$AV$367,2),バックデータ一覧!$H$22:$H$27,0),MATCH(計算過程!AB$2,バックデータ一覧!$I$2:$L$2,0))))))</f>
        <v>46</v>
      </c>
      <c r="AC342" s="24">
        <f>IF(入力データと計算結果!$F$6=4,INDEX(バックデータ一覧!$I$4:$L$9,MATCH(VLOOKUP(計算過程!$A342,バックデータ一覧!$AU$3:$AV$367,2),バックデータ一覧!$H$4:$H$9,0),MATCH(計算過程!AC$2,バックデータ一覧!$I$2:$L$2,0)),IF(入力データと計算結果!$F$6=3,INDEX(バックデータ一覧!$I$10:$L$15,MATCH(VLOOKUP(計算過程!$A342,バックデータ一覧!$AU$3:$AV$367,2),バックデータ一覧!$H$10:$H$15,0),MATCH(計算過程!AC$2,バックデータ一覧!$I$2:$L$2,0)),IF(入力データと計算結果!$F$6=2,INDEX(バックデータ一覧!$I$16:$L$21,MATCH(VLOOKUP(計算過程!$A342,バックデータ一覧!$AU$3:$AV$367,2),バックデータ一覧!$H$16:$H$21,0),MATCH(計算過程!AC$2,バックデータ一覧!$I$2:$L$2,0)),IF(入力データと計算結果!$F$6=1,INDEX(バックデータ一覧!$I$22:$L$27,MATCH(VLOOKUP(計算過程!$A342,バックデータ一覧!$AU$3:$AV$367,2),バックデータ一覧!$H$22:$H$27,0),MATCH(計算過程!AC$2,バックデータ一覧!$I$2:$L$2,0))))))</f>
        <v>180</v>
      </c>
      <c r="AD342" s="89">
        <f>IF($AF342&lt;7,INDEX(バックデータ一覧!$P$4:$S$5,MATCH(入力データと計算結果!$F$8,バックデータ一覧!$O$4:$O$5,0),MATCH(入力データと計算結果!$F$6,バックデータ一覧!$P$3:$W$3,0)),IF(AND($AF342&gt;=7,$AF342&lt;16),INDEX(バックデータ一覧!$P$6:$S$7,MATCH(入力データと計算結果!$F$8,バックデータ一覧!$O$6:$O$7,0),MATCH(入力データと計算結果!$F$6,バックデータ一覧!$P$3:$W$3,0)),IF(AND($AF342&gt;=16,$AF342&lt;25),INDEX(バックデータ一覧!$P$8:$S$9,MATCH(入力データと計算結果!$F$8,バックデータ一覧!$O$8:$O$9,0),MATCH(入力データと計算結果!$F$6,バックデータ一覧!$P$3:$W$3,0)),IF($AF342&gt;=25,INDEX(バックデータ一覧!$P$10:$S$11,MATCH(入力データと計算結果!$F$8,バックデータ一覧!$O$10:$O$11,0),MATCH(入力データと計算結果!$F$6,バックデータ一覧!$P$3:$W$3,0))))))</f>
        <v>-0.12</v>
      </c>
      <c r="AE342" s="89">
        <f>IF($AF342&lt;7,INDEX(バックデータ一覧!$T$4:$W$5,MATCH(入力データと計算結果!$F$8,バックデータ一覧!$O$4:$O$5,0),MATCH(入力データと計算結果!$F$6,バックデータ一覧!$P$3:$W$3,0)),IF(AND($AF342&gt;=7,$AF342&lt;16),INDEX(バックデータ一覧!$T$6:$W$7,MATCH(入力データと計算結果!$F$8,バックデータ一覧!$O$6:$O$7,0),MATCH(入力データと計算結果!$F$6,バックデータ一覧!$P$3:$W$3,0)),IF(AND($AF342&gt;=16,$AF342&lt;25),INDEX(バックデータ一覧!$T$8:$W$9,MATCH(入力データと計算結果!$F$8,バックデータ一覧!$O$8:$O$9,0),MATCH(入力データと計算結果!$F$6,バックデータ一覧!$P$3:$W$3,0)),IF($AF342&gt;=25,INDEX(バックデータ一覧!$T$10:$W$11,MATCH(入力データと計算結果!$F$8,バックデータ一覧!$O$10:$O$11,0),MATCH(入力データと計算結果!$F$6,バックデータ一覧!$P$3:$W$3,0))))))</f>
        <v>6</v>
      </c>
      <c r="AF342" s="88">
        <f>AVERAGEIF(貼り付けシート!$A$6:$A$8765,$A342,貼り付けシート!$C$6:$C$8765)</f>
        <v>-3.5166666666666675</v>
      </c>
      <c r="AG342" s="91">
        <f>IF(AND(入力データと計算結果!$F$7=バックデータ一覧!$A$7,AH342="使用できる"),MIN(AN342,SUM(I342:N342)*$AX$13),0)</f>
        <v>0</v>
      </c>
      <c r="AH342" s="47" t="str">
        <f t="shared" si="64"/>
        <v>使用できない</v>
      </c>
      <c r="AI342" s="90">
        <f>IF(入力データと計算結果!$F$7=バックデータ一覧!$A$8,MIN(AJ342,(SUM(I342:N342)*$AX$15)),0)</f>
        <v>0</v>
      </c>
      <c r="AJ342" s="90">
        <f t="shared" ca="1" si="60"/>
        <v>0</v>
      </c>
      <c r="AK342" s="90">
        <f t="shared" ca="1" si="61"/>
        <v>39.26214542932501</v>
      </c>
      <c r="AL342" s="88">
        <f>IF(OR($AX$22=0,入力データと計算結果!$F$7&lt;&gt;バックデータ一覧!$A$8),0,$AX$19*AM342*10^-3)</f>
        <v>0</v>
      </c>
      <c r="AM342" s="90">
        <f>SUMPRODUCT(('計算過程（日射量等）'!$A$6:$A$8765=計算過程!A342)*('計算過程（日射量等）'!$C$6:$C$8765&gt;=$AX$20))</f>
        <v>2</v>
      </c>
      <c r="AN342" s="90">
        <f>IF(入力データと計算結果!$F$7=バックデータ一覧!$A$9,0,AO342*$AX$22*$AX$21*計算過程!$AX$23)</f>
        <v>0</v>
      </c>
      <c r="AO342" s="90">
        <f>SUMIF('計算過程（日射量等）'!$A$6:$A$8765,計算過程!A342,'計算過程（日射量等）'!$C$6:$C$8765)*3600*10^-6</f>
        <v>3.655406148447963</v>
      </c>
      <c r="AP342" s="90">
        <f t="shared" ref="AP342:AP355" si="65">AVERAGE($AQ327:$AQ357)</f>
        <v>-0.48897849462365595</v>
      </c>
      <c r="AQ342" s="90">
        <f>AVERAGEIF('貼り付けシート（日射量等）'!$D$3:$D$8762,$A342,'貼り付けシート（日射量等）'!$F$3:$F$8762)</f>
        <v>-1.0083333333333335</v>
      </c>
    </row>
    <row r="343" spans="1:43">
      <c r="A343" s="28">
        <v>41977</v>
      </c>
      <c r="B343" s="88">
        <f ca="1">I343-IF(入力データと計算結果!$F$7=バックデータ一覧!$A$7,計算過程!$AG343,計算過程!$AI343)*I343/($I343+$J343+$K343+$L343+$M343+$N343)</f>
        <v>14.515516583295001</v>
      </c>
      <c r="C343" s="88">
        <f ca="1">J343-IF(入力データと計算結果!$F$7=バックデータ一覧!$A$7,計算過程!$AG343,計算過程!$AI343)*J343/($I343+$J343+$K343+$L343+$M343+$N343)</f>
        <v>23.666603124937502</v>
      </c>
      <c r="D343" s="88">
        <f ca="1">K343-IF(入力データと計算結果!$F$7=バックデータ一覧!$A$7,計算過程!$AG343,計算過程!$AI343)*K343/($I343+$J343+$K343+$L343+$M343+$N343)</f>
        <v>4.4177659166550001</v>
      </c>
      <c r="E343" s="88">
        <f ca="1">L343-IF(入力データと計算結果!$F$7=バックデータ一覧!$A$7,計算過程!$AG343,計算過程!$AI343)*L343/($I343+$J343+$K343+$L343+$M343+$N343)</f>
        <v>28.399923749925001</v>
      </c>
      <c r="F343" s="88">
        <f ca="1">M343-IF(入力データと計算結果!$F$7=バックデータ一覧!$A$7,計算過程!$AG343,計算過程!$AI343)*M343/($I343+$J343+$K343+$L343+$M343+$N343)</f>
        <v>0</v>
      </c>
      <c r="G343" s="88">
        <f ca="1">N343-IF(入力データと計算結果!$F$7=バックデータ一覧!$A$7,計算過程!$AG343,計算過程!$AI343)*N343/($I343+$J343+$K343+$L343+$M343+$N343)</f>
        <v>6.6555</v>
      </c>
      <c r="H343" s="88">
        <f t="shared" si="62"/>
        <v>0</v>
      </c>
      <c r="I343" s="90">
        <f ca="1">P343*(バックデータ一覧!$E$3-計算過程!X343)*4.186*10^-3</f>
        <v>14.515516583295001</v>
      </c>
      <c r="J343" s="90">
        <f ca="1">Q343*(バックデータ一覧!$E$4-計算過程!X343)*4.186*10^-3</f>
        <v>23.666603124937502</v>
      </c>
      <c r="K343" s="90">
        <f ca="1">R343*(バックデータ一覧!$E$5-計算過程!X343)*4.186*10^-3</f>
        <v>4.4177659166550001</v>
      </c>
      <c r="L343" s="90">
        <f ca="1">IF(入力データと計算結果!$F$9=バックデータ一覧!$A$2,計算過程!S343*(バックデータ一覧!$E$6-計算過程!X343)*4.186*10^-3,0)</f>
        <v>28.399923749925001</v>
      </c>
      <c r="M343" s="90">
        <f>IF(入力データと計算結果!$F$9=バックデータ一覧!$A$2,0,計算過程!T343*(バックデータ一覧!$E$7-計算過程!X343)*4.186*10^-3)</f>
        <v>0</v>
      </c>
      <c r="N343" s="90">
        <f ca="1">IF(入力データと計算結果!$F$9=バックデータ一覧!$A$4,0,計算過程!U343*(バックデータ一覧!$E$8-計算過程!X343)*4.186*10^-3)</f>
        <v>6.6555</v>
      </c>
      <c r="O343" s="90">
        <f>IF(入力データと計算結果!$F$9=バックデータ一覧!$A$4,計算過程!W343*1.25,0)</f>
        <v>0</v>
      </c>
      <c r="P343" s="88">
        <f t="shared" si="55"/>
        <v>92</v>
      </c>
      <c r="Q343" s="88">
        <f t="shared" si="56"/>
        <v>150</v>
      </c>
      <c r="R343" s="88">
        <f t="shared" si="57"/>
        <v>28</v>
      </c>
      <c r="S343" s="88">
        <f>IF(入力データと計算結果!$F$9=バックデータ一覧!$A$2,$AC343,0)*$AX$11*$AX$12</f>
        <v>180</v>
      </c>
      <c r="T343" s="88">
        <f>IF(入力データと計算結果!$F$9=バックデータ一覧!$A$2,0,$AC343)*$AX$12</f>
        <v>0</v>
      </c>
      <c r="U343" s="88">
        <f t="shared" ca="1" si="63"/>
        <v>27.559308146366959</v>
      </c>
      <c r="V343" s="90">
        <f ca="1">IF(OR(入力データと計算結果!$F$9=バックデータ一覧!$A$2,入力データと計算結果!$F$9=バックデータ一覧!$A$3),W343/(バックデータ一覧!$E$8-計算過程!X343)/4.186*10^3,0)</f>
        <v>27.559308146366959</v>
      </c>
      <c r="W343" s="90">
        <f t="shared" si="58"/>
        <v>6.6555</v>
      </c>
      <c r="X343" s="90">
        <f ca="1">MAX(VLOOKUP(入力データと計算結果!$F$5,バックデータ一覧!$Y$3:$AA$10,2)*Y343+VLOOKUP(入力データと計算結果!$F$5,バックデータ一覧!$Y$3:$AA$10,3),0.5)</f>
        <v>2.3083243750000002</v>
      </c>
      <c r="Y343" s="90">
        <f t="shared" ca="1" si="59"/>
        <v>-1.7437499999999999</v>
      </c>
      <c r="Z343" s="24">
        <f>IF(入力データと計算結果!$F$6=4,INDEX(バックデータ一覧!$I$4:$L$9,MATCH(VLOOKUP(計算過程!$A343,バックデータ一覧!$AU$3:$AV$367,2),バックデータ一覧!$H$4:$H$9,0),MATCH(計算過程!Z$2,バックデータ一覧!$I$2:$L$2,0)),IF(入力データと計算結果!$F$6=3,INDEX(バックデータ一覧!$I$10:$L$15,MATCH(VLOOKUP(計算過程!$A343,バックデータ一覧!$AU$3:$AV$367,2),バックデータ一覧!$H$10:$H$15,0),MATCH(計算過程!Z$2,バックデータ一覧!$I$2:$L$2,0)),IF(入力データと計算結果!$F$6=2,INDEX(バックデータ一覧!$I$16:$L$21,MATCH(VLOOKUP(計算過程!$A343,バックデータ一覧!$AU$3:$AV$367,2),バックデータ一覧!$H$16:$H$21,0),MATCH(計算過程!Z$2,バックデータ一覧!$I$2:$L$2,0)),IF(入力データと計算結果!$F$6=1,INDEX(バックデータ一覧!$I$22:$L$27,MATCH(VLOOKUP(計算過程!$A343,バックデータ一覧!$AU$3:$AV$367,2),バックデータ一覧!$H$22:$H$27,0),MATCH(計算過程!Z$2,バックデータ一覧!$I$2:$L$2,0))))))</f>
        <v>92</v>
      </c>
      <c r="AA343" s="24">
        <f>IF(入力データと計算結果!$F$6=4,INDEX(バックデータ一覧!$I$4:$L$9,MATCH(VLOOKUP(計算過程!$A343,バックデータ一覧!$AU$3:$AV$367,2),バックデータ一覧!$H$4:$H$9,0),MATCH(計算過程!AA$2,バックデータ一覧!$I$2:$L$2,0)),IF(入力データと計算結果!$F$6=3,INDEX(バックデータ一覧!$I$10:$L$15,MATCH(VLOOKUP(計算過程!$A343,バックデータ一覧!$AU$3:$AV$367,2),バックデータ一覧!$H$10:$H$15,0),MATCH(計算過程!AA$2,バックデータ一覧!$I$2:$L$2,0)),IF(入力データと計算結果!$F$6=2,INDEX(バックデータ一覧!$I$16:$L$21,MATCH(VLOOKUP(計算過程!$A343,バックデータ一覧!$AU$3:$AV$367,2),バックデータ一覧!$H$16:$H$21,0),MATCH(計算過程!AA$2,バックデータ一覧!$I$2:$L$2,0)),IF(入力データと計算結果!$F$6=1,INDEX(バックデータ一覧!$I$22:$L$27,MATCH(VLOOKUP(計算過程!$A343,バックデータ一覧!$AU$3:$AV$367,2),バックデータ一覧!$H$22:$H$27,0),MATCH(計算過程!AA$2,バックデータ一覧!$I$2:$L$2,0))))))</f>
        <v>150</v>
      </c>
      <c r="AB343" s="24">
        <f>IF(入力データと計算結果!$F$6=4,INDEX(バックデータ一覧!$I$4:$L$9,MATCH(VLOOKUP(計算過程!$A343,バックデータ一覧!$AU$3:$AV$367,2),バックデータ一覧!$H$4:$H$9,0),MATCH(計算過程!AB$2,バックデータ一覧!$I$2:$L$2,0)),IF(入力データと計算結果!$F$6=3,INDEX(バックデータ一覧!$I$10:$L$15,MATCH(VLOOKUP(計算過程!$A343,バックデータ一覧!$AU$3:$AV$367,2),バックデータ一覧!$H$10:$H$15,0),MATCH(計算過程!AB$2,バックデータ一覧!$I$2:$L$2,0)),IF(入力データと計算結果!$F$6=2,INDEX(バックデータ一覧!$I$16:$L$21,MATCH(VLOOKUP(計算過程!$A343,バックデータ一覧!$AU$3:$AV$367,2),バックデータ一覧!$H$16:$H$21,0),MATCH(計算過程!AB$2,バックデータ一覧!$I$2:$L$2,0)),IF(入力データと計算結果!$F$6=1,INDEX(バックデータ一覧!$I$22:$L$27,MATCH(VLOOKUP(計算過程!$A343,バックデータ一覧!$AU$3:$AV$367,2),バックデータ一覧!$H$22:$H$27,0),MATCH(計算過程!AB$2,バックデータ一覧!$I$2:$L$2,0))))))</f>
        <v>28</v>
      </c>
      <c r="AC343" s="24">
        <f>IF(入力データと計算結果!$F$6=4,INDEX(バックデータ一覧!$I$4:$L$9,MATCH(VLOOKUP(計算過程!$A343,バックデータ一覧!$AU$3:$AV$367,2),バックデータ一覧!$H$4:$H$9,0),MATCH(計算過程!AC$2,バックデータ一覧!$I$2:$L$2,0)),IF(入力データと計算結果!$F$6=3,INDEX(バックデータ一覧!$I$10:$L$15,MATCH(VLOOKUP(計算過程!$A343,バックデータ一覧!$AU$3:$AV$367,2),バックデータ一覧!$H$10:$H$15,0),MATCH(計算過程!AC$2,バックデータ一覧!$I$2:$L$2,0)),IF(入力データと計算結果!$F$6=2,INDEX(バックデータ一覧!$I$16:$L$21,MATCH(VLOOKUP(計算過程!$A343,バックデータ一覧!$AU$3:$AV$367,2),バックデータ一覧!$H$16:$H$21,0),MATCH(計算過程!AC$2,バックデータ一覧!$I$2:$L$2,0)),IF(入力データと計算結果!$F$6=1,INDEX(バックデータ一覧!$I$22:$L$27,MATCH(VLOOKUP(計算過程!$A343,バックデータ一覧!$AU$3:$AV$367,2),バックデータ一覧!$H$22:$H$27,0),MATCH(計算過程!AC$2,バックデータ一覧!$I$2:$L$2,0))))))</f>
        <v>180</v>
      </c>
      <c r="AD343" s="89">
        <f>IF($AF343&lt;7,INDEX(バックデータ一覧!$P$4:$S$5,MATCH(入力データと計算結果!$F$8,バックデータ一覧!$O$4:$O$5,0),MATCH(入力データと計算結果!$F$6,バックデータ一覧!$P$3:$W$3,0)),IF(AND($AF343&gt;=7,$AF343&lt;16),INDEX(バックデータ一覧!$P$6:$S$7,MATCH(入力データと計算結果!$F$8,バックデータ一覧!$O$6:$O$7,0),MATCH(入力データと計算結果!$F$6,バックデータ一覧!$P$3:$W$3,0)),IF(AND($AF343&gt;=16,$AF343&lt;25),INDEX(バックデータ一覧!$P$8:$S$9,MATCH(入力データと計算結果!$F$8,バックデータ一覧!$O$8:$O$9,0),MATCH(入力データと計算結果!$F$6,バックデータ一覧!$P$3:$W$3,0)),IF($AF343&gt;=25,INDEX(バックデータ一覧!$P$10:$S$11,MATCH(入力データと計算結果!$F$8,バックデータ一覧!$O$10:$O$11,0),MATCH(入力データと計算結果!$F$6,バックデータ一覧!$P$3:$W$3,0))))))</f>
        <v>-0.12</v>
      </c>
      <c r="AE343" s="89">
        <f>IF($AF343&lt;7,INDEX(バックデータ一覧!$T$4:$W$5,MATCH(入力データと計算結果!$F$8,バックデータ一覧!$O$4:$O$5,0),MATCH(入力データと計算結果!$F$6,バックデータ一覧!$P$3:$W$3,0)),IF(AND($AF343&gt;=7,$AF343&lt;16),INDEX(バックデータ一覧!$T$6:$W$7,MATCH(入力データと計算結果!$F$8,バックデータ一覧!$O$6:$O$7,0),MATCH(入力データと計算結果!$F$6,バックデータ一覧!$P$3:$W$3,0)),IF(AND($AF343&gt;=16,$AF343&lt;25),INDEX(バックデータ一覧!$T$8:$W$9,MATCH(入力データと計算結果!$F$8,バックデータ一覧!$O$8:$O$9,0),MATCH(入力データと計算結果!$F$6,バックデータ一覧!$P$3:$W$3,0)),IF($AF343&gt;=25,INDEX(バックデータ一覧!$T$10:$W$11,MATCH(入力データと計算結果!$F$8,バックデータ一覧!$O$10:$O$11,0),MATCH(入力データと計算結果!$F$6,バックデータ一覧!$P$3:$W$3,0))))))</f>
        <v>6</v>
      </c>
      <c r="AF343" s="88">
        <f>AVERAGEIF(貼り付けシート!$A$6:$A$8765,$A343,貼り付けシート!$C$6:$C$8765)</f>
        <v>-5.4624999999999995</v>
      </c>
      <c r="AG343" s="91">
        <f>IF(AND(入力データと計算結果!$F$7=バックデータ一覧!$A$7,AH343="使用できる"),MIN(AN343,SUM(I343:N343)*$AX$13),0)</f>
        <v>0</v>
      </c>
      <c r="AH343" s="47" t="str">
        <f t="shared" si="64"/>
        <v>使用できない</v>
      </c>
      <c r="AI343" s="90">
        <f>IF(入力データと計算結果!$F$7=バックデータ一覧!$A$8,MIN(AJ343,(SUM(I343:N343)*$AX$15)),0)</f>
        <v>0</v>
      </c>
      <c r="AJ343" s="90">
        <f t="shared" ca="1" si="60"/>
        <v>0</v>
      </c>
      <c r="AK343" s="90">
        <f t="shared" ca="1" si="61"/>
        <v>39.3641031249375</v>
      </c>
      <c r="AL343" s="88">
        <f>IF(OR($AX$22=0,入力データと計算結果!$F$7&lt;&gt;バックデータ一覧!$A$8),0,$AX$19*AM343*10^-3)</f>
        <v>0</v>
      </c>
      <c r="AM343" s="90">
        <f>SUMPRODUCT(('計算過程（日射量等）'!$A$6:$A$8765=計算過程!A343)*('計算過程（日射量等）'!$C$6:$C$8765&gt;=$AX$20))</f>
        <v>0</v>
      </c>
      <c r="AN343" s="90">
        <f>IF(入力データと計算結果!$F$7=バックデータ一覧!$A$9,0,AO343*$AX$22*$AX$21*計算過程!$AX$23)</f>
        <v>0</v>
      </c>
      <c r="AO343" s="90">
        <f>SUMIF('計算過程（日射量等）'!$A$6:$A$8765,計算過程!A343,'計算過程（日射量等）'!$C$6:$C$8765)*3600*10^-6</f>
        <v>2.0426294883854008</v>
      </c>
      <c r="AP343" s="90">
        <f t="shared" si="65"/>
        <v>-0.62231182795698925</v>
      </c>
      <c r="AQ343" s="90">
        <f>AVERAGEIF('貼り付けシート（日射量等）'!$D$3:$D$8762,$A343,'貼り付けシート（日射量等）'!$F$3:$F$8762)</f>
        <v>-3.6999999999999993</v>
      </c>
    </row>
    <row r="344" spans="1:43">
      <c r="A344" s="28">
        <v>41978</v>
      </c>
      <c r="B344" s="88">
        <f ca="1">I344-IF(入力データと計算結果!$F$7=バックデータ一覧!$A$7,計算過程!$AG344,計算過程!$AI344)*I344/($I344+$J344+$K344+$L344+$M344+$N344)</f>
        <v>9.852481343977999</v>
      </c>
      <c r="C344" s="88">
        <f ca="1">J344-IF(入力データと計算結果!$F$7=バックデータ一覧!$A$7,計算過程!$AG344,計算過程!$AI344)*J344/($I344+$J344+$K344+$L344+$M344+$N344)</f>
        <v>15.891098941899997</v>
      </c>
      <c r="D344" s="88">
        <f ca="1">K344-IF(入力データと計算結果!$F$7=バックデータ一覧!$A$7,計算過程!$AG344,計算過程!$AI344)*K344/($I344+$J344+$K344+$L344+$M344+$N344)</f>
        <v>1.271287915352</v>
      </c>
      <c r="E344" s="88">
        <f ca="1">L344-IF(入力データと計算結果!$F$7=バックデータ一覧!$A$7,計算過程!$AG344,計算過程!$AI344)*L344/($I344+$J344+$K344+$L344+$M344+$N344)</f>
        <v>28.603978095419997</v>
      </c>
      <c r="F344" s="88">
        <f ca="1">M344-IF(入力データと計算結果!$F$7=バックデータ一覧!$A$7,計算過程!$AG344,計算過程!$AI344)*M344/($I344+$J344+$K344+$L344+$M344+$N344)</f>
        <v>0</v>
      </c>
      <c r="G344" s="88">
        <f ca="1">N344-IF(入力データと計算結果!$F$7=バックデータ一覧!$A$7,計算過程!$AG344,計算過程!$AI344)*N344/($I344+$J344+$K344+$L344+$M344+$N344)</f>
        <v>6.652000000000001</v>
      </c>
      <c r="H344" s="88">
        <f t="shared" si="62"/>
        <v>0</v>
      </c>
      <c r="I344" s="90">
        <f ca="1">P344*(バックデータ一覧!$E$3-計算過程!X344)*4.186*10^-3</f>
        <v>9.852481343977999</v>
      </c>
      <c r="J344" s="90">
        <f ca="1">Q344*(バックデータ一覧!$E$4-計算過程!X344)*4.186*10^-3</f>
        <v>15.891098941899997</v>
      </c>
      <c r="K344" s="90">
        <f ca="1">R344*(バックデータ一覧!$E$5-計算過程!X344)*4.186*10^-3</f>
        <v>1.271287915352</v>
      </c>
      <c r="L344" s="90">
        <f ca="1">IF(入力データと計算結果!$F$9=バックデータ一覧!$A$2,計算過程!S344*(バックデータ一覧!$E$6-計算過程!X344)*4.186*10^-3,0)</f>
        <v>28.603978095419997</v>
      </c>
      <c r="M344" s="90">
        <f>IF(入力データと計算結果!$F$9=バックデータ一覧!$A$2,0,計算過程!T344*(バックデータ一覧!$E$7-計算過程!X344)*4.186*10^-3)</f>
        <v>0</v>
      </c>
      <c r="N344" s="90">
        <f ca="1">IF(入力データと計算結果!$F$9=バックデータ一覧!$A$4,0,計算過程!U344*(バックデータ一覧!$E$8-計算過程!X344)*4.186*10^-3)</f>
        <v>6.652000000000001</v>
      </c>
      <c r="O344" s="90">
        <f>IF(入力データと計算結果!$F$9=バックデータ一覧!$A$4,計算過程!W344*1.25,0)</f>
        <v>0</v>
      </c>
      <c r="P344" s="88">
        <f t="shared" si="55"/>
        <v>62</v>
      </c>
      <c r="Q344" s="88">
        <f t="shared" si="56"/>
        <v>100</v>
      </c>
      <c r="R344" s="88">
        <f t="shared" si="57"/>
        <v>8</v>
      </c>
      <c r="S344" s="88">
        <f>IF(入力データと計算結果!$F$9=バックデータ一覧!$A$2,$AC344,0)*$AX$11*$AX$12</f>
        <v>180</v>
      </c>
      <c r="T344" s="88">
        <f>IF(入力データと計算結果!$F$9=バックデータ一覧!$A$2,0,$AC344)*$AX$12</f>
        <v>0</v>
      </c>
      <c r="U344" s="88">
        <f t="shared" ca="1" si="63"/>
        <v>27.416118674406619</v>
      </c>
      <c r="V344" s="90">
        <f ca="1">IF(OR(入力データと計算結果!$F$9=バックデータ一覧!$A$2,入力データと計算結果!$F$9=バックデータ一覧!$A$3),W344/(バックデータ一覧!$E$8-計算過程!X344)/4.186*10^3,0)</f>
        <v>27.416118674406619</v>
      </c>
      <c r="W344" s="90">
        <f t="shared" si="58"/>
        <v>6.6520000000000001</v>
      </c>
      <c r="X344" s="90">
        <f ca="1">MAX(VLOOKUP(入力データと計算結果!$F$5,バックデータ一覧!$Y$3:$AA$10,2)*Y344+VLOOKUP(入力データと計算結果!$F$5,バックデータ一覧!$Y$3:$AA$10,3),0.5)</f>
        <v>2.0375085000000004</v>
      </c>
      <c r="Y344" s="90">
        <f t="shared" ca="1" si="59"/>
        <v>-2.1516666666666664</v>
      </c>
      <c r="Z344" s="24">
        <f>IF(入力データと計算結果!$F$6=4,INDEX(バックデータ一覧!$I$4:$L$9,MATCH(VLOOKUP(計算過程!$A344,バックデータ一覧!$AU$3:$AV$367,2),バックデータ一覧!$H$4:$H$9,0),MATCH(計算過程!Z$2,バックデータ一覧!$I$2:$L$2,0)),IF(入力データと計算結果!$F$6=3,INDEX(バックデータ一覧!$I$10:$L$15,MATCH(VLOOKUP(計算過程!$A344,バックデータ一覧!$AU$3:$AV$367,2),バックデータ一覧!$H$10:$H$15,0),MATCH(計算過程!Z$2,バックデータ一覧!$I$2:$L$2,0)),IF(入力データと計算結果!$F$6=2,INDEX(バックデータ一覧!$I$16:$L$21,MATCH(VLOOKUP(計算過程!$A344,バックデータ一覧!$AU$3:$AV$367,2),バックデータ一覧!$H$16:$H$21,0),MATCH(計算過程!Z$2,バックデータ一覧!$I$2:$L$2,0)),IF(入力データと計算結果!$F$6=1,INDEX(バックデータ一覧!$I$22:$L$27,MATCH(VLOOKUP(計算過程!$A344,バックデータ一覧!$AU$3:$AV$367,2),バックデータ一覧!$H$22:$H$27,0),MATCH(計算過程!Z$2,バックデータ一覧!$I$2:$L$2,0))))))</f>
        <v>62</v>
      </c>
      <c r="AA344" s="24">
        <f>IF(入力データと計算結果!$F$6=4,INDEX(バックデータ一覧!$I$4:$L$9,MATCH(VLOOKUP(計算過程!$A344,バックデータ一覧!$AU$3:$AV$367,2),バックデータ一覧!$H$4:$H$9,0),MATCH(計算過程!AA$2,バックデータ一覧!$I$2:$L$2,0)),IF(入力データと計算結果!$F$6=3,INDEX(バックデータ一覧!$I$10:$L$15,MATCH(VLOOKUP(計算過程!$A344,バックデータ一覧!$AU$3:$AV$367,2),バックデータ一覧!$H$10:$H$15,0),MATCH(計算過程!AA$2,バックデータ一覧!$I$2:$L$2,0)),IF(入力データと計算結果!$F$6=2,INDEX(バックデータ一覧!$I$16:$L$21,MATCH(VLOOKUP(計算過程!$A344,バックデータ一覧!$AU$3:$AV$367,2),バックデータ一覧!$H$16:$H$21,0),MATCH(計算過程!AA$2,バックデータ一覧!$I$2:$L$2,0)),IF(入力データと計算結果!$F$6=1,INDEX(バックデータ一覧!$I$22:$L$27,MATCH(VLOOKUP(計算過程!$A344,バックデータ一覧!$AU$3:$AV$367,2),バックデータ一覧!$H$22:$H$27,0),MATCH(計算過程!AA$2,バックデータ一覧!$I$2:$L$2,0))))))</f>
        <v>100</v>
      </c>
      <c r="AB344" s="24">
        <f>IF(入力データと計算結果!$F$6=4,INDEX(バックデータ一覧!$I$4:$L$9,MATCH(VLOOKUP(計算過程!$A344,バックデータ一覧!$AU$3:$AV$367,2),バックデータ一覧!$H$4:$H$9,0),MATCH(計算過程!AB$2,バックデータ一覧!$I$2:$L$2,0)),IF(入力データと計算結果!$F$6=3,INDEX(バックデータ一覧!$I$10:$L$15,MATCH(VLOOKUP(計算過程!$A344,バックデータ一覧!$AU$3:$AV$367,2),バックデータ一覧!$H$10:$H$15,0),MATCH(計算過程!AB$2,バックデータ一覧!$I$2:$L$2,0)),IF(入力データと計算結果!$F$6=2,INDEX(バックデータ一覧!$I$16:$L$21,MATCH(VLOOKUP(計算過程!$A344,バックデータ一覧!$AU$3:$AV$367,2),バックデータ一覧!$H$16:$H$21,0),MATCH(計算過程!AB$2,バックデータ一覧!$I$2:$L$2,0)),IF(入力データと計算結果!$F$6=1,INDEX(バックデータ一覧!$I$22:$L$27,MATCH(VLOOKUP(計算過程!$A344,バックデータ一覧!$AU$3:$AV$367,2),バックデータ一覧!$H$22:$H$27,0),MATCH(計算過程!AB$2,バックデータ一覧!$I$2:$L$2,0))))))</f>
        <v>8</v>
      </c>
      <c r="AC344" s="24">
        <f>IF(入力データと計算結果!$F$6=4,INDEX(バックデータ一覧!$I$4:$L$9,MATCH(VLOOKUP(計算過程!$A344,バックデータ一覧!$AU$3:$AV$367,2),バックデータ一覧!$H$4:$H$9,0),MATCH(計算過程!AC$2,バックデータ一覧!$I$2:$L$2,0)),IF(入力データと計算結果!$F$6=3,INDEX(バックデータ一覧!$I$10:$L$15,MATCH(VLOOKUP(計算過程!$A344,バックデータ一覧!$AU$3:$AV$367,2),バックデータ一覧!$H$10:$H$15,0),MATCH(計算過程!AC$2,バックデータ一覧!$I$2:$L$2,0)),IF(入力データと計算結果!$F$6=2,INDEX(バックデータ一覧!$I$16:$L$21,MATCH(VLOOKUP(計算過程!$A344,バックデータ一覧!$AU$3:$AV$367,2),バックデータ一覧!$H$16:$H$21,0),MATCH(計算過程!AC$2,バックデータ一覧!$I$2:$L$2,0)),IF(入力データと計算結果!$F$6=1,INDEX(バックデータ一覧!$I$22:$L$27,MATCH(VLOOKUP(計算過程!$A344,バックデータ一覧!$AU$3:$AV$367,2),バックデータ一覧!$H$22:$H$27,0),MATCH(計算過程!AC$2,バックデータ一覧!$I$2:$L$2,0))))))</f>
        <v>180</v>
      </c>
      <c r="AD344" s="89">
        <f>IF($AF344&lt;7,INDEX(バックデータ一覧!$P$4:$S$5,MATCH(入力データと計算結果!$F$8,バックデータ一覧!$O$4:$O$5,0),MATCH(入力データと計算結果!$F$6,バックデータ一覧!$P$3:$W$3,0)),IF(AND($AF344&gt;=7,$AF344&lt;16),INDEX(バックデータ一覧!$P$6:$S$7,MATCH(入力データと計算結果!$F$8,バックデータ一覧!$O$6:$O$7,0),MATCH(入力データと計算結果!$F$6,バックデータ一覧!$P$3:$W$3,0)),IF(AND($AF344&gt;=16,$AF344&lt;25),INDEX(バックデータ一覧!$P$8:$S$9,MATCH(入力データと計算結果!$F$8,バックデータ一覧!$O$8:$O$9,0),MATCH(入力データと計算結果!$F$6,バックデータ一覧!$P$3:$W$3,0)),IF($AF344&gt;=25,INDEX(バックデータ一覧!$P$10:$S$11,MATCH(入力データと計算結果!$F$8,バックデータ一覧!$O$10:$O$11,0),MATCH(入力データと計算結果!$F$6,バックデータ一覧!$P$3:$W$3,0))))))</f>
        <v>-0.12</v>
      </c>
      <c r="AE344" s="89">
        <f>IF($AF344&lt;7,INDEX(バックデータ一覧!$T$4:$W$5,MATCH(入力データと計算結果!$F$8,バックデータ一覧!$O$4:$O$5,0),MATCH(入力データと計算結果!$F$6,バックデータ一覧!$P$3:$W$3,0)),IF(AND($AF344&gt;=7,$AF344&lt;16),INDEX(バックデータ一覧!$T$6:$W$7,MATCH(入力データと計算結果!$F$8,バックデータ一覧!$O$6:$O$7,0),MATCH(入力データと計算結果!$F$6,バックデータ一覧!$P$3:$W$3,0)),IF(AND($AF344&gt;=16,$AF344&lt;25),INDEX(バックデータ一覧!$T$8:$W$9,MATCH(入力データと計算結果!$F$8,バックデータ一覧!$O$8:$O$9,0),MATCH(入力データと計算結果!$F$6,バックデータ一覧!$P$3:$W$3,0)),IF($AF344&gt;=25,INDEX(バックデータ一覧!$T$10:$W$11,MATCH(入力データと計算結果!$F$8,バックデータ一覧!$O$10:$O$11,0),MATCH(入力データと計算結果!$F$6,バックデータ一覧!$P$3:$W$3,0))))))</f>
        <v>6</v>
      </c>
      <c r="AF344" s="88">
        <f>AVERAGEIF(貼り付けシート!$A$6:$A$8765,$A344,貼り付けシート!$C$6:$C$8765)</f>
        <v>-5.4333333333333327</v>
      </c>
      <c r="AG344" s="91">
        <f>IF(AND(入力データと計算結果!$F$7=バックデータ一覧!$A$7,AH344="使用できる"),MIN(AN344,SUM(I344:N344)*$AX$13),0)</f>
        <v>0</v>
      </c>
      <c r="AH344" s="47" t="str">
        <f t="shared" si="64"/>
        <v>使用できない</v>
      </c>
      <c r="AI344" s="90">
        <f>IF(入力データと計算結果!$F$7=バックデータ一覧!$A$8,MIN(AJ344,(SUM(I344:N344)*$AX$15)),0)</f>
        <v>0</v>
      </c>
      <c r="AJ344" s="90">
        <f t="shared" ca="1" si="60"/>
        <v>0</v>
      </c>
      <c r="AK344" s="90">
        <f t="shared" ca="1" si="61"/>
        <v>39.534148412849994</v>
      </c>
      <c r="AL344" s="88">
        <f>IF(OR($AX$22=0,入力データと計算結果!$F$7&lt;&gt;バックデータ一覧!$A$8),0,$AX$19*AM344*10^-3)</f>
        <v>0</v>
      </c>
      <c r="AM344" s="90">
        <f>SUMPRODUCT(('計算過程（日射量等）'!$A$6:$A$8765=計算過程!A344)*('計算過程（日射量等）'!$C$6:$C$8765&gt;=$AX$20))</f>
        <v>1</v>
      </c>
      <c r="AN344" s="90">
        <f>IF(入力データと計算結果!$F$7=バックデータ一覧!$A$9,0,AO344*$AX$22*$AX$21*計算過程!$AX$23)</f>
        <v>0</v>
      </c>
      <c r="AO344" s="90">
        <f>SUMIF('計算過程（日射量等）'!$A$6:$A$8765,計算過程!A344,'計算過程（日射量等）'!$C$6:$C$8765)*3600*10^-6</f>
        <v>2.9448580153291508</v>
      </c>
      <c r="AP344" s="90">
        <f t="shared" si="65"/>
        <v>-0.71626344086021487</v>
      </c>
      <c r="AQ344" s="90">
        <f>AVERAGEIF('貼り付けシート（日射量等）'!$D$3:$D$8762,$A344,'貼り付けシート（日射量等）'!$F$3:$F$8762)</f>
        <v>-3.2333333333333325</v>
      </c>
    </row>
    <row r="345" spans="1:43">
      <c r="A345" s="28">
        <v>41979</v>
      </c>
      <c r="B345" s="88">
        <f ca="1">I345-IF(入力データと計算結果!$F$7=バックデータ一覧!$A$7,計算過程!$AG345,計算過程!$AI345)*I345/($I345+$J345+$K345+$L345+$M345+$N345)</f>
        <v>14.723572811766001</v>
      </c>
      <c r="C345" s="88">
        <f ca="1">J345-IF(入力データと計算結果!$F$7=バックデータ一覧!$A$7,計算過程!$AG345,計算過程!$AI345)*J345/($I345+$J345+$K345+$L345+$M345+$N345)</f>
        <v>24.005825236574999</v>
      </c>
      <c r="D345" s="88">
        <f ca="1">K345-IF(入力データと計算結果!$F$7=バックデータ一覧!$A$7,計算過程!$AG345,計算過程!$AI345)*K345/($I345+$J345+$K345+$L345+$M345+$N345)</f>
        <v>4.4810873774939992</v>
      </c>
      <c r="E345" s="88">
        <f ca="1">L345-IF(入力データと計算結果!$F$7=バックデータ一覧!$A$7,計算過程!$AG345,計算過程!$AI345)*L345/($I345+$J345+$K345+$L345+$M345+$N345)</f>
        <v>28.806990283889998</v>
      </c>
      <c r="F345" s="88">
        <f ca="1">M345-IF(入力データと計算結果!$F$7=バックデータ一覧!$A$7,計算過程!$AG345,計算過程!$AI345)*M345/($I345+$J345+$K345+$L345+$M345+$N345)</f>
        <v>0</v>
      </c>
      <c r="G345" s="88">
        <f ca="1">N345-IF(入力データと計算結果!$F$7=バックデータ一覧!$A$7,計算過程!$AG345,計算過程!$AI345)*N345/($I345+$J345+$K345+$L345+$M345+$N345)</f>
        <v>6.6250000000000009</v>
      </c>
      <c r="H345" s="88">
        <f t="shared" si="62"/>
        <v>0</v>
      </c>
      <c r="I345" s="90">
        <f ca="1">P345*(バックデータ一覧!$E$3-計算過程!X345)*4.186*10^-3</f>
        <v>14.723572811766001</v>
      </c>
      <c r="J345" s="90">
        <f ca="1">Q345*(バックデータ一覧!$E$4-計算過程!X345)*4.186*10^-3</f>
        <v>24.005825236574999</v>
      </c>
      <c r="K345" s="90">
        <f ca="1">R345*(バックデータ一覧!$E$5-計算過程!X345)*4.186*10^-3</f>
        <v>4.4810873774939992</v>
      </c>
      <c r="L345" s="90">
        <f ca="1">IF(入力データと計算結果!$F$9=バックデータ一覧!$A$2,計算過程!S345*(バックデータ一覧!$E$6-計算過程!X345)*4.186*10^-3,0)</f>
        <v>28.806990283889998</v>
      </c>
      <c r="M345" s="90">
        <f>IF(入力データと計算結果!$F$9=バックデータ一覧!$A$2,0,計算過程!T345*(バックデータ一覧!$E$7-計算過程!X345)*4.186*10^-3)</f>
        <v>0</v>
      </c>
      <c r="N345" s="90">
        <f ca="1">IF(入力データと計算結果!$F$9=バックデータ一覧!$A$4,0,計算過程!U345*(バックデータ一覧!$E$8-計算過程!X345)*4.186*10^-3)</f>
        <v>6.6250000000000009</v>
      </c>
      <c r="O345" s="90">
        <f>IF(入力データと計算結果!$F$9=バックデータ一覧!$A$4,計算過程!W345*1.25,0)</f>
        <v>0</v>
      </c>
      <c r="P345" s="88">
        <f t="shared" si="55"/>
        <v>92</v>
      </c>
      <c r="Q345" s="88">
        <f t="shared" si="56"/>
        <v>150</v>
      </c>
      <c r="R345" s="88">
        <f t="shared" si="57"/>
        <v>28</v>
      </c>
      <c r="S345" s="88">
        <f>IF(入力データと計算結果!$F$9=バックデータ一覧!$A$2,$AC345,0)*$AX$11*$AX$12</f>
        <v>180</v>
      </c>
      <c r="T345" s="88">
        <f>IF(入力データと計算結果!$F$9=バックデータ一覧!$A$2,0,$AC345)*$AX$12</f>
        <v>0</v>
      </c>
      <c r="U345" s="88">
        <f t="shared" ca="1" si="63"/>
        <v>27.178502073299114</v>
      </c>
      <c r="V345" s="90">
        <f ca="1">IF(OR(入力データと計算結果!$F$9=バックデータ一覧!$A$2,入力データと計算結果!$F$9=バックデータ一覧!$A$3),W345/(バックデータ一覧!$E$8-計算過程!X345)/4.186*10^3,0)</f>
        <v>27.178502073299114</v>
      </c>
      <c r="W345" s="90">
        <f t="shared" si="58"/>
        <v>6.625</v>
      </c>
      <c r="X345" s="90">
        <f ca="1">MAX(VLOOKUP(入力データと計算結果!$F$5,バックデータ一覧!$Y$3:$AA$10,2)*Y345+VLOOKUP(入力データと計算結果!$F$5,バックデータ一覧!$Y$3:$AA$10,3),0.5)</f>
        <v>1.7680757499999999</v>
      </c>
      <c r="Y345" s="90">
        <f t="shared" ca="1" si="59"/>
        <v>-2.5575000000000001</v>
      </c>
      <c r="Z345" s="24">
        <f>IF(入力データと計算結果!$F$6=4,INDEX(バックデータ一覧!$I$4:$L$9,MATCH(VLOOKUP(計算過程!$A345,バックデータ一覧!$AU$3:$AV$367,2),バックデータ一覧!$H$4:$H$9,0),MATCH(計算過程!Z$2,バックデータ一覧!$I$2:$L$2,0)),IF(入力データと計算結果!$F$6=3,INDEX(バックデータ一覧!$I$10:$L$15,MATCH(VLOOKUP(計算過程!$A345,バックデータ一覧!$AU$3:$AV$367,2),バックデータ一覧!$H$10:$H$15,0),MATCH(計算過程!Z$2,バックデータ一覧!$I$2:$L$2,0)),IF(入力データと計算結果!$F$6=2,INDEX(バックデータ一覧!$I$16:$L$21,MATCH(VLOOKUP(計算過程!$A345,バックデータ一覧!$AU$3:$AV$367,2),バックデータ一覧!$H$16:$H$21,0),MATCH(計算過程!Z$2,バックデータ一覧!$I$2:$L$2,0)),IF(入力データと計算結果!$F$6=1,INDEX(バックデータ一覧!$I$22:$L$27,MATCH(VLOOKUP(計算過程!$A345,バックデータ一覧!$AU$3:$AV$367,2),バックデータ一覧!$H$22:$H$27,0),MATCH(計算過程!Z$2,バックデータ一覧!$I$2:$L$2,0))))))</f>
        <v>92</v>
      </c>
      <c r="AA345" s="24">
        <f>IF(入力データと計算結果!$F$6=4,INDEX(バックデータ一覧!$I$4:$L$9,MATCH(VLOOKUP(計算過程!$A345,バックデータ一覧!$AU$3:$AV$367,2),バックデータ一覧!$H$4:$H$9,0),MATCH(計算過程!AA$2,バックデータ一覧!$I$2:$L$2,0)),IF(入力データと計算結果!$F$6=3,INDEX(バックデータ一覧!$I$10:$L$15,MATCH(VLOOKUP(計算過程!$A345,バックデータ一覧!$AU$3:$AV$367,2),バックデータ一覧!$H$10:$H$15,0),MATCH(計算過程!AA$2,バックデータ一覧!$I$2:$L$2,0)),IF(入力データと計算結果!$F$6=2,INDEX(バックデータ一覧!$I$16:$L$21,MATCH(VLOOKUP(計算過程!$A345,バックデータ一覧!$AU$3:$AV$367,2),バックデータ一覧!$H$16:$H$21,0),MATCH(計算過程!AA$2,バックデータ一覧!$I$2:$L$2,0)),IF(入力データと計算結果!$F$6=1,INDEX(バックデータ一覧!$I$22:$L$27,MATCH(VLOOKUP(計算過程!$A345,バックデータ一覧!$AU$3:$AV$367,2),バックデータ一覧!$H$22:$H$27,0),MATCH(計算過程!AA$2,バックデータ一覧!$I$2:$L$2,0))))))</f>
        <v>150</v>
      </c>
      <c r="AB345" s="24">
        <f>IF(入力データと計算結果!$F$6=4,INDEX(バックデータ一覧!$I$4:$L$9,MATCH(VLOOKUP(計算過程!$A345,バックデータ一覧!$AU$3:$AV$367,2),バックデータ一覧!$H$4:$H$9,0),MATCH(計算過程!AB$2,バックデータ一覧!$I$2:$L$2,0)),IF(入力データと計算結果!$F$6=3,INDEX(バックデータ一覧!$I$10:$L$15,MATCH(VLOOKUP(計算過程!$A345,バックデータ一覧!$AU$3:$AV$367,2),バックデータ一覧!$H$10:$H$15,0),MATCH(計算過程!AB$2,バックデータ一覧!$I$2:$L$2,0)),IF(入力データと計算結果!$F$6=2,INDEX(バックデータ一覧!$I$16:$L$21,MATCH(VLOOKUP(計算過程!$A345,バックデータ一覧!$AU$3:$AV$367,2),バックデータ一覧!$H$16:$H$21,0),MATCH(計算過程!AB$2,バックデータ一覧!$I$2:$L$2,0)),IF(入力データと計算結果!$F$6=1,INDEX(バックデータ一覧!$I$22:$L$27,MATCH(VLOOKUP(計算過程!$A345,バックデータ一覧!$AU$3:$AV$367,2),バックデータ一覧!$H$22:$H$27,0),MATCH(計算過程!AB$2,バックデータ一覧!$I$2:$L$2,0))))))</f>
        <v>28</v>
      </c>
      <c r="AC345" s="24">
        <f>IF(入力データと計算結果!$F$6=4,INDEX(バックデータ一覧!$I$4:$L$9,MATCH(VLOOKUP(計算過程!$A345,バックデータ一覧!$AU$3:$AV$367,2),バックデータ一覧!$H$4:$H$9,0),MATCH(計算過程!AC$2,バックデータ一覧!$I$2:$L$2,0)),IF(入力データと計算結果!$F$6=3,INDEX(バックデータ一覧!$I$10:$L$15,MATCH(VLOOKUP(計算過程!$A345,バックデータ一覧!$AU$3:$AV$367,2),バックデータ一覧!$H$10:$H$15,0),MATCH(計算過程!AC$2,バックデータ一覧!$I$2:$L$2,0)),IF(入力データと計算結果!$F$6=2,INDEX(バックデータ一覧!$I$16:$L$21,MATCH(VLOOKUP(計算過程!$A345,バックデータ一覧!$AU$3:$AV$367,2),バックデータ一覧!$H$16:$H$21,0),MATCH(計算過程!AC$2,バックデータ一覧!$I$2:$L$2,0)),IF(入力データと計算結果!$F$6=1,INDEX(バックデータ一覧!$I$22:$L$27,MATCH(VLOOKUP(計算過程!$A345,バックデータ一覧!$AU$3:$AV$367,2),バックデータ一覧!$H$22:$H$27,0),MATCH(計算過程!AC$2,バックデータ一覧!$I$2:$L$2,0))))))</f>
        <v>180</v>
      </c>
      <c r="AD345" s="89">
        <f>IF($AF345&lt;7,INDEX(バックデータ一覧!$P$4:$S$5,MATCH(入力データと計算結果!$F$8,バックデータ一覧!$O$4:$O$5,0),MATCH(入力データと計算結果!$F$6,バックデータ一覧!$P$3:$W$3,0)),IF(AND($AF345&gt;=7,$AF345&lt;16),INDEX(バックデータ一覧!$P$6:$S$7,MATCH(入力データと計算結果!$F$8,バックデータ一覧!$O$6:$O$7,0),MATCH(入力データと計算結果!$F$6,バックデータ一覧!$P$3:$W$3,0)),IF(AND($AF345&gt;=16,$AF345&lt;25),INDEX(バックデータ一覧!$P$8:$S$9,MATCH(入力データと計算結果!$F$8,バックデータ一覧!$O$8:$O$9,0),MATCH(入力データと計算結果!$F$6,バックデータ一覧!$P$3:$W$3,0)),IF($AF345&gt;=25,INDEX(バックデータ一覧!$P$10:$S$11,MATCH(入力データと計算結果!$F$8,バックデータ一覧!$O$10:$O$11,0),MATCH(入力データと計算結果!$F$6,バックデータ一覧!$P$3:$W$3,0))))))</f>
        <v>-0.12</v>
      </c>
      <c r="AE345" s="89">
        <f>IF($AF345&lt;7,INDEX(バックデータ一覧!$T$4:$W$5,MATCH(入力データと計算結果!$F$8,バックデータ一覧!$O$4:$O$5,0),MATCH(入力データと計算結果!$F$6,バックデータ一覧!$P$3:$W$3,0)),IF(AND($AF345&gt;=7,$AF345&lt;16),INDEX(バックデータ一覧!$T$6:$W$7,MATCH(入力データと計算結果!$F$8,バックデータ一覧!$O$6:$O$7,0),MATCH(入力データと計算結果!$F$6,バックデータ一覧!$P$3:$W$3,0)),IF(AND($AF345&gt;=16,$AF345&lt;25),INDEX(バックデータ一覧!$T$8:$W$9,MATCH(入力データと計算結果!$F$8,バックデータ一覧!$O$8:$O$9,0),MATCH(入力データと計算結果!$F$6,バックデータ一覧!$P$3:$W$3,0)),IF($AF345&gt;=25,INDEX(バックデータ一覧!$T$10:$W$11,MATCH(入力データと計算結果!$F$8,バックデータ一覧!$O$10:$O$11,0),MATCH(入力データと計算結果!$F$6,バックデータ一覧!$P$3:$W$3,0))))))</f>
        <v>6</v>
      </c>
      <c r="AF345" s="88">
        <f>AVERAGEIF(貼り付けシート!$A$6:$A$8765,$A345,貼り付けシート!$C$6:$C$8765)</f>
        <v>-5.208333333333333</v>
      </c>
      <c r="AG345" s="91">
        <f>IF(AND(入力データと計算結果!$F$7=バックデータ一覧!$A$7,AH345="使用できる"),MIN(AN345,SUM(I345:N345)*$AX$13),0)</f>
        <v>0</v>
      </c>
      <c r="AH345" s="47" t="str">
        <f t="shared" si="64"/>
        <v>使用できない</v>
      </c>
      <c r="AI345" s="90">
        <f>IF(入力データと計算結果!$F$7=バックデータ一覧!$A$8,MIN(AJ345,(SUM(I345:N345)*$AX$15)),0)</f>
        <v>0</v>
      </c>
      <c r="AJ345" s="90">
        <f t="shared" ca="1" si="60"/>
        <v>0</v>
      </c>
      <c r="AK345" s="90">
        <f t="shared" ca="1" si="61"/>
        <v>39.703325236575004</v>
      </c>
      <c r="AL345" s="88">
        <f>IF(OR($AX$22=0,入力データと計算結果!$F$7&lt;&gt;バックデータ一覧!$A$8),0,$AX$19*AM345*10^-3)</f>
        <v>0</v>
      </c>
      <c r="AM345" s="90">
        <f>SUMPRODUCT(('計算過程（日射量等）'!$A$6:$A$8765=計算過程!A345)*('計算過程（日射量等）'!$C$6:$C$8765&gt;=$AX$20))</f>
        <v>2</v>
      </c>
      <c r="AN345" s="90">
        <f>IF(入力データと計算結果!$F$7=バックデータ一覧!$A$9,0,AO345*$AX$22*$AX$21*計算過程!$AX$23)</f>
        <v>0</v>
      </c>
      <c r="AO345" s="90">
        <f>SUMIF('計算過程（日射量等）'!$A$6:$A$8765,計算過程!A345,'計算過程（日射量等）'!$C$6:$C$8765)*3600*10^-6</f>
        <v>2.9551680431155258</v>
      </c>
      <c r="AP345" s="90">
        <f t="shared" si="65"/>
        <v>-0.87473118279569884</v>
      </c>
      <c r="AQ345" s="90">
        <f>AVERAGEIF('貼り付けシート（日射量等）'!$D$3:$D$8762,$A345,'貼り付けシート（日射量等）'!$F$3:$F$8762)</f>
        <v>-4.3041666666666663</v>
      </c>
    </row>
    <row r="346" spans="1:43">
      <c r="A346" s="28">
        <v>41980</v>
      </c>
      <c r="B346" s="88">
        <f ca="1">I346-IF(入力データと計算結果!$F$7=バックデータ一覧!$A$7,計算過程!$AG346,計算過程!$AI346)*I346/($I346+$J346+$K346+$L346+$M346+$N346)</f>
        <v>14.762563379927998</v>
      </c>
      <c r="C346" s="88">
        <f ca="1">J346-IF(入力データと計算結果!$F$7=バックデータ一覧!$A$7,計算過程!$AG346,計算過程!$AI346)*J346/($I346+$J346+$K346+$L346+$M346+$N346)</f>
        <v>24.069396815099999</v>
      </c>
      <c r="D346" s="88">
        <f ca="1">K346-IF(入力データと計算結果!$F$7=バックデータ一覧!$A$7,計算過程!$AG346,計算過程!$AI346)*K346/($I346+$J346+$K346+$L346+$M346+$N346)</f>
        <v>4.492954072152</v>
      </c>
      <c r="E346" s="88">
        <f ca="1">L346-IF(入力データと計算結果!$F$7=バックデータ一覧!$A$7,計算過程!$AG346,計算過程!$AI346)*L346/($I346+$J346+$K346+$L346+$M346+$N346)</f>
        <v>28.883276178119999</v>
      </c>
      <c r="F346" s="88">
        <f ca="1">M346-IF(入力データと計算結果!$F$7=バックデータ一覧!$A$7,計算過程!$AG346,計算過程!$AI346)*M346/($I346+$J346+$K346+$L346+$M346+$N346)</f>
        <v>0</v>
      </c>
      <c r="G346" s="88">
        <f ca="1">N346-IF(入力データと計算結果!$F$7=バックデータ一覧!$A$7,計算過程!$AG346,計算過程!$AI346)*N346/($I346+$J346+$K346+$L346+$M346+$N346)</f>
        <v>5.7095000000000002</v>
      </c>
      <c r="H346" s="88">
        <f t="shared" si="62"/>
        <v>0</v>
      </c>
      <c r="I346" s="90">
        <f ca="1">P346*(バックデータ一覧!$E$3-計算過程!X346)*4.186*10^-3</f>
        <v>14.762563379927998</v>
      </c>
      <c r="J346" s="90">
        <f ca="1">Q346*(バックデータ一覧!$E$4-計算過程!X346)*4.186*10^-3</f>
        <v>24.069396815099999</v>
      </c>
      <c r="K346" s="90">
        <f ca="1">R346*(バックデータ一覧!$E$5-計算過程!X346)*4.186*10^-3</f>
        <v>4.492954072152</v>
      </c>
      <c r="L346" s="90">
        <f ca="1">IF(入力データと計算結果!$F$9=バックデータ一覧!$A$2,計算過程!S346*(バックデータ一覧!$E$6-計算過程!X346)*4.186*10^-3,0)</f>
        <v>28.883276178119999</v>
      </c>
      <c r="M346" s="90">
        <f>IF(入力データと計算結果!$F$9=バックデータ一覧!$A$2,0,計算過程!T346*(バックデータ一覧!$E$7-計算過程!X346)*4.186*10^-3)</f>
        <v>0</v>
      </c>
      <c r="N346" s="90">
        <f ca="1">IF(入力データと計算結果!$F$9=バックデータ一覧!$A$4,0,計算過程!U346*(バックデータ一覧!$E$8-計算過程!X346)*4.186*10^-3)</f>
        <v>5.7095000000000002</v>
      </c>
      <c r="O346" s="90">
        <f>IF(入力データと計算結果!$F$9=バックデータ一覧!$A$4,計算過程!W346*1.25,0)</f>
        <v>0</v>
      </c>
      <c r="P346" s="88">
        <f t="shared" si="55"/>
        <v>92</v>
      </c>
      <c r="Q346" s="88">
        <f t="shared" si="56"/>
        <v>150</v>
      </c>
      <c r="R346" s="88">
        <f t="shared" si="57"/>
        <v>28</v>
      </c>
      <c r="S346" s="88">
        <f>IF(入力データと計算結果!$F$9=バックデータ一覧!$A$2,$AC346,0)*$AX$11*$AX$12</f>
        <v>180</v>
      </c>
      <c r="T346" s="88">
        <f>IF(入力データと計算結果!$F$9=バックデータ一覧!$A$2,0,$AC346)*$AX$12</f>
        <v>0</v>
      </c>
      <c r="U346" s="88">
        <f t="shared" ca="1" si="63"/>
        <v>23.382087575684071</v>
      </c>
      <c r="V346" s="90">
        <f ca="1">IF(OR(入力データと計算結果!$F$9=バックデータ一覧!$A$2,入力データと計算結果!$F$9=バックデータ一覧!$A$3),W346/(バックデータ一覧!$E$8-計算過程!X346)/4.186*10^3,0)</f>
        <v>23.382087575684071</v>
      </c>
      <c r="W346" s="90">
        <f t="shared" si="58"/>
        <v>5.7095000000000002</v>
      </c>
      <c r="X346" s="90">
        <f ca="1">MAX(VLOOKUP(入力データと計算結果!$F$5,バックデータ一覧!$Y$3:$AA$10,2)*Y346+VLOOKUP(入力データと計算結果!$F$5,バックデータ一覧!$Y$3:$AA$10,3),0.5)</f>
        <v>1.6668310000000002</v>
      </c>
      <c r="Y346" s="90">
        <f t="shared" ca="1" si="59"/>
        <v>-2.71</v>
      </c>
      <c r="Z346" s="24">
        <f>IF(入力データと計算結果!$F$6=4,INDEX(バックデータ一覧!$I$4:$L$9,MATCH(VLOOKUP(計算過程!$A346,バックデータ一覧!$AU$3:$AV$367,2),バックデータ一覧!$H$4:$H$9,0),MATCH(計算過程!Z$2,バックデータ一覧!$I$2:$L$2,0)),IF(入力データと計算結果!$F$6=3,INDEX(バックデータ一覧!$I$10:$L$15,MATCH(VLOOKUP(計算過程!$A346,バックデータ一覧!$AU$3:$AV$367,2),バックデータ一覧!$H$10:$H$15,0),MATCH(計算過程!Z$2,バックデータ一覧!$I$2:$L$2,0)),IF(入力データと計算結果!$F$6=2,INDEX(バックデータ一覧!$I$16:$L$21,MATCH(VLOOKUP(計算過程!$A346,バックデータ一覧!$AU$3:$AV$367,2),バックデータ一覧!$H$16:$H$21,0),MATCH(計算過程!Z$2,バックデータ一覧!$I$2:$L$2,0)),IF(入力データと計算結果!$F$6=1,INDEX(バックデータ一覧!$I$22:$L$27,MATCH(VLOOKUP(計算過程!$A346,バックデータ一覧!$AU$3:$AV$367,2),バックデータ一覧!$H$22:$H$27,0),MATCH(計算過程!Z$2,バックデータ一覧!$I$2:$L$2,0))))))</f>
        <v>92</v>
      </c>
      <c r="AA346" s="24">
        <f>IF(入力データと計算結果!$F$6=4,INDEX(バックデータ一覧!$I$4:$L$9,MATCH(VLOOKUP(計算過程!$A346,バックデータ一覧!$AU$3:$AV$367,2),バックデータ一覧!$H$4:$H$9,0),MATCH(計算過程!AA$2,バックデータ一覧!$I$2:$L$2,0)),IF(入力データと計算結果!$F$6=3,INDEX(バックデータ一覧!$I$10:$L$15,MATCH(VLOOKUP(計算過程!$A346,バックデータ一覧!$AU$3:$AV$367,2),バックデータ一覧!$H$10:$H$15,0),MATCH(計算過程!AA$2,バックデータ一覧!$I$2:$L$2,0)),IF(入力データと計算結果!$F$6=2,INDEX(バックデータ一覧!$I$16:$L$21,MATCH(VLOOKUP(計算過程!$A346,バックデータ一覧!$AU$3:$AV$367,2),バックデータ一覧!$H$16:$H$21,0),MATCH(計算過程!AA$2,バックデータ一覧!$I$2:$L$2,0)),IF(入力データと計算結果!$F$6=1,INDEX(バックデータ一覧!$I$22:$L$27,MATCH(VLOOKUP(計算過程!$A346,バックデータ一覧!$AU$3:$AV$367,2),バックデータ一覧!$H$22:$H$27,0),MATCH(計算過程!AA$2,バックデータ一覧!$I$2:$L$2,0))))))</f>
        <v>150</v>
      </c>
      <c r="AB346" s="24">
        <f>IF(入力データと計算結果!$F$6=4,INDEX(バックデータ一覧!$I$4:$L$9,MATCH(VLOOKUP(計算過程!$A346,バックデータ一覧!$AU$3:$AV$367,2),バックデータ一覧!$H$4:$H$9,0),MATCH(計算過程!AB$2,バックデータ一覧!$I$2:$L$2,0)),IF(入力データと計算結果!$F$6=3,INDEX(バックデータ一覧!$I$10:$L$15,MATCH(VLOOKUP(計算過程!$A346,バックデータ一覧!$AU$3:$AV$367,2),バックデータ一覧!$H$10:$H$15,0),MATCH(計算過程!AB$2,バックデータ一覧!$I$2:$L$2,0)),IF(入力データと計算結果!$F$6=2,INDEX(バックデータ一覧!$I$16:$L$21,MATCH(VLOOKUP(計算過程!$A346,バックデータ一覧!$AU$3:$AV$367,2),バックデータ一覧!$H$16:$H$21,0),MATCH(計算過程!AB$2,バックデータ一覧!$I$2:$L$2,0)),IF(入力データと計算結果!$F$6=1,INDEX(バックデータ一覧!$I$22:$L$27,MATCH(VLOOKUP(計算過程!$A346,バックデータ一覧!$AU$3:$AV$367,2),バックデータ一覧!$H$22:$H$27,0),MATCH(計算過程!AB$2,バックデータ一覧!$I$2:$L$2,0))))))</f>
        <v>28</v>
      </c>
      <c r="AC346" s="24">
        <f>IF(入力データと計算結果!$F$6=4,INDEX(バックデータ一覧!$I$4:$L$9,MATCH(VLOOKUP(計算過程!$A346,バックデータ一覧!$AU$3:$AV$367,2),バックデータ一覧!$H$4:$H$9,0),MATCH(計算過程!AC$2,バックデータ一覧!$I$2:$L$2,0)),IF(入力データと計算結果!$F$6=3,INDEX(バックデータ一覧!$I$10:$L$15,MATCH(VLOOKUP(計算過程!$A346,バックデータ一覧!$AU$3:$AV$367,2),バックデータ一覧!$H$10:$H$15,0),MATCH(計算過程!AC$2,バックデータ一覧!$I$2:$L$2,0)),IF(入力データと計算結果!$F$6=2,INDEX(バックデータ一覧!$I$16:$L$21,MATCH(VLOOKUP(計算過程!$A346,バックデータ一覧!$AU$3:$AV$367,2),バックデータ一覧!$H$16:$H$21,0),MATCH(計算過程!AC$2,バックデータ一覧!$I$2:$L$2,0)),IF(入力データと計算結果!$F$6=1,INDEX(バックデータ一覧!$I$22:$L$27,MATCH(VLOOKUP(計算過程!$A346,バックデータ一覧!$AU$3:$AV$367,2),バックデータ一覧!$H$22:$H$27,0),MATCH(計算過程!AC$2,バックデータ一覧!$I$2:$L$2,0))))))</f>
        <v>180</v>
      </c>
      <c r="AD346" s="89">
        <f>IF($AF346&lt;7,INDEX(バックデータ一覧!$P$4:$S$5,MATCH(入力データと計算結果!$F$8,バックデータ一覧!$O$4:$O$5,0),MATCH(入力データと計算結果!$F$6,バックデータ一覧!$P$3:$W$3,0)),IF(AND($AF346&gt;=7,$AF346&lt;16),INDEX(バックデータ一覧!$P$6:$S$7,MATCH(入力データと計算結果!$F$8,バックデータ一覧!$O$6:$O$7,0),MATCH(入力データと計算結果!$F$6,バックデータ一覧!$P$3:$W$3,0)),IF(AND($AF346&gt;=16,$AF346&lt;25),INDEX(バックデータ一覧!$P$8:$S$9,MATCH(入力データと計算結果!$F$8,バックデータ一覧!$O$8:$O$9,0),MATCH(入力データと計算結果!$F$6,バックデータ一覧!$P$3:$W$3,0)),IF($AF346&gt;=25,INDEX(バックデータ一覧!$P$10:$S$11,MATCH(入力データと計算結果!$F$8,バックデータ一覧!$O$10:$O$11,0),MATCH(入力データと計算結果!$F$6,バックデータ一覧!$P$3:$W$3,0))))))</f>
        <v>-0.12</v>
      </c>
      <c r="AE346" s="89">
        <f>IF($AF346&lt;7,INDEX(バックデータ一覧!$T$4:$W$5,MATCH(入力データと計算結果!$F$8,バックデータ一覧!$O$4:$O$5,0),MATCH(入力データと計算結果!$F$6,バックデータ一覧!$P$3:$W$3,0)),IF(AND($AF346&gt;=7,$AF346&lt;16),INDEX(バックデータ一覧!$T$6:$W$7,MATCH(入力データと計算結果!$F$8,バックデータ一覧!$O$6:$O$7,0),MATCH(入力データと計算結果!$F$6,バックデータ一覧!$P$3:$W$3,0)),IF(AND($AF346&gt;=16,$AF346&lt;25),INDEX(バックデータ一覧!$T$8:$W$9,MATCH(入力データと計算結果!$F$8,バックデータ一覧!$O$8:$O$9,0),MATCH(入力データと計算結果!$F$6,バックデータ一覧!$P$3:$W$3,0)),IF($AF346&gt;=25,INDEX(バックデータ一覧!$T$10:$W$11,MATCH(入力データと計算結果!$F$8,バックデータ一覧!$O$10:$O$11,0),MATCH(入力データと計算結果!$F$6,バックデータ一覧!$P$3:$W$3,0))))))</f>
        <v>6</v>
      </c>
      <c r="AF346" s="88">
        <f>AVERAGEIF(貼り付けシート!$A$6:$A$8765,$A346,貼り付けシート!$C$6:$C$8765)</f>
        <v>2.4208333333333329</v>
      </c>
      <c r="AG346" s="91">
        <f>IF(AND(入力データと計算結果!$F$7=バックデータ一覧!$A$7,AH346="使用できる"),MIN(AN346,SUM(I346:N346)*$AX$13),0)</f>
        <v>0</v>
      </c>
      <c r="AH346" s="47" t="str">
        <f t="shared" si="64"/>
        <v>使用できない</v>
      </c>
      <c r="AI346" s="90">
        <f>IF(入力データと計算結果!$F$7=バックデータ一覧!$A$8,MIN(AJ346,(SUM(I346:N346)*$AX$15)),0)</f>
        <v>0</v>
      </c>
      <c r="AJ346" s="90">
        <f t="shared" ca="1" si="60"/>
        <v>0</v>
      </c>
      <c r="AK346" s="90">
        <f t="shared" ca="1" si="61"/>
        <v>39.766896815100004</v>
      </c>
      <c r="AL346" s="88">
        <f>IF(OR($AX$22=0,入力データと計算結果!$F$7&lt;&gt;バックデータ一覧!$A$8),0,$AX$19*AM346*10^-3)</f>
        <v>0</v>
      </c>
      <c r="AM346" s="90">
        <f>SUMPRODUCT(('計算過程（日射量等）'!$A$6:$A$8765=計算過程!A346)*('計算過程（日射量等）'!$C$6:$C$8765&gt;=$AX$20))</f>
        <v>3</v>
      </c>
      <c r="AN346" s="90">
        <f>IF(入力データと計算結果!$F$7=バックデータ一覧!$A$9,0,AO346*$AX$22*$AX$21*計算過程!$AX$23)</f>
        <v>0</v>
      </c>
      <c r="AO346" s="90">
        <f>SUMIF('計算過程（日射量等）'!$A$6:$A$8765,計算過程!A346,'計算過程（日射量等）'!$C$6:$C$8765)*3600*10^-6</f>
        <v>5.2399875751629486</v>
      </c>
      <c r="AP346" s="90">
        <f t="shared" si="65"/>
        <v>-1.0444892473118279</v>
      </c>
      <c r="AQ346" s="90">
        <f>AVERAGEIF('貼り付けシート（日射量等）'!$D$3:$D$8762,$A346,'貼り付けシート（日射量等）'!$F$3:$F$8762)</f>
        <v>-8.4791666666666679</v>
      </c>
    </row>
    <row r="347" spans="1:43">
      <c r="A347" s="28">
        <v>41981</v>
      </c>
      <c r="B347" s="88">
        <f ca="1">I347-IF(入力データと計算結果!$F$7=バックデータ一覧!$A$7,計算過程!$AG347,計算過程!$AI347)*I347/($I347+$J347+$K347+$L347+$M347+$N347)</f>
        <v>14.616934673158999</v>
      </c>
      <c r="C347" s="88">
        <f ca="1">J347-IF(入力データと計算結果!$F$7=バックデータ一覧!$A$7,計算過程!$AG347,計算過程!$AI347)*J347/($I347+$J347+$K347+$L347+$M347+$N347)</f>
        <v>23.831958706237497</v>
      </c>
      <c r="D347" s="88">
        <f ca="1">K347-IF(入力データと計算結果!$F$7=バックデータ一覧!$A$7,計算過程!$AG347,計算過程!$AI347)*K347/($I347+$J347+$K347+$L347+$M347+$N347)</f>
        <v>4.4486322918310002</v>
      </c>
      <c r="E347" s="88">
        <f ca="1">L347-IF(入力データと計算結果!$F$7=バックデータ一覧!$A$7,計算過程!$AG347,計算過程!$AI347)*L347/($I347+$J347+$K347+$L347+$M347+$N347)</f>
        <v>28.598350447485</v>
      </c>
      <c r="F347" s="88">
        <f ca="1">M347-IF(入力データと計算結果!$F$7=バックデータ一覧!$A$7,計算過程!$AG347,計算過程!$AI347)*M347/($I347+$J347+$K347+$L347+$M347+$N347)</f>
        <v>0</v>
      </c>
      <c r="G347" s="88">
        <f ca="1">N347-IF(入力データと計算結果!$F$7=バックデータ一覧!$A$7,計算過程!$AG347,計算過程!$AI347)*N347/($I347+$J347+$K347+$L347+$M347+$N347)</f>
        <v>5.423</v>
      </c>
      <c r="H347" s="88">
        <f t="shared" si="62"/>
        <v>0</v>
      </c>
      <c r="I347" s="90">
        <f ca="1">P347*(バックデータ一覧!$E$3-計算過程!X347)*4.186*10^-3</f>
        <v>14.616934673158999</v>
      </c>
      <c r="J347" s="90">
        <f ca="1">Q347*(バックデータ一覧!$E$4-計算過程!X347)*4.186*10^-3</f>
        <v>23.831958706237497</v>
      </c>
      <c r="K347" s="90">
        <f ca="1">R347*(バックデータ一覧!$E$5-計算過程!X347)*4.186*10^-3</f>
        <v>4.4486322918310002</v>
      </c>
      <c r="L347" s="90">
        <f ca="1">IF(入力データと計算結果!$F$9=バックデータ一覧!$A$2,計算過程!S347*(バックデータ一覧!$E$6-計算過程!X347)*4.186*10^-3,0)</f>
        <v>28.598350447485</v>
      </c>
      <c r="M347" s="90">
        <f>IF(入力データと計算結果!$F$9=バックデータ一覧!$A$2,0,計算過程!T347*(バックデータ一覧!$E$7-計算過程!X347)*4.186*10^-3)</f>
        <v>0</v>
      </c>
      <c r="N347" s="90">
        <f ca="1">IF(入力データと計算結果!$F$9=バックデータ一覧!$A$4,0,計算過程!U347*(バックデータ一覧!$E$8-計算過程!X347)*4.186*10^-3)</f>
        <v>5.423</v>
      </c>
      <c r="O347" s="90">
        <f>IF(入力データと計算結果!$F$9=バックデータ一覧!$A$4,計算過程!W347*1.25,0)</f>
        <v>0</v>
      </c>
      <c r="P347" s="88">
        <f t="shared" si="55"/>
        <v>92</v>
      </c>
      <c r="Q347" s="88">
        <f t="shared" si="56"/>
        <v>150</v>
      </c>
      <c r="R347" s="88">
        <f t="shared" si="57"/>
        <v>28</v>
      </c>
      <c r="S347" s="88">
        <f>IF(入力データと計算結果!$F$9=バックデータ一覧!$A$2,$AC347,0)*$AX$11*$AX$12</f>
        <v>180</v>
      </c>
      <c r="T347" s="88">
        <f>IF(入力データと計算結果!$F$9=バックデータ一覧!$A$2,0,$AC347)*$AX$12</f>
        <v>0</v>
      </c>
      <c r="U347" s="88">
        <f t="shared" ca="1" si="63"/>
        <v>22.35369395625527</v>
      </c>
      <c r="V347" s="90">
        <f ca="1">IF(OR(入力データと計算結果!$F$9=バックデータ一覧!$A$2,入力データと計算結果!$F$9=バックデータ一覧!$A$3),W347/(バックデータ一覧!$E$8-計算過程!X347)/4.186*10^3,0)</f>
        <v>22.35369395625527</v>
      </c>
      <c r="W347" s="90">
        <f t="shared" si="58"/>
        <v>5.423</v>
      </c>
      <c r="X347" s="90">
        <f ca="1">MAX(VLOOKUP(入力データと計算結果!$F$5,バックデータ一覧!$Y$3:$AA$10,2)*Y347+VLOOKUP(入力データと計算結果!$F$5,バックデータ一覧!$Y$3:$AA$10,3),0.5)</f>
        <v>2.0449773750000002</v>
      </c>
      <c r="Y347" s="90">
        <f t="shared" ca="1" si="59"/>
        <v>-2.1404166666666664</v>
      </c>
      <c r="Z347" s="24">
        <f>IF(入力データと計算結果!$F$6=4,INDEX(バックデータ一覧!$I$4:$L$9,MATCH(VLOOKUP(計算過程!$A347,バックデータ一覧!$AU$3:$AV$367,2),バックデータ一覧!$H$4:$H$9,0),MATCH(計算過程!Z$2,バックデータ一覧!$I$2:$L$2,0)),IF(入力データと計算結果!$F$6=3,INDEX(バックデータ一覧!$I$10:$L$15,MATCH(VLOOKUP(計算過程!$A347,バックデータ一覧!$AU$3:$AV$367,2),バックデータ一覧!$H$10:$H$15,0),MATCH(計算過程!Z$2,バックデータ一覧!$I$2:$L$2,0)),IF(入力データと計算結果!$F$6=2,INDEX(バックデータ一覧!$I$16:$L$21,MATCH(VLOOKUP(計算過程!$A347,バックデータ一覧!$AU$3:$AV$367,2),バックデータ一覧!$H$16:$H$21,0),MATCH(計算過程!Z$2,バックデータ一覧!$I$2:$L$2,0)),IF(入力データと計算結果!$F$6=1,INDEX(バックデータ一覧!$I$22:$L$27,MATCH(VLOOKUP(計算過程!$A347,バックデータ一覧!$AU$3:$AV$367,2),バックデータ一覧!$H$22:$H$27,0),MATCH(計算過程!Z$2,バックデータ一覧!$I$2:$L$2,0))))))</f>
        <v>92</v>
      </c>
      <c r="AA347" s="24">
        <f>IF(入力データと計算結果!$F$6=4,INDEX(バックデータ一覧!$I$4:$L$9,MATCH(VLOOKUP(計算過程!$A347,バックデータ一覧!$AU$3:$AV$367,2),バックデータ一覧!$H$4:$H$9,0),MATCH(計算過程!AA$2,バックデータ一覧!$I$2:$L$2,0)),IF(入力データと計算結果!$F$6=3,INDEX(バックデータ一覧!$I$10:$L$15,MATCH(VLOOKUP(計算過程!$A347,バックデータ一覧!$AU$3:$AV$367,2),バックデータ一覧!$H$10:$H$15,0),MATCH(計算過程!AA$2,バックデータ一覧!$I$2:$L$2,0)),IF(入力データと計算結果!$F$6=2,INDEX(バックデータ一覧!$I$16:$L$21,MATCH(VLOOKUP(計算過程!$A347,バックデータ一覧!$AU$3:$AV$367,2),バックデータ一覧!$H$16:$H$21,0),MATCH(計算過程!AA$2,バックデータ一覧!$I$2:$L$2,0)),IF(入力データと計算結果!$F$6=1,INDEX(バックデータ一覧!$I$22:$L$27,MATCH(VLOOKUP(計算過程!$A347,バックデータ一覧!$AU$3:$AV$367,2),バックデータ一覧!$H$22:$H$27,0),MATCH(計算過程!AA$2,バックデータ一覧!$I$2:$L$2,0))))))</f>
        <v>150</v>
      </c>
      <c r="AB347" s="24">
        <f>IF(入力データと計算結果!$F$6=4,INDEX(バックデータ一覧!$I$4:$L$9,MATCH(VLOOKUP(計算過程!$A347,バックデータ一覧!$AU$3:$AV$367,2),バックデータ一覧!$H$4:$H$9,0),MATCH(計算過程!AB$2,バックデータ一覧!$I$2:$L$2,0)),IF(入力データと計算結果!$F$6=3,INDEX(バックデータ一覧!$I$10:$L$15,MATCH(VLOOKUP(計算過程!$A347,バックデータ一覧!$AU$3:$AV$367,2),バックデータ一覧!$H$10:$H$15,0),MATCH(計算過程!AB$2,バックデータ一覧!$I$2:$L$2,0)),IF(入力データと計算結果!$F$6=2,INDEX(バックデータ一覧!$I$16:$L$21,MATCH(VLOOKUP(計算過程!$A347,バックデータ一覧!$AU$3:$AV$367,2),バックデータ一覧!$H$16:$H$21,0),MATCH(計算過程!AB$2,バックデータ一覧!$I$2:$L$2,0)),IF(入力データと計算結果!$F$6=1,INDEX(バックデータ一覧!$I$22:$L$27,MATCH(VLOOKUP(計算過程!$A347,バックデータ一覧!$AU$3:$AV$367,2),バックデータ一覧!$H$22:$H$27,0),MATCH(計算過程!AB$2,バックデータ一覧!$I$2:$L$2,0))))))</f>
        <v>28</v>
      </c>
      <c r="AC347" s="24">
        <f>IF(入力データと計算結果!$F$6=4,INDEX(バックデータ一覧!$I$4:$L$9,MATCH(VLOOKUP(計算過程!$A347,バックデータ一覧!$AU$3:$AV$367,2),バックデータ一覧!$H$4:$H$9,0),MATCH(計算過程!AC$2,バックデータ一覧!$I$2:$L$2,0)),IF(入力データと計算結果!$F$6=3,INDEX(バックデータ一覧!$I$10:$L$15,MATCH(VLOOKUP(計算過程!$A347,バックデータ一覧!$AU$3:$AV$367,2),バックデータ一覧!$H$10:$H$15,0),MATCH(計算過程!AC$2,バックデータ一覧!$I$2:$L$2,0)),IF(入力データと計算結果!$F$6=2,INDEX(バックデータ一覧!$I$16:$L$21,MATCH(VLOOKUP(計算過程!$A347,バックデータ一覧!$AU$3:$AV$367,2),バックデータ一覧!$H$16:$H$21,0),MATCH(計算過程!AC$2,バックデータ一覧!$I$2:$L$2,0)),IF(入力データと計算結果!$F$6=1,INDEX(バックデータ一覧!$I$22:$L$27,MATCH(VLOOKUP(計算過程!$A347,バックデータ一覧!$AU$3:$AV$367,2),バックデータ一覧!$H$22:$H$27,0),MATCH(計算過程!AC$2,バックデータ一覧!$I$2:$L$2,0))))))</f>
        <v>180</v>
      </c>
      <c r="AD347" s="89">
        <f>IF($AF347&lt;7,INDEX(バックデータ一覧!$P$4:$S$5,MATCH(入力データと計算結果!$F$8,バックデータ一覧!$O$4:$O$5,0),MATCH(入力データと計算結果!$F$6,バックデータ一覧!$P$3:$W$3,0)),IF(AND($AF347&gt;=7,$AF347&lt;16),INDEX(バックデータ一覧!$P$6:$S$7,MATCH(入力データと計算結果!$F$8,バックデータ一覧!$O$6:$O$7,0),MATCH(入力データと計算結果!$F$6,バックデータ一覧!$P$3:$W$3,0)),IF(AND($AF347&gt;=16,$AF347&lt;25),INDEX(バックデータ一覧!$P$8:$S$9,MATCH(入力データと計算結果!$F$8,バックデータ一覧!$O$8:$O$9,0),MATCH(入力データと計算結果!$F$6,バックデータ一覧!$P$3:$W$3,0)),IF($AF347&gt;=25,INDEX(バックデータ一覧!$P$10:$S$11,MATCH(入力データと計算結果!$F$8,バックデータ一覧!$O$10:$O$11,0),MATCH(入力データと計算結果!$F$6,バックデータ一覧!$P$3:$W$3,0))))))</f>
        <v>-0.12</v>
      </c>
      <c r="AE347" s="89">
        <f>IF($AF347&lt;7,INDEX(バックデータ一覧!$T$4:$W$5,MATCH(入力データと計算結果!$F$8,バックデータ一覧!$O$4:$O$5,0),MATCH(入力データと計算結果!$F$6,バックデータ一覧!$P$3:$W$3,0)),IF(AND($AF347&gt;=7,$AF347&lt;16),INDEX(バックデータ一覧!$T$6:$W$7,MATCH(入力データと計算結果!$F$8,バックデータ一覧!$O$6:$O$7,0),MATCH(入力データと計算結果!$F$6,バックデータ一覧!$P$3:$W$3,0)),IF(AND($AF347&gt;=16,$AF347&lt;25),INDEX(バックデータ一覧!$T$8:$W$9,MATCH(入力データと計算結果!$F$8,バックデータ一覧!$O$8:$O$9,0),MATCH(入力データと計算結果!$F$6,バックデータ一覧!$P$3:$W$3,0)),IF($AF347&gt;=25,INDEX(バックデータ一覧!$T$10:$W$11,MATCH(入力データと計算結果!$F$8,バックデータ一覧!$O$10:$O$11,0),MATCH(入力データと計算結果!$F$6,バックデータ一覧!$P$3:$W$3,0))))))</f>
        <v>6</v>
      </c>
      <c r="AF347" s="88">
        <f>AVERAGEIF(貼り付けシート!$A$6:$A$8765,$A347,貼り付けシート!$C$6:$C$8765)</f>
        <v>4.8083333333333345</v>
      </c>
      <c r="AG347" s="91">
        <f>IF(AND(入力データと計算結果!$F$7=バックデータ一覧!$A$7,AH347="使用できる"),MIN(AN347,SUM(I347:N347)*$AX$13),0)</f>
        <v>0</v>
      </c>
      <c r="AH347" s="47" t="str">
        <f t="shared" si="64"/>
        <v>使用できない</v>
      </c>
      <c r="AI347" s="90">
        <f>IF(入力データと計算結果!$F$7=バックデータ一覧!$A$8,MIN(AJ347,(SUM(I347:N347)*$AX$15)),0)</f>
        <v>0</v>
      </c>
      <c r="AJ347" s="90">
        <f t="shared" ca="1" si="60"/>
        <v>0</v>
      </c>
      <c r="AK347" s="90">
        <f t="shared" ca="1" si="61"/>
        <v>39.529458706237499</v>
      </c>
      <c r="AL347" s="88">
        <f>IF(OR($AX$22=0,入力データと計算結果!$F$7&lt;&gt;バックデータ一覧!$A$8),0,$AX$19*AM347*10^-3)</f>
        <v>0</v>
      </c>
      <c r="AM347" s="90">
        <f>SUMPRODUCT(('計算過程（日射量等）'!$A$6:$A$8765=計算過程!A347)*('計算過程（日射量等）'!$C$6:$C$8765&gt;=$AX$20))</f>
        <v>4</v>
      </c>
      <c r="AN347" s="90">
        <f>IF(入力データと計算結果!$F$7=バックデータ一覧!$A$9,0,AO347*$AX$22*$AX$21*計算過程!$AX$23)</f>
        <v>0</v>
      </c>
      <c r="AO347" s="90">
        <f>SUMIF('計算過程（日射量等）'!$A$6:$A$8765,計算過程!A347,'計算過程（日射量等）'!$C$6:$C$8765)*3600*10^-6</f>
        <v>5.7025464043909544</v>
      </c>
      <c r="AP347" s="90">
        <f t="shared" si="65"/>
        <v>-1.1426075268817202</v>
      </c>
      <c r="AQ347" s="90">
        <f>AVERAGEIF('貼り付けシート（日射量等）'!$D$3:$D$8762,$A347,'貼り付けシート（日射量等）'!$F$3:$F$8762)</f>
        <v>-3.0125000000000006</v>
      </c>
    </row>
    <row r="348" spans="1:43">
      <c r="A348" s="28">
        <v>41982</v>
      </c>
      <c r="B348" s="88">
        <f ca="1">I348-IF(入力データと計算結果!$F$7=バックデータ一覧!$A$7,計算過程!$AG348,計算過程!$AI348)*I348/($I348+$J348+$K348+$L348+$M348+$N348)</f>
        <v>22.027550750205002</v>
      </c>
      <c r="C348" s="88">
        <f ca="1">J348-IF(入力データと計算結果!$F$7=バックデータ一覧!$A$7,計算過程!$AG348,計算過程!$AI348)*J348/($I348+$J348+$K348+$L348+$M348+$N348)</f>
        <v>31.467929643150001</v>
      </c>
      <c r="D348" s="88">
        <f ca="1">K348-IF(入力データと計算結果!$F$7=バックデータ一覧!$A$7,計算過程!$AG348,計算過程!$AI348)*K348/($I348+$J348+$K348+$L348+$M348+$N348)</f>
        <v>4.7201894464725003</v>
      </c>
      <c r="E348" s="88">
        <f ca="1">L348-IF(入力データと計算結果!$F$7=バックデータ一覧!$A$7,計算過程!$AG348,計算過程!$AI348)*L348/($I348+$J348+$K348+$L348+$M348+$N348)</f>
        <v>28.321136678835</v>
      </c>
      <c r="F348" s="88">
        <f ca="1">M348-IF(入力データと計算結果!$F$7=バックデータ一覧!$A$7,計算過程!$AG348,計算過程!$AI348)*M348/($I348+$J348+$K348+$L348+$M348+$N348)</f>
        <v>0</v>
      </c>
      <c r="G348" s="88">
        <f ca="1">N348-IF(入力データと計算結果!$F$7=バックデータ一覧!$A$7,計算過程!$AG348,計算過程!$AI348)*N348/($I348+$J348+$K348+$L348+$M348+$N348)</f>
        <v>5.9485000000000001</v>
      </c>
      <c r="H348" s="88">
        <f t="shared" si="62"/>
        <v>0</v>
      </c>
      <c r="I348" s="90">
        <f ca="1">P348*(バックデータ一覧!$E$3-計算過程!X348)*4.186*10^-3</f>
        <v>22.027550750205002</v>
      </c>
      <c r="J348" s="90">
        <f ca="1">Q348*(バックデータ一覧!$E$4-計算過程!X348)*4.186*10^-3</f>
        <v>31.467929643150001</v>
      </c>
      <c r="K348" s="90">
        <f ca="1">R348*(バックデータ一覧!$E$5-計算過程!X348)*4.186*10^-3</f>
        <v>4.7201894464725003</v>
      </c>
      <c r="L348" s="90">
        <f ca="1">IF(入力データと計算結果!$F$9=バックデータ一覧!$A$2,計算過程!S348*(バックデータ一覧!$E$6-計算過程!X348)*4.186*10^-3,0)</f>
        <v>28.321136678835</v>
      </c>
      <c r="M348" s="90">
        <f>IF(入力データと計算結果!$F$9=バックデータ一覧!$A$2,0,計算過程!T348*(バックデータ一覧!$E$7-計算過程!X348)*4.186*10^-3)</f>
        <v>0</v>
      </c>
      <c r="N348" s="90">
        <f ca="1">IF(入力データと計算結果!$F$9=バックデータ一覧!$A$4,0,計算過程!U348*(バックデータ一覧!$E$8-計算過程!X348)*4.186*10^-3)</f>
        <v>5.9485000000000001</v>
      </c>
      <c r="O348" s="90">
        <f>IF(入力データと計算結果!$F$9=バックデータ一覧!$A$4,計算過程!W348*1.25,0)</f>
        <v>0</v>
      </c>
      <c r="P348" s="88">
        <f t="shared" si="55"/>
        <v>140</v>
      </c>
      <c r="Q348" s="88">
        <f t="shared" si="56"/>
        <v>200</v>
      </c>
      <c r="R348" s="88">
        <f t="shared" si="57"/>
        <v>30</v>
      </c>
      <c r="S348" s="88">
        <f>IF(入力データと計算結果!$F$9=バックデータ一覧!$A$2,$AC348,0)*$AX$11*$AX$12</f>
        <v>180</v>
      </c>
      <c r="T348" s="88">
        <f>IF(入力データと計算結果!$F$9=バックデータ一覧!$A$2,0,$AC348)*$AX$12</f>
        <v>0</v>
      </c>
      <c r="U348" s="88">
        <f t="shared" ca="1" si="63"/>
        <v>24.676465115704694</v>
      </c>
      <c r="V348" s="90">
        <f ca="1">IF(OR(入力データと計算結果!$F$9=バックデータ一覧!$A$2,入力データと計算結果!$F$9=バックデータ一覧!$A$3),W348/(バックデータ一覧!$E$8-計算過程!X348)/4.186*10^3,0)</f>
        <v>24.676465115704694</v>
      </c>
      <c r="W348" s="90">
        <f t="shared" si="58"/>
        <v>5.9485000000000001</v>
      </c>
      <c r="X348" s="90">
        <f ca="1">MAX(VLOOKUP(入力データと計算結果!$F$5,バックデータ一覧!$Y$3:$AA$10,2)*Y348+VLOOKUP(入力データと計算結果!$F$5,バックデータ一覧!$Y$3:$AA$10,3),0.5)</f>
        <v>2.4128886250000003</v>
      </c>
      <c r="Y348" s="90">
        <f t="shared" ca="1" si="59"/>
        <v>-1.5862499999999997</v>
      </c>
      <c r="Z348" s="24">
        <f>IF(入力データと計算結果!$F$6=4,INDEX(バックデータ一覧!$I$4:$L$9,MATCH(VLOOKUP(計算過程!$A348,バックデータ一覧!$AU$3:$AV$367,2),バックデータ一覧!$H$4:$H$9,0),MATCH(計算過程!Z$2,バックデータ一覧!$I$2:$L$2,0)),IF(入力データと計算結果!$F$6=3,INDEX(バックデータ一覧!$I$10:$L$15,MATCH(VLOOKUP(計算過程!$A348,バックデータ一覧!$AU$3:$AV$367,2),バックデータ一覧!$H$10:$H$15,0),MATCH(計算過程!Z$2,バックデータ一覧!$I$2:$L$2,0)),IF(入力データと計算結果!$F$6=2,INDEX(バックデータ一覧!$I$16:$L$21,MATCH(VLOOKUP(計算過程!$A348,バックデータ一覧!$AU$3:$AV$367,2),バックデータ一覧!$H$16:$H$21,0),MATCH(計算過程!Z$2,バックデータ一覧!$I$2:$L$2,0)),IF(入力データと計算結果!$F$6=1,INDEX(バックデータ一覧!$I$22:$L$27,MATCH(VLOOKUP(計算過程!$A348,バックデータ一覧!$AU$3:$AV$367,2),バックデータ一覧!$H$22:$H$27,0),MATCH(計算過程!Z$2,バックデータ一覧!$I$2:$L$2,0))))))</f>
        <v>140</v>
      </c>
      <c r="AA348" s="24">
        <f>IF(入力データと計算結果!$F$6=4,INDEX(バックデータ一覧!$I$4:$L$9,MATCH(VLOOKUP(計算過程!$A348,バックデータ一覧!$AU$3:$AV$367,2),バックデータ一覧!$H$4:$H$9,0),MATCH(計算過程!AA$2,バックデータ一覧!$I$2:$L$2,0)),IF(入力データと計算結果!$F$6=3,INDEX(バックデータ一覧!$I$10:$L$15,MATCH(VLOOKUP(計算過程!$A348,バックデータ一覧!$AU$3:$AV$367,2),バックデータ一覧!$H$10:$H$15,0),MATCH(計算過程!AA$2,バックデータ一覧!$I$2:$L$2,0)),IF(入力データと計算結果!$F$6=2,INDEX(バックデータ一覧!$I$16:$L$21,MATCH(VLOOKUP(計算過程!$A348,バックデータ一覧!$AU$3:$AV$367,2),バックデータ一覧!$H$16:$H$21,0),MATCH(計算過程!AA$2,バックデータ一覧!$I$2:$L$2,0)),IF(入力データと計算結果!$F$6=1,INDEX(バックデータ一覧!$I$22:$L$27,MATCH(VLOOKUP(計算過程!$A348,バックデータ一覧!$AU$3:$AV$367,2),バックデータ一覧!$H$22:$H$27,0),MATCH(計算過程!AA$2,バックデータ一覧!$I$2:$L$2,0))))))</f>
        <v>200</v>
      </c>
      <c r="AB348" s="24">
        <f>IF(入力データと計算結果!$F$6=4,INDEX(バックデータ一覧!$I$4:$L$9,MATCH(VLOOKUP(計算過程!$A348,バックデータ一覧!$AU$3:$AV$367,2),バックデータ一覧!$H$4:$H$9,0),MATCH(計算過程!AB$2,バックデータ一覧!$I$2:$L$2,0)),IF(入力データと計算結果!$F$6=3,INDEX(バックデータ一覧!$I$10:$L$15,MATCH(VLOOKUP(計算過程!$A348,バックデータ一覧!$AU$3:$AV$367,2),バックデータ一覧!$H$10:$H$15,0),MATCH(計算過程!AB$2,バックデータ一覧!$I$2:$L$2,0)),IF(入力データと計算結果!$F$6=2,INDEX(バックデータ一覧!$I$16:$L$21,MATCH(VLOOKUP(計算過程!$A348,バックデータ一覧!$AU$3:$AV$367,2),バックデータ一覧!$H$16:$H$21,0),MATCH(計算過程!AB$2,バックデータ一覧!$I$2:$L$2,0)),IF(入力データと計算結果!$F$6=1,INDEX(バックデータ一覧!$I$22:$L$27,MATCH(VLOOKUP(計算過程!$A348,バックデータ一覧!$AU$3:$AV$367,2),バックデータ一覧!$H$22:$H$27,0),MATCH(計算過程!AB$2,バックデータ一覧!$I$2:$L$2,0))))))</f>
        <v>30</v>
      </c>
      <c r="AC348" s="24">
        <f>IF(入力データと計算結果!$F$6=4,INDEX(バックデータ一覧!$I$4:$L$9,MATCH(VLOOKUP(計算過程!$A348,バックデータ一覧!$AU$3:$AV$367,2),バックデータ一覧!$H$4:$H$9,0),MATCH(計算過程!AC$2,バックデータ一覧!$I$2:$L$2,0)),IF(入力データと計算結果!$F$6=3,INDEX(バックデータ一覧!$I$10:$L$15,MATCH(VLOOKUP(計算過程!$A348,バックデータ一覧!$AU$3:$AV$367,2),バックデータ一覧!$H$10:$H$15,0),MATCH(計算過程!AC$2,バックデータ一覧!$I$2:$L$2,0)),IF(入力データと計算結果!$F$6=2,INDEX(バックデータ一覧!$I$16:$L$21,MATCH(VLOOKUP(計算過程!$A348,バックデータ一覧!$AU$3:$AV$367,2),バックデータ一覧!$H$16:$H$21,0),MATCH(計算過程!AC$2,バックデータ一覧!$I$2:$L$2,0)),IF(入力データと計算結果!$F$6=1,INDEX(バックデータ一覧!$I$22:$L$27,MATCH(VLOOKUP(計算過程!$A348,バックデータ一覧!$AU$3:$AV$367,2),バックデータ一覧!$H$22:$H$27,0),MATCH(計算過程!AC$2,バックデータ一覧!$I$2:$L$2,0))))))</f>
        <v>180</v>
      </c>
      <c r="AD348" s="89">
        <f>IF($AF348&lt;7,INDEX(バックデータ一覧!$P$4:$S$5,MATCH(入力データと計算結果!$F$8,バックデータ一覧!$O$4:$O$5,0),MATCH(入力データと計算結果!$F$6,バックデータ一覧!$P$3:$W$3,0)),IF(AND($AF348&gt;=7,$AF348&lt;16),INDEX(バックデータ一覧!$P$6:$S$7,MATCH(入力データと計算結果!$F$8,バックデータ一覧!$O$6:$O$7,0),MATCH(入力データと計算結果!$F$6,バックデータ一覧!$P$3:$W$3,0)),IF(AND($AF348&gt;=16,$AF348&lt;25),INDEX(バックデータ一覧!$P$8:$S$9,MATCH(入力データと計算結果!$F$8,バックデータ一覧!$O$8:$O$9,0),MATCH(入力データと計算結果!$F$6,バックデータ一覧!$P$3:$W$3,0)),IF($AF348&gt;=25,INDEX(バックデータ一覧!$P$10:$S$11,MATCH(入力データと計算結果!$F$8,バックデータ一覧!$O$10:$O$11,0),MATCH(入力データと計算結果!$F$6,バックデータ一覧!$P$3:$W$3,0))))))</f>
        <v>-0.12</v>
      </c>
      <c r="AE348" s="89">
        <f>IF($AF348&lt;7,INDEX(バックデータ一覧!$T$4:$W$5,MATCH(入力データと計算結果!$F$8,バックデータ一覧!$O$4:$O$5,0),MATCH(入力データと計算結果!$F$6,バックデータ一覧!$P$3:$W$3,0)),IF(AND($AF348&gt;=7,$AF348&lt;16),INDEX(バックデータ一覧!$T$6:$W$7,MATCH(入力データと計算結果!$F$8,バックデータ一覧!$O$6:$O$7,0),MATCH(入力データと計算結果!$F$6,バックデータ一覧!$P$3:$W$3,0)),IF(AND($AF348&gt;=16,$AF348&lt;25),INDEX(バックデータ一覧!$T$8:$W$9,MATCH(入力データと計算結果!$F$8,バックデータ一覧!$O$8:$O$9,0),MATCH(入力データと計算結果!$F$6,バックデータ一覧!$P$3:$W$3,0)),IF($AF348&gt;=25,INDEX(バックデータ一覧!$T$10:$W$11,MATCH(入力データと計算結果!$F$8,バックデータ一覧!$O$10:$O$11,0),MATCH(入力データと計算結果!$F$6,バックデータ一覧!$P$3:$W$3,0))))))</f>
        <v>6</v>
      </c>
      <c r="AF348" s="88">
        <f>AVERAGEIF(貼り付けシート!$A$6:$A$8765,$A348,貼り付けシート!$C$6:$C$8765)</f>
        <v>0.42916666666666664</v>
      </c>
      <c r="AG348" s="91">
        <f>IF(AND(入力データと計算結果!$F$7=バックデータ一覧!$A$7,AH348="使用できる"),MIN(AN348,SUM(I348:N348)*$AX$13),0)</f>
        <v>0</v>
      </c>
      <c r="AH348" s="47" t="str">
        <f t="shared" si="64"/>
        <v>使用できない</v>
      </c>
      <c r="AI348" s="90">
        <f>IF(入力データと計算結果!$F$7=バックデータ一覧!$A$8,MIN(AJ348,(SUM(I348:N348)*$AX$15)),0)</f>
        <v>0</v>
      </c>
      <c r="AJ348" s="90">
        <f t="shared" ca="1" si="60"/>
        <v>0</v>
      </c>
      <c r="AK348" s="90">
        <f t="shared" ca="1" si="61"/>
        <v>39.298447232362506</v>
      </c>
      <c r="AL348" s="88">
        <f>IF(OR($AX$22=0,入力データと計算結果!$F$7&lt;&gt;バックデータ一覧!$A$8),0,$AX$19*AM348*10^-3)</f>
        <v>0</v>
      </c>
      <c r="AM348" s="90">
        <f>SUMPRODUCT(('計算過程（日射量等）'!$A$6:$A$8765=計算過程!A348)*('計算過程（日射量等）'!$C$6:$C$8765&gt;=$AX$20))</f>
        <v>3</v>
      </c>
      <c r="AN348" s="90">
        <f>IF(入力データと計算結果!$F$7=バックデータ一覧!$A$9,0,AO348*$AX$22*$AX$21*計算過程!$AX$23)</f>
        <v>0</v>
      </c>
      <c r="AO348" s="90">
        <f>SUMIF('計算過程（日射量等）'!$A$6:$A$8765,計算過程!A348,'計算過程（日射量等）'!$C$6:$C$8765)*3600*10^-6</f>
        <v>4.3387868852096849</v>
      </c>
      <c r="AP348" s="90">
        <f t="shared" si="65"/>
        <v>-1.212768817204301</v>
      </c>
      <c r="AQ348" s="90">
        <f>AVERAGEIF('貼り付けシート（日射量等）'!$D$3:$D$8762,$A348,'貼り付けシート（日射量等）'!$F$3:$F$8762)</f>
        <v>1.3333333333333333</v>
      </c>
    </row>
    <row r="349" spans="1:43">
      <c r="A349" s="28">
        <v>41983</v>
      </c>
      <c r="B349" s="88">
        <f ca="1">I349-IF(入力データと計算結果!$F$7=バックデータ一覧!$A$7,計算過程!$AG349,計算過程!$AI349)*I349/($I349+$J349+$K349+$L349+$M349+$N349)</f>
        <v>5.0107092271599996</v>
      </c>
      <c r="C349" s="88">
        <f ca="1">J349-IF(入力データと計算結果!$F$7=バックデータ一覧!$A$7,計算過程!$AG349,計算過程!$AI349)*J349/($I349+$J349+$K349+$L349+$M349+$N349)</f>
        <v>29.7510860362625</v>
      </c>
      <c r="D349" s="88">
        <f ca="1">K349-IF(入力データと計算結果!$F$7=バックデータ一覧!$A$7,計算過程!$AG349,計算過程!$AI349)*K349/($I349+$J349+$K349+$L349+$M349+$N349)</f>
        <v>4.3843705737649996</v>
      </c>
      <c r="E349" s="88">
        <f ca="1">L349-IF(入力データと計算結果!$F$7=バックデータ一覧!$A$7,計算過程!$AG349,計算過程!$AI349)*L349/($I349+$J349+$K349+$L349+$M349+$N349)</f>
        <v>0</v>
      </c>
      <c r="F349" s="88">
        <f ca="1">M349-IF(入力データと計算結果!$F$7=バックデータ一覧!$A$7,計算過程!$AG349,計算過程!$AI349)*M349/($I349+$J349+$K349+$L349+$M349+$N349)</f>
        <v>0</v>
      </c>
      <c r="G349" s="88">
        <f ca="1">N349-IF(入力データと計算結果!$F$7=バックデータ一覧!$A$7,計算過程!$AG349,計算過程!$AI349)*N349/($I349+$J349+$K349+$L349+$M349+$N349)</f>
        <v>0</v>
      </c>
      <c r="H349" s="88">
        <f t="shared" si="62"/>
        <v>0</v>
      </c>
      <c r="I349" s="90">
        <f ca="1">P349*(バックデータ一覧!$E$3-計算過程!X349)*4.186*10^-3</f>
        <v>5.0107092271599996</v>
      </c>
      <c r="J349" s="90">
        <f ca="1">Q349*(バックデータ一覧!$E$4-計算過程!X349)*4.186*10^-3</f>
        <v>29.7510860362625</v>
      </c>
      <c r="K349" s="90">
        <f ca="1">R349*(バックデータ一覧!$E$5-計算過程!X349)*4.186*10^-3</f>
        <v>4.3843705737649996</v>
      </c>
      <c r="L349" s="90">
        <f ca="1">IF(入力データと計算結果!$F$9=バックデータ一覧!$A$2,計算過程!S349*(バックデータ一覧!$E$6-計算過程!X349)*4.186*10^-3,0)</f>
        <v>0</v>
      </c>
      <c r="M349" s="90">
        <f>IF(入力データと計算結果!$F$9=バックデータ一覧!$A$2,0,計算過程!T349*(バックデータ一覧!$E$7-計算過程!X349)*4.186*10^-3)</f>
        <v>0</v>
      </c>
      <c r="N349" s="90">
        <f ca="1">IF(入力データと計算結果!$F$9=バックデータ一覧!$A$4,0,計算過程!U349*(バックデータ一覧!$E$8-計算過程!X349)*4.186*10^-3)</f>
        <v>0</v>
      </c>
      <c r="O349" s="90">
        <f>IF(入力データと計算結果!$F$9=バックデータ一覧!$A$4,計算過程!W349*1.25,0)</f>
        <v>0</v>
      </c>
      <c r="P349" s="88">
        <f t="shared" si="55"/>
        <v>32</v>
      </c>
      <c r="Q349" s="88">
        <f t="shared" si="56"/>
        <v>190</v>
      </c>
      <c r="R349" s="88">
        <f t="shared" si="57"/>
        <v>28</v>
      </c>
      <c r="S349" s="88">
        <f>IF(入力データと計算結果!$F$9=バックデータ一覧!$A$2,$AC349,0)*$AX$11*$AX$12</f>
        <v>0</v>
      </c>
      <c r="T349" s="88">
        <f>IF(入力データと計算結果!$F$9=バックデータ一覧!$A$2,0,$AC349)*$AX$12</f>
        <v>0</v>
      </c>
      <c r="U349" s="88">
        <f t="shared" ca="1" si="63"/>
        <v>0</v>
      </c>
      <c r="V349" s="90">
        <f ca="1">IF(OR(入力データと計算結果!$F$9=バックデータ一覧!$A$2,入力データと計算結果!$F$9=バックデータ一覧!$A$3),W349/(バックデータ一覧!$E$8-計算過程!X349)/4.186*10^3,0)</f>
        <v>0</v>
      </c>
      <c r="W349" s="90">
        <f t="shared" si="58"/>
        <v>0</v>
      </c>
      <c r="X349" s="90">
        <f ca="1">MAX(VLOOKUP(入力データと計算結果!$F$5,バックデータ一覧!$Y$3:$AA$10,2)*Y349+VLOOKUP(入力データと計算結果!$F$5,バックデータ一覧!$Y$3:$AA$10,3),0.5)</f>
        <v>2.5932481250000001</v>
      </c>
      <c r="Y349" s="90">
        <f t="shared" ca="1" si="59"/>
        <v>-1.3145833333333332</v>
      </c>
      <c r="Z349" s="24">
        <f>IF(入力データと計算結果!$F$6=4,INDEX(バックデータ一覧!$I$4:$L$9,MATCH(VLOOKUP(計算過程!$A349,バックデータ一覧!$AU$3:$AV$367,2),バックデータ一覧!$H$4:$H$9,0),MATCH(計算過程!Z$2,バックデータ一覧!$I$2:$L$2,0)),IF(入力データと計算結果!$F$6=3,INDEX(バックデータ一覧!$I$10:$L$15,MATCH(VLOOKUP(計算過程!$A349,バックデータ一覧!$AU$3:$AV$367,2),バックデータ一覧!$H$10:$H$15,0),MATCH(計算過程!Z$2,バックデータ一覧!$I$2:$L$2,0)),IF(入力データと計算結果!$F$6=2,INDEX(バックデータ一覧!$I$16:$L$21,MATCH(VLOOKUP(計算過程!$A349,バックデータ一覧!$AU$3:$AV$367,2),バックデータ一覧!$H$16:$H$21,0),MATCH(計算過程!Z$2,バックデータ一覧!$I$2:$L$2,0)),IF(入力データと計算結果!$F$6=1,INDEX(バックデータ一覧!$I$22:$L$27,MATCH(VLOOKUP(計算過程!$A349,バックデータ一覧!$AU$3:$AV$367,2),バックデータ一覧!$H$22:$H$27,0),MATCH(計算過程!Z$2,バックデータ一覧!$I$2:$L$2,0))))))</f>
        <v>32</v>
      </c>
      <c r="AA349" s="24">
        <f>IF(入力データと計算結果!$F$6=4,INDEX(バックデータ一覧!$I$4:$L$9,MATCH(VLOOKUP(計算過程!$A349,バックデータ一覧!$AU$3:$AV$367,2),バックデータ一覧!$H$4:$H$9,0),MATCH(計算過程!AA$2,バックデータ一覧!$I$2:$L$2,0)),IF(入力データと計算結果!$F$6=3,INDEX(バックデータ一覧!$I$10:$L$15,MATCH(VLOOKUP(計算過程!$A349,バックデータ一覧!$AU$3:$AV$367,2),バックデータ一覧!$H$10:$H$15,0),MATCH(計算過程!AA$2,バックデータ一覧!$I$2:$L$2,0)),IF(入力データと計算結果!$F$6=2,INDEX(バックデータ一覧!$I$16:$L$21,MATCH(VLOOKUP(計算過程!$A349,バックデータ一覧!$AU$3:$AV$367,2),バックデータ一覧!$H$16:$H$21,0),MATCH(計算過程!AA$2,バックデータ一覧!$I$2:$L$2,0)),IF(入力データと計算結果!$F$6=1,INDEX(バックデータ一覧!$I$22:$L$27,MATCH(VLOOKUP(計算過程!$A349,バックデータ一覧!$AU$3:$AV$367,2),バックデータ一覧!$H$22:$H$27,0),MATCH(計算過程!AA$2,バックデータ一覧!$I$2:$L$2,0))))))</f>
        <v>190</v>
      </c>
      <c r="AB349" s="24">
        <f>IF(入力データと計算結果!$F$6=4,INDEX(バックデータ一覧!$I$4:$L$9,MATCH(VLOOKUP(計算過程!$A349,バックデータ一覧!$AU$3:$AV$367,2),バックデータ一覧!$H$4:$H$9,0),MATCH(計算過程!AB$2,バックデータ一覧!$I$2:$L$2,0)),IF(入力データと計算結果!$F$6=3,INDEX(バックデータ一覧!$I$10:$L$15,MATCH(VLOOKUP(計算過程!$A349,バックデータ一覧!$AU$3:$AV$367,2),バックデータ一覧!$H$10:$H$15,0),MATCH(計算過程!AB$2,バックデータ一覧!$I$2:$L$2,0)),IF(入力データと計算結果!$F$6=2,INDEX(バックデータ一覧!$I$16:$L$21,MATCH(VLOOKUP(計算過程!$A349,バックデータ一覧!$AU$3:$AV$367,2),バックデータ一覧!$H$16:$H$21,0),MATCH(計算過程!AB$2,バックデータ一覧!$I$2:$L$2,0)),IF(入力データと計算結果!$F$6=1,INDEX(バックデータ一覧!$I$22:$L$27,MATCH(VLOOKUP(計算過程!$A349,バックデータ一覧!$AU$3:$AV$367,2),バックデータ一覧!$H$22:$H$27,0),MATCH(計算過程!AB$2,バックデータ一覧!$I$2:$L$2,0))))))</f>
        <v>28</v>
      </c>
      <c r="AC349" s="24">
        <f>IF(入力データと計算結果!$F$6=4,INDEX(バックデータ一覧!$I$4:$L$9,MATCH(VLOOKUP(計算過程!$A349,バックデータ一覧!$AU$3:$AV$367,2),バックデータ一覧!$H$4:$H$9,0),MATCH(計算過程!AC$2,バックデータ一覧!$I$2:$L$2,0)),IF(入力データと計算結果!$F$6=3,INDEX(バックデータ一覧!$I$10:$L$15,MATCH(VLOOKUP(計算過程!$A349,バックデータ一覧!$AU$3:$AV$367,2),バックデータ一覧!$H$10:$H$15,0),MATCH(計算過程!AC$2,バックデータ一覧!$I$2:$L$2,0)),IF(入力データと計算結果!$F$6=2,INDEX(バックデータ一覧!$I$16:$L$21,MATCH(VLOOKUP(計算過程!$A349,バックデータ一覧!$AU$3:$AV$367,2),バックデータ一覧!$H$16:$H$21,0),MATCH(計算過程!AC$2,バックデータ一覧!$I$2:$L$2,0)),IF(入力データと計算結果!$F$6=1,INDEX(バックデータ一覧!$I$22:$L$27,MATCH(VLOOKUP(計算過程!$A349,バックデータ一覧!$AU$3:$AV$367,2),バックデータ一覧!$H$22:$H$27,0),MATCH(計算過程!AC$2,バックデータ一覧!$I$2:$L$2,0))))))</f>
        <v>0</v>
      </c>
      <c r="AD349" s="89">
        <f>IF($AF349&lt;7,INDEX(バックデータ一覧!$P$4:$S$5,MATCH(入力データと計算結果!$F$8,バックデータ一覧!$O$4:$O$5,0),MATCH(入力データと計算結果!$F$6,バックデータ一覧!$P$3:$W$3,0)),IF(AND($AF349&gt;=7,$AF349&lt;16),INDEX(バックデータ一覧!$P$6:$S$7,MATCH(入力データと計算結果!$F$8,バックデータ一覧!$O$6:$O$7,0),MATCH(入力データと計算結果!$F$6,バックデータ一覧!$P$3:$W$3,0)),IF(AND($AF349&gt;=16,$AF349&lt;25),INDEX(バックデータ一覧!$P$8:$S$9,MATCH(入力データと計算結果!$F$8,バックデータ一覧!$O$8:$O$9,0),MATCH(入力データと計算結果!$F$6,バックデータ一覧!$P$3:$W$3,0)),IF($AF349&gt;=25,INDEX(バックデータ一覧!$P$10:$S$11,MATCH(入力データと計算結果!$F$8,バックデータ一覧!$O$10:$O$11,0),MATCH(入力データと計算結果!$F$6,バックデータ一覧!$P$3:$W$3,0))))))</f>
        <v>-0.12</v>
      </c>
      <c r="AE349" s="89">
        <f>IF($AF349&lt;7,INDEX(バックデータ一覧!$T$4:$W$5,MATCH(入力データと計算結果!$F$8,バックデータ一覧!$O$4:$O$5,0),MATCH(入力データと計算結果!$F$6,バックデータ一覧!$P$3:$W$3,0)),IF(AND($AF349&gt;=7,$AF349&lt;16),INDEX(バックデータ一覧!$T$6:$W$7,MATCH(入力データと計算結果!$F$8,バックデータ一覧!$O$6:$O$7,0),MATCH(入力データと計算結果!$F$6,バックデータ一覧!$P$3:$W$3,0)),IF(AND($AF349&gt;=16,$AF349&lt;25),INDEX(バックデータ一覧!$T$8:$W$9,MATCH(入力データと計算結果!$F$8,バックデータ一覧!$O$8:$O$9,0),MATCH(入力データと計算結果!$F$6,バックデータ一覧!$P$3:$W$3,0)),IF($AF349&gt;=25,INDEX(バックデータ一覧!$T$10:$W$11,MATCH(入力データと計算結果!$F$8,バックデータ一覧!$O$10:$O$11,0),MATCH(入力データと計算結果!$F$6,バックデータ一覧!$P$3:$W$3,0))))))</f>
        <v>6</v>
      </c>
      <c r="AF349" s="88">
        <f>AVERAGEIF(貼り付けシート!$A$6:$A$8765,$A349,貼り付けシート!$C$6:$C$8765)</f>
        <v>-1.0624999999999998</v>
      </c>
      <c r="AG349" s="91">
        <f>IF(AND(入力データと計算結果!$F$7=バックデータ一覧!$A$7,AH349="使用できる"),MIN(AN349,SUM(I349:N349)*$AX$13),0)</f>
        <v>0</v>
      </c>
      <c r="AH349" s="47" t="str">
        <f t="shared" si="64"/>
        <v>使用できない</v>
      </c>
      <c r="AI349" s="90">
        <f>IF(入力データと計算結果!$F$7=バックデータ一覧!$A$8,MIN(AJ349,(SUM(I349:N349)*$AX$15)),0)</f>
        <v>0</v>
      </c>
      <c r="AJ349" s="90">
        <f t="shared" ca="1" si="60"/>
        <v>0</v>
      </c>
      <c r="AK349" s="90">
        <f t="shared" ca="1" si="61"/>
        <v>39.1851995023125</v>
      </c>
      <c r="AL349" s="88">
        <f>IF(OR($AX$22=0,入力データと計算結果!$F$7&lt;&gt;バックデータ一覧!$A$8),0,$AX$19*AM349*10^-3)</f>
        <v>0</v>
      </c>
      <c r="AM349" s="90">
        <f>SUMPRODUCT(('計算過程（日射量等）'!$A$6:$A$8765=計算過程!A349)*('計算過程（日射量等）'!$C$6:$C$8765&gt;=$AX$20))</f>
        <v>5</v>
      </c>
      <c r="AN349" s="90">
        <f>IF(入力データと計算結果!$F$7=バックデータ一覧!$A$9,0,AO349*$AX$22*$AX$21*計算過程!$AX$23)</f>
        <v>0</v>
      </c>
      <c r="AO349" s="90">
        <f>SUMIF('計算過程（日射量等）'!$A$6:$A$8765,計算過程!A349,'計算過程（日射量等）'!$C$6:$C$8765)*3600*10^-6</f>
        <v>8.4332735319512899</v>
      </c>
      <c r="AP349" s="90">
        <f t="shared" si="65"/>
        <v>-1.0172043010752689</v>
      </c>
      <c r="AQ349" s="90">
        <f>AVERAGEIF('貼り付けシート（日射量等）'!$D$3:$D$8762,$A349,'貼り付けシート（日射量等）'!$F$3:$F$8762)</f>
        <v>1.3041666666666669</v>
      </c>
    </row>
    <row r="350" spans="1:43">
      <c r="A350" s="28">
        <v>41984</v>
      </c>
      <c r="B350" s="88">
        <f ca="1">I350-IF(入力データと計算結果!$F$7=バックデータ一覧!$A$7,計算過程!$AG350,計算過程!$AI350)*I350/($I350+$J350+$K350+$L350+$M350+$N350)</f>
        <v>14.459587489620001</v>
      </c>
      <c r="C350" s="88">
        <f ca="1">J350-IF(入力データと計算結果!$F$7=バックデータ一覧!$A$7,計算過程!$AG350,計算過程!$AI350)*J350/($I350+$J350+$K350+$L350+$M350+$N350)</f>
        <v>23.575414385250003</v>
      </c>
      <c r="D350" s="88">
        <f ca="1">K350-IF(入力データと計算結果!$F$7=バックデータ一覧!$A$7,計算過程!$AG350,計算過程!$AI350)*K350/($I350+$J350+$K350+$L350+$M350+$N350)</f>
        <v>4.4007440185799993</v>
      </c>
      <c r="E350" s="88">
        <f ca="1">L350-IF(入力データと計算結果!$F$7=バックデータ一覧!$A$7,計算過程!$AG350,計算過程!$AI350)*L350/($I350+$J350+$K350+$L350+$M350+$N350)</f>
        <v>28.290497262299997</v>
      </c>
      <c r="F350" s="88">
        <f ca="1">M350-IF(入力データと計算結果!$F$7=バックデータ一覧!$A$7,計算過程!$AG350,計算過程!$AI350)*M350/($I350+$J350+$K350+$L350+$M350+$N350)</f>
        <v>0</v>
      </c>
      <c r="G350" s="88">
        <f ca="1">N350-IF(入力データと計算結果!$F$7=バックデータ一覧!$A$7,計算過程!$AG350,計算過程!$AI350)*N350/($I350+$J350+$K350+$L350+$M350+$N350)</f>
        <v>5.575499999999999</v>
      </c>
      <c r="H350" s="88">
        <f t="shared" si="62"/>
        <v>0</v>
      </c>
      <c r="I350" s="90">
        <f ca="1">P350*(バックデータ一覧!$E$3-計算過程!X350)*4.186*10^-3</f>
        <v>14.459587489620001</v>
      </c>
      <c r="J350" s="90">
        <f ca="1">Q350*(バックデータ一覧!$E$4-計算過程!X350)*4.186*10^-3</f>
        <v>23.575414385250003</v>
      </c>
      <c r="K350" s="90">
        <f ca="1">R350*(バックデータ一覧!$E$5-計算過程!X350)*4.186*10^-3</f>
        <v>4.4007440185799993</v>
      </c>
      <c r="L350" s="90">
        <f ca="1">IF(入力データと計算結果!$F$9=バックデータ一覧!$A$2,計算過程!S350*(バックデータ一覧!$E$6-計算過程!X350)*4.186*10^-3,0)</f>
        <v>28.290497262299997</v>
      </c>
      <c r="M350" s="90">
        <f>IF(入力データと計算結果!$F$9=バックデータ一覧!$A$2,0,計算過程!T350*(バックデータ一覧!$E$7-計算過程!X350)*4.186*10^-3)</f>
        <v>0</v>
      </c>
      <c r="N350" s="90">
        <f ca="1">IF(入力データと計算結果!$F$9=バックデータ一覧!$A$4,0,計算過程!U350*(バックデータ一覧!$E$8-計算過程!X350)*4.186*10^-3)</f>
        <v>5.575499999999999</v>
      </c>
      <c r="O350" s="90">
        <f>IF(入力データと計算結果!$F$9=バックデータ一覧!$A$4,計算過程!W350*1.25,0)</f>
        <v>0</v>
      </c>
      <c r="P350" s="88">
        <f t="shared" si="55"/>
        <v>92</v>
      </c>
      <c r="Q350" s="88">
        <f t="shared" si="56"/>
        <v>150</v>
      </c>
      <c r="R350" s="88">
        <f t="shared" si="57"/>
        <v>28</v>
      </c>
      <c r="S350" s="88">
        <f>IF(入力データと計算結果!$F$9=バックデータ一覧!$A$2,$AC350,0)*$AX$11*$AX$12</f>
        <v>180</v>
      </c>
      <c r="T350" s="88">
        <f>IF(入力データと計算結果!$F$9=バックデータ一覧!$A$2,0,$AC350)*$AX$12</f>
        <v>0</v>
      </c>
      <c r="U350" s="88">
        <f t="shared" ca="1" si="63"/>
        <v>23.145473911853614</v>
      </c>
      <c r="V350" s="90">
        <f ca="1">IF(OR(入力データと計算結果!$F$9=バックデータ一覧!$A$2,入力データと計算結果!$F$9=バックデータ一覧!$A$3),W350/(バックデータ一覧!$E$8-計算過程!X350)/4.186*10^3,0)</f>
        <v>23.145473911853614</v>
      </c>
      <c r="W350" s="90">
        <f t="shared" si="58"/>
        <v>5.5754999999999999</v>
      </c>
      <c r="X350" s="90">
        <f ca="1">MAX(VLOOKUP(入力データと計算結果!$F$5,バックデータ一覧!$Y$3:$AA$10,2)*Y350+VLOOKUP(入力データと計算結果!$F$5,バックデータ一覧!$Y$3:$AA$10,3),0.5)</f>
        <v>2.4535525000000002</v>
      </c>
      <c r="Y350" s="90">
        <f t="shared" ca="1" si="59"/>
        <v>-1.5249999999999999</v>
      </c>
      <c r="Z350" s="24">
        <f>IF(入力データと計算結果!$F$6=4,INDEX(バックデータ一覧!$I$4:$L$9,MATCH(VLOOKUP(計算過程!$A350,バックデータ一覧!$AU$3:$AV$367,2),バックデータ一覧!$H$4:$H$9,0),MATCH(計算過程!Z$2,バックデータ一覧!$I$2:$L$2,0)),IF(入力データと計算結果!$F$6=3,INDEX(バックデータ一覧!$I$10:$L$15,MATCH(VLOOKUP(計算過程!$A350,バックデータ一覧!$AU$3:$AV$367,2),バックデータ一覧!$H$10:$H$15,0),MATCH(計算過程!Z$2,バックデータ一覧!$I$2:$L$2,0)),IF(入力データと計算結果!$F$6=2,INDEX(バックデータ一覧!$I$16:$L$21,MATCH(VLOOKUP(計算過程!$A350,バックデータ一覧!$AU$3:$AV$367,2),バックデータ一覧!$H$16:$H$21,0),MATCH(計算過程!Z$2,バックデータ一覧!$I$2:$L$2,0)),IF(入力データと計算結果!$F$6=1,INDEX(バックデータ一覧!$I$22:$L$27,MATCH(VLOOKUP(計算過程!$A350,バックデータ一覧!$AU$3:$AV$367,2),バックデータ一覧!$H$22:$H$27,0),MATCH(計算過程!Z$2,バックデータ一覧!$I$2:$L$2,0))))))</f>
        <v>92</v>
      </c>
      <c r="AA350" s="24">
        <f>IF(入力データと計算結果!$F$6=4,INDEX(バックデータ一覧!$I$4:$L$9,MATCH(VLOOKUP(計算過程!$A350,バックデータ一覧!$AU$3:$AV$367,2),バックデータ一覧!$H$4:$H$9,0),MATCH(計算過程!AA$2,バックデータ一覧!$I$2:$L$2,0)),IF(入力データと計算結果!$F$6=3,INDEX(バックデータ一覧!$I$10:$L$15,MATCH(VLOOKUP(計算過程!$A350,バックデータ一覧!$AU$3:$AV$367,2),バックデータ一覧!$H$10:$H$15,0),MATCH(計算過程!AA$2,バックデータ一覧!$I$2:$L$2,0)),IF(入力データと計算結果!$F$6=2,INDEX(バックデータ一覧!$I$16:$L$21,MATCH(VLOOKUP(計算過程!$A350,バックデータ一覧!$AU$3:$AV$367,2),バックデータ一覧!$H$16:$H$21,0),MATCH(計算過程!AA$2,バックデータ一覧!$I$2:$L$2,0)),IF(入力データと計算結果!$F$6=1,INDEX(バックデータ一覧!$I$22:$L$27,MATCH(VLOOKUP(計算過程!$A350,バックデータ一覧!$AU$3:$AV$367,2),バックデータ一覧!$H$22:$H$27,0),MATCH(計算過程!AA$2,バックデータ一覧!$I$2:$L$2,0))))))</f>
        <v>150</v>
      </c>
      <c r="AB350" s="24">
        <f>IF(入力データと計算結果!$F$6=4,INDEX(バックデータ一覧!$I$4:$L$9,MATCH(VLOOKUP(計算過程!$A350,バックデータ一覧!$AU$3:$AV$367,2),バックデータ一覧!$H$4:$H$9,0),MATCH(計算過程!AB$2,バックデータ一覧!$I$2:$L$2,0)),IF(入力データと計算結果!$F$6=3,INDEX(バックデータ一覧!$I$10:$L$15,MATCH(VLOOKUP(計算過程!$A350,バックデータ一覧!$AU$3:$AV$367,2),バックデータ一覧!$H$10:$H$15,0),MATCH(計算過程!AB$2,バックデータ一覧!$I$2:$L$2,0)),IF(入力データと計算結果!$F$6=2,INDEX(バックデータ一覧!$I$16:$L$21,MATCH(VLOOKUP(計算過程!$A350,バックデータ一覧!$AU$3:$AV$367,2),バックデータ一覧!$H$16:$H$21,0),MATCH(計算過程!AB$2,バックデータ一覧!$I$2:$L$2,0)),IF(入力データと計算結果!$F$6=1,INDEX(バックデータ一覧!$I$22:$L$27,MATCH(VLOOKUP(計算過程!$A350,バックデータ一覧!$AU$3:$AV$367,2),バックデータ一覧!$H$22:$H$27,0),MATCH(計算過程!AB$2,バックデータ一覧!$I$2:$L$2,0))))))</f>
        <v>28</v>
      </c>
      <c r="AC350" s="24">
        <f>IF(入力データと計算結果!$F$6=4,INDEX(バックデータ一覧!$I$4:$L$9,MATCH(VLOOKUP(計算過程!$A350,バックデータ一覧!$AU$3:$AV$367,2),バックデータ一覧!$H$4:$H$9,0),MATCH(計算過程!AC$2,バックデータ一覧!$I$2:$L$2,0)),IF(入力データと計算結果!$F$6=3,INDEX(バックデータ一覧!$I$10:$L$15,MATCH(VLOOKUP(計算過程!$A350,バックデータ一覧!$AU$3:$AV$367,2),バックデータ一覧!$H$10:$H$15,0),MATCH(計算過程!AC$2,バックデータ一覧!$I$2:$L$2,0)),IF(入力データと計算結果!$F$6=2,INDEX(バックデータ一覧!$I$16:$L$21,MATCH(VLOOKUP(計算過程!$A350,バックデータ一覧!$AU$3:$AV$367,2),バックデータ一覧!$H$16:$H$21,0),MATCH(計算過程!AC$2,バックデータ一覧!$I$2:$L$2,0)),IF(入力データと計算結果!$F$6=1,INDEX(バックデータ一覧!$I$22:$L$27,MATCH(VLOOKUP(計算過程!$A350,バックデータ一覧!$AU$3:$AV$367,2),バックデータ一覧!$H$22:$H$27,0),MATCH(計算過程!AC$2,バックデータ一覧!$I$2:$L$2,0))))))</f>
        <v>180</v>
      </c>
      <c r="AD350" s="89">
        <f>IF($AF350&lt;7,INDEX(バックデータ一覧!$P$4:$S$5,MATCH(入力データと計算結果!$F$8,バックデータ一覧!$O$4:$O$5,0),MATCH(入力データと計算結果!$F$6,バックデータ一覧!$P$3:$W$3,0)),IF(AND($AF350&gt;=7,$AF350&lt;16),INDEX(バックデータ一覧!$P$6:$S$7,MATCH(入力データと計算結果!$F$8,バックデータ一覧!$O$6:$O$7,0),MATCH(入力データと計算結果!$F$6,バックデータ一覧!$P$3:$W$3,0)),IF(AND($AF350&gt;=16,$AF350&lt;25),INDEX(バックデータ一覧!$P$8:$S$9,MATCH(入力データと計算結果!$F$8,バックデータ一覧!$O$8:$O$9,0),MATCH(入力データと計算結果!$F$6,バックデータ一覧!$P$3:$W$3,0)),IF($AF350&gt;=25,INDEX(バックデータ一覧!$P$10:$S$11,MATCH(入力データと計算結果!$F$8,バックデータ一覧!$O$10:$O$11,0),MATCH(入力データと計算結果!$F$6,バックデータ一覧!$P$3:$W$3,0))))))</f>
        <v>-0.12</v>
      </c>
      <c r="AE350" s="89">
        <f>IF($AF350&lt;7,INDEX(バックデータ一覧!$T$4:$W$5,MATCH(入力データと計算結果!$F$8,バックデータ一覧!$O$4:$O$5,0),MATCH(入力データと計算結果!$F$6,バックデータ一覧!$P$3:$W$3,0)),IF(AND($AF350&gt;=7,$AF350&lt;16),INDEX(バックデータ一覧!$T$6:$W$7,MATCH(入力データと計算結果!$F$8,バックデータ一覧!$O$6:$O$7,0),MATCH(入力データと計算結果!$F$6,バックデータ一覧!$P$3:$W$3,0)),IF(AND($AF350&gt;=16,$AF350&lt;25),INDEX(バックデータ一覧!$T$8:$W$9,MATCH(入力データと計算結果!$F$8,バックデータ一覧!$O$8:$O$9,0),MATCH(入力データと計算結果!$F$6,バックデータ一覧!$P$3:$W$3,0)),IF($AF350&gt;=25,INDEX(バックデータ一覧!$T$10:$W$11,MATCH(入力データと計算結果!$F$8,バックデータ一覧!$O$10:$O$11,0),MATCH(入力データと計算結果!$F$6,バックデータ一覧!$P$3:$W$3,0))))))</f>
        <v>6</v>
      </c>
      <c r="AF350" s="88">
        <f>AVERAGEIF(貼り付けシート!$A$6:$A$8765,$A350,貼り付けシート!$C$6:$C$8765)</f>
        <v>3.5375000000000001</v>
      </c>
      <c r="AG350" s="91">
        <f>IF(AND(入力データと計算結果!$F$7=バックデータ一覧!$A$7,AH350="使用できる"),MIN(AN350,SUM(I350:N350)*$AX$13),0)</f>
        <v>0</v>
      </c>
      <c r="AH350" s="47" t="str">
        <f t="shared" si="64"/>
        <v>使用できない</v>
      </c>
      <c r="AI350" s="90">
        <f>IF(入力データと計算結果!$F$7=バックデータ一覧!$A$8,MIN(AJ350,(SUM(I350:N350)*$AX$15)),0)</f>
        <v>0</v>
      </c>
      <c r="AJ350" s="90">
        <f t="shared" ca="1" si="60"/>
        <v>0</v>
      </c>
      <c r="AK350" s="90">
        <f t="shared" ca="1" si="61"/>
        <v>39.272914385249997</v>
      </c>
      <c r="AL350" s="88">
        <f>IF(OR($AX$22=0,入力データと計算結果!$F$7&lt;&gt;バックデータ一覧!$A$8),0,$AX$19*AM350*10^-3)</f>
        <v>0</v>
      </c>
      <c r="AM350" s="90">
        <f>SUMPRODUCT(('計算過程（日射量等）'!$A$6:$A$8765=計算過程!A350)*('計算過程（日射量等）'!$C$6:$C$8765&gt;=$AX$20))</f>
        <v>0</v>
      </c>
      <c r="AN350" s="90">
        <f>IF(入力データと計算結果!$F$7=バックデータ一覧!$A$9,0,AO350*$AX$22*$AX$21*計算過程!$AX$23)</f>
        <v>0</v>
      </c>
      <c r="AO350" s="90">
        <f>SUMIF('計算過程（日射量等）'!$A$6:$A$8765,計算過程!A350,'計算過程（日射量等）'!$C$6:$C$8765)*3600*10^-6</f>
        <v>2.0354651637347079</v>
      </c>
      <c r="AP350" s="90">
        <f t="shared" si="65"/>
        <v>-0.8784946236559138</v>
      </c>
      <c r="AQ350" s="90">
        <f>AVERAGEIF('貼り付けシート（日射量等）'!$D$3:$D$8762,$A350,'貼り付けシート（日射量等）'!$F$3:$F$8762)</f>
        <v>3.0333333333333337</v>
      </c>
    </row>
    <row r="351" spans="1:43">
      <c r="A351" s="28">
        <v>41985</v>
      </c>
      <c r="B351" s="88">
        <f ca="1">I351-IF(入力データと計算結果!$F$7=バックデータ一覧!$A$7,計算過程!$AG351,計算過程!$AI351)*I351/($I351+$J351+$K351+$L351+$M351+$N351)</f>
        <v>9.6355227786089994</v>
      </c>
      <c r="C351" s="88">
        <f ca="1">J351-IF(入力データと計算結果!$F$7=バックデータ一覧!$A$7,計算過程!$AG351,計算過程!$AI351)*J351/($I351+$J351+$K351+$L351+$M351+$N351)</f>
        <v>15.54116577195</v>
      </c>
      <c r="D351" s="88">
        <f ca="1">K351-IF(入力データと計算結果!$F$7=バックデータ一覧!$A$7,計算過程!$AG351,計算過程!$AI351)*K351/($I351+$J351+$K351+$L351+$M351+$N351)</f>
        <v>1.243293261756</v>
      </c>
      <c r="E351" s="88">
        <f ca="1">L351-IF(入力データと計算結果!$F$7=バックデータ一覧!$A$7,計算過程!$AG351,計算過程!$AI351)*L351/($I351+$J351+$K351+$L351+$M351+$N351)</f>
        <v>27.974098389510001</v>
      </c>
      <c r="F351" s="88">
        <f ca="1">M351-IF(入力データと計算結果!$F$7=バックデータ一覧!$A$7,計算過程!$AG351,計算過程!$AI351)*M351/($I351+$J351+$K351+$L351+$M351+$N351)</f>
        <v>0</v>
      </c>
      <c r="G351" s="88">
        <f ca="1">N351-IF(入力データと計算結果!$F$7=バックデータ一覧!$A$7,計算過程!$AG351,計算過程!$AI351)*N351/($I351+$J351+$K351+$L351+$M351+$N351)</f>
        <v>6.3754999999999997</v>
      </c>
      <c r="H351" s="88">
        <f t="shared" si="62"/>
        <v>0</v>
      </c>
      <c r="I351" s="90">
        <f ca="1">P351*(バックデータ一覧!$E$3-計算過程!X351)*4.186*10^-3</f>
        <v>9.6355227786089994</v>
      </c>
      <c r="J351" s="90">
        <f ca="1">Q351*(バックデータ一覧!$E$4-計算過程!X351)*4.186*10^-3</f>
        <v>15.54116577195</v>
      </c>
      <c r="K351" s="90">
        <f ca="1">R351*(バックデータ一覧!$E$5-計算過程!X351)*4.186*10^-3</f>
        <v>1.243293261756</v>
      </c>
      <c r="L351" s="90">
        <f ca="1">IF(入力データと計算結果!$F$9=バックデータ一覧!$A$2,計算過程!S351*(バックデータ一覧!$E$6-計算過程!X351)*4.186*10^-3,0)</f>
        <v>27.974098389510001</v>
      </c>
      <c r="M351" s="90">
        <f>IF(入力データと計算結果!$F$9=バックデータ一覧!$A$2,0,計算過程!T351*(バックデータ一覧!$E$7-計算過程!X351)*4.186*10^-3)</f>
        <v>0</v>
      </c>
      <c r="N351" s="90">
        <f ca="1">IF(入力データと計算結果!$F$9=バックデータ一覧!$A$4,0,計算過程!U351*(バックデータ一覧!$E$8-計算過程!X351)*4.186*10^-3)</f>
        <v>6.3754999999999997</v>
      </c>
      <c r="O351" s="90">
        <f>IF(入力データと計算結果!$F$9=バックデータ一覧!$A$4,計算過程!W351*1.25,0)</f>
        <v>0</v>
      </c>
      <c r="P351" s="88">
        <f t="shared" si="55"/>
        <v>62</v>
      </c>
      <c r="Q351" s="88">
        <f t="shared" si="56"/>
        <v>100</v>
      </c>
      <c r="R351" s="88">
        <f t="shared" si="57"/>
        <v>8</v>
      </c>
      <c r="S351" s="88">
        <f>IF(入力データと計算結果!$F$9=バックデータ一覧!$A$2,$AC351,0)*$AX$11*$AX$12</f>
        <v>180</v>
      </c>
      <c r="T351" s="88">
        <f>IF(入力データと計算結果!$F$9=バックデータ一覧!$A$2,0,$AC351)*$AX$12</f>
        <v>0</v>
      </c>
      <c r="U351" s="88">
        <f t="shared" ca="1" si="63"/>
        <v>26.661045470936447</v>
      </c>
      <c r="V351" s="90">
        <f ca="1">IF(OR(入力データと計算結果!$F$9=バックデータ一覧!$A$2,入力データと計算結果!$F$9=バックデータ一覧!$A$3),W351/(バックデータ一覧!$E$8-計算過程!X351)/4.186*10^3,0)</f>
        <v>26.661045470936447</v>
      </c>
      <c r="W351" s="90">
        <f t="shared" si="58"/>
        <v>6.3754999999999997</v>
      </c>
      <c r="X351" s="90">
        <f ca="1">MAX(VLOOKUP(入力データと計算結果!$F$5,バックデータ一覧!$Y$3:$AA$10,2)*Y351+VLOOKUP(入力データと計算結果!$F$5,バックデータ一覧!$Y$3:$AA$10,3),0.5)</f>
        <v>2.8734692500000003</v>
      </c>
      <c r="Y351" s="90">
        <f t="shared" ca="1" si="59"/>
        <v>-0.89249999999999985</v>
      </c>
      <c r="Z351" s="24">
        <f>IF(入力データと計算結果!$F$6=4,INDEX(バックデータ一覧!$I$4:$L$9,MATCH(VLOOKUP(計算過程!$A351,バックデータ一覧!$AU$3:$AV$367,2),バックデータ一覧!$H$4:$H$9,0),MATCH(計算過程!Z$2,バックデータ一覧!$I$2:$L$2,0)),IF(入力データと計算結果!$F$6=3,INDEX(バックデータ一覧!$I$10:$L$15,MATCH(VLOOKUP(計算過程!$A351,バックデータ一覧!$AU$3:$AV$367,2),バックデータ一覧!$H$10:$H$15,0),MATCH(計算過程!Z$2,バックデータ一覧!$I$2:$L$2,0)),IF(入力データと計算結果!$F$6=2,INDEX(バックデータ一覧!$I$16:$L$21,MATCH(VLOOKUP(計算過程!$A351,バックデータ一覧!$AU$3:$AV$367,2),バックデータ一覧!$H$16:$H$21,0),MATCH(計算過程!Z$2,バックデータ一覧!$I$2:$L$2,0)),IF(入力データと計算結果!$F$6=1,INDEX(バックデータ一覧!$I$22:$L$27,MATCH(VLOOKUP(計算過程!$A351,バックデータ一覧!$AU$3:$AV$367,2),バックデータ一覧!$H$22:$H$27,0),MATCH(計算過程!Z$2,バックデータ一覧!$I$2:$L$2,0))))))</f>
        <v>62</v>
      </c>
      <c r="AA351" s="24">
        <f>IF(入力データと計算結果!$F$6=4,INDEX(バックデータ一覧!$I$4:$L$9,MATCH(VLOOKUP(計算過程!$A351,バックデータ一覧!$AU$3:$AV$367,2),バックデータ一覧!$H$4:$H$9,0),MATCH(計算過程!AA$2,バックデータ一覧!$I$2:$L$2,0)),IF(入力データと計算結果!$F$6=3,INDEX(バックデータ一覧!$I$10:$L$15,MATCH(VLOOKUP(計算過程!$A351,バックデータ一覧!$AU$3:$AV$367,2),バックデータ一覧!$H$10:$H$15,0),MATCH(計算過程!AA$2,バックデータ一覧!$I$2:$L$2,0)),IF(入力データと計算結果!$F$6=2,INDEX(バックデータ一覧!$I$16:$L$21,MATCH(VLOOKUP(計算過程!$A351,バックデータ一覧!$AU$3:$AV$367,2),バックデータ一覧!$H$16:$H$21,0),MATCH(計算過程!AA$2,バックデータ一覧!$I$2:$L$2,0)),IF(入力データと計算結果!$F$6=1,INDEX(バックデータ一覧!$I$22:$L$27,MATCH(VLOOKUP(計算過程!$A351,バックデータ一覧!$AU$3:$AV$367,2),バックデータ一覧!$H$22:$H$27,0),MATCH(計算過程!AA$2,バックデータ一覧!$I$2:$L$2,0))))))</f>
        <v>100</v>
      </c>
      <c r="AB351" s="24">
        <f>IF(入力データと計算結果!$F$6=4,INDEX(バックデータ一覧!$I$4:$L$9,MATCH(VLOOKUP(計算過程!$A351,バックデータ一覧!$AU$3:$AV$367,2),バックデータ一覧!$H$4:$H$9,0),MATCH(計算過程!AB$2,バックデータ一覧!$I$2:$L$2,0)),IF(入力データと計算結果!$F$6=3,INDEX(バックデータ一覧!$I$10:$L$15,MATCH(VLOOKUP(計算過程!$A351,バックデータ一覧!$AU$3:$AV$367,2),バックデータ一覧!$H$10:$H$15,0),MATCH(計算過程!AB$2,バックデータ一覧!$I$2:$L$2,0)),IF(入力データと計算結果!$F$6=2,INDEX(バックデータ一覧!$I$16:$L$21,MATCH(VLOOKUP(計算過程!$A351,バックデータ一覧!$AU$3:$AV$367,2),バックデータ一覧!$H$16:$H$21,0),MATCH(計算過程!AB$2,バックデータ一覧!$I$2:$L$2,0)),IF(入力データと計算結果!$F$6=1,INDEX(バックデータ一覧!$I$22:$L$27,MATCH(VLOOKUP(計算過程!$A351,バックデータ一覧!$AU$3:$AV$367,2),バックデータ一覧!$H$22:$H$27,0),MATCH(計算過程!AB$2,バックデータ一覧!$I$2:$L$2,0))))))</f>
        <v>8</v>
      </c>
      <c r="AC351" s="24">
        <f>IF(入力データと計算結果!$F$6=4,INDEX(バックデータ一覧!$I$4:$L$9,MATCH(VLOOKUP(計算過程!$A351,バックデータ一覧!$AU$3:$AV$367,2),バックデータ一覧!$H$4:$H$9,0),MATCH(計算過程!AC$2,バックデータ一覧!$I$2:$L$2,0)),IF(入力データと計算結果!$F$6=3,INDEX(バックデータ一覧!$I$10:$L$15,MATCH(VLOOKUP(計算過程!$A351,バックデータ一覧!$AU$3:$AV$367,2),バックデータ一覧!$H$10:$H$15,0),MATCH(計算過程!AC$2,バックデータ一覧!$I$2:$L$2,0)),IF(入力データと計算結果!$F$6=2,INDEX(バックデータ一覧!$I$16:$L$21,MATCH(VLOOKUP(計算過程!$A351,バックデータ一覧!$AU$3:$AV$367,2),バックデータ一覧!$H$16:$H$21,0),MATCH(計算過程!AC$2,バックデータ一覧!$I$2:$L$2,0)),IF(入力データと計算結果!$F$6=1,INDEX(バックデータ一覧!$I$22:$L$27,MATCH(VLOOKUP(計算過程!$A351,バックデータ一覧!$AU$3:$AV$367,2),バックデータ一覧!$H$22:$H$27,0),MATCH(計算過程!AC$2,バックデータ一覧!$I$2:$L$2,0))))))</f>
        <v>180</v>
      </c>
      <c r="AD351" s="89">
        <f>IF($AF351&lt;7,INDEX(バックデータ一覧!$P$4:$S$5,MATCH(入力データと計算結果!$F$8,バックデータ一覧!$O$4:$O$5,0),MATCH(入力データと計算結果!$F$6,バックデータ一覧!$P$3:$W$3,0)),IF(AND($AF351&gt;=7,$AF351&lt;16),INDEX(バックデータ一覧!$P$6:$S$7,MATCH(入力データと計算結果!$F$8,バックデータ一覧!$O$6:$O$7,0),MATCH(入力データと計算結果!$F$6,バックデータ一覧!$P$3:$W$3,0)),IF(AND($AF351&gt;=16,$AF351&lt;25),INDEX(バックデータ一覧!$P$8:$S$9,MATCH(入力データと計算結果!$F$8,バックデータ一覧!$O$8:$O$9,0),MATCH(入力データと計算結果!$F$6,バックデータ一覧!$P$3:$W$3,0)),IF($AF351&gt;=25,INDEX(バックデータ一覧!$P$10:$S$11,MATCH(入力データと計算結果!$F$8,バックデータ一覧!$O$10:$O$11,0),MATCH(入力データと計算結果!$F$6,バックデータ一覧!$P$3:$W$3,0))))))</f>
        <v>-0.12</v>
      </c>
      <c r="AE351" s="89">
        <f>IF($AF351&lt;7,INDEX(バックデータ一覧!$T$4:$W$5,MATCH(入力データと計算結果!$F$8,バックデータ一覧!$O$4:$O$5,0),MATCH(入力データと計算結果!$F$6,バックデータ一覧!$P$3:$W$3,0)),IF(AND($AF351&gt;=7,$AF351&lt;16),INDEX(バックデータ一覧!$T$6:$W$7,MATCH(入力データと計算結果!$F$8,バックデータ一覧!$O$6:$O$7,0),MATCH(入力データと計算結果!$F$6,バックデータ一覧!$P$3:$W$3,0)),IF(AND($AF351&gt;=16,$AF351&lt;25),INDEX(バックデータ一覧!$T$8:$W$9,MATCH(入力データと計算結果!$F$8,バックデータ一覧!$O$8:$O$9,0),MATCH(入力データと計算結果!$F$6,バックデータ一覧!$P$3:$W$3,0)),IF($AF351&gt;=25,INDEX(バックデータ一覧!$T$10:$W$11,MATCH(入力データと計算結果!$F$8,バックデータ一覧!$O$10:$O$11,0),MATCH(入力データと計算結果!$F$6,バックデータ一覧!$P$3:$W$3,0))))))</f>
        <v>6</v>
      </c>
      <c r="AF351" s="88">
        <f>AVERAGEIF(貼り付けシート!$A$6:$A$8765,$A351,貼り付けシート!$C$6:$C$8765)</f>
        <v>-3.1291666666666664</v>
      </c>
      <c r="AG351" s="91">
        <f>IF(AND(入力データと計算結果!$F$7=バックデータ一覧!$A$7,AH351="使用できる"),MIN(AN351,SUM(I351:N351)*$AX$13),0)</f>
        <v>0</v>
      </c>
      <c r="AH351" s="47" t="str">
        <f t="shared" si="64"/>
        <v>使用できない</v>
      </c>
      <c r="AI351" s="90">
        <f>IF(入力データと計算結果!$F$7=バックデータ一覧!$A$8,MIN(AJ351,(SUM(I351:N351)*$AX$15)),0)</f>
        <v>0</v>
      </c>
      <c r="AJ351" s="90">
        <f t="shared" ca="1" si="60"/>
        <v>0</v>
      </c>
      <c r="AK351" s="90">
        <f t="shared" ca="1" si="61"/>
        <v>39.009248657924999</v>
      </c>
      <c r="AL351" s="88">
        <f>IF(OR($AX$22=0,入力データと計算結果!$F$7&lt;&gt;バックデータ一覧!$A$8),0,$AX$19*AM351*10^-3)</f>
        <v>0</v>
      </c>
      <c r="AM351" s="90">
        <f>SUMPRODUCT(('計算過程（日射量等）'!$A$6:$A$8765=計算過程!A351)*('計算過程（日射量等）'!$C$6:$C$8765&gt;=$AX$20))</f>
        <v>2</v>
      </c>
      <c r="AN351" s="90">
        <f>IF(入力データと計算結果!$F$7=バックデータ一覧!$A$9,0,AO351*$AX$22*$AX$21*計算過程!$AX$23)</f>
        <v>0</v>
      </c>
      <c r="AO351" s="90">
        <f>SUMIF('計算過程（日射量等）'!$A$6:$A$8765,計算過程!A351,'計算過程（日射量等）'!$C$6:$C$8765)*3600*10^-6</f>
        <v>3.5413999031043035</v>
      </c>
      <c r="AP351" s="90">
        <f t="shared" si="65"/>
        <v>-0.66209677419354829</v>
      </c>
      <c r="AQ351" s="90">
        <f>AVERAGEIF('貼り付けシート（日射量等）'!$D$3:$D$8762,$A351,'貼り付けシート（日射量等）'!$F$3:$F$8762)</f>
        <v>-0.45416666666666666</v>
      </c>
    </row>
    <row r="352" spans="1:43">
      <c r="A352" s="28">
        <v>41986</v>
      </c>
      <c r="B352" s="88">
        <f ca="1">I352-IF(入力データと計算結果!$F$7=バックデータ一覧!$A$7,計算過程!$AG352,計算過程!$AI352)*I352/($I352+$J352+$K352+$L352+$M352+$N352)</f>
        <v>21.275514064167997</v>
      </c>
      <c r="C352" s="88">
        <f ca="1">J352-IF(入力データと計算結果!$F$7=バックデータ一覧!$A$7,計算過程!$AG352,計算過程!$AI352)*J352/($I352+$J352+$K352+$L352+$M352+$N352)</f>
        <v>31.2875206826</v>
      </c>
      <c r="D352" s="88">
        <f ca="1">K352-IF(入力データと計算結果!$F$7=バックデータ一覧!$A$7,計算過程!$AG352,計算過程!$AI352)*K352/($I352+$J352+$K352+$L352+$M352+$N352)</f>
        <v>5.3188785160419991</v>
      </c>
      <c r="E352" s="88">
        <f ca="1">L352-IF(入力データと計算結果!$F$7=バックデータ一覧!$A$7,計算過程!$AG352,計算過程!$AI352)*L352/($I352+$J352+$K352+$L352+$M352+$N352)</f>
        <v>28.158768614339998</v>
      </c>
      <c r="F352" s="88">
        <f ca="1">M352-IF(入力データと計算結果!$F$7=バックデータ一覧!$A$7,計算過程!$AG352,計算過程!$AI352)*M352/($I352+$J352+$K352+$L352+$M352+$N352)</f>
        <v>0</v>
      </c>
      <c r="G352" s="88">
        <f ca="1">N352-IF(入力データと計算結果!$F$7=バックデータ一覧!$A$7,計算過程!$AG352,計算過程!$AI352)*N352/($I352+$J352+$K352+$L352+$M352+$N352)</f>
        <v>6.3420000000000005</v>
      </c>
      <c r="H352" s="88">
        <f t="shared" si="62"/>
        <v>0</v>
      </c>
      <c r="I352" s="90">
        <f ca="1">P352*(バックデータ一覧!$E$3-計算過程!X352)*4.186*10^-3</f>
        <v>21.275514064167997</v>
      </c>
      <c r="J352" s="90">
        <f ca="1">Q352*(バックデータ一覧!$E$4-計算過程!X352)*4.186*10^-3</f>
        <v>31.2875206826</v>
      </c>
      <c r="K352" s="90">
        <f ca="1">R352*(バックデータ一覧!$E$5-計算過程!X352)*4.186*10^-3</f>
        <v>5.3188785160419991</v>
      </c>
      <c r="L352" s="90">
        <f ca="1">IF(入力データと計算結果!$F$9=バックデータ一覧!$A$2,計算過程!S352*(バックデータ一覧!$E$6-計算過程!X352)*4.186*10^-3,0)</f>
        <v>28.158768614339998</v>
      </c>
      <c r="M352" s="90">
        <f>IF(入力データと計算結果!$F$9=バックデータ一覧!$A$2,0,計算過程!T352*(バックデータ一覧!$E$7-計算過程!X352)*4.186*10^-3)</f>
        <v>0</v>
      </c>
      <c r="N352" s="90">
        <f ca="1">IF(入力データと計算結果!$F$9=バックデータ一覧!$A$4,0,計算過程!U352*(バックデータ一覧!$E$8-計算過程!X352)*4.186*10^-3)</f>
        <v>6.3420000000000005</v>
      </c>
      <c r="O352" s="90">
        <f>IF(入力データと計算結果!$F$9=バックデータ一覧!$A$4,計算過程!W352*1.25,0)</f>
        <v>0</v>
      </c>
      <c r="P352" s="88">
        <f t="shared" si="55"/>
        <v>136</v>
      </c>
      <c r="Q352" s="88">
        <f t="shared" si="56"/>
        <v>200</v>
      </c>
      <c r="R352" s="88">
        <f t="shared" si="57"/>
        <v>34</v>
      </c>
      <c r="S352" s="88">
        <f>IF(入力データと計算結果!$F$9=バックデータ一覧!$A$2,$AC352,0)*$AX$11*$AX$12</f>
        <v>180</v>
      </c>
      <c r="T352" s="88">
        <f>IF(入力データと計算結果!$F$9=バックデータ一覧!$A$2,0,$AC352)*$AX$12</f>
        <v>0</v>
      </c>
      <c r="U352" s="88">
        <f t="shared" ca="1" si="63"/>
        <v>26.407658595316832</v>
      </c>
      <c r="V352" s="90">
        <f ca="1">IF(OR(入力データと計算結果!$F$9=バックデータ一覧!$A$2,入力データと計算結果!$F$9=バックデータ一覧!$A$3),W352/(バックデータ一覧!$E$8-計算過程!X352)/4.186*10^3,0)</f>
        <v>26.407658595316832</v>
      </c>
      <c r="W352" s="90">
        <f t="shared" si="58"/>
        <v>6.3419999999999996</v>
      </c>
      <c r="X352" s="90">
        <f ca="1">MAX(VLOOKUP(入力データと計算結果!$F$5,バックデータ一覧!$Y$3:$AA$10,2)*Y352+VLOOKUP(入力データと計算結果!$F$5,バックデータ一覧!$Y$3:$AA$10,3),0.5)</f>
        <v>2.6283795000000003</v>
      </c>
      <c r="Y352" s="90">
        <f t="shared" ca="1" si="59"/>
        <v>-1.2616666666666665</v>
      </c>
      <c r="Z352" s="24">
        <f>IF(入力データと計算結果!$F$6=4,INDEX(バックデータ一覧!$I$4:$L$9,MATCH(VLOOKUP(計算過程!$A352,バックデータ一覧!$AU$3:$AV$367,2),バックデータ一覧!$H$4:$H$9,0),MATCH(計算過程!Z$2,バックデータ一覧!$I$2:$L$2,0)),IF(入力データと計算結果!$F$6=3,INDEX(バックデータ一覧!$I$10:$L$15,MATCH(VLOOKUP(計算過程!$A352,バックデータ一覧!$AU$3:$AV$367,2),バックデータ一覧!$H$10:$H$15,0),MATCH(計算過程!Z$2,バックデータ一覧!$I$2:$L$2,0)),IF(入力データと計算結果!$F$6=2,INDEX(バックデータ一覧!$I$16:$L$21,MATCH(VLOOKUP(計算過程!$A352,バックデータ一覧!$AU$3:$AV$367,2),バックデータ一覧!$H$16:$H$21,0),MATCH(計算過程!Z$2,バックデータ一覧!$I$2:$L$2,0)),IF(入力データと計算結果!$F$6=1,INDEX(バックデータ一覧!$I$22:$L$27,MATCH(VLOOKUP(計算過程!$A352,バックデータ一覧!$AU$3:$AV$367,2),バックデータ一覧!$H$22:$H$27,0),MATCH(計算過程!Z$2,バックデータ一覧!$I$2:$L$2,0))))))</f>
        <v>136</v>
      </c>
      <c r="AA352" s="24">
        <f>IF(入力データと計算結果!$F$6=4,INDEX(バックデータ一覧!$I$4:$L$9,MATCH(VLOOKUP(計算過程!$A352,バックデータ一覧!$AU$3:$AV$367,2),バックデータ一覧!$H$4:$H$9,0),MATCH(計算過程!AA$2,バックデータ一覧!$I$2:$L$2,0)),IF(入力データと計算結果!$F$6=3,INDEX(バックデータ一覧!$I$10:$L$15,MATCH(VLOOKUP(計算過程!$A352,バックデータ一覧!$AU$3:$AV$367,2),バックデータ一覧!$H$10:$H$15,0),MATCH(計算過程!AA$2,バックデータ一覧!$I$2:$L$2,0)),IF(入力データと計算結果!$F$6=2,INDEX(バックデータ一覧!$I$16:$L$21,MATCH(VLOOKUP(計算過程!$A352,バックデータ一覧!$AU$3:$AV$367,2),バックデータ一覧!$H$16:$H$21,0),MATCH(計算過程!AA$2,バックデータ一覧!$I$2:$L$2,0)),IF(入力データと計算結果!$F$6=1,INDEX(バックデータ一覧!$I$22:$L$27,MATCH(VLOOKUP(計算過程!$A352,バックデータ一覧!$AU$3:$AV$367,2),バックデータ一覧!$H$22:$H$27,0),MATCH(計算過程!AA$2,バックデータ一覧!$I$2:$L$2,0))))))</f>
        <v>200</v>
      </c>
      <c r="AB352" s="24">
        <f>IF(入力データと計算結果!$F$6=4,INDEX(バックデータ一覧!$I$4:$L$9,MATCH(VLOOKUP(計算過程!$A352,バックデータ一覧!$AU$3:$AV$367,2),バックデータ一覧!$H$4:$H$9,0),MATCH(計算過程!AB$2,バックデータ一覧!$I$2:$L$2,0)),IF(入力データと計算結果!$F$6=3,INDEX(バックデータ一覧!$I$10:$L$15,MATCH(VLOOKUP(計算過程!$A352,バックデータ一覧!$AU$3:$AV$367,2),バックデータ一覧!$H$10:$H$15,0),MATCH(計算過程!AB$2,バックデータ一覧!$I$2:$L$2,0)),IF(入力データと計算結果!$F$6=2,INDEX(バックデータ一覧!$I$16:$L$21,MATCH(VLOOKUP(計算過程!$A352,バックデータ一覧!$AU$3:$AV$367,2),バックデータ一覧!$H$16:$H$21,0),MATCH(計算過程!AB$2,バックデータ一覧!$I$2:$L$2,0)),IF(入力データと計算結果!$F$6=1,INDEX(バックデータ一覧!$I$22:$L$27,MATCH(VLOOKUP(計算過程!$A352,バックデータ一覧!$AU$3:$AV$367,2),バックデータ一覧!$H$22:$H$27,0),MATCH(計算過程!AB$2,バックデータ一覧!$I$2:$L$2,0))))))</f>
        <v>34</v>
      </c>
      <c r="AC352" s="24">
        <f>IF(入力データと計算結果!$F$6=4,INDEX(バックデータ一覧!$I$4:$L$9,MATCH(VLOOKUP(計算過程!$A352,バックデータ一覧!$AU$3:$AV$367,2),バックデータ一覧!$H$4:$H$9,0),MATCH(計算過程!AC$2,バックデータ一覧!$I$2:$L$2,0)),IF(入力データと計算結果!$F$6=3,INDEX(バックデータ一覧!$I$10:$L$15,MATCH(VLOOKUP(計算過程!$A352,バックデータ一覧!$AU$3:$AV$367,2),バックデータ一覧!$H$10:$H$15,0),MATCH(計算過程!AC$2,バックデータ一覧!$I$2:$L$2,0)),IF(入力データと計算結果!$F$6=2,INDEX(バックデータ一覧!$I$16:$L$21,MATCH(VLOOKUP(計算過程!$A352,バックデータ一覧!$AU$3:$AV$367,2),バックデータ一覧!$H$16:$H$21,0),MATCH(計算過程!AC$2,バックデータ一覧!$I$2:$L$2,0)),IF(入力データと計算結果!$F$6=1,INDEX(バックデータ一覧!$I$22:$L$27,MATCH(VLOOKUP(計算過程!$A352,バックデータ一覧!$AU$3:$AV$367,2),バックデータ一覧!$H$22:$H$27,0),MATCH(計算過程!AC$2,バックデータ一覧!$I$2:$L$2,0))))))</f>
        <v>180</v>
      </c>
      <c r="AD352" s="89">
        <f>IF($AF352&lt;7,INDEX(バックデータ一覧!$P$4:$S$5,MATCH(入力データと計算結果!$F$8,バックデータ一覧!$O$4:$O$5,0),MATCH(入力データと計算結果!$F$6,バックデータ一覧!$P$3:$W$3,0)),IF(AND($AF352&gt;=7,$AF352&lt;16),INDEX(バックデータ一覧!$P$6:$S$7,MATCH(入力データと計算結果!$F$8,バックデータ一覧!$O$6:$O$7,0),MATCH(入力データと計算結果!$F$6,バックデータ一覧!$P$3:$W$3,0)),IF(AND($AF352&gt;=16,$AF352&lt;25),INDEX(バックデータ一覧!$P$8:$S$9,MATCH(入力データと計算結果!$F$8,バックデータ一覧!$O$8:$O$9,0),MATCH(入力データと計算結果!$F$6,バックデータ一覧!$P$3:$W$3,0)),IF($AF352&gt;=25,INDEX(バックデータ一覧!$P$10:$S$11,MATCH(入力データと計算結果!$F$8,バックデータ一覧!$O$10:$O$11,0),MATCH(入力データと計算結果!$F$6,バックデータ一覧!$P$3:$W$3,0))))))</f>
        <v>-0.12</v>
      </c>
      <c r="AE352" s="89">
        <f>IF($AF352&lt;7,INDEX(バックデータ一覧!$T$4:$W$5,MATCH(入力データと計算結果!$F$8,バックデータ一覧!$O$4:$O$5,0),MATCH(入力データと計算結果!$F$6,バックデータ一覧!$P$3:$W$3,0)),IF(AND($AF352&gt;=7,$AF352&lt;16),INDEX(バックデータ一覧!$T$6:$W$7,MATCH(入力データと計算結果!$F$8,バックデータ一覧!$O$6:$O$7,0),MATCH(入力データと計算結果!$F$6,バックデータ一覧!$P$3:$W$3,0)),IF(AND($AF352&gt;=16,$AF352&lt;25),INDEX(バックデータ一覧!$T$8:$W$9,MATCH(入力データと計算結果!$F$8,バックデータ一覧!$O$8:$O$9,0),MATCH(入力データと計算結果!$F$6,バックデータ一覧!$P$3:$W$3,0)),IF($AF352&gt;=25,INDEX(バックデータ一覧!$T$10:$W$11,MATCH(入力データと計算結果!$F$8,バックデータ一覧!$O$10:$O$11,0),MATCH(入力データと計算結果!$F$6,バックデータ一覧!$P$3:$W$3,0))))))</f>
        <v>6</v>
      </c>
      <c r="AF352" s="88">
        <f>AVERAGEIF(貼り付けシート!$A$6:$A$8765,$A352,貼り付けシート!$C$6:$C$8765)</f>
        <v>-2.85</v>
      </c>
      <c r="AG352" s="91">
        <f>IF(AND(入力データと計算結果!$F$7=バックデータ一覧!$A$7,AH352="使用できる"),MIN(AN352,SUM(I352:N352)*$AX$13),0)</f>
        <v>0</v>
      </c>
      <c r="AH352" s="47" t="str">
        <f t="shared" si="64"/>
        <v>使用できない</v>
      </c>
      <c r="AI352" s="90">
        <f>IF(入力データと計算結果!$F$7=バックデータ一覧!$A$8,MIN(AJ352,(SUM(I352:N352)*$AX$15)),0)</f>
        <v>0</v>
      </c>
      <c r="AJ352" s="90">
        <f t="shared" ca="1" si="60"/>
        <v>0</v>
      </c>
      <c r="AK352" s="90">
        <f t="shared" ca="1" si="61"/>
        <v>39.163140511949997</v>
      </c>
      <c r="AL352" s="88">
        <f>IF(OR($AX$22=0,入力データと計算結果!$F$7&lt;&gt;バックデータ一覧!$A$8),0,$AX$19*AM352*10^-3)</f>
        <v>0</v>
      </c>
      <c r="AM352" s="90">
        <f>SUMPRODUCT(('計算過程（日射量等）'!$A$6:$A$8765=計算過程!A352)*('計算過程（日射量等）'!$C$6:$C$8765&gt;=$AX$20))</f>
        <v>0</v>
      </c>
      <c r="AN352" s="90">
        <f>IF(入力データと計算結果!$F$7=バックデータ一覧!$A$9,0,AO352*$AX$22*$AX$21*計算過程!$AX$23)</f>
        <v>0</v>
      </c>
      <c r="AO352" s="90">
        <f>SUMIF('計算過程（日射量等）'!$A$6:$A$8765,計算過程!A352,'計算過程（日射量等）'!$C$6:$C$8765)*3600*10^-6</f>
        <v>2.3633981578987924</v>
      </c>
      <c r="AP352" s="90">
        <f t="shared" si="65"/>
        <v>-0.39784946236559121</v>
      </c>
      <c r="AQ352" s="90">
        <f>AVERAGEIF('貼り付けシート（日射量等）'!$D$3:$D$8762,$A352,'貼り付けシート（日射量等）'!$F$3:$F$8762)</f>
        <v>-0.83750000000000002</v>
      </c>
    </row>
    <row r="353" spans="1:43">
      <c r="A353" s="28">
        <v>41987</v>
      </c>
      <c r="B353" s="88">
        <f ca="1">I353-IF(入力データと計算結果!$F$7=バックデータ一覧!$A$7,計算過程!$AG353,計算過程!$AI353)*I353/($I353+$J353+$K353+$L353+$M353+$N353)</f>
        <v>9.6876445252860002</v>
      </c>
      <c r="C353" s="88">
        <f ca="1">J353-IF(入力データと計算結果!$F$7=バックデータ一覧!$A$7,計算過程!$AG353,計算過程!$AI353)*J353/($I353+$J353+$K353+$L353+$M353+$N353)</f>
        <v>15.625233105299998</v>
      </c>
      <c r="D353" s="88">
        <f ca="1">K353-IF(入力データと計算結果!$F$7=バックデータ一覧!$A$7,計算過程!$AG353,計算過程!$AI353)*K353/($I353+$J353+$K353+$L353+$M353+$N353)</f>
        <v>1.2500186484239999</v>
      </c>
      <c r="E353" s="88">
        <f ca="1">L353-IF(入力データと計算結果!$F$7=バックデータ一覧!$A$7,計算過程!$AG353,計算過程!$AI353)*L353/($I353+$J353+$K353+$L353+$M353+$N353)</f>
        <v>28.125419589539998</v>
      </c>
      <c r="F353" s="88">
        <f ca="1">M353-IF(入力データと計算結果!$F$7=バックデータ一覧!$A$7,計算過程!$AG353,計算過程!$AI353)*M353/($I353+$J353+$K353+$L353+$M353+$N353)</f>
        <v>0</v>
      </c>
      <c r="G353" s="88">
        <f ca="1">N353-IF(入力データと計算結果!$F$7=バックデータ一覧!$A$7,計算過程!$AG353,計算過程!$AI353)*N353/($I353+$J353+$K353+$L353+$M353+$N353)</f>
        <v>6.2394999999999996</v>
      </c>
      <c r="H353" s="88">
        <f t="shared" si="62"/>
        <v>0</v>
      </c>
      <c r="I353" s="90">
        <f ca="1">P353*(バックデータ一覧!$E$3-計算過程!X353)*4.186*10^-3</f>
        <v>9.6876445252860002</v>
      </c>
      <c r="J353" s="90">
        <f ca="1">Q353*(バックデータ一覧!$E$4-計算過程!X353)*4.186*10^-3</f>
        <v>15.625233105299998</v>
      </c>
      <c r="K353" s="90">
        <f ca="1">R353*(バックデータ一覧!$E$5-計算過程!X353)*4.186*10^-3</f>
        <v>1.2500186484239999</v>
      </c>
      <c r="L353" s="90">
        <f ca="1">IF(入力データと計算結果!$F$9=バックデータ一覧!$A$2,計算過程!S353*(バックデータ一覧!$E$6-計算過程!X353)*4.186*10^-3,0)</f>
        <v>28.125419589539998</v>
      </c>
      <c r="M353" s="90">
        <f>IF(入力データと計算結果!$F$9=バックデータ一覧!$A$2,0,計算過程!T353*(バックデータ一覧!$E$7-計算過程!X353)*4.186*10^-3)</f>
        <v>0</v>
      </c>
      <c r="N353" s="90">
        <f ca="1">IF(入力データと計算結果!$F$9=バックデータ一覧!$A$4,0,計算過程!U353*(バックデータ一覧!$E$8-計算過程!X353)*4.186*10^-3)</f>
        <v>6.2394999999999996</v>
      </c>
      <c r="O353" s="90">
        <f>IF(入力データと計算結果!$F$9=バックデータ一覧!$A$4,計算過程!W353*1.25,0)</f>
        <v>0</v>
      </c>
      <c r="P353" s="88">
        <f t="shared" si="55"/>
        <v>62</v>
      </c>
      <c r="Q353" s="88">
        <f t="shared" si="56"/>
        <v>100</v>
      </c>
      <c r="R353" s="88">
        <f t="shared" si="57"/>
        <v>8</v>
      </c>
      <c r="S353" s="88">
        <f>IF(入力データと計算結果!$F$9=バックデータ一覧!$A$2,$AC353,0)*$AX$11*$AX$12</f>
        <v>180</v>
      </c>
      <c r="T353" s="88">
        <f>IF(入力データと計算結果!$F$9=バックデータ一覧!$A$2,0,$AC353)*$AX$12</f>
        <v>0</v>
      </c>
      <c r="U353" s="88">
        <f t="shared" ca="1" si="63"/>
        <v>26.000914241325393</v>
      </c>
      <c r="V353" s="90">
        <f ca="1">IF(OR(入力データと計算結果!$F$9=バックデータ一覧!$A$2,入力データと計算結果!$F$9=バックデータ一覧!$A$3),W353/(バックデータ一覧!$E$8-計算過程!X353)/4.186*10^3,0)</f>
        <v>26.000914241325393</v>
      </c>
      <c r="W353" s="90">
        <f t="shared" si="58"/>
        <v>6.2394999999999996</v>
      </c>
      <c r="X353" s="90">
        <f ca="1">MAX(VLOOKUP(入力データと計算結果!$F$5,バックデータ一覧!$Y$3:$AA$10,2)*Y353+VLOOKUP(入力データと計算結果!$F$5,バックデータ一覧!$Y$3:$AA$10,3),0.5)</f>
        <v>2.6726395000000003</v>
      </c>
      <c r="Y353" s="90">
        <f t="shared" ca="1" si="59"/>
        <v>-1.1949999999999996</v>
      </c>
      <c r="Z353" s="24">
        <f>IF(入力データと計算結果!$F$6=4,INDEX(バックデータ一覧!$I$4:$L$9,MATCH(VLOOKUP(計算過程!$A353,バックデータ一覧!$AU$3:$AV$367,2),バックデータ一覧!$H$4:$H$9,0),MATCH(計算過程!Z$2,バックデータ一覧!$I$2:$L$2,0)),IF(入力データと計算結果!$F$6=3,INDEX(バックデータ一覧!$I$10:$L$15,MATCH(VLOOKUP(計算過程!$A353,バックデータ一覧!$AU$3:$AV$367,2),バックデータ一覧!$H$10:$H$15,0),MATCH(計算過程!Z$2,バックデータ一覧!$I$2:$L$2,0)),IF(入力データと計算結果!$F$6=2,INDEX(バックデータ一覧!$I$16:$L$21,MATCH(VLOOKUP(計算過程!$A353,バックデータ一覧!$AU$3:$AV$367,2),バックデータ一覧!$H$16:$H$21,0),MATCH(計算過程!Z$2,バックデータ一覧!$I$2:$L$2,0)),IF(入力データと計算結果!$F$6=1,INDEX(バックデータ一覧!$I$22:$L$27,MATCH(VLOOKUP(計算過程!$A353,バックデータ一覧!$AU$3:$AV$367,2),バックデータ一覧!$H$22:$H$27,0),MATCH(計算過程!Z$2,バックデータ一覧!$I$2:$L$2,0))))))</f>
        <v>62</v>
      </c>
      <c r="AA353" s="24">
        <f>IF(入力データと計算結果!$F$6=4,INDEX(バックデータ一覧!$I$4:$L$9,MATCH(VLOOKUP(計算過程!$A353,バックデータ一覧!$AU$3:$AV$367,2),バックデータ一覧!$H$4:$H$9,0),MATCH(計算過程!AA$2,バックデータ一覧!$I$2:$L$2,0)),IF(入力データと計算結果!$F$6=3,INDEX(バックデータ一覧!$I$10:$L$15,MATCH(VLOOKUP(計算過程!$A353,バックデータ一覧!$AU$3:$AV$367,2),バックデータ一覧!$H$10:$H$15,0),MATCH(計算過程!AA$2,バックデータ一覧!$I$2:$L$2,0)),IF(入力データと計算結果!$F$6=2,INDEX(バックデータ一覧!$I$16:$L$21,MATCH(VLOOKUP(計算過程!$A353,バックデータ一覧!$AU$3:$AV$367,2),バックデータ一覧!$H$16:$H$21,0),MATCH(計算過程!AA$2,バックデータ一覧!$I$2:$L$2,0)),IF(入力データと計算結果!$F$6=1,INDEX(バックデータ一覧!$I$22:$L$27,MATCH(VLOOKUP(計算過程!$A353,バックデータ一覧!$AU$3:$AV$367,2),バックデータ一覧!$H$22:$H$27,0),MATCH(計算過程!AA$2,バックデータ一覧!$I$2:$L$2,0))))))</f>
        <v>100</v>
      </c>
      <c r="AB353" s="24">
        <f>IF(入力データと計算結果!$F$6=4,INDEX(バックデータ一覧!$I$4:$L$9,MATCH(VLOOKUP(計算過程!$A353,バックデータ一覧!$AU$3:$AV$367,2),バックデータ一覧!$H$4:$H$9,0),MATCH(計算過程!AB$2,バックデータ一覧!$I$2:$L$2,0)),IF(入力データと計算結果!$F$6=3,INDEX(バックデータ一覧!$I$10:$L$15,MATCH(VLOOKUP(計算過程!$A353,バックデータ一覧!$AU$3:$AV$367,2),バックデータ一覧!$H$10:$H$15,0),MATCH(計算過程!AB$2,バックデータ一覧!$I$2:$L$2,0)),IF(入力データと計算結果!$F$6=2,INDEX(バックデータ一覧!$I$16:$L$21,MATCH(VLOOKUP(計算過程!$A353,バックデータ一覧!$AU$3:$AV$367,2),バックデータ一覧!$H$16:$H$21,0),MATCH(計算過程!AB$2,バックデータ一覧!$I$2:$L$2,0)),IF(入力データと計算結果!$F$6=1,INDEX(バックデータ一覧!$I$22:$L$27,MATCH(VLOOKUP(計算過程!$A353,バックデータ一覧!$AU$3:$AV$367,2),バックデータ一覧!$H$22:$H$27,0),MATCH(計算過程!AB$2,バックデータ一覧!$I$2:$L$2,0))))))</f>
        <v>8</v>
      </c>
      <c r="AC353" s="24">
        <f>IF(入力データと計算結果!$F$6=4,INDEX(バックデータ一覧!$I$4:$L$9,MATCH(VLOOKUP(計算過程!$A353,バックデータ一覧!$AU$3:$AV$367,2),バックデータ一覧!$H$4:$H$9,0),MATCH(計算過程!AC$2,バックデータ一覧!$I$2:$L$2,0)),IF(入力データと計算結果!$F$6=3,INDEX(バックデータ一覧!$I$10:$L$15,MATCH(VLOOKUP(計算過程!$A353,バックデータ一覧!$AU$3:$AV$367,2),バックデータ一覧!$H$10:$H$15,0),MATCH(計算過程!AC$2,バックデータ一覧!$I$2:$L$2,0)),IF(入力データと計算結果!$F$6=2,INDEX(バックデータ一覧!$I$16:$L$21,MATCH(VLOOKUP(計算過程!$A353,バックデータ一覧!$AU$3:$AV$367,2),バックデータ一覧!$H$16:$H$21,0),MATCH(計算過程!AC$2,バックデータ一覧!$I$2:$L$2,0)),IF(入力データと計算結果!$F$6=1,INDEX(バックデータ一覧!$I$22:$L$27,MATCH(VLOOKUP(計算過程!$A353,バックデータ一覧!$AU$3:$AV$367,2),バックデータ一覧!$H$22:$H$27,0),MATCH(計算過程!AC$2,バックデータ一覧!$I$2:$L$2,0))))))</f>
        <v>180</v>
      </c>
      <c r="AD353" s="89">
        <f>IF($AF353&lt;7,INDEX(バックデータ一覧!$P$4:$S$5,MATCH(入力データと計算結果!$F$8,バックデータ一覧!$O$4:$O$5,0),MATCH(入力データと計算結果!$F$6,バックデータ一覧!$P$3:$W$3,0)),IF(AND($AF353&gt;=7,$AF353&lt;16),INDEX(バックデータ一覧!$P$6:$S$7,MATCH(入力データと計算結果!$F$8,バックデータ一覧!$O$6:$O$7,0),MATCH(入力データと計算結果!$F$6,バックデータ一覧!$P$3:$W$3,0)),IF(AND($AF353&gt;=16,$AF353&lt;25),INDEX(バックデータ一覧!$P$8:$S$9,MATCH(入力データと計算結果!$F$8,バックデータ一覧!$O$8:$O$9,0),MATCH(入力データと計算結果!$F$6,バックデータ一覧!$P$3:$W$3,0)),IF($AF353&gt;=25,INDEX(バックデータ一覧!$P$10:$S$11,MATCH(入力データと計算結果!$F$8,バックデータ一覧!$O$10:$O$11,0),MATCH(入力データと計算結果!$F$6,バックデータ一覧!$P$3:$W$3,0))))))</f>
        <v>-0.12</v>
      </c>
      <c r="AE353" s="89">
        <f>IF($AF353&lt;7,INDEX(バックデータ一覧!$T$4:$W$5,MATCH(入力データと計算結果!$F$8,バックデータ一覧!$O$4:$O$5,0),MATCH(入力データと計算結果!$F$6,バックデータ一覧!$P$3:$W$3,0)),IF(AND($AF353&gt;=7,$AF353&lt;16),INDEX(バックデータ一覧!$T$6:$W$7,MATCH(入力データと計算結果!$F$8,バックデータ一覧!$O$6:$O$7,0),MATCH(入力データと計算結果!$F$6,バックデータ一覧!$P$3:$W$3,0)),IF(AND($AF353&gt;=16,$AF353&lt;25),INDEX(バックデータ一覧!$T$8:$W$9,MATCH(入力データと計算結果!$F$8,バックデータ一覧!$O$8:$O$9,0),MATCH(入力データと計算結果!$F$6,バックデータ一覧!$P$3:$W$3,0)),IF($AF353&gt;=25,INDEX(バックデータ一覧!$T$10:$W$11,MATCH(入力データと計算結果!$F$8,バックデータ一覧!$O$10:$O$11,0),MATCH(入力データと計算結果!$F$6,バックデータ一覧!$P$3:$W$3,0))))))</f>
        <v>6</v>
      </c>
      <c r="AF353" s="88">
        <f>AVERAGEIF(貼り付けシート!$A$6:$A$8765,$A353,貼り付けシート!$C$6:$C$8765)</f>
        <v>-1.9958333333333333</v>
      </c>
      <c r="AG353" s="91">
        <f>IF(AND(入力データと計算結果!$F$7=バックデータ一覧!$A$7,AH353="使用できる"),MIN(AN353,SUM(I353:N353)*$AX$13),0)</f>
        <v>0</v>
      </c>
      <c r="AH353" s="47" t="str">
        <f t="shared" si="64"/>
        <v>使用できない</v>
      </c>
      <c r="AI353" s="90">
        <f>IF(入力データと計算結果!$F$7=バックデータ一覧!$A$8,MIN(AJ353,(SUM(I353:N353)*$AX$15)),0)</f>
        <v>0</v>
      </c>
      <c r="AJ353" s="90">
        <f t="shared" ca="1" si="60"/>
        <v>0</v>
      </c>
      <c r="AK353" s="90">
        <f t="shared" ca="1" si="61"/>
        <v>39.135349657950002</v>
      </c>
      <c r="AL353" s="88">
        <f>IF(OR($AX$22=0,入力データと計算結果!$F$7&lt;&gt;バックデータ一覧!$A$8),0,$AX$19*AM353*10^-3)</f>
        <v>0</v>
      </c>
      <c r="AM353" s="90">
        <f>SUMPRODUCT(('計算過程（日射量等）'!$A$6:$A$8765=計算過程!A353)*('計算過程（日射量等）'!$C$6:$C$8765&gt;=$AX$20))</f>
        <v>2</v>
      </c>
      <c r="AN353" s="90">
        <f>IF(入力データと計算結果!$F$7=バックデータ一覧!$A$9,0,AO353*$AX$22*$AX$21*計算過程!$AX$23)</f>
        <v>0</v>
      </c>
      <c r="AO353" s="90">
        <f>SUMIF('計算過程（日射量等）'!$A$6:$A$8765,計算過程!A353,'計算過程（日射量等）'!$C$6:$C$8765)*3600*10^-6</f>
        <v>4.6507743901739147</v>
      </c>
      <c r="AP353" s="90">
        <f t="shared" si="65"/>
        <v>-7.9435483870967438E-2</v>
      </c>
      <c r="AQ353" s="90">
        <f>AVERAGEIF('貼り付けシート（日射量等）'!$D$3:$D$8762,$A353,'貼り付けシート（日射量等）'!$F$3:$F$8762)</f>
        <v>-1.9124999999999999</v>
      </c>
    </row>
    <row r="354" spans="1:43">
      <c r="A354" s="28">
        <v>41988</v>
      </c>
      <c r="B354" s="88">
        <f ca="1">I354-IF(入力データと計算結果!$F$7=バックデータ一覧!$A$7,計算過程!$AG354,計算過程!$AI354)*I354/($I354+$J354+$K354+$L354+$M354+$N354)</f>
        <v>14.286580159851999</v>
      </c>
      <c r="C354" s="88">
        <f ca="1">J354-IF(入力データと計算結果!$F$7=バックデータ一覧!$A$7,計算過程!$AG354,計算過程!$AI354)*J354/($I354+$J354+$K354+$L354+$M354+$N354)</f>
        <v>23.29333721715</v>
      </c>
      <c r="D354" s="88">
        <f ca="1">K354-IF(入力データと計算結果!$F$7=バックデータ一覧!$A$7,計算過程!$AG354,計算過程!$AI354)*K354/($I354+$J354+$K354+$L354+$M354+$N354)</f>
        <v>4.3480896138679999</v>
      </c>
      <c r="E354" s="88">
        <f ca="1">L354-IF(入力データと計算結果!$F$7=バックデータ一覧!$A$7,計算過程!$AG354,計算過程!$AI354)*L354/($I354+$J354+$K354+$L354+$M354+$N354)</f>
        <v>27.952004660580002</v>
      </c>
      <c r="F354" s="88">
        <f ca="1">M354-IF(入力データと計算結果!$F$7=バックデータ一覧!$A$7,計算過程!$AG354,計算過程!$AI354)*M354/($I354+$J354+$K354+$L354+$M354+$N354)</f>
        <v>0</v>
      </c>
      <c r="G354" s="88">
        <f ca="1">N354-IF(入力データと計算結果!$F$7=バックデータ一覧!$A$7,計算過程!$AG354,計算過程!$AI354)*N354/($I354+$J354+$K354+$L354+$M354+$N354)</f>
        <v>6.6049999999999995</v>
      </c>
      <c r="H354" s="88">
        <f t="shared" si="62"/>
        <v>0</v>
      </c>
      <c r="I354" s="90">
        <f ca="1">P354*(バックデータ一覧!$E$3-計算過程!X354)*4.186*10^-3</f>
        <v>14.286580159851999</v>
      </c>
      <c r="J354" s="90">
        <f ca="1">Q354*(バックデータ一覧!$E$4-計算過程!X354)*4.186*10^-3</f>
        <v>23.29333721715</v>
      </c>
      <c r="K354" s="90">
        <f ca="1">R354*(バックデータ一覧!$E$5-計算過程!X354)*4.186*10^-3</f>
        <v>4.3480896138679999</v>
      </c>
      <c r="L354" s="90">
        <f ca="1">IF(入力データと計算結果!$F$9=バックデータ一覧!$A$2,計算過程!S354*(バックデータ一覧!$E$6-計算過程!X354)*4.186*10^-3,0)</f>
        <v>27.952004660580002</v>
      </c>
      <c r="M354" s="90">
        <f>IF(入力データと計算結果!$F$9=バックデータ一覧!$A$2,0,計算過程!T354*(バックデータ一覧!$E$7-計算過程!X354)*4.186*10^-3)</f>
        <v>0</v>
      </c>
      <c r="N354" s="90">
        <f ca="1">IF(入力データと計算結果!$F$9=バックデータ一覧!$A$4,0,計算過程!U354*(バックデータ一覧!$E$8-計算過程!X354)*4.186*10^-3)</f>
        <v>6.6049999999999995</v>
      </c>
      <c r="O354" s="90">
        <f>IF(入力データと計算結果!$F$9=バックデータ一覧!$A$4,計算過程!W354*1.25,0)</f>
        <v>0</v>
      </c>
      <c r="P354" s="88">
        <f t="shared" si="55"/>
        <v>92</v>
      </c>
      <c r="Q354" s="88">
        <f t="shared" si="56"/>
        <v>150</v>
      </c>
      <c r="R354" s="88">
        <f t="shared" si="57"/>
        <v>28</v>
      </c>
      <c r="S354" s="88">
        <f>IF(入力データと計算結果!$F$9=バックデータ一覧!$A$2,$AC354,0)*$AX$11*$AX$12</f>
        <v>180</v>
      </c>
      <c r="T354" s="88">
        <f>IF(入力データと計算結果!$F$9=バックデータ一覧!$A$2,0,$AC354)*$AX$12</f>
        <v>0</v>
      </c>
      <c r="U354" s="88">
        <f t="shared" ca="1" si="63"/>
        <v>27.634952470505354</v>
      </c>
      <c r="V354" s="90">
        <f ca="1">IF(OR(入力データと計算結果!$F$9=バックデータ一覧!$A$2,入力データと計算結果!$F$9=バックデータ一覧!$A$3),W354/(バックデータ一覧!$E$8-計算過程!X354)/4.186*10^3,0)</f>
        <v>27.634952470505354</v>
      </c>
      <c r="W354" s="90">
        <f t="shared" si="58"/>
        <v>6.6049999999999995</v>
      </c>
      <c r="X354" s="90">
        <f ca="1">MAX(VLOOKUP(入力データと計算結果!$F$5,バックデータ一覧!$Y$3:$AA$10,2)*Y354+VLOOKUP(入力データと計算結果!$F$5,バックデータ一覧!$Y$3:$AA$10,3),0.5)</f>
        <v>2.9027915000000002</v>
      </c>
      <c r="Y354" s="90">
        <f t="shared" ca="1" si="59"/>
        <v>-0.84833333333333305</v>
      </c>
      <c r="Z354" s="24">
        <f>IF(入力データと計算結果!$F$6=4,INDEX(バックデータ一覧!$I$4:$L$9,MATCH(VLOOKUP(計算過程!$A354,バックデータ一覧!$AU$3:$AV$367,2),バックデータ一覧!$H$4:$H$9,0),MATCH(計算過程!Z$2,バックデータ一覧!$I$2:$L$2,0)),IF(入力データと計算結果!$F$6=3,INDEX(バックデータ一覧!$I$10:$L$15,MATCH(VLOOKUP(計算過程!$A354,バックデータ一覧!$AU$3:$AV$367,2),バックデータ一覧!$H$10:$H$15,0),MATCH(計算過程!Z$2,バックデータ一覧!$I$2:$L$2,0)),IF(入力データと計算結果!$F$6=2,INDEX(バックデータ一覧!$I$16:$L$21,MATCH(VLOOKUP(計算過程!$A354,バックデータ一覧!$AU$3:$AV$367,2),バックデータ一覧!$H$16:$H$21,0),MATCH(計算過程!Z$2,バックデータ一覧!$I$2:$L$2,0)),IF(入力データと計算結果!$F$6=1,INDEX(バックデータ一覧!$I$22:$L$27,MATCH(VLOOKUP(計算過程!$A354,バックデータ一覧!$AU$3:$AV$367,2),バックデータ一覧!$H$22:$H$27,0),MATCH(計算過程!Z$2,バックデータ一覧!$I$2:$L$2,0))))))</f>
        <v>92</v>
      </c>
      <c r="AA354" s="24">
        <f>IF(入力データと計算結果!$F$6=4,INDEX(バックデータ一覧!$I$4:$L$9,MATCH(VLOOKUP(計算過程!$A354,バックデータ一覧!$AU$3:$AV$367,2),バックデータ一覧!$H$4:$H$9,0),MATCH(計算過程!AA$2,バックデータ一覧!$I$2:$L$2,0)),IF(入力データと計算結果!$F$6=3,INDEX(バックデータ一覧!$I$10:$L$15,MATCH(VLOOKUP(計算過程!$A354,バックデータ一覧!$AU$3:$AV$367,2),バックデータ一覧!$H$10:$H$15,0),MATCH(計算過程!AA$2,バックデータ一覧!$I$2:$L$2,0)),IF(入力データと計算結果!$F$6=2,INDEX(バックデータ一覧!$I$16:$L$21,MATCH(VLOOKUP(計算過程!$A354,バックデータ一覧!$AU$3:$AV$367,2),バックデータ一覧!$H$16:$H$21,0),MATCH(計算過程!AA$2,バックデータ一覧!$I$2:$L$2,0)),IF(入力データと計算結果!$F$6=1,INDEX(バックデータ一覧!$I$22:$L$27,MATCH(VLOOKUP(計算過程!$A354,バックデータ一覧!$AU$3:$AV$367,2),バックデータ一覧!$H$22:$H$27,0),MATCH(計算過程!AA$2,バックデータ一覧!$I$2:$L$2,0))))))</f>
        <v>150</v>
      </c>
      <c r="AB354" s="24">
        <f>IF(入力データと計算結果!$F$6=4,INDEX(バックデータ一覧!$I$4:$L$9,MATCH(VLOOKUP(計算過程!$A354,バックデータ一覧!$AU$3:$AV$367,2),バックデータ一覧!$H$4:$H$9,0),MATCH(計算過程!AB$2,バックデータ一覧!$I$2:$L$2,0)),IF(入力データと計算結果!$F$6=3,INDEX(バックデータ一覧!$I$10:$L$15,MATCH(VLOOKUP(計算過程!$A354,バックデータ一覧!$AU$3:$AV$367,2),バックデータ一覧!$H$10:$H$15,0),MATCH(計算過程!AB$2,バックデータ一覧!$I$2:$L$2,0)),IF(入力データと計算結果!$F$6=2,INDEX(バックデータ一覧!$I$16:$L$21,MATCH(VLOOKUP(計算過程!$A354,バックデータ一覧!$AU$3:$AV$367,2),バックデータ一覧!$H$16:$H$21,0),MATCH(計算過程!AB$2,バックデータ一覧!$I$2:$L$2,0)),IF(入力データと計算結果!$F$6=1,INDEX(バックデータ一覧!$I$22:$L$27,MATCH(VLOOKUP(計算過程!$A354,バックデータ一覧!$AU$3:$AV$367,2),バックデータ一覧!$H$22:$H$27,0),MATCH(計算過程!AB$2,バックデータ一覧!$I$2:$L$2,0))))))</f>
        <v>28</v>
      </c>
      <c r="AC354" s="24">
        <f>IF(入力データと計算結果!$F$6=4,INDEX(バックデータ一覧!$I$4:$L$9,MATCH(VLOOKUP(計算過程!$A354,バックデータ一覧!$AU$3:$AV$367,2),バックデータ一覧!$H$4:$H$9,0),MATCH(計算過程!AC$2,バックデータ一覧!$I$2:$L$2,0)),IF(入力データと計算結果!$F$6=3,INDEX(バックデータ一覧!$I$10:$L$15,MATCH(VLOOKUP(計算過程!$A354,バックデータ一覧!$AU$3:$AV$367,2),バックデータ一覧!$H$10:$H$15,0),MATCH(計算過程!AC$2,バックデータ一覧!$I$2:$L$2,0)),IF(入力データと計算結果!$F$6=2,INDEX(バックデータ一覧!$I$16:$L$21,MATCH(VLOOKUP(計算過程!$A354,バックデータ一覧!$AU$3:$AV$367,2),バックデータ一覧!$H$16:$H$21,0),MATCH(計算過程!AC$2,バックデータ一覧!$I$2:$L$2,0)),IF(入力データと計算結果!$F$6=1,INDEX(バックデータ一覧!$I$22:$L$27,MATCH(VLOOKUP(計算過程!$A354,バックデータ一覧!$AU$3:$AV$367,2),バックデータ一覧!$H$22:$H$27,0),MATCH(計算過程!AC$2,バックデータ一覧!$I$2:$L$2,0))))))</f>
        <v>180</v>
      </c>
      <c r="AD354" s="89">
        <f>IF($AF354&lt;7,INDEX(バックデータ一覧!$P$4:$S$5,MATCH(入力データと計算結果!$F$8,バックデータ一覧!$O$4:$O$5,0),MATCH(入力データと計算結果!$F$6,バックデータ一覧!$P$3:$W$3,0)),IF(AND($AF354&gt;=7,$AF354&lt;16),INDEX(バックデータ一覧!$P$6:$S$7,MATCH(入力データと計算結果!$F$8,バックデータ一覧!$O$6:$O$7,0),MATCH(入力データと計算結果!$F$6,バックデータ一覧!$P$3:$W$3,0)),IF(AND($AF354&gt;=16,$AF354&lt;25),INDEX(バックデータ一覧!$P$8:$S$9,MATCH(入力データと計算結果!$F$8,バックデータ一覧!$O$8:$O$9,0),MATCH(入力データと計算結果!$F$6,バックデータ一覧!$P$3:$W$3,0)),IF($AF354&gt;=25,INDEX(バックデータ一覧!$P$10:$S$11,MATCH(入力データと計算結果!$F$8,バックデータ一覧!$O$10:$O$11,0),MATCH(入力データと計算結果!$F$6,バックデータ一覧!$P$3:$W$3,0))))))</f>
        <v>-0.12</v>
      </c>
      <c r="AE354" s="89">
        <f>IF($AF354&lt;7,INDEX(バックデータ一覧!$T$4:$W$5,MATCH(入力データと計算結果!$F$8,バックデータ一覧!$O$4:$O$5,0),MATCH(入力データと計算結果!$F$6,バックデータ一覧!$P$3:$W$3,0)),IF(AND($AF354&gt;=7,$AF354&lt;16),INDEX(バックデータ一覧!$T$6:$W$7,MATCH(入力データと計算結果!$F$8,バックデータ一覧!$O$6:$O$7,0),MATCH(入力データと計算結果!$F$6,バックデータ一覧!$P$3:$W$3,0)),IF(AND($AF354&gt;=16,$AF354&lt;25),INDEX(バックデータ一覧!$T$8:$W$9,MATCH(入力データと計算結果!$F$8,バックデータ一覧!$O$8:$O$9,0),MATCH(入力データと計算結果!$F$6,バックデータ一覧!$P$3:$W$3,0)),IF($AF354&gt;=25,INDEX(バックデータ一覧!$T$10:$W$11,MATCH(入力データと計算結果!$F$8,バックデータ一覧!$O$10:$O$11,0),MATCH(入力データと計算結果!$F$6,バックデータ一覧!$P$3:$W$3,0))))))</f>
        <v>6</v>
      </c>
      <c r="AF354" s="88">
        <f>AVERAGEIF(貼り付けシート!$A$6:$A$8765,$A354,貼り付けシート!$C$6:$C$8765)</f>
        <v>-5.0416666666666661</v>
      </c>
      <c r="AG354" s="91">
        <f>IF(AND(入力データと計算結果!$F$7=バックデータ一覧!$A$7,AH354="使用できる"),MIN(AN354,SUM(I354:N354)*$AX$13),0)</f>
        <v>0</v>
      </c>
      <c r="AH354" s="47" t="str">
        <f t="shared" si="64"/>
        <v>使用できない</v>
      </c>
      <c r="AI354" s="90">
        <f>IF(入力データと計算結果!$F$7=バックデータ一覧!$A$8,MIN(AJ354,(SUM(I354:N354)*$AX$15)),0)</f>
        <v>0</v>
      </c>
      <c r="AJ354" s="90">
        <f t="shared" ca="1" si="60"/>
        <v>0</v>
      </c>
      <c r="AK354" s="90">
        <f t="shared" ca="1" si="61"/>
        <v>38.990837217150002</v>
      </c>
      <c r="AL354" s="88">
        <f>IF(OR($AX$22=0,入力データと計算結果!$F$7&lt;&gt;バックデータ一覧!$A$8),0,$AX$19*AM354*10^-3)</f>
        <v>0</v>
      </c>
      <c r="AM354" s="90">
        <f>SUMPRODUCT(('計算過程（日射量等）'!$A$6:$A$8765=計算過程!A354)*('計算過程（日射量等）'!$C$6:$C$8765&gt;=$AX$20))</f>
        <v>1</v>
      </c>
      <c r="AN354" s="90">
        <f>IF(入力データと計算結果!$F$7=バックデータ一覧!$A$9,0,AO354*$AX$22*$AX$21*計算過程!$AX$23)</f>
        <v>0</v>
      </c>
      <c r="AO354" s="90">
        <f>SUMIF('計算過程（日射量等）'!$A$6:$A$8765,計算過程!A354,'計算過程（日射量等）'!$C$6:$C$8765)*3600*10^-6</f>
        <v>3.0144444210638288</v>
      </c>
      <c r="AP354" s="90">
        <f t="shared" si="65"/>
        <v>-2.0295698924730998E-2</v>
      </c>
      <c r="AQ354" s="90">
        <f>AVERAGEIF('貼り付けシート（日射量等）'!$D$3:$D$8762,$A354,'貼り付けシート（日射量等）'!$F$3:$F$8762)</f>
        <v>-0.5166666666666665</v>
      </c>
    </row>
    <row r="355" spans="1:43">
      <c r="A355" s="28">
        <v>41989</v>
      </c>
      <c r="B355" s="88">
        <f ca="1">I355-IF(入力データと計算結果!$F$7=バックデータ一覧!$A$7,計算過程!$AG355,計算過程!$AI355)*I355/($I355+$J355+$K355+$L355+$M355+$N355)</f>
        <v>21.725209417729999</v>
      </c>
      <c r="C355" s="88">
        <f ca="1">J355-IF(入力データと計算結果!$F$7=バックデータ一覧!$A$7,計算過程!$AG355,計算過程!$AI355)*J355/($I355+$J355+$K355+$L355+$M355+$N355)</f>
        <v>31.036013453900001</v>
      </c>
      <c r="D355" s="88">
        <f ca="1">K355-IF(入力データと計算結果!$F$7=バックデータ一覧!$A$7,計算過程!$AG355,計算過程!$AI355)*K355/($I355+$J355+$K355+$L355+$M355+$N355)</f>
        <v>4.6554020180849998</v>
      </c>
      <c r="E355" s="88">
        <f ca="1">L355-IF(入力データと計算結果!$F$7=バックデータ一覧!$A$7,計算過程!$AG355,計算過程!$AI355)*L355/($I355+$J355+$K355+$L355+$M355+$N355)</f>
        <v>27.932412108509993</v>
      </c>
      <c r="F355" s="88">
        <f ca="1">M355-IF(入力データと計算結果!$F$7=バックデータ一覧!$A$7,計算過程!$AG355,計算過程!$AI355)*M355/($I355+$J355+$K355+$L355+$M355+$N355)</f>
        <v>0</v>
      </c>
      <c r="G355" s="88">
        <f ca="1">N355-IF(入力データと計算結果!$F$7=バックデータ一覧!$A$7,計算過程!$AG355,計算過程!$AI355)*N355/($I355+$J355+$K355+$L355+$M355+$N355)</f>
        <v>6.721000000000001</v>
      </c>
      <c r="H355" s="88">
        <f t="shared" si="62"/>
        <v>0</v>
      </c>
      <c r="I355" s="90">
        <f ca="1">P355*(バックデータ一覧!$E$3-計算過程!X355)*4.186*10^-3</f>
        <v>21.725209417729999</v>
      </c>
      <c r="J355" s="90">
        <f ca="1">Q355*(バックデータ一覧!$E$4-計算過程!X355)*4.186*10^-3</f>
        <v>31.036013453900001</v>
      </c>
      <c r="K355" s="90">
        <f ca="1">R355*(バックデータ一覧!$E$5-計算過程!X355)*4.186*10^-3</f>
        <v>4.6554020180849998</v>
      </c>
      <c r="L355" s="90">
        <f ca="1">IF(入力データと計算結果!$F$9=バックデータ一覧!$A$2,計算過程!S355*(バックデータ一覧!$E$6-計算過程!X355)*4.186*10^-3,0)</f>
        <v>27.932412108509993</v>
      </c>
      <c r="M355" s="90">
        <f>IF(入力データと計算結果!$F$9=バックデータ一覧!$A$2,0,計算過程!T355*(バックデータ一覧!$E$7-計算過程!X355)*4.186*10^-3)</f>
        <v>0</v>
      </c>
      <c r="N355" s="90">
        <f ca="1">IF(入力データと計算結果!$F$9=バックデータ一覧!$A$4,0,計算過程!U355*(バックデータ一覧!$E$8-計算過程!X355)*4.186*10^-3)</f>
        <v>6.721000000000001</v>
      </c>
      <c r="O355" s="90">
        <f>IF(入力データと計算結果!$F$9=バックデータ一覧!$A$4,計算過程!W355*1.25,0)</f>
        <v>0</v>
      </c>
      <c r="P355" s="88">
        <f t="shared" si="55"/>
        <v>140</v>
      </c>
      <c r="Q355" s="88">
        <f t="shared" si="56"/>
        <v>200</v>
      </c>
      <c r="R355" s="88">
        <f t="shared" si="57"/>
        <v>30</v>
      </c>
      <c r="S355" s="88">
        <f>IF(入力データと計算結果!$F$9=バックデータ一覧!$A$2,$AC355,0)*$AX$11*$AX$12</f>
        <v>180</v>
      </c>
      <c r="T355" s="88">
        <f>IF(入力データと計算結果!$F$9=バックデータ一覧!$A$2,0,$AC355)*$AX$12</f>
        <v>0</v>
      </c>
      <c r="U355" s="88">
        <f t="shared" ca="1" si="63"/>
        <v>28.133102166179508</v>
      </c>
      <c r="V355" s="90">
        <f ca="1">IF(OR(入力データと計算結果!$F$9=バックデータ一覧!$A$2,入力データと計算結果!$F$9=バックデータ一覧!$A$3),W355/(バックデータ一覧!$E$8-計算過程!X355)/4.186*10^3,0)</f>
        <v>28.133102166179508</v>
      </c>
      <c r="W355" s="90">
        <f t="shared" si="58"/>
        <v>6.7210000000000001</v>
      </c>
      <c r="X355" s="90">
        <f ca="1">MAX(VLOOKUP(入力データと計算結果!$F$5,バックデータ一覧!$Y$3:$AA$10,2)*Y355+VLOOKUP(入力データと計算結果!$F$5,バックデータ一覧!$Y$3:$AA$10,3),0.5)</f>
        <v>2.9287942500000002</v>
      </c>
      <c r="Y355" s="90">
        <f t="shared" ca="1" si="59"/>
        <v>-0.80916666666666648</v>
      </c>
      <c r="Z355" s="24">
        <f>IF(入力データと計算結果!$F$6=4,INDEX(バックデータ一覧!$I$4:$L$9,MATCH(VLOOKUP(計算過程!$A355,バックデータ一覧!$AU$3:$AV$367,2),バックデータ一覧!$H$4:$H$9,0),MATCH(計算過程!Z$2,バックデータ一覧!$I$2:$L$2,0)),IF(入力データと計算結果!$F$6=3,INDEX(バックデータ一覧!$I$10:$L$15,MATCH(VLOOKUP(計算過程!$A355,バックデータ一覧!$AU$3:$AV$367,2),バックデータ一覧!$H$10:$H$15,0),MATCH(計算過程!Z$2,バックデータ一覧!$I$2:$L$2,0)),IF(入力データと計算結果!$F$6=2,INDEX(バックデータ一覧!$I$16:$L$21,MATCH(VLOOKUP(計算過程!$A355,バックデータ一覧!$AU$3:$AV$367,2),バックデータ一覧!$H$16:$H$21,0),MATCH(計算過程!Z$2,バックデータ一覧!$I$2:$L$2,0)),IF(入力データと計算結果!$F$6=1,INDEX(バックデータ一覧!$I$22:$L$27,MATCH(VLOOKUP(計算過程!$A355,バックデータ一覧!$AU$3:$AV$367,2),バックデータ一覧!$H$22:$H$27,0),MATCH(計算過程!Z$2,バックデータ一覧!$I$2:$L$2,0))))))</f>
        <v>140</v>
      </c>
      <c r="AA355" s="24">
        <f>IF(入力データと計算結果!$F$6=4,INDEX(バックデータ一覧!$I$4:$L$9,MATCH(VLOOKUP(計算過程!$A355,バックデータ一覧!$AU$3:$AV$367,2),バックデータ一覧!$H$4:$H$9,0),MATCH(計算過程!AA$2,バックデータ一覧!$I$2:$L$2,0)),IF(入力データと計算結果!$F$6=3,INDEX(バックデータ一覧!$I$10:$L$15,MATCH(VLOOKUP(計算過程!$A355,バックデータ一覧!$AU$3:$AV$367,2),バックデータ一覧!$H$10:$H$15,0),MATCH(計算過程!AA$2,バックデータ一覧!$I$2:$L$2,0)),IF(入力データと計算結果!$F$6=2,INDEX(バックデータ一覧!$I$16:$L$21,MATCH(VLOOKUP(計算過程!$A355,バックデータ一覧!$AU$3:$AV$367,2),バックデータ一覧!$H$16:$H$21,0),MATCH(計算過程!AA$2,バックデータ一覧!$I$2:$L$2,0)),IF(入力データと計算結果!$F$6=1,INDEX(バックデータ一覧!$I$22:$L$27,MATCH(VLOOKUP(計算過程!$A355,バックデータ一覧!$AU$3:$AV$367,2),バックデータ一覧!$H$22:$H$27,0),MATCH(計算過程!AA$2,バックデータ一覧!$I$2:$L$2,0))))))</f>
        <v>200</v>
      </c>
      <c r="AB355" s="24">
        <f>IF(入力データと計算結果!$F$6=4,INDEX(バックデータ一覧!$I$4:$L$9,MATCH(VLOOKUP(計算過程!$A355,バックデータ一覧!$AU$3:$AV$367,2),バックデータ一覧!$H$4:$H$9,0),MATCH(計算過程!AB$2,バックデータ一覧!$I$2:$L$2,0)),IF(入力データと計算結果!$F$6=3,INDEX(バックデータ一覧!$I$10:$L$15,MATCH(VLOOKUP(計算過程!$A355,バックデータ一覧!$AU$3:$AV$367,2),バックデータ一覧!$H$10:$H$15,0),MATCH(計算過程!AB$2,バックデータ一覧!$I$2:$L$2,0)),IF(入力データと計算結果!$F$6=2,INDEX(バックデータ一覧!$I$16:$L$21,MATCH(VLOOKUP(計算過程!$A355,バックデータ一覧!$AU$3:$AV$367,2),バックデータ一覧!$H$16:$H$21,0),MATCH(計算過程!AB$2,バックデータ一覧!$I$2:$L$2,0)),IF(入力データと計算結果!$F$6=1,INDEX(バックデータ一覧!$I$22:$L$27,MATCH(VLOOKUP(計算過程!$A355,バックデータ一覧!$AU$3:$AV$367,2),バックデータ一覧!$H$22:$H$27,0),MATCH(計算過程!AB$2,バックデータ一覧!$I$2:$L$2,0))))))</f>
        <v>30</v>
      </c>
      <c r="AC355" s="24">
        <f>IF(入力データと計算結果!$F$6=4,INDEX(バックデータ一覧!$I$4:$L$9,MATCH(VLOOKUP(計算過程!$A355,バックデータ一覧!$AU$3:$AV$367,2),バックデータ一覧!$H$4:$H$9,0),MATCH(計算過程!AC$2,バックデータ一覧!$I$2:$L$2,0)),IF(入力データと計算結果!$F$6=3,INDEX(バックデータ一覧!$I$10:$L$15,MATCH(VLOOKUP(計算過程!$A355,バックデータ一覧!$AU$3:$AV$367,2),バックデータ一覧!$H$10:$H$15,0),MATCH(計算過程!AC$2,バックデータ一覧!$I$2:$L$2,0)),IF(入力データと計算結果!$F$6=2,INDEX(バックデータ一覧!$I$16:$L$21,MATCH(VLOOKUP(計算過程!$A355,バックデータ一覧!$AU$3:$AV$367,2),バックデータ一覧!$H$16:$H$21,0),MATCH(計算過程!AC$2,バックデータ一覧!$I$2:$L$2,0)),IF(入力データと計算結果!$F$6=1,INDEX(バックデータ一覧!$I$22:$L$27,MATCH(VLOOKUP(計算過程!$A355,バックデータ一覧!$AU$3:$AV$367,2),バックデータ一覧!$H$22:$H$27,0),MATCH(計算過程!AC$2,バックデータ一覧!$I$2:$L$2,0))))))</f>
        <v>180</v>
      </c>
      <c r="AD355" s="89">
        <f>IF($AF355&lt;7,INDEX(バックデータ一覧!$P$4:$S$5,MATCH(入力データと計算結果!$F$8,バックデータ一覧!$O$4:$O$5,0),MATCH(入力データと計算結果!$F$6,バックデータ一覧!$P$3:$W$3,0)),IF(AND($AF355&gt;=7,$AF355&lt;16),INDEX(バックデータ一覧!$P$6:$S$7,MATCH(入力データと計算結果!$F$8,バックデータ一覧!$O$6:$O$7,0),MATCH(入力データと計算結果!$F$6,バックデータ一覧!$P$3:$W$3,0)),IF(AND($AF355&gt;=16,$AF355&lt;25),INDEX(バックデータ一覧!$P$8:$S$9,MATCH(入力データと計算結果!$F$8,バックデータ一覧!$O$8:$O$9,0),MATCH(入力データと計算結果!$F$6,バックデータ一覧!$P$3:$W$3,0)),IF($AF355&gt;=25,INDEX(バックデータ一覧!$P$10:$S$11,MATCH(入力データと計算結果!$F$8,バックデータ一覧!$O$10:$O$11,0),MATCH(入力データと計算結果!$F$6,バックデータ一覧!$P$3:$W$3,0))))))</f>
        <v>-0.12</v>
      </c>
      <c r="AE355" s="89">
        <f>IF($AF355&lt;7,INDEX(バックデータ一覧!$T$4:$W$5,MATCH(入力データと計算結果!$F$8,バックデータ一覧!$O$4:$O$5,0),MATCH(入力データと計算結果!$F$6,バックデータ一覧!$P$3:$W$3,0)),IF(AND($AF355&gt;=7,$AF355&lt;16),INDEX(バックデータ一覧!$T$6:$W$7,MATCH(入力データと計算結果!$F$8,バックデータ一覧!$O$6:$O$7,0),MATCH(入力データと計算結果!$F$6,バックデータ一覧!$P$3:$W$3,0)),IF(AND($AF355&gt;=16,$AF355&lt;25),INDEX(バックデータ一覧!$T$8:$W$9,MATCH(入力データと計算結果!$F$8,バックデータ一覧!$O$8:$O$9,0),MATCH(入力データと計算結果!$F$6,バックデータ一覧!$P$3:$W$3,0)),IF($AF355&gt;=25,INDEX(バックデータ一覧!$T$10:$W$11,MATCH(入力データと計算結果!$F$8,バックデータ一覧!$O$10:$O$11,0),MATCH(入力データと計算結果!$F$6,バックデータ一覧!$P$3:$W$3,0))))))</f>
        <v>6</v>
      </c>
      <c r="AF355" s="88">
        <f>AVERAGEIF(貼り付けシート!$A$6:$A$8765,$A355,貼り付けシート!$C$6:$C$8765)</f>
        <v>-6.0083333333333329</v>
      </c>
      <c r="AG355" s="91">
        <f>IF(AND(入力データと計算結果!$F$7=バックデータ一覧!$A$7,AH355="使用できる"),MIN(AN355,SUM(I355:N355)*$AX$13),0)</f>
        <v>0</v>
      </c>
      <c r="AH355" s="47" t="str">
        <f t="shared" si="64"/>
        <v>使用できない</v>
      </c>
      <c r="AI355" s="90">
        <f>IF(入力データと計算結果!$F$7=バックデータ一覧!$A$8,MIN(AJ355,(SUM(I355:N355)*$AX$15)),0)</f>
        <v>0</v>
      </c>
      <c r="AJ355" s="90">
        <f t="shared" ca="1" si="60"/>
        <v>0</v>
      </c>
      <c r="AK355" s="90">
        <f t="shared" ca="1" si="61"/>
        <v>38.974510090424999</v>
      </c>
      <c r="AL355" s="88">
        <f>IF(OR($AX$22=0,入力データと計算結果!$F$7&lt;&gt;バックデータ一覧!$A$8),0,$AX$19*AM355*10^-3)</f>
        <v>0</v>
      </c>
      <c r="AM355" s="90">
        <f>SUMPRODUCT(('計算過程（日射量等）'!$A$6:$A$8765=計算過程!A355)*('計算過程（日射量等）'!$C$6:$C$8765&gt;=$AX$20))</f>
        <v>0</v>
      </c>
      <c r="AN355" s="90">
        <f>IF(入力データと計算結果!$F$7=バックデータ一覧!$A$9,0,AO355*$AX$22*$AX$21*計算過程!$AX$23)</f>
        <v>0</v>
      </c>
      <c r="AO355" s="90">
        <f>SUMIF('計算過程（日射量等）'!$A$6:$A$8765,計算過程!A355,'計算過程（日射量等）'!$C$6:$C$8765)*3600*10^-6</f>
        <v>1.8386295986205825</v>
      </c>
      <c r="AP355" s="90">
        <f t="shared" si="65"/>
        <v>-0.13830645161290286</v>
      </c>
      <c r="AQ355" s="90">
        <f>AVERAGEIF('貼り付けシート（日射量等）'!$D$3:$D$8762,$A355,'貼り付けシート（日射量等）'!$F$3:$F$8762)</f>
        <v>0.54999999999999982</v>
      </c>
    </row>
    <row r="356" spans="1:43">
      <c r="A356" s="28">
        <v>41990</v>
      </c>
      <c r="B356" s="88">
        <f ca="1">I356-IF(入力データと計算結果!$F$7=バックデータ一覧!$A$7,計算過程!$AG356,計算過程!$AI356)*I356/($I356+$J356+$K356+$L356+$M356+$N356)</f>
        <v>28.594040514676003</v>
      </c>
      <c r="C356" s="88">
        <f ca="1">J356-IF(入力データと計算結果!$F$7=バックデータ一覧!$A$7,計算過程!$AG356,計算過程!$AI356)*J356/($I356+$J356+$K356+$L356+$M356+$N356)</f>
        <v>37.296574584360002</v>
      </c>
      <c r="D356" s="88">
        <f ca="1">K356-IF(入力データと計算結果!$F$7=バックデータ一覧!$A$7,計算過程!$AG356,計算過程!$AI356)*K356/($I356+$J356+$K356+$L356+$M356+$N356)</f>
        <v>7.1485101286690007</v>
      </c>
      <c r="E356" s="88">
        <f ca="1">L356-IF(入力データと計算結果!$F$7=バックデータ一覧!$A$7,計算過程!$AG356,計算過程!$AI356)*L356/($I356+$J356+$K356+$L356+$M356+$N356)</f>
        <v>27.972430938270005</v>
      </c>
      <c r="F356" s="88">
        <f ca="1">M356-IF(入力データと計算結果!$F$7=バックデータ一覧!$A$7,計算過程!$AG356,計算過程!$AI356)*M356/($I356+$J356+$K356+$L356+$M356+$N356)</f>
        <v>0</v>
      </c>
      <c r="G356" s="88">
        <f ca="1">N356-IF(入力データと計算結果!$F$7=バックデータ一覧!$A$7,計算過程!$AG356,計算過程!$AI356)*N356/($I356+$J356+$K356+$L356+$M356+$N356)</f>
        <v>6.7824999999999998</v>
      </c>
      <c r="H356" s="88">
        <f t="shared" si="62"/>
        <v>0</v>
      </c>
      <c r="I356" s="90">
        <f ca="1">P356*(バックデータ一覧!$E$3-計算過程!X356)*4.186*10^-3</f>
        <v>28.594040514676003</v>
      </c>
      <c r="J356" s="90">
        <f ca="1">Q356*(バックデータ一覧!$E$4-計算過程!X356)*4.186*10^-3</f>
        <v>37.296574584360002</v>
      </c>
      <c r="K356" s="90">
        <f ca="1">R356*(バックデータ一覧!$E$5-計算過程!X356)*4.186*10^-3</f>
        <v>7.1485101286690007</v>
      </c>
      <c r="L356" s="90">
        <f ca="1">IF(入力データと計算結果!$F$9=バックデータ一覧!$A$2,計算過程!S356*(バックデータ一覧!$E$6-計算過程!X356)*4.186*10^-3,0)</f>
        <v>27.972430938270005</v>
      </c>
      <c r="M356" s="90">
        <f>IF(入力データと計算結果!$F$9=バックデータ一覧!$A$2,0,計算過程!T356*(バックデータ一覧!$E$7-計算過程!X356)*4.186*10^-3)</f>
        <v>0</v>
      </c>
      <c r="N356" s="90">
        <f ca="1">IF(入力データと計算結果!$F$9=バックデータ一覧!$A$4,0,計算過程!U356*(バックデータ一覧!$E$8-計算過程!X356)*4.186*10^-3)</f>
        <v>6.7824999999999998</v>
      </c>
      <c r="O356" s="90">
        <f>IF(入力データと計算結果!$F$9=バックデータ一覧!$A$4,計算過程!W356*1.25,0)</f>
        <v>0</v>
      </c>
      <c r="P356" s="88">
        <f t="shared" si="55"/>
        <v>184</v>
      </c>
      <c r="Q356" s="88">
        <f t="shared" si="56"/>
        <v>240</v>
      </c>
      <c r="R356" s="88">
        <f t="shared" si="57"/>
        <v>46</v>
      </c>
      <c r="S356" s="88">
        <f>IF(入力データと計算結果!$F$9=バックデータ一覧!$A$2,$AC356,0)*$AX$11*$AX$12</f>
        <v>180</v>
      </c>
      <c r="T356" s="88">
        <f>IF(入力データと計算結果!$F$9=バックデータ一覧!$A$2,0,$AC356)*$AX$12</f>
        <v>0</v>
      </c>
      <c r="U356" s="88">
        <f t="shared" ca="1" si="63"/>
        <v>28.36413555277905</v>
      </c>
      <c r="V356" s="90">
        <f ca="1">IF(OR(入力データと計算結果!$F$9=バックデータ一覧!$A$2,入力データと計算結果!$F$9=バックデータ一覧!$A$3),W356/(バックデータ一覧!$E$8-計算過程!X356)/4.186*10^3,0)</f>
        <v>28.36413555277905</v>
      </c>
      <c r="W356" s="90">
        <f t="shared" si="58"/>
        <v>6.7824999999999998</v>
      </c>
      <c r="X356" s="90">
        <f ca="1">MAX(VLOOKUP(入力データと計算結果!$F$5,バックデータ一覧!$Y$3:$AA$10,2)*Y356+VLOOKUP(入力データと計算結果!$F$5,バックデータ一覧!$Y$3:$AA$10,3),0.5)</f>
        <v>2.8756822500000006</v>
      </c>
      <c r="Y356" s="90">
        <f t="shared" ca="1" si="59"/>
        <v>-0.88916666666666644</v>
      </c>
      <c r="Z356" s="24">
        <f>IF(入力データと計算結果!$F$6=4,INDEX(バックデータ一覧!$I$4:$L$9,MATCH(VLOOKUP(計算過程!$A356,バックデータ一覧!$AU$3:$AV$367,2),バックデータ一覧!$H$4:$H$9,0),MATCH(計算過程!Z$2,バックデータ一覧!$I$2:$L$2,0)),IF(入力データと計算結果!$F$6=3,INDEX(バックデータ一覧!$I$10:$L$15,MATCH(VLOOKUP(計算過程!$A356,バックデータ一覧!$AU$3:$AV$367,2),バックデータ一覧!$H$10:$H$15,0),MATCH(計算過程!Z$2,バックデータ一覧!$I$2:$L$2,0)),IF(入力データと計算結果!$F$6=2,INDEX(バックデータ一覧!$I$16:$L$21,MATCH(VLOOKUP(計算過程!$A356,バックデータ一覧!$AU$3:$AV$367,2),バックデータ一覧!$H$16:$H$21,0),MATCH(計算過程!Z$2,バックデータ一覧!$I$2:$L$2,0)),IF(入力データと計算結果!$F$6=1,INDEX(バックデータ一覧!$I$22:$L$27,MATCH(VLOOKUP(計算過程!$A356,バックデータ一覧!$AU$3:$AV$367,2),バックデータ一覧!$H$22:$H$27,0),MATCH(計算過程!Z$2,バックデータ一覧!$I$2:$L$2,0))))))</f>
        <v>184</v>
      </c>
      <c r="AA356" s="24">
        <f>IF(入力データと計算結果!$F$6=4,INDEX(バックデータ一覧!$I$4:$L$9,MATCH(VLOOKUP(計算過程!$A356,バックデータ一覧!$AU$3:$AV$367,2),バックデータ一覧!$H$4:$H$9,0),MATCH(計算過程!AA$2,バックデータ一覧!$I$2:$L$2,0)),IF(入力データと計算結果!$F$6=3,INDEX(バックデータ一覧!$I$10:$L$15,MATCH(VLOOKUP(計算過程!$A356,バックデータ一覧!$AU$3:$AV$367,2),バックデータ一覧!$H$10:$H$15,0),MATCH(計算過程!AA$2,バックデータ一覧!$I$2:$L$2,0)),IF(入力データと計算結果!$F$6=2,INDEX(バックデータ一覧!$I$16:$L$21,MATCH(VLOOKUP(計算過程!$A356,バックデータ一覧!$AU$3:$AV$367,2),バックデータ一覧!$H$16:$H$21,0),MATCH(計算過程!AA$2,バックデータ一覧!$I$2:$L$2,0)),IF(入力データと計算結果!$F$6=1,INDEX(バックデータ一覧!$I$22:$L$27,MATCH(VLOOKUP(計算過程!$A356,バックデータ一覧!$AU$3:$AV$367,2),バックデータ一覧!$H$22:$H$27,0),MATCH(計算過程!AA$2,バックデータ一覧!$I$2:$L$2,0))))))</f>
        <v>240</v>
      </c>
      <c r="AB356" s="24">
        <f>IF(入力データと計算結果!$F$6=4,INDEX(バックデータ一覧!$I$4:$L$9,MATCH(VLOOKUP(計算過程!$A356,バックデータ一覧!$AU$3:$AV$367,2),バックデータ一覧!$H$4:$H$9,0),MATCH(計算過程!AB$2,バックデータ一覧!$I$2:$L$2,0)),IF(入力データと計算結果!$F$6=3,INDEX(バックデータ一覧!$I$10:$L$15,MATCH(VLOOKUP(計算過程!$A356,バックデータ一覧!$AU$3:$AV$367,2),バックデータ一覧!$H$10:$H$15,0),MATCH(計算過程!AB$2,バックデータ一覧!$I$2:$L$2,0)),IF(入力データと計算結果!$F$6=2,INDEX(バックデータ一覧!$I$16:$L$21,MATCH(VLOOKUP(計算過程!$A356,バックデータ一覧!$AU$3:$AV$367,2),バックデータ一覧!$H$16:$H$21,0),MATCH(計算過程!AB$2,バックデータ一覧!$I$2:$L$2,0)),IF(入力データと計算結果!$F$6=1,INDEX(バックデータ一覧!$I$22:$L$27,MATCH(VLOOKUP(計算過程!$A356,バックデータ一覧!$AU$3:$AV$367,2),バックデータ一覧!$H$22:$H$27,0),MATCH(計算過程!AB$2,バックデータ一覧!$I$2:$L$2,0))))))</f>
        <v>46</v>
      </c>
      <c r="AC356" s="24">
        <f>IF(入力データと計算結果!$F$6=4,INDEX(バックデータ一覧!$I$4:$L$9,MATCH(VLOOKUP(計算過程!$A356,バックデータ一覧!$AU$3:$AV$367,2),バックデータ一覧!$H$4:$H$9,0),MATCH(計算過程!AC$2,バックデータ一覧!$I$2:$L$2,0)),IF(入力データと計算結果!$F$6=3,INDEX(バックデータ一覧!$I$10:$L$15,MATCH(VLOOKUP(計算過程!$A356,バックデータ一覧!$AU$3:$AV$367,2),バックデータ一覧!$H$10:$H$15,0),MATCH(計算過程!AC$2,バックデータ一覧!$I$2:$L$2,0)),IF(入力データと計算結果!$F$6=2,INDEX(バックデータ一覧!$I$16:$L$21,MATCH(VLOOKUP(計算過程!$A356,バックデータ一覧!$AU$3:$AV$367,2),バックデータ一覧!$H$16:$H$21,0),MATCH(計算過程!AC$2,バックデータ一覧!$I$2:$L$2,0)),IF(入力データと計算結果!$F$6=1,INDEX(バックデータ一覧!$I$22:$L$27,MATCH(VLOOKUP(計算過程!$A356,バックデータ一覧!$AU$3:$AV$367,2),バックデータ一覧!$H$22:$H$27,0),MATCH(計算過程!AC$2,バックデータ一覧!$I$2:$L$2,0))))))</f>
        <v>180</v>
      </c>
      <c r="AD356" s="89">
        <f>IF($AF356&lt;7,INDEX(バックデータ一覧!$P$4:$S$5,MATCH(入力データと計算結果!$F$8,バックデータ一覧!$O$4:$O$5,0),MATCH(入力データと計算結果!$F$6,バックデータ一覧!$P$3:$W$3,0)),IF(AND($AF356&gt;=7,$AF356&lt;16),INDEX(バックデータ一覧!$P$6:$S$7,MATCH(入力データと計算結果!$F$8,バックデータ一覧!$O$6:$O$7,0),MATCH(入力データと計算結果!$F$6,バックデータ一覧!$P$3:$W$3,0)),IF(AND($AF356&gt;=16,$AF356&lt;25),INDEX(バックデータ一覧!$P$8:$S$9,MATCH(入力データと計算結果!$F$8,バックデータ一覧!$O$8:$O$9,0),MATCH(入力データと計算結果!$F$6,バックデータ一覧!$P$3:$W$3,0)),IF($AF356&gt;=25,INDEX(バックデータ一覧!$P$10:$S$11,MATCH(入力データと計算結果!$F$8,バックデータ一覧!$O$10:$O$11,0),MATCH(入力データと計算結果!$F$6,バックデータ一覧!$P$3:$W$3,0))))))</f>
        <v>-0.12</v>
      </c>
      <c r="AE356" s="89">
        <f>IF($AF356&lt;7,INDEX(バックデータ一覧!$T$4:$W$5,MATCH(入力データと計算結果!$F$8,バックデータ一覧!$O$4:$O$5,0),MATCH(入力データと計算結果!$F$6,バックデータ一覧!$P$3:$W$3,0)),IF(AND($AF356&gt;=7,$AF356&lt;16),INDEX(バックデータ一覧!$T$6:$W$7,MATCH(入力データと計算結果!$F$8,バックデータ一覧!$O$6:$O$7,0),MATCH(入力データと計算結果!$F$6,バックデータ一覧!$P$3:$W$3,0)),IF(AND($AF356&gt;=16,$AF356&lt;25),INDEX(バックデータ一覧!$T$8:$W$9,MATCH(入力データと計算結果!$F$8,バックデータ一覧!$O$8:$O$9,0),MATCH(入力データと計算結果!$F$6,バックデータ一覧!$P$3:$W$3,0)),IF($AF356&gt;=25,INDEX(バックデータ一覧!$T$10:$W$11,MATCH(入力データと計算結果!$F$8,バックデータ一覧!$O$10:$O$11,0),MATCH(入力データと計算結果!$F$6,バックデータ一覧!$P$3:$W$3,0))))))</f>
        <v>6</v>
      </c>
      <c r="AF356" s="88">
        <f>AVERAGEIF(貼り付けシート!$A$6:$A$8765,$A356,貼り付けシート!$C$6:$C$8765)</f>
        <v>-6.520833333333333</v>
      </c>
      <c r="AG356" s="91">
        <f>IF(AND(入力データと計算結果!$F$7=バックデータ一覧!$A$7,AH356="使用できる"),MIN(AN356,SUM(I356:N356)*$AX$13),0)</f>
        <v>0</v>
      </c>
      <c r="AH356" s="47" t="str">
        <f t="shared" si="64"/>
        <v>使用できない</v>
      </c>
      <c r="AI356" s="90">
        <f>IF(入力データと計算結果!$F$7=バックデータ一覧!$A$8,MIN(AJ356,(SUM(I356:N356)*$AX$15)),0)</f>
        <v>0</v>
      </c>
      <c r="AJ356" s="90">
        <f t="shared" ca="1" si="60"/>
        <v>0</v>
      </c>
      <c r="AK356" s="90">
        <f t="shared" ca="1" si="61"/>
        <v>39.007859115225003</v>
      </c>
      <c r="AL356" s="88">
        <f>IF(OR($AX$22=0,入力データと計算結果!$F$7&lt;&gt;バックデータ一覧!$A$8),0,$AX$19*AM356*10^-3)</f>
        <v>0</v>
      </c>
      <c r="AM356" s="90">
        <f>SUMPRODUCT(('計算過程（日射量等）'!$A$6:$A$8765=計算過程!A356)*('計算過程（日射量等）'!$C$6:$C$8765&gt;=$AX$20))</f>
        <v>0</v>
      </c>
      <c r="AN356" s="90">
        <f>IF(入力データと計算結果!$F$7=バックデータ一覧!$A$9,0,AO356*$AX$22*$AX$21*計算過程!$AX$23)</f>
        <v>0</v>
      </c>
      <c r="AO356" s="90">
        <f>SUMIF('計算過程（日射量等）'!$A$6:$A$8765,計算過程!A356,'計算過程（日射量等）'!$C$6:$C$8765)*3600*10^-6</f>
        <v>2.3198101892646652</v>
      </c>
      <c r="AP356" s="90">
        <f>AVERAGE($AQ341:$AQ$370,$AQ6:$AQ$6)</f>
        <v>-0.30510752688172016</v>
      </c>
      <c r="AQ356" s="90">
        <f>AVERAGEIF('貼り付けシート（日射量等）'!$D$3:$D$8762,$A356,'貼り付けシート（日射量等）'!$F$3:$F$8762)</f>
        <v>-6.2791666666666659</v>
      </c>
    </row>
    <row r="357" spans="1:43">
      <c r="A357" s="28">
        <v>41991</v>
      </c>
      <c r="B357" s="88">
        <f ca="1">I357-IF(入力データと計算結果!$F$7=バックデータ一覧!$A$7,計算過程!$AG357,計算過程!$AI357)*I357/($I357+$J357+$K357+$L357+$M357+$N357)</f>
        <v>14.525637085960001</v>
      </c>
      <c r="C357" s="88">
        <f ca="1">J357-IF(入力データと計算結果!$F$7=バックデータ一覧!$A$7,計算過程!$AG357,計算過程!$AI357)*J357/($I357+$J357+$K357+$L357+$M357+$N357)</f>
        <v>23.683103944500004</v>
      </c>
      <c r="D357" s="88">
        <f ca="1">K357-IF(入力データと計算結果!$F$7=バックデータ一覧!$A$7,計算過程!$AG357,計算過程!$AI357)*K357/($I357+$J357+$K357+$L357+$M357+$N357)</f>
        <v>4.4208460696399996</v>
      </c>
      <c r="E357" s="88">
        <f ca="1">L357-IF(入力データと計算結果!$F$7=バックデータ一覧!$A$7,計算過程!$AG357,計算過程!$AI357)*L357/($I357+$J357+$K357+$L357+$M357+$N357)</f>
        <v>28.419724733400002</v>
      </c>
      <c r="F357" s="88">
        <f ca="1">M357-IF(入力データと計算結果!$F$7=バックデータ一覧!$A$7,計算過程!$AG357,計算過程!$AI357)*M357/($I357+$J357+$K357+$L357+$M357+$N357)</f>
        <v>0</v>
      </c>
      <c r="G357" s="88">
        <f ca="1">N357-IF(入力データと計算結果!$F$7=バックデータ一覧!$A$7,計算過程!$AG357,計算過程!$AI357)*N357/($I357+$J357+$K357+$L357+$M357+$N357)</f>
        <v>6.6020000000000012</v>
      </c>
      <c r="H357" s="88">
        <f t="shared" si="62"/>
        <v>0</v>
      </c>
      <c r="I357" s="90">
        <f ca="1">P357*(バックデータ一覧!$E$3-計算過程!X357)*4.186*10^-3</f>
        <v>14.525637085960001</v>
      </c>
      <c r="J357" s="90">
        <f ca="1">Q357*(バックデータ一覧!$E$4-計算過程!X357)*4.186*10^-3</f>
        <v>23.683103944500004</v>
      </c>
      <c r="K357" s="90">
        <f ca="1">R357*(バックデータ一覧!$E$5-計算過程!X357)*4.186*10^-3</f>
        <v>4.4208460696399996</v>
      </c>
      <c r="L357" s="90">
        <f ca="1">IF(入力データと計算結果!$F$9=バックデータ一覧!$A$2,計算過程!S357*(バックデータ一覧!$E$6-計算過程!X357)*4.186*10^-3,0)</f>
        <v>28.419724733400002</v>
      </c>
      <c r="M357" s="90">
        <f>IF(入力データと計算結果!$F$9=バックデータ一覧!$A$2,0,計算過程!T357*(バックデータ一覧!$E$7-計算過程!X357)*4.186*10^-3)</f>
        <v>0</v>
      </c>
      <c r="N357" s="90">
        <f ca="1">IF(入力データと計算結果!$F$9=バックデータ一覧!$A$4,0,計算過程!U357*(バックデータ一覧!$E$8-計算過程!X357)*4.186*10^-3)</f>
        <v>6.6020000000000012</v>
      </c>
      <c r="O357" s="90">
        <f>IF(入力データと計算結果!$F$9=バックデータ一覧!$A$4,計算過程!W357*1.25,0)</f>
        <v>0</v>
      </c>
      <c r="P357" s="88">
        <f t="shared" si="55"/>
        <v>92</v>
      </c>
      <c r="Q357" s="88">
        <f t="shared" si="56"/>
        <v>150</v>
      </c>
      <c r="R357" s="88">
        <f t="shared" si="57"/>
        <v>28</v>
      </c>
      <c r="S357" s="88">
        <f>IF(入力データと計算結果!$F$9=バックデータ一覧!$A$2,$AC357,0)*$AX$11*$AX$12</f>
        <v>180</v>
      </c>
      <c r="T357" s="88">
        <f>IF(入力データと計算結果!$F$9=バックデータ一覧!$A$2,0,$AC357)*$AX$12</f>
        <v>0</v>
      </c>
      <c r="U357" s="88">
        <f t="shared" ca="1" si="63"/>
        <v>27.325326555078334</v>
      </c>
      <c r="V357" s="90">
        <f ca="1">IF(OR(入力データと計算結果!$F$9=バックデータ一覧!$A$2,入力データと計算結果!$F$9=バックデータ一覧!$A$3),W357/(バックデータ一覧!$E$8-計算過程!X357)/4.186*10^3,0)</f>
        <v>27.325326555078334</v>
      </c>
      <c r="W357" s="90">
        <f t="shared" si="58"/>
        <v>6.6020000000000003</v>
      </c>
      <c r="X357" s="90">
        <f ca="1">MAX(VLOOKUP(入力データと計算結果!$F$5,バックデータ一覧!$Y$3:$AA$10,2)*Y357+VLOOKUP(入力データと計算結果!$F$5,バックデータ一覧!$Y$3:$AA$10,3),0.5)</f>
        <v>2.2820450000000001</v>
      </c>
      <c r="Y357" s="90">
        <f t="shared" ca="1" si="59"/>
        <v>-1.7833333333333332</v>
      </c>
      <c r="Z357" s="24">
        <f>IF(入力データと計算結果!$F$6=4,INDEX(バックデータ一覧!$I$4:$L$9,MATCH(VLOOKUP(計算過程!$A357,バックデータ一覧!$AU$3:$AV$367,2),バックデータ一覧!$H$4:$H$9,0),MATCH(計算過程!Z$2,バックデータ一覧!$I$2:$L$2,0)),IF(入力データと計算結果!$F$6=3,INDEX(バックデータ一覧!$I$10:$L$15,MATCH(VLOOKUP(計算過程!$A357,バックデータ一覧!$AU$3:$AV$367,2),バックデータ一覧!$H$10:$H$15,0),MATCH(計算過程!Z$2,バックデータ一覧!$I$2:$L$2,0)),IF(入力データと計算結果!$F$6=2,INDEX(バックデータ一覧!$I$16:$L$21,MATCH(VLOOKUP(計算過程!$A357,バックデータ一覧!$AU$3:$AV$367,2),バックデータ一覧!$H$16:$H$21,0),MATCH(計算過程!Z$2,バックデータ一覧!$I$2:$L$2,0)),IF(入力データと計算結果!$F$6=1,INDEX(バックデータ一覧!$I$22:$L$27,MATCH(VLOOKUP(計算過程!$A357,バックデータ一覧!$AU$3:$AV$367,2),バックデータ一覧!$H$22:$H$27,0),MATCH(計算過程!Z$2,バックデータ一覧!$I$2:$L$2,0))))))</f>
        <v>92</v>
      </c>
      <c r="AA357" s="24">
        <f>IF(入力データと計算結果!$F$6=4,INDEX(バックデータ一覧!$I$4:$L$9,MATCH(VLOOKUP(計算過程!$A357,バックデータ一覧!$AU$3:$AV$367,2),バックデータ一覧!$H$4:$H$9,0),MATCH(計算過程!AA$2,バックデータ一覧!$I$2:$L$2,0)),IF(入力データと計算結果!$F$6=3,INDEX(バックデータ一覧!$I$10:$L$15,MATCH(VLOOKUP(計算過程!$A357,バックデータ一覧!$AU$3:$AV$367,2),バックデータ一覧!$H$10:$H$15,0),MATCH(計算過程!AA$2,バックデータ一覧!$I$2:$L$2,0)),IF(入力データと計算結果!$F$6=2,INDEX(バックデータ一覧!$I$16:$L$21,MATCH(VLOOKUP(計算過程!$A357,バックデータ一覧!$AU$3:$AV$367,2),バックデータ一覧!$H$16:$H$21,0),MATCH(計算過程!AA$2,バックデータ一覧!$I$2:$L$2,0)),IF(入力データと計算結果!$F$6=1,INDEX(バックデータ一覧!$I$22:$L$27,MATCH(VLOOKUP(計算過程!$A357,バックデータ一覧!$AU$3:$AV$367,2),バックデータ一覧!$H$22:$H$27,0),MATCH(計算過程!AA$2,バックデータ一覧!$I$2:$L$2,0))))))</f>
        <v>150</v>
      </c>
      <c r="AB357" s="24">
        <f>IF(入力データと計算結果!$F$6=4,INDEX(バックデータ一覧!$I$4:$L$9,MATCH(VLOOKUP(計算過程!$A357,バックデータ一覧!$AU$3:$AV$367,2),バックデータ一覧!$H$4:$H$9,0),MATCH(計算過程!AB$2,バックデータ一覧!$I$2:$L$2,0)),IF(入力データと計算結果!$F$6=3,INDEX(バックデータ一覧!$I$10:$L$15,MATCH(VLOOKUP(計算過程!$A357,バックデータ一覧!$AU$3:$AV$367,2),バックデータ一覧!$H$10:$H$15,0),MATCH(計算過程!AB$2,バックデータ一覧!$I$2:$L$2,0)),IF(入力データと計算結果!$F$6=2,INDEX(バックデータ一覧!$I$16:$L$21,MATCH(VLOOKUP(計算過程!$A357,バックデータ一覧!$AU$3:$AV$367,2),バックデータ一覧!$H$16:$H$21,0),MATCH(計算過程!AB$2,バックデータ一覧!$I$2:$L$2,0)),IF(入力データと計算結果!$F$6=1,INDEX(バックデータ一覧!$I$22:$L$27,MATCH(VLOOKUP(計算過程!$A357,バックデータ一覧!$AU$3:$AV$367,2),バックデータ一覧!$H$22:$H$27,0),MATCH(計算過程!AB$2,バックデータ一覧!$I$2:$L$2,0))))))</f>
        <v>28</v>
      </c>
      <c r="AC357" s="24">
        <f>IF(入力データと計算結果!$F$6=4,INDEX(バックデータ一覧!$I$4:$L$9,MATCH(VLOOKUP(計算過程!$A357,バックデータ一覧!$AU$3:$AV$367,2),バックデータ一覧!$H$4:$H$9,0),MATCH(計算過程!AC$2,バックデータ一覧!$I$2:$L$2,0)),IF(入力データと計算結果!$F$6=3,INDEX(バックデータ一覧!$I$10:$L$15,MATCH(VLOOKUP(計算過程!$A357,バックデータ一覧!$AU$3:$AV$367,2),バックデータ一覧!$H$10:$H$15,0),MATCH(計算過程!AC$2,バックデータ一覧!$I$2:$L$2,0)),IF(入力データと計算結果!$F$6=2,INDEX(バックデータ一覧!$I$16:$L$21,MATCH(VLOOKUP(計算過程!$A357,バックデータ一覧!$AU$3:$AV$367,2),バックデータ一覧!$H$16:$H$21,0),MATCH(計算過程!AC$2,バックデータ一覧!$I$2:$L$2,0)),IF(入力データと計算結果!$F$6=1,INDEX(バックデータ一覧!$I$22:$L$27,MATCH(VLOOKUP(計算過程!$A357,バックデータ一覧!$AU$3:$AV$367,2),バックデータ一覧!$H$22:$H$27,0),MATCH(計算過程!AC$2,バックデータ一覧!$I$2:$L$2,0))))))</f>
        <v>180</v>
      </c>
      <c r="AD357" s="89">
        <f>IF($AF357&lt;7,INDEX(バックデータ一覧!$P$4:$S$5,MATCH(入力データと計算結果!$F$8,バックデータ一覧!$O$4:$O$5,0),MATCH(入力データと計算結果!$F$6,バックデータ一覧!$P$3:$W$3,0)),IF(AND($AF357&gt;=7,$AF357&lt;16),INDEX(バックデータ一覧!$P$6:$S$7,MATCH(入力データと計算結果!$F$8,バックデータ一覧!$O$6:$O$7,0),MATCH(入力データと計算結果!$F$6,バックデータ一覧!$P$3:$W$3,0)),IF(AND($AF357&gt;=16,$AF357&lt;25),INDEX(バックデータ一覧!$P$8:$S$9,MATCH(入力データと計算結果!$F$8,バックデータ一覧!$O$8:$O$9,0),MATCH(入力データと計算結果!$F$6,バックデータ一覧!$P$3:$W$3,0)),IF($AF357&gt;=25,INDEX(バックデータ一覧!$P$10:$S$11,MATCH(入力データと計算結果!$F$8,バックデータ一覧!$O$10:$O$11,0),MATCH(入力データと計算結果!$F$6,バックデータ一覧!$P$3:$W$3,0))))))</f>
        <v>-0.12</v>
      </c>
      <c r="AE357" s="89">
        <f>IF($AF357&lt;7,INDEX(バックデータ一覧!$T$4:$W$5,MATCH(入力データと計算結果!$F$8,バックデータ一覧!$O$4:$O$5,0),MATCH(入力データと計算結果!$F$6,バックデータ一覧!$P$3:$W$3,0)),IF(AND($AF357&gt;=7,$AF357&lt;16),INDEX(バックデータ一覧!$T$6:$W$7,MATCH(入力データと計算結果!$F$8,バックデータ一覧!$O$6:$O$7,0),MATCH(入力データと計算結果!$F$6,バックデータ一覧!$P$3:$W$3,0)),IF(AND($AF357&gt;=16,$AF357&lt;25),INDEX(バックデータ一覧!$T$8:$W$9,MATCH(入力データと計算結果!$F$8,バックデータ一覧!$O$8:$O$9,0),MATCH(入力データと計算結果!$F$6,バックデータ一覧!$P$3:$W$3,0)),IF($AF357&gt;=25,INDEX(バックデータ一覧!$T$10:$W$11,MATCH(入力データと計算結果!$F$8,バックデータ一覧!$O$10:$O$11,0),MATCH(入力データと計算結果!$F$6,バックデータ一覧!$P$3:$W$3,0))))))</f>
        <v>6</v>
      </c>
      <c r="AF357" s="88">
        <f>AVERAGEIF(貼り付けシート!$A$6:$A$8765,$A357,貼り付けシート!$C$6:$C$8765)</f>
        <v>-5.0166666666666657</v>
      </c>
      <c r="AG357" s="91">
        <f>IF(AND(入力データと計算結果!$F$7=バックデータ一覧!$A$7,AH357="使用できる"),MIN(AN357,SUM(I357:N357)*$AX$13),0)</f>
        <v>0</v>
      </c>
      <c r="AH357" s="47" t="str">
        <f t="shared" si="64"/>
        <v>使用できない</v>
      </c>
      <c r="AI357" s="90">
        <f>IF(入力データと計算結果!$F$7=バックデータ一覧!$A$8,MIN(AJ357,(SUM(I357:N357)*$AX$15)),0)</f>
        <v>0</v>
      </c>
      <c r="AJ357" s="90">
        <f t="shared" ca="1" si="60"/>
        <v>0</v>
      </c>
      <c r="AK357" s="90">
        <f t="shared" ca="1" si="61"/>
        <v>39.380603944500002</v>
      </c>
      <c r="AL357" s="88">
        <f>IF(OR($AX$22=0,入力データと計算結果!$F$7&lt;&gt;バックデータ一覧!$A$8),0,$AX$19*AM357*10^-3)</f>
        <v>0</v>
      </c>
      <c r="AM357" s="90">
        <f>SUMPRODUCT(('計算過程（日射量等）'!$A$6:$A$8765=計算過程!A357)*('計算過程（日射量等）'!$C$6:$C$8765&gt;=$AX$20))</f>
        <v>0</v>
      </c>
      <c r="AN357" s="90">
        <f>IF(入力データと計算結果!$F$7=バックデータ一覧!$A$9,0,AO357*$AX$22*$AX$21*計算過程!$AX$23)</f>
        <v>0</v>
      </c>
      <c r="AO357" s="90">
        <f>SUMIF('計算過程（日射量等）'!$A$6:$A$8765,計算過程!A357,'計算過程（日射量等）'!$C$6:$C$8765)*3600*10^-6</f>
        <v>2.3086379950269698</v>
      </c>
      <c r="AP357" s="90">
        <f>AVERAGE($AQ342:$AQ$370,$AQ$6:$AQ7)</f>
        <v>-0.37338709677419324</v>
      </c>
      <c r="AQ357" s="90">
        <f>AVERAGEIF('貼り付けシート（日射量等）'!$D$3:$D$8762,$A357,'貼り付けシート（日射量等）'!$F$3:$F$8762)</f>
        <v>-3.8749999999999987</v>
      </c>
    </row>
    <row r="358" spans="1:43">
      <c r="A358" s="28">
        <v>41992</v>
      </c>
      <c r="B358" s="88">
        <f ca="1">I358-IF(入力データと計算結果!$F$7=バックデータ一覧!$A$7,計算過程!$AG358,計算過程!$AI358)*I358/($I358+$J358+$K358+$L358+$M358+$N358)</f>
        <v>9.9583042842009988</v>
      </c>
      <c r="C358" s="88">
        <f ca="1">J358-IF(入力データと計算結果!$F$7=バックデータ一覧!$A$7,計算過程!$AG358,計算過程!$AI358)*J358/($I358+$J358+$K358+$L358+$M358+$N358)</f>
        <v>16.061781103549997</v>
      </c>
      <c r="D358" s="88">
        <f ca="1">K358-IF(入力データと計算結果!$F$7=バックデータ一覧!$A$7,計算過程!$AG358,計算過程!$AI358)*K358/($I358+$J358+$K358+$L358+$M358+$N358)</f>
        <v>1.2849424882839999</v>
      </c>
      <c r="E358" s="88">
        <f ca="1">L358-IF(入力データと計算結果!$F$7=バックデータ一覧!$A$7,計算過程!$AG358,計算過程!$AI358)*L358/($I358+$J358+$K358+$L358+$M358+$N358)</f>
        <v>28.911205986390001</v>
      </c>
      <c r="F358" s="88">
        <f ca="1">M358-IF(入力データと計算結果!$F$7=バックデータ一覧!$A$7,計算過程!$AG358,計算過程!$AI358)*M358/($I358+$J358+$K358+$L358+$M358+$N358)</f>
        <v>0</v>
      </c>
      <c r="G358" s="88">
        <f ca="1">N358-IF(入力データと計算結果!$F$7=バックデータ一覧!$A$7,計算過程!$AG358,計算過程!$AI358)*N358/($I358+$J358+$K358+$L358+$M358+$N358)</f>
        <v>6.7059999999999986</v>
      </c>
      <c r="H358" s="88">
        <f t="shared" si="62"/>
        <v>0</v>
      </c>
      <c r="I358" s="90">
        <f ca="1">P358*(バックデータ一覧!$E$3-計算過程!X358)*4.186*10^-3</f>
        <v>9.9583042842009988</v>
      </c>
      <c r="J358" s="90">
        <f ca="1">Q358*(バックデータ一覧!$E$4-計算過程!X358)*4.186*10^-3</f>
        <v>16.061781103549997</v>
      </c>
      <c r="K358" s="90">
        <f ca="1">R358*(バックデータ一覧!$E$5-計算過程!X358)*4.186*10^-3</f>
        <v>1.2849424882839999</v>
      </c>
      <c r="L358" s="90">
        <f ca="1">IF(入力データと計算結果!$F$9=バックデータ一覧!$A$2,計算過程!S358*(バックデータ一覧!$E$6-計算過程!X358)*4.186*10^-3,0)</f>
        <v>28.911205986390001</v>
      </c>
      <c r="M358" s="90">
        <f>IF(入力データと計算結果!$F$9=バックデータ一覧!$A$2,0,計算過程!T358*(バックデータ一覧!$E$7-計算過程!X358)*4.186*10^-3)</f>
        <v>0</v>
      </c>
      <c r="N358" s="90">
        <f ca="1">IF(入力データと計算結果!$F$9=バックデータ一覧!$A$4,0,計算過程!U358*(バックデータ一覧!$E$8-計算過程!X358)*4.186*10^-3)</f>
        <v>6.7059999999999986</v>
      </c>
      <c r="O358" s="90">
        <f>IF(入力データと計算結果!$F$9=バックデータ一覧!$A$4,計算過程!W358*1.25,0)</f>
        <v>0</v>
      </c>
      <c r="P358" s="88">
        <f t="shared" si="55"/>
        <v>62</v>
      </c>
      <c r="Q358" s="88">
        <f t="shared" si="56"/>
        <v>100</v>
      </c>
      <c r="R358" s="88">
        <f t="shared" si="57"/>
        <v>8</v>
      </c>
      <c r="S358" s="88">
        <f>IF(入力データと計算結果!$F$9=バックデータ一覧!$A$2,$AC358,0)*$AX$11*$AX$12</f>
        <v>180</v>
      </c>
      <c r="T358" s="88">
        <f>IF(入力データと計算結果!$F$9=バックデータ一覧!$A$2,0,$AC358)*$AX$12</f>
        <v>0</v>
      </c>
      <c r="U358" s="88">
        <f t="shared" ca="1" si="63"/>
        <v>27.445608895242497</v>
      </c>
      <c r="V358" s="90">
        <f ca="1">IF(OR(入力データと計算結果!$F$9=バックデータ一覧!$A$2,入力データと計算結果!$F$9=バックデータ一覧!$A$3),W358/(バックデータ一覧!$E$8-計算過程!X358)/4.186*10^3,0)</f>
        <v>27.445608895242497</v>
      </c>
      <c r="W358" s="90">
        <f t="shared" si="58"/>
        <v>6.7059999999999995</v>
      </c>
      <c r="X358" s="90">
        <f ca="1">MAX(VLOOKUP(入力データと計算結果!$F$5,バックデータ一覧!$Y$3:$AA$10,2)*Y358+VLOOKUP(入力データと計算結果!$F$5,バックデータ一覧!$Y$3:$AA$10,3),0.5)</f>
        <v>1.6297632500000006</v>
      </c>
      <c r="Y358" s="90">
        <f t="shared" ca="1" si="59"/>
        <v>-2.7658333333333327</v>
      </c>
      <c r="Z358" s="24">
        <f>IF(入力データと計算結果!$F$6=4,INDEX(バックデータ一覧!$I$4:$L$9,MATCH(VLOOKUP(計算過程!$A358,バックデータ一覧!$AU$3:$AV$367,2),バックデータ一覧!$H$4:$H$9,0),MATCH(計算過程!Z$2,バックデータ一覧!$I$2:$L$2,0)),IF(入力データと計算結果!$F$6=3,INDEX(バックデータ一覧!$I$10:$L$15,MATCH(VLOOKUP(計算過程!$A358,バックデータ一覧!$AU$3:$AV$367,2),バックデータ一覧!$H$10:$H$15,0),MATCH(計算過程!Z$2,バックデータ一覧!$I$2:$L$2,0)),IF(入力データと計算結果!$F$6=2,INDEX(バックデータ一覧!$I$16:$L$21,MATCH(VLOOKUP(計算過程!$A358,バックデータ一覧!$AU$3:$AV$367,2),バックデータ一覧!$H$16:$H$21,0),MATCH(計算過程!Z$2,バックデータ一覧!$I$2:$L$2,0)),IF(入力データと計算結果!$F$6=1,INDEX(バックデータ一覧!$I$22:$L$27,MATCH(VLOOKUP(計算過程!$A358,バックデータ一覧!$AU$3:$AV$367,2),バックデータ一覧!$H$22:$H$27,0),MATCH(計算過程!Z$2,バックデータ一覧!$I$2:$L$2,0))))))</f>
        <v>62</v>
      </c>
      <c r="AA358" s="24">
        <f>IF(入力データと計算結果!$F$6=4,INDEX(バックデータ一覧!$I$4:$L$9,MATCH(VLOOKUP(計算過程!$A358,バックデータ一覧!$AU$3:$AV$367,2),バックデータ一覧!$H$4:$H$9,0),MATCH(計算過程!AA$2,バックデータ一覧!$I$2:$L$2,0)),IF(入力データと計算結果!$F$6=3,INDEX(バックデータ一覧!$I$10:$L$15,MATCH(VLOOKUP(計算過程!$A358,バックデータ一覧!$AU$3:$AV$367,2),バックデータ一覧!$H$10:$H$15,0),MATCH(計算過程!AA$2,バックデータ一覧!$I$2:$L$2,0)),IF(入力データと計算結果!$F$6=2,INDEX(バックデータ一覧!$I$16:$L$21,MATCH(VLOOKUP(計算過程!$A358,バックデータ一覧!$AU$3:$AV$367,2),バックデータ一覧!$H$16:$H$21,0),MATCH(計算過程!AA$2,バックデータ一覧!$I$2:$L$2,0)),IF(入力データと計算結果!$F$6=1,INDEX(バックデータ一覧!$I$22:$L$27,MATCH(VLOOKUP(計算過程!$A358,バックデータ一覧!$AU$3:$AV$367,2),バックデータ一覧!$H$22:$H$27,0),MATCH(計算過程!AA$2,バックデータ一覧!$I$2:$L$2,0))))))</f>
        <v>100</v>
      </c>
      <c r="AB358" s="24">
        <f>IF(入力データと計算結果!$F$6=4,INDEX(バックデータ一覧!$I$4:$L$9,MATCH(VLOOKUP(計算過程!$A358,バックデータ一覧!$AU$3:$AV$367,2),バックデータ一覧!$H$4:$H$9,0),MATCH(計算過程!AB$2,バックデータ一覧!$I$2:$L$2,0)),IF(入力データと計算結果!$F$6=3,INDEX(バックデータ一覧!$I$10:$L$15,MATCH(VLOOKUP(計算過程!$A358,バックデータ一覧!$AU$3:$AV$367,2),バックデータ一覧!$H$10:$H$15,0),MATCH(計算過程!AB$2,バックデータ一覧!$I$2:$L$2,0)),IF(入力データと計算結果!$F$6=2,INDEX(バックデータ一覧!$I$16:$L$21,MATCH(VLOOKUP(計算過程!$A358,バックデータ一覧!$AU$3:$AV$367,2),バックデータ一覧!$H$16:$H$21,0),MATCH(計算過程!AB$2,バックデータ一覧!$I$2:$L$2,0)),IF(入力データと計算結果!$F$6=1,INDEX(バックデータ一覧!$I$22:$L$27,MATCH(VLOOKUP(計算過程!$A358,バックデータ一覧!$AU$3:$AV$367,2),バックデータ一覧!$H$22:$H$27,0),MATCH(計算過程!AB$2,バックデータ一覧!$I$2:$L$2,0))))))</f>
        <v>8</v>
      </c>
      <c r="AC358" s="24">
        <f>IF(入力データと計算結果!$F$6=4,INDEX(バックデータ一覧!$I$4:$L$9,MATCH(VLOOKUP(計算過程!$A358,バックデータ一覧!$AU$3:$AV$367,2),バックデータ一覧!$H$4:$H$9,0),MATCH(計算過程!AC$2,バックデータ一覧!$I$2:$L$2,0)),IF(入力データと計算結果!$F$6=3,INDEX(バックデータ一覧!$I$10:$L$15,MATCH(VLOOKUP(計算過程!$A358,バックデータ一覧!$AU$3:$AV$367,2),バックデータ一覧!$H$10:$H$15,0),MATCH(計算過程!AC$2,バックデータ一覧!$I$2:$L$2,0)),IF(入力データと計算結果!$F$6=2,INDEX(バックデータ一覧!$I$16:$L$21,MATCH(VLOOKUP(計算過程!$A358,バックデータ一覧!$AU$3:$AV$367,2),バックデータ一覧!$H$16:$H$21,0),MATCH(計算過程!AC$2,バックデータ一覧!$I$2:$L$2,0)),IF(入力データと計算結果!$F$6=1,INDEX(バックデータ一覧!$I$22:$L$27,MATCH(VLOOKUP(計算過程!$A358,バックデータ一覧!$AU$3:$AV$367,2),バックデータ一覧!$H$22:$H$27,0),MATCH(計算過程!AC$2,バックデータ一覧!$I$2:$L$2,0))))))</f>
        <v>180</v>
      </c>
      <c r="AD358" s="89">
        <f>IF($AF358&lt;7,INDEX(バックデータ一覧!$P$4:$S$5,MATCH(入力データと計算結果!$F$8,バックデータ一覧!$O$4:$O$5,0),MATCH(入力データと計算結果!$F$6,バックデータ一覧!$P$3:$W$3,0)),IF(AND($AF358&gt;=7,$AF358&lt;16),INDEX(バックデータ一覧!$P$6:$S$7,MATCH(入力データと計算結果!$F$8,バックデータ一覧!$O$6:$O$7,0),MATCH(入力データと計算結果!$F$6,バックデータ一覧!$P$3:$W$3,0)),IF(AND($AF358&gt;=16,$AF358&lt;25),INDEX(バックデータ一覧!$P$8:$S$9,MATCH(入力データと計算結果!$F$8,バックデータ一覧!$O$8:$O$9,0),MATCH(入力データと計算結果!$F$6,バックデータ一覧!$P$3:$W$3,0)),IF($AF358&gt;=25,INDEX(バックデータ一覧!$P$10:$S$11,MATCH(入力データと計算結果!$F$8,バックデータ一覧!$O$10:$O$11,0),MATCH(入力データと計算結果!$F$6,バックデータ一覧!$P$3:$W$3,0))))))</f>
        <v>-0.12</v>
      </c>
      <c r="AE358" s="89">
        <f>IF($AF358&lt;7,INDEX(バックデータ一覧!$T$4:$W$5,MATCH(入力データと計算結果!$F$8,バックデータ一覧!$O$4:$O$5,0),MATCH(入力データと計算結果!$F$6,バックデータ一覧!$P$3:$W$3,0)),IF(AND($AF358&gt;=7,$AF358&lt;16),INDEX(バックデータ一覧!$T$6:$W$7,MATCH(入力データと計算結果!$F$8,バックデータ一覧!$O$6:$O$7,0),MATCH(入力データと計算結果!$F$6,バックデータ一覧!$P$3:$W$3,0)),IF(AND($AF358&gt;=16,$AF358&lt;25),INDEX(バックデータ一覧!$T$8:$W$9,MATCH(入力データと計算結果!$F$8,バックデータ一覧!$O$8:$O$9,0),MATCH(入力データと計算結果!$F$6,バックデータ一覧!$P$3:$W$3,0)),IF($AF358&gt;=25,INDEX(バックデータ一覧!$T$10:$W$11,MATCH(入力データと計算結果!$F$8,バックデータ一覧!$O$10:$O$11,0),MATCH(入力データと計算結果!$F$6,バックデータ一覧!$P$3:$W$3,0))))))</f>
        <v>6</v>
      </c>
      <c r="AF358" s="88">
        <f>AVERAGEIF(貼り付けシート!$A$6:$A$8765,$A358,貼り付けシート!$C$6:$C$8765)</f>
        <v>-5.8833333333333329</v>
      </c>
      <c r="AG358" s="91">
        <f>IF(AND(入力データと計算結果!$F$7=バックデータ一覧!$A$7,AH358="使用できる"),MIN(AN358,SUM(I358:N358)*$AX$13),0)</f>
        <v>0</v>
      </c>
      <c r="AH358" s="47" t="str">
        <f t="shared" si="64"/>
        <v>使用できない</v>
      </c>
      <c r="AI358" s="90">
        <f>IF(入力データと計算結果!$F$7=バックデータ一覧!$A$8,MIN(AJ358,(SUM(I358:N358)*$AX$15)),0)</f>
        <v>0</v>
      </c>
      <c r="AJ358" s="90">
        <f t="shared" ca="1" si="60"/>
        <v>0</v>
      </c>
      <c r="AK358" s="90">
        <f t="shared" ca="1" si="61"/>
        <v>39.790171655324997</v>
      </c>
      <c r="AL358" s="88">
        <f>IF(OR($AX$22=0,入力データと計算結果!$F$7&lt;&gt;バックデータ一覧!$A$8),0,$AX$19*AM358*10^-3)</f>
        <v>0</v>
      </c>
      <c r="AM358" s="90">
        <f>SUMPRODUCT(('計算過程（日射量等）'!$A$6:$A$8765=計算過程!A358)*('計算過程（日射量等）'!$C$6:$C$8765&gt;=$AX$20))</f>
        <v>0</v>
      </c>
      <c r="AN358" s="90">
        <f>IF(入力データと計算結果!$F$7=バックデータ一覧!$A$9,0,AO358*$AX$22*$AX$21*計算過程!$AX$23)</f>
        <v>0</v>
      </c>
      <c r="AO358" s="90">
        <f>SUMIF('計算過程（日射量等）'!$A$6:$A$8765,計算過程!A358,'計算過程（日射量等）'!$C$6:$C$8765)*3600*10^-6</f>
        <v>1.8223728072040288</v>
      </c>
      <c r="AP358" s="90">
        <f>AVERAGE($AQ343:$AQ$370,$AQ$6:$AQ8)</f>
        <v>-0.30954301075268803</v>
      </c>
      <c r="AQ358" s="90">
        <f>AVERAGEIF('貼り付けシート（日射量等）'!$D$3:$D$8762,$A358,'貼り付けシート（日射量等）'!$F$3:$F$8762)</f>
        <v>-0.80416666666666659</v>
      </c>
    </row>
    <row r="359" spans="1:43">
      <c r="A359" s="28">
        <v>41993</v>
      </c>
      <c r="B359" s="88">
        <f ca="1">I359-IF(入力データと計算結果!$F$7=バックデータ一覧!$A$7,計算過程!$AG359,計算過程!$AI359)*I359/($I359+$J359+$K359+$L359+$M359+$N359)</f>
        <v>14.938233999871001</v>
      </c>
      <c r="C359" s="88">
        <f ca="1">J359-IF(入力データと計算結果!$F$7=バックデータ一覧!$A$7,計算過程!$AG359,計算過程!$AI359)*J359/($I359+$J359+$K359+$L359+$M359+$N359)</f>
        <v>24.355816304137502</v>
      </c>
      <c r="D359" s="88">
        <f ca="1">K359-IF(入力データと計算結果!$F$7=バックデータ一覧!$A$7,計算過程!$AG359,計算過程!$AI359)*K359/($I359+$J359+$K359+$L359+$M359+$N359)</f>
        <v>4.5464190434390002</v>
      </c>
      <c r="E359" s="88">
        <f ca="1">L359-IF(入力データと計算結果!$F$7=バックデータ一覧!$A$7,計算過程!$AG359,計算過程!$AI359)*L359/($I359+$J359+$K359+$L359+$M359+$N359)</f>
        <v>29.226979564965003</v>
      </c>
      <c r="F359" s="88">
        <f ca="1">M359-IF(入力データと計算結果!$F$7=バックデータ一覧!$A$7,計算過程!$AG359,計算過程!$AI359)*M359/($I359+$J359+$K359+$L359+$M359+$N359)</f>
        <v>0</v>
      </c>
      <c r="G359" s="88">
        <f ca="1">N359-IF(入力データと計算結果!$F$7=バックデータ一覧!$A$7,計算過程!$AG359,計算過程!$AI359)*N359/($I359+$J359+$K359+$L359+$M359+$N359)</f>
        <v>7.1574999999999998</v>
      </c>
      <c r="H359" s="88">
        <f t="shared" si="62"/>
        <v>0</v>
      </c>
      <c r="I359" s="90">
        <f ca="1">P359*(バックデータ一覧!$E$3-計算過程!X359)*4.186*10^-3</f>
        <v>14.938233999871001</v>
      </c>
      <c r="J359" s="90">
        <f ca="1">Q359*(バックデータ一覧!$E$4-計算過程!X359)*4.186*10^-3</f>
        <v>24.355816304137502</v>
      </c>
      <c r="K359" s="90">
        <f ca="1">R359*(バックデータ一覧!$E$5-計算過程!X359)*4.186*10^-3</f>
        <v>4.5464190434390002</v>
      </c>
      <c r="L359" s="90">
        <f ca="1">IF(入力データと計算結果!$F$9=バックデータ一覧!$A$2,計算過程!S359*(バックデータ一覧!$E$6-計算過程!X359)*4.186*10^-3,0)</f>
        <v>29.226979564965003</v>
      </c>
      <c r="M359" s="90">
        <f>IF(入力データと計算結果!$F$9=バックデータ一覧!$A$2,0,計算過程!T359*(バックデータ一覧!$E$7-計算過程!X359)*4.186*10^-3)</f>
        <v>0</v>
      </c>
      <c r="N359" s="90">
        <f ca="1">IF(入力データと計算結果!$F$9=バックデータ一覧!$A$4,0,計算過程!U359*(バックデータ一覧!$E$8-計算過程!X359)*4.186*10^-3)</f>
        <v>7.1574999999999998</v>
      </c>
      <c r="O359" s="90">
        <f>IF(入力データと計算結果!$F$9=バックデータ一覧!$A$4,計算過程!W359*1.25,0)</f>
        <v>0</v>
      </c>
      <c r="P359" s="88">
        <f t="shared" si="55"/>
        <v>92</v>
      </c>
      <c r="Q359" s="88">
        <f t="shared" si="56"/>
        <v>150</v>
      </c>
      <c r="R359" s="88">
        <f t="shared" si="57"/>
        <v>28</v>
      </c>
      <c r="S359" s="88">
        <f>IF(入力データと計算結果!$F$9=バックデータ一覧!$A$2,$AC359,0)*$AX$11*$AX$12</f>
        <v>180</v>
      </c>
      <c r="T359" s="88">
        <f>IF(入力データと計算結果!$F$9=バックデータ一覧!$A$2,0,$AC359)*$AX$12</f>
        <v>0</v>
      </c>
      <c r="U359" s="88">
        <f t="shared" ca="1" si="63"/>
        <v>29.084638422488499</v>
      </c>
      <c r="V359" s="90">
        <f ca="1">IF(OR(入力データと計算結果!$F$9=バックデータ一覧!$A$2,入力データと計算結果!$F$9=バックデータ一覧!$A$3),W359/(バックデータ一覧!$E$8-計算過程!X359)/4.186*10^3,0)</f>
        <v>29.084638422488499</v>
      </c>
      <c r="W359" s="90">
        <f t="shared" si="58"/>
        <v>7.1574999999999998</v>
      </c>
      <c r="X359" s="90">
        <f ca="1">MAX(VLOOKUP(入力データと計算結果!$F$5,バックデータ一覧!$Y$3:$AA$10,2)*Y359+VLOOKUP(入力データと計算結果!$F$5,バックデータ一覧!$Y$3:$AA$10,3),0.5)</f>
        <v>1.2106763750000002</v>
      </c>
      <c r="Y359" s="90">
        <f t="shared" ca="1" si="59"/>
        <v>-3.3970833333333332</v>
      </c>
      <c r="Z359" s="24">
        <f>IF(入力データと計算結果!$F$6=4,INDEX(バックデータ一覧!$I$4:$L$9,MATCH(VLOOKUP(計算過程!$A359,バックデータ一覧!$AU$3:$AV$367,2),バックデータ一覧!$H$4:$H$9,0),MATCH(計算過程!Z$2,バックデータ一覧!$I$2:$L$2,0)),IF(入力データと計算結果!$F$6=3,INDEX(バックデータ一覧!$I$10:$L$15,MATCH(VLOOKUP(計算過程!$A359,バックデータ一覧!$AU$3:$AV$367,2),バックデータ一覧!$H$10:$H$15,0),MATCH(計算過程!Z$2,バックデータ一覧!$I$2:$L$2,0)),IF(入力データと計算結果!$F$6=2,INDEX(バックデータ一覧!$I$16:$L$21,MATCH(VLOOKUP(計算過程!$A359,バックデータ一覧!$AU$3:$AV$367,2),バックデータ一覧!$H$16:$H$21,0),MATCH(計算過程!Z$2,バックデータ一覧!$I$2:$L$2,0)),IF(入力データと計算結果!$F$6=1,INDEX(バックデータ一覧!$I$22:$L$27,MATCH(VLOOKUP(計算過程!$A359,バックデータ一覧!$AU$3:$AV$367,2),バックデータ一覧!$H$22:$H$27,0),MATCH(計算過程!Z$2,バックデータ一覧!$I$2:$L$2,0))))))</f>
        <v>92</v>
      </c>
      <c r="AA359" s="24">
        <f>IF(入力データと計算結果!$F$6=4,INDEX(バックデータ一覧!$I$4:$L$9,MATCH(VLOOKUP(計算過程!$A359,バックデータ一覧!$AU$3:$AV$367,2),バックデータ一覧!$H$4:$H$9,0),MATCH(計算過程!AA$2,バックデータ一覧!$I$2:$L$2,0)),IF(入力データと計算結果!$F$6=3,INDEX(バックデータ一覧!$I$10:$L$15,MATCH(VLOOKUP(計算過程!$A359,バックデータ一覧!$AU$3:$AV$367,2),バックデータ一覧!$H$10:$H$15,0),MATCH(計算過程!AA$2,バックデータ一覧!$I$2:$L$2,0)),IF(入力データと計算結果!$F$6=2,INDEX(バックデータ一覧!$I$16:$L$21,MATCH(VLOOKUP(計算過程!$A359,バックデータ一覧!$AU$3:$AV$367,2),バックデータ一覧!$H$16:$H$21,0),MATCH(計算過程!AA$2,バックデータ一覧!$I$2:$L$2,0)),IF(入力データと計算結果!$F$6=1,INDEX(バックデータ一覧!$I$22:$L$27,MATCH(VLOOKUP(計算過程!$A359,バックデータ一覧!$AU$3:$AV$367,2),バックデータ一覧!$H$22:$H$27,0),MATCH(計算過程!AA$2,バックデータ一覧!$I$2:$L$2,0))))))</f>
        <v>150</v>
      </c>
      <c r="AB359" s="24">
        <f>IF(入力データと計算結果!$F$6=4,INDEX(バックデータ一覧!$I$4:$L$9,MATCH(VLOOKUP(計算過程!$A359,バックデータ一覧!$AU$3:$AV$367,2),バックデータ一覧!$H$4:$H$9,0),MATCH(計算過程!AB$2,バックデータ一覧!$I$2:$L$2,0)),IF(入力データと計算結果!$F$6=3,INDEX(バックデータ一覧!$I$10:$L$15,MATCH(VLOOKUP(計算過程!$A359,バックデータ一覧!$AU$3:$AV$367,2),バックデータ一覧!$H$10:$H$15,0),MATCH(計算過程!AB$2,バックデータ一覧!$I$2:$L$2,0)),IF(入力データと計算結果!$F$6=2,INDEX(バックデータ一覧!$I$16:$L$21,MATCH(VLOOKUP(計算過程!$A359,バックデータ一覧!$AU$3:$AV$367,2),バックデータ一覧!$H$16:$H$21,0),MATCH(計算過程!AB$2,バックデータ一覧!$I$2:$L$2,0)),IF(入力データと計算結果!$F$6=1,INDEX(バックデータ一覧!$I$22:$L$27,MATCH(VLOOKUP(計算過程!$A359,バックデータ一覧!$AU$3:$AV$367,2),バックデータ一覧!$H$22:$H$27,0),MATCH(計算過程!AB$2,バックデータ一覧!$I$2:$L$2,0))))))</f>
        <v>28</v>
      </c>
      <c r="AC359" s="24">
        <f>IF(入力データと計算結果!$F$6=4,INDEX(バックデータ一覧!$I$4:$L$9,MATCH(VLOOKUP(計算過程!$A359,バックデータ一覧!$AU$3:$AV$367,2),バックデータ一覧!$H$4:$H$9,0),MATCH(計算過程!AC$2,バックデータ一覧!$I$2:$L$2,0)),IF(入力データと計算結果!$F$6=3,INDEX(バックデータ一覧!$I$10:$L$15,MATCH(VLOOKUP(計算過程!$A359,バックデータ一覧!$AU$3:$AV$367,2),バックデータ一覧!$H$10:$H$15,0),MATCH(計算過程!AC$2,バックデータ一覧!$I$2:$L$2,0)),IF(入力データと計算結果!$F$6=2,INDEX(バックデータ一覧!$I$16:$L$21,MATCH(VLOOKUP(計算過程!$A359,バックデータ一覧!$AU$3:$AV$367,2),バックデータ一覧!$H$16:$H$21,0),MATCH(計算過程!AC$2,バックデータ一覧!$I$2:$L$2,0)),IF(入力データと計算結果!$F$6=1,INDEX(バックデータ一覧!$I$22:$L$27,MATCH(VLOOKUP(計算過程!$A359,バックデータ一覧!$AU$3:$AV$367,2),バックデータ一覧!$H$22:$H$27,0),MATCH(計算過程!AC$2,バックデータ一覧!$I$2:$L$2,0))))))</f>
        <v>180</v>
      </c>
      <c r="AD359" s="89">
        <f>IF($AF359&lt;7,INDEX(バックデータ一覧!$P$4:$S$5,MATCH(入力データと計算結果!$F$8,バックデータ一覧!$O$4:$O$5,0),MATCH(入力データと計算結果!$F$6,バックデータ一覧!$P$3:$W$3,0)),IF(AND($AF359&gt;=7,$AF359&lt;16),INDEX(バックデータ一覧!$P$6:$S$7,MATCH(入力データと計算結果!$F$8,バックデータ一覧!$O$6:$O$7,0),MATCH(入力データと計算結果!$F$6,バックデータ一覧!$P$3:$W$3,0)),IF(AND($AF359&gt;=16,$AF359&lt;25),INDEX(バックデータ一覧!$P$8:$S$9,MATCH(入力データと計算結果!$F$8,バックデータ一覧!$O$8:$O$9,0),MATCH(入力データと計算結果!$F$6,バックデータ一覧!$P$3:$W$3,0)),IF($AF359&gt;=25,INDEX(バックデータ一覧!$P$10:$S$11,MATCH(入力データと計算結果!$F$8,バックデータ一覧!$O$10:$O$11,0),MATCH(入力データと計算結果!$F$6,バックデータ一覧!$P$3:$W$3,0))))))</f>
        <v>-0.12</v>
      </c>
      <c r="AE359" s="89">
        <f>IF($AF359&lt;7,INDEX(バックデータ一覧!$T$4:$W$5,MATCH(入力データと計算結果!$F$8,バックデータ一覧!$O$4:$O$5,0),MATCH(入力データと計算結果!$F$6,バックデータ一覧!$P$3:$W$3,0)),IF(AND($AF359&gt;=7,$AF359&lt;16),INDEX(バックデータ一覧!$T$6:$W$7,MATCH(入力データと計算結果!$F$8,バックデータ一覧!$O$6:$O$7,0),MATCH(入力データと計算結果!$F$6,バックデータ一覧!$P$3:$W$3,0)),IF(AND($AF359&gt;=16,$AF359&lt;25),INDEX(バックデータ一覧!$T$8:$W$9,MATCH(入力データと計算結果!$F$8,バックデータ一覧!$O$8:$O$9,0),MATCH(入力データと計算結果!$F$6,バックデータ一覧!$P$3:$W$3,0)),IF($AF359&gt;=25,INDEX(バックデータ一覧!$T$10:$W$11,MATCH(入力データと計算結果!$F$8,バックデータ一覧!$O$10:$O$11,0),MATCH(入力データと計算結果!$F$6,バックデータ一覧!$P$3:$W$3,0))))))</f>
        <v>6</v>
      </c>
      <c r="AF359" s="88">
        <f>AVERAGEIF(貼り付けシート!$A$6:$A$8765,$A359,貼り付けシート!$C$6:$C$8765)</f>
        <v>-9.6458333333333339</v>
      </c>
      <c r="AG359" s="91">
        <f>IF(AND(入力データと計算結果!$F$7=バックデータ一覧!$A$7,AH359="使用できる"),MIN(AN359,SUM(I359:N359)*$AX$13),0)</f>
        <v>0</v>
      </c>
      <c r="AH359" s="47" t="str">
        <f t="shared" si="64"/>
        <v>使用できない</v>
      </c>
      <c r="AI359" s="90">
        <f>IF(入力データと計算結果!$F$7=バックデータ一覧!$A$8,MIN(AJ359,(SUM(I359:N359)*$AX$15)),0)</f>
        <v>0</v>
      </c>
      <c r="AJ359" s="90">
        <f t="shared" ca="1" si="60"/>
        <v>0</v>
      </c>
      <c r="AK359" s="90">
        <f t="shared" ca="1" si="61"/>
        <v>40.053316304137503</v>
      </c>
      <c r="AL359" s="88">
        <f>IF(OR($AX$22=0,入力データと計算結果!$F$7&lt;&gt;バックデータ一覧!$A$8),0,$AX$19*AM359*10^-3)</f>
        <v>0</v>
      </c>
      <c r="AM359" s="90">
        <f>SUMPRODUCT(('計算過程（日射量等）'!$A$6:$A$8765=計算過程!A359)*('計算過程（日射量等）'!$C$6:$C$8765&gt;=$AX$20))</f>
        <v>4</v>
      </c>
      <c r="AN359" s="90">
        <f>IF(入力データと計算結果!$F$7=バックデータ一覧!$A$9,0,AO359*$AX$22*$AX$21*計算過程!$AX$23)</f>
        <v>0</v>
      </c>
      <c r="AO359" s="90">
        <f>SUMIF('計算過程（日射量等）'!$A$6:$A$8765,計算過程!A359,'計算過程（日射量等）'!$C$6:$C$8765)*3600*10^-6</f>
        <v>6.1014972813489594</v>
      </c>
      <c r="AP359" s="90">
        <f>AVERAGE($AQ344:$AQ$370,$AQ$6:$AQ9)</f>
        <v>-0.14623655913978481</v>
      </c>
      <c r="AQ359" s="90">
        <f>AVERAGEIF('貼り付けシート（日射量等）'!$D$3:$D$8762,$A359,'貼り付けシート（日射量等）'!$F$3:$F$8762)</f>
        <v>0.13750000000000004</v>
      </c>
    </row>
    <row r="360" spans="1:43">
      <c r="A360" s="28">
        <v>41994</v>
      </c>
      <c r="B360" s="88">
        <f ca="1">I360-IF(入力データと計算結果!$F$7=バックデータ一覧!$A$7,計算過程!$AG360,計算過程!$AI360)*I360/($I360+$J360+$K360+$L360+$M360+$N360)</f>
        <v>15.157689110291001</v>
      </c>
      <c r="C360" s="88">
        <f ca="1">J360-IF(入力データと計算結果!$F$7=バックデータ一覧!$A$7,計算過程!$AG360,計算過程!$AI360)*J360/($I360+$J360+$K360+$L360+$M360+$N360)</f>
        <v>24.713623549387503</v>
      </c>
      <c r="D360" s="88">
        <f ca="1">K360-IF(入力データと計算結果!$F$7=バックデータ一覧!$A$7,計算過程!$AG360,計算過程!$AI360)*K360/($I360+$J360+$K360+$L360+$M360+$N360)</f>
        <v>4.6132097292190002</v>
      </c>
      <c r="E360" s="88">
        <f ca="1">L360-IF(入力データと計算結果!$F$7=バックデータ一覧!$A$7,計算過程!$AG360,計算過程!$AI360)*L360/($I360+$J360+$K360+$L360+$M360+$N360)</f>
        <v>29.656348259265002</v>
      </c>
      <c r="F360" s="88">
        <f ca="1">M360-IF(入力データと計算結果!$F$7=バックデータ一覧!$A$7,計算過程!$AG360,計算過程!$AI360)*M360/($I360+$J360+$K360+$L360+$M360+$N360)</f>
        <v>0</v>
      </c>
      <c r="G360" s="88">
        <f ca="1">N360-IF(入力データと計算結果!$F$7=バックデータ一覧!$A$7,計算過程!$AG360,計算過程!$AI360)*N360/($I360+$J360+$K360+$L360+$M360+$N360)</f>
        <v>6.6234999999999991</v>
      </c>
      <c r="H360" s="88">
        <f t="shared" si="62"/>
        <v>0</v>
      </c>
      <c r="I360" s="90">
        <f ca="1">P360*(バックデータ一覧!$E$3-計算過程!X360)*4.186*10^-3</f>
        <v>15.157689110291001</v>
      </c>
      <c r="J360" s="90">
        <f ca="1">Q360*(バックデータ一覧!$E$4-計算過程!X360)*4.186*10^-3</f>
        <v>24.713623549387503</v>
      </c>
      <c r="K360" s="90">
        <f ca="1">R360*(バックデータ一覧!$E$5-計算過程!X360)*4.186*10^-3</f>
        <v>4.6132097292190002</v>
      </c>
      <c r="L360" s="90">
        <f ca="1">IF(入力データと計算結果!$F$9=バックデータ一覧!$A$2,計算過程!S360*(バックデータ一覧!$E$6-計算過程!X360)*4.186*10^-3,0)</f>
        <v>29.656348259265002</v>
      </c>
      <c r="M360" s="90">
        <f>IF(入力データと計算結果!$F$9=バックデータ一覧!$A$2,0,計算過程!T360*(バックデータ一覧!$E$7-計算過程!X360)*4.186*10^-3)</f>
        <v>0</v>
      </c>
      <c r="N360" s="90">
        <f ca="1">IF(入力データと計算結果!$F$9=バックデータ一覧!$A$4,0,計算過程!U360*(バックデータ一覧!$E$8-計算過程!X360)*4.186*10^-3)</f>
        <v>6.6234999999999991</v>
      </c>
      <c r="O360" s="90">
        <f>IF(入力データと計算結果!$F$9=バックデータ一覧!$A$4,計算過程!W360*1.25,0)</f>
        <v>0</v>
      </c>
      <c r="P360" s="88">
        <f t="shared" si="55"/>
        <v>92</v>
      </c>
      <c r="Q360" s="88">
        <f t="shared" si="56"/>
        <v>150</v>
      </c>
      <c r="R360" s="88">
        <f t="shared" si="57"/>
        <v>28</v>
      </c>
      <c r="S360" s="88">
        <f>IF(入力データと計算結果!$F$9=バックデータ一覧!$A$2,$AC360,0)*$AX$11*$AX$12</f>
        <v>180</v>
      </c>
      <c r="T360" s="88">
        <f>IF(入力データと計算結果!$F$9=バックデータ一覧!$A$2,0,$AC360)*$AX$12</f>
        <v>0</v>
      </c>
      <c r="U360" s="88">
        <f t="shared" ca="1" si="63"/>
        <v>26.656338130361021</v>
      </c>
      <c r="V360" s="90">
        <f ca="1">IF(OR(入力データと計算結果!$F$9=バックデータ一覧!$A$2,入力データと計算結果!$F$9=バックデータ一覧!$A$3),W360/(バックデータ一覧!$E$8-計算過程!X360)/4.186*10^3,0)</f>
        <v>26.656338130361021</v>
      </c>
      <c r="W360" s="90">
        <f t="shared" si="58"/>
        <v>6.6234999999999999</v>
      </c>
      <c r="X360" s="90">
        <f ca="1">MAX(VLOOKUP(入力データと計算結果!$F$5,バックデータ一覧!$Y$3:$AA$10,2)*Y360+VLOOKUP(入力データと計算結果!$F$5,バックデータ一覧!$Y$3:$AA$10,3),0.5)</f>
        <v>0.64082887499999952</v>
      </c>
      <c r="Y360" s="90">
        <f t="shared" ca="1" si="59"/>
        <v>-4.2554166666666671</v>
      </c>
      <c r="Z360" s="24">
        <f>IF(入力データと計算結果!$F$6=4,INDEX(バックデータ一覧!$I$4:$L$9,MATCH(VLOOKUP(計算過程!$A360,バックデータ一覧!$AU$3:$AV$367,2),バックデータ一覧!$H$4:$H$9,0),MATCH(計算過程!Z$2,バックデータ一覧!$I$2:$L$2,0)),IF(入力データと計算結果!$F$6=3,INDEX(バックデータ一覧!$I$10:$L$15,MATCH(VLOOKUP(計算過程!$A360,バックデータ一覧!$AU$3:$AV$367,2),バックデータ一覧!$H$10:$H$15,0),MATCH(計算過程!Z$2,バックデータ一覧!$I$2:$L$2,0)),IF(入力データと計算結果!$F$6=2,INDEX(バックデータ一覧!$I$16:$L$21,MATCH(VLOOKUP(計算過程!$A360,バックデータ一覧!$AU$3:$AV$367,2),バックデータ一覧!$H$16:$H$21,0),MATCH(計算過程!Z$2,バックデータ一覧!$I$2:$L$2,0)),IF(入力データと計算結果!$F$6=1,INDEX(バックデータ一覧!$I$22:$L$27,MATCH(VLOOKUP(計算過程!$A360,バックデータ一覧!$AU$3:$AV$367,2),バックデータ一覧!$H$22:$H$27,0),MATCH(計算過程!Z$2,バックデータ一覧!$I$2:$L$2,0))))))</f>
        <v>92</v>
      </c>
      <c r="AA360" s="24">
        <f>IF(入力データと計算結果!$F$6=4,INDEX(バックデータ一覧!$I$4:$L$9,MATCH(VLOOKUP(計算過程!$A360,バックデータ一覧!$AU$3:$AV$367,2),バックデータ一覧!$H$4:$H$9,0),MATCH(計算過程!AA$2,バックデータ一覧!$I$2:$L$2,0)),IF(入力データと計算結果!$F$6=3,INDEX(バックデータ一覧!$I$10:$L$15,MATCH(VLOOKUP(計算過程!$A360,バックデータ一覧!$AU$3:$AV$367,2),バックデータ一覧!$H$10:$H$15,0),MATCH(計算過程!AA$2,バックデータ一覧!$I$2:$L$2,0)),IF(入力データと計算結果!$F$6=2,INDEX(バックデータ一覧!$I$16:$L$21,MATCH(VLOOKUP(計算過程!$A360,バックデータ一覧!$AU$3:$AV$367,2),バックデータ一覧!$H$16:$H$21,0),MATCH(計算過程!AA$2,バックデータ一覧!$I$2:$L$2,0)),IF(入力データと計算結果!$F$6=1,INDEX(バックデータ一覧!$I$22:$L$27,MATCH(VLOOKUP(計算過程!$A360,バックデータ一覧!$AU$3:$AV$367,2),バックデータ一覧!$H$22:$H$27,0),MATCH(計算過程!AA$2,バックデータ一覧!$I$2:$L$2,0))))))</f>
        <v>150</v>
      </c>
      <c r="AB360" s="24">
        <f>IF(入力データと計算結果!$F$6=4,INDEX(バックデータ一覧!$I$4:$L$9,MATCH(VLOOKUP(計算過程!$A360,バックデータ一覧!$AU$3:$AV$367,2),バックデータ一覧!$H$4:$H$9,0),MATCH(計算過程!AB$2,バックデータ一覧!$I$2:$L$2,0)),IF(入力データと計算結果!$F$6=3,INDEX(バックデータ一覧!$I$10:$L$15,MATCH(VLOOKUP(計算過程!$A360,バックデータ一覧!$AU$3:$AV$367,2),バックデータ一覧!$H$10:$H$15,0),MATCH(計算過程!AB$2,バックデータ一覧!$I$2:$L$2,0)),IF(入力データと計算結果!$F$6=2,INDEX(バックデータ一覧!$I$16:$L$21,MATCH(VLOOKUP(計算過程!$A360,バックデータ一覧!$AU$3:$AV$367,2),バックデータ一覧!$H$16:$H$21,0),MATCH(計算過程!AB$2,バックデータ一覧!$I$2:$L$2,0)),IF(入力データと計算結果!$F$6=1,INDEX(バックデータ一覧!$I$22:$L$27,MATCH(VLOOKUP(計算過程!$A360,バックデータ一覧!$AU$3:$AV$367,2),バックデータ一覧!$H$22:$H$27,0),MATCH(計算過程!AB$2,バックデータ一覧!$I$2:$L$2,0))))))</f>
        <v>28</v>
      </c>
      <c r="AC360" s="24">
        <f>IF(入力データと計算結果!$F$6=4,INDEX(バックデータ一覧!$I$4:$L$9,MATCH(VLOOKUP(計算過程!$A360,バックデータ一覧!$AU$3:$AV$367,2),バックデータ一覧!$H$4:$H$9,0),MATCH(計算過程!AC$2,バックデータ一覧!$I$2:$L$2,0)),IF(入力データと計算結果!$F$6=3,INDEX(バックデータ一覧!$I$10:$L$15,MATCH(VLOOKUP(計算過程!$A360,バックデータ一覧!$AU$3:$AV$367,2),バックデータ一覧!$H$10:$H$15,0),MATCH(計算過程!AC$2,バックデータ一覧!$I$2:$L$2,0)),IF(入力データと計算結果!$F$6=2,INDEX(バックデータ一覧!$I$16:$L$21,MATCH(VLOOKUP(計算過程!$A360,バックデータ一覧!$AU$3:$AV$367,2),バックデータ一覧!$H$16:$H$21,0),MATCH(計算過程!AC$2,バックデータ一覧!$I$2:$L$2,0)),IF(入力データと計算結果!$F$6=1,INDEX(バックデータ一覧!$I$22:$L$27,MATCH(VLOOKUP(計算過程!$A360,バックデータ一覧!$AU$3:$AV$367,2),バックデータ一覧!$H$22:$H$27,0),MATCH(計算過程!AC$2,バックデータ一覧!$I$2:$L$2,0))))))</f>
        <v>180</v>
      </c>
      <c r="AD360" s="89">
        <f>IF($AF360&lt;7,INDEX(バックデータ一覧!$P$4:$S$5,MATCH(入力データと計算結果!$F$8,バックデータ一覧!$O$4:$O$5,0),MATCH(入力データと計算結果!$F$6,バックデータ一覧!$P$3:$W$3,0)),IF(AND($AF360&gt;=7,$AF360&lt;16),INDEX(バックデータ一覧!$P$6:$S$7,MATCH(入力データと計算結果!$F$8,バックデータ一覧!$O$6:$O$7,0),MATCH(入力データと計算結果!$F$6,バックデータ一覧!$P$3:$W$3,0)),IF(AND($AF360&gt;=16,$AF360&lt;25),INDEX(バックデータ一覧!$P$8:$S$9,MATCH(入力データと計算結果!$F$8,バックデータ一覧!$O$8:$O$9,0),MATCH(入力データと計算結果!$F$6,バックデータ一覧!$P$3:$W$3,0)),IF($AF360&gt;=25,INDEX(バックデータ一覧!$P$10:$S$11,MATCH(入力データと計算結果!$F$8,バックデータ一覧!$O$10:$O$11,0),MATCH(入力データと計算結果!$F$6,バックデータ一覧!$P$3:$W$3,0))))))</f>
        <v>-0.12</v>
      </c>
      <c r="AE360" s="89">
        <f>IF($AF360&lt;7,INDEX(バックデータ一覧!$T$4:$W$5,MATCH(入力データと計算結果!$F$8,バックデータ一覧!$O$4:$O$5,0),MATCH(入力データと計算結果!$F$6,バックデータ一覧!$P$3:$W$3,0)),IF(AND($AF360&gt;=7,$AF360&lt;16),INDEX(バックデータ一覧!$T$6:$W$7,MATCH(入力データと計算結果!$F$8,バックデータ一覧!$O$6:$O$7,0),MATCH(入力データと計算結果!$F$6,バックデータ一覧!$P$3:$W$3,0)),IF(AND($AF360&gt;=16,$AF360&lt;25),INDEX(バックデータ一覧!$T$8:$W$9,MATCH(入力データと計算結果!$F$8,バックデータ一覧!$O$8:$O$9,0),MATCH(入力データと計算結果!$F$6,バックデータ一覧!$P$3:$W$3,0)),IF($AF360&gt;=25,INDEX(バックデータ一覧!$T$10:$W$11,MATCH(入力データと計算結果!$F$8,バックデータ一覧!$O$10:$O$11,0),MATCH(入力データと計算結果!$F$6,バックデータ一覧!$P$3:$W$3,0))))))</f>
        <v>6</v>
      </c>
      <c r="AF360" s="88">
        <f>AVERAGEIF(貼り付けシート!$A$6:$A$8765,$A360,貼り付けシート!$C$6:$C$8765)</f>
        <v>-5.1958333333333329</v>
      </c>
      <c r="AG360" s="91">
        <f>IF(AND(入力データと計算結果!$F$7=バックデータ一覧!$A$7,AH360="使用できる"),MIN(AN360,SUM(I360:N360)*$AX$13),0)</f>
        <v>0</v>
      </c>
      <c r="AH360" s="47" t="str">
        <f t="shared" si="64"/>
        <v>使用できない</v>
      </c>
      <c r="AI360" s="90">
        <f>IF(入力データと計算結果!$F$7=バックデータ一覧!$A$8,MIN(AJ360,(SUM(I360:N360)*$AX$15)),0)</f>
        <v>0</v>
      </c>
      <c r="AJ360" s="90">
        <f t="shared" ca="1" si="60"/>
        <v>0</v>
      </c>
      <c r="AK360" s="90">
        <f t="shared" ca="1" si="61"/>
        <v>40.411123549387504</v>
      </c>
      <c r="AL360" s="88">
        <f>IF(OR($AX$22=0,入力データと計算結果!$F$7&lt;&gt;バックデータ一覧!$A$8),0,$AX$19*AM360*10^-3)</f>
        <v>0</v>
      </c>
      <c r="AM360" s="90">
        <f>SUMPRODUCT(('計算過程（日射量等）'!$A$6:$A$8765=計算過程!A360)*('計算過程（日射量等）'!$C$6:$C$8765&gt;=$AX$20))</f>
        <v>0</v>
      </c>
      <c r="AN360" s="90">
        <f>IF(入力データと計算結果!$F$7=バックデータ一覧!$A$9,0,AO360*$AX$22*$AX$21*計算過程!$AX$23)</f>
        <v>0</v>
      </c>
      <c r="AO360" s="90">
        <f>SUMIF('計算過程（日射量等）'!$A$6:$A$8765,計算過程!A360,'計算過程（日射量等）'!$C$6:$C$8765)*3600*10^-6</f>
        <v>2.3128203146270065</v>
      </c>
      <c r="AP360" s="90">
        <f>AVERAGE($AQ345:$AQ$370,$AQ$6:$AQ10)</f>
        <v>-2.1102150537634329E-2</v>
      </c>
      <c r="AQ360" s="90">
        <f>AVERAGEIF('貼り付けシート（日射量等）'!$D$3:$D$8762,$A360,'貼り付けシート（日射量等）'!$F$3:$F$8762)</f>
        <v>-3.4333333333333331</v>
      </c>
    </row>
    <row r="361" spans="1:43">
      <c r="A361" s="28">
        <v>41995</v>
      </c>
      <c r="B361" s="88">
        <f ca="1">I361-IF(入力データと計算結果!$F$7=バックデータ一覧!$A$7,計算過程!$AG361,計算過程!$AI361)*I361/($I361+$J361+$K361+$L361+$M361+$N361)</f>
        <v>15.211924</v>
      </c>
      <c r="C361" s="88">
        <f ca="1">J361-IF(入力データと計算結果!$F$7=バックデータ一覧!$A$7,計算過程!$AG361,計算過程!$AI361)*J361/($I361+$J361+$K361+$L361+$M361+$N361)</f>
        <v>24.802050000000001</v>
      </c>
      <c r="D361" s="88">
        <f ca="1">K361-IF(入力データと計算結果!$F$7=バックデータ一覧!$A$7,計算過程!$AG361,計算過程!$AI361)*K361/($I361+$J361+$K361+$L361+$M361+$N361)</f>
        <v>4.6297160000000002</v>
      </c>
      <c r="E361" s="88">
        <f ca="1">L361-IF(入力データと計算結果!$F$7=バックデータ一覧!$A$7,計算過程!$AG361,計算過程!$AI361)*L361/($I361+$J361+$K361+$L361+$M361+$N361)</f>
        <v>29.762460000000001</v>
      </c>
      <c r="F361" s="88">
        <f ca="1">M361-IF(入力データと計算結果!$F$7=バックデータ一覧!$A$7,計算過程!$AG361,計算過程!$AI361)*M361/($I361+$J361+$K361+$L361+$M361+$N361)</f>
        <v>0</v>
      </c>
      <c r="G361" s="88">
        <f ca="1">N361-IF(入力データと計算結果!$F$7=バックデータ一覧!$A$7,計算過程!$AG361,計算過程!$AI361)*N361/($I361+$J361+$K361+$L361+$M361+$N361)</f>
        <v>6.900500000000001</v>
      </c>
      <c r="H361" s="88">
        <f t="shared" si="62"/>
        <v>0</v>
      </c>
      <c r="I361" s="90">
        <f ca="1">P361*(バックデータ一覧!$E$3-計算過程!X361)*4.186*10^-3</f>
        <v>15.211924</v>
      </c>
      <c r="J361" s="90">
        <f ca="1">Q361*(バックデータ一覧!$E$4-計算過程!X361)*4.186*10^-3</f>
        <v>24.802050000000001</v>
      </c>
      <c r="K361" s="90">
        <f ca="1">R361*(バックデータ一覧!$E$5-計算過程!X361)*4.186*10^-3</f>
        <v>4.6297160000000002</v>
      </c>
      <c r="L361" s="90">
        <f ca="1">IF(入力データと計算結果!$F$9=バックデータ一覧!$A$2,計算過程!S361*(バックデータ一覧!$E$6-計算過程!X361)*4.186*10^-3,0)</f>
        <v>29.762460000000001</v>
      </c>
      <c r="M361" s="90">
        <f>IF(入力データと計算結果!$F$9=バックデータ一覧!$A$2,0,計算過程!T361*(バックデータ一覧!$E$7-計算過程!X361)*4.186*10^-3)</f>
        <v>0</v>
      </c>
      <c r="N361" s="90">
        <f ca="1">IF(入力データと計算結果!$F$9=バックデータ一覧!$A$4,0,計算過程!U361*(バックデータ一覧!$E$8-計算過程!X361)*4.186*10^-3)</f>
        <v>6.900500000000001</v>
      </c>
      <c r="O361" s="90">
        <f>IF(入力データと計算結果!$F$9=バックデータ一覧!$A$4,計算過程!W361*1.25,0)</f>
        <v>0</v>
      </c>
      <c r="P361" s="88">
        <f t="shared" si="55"/>
        <v>92</v>
      </c>
      <c r="Q361" s="88">
        <f t="shared" si="56"/>
        <v>150</v>
      </c>
      <c r="R361" s="88">
        <f t="shared" si="57"/>
        <v>28</v>
      </c>
      <c r="S361" s="88">
        <f>IF(入力データと計算結果!$F$9=バックデータ一覧!$A$2,$AC361,0)*$AX$11*$AX$12</f>
        <v>180</v>
      </c>
      <c r="T361" s="88">
        <f>IF(入力データと計算結果!$F$9=バックデータ一覧!$A$2,0,$AC361)*$AX$12</f>
        <v>0</v>
      </c>
      <c r="U361" s="88">
        <f t="shared" ca="1" si="63"/>
        <v>27.705396539886863</v>
      </c>
      <c r="V361" s="90">
        <f ca="1">IF(OR(入力データと計算結果!$F$9=バックデータ一覧!$A$2,入力データと計算結果!$F$9=バックデータ一覧!$A$3),W361/(バックデータ一覧!$E$8-計算過程!X361)/4.186*10^3,0)</f>
        <v>27.705396539886863</v>
      </c>
      <c r="W361" s="90">
        <f t="shared" si="58"/>
        <v>6.9005000000000001</v>
      </c>
      <c r="X361" s="90">
        <f ca="1">MAX(VLOOKUP(入力データと計算結果!$F$5,バックデータ一覧!$Y$3:$AA$10,2)*Y361+VLOOKUP(入力データと計算結果!$F$5,バックデータ一覧!$Y$3:$AA$10,3),0.5)</f>
        <v>0.5</v>
      </c>
      <c r="Y361" s="90">
        <f t="shared" ca="1" si="59"/>
        <v>-5.1287499999999993</v>
      </c>
      <c r="Z361" s="24">
        <f>IF(入力データと計算結果!$F$6=4,INDEX(バックデータ一覧!$I$4:$L$9,MATCH(VLOOKUP(計算過程!$A361,バックデータ一覧!$AU$3:$AV$367,2),バックデータ一覧!$H$4:$H$9,0),MATCH(計算過程!Z$2,バックデータ一覧!$I$2:$L$2,0)),IF(入力データと計算結果!$F$6=3,INDEX(バックデータ一覧!$I$10:$L$15,MATCH(VLOOKUP(計算過程!$A361,バックデータ一覧!$AU$3:$AV$367,2),バックデータ一覧!$H$10:$H$15,0),MATCH(計算過程!Z$2,バックデータ一覧!$I$2:$L$2,0)),IF(入力データと計算結果!$F$6=2,INDEX(バックデータ一覧!$I$16:$L$21,MATCH(VLOOKUP(計算過程!$A361,バックデータ一覧!$AU$3:$AV$367,2),バックデータ一覧!$H$16:$H$21,0),MATCH(計算過程!Z$2,バックデータ一覧!$I$2:$L$2,0)),IF(入力データと計算結果!$F$6=1,INDEX(バックデータ一覧!$I$22:$L$27,MATCH(VLOOKUP(計算過程!$A361,バックデータ一覧!$AU$3:$AV$367,2),バックデータ一覧!$H$22:$H$27,0),MATCH(計算過程!Z$2,バックデータ一覧!$I$2:$L$2,0))))))</f>
        <v>92</v>
      </c>
      <c r="AA361" s="24">
        <f>IF(入力データと計算結果!$F$6=4,INDEX(バックデータ一覧!$I$4:$L$9,MATCH(VLOOKUP(計算過程!$A361,バックデータ一覧!$AU$3:$AV$367,2),バックデータ一覧!$H$4:$H$9,0),MATCH(計算過程!AA$2,バックデータ一覧!$I$2:$L$2,0)),IF(入力データと計算結果!$F$6=3,INDEX(バックデータ一覧!$I$10:$L$15,MATCH(VLOOKUP(計算過程!$A361,バックデータ一覧!$AU$3:$AV$367,2),バックデータ一覧!$H$10:$H$15,0),MATCH(計算過程!AA$2,バックデータ一覧!$I$2:$L$2,0)),IF(入力データと計算結果!$F$6=2,INDEX(バックデータ一覧!$I$16:$L$21,MATCH(VLOOKUP(計算過程!$A361,バックデータ一覧!$AU$3:$AV$367,2),バックデータ一覧!$H$16:$H$21,0),MATCH(計算過程!AA$2,バックデータ一覧!$I$2:$L$2,0)),IF(入力データと計算結果!$F$6=1,INDEX(バックデータ一覧!$I$22:$L$27,MATCH(VLOOKUP(計算過程!$A361,バックデータ一覧!$AU$3:$AV$367,2),バックデータ一覧!$H$22:$H$27,0),MATCH(計算過程!AA$2,バックデータ一覧!$I$2:$L$2,0))))))</f>
        <v>150</v>
      </c>
      <c r="AB361" s="24">
        <f>IF(入力データと計算結果!$F$6=4,INDEX(バックデータ一覧!$I$4:$L$9,MATCH(VLOOKUP(計算過程!$A361,バックデータ一覧!$AU$3:$AV$367,2),バックデータ一覧!$H$4:$H$9,0),MATCH(計算過程!AB$2,バックデータ一覧!$I$2:$L$2,0)),IF(入力データと計算結果!$F$6=3,INDEX(バックデータ一覧!$I$10:$L$15,MATCH(VLOOKUP(計算過程!$A361,バックデータ一覧!$AU$3:$AV$367,2),バックデータ一覧!$H$10:$H$15,0),MATCH(計算過程!AB$2,バックデータ一覧!$I$2:$L$2,0)),IF(入力データと計算結果!$F$6=2,INDEX(バックデータ一覧!$I$16:$L$21,MATCH(VLOOKUP(計算過程!$A361,バックデータ一覧!$AU$3:$AV$367,2),バックデータ一覧!$H$16:$H$21,0),MATCH(計算過程!AB$2,バックデータ一覧!$I$2:$L$2,0)),IF(入力データと計算結果!$F$6=1,INDEX(バックデータ一覧!$I$22:$L$27,MATCH(VLOOKUP(計算過程!$A361,バックデータ一覧!$AU$3:$AV$367,2),バックデータ一覧!$H$22:$H$27,0),MATCH(計算過程!AB$2,バックデータ一覧!$I$2:$L$2,0))))))</f>
        <v>28</v>
      </c>
      <c r="AC361" s="24">
        <f>IF(入力データと計算結果!$F$6=4,INDEX(バックデータ一覧!$I$4:$L$9,MATCH(VLOOKUP(計算過程!$A361,バックデータ一覧!$AU$3:$AV$367,2),バックデータ一覧!$H$4:$H$9,0),MATCH(計算過程!AC$2,バックデータ一覧!$I$2:$L$2,0)),IF(入力データと計算結果!$F$6=3,INDEX(バックデータ一覧!$I$10:$L$15,MATCH(VLOOKUP(計算過程!$A361,バックデータ一覧!$AU$3:$AV$367,2),バックデータ一覧!$H$10:$H$15,0),MATCH(計算過程!AC$2,バックデータ一覧!$I$2:$L$2,0)),IF(入力データと計算結果!$F$6=2,INDEX(バックデータ一覧!$I$16:$L$21,MATCH(VLOOKUP(計算過程!$A361,バックデータ一覧!$AU$3:$AV$367,2),バックデータ一覧!$H$16:$H$21,0),MATCH(計算過程!AC$2,バックデータ一覧!$I$2:$L$2,0)),IF(入力データと計算結果!$F$6=1,INDEX(バックデータ一覧!$I$22:$L$27,MATCH(VLOOKUP(計算過程!$A361,バックデータ一覧!$AU$3:$AV$367,2),バックデータ一覧!$H$22:$H$27,0),MATCH(計算過程!AC$2,バックデータ一覧!$I$2:$L$2,0))))))</f>
        <v>180</v>
      </c>
      <c r="AD361" s="89">
        <f>IF($AF361&lt;7,INDEX(バックデータ一覧!$P$4:$S$5,MATCH(入力データと計算結果!$F$8,バックデータ一覧!$O$4:$O$5,0),MATCH(入力データと計算結果!$F$6,バックデータ一覧!$P$3:$W$3,0)),IF(AND($AF361&gt;=7,$AF361&lt;16),INDEX(バックデータ一覧!$P$6:$S$7,MATCH(入力データと計算結果!$F$8,バックデータ一覧!$O$6:$O$7,0),MATCH(入力データと計算結果!$F$6,バックデータ一覧!$P$3:$W$3,0)),IF(AND($AF361&gt;=16,$AF361&lt;25),INDEX(バックデータ一覧!$P$8:$S$9,MATCH(入力データと計算結果!$F$8,バックデータ一覧!$O$8:$O$9,0),MATCH(入力データと計算結果!$F$6,バックデータ一覧!$P$3:$W$3,0)),IF($AF361&gt;=25,INDEX(バックデータ一覧!$P$10:$S$11,MATCH(入力データと計算結果!$F$8,バックデータ一覧!$O$10:$O$11,0),MATCH(入力データと計算結果!$F$6,バックデータ一覧!$P$3:$W$3,0))))))</f>
        <v>-0.12</v>
      </c>
      <c r="AE361" s="89">
        <f>IF($AF361&lt;7,INDEX(バックデータ一覧!$T$4:$W$5,MATCH(入力データと計算結果!$F$8,バックデータ一覧!$O$4:$O$5,0),MATCH(入力データと計算結果!$F$6,バックデータ一覧!$P$3:$W$3,0)),IF(AND($AF361&gt;=7,$AF361&lt;16),INDEX(バックデータ一覧!$T$6:$W$7,MATCH(入力データと計算結果!$F$8,バックデータ一覧!$O$6:$O$7,0),MATCH(入力データと計算結果!$F$6,バックデータ一覧!$P$3:$W$3,0)),IF(AND($AF361&gt;=16,$AF361&lt;25),INDEX(バックデータ一覧!$T$8:$W$9,MATCH(入力データと計算結果!$F$8,バックデータ一覧!$O$8:$O$9,0),MATCH(入力データと計算結果!$F$6,バックデータ一覧!$P$3:$W$3,0)),IF($AF361&gt;=25,INDEX(バックデータ一覧!$T$10:$W$11,MATCH(入力データと計算結果!$F$8,バックデータ一覧!$O$10:$O$11,0),MATCH(入力データと計算結果!$F$6,バックデータ一覧!$P$3:$W$3,0))))))</f>
        <v>6</v>
      </c>
      <c r="AF361" s="88">
        <f>AVERAGEIF(貼り付けシート!$A$6:$A$8765,$A361,貼り付けシート!$C$6:$C$8765)</f>
        <v>-7.5041666666666655</v>
      </c>
      <c r="AG361" s="91">
        <f>IF(AND(入力データと計算結果!$F$7=バックデータ一覧!$A$7,AH361="使用できる"),MIN(AN361,SUM(I361:N361)*$AX$13),0)</f>
        <v>0</v>
      </c>
      <c r="AH361" s="47" t="str">
        <f t="shared" si="64"/>
        <v>使用できない</v>
      </c>
      <c r="AI361" s="90">
        <f>IF(入力データと計算結果!$F$7=バックデータ一覧!$A$8,MIN(AJ361,(SUM(I361:N361)*$AX$15)),0)</f>
        <v>0</v>
      </c>
      <c r="AJ361" s="90">
        <f t="shared" ca="1" si="60"/>
        <v>0</v>
      </c>
      <c r="AK361" s="90">
        <f t="shared" ca="1" si="61"/>
        <v>40.499550000000006</v>
      </c>
      <c r="AL361" s="88">
        <f>IF(OR($AX$22=0,入力データと計算結果!$F$7&lt;&gt;バックデータ一覧!$A$8),0,$AX$19*AM361*10^-3)</f>
        <v>0</v>
      </c>
      <c r="AM361" s="90">
        <f>SUMPRODUCT(('計算過程（日射量等）'!$A$6:$A$8765=計算過程!A361)*('計算過程（日射量等）'!$C$6:$C$8765&gt;=$AX$20))</f>
        <v>3</v>
      </c>
      <c r="AN361" s="90">
        <f>IF(入力データと計算結果!$F$7=バックデータ一覧!$A$9,0,AO361*$AX$22*$AX$21*計算過程!$AX$23)</f>
        <v>0</v>
      </c>
      <c r="AO361" s="90">
        <f>SUMIF('計算過程（日射量等）'!$A$6:$A$8765,計算過程!A361,'計算過程（日射量等）'!$C$6:$C$8765)*3600*10^-6</f>
        <v>6.5161445195223813</v>
      </c>
      <c r="AP361" s="90">
        <f>AVERAGE($AQ346:$AQ$370,$AQ$6:$AQ11)</f>
        <v>1.6129032258064616E-2</v>
      </c>
      <c r="AQ361" s="90">
        <f>AVERAGEIF('貼り付けシート（日射量等）'!$D$3:$D$8762,$A361,'貼り付けシート（日射量等）'!$F$3:$F$8762)</f>
        <v>-0.66249999999999998</v>
      </c>
    </row>
    <row r="362" spans="1:43">
      <c r="A362" s="28">
        <v>41996</v>
      </c>
      <c r="B362" s="88">
        <f ca="1">I362-IF(入力データと計算結果!$F$7=バックデータ一覧!$A$7,計算過程!$AG362,計算過程!$AI362)*I362/($I362+$J362+$K362+$L362+$M362+$N362)</f>
        <v>23.148579999999999</v>
      </c>
      <c r="C362" s="88">
        <f ca="1">J362-IF(入力データと計算結果!$F$7=バックデータ一覧!$A$7,計算過程!$AG362,計算過程!$AI362)*J362/($I362+$J362+$K362+$L362+$M362+$N362)</f>
        <v>33.069400000000002</v>
      </c>
      <c r="D362" s="88">
        <f ca="1">K362-IF(入力データと計算結果!$F$7=バックデータ一覧!$A$7,計算過程!$AG362,計算過程!$AI362)*K362/($I362+$J362+$K362+$L362+$M362+$N362)</f>
        <v>4.9604099999999995</v>
      </c>
      <c r="E362" s="88">
        <f ca="1">L362-IF(入力データと計算結果!$F$7=バックデータ一覧!$A$7,計算過程!$AG362,計算過程!$AI362)*L362/($I362+$J362+$K362+$L362+$M362+$N362)</f>
        <v>29.762460000000001</v>
      </c>
      <c r="F362" s="88">
        <f ca="1">M362-IF(入力データと計算結果!$F$7=バックデータ一覧!$A$7,計算過程!$AG362,計算過程!$AI362)*M362/($I362+$J362+$K362+$L362+$M362+$N362)</f>
        <v>0</v>
      </c>
      <c r="G362" s="88">
        <f ca="1">N362-IF(入力データと計算結果!$F$7=バックデータ一覧!$A$7,計算過程!$AG362,計算過程!$AI362)*N362/($I362+$J362+$K362+$L362+$M362+$N362)</f>
        <v>6.2310000000000008</v>
      </c>
      <c r="H362" s="88">
        <f t="shared" si="62"/>
        <v>0</v>
      </c>
      <c r="I362" s="90">
        <f ca="1">P362*(バックデータ一覧!$E$3-計算過程!X362)*4.186*10^-3</f>
        <v>23.148579999999999</v>
      </c>
      <c r="J362" s="90">
        <f ca="1">Q362*(バックデータ一覧!$E$4-計算過程!X362)*4.186*10^-3</f>
        <v>33.069400000000002</v>
      </c>
      <c r="K362" s="90">
        <f ca="1">R362*(バックデータ一覧!$E$5-計算過程!X362)*4.186*10^-3</f>
        <v>4.9604099999999995</v>
      </c>
      <c r="L362" s="90">
        <f ca="1">IF(入力データと計算結果!$F$9=バックデータ一覧!$A$2,計算過程!S362*(バックデータ一覧!$E$6-計算過程!X362)*4.186*10^-3,0)</f>
        <v>29.762460000000001</v>
      </c>
      <c r="M362" s="90">
        <f>IF(入力データと計算結果!$F$9=バックデータ一覧!$A$2,0,計算過程!T362*(バックデータ一覧!$E$7-計算過程!X362)*4.186*10^-3)</f>
        <v>0</v>
      </c>
      <c r="N362" s="90">
        <f ca="1">IF(入力データと計算結果!$F$9=バックデータ一覧!$A$4,0,計算過程!U362*(バックデータ一覧!$E$8-計算過程!X362)*4.186*10^-3)</f>
        <v>6.2310000000000008</v>
      </c>
      <c r="O362" s="90">
        <f>IF(入力データと計算結果!$F$9=バックデータ一覧!$A$4,計算過程!W362*1.25,0)</f>
        <v>0</v>
      </c>
      <c r="P362" s="88">
        <f t="shared" si="55"/>
        <v>140</v>
      </c>
      <c r="Q362" s="88">
        <f t="shared" si="56"/>
        <v>200</v>
      </c>
      <c r="R362" s="88">
        <f t="shared" si="57"/>
        <v>30</v>
      </c>
      <c r="S362" s="88">
        <f>IF(入力データと計算結果!$F$9=バックデータ一覧!$A$2,$AC362,0)*$AX$11*$AX$12</f>
        <v>180</v>
      </c>
      <c r="T362" s="88">
        <f>IF(入力データと計算結果!$F$9=バックデータ一覧!$A$2,0,$AC362)*$AX$12</f>
        <v>0</v>
      </c>
      <c r="U362" s="88">
        <f t="shared" ca="1" si="63"/>
        <v>25.017364805453955</v>
      </c>
      <c r="V362" s="90">
        <f ca="1">IF(OR(入力データと計算結果!$F$9=バックデータ一覧!$A$2,入力データと計算結果!$F$9=バックデータ一覧!$A$3),W362/(バックデータ一覧!$E$8-計算過程!X362)/4.186*10^3,0)</f>
        <v>25.017364805453955</v>
      </c>
      <c r="W362" s="90">
        <f t="shared" si="58"/>
        <v>6.2309999999999999</v>
      </c>
      <c r="X362" s="90">
        <f ca="1">MAX(VLOOKUP(入力データと計算結果!$F$5,バックデータ一覧!$Y$3:$AA$10,2)*Y362+VLOOKUP(入力データと計算結果!$F$5,バックデータ一覧!$Y$3:$AA$10,3),0.5)</f>
        <v>0.5</v>
      </c>
      <c r="Y362" s="90">
        <f t="shared" ca="1" si="59"/>
        <v>-5.5662499999999993</v>
      </c>
      <c r="Z362" s="24">
        <f>IF(入力データと計算結果!$F$6=4,INDEX(バックデータ一覧!$I$4:$L$9,MATCH(VLOOKUP(計算過程!$A362,バックデータ一覧!$AU$3:$AV$367,2),バックデータ一覧!$H$4:$H$9,0),MATCH(計算過程!Z$2,バックデータ一覧!$I$2:$L$2,0)),IF(入力データと計算結果!$F$6=3,INDEX(バックデータ一覧!$I$10:$L$15,MATCH(VLOOKUP(計算過程!$A362,バックデータ一覧!$AU$3:$AV$367,2),バックデータ一覧!$H$10:$H$15,0),MATCH(計算過程!Z$2,バックデータ一覧!$I$2:$L$2,0)),IF(入力データと計算結果!$F$6=2,INDEX(バックデータ一覧!$I$16:$L$21,MATCH(VLOOKUP(計算過程!$A362,バックデータ一覧!$AU$3:$AV$367,2),バックデータ一覧!$H$16:$H$21,0),MATCH(計算過程!Z$2,バックデータ一覧!$I$2:$L$2,0)),IF(入力データと計算結果!$F$6=1,INDEX(バックデータ一覧!$I$22:$L$27,MATCH(VLOOKUP(計算過程!$A362,バックデータ一覧!$AU$3:$AV$367,2),バックデータ一覧!$H$22:$H$27,0),MATCH(計算過程!Z$2,バックデータ一覧!$I$2:$L$2,0))))))</f>
        <v>140</v>
      </c>
      <c r="AA362" s="24">
        <f>IF(入力データと計算結果!$F$6=4,INDEX(バックデータ一覧!$I$4:$L$9,MATCH(VLOOKUP(計算過程!$A362,バックデータ一覧!$AU$3:$AV$367,2),バックデータ一覧!$H$4:$H$9,0),MATCH(計算過程!AA$2,バックデータ一覧!$I$2:$L$2,0)),IF(入力データと計算結果!$F$6=3,INDEX(バックデータ一覧!$I$10:$L$15,MATCH(VLOOKUP(計算過程!$A362,バックデータ一覧!$AU$3:$AV$367,2),バックデータ一覧!$H$10:$H$15,0),MATCH(計算過程!AA$2,バックデータ一覧!$I$2:$L$2,0)),IF(入力データと計算結果!$F$6=2,INDEX(バックデータ一覧!$I$16:$L$21,MATCH(VLOOKUP(計算過程!$A362,バックデータ一覧!$AU$3:$AV$367,2),バックデータ一覧!$H$16:$H$21,0),MATCH(計算過程!AA$2,バックデータ一覧!$I$2:$L$2,0)),IF(入力データと計算結果!$F$6=1,INDEX(バックデータ一覧!$I$22:$L$27,MATCH(VLOOKUP(計算過程!$A362,バックデータ一覧!$AU$3:$AV$367,2),バックデータ一覧!$H$22:$H$27,0),MATCH(計算過程!AA$2,バックデータ一覧!$I$2:$L$2,0))))))</f>
        <v>200</v>
      </c>
      <c r="AB362" s="24">
        <f>IF(入力データと計算結果!$F$6=4,INDEX(バックデータ一覧!$I$4:$L$9,MATCH(VLOOKUP(計算過程!$A362,バックデータ一覧!$AU$3:$AV$367,2),バックデータ一覧!$H$4:$H$9,0),MATCH(計算過程!AB$2,バックデータ一覧!$I$2:$L$2,0)),IF(入力データと計算結果!$F$6=3,INDEX(バックデータ一覧!$I$10:$L$15,MATCH(VLOOKUP(計算過程!$A362,バックデータ一覧!$AU$3:$AV$367,2),バックデータ一覧!$H$10:$H$15,0),MATCH(計算過程!AB$2,バックデータ一覧!$I$2:$L$2,0)),IF(入力データと計算結果!$F$6=2,INDEX(バックデータ一覧!$I$16:$L$21,MATCH(VLOOKUP(計算過程!$A362,バックデータ一覧!$AU$3:$AV$367,2),バックデータ一覧!$H$16:$H$21,0),MATCH(計算過程!AB$2,バックデータ一覧!$I$2:$L$2,0)),IF(入力データと計算結果!$F$6=1,INDEX(バックデータ一覧!$I$22:$L$27,MATCH(VLOOKUP(計算過程!$A362,バックデータ一覧!$AU$3:$AV$367,2),バックデータ一覧!$H$22:$H$27,0),MATCH(計算過程!AB$2,バックデータ一覧!$I$2:$L$2,0))))))</f>
        <v>30</v>
      </c>
      <c r="AC362" s="24">
        <f>IF(入力データと計算結果!$F$6=4,INDEX(バックデータ一覧!$I$4:$L$9,MATCH(VLOOKUP(計算過程!$A362,バックデータ一覧!$AU$3:$AV$367,2),バックデータ一覧!$H$4:$H$9,0),MATCH(計算過程!AC$2,バックデータ一覧!$I$2:$L$2,0)),IF(入力データと計算結果!$F$6=3,INDEX(バックデータ一覧!$I$10:$L$15,MATCH(VLOOKUP(計算過程!$A362,バックデータ一覧!$AU$3:$AV$367,2),バックデータ一覧!$H$10:$H$15,0),MATCH(計算過程!AC$2,バックデータ一覧!$I$2:$L$2,0)),IF(入力データと計算結果!$F$6=2,INDEX(バックデータ一覧!$I$16:$L$21,MATCH(VLOOKUP(計算過程!$A362,バックデータ一覧!$AU$3:$AV$367,2),バックデータ一覧!$H$16:$H$21,0),MATCH(計算過程!AC$2,バックデータ一覧!$I$2:$L$2,0)),IF(入力データと計算結果!$F$6=1,INDEX(バックデータ一覧!$I$22:$L$27,MATCH(VLOOKUP(計算過程!$A362,バックデータ一覧!$AU$3:$AV$367,2),バックデータ一覧!$H$22:$H$27,0),MATCH(計算過程!AC$2,バックデータ一覧!$I$2:$L$2,0))))))</f>
        <v>180</v>
      </c>
      <c r="AD362" s="89">
        <f>IF($AF362&lt;7,INDEX(バックデータ一覧!$P$4:$S$5,MATCH(入力データと計算結果!$F$8,バックデータ一覧!$O$4:$O$5,0),MATCH(入力データと計算結果!$F$6,バックデータ一覧!$P$3:$W$3,0)),IF(AND($AF362&gt;=7,$AF362&lt;16),INDEX(バックデータ一覧!$P$6:$S$7,MATCH(入力データと計算結果!$F$8,バックデータ一覧!$O$6:$O$7,0),MATCH(入力データと計算結果!$F$6,バックデータ一覧!$P$3:$W$3,0)),IF(AND($AF362&gt;=16,$AF362&lt;25),INDEX(バックデータ一覧!$P$8:$S$9,MATCH(入力データと計算結果!$F$8,バックデータ一覧!$O$8:$O$9,0),MATCH(入力データと計算結果!$F$6,バックデータ一覧!$P$3:$W$3,0)),IF($AF362&gt;=25,INDEX(バックデータ一覧!$P$10:$S$11,MATCH(入力データと計算結果!$F$8,バックデータ一覧!$O$10:$O$11,0),MATCH(入力データと計算結果!$F$6,バックデータ一覧!$P$3:$W$3,0))))))</f>
        <v>-0.12</v>
      </c>
      <c r="AE362" s="89">
        <f>IF($AF362&lt;7,INDEX(バックデータ一覧!$T$4:$W$5,MATCH(入力データと計算結果!$F$8,バックデータ一覧!$O$4:$O$5,0),MATCH(入力データと計算結果!$F$6,バックデータ一覧!$P$3:$W$3,0)),IF(AND($AF362&gt;=7,$AF362&lt;16),INDEX(バックデータ一覧!$T$6:$W$7,MATCH(入力データと計算結果!$F$8,バックデータ一覧!$O$6:$O$7,0),MATCH(入力データと計算結果!$F$6,バックデータ一覧!$P$3:$W$3,0)),IF(AND($AF362&gt;=16,$AF362&lt;25),INDEX(バックデータ一覧!$T$8:$W$9,MATCH(入力データと計算結果!$F$8,バックデータ一覧!$O$8:$O$9,0),MATCH(入力データと計算結果!$F$6,バックデータ一覧!$P$3:$W$3,0)),IF($AF362&gt;=25,INDEX(バックデータ一覧!$T$10:$W$11,MATCH(入力データと計算結果!$F$8,バックデータ一覧!$O$10:$O$11,0),MATCH(入力データと計算結果!$F$6,バックデータ一覧!$P$3:$W$3,0))))))</f>
        <v>6</v>
      </c>
      <c r="AF362" s="88">
        <f>AVERAGEIF(貼り付けシート!$A$6:$A$8765,$A362,貼り付けシート!$C$6:$C$8765)</f>
        <v>-1.925</v>
      </c>
      <c r="AG362" s="91">
        <f>IF(AND(入力データと計算結果!$F$7=バックデータ一覧!$A$7,AH362="使用できる"),MIN(AN362,SUM(I362:N362)*$AX$13),0)</f>
        <v>0</v>
      </c>
      <c r="AH362" s="47" t="str">
        <f t="shared" si="64"/>
        <v>使用できない</v>
      </c>
      <c r="AI362" s="90">
        <f>IF(入力データと計算結果!$F$7=バックデータ一覧!$A$8,MIN(AJ362,(SUM(I362:N362)*$AX$15)),0)</f>
        <v>0</v>
      </c>
      <c r="AJ362" s="90">
        <f t="shared" ca="1" si="60"/>
        <v>0</v>
      </c>
      <c r="AK362" s="90">
        <f t="shared" ca="1" si="61"/>
        <v>40.499550000000006</v>
      </c>
      <c r="AL362" s="88">
        <f>IF(OR($AX$22=0,入力データと計算結果!$F$7&lt;&gt;バックデータ一覧!$A$8),0,$AX$19*AM362*10^-3)</f>
        <v>0</v>
      </c>
      <c r="AM362" s="90">
        <f>SUMPRODUCT(('計算過程（日射量等）'!$A$6:$A$8765=計算過程!A362)*('計算過程（日射量等）'!$C$6:$C$8765&gt;=$AX$20))</f>
        <v>2</v>
      </c>
      <c r="AN362" s="90">
        <f>IF(入力データと計算結果!$F$7=バックデータ一覧!$A$9,0,AO362*$AX$22*$AX$21*計算過程!$AX$23)</f>
        <v>0</v>
      </c>
      <c r="AO362" s="90">
        <f>SUMIF('計算過程（日射量等）'!$A$6:$A$8765,計算過程!A362,'計算過程（日射量等）'!$C$6:$C$8765)*3600*10^-6</f>
        <v>5.0166354159180715</v>
      </c>
      <c r="AP362" s="90">
        <f>AVERAGE($AQ347:$AQ$370,$AQ$6:$AQ12)</f>
        <v>0.26411290322580661</v>
      </c>
      <c r="AQ362" s="90">
        <f>AVERAGEIF('貼り付けシート（日射量等）'!$D$3:$D$8762,$A362,'貼り付けシート（日射量等）'!$F$3:$F$8762)</f>
        <v>-0.14583333333333329</v>
      </c>
    </row>
    <row r="363" spans="1:43">
      <c r="A363" s="28">
        <v>41997</v>
      </c>
      <c r="B363" s="88">
        <f ca="1">I363-IF(入力データと計算結果!$F$7=バックデータ一覧!$A$7,計算過程!$AG363,計算過程!$AI363)*I363/($I363+$J363+$K363+$L363+$M363+$N363)</f>
        <v>5.2911040000000007</v>
      </c>
      <c r="C363" s="88">
        <f ca="1">J363-IF(入力データと計算結果!$F$7=バックデータ一覧!$A$7,計算過程!$AG363,計算過程!$AI363)*J363/($I363+$J363+$K363+$L363+$M363+$N363)</f>
        <v>31.415929999999999</v>
      </c>
      <c r="D363" s="88">
        <f ca="1">K363-IF(入力データと計算結果!$F$7=バックデータ一覧!$A$7,計算過程!$AG363,計算過程!$AI363)*K363/($I363+$J363+$K363+$L363+$M363+$N363)</f>
        <v>4.6297160000000002</v>
      </c>
      <c r="E363" s="88">
        <f ca="1">L363-IF(入力データと計算結果!$F$7=バックデータ一覧!$A$7,計算過程!$AG363,計算過程!$AI363)*L363/($I363+$J363+$K363+$L363+$M363+$N363)</f>
        <v>0</v>
      </c>
      <c r="F363" s="88">
        <f ca="1">M363-IF(入力データと計算結果!$F$7=バックデータ一覧!$A$7,計算過程!$AG363,計算過程!$AI363)*M363/($I363+$J363+$K363+$L363+$M363+$N363)</f>
        <v>0</v>
      </c>
      <c r="G363" s="88">
        <f ca="1">N363-IF(入力データと計算結果!$F$7=バックデータ一覧!$A$7,計算過程!$AG363,計算過程!$AI363)*N363/($I363+$J363+$K363+$L363+$M363+$N363)</f>
        <v>0</v>
      </c>
      <c r="H363" s="88">
        <f t="shared" si="62"/>
        <v>0</v>
      </c>
      <c r="I363" s="90">
        <f ca="1">P363*(バックデータ一覧!$E$3-計算過程!X363)*4.186*10^-3</f>
        <v>5.2911040000000007</v>
      </c>
      <c r="J363" s="90">
        <f ca="1">Q363*(バックデータ一覧!$E$4-計算過程!X363)*4.186*10^-3</f>
        <v>31.415929999999999</v>
      </c>
      <c r="K363" s="90">
        <f ca="1">R363*(バックデータ一覧!$E$5-計算過程!X363)*4.186*10^-3</f>
        <v>4.6297160000000002</v>
      </c>
      <c r="L363" s="90">
        <f ca="1">IF(入力データと計算結果!$F$9=バックデータ一覧!$A$2,計算過程!S363*(バックデータ一覧!$E$6-計算過程!X363)*4.186*10^-3,0)</f>
        <v>0</v>
      </c>
      <c r="M363" s="90">
        <f>IF(入力データと計算結果!$F$9=バックデータ一覧!$A$2,0,計算過程!T363*(バックデータ一覧!$E$7-計算過程!X363)*4.186*10^-3)</f>
        <v>0</v>
      </c>
      <c r="N363" s="90">
        <f ca="1">IF(入力データと計算結果!$F$9=バックデータ一覧!$A$4,0,計算過程!U363*(バックデータ一覧!$E$8-計算過程!X363)*4.186*10^-3)</f>
        <v>0</v>
      </c>
      <c r="O363" s="90">
        <f>IF(入力データと計算結果!$F$9=バックデータ一覧!$A$4,計算過程!W363*1.25,0)</f>
        <v>0</v>
      </c>
      <c r="P363" s="88">
        <f t="shared" si="55"/>
        <v>32</v>
      </c>
      <c r="Q363" s="88">
        <f t="shared" si="56"/>
        <v>190</v>
      </c>
      <c r="R363" s="88">
        <f t="shared" si="57"/>
        <v>28</v>
      </c>
      <c r="S363" s="88">
        <f>IF(入力データと計算結果!$F$9=バックデータ一覧!$A$2,$AC363,0)*$AX$11*$AX$12</f>
        <v>0</v>
      </c>
      <c r="T363" s="88">
        <f>IF(入力データと計算結果!$F$9=バックデータ一覧!$A$2,0,$AC363)*$AX$12</f>
        <v>0</v>
      </c>
      <c r="U363" s="88">
        <f t="shared" ca="1" si="63"/>
        <v>0</v>
      </c>
      <c r="V363" s="90">
        <f ca="1">IF(OR(入力データと計算結果!$F$9=バックデータ一覧!$A$2,入力データと計算結果!$F$9=バックデータ一覧!$A$3),W363/(バックデータ一覧!$E$8-計算過程!X363)/4.186*10^3,0)</f>
        <v>0</v>
      </c>
      <c r="W363" s="90">
        <f t="shared" si="58"/>
        <v>0</v>
      </c>
      <c r="X363" s="90">
        <f ca="1">MAX(VLOOKUP(入力データと計算結果!$F$5,バックデータ一覧!$Y$3:$AA$10,2)*Y363+VLOOKUP(入力データと計算結果!$F$5,バックデータ一覧!$Y$3:$AA$10,3),0.5)</f>
        <v>0.5</v>
      </c>
      <c r="Y363" s="90">
        <f t="shared" ca="1" si="59"/>
        <v>-5.473749999999999</v>
      </c>
      <c r="Z363" s="24">
        <f>IF(入力データと計算結果!$F$6=4,INDEX(バックデータ一覧!$I$4:$L$9,MATCH(VLOOKUP(計算過程!$A363,バックデータ一覧!$AU$3:$AV$367,2),バックデータ一覧!$H$4:$H$9,0),MATCH(計算過程!Z$2,バックデータ一覧!$I$2:$L$2,0)),IF(入力データと計算結果!$F$6=3,INDEX(バックデータ一覧!$I$10:$L$15,MATCH(VLOOKUP(計算過程!$A363,バックデータ一覧!$AU$3:$AV$367,2),バックデータ一覧!$H$10:$H$15,0),MATCH(計算過程!Z$2,バックデータ一覧!$I$2:$L$2,0)),IF(入力データと計算結果!$F$6=2,INDEX(バックデータ一覧!$I$16:$L$21,MATCH(VLOOKUP(計算過程!$A363,バックデータ一覧!$AU$3:$AV$367,2),バックデータ一覧!$H$16:$H$21,0),MATCH(計算過程!Z$2,バックデータ一覧!$I$2:$L$2,0)),IF(入力データと計算結果!$F$6=1,INDEX(バックデータ一覧!$I$22:$L$27,MATCH(VLOOKUP(計算過程!$A363,バックデータ一覧!$AU$3:$AV$367,2),バックデータ一覧!$H$22:$H$27,0),MATCH(計算過程!Z$2,バックデータ一覧!$I$2:$L$2,0))))))</f>
        <v>32</v>
      </c>
      <c r="AA363" s="24">
        <f>IF(入力データと計算結果!$F$6=4,INDEX(バックデータ一覧!$I$4:$L$9,MATCH(VLOOKUP(計算過程!$A363,バックデータ一覧!$AU$3:$AV$367,2),バックデータ一覧!$H$4:$H$9,0),MATCH(計算過程!AA$2,バックデータ一覧!$I$2:$L$2,0)),IF(入力データと計算結果!$F$6=3,INDEX(バックデータ一覧!$I$10:$L$15,MATCH(VLOOKUP(計算過程!$A363,バックデータ一覧!$AU$3:$AV$367,2),バックデータ一覧!$H$10:$H$15,0),MATCH(計算過程!AA$2,バックデータ一覧!$I$2:$L$2,0)),IF(入力データと計算結果!$F$6=2,INDEX(バックデータ一覧!$I$16:$L$21,MATCH(VLOOKUP(計算過程!$A363,バックデータ一覧!$AU$3:$AV$367,2),バックデータ一覧!$H$16:$H$21,0),MATCH(計算過程!AA$2,バックデータ一覧!$I$2:$L$2,0)),IF(入力データと計算結果!$F$6=1,INDEX(バックデータ一覧!$I$22:$L$27,MATCH(VLOOKUP(計算過程!$A363,バックデータ一覧!$AU$3:$AV$367,2),バックデータ一覧!$H$22:$H$27,0),MATCH(計算過程!AA$2,バックデータ一覧!$I$2:$L$2,0))))))</f>
        <v>190</v>
      </c>
      <c r="AB363" s="24">
        <f>IF(入力データと計算結果!$F$6=4,INDEX(バックデータ一覧!$I$4:$L$9,MATCH(VLOOKUP(計算過程!$A363,バックデータ一覧!$AU$3:$AV$367,2),バックデータ一覧!$H$4:$H$9,0),MATCH(計算過程!AB$2,バックデータ一覧!$I$2:$L$2,0)),IF(入力データと計算結果!$F$6=3,INDEX(バックデータ一覧!$I$10:$L$15,MATCH(VLOOKUP(計算過程!$A363,バックデータ一覧!$AU$3:$AV$367,2),バックデータ一覧!$H$10:$H$15,0),MATCH(計算過程!AB$2,バックデータ一覧!$I$2:$L$2,0)),IF(入力データと計算結果!$F$6=2,INDEX(バックデータ一覧!$I$16:$L$21,MATCH(VLOOKUP(計算過程!$A363,バックデータ一覧!$AU$3:$AV$367,2),バックデータ一覧!$H$16:$H$21,0),MATCH(計算過程!AB$2,バックデータ一覧!$I$2:$L$2,0)),IF(入力データと計算結果!$F$6=1,INDEX(バックデータ一覧!$I$22:$L$27,MATCH(VLOOKUP(計算過程!$A363,バックデータ一覧!$AU$3:$AV$367,2),バックデータ一覧!$H$22:$H$27,0),MATCH(計算過程!AB$2,バックデータ一覧!$I$2:$L$2,0))))))</f>
        <v>28</v>
      </c>
      <c r="AC363" s="24">
        <f>IF(入力データと計算結果!$F$6=4,INDEX(バックデータ一覧!$I$4:$L$9,MATCH(VLOOKUP(計算過程!$A363,バックデータ一覧!$AU$3:$AV$367,2),バックデータ一覧!$H$4:$H$9,0),MATCH(計算過程!AC$2,バックデータ一覧!$I$2:$L$2,0)),IF(入力データと計算結果!$F$6=3,INDEX(バックデータ一覧!$I$10:$L$15,MATCH(VLOOKUP(計算過程!$A363,バックデータ一覧!$AU$3:$AV$367,2),バックデータ一覧!$H$10:$H$15,0),MATCH(計算過程!AC$2,バックデータ一覧!$I$2:$L$2,0)),IF(入力データと計算結果!$F$6=2,INDEX(バックデータ一覧!$I$16:$L$21,MATCH(VLOOKUP(計算過程!$A363,バックデータ一覧!$AU$3:$AV$367,2),バックデータ一覧!$H$16:$H$21,0),MATCH(計算過程!AC$2,バックデータ一覧!$I$2:$L$2,0)),IF(入力データと計算結果!$F$6=1,INDEX(バックデータ一覧!$I$22:$L$27,MATCH(VLOOKUP(計算過程!$A363,バックデータ一覧!$AU$3:$AV$367,2),バックデータ一覧!$H$22:$H$27,0),MATCH(計算過程!AC$2,バックデータ一覧!$I$2:$L$2,0))))))</f>
        <v>0</v>
      </c>
      <c r="AD363" s="89">
        <f>IF($AF363&lt;7,INDEX(バックデータ一覧!$P$4:$S$5,MATCH(入力データと計算結果!$F$8,バックデータ一覧!$O$4:$O$5,0),MATCH(入力データと計算結果!$F$6,バックデータ一覧!$P$3:$W$3,0)),IF(AND($AF363&gt;=7,$AF363&lt;16),INDEX(バックデータ一覧!$P$6:$S$7,MATCH(入力データと計算結果!$F$8,バックデータ一覧!$O$6:$O$7,0),MATCH(入力データと計算結果!$F$6,バックデータ一覧!$P$3:$W$3,0)),IF(AND($AF363&gt;=16,$AF363&lt;25),INDEX(バックデータ一覧!$P$8:$S$9,MATCH(入力データと計算結果!$F$8,バックデータ一覧!$O$8:$O$9,0),MATCH(入力データと計算結果!$F$6,バックデータ一覧!$P$3:$W$3,0)),IF($AF363&gt;=25,INDEX(バックデータ一覧!$P$10:$S$11,MATCH(入力データと計算結果!$F$8,バックデータ一覧!$O$10:$O$11,0),MATCH(入力データと計算結果!$F$6,バックデータ一覧!$P$3:$W$3,0))))))</f>
        <v>-0.12</v>
      </c>
      <c r="AE363" s="89">
        <f>IF($AF363&lt;7,INDEX(バックデータ一覧!$T$4:$W$5,MATCH(入力データと計算結果!$F$8,バックデータ一覧!$O$4:$O$5,0),MATCH(入力データと計算結果!$F$6,バックデータ一覧!$P$3:$W$3,0)),IF(AND($AF363&gt;=7,$AF363&lt;16),INDEX(バックデータ一覧!$T$6:$W$7,MATCH(入力データと計算結果!$F$8,バックデータ一覧!$O$6:$O$7,0),MATCH(入力データと計算結果!$F$6,バックデータ一覧!$P$3:$W$3,0)),IF(AND($AF363&gt;=16,$AF363&lt;25),INDEX(バックデータ一覧!$T$8:$W$9,MATCH(入力データと計算結果!$F$8,バックデータ一覧!$O$8:$O$9,0),MATCH(入力データと計算結果!$F$6,バックデータ一覧!$P$3:$W$3,0)),IF($AF363&gt;=25,INDEX(バックデータ一覧!$T$10:$W$11,MATCH(入力データと計算結果!$F$8,バックデータ一覧!$O$10:$O$11,0),MATCH(入力データと計算結果!$F$6,バックデータ一覧!$P$3:$W$3,0))))))</f>
        <v>6</v>
      </c>
      <c r="AF363" s="88">
        <f>AVERAGEIF(貼り付けシート!$A$6:$A$8765,$A363,貼り付けシート!$C$6:$C$8765)</f>
        <v>-4.9333333333333327</v>
      </c>
      <c r="AG363" s="91">
        <f>IF(AND(入力データと計算結果!$F$7=バックデータ一覧!$A$7,AH363="使用できる"),MIN(AN363,SUM(I363:N363)*$AX$13),0)</f>
        <v>0</v>
      </c>
      <c r="AH363" s="47" t="str">
        <f t="shared" si="64"/>
        <v>使用できない</v>
      </c>
      <c r="AI363" s="90">
        <f>IF(入力データと計算結果!$F$7=バックデータ一覧!$A$8,MIN(AJ363,(SUM(I363:N363)*$AX$15)),0)</f>
        <v>0</v>
      </c>
      <c r="AJ363" s="90">
        <f t="shared" ca="1" si="60"/>
        <v>0</v>
      </c>
      <c r="AK363" s="90">
        <f t="shared" ca="1" si="61"/>
        <v>40.499550000000006</v>
      </c>
      <c r="AL363" s="88">
        <f>IF(OR($AX$22=0,入力データと計算結果!$F$7&lt;&gt;バックデータ一覧!$A$8),0,$AX$19*AM363*10^-3)</f>
        <v>0</v>
      </c>
      <c r="AM363" s="90">
        <f>SUMPRODUCT(('計算過程（日射量等）'!$A$6:$A$8765=計算過程!A363)*('計算過程（日射量等）'!$C$6:$C$8765&gt;=$AX$20))</f>
        <v>1</v>
      </c>
      <c r="AN363" s="90">
        <f>IF(入力データと計算結果!$F$7=バックデータ一覧!$A$9,0,AO363*$AX$22*$AX$21*計算過程!$AX$23)</f>
        <v>0</v>
      </c>
      <c r="AO363" s="90">
        <f>SUMIF('計算過程（日射量等）'!$A$6:$A$8765,計算過程!A363,'計算過程（日射量等）'!$C$6:$C$8765)*3600*10^-6</f>
        <v>2.5277962099311218</v>
      </c>
      <c r="AP363" s="90">
        <f>AVERAGE($AQ348:$AQ$370,$AQ$6:$AQ13)</f>
        <v>0.33064516129032273</v>
      </c>
      <c r="AQ363" s="90">
        <f>AVERAGEIF('貼り付けシート（日射量等）'!$D$3:$D$8762,$A363,'貼り付けシート（日射量等）'!$F$3:$F$8762)</f>
        <v>4.1291666666666655</v>
      </c>
    </row>
    <row r="364" spans="1:43">
      <c r="A364" s="28">
        <v>41998</v>
      </c>
      <c r="B364" s="88">
        <f ca="1">I364-IF(入力データと計算結果!$F$7=バックデータ一覧!$A$7,計算過程!$AG364,計算過程!$AI364)*I364/($I364+$J364+$K364+$L364+$M364+$N364)</f>
        <v>15.211924</v>
      </c>
      <c r="C364" s="88">
        <f ca="1">J364-IF(入力データと計算結果!$F$7=バックデータ一覧!$A$7,計算過程!$AG364,計算過程!$AI364)*J364/($I364+$J364+$K364+$L364+$M364+$N364)</f>
        <v>24.802050000000001</v>
      </c>
      <c r="D364" s="88">
        <f ca="1">K364-IF(入力データと計算結果!$F$7=バックデータ一覧!$A$7,計算過程!$AG364,計算過程!$AI364)*K364/($I364+$J364+$K364+$L364+$M364+$N364)</f>
        <v>4.6297160000000002</v>
      </c>
      <c r="E364" s="88">
        <f ca="1">L364-IF(入力データと計算結果!$F$7=バックデータ一覧!$A$7,計算過程!$AG364,計算過程!$AI364)*L364/($I364+$J364+$K364+$L364+$M364+$N364)</f>
        <v>29.762460000000001</v>
      </c>
      <c r="F364" s="88">
        <f ca="1">M364-IF(入力データと計算結果!$F$7=バックデータ一覧!$A$7,計算過程!$AG364,計算過程!$AI364)*M364/($I364+$J364+$K364+$L364+$M364+$N364)</f>
        <v>0</v>
      </c>
      <c r="G364" s="88">
        <f ca="1">N364-IF(入力データと計算結果!$F$7=バックデータ一覧!$A$7,計算過程!$AG364,計算過程!$AI364)*N364/($I364+$J364+$K364+$L364+$M364+$N364)</f>
        <v>6.5585000000000004</v>
      </c>
      <c r="H364" s="88">
        <f t="shared" si="62"/>
        <v>0</v>
      </c>
      <c r="I364" s="90">
        <f ca="1">P364*(バックデータ一覧!$E$3-計算過程!X364)*4.186*10^-3</f>
        <v>15.211924</v>
      </c>
      <c r="J364" s="90">
        <f ca="1">Q364*(バックデータ一覧!$E$4-計算過程!X364)*4.186*10^-3</f>
        <v>24.802050000000001</v>
      </c>
      <c r="K364" s="90">
        <f ca="1">R364*(バックデータ一覧!$E$5-計算過程!X364)*4.186*10^-3</f>
        <v>4.6297160000000002</v>
      </c>
      <c r="L364" s="90">
        <f ca="1">IF(入力データと計算結果!$F$9=バックデータ一覧!$A$2,計算過程!S364*(バックデータ一覧!$E$6-計算過程!X364)*4.186*10^-3,0)</f>
        <v>29.762460000000001</v>
      </c>
      <c r="M364" s="90">
        <f>IF(入力データと計算結果!$F$9=バックデータ一覧!$A$2,0,計算過程!T364*(バックデータ一覧!$E$7-計算過程!X364)*4.186*10^-3)</f>
        <v>0</v>
      </c>
      <c r="N364" s="90">
        <f ca="1">IF(入力データと計算結果!$F$9=バックデータ一覧!$A$4,0,計算過程!U364*(バックデータ一覧!$E$8-計算過程!X364)*4.186*10^-3)</f>
        <v>6.5585000000000004</v>
      </c>
      <c r="O364" s="90">
        <f>IF(入力データと計算結果!$F$9=バックデータ一覧!$A$4,計算過程!W364*1.25,0)</f>
        <v>0</v>
      </c>
      <c r="P364" s="88">
        <f t="shared" si="55"/>
        <v>92</v>
      </c>
      <c r="Q364" s="88">
        <f t="shared" si="56"/>
        <v>150</v>
      </c>
      <c r="R364" s="88">
        <f t="shared" si="57"/>
        <v>28</v>
      </c>
      <c r="S364" s="88">
        <f>IF(入力データと計算結果!$F$9=バックデータ一覧!$A$2,$AC364,0)*$AX$11*$AX$12</f>
        <v>180</v>
      </c>
      <c r="T364" s="88">
        <f>IF(入力データと計算結果!$F$9=バックデータ一覧!$A$2,0,$AC364)*$AX$12</f>
        <v>0</v>
      </c>
      <c r="U364" s="88">
        <f t="shared" ca="1" si="63"/>
        <v>26.332272039250483</v>
      </c>
      <c r="V364" s="90">
        <f ca="1">IF(OR(入力データと計算結果!$F$9=バックデータ一覧!$A$2,入力データと計算結果!$F$9=バックデータ一覧!$A$3),W364/(バックデータ一覧!$E$8-計算過程!X364)/4.186*10^3,0)</f>
        <v>26.332272039250483</v>
      </c>
      <c r="W364" s="90">
        <f t="shared" si="58"/>
        <v>6.5585000000000004</v>
      </c>
      <c r="X364" s="90">
        <f ca="1">MAX(VLOOKUP(入力データと計算結果!$F$5,バックデータ一覧!$Y$3:$AA$10,2)*Y364+VLOOKUP(入力データと計算結果!$F$5,バックデータ一覧!$Y$3:$AA$10,3),0.5)</f>
        <v>0.5</v>
      </c>
      <c r="Y364" s="90">
        <f t="shared" ca="1" si="59"/>
        <v>-5.7674999999999992</v>
      </c>
      <c r="Z364" s="24">
        <f>IF(入力データと計算結果!$F$6=4,INDEX(バックデータ一覧!$I$4:$L$9,MATCH(VLOOKUP(計算過程!$A364,バックデータ一覧!$AU$3:$AV$367,2),バックデータ一覧!$H$4:$H$9,0),MATCH(計算過程!Z$2,バックデータ一覧!$I$2:$L$2,0)),IF(入力データと計算結果!$F$6=3,INDEX(バックデータ一覧!$I$10:$L$15,MATCH(VLOOKUP(計算過程!$A364,バックデータ一覧!$AU$3:$AV$367,2),バックデータ一覧!$H$10:$H$15,0),MATCH(計算過程!Z$2,バックデータ一覧!$I$2:$L$2,0)),IF(入力データと計算結果!$F$6=2,INDEX(バックデータ一覧!$I$16:$L$21,MATCH(VLOOKUP(計算過程!$A364,バックデータ一覧!$AU$3:$AV$367,2),バックデータ一覧!$H$16:$H$21,0),MATCH(計算過程!Z$2,バックデータ一覧!$I$2:$L$2,0)),IF(入力データと計算結果!$F$6=1,INDEX(バックデータ一覧!$I$22:$L$27,MATCH(VLOOKUP(計算過程!$A364,バックデータ一覧!$AU$3:$AV$367,2),バックデータ一覧!$H$22:$H$27,0),MATCH(計算過程!Z$2,バックデータ一覧!$I$2:$L$2,0))))))</f>
        <v>92</v>
      </c>
      <c r="AA364" s="24">
        <f>IF(入力データと計算結果!$F$6=4,INDEX(バックデータ一覧!$I$4:$L$9,MATCH(VLOOKUP(計算過程!$A364,バックデータ一覧!$AU$3:$AV$367,2),バックデータ一覧!$H$4:$H$9,0),MATCH(計算過程!AA$2,バックデータ一覧!$I$2:$L$2,0)),IF(入力データと計算結果!$F$6=3,INDEX(バックデータ一覧!$I$10:$L$15,MATCH(VLOOKUP(計算過程!$A364,バックデータ一覧!$AU$3:$AV$367,2),バックデータ一覧!$H$10:$H$15,0),MATCH(計算過程!AA$2,バックデータ一覧!$I$2:$L$2,0)),IF(入力データと計算結果!$F$6=2,INDEX(バックデータ一覧!$I$16:$L$21,MATCH(VLOOKUP(計算過程!$A364,バックデータ一覧!$AU$3:$AV$367,2),バックデータ一覧!$H$16:$H$21,0),MATCH(計算過程!AA$2,バックデータ一覧!$I$2:$L$2,0)),IF(入力データと計算結果!$F$6=1,INDEX(バックデータ一覧!$I$22:$L$27,MATCH(VLOOKUP(計算過程!$A364,バックデータ一覧!$AU$3:$AV$367,2),バックデータ一覧!$H$22:$H$27,0),MATCH(計算過程!AA$2,バックデータ一覧!$I$2:$L$2,0))))))</f>
        <v>150</v>
      </c>
      <c r="AB364" s="24">
        <f>IF(入力データと計算結果!$F$6=4,INDEX(バックデータ一覧!$I$4:$L$9,MATCH(VLOOKUP(計算過程!$A364,バックデータ一覧!$AU$3:$AV$367,2),バックデータ一覧!$H$4:$H$9,0),MATCH(計算過程!AB$2,バックデータ一覧!$I$2:$L$2,0)),IF(入力データと計算結果!$F$6=3,INDEX(バックデータ一覧!$I$10:$L$15,MATCH(VLOOKUP(計算過程!$A364,バックデータ一覧!$AU$3:$AV$367,2),バックデータ一覧!$H$10:$H$15,0),MATCH(計算過程!AB$2,バックデータ一覧!$I$2:$L$2,0)),IF(入力データと計算結果!$F$6=2,INDEX(バックデータ一覧!$I$16:$L$21,MATCH(VLOOKUP(計算過程!$A364,バックデータ一覧!$AU$3:$AV$367,2),バックデータ一覧!$H$16:$H$21,0),MATCH(計算過程!AB$2,バックデータ一覧!$I$2:$L$2,0)),IF(入力データと計算結果!$F$6=1,INDEX(バックデータ一覧!$I$22:$L$27,MATCH(VLOOKUP(計算過程!$A364,バックデータ一覧!$AU$3:$AV$367,2),バックデータ一覧!$H$22:$H$27,0),MATCH(計算過程!AB$2,バックデータ一覧!$I$2:$L$2,0))))))</f>
        <v>28</v>
      </c>
      <c r="AC364" s="24">
        <f>IF(入力データと計算結果!$F$6=4,INDEX(バックデータ一覧!$I$4:$L$9,MATCH(VLOOKUP(計算過程!$A364,バックデータ一覧!$AU$3:$AV$367,2),バックデータ一覧!$H$4:$H$9,0),MATCH(計算過程!AC$2,バックデータ一覧!$I$2:$L$2,0)),IF(入力データと計算結果!$F$6=3,INDEX(バックデータ一覧!$I$10:$L$15,MATCH(VLOOKUP(計算過程!$A364,バックデータ一覧!$AU$3:$AV$367,2),バックデータ一覧!$H$10:$H$15,0),MATCH(計算過程!AC$2,バックデータ一覧!$I$2:$L$2,0)),IF(入力データと計算結果!$F$6=2,INDEX(バックデータ一覧!$I$16:$L$21,MATCH(VLOOKUP(計算過程!$A364,バックデータ一覧!$AU$3:$AV$367,2),バックデータ一覧!$H$16:$H$21,0),MATCH(計算過程!AC$2,バックデータ一覧!$I$2:$L$2,0)),IF(入力データと計算結果!$F$6=1,INDEX(バックデータ一覧!$I$22:$L$27,MATCH(VLOOKUP(計算過程!$A364,バックデータ一覧!$AU$3:$AV$367,2),バックデータ一覧!$H$22:$H$27,0),MATCH(計算過程!AC$2,バックデータ一覧!$I$2:$L$2,0))))))</f>
        <v>180</v>
      </c>
      <c r="AD364" s="89">
        <f>IF($AF364&lt;7,INDEX(バックデータ一覧!$P$4:$S$5,MATCH(入力データと計算結果!$F$8,バックデータ一覧!$O$4:$O$5,0),MATCH(入力データと計算結果!$F$6,バックデータ一覧!$P$3:$W$3,0)),IF(AND($AF364&gt;=7,$AF364&lt;16),INDEX(バックデータ一覧!$P$6:$S$7,MATCH(入力データと計算結果!$F$8,バックデータ一覧!$O$6:$O$7,0),MATCH(入力データと計算結果!$F$6,バックデータ一覧!$P$3:$W$3,0)),IF(AND($AF364&gt;=16,$AF364&lt;25),INDEX(バックデータ一覧!$P$8:$S$9,MATCH(入力データと計算結果!$F$8,バックデータ一覧!$O$8:$O$9,0),MATCH(入力データと計算結果!$F$6,バックデータ一覧!$P$3:$W$3,0)),IF($AF364&gt;=25,INDEX(バックデータ一覧!$P$10:$S$11,MATCH(入力データと計算結果!$F$8,バックデータ一覧!$O$10:$O$11,0),MATCH(入力データと計算結果!$F$6,バックデータ一覧!$P$3:$W$3,0))))))</f>
        <v>-0.12</v>
      </c>
      <c r="AE364" s="89">
        <f>IF($AF364&lt;7,INDEX(バックデータ一覧!$T$4:$W$5,MATCH(入力データと計算結果!$F$8,バックデータ一覧!$O$4:$O$5,0),MATCH(入力データと計算結果!$F$6,バックデータ一覧!$P$3:$W$3,0)),IF(AND($AF364&gt;=7,$AF364&lt;16),INDEX(バックデータ一覧!$T$6:$W$7,MATCH(入力データと計算結果!$F$8,バックデータ一覧!$O$6:$O$7,0),MATCH(入力データと計算結果!$F$6,バックデータ一覧!$P$3:$W$3,0)),IF(AND($AF364&gt;=16,$AF364&lt;25),INDEX(バックデータ一覧!$T$8:$W$9,MATCH(入力データと計算結果!$F$8,バックデータ一覧!$O$8:$O$9,0),MATCH(入力データと計算結果!$F$6,バックデータ一覧!$P$3:$W$3,0)),IF($AF364&gt;=25,INDEX(バックデータ一覧!$T$10:$W$11,MATCH(入力データと計算結果!$F$8,バックデータ一覧!$O$10:$O$11,0),MATCH(入力データと計算結果!$F$6,バックデータ一覧!$P$3:$W$3,0))))))</f>
        <v>6</v>
      </c>
      <c r="AF364" s="88">
        <f>AVERAGEIF(貼り付けシート!$A$6:$A$8765,$A364,貼り付けシート!$C$6:$C$8765)</f>
        <v>-4.6541666666666668</v>
      </c>
      <c r="AG364" s="91">
        <f>IF(AND(入力データと計算結果!$F$7=バックデータ一覧!$A$7,AH364="使用できる"),MIN(AN364,SUM(I364:N364)*$AX$13),0)</f>
        <v>0</v>
      </c>
      <c r="AH364" s="47" t="str">
        <f t="shared" si="64"/>
        <v>使用できない</v>
      </c>
      <c r="AI364" s="90">
        <f>IF(入力データと計算結果!$F$7=バックデータ一覧!$A$8,MIN(AJ364,(SUM(I364:N364)*$AX$15)),0)</f>
        <v>0</v>
      </c>
      <c r="AJ364" s="90">
        <f t="shared" ca="1" si="60"/>
        <v>0</v>
      </c>
      <c r="AK364" s="90">
        <f t="shared" ca="1" si="61"/>
        <v>40.499550000000006</v>
      </c>
      <c r="AL364" s="88">
        <f>IF(OR($AX$22=0,入力データと計算結果!$F$7&lt;&gt;バックデータ一覧!$A$8),0,$AX$19*AM364*10^-3)</f>
        <v>0</v>
      </c>
      <c r="AM364" s="90">
        <f>SUMPRODUCT(('計算過程（日射量等）'!$A$6:$A$8765=計算過程!A364)*('計算過程（日射量等）'!$C$6:$C$8765&gt;=$AX$20))</f>
        <v>0</v>
      </c>
      <c r="AN364" s="90">
        <f>IF(入力データと計算結果!$F$7=バックデータ一覧!$A$9,0,AO364*$AX$22*$AX$21*計算過程!$AX$23)</f>
        <v>0</v>
      </c>
      <c r="AO364" s="90">
        <f>SUMIF('計算過程（日射量等）'!$A$6:$A$8765,計算過程!A364,'計算過程（日射量等）'!$C$6:$C$8765)*3600*10^-6</f>
        <v>2.2874494199530915</v>
      </c>
      <c r="AP364" s="90">
        <f>AVERAGE($AQ349:$AQ$370,$AQ$6:$AQ14)</f>
        <v>0.23978494623655933</v>
      </c>
      <c r="AQ364" s="90">
        <f>AVERAGEIF('貼り付けシート（日射量等）'!$D$3:$D$8762,$A364,'貼り付けシート（日射量等）'!$F$3:$F$8762)</f>
        <v>5.4041666666666659</v>
      </c>
    </row>
    <row r="365" spans="1:43">
      <c r="A365" s="28">
        <v>41999</v>
      </c>
      <c r="B365" s="88">
        <f ca="1">I365-IF(入力データと計算結果!$F$7=バックデータ一覧!$A$7,計算過程!$AG365,計算過程!$AI365)*I365/($I365+$J365+$K365+$L365+$M365+$N365)</f>
        <v>10.251514</v>
      </c>
      <c r="C365" s="88">
        <f ca="1">J365-IF(入力データと計算結果!$F$7=バックデータ一覧!$A$7,計算過程!$AG365,計算過程!$AI365)*J365/($I365+$J365+$K365+$L365+$M365+$N365)</f>
        <v>16.534700000000001</v>
      </c>
      <c r="D365" s="88">
        <f ca="1">K365-IF(入力データと計算結果!$F$7=バックデータ一覧!$A$7,計算過程!$AG365,計算過程!$AI365)*K365/($I365+$J365+$K365+$L365+$M365+$N365)</f>
        <v>1.3227760000000002</v>
      </c>
      <c r="E365" s="88">
        <f ca="1">L365-IF(入力データと計算結果!$F$7=バックデータ一覧!$A$7,計算過程!$AG365,計算過程!$AI365)*L365/($I365+$J365+$K365+$L365+$M365+$N365)</f>
        <v>29.762460000000001</v>
      </c>
      <c r="F365" s="88">
        <f ca="1">M365-IF(入力データと計算結果!$F$7=バックデータ一覧!$A$7,計算過程!$AG365,計算過程!$AI365)*M365/($I365+$J365+$K365+$L365+$M365+$N365)</f>
        <v>0</v>
      </c>
      <c r="G365" s="88">
        <f ca="1">N365-IF(入力データと計算結果!$F$7=バックデータ一覧!$A$7,計算過程!$AG365,計算過程!$AI365)*N365/($I365+$J365+$K365+$L365+$M365+$N365)</f>
        <v>7.1709999999999994</v>
      </c>
      <c r="H365" s="88">
        <f t="shared" si="62"/>
        <v>0</v>
      </c>
      <c r="I365" s="90">
        <f ca="1">P365*(バックデータ一覧!$E$3-計算過程!X365)*4.186*10^-3</f>
        <v>10.251514</v>
      </c>
      <c r="J365" s="90">
        <f ca="1">Q365*(バックデータ一覧!$E$4-計算過程!X365)*4.186*10^-3</f>
        <v>16.534700000000001</v>
      </c>
      <c r="K365" s="90">
        <f ca="1">R365*(バックデータ一覧!$E$5-計算過程!X365)*4.186*10^-3</f>
        <v>1.3227760000000002</v>
      </c>
      <c r="L365" s="90">
        <f ca="1">IF(入力データと計算結果!$F$9=バックデータ一覧!$A$2,計算過程!S365*(バックデータ一覧!$E$6-計算過程!X365)*4.186*10^-3,0)</f>
        <v>29.762460000000001</v>
      </c>
      <c r="M365" s="90">
        <f>IF(入力データと計算結果!$F$9=バックデータ一覧!$A$2,0,計算過程!T365*(バックデータ一覧!$E$7-計算過程!X365)*4.186*10^-3)</f>
        <v>0</v>
      </c>
      <c r="N365" s="90">
        <f ca="1">IF(入力データと計算結果!$F$9=バックデータ一覧!$A$4,0,計算過程!U365*(バックデータ一覧!$E$8-計算過程!X365)*4.186*10^-3)</f>
        <v>7.1709999999999994</v>
      </c>
      <c r="O365" s="90">
        <f>IF(入力データと計算結果!$F$9=バックデータ一覧!$A$4,計算過程!W365*1.25,0)</f>
        <v>0</v>
      </c>
      <c r="P365" s="88">
        <f t="shared" si="55"/>
        <v>62</v>
      </c>
      <c r="Q365" s="88">
        <f t="shared" si="56"/>
        <v>100</v>
      </c>
      <c r="R365" s="88">
        <f t="shared" si="57"/>
        <v>8</v>
      </c>
      <c r="S365" s="88">
        <f>IF(入力データと計算結果!$F$9=バックデータ一覧!$A$2,$AC365,0)*$AX$11*$AX$12</f>
        <v>180</v>
      </c>
      <c r="T365" s="88">
        <f>IF(入力データと計算結果!$F$9=バックデータ一覧!$A$2,0,$AC365)*$AX$12</f>
        <v>0</v>
      </c>
      <c r="U365" s="88">
        <f t="shared" ca="1" si="63"/>
        <v>28.79144969024399</v>
      </c>
      <c r="V365" s="90">
        <f ca="1">IF(OR(入力データと計算結果!$F$9=バックデータ一覧!$A$2,入力データと計算結果!$F$9=バックデータ一覧!$A$3),W365/(バックデータ一覧!$E$8-計算過程!X365)/4.186*10^3,0)</f>
        <v>28.79144969024399</v>
      </c>
      <c r="W365" s="90">
        <f t="shared" si="58"/>
        <v>7.1710000000000003</v>
      </c>
      <c r="X365" s="90">
        <f ca="1">MAX(VLOOKUP(入力データと計算結果!$F$5,バックデータ一覧!$Y$3:$AA$10,2)*Y365+VLOOKUP(入力データと計算結果!$F$5,バックデータ一覧!$Y$3:$AA$10,3),0.5)</f>
        <v>0.5</v>
      </c>
      <c r="Y365" s="90">
        <f t="shared" ca="1" si="59"/>
        <v>-5.7287499999999989</v>
      </c>
      <c r="Z365" s="24">
        <f>IF(入力データと計算結果!$F$6=4,INDEX(バックデータ一覧!$I$4:$L$9,MATCH(VLOOKUP(計算過程!$A365,バックデータ一覧!$AU$3:$AV$367,2),バックデータ一覧!$H$4:$H$9,0),MATCH(計算過程!Z$2,バックデータ一覧!$I$2:$L$2,0)),IF(入力データと計算結果!$F$6=3,INDEX(バックデータ一覧!$I$10:$L$15,MATCH(VLOOKUP(計算過程!$A365,バックデータ一覧!$AU$3:$AV$367,2),バックデータ一覧!$H$10:$H$15,0),MATCH(計算過程!Z$2,バックデータ一覧!$I$2:$L$2,0)),IF(入力データと計算結果!$F$6=2,INDEX(バックデータ一覧!$I$16:$L$21,MATCH(VLOOKUP(計算過程!$A365,バックデータ一覧!$AU$3:$AV$367,2),バックデータ一覧!$H$16:$H$21,0),MATCH(計算過程!Z$2,バックデータ一覧!$I$2:$L$2,0)),IF(入力データと計算結果!$F$6=1,INDEX(バックデータ一覧!$I$22:$L$27,MATCH(VLOOKUP(計算過程!$A365,バックデータ一覧!$AU$3:$AV$367,2),バックデータ一覧!$H$22:$H$27,0),MATCH(計算過程!Z$2,バックデータ一覧!$I$2:$L$2,0))))))</f>
        <v>62</v>
      </c>
      <c r="AA365" s="24">
        <f>IF(入力データと計算結果!$F$6=4,INDEX(バックデータ一覧!$I$4:$L$9,MATCH(VLOOKUP(計算過程!$A365,バックデータ一覧!$AU$3:$AV$367,2),バックデータ一覧!$H$4:$H$9,0),MATCH(計算過程!AA$2,バックデータ一覧!$I$2:$L$2,0)),IF(入力データと計算結果!$F$6=3,INDEX(バックデータ一覧!$I$10:$L$15,MATCH(VLOOKUP(計算過程!$A365,バックデータ一覧!$AU$3:$AV$367,2),バックデータ一覧!$H$10:$H$15,0),MATCH(計算過程!AA$2,バックデータ一覧!$I$2:$L$2,0)),IF(入力データと計算結果!$F$6=2,INDEX(バックデータ一覧!$I$16:$L$21,MATCH(VLOOKUP(計算過程!$A365,バックデータ一覧!$AU$3:$AV$367,2),バックデータ一覧!$H$16:$H$21,0),MATCH(計算過程!AA$2,バックデータ一覧!$I$2:$L$2,0)),IF(入力データと計算結果!$F$6=1,INDEX(バックデータ一覧!$I$22:$L$27,MATCH(VLOOKUP(計算過程!$A365,バックデータ一覧!$AU$3:$AV$367,2),バックデータ一覧!$H$22:$H$27,0),MATCH(計算過程!AA$2,バックデータ一覧!$I$2:$L$2,0))))))</f>
        <v>100</v>
      </c>
      <c r="AB365" s="24">
        <f>IF(入力データと計算結果!$F$6=4,INDEX(バックデータ一覧!$I$4:$L$9,MATCH(VLOOKUP(計算過程!$A365,バックデータ一覧!$AU$3:$AV$367,2),バックデータ一覧!$H$4:$H$9,0),MATCH(計算過程!AB$2,バックデータ一覧!$I$2:$L$2,0)),IF(入力データと計算結果!$F$6=3,INDEX(バックデータ一覧!$I$10:$L$15,MATCH(VLOOKUP(計算過程!$A365,バックデータ一覧!$AU$3:$AV$367,2),バックデータ一覧!$H$10:$H$15,0),MATCH(計算過程!AB$2,バックデータ一覧!$I$2:$L$2,0)),IF(入力データと計算結果!$F$6=2,INDEX(バックデータ一覧!$I$16:$L$21,MATCH(VLOOKUP(計算過程!$A365,バックデータ一覧!$AU$3:$AV$367,2),バックデータ一覧!$H$16:$H$21,0),MATCH(計算過程!AB$2,バックデータ一覧!$I$2:$L$2,0)),IF(入力データと計算結果!$F$6=1,INDEX(バックデータ一覧!$I$22:$L$27,MATCH(VLOOKUP(計算過程!$A365,バックデータ一覧!$AU$3:$AV$367,2),バックデータ一覧!$H$22:$H$27,0),MATCH(計算過程!AB$2,バックデータ一覧!$I$2:$L$2,0))))))</f>
        <v>8</v>
      </c>
      <c r="AC365" s="24">
        <f>IF(入力データと計算結果!$F$6=4,INDEX(バックデータ一覧!$I$4:$L$9,MATCH(VLOOKUP(計算過程!$A365,バックデータ一覧!$AU$3:$AV$367,2),バックデータ一覧!$H$4:$H$9,0),MATCH(計算過程!AC$2,バックデータ一覧!$I$2:$L$2,0)),IF(入力データと計算結果!$F$6=3,INDEX(バックデータ一覧!$I$10:$L$15,MATCH(VLOOKUP(計算過程!$A365,バックデータ一覧!$AU$3:$AV$367,2),バックデータ一覧!$H$10:$H$15,0),MATCH(計算過程!AC$2,バックデータ一覧!$I$2:$L$2,0)),IF(入力データと計算結果!$F$6=2,INDEX(バックデータ一覧!$I$16:$L$21,MATCH(VLOOKUP(計算過程!$A365,バックデータ一覧!$AU$3:$AV$367,2),バックデータ一覧!$H$16:$H$21,0),MATCH(計算過程!AC$2,バックデータ一覧!$I$2:$L$2,0)),IF(入力データと計算結果!$F$6=1,INDEX(バックデータ一覧!$I$22:$L$27,MATCH(VLOOKUP(計算過程!$A365,バックデータ一覧!$AU$3:$AV$367,2),バックデータ一覧!$H$22:$H$27,0),MATCH(計算過程!AC$2,バックデータ一覧!$I$2:$L$2,0))))))</f>
        <v>180</v>
      </c>
      <c r="AD365" s="89">
        <f>IF($AF365&lt;7,INDEX(バックデータ一覧!$P$4:$S$5,MATCH(入力データと計算結果!$F$8,バックデータ一覧!$O$4:$O$5,0),MATCH(入力データと計算結果!$F$6,バックデータ一覧!$P$3:$W$3,0)),IF(AND($AF365&gt;=7,$AF365&lt;16),INDEX(バックデータ一覧!$P$6:$S$7,MATCH(入力データと計算結果!$F$8,バックデータ一覧!$O$6:$O$7,0),MATCH(入力データと計算結果!$F$6,バックデータ一覧!$P$3:$W$3,0)),IF(AND($AF365&gt;=16,$AF365&lt;25),INDEX(バックデータ一覧!$P$8:$S$9,MATCH(入力データと計算結果!$F$8,バックデータ一覧!$O$8:$O$9,0),MATCH(入力データと計算結果!$F$6,バックデータ一覧!$P$3:$W$3,0)),IF($AF365&gt;=25,INDEX(バックデータ一覧!$P$10:$S$11,MATCH(入力データと計算結果!$F$8,バックデータ一覧!$O$10:$O$11,0),MATCH(入力データと計算結果!$F$6,バックデータ一覧!$P$3:$W$3,0))))))</f>
        <v>-0.12</v>
      </c>
      <c r="AE365" s="89">
        <f>IF($AF365&lt;7,INDEX(バックデータ一覧!$T$4:$W$5,MATCH(入力データと計算結果!$F$8,バックデータ一覧!$O$4:$O$5,0),MATCH(入力データと計算結果!$F$6,バックデータ一覧!$P$3:$W$3,0)),IF(AND($AF365&gt;=7,$AF365&lt;16),INDEX(バックデータ一覧!$T$6:$W$7,MATCH(入力データと計算結果!$F$8,バックデータ一覧!$O$6:$O$7,0),MATCH(入力データと計算結果!$F$6,バックデータ一覧!$P$3:$W$3,0)),IF(AND($AF365&gt;=16,$AF365&lt;25),INDEX(バックデータ一覧!$T$8:$W$9,MATCH(入力データと計算結果!$F$8,バックデータ一覧!$O$8:$O$9,0),MATCH(入力データと計算結果!$F$6,バックデータ一覧!$P$3:$W$3,0)),IF($AF365&gt;=25,INDEX(バックデータ一覧!$T$10:$W$11,MATCH(入力データと計算結果!$F$8,バックデータ一覧!$O$10:$O$11,0),MATCH(入力データと計算結果!$F$6,バックデータ一覧!$P$3:$W$3,0))))))</f>
        <v>6</v>
      </c>
      <c r="AF365" s="88">
        <f>AVERAGEIF(貼り付けシート!$A$6:$A$8765,$A365,貼り付けシート!$C$6:$C$8765)</f>
        <v>-9.7583333333333346</v>
      </c>
      <c r="AG365" s="91">
        <f>IF(AND(入力データと計算結果!$F$7=バックデータ一覧!$A$7,AH365="使用できる"),MIN(AN365,SUM(I365:N365)*$AX$13),0)</f>
        <v>0</v>
      </c>
      <c r="AH365" s="47" t="str">
        <f t="shared" si="64"/>
        <v>使用できない</v>
      </c>
      <c r="AI365" s="90">
        <f>IF(入力データと計算結果!$F$7=バックデータ一覧!$A$8,MIN(AJ365,(SUM(I365:N365)*$AX$15)),0)</f>
        <v>0</v>
      </c>
      <c r="AJ365" s="90">
        <f t="shared" ca="1" si="60"/>
        <v>0</v>
      </c>
      <c r="AK365" s="90">
        <f t="shared" ca="1" si="61"/>
        <v>40.499550000000006</v>
      </c>
      <c r="AL365" s="88">
        <f>IF(OR($AX$22=0,入力データと計算結果!$F$7&lt;&gt;バックデータ一覧!$A$8),0,$AX$19*AM365*10^-3)</f>
        <v>0</v>
      </c>
      <c r="AM365" s="90">
        <f>SUMPRODUCT(('計算過程（日射量等）'!$A$6:$A$8765=計算過程!A365)*('計算過程（日射量等）'!$C$6:$C$8765&gt;=$AX$20))</f>
        <v>5</v>
      </c>
      <c r="AN365" s="90">
        <f>IF(入力データと計算結果!$F$7=バックデータ一覧!$A$9,0,AO365*$AX$22*$AX$21*計算過程!$AX$23)</f>
        <v>0</v>
      </c>
      <c r="AO365" s="90">
        <f>SUMIF('計算過程（日射量等）'!$A$6:$A$8765,計算過程!A365,'計算過程（日射量等）'!$C$6:$C$8765)*3600*10^-6</f>
        <v>9.5660136138530341</v>
      </c>
      <c r="AP365" s="90">
        <f>AVERAGE($AQ350:$AQ$370,$AQ$6:$AQ15)</f>
        <v>9.2069892473118406E-2</v>
      </c>
      <c r="AQ365" s="90">
        <f>AVERAGEIF('貼り付けシート（日射量等）'!$D$3:$D$8762,$A365,'貼り付けシート（日射量等）'!$F$3:$F$8762)</f>
        <v>4.8749999999999991</v>
      </c>
    </row>
    <row r="366" spans="1:43">
      <c r="A366" s="28">
        <v>42000</v>
      </c>
      <c r="B366" s="88">
        <f ca="1">I366-IF(入力データと計算結果!$F$7=バックデータ一覧!$A$7,計算過程!$AG366,計算過程!$AI366)*I366/($I366+$J366+$K366+$L366+$M366+$N366)</f>
        <v>22.487192</v>
      </c>
      <c r="C366" s="88">
        <f ca="1">J366-IF(入力データと計算結果!$F$7=バックデータ一覧!$A$7,計算過程!$AG366,計算過程!$AI366)*J366/($I366+$J366+$K366+$L366+$M366+$N366)</f>
        <v>33.069400000000002</v>
      </c>
      <c r="D366" s="88">
        <f ca="1">K366-IF(入力データと計算結果!$F$7=バックデータ一覧!$A$7,計算過程!$AG366,計算過程!$AI366)*K366/($I366+$J366+$K366+$L366+$M366+$N366)</f>
        <v>5.6217980000000001</v>
      </c>
      <c r="E366" s="88">
        <f ca="1">L366-IF(入力データと計算結果!$F$7=バックデータ一覧!$A$7,計算過程!$AG366,計算過程!$AI366)*L366/($I366+$J366+$K366+$L366+$M366+$N366)</f>
        <v>29.762460000000001</v>
      </c>
      <c r="F366" s="88">
        <f ca="1">M366-IF(入力データと計算結果!$F$7=バックデータ一覧!$A$7,計算過程!$AG366,計算過程!$AI366)*M366/($I366+$J366+$K366+$L366+$M366+$N366)</f>
        <v>0</v>
      </c>
      <c r="G366" s="88">
        <f ca="1">N366-IF(入力データと計算結果!$F$7=バックデータ一覧!$A$7,計算過程!$AG366,計算過程!$AI366)*N366/($I366+$J366+$K366+$L366+$M366+$N366)</f>
        <v>6.9319999999999995</v>
      </c>
      <c r="H366" s="88">
        <f t="shared" si="62"/>
        <v>0</v>
      </c>
      <c r="I366" s="90">
        <f ca="1">P366*(バックデータ一覧!$E$3-計算過程!X366)*4.186*10^-3</f>
        <v>22.487192</v>
      </c>
      <c r="J366" s="90">
        <f ca="1">Q366*(バックデータ一覧!$E$4-計算過程!X366)*4.186*10^-3</f>
        <v>33.069400000000002</v>
      </c>
      <c r="K366" s="90">
        <f ca="1">R366*(バックデータ一覧!$E$5-計算過程!X366)*4.186*10^-3</f>
        <v>5.6217980000000001</v>
      </c>
      <c r="L366" s="90">
        <f ca="1">IF(入力データと計算結果!$F$9=バックデータ一覧!$A$2,計算過程!S366*(バックデータ一覧!$E$6-計算過程!X366)*4.186*10^-3,0)</f>
        <v>29.762460000000001</v>
      </c>
      <c r="M366" s="90">
        <f>IF(入力データと計算結果!$F$9=バックデータ一覧!$A$2,0,計算過程!T366*(バックデータ一覧!$E$7-計算過程!X366)*4.186*10^-3)</f>
        <v>0</v>
      </c>
      <c r="N366" s="90">
        <f ca="1">IF(入力データと計算結果!$F$9=バックデータ一覧!$A$4,0,計算過程!U366*(バックデータ一覧!$E$8-計算過程!X366)*4.186*10^-3)</f>
        <v>6.9319999999999995</v>
      </c>
      <c r="O366" s="90">
        <f>IF(入力データと計算結果!$F$9=バックデータ一覧!$A$4,計算過程!W366*1.25,0)</f>
        <v>0</v>
      </c>
      <c r="P366" s="88">
        <f t="shared" si="55"/>
        <v>136</v>
      </c>
      <c r="Q366" s="88">
        <f t="shared" si="56"/>
        <v>200</v>
      </c>
      <c r="R366" s="88">
        <f t="shared" si="57"/>
        <v>34</v>
      </c>
      <c r="S366" s="88">
        <f>IF(入力データと計算結果!$F$9=バックデータ一覧!$A$2,$AC366,0)*$AX$11*$AX$12</f>
        <v>180</v>
      </c>
      <c r="T366" s="88">
        <f>IF(入力データと計算結果!$F$9=バックデータ一覧!$A$2,0,$AC366)*$AX$12</f>
        <v>0</v>
      </c>
      <c r="U366" s="88">
        <f t="shared" ca="1" si="63"/>
        <v>27.831868533366521</v>
      </c>
      <c r="V366" s="90">
        <f ca="1">IF(OR(入力データと計算結果!$F$9=バックデータ一覧!$A$2,入力データと計算結果!$F$9=バックデータ一覧!$A$3),W366/(バックデータ一覧!$E$8-計算過程!X366)/4.186*10^3,0)</f>
        <v>27.831868533366521</v>
      </c>
      <c r="W366" s="90">
        <f t="shared" si="58"/>
        <v>6.9319999999999995</v>
      </c>
      <c r="X366" s="90">
        <f ca="1">MAX(VLOOKUP(入力データと計算結果!$F$5,バックデータ一覧!$Y$3:$AA$10,2)*Y366+VLOOKUP(入力データと計算結果!$F$5,バックデータ一覧!$Y$3:$AA$10,3),0.5)</f>
        <v>0.5</v>
      </c>
      <c r="Y366" s="90">
        <f t="shared" ca="1" si="59"/>
        <v>-6.1037499999999989</v>
      </c>
      <c r="Z366" s="24">
        <f>IF(入力データと計算結果!$F$6=4,INDEX(バックデータ一覧!$I$4:$L$9,MATCH(VLOOKUP(計算過程!$A366,バックデータ一覧!$AU$3:$AV$367,2),バックデータ一覧!$H$4:$H$9,0),MATCH(計算過程!Z$2,バックデータ一覧!$I$2:$L$2,0)),IF(入力データと計算結果!$F$6=3,INDEX(バックデータ一覧!$I$10:$L$15,MATCH(VLOOKUP(計算過程!$A366,バックデータ一覧!$AU$3:$AV$367,2),バックデータ一覧!$H$10:$H$15,0),MATCH(計算過程!Z$2,バックデータ一覧!$I$2:$L$2,0)),IF(入力データと計算結果!$F$6=2,INDEX(バックデータ一覧!$I$16:$L$21,MATCH(VLOOKUP(計算過程!$A366,バックデータ一覧!$AU$3:$AV$367,2),バックデータ一覧!$H$16:$H$21,0),MATCH(計算過程!Z$2,バックデータ一覧!$I$2:$L$2,0)),IF(入力データと計算結果!$F$6=1,INDEX(バックデータ一覧!$I$22:$L$27,MATCH(VLOOKUP(計算過程!$A366,バックデータ一覧!$AU$3:$AV$367,2),バックデータ一覧!$H$22:$H$27,0),MATCH(計算過程!Z$2,バックデータ一覧!$I$2:$L$2,0))))))</f>
        <v>136</v>
      </c>
      <c r="AA366" s="24">
        <f>IF(入力データと計算結果!$F$6=4,INDEX(バックデータ一覧!$I$4:$L$9,MATCH(VLOOKUP(計算過程!$A366,バックデータ一覧!$AU$3:$AV$367,2),バックデータ一覧!$H$4:$H$9,0),MATCH(計算過程!AA$2,バックデータ一覧!$I$2:$L$2,0)),IF(入力データと計算結果!$F$6=3,INDEX(バックデータ一覧!$I$10:$L$15,MATCH(VLOOKUP(計算過程!$A366,バックデータ一覧!$AU$3:$AV$367,2),バックデータ一覧!$H$10:$H$15,0),MATCH(計算過程!AA$2,バックデータ一覧!$I$2:$L$2,0)),IF(入力データと計算結果!$F$6=2,INDEX(バックデータ一覧!$I$16:$L$21,MATCH(VLOOKUP(計算過程!$A366,バックデータ一覧!$AU$3:$AV$367,2),バックデータ一覧!$H$16:$H$21,0),MATCH(計算過程!AA$2,バックデータ一覧!$I$2:$L$2,0)),IF(入力データと計算結果!$F$6=1,INDEX(バックデータ一覧!$I$22:$L$27,MATCH(VLOOKUP(計算過程!$A366,バックデータ一覧!$AU$3:$AV$367,2),バックデータ一覧!$H$22:$H$27,0),MATCH(計算過程!AA$2,バックデータ一覧!$I$2:$L$2,0))))))</f>
        <v>200</v>
      </c>
      <c r="AB366" s="24">
        <f>IF(入力データと計算結果!$F$6=4,INDEX(バックデータ一覧!$I$4:$L$9,MATCH(VLOOKUP(計算過程!$A366,バックデータ一覧!$AU$3:$AV$367,2),バックデータ一覧!$H$4:$H$9,0),MATCH(計算過程!AB$2,バックデータ一覧!$I$2:$L$2,0)),IF(入力データと計算結果!$F$6=3,INDEX(バックデータ一覧!$I$10:$L$15,MATCH(VLOOKUP(計算過程!$A366,バックデータ一覧!$AU$3:$AV$367,2),バックデータ一覧!$H$10:$H$15,0),MATCH(計算過程!AB$2,バックデータ一覧!$I$2:$L$2,0)),IF(入力データと計算結果!$F$6=2,INDEX(バックデータ一覧!$I$16:$L$21,MATCH(VLOOKUP(計算過程!$A366,バックデータ一覧!$AU$3:$AV$367,2),バックデータ一覧!$H$16:$H$21,0),MATCH(計算過程!AB$2,バックデータ一覧!$I$2:$L$2,0)),IF(入力データと計算結果!$F$6=1,INDEX(バックデータ一覧!$I$22:$L$27,MATCH(VLOOKUP(計算過程!$A366,バックデータ一覧!$AU$3:$AV$367,2),バックデータ一覧!$H$22:$H$27,0),MATCH(計算過程!AB$2,バックデータ一覧!$I$2:$L$2,0))))))</f>
        <v>34</v>
      </c>
      <c r="AC366" s="24">
        <f>IF(入力データと計算結果!$F$6=4,INDEX(バックデータ一覧!$I$4:$L$9,MATCH(VLOOKUP(計算過程!$A366,バックデータ一覧!$AU$3:$AV$367,2),バックデータ一覧!$H$4:$H$9,0),MATCH(計算過程!AC$2,バックデータ一覧!$I$2:$L$2,0)),IF(入力データと計算結果!$F$6=3,INDEX(バックデータ一覧!$I$10:$L$15,MATCH(VLOOKUP(計算過程!$A366,バックデータ一覧!$AU$3:$AV$367,2),バックデータ一覧!$H$10:$H$15,0),MATCH(計算過程!AC$2,バックデータ一覧!$I$2:$L$2,0)),IF(入力データと計算結果!$F$6=2,INDEX(バックデータ一覧!$I$16:$L$21,MATCH(VLOOKUP(計算過程!$A366,バックデータ一覧!$AU$3:$AV$367,2),バックデータ一覧!$H$16:$H$21,0),MATCH(計算過程!AC$2,バックデータ一覧!$I$2:$L$2,0)),IF(入力データと計算結果!$F$6=1,INDEX(バックデータ一覧!$I$22:$L$27,MATCH(VLOOKUP(計算過程!$A366,バックデータ一覧!$AU$3:$AV$367,2),バックデータ一覧!$H$22:$H$27,0),MATCH(計算過程!AC$2,バックデータ一覧!$I$2:$L$2,0))))))</f>
        <v>180</v>
      </c>
      <c r="AD366" s="89">
        <f>IF($AF366&lt;7,INDEX(バックデータ一覧!$P$4:$S$5,MATCH(入力データと計算結果!$F$8,バックデータ一覧!$O$4:$O$5,0),MATCH(入力データと計算結果!$F$6,バックデータ一覧!$P$3:$W$3,0)),IF(AND($AF366&gt;=7,$AF366&lt;16),INDEX(バックデータ一覧!$P$6:$S$7,MATCH(入力データと計算結果!$F$8,バックデータ一覧!$O$6:$O$7,0),MATCH(入力データと計算結果!$F$6,バックデータ一覧!$P$3:$W$3,0)),IF(AND($AF366&gt;=16,$AF366&lt;25),INDEX(バックデータ一覧!$P$8:$S$9,MATCH(入力データと計算結果!$F$8,バックデータ一覧!$O$8:$O$9,0),MATCH(入力データと計算結果!$F$6,バックデータ一覧!$P$3:$W$3,0)),IF($AF366&gt;=25,INDEX(バックデータ一覧!$P$10:$S$11,MATCH(入力データと計算結果!$F$8,バックデータ一覧!$O$10:$O$11,0),MATCH(入力データと計算結果!$F$6,バックデータ一覧!$P$3:$W$3,0))))))</f>
        <v>-0.12</v>
      </c>
      <c r="AE366" s="89">
        <f>IF($AF366&lt;7,INDEX(バックデータ一覧!$T$4:$W$5,MATCH(入力データと計算結果!$F$8,バックデータ一覧!$O$4:$O$5,0),MATCH(入力データと計算結果!$F$6,バックデータ一覧!$P$3:$W$3,0)),IF(AND($AF366&gt;=7,$AF366&lt;16),INDEX(バックデータ一覧!$T$6:$W$7,MATCH(入力データと計算結果!$F$8,バックデータ一覧!$O$6:$O$7,0),MATCH(入力データと計算結果!$F$6,バックデータ一覧!$P$3:$W$3,0)),IF(AND($AF366&gt;=16,$AF366&lt;25),INDEX(バックデータ一覧!$T$8:$W$9,MATCH(入力データと計算結果!$F$8,バックデータ一覧!$O$8:$O$9,0),MATCH(入力データと計算結果!$F$6,バックデータ一覧!$P$3:$W$3,0)),IF($AF366&gt;=25,INDEX(バックデータ一覧!$T$10:$W$11,MATCH(入力データと計算結果!$F$8,バックデータ一覧!$O$10:$O$11,0),MATCH(入力データと計算結果!$F$6,バックデータ一覧!$P$3:$W$3,0))))))</f>
        <v>6</v>
      </c>
      <c r="AF366" s="88">
        <f>AVERAGEIF(貼り付けシート!$A$6:$A$8765,$A366,貼り付けシート!$C$6:$C$8765)</f>
        <v>-7.7666666666666648</v>
      </c>
      <c r="AG366" s="91">
        <f>IF(AND(入力データと計算結果!$F$7=バックデータ一覧!$A$7,AH366="使用できる"),MIN(AN366,SUM(I366:N366)*$AX$13),0)</f>
        <v>0</v>
      </c>
      <c r="AH366" s="47" t="str">
        <f t="shared" si="64"/>
        <v>使用できない</v>
      </c>
      <c r="AI366" s="90">
        <f>IF(入力データと計算結果!$F$7=バックデータ一覧!$A$8,MIN(AJ366,(SUM(I366:N366)*$AX$15)),0)</f>
        <v>0</v>
      </c>
      <c r="AJ366" s="90">
        <f t="shared" ca="1" si="60"/>
        <v>0</v>
      </c>
      <c r="AK366" s="90">
        <f t="shared" ca="1" si="61"/>
        <v>40.499550000000006</v>
      </c>
      <c r="AL366" s="88">
        <f>IF(OR($AX$22=0,入力データと計算結果!$F$7&lt;&gt;バックデータ一覧!$A$8),0,$AX$19*AM366*10^-3)</f>
        <v>0</v>
      </c>
      <c r="AM366" s="90">
        <f>SUMPRODUCT(('計算過程（日射量等）'!$A$6:$A$8765=計算過程!A366)*('計算過程（日射量等）'!$C$6:$C$8765&gt;=$AX$20))</f>
        <v>0</v>
      </c>
      <c r="AN366" s="90">
        <f>IF(入力データと計算結果!$F$7=バックデータ一覧!$A$9,0,AO366*$AX$22*$AX$21*計算過程!$AX$23)</f>
        <v>0</v>
      </c>
      <c r="AO366" s="90">
        <f>SUMIF('計算過程（日射量等）'!$A$6:$A$8765,計算過程!A366,'計算過程（日射量等）'!$C$6:$C$8765)*3600*10^-6</f>
        <v>2.7431621799583832</v>
      </c>
      <c r="AP366" s="90">
        <f>AVERAGE($AQ351:$AQ$370,$AQ$6:$AQ16)</f>
        <v>-0.15833333333333316</v>
      </c>
      <c r="AQ366" s="90">
        <f>AVERAGEIF('貼り付けシート（日射量等）'!$D$3:$D$8762,$A366,'貼り付けシート（日射量等）'!$F$3:$F$8762)</f>
        <v>9.6749999999999989</v>
      </c>
    </row>
    <row r="367" spans="1:43">
      <c r="A367" s="28">
        <v>42001</v>
      </c>
      <c r="B367" s="88">
        <f ca="1">I367-IF(入力データと計算結果!$F$7=バックデータ一覧!$A$7,計算過程!$AG367,計算過程!$AI367)*I367/($I367+$J367+$K367+$L367+$M367+$N367)</f>
        <v>10.251514</v>
      </c>
      <c r="C367" s="88">
        <f ca="1">J367-IF(入力データと計算結果!$F$7=バックデータ一覧!$A$7,計算過程!$AG367,計算過程!$AI367)*J367/($I367+$J367+$K367+$L367+$M367+$N367)</f>
        <v>16.534700000000001</v>
      </c>
      <c r="D367" s="88">
        <f ca="1">K367-IF(入力データと計算結果!$F$7=バックデータ一覧!$A$7,計算過程!$AG367,計算過程!$AI367)*K367/($I367+$J367+$K367+$L367+$M367+$N367)</f>
        <v>1.3227760000000002</v>
      </c>
      <c r="E367" s="88">
        <f ca="1">L367-IF(入力データと計算結果!$F$7=バックデータ一覧!$A$7,計算過程!$AG367,計算過程!$AI367)*L367/($I367+$J367+$K367+$L367+$M367+$N367)</f>
        <v>29.762460000000001</v>
      </c>
      <c r="F367" s="88">
        <f ca="1">M367-IF(入力データと計算結果!$F$7=バックデータ一覧!$A$7,計算過程!$AG367,計算過程!$AI367)*M367/($I367+$J367+$K367+$L367+$M367+$N367)</f>
        <v>0</v>
      </c>
      <c r="G367" s="88">
        <f ca="1">N367-IF(入力データと計算結果!$F$7=バックデータ一覧!$A$7,計算過程!$AG367,計算過程!$AI367)*N367/($I367+$J367+$K367+$L367+$M367+$N367)</f>
        <v>7.0629999999999997</v>
      </c>
      <c r="H367" s="88">
        <f t="shared" si="62"/>
        <v>0</v>
      </c>
      <c r="I367" s="90">
        <f ca="1">P367*(バックデータ一覧!$E$3-計算過程!X367)*4.186*10^-3</f>
        <v>10.251514</v>
      </c>
      <c r="J367" s="90">
        <f ca="1">Q367*(バックデータ一覧!$E$4-計算過程!X367)*4.186*10^-3</f>
        <v>16.534700000000001</v>
      </c>
      <c r="K367" s="90">
        <f ca="1">R367*(バックデータ一覧!$E$5-計算過程!X367)*4.186*10^-3</f>
        <v>1.3227760000000002</v>
      </c>
      <c r="L367" s="90">
        <f ca="1">IF(入力データと計算結果!$F$9=バックデータ一覧!$A$2,計算過程!S367*(バックデータ一覧!$E$6-計算過程!X367)*4.186*10^-3,0)</f>
        <v>29.762460000000001</v>
      </c>
      <c r="M367" s="90">
        <f>IF(入力データと計算結果!$F$9=バックデータ一覧!$A$2,0,計算過程!T367*(バックデータ一覧!$E$7-計算過程!X367)*4.186*10^-3)</f>
        <v>0</v>
      </c>
      <c r="N367" s="90">
        <f ca="1">IF(入力データと計算結果!$F$9=バックデータ一覧!$A$4,0,計算過程!U367*(バックデータ一覧!$E$8-計算過程!X367)*4.186*10^-3)</f>
        <v>7.0629999999999997</v>
      </c>
      <c r="O367" s="90">
        <f>IF(入力データと計算結果!$F$9=バックデータ一覧!$A$4,計算過程!W367*1.25,0)</f>
        <v>0</v>
      </c>
      <c r="P367" s="88">
        <f t="shared" si="55"/>
        <v>62</v>
      </c>
      <c r="Q367" s="88">
        <f t="shared" si="56"/>
        <v>100</v>
      </c>
      <c r="R367" s="88">
        <f t="shared" si="57"/>
        <v>8</v>
      </c>
      <c r="S367" s="88">
        <f>IF(入力データと計算結果!$F$9=バックデータ一覧!$A$2,$AC367,0)*$AX$11*$AX$12</f>
        <v>180</v>
      </c>
      <c r="T367" s="88">
        <f>IF(入力データと計算結果!$F$9=バックデータ一覧!$A$2,0,$AC367)*$AX$12</f>
        <v>0</v>
      </c>
      <c r="U367" s="88">
        <f t="shared" ca="1" si="63"/>
        <v>28.357831426885134</v>
      </c>
      <c r="V367" s="90">
        <f ca="1">IF(OR(入力データと計算結果!$F$9=バックデータ一覧!$A$2,入力データと計算結果!$F$9=バックデータ一覧!$A$3),W367/(バックデータ一覧!$E$8-計算過程!X367)/4.186*10^3,0)</f>
        <v>28.357831426885134</v>
      </c>
      <c r="W367" s="90">
        <f t="shared" si="58"/>
        <v>7.0629999999999997</v>
      </c>
      <c r="X367" s="90">
        <f ca="1">MAX(VLOOKUP(入力データと計算結果!$F$5,バックデータ一覧!$Y$3:$AA$10,2)*Y367+VLOOKUP(入力データと計算結果!$F$5,バックデータ一覧!$Y$3:$AA$10,3),0.5)</f>
        <v>0.5</v>
      </c>
      <c r="Y367" s="90">
        <f t="shared" ca="1" si="59"/>
        <v>-6.2283333333333326</v>
      </c>
      <c r="Z367" s="24">
        <f>IF(入力データと計算結果!$F$6=4,INDEX(バックデータ一覧!$I$4:$L$9,MATCH(VLOOKUP(計算過程!$A367,バックデータ一覧!$AU$3:$AV$367,2),バックデータ一覧!$H$4:$H$9,0),MATCH(計算過程!Z$2,バックデータ一覧!$I$2:$L$2,0)),IF(入力データと計算結果!$F$6=3,INDEX(バックデータ一覧!$I$10:$L$15,MATCH(VLOOKUP(計算過程!$A367,バックデータ一覧!$AU$3:$AV$367,2),バックデータ一覧!$H$10:$H$15,0),MATCH(計算過程!Z$2,バックデータ一覧!$I$2:$L$2,0)),IF(入力データと計算結果!$F$6=2,INDEX(バックデータ一覧!$I$16:$L$21,MATCH(VLOOKUP(計算過程!$A367,バックデータ一覧!$AU$3:$AV$367,2),バックデータ一覧!$H$16:$H$21,0),MATCH(計算過程!Z$2,バックデータ一覧!$I$2:$L$2,0)),IF(入力データと計算結果!$F$6=1,INDEX(バックデータ一覧!$I$22:$L$27,MATCH(VLOOKUP(計算過程!$A367,バックデータ一覧!$AU$3:$AV$367,2),バックデータ一覧!$H$22:$H$27,0),MATCH(計算過程!Z$2,バックデータ一覧!$I$2:$L$2,0))))))</f>
        <v>62</v>
      </c>
      <c r="AA367" s="24">
        <f>IF(入力データと計算結果!$F$6=4,INDEX(バックデータ一覧!$I$4:$L$9,MATCH(VLOOKUP(計算過程!$A367,バックデータ一覧!$AU$3:$AV$367,2),バックデータ一覧!$H$4:$H$9,0),MATCH(計算過程!AA$2,バックデータ一覧!$I$2:$L$2,0)),IF(入力データと計算結果!$F$6=3,INDEX(バックデータ一覧!$I$10:$L$15,MATCH(VLOOKUP(計算過程!$A367,バックデータ一覧!$AU$3:$AV$367,2),バックデータ一覧!$H$10:$H$15,0),MATCH(計算過程!AA$2,バックデータ一覧!$I$2:$L$2,0)),IF(入力データと計算結果!$F$6=2,INDEX(バックデータ一覧!$I$16:$L$21,MATCH(VLOOKUP(計算過程!$A367,バックデータ一覧!$AU$3:$AV$367,2),バックデータ一覧!$H$16:$H$21,0),MATCH(計算過程!AA$2,バックデータ一覧!$I$2:$L$2,0)),IF(入力データと計算結果!$F$6=1,INDEX(バックデータ一覧!$I$22:$L$27,MATCH(VLOOKUP(計算過程!$A367,バックデータ一覧!$AU$3:$AV$367,2),バックデータ一覧!$H$22:$H$27,0),MATCH(計算過程!AA$2,バックデータ一覧!$I$2:$L$2,0))))))</f>
        <v>100</v>
      </c>
      <c r="AB367" s="24">
        <f>IF(入力データと計算結果!$F$6=4,INDEX(バックデータ一覧!$I$4:$L$9,MATCH(VLOOKUP(計算過程!$A367,バックデータ一覧!$AU$3:$AV$367,2),バックデータ一覧!$H$4:$H$9,0),MATCH(計算過程!AB$2,バックデータ一覧!$I$2:$L$2,0)),IF(入力データと計算結果!$F$6=3,INDEX(バックデータ一覧!$I$10:$L$15,MATCH(VLOOKUP(計算過程!$A367,バックデータ一覧!$AU$3:$AV$367,2),バックデータ一覧!$H$10:$H$15,0),MATCH(計算過程!AB$2,バックデータ一覧!$I$2:$L$2,0)),IF(入力データと計算結果!$F$6=2,INDEX(バックデータ一覧!$I$16:$L$21,MATCH(VLOOKUP(計算過程!$A367,バックデータ一覧!$AU$3:$AV$367,2),バックデータ一覧!$H$16:$H$21,0),MATCH(計算過程!AB$2,バックデータ一覧!$I$2:$L$2,0)),IF(入力データと計算結果!$F$6=1,INDEX(バックデータ一覧!$I$22:$L$27,MATCH(VLOOKUP(計算過程!$A367,バックデータ一覧!$AU$3:$AV$367,2),バックデータ一覧!$H$22:$H$27,0),MATCH(計算過程!AB$2,バックデータ一覧!$I$2:$L$2,0))))))</f>
        <v>8</v>
      </c>
      <c r="AC367" s="24">
        <f>IF(入力データと計算結果!$F$6=4,INDEX(バックデータ一覧!$I$4:$L$9,MATCH(VLOOKUP(計算過程!$A367,バックデータ一覧!$AU$3:$AV$367,2),バックデータ一覧!$H$4:$H$9,0),MATCH(計算過程!AC$2,バックデータ一覧!$I$2:$L$2,0)),IF(入力データと計算結果!$F$6=3,INDEX(バックデータ一覧!$I$10:$L$15,MATCH(VLOOKUP(計算過程!$A367,バックデータ一覧!$AU$3:$AV$367,2),バックデータ一覧!$H$10:$H$15,0),MATCH(計算過程!AC$2,バックデータ一覧!$I$2:$L$2,0)),IF(入力データと計算結果!$F$6=2,INDEX(バックデータ一覧!$I$16:$L$21,MATCH(VLOOKUP(計算過程!$A367,バックデータ一覧!$AU$3:$AV$367,2),バックデータ一覧!$H$16:$H$21,0),MATCH(計算過程!AC$2,バックデータ一覧!$I$2:$L$2,0)),IF(入力データと計算結果!$F$6=1,INDEX(バックデータ一覧!$I$22:$L$27,MATCH(VLOOKUP(計算過程!$A367,バックデータ一覧!$AU$3:$AV$367,2),バックデータ一覧!$H$22:$H$27,0),MATCH(計算過程!AC$2,バックデータ一覧!$I$2:$L$2,0))))))</f>
        <v>180</v>
      </c>
      <c r="AD367" s="89">
        <f>IF($AF367&lt;7,INDEX(バックデータ一覧!$P$4:$S$5,MATCH(入力データと計算結果!$F$8,バックデータ一覧!$O$4:$O$5,0),MATCH(入力データと計算結果!$F$6,バックデータ一覧!$P$3:$W$3,0)),IF(AND($AF367&gt;=7,$AF367&lt;16),INDEX(バックデータ一覧!$P$6:$S$7,MATCH(入力データと計算結果!$F$8,バックデータ一覧!$O$6:$O$7,0),MATCH(入力データと計算結果!$F$6,バックデータ一覧!$P$3:$W$3,0)),IF(AND($AF367&gt;=16,$AF367&lt;25),INDEX(バックデータ一覧!$P$8:$S$9,MATCH(入力データと計算結果!$F$8,バックデータ一覧!$O$8:$O$9,0),MATCH(入力データと計算結果!$F$6,バックデータ一覧!$P$3:$W$3,0)),IF($AF367&gt;=25,INDEX(バックデータ一覧!$P$10:$S$11,MATCH(入力データと計算結果!$F$8,バックデータ一覧!$O$10:$O$11,0),MATCH(入力データと計算結果!$F$6,バックデータ一覧!$P$3:$W$3,0))))))</f>
        <v>-0.12</v>
      </c>
      <c r="AE367" s="89">
        <f>IF($AF367&lt;7,INDEX(バックデータ一覧!$T$4:$W$5,MATCH(入力データと計算結果!$F$8,バックデータ一覧!$O$4:$O$5,0),MATCH(入力データと計算結果!$F$6,バックデータ一覧!$P$3:$W$3,0)),IF(AND($AF367&gt;=7,$AF367&lt;16),INDEX(バックデータ一覧!$T$6:$W$7,MATCH(入力データと計算結果!$F$8,バックデータ一覧!$O$6:$O$7,0),MATCH(入力データと計算結果!$F$6,バックデータ一覧!$P$3:$W$3,0)),IF(AND($AF367&gt;=16,$AF367&lt;25),INDEX(バックデータ一覧!$T$8:$W$9,MATCH(入力データと計算結果!$F$8,バックデータ一覧!$O$8:$O$9,0),MATCH(入力データと計算結果!$F$6,バックデータ一覧!$P$3:$W$3,0)),IF($AF367&gt;=25,INDEX(バックデータ一覧!$T$10:$W$11,MATCH(入力データと計算結果!$F$8,バックデータ一覧!$O$10:$O$11,0),MATCH(入力データと計算結果!$F$6,バックデータ一覧!$P$3:$W$3,0))))))</f>
        <v>6</v>
      </c>
      <c r="AF367" s="88">
        <f>AVERAGEIF(貼り付けシート!$A$6:$A$8765,$A367,貼り付けシート!$C$6:$C$8765)</f>
        <v>-8.8583333333333325</v>
      </c>
      <c r="AG367" s="91">
        <f>IF(AND(入力データと計算結果!$F$7=バックデータ一覧!$A$7,AH367="使用できる"),MIN(AN367,SUM(I367:N367)*$AX$13),0)</f>
        <v>0</v>
      </c>
      <c r="AH367" s="47" t="str">
        <f t="shared" si="64"/>
        <v>使用できない</v>
      </c>
      <c r="AI367" s="90">
        <f>IF(入力データと計算結果!$F$7=バックデータ一覧!$A$8,MIN(AJ367,(SUM(I367:N367)*$AX$15)),0)</f>
        <v>0</v>
      </c>
      <c r="AJ367" s="90">
        <f t="shared" ca="1" si="60"/>
        <v>0</v>
      </c>
      <c r="AK367" s="90">
        <f t="shared" ca="1" si="61"/>
        <v>40.499550000000006</v>
      </c>
      <c r="AL367" s="88">
        <f>IF(OR($AX$22=0,入力データと計算結果!$F$7&lt;&gt;バックデータ一覧!$A$8),0,$AX$19*AM367*10^-3)</f>
        <v>0</v>
      </c>
      <c r="AM367" s="90">
        <f>SUMPRODUCT(('計算過程（日射量等）'!$A$6:$A$8765=計算過程!A367)*('計算過程（日射量等）'!$C$6:$C$8765&gt;=$AX$20))</f>
        <v>4</v>
      </c>
      <c r="AN367" s="90">
        <f>IF(入力データと計算結果!$F$7=バックデータ一覧!$A$9,0,AO367*$AX$22*$AX$21*計算過程!$AX$23)</f>
        <v>0</v>
      </c>
      <c r="AO367" s="90">
        <f>SUMIF('計算過程（日射量等）'!$A$6:$A$8765,計算過程!A367,'計算過程（日射量等）'!$C$6:$C$8765)*3600*10^-6</f>
        <v>6.594323762998493</v>
      </c>
      <c r="AP367" s="90">
        <f>AVERAGE($AQ352:$AQ$370,$AQ$6:$AQ17)</f>
        <v>-0.32567204301075253</v>
      </c>
      <c r="AQ367" s="90">
        <f>AVERAGEIF('貼り付けシート（日射量等）'!$D$3:$D$8762,$A367,'貼り付けシート（日射量等）'!$F$3:$F$8762)</f>
        <v>9.1791666666666689</v>
      </c>
    </row>
    <row r="368" spans="1:43">
      <c r="A368" s="28">
        <v>42002</v>
      </c>
      <c r="B368" s="88">
        <f ca="1">I368-IF(入力データと計算結果!$F$7=バックデータ一覧!$A$7,計算過程!$AG368,計算過程!$AI368)*I368/($I368+$J368+$K368+$L368+$M368+$N368)</f>
        <v>15.211924</v>
      </c>
      <c r="C368" s="88">
        <f ca="1">J368-IF(入力データと計算結果!$F$7=バックデータ一覧!$A$7,計算過程!$AG368,計算過程!$AI368)*J368/($I368+$J368+$K368+$L368+$M368+$N368)</f>
        <v>24.802050000000001</v>
      </c>
      <c r="D368" s="88">
        <f ca="1">K368-IF(入力データと計算結果!$F$7=バックデータ一覧!$A$7,計算過程!$AG368,計算過程!$AI368)*K368/($I368+$J368+$K368+$L368+$M368+$N368)</f>
        <v>4.6297160000000002</v>
      </c>
      <c r="E368" s="88">
        <f ca="1">L368-IF(入力データと計算結果!$F$7=バックデータ一覧!$A$7,計算過程!$AG368,計算過程!$AI368)*L368/($I368+$J368+$K368+$L368+$M368+$N368)</f>
        <v>29.762460000000001</v>
      </c>
      <c r="F368" s="88">
        <f ca="1">M368-IF(入力データと計算結果!$F$7=バックデータ一覧!$A$7,計算過程!$AG368,計算過程!$AI368)*M368/($I368+$J368+$K368+$L368+$M368+$N368)</f>
        <v>0</v>
      </c>
      <c r="G368" s="88">
        <f ca="1">N368-IF(入力データと計算結果!$F$7=バックデータ一覧!$A$7,計算過程!$AG368,計算過程!$AI368)*N368/($I368+$J368+$K368+$L368+$M368+$N368)</f>
        <v>7.3140000000000001</v>
      </c>
      <c r="H368" s="88">
        <f t="shared" si="62"/>
        <v>0</v>
      </c>
      <c r="I368" s="90">
        <f ca="1">P368*(バックデータ一覧!$E$3-計算過程!X368)*4.186*10^-3</f>
        <v>15.211924</v>
      </c>
      <c r="J368" s="90">
        <f ca="1">Q368*(バックデータ一覧!$E$4-計算過程!X368)*4.186*10^-3</f>
        <v>24.802050000000001</v>
      </c>
      <c r="K368" s="90">
        <f ca="1">R368*(バックデータ一覧!$E$5-計算過程!X368)*4.186*10^-3</f>
        <v>4.6297160000000002</v>
      </c>
      <c r="L368" s="90">
        <f ca="1">IF(入力データと計算結果!$F$9=バックデータ一覧!$A$2,計算過程!S368*(バックデータ一覧!$E$6-計算過程!X368)*4.186*10^-3,0)</f>
        <v>29.762460000000001</v>
      </c>
      <c r="M368" s="90">
        <f>IF(入力データと計算結果!$F$9=バックデータ一覧!$A$2,0,計算過程!T368*(バックデータ一覧!$E$7-計算過程!X368)*4.186*10^-3)</f>
        <v>0</v>
      </c>
      <c r="N368" s="90">
        <f ca="1">IF(入力データと計算結果!$F$9=バックデータ一覧!$A$4,0,計算過程!U368*(バックデータ一覧!$E$8-計算過程!X368)*4.186*10^-3)</f>
        <v>7.3140000000000001</v>
      </c>
      <c r="O368" s="90">
        <f>IF(入力データと計算結果!$F$9=バックデータ一覧!$A$4,計算過程!W368*1.25,0)</f>
        <v>0</v>
      </c>
      <c r="P368" s="88">
        <f t="shared" si="55"/>
        <v>92</v>
      </c>
      <c r="Q368" s="88">
        <f t="shared" si="56"/>
        <v>150</v>
      </c>
      <c r="R368" s="88">
        <f t="shared" si="57"/>
        <v>28</v>
      </c>
      <c r="S368" s="88">
        <f>IF(入力データと計算結果!$F$9=バックデータ一覧!$A$2,$AC368,0)*$AX$11*$AX$12</f>
        <v>180</v>
      </c>
      <c r="T368" s="88">
        <f>IF(入力データと計算結果!$F$9=バックデータ一覧!$A$2,0,$AC368)*$AX$12</f>
        <v>0</v>
      </c>
      <c r="U368" s="88">
        <f t="shared" ca="1" si="63"/>
        <v>29.365592390802476</v>
      </c>
      <c r="V368" s="90">
        <f ca="1">IF(OR(入力データと計算結果!$F$9=バックデータ一覧!$A$2,入力データと計算結果!$F$9=バックデータ一覧!$A$3),W368/(バックデータ一覧!$E$8-計算過程!X368)/4.186*10^3,0)</f>
        <v>29.365592390802476</v>
      </c>
      <c r="W368" s="90">
        <f t="shared" si="58"/>
        <v>7.3140000000000001</v>
      </c>
      <c r="X368" s="90">
        <f ca="1">MAX(VLOOKUP(入力データと計算結果!$F$5,バックデータ一覧!$Y$3:$AA$10,2)*Y368+VLOOKUP(入力データと計算結果!$F$5,バックデータ一覧!$Y$3:$AA$10,3),0.5)</f>
        <v>0.5</v>
      </c>
      <c r="Y368" s="90">
        <f t="shared" ca="1" si="59"/>
        <v>-6.6124999999999998</v>
      </c>
      <c r="Z368" s="24">
        <f>IF(入力データと計算結果!$F$6=4,INDEX(バックデータ一覧!$I$4:$L$9,MATCH(VLOOKUP(計算過程!$A368,バックデータ一覧!$AU$3:$AV$367,2),バックデータ一覧!$H$4:$H$9,0),MATCH(計算過程!Z$2,バックデータ一覧!$I$2:$L$2,0)),IF(入力データと計算結果!$F$6=3,INDEX(バックデータ一覧!$I$10:$L$15,MATCH(VLOOKUP(計算過程!$A368,バックデータ一覧!$AU$3:$AV$367,2),バックデータ一覧!$H$10:$H$15,0),MATCH(計算過程!Z$2,バックデータ一覧!$I$2:$L$2,0)),IF(入力データと計算結果!$F$6=2,INDEX(バックデータ一覧!$I$16:$L$21,MATCH(VLOOKUP(計算過程!$A368,バックデータ一覧!$AU$3:$AV$367,2),バックデータ一覧!$H$16:$H$21,0),MATCH(計算過程!Z$2,バックデータ一覧!$I$2:$L$2,0)),IF(入力データと計算結果!$F$6=1,INDEX(バックデータ一覧!$I$22:$L$27,MATCH(VLOOKUP(計算過程!$A368,バックデータ一覧!$AU$3:$AV$367,2),バックデータ一覧!$H$22:$H$27,0),MATCH(計算過程!Z$2,バックデータ一覧!$I$2:$L$2,0))))))</f>
        <v>92</v>
      </c>
      <c r="AA368" s="24">
        <f>IF(入力データと計算結果!$F$6=4,INDEX(バックデータ一覧!$I$4:$L$9,MATCH(VLOOKUP(計算過程!$A368,バックデータ一覧!$AU$3:$AV$367,2),バックデータ一覧!$H$4:$H$9,0),MATCH(計算過程!AA$2,バックデータ一覧!$I$2:$L$2,0)),IF(入力データと計算結果!$F$6=3,INDEX(バックデータ一覧!$I$10:$L$15,MATCH(VLOOKUP(計算過程!$A368,バックデータ一覧!$AU$3:$AV$367,2),バックデータ一覧!$H$10:$H$15,0),MATCH(計算過程!AA$2,バックデータ一覧!$I$2:$L$2,0)),IF(入力データと計算結果!$F$6=2,INDEX(バックデータ一覧!$I$16:$L$21,MATCH(VLOOKUP(計算過程!$A368,バックデータ一覧!$AU$3:$AV$367,2),バックデータ一覧!$H$16:$H$21,0),MATCH(計算過程!AA$2,バックデータ一覧!$I$2:$L$2,0)),IF(入力データと計算結果!$F$6=1,INDEX(バックデータ一覧!$I$22:$L$27,MATCH(VLOOKUP(計算過程!$A368,バックデータ一覧!$AU$3:$AV$367,2),バックデータ一覧!$H$22:$H$27,0),MATCH(計算過程!AA$2,バックデータ一覧!$I$2:$L$2,0))))))</f>
        <v>150</v>
      </c>
      <c r="AB368" s="24">
        <f>IF(入力データと計算結果!$F$6=4,INDEX(バックデータ一覧!$I$4:$L$9,MATCH(VLOOKUP(計算過程!$A368,バックデータ一覧!$AU$3:$AV$367,2),バックデータ一覧!$H$4:$H$9,0),MATCH(計算過程!AB$2,バックデータ一覧!$I$2:$L$2,0)),IF(入力データと計算結果!$F$6=3,INDEX(バックデータ一覧!$I$10:$L$15,MATCH(VLOOKUP(計算過程!$A368,バックデータ一覧!$AU$3:$AV$367,2),バックデータ一覧!$H$10:$H$15,0),MATCH(計算過程!AB$2,バックデータ一覧!$I$2:$L$2,0)),IF(入力データと計算結果!$F$6=2,INDEX(バックデータ一覧!$I$16:$L$21,MATCH(VLOOKUP(計算過程!$A368,バックデータ一覧!$AU$3:$AV$367,2),バックデータ一覧!$H$16:$H$21,0),MATCH(計算過程!AB$2,バックデータ一覧!$I$2:$L$2,0)),IF(入力データと計算結果!$F$6=1,INDEX(バックデータ一覧!$I$22:$L$27,MATCH(VLOOKUP(計算過程!$A368,バックデータ一覧!$AU$3:$AV$367,2),バックデータ一覧!$H$22:$H$27,0),MATCH(計算過程!AB$2,バックデータ一覧!$I$2:$L$2,0))))))</f>
        <v>28</v>
      </c>
      <c r="AC368" s="24">
        <f>IF(入力データと計算結果!$F$6=4,INDEX(バックデータ一覧!$I$4:$L$9,MATCH(VLOOKUP(計算過程!$A368,バックデータ一覧!$AU$3:$AV$367,2),バックデータ一覧!$H$4:$H$9,0),MATCH(計算過程!AC$2,バックデータ一覧!$I$2:$L$2,0)),IF(入力データと計算結果!$F$6=3,INDEX(バックデータ一覧!$I$10:$L$15,MATCH(VLOOKUP(計算過程!$A368,バックデータ一覧!$AU$3:$AV$367,2),バックデータ一覧!$H$10:$H$15,0),MATCH(計算過程!AC$2,バックデータ一覧!$I$2:$L$2,0)),IF(入力データと計算結果!$F$6=2,INDEX(バックデータ一覧!$I$16:$L$21,MATCH(VLOOKUP(計算過程!$A368,バックデータ一覧!$AU$3:$AV$367,2),バックデータ一覧!$H$16:$H$21,0),MATCH(計算過程!AC$2,バックデータ一覧!$I$2:$L$2,0)),IF(入力データと計算結果!$F$6=1,INDEX(バックデータ一覧!$I$22:$L$27,MATCH(VLOOKUP(計算過程!$A368,バックデータ一覧!$AU$3:$AV$367,2),バックデータ一覧!$H$22:$H$27,0),MATCH(計算過程!AC$2,バックデータ一覧!$I$2:$L$2,0))))))</f>
        <v>180</v>
      </c>
      <c r="AD368" s="89">
        <f>IF($AF368&lt;7,INDEX(バックデータ一覧!$P$4:$S$5,MATCH(入力データと計算結果!$F$8,バックデータ一覧!$O$4:$O$5,0),MATCH(入力データと計算結果!$F$6,バックデータ一覧!$P$3:$W$3,0)),IF(AND($AF368&gt;=7,$AF368&lt;16),INDEX(バックデータ一覧!$P$6:$S$7,MATCH(入力データと計算結果!$F$8,バックデータ一覧!$O$6:$O$7,0),MATCH(入力データと計算結果!$F$6,バックデータ一覧!$P$3:$W$3,0)),IF(AND($AF368&gt;=16,$AF368&lt;25),INDEX(バックデータ一覧!$P$8:$S$9,MATCH(入力データと計算結果!$F$8,バックデータ一覧!$O$8:$O$9,0),MATCH(入力データと計算結果!$F$6,バックデータ一覧!$P$3:$W$3,0)),IF($AF368&gt;=25,INDEX(バックデータ一覧!$P$10:$S$11,MATCH(入力データと計算結果!$F$8,バックデータ一覧!$O$10:$O$11,0),MATCH(入力データと計算結果!$F$6,バックデータ一覧!$P$3:$W$3,0))))))</f>
        <v>-0.12</v>
      </c>
      <c r="AE368" s="89">
        <f>IF($AF368&lt;7,INDEX(バックデータ一覧!$T$4:$W$5,MATCH(入力データと計算結果!$F$8,バックデータ一覧!$O$4:$O$5,0),MATCH(入力データと計算結果!$F$6,バックデータ一覧!$P$3:$W$3,0)),IF(AND($AF368&gt;=7,$AF368&lt;16),INDEX(バックデータ一覧!$T$6:$W$7,MATCH(入力データと計算結果!$F$8,バックデータ一覧!$O$6:$O$7,0),MATCH(入力データと計算結果!$F$6,バックデータ一覧!$P$3:$W$3,0)),IF(AND($AF368&gt;=16,$AF368&lt;25),INDEX(バックデータ一覧!$T$8:$W$9,MATCH(入力データと計算結果!$F$8,バックデータ一覧!$O$8:$O$9,0),MATCH(入力データと計算結果!$F$6,バックデータ一覧!$P$3:$W$3,0)),IF($AF368&gt;=25,INDEX(バックデータ一覧!$T$10:$W$11,MATCH(入力データと計算結果!$F$8,バックデータ一覧!$O$10:$O$11,0),MATCH(入力データと計算結果!$F$6,バックデータ一覧!$P$3:$W$3,0))))))</f>
        <v>6</v>
      </c>
      <c r="AF368" s="88">
        <f>AVERAGEIF(貼り付けシート!$A$6:$A$8765,$A368,貼り付けシート!$C$6:$C$8765)</f>
        <v>-10.949999999999998</v>
      </c>
      <c r="AG368" s="91">
        <f>IF(AND(入力データと計算結果!$F$7=バックデータ一覧!$A$7,AH368="使用できる"),MIN(AN368,SUM(I368:N368)*$AX$13),0)</f>
        <v>0</v>
      </c>
      <c r="AH368" s="47" t="str">
        <f t="shared" si="64"/>
        <v>使用できない</v>
      </c>
      <c r="AI368" s="90">
        <f>IF(入力データと計算結果!$F$7=バックデータ一覧!$A$8,MIN(AJ368,(SUM(I368:N368)*$AX$15)),0)</f>
        <v>0</v>
      </c>
      <c r="AJ368" s="90">
        <f t="shared" ca="1" si="60"/>
        <v>0</v>
      </c>
      <c r="AK368" s="90">
        <f t="shared" ca="1" si="61"/>
        <v>40.499550000000006</v>
      </c>
      <c r="AL368" s="88">
        <f>IF(OR($AX$22=0,入力データと計算結果!$F$7&lt;&gt;バックデータ一覧!$A$8),0,$AX$19*AM368*10^-3)</f>
        <v>0</v>
      </c>
      <c r="AM368" s="90">
        <f>SUMPRODUCT(('計算過程（日射量等）'!$A$6:$A$8765=計算過程!A368)*('計算過程（日射量等）'!$C$6:$C$8765&gt;=$AX$20))</f>
        <v>0</v>
      </c>
      <c r="AN368" s="90">
        <f>IF(入力データと計算結果!$F$7=バックデータ一覧!$A$9,0,AO368*$AX$22*$AX$21*計算過程!$AX$23)</f>
        <v>0</v>
      </c>
      <c r="AO368" s="90">
        <f>SUMIF('計算過程（日射量等）'!$A$6:$A$8765,計算過程!A368,'計算過程（日射量等）'!$C$6:$C$8765)*3600*10^-6</f>
        <v>2.4997606366185718</v>
      </c>
      <c r="AP368" s="90">
        <f>AVERAGE($AQ353:$AQ$370,$AQ$6:$AQ18)</f>
        <v>-0.5504032258064514</v>
      </c>
      <c r="AQ368" s="90">
        <f>AVERAGEIF('貼り付けシート（日射量等）'!$D$3:$D$8762,$A368,'貼り付けシート（日射量等）'!$F$3:$F$8762)</f>
        <v>7.262500000000002</v>
      </c>
    </row>
    <row r="369" spans="1:43">
      <c r="A369" s="28">
        <v>42003</v>
      </c>
      <c r="B369" s="88">
        <f ca="1">I369-IF(入力データと計算結果!$F$7=バックデータ一覧!$A$7,計算過程!$AG369,計算過程!$AI369)*I369/($I369+$J369+$K369+$L369+$M369+$N369)</f>
        <v>5.2911040000000007</v>
      </c>
      <c r="C369" s="88">
        <f ca="1">J369-IF(入力データと計算結果!$F$7=バックデータ一覧!$A$7,計算過程!$AG369,計算過程!$AI369)*J369/($I369+$J369+$K369+$L369+$M369+$N369)</f>
        <v>31.415929999999999</v>
      </c>
      <c r="D369" s="88">
        <f ca="1">K369-IF(入力データと計算結果!$F$7=バックデータ一覧!$A$7,計算過程!$AG369,計算過程!$AI369)*K369/($I369+$J369+$K369+$L369+$M369+$N369)</f>
        <v>4.6297160000000002</v>
      </c>
      <c r="E369" s="88">
        <f ca="1">L369-IF(入力データと計算結果!$F$7=バックデータ一覧!$A$7,計算過程!$AG369,計算過程!$AI369)*L369/($I369+$J369+$K369+$L369+$M369+$N369)</f>
        <v>0</v>
      </c>
      <c r="F369" s="88">
        <f ca="1">M369-IF(入力データと計算結果!$F$7=バックデータ一覧!$A$7,計算過程!$AG369,計算過程!$AI369)*M369/($I369+$J369+$K369+$L369+$M369+$N369)</f>
        <v>0</v>
      </c>
      <c r="G369" s="88">
        <f ca="1">N369-IF(入力データと計算結果!$F$7=バックデータ一覧!$A$7,計算過程!$AG369,計算過程!$AI369)*N369/($I369+$J369+$K369+$L369+$M369+$N369)</f>
        <v>0</v>
      </c>
      <c r="H369" s="88">
        <f t="shared" si="62"/>
        <v>0</v>
      </c>
      <c r="I369" s="90">
        <f ca="1">P369*(バックデータ一覧!$E$3-計算過程!X369)*4.186*10^-3</f>
        <v>5.2911040000000007</v>
      </c>
      <c r="J369" s="90">
        <f ca="1">Q369*(バックデータ一覧!$E$4-計算過程!X369)*4.186*10^-3</f>
        <v>31.415929999999999</v>
      </c>
      <c r="K369" s="90">
        <f ca="1">R369*(バックデータ一覧!$E$5-計算過程!X369)*4.186*10^-3</f>
        <v>4.6297160000000002</v>
      </c>
      <c r="L369" s="90">
        <f ca="1">IF(入力データと計算結果!$F$9=バックデータ一覧!$A$2,計算過程!S369*(バックデータ一覧!$E$6-計算過程!X369)*4.186*10^-3,0)</f>
        <v>0</v>
      </c>
      <c r="M369" s="90">
        <f>IF(入力データと計算結果!$F$9=バックデータ一覧!$A$2,0,計算過程!T369*(バックデータ一覧!$E$7-計算過程!X369)*4.186*10^-3)</f>
        <v>0</v>
      </c>
      <c r="N369" s="90">
        <f ca="1">IF(入力データと計算結果!$F$9=バックデータ一覧!$A$4,0,計算過程!U369*(バックデータ一覧!$E$8-計算過程!X369)*4.186*10^-3)</f>
        <v>0</v>
      </c>
      <c r="O369" s="90">
        <f>IF(入力データと計算結果!$F$9=バックデータ一覧!$A$4,計算過程!W369*1.25,0)</f>
        <v>0</v>
      </c>
      <c r="P369" s="88">
        <f t="shared" si="55"/>
        <v>32</v>
      </c>
      <c r="Q369" s="88">
        <f t="shared" si="56"/>
        <v>190</v>
      </c>
      <c r="R369" s="88">
        <f t="shared" si="57"/>
        <v>28</v>
      </c>
      <c r="S369" s="88">
        <f>IF(入力データと計算結果!$F$9=バックデータ一覧!$A$2,$AC369,0)*$AX$11*$AX$12</f>
        <v>0</v>
      </c>
      <c r="T369" s="88">
        <f>IF(入力データと計算結果!$F$9=バックデータ一覧!$A$2,0,$AC369)*$AX$12</f>
        <v>0</v>
      </c>
      <c r="U369" s="88">
        <f t="shared" ca="1" si="63"/>
        <v>0</v>
      </c>
      <c r="V369" s="90">
        <f ca="1">IF(OR(入力データと計算結果!$F$9=バックデータ一覧!$A$2,入力データと計算結果!$F$9=バックデータ一覧!$A$3),W369/(バックデータ一覧!$E$8-計算過程!X369)/4.186*10^3,0)</f>
        <v>0</v>
      </c>
      <c r="W369" s="90">
        <f t="shared" si="58"/>
        <v>0</v>
      </c>
      <c r="X369" s="90">
        <f ca="1">MAX(VLOOKUP(入力データと計算結果!$F$5,バックデータ一覧!$Y$3:$AA$10,2)*Y369+VLOOKUP(入力データと計算結果!$F$5,バックデータ一覧!$Y$3:$AA$10,3),0.5)</f>
        <v>0.5</v>
      </c>
      <c r="Y369" s="90">
        <f t="shared" ca="1" si="59"/>
        <v>-7.1191666666666666</v>
      </c>
      <c r="Z369" s="24">
        <f>IF(入力データと計算結果!$F$6=4,INDEX(バックデータ一覧!$I$4:$L$9,MATCH(VLOOKUP(計算過程!$A369,バックデータ一覧!$AU$3:$AV$367,2),バックデータ一覧!$H$4:$H$9,0),MATCH(計算過程!Z$2,バックデータ一覧!$I$2:$L$2,0)),IF(入力データと計算結果!$F$6=3,INDEX(バックデータ一覧!$I$10:$L$15,MATCH(VLOOKUP(計算過程!$A369,バックデータ一覧!$AU$3:$AV$367,2),バックデータ一覧!$H$10:$H$15,0),MATCH(計算過程!Z$2,バックデータ一覧!$I$2:$L$2,0)),IF(入力データと計算結果!$F$6=2,INDEX(バックデータ一覧!$I$16:$L$21,MATCH(VLOOKUP(計算過程!$A369,バックデータ一覧!$AU$3:$AV$367,2),バックデータ一覧!$H$16:$H$21,0),MATCH(計算過程!Z$2,バックデータ一覧!$I$2:$L$2,0)),IF(入力データと計算結果!$F$6=1,INDEX(バックデータ一覧!$I$22:$L$27,MATCH(VLOOKUP(計算過程!$A369,バックデータ一覧!$AU$3:$AV$367,2),バックデータ一覧!$H$22:$H$27,0),MATCH(計算過程!Z$2,バックデータ一覧!$I$2:$L$2,0))))))</f>
        <v>32</v>
      </c>
      <c r="AA369" s="24">
        <f>IF(入力データと計算結果!$F$6=4,INDEX(バックデータ一覧!$I$4:$L$9,MATCH(VLOOKUP(計算過程!$A369,バックデータ一覧!$AU$3:$AV$367,2),バックデータ一覧!$H$4:$H$9,0),MATCH(計算過程!AA$2,バックデータ一覧!$I$2:$L$2,0)),IF(入力データと計算結果!$F$6=3,INDEX(バックデータ一覧!$I$10:$L$15,MATCH(VLOOKUP(計算過程!$A369,バックデータ一覧!$AU$3:$AV$367,2),バックデータ一覧!$H$10:$H$15,0),MATCH(計算過程!AA$2,バックデータ一覧!$I$2:$L$2,0)),IF(入力データと計算結果!$F$6=2,INDEX(バックデータ一覧!$I$16:$L$21,MATCH(VLOOKUP(計算過程!$A369,バックデータ一覧!$AU$3:$AV$367,2),バックデータ一覧!$H$16:$H$21,0),MATCH(計算過程!AA$2,バックデータ一覧!$I$2:$L$2,0)),IF(入力データと計算結果!$F$6=1,INDEX(バックデータ一覧!$I$22:$L$27,MATCH(VLOOKUP(計算過程!$A369,バックデータ一覧!$AU$3:$AV$367,2),バックデータ一覧!$H$22:$H$27,0),MATCH(計算過程!AA$2,バックデータ一覧!$I$2:$L$2,0))))))</f>
        <v>190</v>
      </c>
      <c r="AB369" s="24">
        <f>IF(入力データと計算結果!$F$6=4,INDEX(バックデータ一覧!$I$4:$L$9,MATCH(VLOOKUP(計算過程!$A369,バックデータ一覧!$AU$3:$AV$367,2),バックデータ一覧!$H$4:$H$9,0),MATCH(計算過程!AB$2,バックデータ一覧!$I$2:$L$2,0)),IF(入力データと計算結果!$F$6=3,INDEX(バックデータ一覧!$I$10:$L$15,MATCH(VLOOKUP(計算過程!$A369,バックデータ一覧!$AU$3:$AV$367,2),バックデータ一覧!$H$10:$H$15,0),MATCH(計算過程!AB$2,バックデータ一覧!$I$2:$L$2,0)),IF(入力データと計算結果!$F$6=2,INDEX(バックデータ一覧!$I$16:$L$21,MATCH(VLOOKUP(計算過程!$A369,バックデータ一覧!$AU$3:$AV$367,2),バックデータ一覧!$H$16:$H$21,0),MATCH(計算過程!AB$2,バックデータ一覧!$I$2:$L$2,0)),IF(入力データと計算結果!$F$6=1,INDEX(バックデータ一覧!$I$22:$L$27,MATCH(VLOOKUP(計算過程!$A369,バックデータ一覧!$AU$3:$AV$367,2),バックデータ一覧!$H$22:$H$27,0),MATCH(計算過程!AB$2,バックデータ一覧!$I$2:$L$2,0))))))</f>
        <v>28</v>
      </c>
      <c r="AC369" s="24">
        <f>IF(入力データと計算結果!$F$6=4,INDEX(バックデータ一覧!$I$4:$L$9,MATCH(VLOOKUP(計算過程!$A369,バックデータ一覧!$AU$3:$AV$367,2),バックデータ一覧!$H$4:$H$9,0),MATCH(計算過程!AC$2,バックデータ一覧!$I$2:$L$2,0)),IF(入力データと計算結果!$F$6=3,INDEX(バックデータ一覧!$I$10:$L$15,MATCH(VLOOKUP(計算過程!$A369,バックデータ一覧!$AU$3:$AV$367,2),バックデータ一覧!$H$10:$H$15,0),MATCH(計算過程!AC$2,バックデータ一覧!$I$2:$L$2,0)),IF(入力データと計算結果!$F$6=2,INDEX(バックデータ一覧!$I$16:$L$21,MATCH(VLOOKUP(計算過程!$A369,バックデータ一覧!$AU$3:$AV$367,2),バックデータ一覧!$H$16:$H$21,0),MATCH(計算過程!AC$2,バックデータ一覧!$I$2:$L$2,0)),IF(入力データと計算結果!$F$6=1,INDEX(バックデータ一覧!$I$22:$L$27,MATCH(VLOOKUP(計算過程!$A369,バックデータ一覧!$AU$3:$AV$367,2),バックデータ一覧!$H$22:$H$27,0),MATCH(計算過程!AC$2,バックデータ一覧!$I$2:$L$2,0))))))</f>
        <v>0</v>
      </c>
      <c r="AD369" s="89">
        <f>IF($AF369&lt;7,INDEX(バックデータ一覧!$P$4:$S$5,MATCH(入力データと計算結果!$F$8,バックデータ一覧!$O$4:$O$5,0),MATCH(入力データと計算結果!$F$6,バックデータ一覧!$P$3:$W$3,0)),IF(AND($AF369&gt;=7,$AF369&lt;16),INDEX(バックデータ一覧!$P$6:$S$7,MATCH(入力データと計算結果!$F$8,バックデータ一覧!$O$6:$O$7,0),MATCH(入力データと計算結果!$F$6,バックデータ一覧!$P$3:$W$3,0)),IF(AND($AF369&gt;=16,$AF369&lt;25),INDEX(バックデータ一覧!$P$8:$S$9,MATCH(入力データと計算結果!$F$8,バックデータ一覧!$O$8:$O$9,0),MATCH(入力データと計算結果!$F$6,バックデータ一覧!$P$3:$W$3,0)),IF($AF369&gt;=25,INDEX(バックデータ一覧!$P$10:$S$11,MATCH(入力データと計算結果!$F$8,バックデータ一覧!$O$10:$O$11,0),MATCH(入力データと計算結果!$F$6,バックデータ一覧!$P$3:$W$3,0))))))</f>
        <v>-0.12</v>
      </c>
      <c r="AE369" s="89">
        <f>IF($AF369&lt;7,INDEX(バックデータ一覧!$T$4:$W$5,MATCH(入力データと計算結果!$F$8,バックデータ一覧!$O$4:$O$5,0),MATCH(入力データと計算結果!$F$6,バックデータ一覧!$P$3:$W$3,0)),IF(AND($AF369&gt;=7,$AF369&lt;16),INDEX(バックデータ一覧!$T$6:$W$7,MATCH(入力データと計算結果!$F$8,バックデータ一覧!$O$6:$O$7,0),MATCH(入力データと計算結果!$F$6,バックデータ一覧!$P$3:$W$3,0)),IF(AND($AF369&gt;=16,$AF369&lt;25),INDEX(バックデータ一覧!$T$8:$W$9,MATCH(入力データと計算結果!$F$8,バックデータ一覧!$O$8:$O$9,0),MATCH(入力データと計算結果!$F$6,バックデータ一覧!$P$3:$W$3,0)),IF($AF369&gt;=25,INDEX(バックデータ一覧!$T$10:$W$11,MATCH(入力データと計算結果!$F$8,バックデータ一覧!$O$10:$O$11,0),MATCH(入力データと計算結果!$F$6,バックデータ一覧!$P$3:$W$3,0))))))</f>
        <v>6</v>
      </c>
      <c r="AF369" s="88">
        <f>AVERAGEIF(貼り付けシート!$A$6:$A$8765,$A369,貼り付けシート!$C$6:$C$8765)</f>
        <v>-8.7750000000000004</v>
      </c>
      <c r="AG369" s="91">
        <f>IF(AND(入力データと計算結果!$F$7=バックデータ一覧!$A$7,AH369="使用できる"),MIN(AN369,SUM(I369:N369)*$AX$13),0)</f>
        <v>0</v>
      </c>
      <c r="AH369" s="47" t="str">
        <f t="shared" si="64"/>
        <v>使用できない</v>
      </c>
      <c r="AI369" s="90">
        <f>IF(入力データと計算結果!$F$7=バックデータ一覧!$A$8,MIN(AJ369,(SUM(I369:N369)*$AX$15)),0)</f>
        <v>0</v>
      </c>
      <c r="AJ369" s="90">
        <f t="shared" ca="1" si="60"/>
        <v>0</v>
      </c>
      <c r="AK369" s="90">
        <f t="shared" ca="1" si="61"/>
        <v>40.499550000000006</v>
      </c>
      <c r="AL369" s="88">
        <f>IF(OR($AX$22=0,入力データと計算結果!$F$7&lt;&gt;バックデータ一覧!$A$8),0,$AX$19*AM369*10^-3)</f>
        <v>0</v>
      </c>
      <c r="AM369" s="90">
        <f>SUMPRODUCT(('計算過程（日射量等）'!$A$6:$A$8765=計算過程!A369)*('計算過程（日射量等）'!$C$6:$C$8765&gt;=$AX$20))</f>
        <v>0</v>
      </c>
      <c r="AN369" s="90">
        <f>IF(入力データと計算結果!$F$7=バックデータ一覧!$A$9,0,AO369*$AX$22*$AX$21*計算過程!$AX$23)</f>
        <v>0</v>
      </c>
      <c r="AO369" s="90">
        <f>SUMIF('計算過程（日射量等）'!$A$6:$A$8765,計算過程!A369,'計算過程（日射量等）'!$C$6:$C$8765)*3600*10^-6</f>
        <v>1.9657469891898627</v>
      </c>
      <c r="AP369" s="90">
        <f>AVERAGE($AQ354:$AQ$370,$AQ$6:$AQ19)</f>
        <v>-0.698252688172043</v>
      </c>
      <c r="AQ369" s="90">
        <f>AVERAGEIF('貼り付けシート（日射量等）'!$D$3:$D$8762,$A369,'貼り付けシート（日射量等）'!$F$3:$F$8762)</f>
        <v>-1.6375</v>
      </c>
    </row>
    <row r="370" spans="1:43">
      <c r="A370" s="28">
        <v>42004</v>
      </c>
      <c r="B370" s="88">
        <f ca="1">I370-IF(入力データと計算結果!$F$7=バックデータ一覧!$A$7,計算過程!$AG370,計算過程!$AI370)*I370/($I370+$J370+$K370+$L370+$M370+$N370)</f>
        <v>23.148579999999999</v>
      </c>
      <c r="C370" s="88">
        <f ca="1">J370-IF(入力データと計算結果!$F$7=バックデータ一覧!$A$7,計算過程!$AG370,計算過程!$AI370)*J370/($I370+$J370+$K370+$L370+$M370+$N370)</f>
        <v>33.069400000000002</v>
      </c>
      <c r="D370" s="88">
        <f ca="1">K370-IF(入力データと計算結果!$F$7=バックデータ一覧!$A$7,計算過程!$AG370,計算過程!$AI370)*K370/($I370+$J370+$K370+$L370+$M370+$N370)</f>
        <v>4.9604099999999995</v>
      </c>
      <c r="E370" s="88">
        <f ca="1">L370-IF(入力データと計算結果!$F$7=バックデータ一覧!$A$7,計算過程!$AG370,計算過程!$AI370)*L370/($I370+$J370+$K370+$L370+$M370+$N370)</f>
        <v>29.762460000000001</v>
      </c>
      <c r="F370" s="88">
        <f ca="1">M370-IF(入力データと計算結果!$F$7=バックデータ一覧!$A$7,計算過程!$AG370,計算過程!$AI370)*M370/($I370+$J370+$K370+$L370+$M370+$N370)</f>
        <v>0</v>
      </c>
      <c r="G370" s="88">
        <f ca="1">N370-IF(入力データと計算結果!$F$7=バックデータ一覧!$A$7,計算過程!$AG370,計算過程!$AI370)*N370/($I370+$J370+$K370+$L370+$M370+$N370)</f>
        <v>6.9589999999999996</v>
      </c>
      <c r="H370" s="88">
        <f t="shared" si="62"/>
        <v>0</v>
      </c>
      <c r="I370" s="90">
        <f ca="1">P370*(バックデータ一覧!$E$3-計算過程!X370)*4.186*10^-3</f>
        <v>23.148579999999999</v>
      </c>
      <c r="J370" s="90">
        <f ca="1">Q370*(バックデータ一覧!$E$4-計算過程!X370)*4.186*10^-3</f>
        <v>33.069400000000002</v>
      </c>
      <c r="K370" s="90">
        <f ca="1">R370*(バックデータ一覧!$E$5-計算過程!X370)*4.186*10^-3</f>
        <v>4.9604099999999995</v>
      </c>
      <c r="L370" s="90">
        <f ca="1">IF(入力データと計算結果!$F$9=バックデータ一覧!$A$2,計算過程!S370*(バックデータ一覧!$E$6-計算過程!X370)*4.186*10^-3,0)</f>
        <v>29.762460000000001</v>
      </c>
      <c r="M370" s="90">
        <f>IF(入力データと計算結果!$F$9=バックデータ一覧!$A$2,0,計算過程!T370*(バックデータ一覧!$E$7-計算過程!X370)*4.186*10^-3)</f>
        <v>0</v>
      </c>
      <c r="N370" s="90">
        <f ca="1">IF(入力データと計算結果!$F$9=バックデータ一覧!$A$4,0,計算過程!U370*(バックデータ一覧!$E$8-計算過程!X370)*4.186*10^-3)</f>
        <v>6.9589999999999996</v>
      </c>
      <c r="O370" s="90">
        <f>IF(入力データと計算結果!$F$9=バックデータ一覧!$A$4,計算過程!W370*1.25,0)</f>
        <v>0</v>
      </c>
      <c r="P370" s="88">
        <f t="shared" si="55"/>
        <v>140</v>
      </c>
      <c r="Q370" s="88">
        <f t="shared" si="56"/>
        <v>200</v>
      </c>
      <c r="R370" s="88">
        <f t="shared" si="57"/>
        <v>30</v>
      </c>
      <c r="S370" s="88">
        <f>IF(入力データと計算結果!$F$9=バックデータ一覧!$A$2,$AC370,0)*$AX$11*$AX$12</f>
        <v>180</v>
      </c>
      <c r="T370" s="88">
        <f>IF(入力データと計算結果!$F$9=バックデータ一覧!$A$2,0,$AC370)*$AX$12</f>
        <v>0</v>
      </c>
      <c r="U370" s="88">
        <f t="shared" ca="1" si="63"/>
        <v>27.940273099206234</v>
      </c>
      <c r="V370" s="90">
        <f ca="1">IF(OR(入力データと計算結果!$F$9=バックデータ一覧!$A$2,入力データと計算結果!$F$9=バックデータ一覧!$A$3),W370/(バックデータ一覧!$E$8-計算過程!X370)/4.186*10^3,0)</f>
        <v>27.940273099206234</v>
      </c>
      <c r="W370" s="90">
        <f t="shared" si="58"/>
        <v>6.9589999999999996</v>
      </c>
      <c r="X370" s="90">
        <f ca="1">MAX(VLOOKUP(入力データと計算結果!$F$5,バックデータ一覧!$Y$3:$AA$10,2)*Y370+VLOOKUP(入力データと計算結果!$F$5,バックデータ一覧!$Y$3:$AA$10,3),0.5)</f>
        <v>0.5</v>
      </c>
      <c r="Y370" s="90">
        <f t="shared" ca="1" si="59"/>
        <v>-7.0320833333333326</v>
      </c>
      <c r="Z370" s="24">
        <f>IF(入力データと計算結果!$F$6=4,INDEX(バックデータ一覧!$I$4:$L$9,MATCH(VLOOKUP(計算過程!$A370,バックデータ一覧!$AU$3:$AV$367,2),バックデータ一覧!$H$4:$H$9,0),MATCH(計算過程!Z$2,バックデータ一覧!$I$2:$L$2,0)),IF(入力データと計算結果!$F$6=3,INDEX(バックデータ一覧!$I$10:$L$15,MATCH(VLOOKUP(計算過程!$A370,バックデータ一覧!$AU$3:$AV$367,2),バックデータ一覧!$H$10:$H$15,0),MATCH(計算過程!Z$2,バックデータ一覧!$I$2:$L$2,0)),IF(入力データと計算結果!$F$6=2,INDEX(バックデータ一覧!$I$16:$L$21,MATCH(VLOOKUP(計算過程!$A370,バックデータ一覧!$AU$3:$AV$367,2),バックデータ一覧!$H$16:$H$21,0),MATCH(計算過程!Z$2,バックデータ一覧!$I$2:$L$2,0)),IF(入力データと計算結果!$F$6=1,INDEX(バックデータ一覧!$I$22:$L$27,MATCH(VLOOKUP(計算過程!$A370,バックデータ一覧!$AU$3:$AV$367,2),バックデータ一覧!$H$22:$H$27,0),MATCH(計算過程!Z$2,バックデータ一覧!$I$2:$L$2,0))))))</f>
        <v>140</v>
      </c>
      <c r="AA370" s="24">
        <f>IF(入力データと計算結果!$F$6=4,INDEX(バックデータ一覧!$I$4:$L$9,MATCH(VLOOKUP(計算過程!$A370,バックデータ一覧!$AU$3:$AV$367,2),バックデータ一覧!$H$4:$H$9,0),MATCH(計算過程!AA$2,バックデータ一覧!$I$2:$L$2,0)),IF(入力データと計算結果!$F$6=3,INDEX(バックデータ一覧!$I$10:$L$15,MATCH(VLOOKUP(計算過程!$A370,バックデータ一覧!$AU$3:$AV$367,2),バックデータ一覧!$H$10:$H$15,0),MATCH(計算過程!AA$2,バックデータ一覧!$I$2:$L$2,0)),IF(入力データと計算結果!$F$6=2,INDEX(バックデータ一覧!$I$16:$L$21,MATCH(VLOOKUP(計算過程!$A370,バックデータ一覧!$AU$3:$AV$367,2),バックデータ一覧!$H$16:$H$21,0),MATCH(計算過程!AA$2,バックデータ一覧!$I$2:$L$2,0)),IF(入力データと計算結果!$F$6=1,INDEX(バックデータ一覧!$I$22:$L$27,MATCH(VLOOKUP(計算過程!$A370,バックデータ一覧!$AU$3:$AV$367,2),バックデータ一覧!$H$22:$H$27,0),MATCH(計算過程!AA$2,バックデータ一覧!$I$2:$L$2,0))))))</f>
        <v>200</v>
      </c>
      <c r="AB370" s="24">
        <f>IF(入力データと計算結果!$F$6=4,INDEX(バックデータ一覧!$I$4:$L$9,MATCH(VLOOKUP(計算過程!$A370,バックデータ一覧!$AU$3:$AV$367,2),バックデータ一覧!$H$4:$H$9,0),MATCH(計算過程!AB$2,バックデータ一覧!$I$2:$L$2,0)),IF(入力データと計算結果!$F$6=3,INDEX(バックデータ一覧!$I$10:$L$15,MATCH(VLOOKUP(計算過程!$A370,バックデータ一覧!$AU$3:$AV$367,2),バックデータ一覧!$H$10:$H$15,0),MATCH(計算過程!AB$2,バックデータ一覧!$I$2:$L$2,0)),IF(入力データと計算結果!$F$6=2,INDEX(バックデータ一覧!$I$16:$L$21,MATCH(VLOOKUP(計算過程!$A370,バックデータ一覧!$AU$3:$AV$367,2),バックデータ一覧!$H$16:$H$21,0),MATCH(計算過程!AB$2,バックデータ一覧!$I$2:$L$2,0)),IF(入力データと計算結果!$F$6=1,INDEX(バックデータ一覧!$I$22:$L$27,MATCH(VLOOKUP(計算過程!$A370,バックデータ一覧!$AU$3:$AV$367,2),バックデータ一覧!$H$22:$H$27,0),MATCH(計算過程!AB$2,バックデータ一覧!$I$2:$L$2,0))))))</f>
        <v>30</v>
      </c>
      <c r="AC370" s="24">
        <f>IF(入力データと計算結果!$F$6=4,INDEX(バックデータ一覧!$I$4:$L$9,MATCH(VLOOKUP(計算過程!$A370,バックデータ一覧!$AU$3:$AV$367,2),バックデータ一覧!$H$4:$H$9,0),MATCH(計算過程!AC$2,バックデータ一覧!$I$2:$L$2,0)),IF(入力データと計算結果!$F$6=3,INDEX(バックデータ一覧!$I$10:$L$15,MATCH(VLOOKUP(計算過程!$A370,バックデータ一覧!$AU$3:$AV$367,2),バックデータ一覧!$H$10:$H$15,0),MATCH(計算過程!AC$2,バックデータ一覧!$I$2:$L$2,0)),IF(入力データと計算結果!$F$6=2,INDEX(バックデータ一覧!$I$16:$L$21,MATCH(VLOOKUP(計算過程!$A370,バックデータ一覧!$AU$3:$AV$367,2),バックデータ一覧!$H$16:$H$21,0),MATCH(計算過程!AC$2,バックデータ一覧!$I$2:$L$2,0)),IF(入力データと計算結果!$F$6=1,INDEX(バックデータ一覧!$I$22:$L$27,MATCH(VLOOKUP(計算過程!$A370,バックデータ一覧!$AU$3:$AV$367,2),バックデータ一覧!$H$22:$H$27,0),MATCH(計算過程!AC$2,バックデータ一覧!$I$2:$L$2,0))))))</f>
        <v>180</v>
      </c>
      <c r="AD370" s="89">
        <f>IF($AF370&lt;7,INDEX(バックデータ一覧!$P$4:$S$5,MATCH(入力データと計算結果!$F$8,バックデータ一覧!$O$4:$O$5,0),MATCH(入力データと計算結果!$F$6,バックデータ一覧!$P$3:$W$3,0)),IF(AND($AF370&gt;=7,$AF370&lt;16),INDEX(バックデータ一覧!$P$6:$S$7,MATCH(入力データと計算結果!$F$8,バックデータ一覧!$O$6:$O$7,0),MATCH(入力データと計算結果!$F$6,バックデータ一覧!$P$3:$W$3,0)),IF(AND($AF370&gt;=16,$AF370&lt;25),INDEX(バックデータ一覧!$P$8:$S$9,MATCH(入力データと計算結果!$F$8,バックデータ一覧!$O$8:$O$9,0),MATCH(入力データと計算結果!$F$6,バックデータ一覧!$P$3:$W$3,0)),IF($AF370&gt;=25,INDEX(バックデータ一覧!$P$10:$S$11,MATCH(入力データと計算結果!$F$8,バックデータ一覧!$O$10:$O$11,0),MATCH(入力データと計算結果!$F$6,バックデータ一覧!$P$3:$W$3,0))))))</f>
        <v>-0.12</v>
      </c>
      <c r="AE370" s="89">
        <f>IF($AF370&lt;7,INDEX(バックデータ一覧!$T$4:$W$5,MATCH(入力データと計算結果!$F$8,バックデータ一覧!$O$4:$O$5,0),MATCH(入力データと計算結果!$F$6,バックデータ一覧!$P$3:$W$3,0)),IF(AND($AF370&gt;=7,$AF370&lt;16),INDEX(バックデータ一覧!$T$6:$W$7,MATCH(入力データと計算結果!$F$8,バックデータ一覧!$O$6:$O$7,0),MATCH(入力データと計算結果!$F$6,バックデータ一覧!$P$3:$W$3,0)),IF(AND($AF370&gt;=16,$AF370&lt;25),INDEX(バックデータ一覧!$T$8:$W$9,MATCH(入力データと計算結果!$F$8,バックデータ一覧!$O$8:$O$9,0),MATCH(入力データと計算結果!$F$6,バックデータ一覧!$P$3:$W$3,0)),IF($AF370&gt;=25,INDEX(バックデータ一覧!$T$10:$W$11,MATCH(入力データと計算結果!$F$8,バックデータ一覧!$O$10:$O$11,0),MATCH(入力データと計算結果!$F$6,バックデータ一覧!$P$3:$W$3,0))))))</f>
        <v>6</v>
      </c>
      <c r="AF370" s="88">
        <f>AVERAGEIF(貼り付けシート!$A$6:$A$8765,$A370,貼り付けシート!$C$6:$C$8765)</f>
        <v>-7.9916666666666671</v>
      </c>
      <c r="AG370" s="91">
        <f>IF(AND(入力データと計算結果!$F$7=バックデータ一覧!$A$7,AH370="使用できる"),MIN(AN370,SUM(I370:N370)*$AX$13),0)</f>
        <v>0</v>
      </c>
      <c r="AH370" s="47" t="str">
        <f t="shared" si="64"/>
        <v>使用できない</v>
      </c>
      <c r="AI370" s="90">
        <f>IF(入力データと計算結果!$F$7=バックデータ一覧!$A$8,MIN(AJ370,(SUM(I370:N370)*$AX$15)),0)</f>
        <v>0</v>
      </c>
      <c r="AJ370" s="90">
        <f t="shared" ca="1" si="60"/>
        <v>0</v>
      </c>
      <c r="AK370" s="90">
        <f t="shared" ca="1" si="61"/>
        <v>40.499550000000006</v>
      </c>
      <c r="AL370" s="88">
        <f>IF(OR($AX$22=0,入力データと計算結果!$F$7&lt;&gt;バックデータ一覧!$A$8),0,$AX$19*AM370*10^-3)</f>
        <v>0</v>
      </c>
      <c r="AM370" s="90">
        <f>SUMPRODUCT(('計算過程（日射量等）'!$A$6:$A$8765=計算過程!A370)*('計算過程（日射量等）'!$C$6:$C$8765&gt;=$AX$20))</f>
        <v>0</v>
      </c>
      <c r="AN370" s="90">
        <f>IF(入力データと計算結果!$F$7=バックデータ一覧!$A$9,0,AO370*$AX$22*$AX$21*計算過程!$AX$23)</f>
        <v>0</v>
      </c>
      <c r="AO370" s="90">
        <f>SUMIF('計算過程（日射量等）'!$A$6:$A$8765,計算過程!A370,'計算過程（日射量等）'!$C$6:$C$8765)*3600*10^-6</f>
        <v>2.1515711603218755</v>
      </c>
      <c r="AP370" s="90">
        <f>AVERAGE($AQ355:$AQ$370,$AQ$6:$AQ20)</f>
        <v>-0.88602150537634394</v>
      </c>
      <c r="AQ370" s="90">
        <f>AVERAGEIF('貼り付けシート（日射量等）'!$D$3:$D$8762,$A370,'貼り付けシート（日射量等）'!$F$3:$F$8762)</f>
        <v>-5.8874999999999993</v>
      </c>
    </row>
  </sheetData>
  <mergeCells count="20">
    <mergeCell ref="AQ1:AQ2"/>
    <mergeCell ref="AP1:AP2"/>
    <mergeCell ref="AO1:AO2"/>
    <mergeCell ref="AI1:AM1"/>
    <mergeCell ref="AS15:AS20"/>
    <mergeCell ref="AN1:AN2"/>
    <mergeCell ref="AS4:AS12"/>
    <mergeCell ref="AS13:AS14"/>
    <mergeCell ref="B1:H1"/>
    <mergeCell ref="W1:W2"/>
    <mergeCell ref="V1:V2"/>
    <mergeCell ref="X1:X2"/>
    <mergeCell ref="Y1:Y2"/>
    <mergeCell ref="P1:U1"/>
    <mergeCell ref="AG1:AH1"/>
    <mergeCell ref="I1:O1"/>
    <mergeCell ref="AD1:AD2"/>
    <mergeCell ref="AE1:AE2"/>
    <mergeCell ref="AF1:AF2"/>
    <mergeCell ref="Z1:AC1"/>
  </mergeCells>
  <phoneticPr fontId="9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O8765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RowHeight="16.5"/>
  <cols>
    <col min="1" max="1" width="8.77734375" style="31" customWidth="1"/>
    <col min="2" max="2" width="5.21875" style="31" bestFit="1" customWidth="1"/>
    <col min="3" max="5" width="13.6640625" style="31" bestFit="1" customWidth="1"/>
    <col min="6" max="7" width="13.21875" style="31" bestFit="1" customWidth="1"/>
    <col min="8" max="9" width="9.5546875" style="31" bestFit="1" customWidth="1"/>
    <col min="10" max="11" width="8.88671875" style="31"/>
    <col min="12" max="12" width="9.5546875" style="31" bestFit="1" customWidth="1"/>
    <col min="13" max="14" width="8.88671875" style="31"/>
    <col min="15" max="15" width="6" style="31" bestFit="1" customWidth="1"/>
    <col min="16" max="16384" width="8.88671875" style="31"/>
  </cols>
  <sheetData>
    <row r="1" spans="1:15">
      <c r="A1" s="122" t="s">
        <v>11</v>
      </c>
      <c r="B1" s="122"/>
      <c r="C1" s="122" t="s">
        <v>137</v>
      </c>
      <c r="D1" s="122"/>
      <c r="E1" s="122"/>
      <c r="F1" s="121" t="s">
        <v>190</v>
      </c>
      <c r="G1" s="121" t="s">
        <v>191</v>
      </c>
      <c r="H1" s="121" t="s">
        <v>192</v>
      </c>
      <c r="I1" s="121" t="s">
        <v>193</v>
      </c>
    </row>
    <row r="2" spans="1:15">
      <c r="A2" s="122" t="s">
        <v>12</v>
      </c>
      <c r="B2" s="122"/>
      <c r="C2" s="7" t="s">
        <v>138</v>
      </c>
      <c r="D2" s="7" t="s">
        <v>188</v>
      </c>
      <c r="E2" s="7" t="s">
        <v>189</v>
      </c>
      <c r="F2" s="121"/>
      <c r="G2" s="121"/>
      <c r="H2" s="121"/>
      <c r="I2" s="121"/>
    </row>
    <row r="3" spans="1:15">
      <c r="A3" s="122" t="s">
        <v>14</v>
      </c>
      <c r="B3" s="122"/>
      <c r="C3" s="7" t="s">
        <v>444</v>
      </c>
      <c r="D3" s="7" t="s">
        <v>445</v>
      </c>
      <c r="E3" s="7" t="s">
        <v>446</v>
      </c>
      <c r="F3" s="7" t="s">
        <v>447</v>
      </c>
      <c r="G3" s="7" t="s">
        <v>447</v>
      </c>
      <c r="H3" s="7" t="s">
        <v>447</v>
      </c>
      <c r="I3" s="7" t="s">
        <v>447</v>
      </c>
      <c r="K3" s="87" t="s">
        <v>414</v>
      </c>
      <c r="L3" s="87" t="s">
        <v>198</v>
      </c>
      <c r="M3" s="87" t="s">
        <v>199</v>
      </c>
      <c r="N3" s="87" t="s">
        <v>200</v>
      </c>
      <c r="O3" s="87"/>
    </row>
    <row r="4" spans="1:15">
      <c r="A4" s="122" t="s">
        <v>8</v>
      </c>
      <c r="B4" s="122"/>
      <c r="C4" s="7" t="s">
        <v>345</v>
      </c>
      <c r="D4" s="7" t="s">
        <v>346</v>
      </c>
      <c r="E4" s="7" t="s">
        <v>347</v>
      </c>
      <c r="F4" s="7" t="s">
        <v>348</v>
      </c>
      <c r="G4" s="7" t="s">
        <v>350</v>
      </c>
      <c r="H4" s="7" t="s">
        <v>349</v>
      </c>
      <c r="I4" s="7" t="s">
        <v>351</v>
      </c>
      <c r="K4" s="7" t="s">
        <v>196</v>
      </c>
      <c r="L4" s="7" t="s">
        <v>447</v>
      </c>
      <c r="M4" s="7" t="s">
        <v>201</v>
      </c>
      <c r="N4" s="7" t="s">
        <v>195</v>
      </c>
      <c r="O4" s="50">
        <f>RADIANS(VLOOKUP(入力データと計算結果!F20,バックデータ一覧!AQ3:AR14,2,FALSE))</f>
        <v>0</v>
      </c>
    </row>
    <row r="5" spans="1:15">
      <c r="A5" s="122" t="s">
        <v>9</v>
      </c>
      <c r="B5" s="122"/>
      <c r="C5" s="7" t="s">
        <v>194</v>
      </c>
      <c r="D5" s="7" t="s">
        <v>194</v>
      </c>
      <c r="E5" s="7" t="s">
        <v>194</v>
      </c>
      <c r="F5" s="7" t="s">
        <v>194</v>
      </c>
      <c r="G5" s="7" t="s">
        <v>194</v>
      </c>
      <c r="H5" s="7" t="s">
        <v>195</v>
      </c>
      <c r="I5" s="7" t="s">
        <v>195</v>
      </c>
      <c r="K5" s="7" t="s">
        <v>197</v>
      </c>
      <c r="L5" s="7" t="s">
        <v>447</v>
      </c>
      <c r="M5" s="7" t="s">
        <v>202</v>
      </c>
      <c r="N5" s="7" t="s">
        <v>195</v>
      </c>
      <c r="O5" s="50">
        <f>RADIANS(IF(入力データと計算結果!F21&gt;90,90,ROUND(入力データと計算結果!F21,-1)))</f>
        <v>0.3490658503988659</v>
      </c>
    </row>
    <row r="6" spans="1:15">
      <c r="A6" s="20">
        <v>41640</v>
      </c>
      <c r="B6" s="35" t="s">
        <v>360</v>
      </c>
      <c r="C6" s="90">
        <f>IF(D6&lt;0,E6,D6+E6)</f>
        <v>0</v>
      </c>
      <c r="D6" s="90">
        <f>F6*(SIN(H6)*COS($O$5)+COS(H6)*SIN($O$5)*COS($O$4-I6))</f>
        <v>0</v>
      </c>
      <c r="E6" s="90">
        <f>G6*(1+COS($O$5))/2</f>
        <v>0</v>
      </c>
      <c r="F6" s="50">
        <f>'貼り付けシート（日射量等）'!G3/3.6*10^3</f>
        <v>0</v>
      </c>
      <c r="G6" s="50">
        <f>'貼り付けシート（日射量等）'!H3/3.6*10^3</f>
        <v>0</v>
      </c>
      <c r="H6" s="91">
        <f>RADIANS('貼り付けシート（日射量等）'!I3)</f>
        <v>0</v>
      </c>
      <c r="I6" s="91">
        <f>IF('貼り付けシート（日射量等）'!J3&lt;0,RADIANS(360+('貼り付けシート（日射量等）'!J3)),RADIANS('貼り付けシート（日射量等）'!J3))</f>
        <v>0</v>
      </c>
    </row>
    <row r="7" spans="1:15">
      <c r="A7" s="20">
        <v>41640</v>
      </c>
      <c r="B7" s="35" t="s">
        <v>361</v>
      </c>
      <c r="C7" s="90">
        <f t="shared" ref="C7:C70" si="0">IF(D7&lt;0,E7,D7+E7)</f>
        <v>0</v>
      </c>
      <c r="D7" s="90">
        <f t="shared" ref="D7:D70" si="1">F7*(SIN(H7)*COS($O$5)+COS(H7)*SIN($O$5)*COS($O$4-I7))</f>
        <v>0</v>
      </c>
      <c r="E7" s="90">
        <f t="shared" ref="E7:E70" si="2">G7*(1+COS($O$5))/2</f>
        <v>0</v>
      </c>
      <c r="F7" s="50">
        <f>'貼り付けシート（日射量等）'!G4/3.6*10^3</f>
        <v>0</v>
      </c>
      <c r="G7" s="50">
        <f>'貼り付けシート（日射量等）'!H4/3.6*10^3</f>
        <v>0</v>
      </c>
      <c r="H7" s="91">
        <f>RADIANS('貼り付けシート（日射量等）'!I4)</f>
        <v>0</v>
      </c>
      <c r="I7" s="91">
        <f>IF('貼り付けシート（日射量等）'!J4&lt;0,RADIANS(360+('貼り付けシート（日射量等）'!J4)),RADIANS('貼り付けシート（日射量等）'!J4))</f>
        <v>0</v>
      </c>
    </row>
    <row r="8" spans="1:15">
      <c r="A8" s="20">
        <v>41640</v>
      </c>
      <c r="B8" s="35" t="s">
        <v>362</v>
      </c>
      <c r="C8" s="90">
        <f t="shared" si="0"/>
        <v>0</v>
      </c>
      <c r="D8" s="90">
        <f t="shared" si="1"/>
        <v>0</v>
      </c>
      <c r="E8" s="90">
        <f t="shared" si="2"/>
        <v>0</v>
      </c>
      <c r="F8" s="50">
        <f>'貼り付けシート（日射量等）'!G5/3.6*10^3</f>
        <v>0</v>
      </c>
      <c r="G8" s="50">
        <f>'貼り付けシート（日射量等）'!H5/3.6*10^3</f>
        <v>0</v>
      </c>
      <c r="H8" s="91">
        <f>RADIANS('貼り付けシート（日射量等）'!I5)</f>
        <v>0</v>
      </c>
      <c r="I8" s="91">
        <f>IF('貼り付けシート（日射量等）'!J5&lt;0,RADIANS(360+('貼り付けシート（日射量等）'!J5)),RADIANS('貼り付けシート（日射量等）'!J5))</f>
        <v>0</v>
      </c>
    </row>
    <row r="9" spans="1:15">
      <c r="A9" s="20">
        <v>41640</v>
      </c>
      <c r="B9" s="35" t="s">
        <v>363</v>
      </c>
      <c r="C9" s="90">
        <f t="shared" si="0"/>
        <v>0</v>
      </c>
      <c r="D9" s="90">
        <f t="shared" si="1"/>
        <v>0</v>
      </c>
      <c r="E9" s="90">
        <f t="shared" si="2"/>
        <v>0</v>
      </c>
      <c r="F9" s="50">
        <f>'貼り付けシート（日射量等）'!G6/3.6*10^3</f>
        <v>0</v>
      </c>
      <c r="G9" s="50">
        <f>'貼り付けシート（日射量等）'!H6/3.6*10^3</f>
        <v>0</v>
      </c>
      <c r="H9" s="91">
        <f>RADIANS('貼り付けシート（日射量等）'!I6)</f>
        <v>0</v>
      </c>
      <c r="I9" s="91">
        <f>IF('貼り付けシート（日射量等）'!J6&lt;0,RADIANS(360+('貼り付けシート（日射量等）'!J6)),RADIANS('貼り付けシート（日射量等）'!J6))</f>
        <v>0</v>
      </c>
    </row>
    <row r="10" spans="1:15">
      <c r="A10" s="20">
        <v>41640</v>
      </c>
      <c r="B10" s="35" t="s">
        <v>364</v>
      </c>
      <c r="C10" s="90">
        <f t="shared" si="0"/>
        <v>0</v>
      </c>
      <c r="D10" s="90">
        <f t="shared" si="1"/>
        <v>0</v>
      </c>
      <c r="E10" s="90">
        <f t="shared" si="2"/>
        <v>0</v>
      </c>
      <c r="F10" s="50">
        <f>'貼り付けシート（日射量等）'!G7/3.6*10^3</f>
        <v>0</v>
      </c>
      <c r="G10" s="50">
        <f>'貼り付けシート（日射量等）'!H7/3.6*10^3</f>
        <v>0</v>
      </c>
      <c r="H10" s="91">
        <f>RADIANS('貼り付けシート（日射量等）'!I7)</f>
        <v>0</v>
      </c>
      <c r="I10" s="91">
        <f>IF('貼り付けシート（日射量等）'!J7&lt;0,RADIANS(360+('貼り付けシート（日射量等）'!J7)),RADIANS('貼り付けシート（日射量等）'!J7))</f>
        <v>0</v>
      </c>
    </row>
    <row r="11" spans="1:15">
      <c r="A11" s="20">
        <v>41640</v>
      </c>
      <c r="B11" s="35" t="s">
        <v>365</v>
      </c>
      <c r="C11" s="90">
        <f t="shared" si="0"/>
        <v>0</v>
      </c>
      <c r="D11" s="90">
        <f t="shared" si="1"/>
        <v>0</v>
      </c>
      <c r="E11" s="90">
        <f t="shared" si="2"/>
        <v>0</v>
      </c>
      <c r="F11" s="50">
        <f>'貼り付けシート（日射量等）'!G8/3.6*10^3</f>
        <v>0</v>
      </c>
      <c r="G11" s="50">
        <f>'貼り付けシート（日射量等）'!H8/3.6*10^3</f>
        <v>0</v>
      </c>
      <c r="H11" s="91">
        <f>RADIANS('貼り付けシート（日射量等）'!I8)</f>
        <v>0</v>
      </c>
      <c r="I11" s="91">
        <f>IF('貼り付けシート（日射量等）'!J8&lt;0,RADIANS(360+('貼り付けシート（日射量等）'!J8)),RADIANS('貼り付けシート（日射量等）'!J8))</f>
        <v>0</v>
      </c>
    </row>
    <row r="12" spans="1:15">
      <c r="A12" s="20">
        <v>41640</v>
      </c>
      <c r="B12" s="35" t="s">
        <v>366</v>
      </c>
      <c r="C12" s="90">
        <f t="shared" si="0"/>
        <v>3.6440734825517302</v>
      </c>
      <c r="D12" s="90">
        <f>F12*(SIN(H12)*COS($O$5)+COS(H12)*SIN($O$5)*COS($O$4-I12))</f>
        <v>0.95005595368241302</v>
      </c>
      <c r="E12" s="90">
        <f t="shared" si="2"/>
        <v>2.6940175288693173</v>
      </c>
      <c r="F12" s="50">
        <f>'貼り付けシート（日射量等）'!G9/3.6*10^3</f>
        <v>2.7777777777777777</v>
      </c>
      <c r="G12" s="50">
        <f>'貼り付けシート（日射量等）'!H9/3.6*10^3</f>
        <v>2.7777777777777777</v>
      </c>
      <c r="H12" s="91">
        <f>RADIANS('貼り付けシート（日射量等）'!I9)</f>
        <v>0</v>
      </c>
      <c r="I12" s="91">
        <f>IF('貼り付けシート（日射量等）'!J9&lt;0,RADIANS(360+('貼り付けシート（日射量等）'!J9)),RADIANS('貼り付けシート（日射量等）'!J9))</f>
        <v>0</v>
      </c>
    </row>
    <row r="13" spans="1:15">
      <c r="A13" s="20">
        <v>41640</v>
      </c>
      <c r="B13" s="35" t="s">
        <v>367</v>
      </c>
      <c r="C13" s="90">
        <f t="shared" si="0"/>
        <v>37.652159113765109</v>
      </c>
      <c r="D13" s="90">
        <f>F13*(SIN(H13)*COS($O$5)+COS(H13)*SIN($O$5)*COS($O$4-I13))</f>
        <v>8.0179662962026228</v>
      </c>
      <c r="E13" s="90">
        <f t="shared" si="2"/>
        <v>29.634192817562489</v>
      </c>
      <c r="F13" s="50">
        <f>'貼り付けシート（日射量等）'!G10/3.6*10^3</f>
        <v>22.222222222222221</v>
      </c>
      <c r="G13" s="50">
        <f>'貼り付けシート（日射量等）'!H10/3.6*10^3</f>
        <v>30.555555555555554</v>
      </c>
      <c r="H13" s="91">
        <f>RADIANS('貼り付けシート（日射量等）'!I10)</f>
        <v>0.15184364492350666</v>
      </c>
      <c r="I13" s="91">
        <f>IF('貼り付けシート（日射量等）'!J10&lt;0,RADIANS(360+('貼り付けシート（日射量等）'!J10)),RADIANS('貼り付けシート（日射量等）'!J10))</f>
        <v>5.4157566689384051</v>
      </c>
    </row>
    <row r="14" spans="1:15">
      <c r="A14" s="20">
        <v>41640</v>
      </c>
      <c r="B14" s="35" t="s">
        <v>368</v>
      </c>
      <c r="C14" s="90">
        <f t="shared" si="0"/>
        <v>65.365585178645162</v>
      </c>
      <c r="D14" s="90">
        <f t="shared" si="1"/>
        <v>8.7912170723895038</v>
      </c>
      <c r="E14" s="90">
        <f t="shared" si="2"/>
        <v>56.574368106255655</v>
      </c>
      <c r="F14" s="50">
        <f>'貼り付けシート（日射量等）'!G11/3.6*10^3</f>
        <v>16.666666666666668</v>
      </c>
      <c r="G14" s="50">
        <f>'貼り付けシート（日射量等）'!H11/3.6*10^3</f>
        <v>58.333333333333329</v>
      </c>
      <c r="H14" s="91">
        <f>RADIANS('貼り付けシート（日射量等）'!I11)</f>
        <v>0.291469985083053</v>
      </c>
      <c r="I14" s="91">
        <f>IF('貼り付けシート（日射量等）'!J11&lt;0,RADIANS(360+('貼り付けシート（日射量等）'!J11)),RADIANS('貼り付けシート（日射量等）'!J11))</f>
        <v>5.616469532917753</v>
      </c>
    </row>
    <row r="15" spans="1:15">
      <c r="A15" s="20">
        <v>41640</v>
      </c>
      <c r="B15" s="35" t="s">
        <v>369</v>
      </c>
      <c r="C15" s="90">
        <f t="shared" si="0"/>
        <v>79.055977734732295</v>
      </c>
      <c r="D15" s="90">
        <f t="shared" si="1"/>
        <v>9.011521984130038</v>
      </c>
      <c r="E15" s="90">
        <f t="shared" si="2"/>
        <v>70.044455750602253</v>
      </c>
      <c r="F15" s="50">
        <f>'貼り付けシート（日射量等）'!G12/3.6*10^3</f>
        <v>13.888888888888889</v>
      </c>
      <c r="G15" s="50">
        <f>'貼り付けシート（日射量等）'!H12/3.6*10^3</f>
        <v>72.222222222222229</v>
      </c>
      <c r="H15" s="91">
        <f>RADIANS('貼り付けシート（日射量等）'!I12)</f>
        <v>0.3961897402027128</v>
      </c>
      <c r="I15" s="91">
        <f>IF('貼り付けシート（日射量等）'!J12&lt;0,RADIANS(360+('貼り付けシート（日射量等）'!J12)),RADIANS('貼り付けシート（日射量等）'!J12))</f>
        <v>5.8485983234329986</v>
      </c>
    </row>
    <row r="16" spans="1:15">
      <c r="A16" s="20">
        <v>41640</v>
      </c>
      <c r="B16" s="35" t="s">
        <v>370</v>
      </c>
      <c r="C16" s="90">
        <f t="shared" si="0"/>
        <v>91.47915296728354</v>
      </c>
      <c r="D16" s="90">
        <f t="shared" si="1"/>
        <v>7.9646095723346955</v>
      </c>
      <c r="E16" s="90">
        <f t="shared" si="2"/>
        <v>83.514543394948845</v>
      </c>
      <c r="F16" s="50">
        <f>'貼り付けシート（日射量等）'!G13/3.6*10^3</f>
        <v>11.111111111111111</v>
      </c>
      <c r="G16" s="50">
        <f>'貼り付けシート（日射量等）'!H13/3.6*10^3</f>
        <v>86.111111111111114</v>
      </c>
      <c r="H16" s="91">
        <f>RADIANS('貼り付けシート（日射量等）'!I13)</f>
        <v>0.45727626402251431</v>
      </c>
      <c r="I16" s="91">
        <f>IF('貼り付けシート（日射量等）'!J13&lt;0,RADIANS(360+('貼り付けシート（日射量等）'!J13)),RADIANS('貼り付けシート（日射量等）'!J13))</f>
        <v>6.1034163942241699</v>
      </c>
    </row>
    <row r="17" spans="1:9">
      <c r="A17" s="20">
        <v>41640</v>
      </c>
      <c r="B17" s="35" t="s">
        <v>371</v>
      </c>
      <c r="C17" s="90">
        <f t="shared" si="0"/>
        <v>111.11224689584236</v>
      </c>
      <c r="D17" s="90">
        <f t="shared" si="1"/>
        <v>14.127615856546948</v>
      </c>
      <c r="E17" s="90">
        <f t="shared" si="2"/>
        <v>96.984631039295408</v>
      </c>
      <c r="F17" s="50">
        <f>'貼り付けシート（日射量等）'!G14/3.6*10^3</f>
        <v>19.444444444444446</v>
      </c>
      <c r="G17" s="50">
        <f>'貼り付けシート（日射量等）'!H14/3.6*10^3</f>
        <v>99.999999999999986</v>
      </c>
      <c r="H17" s="91">
        <f>RADIANS('貼り付けシート（日射量等）'!I14)</f>
        <v>0.46600291028248597</v>
      </c>
      <c r="I17" s="91">
        <f>IF('貼り付けシート（日射量等）'!J14&lt;0,RADIANS(360+('貼り付けシート（日射量等）'!J14)),RADIANS('貼り付けシート（日射量等）'!J14))</f>
        <v>8.9011791851710806E-2</v>
      </c>
    </row>
    <row r="18" spans="1:9">
      <c r="A18" s="20">
        <v>41640</v>
      </c>
      <c r="B18" s="35" t="s">
        <v>372</v>
      </c>
      <c r="C18" s="90">
        <f t="shared" si="0"/>
        <v>97.508180488142173</v>
      </c>
      <c r="D18" s="90">
        <f t="shared" si="1"/>
        <v>11.299619564324017</v>
      </c>
      <c r="E18" s="90">
        <f t="shared" si="2"/>
        <v>86.208560923818155</v>
      </c>
      <c r="F18" s="50">
        <f>'貼り付けシート（日射量等）'!G15/3.6*10^3</f>
        <v>16.666666666666668</v>
      </c>
      <c r="G18" s="50">
        <f>'貼り付けシート（日射量等）'!H15/3.6*10^3</f>
        <v>88.888888888888886</v>
      </c>
      <c r="H18" s="91">
        <f>RADIANS('貼り付けシート（日射量等）'!I15)</f>
        <v>0.42236967898262773</v>
      </c>
      <c r="I18" s="91">
        <f>IF('貼り付けシート（日射量等）'!J15&lt;0,RADIANS(360+('貼り付けシート（日射量等）'!J15)),RADIANS('貼り付けシート（日射量等）'!J15))</f>
        <v>0.35255650890285456</v>
      </c>
    </row>
    <row r="19" spans="1:9">
      <c r="A19" s="20">
        <v>41640</v>
      </c>
      <c r="B19" s="35" t="s">
        <v>373</v>
      </c>
      <c r="C19" s="90">
        <f t="shared" si="0"/>
        <v>76.899744727722947</v>
      </c>
      <c r="D19" s="90">
        <f t="shared" si="1"/>
        <v>9.5493065059900193</v>
      </c>
      <c r="E19" s="90">
        <f t="shared" si="2"/>
        <v>67.350438221732929</v>
      </c>
      <c r="F19" s="50">
        <f>'貼り付けシート（日射量等）'!G16/3.6*10^3</f>
        <v>16.666666666666668</v>
      </c>
      <c r="G19" s="50">
        <f>'貼り付けシート（日射量等）'!H16/3.6*10^3</f>
        <v>69.444444444444443</v>
      </c>
      <c r="H19" s="91">
        <f>RADIANS('貼り付けシート（日射量等）'!I16)</f>
        <v>0.32986722862692824</v>
      </c>
      <c r="I19" s="91">
        <f>IF('貼り付けシート（日射量等）'!J16&lt;0,RADIANS(360+('貼り付けシート（日射量等）'!J16)),RADIANS('貼り付けシート（日射量等）'!J16))</f>
        <v>0.59166661642607765</v>
      </c>
    </row>
    <row r="20" spans="1:9">
      <c r="A20" s="20">
        <v>41640</v>
      </c>
      <c r="B20" s="35" t="s">
        <v>374</v>
      </c>
      <c r="C20" s="90">
        <f t="shared" si="0"/>
        <v>48.609711684368129</v>
      </c>
      <c r="D20" s="90">
        <f t="shared" si="1"/>
        <v>8.199448751328374</v>
      </c>
      <c r="E20" s="90">
        <f t="shared" si="2"/>
        <v>40.410262933039753</v>
      </c>
      <c r="F20" s="50">
        <f>'貼り付けシート（日射量等）'!G17/3.6*10^3</f>
        <v>19.444444444444446</v>
      </c>
      <c r="G20" s="50">
        <f>'貼り付けシート（日射量等）'!H17/3.6*10^3</f>
        <v>41.666666666666664</v>
      </c>
      <c r="H20" s="91">
        <f>RADIANS('貼り付けシート（日射量等）'!I17)</f>
        <v>0.20245819323134223</v>
      </c>
      <c r="I20" s="91">
        <f>IF('貼り付けシート（日射量等）'!J17&lt;0,RADIANS(360+('貼り付けシート（日射量等）'!J17)),RADIANS('貼り付けシート（日射量等）'!J17))</f>
        <v>0.8028514559173916</v>
      </c>
    </row>
    <row r="21" spans="1:9">
      <c r="A21" s="20">
        <v>41640</v>
      </c>
      <c r="B21" s="35" t="s">
        <v>375</v>
      </c>
      <c r="C21" s="90">
        <f t="shared" si="0"/>
        <v>15.902935678470847</v>
      </c>
      <c r="D21" s="90">
        <f t="shared" si="1"/>
        <v>5.1268655629935775</v>
      </c>
      <c r="E21" s="90">
        <f t="shared" si="2"/>
        <v>10.776070115477269</v>
      </c>
      <c r="F21" s="50">
        <f>'貼り付けシート（日射量等）'!G18/3.6*10^3</f>
        <v>22.222222222222221</v>
      </c>
      <c r="G21" s="50">
        <f>'貼り付けシート（日射量等）'!H18/3.6*10^3</f>
        <v>11.111111111111111</v>
      </c>
      <c r="H21" s="91">
        <f>RADIANS('貼り付けシート（日射量等）'!I18)</f>
        <v>4.5378560551852569E-2</v>
      </c>
      <c r="I21" s="91">
        <f>IF('貼り付けシート（日射量等）'!J18&lt;0,RADIANS(360+('貼り付けシート（日射量等）'!J18)),RADIANS('貼り付けシート（日射量等）'!J18))</f>
        <v>0.98785635662879057</v>
      </c>
    </row>
    <row r="22" spans="1:9">
      <c r="A22" s="20">
        <v>41640</v>
      </c>
      <c r="B22" s="35" t="s">
        <v>376</v>
      </c>
      <c r="C22" s="90">
        <f t="shared" si="0"/>
        <v>0</v>
      </c>
      <c r="D22" s="90">
        <f t="shared" si="1"/>
        <v>0</v>
      </c>
      <c r="E22" s="90">
        <f t="shared" si="2"/>
        <v>0</v>
      </c>
      <c r="F22" s="50">
        <f>'貼り付けシート（日射量等）'!G19/3.6*10^3</f>
        <v>0</v>
      </c>
      <c r="G22" s="50">
        <f>'貼り付けシート（日射量等）'!H19/3.6*10^3</f>
        <v>0</v>
      </c>
      <c r="H22" s="91">
        <f>RADIANS('貼り付けシート（日射量等）'!I19)</f>
        <v>0</v>
      </c>
      <c r="I22" s="91">
        <f>IF('貼り付けシート（日射量等）'!J19&lt;0,RADIANS(360+('貼り付けシート（日射量等）'!J19)),RADIANS('貼り付けシート（日射量等）'!J19))</f>
        <v>0</v>
      </c>
    </row>
    <row r="23" spans="1:9">
      <c r="A23" s="20">
        <v>41640</v>
      </c>
      <c r="B23" s="35" t="s">
        <v>377</v>
      </c>
      <c r="C23" s="90">
        <f t="shared" si="0"/>
        <v>0</v>
      </c>
      <c r="D23" s="90">
        <f t="shared" si="1"/>
        <v>0</v>
      </c>
      <c r="E23" s="90">
        <f t="shared" si="2"/>
        <v>0</v>
      </c>
      <c r="F23" s="50">
        <f>'貼り付けシート（日射量等）'!G20/3.6*10^3</f>
        <v>0</v>
      </c>
      <c r="G23" s="50">
        <f>'貼り付けシート（日射量等）'!H20/3.6*10^3</f>
        <v>0</v>
      </c>
      <c r="H23" s="91">
        <f>RADIANS('貼り付けシート（日射量等）'!I20)</f>
        <v>0</v>
      </c>
      <c r="I23" s="91">
        <f>IF('貼り付けシート（日射量等）'!J20&lt;0,RADIANS(360+('貼り付けシート（日射量等）'!J20)),RADIANS('貼り付けシート（日射量等）'!J20))</f>
        <v>0</v>
      </c>
    </row>
    <row r="24" spans="1:9">
      <c r="A24" s="20">
        <v>41640</v>
      </c>
      <c r="B24" s="35" t="s">
        <v>378</v>
      </c>
      <c r="C24" s="90">
        <f t="shared" si="0"/>
        <v>0</v>
      </c>
      <c r="D24" s="90">
        <f t="shared" si="1"/>
        <v>0</v>
      </c>
      <c r="E24" s="90">
        <f t="shared" si="2"/>
        <v>0</v>
      </c>
      <c r="F24" s="50">
        <f>'貼り付けシート（日射量等）'!G21/3.6*10^3</f>
        <v>0</v>
      </c>
      <c r="G24" s="50">
        <f>'貼り付けシート（日射量等）'!H21/3.6*10^3</f>
        <v>0</v>
      </c>
      <c r="H24" s="91">
        <f>RADIANS('貼り付けシート（日射量等）'!I21)</f>
        <v>0</v>
      </c>
      <c r="I24" s="91">
        <f>IF('貼り付けシート（日射量等）'!J21&lt;0,RADIANS(360+('貼り付けシート（日射量等）'!J21)),RADIANS('貼り付けシート（日射量等）'!J21))</f>
        <v>0</v>
      </c>
    </row>
    <row r="25" spans="1:9">
      <c r="A25" s="20">
        <v>41640</v>
      </c>
      <c r="B25" s="35" t="s">
        <v>379</v>
      </c>
      <c r="C25" s="90">
        <f t="shared" si="0"/>
        <v>0</v>
      </c>
      <c r="D25" s="90">
        <f t="shared" si="1"/>
        <v>0</v>
      </c>
      <c r="E25" s="90">
        <f t="shared" si="2"/>
        <v>0</v>
      </c>
      <c r="F25" s="50">
        <f>'貼り付けシート（日射量等）'!G22/3.6*10^3</f>
        <v>0</v>
      </c>
      <c r="G25" s="50">
        <f>'貼り付けシート（日射量等）'!H22/3.6*10^3</f>
        <v>0</v>
      </c>
      <c r="H25" s="91">
        <f>RADIANS('貼り付けシート（日射量等）'!I22)</f>
        <v>0</v>
      </c>
      <c r="I25" s="91">
        <f>IF('貼り付けシート（日射量等）'!J22&lt;0,RADIANS(360+('貼り付けシート（日射量等）'!J22)),RADIANS('貼り付けシート（日射量等）'!J22))</f>
        <v>0</v>
      </c>
    </row>
    <row r="26" spans="1:9">
      <c r="A26" s="20">
        <v>41640</v>
      </c>
      <c r="B26" s="35" t="s">
        <v>380</v>
      </c>
      <c r="C26" s="90">
        <f t="shared" si="0"/>
        <v>0</v>
      </c>
      <c r="D26" s="90">
        <f t="shared" si="1"/>
        <v>0</v>
      </c>
      <c r="E26" s="90">
        <f t="shared" si="2"/>
        <v>0</v>
      </c>
      <c r="F26" s="50">
        <f>'貼り付けシート（日射量等）'!G23/3.6*10^3</f>
        <v>0</v>
      </c>
      <c r="G26" s="50">
        <f>'貼り付けシート（日射量等）'!H23/3.6*10^3</f>
        <v>0</v>
      </c>
      <c r="H26" s="91">
        <f>RADIANS('貼り付けシート（日射量等）'!I23)</f>
        <v>0</v>
      </c>
      <c r="I26" s="91">
        <f>IF('貼り付けシート（日射量等）'!J23&lt;0,RADIANS(360+('貼り付けシート（日射量等）'!J23)),RADIANS('貼り付けシート（日射量等）'!J23))</f>
        <v>0</v>
      </c>
    </row>
    <row r="27" spans="1:9">
      <c r="A27" s="20">
        <v>41640</v>
      </c>
      <c r="B27" s="35" t="s">
        <v>381</v>
      </c>
      <c r="C27" s="90">
        <f t="shared" si="0"/>
        <v>0</v>
      </c>
      <c r="D27" s="90">
        <f t="shared" si="1"/>
        <v>0</v>
      </c>
      <c r="E27" s="90">
        <f t="shared" si="2"/>
        <v>0</v>
      </c>
      <c r="F27" s="50">
        <f>'貼り付けシート（日射量等）'!G24/3.6*10^3</f>
        <v>0</v>
      </c>
      <c r="G27" s="50">
        <f>'貼り付けシート（日射量等）'!H24/3.6*10^3</f>
        <v>0</v>
      </c>
      <c r="H27" s="91">
        <f>RADIANS('貼り付けシート（日射量等）'!I24)</f>
        <v>0</v>
      </c>
      <c r="I27" s="91">
        <f>IF('貼り付けシート（日射量等）'!J24&lt;0,RADIANS(360+('貼り付けシート（日射量等）'!J24)),RADIANS('貼り付けシート（日射量等）'!J24))</f>
        <v>0</v>
      </c>
    </row>
    <row r="28" spans="1:9">
      <c r="A28" s="20">
        <v>41640</v>
      </c>
      <c r="B28" s="35" t="s">
        <v>382</v>
      </c>
      <c r="C28" s="90">
        <f t="shared" si="0"/>
        <v>0</v>
      </c>
      <c r="D28" s="90">
        <f t="shared" si="1"/>
        <v>0</v>
      </c>
      <c r="E28" s="90">
        <f t="shared" si="2"/>
        <v>0</v>
      </c>
      <c r="F28" s="50">
        <f>'貼り付けシート（日射量等）'!G25/3.6*10^3</f>
        <v>0</v>
      </c>
      <c r="G28" s="50">
        <f>'貼り付けシート（日射量等）'!H25/3.6*10^3</f>
        <v>0</v>
      </c>
      <c r="H28" s="91">
        <f>RADIANS('貼り付けシート（日射量等）'!I25)</f>
        <v>0</v>
      </c>
      <c r="I28" s="91">
        <f>IF('貼り付けシート（日射量等）'!J25&lt;0,RADIANS(360+('貼り付けシート（日射量等）'!J25)),RADIANS('貼り付けシート（日射量等）'!J25))</f>
        <v>0</v>
      </c>
    </row>
    <row r="29" spans="1:9">
      <c r="A29" s="20">
        <v>41640</v>
      </c>
      <c r="B29" s="35" t="s">
        <v>383</v>
      </c>
      <c r="C29" s="90">
        <f t="shared" si="0"/>
        <v>0</v>
      </c>
      <c r="D29" s="90">
        <f t="shared" si="1"/>
        <v>0</v>
      </c>
      <c r="E29" s="90">
        <f t="shared" si="2"/>
        <v>0</v>
      </c>
      <c r="F29" s="50">
        <f>'貼り付けシート（日射量等）'!G26/3.6*10^3</f>
        <v>0</v>
      </c>
      <c r="G29" s="50">
        <f>'貼り付けシート（日射量等）'!H26/3.6*10^3</f>
        <v>0</v>
      </c>
      <c r="H29" s="91">
        <f>RADIANS('貼り付けシート（日射量等）'!I26)</f>
        <v>0</v>
      </c>
      <c r="I29" s="91">
        <f>IF('貼り付けシート（日射量等）'!J26&lt;0,RADIANS(360+('貼り付けシート（日射量等）'!J26)),RADIANS('貼り付けシート（日射量等）'!J26))</f>
        <v>0</v>
      </c>
    </row>
    <row r="30" spans="1:9">
      <c r="A30" s="20">
        <v>41641</v>
      </c>
      <c r="B30" s="35" t="s">
        <v>360</v>
      </c>
      <c r="C30" s="90">
        <f t="shared" si="0"/>
        <v>0</v>
      </c>
      <c r="D30" s="90">
        <f t="shared" si="1"/>
        <v>0</v>
      </c>
      <c r="E30" s="90">
        <f t="shared" si="2"/>
        <v>0</v>
      </c>
      <c r="F30" s="50">
        <f>'貼り付けシート（日射量等）'!G27/3.6*10^3</f>
        <v>0</v>
      </c>
      <c r="G30" s="50">
        <f>'貼り付けシート（日射量等）'!H27/3.6*10^3</f>
        <v>0</v>
      </c>
      <c r="H30" s="91">
        <f>RADIANS('貼り付けシート（日射量等）'!I27)</f>
        <v>0</v>
      </c>
      <c r="I30" s="91">
        <f>IF('貼り付けシート（日射量等）'!J27&lt;0,RADIANS(360+('貼り付けシート（日射量等）'!J27)),RADIANS('貼り付けシート（日射量等）'!J27))</f>
        <v>0</v>
      </c>
    </row>
    <row r="31" spans="1:9">
      <c r="A31" s="20">
        <v>41641</v>
      </c>
      <c r="B31" s="35" t="s">
        <v>361</v>
      </c>
      <c r="C31" s="90">
        <f t="shared" si="0"/>
        <v>0</v>
      </c>
      <c r="D31" s="90">
        <f t="shared" si="1"/>
        <v>0</v>
      </c>
      <c r="E31" s="90">
        <f t="shared" si="2"/>
        <v>0</v>
      </c>
      <c r="F31" s="50">
        <f>'貼り付けシート（日射量等）'!G28/3.6*10^3</f>
        <v>0</v>
      </c>
      <c r="G31" s="50">
        <f>'貼り付けシート（日射量等）'!H28/3.6*10^3</f>
        <v>0</v>
      </c>
      <c r="H31" s="91">
        <f>RADIANS('貼り付けシート（日射量等）'!I28)</f>
        <v>0</v>
      </c>
      <c r="I31" s="91">
        <f>IF('貼り付けシート（日射量等）'!J28&lt;0,RADIANS(360+('貼り付けシート（日射量等）'!J28)),RADIANS('貼り付けシート（日射量等）'!J28))</f>
        <v>0</v>
      </c>
    </row>
    <row r="32" spans="1:9">
      <c r="A32" s="20">
        <v>41641</v>
      </c>
      <c r="B32" s="35" t="s">
        <v>362</v>
      </c>
      <c r="C32" s="90">
        <f t="shared" si="0"/>
        <v>0</v>
      </c>
      <c r="D32" s="90">
        <f t="shared" si="1"/>
        <v>0</v>
      </c>
      <c r="E32" s="90">
        <f t="shared" si="2"/>
        <v>0</v>
      </c>
      <c r="F32" s="50">
        <f>'貼り付けシート（日射量等）'!G29/3.6*10^3</f>
        <v>0</v>
      </c>
      <c r="G32" s="50">
        <f>'貼り付けシート（日射量等）'!H29/3.6*10^3</f>
        <v>0</v>
      </c>
      <c r="H32" s="91">
        <f>RADIANS('貼り付けシート（日射量等）'!I29)</f>
        <v>0</v>
      </c>
      <c r="I32" s="91">
        <f>IF('貼り付けシート（日射量等）'!J29&lt;0,RADIANS(360+('貼り付けシート（日射量等）'!J29)),RADIANS('貼り付けシート（日射量等）'!J29))</f>
        <v>0</v>
      </c>
    </row>
    <row r="33" spans="1:9">
      <c r="A33" s="20">
        <v>41641</v>
      </c>
      <c r="B33" s="35" t="s">
        <v>363</v>
      </c>
      <c r="C33" s="90">
        <f t="shared" si="0"/>
        <v>0</v>
      </c>
      <c r="D33" s="90">
        <f t="shared" si="1"/>
        <v>0</v>
      </c>
      <c r="E33" s="90">
        <f t="shared" si="2"/>
        <v>0</v>
      </c>
      <c r="F33" s="50">
        <f>'貼り付けシート（日射量等）'!G30/3.6*10^3</f>
        <v>0</v>
      </c>
      <c r="G33" s="50">
        <f>'貼り付けシート（日射量等）'!H30/3.6*10^3</f>
        <v>0</v>
      </c>
      <c r="H33" s="91">
        <f>RADIANS('貼り付けシート（日射量等）'!I30)</f>
        <v>0</v>
      </c>
      <c r="I33" s="91">
        <f>IF('貼り付けシート（日射量等）'!J30&lt;0,RADIANS(360+('貼り付けシート（日射量等）'!J30)),RADIANS('貼り付けシート（日射量等）'!J30))</f>
        <v>0</v>
      </c>
    </row>
    <row r="34" spans="1:9">
      <c r="A34" s="20">
        <v>41641</v>
      </c>
      <c r="B34" s="35" t="s">
        <v>364</v>
      </c>
      <c r="C34" s="90">
        <f t="shared" si="0"/>
        <v>0</v>
      </c>
      <c r="D34" s="90">
        <f t="shared" si="1"/>
        <v>0</v>
      </c>
      <c r="E34" s="90">
        <f t="shared" si="2"/>
        <v>0</v>
      </c>
      <c r="F34" s="50">
        <f>'貼り付けシート（日射量等）'!G31/3.6*10^3</f>
        <v>0</v>
      </c>
      <c r="G34" s="50">
        <f>'貼り付けシート（日射量等）'!H31/3.6*10^3</f>
        <v>0</v>
      </c>
      <c r="H34" s="91">
        <f>RADIANS('貼り付けシート（日射量等）'!I31)</f>
        <v>0</v>
      </c>
      <c r="I34" s="91">
        <f>IF('貼り付けシート（日射量等）'!J31&lt;0,RADIANS(360+('貼り付けシート（日射量等）'!J31)),RADIANS('貼り付けシート（日射量等）'!J31))</f>
        <v>0</v>
      </c>
    </row>
    <row r="35" spans="1:9">
      <c r="A35" s="20">
        <v>41641</v>
      </c>
      <c r="B35" s="35" t="s">
        <v>365</v>
      </c>
      <c r="C35" s="90">
        <f t="shared" si="0"/>
        <v>0</v>
      </c>
      <c r="D35" s="90">
        <f t="shared" si="1"/>
        <v>0</v>
      </c>
      <c r="E35" s="90">
        <f t="shared" si="2"/>
        <v>0</v>
      </c>
      <c r="F35" s="50">
        <f>'貼り付けシート（日射量等）'!G32/3.6*10^3</f>
        <v>0</v>
      </c>
      <c r="G35" s="50">
        <f>'貼り付けシート（日射量等）'!H32/3.6*10^3</f>
        <v>0</v>
      </c>
      <c r="H35" s="91">
        <f>RADIANS('貼り付けシート（日射量等）'!I32)</f>
        <v>0</v>
      </c>
      <c r="I35" s="91">
        <f>IF('貼り付けシート（日射量等）'!J32&lt;0,RADIANS(360+('貼り付けシート（日射量等）'!J32)),RADIANS('貼り付けシート（日射量等）'!J32))</f>
        <v>0</v>
      </c>
    </row>
    <row r="36" spans="1:9">
      <c r="A36" s="20">
        <v>41641</v>
      </c>
      <c r="B36" s="35" t="s">
        <v>366</v>
      </c>
      <c r="C36" s="90">
        <f t="shared" si="0"/>
        <v>3.6440734825517302</v>
      </c>
      <c r="D36" s="90">
        <f t="shared" si="1"/>
        <v>0.95005595368241302</v>
      </c>
      <c r="E36" s="90">
        <f t="shared" si="2"/>
        <v>2.6940175288693173</v>
      </c>
      <c r="F36" s="50">
        <f>'貼り付けシート（日射量等）'!G33/3.6*10^3</f>
        <v>2.7777777777777777</v>
      </c>
      <c r="G36" s="50">
        <f>'貼り付けシート（日射量等）'!H33/3.6*10^3</f>
        <v>2.7777777777777777</v>
      </c>
      <c r="H36" s="91">
        <f>RADIANS('貼り付けシート（日射量等）'!I33)</f>
        <v>0</v>
      </c>
      <c r="I36" s="91">
        <f>IF('貼り付けシート（日射量等）'!J33&lt;0,RADIANS(360+('貼り付けシート（日射量等）'!J33)),RADIANS('貼り付けシート（日射量等）'!J33))</f>
        <v>0</v>
      </c>
    </row>
    <row r="37" spans="1:9">
      <c r="A37" s="20">
        <v>41641</v>
      </c>
      <c r="B37" s="35" t="s">
        <v>367</v>
      </c>
      <c r="C37" s="90">
        <f t="shared" si="0"/>
        <v>41.32588781065337</v>
      </c>
      <c r="D37" s="90">
        <f t="shared" si="1"/>
        <v>8.9976774642215602</v>
      </c>
      <c r="E37" s="90">
        <f t="shared" si="2"/>
        <v>32.32821034643181</v>
      </c>
      <c r="F37" s="50">
        <f>'貼り付けシート（日射量等）'!G34/3.6*10^3</f>
        <v>24.999999999999996</v>
      </c>
      <c r="G37" s="50">
        <f>'貼り付けシート（日射量等）'!H34/3.6*10^3</f>
        <v>33.333333333333336</v>
      </c>
      <c r="H37" s="91">
        <f>RADIANS('貼り付けシート（日射量等）'!I34)</f>
        <v>0.15184364492350666</v>
      </c>
      <c r="I37" s="91">
        <f>IF('貼り付けシート（日射量等）'!J34&lt;0,RADIANS(360+('貼り付けシート（日射量等）'!J34)),RADIANS('貼り付けシート（日射量等）'!J34))</f>
        <v>5.4122660104344167</v>
      </c>
    </row>
    <row r="38" spans="1:9">
      <c r="A38" s="20">
        <v>41641</v>
      </c>
      <c r="B38" s="35" t="s">
        <v>368</v>
      </c>
      <c r="C38" s="90">
        <f t="shared" si="0"/>
        <v>73.676159852319856</v>
      </c>
      <c r="D38" s="90">
        <f t="shared" si="1"/>
        <v>11.713756688325565</v>
      </c>
      <c r="E38" s="90">
        <f t="shared" si="2"/>
        <v>61.962403163994296</v>
      </c>
      <c r="F38" s="50">
        <f>'貼り付けシート（日射量等）'!G35/3.6*10^3</f>
        <v>22.222222222222221</v>
      </c>
      <c r="G38" s="50">
        <f>'貼り付けシート（日射量等）'!H35/3.6*10^3</f>
        <v>63.888888888888886</v>
      </c>
      <c r="H38" s="91">
        <f>RADIANS('貼り付けシート（日射量等）'!I35)</f>
        <v>0.291469985083053</v>
      </c>
      <c r="I38" s="91">
        <f>IF('貼り付けシート（日射量等）'!J35&lt;0,RADIANS(360+('貼り付けシート（日射量等）'!J35)),RADIANS('貼り付けシート（日射量等）'!J35))</f>
        <v>5.6147242036657579</v>
      </c>
    </row>
    <row r="39" spans="1:9">
      <c r="A39" s="20">
        <v>41641</v>
      </c>
      <c r="B39" s="35" t="s">
        <v>369</v>
      </c>
      <c r="C39" s="90">
        <f t="shared" si="0"/>
        <v>105.11168128222653</v>
      </c>
      <c r="D39" s="90">
        <f t="shared" si="1"/>
        <v>16.209102829539049</v>
      </c>
      <c r="E39" s="90">
        <f t="shared" si="2"/>
        <v>88.902578452687479</v>
      </c>
      <c r="F39" s="50">
        <f>'貼り付けシート（日射量等）'!G36/3.6*10^3</f>
        <v>24.999999999999996</v>
      </c>
      <c r="G39" s="50">
        <f>'貼り付けシート（日射量等）'!H36/3.6*10^3</f>
        <v>91.666666666666671</v>
      </c>
      <c r="H39" s="91">
        <f>RADIANS('貼り付けシート（日射量等）'!I36)</f>
        <v>0.3961897402027128</v>
      </c>
      <c r="I39" s="91">
        <f>IF('貼り付けシート（日射量等）'!J36&lt;0,RADIANS(360+('貼り付けシート（日射量等）'!J36)),RADIANS('貼り付けシート（日射量等）'!J36))</f>
        <v>5.8451076649290092</v>
      </c>
    </row>
    <row r="40" spans="1:9">
      <c r="A40" s="20">
        <v>41641</v>
      </c>
      <c r="B40" s="35" t="s">
        <v>370</v>
      </c>
      <c r="C40" s="90">
        <f t="shared" si="0"/>
        <v>189.86103885505955</v>
      </c>
      <c r="D40" s="90">
        <f t="shared" si="1"/>
        <v>49.772127353855041</v>
      </c>
      <c r="E40" s="90">
        <f t="shared" si="2"/>
        <v>140.08891150120451</v>
      </c>
      <c r="F40" s="50">
        <f>'貼り付けシート（日射量等）'!G37/3.6*10^3</f>
        <v>69.444444444444443</v>
      </c>
      <c r="G40" s="50">
        <f>'貼り付けシート（日射量等）'!H37/3.6*10^3</f>
        <v>144.44444444444446</v>
      </c>
      <c r="H40" s="91">
        <f>RADIANS('貼り付けシート（日射量等）'!I37)</f>
        <v>0.45727626402251431</v>
      </c>
      <c r="I40" s="91">
        <f>IF('貼り付けシート（日射量等）'!J37&lt;0,RADIANS(360+('貼り付けシート（日射量等）'!J37)),RADIANS('貼り付けシート（日射量等）'!J37))</f>
        <v>6.1016710649721766</v>
      </c>
    </row>
    <row r="41" spans="1:9">
      <c r="A41" s="20">
        <v>41641</v>
      </c>
      <c r="B41" s="35" t="s">
        <v>371</v>
      </c>
      <c r="C41" s="90">
        <f t="shared" si="0"/>
        <v>193.32507736272592</v>
      </c>
      <c r="D41" s="90">
        <f t="shared" si="1"/>
        <v>50.542148332652097</v>
      </c>
      <c r="E41" s="90">
        <f t="shared" si="2"/>
        <v>142.78292903007383</v>
      </c>
      <c r="F41" s="50">
        <f>'貼り付けシート（日射量等）'!G38/3.6*10^3</f>
        <v>69.444444444444443</v>
      </c>
      <c r="G41" s="50">
        <f>'貼り付けシート（日射量等）'!H38/3.6*10^3</f>
        <v>147.22222222222223</v>
      </c>
      <c r="H41" s="91">
        <f>RADIANS('貼り付けシート（日射量等）'!I38)</f>
        <v>0.4677482395344803</v>
      </c>
      <c r="I41" s="91">
        <f>IF('貼り付けシート（日射量等）'!J38&lt;0,RADIANS(360+('貼り付けシート（日射量等）'!J38)),RADIANS('貼り付けシート（日射量等）'!J38))</f>
        <v>8.7266462599716474E-2</v>
      </c>
    </row>
    <row r="42" spans="1:9">
      <c r="A42" s="20">
        <v>41641</v>
      </c>
      <c r="B42" s="35" t="s">
        <v>372</v>
      </c>
      <c r="C42" s="90">
        <f t="shared" si="0"/>
        <v>107.50174949226061</v>
      </c>
      <c r="D42" s="90">
        <f t="shared" si="1"/>
        <v>13.211135981834518</v>
      </c>
      <c r="E42" s="90">
        <f t="shared" si="2"/>
        <v>94.290613510426098</v>
      </c>
      <c r="F42" s="50">
        <f>'貼り付けシート（日射量等）'!G39/3.6*10^3</f>
        <v>19.444444444444446</v>
      </c>
      <c r="G42" s="50">
        <f>'貼り付けシート（日射量等）'!H39/3.6*10^3</f>
        <v>97.222222222222214</v>
      </c>
      <c r="H42" s="91">
        <f>RADIANS('貼り付けシート（日射量等）'!I39)</f>
        <v>0.42411500823462212</v>
      </c>
      <c r="I42" s="91">
        <f>IF('貼り付けシート（日射量等）'!J39&lt;0,RADIANS(360+('貼り付けシート（日射量等）'!J39)),RADIANS('貼り付けシート（日射量等）'!J39))</f>
        <v>0.35081117965086028</v>
      </c>
    </row>
    <row r="43" spans="1:9">
      <c r="A43" s="20">
        <v>41641</v>
      </c>
      <c r="B43" s="35" t="s">
        <v>373</v>
      </c>
      <c r="C43" s="90">
        <f t="shared" si="0"/>
        <v>82.838616023208658</v>
      </c>
      <c r="D43" s="90">
        <f t="shared" si="1"/>
        <v>12.794160272606398</v>
      </c>
      <c r="E43" s="90">
        <f t="shared" si="2"/>
        <v>70.044455750602253</v>
      </c>
      <c r="F43" s="50">
        <f>'貼り付けシート（日射量等）'!G40/3.6*10^3</f>
        <v>22.222222222222221</v>
      </c>
      <c r="G43" s="50">
        <f>'貼り付けシート（日射量等）'!H40/3.6*10^3</f>
        <v>72.222222222222229</v>
      </c>
      <c r="H43" s="91">
        <f>RADIANS('貼り付けシート（日射量等）'!I40)</f>
        <v>0.33335788713091696</v>
      </c>
      <c r="I43" s="91">
        <f>IF('貼り付けシート（日射量等）'!J40&lt;0,RADIANS(360+('貼り付けシート（日射量等）'!J40)),RADIANS('貼り付けシート（日射量等）'!J40))</f>
        <v>0.59166661642607765</v>
      </c>
    </row>
    <row r="44" spans="1:9">
      <c r="A44" s="20">
        <v>41641</v>
      </c>
      <c r="B44" s="35" t="s">
        <v>374</v>
      </c>
      <c r="C44" s="90">
        <f t="shared" si="0"/>
        <v>49.814895980601335</v>
      </c>
      <c r="D44" s="90">
        <f t="shared" si="1"/>
        <v>9.40463304756158</v>
      </c>
      <c r="E44" s="90">
        <f t="shared" si="2"/>
        <v>40.410262933039753</v>
      </c>
      <c r="F44" s="50">
        <f>'貼り付けシート（日射量等）'!G41/3.6*10^3</f>
        <v>22.222222222222221</v>
      </c>
      <c r="G44" s="50">
        <f>'貼り付けシート（日射量等）'!H41/3.6*10^3</f>
        <v>41.666666666666664</v>
      </c>
      <c r="H44" s="91">
        <f>RADIANS('貼り付けシート（日射量等）'!I41)</f>
        <v>0.20420352248333654</v>
      </c>
      <c r="I44" s="91">
        <f>IF('貼り付けシート（日射量等）'!J41&lt;0,RADIANS(360+('貼り付けシート（日射量等）'!J41)),RADIANS('貼り付けシート（日射量等）'!J41))</f>
        <v>0.8028514559173916</v>
      </c>
    </row>
    <row r="45" spans="1:9">
      <c r="A45" s="20">
        <v>41641</v>
      </c>
      <c r="B45" s="35" t="s">
        <v>375</v>
      </c>
      <c r="C45" s="90">
        <f t="shared" si="0"/>
        <v>15.939005146516349</v>
      </c>
      <c r="D45" s="90">
        <f t="shared" si="1"/>
        <v>5.1629350310390798</v>
      </c>
      <c r="E45" s="90">
        <f t="shared" si="2"/>
        <v>10.776070115477269</v>
      </c>
      <c r="F45" s="50">
        <f>'貼り付けシート（日射量等）'!G42/3.6*10^3</f>
        <v>22.222222222222221</v>
      </c>
      <c r="G45" s="50">
        <f>'貼り付けシート（日射量等）'!H42/3.6*10^3</f>
        <v>11.111111111111111</v>
      </c>
      <c r="H45" s="91">
        <f>RADIANS('貼り付けシート（日射量等）'!I42)</f>
        <v>4.7123889803846901E-2</v>
      </c>
      <c r="I45" s="91">
        <f>IF('貼り付けシート（日射量等）'!J42&lt;0,RADIANS(360+('貼り付けシート（日射量等）'!J42)),RADIANS('貼り付けシート（日射量等）'!J42))</f>
        <v>0.98785635662879057</v>
      </c>
    </row>
    <row r="46" spans="1:9">
      <c r="A46" s="20">
        <v>41641</v>
      </c>
      <c r="B46" s="35" t="s">
        <v>376</v>
      </c>
      <c r="C46" s="90">
        <f t="shared" si="0"/>
        <v>0</v>
      </c>
      <c r="D46" s="90">
        <f t="shared" si="1"/>
        <v>0</v>
      </c>
      <c r="E46" s="90">
        <f t="shared" si="2"/>
        <v>0</v>
      </c>
      <c r="F46" s="50">
        <f>'貼り付けシート（日射量等）'!G43/3.6*10^3</f>
        <v>0</v>
      </c>
      <c r="G46" s="50">
        <f>'貼り付けシート（日射量等）'!H43/3.6*10^3</f>
        <v>0</v>
      </c>
      <c r="H46" s="91">
        <f>RADIANS('貼り付けシート（日射量等）'!I43)</f>
        <v>0</v>
      </c>
      <c r="I46" s="91">
        <f>IF('貼り付けシート（日射量等）'!J43&lt;0,RADIANS(360+('貼り付けシート（日射量等）'!J43)),RADIANS('貼り付けシート（日射量等）'!J43))</f>
        <v>0</v>
      </c>
    </row>
    <row r="47" spans="1:9">
      <c r="A47" s="20">
        <v>41641</v>
      </c>
      <c r="B47" s="35" t="s">
        <v>377</v>
      </c>
      <c r="C47" s="90">
        <f t="shared" si="0"/>
        <v>0</v>
      </c>
      <c r="D47" s="90">
        <f t="shared" si="1"/>
        <v>0</v>
      </c>
      <c r="E47" s="90">
        <f t="shared" si="2"/>
        <v>0</v>
      </c>
      <c r="F47" s="50">
        <f>'貼り付けシート（日射量等）'!G44/3.6*10^3</f>
        <v>0</v>
      </c>
      <c r="G47" s="50">
        <f>'貼り付けシート（日射量等）'!H44/3.6*10^3</f>
        <v>0</v>
      </c>
      <c r="H47" s="91">
        <f>RADIANS('貼り付けシート（日射量等）'!I44)</f>
        <v>0</v>
      </c>
      <c r="I47" s="91">
        <f>IF('貼り付けシート（日射量等）'!J44&lt;0,RADIANS(360+('貼り付けシート（日射量等）'!J44)),RADIANS('貼り付けシート（日射量等）'!J44))</f>
        <v>0</v>
      </c>
    </row>
    <row r="48" spans="1:9">
      <c r="A48" s="20">
        <v>41641</v>
      </c>
      <c r="B48" s="35" t="s">
        <v>378</v>
      </c>
      <c r="C48" s="90">
        <f t="shared" si="0"/>
        <v>0</v>
      </c>
      <c r="D48" s="90">
        <f t="shared" si="1"/>
        <v>0</v>
      </c>
      <c r="E48" s="90">
        <f t="shared" si="2"/>
        <v>0</v>
      </c>
      <c r="F48" s="50">
        <f>'貼り付けシート（日射量等）'!G45/3.6*10^3</f>
        <v>0</v>
      </c>
      <c r="G48" s="50">
        <f>'貼り付けシート（日射量等）'!H45/3.6*10^3</f>
        <v>0</v>
      </c>
      <c r="H48" s="91">
        <f>RADIANS('貼り付けシート（日射量等）'!I45)</f>
        <v>0</v>
      </c>
      <c r="I48" s="91">
        <f>IF('貼り付けシート（日射量等）'!J45&lt;0,RADIANS(360+('貼り付けシート（日射量等）'!J45)),RADIANS('貼り付けシート（日射量等）'!J45))</f>
        <v>0</v>
      </c>
    </row>
    <row r="49" spans="1:9">
      <c r="A49" s="20">
        <v>41641</v>
      </c>
      <c r="B49" s="35" t="s">
        <v>379</v>
      </c>
      <c r="C49" s="90">
        <f t="shared" si="0"/>
        <v>0</v>
      </c>
      <c r="D49" s="90">
        <f t="shared" si="1"/>
        <v>0</v>
      </c>
      <c r="E49" s="90">
        <f t="shared" si="2"/>
        <v>0</v>
      </c>
      <c r="F49" s="50">
        <f>'貼り付けシート（日射量等）'!G46/3.6*10^3</f>
        <v>0</v>
      </c>
      <c r="G49" s="50">
        <f>'貼り付けシート（日射量等）'!H46/3.6*10^3</f>
        <v>0</v>
      </c>
      <c r="H49" s="91">
        <f>RADIANS('貼り付けシート（日射量等）'!I46)</f>
        <v>0</v>
      </c>
      <c r="I49" s="91">
        <f>IF('貼り付けシート（日射量等）'!J46&lt;0,RADIANS(360+('貼り付けシート（日射量等）'!J46)),RADIANS('貼り付けシート（日射量等）'!J46))</f>
        <v>0</v>
      </c>
    </row>
    <row r="50" spans="1:9">
      <c r="A50" s="20">
        <v>41641</v>
      </c>
      <c r="B50" s="35" t="s">
        <v>380</v>
      </c>
      <c r="C50" s="90">
        <f t="shared" si="0"/>
        <v>0</v>
      </c>
      <c r="D50" s="90">
        <f t="shared" si="1"/>
        <v>0</v>
      </c>
      <c r="E50" s="90">
        <f t="shared" si="2"/>
        <v>0</v>
      </c>
      <c r="F50" s="50">
        <f>'貼り付けシート（日射量等）'!G47/3.6*10^3</f>
        <v>0</v>
      </c>
      <c r="G50" s="50">
        <f>'貼り付けシート（日射量等）'!H47/3.6*10^3</f>
        <v>0</v>
      </c>
      <c r="H50" s="91">
        <f>RADIANS('貼り付けシート（日射量等）'!I47)</f>
        <v>0</v>
      </c>
      <c r="I50" s="91">
        <f>IF('貼り付けシート（日射量等）'!J47&lt;0,RADIANS(360+('貼り付けシート（日射量等）'!J47)),RADIANS('貼り付けシート（日射量等）'!J47))</f>
        <v>0</v>
      </c>
    </row>
    <row r="51" spans="1:9">
      <c r="A51" s="20">
        <v>41641</v>
      </c>
      <c r="B51" s="35" t="s">
        <v>381</v>
      </c>
      <c r="C51" s="90">
        <f t="shared" si="0"/>
        <v>0</v>
      </c>
      <c r="D51" s="90">
        <f t="shared" si="1"/>
        <v>0</v>
      </c>
      <c r="E51" s="90">
        <f t="shared" si="2"/>
        <v>0</v>
      </c>
      <c r="F51" s="50">
        <f>'貼り付けシート（日射量等）'!G48/3.6*10^3</f>
        <v>0</v>
      </c>
      <c r="G51" s="50">
        <f>'貼り付けシート（日射量等）'!H48/3.6*10^3</f>
        <v>0</v>
      </c>
      <c r="H51" s="91">
        <f>RADIANS('貼り付けシート（日射量等）'!I48)</f>
        <v>0</v>
      </c>
      <c r="I51" s="91">
        <f>IF('貼り付けシート（日射量等）'!J48&lt;0,RADIANS(360+('貼り付けシート（日射量等）'!J48)),RADIANS('貼り付けシート（日射量等）'!J48))</f>
        <v>0</v>
      </c>
    </row>
    <row r="52" spans="1:9">
      <c r="A52" s="20">
        <v>41641</v>
      </c>
      <c r="B52" s="35" t="s">
        <v>382</v>
      </c>
      <c r="C52" s="90">
        <f t="shared" si="0"/>
        <v>0</v>
      </c>
      <c r="D52" s="90">
        <f t="shared" si="1"/>
        <v>0</v>
      </c>
      <c r="E52" s="90">
        <f t="shared" si="2"/>
        <v>0</v>
      </c>
      <c r="F52" s="50">
        <f>'貼り付けシート（日射量等）'!G49/3.6*10^3</f>
        <v>0</v>
      </c>
      <c r="G52" s="50">
        <f>'貼り付けシート（日射量等）'!H49/3.6*10^3</f>
        <v>0</v>
      </c>
      <c r="H52" s="91">
        <f>RADIANS('貼り付けシート（日射量等）'!I49)</f>
        <v>0</v>
      </c>
      <c r="I52" s="91">
        <f>IF('貼り付けシート（日射量等）'!J49&lt;0,RADIANS(360+('貼り付けシート（日射量等）'!J49)),RADIANS('貼り付けシート（日射量等）'!J49))</f>
        <v>0</v>
      </c>
    </row>
    <row r="53" spans="1:9">
      <c r="A53" s="20">
        <v>41641</v>
      </c>
      <c r="B53" s="35" t="s">
        <v>383</v>
      </c>
      <c r="C53" s="90">
        <f t="shared" si="0"/>
        <v>0</v>
      </c>
      <c r="D53" s="90">
        <f t="shared" si="1"/>
        <v>0</v>
      </c>
      <c r="E53" s="90">
        <f t="shared" si="2"/>
        <v>0</v>
      </c>
      <c r="F53" s="50">
        <f>'貼り付けシート（日射量等）'!G50/3.6*10^3</f>
        <v>0</v>
      </c>
      <c r="G53" s="50">
        <f>'貼り付けシート（日射量等）'!H50/3.6*10^3</f>
        <v>0</v>
      </c>
      <c r="H53" s="91">
        <f>RADIANS('貼り付けシート（日射量等）'!I50)</f>
        <v>0</v>
      </c>
      <c r="I53" s="91">
        <f>IF('貼り付けシート（日射量等）'!J50&lt;0,RADIANS(360+('貼り付けシート（日射量等）'!J50)),RADIANS('貼り付けシート（日射量等）'!J50))</f>
        <v>0</v>
      </c>
    </row>
    <row r="54" spans="1:9">
      <c r="A54" s="20">
        <v>41642</v>
      </c>
      <c r="B54" s="35" t="s">
        <v>360</v>
      </c>
      <c r="C54" s="90">
        <f t="shared" si="0"/>
        <v>0</v>
      </c>
      <c r="D54" s="90">
        <f t="shared" si="1"/>
        <v>0</v>
      </c>
      <c r="E54" s="90">
        <f t="shared" si="2"/>
        <v>0</v>
      </c>
      <c r="F54" s="50">
        <f>'貼り付けシート（日射量等）'!G51/3.6*10^3</f>
        <v>0</v>
      </c>
      <c r="G54" s="50">
        <f>'貼り付けシート（日射量等）'!H51/3.6*10^3</f>
        <v>0</v>
      </c>
      <c r="H54" s="91">
        <f>RADIANS('貼り付けシート（日射量等）'!I51)</f>
        <v>0</v>
      </c>
      <c r="I54" s="91">
        <f>IF('貼り付けシート（日射量等）'!J51&lt;0,RADIANS(360+('貼り付けシート（日射量等）'!J51)),RADIANS('貼り付けシート（日射量等）'!J51))</f>
        <v>0</v>
      </c>
    </row>
    <row r="55" spans="1:9">
      <c r="A55" s="20">
        <v>41642</v>
      </c>
      <c r="B55" s="35" t="s">
        <v>361</v>
      </c>
      <c r="C55" s="90">
        <f t="shared" si="0"/>
        <v>0</v>
      </c>
      <c r="D55" s="90">
        <f t="shared" si="1"/>
        <v>0</v>
      </c>
      <c r="E55" s="90">
        <f t="shared" si="2"/>
        <v>0</v>
      </c>
      <c r="F55" s="50">
        <f>'貼り付けシート（日射量等）'!G52/3.6*10^3</f>
        <v>0</v>
      </c>
      <c r="G55" s="50">
        <f>'貼り付けシート（日射量等）'!H52/3.6*10^3</f>
        <v>0</v>
      </c>
      <c r="H55" s="91">
        <f>RADIANS('貼り付けシート（日射量等）'!I52)</f>
        <v>0</v>
      </c>
      <c r="I55" s="91">
        <f>IF('貼り付けシート（日射量等）'!J52&lt;0,RADIANS(360+('貼り付けシート（日射量等）'!J52)),RADIANS('貼り付けシート（日射量等）'!J52))</f>
        <v>0</v>
      </c>
    </row>
    <row r="56" spans="1:9">
      <c r="A56" s="20">
        <v>41642</v>
      </c>
      <c r="B56" s="35" t="s">
        <v>362</v>
      </c>
      <c r="C56" s="90">
        <f t="shared" si="0"/>
        <v>0</v>
      </c>
      <c r="D56" s="90">
        <f t="shared" si="1"/>
        <v>0</v>
      </c>
      <c r="E56" s="90">
        <f t="shared" si="2"/>
        <v>0</v>
      </c>
      <c r="F56" s="50">
        <f>'貼り付けシート（日射量等）'!G53/3.6*10^3</f>
        <v>0</v>
      </c>
      <c r="G56" s="50">
        <f>'貼り付けシート（日射量等）'!H53/3.6*10^3</f>
        <v>0</v>
      </c>
      <c r="H56" s="91">
        <f>RADIANS('貼り付けシート（日射量等）'!I53)</f>
        <v>0</v>
      </c>
      <c r="I56" s="91">
        <f>IF('貼り付けシート（日射量等）'!J53&lt;0,RADIANS(360+('貼り付けシート（日射量等）'!J53)),RADIANS('貼り付けシート（日射量等）'!J53))</f>
        <v>0</v>
      </c>
    </row>
    <row r="57" spans="1:9">
      <c r="A57" s="20">
        <v>41642</v>
      </c>
      <c r="B57" s="35" t="s">
        <v>363</v>
      </c>
      <c r="C57" s="90">
        <f t="shared" si="0"/>
        <v>0</v>
      </c>
      <c r="D57" s="90">
        <f t="shared" si="1"/>
        <v>0</v>
      </c>
      <c r="E57" s="90">
        <f t="shared" si="2"/>
        <v>0</v>
      </c>
      <c r="F57" s="50">
        <f>'貼り付けシート（日射量等）'!G54/3.6*10^3</f>
        <v>0</v>
      </c>
      <c r="G57" s="50">
        <f>'貼り付けシート（日射量等）'!H54/3.6*10^3</f>
        <v>0</v>
      </c>
      <c r="H57" s="91">
        <f>RADIANS('貼り付けシート（日射量等）'!I54)</f>
        <v>0</v>
      </c>
      <c r="I57" s="91">
        <f>IF('貼り付けシート（日射量等）'!J54&lt;0,RADIANS(360+('貼り付けシート（日射量等）'!J54)),RADIANS('貼り付けシート（日射量等）'!J54))</f>
        <v>0</v>
      </c>
    </row>
    <row r="58" spans="1:9">
      <c r="A58" s="20">
        <v>41642</v>
      </c>
      <c r="B58" s="35" t="s">
        <v>364</v>
      </c>
      <c r="C58" s="90">
        <f t="shared" si="0"/>
        <v>0</v>
      </c>
      <c r="D58" s="90">
        <f t="shared" si="1"/>
        <v>0</v>
      </c>
      <c r="E58" s="90">
        <f t="shared" si="2"/>
        <v>0</v>
      </c>
      <c r="F58" s="50">
        <f>'貼り付けシート（日射量等）'!G55/3.6*10^3</f>
        <v>0</v>
      </c>
      <c r="G58" s="50">
        <f>'貼り付けシート（日射量等）'!H55/3.6*10^3</f>
        <v>0</v>
      </c>
      <c r="H58" s="91">
        <f>RADIANS('貼り付けシート（日射量等）'!I55)</f>
        <v>0</v>
      </c>
      <c r="I58" s="91">
        <f>IF('貼り付けシート（日射量等）'!J55&lt;0,RADIANS(360+('貼り付けシート（日射量等）'!J55)),RADIANS('貼り付けシート（日射量等）'!J55))</f>
        <v>0</v>
      </c>
    </row>
    <row r="59" spans="1:9">
      <c r="A59" s="20">
        <v>41642</v>
      </c>
      <c r="B59" s="35" t="s">
        <v>365</v>
      </c>
      <c r="C59" s="90">
        <f t="shared" si="0"/>
        <v>0</v>
      </c>
      <c r="D59" s="90">
        <f t="shared" si="1"/>
        <v>0</v>
      </c>
      <c r="E59" s="90">
        <f t="shared" si="2"/>
        <v>0</v>
      </c>
      <c r="F59" s="50">
        <f>'貼り付けシート（日射量等）'!G56/3.6*10^3</f>
        <v>0</v>
      </c>
      <c r="G59" s="50">
        <f>'貼り付けシート（日射量等）'!H56/3.6*10^3</f>
        <v>0</v>
      </c>
      <c r="H59" s="91">
        <f>RADIANS('貼り付けシート（日射量等）'!I56)</f>
        <v>0</v>
      </c>
      <c r="I59" s="91">
        <f>IF('貼り付けシート（日射量等）'!J56&lt;0,RADIANS(360+('貼り付けシート（日射量等）'!J56)),RADIANS('貼り付けシート（日射量等）'!J56))</f>
        <v>0</v>
      </c>
    </row>
    <row r="60" spans="1:9">
      <c r="A60" s="20">
        <v>41642</v>
      </c>
      <c r="B60" s="35" t="s">
        <v>366</v>
      </c>
      <c r="C60" s="90">
        <f t="shared" si="0"/>
        <v>6.3380910114210476</v>
      </c>
      <c r="D60" s="90">
        <f t="shared" si="1"/>
        <v>0.95005595368241302</v>
      </c>
      <c r="E60" s="90">
        <f t="shared" si="2"/>
        <v>5.3880350577386347</v>
      </c>
      <c r="F60" s="50">
        <f>'貼り付けシート（日射量等）'!G57/3.6*10^3</f>
        <v>2.7777777777777777</v>
      </c>
      <c r="G60" s="50">
        <f>'貼り付けシート（日射量等）'!H57/3.6*10^3</f>
        <v>5.5555555555555554</v>
      </c>
      <c r="H60" s="91">
        <f>RADIANS('貼り付けシート（日射量等）'!I57)</f>
        <v>0</v>
      </c>
      <c r="I60" s="91">
        <f>IF('貼り付けシート（日射量等）'!J57&lt;0,RADIANS(360+('貼り付けシート（日射量等）'!J57)),RADIANS('貼り付けシート（日射量等）'!J57))</f>
        <v>0</v>
      </c>
    </row>
    <row r="61" spans="1:9">
      <c r="A61" s="20">
        <v>41642</v>
      </c>
      <c r="B61" s="35" t="s">
        <v>367</v>
      </c>
      <c r="C61" s="90">
        <f t="shared" si="0"/>
        <v>64.373956963787435</v>
      </c>
      <c r="D61" s="90">
        <f t="shared" si="1"/>
        <v>23.963694030747678</v>
      </c>
      <c r="E61" s="90">
        <f t="shared" si="2"/>
        <v>40.410262933039753</v>
      </c>
      <c r="F61" s="50">
        <f>'貼り付けシート（日射量等）'!G58/3.6*10^3</f>
        <v>66.666666666666671</v>
      </c>
      <c r="G61" s="50">
        <f>'貼り付けシート（日射量等）'!H58/3.6*10^3</f>
        <v>41.666666666666664</v>
      </c>
      <c r="H61" s="91">
        <f>RADIANS('貼り付けシート（日射量等）'!I58)</f>
        <v>0.15184364492350666</v>
      </c>
      <c r="I61" s="91">
        <f>IF('貼り付けシート（日射量等）'!J58&lt;0,RADIANS(360+('貼り付けシート（日射量等）'!J58)),RADIANS('貼り付けシート（日射量等）'!J58))</f>
        <v>5.4105206811824216</v>
      </c>
    </row>
    <row r="62" spans="1:9">
      <c r="A62" s="20">
        <v>41642</v>
      </c>
      <c r="B62" s="35" t="s">
        <v>368</v>
      </c>
      <c r="C62" s="90">
        <f t="shared" si="0"/>
        <v>138.65253959705768</v>
      </c>
      <c r="D62" s="90">
        <f t="shared" si="1"/>
        <v>49.749961144370197</v>
      </c>
      <c r="E62" s="90">
        <f t="shared" si="2"/>
        <v>88.902578452687479</v>
      </c>
      <c r="F62" s="50">
        <f>'貼り付けシート（日射量等）'!G59/3.6*10^3</f>
        <v>94.444444444444443</v>
      </c>
      <c r="G62" s="50">
        <f>'貼り付けシート（日射量等）'!H59/3.6*10^3</f>
        <v>91.666666666666671</v>
      </c>
      <c r="H62" s="91">
        <f>RADIANS('貼り付けシート（日射量等）'!I59)</f>
        <v>0.291469985083053</v>
      </c>
      <c r="I62" s="91">
        <f>IF('貼り付けシート（日射量等）'!J59&lt;0,RADIANS(360+('貼り付けシート（日射量等）'!J59)),RADIANS('貼り付けシート（日射量等）'!J59))</f>
        <v>5.6129788744137645</v>
      </c>
    </row>
    <row r="63" spans="1:9">
      <c r="A63" s="20">
        <v>41642</v>
      </c>
      <c r="B63" s="35" t="s">
        <v>369</v>
      </c>
      <c r="C63" s="90">
        <f t="shared" si="0"/>
        <v>543.55397667397119</v>
      </c>
      <c r="D63" s="90">
        <f t="shared" si="1"/>
        <v>465.42746833676097</v>
      </c>
      <c r="E63" s="90">
        <f t="shared" si="2"/>
        <v>78.126508337210183</v>
      </c>
      <c r="F63" s="50">
        <f>'貼り付けシート（日射量等）'!G60/3.6*10^3</f>
        <v>716.66666666666663</v>
      </c>
      <c r="G63" s="50">
        <f>'貼り付けシート（日射量等）'!H60/3.6*10^3</f>
        <v>80.555555555555543</v>
      </c>
      <c r="H63" s="91">
        <f>RADIANS('貼り付けシート（日射量等）'!I60)</f>
        <v>0.39793506945470714</v>
      </c>
      <c r="I63" s="91">
        <f>IF('貼り付けシート（日射量等）'!J60&lt;0,RADIANS(360+('貼り付けシート（日射量等）'!J60)),RADIANS('貼り付けシート（日射量等）'!J60))</f>
        <v>5.8433623356770159</v>
      </c>
    </row>
    <row r="64" spans="1:9">
      <c r="A64" s="20">
        <v>41642</v>
      </c>
      <c r="B64" s="35" t="s">
        <v>370</v>
      </c>
      <c r="C64" s="90">
        <f t="shared" si="0"/>
        <v>512.15701506980258</v>
      </c>
      <c r="D64" s="90">
        <f t="shared" si="1"/>
        <v>382.84417368407532</v>
      </c>
      <c r="E64" s="90">
        <f t="shared" si="2"/>
        <v>129.31284138572724</v>
      </c>
      <c r="F64" s="50">
        <f>'貼り付けシート（日射量等）'!G61/3.6*10^3</f>
        <v>533.33333333333337</v>
      </c>
      <c r="G64" s="50">
        <f>'貼り付けシート（日射量等）'!H61/3.6*10^3</f>
        <v>133.33333333333334</v>
      </c>
      <c r="H64" s="91">
        <f>RADIANS('貼り付けシート（日射量等）'!I61)</f>
        <v>0.4590215932745087</v>
      </c>
      <c r="I64" s="91">
        <f>IF('貼り付けシート（日射量等）'!J61&lt;0,RADIANS(360+('貼り付けシート（日射量等）'!J61)),RADIANS('貼り付けシート（日射量等）'!J61))</f>
        <v>6.0999257357201815</v>
      </c>
    </row>
    <row r="65" spans="1:9">
      <c r="A65" s="20">
        <v>41642</v>
      </c>
      <c r="B65" s="35" t="s">
        <v>371</v>
      </c>
      <c r="C65" s="90">
        <f t="shared" si="0"/>
        <v>373.59255800786872</v>
      </c>
      <c r="D65" s="90">
        <f t="shared" si="1"/>
        <v>206.56347121797103</v>
      </c>
      <c r="E65" s="90">
        <f t="shared" si="2"/>
        <v>167.02908678989769</v>
      </c>
      <c r="F65" s="50">
        <f>'貼り付けシート（日射量等）'!G62/3.6*10^3</f>
        <v>283.33333333333331</v>
      </c>
      <c r="G65" s="50">
        <f>'貼り付けシート（日射量等）'!H62/3.6*10^3</f>
        <v>172.22222222222223</v>
      </c>
      <c r="H65" s="91">
        <f>RADIANS('貼り付けシート（日射量等）'!I62)</f>
        <v>0.46949356878647464</v>
      </c>
      <c r="I65" s="91">
        <f>IF('貼り付けシート（日射量等）'!J62&lt;0,RADIANS(360+('貼り付けシート（日射量等）'!J62)),RADIANS('貼り付けシート（日射量等）'!J62))</f>
        <v>8.5521133347722156E-2</v>
      </c>
    </row>
    <row r="66" spans="1:9">
      <c r="A66" s="20">
        <v>41642</v>
      </c>
      <c r="B66" s="35" t="s">
        <v>372</v>
      </c>
      <c r="C66" s="90">
        <f t="shared" si="0"/>
        <v>232.4781867518837</v>
      </c>
      <c r="D66" s="90">
        <f t="shared" si="1"/>
        <v>87.001240192940557</v>
      </c>
      <c r="E66" s="90">
        <f t="shared" si="2"/>
        <v>145.47694655894313</v>
      </c>
      <c r="F66" s="50">
        <f>'貼り付けシート（日射量等）'!G63/3.6*10^3</f>
        <v>127.77777777777777</v>
      </c>
      <c r="G66" s="50">
        <f>'貼り付けシート（日射量等）'!H63/3.6*10^3</f>
        <v>150</v>
      </c>
      <c r="H66" s="91">
        <f>RADIANS('貼り付けシート（日射量等）'!I63)</f>
        <v>0.42586033748661639</v>
      </c>
      <c r="I66" s="91">
        <f>IF('貼り付けシート（日射量等）'!J63&lt;0,RADIANS(360+('貼り付けシート（日射量等）'!J63)),RADIANS('貼り付けシート（日射量等）'!J63))</f>
        <v>0.3490658503988659</v>
      </c>
    </row>
    <row r="67" spans="1:9">
      <c r="A67" s="20">
        <v>41642</v>
      </c>
      <c r="B67" s="35" t="s">
        <v>373</v>
      </c>
      <c r="C67" s="90">
        <f t="shared" si="0"/>
        <v>132.27250918329733</v>
      </c>
      <c r="D67" s="90">
        <f t="shared" si="1"/>
        <v>35.28787814400193</v>
      </c>
      <c r="E67" s="90">
        <f t="shared" si="2"/>
        <v>96.984631039295408</v>
      </c>
      <c r="F67" s="50">
        <f>'貼り付けシート（日射量等）'!G64/3.6*10^3</f>
        <v>61.111111111111107</v>
      </c>
      <c r="G67" s="50">
        <f>'貼り付けシート（日射量等）'!H64/3.6*10^3</f>
        <v>99.999999999999986</v>
      </c>
      <c r="H67" s="91">
        <f>RADIANS('貼り付けシート（日射量等）'!I64)</f>
        <v>0.33510321638291124</v>
      </c>
      <c r="I67" s="91">
        <f>IF('貼り付けシート（日射量等）'!J64&lt;0,RADIANS(360+('貼り付けシート（日射量等）'!J64)),RADIANS('貼り付けシート（日射量等）'!J64))</f>
        <v>0.58992128717408332</v>
      </c>
    </row>
    <row r="68" spans="1:9">
      <c r="A68" s="20">
        <v>41642</v>
      </c>
      <c r="B68" s="35" t="s">
        <v>374</v>
      </c>
      <c r="C68" s="90">
        <f t="shared" si="0"/>
        <v>84.889684728355235</v>
      </c>
      <c r="D68" s="90">
        <f t="shared" si="1"/>
        <v>28.315316622099587</v>
      </c>
      <c r="E68" s="90">
        <f t="shared" si="2"/>
        <v>56.574368106255655</v>
      </c>
      <c r="F68" s="50">
        <f>'貼り付けシート（日射量等）'!G65/3.6*10^3</f>
        <v>66.666666666666671</v>
      </c>
      <c r="G68" s="50">
        <f>'貼り付けシート（日射量等）'!H65/3.6*10^3</f>
        <v>58.333333333333329</v>
      </c>
      <c r="H68" s="91">
        <f>RADIANS('貼り付けシート（日射量等）'!I65)</f>
        <v>0.2059488517353309</v>
      </c>
      <c r="I68" s="91">
        <f>IF('貼り付けシート（日射量等）'!J65&lt;0,RADIANS(360+('貼り付けシート（日射量等）'!J65)),RADIANS('貼り付けシート（日射量等）'!J65))</f>
        <v>0.8028514559173916</v>
      </c>
    </row>
    <row r="69" spans="1:9">
      <c r="A69" s="20">
        <v>41642</v>
      </c>
      <c r="B69" s="35" t="s">
        <v>375</v>
      </c>
      <c r="C69" s="90">
        <f t="shared" si="0"/>
        <v>28.520789337034923</v>
      </c>
      <c r="D69" s="90">
        <f t="shared" si="1"/>
        <v>15.050701692688337</v>
      </c>
      <c r="E69" s="90">
        <f t="shared" si="2"/>
        <v>13.470087644346586</v>
      </c>
      <c r="F69" s="50">
        <f>'貼り付けシート（日射量等）'!G66/3.6*10^3</f>
        <v>63.888888888888886</v>
      </c>
      <c r="G69" s="50">
        <f>'貼り付けシート（日射量等）'!H66/3.6*10^3</f>
        <v>13.888888888888889</v>
      </c>
      <c r="H69" s="91">
        <f>RADIANS('貼り付けシート（日射量等）'!I66)</f>
        <v>5.0614548307835558E-2</v>
      </c>
      <c r="I69" s="91">
        <f>IF('貼り付けシート（日射量等）'!J66&lt;0,RADIANS(360+('貼り付けシート（日射量等）'!J66)),RADIANS('貼り付けシート（日射量等）'!J66))</f>
        <v>0.98785635662879057</v>
      </c>
    </row>
    <row r="70" spans="1:9">
      <c r="A70" s="20">
        <v>41642</v>
      </c>
      <c r="B70" s="35" t="s">
        <v>376</v>
      </c>
      <c r="C70" s="90">
        <f t="shared" si="0"/>
        <v>0</v>
      </c>
      <c r="D70" s="90">
        <f t="shared" si="1"/>
        <v>0</v>
      </c>
      <c r="E70" s="90">
        <f t="shared" si="2"/>
        <v>0</v>
      </c>
      <c r="F70" s="50">
        <f>'貼り付けシート（日射量等）'!G67/3.6*10^3</f>
        <v>0</v>
      </c>
      <c r="G70" s="50">
        <f>'貼り付けシート（日射量等）'!H67/3.6*10^3</f>
        <v>0</v>
      </c>
      <c r="H70" s="91">
        <f>RADIANS('貼り付けシート（日射量等）'!I67)</f>
        <v>0</v>
      </c>
      <c r="I70" s="91">
        <f>IF('貼り付けシート（日射量等）'!J67&lt;0,RADIANS(360+('貼り付けシート（日射量等）'!J67)),RADIANS('貼り付けシート（日射量等）'!J67))</f>
        <v>0</v>
      </c>
    </row>
    <row r="71" spans="1:9">
      <c r="A71" s="20">
        <v>41642</v>
      </c>
      <c r="B71" s="35" t="s">
        <v>377</v>
      </c>
      <c r="C71" s="90">
        <f t="shared" ref="C71:C134" si="3">IF(D71&lt;0,E71,D71+E71)</f>
        <v>0</v>
      </c>
      <c r="D71" s="90">
        <f t="shared" ref="D71:D134" si="4">F71*(SIN(H71)*COS($O$5)+COS(H71)*SIN($O$5)*COS($O$4-I71))</f>
        <v>0</v>
      </c>
      <c r="E71" s="90">
        <f t="shared" ref="E71:E134" si="5">G71*(1+COS($O$5))/2</f>
        <v>0</v>
      </c>
      <c r="F71" s="50">
        <f>'貼り付けシート（日射量等）'!G68/3.6*10^3</f>
        <v>0</v>
      </c>
      <c r="G71" s="50">
        <f>'貼り付けシート（日射量等）'!H68/3.6*10^3</f>
        <v>0</v>
      </c>
      <c r="H71" s="91">
        <f>RADIANS('貼り付けシート（日射量等）'!I68)</f>
        <v>0</v>
      </c>
      <c r="I71" s="91">
        <f>IF('貼り付けシート（日射量等）'!J68&lt;0,RADIANS(360+('貼り付けシート（日射量等）'!J68)),RADIANS('貼り付けシート（日射量等）'!J68))</f>
        <v>0</v>
      </c>
    </row>
    <row r="72" spans="1:9">
      <c r="A72" s="20">
        <v>41642</v>
      </c>
      <c r="B72" s="35" t="s">
        <v>378</v>
      </c>
      <c r="C72" s="90">
        <f t="shared" si="3"/>
        <v>0</v>
      </c>
      <c r="D72" s="90">
        <f t="shared" si="4"/>
        <v>0</v>
      </c>
      <c r="E72" s="90">
        <f t="shared" si="5"/>
        <v>0</v>
      </c>
      <c r="F72" s="50">
        <f>'貼り付けシート（日射量等）'!G69/3.6*10^3</f>
        <v>0</v>
      </c>
      <c r="G72" s="50">
        <f>'貼り付けシート（日射量等）'!H69/3.6*10^3</f>
        <v>0</v>
      </c>
      <c r="H72" s="91">
        <f>RADIANS('貼り付けシート（日射量等）'!I69)</f>
        <v>0</v>
      </c>
      <c r="I72" s="91">
        <f>IF('貼り付けシート（日射量等）'!J69&lt;0,RADIANS(360+('貼り付けシート（日射量等）'!J69)),RADIANS('貼り付けシート（日射量等）'!J69))</f>
        <v>0</v>
      </c>
    </row>
    <row r="73" spans="1:9">
      <c r="A73" s="20">
        <v>41642</v>
      </c>
      <c r="B73" s="35" t="s">
        <v>379</v>
      </c>
      <c r="C73" s="90">
        <f t="shared" si="3"/>
        <v>0</v>
      </c>
      <c r="D73" s="90">
        <f t="shared" si="4"/>
        <v>0</v>
      </c>
      <c r="E73" s="90">
        <f t="shared" si="5"/>
        <v>0</v>
      </c>
      <c r="F73" s="50">
        <f>'貼り付けシート（日射量等）'!G70/3.6*10^3</f>
        <v>0</v>
      </c>
      <c r="G73" s="50">
        <f>'貼り付けシート（日射量等）'!H70/3.6*10^3</f>
        <v>0</v>
      </c>
      <c r="H73" s="91">
        <f>RADIANS('貼り付けシート（日射量等）'!I70)</f>
        <v>0</v>
      </c>
      <c r="I73" s="91">
        <f>IF('貼り付けシート（日射量等）'!J70&lt;0,RADIANS(360+('貼り付けシート（日射量等）'!J70)),RADIANS('貼り付けシート（日射量等）'!J70))</f>
        <v>0</v>
      </c>
    </row>
    <row r="74" spans="1:9">
      <c r="A74" s="20">
        <v>41642</v>
      </c>
      <c r="B74" s="35" t="s">
        <v>380</v>
      </c>
      <c r="C74" s="90">
        <f t="shared" si="3"/>
        <v>0</v>
      </c>
      <c r="D74" s="90">
        <f t="shared" si="4"/>
        <v>0</v>
      </c>
      <c r="E74" s="90">
        <f t="shared" si="5"/>
        <v>0</v>
      </c>
      <c r="F74" s="50">
        <f>'貼り付けシート（日射量等）'!G71/3.6*10^3</f>
        <v>0</v>
      </c>
      <c r="G74" s="50">
        <f>'貼り付けシート（日射量等）'!H71/3.6*10^3</f>
        <v>0</v>
      </c>
      <c r="H74" s="91">
        <f>RADIANS('貼り付けシート（日射量等）'!I71)</f>
        <v>0</v>
      </c>
      <c r="I74" s="91">
        <f>IF('貼り付けシート（日射量等）'!J71&lt;0,RADIANS(360+('貼り付けシート（日射量等）'!J71)),RADIANS('貼り付けシート（日射量等）'!J71))</f>
        <v>0</v>
      </c>
    </row>
    <row r="75" spans="1:9">
      <c r="A75" s="20">
        <v>41642</v>
      </c>
      <c r="B75" s="35" t="s">
        <v>381</v>
      </c>
      <c r="C75" s="90">
        <f t="shared" si="3"/>
        <v>0</v>
      </c>
      <c r="D75" s="90">
        <f t="shared" si="4"/>
        <v>0</v>
      </c>
      <c r="E75" s="90">
        <f t="shared" si="5"/>
        <v>0</v>
      </c>
      <c r="F75" s="50">
        <f>'貼り付けシート（日射量等）'!G72/3.6*10^3</f>
        <v>0</v>
      </c>
      <c r="G75" s="50">
        <f>'貼り付けシート（日射量等）'!H72/3.6*10^3</f>
        <v>0</v>
      </c>
      <c r="H75" s="91">
        <f>RADIANS('貼り付けシート（日射量等）'!I72)</f>
        <v>0</v>
      </c>
      <c r="I75" s="91">
        <f>IF('貼り付けシート（日射量等）'!J72&lt;0,RADIANS(360+('貼り付けシート（日射量等）'!J72)),RADIANS('貼り付けシート（日射量等）'!J72))</f>
        <v>0</v>
      </c>
    </row>
    <row r="76" spans="1:9">
      <c r="A76" s="20">
        <v>41642</v>
      </c>
      <c r="B76" s="35" t="s">
        <v>382</v>
      </c>
      <c r="C76" s="90">
        <f t="shared" si="3"/>
        <v>0</v>
      </c>
      <c r="D76" s="90">
        <f t="shared" si="4"/>
        <v>0</v>
      </c>
      <c r="E76" s="90">
        <f t="shared" si="5"/>
        <v>0</v>
      </c>
      <c r="F76" s="50">
        <f>'貼り付けシート（日射量等）'!G73/3.6*10^3</f>
        <v>0</v>
      </c>
      <c r="G76" s="50">
        <f>'貼り付けシート（日射量等）'!H73/3.6*10^3</f>
        <v>0</v>
      </c>
      <c r="H76" s="91">
        <f>RADIANS('貼り付けシート（日射量等）'!I73)</f>
        <v>0</v>
      </c>
      <c r="I76" s="91">
        <f>IF('貼り付けシート（日射量等）'!J73&lt;0,RADIANS(360+('貼り付けシート（日射量等）'!J73)),RADIANS('貼り付けシート（日射量等）'!J73))</f>
        <v>0</v>
      </c>
    </row>
    <row r="77" spans="1:9">
      <c r="A77" s="20">
        <v>41642</v>
      </c>
      <c r="B77" s="35" t="s">
        <v>383</v>
      </c>
      <c r="C77" s="90">
        <f t="shared" si="3"/>
        <v>0</v>
      </c>
      <c r="D77" s="90">
        <f t="shared" si="4"/>
        <v>0</v>
      </c>
      <c r="E77" s="90">
        <f t="shared" si="5"/>
        <v>0</v>
      </c>
      <c r="F77" s="50">
        <f>'貼り付けシート（日射量等）'!G74/3.6*10^3</f>
        <v>0</v>
      </c>
      <c r="G77" s="50">
        <f>'貼り付けシート（日射量等）'!H74/3.6*10^3</f>
        <v>0</v>
      </c>
      <c r="H77" s="91">
        <f>RADIANS('貼り付けシート（日射量等）'!I74)</f>
        <v>0</v>
      </c>
      <c r="I77" s="91">
        <f>IF('貼り付けシート（日射量等）'!J74&lt;0,RADIANS(360+('貼り付けシート（日射量等）'!J74)),RADIANS('貼り付けシート（日射量等）'!J74))</f>
        <v>0</v>
      </c>
    </row>
    <row r="78" spans="1:9">
      <c r="A78" s="20">
        <v>41643</v>
      </c>
      <c r="B78" s="35" t="s">
        <v>360</v>
      </c>
      <c r="C78" s="90">
        <f t="shared" si="3"/>
        <v>0</v>
      </c>
      <c r="D78" s="90">
        <f t="shared" si="4"/>
        <v>0</v>
      </c>
      <c r="E78" s="90">
        <f t="shared" si="5"/>
        <v>0</v>
      </c>
      <c r="F78" s="50">
        <f>'貼り付けシート（日射量等）'!G75/3.6*10^3</f>
        <v>0</v>
      </c>
      <c r="G78" s="50">
        <f>'貼り付けシート（日射量等）'!H75/3.6*10^3</f>
        <v>0</v>
      </c>
      <c r="H78" s="91">
        <f>RADIANS('貼り付けシート（日射量等）'!I75)</f>
        <v>0</v>
      </c>
      <c r="I78" s="91">
        <f>IF('貼り付けシート（日射量等）'!J75&lt;0,RADIANS(360+('貼り付けシート（日射量等）'!J75)),RADIANS('貼り付けシート（日射量等）'!J75))</f>
        <v>0</v>
      </c>
    </row>
    <row r="79" spans="1:9">
      <c r="A79" s="20">
        <v>41643</v>
      </c>
      <c r="B79" s="35" t="s">
        <v>361</v>
      </c>
      <c r="C79" s="90">
        <f t="shared" si="3"/>
        <v>0</v>
      </c>
      <c r="D79" s="90">
        <f t="shared" si="4"/>
        <v>0</v>
      </c>
      <c r="E79" s="90">
        <f t="shared" si="5"/>
        <v>0</v>
      </c>
      <c r="F79" s="50">
        <f>'貼り付けシート（日射量等）'!G76/3.6*10^3</f>
        <v>0</v>
      </c>
      <c r="G79" s="50">
        <f>'貼り付けシート（日射量等）'!H76/3.6*10^3</f>
        <v>0</v>
      </c>
      <c r="H79" s="91">
        <f>RADIANS('貼り付けシート（日射量等）'!I76)</f>
        <v>0</v>
      </c>
      <c r="I79" s="91">
        <f>IF('貼り付けシート（日射量等）'!J76&lt;0,RADIANS(360+('貼り付けシート（日射量等）'!J76)),RADIANS('貼り付けシート（日射量等）'!J76))</f>
        <v>0</v>
      </c>
    </row>
    <row r="80" spans="1:9">
      <c r="A80" s="20">
        <v>41643</v>
      </c>
      <c r="B80" s="35" t="s">
        <v>362</v>
      </c>
      <c r="C80" s="90">
        <f t="shared" si="3"/>
        <v>0</v>
      </c>
      <c r="D80" s="90">
        <f t="shared" si="4"/>
        <v>0</v>
      </c>
      <c r="E80" s="90">
        <f t="shared" si="5"/>
        <v>0</v>
      </c>
      <c r="F80" s="50">
        <f>'貼り付けシート（日射量等）'!G77/3.6*10^3</f>
        <v>0</v>
      </c>
      <c r="G80" s="50">
        <f>'貼り付けシート（日射量等）'!H77/3.6*10^3</f>
        <v>0</v>
      </c>
      <c r="H80" s="91">
        <f>RADIANS('貼り付けシート（日射量等）'!I77)</f>
        <v>0</v>
      </c>
      <c r="I80" s="91">
        <f>IF('貼り付けシート（日射量等）'!J77&lt;0,RADIANS(360+('貼り付けシート（日射量等）'!J77)),RADIANS('貼り付けシート（日射量等）'!J77))</f>
        <v>0</v>
      </c>
    </row>
    <row r="81" spans="1:9">
      <c r="A81" s="20">
        <v>41643</v>
      </c>
      <c r="B81" s="35" t="s">
        <v>363</v>
      </c>
      <c r="C81" s="90">
        <f t="shared" si="3"/>
        <v>0</v>
      </c>
      <c r="D81" s="90">
        <f t="shared" si="4"/>
        <v>0</v>
      </c>
      <c r="E81" s="90">
        <f t="shared" si="5"/>
        <v>0</v>
      </c>
      <c r="F81" s="50">
        <f>'貼り付けシート（日射量等）'!G78/3.6*10^3</f>
        <v>0</v>
      </c>
      <c r="G81" s="50">
        <f>'貼り付けシート（日射量等）'!H78/3.6*10^3</f>
        <v>0</v>
      </c>
      <c r="H81" s="91">
        <f>RADIANS('貼り付けシート（日射量等）'!I78)</f>
        <v>0</v>
      </c>
      <c r="I81" s="91">
        <f>IF('貼り付けシート（日射量等）'!J78&lt;0,RADIANS(360+('貼り付けシート（日射量等）'!J78)),RADIANS('貼り付けシート（日射量等）'!J78))</f>
        <v>0</v>
      </c>
    </row>
    <row r="82" spans="1:9">
      <c r="A82" s="20">
        <v>41643</v>
      </c>
      <c r="B82" s="35" t="s">
        <v>364</v>
      </c>
      <c r="C82" s="90">
        <f t="shared" si="3"/>
        <v>0</v>
      </c>
      <c r="D82" s="90">
        <f t="shared" si="4"/>
        <v>0</v>
      </c>
      <c r="E82" s="90">
        <f t="shared" si="5"/>
        <v>0</v>
      </c>
      <c r="F82" s="50">
        <f>'貼り付けシート（日射量等）'!G79/3.6*10^3</f>
        <v>0</v>
      </c>
      <c r="G82" s="50">
        <f>'貼り付けシート（日射量等）'!H79/3.6*10^3</f>
        <v>0</v>
      </c>
      <c r="H82" s="91">
        <f>RADIANS('貼り付けシート（日射量等）'!I79)</f>
        <v>0</v>
      </c>
      <c r="I82" s="91">
        <f>IF('貼り付けシート（日射量等）'!J79&lt;0,RADIANS(360+('貼り付けシート（日射量等）'!J79)),RADIANS('貼り付けシート（日射量等）'!J79))</f>
        <v>0</v>
      </c>
    </row>
    <row r="83" spans="1:9">
      <c r="A83" s="20">
        <v>41643</v>
      </c>
      <c r="B83" s="35" t="s">
        <v>365</v>
      </c>
      <c r="C83" s="90">
        <f t="shared" si="3"/>
        <v>0</v>
      </c>
      <c r="D83" s="90">
        <f t="shared" si="4"/>
        <v>0</v>
      </c>
      <c r="E83" s="90">
        <f t="shared" si="5"/>
        <v>0</v>
      </c>
      <c r="F83" s="50">
        <f>'貼り付けシート（日射量等）'!G80/3.6*10^3</f>
        <v>0</v>
      </c>
      <c r="G83" s="50">
        <f>'貼り付けシート（日射量等）'!H80/3.6*10^3</f>
        <v>0</v>
      </c>
      <c r="H83" s="91">
        <f>RADIANS('貼り付けシート（日射量等）'!I80)</f>
        <v>0</v>
      </c>
      <c r="I83" s="91">
        <f>IF('貼り付けシート（日射量等）'!J80&lt;0,RADIANS(360+('貼り付けシート（日射量等）'!J80)),RADIANS('貼り付けシート（日射量等）'!J80))</f>
        <v>0</v>
      </c>
    </row>
    <row r="84" spans="1:9">
      <c r="A84" s="20">
        <v>41643</v>
      </c>
      <c r="B84" s="35" t="s">
        <v>366</v>
      </c>
      <c r="C84" s="90">
        <f t="shared" si="3"/>
        <v>3.6440734825517302</v>
      </c>
      <c r="D84" s="90">
        <f t="shared" si="4"/>
        <v>0.95005595368241302</v>
      </c>
      <c r="E84" s="90">
        <f t="shared" si="5"/>
        <v>2.6940175288693173</v>
      </c>
      <c r="F84" s="50">
        <f>'貼り付けシート（日射量等）'!G81/3.6*10^3</f>
        <v>2.7777777777777777</v>
      </c>
      <c r="G84" s="50">
        <f>'貼り付けシート（日射量等）'!H81/3.6*10^3</f>
        <v>2.7777777777777777</v>
      </c>
      <c r="H84" s="91">
        <f>RADIANS('貼り付けシート（日射量等）'!I81)</f>
        <v>0</v>
      </c>
      <c r="I84" s="91">
        <f>IF('貼り付けシート（日射量等）'!J81&lt;0,RADIANS(360+('貼り付けシート（日射量等）'!J81)),RADIANS('貼り付けシート（日射量等）'!J81))</f>
        <v>0</v>
      </c>
    </row>
    <row r="85" spans="1:9">
      <c r="A85" s="20">
        <v>41643</v>
      </c>
      <c r="B85" s="35" t="s">
        <v>367</v>
      </c>
      <c r="C85" s="90">
        <f t="shared" si="3"/>
        <v>29.232311376061467</v>
      </c>
      <c r="D85" s="90">
        <f t="shared" si="4"/>
        <v>4.9861536162376163</v>
      </c>
      <c r="E85" s="90">
        <f t="shared" si="5"/>
        <v>24.246157759823852</v>
      </c>
      <c r="F85" s="50">
        <f>'貼り付けシート（日射量等）'!G82/3.6*10^3</f>
        <v>13.888888888888889</v>
      </c>
      <c r="G85" s="50">
        <f>'貼り付けシート（日射量等）'!H82/3.6*10^3</f>
        <v>24.999999999999996</v>
      </c>
      <c r="H85" s="91">
        <f>RADIANS('貼り付けシート（日射量等）'!I82)</f>
        <v>0.15184364492350666</v>
      </c>
      <c r="I85" s="91">
        <f>IF('貼り付けシート（日射量等）'!J82&lt;0,RADIANS(360+('貼り付けシート（日射量等）'!J82)),RADIANS('貼り付けシート（日射量等）'!J82))</f>
        <v>5.4087753519304265</v>
      </c>
    </row>
    <row r="86" spans="1:9">
      <c r="A86" s="20">
        <v>41643</v>
      </c>
      <c r="B86" s="35" t="s">
        <v>368</v>
      </c>
      <c r="C86" s="90">
        <f t="shared" si="3"/>
        <v>66.831088435761373</v>
      </c>
      <c r="D86" s="90">
        <f t="shared" si="4"/>
        <v>10.256720329505715</v>
      </c>
      <c r="E86" s="90">
        <f t="shared" si="5"/>
        <v>56.574368106255655</v>
      </c>
      <c r="F86" s="50">
        <f>'貼り付けシート（日射量等）'!G83/3.6*10^3</f>
        <v>19.444444444444446</v>
      </c>
      <c r="G86" s="50">
        <f>'貼り付けシート（日射量等）'!H83/3.6*10^3</f>
        <v>58.333333333333329</v>
      </c>
      <c r="H86" s="91">
        <f>RADIANS('貼り付けシート（日射量等）'!I83)</f>
        <v>0.29321531433504738</v>
      </c>
      <c r="I86" s="91">
        <f>IF('貼り付けシート（日射量等）'!J83&lt;0,RADIANS(360+('貼り付けシート（日射量等）'!J83)),RADIANS('貼り付けシート（日射量等）'!J83))</f>
        <v>5.6094882159097752</v>
      </c>
    </row>
    <row r="87" spans="1:9">
      <c r="A87" s="20">
        <v>41643</v>
      </c>
      <c r="B87" s="35" t="s">
        <v>369</v>
      </c>
      <c r="C87" s="90">
        <f t="shared" si="3"/>
        <v>93.439257307255943</v>
      </c>
      <c r="D87" s="90">
        <f t="shared" si="4"/>
        <v>12.61873144117644</v>
      </c>
      <c r="E87" s="90">
        <f t="shared" si="5"/>
        <v>80.820525866079507</v>
      </c>
      <c r="F87" s="50">
        <f>'貼り付けシート（日射量等）'!G84/3.6*10^3</f>
        <v>19.444444444444446</v>
      </c>
      <c r="G87" s="50">
        <f>'貼り付けシート（日射量等）'!H84/3.6*10^3</f>
        <v>83.333333333333329</v>
      </c>
      <c r="H87" s="91">
        <f>RADIANS('貼り付けシート（日射量等）'!I84)</f>
        <v>0.39793506945470714</v>
      </c>
      <c r="I87" s="91">
        <f>IF('貼り付けシート（日射量等）'!J84&lt;0,RADIANS(360+('貼り付けシート（日射量等）'!J84)),RADIANS('貼り付けシート（日射量等）'!J84))</f>
        <v>5.8398716771730275</v>
      </c>
    </row>
    <row r="88" spans="1:9">
      <c r="A88" s="20">
        <v>41643</v>
      </c>
      <c r="B88" s="35" t="s">
        <v>370</v>
      </c>
      <c r="C88" s="90">
        <f t="shared" si="3"/>
        <v>93.498505425407672</v>
      </c>
      <c r="D88" s="90">
        <f t="shared" si="4"/>
        <v>9.9839620304588212</v>
      </c>
      <c r="E88" s="90">
        <f t="shared" si="5"/>
        <v>83.514543394948845</v>
      </c>
      <c r="F88" s="50">
        <f>'貼り付けシート（日射量等）'!G85/3.6*10^3</f>
        <v>13.888888888888889</v>
      </c>
      <c r="G88" s="50">
        <f>'貼り付けシート（日射量等）'!H85/3.6*10^3</f>
        <v>86.111111111111114</v>
      </c>
      <c r="H88" s="91">
        <f>RADIANS('貼り付けシート（日射量等）'!I85)</f>
        <v>0.46076692252650298</v>
      </c>
      <c r="I88" s="91">
        <f>IF('貼り付けシート（日射量等）'!J85&lt;0,RADIANS(360+('貼り付けシート（日射量等）'!J85)),RADIANS('貼り付けシート（日射量等）'!J85))</f>
        <v>6.096435077216193</v>
      </c>
    </row>
    <row r="89" spans="1:9">
      <c r="A89" s="20">
        <v>41643</v>
      </c>
      <c r="B89" s="35" t="s">
        <v>371</v>
      </c>
      <c r="C89" s="90">
        <f t="shared" si="3"/>
        <v>96.351407144713008</v>
      </c>
      <c r="D89" s="90">
        <f t="shared" si="4"/>
        <v>10.142846220894853</v>
      </c>
      <c r="E89" s="90">
        <f t="shared" si="5"/>
        <v>86.208560923818155</v>
      </c>
      <c r="F89" s="50">
        <f>'貼り付けシート（日射量等）'!G86/3.6*10^3</f>
        <v>13.888888888888889</v>
      </c>
      <c r="G89" s="50">
        <f>'貼り付けシート（日射量等）'!H86/3.6*10^3</f>
        <v>88.888888888888886</v>
      </c>
      <c r="H89" s="91">
        <f>RADIANS('貼り付けシート（日射量等）'!I86)</f>
        <v>0.47123889803846897</v>
      </c>
      <c r="I89" s="91">
        <f>IF('貼り付けシート（日射量等）'!J86&lt;0,RADIANS(360+('貼り付けシート（日射量等）'!J86)),RADIANS('貼り付けシート（日射量等）'!J86))</f>
        <v>8.377580409572781E-2</v>
      </c>
    </row>
    <row r="90" spans="1:9">
      <c r="A90" s="20">
        <v>41643</v>
      </c>
      <c r="B90" s="35" t="s">
        <v>372</v>
      </c>
      <c r="C90" s="90">
        <f t="shared" si="3"/>
        <v>99.475999871514134</v>
      </c>
      <c r="D90" s="90">
        <f t="shared" si="4"/>
        <v>13.267438947695984</v>
      </c>
      <c r="E90" s="90">
        <f t="shared" si="5"/>
        <v>86.208560923818155</v>
      </c>
      <c r="F90" s="50">
        <f>'貼り付けシート（日射量等）'!G87/3.6*10^3</f>
        <v>19.444444444444446</v>
      </c>
      <c r="G90" s="50">
        <f>'貼り付けシート（日射量等）'!H87/3.6*10^3</f>
        <v>88.888888888888886</v>
      </c>
      <c r="H90" s="91">
        <f>RADIANS('貼り付けシート（日射量等）'!I87)</f>
        <v>0.42760566673861072</v>
      </c>
      <c r="I90" s="91">
        <f>IF('貼り付けシート（日射量等）'!J87&lt;0,RADIANS(360+('貼り付けシート（日射量等）'!J87)),RADIANS('貼り付けシート（日射量等）'!J87))</f>
        <v>0.34732052114687156</v>
      </c>
    </row>
    <row r="91" spans="1:9">
      <c r="A91" s="20">
        <v>41643</v>
      </c>
      <c r="B91" s="35" t="s">
        <v>373</v>
      </c>
      <c r="C91" s="90">
        <f t="shared" si="3"/>
        <v>78.605326758198132</v>
      </c>
      <c r="D91" s="90">
        <f t="shared" si="4"/>
        <v>11.254888536465204</v>
      </c>
      <c r="E91" s="90">
        <f t="shared" si="5"/>
        <v>67.350438221732929</v>
      </c>
      <c r="F91" s="50">
        <f>'貼り付けシート（日射量等）'!G88/3.6*10^3</f>
        <v>19.444444444444446</v>
      </c>
      <c r="G91" s="50">
        <f>'貼り付けシート（日射量等）'!H88/3.6*10^3</f>
        <v>69.444444444444443</v>
      </c>
      <c r="H91" s="91">
        <f>RADIANS('貼り付けシート（日射量等）'!I88)</f>
        <v>0.33684854563490563</v>
      </c>
      <c r="I91" s="91">
        <f>IF('貼り付けシート（日射量等）'!J88&lt;0,RADIANS(360+('貼り付けシート（日射量等）'!J88)),RADIANS('貼り付けシート（日射量等）'!J88))</f>
        <v>0.58992128717408332</v>
      </c>
    </row>
    <row r="92" spans="1:9">
      <c r="A92" s="20">
        <v>41643</v>
      </c>
      <c r="B92" s="35" t="s">
        <v>374</v>
      </c>
      <c r="C92" s="90">
        <f t="shared" si="3"/>
        <v>46.042124176661389</v>
      </c>
      <c r="D92" s="90">
        <f t="shared" si="4"/>
        <v>8.3258787724909471</v>
      </c>
      <c r="E92" s="90">
        <f t="shared" si="5"/>
        <v>37.716245404170444</v>
      </c>
      <c r="F92" s="50">
        <f>'貼り付けシート（日射量等）'!G89/3.6*10^3</f>
        <v>19.444444444444446</v>
      </c>
      <c r="G92" s="50">
        <f>'貼り付けシート（日射量等）'!H89/3.6*10^3</f>
        <v>38.888888888888893</v>
      </c>
      <c r="H92" s="91">
        <f>RADIANS('貼り付けシート（日射量等）'!I89)</f>
        <v>0.20943951023931956</v>
      </c>
      <c r="I92" s="91">
        <f>IF('貼り付けシート（日射量等）'!J89&lt;0,RADIANS(360+('貼り付けシート（日射量等）'!J89)),RADIANS('貼り付けシート（日射量等）'!J89))</f>
        <v>0.80110612666539727</v>
      </c>
    </row>
    <row r="93" spans="1:9">
      <c r="A93" s="20">
        <v>41643</v>
      </c>
      <c r="B93" s="35" t="s">
        <v>375</v>
      </c>
      <c r="C93" s="90">
        <f t="shared" si="3"/>
        <v>16.70599982731779</v>
      </c>
      <c r="D93" s="90">
        <f t="shared" si="4"/>
        <v>5.9299297118405221</v>
      </c>
      <c r="E93" s="90">
        <f t="shared" si="5"/>
        <v>10.776070115477269</v>
      </c>
      <c r="F93" s="50">
        <f>'貼り付けシート（日射量等）'!G90/3.6*10^3</f>
        <v>24.999999999999996</v>
      </c>
      <c r="G93" s="50">
        <f>'貼り付けシート（日射量等）'!H90/3.6*10^3</f>
        <v>11.111111111111111</v>
      </c>
      <c r="H93" s="91">
        <f>RADIANS('貼り付けシート（日射量等）'!I90)</f>
        <v>5.235987755982989E-2</v>
      </c>
      <c r="I93" s="91">
        <f>IF('貼り付けシート（日射量等）'!J90&lt;0,RADIANS(360+('貼り付けシート（日射量等）'!J90)),RADIANS('貼り付けシート（日射量等）'!J90))</f>
        <v>0.98785635662879057</v>
      </c>
    </row>
    <row r="94" spans="1:9">
      <c r="A94" s="20">
        <v>41643</v>
      </c>
      <c r="B94" s="35" t="s">
        <v>376</v>
      </c>
      <c r="C94" s="90">
        <f t="shared" si="3"/>
        <v>0</v>
      </c>
      <c r="D94" s="90">
        <f t="shared" si="4"/>
        <v>0</v>
      </c>
      <c r="E94" s="90">
        <f t="shared" si="5"/>
        <v>0</v>
      </c>
      <c r="F94" s="50">
        <f>'貼り付けシート（日射量等）'!G91/3.6*10^3</f>
        <v>0</v>
      </c>
      <c r="G94" s="50">
        <f>'貼り付けシート（日射量等）'!H91/3.6*10^3</f>
        <v>0</v>
      </c>
      <c r="H94" s="91">
        <f>RADIANS('貼り付けシート（日射量等）'!I91)</f>
        <v>0</v>
      </c>
      <c r="I94" s="91">
        <f>IF('貼り付けシート（日射量等）'!J91&lt;0,RADIANS(360+('貼り付けシート（日射量等）'!J91)),RADIANS('貼り付けシート（日射量等）'!J91))</f>
        <v>0</v>
      </c>
    </row>
    <row r="95" spans="1:9">
      <c r="A95" s="20">
        <v>41643</v>
      </c>
      <c r="B95" s="35" t="s">
        <v>377</v>
      </c>
      <c r="C95" s="90">
        <f t="shared" si="3"/>
        <v>0</v>
      </c>
      <c r="D95" s="90">
        <f t="shared" si="4"/>
        <v>0</v>
      </c>
      <c r="E95" s="90">
        <f t="shared" si="5"/>
        <v>0</v>
      </c>
      <c r="F95" s="50">
        <f>'貼り付けシート（日射量等）'!G92/3.6*10^3</f>
        <v>0</v>
      </c>
      <c r="G95" s="50">
        <f>'貼り付けシート（日射量等）'!H92/3.6*10^3</f>
        <v>0</v>
      </c>
      <c r="H95" s="91">
        <f>RADIANS('貼り付けシート（日射量等）'!I92)</f>
        <v>0</v>
      </c>
      <c r="I95" s="91">
        <f>IF('貼り付けシート（日射量等）'!J92&lt;0,RADIANS(360+('貼り付けシート（日射量等）'!J92)),RADIANS('貼り付けシート（日射量等）'!J92))</f>
        <v>0</v>
      </c>
    </row>
    <row r="96" spans="1:9">
      <c r="A96" s="20">
        <v>41643</v>
      </c>
      <c r="B96" s="35" t="s">
        <v>378</v>
      </c>
      <c r="C96" s="90">
        <f t="shared" si="3"/>
        <v>0</v>
      </c>
      <c r="D96" s="90">
        <f t="shared" si="4"/>
        <v>0</v>
      </c>
      <c r="E96" s="90">
        <f t="shared" si="5"/>
        <v>0</v>
      </c>
      <c r="F96" s="50">
        <f>'貼り付けシート（日射量等）'!G93/3.6*10^3</f>
        <v>0</v>
      </c>
      <c r="G96" s="50">
        <f>'貼り付けシート（日射量等）'!H93/3.6*10^3</f>
        <v>0</v>
      </c>
      <c r="H96" s="91">
        <f>RADIANS('貼り付けシート（日射量等）'!I93)</f>
        <v>0</v>
      </c>
      <c r="I96" s="91">
        <f>IF('貼り付けシート（日射量等）'!J93&lt;0,RADIANS(360+('貼り付けシート（日射量等）'!J93)),RADIANS('貼り付けシート（日射量等）'!J93))</f>
        <v>0</v>
      </c>
    </row>
    <row r="97" spans="1:9">
      <c r="A97" s="20">
        <v>41643</v>
      </c>
      <c r="B97" s="35" t="s">
        <v>379</v>
      </c>
      <c r="C97" s="90">
        <f t="shared" si="3"/>
        <v>0</v>
      </c>
      <c r="D97" s="90">
        <f t="shared" si="4"/>
        <v>0</v>
      </c>
      <c r="E97" s="90">
        <f t="shared" si="5"/>
        <v>0</v>
      </c>
      <c r="F97" s="50">
        <f>'貼り付けシート（日射量等）'!G94/3.6*10^3</f>
        <v>0</v>
      </c>
      <c r="G97" s="50">
        <f>'貼り付けシート（日射量等）'!H94/3.6*10^3</f>
        <v>0</v>
      </c>
      <c r="H97" s="91">
        <f>RADIANS('貼り付けシート（日射量等）'!I94)</f>
        <v>0</v>
      </c>
      <c r="I97" s="91">
        <f>IF('貼り付けシート（日射量等）'!J94&lt;0,RADIANS(360+('貼り付けシート（日射量等）'!J94)),RADIANS('貼り付けシート（日射量等）'!J94))</f>
        <v>0</v>
      </c>
    </row>
    <row r="98" spans="1:9">
      <c r="A98" s="20">
        <v>41643</v>
      </c>
      <c r="B98" s="35" t="s">
        <v>380</v>
      </c>
      <c r="C98" s="90">
        <f t="shared" si="3"/>
        <v>0</v>
      </c>
      <c r="D98" s="90">
        <f t="shared" si="4"/>
        <v>0</v>
      </c>
      <c r="E98" s="90">
        <f t="shared" si="5"/>
        <v>0</v>
      </c>
      <c r="F98" s="50">
        <f>'貼り付けシート（日射量等）'!G95/3.6*10^3</f>
        <v>0</v>
      </c>
      <c r="G98" s="50">
        <f>'貼り付けシート（日射量等）'!H95/3.6*10^3</f>
        <v>0</v>
      </c>
      <c r="H98" s="91">
        <f>RADIANS('貼り付けシート（日射量等）'!I95)</f>
        <v>0</v>
      </c>
      <c r="I98" s="91">
        <f>IF('貼り付けシート（日射量等）'!J95&lt;0,RADIANS(360+('貼り付けシート（日射量等）'!J95)),RADIANS('貼り付けシート（日射量等）'!J95))</f>
        <v>0</v>
      </c>
    </row>
    <row r="99" spans="1:9">
      <c r="A99" s="20">
        <v>41643</v>
      </c>
      <c r="B99" s="35" t="s">
        <v>381</v>
      </c>
      <c r="C99" s="90">
        <f t="shared" si="3"/>
        <v>0</v>
      </c>
      <c r="D99" s="90">
        <f t="shared" si="4"/>
        <v>0</v>
      </c>
      <c r="E99" s="90">
        <f t="shared" si="5"/>
        <v>0</v>
      </c>
      <c r="F99" s="50">
        <f>'貼り付けシート（日射量等）'!G96/3.6*10^3</f>
        <v>0</v>
      </c>
      <c r="G99" s="50">
        <f>'貼り付けシート（日射量等）'!H96/3.6*10^3</f>
        <v>0</v>
      </c>
      <c r="H99" s="91">
        <f>RADIANS('貼り付けシート（日射量等）'!I96)</f>
        <v>0</v>
      </c>
      <c r="I99" s="91">
        <f>IF('貼り付けシート（日射量等）'!J96&lt;0,RADIANS(360+('貼り付けシート（日射量等）'!J96)),RADIANS('貼り付けシート（日射量等）'!J96))</f>
        <v>0</v>
      </c>
    </row>
    <row r="100" spans="1:9">
      <c r="A100" s="20">
        <v>41643</v>
      </c>
      <c r="B100" s="35" t="s">
        <v>382</v>
      </c>
      <c r="C100" s="90">
        <f t="shared" si="3"/>
        <v>0</v>
      </c>
      <c r="D100" s="90">
        <f t="shared" si="4"/>
        <v>0</v>
      </c>
      <c r="E100" s="90">
        <f t="shared" si="5"/>
        <v>0</v>
      </c>
      <c r="F100" s="50">
        <f>'貼り付けシート（日射量等）'!G97/3.6*10^3</f>
        <v>0</v>
      </c>
      <c r="G100" s="50">
        <f>'貼り付けシート（日射量等）'!H97/3.6*10^3</f>
        <v>0</v>
      </c>
      <c r="H100" s="91">
        <f>RADIANS('貼り付けシート（日射量等）'!I97)</f>
        <v>0</v>
      </c>
      <c r="I100" s="91">
        <f>IF('貼り付けシート（日射量等）'!J97&lt;0,RADIANS(360+('貼り付けシート（日射量等）'!J97)),RADIANS('貼り付けシート（日射量等）'!J97))</f>
        <v>0</v>
      </c>
    </row>
    <row r="101" spans="1:9">
      <c r="A101" s="20">
        <v>41643</v>
      </c>
      <c r="B101" s="35" t="s">
        <v>383</v>
      </c>
      <c r="C101" s="90">
        <f t="shared" si="3"/>
        <v>0</v>
      </c>
      <c r="D101" s="90">
        <f t="shared" si="4"/>
        <v>0</v>
      </c>
      <c r="E101" s="90">
        <f t="shared" si="5"/>
        <v>0</v>
      </c>
      <c r="F101" s="50">
        <f>'貼り付けシート（日射量等）'!G98/3.6*10^3</f>
        <v>0</v>
      </c>
      <c r="G101" s="50">
        <f>'貼り付けシート（日射量等）'!H98/3.6*10^3</f>
        <v>0</v>
      </c>
      <c r="H101" s="91">
        <f>RADIANS('貼り付けシート（日射量等）'!I98)</f>
        <v>0</v>
      </c>
      <c r="I101" s="91">
        <f>IF('貼り付けシート（日射量等）'!J98&lt;0,RADIANS(360+('貼り付けシート（日射量等）'!J98)),RADIANS('貼り付けシート（日射量等）'!J98))</f>
        <v>0</v>
      </c>
    </row>
    <row r="102" spans="1:9">
      <c r="A102" s="20">
        <v>41644</v>
      </c>
      <c r="B102" s="35" t="s">
        <v>360</v>
      </c>
      <c r="C102" s="90">
        <f t="shared" si="3"/>
        <v>0</v>
      </c>
      <c r="D102" s="90">
        <f t="shared" si="4"/>
        <v>0</v>
      </c>
      <c r="E102" s="90">
        <f t="shared" si="5"/>
        <v>0</v>
      </c>
      <c r="F102" s="50">
        <f>'貼り付けシート（日射量等）'!G99/3.6*10^3</f>
        <v>0</v>
      </c>
      <c r="G102" s="50">
        <f>'貼り付けシート（日射量等）'!H99/3.6*10^3</f>
        <v>0</v>
      </c>
      <c r="H102" s="91">
        <f>RADIANS('貼り付けシート（日射量等）'!I99)</f>
        <v>0</v>
      </c>
      <c r="I102" s="91">
        <f>IF('貼り付けシート（日射量等）'!J99&lt;0,RADIANS(360+('貼り付けシート（日射量等）'!J99)),RADIANS('貼り付けシート（日射量等）'!J99))</f>
        <v>0</v>
      </c>
    </row>
    <row r="103" spans="1:9">
      <c r="A103" s="20">
        <v>41644</v>
      </c>
      <c r="B103" s="35" t="s">
        <v>361</v>
      </c>
      <c r="C103" s="90">
        <f t="shared" si="3"/>
        <v>0</v>
      </c>
      <c r="D103" s="90">
        <f t="shared" si="4"/>
        <v>0</v>
      </c>
      <c r="E103" s="90">
        <f t="shared" si="5"/>
        <v>0</v>
      </c>
      <c r="F103" s="50">
        <f>'貼り付けシート（日射量等）'!G100/3.6*10^3</f>
        <v>0</v>
      </c>
      <c r="G103" s="50">
        <f>'貼り付けシート（日射量等）'!H100/3.6*10^3</f>
        <v>0</v>
      </c>
      <c r="H103" s="91">
        <f>RADIANS('貼り付けシート（日射量等）'!I100)</f>
        <v>0</v>
      </c>
      <c r="I103" s="91">
        <f>IF('貼り付けシート（日射量等）'!J100&lt;0,RADIANS(360+('貼り付けシート（日射量等）'!J100)),RADIANS('貼り付けシート（日射量等）'!J100))</f>
        <v>0</v>
      </c>
    </row>
    <row r="104" spans="1:9">
      <c r="A104" s="20">
        <v>41644</v>
      </c>
      <c r="B104" s="35" t="s">
        <v>362</v>
      </c>
      <c r="C104" s="90">
        <f t="shared" si="3"/>
        <v>0</v>
      </c>
      <c r="D104" s="90">
        <f t="shared" si="4"/>
        <v>0</v>
      </c>
      <c r="E104" s="90">
        <f t="shared" si="5"/>
        <v>0</v>
      </c>
      <c r="F104" s="50">
        <f>'貼り付けシート（日射量等）'!G101/3.6*10^3</f>
        <v>0</v>
      </c>
      <c r="G104" s="50">
        <f>'貼り付けシート（日射量等）'!H101/3.6*10^3</f>
        <v>0</v>
      </c>
      <c r="H104" s="91">
        <f>RADIANS('貼り付けシート（日射量等）'!I101)</f>
        <v>0</v>
      </c>
      <c r="I104" s="91">
        <f>IF('貼り付けシート（日射量等）'!J101&lt;0,RADIANS(360+('貼り付けシート（日射量等）'!J101)),RADIANS('貼り付けシート（日射量等）'!J101))</f>
        <v>0</v>
      </c>
    </row>
    <row r="105" spans="1:9">
      <c r="A105" s="20">
        <v>41644</v>
      </c>
      <c r="B105" s="35" t="s">
        <v>363</v>
      </c>
      <c r="C105" s="90">
        <f t="shared" si="3"/>
        <v>0</v>
      </c>
      <c r="D105" s="90">
        <f t="shared" si="4"/>
        <v>0</v>
      </c>
      <c r="E105" s="90">
        <f t="shared" si="5"/>
        <v>0</v>
      </c>
      <c r="F105" s="50">
        <f>'貼り付けシート（日射量等）'!G102/3.6*10^3</f>
        <v>0</v>
      </c>
      <c r="G105" s="50">
        <f>'貼り付けシート（日射量等）'!H102/3.6*10^3</f>
        <v>0</v>
      </c>
      <c r="H105" s="91">
        <f>RADIANS('貼り付けシート（日射量等）'!I102)</f>
        <v>0</v>
      </c>
      <c r="I105" s="91">
        <f>IF('貼り付けシート（日射量等）'!J102&lt;0,RADIANS(360+('貼り付けシート（日射量等）'!J102)),RADIANS('貼り付けシート（日射量等）'!J102))</f>
        <v>0</v>
      </c>
    </row>
    <row r="106" spans="1:9">
      <c r="A106" s="20">
        <v>41644</v>
      </c>
      <c r="B106" s="35" t="s">
        <v>364</v>
      </c>
      <c r="C106" s="90">
        <f t="shared" si="3"/>
        <v>0</v>
      </c>
      <c r="D106" s="90">
        <f t="shared" si="4"/>
        <v>0</v>
      </c>
      <c r="E106" s="90">
        <f t="shared" si="5"/>
        <v>0</v>
      </c>
      <c r="F106" s="50">
        <f>'貼り付けシート（日射量等）'!G103/3.6*10^3</f>
        <v>0</v>
      </c>
      <c r="G106" s="50">
        <f>'貼り付けシート（日射量等）'!H103/3.6*10^3</f>
        <v>0</v>
      </c>
      <c r="H106" s="91">
        <f>RADIANS('貼り付けシート（日射量等）'!I103)</f>
        <v>0</v>
      </c>
      <c r="I106" s="91">
        <f>IF('貼り付けシート（日射量等）'!J103&lt;0,RADIANS(360+('貼り付けシート（日射量等）'!J103)),RADIANS('貼り付けシート（日射量等）'!J103))</f>
        <v>0</v>
      </c>
    </row>
    <row r="107" spans="1:9">
      <c r="A107" s="20">
        <v>41644</v>
      </c>
      <c r="B107" s="35" t="s">
        <v>365</v>
      </c>
      <c r="C107" s="90">
        <f t="shared" si="3"/>
        <v>0</v>
      </c>
      <c r="D107" s="90">
        <f t="shared" si="4"/>
        <v>0</v>
      </c>
      <c r="E107" s="90">
        <f t="shared" si="5"/>
        <v>0</v>
      </c>
      <c r="F107" s="50">
        <f>'貼り付けシート（日射量等）'!G104/3.6*10^3</f>
        <v>0</v>
      </c>
      <c r="G107" s="50">
        <f>'貼り付けシート（日射量等）'!H104/3.6*10^3</f>
        <v>0</v>
      </c>
      <c r="H107" s="91">
        <f>RADIANS('貼り付けシート（日射量等）'!I104)</f>
        <v>0</v>
      </c>
      <c r="I107" s="91">
        <f>IF('貼り付けシート（日射量等）'!J104&lt;0,RADIANS(360+('貼り付けシート（日射量等）'!J104)),RADIANS('貼り付けシート（日射量等）'!J104))</f>
        <v>0</v>
      </c>
    </row>
    <row r="108" spans="1:9">
      <c r="A108" s="20">
        <v>41644</v>
      </c>
      <c r="B108" s="35" t="s">
        <v>366</v>
      </c>
      <c r="C108" s="90">
        <f t="shared" si="3"/>
        <v>3.6440734825517302</v>
      </c>
      <c r="D108" s="90">
        <f t="shared" si="4"/>
        <v>0.95005595368241302</v>
      </c>
      <c r="E108" s="90">
        <f t="shared" si="5"/>
        <v>2.6940175288693173</v>
      </c>
      <c r="F108" s="50">
        <f>'貼り付けシート（日射量等）'!G105/3.6*10^3</f>
        <v>2.7777777777777777</v>
      </c>
      <c r="G108" s="50">
        <f>'貼り付けシート（日射量等）'!H105/3.6*10^3</f>
        <v>2.7777777777777777</v>
      </c>
      <c r="H108" s="91">
        <f>RADIANS('貼り付けシート（日射量等）'!I105)</f>
        <v>0</v>
      </c>
      <c r="I108" s="91">
        <f>IF('貼り付けシート（日射量等）'!J105&lt;0,RADIANS(360+('貼り付けシート（日射量等）'!J105)),RADIANS('貼り付けシート（日射量等）'!J105))</f>
        <v>0</v>
      </c>
    </row>
    <row r="109" spans="1:9">
      <c r="A109" s="20">
        <v>41644</v>
      </c>
      <c r="B109" s="35" t="s">
        <v>367</v>
      </c>
      <c r="C109" s="90">
        <f t="shared" si="3"/>
        <v>29.219718589619362</v>
      </c>
      <c r="D109" s="90">
        <f t="shared" si="4"/>
        <v>4.9735608297955096</v>
      </c>
      <c r="E109" s="90">
        <f t="shared" si="5"/>
        <v>24.246157759823852</v>
      </c>
      <c r="F109" s="50">
        <f>'貼り付けシート（日射量等）'!G106/3.6*10^3</f>
        <v>13.888888888888889</v>
      </c>
      <c r="G109" s="50">
        <f>'貼り付けシート（日射量等）'!H106/3.6*10^3</f>
        <v>24.999999999999996</v>
      </c>
      <c r="H109" s="91">
        <f>RADIANS('貼り付けシート（日射量等）'!I106)</f>
        <v>0.15184364492350666</v>
      </c>
      <c r="I109" s="91">
        <f>IF('貼り付けシート（日射量等）'!J106&lt;0,RADIANS(360+('貼り付けシート（日射量等）'!J106)),RADIANS('貼り付けシート（日射量等）'!J106))</f>
        <v>5.405284693426438</v>
      </c>
    </row>
    <row r="110" spans="1:9">
      <c r="A110" s="20">
        <v>41644</v>
      </c>
      <c r="B110" s="35" t="s">
        <v>368</v>
      </c>
      <c r="C110" s="90">
        <f t="shared" si="3"/>
        <v>65.359894142899549</v>
      </c>
      <c r="D110" s="90">
        <f t="shared" si="4"/>
        <v>8.785526036643887</v>
      </c>
      <c r="E110" s="90">
        <f t="shared" si="5"/>
        <v>56.574368106255655</v>
      </c>
      <c r="F110" s="50">
        <f>'貼り付けシート（日射量等）'!G107/3.6*10^3</f>
        <v>16.666666666666668</v>
      </c>
      <c r="G110" s="50">
        <f>'貼り付けシート（日射量等）'!H107/3.6*10^3</f>
        <v>58.333333333333329</v>
      </c>
      <c r="H110" s="91">
        <f>RADIANS('貼り付けシート（日射量等）'!I107)</f>
        <v>0.29321531433504738</v>
      </c>
      <c r="I110" s="91">
        <f>IF('貼り付けシート（日射量等）'!J107&lt;0,RADIANS(360+('貼り付けシート（日射量等）'!J107)),RADIANS('貼り付けシート（日射量等）'!J107))</f>
        <v>5.607742886657781</v>
      </c>
    </row>
    <row r="111" spans="1:9">
      <c r="A111" s="20">
        <v>41644</v>
      </c>
      <c r="B111" s="35" t="s">
        <v>369</v>
      </c>
      <c r="C111" s="90">
        <f t="shared" si="3"/>
        <v>93.459978691521101</v>
      </c>
      <c r="D111" s="90">
        <f t="shared" si="4"/>
        <v>12.6394528254416</v>
      </c>
      <c r="E111" s="90">
        <f t="shared" si="5"/>
        <v>80.820525866079507</v>
      </c>
      <c r="F111" s="50">
        <f>'貼り付けシート（日射量等）'!G108/3.6*10^3</f>
        <v>19.444444444444446</v>
      </c>
      <c r="G111" s="50">
        <f>'貼り付けシート（日射量等）'!H108/3.6*10^3</f>
        <v>83.333333333333329</v>
      </c>
      <c r="H111" s="91">
        <f>RADIANS('貼り付けシート（日射量等）'!I108)</f>
        <v>0.39968039870670147</v>
      </c>
      <c r="I111" s="91">
        <f>IF('貼り付けシート（日射量等）'!J108&lt;0,RADIANS(360+('貼り付けシート（日射量等）'!J108)),RADIANS('貼り付けシート（日射量等）'!J108))</f>
        <v>5.8381263479210324</v>
      </c>
    </row>
    <row r="112" spans="1:9">
      <c r="A112" s="20">
        <v>41644</v>
      </c>
      <c r="B112" s="35" t="s">
        <v>370</v>
      </c>
      <c r="C112" s="90">
        <f t="shared" si="3"/>
        <v>110.98371236517907</v>
      </c>
      <c r="D112" s="90">
        <f t="shared" si="4"/>
        <v>13.999081325883667</v>
      </c>
      <c r="E112" s="90">
        <f t="shared" si="5"/>
        <v>96.984631039295408</v>
      </c>
      <c r="F112" s="50">
        <f>'貼り付けシート（日射量等）'!G109/3.6*10^3</f>
        <v>19.444444444444446</v>
      </c>
      <c r="G112" s="50">
        <f>'貼り付けシート（日射量等）'!H109/3.6*10^3</f>
        <v>99.999999999999986</v>
      </c>
      <c r="H112" s="91">
        <f>RADIANS('貼り付けシート（日射量等）'!I109)</f>
        <v>0.46251225177849731</v>
      </c>
      <c r="I112" s="91">
        <f>IF('貼り付けシート（日射量等）'!J109&lt;0,RADIANS(360+('貼り付けシート（日射量等）'!J109)),RADIANS('貼り付けシート（日射量等）'!J109))</f>
        <v>6.0946897479641988</v>
      </c>
    </row>
    <row r="113" spans="1:9">
      <c r="A113" s="20">
        <v>41644</v>
      </c>
      <c r="B113" s="35" t="s">
        <v>371</v>
      </c>
      <c r="C113" s="90">
        <f t="shared" si="3"/>
        <v>111.87063326084755</v>
      </c>
      <c r="D113" s="90">
        <f t="shared" si="4"/>
        <v>12.191984692682826</v>
      </c>
      <c r="E113" s="90">
        <f t="shared" si="5"/>
        <v>99.678648568164732</v>
      </c>
      <c r="F113" s="50">
        <f>'貼り付けシート（日射量等）'!G110/3.6*10^3</f>
        <v>16.666666666666668</v>
      </c>
      <c r="G113" s="50">
        <f>'貼り付けシート（日射量等）'!H110/3.6*10^3</f>
        <v>102.77777777777777</v>
      </c>
      <c r="H113" s="91">
        <f>RADIANS('貼り付けシート（日射量等）'!I110)</f>
        <v>0.47298422729046335</v>
      </c>
      <c r="I113" s="91">
        <f>IF('貼り付けシート（日射量等）'!J110&lt;0,RADIANS(360+('貼り付けシート（日射量等）'!J110)),RADIANS('貼り付けシート（日射量等）'!J110))</f>
        <v>8.2030474843733492E-2</v>
      </c>
    </row>
    <row r="114" spans="1:9">
      <c r="A114" s="20">
        <v>41644</v>
      </c>
      <c r="B114" s="35" t="s">
        <v>372</v>
      </c>
      <c r="C114" s="90">
        <f t="shared" si="3"/>
        <v>102.22250310969717</v>
      </c>
      <c r="D114" s="90">
        <f t="shared" si="4"/>
        <v>13.31992465700969</v>
      </c>
      <c r="E114" s="90">
        <f t="shared" si="5"/>
        <v>88.902578452687479</v>
      </c>
      <c r="F114" s="50">
        <f>'貼り付けシート（日射量等）'!G111/3.6*10^3</f>
        <v>19.444444444444446</v>
      </c>
      <c r="G114" s="50">
        <f>'貼り付けシート（日射量等）'!H111/3.6*10^3</f>
        <v>91.666666666666671</v>
      </c>
      <c r="H114" s="91">
        <f>RADIANS('貼り付けシート（日射量等）'!I111)</f>
        <v>0.43109632524259939</v>
      </c>
      <c r="I114" s="91">
        <f>IF('貼り付けシート（日射量等）'!J111&lt;0,RADIANS(360+('貼り付けシート（日射量等）'!J111)),RADIANS('貼り付けシート（日射量等）'!J111))</f>
        <v>0.34557519189487729</v>
      </c>
    </row>
    <row r="115" spans="1:9">
      <c r="A115" s="20">
        <v>41644</v>
      </c>
      <c r="B115" s="35" t="s">
        <v>373</v>
      </c>
      <c r="C115" s="90">
        <f t="shared" si="3"/>
        <v>78.665157131756274</v>
      </c>
      <c r="D115" s="90">
        <f t="shared" si="4"/>
        <v>11.314718910023345</v>
      </c>
      <c r="E115" s="90">
        <f t="shared" si="5"/>
        <v>67.350438221732929</v>
      </c>
      <c r="F115" s="50">
        <f>'貼り付けシート（日射量等）'!G112/3.6*10^3</f>
        <v>19.444444444444446</v>
      </c>
      <c r="G115" s="50">
        <f>'貼り付けシート（日射量等）'!H112/3.6*10^3</f>
        <v>69.444444444444443</v>
      </c>
      <c r="H115" s="91">
        <f>RADIANS('貼り付けシート（日射量等）'!I112)</f>
        <v>0.34033920413889424</v>
      </c>
      <c r="I115" s="91">
        <f>IF('貼り付けシート（日射量等）'!J112&lt;0,RADIANS(360+('貼り付けシート（日射量等）'!J112)),RADIANS('貼り付けシート（日射量等）'!J112))</f>
        <v>0.5881759579220891</v>
      </c>
    </row>
    <row r="116" spans="1:9">
      <c r="A116" s="20">
        <v>41644</v>
      </c>
      <c r="B116" s="35" t="s">
        <v>374</v>
      </c>
      <c r="C116" s="90">
        <f t="shared" si="3"/>
        <v>48.765643022308282</v>
      </c>
      <c r="D116" s="90">
        <f t="shared" si="4"/>
        <v>8.3553800892685324</v>
      </c>
      <c r="E116" s="90">
        <f t="shared" si="5"/>
        <v>40.410262933039753</v>
      </c>
      <c r="F116" s="50">
        <f>'貼り付けシート（日射量等）'!G113/3.6*10^3</f>
        <v>19.444444444444446</v>
      </c>
      <c r="G116" s="50">
        <f>'貼り付けシート（日射量等）'!H113/3.6*10^3</f>
        <v>41.666666666666664</v>
      </c>
      <c r="H116" s="91">
        <f>RADIANS('貼り付けシート（日射量等）'!I113)</f>
        <v>0.21118483949131386</v>
      </c>
      <c r="I116" s="91">
        <f>IF('貼り付けシート（日射量等）'!J113&lt;0,RADIANS(360+('貼り付けシート（日射量等）'!J113)),RADIANS('貼り付けシート（日射量等）'!J113))</f>
        <v>0.80110612666539727</v>
      </c>
    </row>
    <row r="117" spans="1:9">
      <c r="A117" s="20">
        <v>41644</v>
      </c>
      <c r="B117" s="35" t="s">
        <v>375</v>
      </c>
      <c r="C117" s="90">
        <f t="shared" si="3"/>
        <v>16.119114383018285</v>
      </c>
      <c r="D117" s="90">
        <f t="shared" si="4"/>
        <v>5.3430442675410177</v>
      </c>
      <c r="E117" s="90">
        <f t="shared" si="5"/>
        <v>10.776070115477269</v>
      </c>
      <c r="F117" s="50">
        <f>'貼り付けシート（日射量等）'!G114/3.6*10^3</f>
        <v>22.222222222222221</v>
      </c>
      <c r="G117" s="50">
        <f>'貼り付けシート（日射量等）'!H114/3.6*10^3</f>
        <v>11.111111111111111</v>
      </c>
      <c r="H117" s="91">
        <f>RADIANS('貼り付けシート（日射量等）'!I114)</f>
        <v>5.5850536063818547E-2</v>
      </c>
      <c r="I117" s="91">
        <f>IF('貼り付けシート（日射量等）'!J114&lt;0,RADIANS(360+('貼り付けシート（日射量等）'!J114)),RADIANS('貼り付けシート（日射量等）'!J114))</f>
        <v>0.98785635662879057</v>
      </c>
    </row>
    <row r="118" spans="1:9">
      <c r="A118" s="20">
        <v>41644</v>
      </c>
      <c r="B118" s="35" t="s">
        <v>376</v>
      </c>
      <c r="C118" s="90">
        <f t="shared" si="3"/>
        <v>0</v>
      </c>
      <c r="D118" s="90">
        <f t="shared" si="4"/>
        <v>0</v>
      </c>
      <c r="E118" s="90">
        <f t="shared" si="5"/>
        <v>0</v>
      </c>
      <c r="F118" s="50">
        <f>'貼り付けシート（日射量等）'!G115/3.6*10^3</f>
        <v>0</v>
      </c>
      <c r="G118" s="50">
        <f>'貼り付けシート（日射量等）'!H115/3.6*10^3</f>
        <v>0</v>
      </c>
      <c r="H118" s="91">
        <f>RADIANS('貼り付けシート（日射量等）'!I115)</f>
        <v>0</v>
      </c>
      <c r="I118" s="91">
        <f>IF('貼り付けシート（日射量等）'!J115&lt;0,RADIANS(360+('貼り付けシート（日射量等）'!J115)),RADIANS('貼り付けシート（日射量等）'!J115))</f>
        <v>0</v>
      </c>
    </row>
    <row r="119" spans="1:9">
      <c r="A119" s="20">
        <v>41644</v>
      </c>
      <c r="B119" s="35" t="s">
        <v>377</v>
      </c>
      <c r="C119" s="90">
        <f t="shared" si="3"/>
        <v>0</v>
      </c>
      <c r="D119" s="90">
        <f t="shared" si="4"/>
        <v>0</v>
      </c>
      <c r="E119" s="90">
        <f t="shared" si="5"/>
        <v>0</v>
      </c>
      <c r="F119" s="50">
        <f>'貼り付けシート（日射量等）'!G116/3.6*10^3</f>
        <v>0</v>
      </c>
      <c r="G119" s="50">
        <f>'貼り付けシート（日射量等）'!H116/3.6*10^3</f>
        <v>0</v>
      </c>
      <c r="H119" s="91">
        <f>RADIANS('貼り付けシート（日射量等）'!I116)</f>
        <v>0</v>
      </c>
      <c r="I119" s="91">
        <f>IF('貼り付けシート（日射量等）'!J116&lt;0,RADIANS(360+('貼り付けシート（日射量等）'!J116)),RADIANS('貼り付けシート（日射量等）'!J116))</f>
        <v>0</v>
      </c>
    </row>
    <row r="120" spans="1:9">
      <c r="A120" s="20">
        <v>41644</v>
      </c>
      <c r="B120" s="35" t="s">
        <v>378</v>
      </c>
      <c r="C120" s="90">
        <f t="shared" si="3"/>
        <v>0</v>
      </c>
      <c r="D120" s="90">
        <f t="shared" si="4"/>
        <v>0</v>
      </c>
      <c r="E120" s="90">
        <f t="shared" si="5"/>
        <v>0</v>
      </c>
      <c r="F120" s="50">
        <f>'貼り付けシート（日射量等）'!G117/3.6*10^3</f>
        <v>0</v>
      </c>
      <c r="G120" s="50">
        <f>'貼り付けシート（日射量等）'!H117/3.6*10^3</f>
        <v>0</v>
      </c>
      <c r="H120" s="91">
        <f>RADIANS('貼り付けシート（日射量等）'!I117)</f>
        <v>0</v>
      </c>
      <c r="I120" s="91">
        <f>IF('貼り付けシート（日射量等）'!J117&lt;0,RADIANS(360+('貼り付けシート（日射量等）'!J117)),RADIANS('貼り付けシート（日射量等）'!J117))</f>
        <v>0</v>
      </c>
    </row>
    <row r="121" spans="1:9">
      <c r="A121" s="20">
        <v>41644</v>
      </c>
      <c r="B121" s="35" t="s">
        <v>379</v>
      </c>
      <c r="C121" s="90">
        <f t="shared" si="3"/>
        <v>0</v>
      </c>
      <c r="D121" s="90">
        <f t="shared" si="4"/>
        <v>0</v>
      </c>
      <c r="E121" s="90">
        <f t="shared" si="5"/>
        <v>0</v>
      </c>
      <c r="F121" s="50">
        <f>'貼り付けシート（日射量等）'!G118/3.6*10^3</f>
        <v>0</v>
      </c>
      <c r="G121" s="50">
        <f>'貼り付けシート（日射量等）'!H118/3.6*10^3</f>
        <v>0</v>
      </c>
      <c r="H121" s="91">
        <f>RADIANS('貼り付けシート（日射量等）'!I118)</f>
        <v>0</v>
      </c>
      <c r="I121" s="91">
        <f>IF('貼り付けシート（日射量等）'!J118&lt;0,RADIANS(360+('貼り付けシート（日射量等）'!J118)),RADIANS('貼り付けシート（日射量等）'!J118))</f>
        <v>0</v>
      </c>
    </row>
    <row r="122" spans="1:9">
      <c r="A122" s="20">
        <v>41644</v>
      </c>
      <c r="B122" s="35" t="s">
        <v>380</v>
      </c>
      <c r="C122" s="90">
        <f t="shared" si="3"/>
        <v>0</v>
      </c>
      <c r="D122" s="90">
        <f t="shared" si="4"/>
        <v>0</v>
      </c>
      <c r="E122" s="90">
        <f t="shared" si="5"/>
        <v>0</v>
      </c>
      <c r="F122" s="50">
        <f>'貼り付けシート（日射量等）'!G119/3.6*10^3</f>
        <v>0</v>
      </c>
      <c r="G122" s="50">
        <f>'貼り付けシート（日射量等）'!H119/3.6*10^3</f>
        <v>0</v>
      </c>
      <c r="H122" s="91">
        <f>RADIANS('貼り付けシート（日射量等）'!I119)</f>
        <v>0</v>
      </c>
      <c r="I122" s="91">
        <f>IF('貼り付けシート（日射量等）'!J119&lt;0,RADIANS(360+('貼り付けシート（日射量等）'!J119)),RADIANS('貼り付けシート（日射量等）'!J119))</f>
        <v>0</v>
      </c>
    </row>
    <row r="123" spans="1:9">
      <c r="A123" s="20">
        <v>41644</v>
      </c>
      <c r="B123" s="35" t="s">
        <v>381</v>
      </c>
      <c r="C123" s="90">
        <f t="shared" si="3"/>
        <v>0</v>
      </c>
      <c r="D123" s="90">
        <f t="shared" si="4"/>
        <v>0</v>
      </c>
      <c r="E123" s="90">
        <f t="shared" si="5"/>
        <v>0</v>
      </c>
      <c r="F123" s="50">
        <f>'貼り付けシート（日射量等）'!G120/3.6*10^3</f>
        <v>0</v>
      </c>
      <c r="G123" s="50">
        <f>'貼り付けシート（日射量等）'!H120/3.6*10^3</f>
        <v>0</v>
      </c>
      <c r="H123" s="91">
        <f>RADIANS('貼り付けシート（日射量等）'!I120)</f>
        <v>0</v>
      </c>
      <c r="I123" s="91">
        <f>IF('貼り付けシート（日射量等）'!J120&lt;0,RADIANS(360+('貼り付けシート（日射量等）'!J120)),RADIANS('貼り付けシート（日射量等）'!J120))</f>
        <v>0</v>
      </c>
    </row>
    <row r="124" spans="1:9">
      <c r="A124" s="20">
        <v>41644</v>
      </c>
      <c r="B124" s="35" t="s">
        <v>382</v>
      </c>
      <c r="C124" s="90">
        <f t="shared" si="3"/>
        <v>0</v>
      </c>
      <c r="D124" s="90">
        <f t="shared" si="4"/>
        <v>0</v>
      </c>
      <c r="E124" s="90">
        <f t="shared" si="5"/>
        <v>0</v>
      </c>
      <c r="F124" s="50">
        <f>'貼り付けシート（日射量等）'!G121/3.6*10^3</f>
        <v>0</v>
      </c>
      <c r="G124" s="50">
        <f>'貼り付けシート（日射量等）'!H121/3.6*10^3</f>
        <v>0</v>
      </c>
      <c r="H124" s="91">
        <f>RADIANS('貼り付けシート（日射量等）'!I121)</f>
        <v>0</v>
      </c>
      <c r="I124" s="91">
        <f>IF('貼り付けシート（日射量等）'!J121&lt;0,RADIANS(360+('貼り付けシート（日射量等）'!J121)),RADIANS('貼り付けシート（日射量等）'!J121))</f>
        <v>0</v>
      </c>
    </row>
    <row r="125" spans="1:9">
      <c r="A125" s="20">
        <v>41644</v>
      </c>
      <c r="B125" s="35" t="s">
        <v>383</v>
      </c>
      <c r="C125" s="90">
        <f t="shared" si="3"/>
        <v>0</v>
      </c>
      <c r="D125" s="90">
        <f t="shared" si="4"/>
        <v>0</v>
      </c>
      <c r="E125" s="90">
        <f t="shared" si="5"/>
        <v>0</v>
      </c>
      <c r="F125" s="50">
        <f>'貼り付けシート（日射量等）'!G122/3.6*10^3</f>
        <v>0</v>
      </c>
      <c r="G125" s="50">
        <f>'貼り付けシート（日射量等）'!H122/3.6*10^3</f>
        <v>0</v>
      </c>
      <c r="H125" s="91">
        <f>RADIANS('貼り付けシート（日射量等）'!I122)</f>
        <v>0</v>
      </c>
      <c r="I125" s="91">
        <f>IF('貼り付けシート（日射量等）'!J122&lt;0,RADIANS(360+('貼り付けシート（日射量等）'!J122)),RADIANS('貼り付けシート（日射量等）'!J122))</f>
        <v>0</v>
      </c>
    </row>
    <row r="126" spans="1:9">
      <c r="A126" s="20">
        <v>41645</v>
      </c>
      <c r="B126" s="35" t="s">
        <v>360</v>
      </c>
      <c r="C126" s="90">
        <f t="shared" si="3"/>
        <v>0</v>
      </c>
      <c r="D126" s="90">
        <f t="shared" si="4"/>
        <v>0</v>
      </c>
      <c r="E126" s="90">
        <f t="shared" si="5"/>
        <v>0</v>
      </c>
      <c r="F126" s="50">
        <f>'貼り付けシート（日射量等）'!G123/3.6*10^3</f>
        <v>0</v>
      </c>
      <c r="G126" s="50">
        <f>'貼り付けシート（日射量等）'!H123/3.6*10^3</f>
        <v>0</v>
      </c>
      <c r="H126" s="91">
        <f>RADIANS('貼り付けシート（日射量等）'!I123)</f>
        <v>0</v>
      </c>
      <c r="I126" s="91">
        <f>IF('貼り付けシート（日射量等）'!J123&lt;0,RADIANS(360+('貼り付けシート（日射量等）'!J123)),RADIANS('貼り付けシート（日射量等）'!J123))</f>
        <v>0</v>
      </c>
    </row>
    <row r="127" spans="1:9">
      <c r="A127" s="20">
        <v>41645</v>
      </c>
      <c r="B127" s="35" t="s">
        <v>361</v>
      </c>
      <c r="C127" s="90">
        <f t="shared" si="3"/>
        <v>0</v>
      </c>
      <c r="D127" s="90">
        <f t="shared" si="4"/>
        <v>0</v>
      </c>
      <c r="E127" s="90">
        <f t="shared" si="5"/>
        <v>0</v>
      </c>
      <c r="F127" s="50">
        <f>'貼り付けシート（日射量等）'!G124/3.6*10^3</f>
        <v>0</v>
      </c>
      <c r="G127" s="50">
        <f>'貼り付けシート（日射量等）'!H124/3.6*10^3</f>
        <v>0</v>
      </c>
      <c r="H127" s="91">
        <f>RADIANS('貼り付けシート（日射量等）'!I124)</f>
        <v>0</v>
      </c>
      <c r="I127" s="91">
        <f>IF('貼り付けシート（日射量等）'!J124&lt;0,RADIANS(360+('貼り付けシート（日射量等）'!J124)),RADIANS('貼り付けシート（日射量等）'!J124))</f>
        <v>0</v>
      </c>
    </row>
    <row r="128" spans="1:9">
      <c r="A128" s="20">
        <v>41645</v>
      </c>
      <c r="B128" s="35" t="s">
        <v>362</v>
      </c>
      <c r="C128" s="90">
        <f t="shared" si="3"/>
        <v>0</v>
      </c>
      <c r="D128" s="90">
        <f t="shared" si="4"/>
        <v>0</v>
      </c>
      <c r="E128" s="90">
        <f t="shared" si="5"/>
        <v>0</v>
      </c>
      <c r="F128" s="50">
        <f>'貼り付けシート（日射量等）'!G125/3.6*10^3</f>
        <v>0</v>
      </c>
      <c r="G128" s="50">
        <f>'貼り付けシート（日射量等）'!H125/3.6*10^3</f>
        <v>0</v>
      </c>
      <c r="H128" s="91">
        <f>RADIANS('貼り付けシート（日射量等）'!I125)</f>
        <v>0</v>
      </c>
      <c r="I128" s="91">
        <f>IF('貼り付けシート（日射量等）'!J125&lt;0,RADIANS(360+('貼り付けシート（日射量等）'!J125)),RADIANS('貼り付けシート（日射量等）'!J125))</f>
        <v>0</v>
      </c>
    </row>
    <row r="129" spans="1:9">
      <c r="A129" s="20">
        <v>41645</v>
      </c>
      <c r="B129" s="35" t="s">
        <v>363</v>
      </c>
      <c r="C129" s="90">
        <f t="shared" si="3"/>
        <v>0</v>
      </c>
      <c r="D129" s="90">
        <f t="shared" si="4"/>
        <v>0</v>
      </c>
      <c r="E129" s="90">
        <f t="shared" si="5"/>
        <v>0</v>
      </c>
      <c r="F129" s="50">
        <f>'貼り付けシート（日射量等）'!G126/3.6*10^3</f>
        <v>0</v>
      </c>
      <c r="G129" s="50">
        <f>'貼り付けシート（日射量等）'!H126/3.6*10^3</f>
        <v>0</v>
      </c>
      <c r="H129" s="91">
        <f>RADIANS('貼り付けシート（日射量等）'!I126)</f>
        <v>0</v>
      </c>
      <c r="I129" s="91">
        <f>IF('貼り付けシート（日射量等）'!J126&lt;0,RADIANS(360+('貼り付けシート（日射量等）'!J126)),RADIANS('貼り付けシート（日射量等）'!J126))</f>
        <v>0</v>
      </c>
    </row>
    <row r="130" spans="1:9">
      <c r="A130" s="20">
        <v>41645</v>
      </c>
      <c r="B130" s="35" t="s">
        <v>364</v>
      </c>
      <c r="C130" s="90">
        <f t="shared" si="3"/>
        <v>0</v>
      </c>
      <c r="D130" s="90">
        <f t="shared" si="4"/>
        <v>0</v>
      </c>
      <c r="E130" s="90">
        <f t="shared" si="5"/>
        <v>0</v>
      </c>
      <c r="F130" s="50">
        <f>'貼り付けシート（日射量等）'!G127/3.6*10^3</f>
        <v>0</v>
      </c>
      <c r="G130" s="50">
        <f>'貼り付けシート（日射量等）'!H127/3.6*10^3</f>
        <v>0</v>
      </c>
      <c r="H130" s="91">
        <f>RADIANS('貼り付けシート（日射量等）'!I127)</f>
        <v>0</v>
      </c>
      <c r="I130" s="91">
        <f>IF('貼り付けシート（日射量等）'!J127&lt;0,RADIANS(360+('貼り付けシート（日射量等）'!J127)),RADIANS('貼り付けシート（日射量等）'!J127))</f>
        <v>0</v>
      </c>
    </row>
    <row r="131" spans="1:9">
      <c r="A131" s="20">
        <v>41645</v>
      </c>
      <c r="B131" s="35" t="s">
        <v>365</v>
      </c>
      <c r="C131" s="90">
        <f t="shared" si="3"/>
        <v>0</v>
      </c>
      <c r="D131" s="90">
        <f t="shared" si="4"/>
        <v>0</v>
      </c>
      <c r="E131" s="90">
        <f t="shared" si="5"/>
        <v>0</v>
      </c>
      <c r="F131" s="50">
        <f>'貼り付けシート（日射量等）'!G128/3.6*10^3</f>
        <v>0</v>
      </c>
      <c r="G131" s="50">
        <f>'貼り付けシート（日射量等）'!H128/3.6*10^3</f>
        <v>0</v>
      </c>
      <c r="H131" s="91">
        <f>RADIANS('貼り付けシート（日射量等）'!I128)</f>
        <v>0</v>
      </c>
      <c r="I131" s="91">
        <f>IF('貼り付けシート（日射量等）'!J128&lt;0,RADIANS(360+('貼り付けシート（日射量等）'!J128)),RADIANS('貼り付けシート（日射量等）'!J128))</f>
        <v>0</v>
      </c>
    </row>
    <row r="132" spans="1:9">
      <c r="A132" s="20">
        <v>41645</v>
      </c>
      <c r="B132" s="35" t="s">
        <v>366</v>
      </c>
      <c r="C132" s="90">
        <f t="shared" si="3"/>
        <v>3.6440734825517302</v>
      </c>
      <c r="D132" s="90">
        <f t="shared" si="4"/>
        <v>0.95005595368241302</v>
      </c>
      <c r="E132" s="90">
        <f t="shared" si="5"/>
        <v>2.6940175288693173</v>
      </c>
      <c r="F132" s="50">
        <f>'貼り付けシート（日射量等）'!G129/3.6*10^3</f>
        <v>2.7777777777777777</v>
      </c>
      <c r="G132" s="50">
        <f>'貼り付けシート（日射量等）'!H129/3.6*10^3</f>
        <v>2.7777777777777777</v>
      </c>
      <c r="H132" s="91">
        <f>RADIANS('貼り付けシート（日射量等）'!I129)</f>
        <v>0</v>
      </c>
      <c r="I132" s="91">
        <f>IF('貼り付けシート（日射量等）'!J129&lt;0,RADIANS(360+('貼り付けシート（日射量等）'!J129)),RADIANS('貼り付けシート（日射量等）'!J129))</f>
        <v>0</v>
      </c>
    </row>
    <row r="133" spans="1:9">
      <c r="A133" s="20">
        <v>41645</v>
      </c>
      <c r="B133" s="35" t="s">
        <v>367</v>
      </c>
      <c r="C133" s="90">
        <f t="shared" si="3"/>
        <v>36.618737468996407</v>
      </c>
      <c r="D133" s="90">
        <f t="shared" si="4"/>
        <v>6.9845446514339198</v>
      </c>
      <c r="E133" s="90">
        <f t="shared" si="5"/>
        <v>29.634192817562489</v>
      </c>
      <c r="F133" s="50">
        <f>'貼り付けシート（日射量等）'!G130/3.6*10^3</f>
        <v>19.444444444444446</v>
      </c>
      <c r="G133" s="50">
        <f>'貼り付けシート（日射量等）'!H130/3.6*10^3</f>
        <v>30.555555555555554</v>
      </c>
      <c r="H133" s="91">
        <f>RADIANS('貼り付けシート（日射量等）'!I130)</f>
        <v>0.15358897417550102</v>
      </c>
      <c r="I133" s="91">
        <f>IF('貼り付けシート（日射量等）'!J130&lt;0,RADIANS(360+('貼り付けシート（日射量等）'!J130)),RADIANS('貼り付けシート（日射量等）'!J130))</f>
        <v>5.4035393641744447</v>
      </c>
    </row>
    <row r="134" spans="1:9">
      <c r="A134" s="20">
        <v>41645</v>
      </c>
      <c r="B134" s="35" t="s">
        <v>368</v>
      </c>
      <c r="C134" s="90">
        <f t="shared" si="3"/>
        <v>57.035393096705469</v>
      </c>
      <c r="D134" s="90">
        <f t="shared" si="4"/>
        <v>5.8490600481884414</v>
      </c>
      <c r="E134" s="90">
        <f t="shared" si="5"/>
        <v>51.186333048517028</v>
      </c>
      <c r="F134" s="50">
        <f>'貼り付けシート（日射量等）'!G131/3.6*10^3</f>
        <v>11.111111111111111</v>
      </c>
      <c r="G134" s="50">
        <f>'貼り付けシート（日射量等）'!H131/3.6*10^3</f>
        <v>52.777777777777779</v>
      </c>
      <c r="H134" s="91">
        <f>RADIANS('貼り付けシート（日射量等）'!I131)</f>
        <v>0.29321531433504738</v>
      </c>
      <c r="I134" s="91">
        <f>IF('貼り付けシート（日射量等）'!J131&lt;0,RADIANS(360+('貼り付けシート（日射量等）'!J131)),RADIANS('貼り付けシート（日射量等）'!J131))</f>
        <v>5.6042522281537925</v>
      </c>
    </row>
    <row r="135" spans="1:9">
      <c r="A135" s="20">
        <v>41645</v>
      </c>
      <c r="B135" s="35" t="s">
        <v>369</v>
      </c>
      <c r="C135" s="90">
        <f t="shared" ref="C135:C198" si="6">IF(D135&lt;0,E135,D135+E135)</f>
        <v>81.778116609872086</v>
      </c>
      <c r="D135" s="90">
        <f t="shared" ref="D135:D198" si="7">F135*(SIN(H135)*COS($O$5)+COS(H135)*SIN($O$5)*COS($O$4-I135))</f>
        <v>9.039643330400521</v>
      </c>
      <c r="E135" s="90">
        <f t="shared" ref="E135:E198" si="8">G135*(1+COS($O$5))/2</f>
        <v>72.738473279471563</v>
      </c>
      <c r="F135" s="50">
        <f>'貼り付けシート（日射量等）'!G132/3.6*10^3</f>
        <v>13.888888888888889</v>
      </c>
      <c r="G135" s="50">
        <f>'貼り付けシート（日射量等）'!H132/3.6*10^3</f>
        <v>75</v>
      </c>
      <c r="H135" s="91">
        <f>RADIANS('貼り付けシート（日射量等）'!I132)</f>
        <v>0.4014257279586958</v>
      </c>
      <c r="I135" s="91">
        <f>IF('貼り付けシート（日射量等）'!J132&lt;0,RADIANS(360+('貼り付けシート（日射量等）'!J132)),RADIANS('貼り付けシート（日射量等）'!J132))</f>
        <v>5.8346356894170439</v>
      </c>
    </row>
    <row r="136" spans="1:9">
      <c r="A136" s="20">
        <v>41645</v>
      </c>
      <c r="B136" s="35" t="s">
        <v>370</v>
      </c>
      <c r="C136" s="90">
        <f t="shared" si="6"/>
        <v>95.532165175860271</v>
      </c>
      <c r="D136" s="90">
        <f t="shared" si="7"/>
        <v>12.01762178091143</v>
      </c>
      <c r="E136" s="90">
        <f t="shared" si="8"/>
        <v>83.514543394948845</v>
      </c>
      <c r="F136" s="50">
        <f>'貼り付けシート（日射量等）'!G133/3.6*10^3</f>
        <v>16.666666666666668</v>
      </c>
      <c r="G136" s="50">
        <f>'貼り付けシート（日射量等）'!H133/3.6*10^3</f>
        <v>86.111111111111114</v>
      </c>
      <c r="H136" s="91">
        <f>RADIANS('貼り付けシート（日射量等）'!I133)</f>
        <v>0.4642575810304917</v>
      </c>
      <c r="I136" s="91">
        <f>IF('貼り付けシート（日射量等）'!J133&lt;0,RADIANS(360+('貼り付けシート（日射量等）'!J133)),RADIANS('貼り付けシート（日射量等）'!J133))</f>
        <v>6.0929444187122046</v>
      </c>
    </row>
    <row r="137" spans="1:9">
      <c r="A137" s="20">
        <v>41645</v>
      </c>
      <c r="B137" s="35" t="s">
        <v>371</v>
      </c>
      <c r="C137" s="90">
        <f t="shared" si="6"/>
        <v>98.421061003073902</v>
      </c>
      <c r="D137" s="90">
        <f t="shared" si="7"/>
        <v>12.212500079255749</v>
      </c>
      <c r="E137" s="90">
        <f t="shared" si="8"/>
        <v>86.208560923818155</v>
      </c>
      <c r="F137" s="50">
        <f>'貼り付けシート（日射量等）'!G134/3.6*10^3</f>
        <v>16.666666666666668</v>
      </c>
      <c r="G137" s="50">
        <f>'貼り付けシート（日射量等）'!H134/3.6*10^3</f>
        <v>88.888888888888886</v>
      </c>
      <c r="H137" s="91">
        <f>RADIANS('貼り付けシート（日射量等）'!I134)</f>
        <v>0.47472955654245763</v>
      </c>
      <c r="I137" s="91">
        <f>IF('貼り付けシート（日射量等）'!J134&lt;0,RADIANS(360+('貼り付けシート（日射量等）'!J134)),RADIANS('貼り付けシート（日射量等）'!J134))</f>
        <v>8.028514559173916E-2</v>
      </c>
    </row>
    <row r="138" spans="1:9">
      <c r="A138" s="20">
        <v>41645</v>
      </c>
      <c r="B138" s="35" t="s">
        <v>372</v>
      </c>
      <c r="C138" s="90">
        <f t="shared" si="6"/>
        <v>102.24689192370525</v>
      </c>
      <c r="D138" s="90">
        <f t="shared" si="7"/>
        <v>13.344313471017765</v>
      </c>
      <c r="E138" s="90">
        <f t="shared" si="8"/>
        <v>88.902578452687479</v>
      </c>
      <c r="F138" s="50">
        <f>'貼り付けシート（日射量等）'!G135/3.6*10^3</f>
        <v>19.444444444444446</v>
      </c>
      <c r="G138" s="50">
        <f>'貼り付けシート（日射量等）'!H135/3.6*10^3</f>
        <v>91.666666666666671</v>
      </c>
      <c r="H138" s="91">
        <f>RADIANS('貼り付けシート（日射量等）'!I135)</f>
        <v>0.43284165449459372</v>
      </c>
      <c r="I138" s="91">
        <f>IF('貼り付けシート（日射量等）'!J135&lt;0,RADIANS(360+('貼り付けシート（日射量等）'!J135)),RADIANS('貼り付けシート（日射量等）'!J135))</f>
        <v>0.34557519189487729</v>
      </c>
    </row>
    <row r="139" spans="1:9">
      <c r="A139" s="20">
        <v>41645</v>
      </c>
      <c r="B139" s="35" t="s">
        <v>373</v>
      </c>
      <c r="C139" s="90">
        <f t="shared" si="6"/>
        <v>81.385995104556343</v>
      </c>
      <c r="D139" s="90">
        <f t="shared" si="7"/>
        <v>11.341539353954095</v>
      </c>
      <c r="E139" s="90">
        <f t="shared" si="8"/>
        <v>70.044455750602253</v>
      </c>
      <c r="F139" s="50">
        <f>'貼り付けシート（日射量等）'!G136/3.6*10^3</f>
        <v>19.444444444444446</v>
      </c>
      <c r="G139" s="50">
        <f>'貼り付けシート（日射量等）'!H136/3.6*10^3</f>
        <v>72.222222222222229</v>
      </c>
      <c r="H139" s="91">
        <f>RADIANS('貼り付けシート（日射量等）'!I136)</f>
        <v>0.34208453339088862</v>
      </c>
      <c r="I139" s="91">
        <f>IF('貼り付けシート（日射量等）'!J136&lt;0,RADIANS(360+('貼り付けシート（日射量等）'!J136)),RADIANS('貼り付けシート（日射量等）'!J136))</f>
        <v>0.5881759579220891</v>
      </c>
    </row>
    <row r="140" spans="1:9">
      <c r="A140" s="20">
        <v>41645</v>
      </c>
      <c r="B140" s="35" t="s">
        <v>374</v>
      </c>
      <c r="C140" s="90">
        <f t="shared" si="6"/>
        <v>43.726464173616705</v>
      </c>
      <c r="D140" s="90">
        <f t="shared" si="7"/>
        <v>6.0102187694462623</v>
      </c>
      <c r="E140" s="90">
        <f t="shared" si="8"/>
        <v>37.716245404170444</v>
      </c>
      <c r="F140" s="50">
        <f>'貼り付けシート（日射量等）'!G137/3.6*10^3</f>
        <v>13.888888888888889</v>
      </c>
      <c r="G140" s="50">
        <f>'貼り付けシート（日射量等）'!H137/3.6*10^3</f>
        <v>38.888888888888893</v>
      </c>
      <c r="H140" s="91">
        <f>RADIANS('貼り付けシート（日射量等）'!I137)</f>
        <v>0.21467549799530256</v>
      </c>
      <c r="I140" s="91">
        <f>IF('貼り付けシート（日射量等）'!J137&lt;0,RADIANS(360+('貼り付けシート（日射量等）'!J137)),RADIANS('貼り付けシート（日射量等）'!J137))</f>
        <v>0.80110612666539727</v>
      </c>
    </row>
    <row r="141" spans="1:9">
      <c r="A141" s="20">
        <v>41645</v>
      </c>
      <c r="B141" s="35" t="s">
        <v>375</v>
      </c>
      <c r="C141" s="90">
        <f t="shared" si="6"/>
        <v>10.771561449605084</v>
      </c>
      <c r="D141" s="90">
        <f t="shared" si="7"/>
        <v>2.6895088629971324</v>
      </c>
      <c r="E141" s="90">
        <f t="shared" si="8"/>
        <v>8.0820525866079524</v>
      </c>
      <c r="F141" s="50">
        <f>'貼り付けシート（日射量等）'!G138/3.6*10^3</f>
        <v>11.111111111111111</v>
      </c>
      <c r="G141" s="50">
        <f>'貼り付けシート（日射量等）'!H138/3.6*10^3</f>
        <v>8.3333333333333339</v>
      </c>
      <c r="H141" s="91">
        <f>RADIANS('貼り付けシート（日射量等）'!I138)</f>
        <v>5.7595865315812872E-2</v>
      </c>
      <c r="I141" s="91">
        <f>IF('貼り付けシート（日射量等）'!J138&lt;0,RADIANS(360+('貼り付けシート（日射量等）'!J138)),RADIANS('貼り付けシート（日射量等）'!J138))</f>
        <v>0.98785635662879057</v>
      </c>
    </row>
    <row r="142" spans="1:9">
      <c r="A142" s="20">
        <v>41645</v>
      </c>
      <c r="B142" s="35" t="s">
        <v>376</v>
      </c>
      <c r="C142" s="90">
        <f t="shared" si="6"/>
        <v>0</v>
      </c>
      <c r="D142" s="90">
        <f t="shared" si="7"/>
        <v>0</v>
      </c>
      <c r="E142" s="90">
        <f t="shared" si="8"/>
        <v>0</v>
      </c>
      <c r="F142" s="50">
        <f>'貼り付けシート（日射量等）'!G139/3.6*10^3</f>
        <v>0</v>
      </c>
      <c r="G142" s="50">
        <f>'貼り付けシート（日射量等）'!H139/3.6*10^3</f>
        <v>0</v>
      </c>
      <c r="H142" s="91">
        <f>RADIANS('貼り付けシート（日射量等）'!I139)</f>
        <v>0</v>
      </c>
      <c r="I142" s="91">
        <f>IF('貼り付けシート（日射量等）'!J139&lt;0,RADIANS(360+('貼り付けシート（日射量等）'!J139)),RADIANS('貼り付けシート（日射量等）'!J139))</f>
        <v>0</v>
      </c>
    </row>
    <row r="143" spans="1:9">
      <c r="A143" s="20">
        <v>41645</v>
      </c>
      <c r="B143" s="35" t="s">
        <v>377</v>
      </c>
      <c r="C143" s="90">
        <f t="shared" si="6"/>
        <v>0</v>
      </c>
      <c r="D143" s="90">
        <f t="shared" si="7"/>
        <v>0</v>
      </c>
      <c r="E143" s="90">
        <f t="shared" si="8"/>
        <v>0</v>
      </c>
      <c r="F143" s="50">
        <f>'貼り付けシート（日射量等）'!G140/3.6*10^3</f>
        <v>0</v>
      </c>
      <c r="G143" s="50">
        <f>'貼り付けシート（日射量等）'!H140/3.6*10^3</f>
        <v>0</v>
      </c>
      <c r="H143" s="91">
        <f>RADIANS('貼り付けシート（日射量等）'!I140)</f>
        <v>0</v>
      </c>
      <c r="I143" s="91">
        <f>IF('貼り付けシート（日射量等）'!J140&lt;0,RADIANS(360+('貼り付けシート（日射量等）'!J140)),RADIANS('貼り付けシート（日射量等）'!J140))</f>
        <v>0</v>
      </c>
    </row>
    <row r="144" spans="1:9">
      <c r="A144" s="20">
        <v>41645</v>
      </c>
      <c r="B144" s="35" t="s">
        <v>378</v>
      </c>
      <c r="C144" s="90">
        <f t="shared" si="6"/>
        <v>0</v>
      </c>
      <c r="D144" s="90">
        <f t="shared" si="7"/>
        <v>0</v>
      </c>
      <c r="E144" s="90">
        <f t="shared" si="8"/>
        <v>0</v>
      </c>
      <c r="F144" s="50">
        <f>'貼り付けシート（日射量等）'!G141/3.6*10^3</f>
        <v>0</v>
      </c>
      <c r="G144" s="50">
        <f>'貼り付けシート（日射量等）'!H141/3.6*10^3</f>
        <v>0</v>
      </c>
      <c r="H144" s="91">
        <f>RADIANS('貼り付けシート（日射量等）'!I141)</f>
        <v>0</v>
      </c>
      <c r="I144" s="91">
        <f>IF('貼り付けシート（日射量等）'!J141&lt;0,RADIANS(360+('貼り付けシート（日射量等）'!J141)),RADIANS('貼り付けシート（日射量等）'!J141))</f>
        <v>0</v>
      </c>
    </row>
    <row r="145" spans="1:9">
      <c r="A145" s="20">
        <v>41645</v>
      </c>
      <c r="B145" s="35" t="s">
        <v>379</v>
      </c>
      <c r="C145" s="90">
        <f t="shared" si="6"/>
        <v>0</v>
      </c>
      <c r="D145" s="90">
        <f t="shared" si="7"/>
        <v>0</v>
      </c>
      <c r="E145" s="90">
        <f t="shared" si="8"/>
        <v>0</v>
      </c>
      <c r="F145" s="50">
        <f>'貼り付けシート（日射量等）'!G142/3.6*10^3</f>
        <v>0</v>
      </c>
      <c r="G145" s="50">
        <f>'貼り付けシート（日射量等）'!H142/3.6*10^3</f>
        <v>0</v>
      </c>
      <c r="H145" s="91">
        <f>RADIANS('貼り付けシート（日射量等）'!I142)</f>
        <v>0</v>
      </c>
      <c r="I145" s="91">
        <f>IF('貼り付けシート（日射量等）'!J142&lt;0,RADIANS(360+('貼り付けシート（日射量等）'!J142)),RADIANS('貼り付けシート（日射量等）'!J142))</f>
        <v>0</v>
      </c>
    </row>
    <row r="146" spans="1:9">
      <c r="A146" s="20">
        <v>41645</v>
      </c>
      <c r="B146" s="35" t="s">
        <v>380</v>
      </c>
      <c r="C146" s="90">
        <f t="shared" si="6"/>
        <v>0</v>
      </c>
      <c r="D146" s="90">
        <f t="shared" si="7"/>
        <v>0</v>
      </c>
      <c r="E146" s="90">
        <f t="shared" si="8"/>
        <v>0</v>
      </c>
      <c r="F146" s="50">
        <f>'貼り付けシート（日射量等）'!G143/3.6*10^3</f>
        <v>0</v>
      </c>
      <c r="G146" s="50">
        <f>'貼り付けシート（日射量等）'!H143/3.6*10^3</f>
        <v>0</v>
      </c>
      <c r="H146" s="91">
        <f>RADIANS('貼り付けシート（日射量等）'!I143)</f>
        <v>0</v>
      </c>
      <c r="I146" s="91">
        <f>IF('貼り付けシート（日射量等）'!J143&lt;0,RADIANS(360+('貼り付けシート（日射量等）'!J143)),RADIANS('貼り付けシート（日射量等）'!J143))</f>
        <v>0</v>
      </c>
    </row>
    <row r="147" spans="1:9">
      <c r="A147" s="20">
        <v>41645</v>
      </c>
      <c r="B147" s="35" t="s">
        <v>381</v>
      </c>
      <c r="C147" s="90">
        <f t="shared" si="6"/>
        <v>0</v>
      </c>
      <c r="D147" s="90">
        <f t="shared" si="7"/>
        <v>0</v>
      </c>
      <c r="E147" s="90">
        <f t="shared" si="8"/>
        <v>0</v>
      </c>
      <c r="F147" s="50">
        <f>'貼り付けシート（日射量等）'!G144/3.6*10^3</f>
        <v>0</v>
      </c>
      <c r="G147" s="50">
        <f>'貼り付けシート（日射量等）'!H144/3.6*10^3</f>
        <v>0</v>
      </c>
      <c r="H147" s="91">
        <f>RADIANS('貼り付けシート（日射量等）'!I144)</f>
        <v>0</v>
      </c>
      <c r="I147" s="91">
        <f>IF('貼り付けシート（日射量等）'!J144&lt;0,RADIANS(360+('貼り付けシート（日射量等）'!J144)),RADIANS('貼り付けシート（日射量等）'!J144))</f>
        <v>0</v>
      </c>
    </row>
    <row r="148" spans="1:9">
      <c r="A148" s="20">
        <v>41645</v>
      </c>
      <c r="B148" s="35" t="s">
        <v>382</v>
      </c>
      <c r="C148" s="90">
        <f t="shared" si="6"/>
        <v>0</v>
      </c>
      <c r="D148" s="90">
        <f t="shared" si="7"/>
        <v>0</v>
      </c>
      <c r="E148" s="90">
        <f t="shared" si="8"/>
        <v>0</v>
      </c>
      <c r="F148" s="50">
        <f>'貼り付けシート（日射量等）'!G145/3.6*10^3</f>
        <v>0</v>
      </c>
      <c r="G148" s="50">
        <f>'貼り付けシート（日射量等）'!H145/3.6*10^3</f>
        <v>0</v>
      </c>
      <c r="H148" s="91">
        <f>RADIANS('貼り付けシート（日射量等）'!I145)</f>
        <v>0</v>
      </c>
      <c r="I148" s="91">
        <f>IF('貼り付けシート（日射量等）'!J145&lt;0,RADIANS(360+('貼り付けシート（日射量等）'!J145)),RADIANS('貼り付けシート（日射量等）'!J145))</f>
        <v>0</v>
      </c>
    </row>
    <row r="149" spans="1:9">
      <c r="A149" s="20">
        <v>41645</v>
      </c>
      <c r="B149" s="35" t="s">
        <v>383</v>
      </c>
      <c r="C149" s="90">
        <f t="shared" si="6"/>
        <v>0</v>
      </c>
      <c r="D149" s="90">
        <f t="shared" si="7"/>
        <v>0</v>
      </c>
      <c r="E149" s="90">
        <f t="shared" si="8"/>
        <v>0</v>
      </c>
      <c r="F149" s="50">
        <f>'貼り付けシート（日射量等）'!G146/3.6*10^3</f>
        <v>0</v>
      </c>
      <c r="G149" s="50">
        <f>'貼り付けシート（日射量等）'!H146/3.6*10^3</f>
        <v>0</v>
      </c>
      <c r="H149" s="91">
        <f>RADIANS('貼り付けシート（日射量等）'!I146)</f>
        <v>0</v>
      </c>
      <c r="I149" s="91">
        <f>IF('貼り付けシート（日射量等）'!J146&lt;0,RADIANS(360+('貼り付けシート（日射量等）'!J146)),RADIANS('貼り付けシート（日射量等）'!J146))</f>
        <v>0</v>
      </c>
    </row>
    <row r="150" spans="1:9">
      <c r="A150" s="20">
        <v>41646</v>
      </c>
      <c r="B150" s="35" t="s">
        <v>360</v>
      </c>
      <c r="C150" s="90">
        <f t="shared" si="6"/>
        <v>0</v>
      </c>
      <c r="D150" s="90">
        <f t="shared" si="7"/>
        <v>0</v>
      </c>
      <c r="E150" s="90">
        <f t="shared" si="8"/>
        <v>0</v>
      </c>
      <c r="F150" s="50">
        <f>'貼り付けシート（日射量等）'!G147/3.6*10^3</f>
        <v>0</v>
      </c>
      <c r="G150" s="50">
        <f>'貼り付けシート（日射量等）'!H147/3.6*10^3</f>
        <v>0</v>
      </c>
      <c r="H150" s="91">
        <f>RADIANS('貼り付けシート（日射量等）'!I147)</f>
        <v>0</v>
      </c>
      <c r="I150" s="91">
        <f>IF('貼り付けシート（日射量等）'!J147&lt;0,RADIANS(360+('貼り付けシート（日射量等）'!J147)),RADIANS('貼り付けシート（日射量等）'!J147))</f>
        <v>0</v>
      </c>
    </row>
    <row r="151" spans="1:9">
      <c r="A151" s="20">
        <v>41646</v>
      </c>
      <c r="B151" s="35" t="s">
        <v>361</v>
      </c>
      <c r="C151" s="90">
        <f t="shared" si="6"/>
        <v>0</v>
      </c>
      <c r="D151" s="90">
        <f t="shared" si="7"/>
        <v>0</v>
      </c>
      <c r="E151" s="90">
        <f t="shared" si="8"/>
        <v>0</v>
      </c>
      <c r="F151" s="50">
        <f>'貼り付けシート（日射量等）'!G148/3.6*10^3</f>
        <v>0</v>
      </c>
      <c r="G151" s="50">
        <f>'貼り付けシート（日射量等）'!H148/3.6*10^3</f>
        <v>0</v>
      </c>
      <c r="H151" s="91">
        <f>RADIANS('貼り付けシート（日射量等）'!I148)</f>
        <v>0</v>
      </c>
      <c r="I151" s="91">
        <f>IF('貼り付けシート（日射量等）'!J148&lt;0,RADIANS(360+('貼り付けシート（日射量等）'!J148)),RADIANS('貼り付けシート（日射量等）'!J148))</f>
        <v>0</v>
      </c>
    </row>
    <row r="152" spans="1:9">
      <c r="A152" s="20">
        <v>41646</v>
      </c>
      <c r="B152" s="35" t="s">
        <v>362</v>
      </c>
      <c r="C152" s="90">
        <f t="shared" si="6"/>
        <v>0</v>
      </c>
      <c r="D152" s="90">
        <f t="shared" si="7"/>
        <v>0</v>
      </c>
      <c r="E152" s="90">
        <f t="shared" si="8"/>
        <v>0</v>
      </c>
      <c r="F152" s="50">
        <f>'貼り付けシート（日射量等）'!G149/3.6*10^3</f>
        <v>0</v>
      </c>
      <c r="G152" s="50">
        <f>'貼り付けシート（日射量等）'!H149/3.6*10^3</f>
        <v>0</v>
      </c>
      <c r="H152" s="91">
        <f>RADIANS('貼り付けシート（日射量等）'!I149)</f>
        <v>0</v>
      </c>
      <c r="I152" s="91">
        <f>IF('貼り付けシート（日射量等）'!J149&lt;0,RADIANS(360+('貼り付けシート（日射量等）'!J149)),RADIANS('貼り付けシート（日射量等）'!J149))</f>
        <v>0</v>
      </c>
    </row>
    <row r="153" spans="1:9">
      <c r="A153" s="20">
        <v>41646</v>
      </c>
      <c r="B153" s="35" t="s">
        <v>363</v>
      </c>
      <c r="C153" s="90">
        <f t="shared" si="6"/>
        <v>0</v>
      </c>
      <c r="D153" s="90">
        <f t="shared" si="7"/>
        <v>0</v>
      </c>
      <c r="E153" s="90">
        <f t="shared" si="8"/>
        <v>0</v>
      </c>
      <c r="F153" s="50">
        <f>'貼り付けシート（日射量等）'!G150/3.6*10^3</f>
        <v>0</v>
      </c>
      <c r="G153" s="50">
        <f>'貼り付けシート（日射量等）'!H150/3.6*10^3</f>
        <v>0</v>
      </c>
      <c r="H153" s="91">
        <f>RADIANS('貼り付けシート（日射量等）'!I150)</f>
        <v>0</v>
      </c>
      <c r="I153" s="91">
        <f>IF('貼り付けシート（日射量等）'!J150&lt;0,RADIANS(360+('貼り付けシート（日射量等）'!J150)),RADIANS('貼り付けシート（日射量等）'!J150))</f>
        <v>0</v>
      </c>
    </row>
    <row r="154" spans="1:9">
      <c r="A154" s="20">
        <v>41646</v>
      </c>
      <c r="B154" s="35" t="s">
        <v>364</v>
      </c>
      <c r="C154" s="90">
        <f t="shared" si="6"/>
        <v>0</v>
      </c>
      <c r="D154" s="90">
        <f t="shared" si="7"/>
        <v>0</v>
      </c>
      <c r="E154" s="90">
        <f t="shared" si="8"/>
        <v>0</v>
      </c>
      <c r="F154" s="50">
        <f>'貼り付けシート（日射量等）'!G151/3.6*10^3</f>
        <v>0</v>
      </c>
      <c r="G154" s="50">
        <f>'貼り付けシート（日射量等）'!H151/3.6*10^3</f>
        <v>0</v>
      </c>
      <c r="H154" s="91">
        <f>RADIANS('貼り付けシート（日射量等）'!I151)</f>
        <v>0</v>
      </c>
      <c r="I154" s="91">
        <f>IF('貼り付けシート（日射量等）'!J151&lt;0,RADIANS(360+('貼り付けシート（日射量等）'!J151)),RADIANS('貼り付けシート（日射量等）'!J151))</f>
        <v>0</v>
      </c>
    </row>
    <row r="155" spans="1:9">
      <c r="A155" s="20">
        <v>41646</v>
      </c>
      <c r="B155" s="35" t="s">
        <v>365</v>
      </c>
      <c r="C155" s="90">
        <f t="shared" si="6"/>
        <v>0</v>
      </c>
      <c r="D155" s="90">
        <f t="shared" si="7"/>
        <v>0</v>
      </c>
      <c r="E155" s="90">
        <f t="shared" si="8"/>
        <v>0</v>
      </c>
      <c r="F155" s="50">
        <f>'貼り付けシート（日射量等）'!G152/3.6*10^3</f>
        <v>0</v>
      </c>
      <c r="G155" s="50">
        <f>'貼り付けシート（日射量等）'!H152/3.6*10^3</f>
        <v>0</v>
      </c>
      <c r="H155" s="91">
        <f>RADIANS('貼り付けシート（日射量等）'!I152)</f>
        <v>0</v>
      </c>
      <c r="I155" s="91">
        <f>IF('貼り付けシート（日射量等）'!J152&lt;0,RADIANS(360+('貼り付けシート（日射量等）'!J152)),RADIANS('貼り付けシート（日射量等）'!J152))</f>
        <v>0</v>
      </c>
    </row>
    <row r="156" spans="1:9">
      <c r="A156" s="20">
        <v>41646</v>
      </c>
      <c r="B156" s="35" t="s">
        <v>366</v>
      </c>
      <c r="C156" s="90">
        <f t="shared" si="6"/>
        <v>3.6440734825517302</v>
      </c>
      <c r="D156" s="90">
        <f t="shared" si="7"/>
        <v>0.95005595368241302</v>
      </c>
      <c r="E156" s="90">
        <f t="shared" si="8"/>
        <v>2.6940175288693173</v>
      </c>
      <c r="F156" s="50">
        <f>'貼り付けシート（日射量等）'!G153/3.6*10^3</f>
        <v>2.7777777777777777</v>
      </c>
      <c r="G156" s="50">
        <f>'貼り付けシート（日射量等）'!H153/3.6*10^3</f>
        <v>2.7777777777777777</v>
      </c>
      <c r="H156" s="91">
        <f>RADIANS('貼り付けシート（日射量等）'!I153)</f>
        <v>0</v>
      </c>
      <c r="I156" s="91">
        <f>IF('貼り付けシート（日射量等）'!J153&lt;0,RADIANS(360+('貼り付けシート（日射量等）'!J153)),RADIANS('貼り付けシート（日射量等）'!J153))</f>
        <v>0</v>
      </c>
    </row>
    <row r="157" spans="1:9">
      <c r="A157" s="20">
        <v>41646</v>
      </c>
      <c r="B157" s="35" t="s">
        <v>367</v>
      </c>
      <c r="C157" s="90">
        <f t="shared" si="6"/>
        <v>25.533193281581013</v>
      </c>
      <c r="D157" s="90">
        <f t="shared" si="7"/>
        <v>3.981053050626473</v>
      </c>
      <c r="E157" s="90">
        <f t="shared" si="8"/>
        <v>21.552140230954539</v>
      </c>
      <c r="F157" s="50">
        <f>'貼り付けシート（日射量等）'!G154/3.6*10^3</f>
        <v>11.111111111111111</v>
      </c>
      <c r="G157" s="50">
        <f>'貼り付けシート（日射量等）'!H154/3.6*10^3</f>
        <v>22.222222222222221</v>
      </c>
      <c r="H157" s="91">
        <f>RADIANS('貼り付けシート（日射量等）'!I154)</f>
        <v>0.15358897417550102</v>
      </c>
      <c r="I157" s="91">
        <f>IF('貼り付けシート（日射量等）'!J154&lt;0,RADIANS(360+('貼り付けシート（日射量等）'!J154)),RADIANS('貼り付けシート（日射量等）'!J154))</f>
        <v>5.4000487056704554</v>
      </c>
    </row>
    <row r="158" spans="1:9">
      <c r="A158" s="20">
        <v>41646</v>
      </c>
      <c r="B158" s="35" t="s">
        <v>368</v>
      </c>
      <c r="C158" s="90">
        <f t="shared" si="6"/>
        <v>47.500041698332865</v>
      </c>
      <c r="D158" s="90">
        <f t="shared" si="7"/>
        <v>4.3957612364237866</v>
      </c>
      <c r="E158" s="90">
        <f t="shared" si="8"/>
        <v>43.104280461909077</v>
      </c>
      <c r="F158" s="50">
        <f>'貼り付けシート（日射量等）'!G155/3.6*10^3</f>
        <v>8.3333333333333339</v>
      </c>
      <c r="G158" s="50">
        <f>'貼り付けシート（日射量等）'!H155/3.6*10^3</f>
        <v>44.444444444444443</v>
      </c>
      <c r="H158" s="91">
        <f>RADIANS('貼り付けシート（日射量等）'!I155)</f>
        <v>0.29496064358704166</v>
      </c>
      <c r="I158" s="91">
        <f>IF('貼り付けシート（日射量等）'!J155&lt;0,RADIANS(360+('貼り付けシート（日射量等）'!J155)),RADIANS('貼り付けシート（日射量等）'!J155))</f>
        <v>5.6025068989017974</v>
      </c>
    </row>
    <row r="159" spans="1:9">
      <c r="A159" s="20">
        <v>41646</v>
      </c>
      <c r="B159" s="35" t="s">
        <v>369</v>
      </c>
      <c r="C159" s="90">
        <f t="shared" si="6"/>
        <v>69.205895500949126</v>
      </c>
      <c r="D159" s="90">
        <f t="shared" si="7"/>
        <v>7.2434923369548327</v>
      </c>
      <c r="E159" s="90">
        <f t="shared" si="8"/>
        <v>61.962403163994296</v>
      </c>
      <c r="F159" s="50">
        <f>'貼り付けシート（日射量等）'!G156/3.6*10^3</f>
        <v>11.111111111111111</v>
      </c>
      <c r="G159" s="50">
        <f>'貼り付けシート（日射量等）'!H156/3.6*10^3</f>
        <v>63.888888888888886</v>
      </c>
      <c r="H159" s="91">
        <f>RADIANS('貼り付けシート（日射量等）'!I156)</f>
        <v>0.40317105721069013</v>
      </c>
      <c r="I159" s="91">
        <f>IF('貼り付けシート（日射量等）'!J156&lt;0,RADIANS(360+('貼り付けシート（日射量等）'!J156)),RADIANS('貼り付けシート（日射量等）'!J156))</f>
        <v>5.8328903601650488</v>
      </c>
    </row>
    <row r="160" spans="1:9">
      <c r="A160" s="20">
        <v>41646</v>
      </c>
      <c r="B160" s="35" t="s">
        <v>370</v>
      </c>
      <c r="C160" s="90">
        <f t="shared" si="6"/>
        <v>81.449630077010994</v>
      </c>
      <c r="D160" s="90">
        <f t="shared" si="7"/>
        <v>6.0171392686701113</v>
      </c>
      <c r="E160" s="90">
        <f t="shared" si="8"/>
        <v>75.432490808340887</v>
      </c>
      <c r="F160" s="50">
        <f>'貼り付けシート（日射量等）'!G157/3.6*10^3</f>
        <v>8.3333333333333339</v>
      </c>
      <c r="G160" s="50">
        <f>'貼り付けシート（日射量等）'!H157/3.6*10^3</f>
        <v>77.777777777777786</v>
      </c>
      <c r="H160" s="91">
        <f>RADIANS('貼り付けシート（日射量等）'!I157)</f>
        <v>0.46600291028248597</v>
      </c>
      <c r="I160" s="91">
        <f>IF('貼り付けシート（日射量等）'!J157&lt;0,RADIANS(360+('貼り付けシート（日射量等）'!J157)),RADIANS('貼り付けシート（日射量等）'!J157))</f>
        <v>6.0894537602082153</v>
      </c>
    </row>
    <row r="161" spans="1:9">
      <c r="A161" s="20">
        <v>41646</v>
      </c>
      <c r="B161" s="35" t="s">
        <v>371</v>
      </c>
      <c r="C161" s="90">
        <f t="shared" si="6"/>
        <v>83.600946732900624</v>
      </c>
      <c r="D161" s="90">
        <f t="shared" si="7"/>
        <v>8.1684559245597406</v>
      </c>
      <c r="E161" s="90">
        <f t="shared" si="8"/>
        <v>75.432490808340887</v>
      </c>
      <c r="F161" s="50">
        <f>'貼り付けシート（日射量等）'!G158/3.6*10^3</f>
        <v>11.111111111111111</v>
      </c>
      <c r="G161" s="50">
        <f>'貼り付けシート（日射量等）'!H158/3.6*10^3</f>
        <v>77.777777777777786</v>
      </c>
      <c r="H161" s="91">
        <f>RADIANS('貼り付けシート（日射量等）'!I158)</f>
        <v>0.4782202150464463</v>
      </c>
      <c r="I161" s="91">
        <f>IF('貼り付けシート（日射量等）'!J158&lt;0,RADIANS(360+('貼り付けシート（日射量等）'!J158)),RADIANS('貼り付けシート（日射量等）'!J158))</f>
        <v>7.8539816339744828E-2</v>
      </c>
    </row>
    <row r="162" spans="1:9">
      <c r="A162" s="20">
        <v>41646</v>
      </c>
      <c r="B162" s="35" t="s">
        <v>372</v>
      </c>
      <c r="C162" s="90">
        <f t="shared" si="6"/>
        <v>85.767776497587576</v>
      </c>
      <c r="D162" s="90">
        <f t="shared" si="7"/>
        <v>7.6412681603773889</v>
      </c>
      <c r="E162" s="90">
        <f t="shared" si="8"/>
        <v>78.126508337210183</v>
      </c>
      <c r="F162" s="50">
        <f>'貼り付けシート（日射量等）'!G159/3.6*10^3</f>
        <v>11.111111111111111</v>
      </c>
      <c r="G162" s="50">
        <f>'貼り付けシート（日射量等）'!H159/3.6*10^3</f>
        <v>80.555555555555543</v>
      </c>
      <c r="H162" s="91">
        <f>RADIANS('貼り付けシート（日射量等）'!I159)</f>
        <v>0.43458698374658805</v>
      </c>
      <c r="I162" s="91">
        <f>IF('貼り付けシート（日射量等）'!J159&lt;0,RADIANS(360+('貼り付けシート（日射量等）'!J159)),RADIANS('貼り付けシート（日射量等）'!J159))</f>
        <v>0.3438298626428829</v>
      </c>
    </row>
    <row r="163" spans="1:9">
      <c r="A163" s="20">
        <v>41646</v>
      </c>
      <c r="B163" s="35" t="s">
        <v>373</v>
      </c>
      <c r="C163" s="90">
        <f t="shared" si="6"/>
        <v>70.106066017209329</v>
      </c>
      <c r="D163" s="90">
        <f t="shared" si="7"/>
        <v>8.1436628532150319</v>
      </c>
      <c r="E163" s="90">
        <f t="shared" si="8"/>
        <v>61.962403163994296</v>
      </c>
      <c r="F163" s="50">
        <f>'貼り付けシート（日射量等）'!G160/3.6*10^3</f>
        <v>13.888888888888889</v>
      </c>
      <c r="G163" s="50">
        <f>'貼り付けシート（日射量等）'!H160/3.6*10^3</f>
        <v>63.888888888888886</v>
      </c>
      <c r="H163" s="91">
        <f>RADIANS('貼り付けシート（日射量等）'!I160)</f>
        <v>0.34557519189487729</v>
      </c>
      <c r="I163" s="91">
        <f>IF('貼り付けシート（日射量等）'!J160&lt;0,RADIANS(360+('貼り付けシート（日射量等）'!J160)),RADIANS('貼り付けシート（日射量等）'!J160))</f>
        <v>0.58643062867009477</v>
      </c>
    </row>
    <row r="164" spans="1:9">
      <c r="A164" s="20">
        <v>41646</v>
      </c>
      <c r="B164" s="35" t="s">
        <v>374</v>
      </c>
      <c r="C164" s="90">
        <f t="shared" si="6"/>
        <v>39.847217000389143</v>
      </c>
      <c r="D164" s="90">
        <f t="shared" si="7"/>
        <v>4.8249891250880159</v>
      </c>
      <c r="E164" s="90">
        <f t="shared" si="8"/>
        <v>35.022227875301127</v>
      </c>
      <c r="F164" s="50">
        <f>'貼り付けシート（日射量等）'!G161/3.6*10^3</f>
        <v>11.111111111111111</v>
      </c>
      <c r="G164" s="50">
        <f>'貼り付けシート（日射量等）'!H161/3.6*10^3</f>
        <v>36.111111111111114</v>
      </c>
      <c r="H164" s="91">
        <f>RADIANS('貼り付けシート（日射量等）'!I161)</f>
        <v>0.21642082724729686</v>
      </c>
      <c r="I164" s="91">
        <f>IF('貼り付けシート（日射量等）'!J161&lt;0,RADIANS(360+('貼り付けシート（日射量等）'!J161)),RADIANS('貼り付けシート（日射量等）'!J161))</f>
        <v>0.80110612666539727</v>
      </c>
    </row>
    <row r="165" spans="1:9">
      <c r="A165" s="20">
        <v>41646</v>
      </c>
      <c r="B165" s="35" t="s">
        <v>375</v>
      </c>
      <c r="C165" s="90">
        <f t="shared" si="6"/>
        <v>14.182892226168981</v>
      </c>
      <c r="D165" s="90">
        <f t="shared" si="7"/>
        <v>3.4068221106917118</v>
      </c>
      <c r="E165" s="90">
        <f t="shared" si="8"/>
        <v>10.776070115477269</v>
      </c>
      <c r="F165" s="50">
        <f>'貼り付けシート（日射量等）'!G162/3.6*10^3</f>
        <v>13.888888888888889</v>
      </c>
      <c r="G165" s="50">
        <f>'貼り付けシート（日射量等）'!H162/3.6*10^3</f>
        <v>11.111111111111111</v>
      </c>
      <c r="H165" s="91">
        <f>RADIANS('貼り付けシート（日射量等）'!I162)</f>
        <v>6.1086523819801536E-2</v>
      </c>
      <c r="I165" s="91">
        <f>IF('貼り付けシート（日射量等）'!J162&lt;0,RADIANS(360+('貼り付けシート（日射量等）'!J162)),RADIANS('貼り付けシート（日射量等）'!J162))</f>
        <v>0.98785635662879057</v>
      </c>
    </row>
    <row r="166" spans="1:9">
      <c r="A166" s="20">
        <v>41646</v>
      </c>
      <c r="B166" s="35" t="s">
        <v>376</v>
      </c>
      <c r="C166" s="90">
        <f t="shared" si="6"/>
        <v>0</v>
      </c>
      <c r="D166" s="90">
        <f t="shared" si="7"/>
        <v>0</v>
      </c>
      <c r="E166" s="90">
        <f t="shared" si="8"/>
        <v>0</v>
      </c>
      <c r="F166" s="50">
        <f>'貼り付けシート（日射量等）'!G163/3.6*10^3</f>
        <v>0</v>
      </c>
      <c r="G166" s="50">
        <f>'貼り付けシート（日射量等）'!H163/3.6*10^3</f>
        <v>0</v>
      </c>
      <c r="H166" s="91">
        <f>RADIANS('貼り付けシート（日射量等）'!I163)</f>
        <v>0</v>
      </c>
      <c r="I166" s="91">
        <f>IF('貼り付けシート（日射量等）'!J163&lt;0,RADIANS(360+('貼り付けシート（日射量等）'!J163)),RADIANS('貼り付けシート（日射量等）'!J163))</f>
        <v>0</v>
      </c>
    </row>
    <row r="167" spans="1:9">
      <c r="A167" s="20">
        <v>41646</v>
      </c>
      <c r="B167" s="35" t="s">
        <v>377</v>
      </c>
      <c r="C167" s="90">
        <f t="shared" si="6"/>
        <v>0</v>
      </c>
      <c r="D167" s="90">
        <f t="shared" si="7"/>
        <v>0</v>
      </c>
      <c r="E167" s="90">
        <f t="shared" si="8"/>
        <v>0</v>
      </c>
      <c r="F167" s="50">
        <f>'貼り付けシート（日射量等）'!G164/3.6*10^3</f>
        <v>0</v>
      </c>
      <c r="G167" s="50">
        <f>'貼り付けシート（日射量等）'!H164/3.6*10^3</f>
        <v>0</v>
      </c>
      <c r="H167" s="91">
        <f>RADIANS('貼り付けシート（日射量等）'!I164)</f>
        <v>0</v>
      </c>
      <c r="I167" s="91">
        <f>IF('貼り付けシート（日射量等）'!J164&lt;0,RADIANS(360+('貼り付けシート（日射量等）'!J164)),RADIANS('貼り付けシート（日射量等）'!J164))</f>
        <v>0</v>
      </c>
    </row>
    <row r="168" spans="1:9">
      <c r="A168" s="20">
        <v>41646</v>
      </c>
      <c r="B168" s="35" t="s">
        <v>378</v>
      </c>
      <c r="C168" s="90">
        <f t="shared" si="6"/>
        <v>0</v>
      </c>
      <c r="D168" s="90">
        <f t="shared" si="7"/>
        <v>0</v>
      </c>
      <c r="E168" s="90">
        <f t="shared" si="8"/>
        <v>0</v>
      </c>
      <c r="F168" s="50">
        <f>'貼り付けシート（日射量等）'!G165/3.6*10^3</f>
        <v>0</v>
      </c>
      <c r="G168" s="50">
        <f>'貼り付けシート（日射量等）'!H165/3.6*10^3</f>
        <v>0</v>
      </c>
      <c r="H168" s="91">
        <f>RADIANS('貼り付けシート（日射量等）'!I165)</f>
        <v>0</v>
      </c>
      <c r="I168" s="91">
        <f>IF('貼り付けシート（日射量等）'!J165&lt;0,RADIANS(360+('貼り付けシート（日射量等）'!J165)),RADIANS('貼り付けシート（日射量等）'!J165))</f>
        <v>0</v>
      </c>
    </row>
    <row r="169" spans="1:9">
      <c r="A169" s="20">
        <v>41646</v>
      </c>
      <c r="B169" s="35" t="s">
        <v>379</v>
      </c>
      <c r="C169" s="90">
        <f t="shared" si="6"/>
        <v>0</v>
      </c>
      <c r="D169" s="90">
        <f t="shared" si="7"/>
        <v>0</v>
      </c>
      <c r="E169" s="90">
        <f t="shared" si="8"/>
        <v>0</v>
      </c>
      <c r="F169" s="50">
        <f>'貼り付けシート（日射量等）'!G166/3.6*10^3</f>
        <v>0</v>
      </c>
      <c r="G169" s="50">
        <f>'貼り付けシート（日射量等）'!H166/3.6*10^3</f>
        <v>0</v>
      </c>
      <c r="H169" s="91">
        <f>RADIANS('貼り付けシート（日射量等）'!I166)</f>
        <v>0</v>
      </c>
      <c r="I169" s="91">
        <f>IF('貼り付けシート（日射量等）'!J166&lt;0,RADIANS(360+('貼り付けシート（日射量等）'!J166)),RADIANS('貼り付けシート（日射量等）'!J166))</f>
        <v>0</v>
      </c>
    </row>
    <row r="170" spans="1:9">
      <c r="A170" s="20">
        <v>41646</v>
      </c>
      <c r="B170" s="35" t="s">
        <v>380</v>
      </c>
      <c r="C170" s="90">
        <f t="shared" si="6"/>
        <v>0</v>
      </c>
      <c r="D170" s="90">
        <f t="shared" si="7"/>
        <v>0</v>
      </c>
      <c r="E170" s="90">
        <f t="shared" si="8"/>
        <v>0</v>
      </c>
      <c r="F170" s="50">
        <f>'貼り付けシート（日射量等）'!G167/3.6*10^3</f>
        <v>0</v>
      </c>
      <c r="G170" s="50">
        <f>'貼り付けシート（日射量等）'!H167/3.6*10^3</f>
        <v>0</v>
      </c>
      <c r="H170" s="91">
        <f>RADIANS('貼り付けシート（日射量等）'!I167)</f>
        <v>0</v>
      </c>
      <c r="I170" s="91">
        <f>IF('貼り付けシート（日射量等）'!J167&lt;0,RADIANS(360+('貼り付けシート（日射量等）'!J167)),RADIANS('貼り付けシート（日射量等）'!J167))</f>
        <v>0</v>
      </c>
    </row>
    <row r="171" spans="1:9">
      <c r="A171" s="20">
        <v>41646</v>
      </c>
      <c r="B171" s="35" t="s">
        <v>381</v>
      </c>
      <c r="C171" s="90">
        <f t="shared" si="6"/>
        <v>0</v>
      </c>
      <c r="D171" s="90">
        <f t="shared" si="7"/>
        <v>0</v>
      </c>
      <c r="E171" s="90">
        <f t="shared" si="8"/>
        <v>0</v>
      </c>
      <c r="F171" s="50">
        <f>'貼り付けシート（日射量等）'!G168/3.6*10^3</f>
        <v>0</v>
      </c>
      <c r="G171" s="50">
        <f>'貼り付けシート（日射量等）'!H168/3.6*10^3</f>
        <v>0</v>
      </c>
      <c r="H171" s="91">
        <f>RADIANS('貼り付けシート（日射量等）'!I168)</f>
        <v>0</v>
      </c>
      <c r="I171" s="91">
        <f>IF('貼り付けシート（日射量等）'!J168&lt;0,RADIANS(360+('貼り付けシート（日射量等）'!J168)),RADIANS('貼り付けシート（日射量等）'!J168))</f>
        <v>0</v>
      </c>
    </row>
    <row r="172" spans="1:9">
      <c r="A172" s="20">
        <v>41646</v>
      </c>
      <c r="B172" s="35" t="s">
        <v>382</v>
      </c>
      <c r="C172" s="90">
        <f t="shared" si="6"/>
        <v>0</v>
      </c>
      <c r="D172" s="90">
        <f t="shared" si="7"/>
        <v>0</v>
      </c>
      <c r="E172" s="90">
        <f t="shared" si="8"/>
        <v>0</v>
      </c>
      <c r="F172" s="50">
        <f>'貼り付けシート（日射量等）'!G169/3.6*10^3</f>
        <v>0</v>
      </c>
      <c r="G172" s="50">
        <f>'貼り付けシート（日射量等）'!H169/3.6*10^3</f>
        <v>0</v>
      </c>
      <c r="H172" s="91">
        <f>RADIANS('貼り付けシート（日射量等）'!I169)</f>
        <v>0</v>
      </c>
      <c r="I172" s="91">
        <f>IF('貼り付けシート（日射量等）'!J169&lt;0,RADIANS(360+('貼り付けシート（日射量等）'!J169)),RADIANS('貼り付けシート（日射量等）'!J169))</f>
        <v>0</v>
      </c>
    </row>
    <row r="173" spans="1:9">
      <c r="A173" s="20">
        <v>41646</v>
      </c>
      <c r="B173" s="35" t="s">
        <v>383</v>
      </c>
      <c r="C173" s="90">
        <f t="shared" si="6"/>
        <v>0</v>
      </c>
      <c r="D173" s="90">
        <f t="shared" si="7"/>
        <v>0</v>
      </c>
      <c r="E173" s="90">
        <f t="shared" si="8"/>
        <v>0</v>
      </c>
      <c r="F173" s="50">
        <f>'貼り付けシート（日射量等）'!G170/3.6*10^3</f>
        <v>0</v>
      </c>
      <c r="G173" s="50">
        <f>'貼り付けシート（日射量等）'!H170/3.6*10^3</f>
        <v>0</v>
      </c>
      <c r="H173" s="91">
        <f>RADIANS('貼り付けシート（日射量等）'!I170)</f>
        <v>0</v>
      </c>
      <c r="I173" s="91">
        <f>IF('貼り付けシート（日射量等）'!J170&lt;0,RADIANS(360+('貼り付けシート（日射量等）'!J170)),RADIANS('貼り付けシート（日射量等）'!J170))</f>
        <v>0</v>
      </c>
    </row>
    <row r="174" spans="1:9">
      <c r="A174" s="20">
        <v>41647</v>
      </c>
      <c r="B174" s="35" t="s">
        <v>360</v>
      </c>
      <c r="C174" s="90">
        <f t="shared" si="6"/>
        <v>0</v>
      </c>
      <c r="D174" s="90">
        <f t="shared" si="7"/>
        <v>0</v>
      </c>
      <c r="E174" s="90">
        <f t="shared" si="8"/>
        <v>0</v>
      </c>
      <c r="F174" s="50">
        <f>'貼り付けシート（日射量等）'!G171/3.6*10^3</f>
        <v>0</v>
      </c>
      <c r="G174" s="50">
        <f>'貼り付けシート（日射量等）'!H171/3.6*10^3</f>
        <v>0</v>
      </c>
      <c r="H174" s="91">
        <f>RADIANS('貼り付けシート（日射量等）'!I171)</f>
        <v>0</v>
      </c>
      <c r="I174" s="91">
        <f>IF('貼り付けシート（日射量等）'!J171&lt;0,RADIANS(360+('貼り付けシート（日射量等）'!J171)),RADIANS('貼り付けシート（日射量等）'!J171))</f>
        <v>0</v>
      </c>
    </row>
    <row r="175" spans="1:9">
      <c r="A175" s="20">
        <v>41647</v>
      </c>
      <c r="B175" s="35" t="s">
        <v>361</v>
      </c>
      <c r="C175" s="90">
        <f t="shared" si="6"/>
        <v>0</v>
      </c>
      <c r="D175" s="90">
        <f t="shared" si="7"/>
        <v>0</v>
      </c>
      <c r="E175" s="90">
        <f t="shared" si="8"/>
        <v>0</v>
      </c>
      <c r="F175" s="50">
        <f>'貼り付けシート（日射量等）'!G172/3.6*10^3</f>
        <v>0</v>
      </c>
      <c r="G175" s="50">
        <f>'貼り付けシート（日射量等）'!H172/3.6*10^3</f>
        <v>0</v>
      </c>
      <c r="H175" s="91">
        <f>RADIANS('貼り付けシート（日射量等）'!I172)</f>
        <v>0</v>
      </c>
      <c r="I175" s="91">
        <f>IF('貼り付けシート（日射量等）'!J172&lt;0,RADIANS(360+('貼り付けシート（日射量等）'!J172)),RADIANS('貼り付けシート（日射量等）'!J172))</f>
        <v>0</v>
      </c>
    </row>
    <row r="176" spans="1:9">
      <c r="A176" s="20">
        <v>41647</v>
      </c>
      <c r="B176" s="35" t="s">
        <v>362</v>
      </c>
      <c r="C176" s="90">
        <f t="shared" si="6"/>
        <v>0</v>
      </c>
      <c r="D176" s="90">
        <f t="shared" si="7"/>
        <v>0</v>
      </c>
      <c r="E176" s="90">
        <f t="shared" si="8"/>
        <v>0</v>
      </c>
      <c r="F176" s="50">
        <f>'貼り付けシート（日射量等）'!G173/3.6*10^3</f>
        <v>0</v>
      </c>
      <c r="G176" s="50">
        <f>'貼り付けシート（日射量等）'!H173/3.6*10^3</f>
        <v>0</v>
      </c>
      <c r="H176" s="91">
        <f>RADIANS('貼り付けシート（日射量等）'!I173)</f>
        <v>0</v>
      </c>
      <c r="I176" s="91">
        <f>IF('貼り付けシート（日射量等）'!J173&lt;0,RADIANS(360+('貼り付けシート（日射量等）'!J173)),RADIANS('貼り付けシート（日射量等）'!J173))</f>
        <v>0</v>
      </c>
    </row>
    <row r="177" spans="1:9">
      <c r="A177" s="20">
        <v>41647</v>
      </c>
      <c r="B177" s="35" t="s">
        <v>363</v>
      </c>
      <c r="C177" s="90">
        <f t="shared" si="6"/>
        <v>0</v>
      </c>
      <c r="D177" s="90">
        <f t="shared" si="7"/>
        <v>0</v>
      </c>
      <c r="E177" s="90">
        <f t="shared" si="8"/>
        <v>0</v>
      </c>
      <c r="F177" s="50">
        <f>'貼り付けシート（日射量等）'!G174/3.6*10^3</f>
        <v>0</v>
      </c>
      <c r="G177" s="50">
        <f>'貼り付けシート（日射量等）'!H174/3.6*10^3</f>
        <v>0</v>
      </c>
      <c r="H177" s="91">
        <f>RADIANS('貼り付けシート（日射量等）'!I174)</f>
        <v>0</v>
      </c>
      <c r="I177" s="91">
        <f>IF('貼り付けシート（日射量等）'!J174&lt;0,RADIANS(360+('貼り付けシート（日射量等）'!J174)),RADIANS('貼り付けシート（日射量等）'!J174))</f>
        <v>0</v>
      </c>
    </row>
    <row r="178" spans="1:9">
      <c r="A178" s="20">
        <v>41647</v>
      </c>
      <c r="B178" s="35" t="s">
        <v>364</v>
      </c>
      <c r="C178" s="90">
        <f t="shared" si="6"/>
        <v>0</v>
      </c>
      <c r="D178" s="90">
        <f t="shared" si="7"/>
        <v>0</v>
      </c>
      <c r="E178" s="90">
        <f t="shared" si="8"/>
        <v>0</v>
      </c>
      <c r="F178" s="50">
        <f>'貼り付けシート（日射量等）'!G175/3.6*10^3</f>
        <v>0</v>
      </c>
      <c r="G178" s="50">
        <f>'貼り付けシート（日射量等）'!H175/3.6*10^3</f>
        <v>0</v>
      </c>
      <c r="H178" s="91">
        <f>RADIANS('貼り付けシート（日射量等）'!I175)</f>
        <v>0</v>
      </c>
      <c r="I178" s="91">
        <f>IF('貼り付けシート（日射量等）'!J175&lt;0,RADIANS(360+('貼り付けシート（日射量等）'!J175)),RADIANS('貼り付けシート（日射量等）'!J175))</f>
        <v>0</v>
      </c>
    </row>
    <row r="179" spans="1:9">
      <c r="A179" s="20">
        <v>41647</v>
      </c>
      <c r="B179" s="35" t="s">
        <v>365</v>
      </c>
      <c r="C179" s="90">
        <f t="shared" si="6"/>
        <v>0</v>
      </c>
      <c r="D179" s="90">
        <f t="shared" si="7"/>
        <v>0</v>
      </c>
      <c r="E179" s="90">
        <f t="shared" si="8"/>
        <v>0</v>
      </c>
      <c r="F179" s="50">
        <f>'貼り付けシート（日射量等）'!G176/3.6*10^3</f>
        <v>0</v>
      </c>
      <c r="G179" s="50">
        <f>'貼り付けシート（日射量等）'!H176/3.6*10^3</f>
        <v>0</v>
      </c>
      <c r="H179" s="91">
        <f>RADIANS('貼り付けシート（日射量等）'!I176)</f>
        <v>0</v>
      </c>
      <c r="I179" s="91">
        <f>IF('貼り付けシート（日射量等）'!J176&lt;0,RADIANS(360+('貼り付けシート（日射量等）'!J176)),RADIANS('貼り付けシート（日射量等）'!J176))</f>
        <v>0</v>
      </c>
    </row>
    <row r="180" spans="1:9">
      <c r="A180" s="20">
        <v>41647</v>
      </c>
      <c r="B180" s="35" t="s">
        <v>366</v>
      </c>
      <c r="C180" s="90">
        <f t="shared" si="6"/>
        <v>6.3380910114210476</v>
      </c>
      <c r="D180" s="90">
        <f t="shared" si="7"/>
        <v>0.95005595368241302</v>
      </c>
      <c r="E180" s="90">
        <f t="shared" si="8"/>
        <v>5.3880350577386347</v>
      </c>
      <c r="F180" s="50">
        <f>'貼り付けシート（日射量等）'!G177/3.6*10^3</f>
        <v>2.7777777777777777</v>
      </c>
      <c r="G180" s="50">
        <f>'貼り付けシート（日射量等）'!H177/3.6*10^3</f>
        <v>5.5555555555555554</v>
      </c>
      <c r="H180" s="91">
        <f>RADIANS('貼り付けシート（日射量等）'!I177)</f>
        <v>0</v>
      </c>
      <c r="I180" s="91">
        <f>IF('貼り付けシート（日射量等）'!J177&lt;0,RADIANS(360+('貼り付けシート（日射量等）'!J177)),RADIANS('貼り付けシート（日射量等）'!J177))</f>
        <v>0</v>
      </c>
    </row>
    <row r="181" spans="1:9">
      <c r="A181" s="20">
        <v>41647</v>
      </c>
      <c r="B181" s="35" t="s">
        <v>367</v>
      </c>
      <c r="C181" s="90">
        <f t="shared" si="6"/>
        <v>69.907914079494034</v>
      </c>
      <c r="D181" s="90">
        <f t="shared" si="7"/>
        <v>26.803633617584957</v>
      </c>
      <c r="E181" s="90">
        <f t="shared" si="8"/>
        <v>43.104280461909077</v>
      </c>
      <c r="F181" s="50">
        <f>'貼り付けシート（日射量等）'!G178/3.6*10^3</f>
        <v>75</v>
      </c>
      <c r="G181" s="50">
        <f>'貼り付けシート（日射量等）'!H178/3.6*10^3</f>
        <v>44.444444444444443</v>
      </c>
      <c r="H181" s="91">
        <f>RADIANS('貼り付けシート（日射量等）'!I178)</f>
        <v>0.15358897417550102</v>
      </c>
      <c r="I181" s="91">
        <f>IF('貼り付けシート（日射量等）'!J178&lt;0,RADIANS(360+('貼り付けシート（日射量等）'!J178)),RADIANS('貼り付けシート（日射量等）'!J178))</f>
        <v>5.3965580471664669</v>
      </c>
    </row>
    <row r="182" spans="1:9">
      <c r="A182" s="20">
        <v>41647</v>
      </c>
      <c r="B182" s="35" t="s">
        <v>368</v>
      </c>
      <c r="C182" s="90">
        <f t="shared" si="6"/>
        <v>203.569579513848</v>
      </c>
      <c r="D182" s="90">
        <f t="shared" si="7"/>
        <v>103.89093094568325</v>
      </c>
      <c r="E182" s="90">
        <f t="shared" si="8"/>
        <v>99.678648568164732</v>
      </c>
      <c r="F182" s="50">
        <f>'貼り付けシート（日射量等）'!G179/3.6*10^3</f>
        <v>197.22222222222223</v>
      </c>
      <c r="G182" s="50">
        <f>'貼り付けシート（日射量等）'!H179/3.6*10^3</f>
        <v>102.77777777777777</v>
      </c>
      <c r="H182" s="91">
        <f>RADIANS('貼り付けシート（日射量等）'!I179)</f>
        <v>0.29496064358704166</v>
      </c>
      <c r="I182" s="91">
        <f>IF('貼り付けシート（日射量等）'!J179&lt;0,RADIANS(360+('貼り付けシート（日射量等）'!J179)),RADIANS('貼り付けシート（日射量等）'!J179))</f>
        <v>5.599016240397809</v>
      </c>
    </row>
    <row r="183" spans="1:9">
      <c r="A183" s="20">
        <v>41647</v>
      </c>
      <c r="B183" s="35" t="s">
        <v>369</v>
      </c>
      <c r="C183" s="90">
        <f t="shared" si="6"/>
        <v>565.85859510666364</v>
      </c>
      <c r="D183" s="90">
        <f t="shared" si="7"/>
        <v>495.81413935606139</v>
      </c>
      <c r="E183" s="90">
        <f t="shared" si="8"/>
        <v>70.044455750602253</v>
      </c>
      <c r="F183" s="50">
        <f>'貼り付けシート（日射量等）'!G180/3.6*10^3</f>
        <v>761.1111111111112</v>
      </c>
      <c r="G183" s="50">
        <f>'貼り付けシート（日射量等）'!H180/3.6*10^3</f>
        <v>72.222222222222229</v>
      </c>
      <c r="H183" s="91">
        <f>RADIANS('貼り付けシート（日射量等）'!I180)</f>
        <v>0.40317105721069013</v>
      </c>
      <c r="I183" s="91">
        <f>IF('貼り付けシート（日射量等）'!J180&lt;0,RADIANS(360+('貼り付けシート（日射量等）'!J180)),RADIANS('貼り付けシート（日射量等）'!J180))</f>
        <v>5.8293997016610604</v>
      </c>
    </row>
    <row r="184" spans="1:9">
      <c r="A184" s="20">
        <v>41647</v>
      </c>
      <c r="B184" s="35" t="s">
        <v>370</v>
      </c>
      <c r="C184" s="90">
        <f t="shared" si="6"/>
        <v>653.95614911262305</v>
      </c>
      <c r="D184" s="90">
        <f t="shared" si="7"/>
        <v>578.52365830428221</v>
      </c>
      <c r="E184" s="90">
        <f t="shared" si="8"/>
        <v>75.432490808340887</v>
      </c>
      <c r="F184" s="50">
        <f>'貼り付けシート（日射量等）'!G181/3.6*10^3</f>
        <v>799.99999999999989</v>
      </c>
      <c r="G184" s="50">
        <f>'貼り付けシート（日射量等）'!H181/3.6*10^3</f>
        <v>77.777777777777786</v>
      </c>
      <c r="H184" s="91">
        <f>RADIANS('貼り付けシート（日射量等）'!I181)</f>
        <v>0.4677482395344803</v>
      </c>
      <c r="I184" s="91">
        <f>IF('貼り付けシート（日射量等）'!J181&lt;0,RADIANS(360+('貼り付けシート（日射量等）'!J181)),RADIANS('貼り付けシート（日射量等）'!J181))</f>
        <v>6.0877084309562219</v>
      </c>
    </row>
    <row r="185" spans="1:9">
      <c r="A185" s="20">
        <v>41647</v>
      </c>
      <c r="B185" s="35" t="s">
        <v>371</v>
      </c>
      <c r="C185" s="90">
        <f t="shared" si="6"/>
        <v>667.23307940142661</v>
      </c>
      <c r="D185" s="90">
        <f t="shared" si="7"/>
        <v>589.10657106421638</v>
      </c>
      <c r="E185" s="90">
        <f t="shared" si="8"/>
        <v>78.126508337210183</v>
      </c>
      <c r="F185" s="50">
        <f>'貼り付けシート（日射量等）'!G182/3.6*10^3</f>
        <v>799.99999999999989</v>
      </c>
      <c r="G185" s="50">
        <f>'貼り付けシート（日射量等）'!H182/3.6*10^3</f>
        <v>80.555555555555543</v>
      </c>
      <c r="H185" s="91">
        <f>RADIANS('貼り付けシート（日射量等）'!I182)</f>
        <v>0.47996554429844063</v>
      </c>
      <c r="I185" s="91">
        <f>IF('貼り付けシート（日射量等）'!J182&lt;0,RADIANS(360+('貼り付けシート（日射量等）'!J182)),RADIANS('貼り付けシート（日射量等）'!J182))</f>
        <v>7.679448708775051E-2</v>
      </c>
    </row>
    <row r="186" spans="1:9">
      <c r="A186" s="20">
        <v>41647</v>
      </c>
      <c r="B186" s="35" t="s">
        <v>372</v>
      </c>
      <c r="C186" s="90">
        <f t="shared" si="6"/>
        <v>284.74295742136019</v>
      </c>
      <c r="D186" s="90">
        <f t="shared" si="7"/>
        <v>128.48994074693985</v>
      </c>
      <c r="E186" s="90">
        <f t="shared" si="8"/>
        <v>156.25301667442037</v>
      </c>
      <c r="F186" s="50">
        <f>'貼り付けシート（日射量等）'!G183/3.6*10^3</f>
        <v>186.11111111111111</v>
      </c>
      <c r="G186" s="50">
        <f>'貼り付けシート（日射量等）'!H183/3.6*10^3</f>
        <v>161.11111111111109</v>
      </c>
      <c r="H186" s="91">
        <f>RADIANS('貼り付けシート（日射量等）'!I183)</f>
        <v>0.43807764225057672</v>
      </c>
      <c r="I186" s="91">
        <f>IF('貼り付けシート（日射量等）'!J183&lt;0,RADIANS(360+('貼り付けシート（日射量等）'!J183)),RADIANS('貼り付けシート（日射量等）'!J183))</f>
        <v>0.34208453339088862</v>
      </c>
    </row>
    <row r="187" spans="1:9">
      <c r="A187" s="20">
        <v>41647</v>
      </c>
      <c r="B187" s="35" t="s">
        <v>373</v>
      </c>
      <c r="C187" s="90">
        <f t="shared" si="6"/>
        <v>144.81893169220362</v>
      </c>
      <c r="D187" s="90">
        <f t="shared" si="7"/>
        <v>42.446265595169557</v>
      </c>
      <c r="E187" s="90">
        <f t="shared" si="8"/>
        <v>102.37266609703406</v>
      </c>
      <c r="F187" s="50">
        <f>'貼り付けシート（日射量等）'!G184/3.6*10^3</f>
        <v>72.222222222222229</v>
      </c>
      <c r="G187" s="50">
        <f>'貼り付けシート（日射量等）'!H184/3.6*10^3</f>
        <v>105.55555555555556</v>
      </c>
      <c r="H187" s="91">
        <f>RADIANS('貼り付けシート（日射量等）'!I184)</f>
        <v>0.34732052114687156</v>
      </c>
      <c r="I187" s="91">
        <f>IF('貼り付けシート（日射量等）'!J184&lt;0,RADIANS(360+('貼り付けシート（日射量等）'!J184)),RADIANS('貼り付けシート（日射量等）'!J184))</f>
        <v>0.58643062867009477</v>
      </c>
    </row>
    <row r="188" spans="1:9">
      <c r="A188" s="20">
        <v>41647</v>
      </c>
      <c r="B188" s="35" t="s">
        <v>374</v>
      </c>
      <c r="C188" s="90">
        <f t="shared" si="6"/>
        <v>94.757772262071683</v>
      </c>
      <c r="D188" s="90">
        <f t="shared" si="7"/>
        <v>32.79536909807738</v>
      </c>
      <c r="E188" s="90">
        <f t="shared" si="8"/>
        <v>61.962403163994296</v>
      </c>
      <c r="F188" s="50">
        <f>'貼り付けシート（日射量等）'!G185/3.6*10^3</f>
        <v>75</v>
      </c>
      <c r="G188" s="50">
        <f>'貼り付けシート（日射量等）'!H185/3.6*10^3</f>
        <v>63.888888888888886</v>
      </c>
      <c r="H188" s="91">
        <f>RADIANS('貼り付けシート（日射量等）'!I185)</f>
        <v>0.21991148575128552</v>
      </c>
      <c r="I188" s="91">
        <f>IF('貼り付けシート（日射量等）'!J185&lt;0,RADIANS(360+('貼り付けシート（日射量等）'!J185)),RADIANS('貼り付けシート（日射量等）'!J185))</f>
        <v>0.80110612666539727</v>
      </c>
    </row>
    <row r="189" spans="1:9">
      <c r="A189" s="20">
        <v>41647</v>
      </c>
      <c r="B189" s="35" t="s">
        <v>375</v>
      </c>
      <c r="C189" s="90">
        <f t="shared" si="6"/>
        <v>36.184061636407257</v>
      </c>
      <c r="D189" s="90">
        <f t="shared" si="7"/>
        <v>20.019956463191352</v>
      </c>
      <c r="E189" s="90">
        <f t="shared" si="8"/>
        <v>16.164105173215905</v>
      </c>
      <c r="F189" s="50">
        <f>'貼り付けシート（日射量等）'!G186/3.6*10^3</f>
        <v>80.555555555555543</v>
      </c>
      <c r="G189" s="50">
        <f>'貼り付けシート（日射量等）'!H186/3.6*10^3</f>
        <v>16.666666666666668</v>
      </c>
      <c r="H189" s="91">
        <f>RADIANS('貼り付けシート（日射量等）'!I186)</f>
        <v>6.45771823237902E-2</v>
      </c>
      <c r="I189" s="91">
        <f>IF('貼り付けシート（日射量等）'!J186&lt;0,RADIANS(360+('貼り付けシート（日射量等）'!J186)),RADIANS('貼り付けシート（日射量等）'!J186))</f>
        <v>0.98785635662879057</v>
      </c>
    </row>
    <row r="190" spans="1:9">
      <c r="A190" s="20">
        <v>41647</v>
      </c>
      <c r="B190" s="35" t="s">
        <v>376</v>
      </c>
      <c r="C190" s="90">
        <f t="shared" si="6"/>
        <v>0</v>
      </c>
      <c r="D190" s="90">
        <f t="shared" si="7"/>
        <v>0</v>
      </c>
      <c r="E190" s="90">
        <f t="shared" si="8"/>
        <v>0</v>
      </c>
      <c r="F190" s="50">
        <f>'貼り付けシート（日射量等）'!G187/3.6*10^3</f>
        <v>0</v>
      </c>
      <c r="G190" s="50">
        <f>'貼り付けシート（日射量等）'!H187/3.6*10^3</f>
        <v>0</v>
      </c>
      <c r="H190" s="91">
        <f>RADIANS('貼り付けシート（日射量等）'!I187)</f>
        <v>0</v>
      </c>
      <c r="I190" s="91">
        <f>IF('貼り付けシート（日射量等）'!J187&lt;0,RADIANS(360+('貼り付けシート（日射量等）'!J187)),RADIANS('貼り付けシート（日射量等）'!J187))</f>
        <v>0</v>
      </c>
    </row>
    <row r="191" spans="1:9">
      <c r="A191" s="20">
        <v>41647</v>
      </c>
      <c r="B191" s="35" t="s">
        <v>377</v>
      </c>
      <c r="C191" s="90">
        <f t="shared" si="6"/>
        <v>0</v>
      </c>
      <c r="D191" s="90">
        <f t="shared" si="7"/>
        <v>0</v>
      </c>
      <c r="E191" s="90">
        <f t="shared" si="8"/>
        <v>0</v>
      </c>
      <c r="F191" s="50">
        <f>'貼り付けシート（日射量等）'!G188/3.6*10^3</f>
        <v>0</v>
      </c>
      <c r="G191" s="50">
        <f>'貼り付けシート（日射量等）'!H188/3.6*10^3</f>
        <v>0</v>
      </c>
      <c r="H191" s="91">
        <f>RADIANS('貼り付けシート（日射量等）'!I188)</f>
        <v>0</v>
      </c>
      <c r="I191" s="91">
        <f>IF('貼り付けシート（日射量等）'!J188&lt;0,RADIANS(360+('貼り付けシート（日射量等）'!J188)),RADIANS('貼り付けシート（日射量等）'!J188))</f>
        <v>0</v>
      </c>
    </row>
    <row r="192" spans="1:9">
      <c r="A192" s="20">
        <v>41647</v>
      </c>
      <c r="B192" s="35" t="s">
        <v>378</v>
      </c>
      <c r="C192" s="90">
        <f t="shared" si="6"/>
        <v>0</v>
      </c>
      <c r="D192" s="90">
        <f t="shared" si="7"/>
        <v>0</v>
      </c>
      <c r="E192" s="90">
        <f t="shared" si="8"/>
        <v>0</v>
      </c>
      <c r="F192" s="50">
        <f>'貼り付けシート（日射量等）'!G189/3.6*10^3</f>
        <v>0</v>
      </c>
      <c r="G192" s="50">
        <f>'貼り付けシート（日射量等）'!H189/3.6*10^3</f>
        <v>0</v>
      </c>
      <c r="H192" s="91">
        <f>RADIANS('貼り付けシート（日射量等）'!I189)</f>
        <v>0</v>
      </c>
      <c r="I192" s="91">
        <f>IF('貼り付けシート（日射量等）'!J189&lt;0,RADIANS(360+('貼り付けシート（日射量等）'!J189)),RADIANS('貼り付けシート（日射量等）'!J189))</f>
        <v>0</v>
      </c>
    </row>
    <row r="193" spans="1:9">
      <c r="A193" s="20">
        <v>41647</v>
      </c>
      <c r="B193" s="35" t="s">
        <v>379</v>
      </c>
      <c r="C193" s="90">
        <f t="shared" si="6"/>
        <v>0</v>
      </c>
      <c r="D193" s="90">
        <f t="shared" si="7"/>
        <v>0</v>
      </c>
      <c r="E193" s="90">
        <f t="shared" si="8"/>
        <v>0</v>
      </c>
      <c r="F193" s="50">
        <f>'貼り付けシート（日射量等）'!G190/3.6*10^3</f>
        <v>0</v>
      </c>
      <c r="G193" s="50">
        <f>'貼り付けシート（日射量等）'!H190/3.6*10^3</f>
        <v>0</v>
      </c>
      <c r="H193" s="91">
        <f>RADIANS('貼り付けシート（日射量等）'!I190)</f>
        <v>0</v>
      </c>
      <c r="I193" s="91">
        <f>IF('貼り付けシート（日射量等）'!J190&lt;0,RADIANS(360+('貼り付けシート（日射量等）'!J190)),RADIANS('貼り付けシート（日射量等）'!J190))</f>
        <v>0</v>
      </c>
    </row>
    <row r="194" spans="1:9">
      <c r="A194" s="20">
        <v>41647</v>
      </c>
      <c r="B194" s="35" t="s">
        <v>380</v>
      </c>
      <c r="C194" s="90">
        <f t="shared" si="6"/>
        <v>0</v>
      </c>
      <c r="D194" s="90">
        <f t="shared" si="7"/>
        <v>0</v>
      </c>
      <c r="E194" s="90">
        <f t="shared" si="8"/>
        <v>0</v>
      </c>
      <c r="F194" s="50">
        <f>'貼り付けシート（日射量等）'!G191/3.6*10^3</f>
        <v>0</v>
      </c>
      <c r="G194" s="50">
        <f>'貼り付けシート（日射量等）'!H191/3.6*10^3</f>
        <v>0</v>
      </c>
      <c r="H194" s="91">
        <f>RADIANS('貼り付けシート（日射量等）'!I191)</f>
        <v>0</v>
      </c>
      <c r="I194" s="91">
        <f>IF('貼り付けシート（日射量等）'!J191&lt;0,RADIANS(360+('貼り付けシート（日射量等）'!J191)),RADIANS('貼り付けシート（日射量等）'!J191))</f>
        <v>0</v>
      </c>
    </row>
    <row r="195" spans="1:9">
      <c r="A195" s="20">
        <v>41647</v>
      </c>
      <c r="B195" s="35" t="s">
        <v>381</v>
      </c>
      <c r="C195" s="90">
        <f t="shared" si="6"/>
        <v>0</v>
      </c>
      <c r="D195" s="90">
        <f t="shared" si="7"/>
        <v>0</v>
      </c>
      <c r="E195" s="90">
        <f t="shared" si="8"/>
        <v>0</v>
      </c>
      <c r="F195" s="50">
        <f>'貼り付けシート（日射量等）'!G192/3.6*10^3</f>
        <v>0</v>
      </c>
      <c r="G195" s="50">
        <f>'貼り付けシート（日射量等）'!H192/3.6*10^3</f>
        <v>0</v>
      </c>
      <c r="H195" s="91">
        <f>RADIANS('貼り付けシート（日射量等）'!I192)</f>
        <v>0</v>
      </c>
      <c r="I195" s="91">
        <f>IF('貼り付けシート（日射量等）'!J192&lt;0,RADIANS(360+('貼り付けシート（日射量等）'!J192)),RADIANS('貼り付けシート（日射量等）'!J192))</f>
        <v>0</v>
      </c>
    </row>
    <row r="196" spans="1:9">
      <c r="A196" s="20">
        <v>41647</v>
      </c>
      <c r="B196" s="35" t="s">
        <v>382</v>
      </c>
      <c r="C196" s="90">
        <f t="shared" si="6"/>
        <v>0</v>
      </c>
      <c r="D196" s="90">
        <f t="shared" si="7"/>
        <v>0</v>
      </c>
      <c r="E196" s="90">
        <f t="shared" si="8"/>
        <v>0</v>
      </c>
      <c r="F196" s="50">
        <f>'貼り付けシート（日射量等）'!G193/3.6*10^3</f>
        <v>0</v>
      </c>
      <c r="G196" s="50">
        <f>'貼り付けシート（日射量等）'!H193/3.6*10^3</f>
        <v>0</v>
      </c>
      <c r="H196" s="91">
        <f>RADIANS('貼り付けシート（日射量等）'!I193)</f>
        <v>0</v>
      </c>
      <c r="I196" s="91">
        <f>IF('貼り付けシート（日射量等）'!J193&lt;0,RADIANS(360+('貼り付けシート（日射量等）'!J193)),RADIANS('貼り付けシート（日射量等）'!J193))</f>
        <v>0</v>
      </c>
    </row>
    <row r="197" spans="1:9">
      <c r="A197" s="20">
        <v>41647</v>
      </c>
      <c r="B197" s="35" t="s">
        <v>383</v>
      </c>
      <c r="C197" s="90">
        <f t="shared" si="6"/>
        <v>0</v>
      </c>
      <c r="D197" s="90">
        <f t="shared" si="7"/>
        <v>0</v>
      </c>
      <c r="E197" s="90">
        <f t="shared" si="8"/>
        <v>0</v>
      </c>
      <c r="F197" s="50">
        <f>'貼り付けシート（日射量等）'!G194/3.6*10^3</f>
        <v>0</v>
      </c>
      <c r="G197" s="50">
        <f>'貼り付けシート（日射量等）'!H194/3.6*10^3</f>
        <v>0</v>
      </c>
      <c r="H197" s="91">
        <f>RADIANS('貼り付けシート（日射量等）'!I194)</f>
        <v>0</v>
      </c>
      <c r="I197" s="91">
        <f>IF('貼り付けシート（日射量等）'!J194&lt;0,RADIANS(360+('貼り付けシート（日射量等）'!J194)),RADIANS('貼り付けシート（日射量等）'!J194))</f>
        <v>0</v>
      </c>
    </row>
    <row r="198" spans="1:9">
      <c r="A198" s="20">
        <v>41648</v>
      </c>
      <c r="B198" s="35" t="s">
        <v>360</v>
      </c>
      <c r="C198" s="90">
        <f t="shared" si="6"/>
        <v>0</v>
      </c>
      <c r="D198" s="90">
        <f t="shared" si="7"/>
        <v>0</v>
      </c>
      <c r="E198" s="90">
        <f t="shared" si="8"/>
        <v>0</v>
      </c>
      <c r="F198" s="50">
        <f>'貼り付けシート（日射量等）'!G195/3.6*10^3</f>
        <v>0</v>
      </c>
      <c r="G198" s="50">
        <f>'貼り付けシート（日射量等）'!H195/3.6*10^3</f>
        <v>0</v>
      </c>
      <c r="H198" s="91">
        <f>RADIANS('貼り付けシート（日射量等）'!I195)</f>
        <v>0</v>
      </c>
      <c r="I198" s="91">
        <f>IF('貼り付けシート（日射量等）'!J195&lt;0,RADIANS(360+('貼り付けシート（日射量等）'!J195)),RADIANS('貼り付けシート（日射量等）'!J195))</f>
        <v>0</v>
      </c>
    </row>
    <row r="199" spans="1:9">
      <c r="A199" s="20">
        <v>41648</v>
      </c>
      <c r="B199" s="35" t="s">
        <v>361</v>
      </c>
      <c r="C199" s="90">
        <f t="shared" ref="C199:C262" si="9">IF(D199&lt;0,E199,D199+E199)</f>
        <v>0</v>
      </c>
      <c r="D199" s="90">
        <f t="shared" ref="D199:D262" si="10">F199*(SIN(H199)*COS($O$5)+COS(H199)*SIN($O$5)*COS($O$4-I199))</f>
        <v>0</v>
      </c>
      <c r="E199" s="90">
        <f t="shared" ref="E199:E262" si="11">G199*(1+COS($O$5))/2</f>
        <v>0</v>
      </c>
      <c r="F199" s="50">
        <f>'貼り付けシート（日射量等）'!G196/3.6*10^3</f>
        <v>0</v>
      </c>
      <c r="G199" s="50">
        <f>'貼り付けシート（日射量等）'!H196/3.6*10^3</f>
        <v>0</v>
      </c>
      <c r="H199" s="91">
        <f>RADIANS('貼り付けシート（日射量等）'!I196)</f>
        <v>0</v>
      </c>
      <c r="I199" s="91">
        <f>IF('貼り付けシート（日射量等）'!J196&lt;0,RADIANS(360+('貼り付けシート（日射量等）'!J196)),RADIANS('貼り付けシート（日射量等）'!J196))</f>
        <v>0</v>
      </c>
    </row>
    <row r="200" spans="1:9">
      <c r="A200" s="20">
        <v>41648</v>
      </c>
      <c r="B200" s="35" t="s">
        <v>362</v>
      </c>
      <c r="C200" s="90">
        <f t="shared" si="9"/>
        <v>0</v>
      </c>
      <c r="D200" s="90">
        <f t="shared" si="10"/>
        <v>0</v>
      </c>
      <c r="E200" s="90">
        <f t="shared" si="11"/>
        <v>0</v>
      </c>
      <c r="F200" s="50">
        <f>'貼り付けシート（日射量等）'!G197/3.6*10^3</f>
        <v>0</v>
      </c>
      <c r="G200" s="50">
        <f>'貼り付けシート（日射量等）'!H197/3.6*10^3</f>
        <v>0</v>
      </c>
      <c r="H200" s="91">
        <f>RADIANS('貼り付けシート（日射量等）'!I197)</f>
        <v>0</v>
      </c>
      <c r="I200" s="91">
        <f>IF('貼り付けシート（日射量等）'!J197&lt;0,RADIANS(360+('貼り付けシート（日射量等）'!J197)),RADIANS('貼り付けシート（日射量等）'!J197))</f>
        <v>0</v>
      </c>
    </row>
    <row r="201" spans="1:9">
      <c r="A201" s="20">
        <v>41648</v>
      </c>
      <c r="B201" s="35" t="s">
        <v>363</v>
      </c>
      <c r="C201" s="90">
        <f t="shared" si="9"/>
        <v>0</v>
      </c>
      <c r="D201" s="90">
        <f t="shared" si="10"/>
        <v>0</v>
      </c>
      <c r="E201" s="90">
        <f t="shared" si="11"/>
        <v>0</v>
      </c>
      <c r="F201" s="50">
        <f>'貼り付けシート（日射量等）'!G198/3.6*10^3</f>
        <v>0</v>
      </c>
      <c r="G201" s="50">
        <f>'貼り付けシート（日射量等）'!H198/3.6*10^3</f>
        <v>0</v>
      </c>
      <c r="H201" s="91">
        <f>RADIANS('貼り付けシート（日射量等）'!I198)</f>
        <v>0</v>
      </c>
      <c r="I201" s="91">
        <f>IF('貼り付けシート（日射量等）'!J198&lt;0,RADIANS(360+('貼り付けシート（日射量等）'!J198)),RADIANS('貼り付けシート（日射量等）'!J198))</f>
        <v>0</v>
      </c>
    </row>
    <row r="202" spans="1:9">
      <c r="A202" s="20">
        <v>41648</v>
      </c>
      <c r="B202" s="35" t="s">
        <v>364</v>
      </c>
      <c r="C202" s="90">
        <f t="shared" si="9"/>
        <v>0</v>
      </c>
      <c r="D202" s="90">
        <f t="shared" si="10"/>
        <v>0</v>
      </c>
      <c r="E202" s="90">
        <f t="shared" si="11"/>
        <v>0</v>
      </c>
      <c r="F202" s="50">
        <f>'貼り付けシート（日射量等）'!G199/3.6*10^3</f>
        <v>0</v>
      </c>
      <c r="G202" s="50">
        <f>'貼り付けシート（日射量等）'!H199/3.6*10^3</f>
        <v>0</v>
      </c>
      <c r="H202" s="91">
        <f>RADIANS('貼り付けシート（日射量等）'!I199)</f>
        <v>0</v>
      </c>
      <c r="I202" s="91">
        <f>IF('貼り付けシート（日射量等）'!J199&lt;0,RADIANS(360+('貼り付けシート（日射量等）'!J199)),RADIANS('貼り付けシート（日射量等）'!J199))</f>
        <v>0</v>
      </c>
    </row>
    <row r="203" spans="1:9">
      <c r="A203" s="20">
        <v>41648</v>
      </c>
      <c r="B203" s="35" t="s">
        <v>365</v>
      </c>
      <c r="C203" s="90">
        <f t="shared" si="9"/>
        <v>0</v>
      </c>
      <c r="D203" s="90">
        <f t="shared" si="10"/>
        <v>0</v>
      </c>
      <c r="E203" s="90">
        <f t="shared" si="11"/>
        <v>0</v>
      </c>
      <c r="F203" s="50">
        <f>'貼り付けシート（日射量等）'!G200/3.6*10^3</f>
        <v>0</v>
      </c>
      <c r="G203" s="50">
        <f>'貼り付けシート（日射量等）'!H200/3.6*10^3</f>
        <v>0</v>
      </c>
      <c r="H203" s="91">
        <f>RADIANS('貼り付けシート（日射量等）'!I200)</f>
        <v>0</v>
      </c>
      <c r="I203" s="91">
        <f>IF('貼り付けシート（日射量等）'!J200&lt;0,RADIANS(360+('貼り付けシート（日射量等）'!J200)),RADIANS('貼り付けシート（日射量等）'!J200))</f>
        <v>0</v>
      </c>
    </row>
    <row r="204" spans="1:9">
      <c r="A204" s="20">
        <v>41648</v>
      </c>
      <c r="B204" s="35" t="s">
        <v>366</v>
      </c>
      <c r="C204" s="90">
        <f t="shared" si="9"/>
        <v>3.6440734825517302</v>
      </c>
      <c r="D204" s="90">
        <f t="shared" si="10"/>
        <v>0.95005595368241302</v>
      </c>
      <c r="E204" s="90">
        <f t="shared" si="11"/>
        <v>2.6940175288693173</v>
      </c>
      <c r="F204" s="50">
        <f>'貼り付けシート（日射量等）'!G201/3.6*10^3</f>
        <v>2.7777777777777777</v>
      </c>
      <c r="G204" s="50">
        <f>'貼り付けシート（日射量等）'!H201/3.6*10^3</f>
        <v>2.7777777777777777</v>
      </c>
      <c r="H204" s="91">
        <f>RADIANS('貼り付けシート（日射量等）'!I201)</f>
        <v>0</v>
      </c>
      <c r="I204" s="91">
        <f>IF('貼り付けシート（日射量等）'!J201&lt;0,RADIANS(360+('貼り付けシート（日射量等）'!J201)),RADIANS('貼り付けシート（日射量等）'!J201))</f>
        <v>0</v>
      </c>
    </row>
    <row r="205" spans="1:9">
      <c r="A205" s="20">
        <v>41648</v>
      </c>
      <c r="B205" s="35" t="s">
        <v>367</v>
      </c>
      <c r="C205" s="90">
        <f t="shared" si="9"/>
        <v>47.967589429475701</v>
      </c>
      <c r="D205" s="90">
        <f t="shared" si="10"/>
        <v>12.945361554174575</v>
      </c>
      <c r="E205" s="90">
        <f t="shared" si="11"/>
        <v>35.022227875301127</v>
      </c>
      <c r="F205" s="50">
        <f>'貼り付けシート（日射量等）'!G202/3.6*10^3</f>
        <v>36.111111111111114</v>
      </c>
      <c r="G205" s="50">
        <f>'貼り付けシート（日射量等）'!H202/3.6*10^3</f>
        <v>36.111111111111114</v>
      </c>
      <c r="H205" s="91">
        <f>RADIANS('貼り付けシート（日射量等）'!I202)</f>
        <v>0.15533430342749532</v>
      </c>
      <c r="I205" s="91">
        <f>IF('貼り付けシート（日射量等）'!J202&lt;0,RADIANS(360+('貼り付けシート（日射量等）'!J202)),RADIANS('貼り付けシート（日射量等）'!J202))</f>
        <v>5.3948127179144727</v>
      </c>
    </row>
    <row r="206" spans="1:9">
      <c r="A206" s="20">
        <v>41648</v>
      </c>
      <c r="B206" s="35" t="s">
        <v>368</v>
      </c>
      <c r="C206" s="90">
        <f t="shared" si="9"/>
        <v>189.05749987406904</v>
      </c>
      <c r="D206" s="90">
        <f t="shared" si="10"/>
        <v>89.378851305904305</v>
      </c>
      <c r="E206" s="90">
        <f t="shared" si="11"/>
        <v>99.678648568164732</v>
      </c>
      <c r="F206" s="50">
        <f>'貼り付けシート（日射量等）'!G203/3.6*10^3</f>
        <v>169.44444444444443</v>
      </c>
      <c r="G206" s="50">
        <f>'貼り付けシート（日射量等）'!H203/3.6*10^3</f>
        <v>102.77777777777777</v>
      </c>
      <c r="H206" s="91">
        <f>RADIANS('貼り付けシート（日射量等）'!I203)</f>
        <v>0.29670597283903605</v>
      </c>
      <c r="I206" s="91">
        <f>IF('貼り付けシート（日射量等）'!J203&lt;0,RADIANS(360+('貼り付けシート（日射量等）'!J203)),RADIANS('貼り付けシート（日射量等）'!J203))</f>
        <v>5.5955255818938205</v>
      </c>
    </row>
    <row r="207" spans="1:9">
      <c r="A207" s="20">
        <v>41648</v>
      </c>
      <c r="B207" s="35" t="s">
        <v>369</v>
      </c>
      <c r="C207" s="90">
        <f t="shared" si="9"/>
        <v>379.3849148463317</v>
      </c>
      <c r="D207" s="90">
        <f t="shared" si="10"/>
        <v>244.68403840286584</v>
      </c>
      <c r="E207" s="90">
        <f t="shared" si="11"/>
        <v>134.70087644346586</v>
      </c>
      <c r="F207" s="50">
        <f>'貼り付けシート（日射量等）'!G204/3.6*10^3</f>
        <v>375</v>
      </c>
      <c r="G207" s="50">
        <f>'貼り付けシート（日射量等）'!H204/3.6*10^3</f>
        <v>138.88888888888889</v>
      </c>
      <c r="H207" s="91">
        <f>RADIANS('貼り付けシート（日射量等）'!I204)</f>
        <v>0.40491638646268446</v>
      </c>
      <c r="I207" s="91">
        <f>IF('貼り付けシート（日射量等）'!J204&lt;0,RADIANS(360+('貼り付けシート（日射量等）'!J204)),RADIANS('貼り付けシート（日射量等）'!J204))</f>
        <v>5.8276543724090661</v>
      </c>
    </row>
    <row r="208" spans="1:9">
      <c r="A208" s="20">
        <v>41648</v>
      </c>
      <c r="B208" s="35" t="s">
        <v>370</v>
      </c>
      <c r="C208" s="90">
        <f t="shared" si="9"/>
        <v>208.5250891642612</v>
      </c>
      <c r="D208" s="90">
        <f t="shared" si="10"/>
        <v>60.35412507644871</v>
      </c>
      <c r="E208" s="90">
        <f t="shared" si="11"/>
        <v>148.17096408781248</v>
      </c>
      <c r="F208" s="50">
        <f>'貼り付けシート（日射量等）'!G205/3.6*10^3</f>
        <v>83.333333333333329</v>
      </c>
      <c r="G208" s="50">
        <f>'貼り付けシート（日射量等）'!H205/3.6*10^3</f>
        <v>152.7777777777778</v>
      </c>
      <c r="H208" s="91">
        <f>RADIANS('貼り付けシート（日射量等）'!I205)</f>
        <v>0.46949356878647464</v>
      </c>
      <c r="I208" s="91">
        <f>IF('貼り付けシート（日射量等）'!J205&lt;0,RADIANS(360+('貼り付けシート（日射量等）'!J205)),RADIANS('貼り付けシート（日射量等）'!J205))</f>
        <v>6.0859631017042268</v>
      </c>
    </row>
    <row r="209" spans="1:9">
      <c r="A209" s="20">
        <v>41648</v>
      </c>
      <c r="B209" s="35" t="s">
        <v>371</v>
      </c>
      <c r="C209" s="90">
        <f t="shared" si="9"/>
        <v>143.12350980607104</v>
      </c>
      <c r="D209" s="90">
        <f t="shared" si="10"/>
        <v>24.586738535821073</v>
      </c>
      <c r="E209" s="90">
        <f t="shared" si="11"/>
        <v>118.53677127024996</v>
      </c>
      <c r="F209" s="50">
        <f>'貼り付けシート（日射量等）'!G206/3.6*10^3</f>
        <v>33.333333333333336</v>
      </c>
      <c r="G209" s="50">
        <f>'貼り付けシート（日射量等）'!H206/3.6*10^3</f>
        <v>122.22222222222221</v>
      </c>
      <c r="H209" s="91">
        <f>RADIANS('貼り付けシート（日射量等）'!I206)</f>
        <v>0.48171087355043496</v>
      </c>
      <c r="I209" s="91">
        <f>IF('貼り付けシート（日射量等）'!J206&lt;0,RADIANS(360+('貼り付けシート（日射量等）'!J206)),RADIANS('貼り付けシート（日射量等）'!J206))</f>
        <v>7.5049157835756164E-2</v>
      </c>
    </row>
    <row r="210" spans="1:9">
      <c r="A210" s="20">
        <v>41648</v>
      </c>
      <c r="B210" s="35" t="s">
        <v>372</v>
      </c>
      <c r="C210" s="90">
        <f t="shared" si="9"/>
        <v>130.85679453471471</v>
      </c>
      <c r="D210" s="90">
        <f t="shared" si="10"/>
        <v>23.096093379942033</v>
      </c>
      <c r="E210" s="90">
        <f t="shared" si="11"/>
        <v>107.76070115477269</v>
      </c>
      <c r="F210" s="50">
        <f>'貼り付けシート（日射量等）'!G207/3.6*10^3</f>
        <v>33.333333333333336</v>
      </c>
      <c r="G210" s="50">
        <f>'貼り付けシート（日射量等）'!H207/3.6*10^3</f>
        <v>111.11111111111111</v>
      </c>
      <c r="H210" s="91">
        <f>RADIANS('貼り付けシート（日射量等）'!I207)</f>
        <v>0.44156830075456538</v>
      </c>
      <c r="I210" s="91">
        <f>IF('貼り付けシート（日射量等）'!J207&lt;0,RADIANS(360+('貼り付けシート（日射量等）'!J207)),RADIANS('貼り付けシート（日射量等）'!J207))</f>
        <v>0.34208453339088862</v>
      </c>
    </row>
    <row r="211" spans="1:9">
      <c r="A211" s="20">
        <v>41648</v>
      </c>
      <c r="B211" s="35" t="s">
        <v>373</v>
      </c>
      <c r="C211" s="90">
        <f t="shared" si="9"/>
        <v>103.19653489379652</v>
      </c>
      <c r="D211" s="90">
        <f t="shared" si="10"/>
        <v>19.681991498847687</v>
      </c>
      <c r="E211" s="90">
        <f t="shared" si="11"/>
        <v>83.514543394948845</v>
      </c>
      <c r="F211" s="50">
        <f>'貼り付けシート（日射量等）'!G208/3.6*10^3</f>
        <v>33.333333333333336</v>
      </c>
      <c r="G211" s="50">
        <f>'貼り付けシート（日射量等）'!H208/3.6*10^3</f>
        <v>86.111111111111114</v>
      </c>
      <c r="H211" s="91">
        <f>RADIANS('貼り付けシート（日射量等）'!I208)</f>
        <v>0.35081117965086028</v>
      </c>
      <c r="I211" s="91">
        <f>IF('貼り付けシート（日射量等）'!J208&lt;0,RADIANS(360+('貼り付けシート（日射量等）'!J208)),RADIANS('貼り付けシート（日射量等）'!J208))</f>
        <v>0.58643062867009477</v>
      </c>
    </row>
    <row r="212" spans="1:9">
      <c r="A212" s="20">
        <v>41648</v>
      </c>
      <c r="B212" s="35" t="s">
        <v>374</v>
      </c>
      <c r="C212" s="90">
        <f t="shared" si="9"/>
        <v>67.085651789540776</v>
      </c>
      <c r="D212" s="90">
        <f t="shared" si="10"/>
        <v>15.899318741023745</v>
      </c>
      <c r="E212" s="90">
        <f t="shared" si="11"/>
        <v>51.186333048517028</v>
      </c>
      <c r="F212" s="50">
        <f>'貼り付けシート（日射量等）'!G209/3.6*10^3</f>
        <v>36.111111111111114</v>
      </c>
      <c r="G212" s="50">
        <f>'貼り付けシート（日射量等）'!H209/3.6*10^3</f>
        <v>52.777777777777779</v>
      </c>
      <c r="H212" s="91">
        <f>RADIANS('貼り付けシート（日射量等）'!I209)</f>
        <v>0.22340214425527419</v>
      </c>
      <c r="I212" s="91">
        <f>IF('貼り付けシート（日射量等）'!J209&lt;0,RADIANS(360+('貼り付けシート（日射量等）'!J209)),RADIANS('貼り付けシート（日射量等）'!J209))</f>
        <v>0.80110612666539727</v>
      </c>
    </row>
    <row r="213" spans="1:9">
      <c r="A213" s="20">
        <v>41648</v>
      </c>
      <c r="B213" s="35" t="s">
        <v>375</v>
      </c>
      <c r="C213" s="90">
        <f t="shared" si="9"/>
        <v>21.808043214957415</v>
      </c>
      <c r="D213" s="90">
        <f t="shared" si="10"/>
        <v>8.3379555706108306</v>
      </c>
      <c r="E213" s="90">
        <f t="shared" si="11"/>
        <v>13.470087644346586</v>
      </c>
      <c r="F213" s="50">
        <f>'貼り付けシート（日射量等）'!G210/3.6*10^3</f>
        <v>33.333333333333336</v>
      </c>
      <c r="G213" s="50">
        <f>'貼り付けシート（日射量等）'!H210/3.6*10^3</f>
        <v>13.888888888888889</v>
      </c>
      <c r="H213" s="91">
        <f>RADIANS('貼り付けシート（日射量等）'!I210)</f>
        <v>6.6322511575784518E-2</v>
      </c>
      <c r="I213" s="91">
        <f>IF('貼り付けシート（日射量等）'!J210&lt;0,RADIANS(360+('貼り付けシート（日射量等）'!J210)),RADIANS('貼り付けシート（日射量等）'!J210))</f>
        <v>0.98785635662879057</v>
      </c>
    </row>
    <row r="214" spans="1:9">
      <c r="A214" s="20">
        <v>41648</v>
      </c>
      <c r="B214" s="35" t="s">
        <v>376</v>
      </c>
      <c r="C214" s="90">
        <f t="shared" si="9"/>
        <v>0</v>
      </c>
      <c r="D214" s="90">
        <f t="shared" si="10"/>
        <v>0</v>
      </c>
      <c r="E214" s="90">
        <f t="shared" si="11"/>
        <v>0</v>
      </c>
      <c r="F214" s="50">
        <f>'貼り付けシート（日射量等）'!G211/3.6*10^3</f>
        <v>0</v>
      </c>
      <c r="G214" s="50">
        <f>'貼り付けシート（日射量等）'!H211/3.6*10^3</f>
        <v>0</v>
      </c>
      <c r="H214" s="91">
        <f>RADIANS('貼り付けシート（日射量等）'!I211)</f>
        <v>0</v>
      </c>
      <c r="I214" s="91">
        <f>IF('貼り付けシート（日射量等）'!J211&lt;0,RADIANS(360+('貼り付けシート（日射量等）'!J211)),RADIANS('貼り付けシート（日射量等）'!J211))</f>
        <v>0</v>
      </c>
    </row>
    <row r="215" spans="1:9">
      <c r="A215" s="20">
        <v>41648</v>
      </c>
      <c r="B215" s="35" t="s">
        <v>377</v>
      </c>
      <c r="C215" s="90">
        <f t="shared" si="9"/>
        <v>0</v>
      </c>
      <c r="D215" s="90">
        <f t="shared" si="10"/>
        <v>0</v>
      </c>
      <c r="E215" s="90">
        <f t="shared" si="11"/>
        <v>0</v>
      </c>
      <c r="F215" s="50">
        <f>'貼り付けシート（日射量等）'!G212/3.6*10^3</f>
        <v>0</v>
      </c>
      <c r="G215" s="50">
        <f>'貼り付けシート（日射量等）'!H212/3.6*10^3</f>
        <v>0</v>
      </c>
      <c r="H215" s="91">
        <f>RADIANS('貼り付けシート（日射量等）'!I212)</f>
        <v>0</v>
      </c>
      <c r="I215" s="91">
        <f>IF('貼り付けシート（日射量等）'!J212&lt;0,RADIANS(360+('貼り付けシート（日射量等）'!J212)),RADIANS('貼り付けシート（日射量等）'!J212))</f>
        <v>0</v>
      </c>
    </row>
    <row r="216" spans="1:9">
      <c r="A216" s="20">
        <v>41648</v>
      </c>
      <c r="B216" s="35" t="s">
        <v>378</v>
      </c>
      <c r="C216" s="90">
        <f t="shared" si="9"/>
        <v>0</v>
      </c>
      <c r="D216" s="90">
        <f t="shared" si="10"/>
        <v>0</v>
      </c>
      <c r="E216" s="90">
        <f t="shared" si="11"/>
        <v>0</v>
      </c>
      <c r="F216" s="50">
        <f>'貼り付けシート（日射量等）'!G213/3.6*10^3</f>
        <v>0</v>
      </c>
      <c r="G216" s="50">
        <f>'貼り付けシート（日射量等）'!H213/3.6*10^3</f>
        <v>0</v>
      </c>
      <c r="H216" s="91">
        <f>RADIANS('貼り付けシート（日射量等）'!I213)</f>
        <v>0</v>
      </c>
      <c r="I216" s="91">
        <f>IF('貼り付けシート（日射量等）'!J213&lt;0,RADIANS(360+('貼り付けシート（日射量等）'!J213)),RADIANS('貼り付けシート（日射量等）'!J213))</f>
        <v>0</v>
      </c>
    </row>
    <row r="217" spans="1:9">
      <c r="A217" s="20">
        <v>41648</v>
      </c>
      <c r="B217" s="35" t="s">
        <v>379</v>
      </c>
      <c r="C217" s="90">
        <f t="shared" si="9"/>
        <v>0</v>
      </c>
      <c r="D217" s="90">
        <f t="shared" si="10"/>
        <v>0</v>
      </c>
      <c r="E217" s="90">
        <f t="shared" si="11"/>
        <v>0</v>
      </c>
      <c r="F217" s="50">
        <f>'貼り付けシート（日射量等）'!G214/3.6*10^3</f>
        <v>0</v>
      </c>
      <c r="G217" s="50">
        <f>'貼り付けシート（日射量等）'!H214/3.6*10^3</f>
        <v>0</v>
      </c>
      <c r="H217" s="91">
        <f>RADIANS('貼り付けシート（日射量等）'!I214)</f>
        <v>0</v>
      </c>
      <c r="I217" s="91">
        <f>IF('貼り付けシート（日射量等）'!J214&lt;0,RADIANS(360+('貼り付けシート（日射量等）'!J214)),RADIANS('貼り付けシート（日射量等）'!J214))</f>
        <v>0</v>
      </c>
    </row>
    <row r="218" spans="1:9">
      <c r="A218" s="20">
        <v>41648</v>
      </c>
      <c r="B218" s="35" t="s">
        <v>380</v>
      </c>
      <c r="C218" s="90">
        <f t="shared" si="9"/>
        <v>0</v>
      </c>
      <c r="D218" s="90">
        <f t="shared" si="10"/>
        <v>0</v>
      </c>
      <c r="E218" s="90">
        <f t="shared" si="11"/>
        <v>0</v>
      </c>
      <c r="F218" s="50">
        <f>'貼り付けシート（日射量等）'!G215/3.6*10^3</f>
        <v>0</v>
      </c>
      <c r="G218" s="50">
        <f>'貼り付けシート（日射量等）'!H215/3.6*10^3</f>
        <v>0</v>
      </c>
      <c r="H218" s="91">
        <f>RADIANS('貼り付けシート（日射量等）'!I215)</f>
        <v>0</v>
      </c>
      <c r="I218" s="91">
        <f>IF('貼り付けシート（日射量等）'!J215&lt;0,RADIANS(360+('貼り付けシート（日射量等）'!J215)),RADIANS('貼り付けシート（日射量等）'!J215))</f>
        <v>0</v>
      </c>
    </row>
    <row r="219" spans="1:9">
      <c r="A219" s="20">
        <v>41648</v>
      </c>
      <c r="B219" s="35" t="s">
        <v>381</v>
      </c>
      <c r="C219" s="90">
        <f t="shared" si="9"/>
        <v>0</v>
      </c>
      <c r="D219" s="90">
        <f t="shared" si="10"/>
        <v>0</v>
      </c>
      <c r="E219" s="90">
        <f t="shared" si="11"/>
        <v>0</v>
      </c>
      <c r="F219" s="50">
        <f>'貼り付けシート（日射量等）'!G216/3.6*10^3</f>
        <v>0</v>
      </c>
      <c r="G219" s="50">
        <f>'貼り付けシート（日射量等）'!H216/3.6*10^3</f>
        <v>0</v>
      </c>
      <c r="H219" s="91">
        <f>RADIANS('貼り付けシート（日射量等）'!I216)</f>
        <v>0</v>
      </c>
      <c r="I219" s="91">
        <f>IF('貼り付けシート（日射量等）'!J216&lt;0,RADIANS(360+('貼り付けシート（日射量等）'!J216)),RADIANS('貼り付けシート（日射量等）'!J216))</f>
        <v>0</v>
      </c>
    </row>
    <row r="220" spans="1:9">
      <c r="A220" s="20">
        <v>41648</v>
      </c>
      <c r="B220" s="35" t="s">
        <v>382</v>
      </c>
      <c r="C220" s="90">
        <f t="shared" si="9"/>
        <v>0</v>
      </c>
      <c r="D220" s="90">
        <f t="shared" si="10"/>
        <v>0</v>
      </c>
      <c r="E220" s="90">
        <f t="shared" si="11"/>
        <v>0</v>
      </c>
      <c r="F220" s="50">
        <f>'貼り付けシート（日射量等）'!G217/3.6*10^3</f>
        <v>0</v>
      </c>
      <c r="G220" s="50">
        <f>'貼り付けシート（日射量等）'!H217/3.6*10^3</f>
        <v>0</v>
      </c>
      <c r="H220" s="91">
        <f>RADIANS('貼り付けシート（日射量等）'!I217)</f>
        <v>0</v>
      </c>
      <c r="I220" s="91">
        <f>IF('貼り付けシート（日射量等）'!J217&lt;0,RADIANS(360+('貼り付けシート（日射量等）'!J217)),RADIANS('貼り付けシート（日射量等）'!J217))</f>
        <v>0</v>
      </c>
    </row>
    <row r="221" spans="1:9">
      <c r="A221" s="20">
        <v>41648</v>
      </c>
      <c r="B221" s="35" t="s">
        <v>383</v>
      </c>
      <c r="C221" s="90">
        <f t="shared" si="9"/>
        <v>0</v>
      </c>
      <c r="D221" s="90">
        <f t="shared" si="10"/>
        <v>0</v>
      </c>
      <c r="E221" s="90">
        <f t="shared" si="11"/>
        <v>0</v>
      </c>
      <c r="F221" s="50">
        <f>'貼り付けシート（日射量等）'!G218/3.6*10^3</f>
        <v>0</v>
      </c>
      <c r="G221" s="50">
        <f>'貼り付けシート（日射量等）'!H218/3.6*10^3</f>
        <v>0</v>
      </c>
      <c r="H221" s="91">
        <f>RADIANS('貼り付けシート（日射量等）'!I218)</f>
        <v>0</v>
      </c>
      <c r="I221" s="91">
        <f>IF('貼り付けシート（日射量等）'!J218&lt;0,RADIANS(360+('貼り付けシート（日射量等）'!J218)),RADIANS('貼り付けシート（日射量等）'!J218))</f>
        <v>0</v>
      </c>
    </row>
    <row r="222" spans="1:9">
      <c r="A222" s="20">
        <v>41649</v>
      </c>
      <c r="B222" s="35" t="s">
        <v>360</v>
      </c>
      <c r="C222" s="90">
        <f t="shared" si="9"/>
        <v>0</v>
      </c>
      <c r="D222" s="90">
        <f t="shared" si="10"/>
        <v>0</v>
      </c>
      <c r="E222" s="90">
        <f t="shared" si="11"/>
        <v>0</v>
      </c>
      <c r="F222" s="50">
        <f>'貼り付けシート（日射量等）'!G219/3.6*10^3</f>
        <v>0</v>
      </c>
      <c r="G222" s="50">
        <f>'貼り付けシート（日射量等）'!H219/3.6*10^3</f>
        <v>0</v>
      </c>
      <c r="H222" s="91">
        <f>RADIANS('貼り付けシート（日射量等）'!I219)</f>
        <v>0</v>
      </c>
      <c r="I222" s="91">
        <f>IF('貼り付けシート（日射量等）'!J219&lt;0,RADIANS(360+('貼り付けシート（日射量等）'!J219)),RADIANS('貼り付けシート（日射量等）'!J219))</f>
        <v>0</v>
      </c>
    </row>
    <row r="223" spans="1:9">
      <c r="A223" s="20">
        <v>41649</v>
      </c>
      <c r="B223" s="35" t="s">
        <v>361</v>
      </c>
      <c r="C223" s="90">
        <f t="shared" si="9"/>
        <v>0</v>
      </c>
      <c r="D223" s="90">
        <f t="shared" si="10"/>
        <v>0</v>
      </c>
      <c r="E223" s="90">
        <f t="shared" si="11"/>
        <v>0</v>
      </c>
      <c r="F223" s="50">
        <f>'貼り付けシート（日射量等）'!G220/3.6*10^3</f>
        <v>0</v>
      </c>
      <c r="G223" s="50">
        <f>'貼り付けシート（日射量等）'!H220/3.6*10^3</f>
        <v>0</v>
      </c>
      <c r="H223" s="91">
        <f>RADIANS('貼り付けシート（日射量等）'!I220)</f>
        <v>0</v>
      </c>
      <c r="I223" s="91">
        <f>IF('貼り付けシート（日射量等）'!J220&lt;0,RADIANS(360+('貼り付けシート（日射量等）'!J220)),RADIANS('貼り付けシート（日射量等）'!J220))</f>
        <v>0</v>
      </c>
    </row>
    <row r="224" spans="1:9">
      <c r="A224" s="20">
        <v>41649</v>
      </c>
      <c r="B224" s="35" t="s">
        <v>362</v>
      </c>
      <c r="C224" s="90">
        <f t="shared" si="9"/>
        <v>0</v>
      </c>
      <c r="D224" s="90">
        <f t="shared" si="10"/>
        <v>0</v>
      </c>
      <c r="E224" s="90">
        <f t="shared" si="11"/>
        <v>0</v>
      </c>
      <c r="F224" s="50">
        <f>'貼り付けシート（日射量等）'!G221/3.6*10^3</f>
        <v>0</v>
      </c>
      <c r="G224" s="50">
        <f>'貼り付けシート（日射量等）'!H221/3.6*10^3</f>
        <v>0</v>
      </c>
      <c r="H224" s="91">
        <f>RADIANS('貼り付けシート（日射量等）'!I221)</f>
        <v>0</v>
      </c>
      <c r="I224" s="91">
        <f>IF('貼り付けシート（日射量等）'!J221&lt;0,RADIANS(360+('貼り付けシート（日射量等）'!J221)),RADIANS('貼り付けシート（日射量等）'!J221))</f>
        <v>0</v>
      </c>
    </row>
    <row r="225" spans="1:9">
      <c r="A225" s="20">
        <v>41649</v>
      </c>
      <c r="B225" s="35" t="s">
        <v>363</v>
      </c>
      <c r="C225" s="90">
        <f t="shared" si="9"/>
        <v>0</v>
      </c>
      <c r="D225" s="90">
        <f t="shared" si="10"/>
        <v>0</v>
      </c>
      <c r="E225" s="90">
        <f t="shared" si="11"/>
        <v>0</v>
      </c>
      <c r="F225" s="50">
        <f>'貼り付けシート（日射量等）'!G222/3.6*10^3</f>
        <v>0</v>
      </c>
      <c r="G225" s="50">
        <f>'貼り付けシート（日射量等）'!H222/3.6*10^3</f>
        <v>0</v>
      </c>
      <c r="H225" s="91">
        <f>RADIANS('貼り付けシート（日射量等）'!I222)</f>
        <v>0</v>
      </c>
      <c r="I225" s="91">
        <f>IF('貼り付けシート（日射量等）'!J222&lt;0,RADIANS(360+('貼り付けシート（日射量等）'!J222)),RADIANS('貼り付けシート（日射量等）'!J222))</f>
        <v>0</v>
      </c>
    </row>
    <row r="226" spans="1:9">
      <c r="A226" s="20">
        <v>41649</v>
      </c>
      <c r="B226" s="35" t="s">
        <v>364</v>
      </c>
      <c r="C226" s="90">
        <f t="shared" si="9"/>
        <v>0</v>
      </c>
      <c r="D226" s="90">
        <f t="shared" si="10"/>
        <v>0</v>
      </c>
      <c r="E226" s="90">
        <f t="shared" si="11"/>
        <v>0</v>
      </c>
      <c r="F226" s="50">
        <f>'貼り付けシート（日射量等）'!G223/3.6*10^3</f>
        <v>0</v>
      </c>
      <c r="G226" s="50">
        <f>'貼り付けシート（日射量等）'!H223/3.6*10^3</f>
        <v>0</v>
      </c>
      <c r="H226" s="91">
        <f>RADIANS('貼り付けシート（日射量等）'!I223)</f>
        <v>0</v>
      </c>
      <c r="I226" s="91">
        <f>IF('貼り付けシート（日射量等）'!J223&lt;0,RADIANS(360+('貼り付けシート（日射量等）'!J223)),RADIANS('貼り付けシート（日射量等）'!J223))</f>
        <v>0</v>
      </c>
    </row>
    <row r="227" spans="1:9">
      <c r="A227" s="20">
        <v>41649</v>
      </c>
      <c r="B227" s="35" t="s">
        <v>365</v>
      </c>
      <c r="C227" s="90">
        <f t="shared" si="9"/>
        <v>0</v>
      </c>
      <c r="D227" s="90">
        <f t="shared" si="10"/>
        <v>0</v>
      </c>
      <c r="E227" s="90">
        <f t="shared" si="11"/>
        <v>0</v>
      </c>
      <c r="F227" s="50">
        <f>'貼り付けシート（日射量等）'!G224/3.6*10^3</f>
        <v>0</v>
      </c>
      <c r="G227" s="50">
        <f>'貼り付けシート（日射量等）'!H224/3.6*10^3</f>
        <v>0</v>
      </c>
      <c r="H227" s="91">
        <f>RADIANS('貼り付けシート（日射量等）'!I224)</f>
        <v>0</v>
      </c>
      <c r="I227" s="91">
        <f>IF('貼り付けシート（日射量等）'!J224&lt;0,RADIANS(360+('貼り付けシート（日射量等）'!J224)),RADIANS('貼り付けシート（日射量等）'!J224))</f>
        <v>0</v>
      </c>
    </row>
    <row r="228" spans="1:9">
      <c r="A228" s="20">
        <v>41649</v>
      </c>
      <c r="B228" s="35" t="s">
        <v>366</v>
      </c>
      <c r="C228" s="90">
        <f t="shared" si="9"/>
        <v>3.6440734825517302</v>
      </c>
      <c r="D228" s="90">
        <f t="shared" si="10"/>
        <v>0.95005595368241302</v>
      </c>
      <c r="E228" s="90">
        <f t="shared" si="11"/>
        <v>2.6940175288693173</v>
      </c>
      <c r="F228" s="50">
        <f>'貼り付けシート（日射量等）'!G225/3.6*10^3</f>
        <v>2.7777777777777777</v>
      </c>
      <c r="G228" s="50">
        <f>'貼り付けシート（日射量等）'!H225/3.6*10^3</f>
        <v>2.7777777777777777</v>
      </c>
      <c r="H228" s="91">
        <f>RADIANS('貼り付けシート（日射量等）'!I225)</f>
        <v>0</v>
      </c>
      <c r="I228" s="91">
        <f>IF('貼り付けシート（日射量等）'!J225&lt;0,RADIANS(360+('貼り付けシート（日射量等）'!J225)),RADIANS('貼り付けシート（日射量等）'!J225))</f>
        <v>0</v>
      </c>
    </row>
    <row r="229" spans="1:9">
      <c r="A229" s="20">
        <v>41649</v>
      </c>
      <c r="B229" s="35" t="s">
        <v>367</v>
      </c>
      <c r="C229" s="90">
        <f t="shared" si="9"/>
        <v>32.899680143611818</v>
      </c>
      <c r="D229" s="90">
        <f t="shared" si="10"/>
        <v>5.9595048549186442</v>
      </c>
      <c r="E229" s="90">
        <f t="shared" si="11"/>
        <v>26.940175288693172</v>
      </c>
      <c r="F229" s="50">
        <f>'貼り付けシート（日射量等）'!G226/3.6*10^3</f>
        <v>16.666666666666668</v>
      </c>
      <c r="G229" s="50">
        <f>'貼り付けシート（日射量等）'!H226/3.6*10^3</f>
        <v>27.777777777777779</v>
      </c>
      <c r="H229" s="91">
        <f>RADIANS('貼り付けシート（日射量等）'!I226)</f>
        <v>0.15533430342749532</v>
      </c>
      <c r="I229" s="91">
        <f>IF('貼り付けシート（日射量等）'!J226&lt;0,RADIANS(360+('貼り付けシート（日射量等）'!J226)),RADIANS('貼り付けシート（日射量等）'!J226))</f>
        <v>5.3913220594104834</v>
      </c>
    </row>
    <row r="230" spans="1:9">
      <c r="A230" s="20">
        <v>41649</v>
      </c>
      <c r="B230" s="35" t="s">
        <v>368</v>
      </c>
      <c r="C230" s="90">
        <f t="shared" si="9"/>
        <v>68.077584936939331</v>
      </c>
      <c r="D230" s="90">
        <f t="shared" si="10"/>
        <v>8.8091993018143455</v>
      </c>
      <c r="E230" s="90">
        <f t="shared" si="11"/>
        <v>59.268385635124979</v>
      </c>
      <c r="F230" s="50">
        <f>'貼り付けシート（日射量等）'!G227/3.6*10^3</f>
        <v>16.666666666666668</v>
      </c>
      <c r="G230" s="50">
        <f>'貼り付けシート（日射量等）'!H227/3.6*10^3</f>
        <v>61.111111111111107</v>
      </c>
      <c r="H230" s="91">
        <f>RADIANS('貼り付けシート（日射量等）'!I227)</f>
        <v>0.29845130209103038</v>
      </c>
      <c r="I230" s="91">
        <f>IF('貼り付けシート（日射量等）'!J227&lt;0,RADIANS(360+('貼り付けシート（日射量等）'!J227)),RADIANS('貼り付けシート（日射量等）'!J227))</f>
        <v>5.5937802526418263</v>
      </c>
    </row>
    <row r="231" spans="1:9">
      <c r="A231" s="20">
        <v>41649</v>
      </c>
      <c r="B231" s="35" t="s">
        <v>369</v>
      </c>
      <c r="C231" s="90">
        <f t="shared" si="9"/>
        <v>96.217636458320314</v>
      </c>
      <c r="D231" s="90">
        <f t="shared" si="10"/>
        <v>12.703093063371464</v>
      </c>
      <c r="E231" s="90">
        <f t="shared" si="11"/>
        <v>83.514543394948845</v>
      </c>
      <c r="F231" s="50">
        <f>'貼り付けシート（日射量等）'!G228/3.6*10^3</f>
        <v>19.444444444444446</v>
      </c>
      <c r="G231" s="50">
        <f>'貼り付けシート（日射量等）'!H228/3.6*10^3</f>
        <v>86.111111111111114</v>
      </c>
      <c r="H231" s="91">
        <f>RADIANS('貼り付けシート（日射量等）'!I228)</f>
        <v>0.4066617157146788</v>
      </c>
      <c r="I231" s="91">
        <f>IF('貼り付けシート（日射量等）'!J228&lt;0,RADIANS(360+('貼り付けシート（日射量等）'!J228)),RADIANS('貼り付けシート（日射量等）'!J228))</f>
        <v>5.8241637139050777</v>
      </c>
    </row>
    <row r="232" spans="1:9">
      <c r="A232" s="20">
        <v>41649</v>
      </c>
      <c r="B232" s="35" t="s">
        <v>370</v>
      </c>
      <c r="C232" s="90">
        <f t="shared" si="9"/>
        <v>113.80368722178957</v>
      </c>
      <c r="D232" s="90">
        <f t="shared" si="10"/>
        <v>14.125038653624836</v>
      </c>
      <c r="E232" s="90">
        <f t="shared" si="11"/>
        <v>99.678648568164732</v>
      </c>
      <c r="F232" s="50">
        <f>'貼り付けシート（日射量等）'!G229/3.6*10^3</f>
        <v>19.444444444444446</v>
      </c>
      <c r="G232" s="50">
        <f>'貼り付けシート（日射量等）'!H229/3.6*10^3</f>
        <v>102.77777777777777</v>
      </c>
      <c r="H232" s="91">
        <f>RADIANS('貼り付けシート（日射量等）'!I229)</f>
        <v>0.47298422729046335</v>
      </c>
      <c r="I232" s="91">
        <f>IF('貼り付けシート（日射量等）'!J229&lt;0,RADIANS(360+('貼り付けシート（日射量等）'!J229)),RADIANS('貼り付けシート（日射量等）'!J229))</f>
        <v>6.0824724432002384</v>
      </c>
    </row>
    <row r="233" spans="1:9">
      <c r="A233" s="20">
        <v>41649</v>
      </c>
      <c r="B233" s="35" t="s">
        <v>371</v>
      </c>
      <c r="C233" s="90">
        <f t="shared" si="9"/>
        <v>114.70586786552335</v>
      </c>
      <c r="D233" s="90">
        <f t="shared" si="10"/>
        <v>12.333201768489284</v>
      </c>
      <c r="E233" s="90">
        <f t="shared" si="11"/>
        <v>102.37266609703406</v>
      </c>
      <c r="F233" s="50">
        <f>'貼り付けシート（日射量等）'!G230/3.6*10^3</f>
        <v>16.666666666666668</v>
      </c>
      <c r="G233" s="50">
        <f>'貼り付けシート（日射量等）'!H230/3.6*10^3</f>
        <v>105.55555555555556</v>
      </c>
      <c r="H233" s="91">
        <f>RADIANS('貼り付けシート（日射量等）'!I230)</f>
        <v>0.48520153205442362</v>
      </c>
      <c r="I233" s="91">
        <f>IF('貼り付けシート（日射量等）'!J230&lt;0,RADIANS(360+('貼り付けシート（日射量等）'!J230)),RADIANS('貼り付けシート（日射量等）'!J230))</f>
        <v>7.3303828583761846E-2</v>
      </c>
    </row>
    <row r="234" spans="1:9">
      <c r="A234" s="20">
        <v>41649</v>
      </c>
      <c r="B234" s="35" t="s">
        <v>372</v>
      </c>
      <c r="C234" s="90">
        <f t="shared" si="9"/>
        <v>105.09696371135871</v>
      </c>
      <c r="D234" s="90">
        <f t="shared" si="10"/>
        <v>13.500367729801921</v>
      </c>
      <c r="E234" s="90">
        <f t="shared" si="11"/>
        <v>91.596595981556789</v>
      </c>
      <c r="F234" s="50">
        <f>'貼り付けシート（日射量等）'!G231/3.6*10^3</f>
        <v>19.444444444444446</v>
      </c>
      <c r="G234" s="50">
        <f>'貼り付けシート（日射量等）'!H231/3.6*10^3</f>
        <v>94.444444444444443</v>
      </c>
      <c r="H234" s="91">
        <f>RADIANS('貼り付けシート（日射量等）'!I231)</f>
        <v>0.44331363000655966</v>
      </c>
      <c r="I234" s="91">
        <f>IF('貼り付けシート（日射量等）'!J231&lt;0,RADIANS(360+('貼り付けシート（日射量等）'!J231)),RADIANS('貼り付けシート（日射量等）'!J231))</f>
        <v>0.34033920413889424</v>
      </c>
    </row>
    <row r="235" spans="1:9">
      <c r="A235" s="20">
        <v>41649</v>
      </c>
      <c r="B235" s="35" t="s">
        <v>373</v>
      </c>
      <c r="C235" s="90">
        <f t="shared" si="9"/>
        <v>84.272816063300652</v>
      </c>
      <c r="D235" s="90">
        <f t="shared" si="10"/>
        <v>11.534342783829091</v>
      </c>
      <c r="E235" s="90">
        <f t="shared" si="11"/>
        <v>72.738473279471563</v>
      </c>
      <c r="F235" s="50">
        <f>'貼り付けシート（日射量等）'!G232/3.6*10^3</f>
        <v>19.444444444444446</v>
      </c>
      <c r="G235" s="50">
        <f>'貼り付けシート（日射量等）'!H232/3.6*10^3</f>
        <v>75</v>
      </c>
      <c r="H235" s="91">
        <f>RADIANS('貼り付けシート（日射量等）'!I232)</f>
        <v>0.35430183815484889</v>
      </c>
      <c r="I235" s="91">
        <f>IF('貼り付けシート（日射量等）'!J232&lt;0,RADIANS(360+('貼り付けシート（日射量等）'!J232)),RADIANS('貼り付けシート（日射量等）'!J232))</f>
        <v>0.58643062867009477</v>
      </c>
    </row>
    <row r="236" spans="1:9">
      <c r="A236" s="20">
        <v>41649</v>
      </c>
      <c r="B236" s="35" t="s">
        <v>374</v>
      </c>
      <c r="C236" s="90">
        <f t="shared" si="9"/>
        <v>52.921956829178605</v>
      </c>
      <c r="D236" s="90">
        <f t="shared" si="10"/>
        <v>9.8176763672695273</v>
      </c>
      <c r="E236" s="90">
        <f t="shared" si="11"/>
        <v>43.104280461909077</v>
      </c>
      <c r="F236" s="50">
        <f>'貼り付けシート（日射量等）'!G233/3.6*10^3</f>
        <v>22.222222222222221</v>
      </c>
      <c r="G236" s="50">
        <f>'貼り付けシート（日射量等）'!H233/3.6*10^3</f>
        <v>44.444444444444443</v>
      </c>
      <c r="H236" s="91">
        <f>RADIANS('貼り付けシート（日射量等）'!I233)</f>
        <v>0.22514747350726852</v>
      </c>
      <c r="I236" s="91">
        <f>IF('貼り付けシート（日射量等）'!J233&lt;0,RADIANS(360+('貼り付けシート（日射量等）'!J233)),RADIANS('貼り付けシート（日射量等）'!J233))</f>
        <v>0.80110612666539727</v>
      </c>
    </row>
    <row r="237" spans="1:9">
      <c r="A237" s="20">
        <v>41649</v>
      </c>
      <c r="B237" s="35" t="s">
        <v>375</v>
      </c>
      <c r="C237" s="90">
        <f t="shared" si="9"/>
        <v>16.39538326058371</v>
      </c>
      <c r="D237" s="90">
        <f t="shared" si="10"/>
        <v>5.6193131451064415</v>
      </c>
      <c r="E237" s="90">
        <f t="shared" si="11"/>
        <v>10.776070115477269</v>
      </c>
      <c r="F237" s="50">
        <f>'貼り付けシート（日射量等）'!G234/3.6*10^3</f>
        <v>22.222222222222221</v>
      </c>
      <c r="G237" s="50">
        <f>'貼り付けシート（日射量等）'!H234/3.6*10^3</f>
        <v>11.111111111111111</v>
      </c>
      <c r="H237" s="91">
        <f>RADIANS('貼り付けシート（日射量等）'!I234)</f>
        <v>6.9813170079773182E-2</v>
      </c>
      <c r="I237" s="91">
        <f>IF('貼り付けシート（日射量等）'!J234&lt;0,RADIANS(360+('貼り付けシート（日射量等）'!J234)),RADIANS('貼り付けシート（日射量等）'!J234))</f>
        <v>0.9896016858807849</v>
      </c>
    </row>
    <row r="238" spans="1:9">
      <c r="A238" s="20">
        <v>41649</v>
      </c>
      <c r="B238" s="35" t="s">
        <v>376</v>
      </c>
      <c r="C238" s="90">
        <f t="shared" si="9"/>
        <v>0</v>
      </c>
      <c r="D238" s="90">
        <f t="shared" si="10"/>
        <v>0</v>
      </c>
      <c r="E238" s="90">
        <f t="shared" si="11"/>
        <v>0</v>
      </c>
      <c r="F238" s="50">
        <f>'貼り付けシート（日射量等）'!G235/3.6*10^3</f>
        <v>0</v>
      </c>
      <c r="G238" s="50">
        <f>'貼り付けシート（日射量等）'!H235/3.6*10^3</f>
        <v>0</v>
      </c>
      <c r="H238" s="91">
        <f>RADIANS('貼り付けシート（日射量等）'!I235)</f>
        <v>0</v>
      </c>
      <c r="I238" s="91">
        <f>IF('貼り付けシート（日射量等）'!J235&lt;0,RADIANS(360+('貼り付けシート（日射量等）'!J235)),RADIANS('貼り付けシート（日射量等）'!J235))</f>
        <v>0</v>
      </c>
    </row>
    <row r="239" spans="1:9">
      <c r="A239" s="20">
        <v>41649</v>
      </c>
      <c r="B239" s="35" t="s">
        <v>377</v>
      </c>
      <c r="C239" s="90">
        <f t="shared" si="9"/>
        <v>0</v>
      </c>
      <c r="D239" s="90">
        <f t="shared" si="10"/>
        <v>0</v>
      </c>
      <c r="E239" s="90">
        <f t="shared" si="11"/>
        <v>0</v>
      </c>
      <c r="F239" s="50">
        <f>'貼り付けシート（日射量等）'!G236/3.6*10^3</f>
        <v>0</v>
      </c>
      <c r="G239" s="50">
        <f>'貼り付けシート（日射量等）'!H236/3.6*10^3</f>
        <v>0</v>
      </c>
      <c r="H239" s="91">
        <f>RADIANS('貼り付けシート（日射量等）'!I236)</f>
        <v>0</v>
      </c>
      <c r="I239" s="91">
        <f>IF('貼り付けシート（日射量等）'!J236&lt;0,RADIANS(360+('貼り付けシート（日射量等）'!J236)),RADIANS('貼り付けシート（日射量等）'!J236))</f>
        <v>0</v>
      </c>
    </row>
    <row r="240" spans="1:9">
      <c r="A240" s="20">
        <v>41649</v>
      </c>
      <c r="B240" s="35" t="s">
        <v>378</v>
      </c>
      <c r="C240" s="90">
        <f t="shared" si="9"/>
        <v>0</v>
      </c>
      <c r="D240" s="90">
        <f t="shared" si="10"/>
        <v>0</v>
      </c>
      <c r="E240" s="90">
        <f t="shared" si="11"/>
        <v>0</v>
      </c>
      <c r="F240" s="50">
        <f>'貼り付けシート（日射量等）'!G237/3.6*10^3</f>
        <v>0</v>
      </c>
      <c r="G240" s="50">
        <f>'貼り付けシート（日射量等）'!H237/3.6*10^3</f>
        <v>0</v>
      </c>
      <c r="H240" s="91">
        <f>RADIANS('貼り付けシート（日射量等）'!I237)</f>
        <v>0</v>
      </c>
      <c r="I240" s="91">
        <f>IF('貼り付けシート（日射量等）'!J237&lt;0,RADIANS(360+('貼り付けシート（日射量等）'!J237)),RADIANS('貼り付けシート（日射量等）'!J237))</f>
        <v>0</v>
      </c>
    </row>
    <row r="241" spans="1:9">
      <c r="A241" s="20">
        <v>41649</v>
      </c>
      <c r="B241" s="35" t="s">
        <v>379</v>
      </c>
      <c r="C241" s="90">
        <f t="shared" si="9"/>
        <v>0</v>
      </c>
      <c r="D241" s="90">
        <f t="shared" si="10"/>
        <v>0</v>
      </c>
      <c r="E241" s="90">
        <f t="shared" si="11"/>
        <v>0</v>
      </c>
      <c r="F241" s="50">
        <f>'貼り付けシート（日射量等）'!G238/3.6*10^3</f>
        <v>0</v>
      </c>
      <c r="G241" s="50">
        <f>'貼り付けシート（日射量等）'!H238/3.6*10^3</f>
        <v>0</v>
      </c>
      <c r="H241" s="91">
        <f>RADIANS('貼り付けシート（日射量等）'!I238)</f>
        <v>0</v>
      </c>
      <c r="I241" s="91">
        <f>IF('貼り付けシート（日射量等）'!J238&lt;0,RADIANS(360+('貼り付けシート（日射量等）'!J238)),RADIANS('貼り付けシート（日射量等）'!J238))</f>
        <v>0</v>
      </c>
    </row>
    <row r="242" spans="1:9">
      <c r="A242" s="20">
        <v>41649</v>
      </c>
      <c r="B242" s="35" t="s">
        <v>380</v>
      </c>
      <c r="C242" s="90">
        <f t="shared" si="9"/>
        <v>0</v>
      </c>
      <c r="D242" s="90">
        <f t="shared" si="10"/>
        <v>0</v>
      </c>
      <c r="E242" s="90">
        <f t="shared" si="11"/>
        <v>0</v>
      </c>
      <c r="F242" s="50">
        <f>'貼り付けシート（日射量等）'!G239/3.6*10^3</f>
        <v>0</v>
      </c>
      <c r="G242" s="50">
        <f>'貼り付けシート（日射量等）'!H239/3.6*10^3</f>
        <v>0</v>
      </c>
      <c r="H242" s="91">
        <f>RADIANS('貼り付けシート（日射量等）'!I239)</f>
        <v>0</v>
      </c>
      <c r="I242" s="91">
        <f>IF('貼り付けシート（日射量等）'!J239&lt;0,RADIANS(360+('貼り付けシート（日射量等）'!J239)),RADIANS('貼り付けシート（日射量等）'!J239))</f>
        <v>0</v>
      </c>
    </row>
    <row r="243" spans="1:9">
      <c r="A243" s="20">
        <v>41649</v>
      </c>
      <c r="B243" s="35" t="s">
        <v>381</v>
      </c>
      <c r="C243" s="90">
        <f t="shared" si="9"/>
        <v>0</v>
      </c>
      <c r="D243" s="90">
        <f t="shared" si="10"/>
        <v>0</v>
      </c>
      <c r="E243" s="90">
        <f t="shared" si="11"/>
        <v>0</v>
      </c>
      <c r="F243" s="50">
        <f>'貼り付けシート（日射量等）'!G240/3.6*10^3</f>
        <v>0</v>
      </c>
      <c r="G243" s="50">
        <f>'貼り付けシート（日射量等）'!H240/3.6*10^3</f>
        <v>0</v>
      </c>
      <c r="H243" s="91">
        <f>RADIANS('貼り付けシート（日射量等）'!I240)</f>
        <v>0</v>
      </c>
      <c r="I243" s="91">
        <f>IF('貼り付けシート（日射量等）'!J240&lt;0,RADIANS(360+('貼り付けシート（日射量等）'!J240)),RADIANS('貼り付けシート（日射量等）'!J240))</f>
        <v>0</v>
      </c>
    </row>
    <row r="244" spans="1:9">
      <c r="A244" s="20">
        <v>41649</v>
      </c>
      <c r="B244" s="35" t="s">
        <v>382</v>
      </c>
      <c r="C244" s="90">
        <f t="shared" si="9"/>
        <v>0</v>
      </c>
      <c r="D244" s="90">
        <f t="shared" si="10"/>
        <v>0</v>
      </c>
      <c r="E244" s="90">
        <f t="shared" si="11"/>
        <v>0</v>
      </c>
      <c r="F244" s="50">
        <f>'貼り付けシート（日射量等）'!G241/3.6*10^3</f>
        <v>0</v>
      </c>
      <c r="G244" s="50">
        <f>'貼り付けシート（日射量等）'!H241/3.6*10^3</f>
        <v>0</v>
      </c>
      <c r="H244" s="91">
        <f>RADIANS('貼り付けシート（日射量等）'!I241)</f>
        <v>0</v>
      </c>
      <c r="I244" s="91">
        <f>IF('貼り付けシート（日射量等）'!J241&lt;0,RADIANS(360+('貼り付けシート（日射量等）'!J241)),RADIANS('貼り付けシート（日射量等）'!J241))</f>
        <v>0</v>
      </c>
    </row>
    <row r="245" spans="1:9">
      <c r="A245" s="20">
        <v>41649</v>
      </c>
      <c r="B245" s="35" t="s">
        <v>383</v>
      </c>
      <c r="C245" s="90">
        <f t="shared" si="9"/>
        <v>0</v>
      </c>
      <c r="D245" s="90">
        <f t="shared" si="10"/>
        <v>0</v>
      </c>
      <c r="E245" s="90">
        <f t="shared" si="11"/>
        <v>0</v>
      </c>
      <c r="F245" s="50">
        <f>'貼り付けシート（日射量等）'!G242/3.6*10^3</f>
        <v>0</v>
      </c>
      <c r="G245" s="50">
        <f>'貼り付けシート（日射量等）'!H242/3.6*10^3</f>
        <v>0</v>
      </c>
      <c r="H245" s="91">
        <f>RADIANS('貼り付けシート（日射量等）'!I242)</f>
        <v>0</v>
      </c>
      <c r="I245" s="91">
        <f>IF('貼り付けシート（日射量等）'!J242&lt;0,RADIANS(360+('貼り付けシート（日射量等）'!J242)),RADIANS('貼り付けシート（日射量等）'!J242))</f>
        <v>0</v>
      </c>
    </row>
    <row r="246" spans="1:9">
      <c r="A246" s="20">
        <v>41650</v>
      </c>
      <c r="B246" s="35" t="s">
        <v>360</v>
      </c>
      <c r="C246" s="90">
        <f t="shared" si="9"/>
        <v>0</v>
      </c>
      <c r="D246" s="90">
        <f t="shared" si="10"/>
        <v>0</v>
      </c>
      <c r="E246" s="90">
        <f t="shared" si="11"/>
        <v>0</v>
      </c>
      <c r="F246" s="50">
        <f>'貼り付けシート（日射量等）'!G243/3.6*10^3</f>
        <v>0</v>
      </c>
      <c r="G246" s="50">
        <f>'貼り付けシート（日射量等）'!H243/3.6*10^3</f>
        <v>0</v>
      </c>
      <c r="H246" s="91">
        <f>RADIANS('貼り付けシート（日射量等）'!I243)</f>
        <v>0</v>
      </c>
      <c r="I246" s="91">
        <f>IF('貼り付けシート（日射量等）'!J243&lt;0,RADIANS(360+('貼り付けシート（日射量等）'!J243)),RADIANS('貼り付けシート（日射量等）'!J243))</f>
        <v>0</v>
      </c>
    </row>
    <row r="247" spans="1:9">
      <c r="A247" s="20">
        <v>41650</v>
      </c>
      <c r="B247" s="35" t="s">
        <v>361</v>
      </c>
      <c r="C247" s="90">
        <f t="shared" si="9"/>
        <v>0</v>
      </c>
      <c r="D247" s="90">
        <f t="shared" si="10"/>
        <v>0</v>
      </c>
      <c r="E247" s="90">
        <f t="shared" si="11"/>
        <v>0</v>
      </c>
      <c r="F247" s="50">
        <f>'貼り付けシート（日射量等）'!G244/3.6*10^3</f>
        <v>0</v>
      </c>
      <c r="G247" s="50">
        <f>'貼り付けシート（日射量等）'!H244/3.6*10^3</f>
        <v>0</v>
      </c>
      <c r="H247" s="91">
        <f>RADIANS('貼り付けシート（日射量等）'!I244)</f>
        <v>0</v>
      </c>
      <c r="I247" s="91">
        <f>IF('貼り付けシート（日射量等）'!J244&lt;0,RADIANS(360+('貼り付けシート（日射量等）'!J244)),RADIANS('貼り付けシート（日射量等）'!J244))</f>
        <v>0</v>
      </c>
    </row>
    <row r="248" spans="1:9">
      <c r="A248" s="20">
        <v>41650</v>
      </c>
      <c r="B248" s="35" t="s">
        <v>362</v>
      </c>
      <c r="C248" s="90">
        <f t="shared" si="9"/>
        <v>0</v>
      </c>
      <c r="D248" s="90">
        <f t="shared" si="10"/>
        <v>0</v>
      </c>
      <c r="E248" s="90">
        <f t="shared" si="11"/>
        <v>0</v>
      </c>
      <c r="F248" s="50">
        <f>'貼り付けシート（日射量等）'!G245/3.6*10^3</f>
        <v>0</v>
      </c>
      <c r="G248" s="50">
        <f>'貼り付けシート（日射量等）'!H245/3.6*10^3</f>
        <v>0</v>
      </c>
      <c r="H248" s="91">
        <f>RADIANS('貼り付けシート（日射量等）'!I245)</f>
        <v>0</v>
      </c>
      <c r="I248" s="91">
        <f>IF('貼り付けシート（日射量等）'!J245&lt;0,RADIANS(360+('貼り付けシート（日射量等）'!J245)),RADIANS('貼り付けシート（日射量等）'!J245))</f>
        <v>0</v>
      </c>
    </row>
    <row r="249" spans="1:9">
      <c r="A249" s="20">
        <v>41650</v>
      </c>
      <c r="B249" s="35" t="s">
        <v>363</v>
      </c>
      <c r="C249" s="90">
        <f t="shared" si="9"/>
        <v>0</v>
      </c>
      <c r="D249" s="90">
        <f t="shared" si="10"/>
        <v>0</v>
      </c>
      <c r="E249" s="90">
        <f t="shared" si="11"/>
        <v>0</v>
      </c>
      <c r="F249" s="50">
        <f>'貼り付けシート（日射量等）'!G246/3.6*10^3</f>
        <v>0</v>
      </c>
      <c r="G249" s="50">
        <f>'貼り付けシート（日射量等）'!H246/3.6*10^3</f>
        <v>0</v>
      </c>
      <c r="H249" s="91">
        <f>RADIANS('貼り付けシート（日射量等）'!I246)</f>
        <v>0</v>
      </c>
      <c r="I249" s="91">
        <f>IF('貼り付けシート（日射量等）'!J246&lt;0,RADIANS(360+('貼り付けシート（日射量等）'!J246)),RADIANS('貼り付けシート（日射量等）'!J246))</f>
        <v>0</v>
      </c>
    </row>
    <row r="250" spans="1:9">
      <c r="A250" s="20">
        <v>41650</v>
      </c>
      <c r="B250" s="35" t="s">
        <v>364</v>
      </c>
      <c r="C250" s="90">
        <f t="shared" si="9"/>
        <v>0</v>
      </c>
      <c r="D250" s="90">
        <f t="shared" si="10"/>
        <v>0</v>
      </c>
      <c r="E250" s="90">
        <f t="shared" si="11"/>
        <v>0</v>
      </c>
      <c r="F250" s="50">
        <f>'貼り付けシート（日射量等）'!G247/3.6*10^3</f>
        <v>0</v>
      </c>
      <c r="G250" s="50">
        <f>'貼り付けシート（日射量等）'!H247/3.6*10^3</f>
        <v>0</v>
      </c>
      <c r="H250" s="91">
        <f>RADIANS('貼り付けシート（日射量等）'!I247)</f>
        <v>0</v>
      </c>
      <c r="I250" s="91">
        <f>IF('貼り付けシート（日射量等）'!J247&lt;0,RADIANS(360+('貼り付けシート（日射量等）'!J247)),RADIANS('貼り付けシート（日射量等）'!J247))</f>
        <v>0</v>
      </c>
    </row>
    <row r="251" spans="1:9">
      <c r="A251" s="20">
        <v>41650</v>
      </c>
      <c r="B251" s="35" t="s">
        <v>365</v>
      </c>
      <c r="C251" s="90">
        <f t="shared" si="9"/>
        <v>0</v>
      </c>
      <c r="D251" s="90">
        <f t="shared" si="10"/>
        <v>0</v>
      </c>
      <c r="E251" s="90">
        <f t="shared" si="11"/>
        <v>0</v>
      </c>
      <c r="F251" s="50">
        <f>'貼り付けシート（日射量等）'!G248/3.6*10^3</f>
        <v>0</v>
      </c>
      <c r="G251" s="50">
        <f>'貼り付けシート（日射量等）'!H248/3.6*10^3</f>
        <v>0</v>
      </c>
      <c r="H251" s="91">
        <f>RADIANS('貼り付けシート（日射量等）'!I248)</f>
        <v>0</v>
      </c>
      <c r="I251" s="91">
        <f>IF('貼り付けシート（日射量等）'!J248&lt;0,RADIANS(360+('貼り付けシート（日射量等）'!J248)),RADIANS('貼り付けシート（日射量等）'!J248))</f>
        <v>0</v>
      </c>
    </row>
    <row r="252" spans="1:9">
      <c r="A252" s="20">
        <v>41650</v>
      </c>
      <c r="B252" s="35" t="s">
        <v>366</v>
      </c>
      <c r="C252" s="90">
        <f t="shared" si="9"/>
        <v>3.6440734825517302</v>
      </c>
      <c r="D252" s="90">
        <f t="shared" si="10"/>
        <v>0.95005595368241302</v>
      </c>
      <c r="E252" s="90">
        <f t="shared" si="11"/>
        <v>2.6940175288693173</v>
      </c>
      <c r="F252" s="50">
        <f>'貼り付けシート（日射量等）'!G249/3.6*10^3</f>
        <v>2.7777777777777777</v>
      </c>
      <c r="G252" s="50">
        <f>'貼り付けシート（日射量等）'!H249/3.6*10^3</f>
        <v>2.7777777777777777</v>
      </c>
      <c r="H252" s="91">
        <f>RADIANS('貼り付けシート（日射量等）'!I249)</f>
        <v>0</v>
      </c>
      <c r="I252" s="91">
        <f>IF('貼り付けシート（日射量等）'!J249&lt;0,RADIANS(360+('貼り付けシート（日射量等）'!J249)),RADIANS('貼り付けシート（日射量等）'!J249))</f>
        <v>0</v>
      </c>
    </row>
    <row r="253" spans="1:9">
      <c r="A253" s="20">
        <v>41650</v>
      </c>
      <c r="B253" s="35" t="s">
        <v>367</v>
      </c>
      <c r="C253" s="90">
        <f t="shared" si="9"/>
        <v>41.28353788107799</v>
      </c>
      <c r="D253" s="90">
        <f t="shared" si="10"/>
        <v>8.9553275346461785</v>
      </c>
      <c r="E253" s="90">
        <f t="shared" si="11"/>
        <v>32.32821034643181</v>
      </c>
      <c r="F253" s="50">
        <f>'貼り付けシート（日射量等）'!G250/3.6*10^3</f>
        <v>24.999999999999996</v>
      </c>
      <c r="G253" s="50">
        <f>'貼り付けシート（日射量等）'!H250/3.6*10^3</f>
        <v>33.333333333333336</v>
      </c>
      <c r="H253" s="91">
        <f>RADIANS('貼り付けシート（日射量等）'!I250)</f>
        <v>0.15707963267948966</v>
      </c>
      <c r="I253" s="91">
        <f>IF('貼り付けシート（日射量等）'!J250&lt;0,RADIANS(360+('貼り付けシート（日射量等）'!J250)),RADIANS('貼り付けシート（日射量等）'!J250))</f>
        <v>5.3878314009064949</v>
      </c>
    </row>
    <row r="254" spans="1:9">
      <c r="A254" s="20">
        <v>41650</v>
      </c>
      <c r="B254" s="35" t="s">
        <v>368</v>
      </c>
      <c r="C254" s="90">
        <f t="shared" si="9"/>
        <v>76.41767209473592</v>
      </c>
      <c r="D254" s="90">
        <f t="shared" si="10"/>
        <v>11.761251401872304</v>
      </c>
      <c r="E254" s="90">
        <f t="shared" si="11"/>
        <v>64.65642069286362</v>
      </c>
      <c r="F254" s="50">
        <f>'貼り付けシート（日射量等）'!G251/3.6*10^3</f>
        <v>22.222222222222221</v>
      </c>
      <c r="G254" s="50">
        <f>'貼り付けシート（日射量等）'!H251/3.6*10^3</f>
        <v>66.666666666666671</v>
      </c>
      <c r="H254" s="91">
        <f>RADIANS('貼り付けシート（日射量等）'!I251)</f>
        <v>0.30019663134302466</v>
      </c>
      <c r="I254" s="91">
        <f>IF('貼り付けシート（日射量等）'!J251&lt;0,RADIANS(360+('貼り付けシート（日射量等）'!J251)),RADIANS('貼り付けシート（日射量等）'!J251))</f>
        <v>5.5902895941378379</v>
      </c>
    </row>
    <row r="255" spans="1:9">
      <c r="A255" s="20">
        <v>41650</v>
      </c>
      <c r="B255" s="35" t="s">
        <v>369</v>
      </c>
      <c r="C255" s="90">
        <f t="shared" si="9"/>
        <v>107.95540637971166</v>
      </c>
      <c r="D255" s="90">
        <f t="shared" si="10"/>
        <v>16.358810398154876</v>
      </c>
      <c r="E255" s="90">
        <f t="shared" si="11"/>
        <v>91.596595981556789</v>
      </c>
      <c r="F255" s="50">
        <f>'貼り付けシート（日射量等）'!G252/3.6*10^3</f>
        <v>24.999999999999996</v>
      </c>
      <c r="G255" s="50">
        <f>'貼り付けシート（日射量等）'!H252/3.6*10^3</f>
        <v>94.444444444444443</v>
      </c>
      <c r="H255" s="91">
        <f>RADIANS('貼り付けシート（日射量等）'!I252)</f>
        <v>0.40840704496667307</v>
      </c>
      <c r="I255" s="91">
        <f>IF('貼り付けシート（日射量等）'!J252&lt;0,RADIANS(360+('貼り付けシート（日射量等）'!J252)),RADIANS('貼り付けシート（日射量等）'!J252))</f>
        <v>5.8224183846530835</v>
      </c>
    </row>
    <row r="256" spans="1:9">
      <c r="A256" s="20">
        <v>41650</v>
      </c>
      <c r="B256" s="35" t="s">
        <v>370</v>
      </c>
      <c r="C256" s="90">
        <f t="shared" si="9"/>
        <v>121.2337211778393</v>
      </c>
      <c r="D256" s="90">
        <f t="shared" si="10"/>
        <v>16.167037551935913</v>
      </c>
      <c r="E256" s="90">
        <f t="shared" si="11"/>
        <v>105.06668362590338</v>
      </c>
      <c r="F256" s="50">
        <f>'貼り付けシート（日射量等）'!G253/3.6*10^3</f>
        <v>22.222222222222221</v>
      </c>
      <c r="G256" s="50">
        <f>'貼り付けシート（日射量等）'!H253/3.6*10^3</f>
        <v>108.33333333333334</v>
      </c>
      <c r="H256" s="91">
        <f>RADIANS('貼り付けシート（日射量等）'!I253)</f>
        <v>0.47472955654245763</v>
      </c>
      <c r="I256" s="91">
        <f>IF('貼り付けシート（日射量等）'!J253&lt;0,RADIANS(360+('貼り付けシート（日射量等）'!J253)),RADIANS('貼り付けシート（日射量等）'!J253))</f>
        <v>6.0807271139482442</v>
      </c>
    </row>
    <row r="257" spans="1:9">
      <c r="A257" s="20">
        <v>41650</v>
      </c>
      <c r="B257" s="35" t="s">
        <v>371</v>
      </c>
      <c r="C257" s="90">
        <f t="shared" si="9"/>
        <v>143.24351385595742</v>
      </c>
      <c r="D257" s="90">
        <f t="shared" si="10"/>
        <v>24.706742585707463</v>
      </c>
      <c r="E257" s="90">
        <f t="shared" si="11"/>
        <v>118.53677127024996</v>
      </c>
      <c r="F257" s="50">
        <f>'貼り付けシート（日射量等）'!G254/3.6*10^3</f>
        <v>33.333333333333336</v>
      </c>
      <c r="G257" s="50">
        <f>'貼り付けシート（日射量等）'!H254/3.6*10^3</f>
        <v>122.22222222222221</v>
      </c>
      <c r="H257" s="91">
        <f>RADIANS('貼り付けシート（日射量等）'!I254)</f>
        <v>0.4869468613064179</v>
      </c>
      <c r="I257" s="91">
        <f>IF('貼り付けシート（日射量等）'!J254&lt;0,RADIANS(360+('貼り付けシート（日射量等）'!J254)),RADIANS('貼り付けシート（日射量等）'!J254))</f>
        <v>7.15584993317675E-2</v>
      </c>
    </row>
    <row r="258" spans="1:9">
      <c r="A258" s="20">
        <v>41650</v>
      </c>
      <c r="B258" s="35" t="s">
        <v>372</v>
      </c>
      <c r="C258" s="90">
        <f t="shared" si="9"/>
        <v>217.84903815439145</v>
      </c>
      <c r="D258" s="90">
        <f t="shared" si="10"/>
        <v>69.678074066578972</v>
      </c>
      <c r="E258" s="90">
        <f t="shared" si="11"/>
        <v>148.17096408781248</v>
      </c>
      <c r="F258" s="50">
        <f>'貼り付けシート（日射量等）'!G255/3.6*10^3</f>
        <v>99.999999999999986</v>
      </c>
      <c r="G258" s="50">
        <f>'貼り付けシート（日射量等）'!H255/3.6*10^3</f>
        <v>152.7777777777778</v>
      </c>
      <c r="H258" s="91">
        <f>RADIANS('貼り付けシート（日射量等）'!I255)</f>
        <v>0.44680428851054838</v>
      </c>
      <c r="I258" s="91">
        <f>IF('貼り付けシート（日射量等）'!J255&lt;0,RADIANS(360+('貼り付けシート（日射量等）'!J255)),RADIANS('貼り付けシート（日射量等）'!J255))</f>
        <v>0.34033920413889424</v>
      </c>
    </row>
    <row r="259" spans="1:9">
      <c r="A259" s="20">
        <v>41650</v>
      </c>
      <c r="B259" s="35" t="s">
        <v>373</v>
      </c>
      <c r="C259" s="90">
        <f t="shared" si="9"/>
        <v>119.13359620360174</v>
      </c>
      <c r="D259" s="90">
        <f t="shared" si="10"/>
        <v>24.842982693175639</v>
      </c>
      <c r="E259" s="90">
        <f t="shared" si="11"/>
        <v>94.290613510426098</v>
      </c>
      <c r="F259" s="50">
        <f>'貼り付けシート（日射量等）'!G256/3.6*10^3</f>
        <v>41.666666666666664</v>
      </c>
      <c r="G259" s="50">
        <f>'貼り付けシート（日射量等）'!H256/3.6*10^3</f>
        <v>97.222222222222214</v>
      </c>
      <c r="H259" s="91">
        <f>RADIANS('貼り付けシート（日射量等）'!I256)</f>
        <v>0.35779249665883756</v>
      </c>
      <c r="I259" s="91">
        <f>IF('貼り付けシート（日射量等）'!J256&lt;0,RADIANS(360+('貼り付けシート（日射量等）'!J256)),RADIANS('貼り付けシート（日射量等）'!J256))</f>
        <v>0.58468529941810043</v>
      </c>
    </row>
    <row r="260" spans="1:9">
      <c r="A260" s="20">
        <v>41650</v>
      </c>
      <c r="B260" s="35" t="s">
        <v>374</v>
      </c>
      <c r="C260" s="90">
        <f t="shared" si="9"/>
        <v>55.682844975012387</v>
      </c>
      <c r="D260" s="90">
        <f t="shared" si="10"/>
        <v>9.8845469842339959</v>
      </c>
      <c r="E260" s="90">
        <f t="shared" si="11"/>
        <v>45.798297990778394</v>
      </c>
      <c r="F260" s="50">
        <f>'貼り付けシート（日射量等）'!G257/3.6*10^3</f>
        <v>22.222222222222221</v>
      </c>
      <c r="G260" s="50">
        <f>'貼り付けシート（日射量等）'!H257/3.6*10^3</f>
        <v>47.222222222222221</v>
      </c>
      <c r="H260" s="91">
        <f>RADIANS('貼り付けシート（日射量等）'!I257)</f>
        <v>0.22863813201125716</v>
      </c>
      <c r="I260" s="91">
        <f>IF('貼り付けシート（日射量等）'!J257&lt;0,RADIANS(360+('貼り付けシート（日射量等）'!J257)),RADIANS('貼り付けシート（日射量等）'!J257))</f>
        <v>0.80110612666539727</v>
      </c>
    </row>
    <row r="261" spans="1:9">
      <c r="A261" s="20">
        <v>41650</v>
      </c>
      <c r="B261" s="35" t="s">
        <v>375</v>
      </c>
      <c r="C261" s="90">
        <f t="shared" si="9"/>
        <v>20.583809234881109</v>
      </c>
      <c r="D261" s="90">
        <f t="shared" si="10"/>
        <v>7.1137215905345244</v>
      </c>
      <c r="E261" s="90">
        <f t="shared" si="11"/>
        <v>13.470087644346586</v>
      </c>
      <c r="F261" s="50">
        <f>'貼り付けシート（日射量等）'!G258/3.6*10^3</f>
        <v>27.777777777777779</v>
      </c>
      <c r="G261" s="50">
        <f>'貼り付けシート（日射量等）'!H258/3.6*10^3</f>
        <v>13.888888888888889</v>
      </c>
      <c r="H261" s="91">
        <f>RADIANS('貼り付けシート（日射量等）'!I258)</f>
        <v>7.3303828583761846E-2</v>
      </c>
      <c r="I261" s="91">
        <f>IF('貼り付けシート（日射量等）'!J258&lt;0,RADIANS(360+('貼り付けシート（日射量等）'!J258)),RADIANS('貼り付けシート（日射量等）'!J258))</f>
        <v>0.9896016858807849</v>
      </c>
    </row>
    <row r="262" spans="1:9">
      <c r="A262" s="20">
        <v>41650</v>
      </c>
      <c r="B262" s="35" t="s">
        <v>376</v>
      </c>
      <c r="C262" s="90">
        <f t="shared" si="9"/>
        <v>0</v>
      </c>
      <c r="D262" s="90">
        <f t="shared" si="10"/>
        <v>0</v>
      </c>
      <c r="E262" s="90">
        <f t="shared" si="11"/>
        <v>0</v>
      </c>
      <c r="F262" s="50">
        <f>'貼り付けシート（日射量等）'!G259/3.6*10^3</f>
        <v>0</v>
      </c>
      <c r="G262" s="50">
        <f>'貼り付けシート（日射量等）'!H259/3.6*10^3</f>
        <v>0</v>
      </c>
      <c r="H262" s="91">
        <f>RADIANS('貼り付けシート（日射量等）'!I259)</f>
        <v>0</v>
      </c>
      <c r="I262" s="91">
        <f>IF('貼り付けシート（日射量等）'!J259&lt;0,RADIANS(360+('貼り付けシート（日射量等）'!J259)),RADIANS('貼り付けシート（日射量等）'!J259))</f>
        <v>0</v>
      </c>
    </row>
    <row r="263" spans="1:9">
      <c r="A263" s="20">
        <v>41650</v>
      </c>
      <c r="B263" s="35" t="s">
        <v>377</v>
      </c>
      <c r="C263" s="90">
        <f t="shared" ref="C263:C326" si="12">IF(D263&lt;0,E263,D263+E263)</f>
        <v>0</v>
      </c>
      <c r="D263" s="90">
        <f t="shared" ref="D263:D326" si="13">F263*(SIN(H263)*COS($O$5)+COS(H263)*SIN($O$5)*COS($O$4-I263))</f>
        <v>0</v>
      </c>
      <c r="E263" s="90">
        <f t="shared" ref="E263:E326" si="14">G263*(1+COS($O$5))/2</f>
        <v>0</v>
      </c>
      <c r="F263" s="50">
        <f>'貼り付けシート（日射量等）'!G260/3.6*10^3</f>
        <v>0</v>
      </c>
      <c r="G263" s="50">
        <f>'貼り付けシート（日射量等）'!H260/3.6*10^3</f>
        <v>0</v>
      </c>
      <c r="H263" s="91">
        <f>RADIANS('貼り付けシート（日射量等）'!I260)</f>
        <v>0</v>
      </c>
      <c r="I263" s="91">
        <f>IF('貼り付けシート（日射量等）'!J260&lt;0,RADIANS(360+('貼り付けシート（日射量等）'!J260)),RADIANS('貼り付けシート（日射量等）'!J260))</f>
        <v>0</v>
      </c>
    </row>
    <row r="264" spans="1:9">
      <c r="A264" s="20">
        <v>41650</v>
      </c>
      <c r="B264" s="35" t="s">
        <v>378</v>
      </c>
      <c r="C264" s="90">
        <f t="shared" si="12"/>
        <v>0</v>
      </c>
      <c r="D264" s="90">
        <f t="shared" si="13"/>
        <v>0</v>
      </c>
      <c r="E264" s="90">
        <f t="shared" si="14"/>
        <v>0</v>
      </c>
      <c r="F264" s="50">
        <f>'貼り付けシート（日射量等）'!G261/3.6*10^3</f>
        <v>0</v>
      </c>
      <c r="G264" s="50">
        <f>'貼り付けシート（日射量等）'!H261/3.6*10^3</f>
        <v>0</v>
      </c>
      <c r="H264" s="91">
        <f>RADIANS('貼り付けシート（日射量等）'!I261)</f>
        <v>0</v>
      </c>
      <c r="I264" s="91">
        <f>IF('貼り付けシート（日射量等）'!J261&lt;0,RADIANS(360+('貼り付けシート（日射量等）'!J261)),RADIANS('貼り付けシート（日射量等）'!J261))</f>
        <v>0</v>
      </c>
    </row>
    <row r="265" spans="1:9">
      <c r="A265" s="20">
        <v>41650</v>
      </c>
      <c r="B265" s="35" t="s">
        <v>379</v>
      </c>
      <c r="C265" s="90">
        <f t="shared" si="12"/>
        <v>0</v>
      </c>
      <c r="D265" s="90">
        <f t="shared" si="13"/>
        <v>0</v>
      </c>
      <c r="E265" s="90">
        <f t="shared" si="14"/>
        <v>0</v>
      </c>
      <c r="F265" s="50">
        <f>'貼り付けシート（日射量等）'!G262/3.6*10^3</f>
        <v>0</v>
      </c>
      <c r="G265" s="50">
        <f>'貼り付けシート（日射量等）'!H262/3.6*10^3</f>
        <v>0</v>
      </c>
      <c r="H265" s="91">
        <f>RADIANS('貼り付けシート（日射量等）'!I262)</f>
        <v>0</v>
      </c>
      <c r="I265" s="91">
        <f>IF('貼り付けシート（日射量等）'!J262&lt;0,RADIANS(360+('貼り付けシート（日射量等）'!J262)),RADIANS('貼り付けシート（日射量等）'!J262))</f>
        <v>0</v>
      </c>
    </row>
    <row r="266" spans="1:9">
      <c r="A266" s="20">
        <v>41650</v>
      </c>
      <c r="B266" s="35" t="s">
        <v>380</v>
      </c>
      <c r="C266" s="90">
        <f t="shared" si="12"/>
        <v>0</v>
      </c>
      <c r="D266" s="90">
        <f t="shared" si="13"/>
        <v>0</v>
      </c>
      <c r="E266" s="90">
        <f t="shared" si="14"/>
        <v>0</v>
      </c>
      <c r="F266" s="50">
        <f>'貼り付けシート（日射量等）'!G263/3.6*10^3</f>
        <v>0</v>
      </c>
      <c r="G266" s="50">
        <f>'貼り付けシート（日射量等）'!H263/3.6*10^3</f>
        <v>0</v>
      </c>
      <c r="H266" s="91">
        <f>RADIANS('貼り付けシート（日射量等）'!I263)</f>
        <v>0</v>
      </c>
      <c r="I266" s="91">
        <f>IF('貼り付けシート（日射量等）'!J263&lt;0,RADIANS(360+('貼り付けシート（日射量等）'!J263)),RADIANS('貼り付けシート（日射量等）'!J263))</f>
        <v>0</v>
      </c>
    </row>
    <row r="267" spans="1:9">
      <c r="A267" s="20">
        <v>41650</v>
      </c>
      <c r="B267" s="35" t="s">
        <v>381</v>
      </c>
      <c r="C267" s="90">
        <f t="shared" si="12"/>
        <v>0</v>
      </c>
      <c r="D267" s="90">
        <f t="shared" si="13"/>
        <v>0</v>
      </c>
      <c r="E267" s="90">
        <f t="shared" si="14"/>
        <v>0</v>
      </c>
      <c r="F267" s="50">
        <f>'貼り付けシート（日射量等）'!G264/3.6*10^3</f>
        <v>0</v>
      </c>
      <c r="G267" s="50">
        <f>'貼り付けシート（日射量等）'!H264/3.6*10^3</f>
        <v>0</v>
      </c>
      <c r="H267" s="91">
        <f>RADIANS('貼り付けシート（日射量等）'!I264)</f>
        <v>0</v>
      </c>
      <c r="I267" s="91">
        <f>IF('貼り付けシート（日射量等）'!J264&lt;0,RADIANS(360+('貼り付けシート（日射量等）'!J264)),RADIANS('貼り付けシート（日射量等）'!J264))</f>
        <v>0</v>
      </c>
    </row>
    <row r="268" spans="1:9">
      <c r="A268" s="20">
        <v>41650</v>
      </c>
      <c r="B268" s="35" t="s">
        <v>382</v>
      </c>
      <c r="C268" s="90">
        <f t="shared" si="12"/>
        <v>0</v>
      </c>
      <c r="D268" s="90">
        <f t="shared" si="13"/>
        <v>0</v>
      </c>
      <c r="E268" s="90">
        <f t="shared" si="14"/>
        <v>0</v>
      </c>
      <c r="F268" s="50">
        <f>'貼り付けシート（日射量等）'!G265/3.6*10^3</f>
        <v>0</v>
      </c>
      <c r="G268" s="50">
        <f>'貼り付けシート（日射量等）'!H265/3.6*10^3</f>
        <v>0</v>
      </c>
      <c r="H268" s="91">
        <f>RADIANS('貼り付けシート（日射量等）'!I265)</f>
        <v>0</v>
      </c>
      <c r="I268" s="91">
        <f>IF('貼り付けシート（日射量等）'!J265&lt;0,RADIANS(360+('貼り付けシート（日射量等）'!J265)),RADIANS('貼り付けシート（日射量等）'!J265))</f>
        <v>0</v>
      </c>
    </row>
    <row r="269" spans="1:9">
      <c r="A269" s="20">
        <v>41650</v>
      </c>
      <c r="B269" s="35" t="s">
        <v>383</v>
      </c>
      <c r="C269" s="90">
        <f t="shared" si="12"/>
        <v>0</v>
      </c>
      <c r="D269" s="90">
        <f t="shared" si="13"/>
        <v>0</v>
      </c>
      <c r="E269" s="90">
        <f t="shared" si="14"/>
        <v>0</v>
      </c>
      <c r="F269" s="50">
        <f>'貼り付けシート（日射量等）'!G266/3.6*10^3</f>
        <v>0</v>
      </c>
      <c r="G269" s="50">
        <f>'貼り付けシート（日射量等）'!H266/3.6*10^3</f>
        <v>0</v>
      </c>
      <c r="H269" s="91">
        <f>RADIANS('貼り付けシート（日射量等）'!I266)</f>
        <v>0</v>
      </c>
      <c r="I269" s="91">
        <f>IF('貼り付けシート（日射量等）'!J266&lt;0,RADIANS(360+('貼り付けシート（日射量等）'!J266)),RADIANS('貼り付けシート（日射量等）'!J266))</f>
        <v>0</v>
      </c>
    </row>
    <row r="270" spans="1:9">
      <c r="A270" s="20">
        <v>41651</v>
      </c>
      <c r="B270" s="35" t="s">
        <v>360</v>
      </c>
      <c r="C270" s="90">
        <f t="shared" si="12"/>
        <v>0</v>
      </c>
      <c r="D270" s="90">
        <f t="shared" si="13"/>
        <v>0</v>
      </c>
      <c r="E270" s="90">
        <f t="shared" si="14"/>
        <v>0</v>
      </c>
      <c r="F270" s="50">
        <f>'貼り付けシート（日射量等）'!G267/3.6*10^3</f>
        <v>0</v>
      </c>
      <c r="G270" s="50">
        <f>'貼り付けシート（日射量等）'!H267/3.6*10^3</f>
        <v>0</v>
      </c>
      <c r="H270" s="91">
        <f>RADIANS('貼り付けシート（日射量等）'!I267)</f>
        <v>0</v>
      </c>
      <c r="I270" s="91">
        <f>IF('貼り付けシート（日射量等）'!J267&lt;0,RADIANS(360+('貼り付けシート（日射量等）'!J267)),RADIANS('貼り付けシート（日射量等）'!J267))</f>
        <v>0</v>
      </c>
    </row>
    <row r="271" spans="1:9">
      <c r="A271" s="20">
        <v>41651</v>
      </c>
      <c r="B271" s="35" t="s">
        <v>361</v>
      </c>
      <c r="C271" s="90">
        <f t="shared" si="12"/>
        <v>0</v>
      </c>
      <c r="D271" s="90">
        <f t="shared" si="13"/>
        <v>0</v>
      </c>
      <c r="E271" s="90">
        <f t="shared" si="14"/>
        <v>0</v>
      </c>
      <c r="F271" s="50">
        <f>'貼り付けシート（日射量等）'!G268/3.6*10^3</f>
        <v>0</v>
      </c>
      <c r="G271" s="50">
        <f>'貼り付けシート（日射量等）'!H268/3.6*10^3</f>
        <v>0</v>
      </c>
      <c r="H271" s="91">
        <f>RADIANS('貼り付けシート（日射量等）'!I268)</f>
        <v>0</v>
      </c>
      <c r="I271" s="91">
        <f>IF('貼り付けシート（日射量等）'!J268&lt;0,RADIANS(360+('貼り付けシート（日射量等）'!J268)),RADIANS('貼り付けシート（日射量等）'!J268))</f>
        <v>0</v>
      </c>
    </row>
    <row r="272" spans="1:9">
      <c r="A272" s="20">
        <v>41651</v>
      </c>
      <c r="B272" s="35" t="s">
        <v>362</v>
      </c>
      <c r="C272" s="90">
        <f t="shared" si="12"/>
        <v>0</v>
      </c>
      <c r="D272" s="90">
        <f t="shared" si="13"/>
        <v>0</v>
      </c>
      <c r="E272" s="90">
        <f t="shared" si="14"/>
        <v>0</v>
      </c>
      <c r="F272" s="50">
        <f>'貼り付けシート（日射量等）'!G269/3.6*10^3</f>
        <v>0</v>
      </c>
      <c r="G272" s="50">
        <f>'貼り付けシート（日射量等）'!H269/3.6*10^3</f>
        <v>0</v>
      </c>
      <c r="H272" s="91">
        <f>RADIANS('貼り付けシート（日射量等）'!I269)</f>
        <v>0</v>
      </c>
      <c r="I272" s="91">
        <f>IF('貼り付けシート（日射量等）'!J269&lt;0,RADIANS(360+('貼り付けシート（日射量等）'!J269)),RADIANS('貼り付けシート（日射量等）'!J269))</f>
        <v>0</v>
      </c>
    </row>
    <row r="273" spans="1:9">
      <c r="A273" s="20">
        <v>41651</v>
      </c>
      <c r="B273" s="35" t="s">
        <v>363</v>
      </c>
      <c r="C273" s="90">
        <f t="shared" si="12"/>
        <v>0</v>
      </c>
      <c r="D273" s="90">
        <f t="shared" si="13"/>
        <v>0</v>
      </c>
      <c r="E273" s="90">
        <f t="shared" si="14"/>
        <v>0</v>
      </c>
      <c r="F273" s="50">
        <f>'貼り付けシート（日射量等）'!G270/3.6*10^3</f>
        <v>0</v>
      </c>
      <c r="G273" s="50">
        <f>'貼り付けシート（日射量等）'!H270/3.6*10^3</f>
        <v>0</v>
      </c>
      <c r="H273" s="91">
        <f>RADIANS('貼り付けシート（日射量等）'!I270)</f>
        <v>0</v>
      </c>
      <c r="I273" s="91">
        <f>IF('貼り付けシート（日射量等）'!J270&lt;0,RADIANS(360+('貼り付けシート（日射量等）'!J270)),RADIANS('貼り付けシート（日射量等）'!J270))</f>
        <v>0</v>
      </c>
    </row>
    <row r="274" spans="1:9">
      <c r="A274" s="20">
        <v>41651</v>
      </c>
      <c r="B274" s="35" t="s">
        <v>364</v>
      </c>
      <c r="C274" s="90">
        <f t="shared" si="12"/>
        <v>0</v>
      </c>
      <c r="D274" s="90">
        <f t="shared" si="13"/>
        <v>0</v>
      </c>
      <c r="E274" s="90">
        <f t="shared" si="14"/>
        <v>0</v>
      </c>
      <c r="F274" s="50">
        <f>'貼り付けシート（日射量等）'!G271/3.6*10^3</f>
        <v>0</v>
      </c>
      <c r="G274" s="50">
        <f>'貼り付けシート（日射量等）'!H271/3.6*10^3</f>
        <v>0</v>
      </c>
      <c r="H274" s="91">
        <f>RADIANS('貼り付けシート（日射量等）'!I271)</f>
        <v>0</v>
      </c>
      <c r="I274" s="91">
        <f>IF('貼り付けシート（日射量等）'!J271&lt;0,RADIANS(360+('貼り付けシート（日射量等）'!J271)),RADIANS('貼り付けシート（日射量等）'!J271))</f>
        <v>0</v>
      </c>
    </row>
    <row r="275" spans="1:9">
      <c r="A275" s="20">
        <v>41651</v>
      </c>
      <c r="B275" s="35" t="s">
        <v>365</v>
      </c>
      <c r="C275" s="90">
        <f t="shared" si="12"/>
        <v>0</v>
      </c>
      <c r="D275" s="90">
        <f t="shared" si="13"/>
        <v>0</v>
      </c>
      <c r="E275" s="90">
        <f t="shared" si="14"/>
        <v>0</v>
      </c>
      <c r="F275" s="50">
        <f>'貼り付けシート（日射量等）'!G272/3.6*10^3</f>
        <v>0</v>
      </c>
      <c r="G275" s="50">
        <f>'貼り付けシート（日射量等）'!H272/3.6*10^3</f>
        <v>0</v>
      </c>
      <c r="H275" s="91">
        <f>RADIANS('貼り付けシート（日射量等）'!I272)</f>
        <v>0</v>
      </c>
      <c r="I275" s="91">
        <f>IF('貼り付けシート（日射量等）'!J272&lt;0,RADIANS(360+('貼り付けシート（日射量等）'!J272)),RADIANS('貼り付けシート（日射量等）'!J272))</f>
        <v>0</v>
      </c>
    </row>
    <row r="276" spans="1:9">
      <c r="A276" s="20">
        <v>41651</v>
      </c>
      <c r="B276" s="35" t="s">
        <v>366</v>
      </c>
      <c r="C276" s="90">
        <f t="shared" si="12"/>
        <v>3.6440734825517302</v>
      </c>
      <c r="D276" s="90">
        <f t="shared" si="13"/>
        <v>0.95005595368241302</v>
      </c>
      <c r="E276" s="90">
        <f t="shared" si="14"/>
        <v>2.6940175288693173</v>
      </c>
      <c r="F276" s="50">
        <f>'貼り付けシート（日射量等）'!G273/3.6*10^3</f>
        <v>2.7777777777777777</v>
      </c>
      <c r="G276" s="50">
        <f>'貼り付けシート（日射量等）'!H273/3.6*10^3</f>
        <v>2.7777777777777777</v>
      </c>
      <c r="H276" s="91">
        <f>RADIANS('貼り付けシート（日射量等）'!I273)</f>
        <v>0</v>
      </c>
      <c r="I276" s="91">
        <f>IF('貼り付けシート（日射量等）'!J273&lt;0,RADIANS(360+('貼り付けシート（日射量等）'!J273)),RADIANS('貼り付けシート（日射量等）'!J273))</f>
        <v>0</v>
      </c>
    </row>
    <row r="277" spans="1:9">
      <c r="A277" s="20">
        <v>41651</v>
      </c>
      <c r="B277" s="35" t="s">
        <v>367</v>
      </c>
      <c r="C277" s="90">
        <f t="shared" si="12"/>
        <v>31.90896205476227</v>
      </c>
      <c r="D277" s="90">
        <f t="shared" si="13"/>
        <v>4.9687867660690967</v>
      </c>
      <c r="E277" s="90">
        <f t="shared" si="14"/>
        <v>26.940175288693172</v>
      </c>
      <c r="F277" s="50">
        <f>'貼り付けシート（日射量等）'!G274/3.6*10^3</f>
        <v>13.888888888888889</v>
      </c>
      <c r="G277" s="50">
        <f>'貼り付けシート（日射量等）'!H274/3.6*10^3</f>
        <v>27.777777777777779</v>
      </c>
      <c r="H277" s="91">
        <f>RADIANS('貼り付けシート（日射量等）'!I274)</f>
        <v>0.15707963267948966</v>
      </c>
      <c r="I277" s="91">
        <f>IF('貼り付けシート（日射量等）'!J274&lt;0,RADIANS(360+('貼り付けシート（日射量等）'!J274)),RADIANS('貼り付けシート（日射量等）'!J274))</f>
        <v>5.3860860716545016</v>
      </c>
    </row>
    <row r="278" spans="1:9">
      <c r="A278" s="20">
        <v>41651</v>
      </c>
      <c r="B278" s="35" t="s">
        <v>368</v>
      </c>
      <c r="C278" s="90">
        <f t="shared" si="12"/>
        <v>73.739220497931697</v>
      </c>
      <c r="D278" s="90">
        <f t="shared" si="13"/>
        <v>11.776817333937403</v>
      </c>
      <c r="E278" s="90">
        <f t="shared" si="14"/>
        <v>61.962403163994296</v>
      </c>
      <c r="F278" s="50">
        <f>'貼り付けシート（日射量等）'!G275/3.6*10^3</f>
        <v>22.222222222222221</v>
      </c>
      <c r="G278" s="50">
        <f>'貼り付けシート（日射量等）'!H275/3.6*10^3</f>
        <v>63.888888888888886</v>
      </c>
      <c r="H278" s="91">
        <f>RADIANS('貼り付けシート（日射量等）'!I275)</f>
        <v>0.30194196059501904</v>
      </c>
      <c r="I278" s="91">
        <f>IF('貼り付けシート（日射量等）'!J275&lt;0,RADIANS(360+('貼り付けシート（日射量等）'!J275)),RADIANS('貼り付けシート（日射量等）'!J275))</f>
        <v>5.5867989356338494</v>
      </c>
    </row>
    <row r="279" spans="1:9">
      <c r="A279" s="20">
        <v>41651</v>
      </c>
      <c r="B279" s="35" t="s">
        <v>369</v>
      </c>
      <c r="C279" s="90">
        <f t="shared" si="12"/>
        <v>101.66680517106371</v>
      </c>
      <c r="D279" s="90">
        <f t="shared" si="13"/>
        <v>12.764226718376229</v>
      </c>
      <c r="E279" s="90">
        <f t="shared" si="14"/>
        <v>88.902578452687479</v>
      </c>
      <c r="F279" s="50">
        <f>'貼り付けシート（日射量等）'!G276/3.6*10^3</f>
        <v>19.444444444444446</v>
      </c>
      <c r="G279" s="50">
        <f>'貼り付けシート（日射量等）'!H276/3.6*10^3</f>
        <v>91.666666666666671</v>
      </c>
      <c r="H279" s="91">
        <f>RADIANS('貼り付けシート（日射量等）'!I276)</f>
        <v>0.41189770347066179</v>
      </c>
      <c r="I279" s="91">
        <f>IF('貼り付けシート（日射量等）'!J276&lt;0,RADIANS(360+('貼り付けシート（日射量等）'!J276)),RADIANS('貼り付けシート（日射量等）'!J276))</f>
        <v>5.8189277261490941</v>
      </c>
    </row>
    <row r="280" spans="1:9">
      <c r="A280" s="20">
        <v>41651</v>
      </c>
      <c r="B280" s="35" t="s">
        <v>370</v>
      </c>
      <c r="C280" s="90">
        <f t="shared" si="12"/>
        <v>119.23390367050185</v>
      </c>
      <c r="D280" s="90">
        <f t="shared" si="13"/>
        <v>14.167220044598469</v>
      </c>
      <c r="E280" s="90">
        <f t="shared" si="14"/>
        <v>105.06668362590338</v>
      </c>
      <c r="F280" s="50">
        <f>'貼り付けシート（日射量等）'!G277/3.6*10^3</f>
        <v>19.444444444444446</v>
      </c>
      <c r="G280" s="50">
        <f>'貼り付けシート（日射量等）'!H277/3.6*10^3</f>
        <v>108.33333333333334</v>
      </c>
      <c r="H280" s="91">
        <f>RADIANS('貼り付けシート（日射量等）'!I277)</f>
        <v>0.47647488579445196</v>
      </c>
      <c r="I280" s="91">
        <f>IF('貼り付けシート（日射量等）'!J277&lt;0,RADIANS(360+('貼り付けシート（日射量等）'!J277)),RADIANS('貼り付けシート（日射量等）'!J277))</f>
        <v>6.0789817846962499</v>
      </c>
    </row>
    <row r="281" spans="1:9">
      <c r="A281" s="20">
        <v>41651</v>
      </c>
      <c r="B281" s="35" t="s">
        <v>371</v>
      </c>
      <c r="C281" s="90">
        <f t="shared" si="12"/>
        <v>121.59060823994767</v>
      </c>
      <c r="D281" s="90">
        <f t="shared" si="13"/>
        <v>16.523924614044283</v>
      </c>
      <c r="E281" s="90">
        <f t="shared" si="14"/>
        <v>105.06668362590338</v>
      </c>
      <c r="F281" s="50">
        <f>'貼り付けシート（日射量等）'!G278/3.6*10^3</f>
        <v>22.222222222222221</v>
      </c>
      <c r="G281" s="50">
        <f>'貼り付けシート（日射量等）'!H278/3.6*10^3</f>
        <v>108.33333333333334</v>
      </c>
      <c r="H281" s="91">
        <f>RADIANS('貼り付けシート（日射量等）'!I278)</f>
        <v>0.49043751981040662</v>
      </c>
      <c r="I281" s="91">
        <f>IF('貼り付けシート（日射量等）'!J278&lt;0,RADIANS(360+('貼り付けシート（日射量等）'!J278)),RADIANS('貼り付けシート（日射量等）'!J278))</f>
        <v>6.9813170079773182E-2</v>
      </c>
    </row>
    <row r="282" spans="1:9">
      <c r="A282" s="20">
        <v>41651</v>
      </c>
      <c r="B282" s="35" t="s">
        <v>372</v>
      </c>
      <c r="C282" s="90">
        <f t="shared" si="12"/>
        <v>224.69342118546234</v>
      </c>
      <c r="D282" s="90">
        <f t="shared" si="13"/>
        <v>73.828439568780581</v>
      </c>
      <c r="E282" s="90">
        <f t="shared" si="14"/>
        <v>150.86498161668177</v>
      </c>
      <c r="F282" s="50">
        <f>'貼り付けシート（日射量等）'!G279/3.6*10^3</f>
        <v>105.55555555555556</v>
      </c>
      <c r="G282" s="50">
        <f>'貼り付けシート（日射量等）'!H279/3.6*10^3</f>
        <v>155.55555555555557</v>
      </c>
      <c r="H282" s="91">
        <f>RADIANS('貼り付けシート（日射量等）'!I279)</f>
        <v>0.45029494701453704</v>
      </c>
      <c r="I282" s="91">
        <f>IF('貼り付けシート（日射量等）'!J279&lt;0,RADIANS(360+('貼り付けシート（日射量等）'!J279)),RADIANS('貼り付けシート（日射量等）'!J279))</f>
        <v>0.3385938748868999</v>
      </c>
    </row>
    <row r="283" spans="1:9">
      <c r="A283" s="20">
        <v>41651</v>
      </c>
      <c r="B283" s="35" t="s">
        <v>373</v>
      </c>
      <c r="C283" s="90">
        <f t="shared" si="12"/>
        <v>87.052346163264005</v>
      </c>
      <c r="D283" s="90">
        <f t="shared" si="13"/>
        <v>11.619855354923116</v>
      </c>
      <c r="E283" s="90">
        <f t="shared" si="14"/>
        <v>75.432490808340887</v>
      </c>
      <c r="F283" s="50">
        <f>'貼り付けシート（日射量等）'!G280/3.6*10^3</f>
        <v>19.444444444444446</v>
      </c>
      <c r="G283" s="50">
        <f>'貼り付けシート（日射量等）'!H280/3.6*10^3</f>
        <v>77.777777777777786</v>
      </c>
      <c r="H283" s="91">
        <f>RADIANS('貼り付けシート（日射量等）'!I280)</f>
        <v>0.35953782591083189</v>
      </c>
      <c r="I283" s="91">
        <f>IF('貼り付けシート（日射量等）'!J280&lt;0,RADIANS(360+('貼り付けシート（日射量等）'!J280)),RADIANS('貼り付けシート（日射量等）'!J280))</f>
        <v>0.58468529941810043</v>
      </c>
    </row>
    <row r="284" spans="1:9">
      <c r="A284" s="20">
        <v>41651</v>
      </c>
      <c r="B284" s="35" t="s">
        <v>374</v>
      </c>
      <c r="C284" s="90">
        <f t="shared" si="12"/>
        <v>55.749595151891228</v>
      </c>
      <c r="D284" s="90">
        <f t="shared" si="13"/>
        <v>9.9512971611128354</v>
      </c>
      <c r="E284" s="90">
        <f t="shared" si="14"/>
        <v>45.798297990778394</v>
      </c>
      <c r="F284" s="50">
        <f>'貼り付けシート（日射量等）'!G281/3.6*10^3</f>
        <v>22.222222222222221</v>
      </c>
      <c r="G284" s="50">
        <f>'貼り付けシート（日射量等）'!H281/3.6*10^3</f>
        <v>47.222222222222221</v>
      </c>
      <c r="H284" s="91">
        <f>RADIANS('貼り付けシート（日射量等）'!I281)</f>
        <v>0.23212879051524585</v>
      </c>
      <c r="I284" s="91">
        <f>IF('貼り付けシート（日射量等）'!J281&lt;0,RADIANS(360+('貼り付けシート（日射量等）'!J281)),RADIANS('貼り付けシート（日射量等）'!J281))</f>
        <v>0.80110612666539727</v>
      </c>
    </row>
    <row r="285" spans="1:9">
      <c r="A285" s="20">
        <v>41651</v>
      </c>
      <c r="B285" s="35" t="s">
        <v>375</v>
      </c>
      <c r="C285" s="90">
        <f t="shared" si="12"/>
        <v>19.912718954828279</v>
      </c>
      <c r="D285" s="90">
        <f t="shared" si="13"/>
        <v>6.4426313104816932</v>
      </c>
      <c r="E285" s="90">
        <f t="shared" si="14"/>
        <v>13.470087644346586</v>
      </c>
      <c r="F285" s="50">
        <f>'貼り付けシート（日射量等）'!G282/3.6*10^3</f>
        <v>24.999999999999996</v>
      </c>
      <c r="G285" s="50">
        <f>'貼り付けシート（日射量等）'!H282/3.6*10^3</f>
        <v>13.888888888888889</v>
      </c>
      <c r="H285" s="91">
        <f>RADIANS('貼り付けシート（日射量等）'!I282)</f>
        <v>7.5049157835756164E-2</v>
      </c>
      <c r="I285" s="91">
        <f>IF('貼り付けシート（日射量等）'!J282&lt;0,RADIANS(360+('貼り付けシート（日射量等）'!J282)),RADIANS('貼り付けシート（日射量等）'!J282))</f>
        <v>0.9896016858807849</v>
      </c>
    </row>
    <row r="286" spans="1:9">
      <c r="A286" s="20">
        <v>41651</v>
      </c>
      <c r="B286" s="35" t="s">
        <v>376</v>
      </c>
      <c r="C286" s="90">
        <f t="shared" si="12"/>
        <v>0</v>
      </c>
      <c r="D286" s="90">
        <f t="shared" si="13"/>
        <v>0</v>
      </c>
      <c r="E286" s="90">
        <f t="shared" si="14"/>
        <v>0</v>
      </c>
      <c r="F286" s="50">
        <f>'貼り付けシート（日射量等）'!G283/3.6*10^3</f>
        <v>0</v>
      </c>
      <c r="G286" s="50">
        <f>'貼り付けシート（日射量等）'!H283/3.6*10^3</f>
        <v>0</v>
      </c>
      <c r="H286" s="91">
        <f>RADIANS('貼り付けシート（日射量等）'!I283)</f>
        <v>0</v>
      </c>
      <c r="I286" s="91">
        <f>IF('貼り付けシート（日射量等）'!J283&lt;0,RADIANS(360+('貼り付けシート（日射量等）'!J283)),RADIANS('貼り付けシート（日射量等）'!J283))</f>
        <v>0</v>
      </c>
    </row>
    <row r="287" spans="1:9">
      <c r="A287" s="20">
        <v>41651</v>
      </c>
      <c r="B287" s="35" t="s">
        <v>377</v>
      </c>
      <c r="C287" s="90">
        <f t="shared" si="12"/>
        <v>0</v>
      </c>
      <c r="D287" s="90">
        <f t="shared" si="13"/>
        <v>0</v>
      </c>
      <c r="E287" s="90">
        <f t="shared" si="14"/>
        <v>0</v>
      </c>
      <c r="F287" s="50">
        <f>'貼り付けシート（日射量等）'!G284/3.6*10^3</f>
        <v>0</v>
      </c>
      <c r="G287" s="50">
        <f>'貼り付けシート（日射量等）'!H284/3.6*10^3</f>
        <v>0</v>
      </c>
      <c r="H287" s="91">
        <f>RADIANS('貼り付けシート（日射量等）'!I284)</f>
        <v>0</v>
      </c>
      <c r="I287" s="91">
        <f>IF('貼り付けシート（日射量等）'!J284&lt;0,RADIANS(360+('貼り付けシート（日射量等）'!J284)),RADIANS('貼り付けシート（日射量等）'!J284))</f>
        <v>0</v>
      </c>
    </row>
    <row r="288" spans="1:9">
      <c r="A288" s="20">
        <v>41651</v>
      </c>
      <c r="B288" s="35" t="s">
        <v>378</v>
      </c>
      <c r="C288" s="90">
        <f t="shared" si="12"/>
        <v>0</v>
      </c>
      <c r="D288" s="90">
        <f t="shared" si="13"/>
        <v>0</v>
      </c>
      <c r="E288" s="90">
        <f t="shared" si="14"/>
        <v>0</v>
      </c>
      <c r="F288" s="50">
        <f>'貼り付けシート（日射量等）'!G285/3.6*10^3</f>
        <v>0</v>
      </c>
      <c r="G288" s="50">
        <f>'貼り付けシート（日射量等）'!H285/3.6*10^3</f>
        <v>0</v>
      </c>
      <c r="H288" s="91">
        <f>RADIANS('貼り付けシート（日射量等）'!I285)</f>
        <v>0</v>
      </c>
      <c r="I288" s="91">
        <f>IF('貼り付けシート（日射量等）'!J285&lt;0,RADIANS(360+('貼り付けシート（日射量等）'!J285)),RADIANS('貼り付けシート（日射量等）'!J285))</f>
        <v>0</v>
      </c>
    </row>
    <row r="289" spans="1:9">
      <c r="A289" s="20">
        <v>41651</v>
      </c>
      <c r="B289" s="35" t="s">
        <v>379</v>
      </c>
      <c r="C289" s="90">
        <f t="shared" si="12"/>
        <v>0</v>
      </c>
      <c r="D289" s="90">
        <f t="shared" si="13"/>
        <v>0</v>
      </c>
      <c r="E289" s="90">
        <f t="shared" si="14"/>
        <v>0</v>
      </c>
      <c r="F289" s="50">
        <f>'貼り付けシート（日射量等）'!G286/3.6*10^3</f>
        <v>0</v>
      </c>
      <c r="G289" s="50">
        <f>'貼り付けシート（日射量等）'!H286/3.6*10^3</f>
        <v>0</v>
      </c>
      <c r="H289" s="91">
        <f>RADIANS('貼り付けシート（日射量等）'!I286)</f>
        <v>0</v>
      </c>
      <c r="I289" s="91">
        <f>IF('貼り付けシート（日射量等）'!J286&lt;0,RADIANS(360+('貼り付けシート（日射量等）'!J286)),RADIANS('貼り付けシート（日射量等）'!J286))</f>
        <v>0</v>
      </c>
    </row>
    <row r="290" spans="1:9">
      <c r="A290" s="20">
        <v>41651</v>
      </c>
      <c r="B290" s="35" t="s">
        <v>380</v>
      </c>
      <c r="C290" s="90">
        <f t="shared" si="12"/>
        <v>0</v>
      </c>
      <c r="D290" s="90">
        <f t="shared" si="13"/>
        <v>0</v>
      </c>
      <c r="E290" s="90">
        <f t="shared" si="14"/>
        <v>0</v>
      </c>
      <c r="F290" s="50">
        <f>'貼り付けシート（日射量等）'!G287/3.6*10^3</f>
        <v>0</v>
      </c>
      <c r="G290" s="50">
        <f>'貼り付けシート（日射量等）'!H287/3.6*10^3</f>
        <v>0</v>
      </c>
      <c r="H290" s="91">
        <f>RADIANS('貼り付けシート（日射量等）'!I287)</f>
        <v>0</v>
      </c>
      <c r="I290" s="91">
        <f>IF('貼り付けシート（日射量等）'!J287&lt;0,RADIANS(360+('貼り付けシート（日射量等）'!J287)),RADIANS('貼り付けシート（日射量等）'!J287))</f>
        <v>0</v>
      </c>
    </row>
    <row r="291" spans="1:9">
      <c r="A291" s="20">
        <v>41651</v>
      </c>
      <c r="B291" s="35" t="s">
        <v>381</v>
      </c>
      <c r="C291" s="90">
        <f t="shared" si="12"/>
        <v>0</v>
      </c>
      <c r="D291" s="90">
        <f t="shared" si="13"/>
        <v>0</v>
      </c>
      <c r="E291" s="90">
        <f t="shared" si="14"/>
        <v>0</v>
      </c>
      <c r="F291" s="50">
        <f>'貼り付けシート（日射量等）'!G288/3.6*10^3</f>
        <v>0</v>
      </c>
      <c r="G291" s="50">
        <f>'貼り付けシート（日射量等）'!H288/3.6*10^3</f>
        <v>0</v>
      </c>
      <c r="H291" s="91">
        <f>RADIANS('貼り付けシート（日射量等）'!I288)</f>
        <v>0</v>
      </c>
      <c r="I291" s="91">
        <f>IF('貼り付けシート（日射量等）'!J288&lt;0,RADIANS(360+('貼り付けシート（日射量等）'!J288)),RADIANS('貼り付けシート（日射量等）'!J288))</f>
        <v>0</v>
      </c>
    </row>
    <row r="292" spans="1:9">
      <c r="A292" s="20">
        <v>41651</v>
      </c>
      <c r="B292" s="35" t="s">
        <v>382</v>
      </c>
      <c r="C292" s="90">
        <f t="shared" si="12"/>
        <v>0</v>
      </c>
      <c r="D292" s="90">
        <f t="shared" si="13"/>
        <v>0</v>
      </c>
      <c r="E292" s="90">
        <f t="shared" si="14"/>
        <v>0</v>
      </c>
      <c r="F292" s="50">
        <f>'貼り付けシート（日射量等）'!G289/3.6*10^3</f>
        <v>0</v>
      </c>
      <c r="G292" s="50">
        <f>'貼り付けシート（日射量等）'!H289/3.6*10^3</f>
        <v>0</v>
      </c>
      <c r="H292" s="91">
        <f>RADIANS('貼り付けシート（日射量等）'!I289)</f>
        <v>0</v>
      </c>
      <c r="I292" s="91">
        <f>IF('貼り付けシート（日射量等）'!J289&lt;0,RADIANS(360+('貼り付けシート（日射量等）'!J289)),RADIANS('貼り付けシート（日射量等）'!J289))</f>
        <v>0</v>
      </c>
    </row>
    <row r="293" spans="1:9">
      <c r="A293" s="20">
        <v>41651</v>
      </c>
      <c r="B293" s="35" t="s">
        <v>383</v>
      </c>
      <c r="C293" s="90">
        <f t="shared" si="12"/>
        <v>0</v>
      </c>
      <c r="D293" s="90">
        <f t="shared" si="13"/>
        <v>0</v>
      </c>
      <c r="E293" s="90">
        <f t="shared" si="14"/>
        <v>0</v>
      </c>
      <c r="F293" s="50">
        <f>'貼り付けシート（日射量等）'!G290/3.6*10^3</f>
        <v>0</v>
      </c>
      <c r="G293" s="50">
        <f>'貼り付けシート（日射量等）'!H290/3.6*10^3</f>
        <v>0</v>
      </c>
      <c r="H293" s="91">
        <f>RADIANS('貼り付けシート（日射量等）'!I290)</f>
        <v>0</v>
      </c>
      <c r="I293" s="91">
        <f>IF('貼り付けシート（日射量等）'!J290&lt;0,RADIANS(360+('貼り付けシート（日射量等）'!J290)),RADIANS('貼り付けシート（日射量等）'!J290))</f>
        <v>0</v>
      </c>
    </row>
    <row r="294" spans="1:9">
      <c r="A294" s="20">
        <v>41652</v>
      </c>
      <c r="B294" s="35" t="s">
        <v>360</v>
      </c>
      <c r="C294" s="90">
        <f t="shared" si="12"/>
        <v>0</v>
      </c>
      <c r="D294" s="90">
        <f t="shared" si="13"/>
        <v>0</v>
      </c>
      <c r="E294" s="90">
        <f t="shared" si="14"/>
        <v>0</v>
      </c>
      <c r="F294" s="50">
        <f>'貼り付けシート（日射量等）'!G291/3.6*10^3</f>
        <v>0</v>
      </c>
      <c r="G294" s="50">
        <f>'貼り付けシート（日射量等）'!H291/3.6*10^3</f>
        <v>0</v>
      </c>
      <c r="H294" s="91">
        <f>RADIANS('貼り付けシート（日射量等）'!I291)</f>
        <v>0</v>
      </c>
      <c r="I294" s="91">
        <f>IF('貼り付けシート（日射量等）'!J291&lt;0,RADIANS(360+('貼り付けシート（日射量等）'!J291)),RADIANS('貼り付けシート（日射量等）'!J291))</f>
        <v>0</v>
      </c>
    </row>
    <row r="295" spans="1:9">
      <c r="A295" s="20">
        <v>41652</v>
      </c>
      <c r="B295" s="35" t="s">
        <v>361</v>
      </c>
      <c r="C295" s="90">
        <f t="shared" si="12"/>
        <v>0</v>
      </c>
      <c r="D295" s="90">
        <f t="shared" si="13"/>
        <v>0</v>
      </c>
      <c r="E295" s="90">
        <f t="shared" si="14"/>
        <v>0</v>
      </c>
      <c r="F295" s="50">
        <f>'貼り付けシート（日射量等）'!G292/3.6*10^3</f>
        <v>0</v>
      </c>
      <c r="G295" s="50">
        <f>'貼り付けシート（日射量等）'!H292/3.6*10^3</f>
        <v>0</v>
      </c>
      <c r="H295" s="91">
        <f>RADIANS('貼り付けシート（日射量等）'!I292)</f>
        <v>0</v>
      </c>
      <c r="I295" s="91">
        <f>IF('貼り付けシート（日射量等）'!J292&lt;0,RADIANS(360+('貼り付けシート（日射量等）'!J292)),RADIANS('貼り付けシート（日射量等）'!J292))</f>
        <v>0</v>
      </c>
    </row>
    <row r="296" spans="1:9">
      <c r="A296" s="20">
        <v>41652</v>
      </c>
      <c r="B296" s="35" t="s">
        <v>362</v>
      </c>
      <c r="C296" s="90">
        <f t="shared" si="12"/>
        <v>0</v>
      </c>
      <c r="D296" s="90">
        <f t="shared" si="13"/>
        <v>0</v>
      </c>
      <c r="E296" s="90">
        <f t="shared" si="14"/>
        <v>0</v>
      </c>
      <c r="F296" s="50">
        <f>'貼り付けシート（日射量等）'!G293/3.6*10^3</f>
        <v>0</v>
      </c>
      <c r="G296" s="50">
        <f>'貼り付けシート（日射量等）'!H293/3.6*10^3</f>
        <v>0</v>
      </c>
      <c r="H296" s="91">
        <f>RADIANS('貼り付けシート（日射量等）'!I293)</f>
        <v>0</v>
      </c>
      <c r="I296" s="91">
        <f>IF('貼り付けシート（日射量等）'!J293&lt;0,RADIANS(360+('貼り付けシート（日射量等）'!J293)),RADIANS('貼り付けシート（日射量等）'!J293))</f>
        <v>0</v>
      </c>
    </row>
    <row r="297" spans="1:9">
      <c r="A297" s="20">
        <v>41652</v>
      </c>
      <c r="B297" s="35" t="s">
        <v>363</v>
      </c>
      <c r="C297" s="90">
        <f t="shared" si="12"/>
        <v>0</v>
      </c>
      <c r="D297" s="90">
        <f t="shared" si="13"/>
        <v>0</v>
      </c>
      <c r="E297" s="90">
        <f t="shared" si="14"/>
        <v>0</v>
      </c>
      <c r="F297" s="50">
        <f>'貼り付けシート（日射量等）'!G294/3.6*10^3</f>
        <v>0</v>
      </c>
      <c r="G297" s="50">
        <f>'貼り付けシート（日射量等）'!H294/3.6*10^3</f>
        <v>0</v>
      </c>
      <c r="H297" s="91">
        <f>RADIANS('貼り付けシート（日射量等）'!I294)</f>
        <v>0</v>
      </c>
      <c r="I297" s="91">
        <f>IF('貼り付けシート（日射量等）'!J294&lt;0,RADIANS(360+('貼り付けシート（日射量等）'!J294)),RADIANS('貼り付けシート（日射量等）'!J294))</f>
        <v>0</v>
      </c>
    </row>
    <row r="298" spans="1:9">
      <c r="A298" s="20">
        <v>41652</v>
      </c>
      <c r="B298" s="35" t="s">
        <v>364</v>
      </c>
      <c r="C298" s="90">
        <f t="shared" si="12"/>
        <v>0</v>
      </c>
      <c r="D298" s="90">
        <f t="shared" si="13"/>
        <v>0</v>
      </c>
      <c r="E298" s="90">
        <f t="shared" si="14"/>
        <v>0</v>
      </c>
      <c r="F298" s="50">
        <f>'貼り付けシート（日射量等）'!G295/3.6*10^3</f>
        <v>0</v>
      </c>
      <c r="G298" s="50">
        <f>'貼り付けシート（日射量等）'!H295/3.6*10^3</f>
        <v>0</v>
      </c>
      <c r="H298" s="91">
        <f>RADIANS('貼り付けシート（日射量等）'!I295)</f>
        <v>0</v>
      </c>
      <c r="I298" s="91">
        <f>IF('貼り付けシート（日射量等）'!J295&lt;0,RADIANS(360+('貼り付けシート（日射量等）'!J295)),RADIANS('貼り付けシート（日射量等）'!J295))</f>
        <v>0</v>
      </c>
    </row>
    <row r="299" spans="1:9">
      <c r="A299" s="20">
        <v>41652</v>
      </c>
      <c r="B299" s="35" t="s">
        <v>365</v>
      </c>
      <c r="C299" s="90">
        <f t="shared" si="12"/>
        <v>0</v>
      </c>
      <c r="D299" s="90">
        <f t="shared" si="13"/>
        <v>0</v>
      </c>
      <c r="E299" s="90">
        <f t="shared" si="14"/>
        <v>0</v>
      </c>
      <c r="F299" s="50">
        <f>'貼り付けシート（日射量等）'!G296/3.6*10^3</f>
        <v>0</v>
      </c>
      <c r="G299" s="50">
        <f>'貼り付けシート（日射量等）'!H296/3.6*10^3</f>
        <v>0</v>
      </c>
      <c r="H299" s="91">
        <f>RADIANS('貼り付けシート（日射量等）'!I296)</f>
        <v>0</v>
      </c>
      <c r="I299" s="91">
        <f>IF('貼り付けシート（日射量等）'!J296&lt;0,RADIANS(360+('貼り付けシート（日射量等）'!J296)),RADIANS('貼り付けシート（日射量等）'!J296))</f>
        <v>0</v>
      </c>
    </row>
    <row r="300" spans="1:9">
      <c r="A300" s="20">
        <v>41652</v>
      </c>
      <c r="B300" s="35" t="s">
        <v>366</v>
      </c>
      <c r="C300" s="90">
        <f t="shared" si="12"/>
        <v>3.6440734825517302</v>
      </c>
      <c r="D300" s="90">
        <f t="shared" si="13"/>
        <v>0.95005595368241302</v>
      </c>
      <c r="E300" s="90">
        <f t="shared" si="14"/>
        <v>2.6940175288693173</v>
      </c>
      <c r="F300" s="50">
        <f>'貼り付けシート（日射量等）'!G297/3.6*10^3</f>
        <v>2.7777777777777777</v>
      </c>
      <c r="G300" s="50">
        <f>'貼り付けシート（日射量等）'!H297/3.6*10^3</f>
        <v>2.7777777777777777</v>
      </c>
      <c r="H300" s="91">
        <f>RADIANS('貼り付けシート（日射量等）'!I297)</f>
        <v>0</v>
      </c>
      <c r="I300" s="91">
        <f>IF('貼り付けシート（日射量等）'!J297&lt;0,RADIANS(360+('貼り付けシート（日射量等）'!J297)),RADIANS('貼り付けシート（日射量等）'!J297))</f>
        <v>0</v>
      </c>
    </row>
    <row r="301" spans="1:9">
      <c r="A301" s="20">
        <v>41652</v>
      </c>
      <c r="B301" s="35" t="s">
        <v>367</v>
      </c>
      <c r="C301" s="90">
        <f t="shared" si="12"/>
        <v>36.602909566032778</v>
      </c>
      <c r="D301" s="90">
        <f t="shared" si="13"/>
        <v>6.9687167484702899</v>
      </c>
      <c r="E301" s="90">
        <f t="shared" si="14"/>
        <v>29.634192817562489</v>
      </c>
      <c r="F301" s="50">
        <f>'貼り付けシート（日射量等）'!G298/3.6*10^3</f>
        <v>19.444444444444446</v>
      </c>
      <c r="G301" s="50">
        <f>'貼り付けシート（日射量等）'!H298/3.6*10^3</f>
        <v>30.555555555555554</v>
      </c>
      <c r="H301" s="91">
        <f>RADIANS('貼り付けシート（日射量等）'!I298)</f>
        <v>0.15882496193148399</v>
      </c>
      <c r="I301" s="91">
        <f>IF('貼り付けシート（日射量等）'!J298&lt;0,RADIANS(360+('貼り付けシート（日射量等）'!J298)),RADIANS('貼り付けシート（日射量等）'!J298))</f>
        <v>5.3825954131505123</v>
      </c>
    </row>
    <row r="302" spans="1:9">
      <c r="A302" s="20">
        <v>41652</v>
      </c>
      <c r="B302" s="35" t="s">
        <v>368</v>
      </c>
      <c r="C302" s="90">
        <f t="shared" si="12"/>
        <v>68.094899226586278</v>
      </c>
      <c r="D302" s="90">
        <f t="shared" si="13"/>
        <v>8.8265135914612944</v>
      </c>
      <c r="E302" s="90">
        <f t="shared" si="14"/>
        <v>59.268385635124979</v>
      </c>
      <c r="F302" s="50">
        <f>'貼り付けシート（日射量等）'!G299/3.6*10^3</f>
        <v>16.666666666666668</v>
      </c>
      <c r="G302" s="50">
        <f>'貼り付けシート（日射量等）'!H299/3.6*10^3</f>
        <v>61.111111111111107</v>
      </c>
      <c r="H302" s="91">
        <f>RADIANS('貼り付けシート（日射量等）'!I299)</f>
        <v>0.30194196059501904</v>
      </c>
      <c r="I302" s="91">
        <f>IF('貼り付けシート（日射量等）'!J299&lt;0,RADIANS(360+('貼り付けシート（日射量等）'!J299)),RADIANS('貼り付けシート（日射量等）'!J299))</f>
        <v>5.5850536063818543</v>
      </c>
    </row>
    <row r="303" spans="1:9">
      <c r="A303" s="20">
        <v>41652</v>
      </c>
      <c r="B303" s="35" t="s">
        <v>369</v>
      </c>
      <c r="C303" s="90">
        <f t="shared" si="12"/>
        <v>80.911565726127918</v>
      </c>
      <c r="D303" s="90">
        <f t="shared" si="13"/>
        <v>5.4790749177870346</v>
      </c>
      <c r="E303" s="90">
        <f t="shared" si="14"/>
        <v>75.432490808340887</v>
      </c>
      <c r="F303" s="50">
        <f>'貼り付けシート（日射量等）'!G300/3.6*10^3</f>
        <v>8.3333333333333339</v>
      </c>
      <c r="G303" s="50">
        <f>'貼り付けシート（日射量等）'!H300/3.6*10^3</f>
        <v>77.777777777777786</v>
      </c>
      <c r="H303" s="91">
        <f>RADIANS('貼り付けシート（日射量等）'!I300)</f>
        <v>0.41364303272265607</v>
      </c>
      <c r="I303" s="91">
        <f>IF('貼り付けシート（日射量等）'!J300&lt;0,RADIANS(360+('貼り付けシート（日射量等）'!J300)),RADIANS('貼り付けシート（日射量等）'!J300))</f>
        <v>5.8171823968971008</v>
      </c>
    </row>
    <row r="304" spans="1:9">
      <c r="A304" s="20">
        <v>41652</v>
      </c>
      <c r="B304" s="35" t="s">
        <v>370</v>
      </c>
      <c r="C304" s="90">
        <f t="shared" si="12"/>
        <v>97.022106095644972</v>
      </c>
      <c r="D304" s="90">
        <f t="shared" si="13"/>
        <v>8.1195276429574985</v>
      </c>
      <c r="E304" s="90">
        <f t="shared" si="14"/>
        <v>88.902578452687479</v>
      </c>
      <c r="F304" s="50">
        <f>'貼り付けシート（日射量等）'!G301/3.6*10^3</f>
        <v>11.111111111111111</v>
      </c>
      <c r="G304" s="50">
        <f>'貼り付けシート（日射量等）'!H301/3.6*10^3</f>
        <v>91.666666666666671</v>
      </c>
      <c r="H304" s="91">
        <f>RADIANS('貼り付けシート（日射量等）'!I301)</f>
        <v>0.47996554429844063</v>
      </c>
      <c r="I304" s="91">
        <f>IF('貼り付けシート（日射量等）'!J301&lt;0,RADIANS(360+('貼り付けシート（日射量等）'!J301)),RADIANS('貼り付けシート（日射量等）'!J301))</f>
        <v>6.0754911261922615</v>
      </c>
    </row>
    <row r="305" spans="1:9">
      <c r="A305" s="20">
        <v>41652</v>
      </c>
      <c r="B305" s="35" t="s">
        <v>371</v>
      </c>
      <c r="C305" s="90">
        <f t="shared" si="12"/>
        <v>117.49903068790162</v>
      </c>
      <c r="D305" s="90">
        <f t="shared" si="13"/>
        <v>12.432347061998241</v>
      </c>
      <c r="E305" s="90">
        <f t="shared" si="14"/>
        <v>105.06668362590338</v>
      </c>
      <c r="F305" s="50">
        <f>'貼り付けシート（日射量等）'!G302/3.6*10^3</f>
        <v>16.666666666666668</v>
      </c>
      <c r="G305" s="50">
        <f>'貼り付けシート（日射量等）'!H302/3.6*10^3</f>
        <v>108.33333333333334</v>
      </c>
      <c r="H305" s="91">
        <f>RADIANS('貼り付けシート（日射量等）'!I302)</f>
        <v>0.49392817831439528</v>
      </c>
      <c r="I305" s="91">
        <f>IF('貼り付けシート（日射量等）'!J302&lt;0,RADIANS(360+('貼り付けシート（日射量等）'!J302)),RADIANS('貼り付けシート（日射量等）'!J302))</f>
        <v>6.806784082777885E-2</v>
      </c>
    </row>
    <row r="306" spans="1:9">
      <c r="A306" s="20">
        <v>41652</v>
      </c>
      <c r="B306" s="35" t="s">
        <v>372</v>
      </c>
      <c r="C306" s="90">
        <f t="shared" si="12"/>
        <v>107.91451498365026</v>
      </c>
      <c r="D306" s="90">
        <f t="shared" si="13"/>
        <v>13.623901473224171</v>
      </c>
      <c r="E306" s="90">
        <f t="shared" si="14"/>
        <v>94.290613510426098</v>
      </c>
      <c r="F306" s="50">
        <f>'貼り付けシート（日射量等）'!G303/3.6*10^3</f>
        <v>19.444444444444446</v>
      </c>
      <c r="G306" s="50">
        <f>'貼り付けシート（日射量等）'!H303/3.6*10^3</f>
        <v>97.222222222222214</v>
      </c>
      <c r="H306" s="91">
        <f>RADIANS('貼り付けシート（日射量等）'!I303)</f>
        <v>0.45204027626653132</v>
      </c>
      <c r="I306" s="91">
        <f>IF('貼り付けシート（日射量等）'!J303&lt;0,RADIANS(360+('貼り付けシート（日射量等）'!J303)),RADIANS('貼り付けシート（日射量等）'!J303))</f>
        <v>0.3385938748868999</v>
      </c>
    </row>
    <row r="307" spans="1:9">
      <c r="A307" s="20">
        <v>41652</v>
      </c>
      <c r="B307" s="35" t="s">
        <v>373</v>
      </c>
      <c r="C307" s="90">
        <f t="shared" si="12"/>
        <v>82.743624092914956</v>
      </c>
      <c r="D307" s="90">
        <f t="shared" si="13"/>
        <v>10.005150813443393</v>
      </c>
      <c r="E307" s="90">
        <f t="shared" si="14"/>
        <v>72.738473279471563</v>
      </c>
      <c r="F307" s="50">
        <f>'貼り付けシート（日射量等）'!G304/3.6*10^3</f>
        <v>16.666666666666668</v>
      </c>
      <c r="G307" s="50">
        <f>'貼り付けシート（日射量等）'!H304/3.6*10^3</f>
        <v>75</v>
      </c>
      <c r="H307" s="91">
        <f>RADIANS('貼り付けシート（日射量等）'!I304)</f>
        <v>0.36302848441482055</v>
      </c>
      <c r="I307" s="91">
        <f>IF('貼り付けシート（日射量等）'!J304&lt;0,RADIANS(360+('貼り付けシート（日射量等）'!J304)),RADIANS('貼り付けシート（日射量等）'!J304))</f>
        <v>0.58468529941810043</v>
      </c>
    </row>
    <row r="308" spans="1:9">
      <c r="A308" s="20">
        <v>41652</v>
      </c>
      <c r="B308" s="35" t="s">
        <v>374</v>
      </c>
      <c r="C308" s="90">
        <f t="shared" si="12"/>
        <v>51.861853862668369</v>
      </c>
      <c r="D308" s="90">
        <f t="shared" si="13"/>
        <v>8.7575734007592914</v>
      </c>
      <c r="E308" s="90">
        <f t="shared" si="14"/>
        <v>43.104280461909077</v>
      </c>
      <c r="F308" s="50">
        <f>'貼り付けシート（日射量等）'!G305/3.6*10^3</f>
        <v>19.444444444444446</v>
      </c>
      <c r="G308" s="50">
        <f>'貼り付けシート（日射量等）'!H305/3.6*10^3</f>
        <v>44.444444444444443</v>
      </c>
      <c r="H308" s="91">
        <f>RADIANS('貼り付けシート（日射量等）'!I305)</f>
        <v>0.23561944901923448</v>
      </c>
      <c r="I308" s="91">
        <f>IF('貼り付けシート（日射量等）'!J305&lt;0,RADIANS(360+('貼り付けシート（日射量等）'!J305)),RADIANS('貼り付けシート（日射量等）'!J305))</f>
        <v>0.8028514559173916</v>
      </c>
    </row>
    <row r="309" spans="1:9">
      <c r="A309" s="20">
        <v>41652</v>
      </c>
      <c r="B309" s="35" t="s">
        <v>375</v>
      </c>
      <c r="C309" s="90">
        <f t="shared" si="12"/>
        <v>19.257371443610314</v>
      </c>
      <c r="D309" s="90">
        <f t="shared" si="13"/>
        <v>5.7872837992637276</v>
      </c>
      <c r="E309" s="90">
        <f t="shared" si="14"/>
        <v>13.470087644346586</v>
      </c>
      <c r="F309" s="50">
        <f>'貼り付けシート（日射量等）'!G306/3.6*10^3</f>
        <v>22.222222222222221</v>
      </c>
      <c r="G309" s="50">
        <f>'貼り付けシート（日射量等）'!H306/3.6*10^3</f>
        <v>13.888888888888889</v>
      </c>
      <c r="H309" s="91">
        <f>RADIANS('貼り付けシート（日射量等）'!I306)</f>
        <v>7.8539816339744828E-2</v>
      </c>
      <c r="I309" s="91">
        <f>IF('貼り付けシート（日射量等）'!J306&lt;0,RADIANS(360+('貼り付けシート（日射量等）'!J306)),RADIANS('貼り付けシート（日射量等）'!J306))</f>
        <v>0.99134701513277912</v>
      </c>
    </row>
    <row r="310" spans="1:9">
      <c r="A310" s="20">
        <v>41652</v>
      </c>
      <c r="B310" s="35" t="s">
        <v>376</v>
      </c>
      <c r="C310" s="90">
        <f t="shared" si="12"/>
        <v>0</v>
      </c>
      <c r="D310" s="90">
        <f t="shared" si="13"/>
        <v>0</v>
      </c>
      <c r="E310" s="90">
        <f t="shared" si="14"/>
        <v>0</v>
      </c>
      <c r="F310" s="50">
        <f>'貼り付けシート（日射量等）'!G307/3.6*10^3</f>
        <v>0</v>
      </c>
      <c r="G310" s="50">
        <f>'貼り付けシート（日射量等）'!H307/3.6*10^3</f>
        <v>0</v>
      </c>
      <c r="H310" s="91">
        <f>RADIANS('貼り付けシート（日射量等）'!I307)</f>
        <v>0</v>
      </c>
      <c r="I310" s="91">
        <f>IF('貼り付けシート（日射量等）'!J307&lt;0,RADIANS(360+('貼り付けシート（日射量等）'!J307)),RADIANS('貼り付けシート（日射量等）'!J307))</f>
        <v>0</v>
      </c>
    </row>
    <row r="311" spans="1:9">
      <c r="A311" s="20">
        <v>41652</v>
      </c>
      <c r="B311" s="35" t="s">
        <v>377</v>
      </c>
      <c r="C311" s="90">
        <f t="shared" si="12"/>
        <v>0</v>
      </c>
      <c r="D311" s="90">
        <f t="shared" si="13"/>
        <v>0</v>
      </c>
      <c r="E311" s="90">
        <f t="shared" si="14"/>
        <v>0</v>
      </c>
      <c r="F311" s="50">
        <f>'貼り付けシート（日射量等）'!G308/3.6*10^3</f>
        <v>0</v>
      </c>
      <c r="G311" s="50">
        <f>'貼り付けシート（日射量等）'!H308/3.6*10^3</f>
        <v>0</v>
      </c>
      <c r="H311" s="91">
        <f>RADIANS('貼り付けシート（日射量等）'!I308)</f>
        <v>0</v>
      </c>
      <c r="I311" s="91">
        <f>IF('貼り付けシート（日射量等）'!J308&lt;0,RADIANS(360+('貼り付けシート（日射量等）'!J308)),RADIANS('貼り付けシート（日射量等）'!J308))</f>
        <v>0</v>
      </c>
    </row>
    <row r="312" spans="1:9">
      <c r="A312" s="20">
        <v>41652</v>
      </c>
      <c r="B312" s="35" t="s">
        <v>378</v>
      </c>
      <c r="C312" s="90">
        <f t="shared" si="12"/>
        <v>0</v>
      </c>
      <c r="D312" s="90">
        <f t="shared" si="13"/>
        <v>0</v>
      </c>
      <c r="E312" s="90">
        <f t="shared" si="14"/>
        <v>0</v>
      </c>
      <c r="F312" s="50">
        <f>'貼り付けシート（日射量等）'!G309/3.6*10^3</f>
        <v>0</v>
      </c>
      <c r="G312" s="50">
        <f>'貼り付けシート（日射量等）'!H309/3.6*10^3</f>
        <v>0</v>
      </c>
      <c r="H312" s="91">
        <f>RADIANS('貼り付けシート（日射量等）'!I309)</f>
        <v>0</v>
      </c>
      <c r="I312" s="91">
        <f>IF('貼り付けシート（日射量等）'!J309&lt;0,RADIANS(360+('貼り付けシート（日射量等）'!J309)),RADIANS('貼り付けシート（日射量等）'!J309))</f>
        <v>0</v>
      </c>
    </row>
    <row r="313" spans="1:9">
      <c r="A313" s="20">
        <v>41652</v>
      </c>
      <c r="B313" s="35" t="s">
        <v>379</v>
      </c>
      <c r="C313" s="90">
        <f t="shared" si="12"/>
        <v>0</v>
      </c>
      <c r="D313" s="90">
        <f t="shared" si="13"/>
        <v>0</v>
      </c>
      <c r="E313" s="90">
        <f t="shared" si="14"/>
        <v>0</v>
      </c>
      <c r="F313" s="50">
        <f>'貼り付けシート（日射量等）'!G310/3.6*10^3</f>
        <v>0</v>
      </c>
      <c r="G313" s="50">
        <f>'貼り付けシート（日射量等）'!H310/3.6*10^3</f>
        <v>0</v>
      </c>
      <c r="H313" s="91">
        <f>RADIANS('貼り付けシート（日射量等）'!I310)</f>
        <v>0</v>
      </c>
      <c r="I313" s="91">
        <f>IF('貼り付けシート（日射量等）'!J310&lt;0,RADIANS(360+('貼り付けシート（日射量等）'!J310)),RADIANS('貼り付けシート（日射量等）'!J310))</f>
        <v>0</v>
      </c>
    </row>
    <row r="314" spans="1:9">
      <c r="A314" s="20">
        <v>41652</v>
      </c>
      <c r="B314" s="35" t="s">
        <v>380</v>
      </c>
      <c r="C314" s="90">
        <f t="shared" si="12"/>
        <v>0</v>
      </c>
      <c r="D314" s="90">
        <f t="shared" si="13"/>
        <v>0</v>
      </c>
      <c r="E314" s="90">
        <f t="shared" si="14"/>
        <v>0</v>
      </c>
      <c r="F314" s="50">
        <f>'貼り付けシート（日射量等）'!G311/3.6*10^3</f>
        <v>0</v>
      </c>
      <c r="G314" s="50">
        <f>'貼り付けシート（日射量等）'!H311/3.6*10^3</f>
        <v>0</v>
      </c>
      <c r="H314" s="91">
        <f>RADIANS('貼り付けシート（日射量等）'!I311)</f>
        <v>0</v>
      </c>
      <c r="I314" s="91">
        <f>IF('貼り付けシート（日射量等）'!J311&lt;0,RADIANS(360+('貼り付けシート（日射量等）'!J311)),RADIANS('貼り付けシート（日射量等）'!J311))</f>
        <v>0</v>
      </c>
    </row>
    <row r="315" spans="1:9">
      <c r="A315" s="20">
        <v>41652</v>
      </c>
      <c r="B315" s="35" t="s">
        <v>381</v>
      </c>
      <c r="C315" s="90">
        <f t="shared" si="12"/>
        <v>0</v>
      </c>
      <c r="D315" s="90">
        <f t="shared" si="13"/>
        <v>0</v>
      </c>
      <c r="E315" s="90">
        <f t="shared" si="14"/>
        <v>0</v>
      </c>
      <c r="F315" s="50">
        <f>'貼り付けシート（日射量等）'!G312/3.6*10^3</f>
        <v>0</v>
      </c>
      <c r="G315" s="50">
        <f>'貼り付けシート（日射量等）'!H312/3.6*10^3</f>
        <v>0</v>
      </c>
      <c r="H315" s="91">
        <f>RADIANS('貼り付けシート（日射量等）'!I312)</f>
        <v>0</v>
      </c>
      <c r="I315" s="91">
        <f>IF('貼り付けシート（日射量等）'!J312&lt;0,RADIANS(360+('貼り付けシート（日射量等）'!J312)),RADIANS('貼り付けシート（日射量等）'!J312))</f>
        <v>0</v>
      </c>
    </row>
    <row r="316" spans="1:9">
      <c r="A316" s="20">
        <v>41652</v>
      </c>
      <c r="B316" s="35" t="s">
        <v>382</v>
      </c>
      <c r="C316" s="90">
        <f t="shared" si="12"/>
        <v>0</v>
      </c>
      <c r="D316" s="90">
        <f t="shared" si="13"/>
        <v>0</v>
      </c>
      <c r="E316" s="90">
        <f t="shared" si="14"/>
        <v>0</v>
      </c>
      <c r="F316" s="50">
        <f>'貼り付けシート（日射量等）'!G313/3.6*10^3</f>
        <v>0</v>
      </c>
      <c r="G316" s="50">
        <f>'貼り付けシート（日射量等）'!H313/3.6*10^3</f>
        <v>0</v>
      </c>
      <c r="H316" s="91">
        <f>RADIANS('貼り付けシート（日射量等）'!I313)</f>
        <v>0</v>
      </c>
      <c r="I316" s="91">
        <f>IF('貼り付けシート（日射量等）'!J313&lt;0,RADIANS(360+('貼り付けシート（日射量等）'!J313)),RADIANS('貼り付けシート（日射量等）'!J313))</f>
        <v>0</v>
      </c>
    </row>
    <row r="317" spans="1:9">
      <c r="A317" s="20">
        <v>41652</v>
      </c>
      <c r="B317" s="35" t="s">
        <v>383</v>
      </c>
      <c r="C317" s="90">
        <f t="shared" si="12"/>
        <v>0</v>
      </c>
      <c r="D317" s="90">
        <f t="shared" si="13"/>
        <v>0</v>
      </c>
      <c r="E317" s="90">
        <f t="shared" si="14"/>
        <v>0</v>
      </c>
      <c r="F317" s="50">
        <f>'貼り付けシート（日射量等）'!G314/3.6*10^3</f>
        <v>0</v>
      </c>
      <c r="G317" s="50">
        <f>'貼り付けシート（日射量等）'!H314/3.6*10^3</f>
        <v>0</v>
      </c>
      <c r="H317" s="91">
        <f>RADIANS('貼り付けシート（日射量等）'!I314)</f>
        <v>0</v>
      </c>
      <c r="I317" s="91">
        <f>IF('貼り付けシート（日射量等）'!J314&lt;0,RADIANS(360+('貼り付けシート（日射量等）'!J314)),RADIANS('貼り付けシート（日射量等）'!J314))</f>
        <v>0</v>
      </c>
    </row>
    <row r="318" spans="1:9">
      <c r="A318" s="20">
        <v>41653</v>
      </c>
      <c r="B318" s="35" t="s">
        <v>360</v>
      </c>
      <c r="C318" s="90">
        <f t="shared" si="12"/>
        <v>0</v>
      </c>
      <c r="D318" s="90">
        <f t="shared" si="13"/>
        <v>0</v>
      </c>
      <c r="E318" s="90">
        <f t="shared" si="14"/>
        <v>0</v>
      </c>
      <c r="F318" s="50">
        <f>'貼り付けシート（日射量等）'!G315/3.6*10^3</f>
        <v>0</v>
      </c>
      <c r="G318" s="50">
        <f>'貼り付けシート（日射量等）'!H315/3.6*10^3</f>
        <v>0</v>
      </c>
      <c r="H318" s="91">
        <f>RADIANS('貼り付けシート（日射量等）'!I315)</f>
        <v>0</v>
      </c>
      <c r="I318" s="91">
        <f>IF('貼り付けシート（日射量等）'!J315&lt;0,RADIANS(360+('貼り付けシート（日射量等）'!J315)),RADIANS('貼り付けシート（日射量等）'!J315))</f>
        <v>0</v>
      </c>
    </row>
    <row r="319" spans="1:9">
      <c r="A319" s="20">
        <v>41653</v>
      </c>
      <c r="B319" s="35" t="s">
        <v>361</v>
      </c>
      <c r="C319" s="90">
        <f t="shared" si="12"/>
        <v>0</v>
      </c>
      <c r="D319" s="90">
        <f t="shared" si="13"/>
        <v>0</v>
      </c>
      <c r="E319" s="90">
        <f t="shared" si="14"/>
        <v>0</v>
      </c>
      <c r="F319" s="50">
        <f>'貼り付けシート（日射量等）'!G316/3.6*10^3</f>
        <v>0</v>
      </c>
      <c r="G319" s="50">
        <f>'貼り付けシート（日射量等）'!H316/3.6*10^3</f>
        <v>0</v>
      </c>
      <c r="H319" s="91">
        <f>RADIANS('貼り付けシート（日射量等）'!I316)</f>
        <v>0</v>
      </c>
      <c r="I319" s="91">
        <f>IF('貼り付けシート（日射量等）'!J316&lt;0,RADIANS(360+('貼り付けシート（日射量等）'!J316)),RADIANS('貼り付けシート（日射量等）'!J316))</f>
        <v>0</v>
      </c>
    </row>
    <row r="320" spans="1:9">
      <c r="A320" s="20">
        <v>41653</v>
      </c>
      <c r="B320" s="35" t="s">
        <v>362</v>
      </c>
      <c r="C320" s="90">
        <f t="shared" si="12"/>
        <v>0</v>
      </c>
      <c r="D320" s="90">
        <f t="shared" si="13"/>
        <v>0</v>
      </c>
      <c r="E320" s="90">
        <f t="shared" si="14"/>
        <v>0</v>
      </c>
      <c r="F320" s="50">
        <f>'貼り付けシート（日射量等）'!G317/3.6*10^3</f>
        <v>0</v>
      </c>
      <c r="G320" s="50">
        <f>'貼り付けシート（日射量等）'!H317/3.6*10^3</f>
        <v>0</v>
      </c>
      <c r="H320" s="91">
        <f>RADIANS('貼り付けシート（日射量等）'!I317)</f>
        <v>0</v>
      </c>
      <c r="I320" s="91">
        <f>IF('貼り付けシート（日射量等）'!J317&lt;0,RADIANS(360+('貼り付けシート（日射量等）'!J317)),RADIANS('貼り付けシート（日射量等）'!J317))</f>
        <v>0</v>
      </c>
    </row>
    <row r="321" spans="1:9">
      <c r="A321" s="20">
        <v>41653</v>
      </c>
      <c r="B321" s="35" t="s">
        <v>363</v>
      </c>
      <c r="C321" s="90">
        <f t="shared" si="12"/>
        <v>0</v>
      </c>
      <c r="D321" s="90">
        <f t="shared" si="13"/>
        <v>0</v>
      </c>
      <c r="E321" s="90">
        <f t="shared" si="14"/>
        <v>0</v>
      </c>
      <c r="F321" s="50">
        <f>'貼り付けシート（日射量等）'!G318/3.6*10^3</f>
        <v>0</v>
      </c>
      <c r="G321" s="50">
        <f>'貼り付けシート（日射量等）'!H318/3.6*10^3</f>
        <v>0</v>
      </c>
      <c r="H321" s="91">
        <f>RADIANS('貼り付けシート（日射量等）'!I318)</f>
        <v>0</v>
      </c>
      <c r="I321" s="91">
        <f>IF('貼り付けシート（日射量等）'!J318&lt;0,RADIANS(360+('貼り付けシート（日射量等）'!J318)),RADIANS('貼り付けシート（日射量等）'!J318))</f>
        <v>0</v>
      </c>
    </row>
    <row r="322" spans="1:9">
      <c r="A322" s="20">
        <v>41653</v>
      </c>
      <c r="B322" s="35" t="s">
        <v>364</v>
      </c>
      <c r="C322" s="90">
        <f t="shared" si="12"/>
        <v>0</v>
      </c>
      <c r="D322" s="90">
        <f t="shared" si="13"/>
        <v>0</v>
      </c>
      <c r="E322" s="90">
        <f t="shared" si="14"/>
        <v>0</v>
      </c>
      <c r="F322" s="50">
        <f>'貼り付けシート（日射量等）'!G319/3.6*10^3</f>
        <v>0</v>
      </c>
      <c r="G322" s="50">
        <f>'貼り付けシート（日射量等）'!H319/3.6*10^3</f>
        <v>0</v>
      </c>
      <c r="H322" s="91">
        <f>RADIANS('貼り付けシート（日射量等）'!I319)</f>
        <v>0</v>
      </c>
      <c r="I322" s="91">
        <f>IF('貼り付けシート（日射量等）'!J319&lt;0,RADIANS(360+('貼り付けシート（日射量等）'!J319)),RADIANS('貼り付けシート（日射量等）'!J319))</f>
        <v>0</v>
      </c>
    </row>
    <row r="323" spans="1:9">
      <c r="A323" s="20">
        <v>41653</v>
      </c>
      <c r="B323" s="35" t="s">
        <v>365</v>
      </c>
      <c r="C323" s="90">
        <f t="shared" si="12"/>
        <v>0</v>
      </c>
      <c r="D323" s="90">
        <f t="shared" si="13"/>
        <v>0</v>
      </c>
      <c r="E323" s="90">
        <f t="shared" si="14"/>
        <v>0</v>
      </c>
      <c r="F323" s="50">
        <f>'貼り付けシート（日射量等）'!G320/3.6*10^3</f>
        <v>0</v>
      </c>
      <c r="G323" s="50">
        <f>'貼り付けシート（日射量等）'!H320/3.6*10^3</f>
        <v>0</v>
      </c>
      <c r="H323" s="91">
        <f>RADIANS('貼り付けシート（日射量等）'!I320)</f>
        <v>0</v>
      </c>
      <c r="I323" s="91">
        <f>IF('貼り付けシート（日射量等）'!J320&lt;0,RADIANS(360+('貼り付けシート（日射量等）'!J320)),RADIANS('貼り付けシート（日射量等）'!J320))</f>
        <v>0</v>
      </c>
    </row>
    <row r="324" spans="1:9">
      <c r="A324" s="20">
        <v>41653</v>
      </c>
      <c r="B324" s="35" t="s">
        <v>366</v>
      </c>
      <c r="C324" s="90">
        <f t="shared" si="12"/>
        <v>3.6440734825517302</v>
      </c>
      <c r="D324" s="90">
        <f t="shared" si="13"/>
        <v>0.95005595368241302</v>
      </c>
      <c r="E324" s="90">
        <f t="shared" si="14"/>
        <v>2.6940175288693173</v>
      </c>
      <c r="F324" s="50">
        <f>'貼り付けシート（日射量等）'!G321/3.6*10^3</f>
        <v>2.7777777777777777</v>
      </c>
      <c r="G324" s="50">
        <f>'貼り付けシート（日射量等）'!H321/3.6*10^3</f>
        <v>2.7777777777777777</v>
      </c>
      <c r="H324" s="91">
        <f>RADIANS('貼り付けシート（日射量等）'!I321)</f>
        <v>0</v>
      </c>
      <c r="I324" s="91">
        <f>IF('貼り付けシート（日射量等）'!J321&lt;0,RADIANS(360+('貼り付けシート（日射量等）'!J321)),RADIANS('貼り付けシート（日射量等）'!J321))</f>
        <v>0</v>
      </c>
    </row>
    <row r="325" spans="1:9">
      <c r="A325" s="20">
        <v>41653</v>
      </c>
      <c r="B325" s="35" t="s">
        <v>367</v>
      </c>
      <c r="C325" s="90">
        <f t="shared" si="12"/>
        <v>36.615263958056033</v>
      </c>
      <c r="D325" s="90">
        <f t="shared" si="13"/>
        <v>6.9810711404935475</v>
      </c>
      <c r="E325" s="90">
        <f t="shared" si="14"/>
        <v>29.634192817562489</v>
      </c>
      <c r="F325" s="50">
        <f>'貼り付けシート（日射量等）'!G322/3.6*10^3</f>
        <v>19.444444444444446</v>
      </c>
      <c r="G325" s="50">
        <f>'貼り付けシート（日射量等）'!H322/3.6*10^3</f>
        <v>30.555555555555554</v>
      </c>
      <c r="H325" s="91">
        <f>RADIANS('貼り付けシート（日射量等）'!I322)</f>
        <v>0.16057029118347832</v>
      </c>
      <c r="I325" s="91">
        <f>IF('貼り付けシート（日射量等）'!J322&lt;0,RADIANS(360+('貼り付けシート（日射量等）'!J322)),RADIANS('貼り付けシート（日射量等）'!J322))</f>
        <v>5.3791047546465238</v>
      </c>
    </row>
    <row r="326" spans="1:9">
      <c r="A326" s="20">
        <v>41653</v>
      </c>
      <c r="B326" s="35" t="s">
        <v>368</v>
      </c>
      <c r="C326" s="90">
        <f t="shared" si="12"/>
        <v>87.720658684659497</v>
      </c>
      <c r="D326" s="90">
        <f t="shared" si="13"/>
        <v>17.676202934057244</v>
      </c>
      <c r="E326" s="90">
        <f t="shared" si="14"/>
        <v>70.044455750602253</v>
      </c>
      <c r="F326" s="50">
        <f>'貼り付けシート（日射量等）'!G323/3.6*10^3</f>
        <v>33.333333333333336</v>
      </c>
      <c r="G326" s="50">
        <f>'貼り付けシート（日射量等）'!H323/3.6*10^3</f>
        <v>72.222222222222229</v>
      </c>
      <c r="H326" s="91">
        <f>RADIANS('貼り付けシート（日射量等）'!I323)</f>
        <v>0.30368728984701332</v>
      </c>
      <c r="I326" s="91">
        <f>IF('貼り付けシート（日射量等）'!J323&lt;0,RADIANS(360+('貼り付けシート（日射量等）'!J323)),RADIANS('貼り付けシート（日射量等）'!J323))</f>
        <v>5.5815629478778659</v>
      </c>
    </row>
    <row r="327" spans="1:9">
      <c r="A327" s="20">
        <v>41653</v>
      </c>
      <c r="B327" s="35" t="s">
        <v>369</v>
      </c>
      <c r="C327" s="90">
        <f t="shared" ref="C327:C390" si="15">IF(D327&lt;0,E327,D327+E327)</f>
        <v>100.83706921500844</v>
      </c>
      <c r="D327" s="90">
        <f t="shared" ref="D327:D390" si="16">F327*(SIN(H327)*COS($O$5)+COS(H327)*SIN($O$5)*COS($O$4-I327))</f>
        <v>14.628508291190286</v>
      </c>
      <c r="E327" s="90">
        <f t="shared" ref="E327:E390" si="17">G327*(1+COS($O$5))/2</f>
        <v>86.208560923818155</v>
      </c>
      <c r="F327" s="50">
        <f>'貼り付けシート（日射量等）'!G324/3.6*10^3</f>
        <v>22.222222222222221</v>
      </c>
      <c r="G327" s="50">
        <f>'貼り付けシート（日射量等）'!H324/3.6*10^3</f>
        <v>88.888888888888886</v>
      </c>
      <c r="H327" s="91">
        <f>RADIANS('貼り付けシート（日射量等）'!I324)</f>
        <v>0.41538836197465046</v>
      </c>
      <c r="I327" s="91">
        <f>IF('貼り付けシート（日射量等）'!J324&lt;0,RADIANS(360+('貼り付けシート（日射量等）'!J324)),RADIANS('貼り付けシート（日射量等）'!J324))</f>
        <v>5.8136917383931124</v>
      </c>
    </row>
    <row r="328" spans="1:9">
      <c r="A328" s="20">
        <v>41653</v>
      </c>
      <c r="B328" s="35" t="s">
        <v>370</v>
      </c>
      <c r="C328" s="90">
        <f t="shared" si="15"/>
        <v>116.6027306224159</v>
      </c>
      <c r="D328" s="90">
        <f t="shared" si="16"/>
        <v>14.230064525381849</v>
      </c>
      <c r="E328" s="90">
        <f t="shared" si="17"/>
        <v>102.37266609703406</v>
      </c>
      <c r="F328" s="50">
        <f>'貼り付けシート（日射量等）'!G325/3.6*10^3</f>
        <v>19.444444444444446</v>
      </c>
      <c r="G328" s="50">
        <f>'貼り付けシート（日射量等）'!H325/3.6*10^3</f>
        <v>105.55555555555556</v>
      </c>
      <c r="H328" s="91">
        <f>RADIANS('貼り付けシート（日射量等）'!I325)</f>
        <v>0.48171087355043496</v>
      </c>
      <c r="I328" s="91">
        <f>IF('貼り付けシート（日射量等）'!J325&lt;0,RADIANS(360+('貼り付けシート（日射量等）'!J325)),RADIANS('貼り付けシート（日射量等）'!J325))</f>
        <v>6.0737457969402664</v>
      </c>
    </row>
    <row r="329" spans="1:9">
      <c r="A329" s="20">
        <v>41653</v>
      </c>
      <c r="B329" s="35" t="s">
        <v>371</v>
      </c>
      <c r="C329" s="90">
        <f t="shared" si="15"/>
        <v>119.59434062518078</v>
      </c>
      <c r="D329" s="90">
        <f t="shared" si="16"/>
        <v>14.527656999277394</v>
      </c>
      <c r="E329" s="90">
        <f t="shared" si="17"/>
        <v>105.06668362590338</v>
      </c>
      <c r="F329" s="50">
        <f>'貼り付けシート（日射量等）'!G326/3.6*10^3</f>
        <v>19.444444444444446</v>
      </c>
      <c r="G329" s="50">
        <f>'貼り付けシート（日射量等）'!H326/3.6*10^3</f>
        <v>108.33333333333334</v>
      </c>
      <c r="H329" s="91">
        <f>RADIANS('貼り付けシート（日射量等）'!I326)</f>
        <v>0.49567350756638956</v>
      </c>
      <c r="I329" s="91">
        <f>IF('貼り付けシート（日射量等）'!J326&lt;0,RADIANS(360+('貼り付けシート（日射量等）'!J326)),RADIANS('貼り付けシート（日射量等）'!J326))</f>
        <v>6.6322511575784518E-2</v>
      </c>
    </row>
    <row r="330" spans="1:9">
      <c r="A330" s="20">
        <v>41653</v>
      </c>
      <c r="B330" s="35" t="s">
        <v>372</v>
      </c>
      <c r="C330" s="90">
        <f t="shared" si="15"/>
        <v>112.61329633083506</v>
      </c>
      <c r="D330" s="90">
        <f t="shared" si="16"/>
        <v>15.628665291539646</v>
      </c>
      <c r="E330" s="90">
        <f t="shared" si="17"/>
        <v>96.984631039295408</v>
      </c>
      <c r="F330" s="50">
        <f>'貼り付けシート（日射量等）'!G327/3.6*10^3</f>
        <v>22.222222222222221</v>
      </c>
      <c r="G330" s="50">
        <f>'貼り付けシート（日射量等）'!H327/3.6*10^3</f>
        <v>99.999999999999986</v>
      </c>
      <c r="H330" s="91">
        <f>RADIANS('貼り付けシート（日射量等）'!I327)</f>
        <v>0.45553093477052004</v>
      </c>
      <c r="I330" s="91">
        <f>IF('貼り付けシート（日射量等）'!J327&lt;0,RADIANS(360+('貼り付けシート（日射量等）'!J327)),RADIANS('貼り付けシート（日射量等）'!J327))</f>
        <v>0.33684854563490563</v>
      </c>
    </row>
    <row r="331" spans="1:9">
      <c r="A331" s="20">
        <v>41653</v>
      </c>
      <c r="B331" s="35" t="s">
        <v>373</v>
      </c>
      <c r="C331" s="90">
        <f t="shared" si="15"/>
        <v>84.463827594710267</v>
      </c>
      <c r="D331" s="90">
        <f t="shared" si="16"/>
        <v>11.725354315238704</v>
      </c>
      <c r="E331" s="90">
        <f t="shared" si="17"/>
        <v>72.738473279471563</v>
      </c>
      <c r="F331" s="50">
        <f>'貼り付けシート（日射量等）'!G328/3.6*10^3</f>
        <v>19.444444444444446</v>
      </c>
      <c r="G331" s="50">
        <f>'貼り付けシート（日射量等）'!H328/3.6*10^3</f>
        <v>75</v>
      </c>
      <c r="H331" s="91">
        <f>RADIANS('貼り付けシート（日射量等）'!I328)</f>
        <v>0.36651914291880922</v>
      </c>
      <c r="I331" s="91">
        <f>IF('貼り付けシート（日射量等）'!J328&lt;0,RADIANS(360+('貼り付けシート（日射量等）'!J328)),RADIANS('貼り付けシート（日射量等）'!J328))</f>
        <v>0.58468529941810043</v>
      </c>
    </row>
    <row r="332" spans="1:9">
      <c r="A332" s="20">
        <v>41653</v>
      </c>
      <c r="B332" s="35" t="s">
        <v>374</v>
      </c>
      <c r="C332" s="90">
        <f t="shared" si="15"/>
        <v>54.614071739924611</v>
      </c>
      <c r="D332" s="90">
        <f t="shared" si="16"/>
        <v>8.8157737491462207</v>
      </c>
      <c r="E332" s="90">
        <f t="shared" si="17"/>
        <v>45.798297990778394</v>
      </c>
      <c r="F332" s="50">
        <f>'貼り付けシート（日射量等）'!G329/3.6*10^3</f>
        <v>19.444444444444446</v>
      </c>
      <c r="G332" s="50">
        <f>'貼り付けシート（日射量等）'!H329/3.6*10^3</f>
        <v>47.222222222222221</v>
      </c>
      <c r="H332" s="91">
        <f>RADIANS('貼り付けシート（日射量等）'!I329)</f>
        <v>0.23911010752322315</v>
      </c>
      <c r="I332" s="91">
        <f>IF('貼り付けシート（日射量等）'!J329&lt;0,RADIANS(360+('貼り付けシート（日射量等）'!J329)),RADIANS('貼り付けシート（日射量等）'!J329))</f>
        <v>0.8028514559173916</v>
      </c>
    </row>
    <row r="333" spans="1:9">
      <c r="A333" s="20">
        <v>41653</v>
      </c>
      <c r="B333" s="35" t="s">
        <v>375</v>
      </c>
      <c r="C333" s="90">
        <f t="shared" si="15"/>
        <v>18.596516679244225</v>
      </c>
      <c r="D333" s="90">
        <f t="shared" si="16"/>
        <v>5.1264290348976385</v>
      </c>
      <c r="E333" s="90">
        <f t="shared" si="17"/>
        <v>13.470087644346586</v>
      </c>
      <c r="F333" s="50">
        <f>'貼り付けシート（日射量等）'!G330/3.6*10^3</f>
        <v>19.444444444444446</v>
      </c>
      <c r="G333" s="50">
        <f>'貼り付けシート（日射量等）'!H330/3.6*10^3</f>
        <v>13.888888888888889</v>
      </c>
      <c r="H333" s="91">
        <f>RADIANS('貼り付けシート（日射量等）'!I330)</f>
        <v>8.2030474843733492E-2</v>
      </c>
      <c r="I333" s="91">
        <f>IF('貼り付けシート（日射量等）'!J330&lt;0,RADIANS(360+('貼り付けシート（日射量等）'!J330)),RADIANS('貼り付けシート（日射量等）'!J330))</f>
        <v>0.99134701513277912</v>
      </c>
    </row>
    <row r="334" spans="1:9">
      <c r="A334" s="20">
        <v>41653</v>
      </c>
      <c r="B334" s="35" t="s">
        <v>376</v>
      </c>
      <c r="C334" s="90">
        <f t="shared" si="15"/>
        <v>0</v>
      </c>
      <c r="D334" s="90">
        <f t="shared" si="16"/>
        <v>0</v>
      </c>
      <c r="E334" s="90">
        <f t="shared" si="17"/>
        <v>0</v>
      </c>
      <c r="F334" s="50">
        <f>'貼り付けシート（日射量等）'!G331/3.6*10^3</f>
        <v>0</v>
      </c>
      <c r="G334" s="50">
        <f>'貼り付けシート（日射量等）'!H331/3.6*10^3</f>
        <v>0</v>
      </c>
      <c r="H334" s="91">
        <f>RADIANS('貼り付けシート（日射量等）'!I331)</f>
        <v>0</v>
      </c>
      <c r="I334" s="91">
        <f>IF('貼り付けシート（日射量等）'!J331&lt;0,RADIANS(360+('貼り付けシート（日射量等）'!J331)),RADIANS('貼り付けシート（日射量等）'!J331))</f>
        <v>0</v>
      </c>
    </row>
    <row r="335" spans="1:9">
      <c r="A335" s="20">
        <v>41653</v>
      </c>
      <c r="B335" s="35" t="s">
        <v>377</v>
      </c>
      <c r="C335" s="90">
        <f t="shared" si="15"/>
        <v>0</v>
      </c>
      <c r="D335" s="90">
        <f t="shared" si="16"/>
        <v>0</v>
      </c>
      <c r="E335" s="90">
        <f t="shared" si="17"/>
        <v>0</v>
      </c>
      <c r="F335" s="50">
        <f>'貼り付けシート（日射量等）'!G332/3.6*10^3</f>
        <v>0</v>
      </c>
      <c r="G335" s="50">
        <f>'貼り付けシート（日射量等）'!H332/3.6*10^3</f>
        <v>0</v>
      </c>
      <c r="H335" s="91">
        <f>RADIANS('貼り付けシート（日射量等）'!I332)</f>
        <v>0</v>
      </c>
      <c r="I335" s="91">
        <f>IF('貼り付けシート（日射量等）'!J332&lt;0,RADIANS(360+('貼り付けシート（日射量等）'!J332)),RADIANS('貼り付けシート（日射量等）'!J332))</f>
        <v>0</v>
      </c>
    </row>
    <row r="336" spans="1:9">
      <c r="A336" s="20">
        <v>41653</v>
      </c>
      <c r="B336" s="35" t="s">
        <v>378</v>
      </c>
      <c r="C336" s="90">
        <f t="shared" si="15"/>
        <v>0</v>
      </c>
      <c r="D336" s="90">
        <f t="shared" si="16"/>
        <v>0</v>
      </c>
      <c r="E336" s="90">
        <f t="shared" si="17"/>
        <v>0</v>
      </c>
      <c r="F336" s="50">
        <f>'貼り付けシート（日射量等）'!G333/3.6*10^3</f>
        <v>0</v>
      </c>
      <c r="G336" s="50">
        <f>'貼り付けシート（日射量等）'!H333/3.6*10^3</f>
        <v>0</v>
      </c>
      <c r="H336" s="91">
        <f>RADIANS('貼り付けシート（日射量等）'!I333)</f>
        <v>0</v>
      </c>
      <c r="I336" s="91">
        <f>IF('貼り付けシート（日射量等）'!J333&lt;0,RADIANS(360+('貼り付けシート（日射量等）'!J333)),RADIANS('貼り付けシート（日射量等）'!J333))</f>
        <v>0</v>
      </c>
    </row>
    <row r="337" spans="1:9">
      <c r="A337" s="20">
        <v>41653</v>
      </c>
      <c r="B337" s="35" t="s">
        <v>379</v>
      </c>
      <c r="C337" s="90">
        <f t="shared" si="15"/>
        <v>0</v>
      </c>
      <c r="D337" s="90">
        <f t="shared" si="16"/>
        <v>0</v>
      </c>
      <c r="E337" s="90">
        <f t="shared" si="17"/>
        <v>0</v>
      </c>
      <c r="F337" s="50">
        <f>'貼り付けシート（日射量等）'!G334/3.6*10^3</f>
        <v>0</v>
      </c>
      <c r="G337" s="50">
        <f>'貼り付けシート（日射量等）'!H334/3.6*10^3</f>
        <v>0</v>
      </c>
      <c r="H337" s="91">
        <f>RADIANS('貼り付けシート（日射量等）'!I334)</f>
        <v>0</v>
      </c>
      <c r="I337" s="91">
        <f>IF('貼り付けシート（日射量等）'!J334&lt;0,RADIANS(360+('貼り付けシート（日射量等）'!J334)),RADIANS('貼り付けシート（日射量等）'!J334))</f>
        <v>0</v>
      </c>
    </row>
    <row r="338" spans="1:9">
      <c r="A338" s="20">
        <v>41653</v>
      </c>
      <c r="B338" s="35" t="s">
        <v>380</v>
      </c>
      <c r="C338" s="90">
        <f t="shared" si="15"/>
        <v>0</v>
      </c>
      <c r="D338" s="90">
        <f t="shared" si="16"/>
        <v>0</v>
      </c>
      <c r="E338" s="90">
        <f t="shared" si="17"/>
        <v>0</v>
      </c>
      <c r="F338" s="50">
        <f>'貼り付けシート（日射量等）'!G335/3.6*10^3</f>
        <v>0</v>
      </c>
      <c r="G338" s="50">
        <f>'貼り付けシート（日射量等）'!H335/3.6*10^3</f>
        <v>0</v>
      </c>
      <c r="H338" s="91">
        <f>RADIANS('貼り付けシート（日射量等）'!I335)</f>
        <v>0</v>
      </c>
      <c r="I338" s="91">
        <f>IF('貼り付けシート（日射量等）'!J335&lt;0,RADIANS(360+('貼り付けシート（日射量等）'!J335)),RADIANS('貼り付けシート（日射量等）'!J335))</f>
        <v>0</v>
      </c>
    </row>
    <row r="339" spans="1:9">
      <c r="A339" s="20">
        <v>41653</v>
      </c>
      <c r="B339" s="35" t="s">
        <v>381</v>
      </c>
      <c r="C339" s="90">
        <f t="shared" si="15"/>
        <v>0</v>
      </c>
      <c r="D339" s="90">
        <f t="shared" si="16"/>
        <v>0</v>
      </c>
      <c r="E339" s="90">
        <f t="shared" si="17"/>
        <v>0</v>
      </c>
      <c r="F339" s="50">
        <f>'貼り付けシート（日射量等）'!G336/3.6*10^3</f>
        <v>0</v>
      </c>
      <c r="G339" s="50">
        <f>'貼り付けシート（日射量等）'!H336/3.6*10^3</f>
        <v>0</v>
      </c>
      <c r="H339" s="91">
        <f>RADIANS('貼り付けシート（日射量等）'!I336)</f>
        <v>0</v>
      </c>
      <c r="I339" s="91">
        <f>IF('貼り付けシート（日射量等）'!J336&lt;0,RADIANS(360+('貼り付けシート（日射量等）'!J336)),RADIANS('貼り付けシート（日射量等）'!J336))</f>
        <v>0</v>
      </c>
    </row>
    <row r="340" spans="1:9">
      <c r="A340" s="20">
        <v>41653</v>
      </c>
      <c r="B340" s="35" t="s">
        <v>382</v>
      </c>
      <c r="C340" s="90">
        <f t="shared" si="15"/>
        <v>0</v>
      </c>
      <c r="D340" s="90">
        <f t="shared" si="16"/>
        <v>0</v>
      </c>
      <c r="E340" s="90">
        <f t="shared" si="17"/>
        <v>0</v>
      </c>
      <c r="F340" s="50">
        <f>'貼り付けシート（日射量等）'!G337/3.6*10^3</f>
        <v>0</v>
      </c>
      <c r="G340" s="50">
        <f>'貼り付けシート（日射量等）'!H337/3.6*10^3</f>
        <v>0</v>
      </c>
      <c r="H340" s="91">
        <f>RADIANS('貼り付けシート（日射量等）'!I337)</f>
        <v>0</v>
      </c>
      <c r="I340" s="91">
        <f>IF('貼り付けシート（日射量等）'!J337&lt;0,RADIANS(360+('貼り付けシート（日射量等）'!J337)),RADIANS('貼り付けシート（日射量等）'!J337))</f>
        <v>0</v>
      </c>
    </row>
    <row r="341" spans="1:9">
      <c r="A341" s="20">
        <v>41653</v>
      </c>
      <c r="B341" s="35" t="s">
        <v>383</v>
      </c>
      <c r="C341" s="90">
        <f t="shared" si="15"/>
        <v>0</v>
      </c>
      <c r="D341" s="90">
        <f t="shared" si="16"/>
        <v>0</v>
      </c>
      <c r="E341" s="90">
        <f t="shared" si="17"/>
        <v>0</v>
      </c>
      <c r="F341" s="50">
        <f>'貼り付けシート（日射量等）'!G338/3.6*10^3</f>
        <v>0</v>
      </c>
      <c r="G341" s="50">
        <f>'貼り付けシート（日射量等）'!H338/3.6*10^3</f>
        <v>0</v>
      </c>
      <c r="H341" s="91">
        <f>RADIANS('貼り付けシート（日射量等）'!I338)</f>
        <v>0</v>
      </c>
      <c r="I341" s="91">
        <f>IF('貼り付けシート（日射量等）'!J338&lt;0,RADIANS(360+('貼り付けシート（日射量等）'!J338)),RADIANS('貼り付けシート（日射量等）'!J338))</f>
        <v>0</v>
      </c>
    </row>
    <row r="342" spans="1:9">
      <c r="A342" s="20">
        <v>41654</v>
      </c>
      <c r="B342" s="35" t="s">
        <v>360</v>
      </c>
      <c r="C342" s="90">
        <f t="shared" si="15"/>
        <v>0</v>
      </c>
      <c r="D342" s="90">
        <f t="shared" si="16"/>
        <v>0</v>
      </c>
      <c r="E342" s="90">
        <f t="shared" si="17"/>
        <v>0</v>
      </c>
      <c r="F342" s="50">
        <f>'貼り付けシート（日射量等）'!G339/3.6*10^3</f>
        <v>0</v>
      </c>
      <c r="G342" s="50">
        <f>'貼り付けシート（日射量等）'!H339/3.6*10^3</f>
        <v>0</v>
      </c>
      <c r="H342" s="91">
        <f>RADIANS('貼り付けシート（日射量等）'!I339)</f>
        <v>0</v>
      </c>
      <c r="I342" s="91">
        <f>IF('貼り付けシート（日射量等）'!J339&lt;0,RADIANS(360+('貼り付けシート（日射量等）'!J339)),RADIANS('貼り付けシート（日射量等）'!J339))</f>
        <v>0</v>
      </c>
    </row>
    <row r="343" spans="1:9">
      <c r="A343" s="20">
        <v>41654</v>
      </c>
      <c r="B343" s="35" t="s">
        <v>361</v>
      </c>
      <c r="C343" s="90">
        <f t="shared" si="15"/>
        <v>0</v>
      </c>
      <c r="D343" s="90">
        <f t="shared" si="16"/>
        <v>0</v>
      </c>
      <c r="E343" s="90">
        <f t="shared" si="17"/>
        <v>0</v>
      </c>
      <c r="F343" s="50">
        <f>'貼り付けシート（日射量等）'!G340/3.6*10^3</f>
        <v>0</v>
      </c>
      <c r="G343" s="50">
        <f>'貼り付けシート（日射量等）'!H340/3.6*10^3</f>
        <v>0</v>
      </c>
      <c r="H343" s="91">
        <f>RADIANS('貼り付けシート（日射量等）'!I340)</f>
        <v>0</v>
      </c>
      <c r="I343" s="91">
        <f>IF('貼り付けシート（日射量等）'!J340&lt;0,RADIANS(360+('貼り付けシート（日射量等）'!J340)),RADIANS('貼り付けシート（日射量等）'!J340))</f>
        <v>0</v>
      </c>
    </row>
    <row r="344" spans="1:9">
      <c r="A344" s="20">
        <v>41654</v>
      </c>
      <c r="B344" s="35" t="s">
        <v>362</v>
      </c>
      <c r="C344" s="90">
        <f t="shared" si="15"/>
        <v>0</v>
      </c>
      <c r="D344" s="90">
        <f t="shared" si="16"/>
        <v>0</v>
      </c>
      <c r="E344" s="90">
        <f t="shared" si="17"/>
        <v>0</v>
      </c>
      <c r="F344" s="50">
        <f>'貼り付けシート（日射量等）'!G341/3.6*10^3</f>
        <v>0</v>
      </c>
      <c r="G344" s="50">
        <f>'貼り付けシート（日射量等）'!H341/3.6*10^3</f>
        <v>0</v>
      </c>
      <c r="H344" s="91">
        <f>RADIANS('貼り付けシート（日射量等）'!I341)</f>
        <v>0</v>
      </c>
      <c r="I344" s="91">
        <f>IF('貼り付けシート（日射量等）'!J341&lt;0,RADIANS(360+('貼り付けシート（日射量等）'!J341)),RADIANS('貼り付けシート（日射量等）'!J341))</f>
        <v>0</v>
      </c>
    </row>
    <row r="345" spans="1:9">
      <c r="A345" s="20">
        <v>41654</v>
      </c>
      <c r="B345" s="35" t="s">
        <v>363</v>
      </c>
      <c r="C345" s="90">
        <f t="shared" si="15"/>
        <v>0</v>
      </c>
      <c r="D345" s="90">
        <f t="shared" si="16"/>
        <v>0</v>
      </c>
      <c r="E345" s="90">
        <f t="shared" si="17"/>
        <v>0</v>
      </c>
      <c r="F345" s="50">
        <f>'貼り付けシート（日射量等）'!G342/3.6*10^3</f>
        <v>0</v>
      </c>
      <c r="G345" s="50">
        <f>'貼り付けシート（日射量等）'!H342/3.6*10^3</f>
        <v>0</v>
      </c>
      <c r="H345" s="91">
        <f>RADIANS('貼り付けシート（日射量等）'!I342)</f>
        <v>0</v>
      </c>
      <c r="I345" s="91">
        <f>IF('貼り付けシート（日射量等）'!J342&lt;0,RADIANS(360+('貼り付けシート（日射量等）'!J342)),RADIANS('貼り付けシート（日射量等）'!J342))</f>
        <v>0</v>
      </c>
    </row>
    <row r="346" spans="1:9">
      <c r="A346" s="20">
        <v>41654</v>
      </c>
      <c r="B346" s="35" t="s">
        <v>364</v>
      </c>
      <c r="C346" s="90">
        <f t="shared" si="15"/>
        <v>0</v>
      </c>
      <c r="D346" s="90">
        <f t="shared" si="16"/>
        <v>0</v>
      </c>
      <c r="E346" s="90">
        <f t="shared" si="17"/>
        <v>0</v>
      </c>
      <c r="F346" s="50">
        <f>'貼り付けシート（日射量等）'!G343/3.6*10^3</f>
        <v>0</v>
      </c>
      <c r="G346" s="50">
        <f>'貼り付けシート（日射量等）'!H343/3.6*10^3</f>
        <v>0</v>
      </c>
      <c r="H346" s="91">
        <f>RADIANS('貼り付けシート（日射量等）'!I343)</f>
        <v>0</v>
      </c>
      <c r="I346" s="91">
        <f>IF('貼り付けシート（日射量等）'!J343&lt;0,RADIANS(360+('貼り付けシート（日射量等）'!J343)),RADIANS('貼り付けシート（日射量等）'!J343))</f>
        <v>0</v>
      </c>
    </row>
    <row r="347" spans="1:9">
      <c r="A347" s="20">
        <v>41654</v>
      </c>
      <c r="B347" s="35" t="s">
        <v>365</v>
      </c>
      <c r="C347" s="90">
        <f t="shared" si="15"/>
        <v>0</v>
      </c>
      <c r="D347" s="90">
        <f t="shared" si="16"/>
        <v>0</v>
      </c>
      <c r="E347" s="90">
        <f t="shared" si="17"/>
        <v>0</v>
      </c>
      <c r="F347" s="50">
        <f>'貼り付けシート（日射量等）'!G344/3.6*10^3</f>
        <v>0</v>
      </c>
      <c r="G347" s="50">
        <f>'貼り付けシート（日射量等）'!H344/3.6*10^3</f>
        <v>0</v>
      </c>
      <c r="H347" s="91">
        <f>RADIANS('貼り付けシート（日射量等）'!I344)</f>
        <v>0</v>
      </c>
      <c r="I347" s="91">
        <f>IF('貼り付けシート（日射量等）'!J344&lt;0,RADIANS(360+('貼り付けシート（日射量等）'!J344)),RADIANS('貼り付けシート（日射量等）'!J344))</f>
        <v>0</v>
      </c>
    </row>
    <row r="348" spans="1:9">
      <c r="A348" s="20">
        <v>41654</v>
      </c>
      <c r="B348" s="35" t="s">
        <v>366</v>
      </c>
      <c r="C348" s="90">
        <f t="shared" si="15"/>
        <v>6.3380910114210476</v>
      </c>
      <c r="D348" s="90">
        <f t="shared" si="16"/>
        <v>0.95005595368241302</v>
      </c>
      <c r="E348" s="90">
        <f t="shared" si="17"/>
        <v>5.3880350577386347</v>
      </c>
      <c r="F348" s="50">
        <f>'貼り付けシート（日射量等）'!G345/3.6*10^3</f>
        <v>2.7777777777777777</v>
      </c>
      <c r="G348" s="50">
        <f>'貼り付けシート（日射量等）'!H345/3.6*10^3</f>
        <v>5.5555555555555554</v>
      </c>
      <c r="H348" s="91">
        <f>RADIANS('貼り付けシート（日射量等）'!I345)</f>
        <v>0</v>
      </c>
      <c r="I348" s="91">
        <f>IF('貼り付けシート（日射量等）'!J345&lt;0,RADIANS(360+('貼り付けシート（日射量等）'!J345)),RADIANS('貼り付けシート（日射量等）'!J345))</f>
        <v>0</v>
      </c>
    </row>
    <row r="349" spans="1:9">
      <c r="A349" s="20">
        <v>41654</v>
      </c>
      <c r="B349" s="35" t="s">
        <v>367</v>
      </c>
      <c r="C349" s="90">
        <f t="shared" si="15"/>
        <v>68.080583967202742</v>
      </c>
      <c r="D349" s="90">
        <f t="shared" si="16"/>
        <v>24.976303505293668</v>
      </c>
      <c r="E349" s="90">
        <f t="shared" si="17"/>
        <v>43.104280461909077</v>
      </c>
      <c r="F349" s="50">
        <f>'貼り付けシート（日射量等）'!G346/3.6*10^3</f>
        <v>69.444444444444443</v>
      </c>
      <c r="G349" s="50">
        <f>'貼り付けシート（日射量等）'!H346/3.6*10^3</f>
        <v>44.444444444444443</v>
      </c>
      <c r="H349" s="91">
        <f>RADIANS('貼り付けシート（日射量等）'!I346)</f>
        <v>0.16231562043547265</v>
      </c>
      <c r="I349" s="91">
        <f>IF('貼り付けシート（日射量等）'!J346&lt;0,RADIANS(360+('貼り付けシート（日射量等）'!J346)),RADIANS('貼り付けシート（日射量等）'!J346))</f>
        <v>5.3756140961425354</v>
      </c>
    </row>
    <row r="350" spans="1:9">
      <c r="A350" s="20">
        <v>41654</v>
      </c>
      <c r="B350" s="35" t="s">
        <v>368</v>
      </c>
      <c r="C350" s="90">
        <f t="shared" si="15"/>
        <v>192.58559491183223</v>
      </c>
      <c r="D350" s="90">
        <f t="shared" si="16"/>
        <v>90.21292881479819</v>
      </c>
      <c r="E350" s="90">
        <f t="shared" si="17"/>
        <v>102.37266609703406</v>
      </c>
      <c r="F350" s="50">
        <f>'貼り付けシート（日射量等）'!G347/3.6*10^3</f>
        <v>169.44444444444443</v>
      </c>
      <c r="G350" s="50">
        <f>'貼り付けシート（日射量等）'!H347/3.6*10^3</f>
        <v>105.55555555555556</v>
      </c>
      <c r="H350" s="91">
        <f>RADIANS('貼り付けシート（日射量等）'!I347)</f>
        <v>0.30717794835100204</v>
      </c>
      <c r="I350" s="91">
        <f>IF('貼り付けシート（日射量等）'!J347&lt;0,RADIANS(360+('貼り付けシート（日射量等）'!J347)),RADIANS('貼り付けシート（日射量等）'!J347))</f>
        <v>5.5780722893738774</v>
      </c>
    </row>
    <row r="351" spans="1:9">
      <c r="A351" s="20">
        <v>41654</v>
      </c>
      <c r="B351" s="35" t="s">
        <v>369</v>
      </c>
      <c r="C351" s="90">
        <f t="shared" si="15"/>
        <v>353.31985346568695</v>
      </c>
      <c r="D351" s="90">
        <f t="shared" si="16"/>
        <v>210.53692443561309</v>
      </c>
      <c r="E351" s="90">
        <f t="shared" si="17"/>
        <v>142.78292903007383</v>
      </c>
      <c r="F351" s="50">
        <f>'貼り付けシート（日射量等）'!G348/3.6*10^3</f>
        <v>319.4444444444444</v>
      </c>
      <c r="G351" s="50">
        <f>'貼り付けシート（日射量等）'!H348/3.6*10^3</f>
        <v>147.22222222222223</v>
      </c>
      <c r="H351" s="91">
        <f>RADIANS('貼り付けシート（日射量等）'!I348)</f>
        <v>0.41713369122664473</v>
      </c>
      <c r="I351" s="91">
        <f>IF('貼り付けシート（日射量等）'!J348&lt;0,RADIANS(360+('貼り付けシート（日射量等）'!J348)),RADIANS('貼り付けシート（日射量等）'!J348))</f>
        <v>5.810201079889123</v>
      </c>
    </row>
    <row r="352" spans="1:9">
      <c r="A352" s="20">
        <v>41654</v>
      </c>
      <c r="B352" s="35" t="s">
        <v>370</v>
      </c>
      <c r="C352" s="90">
        <f t="shared" si="15"/>
        <v>267.60084251814061</v>
      </c>
      <c r="D352" s="90">
        <f t="shared" si="16"/>
        <v>97.877738199373624</v>
      </c>
      <c r="E352" s="90">
        <f t="shared" si="17"/>
        <v>169.72310431876699</v>
      </c>
      <c r="F352" s="50">
        <f>'貼り付けシート（日射量等）'!G349/3.6*10^3</f>
        <v>133.33333333333334</v>
      </c>
      <c r="G352" s="50">
        <f>'貼り付けシート（日射量等）'!H349/3.6*10^3</f>
        <v>175</v>
      </c>
      <c r="H352" s="91">
        <f>RADIANS('貼り付けシート（日射量等）'!I349)</f>
        <v>0.48520153205442362</v>
      </c>
      <c r="I352" s="91">
        <f>IF('貼り付けシート（日射量等）'!J349&lt;0,RADIANS(360+('貼り付けシート（日射量等）'!J349)),RADIANS('貼り付けシート（日射量等）'!J349))</f>
        <v>6.0720004676882722</v>
      </c>
    </row>
    <row r="353" spans="1:9">
      <c r="A353" s="20">
        <v>41654</v>
      </c>
      <c r="B353" s="35" t="s">
        <v>371</v>
      </c>
      <c r="C353" s="90">
        <f t="shared" si="15"/>
        <v>372.034269625327</v>
      </c>
      <c r="D353" s="90">
        <f t="shared" si="16"/>
        <v>191.53509519108275</v>
      </c>
      <c r="E353" s="90">
        <f t="shared" si="17"/>
        <v>180.49917443424425</v>
      </c>
      <c r="F353" s="50">
        <f>'貼り付けシート（日射量等）'!G350/3.6*10^3</f>
        <v>255.55555555555554</v>
      </c>
      <c r="G353" s="50">
        <f>'貼り付けシート（日射量等）'!H350/3.6*10^3</f>
        <v>186.11111111111111</v>
      </c>
      <c r="H353" s="91">
        <f>RADIANS('貼り付けシート（日射量等）'!I350)</f>
        <v>0.49916416607037828</v>
      </c>
      <c r="I353" s="91">
        <f>IF('貼り付けシート（日射量等）'!J350&lt;0,RADIANS(360+('貼り付けシート（日射量等）'!J350)),RADIANS('貼り付けシート（日射量等）'!J350))</f>
        <v>6.45771823237902E-2</v>
      </c>
    </row>
    <row r="354" spans="1:9">
      <c r="A354" s="20">
        <v>41654</v>
      </c>
      <c r="B354" s="35" t="s">
        <v>372</v>
      </c>
      <c r="C354" s="90">
        <f t="shared" si="15"/>
        <v>144.02166775716304</v>
      </c>
      <c r="D354" s="90">
        <f t="shared" si="16"/>
        <v>25.484896486913083</v>
      </c>
      <c r="E354" s="90">
        <f t="shared" si="17"/>
        <v>118.53677127024996</v>
      </c>
      <c r="F354" s="50">
        <f>'貼り付けシート（日射量等）'!G351/3.6*10^3</f>
        <v>36.111111111111114</v>
      </c>
      <c r="G354" s="50">
        <f>'貼り付けシート（日射量等）'!H351/3.6*10^3</f>
        <v>122.22222222222221</v>
      </c>
      <c r="H354" s="91">
        <f>RADIANS('貼り付けシート（日射量等）'!I351)</f>
        <v>0.4590215932745087</v>
      </c>
      <c r="I354" s="91">
        <f>IF('貼り付けシート（日射量等）'!J351&lt;0,RADIANS(360+('貼り付けシート（日射量等）'!J351)),RADIANS('貼り付けシート（日射量等）'!J351))</f>
        <v>0.33684854563490563</v>
      </c>
    </row>
    <row r="355" spans="1:9">
      <c r="A355" s="20">
        <v>41654</v>
      </c>
      <c r="B355" s="35" t="s">
        <v>373</v>
      </c>
      <c r="C355" s="90">
        <f t="shared" si="15"/>
        <v>117.84639313386225</v>
      </c>
      <c r="D355" s="90">
        <f t="shared" si="16"/>
        <v>23.555779623436155</v>
      </c>
      <c r="E355" s="90">
        <f t="shared" si="17"/>
        <v>94.290613510426098</v>
      </c>
      <c r="F355" s="50">
        <f>'貼り付けシート（日射量等）'!G352/3.6*10^3</f>
        <v>38.888888888888893</v>
      </c>
      <c r="G355" s="50">
        <f>'貼り付けシート（日射量等）'!H352/3.6*10^3</f>
        <v>97.222222222222214</v>
      </c>
      <c r="H355" s="91">
        <f>RADIANS('貼り付けシート（日射量等）'!I352)</f>
        <v>0.37000980142279788</v>
      </c>
      <c r="I355" s="91">
        <f>IF('貼り付けシート（日射量等）'!J352&lt;0,RADIANS(360+('貼り付けシート（日射量等）'!J352)),RADIANS('貼り付けシート（日射量等）'!J352))</f>
        <v>0.58468529941810043</v>
      </c>
    </row>
    <row r="356" spans="1:9">
      <c r="A356" s="20">
        <v>41654</v>
      </c>
      <c r="B356" s="35" t="s">
        <v>374</v>
      </c>
      <c r="C356" s="90">
        <f t="shared" si="15"/>
        <v>78.283814235365199</v>
      </c>
      <c r="D356" s="90">
        <f t="shared" si="16"/>
        <v>19.015428600240224</v>
      </c>
      <c r="E356" s="90">
        <f t="shared" si="17"/>
        <v>59.268385635124979</v>
      </c>
      <c r="F356" s="50">
        <f>'貼り付けシート（日射量等）'!G353/3.6*10^3</f>
        <v>41.666666666666664</v>
      </c>
      <c r="G356" s="50">
        <f>'貼り付けシート（日射量等）'!H353/3.6*10^3</f>
        <v>61.111111111111107</v>
      </c>
      <c r="H356" s="91">
        <f>RADIANS('貼り付けシート（日射量等）'!I353)</f>
        <v>0.24260076602721181</v>
      </c>
      <c r="I356" s="91">
        <f>IF('貼り付けシート（日射量等）'!J353&lt;0,RADIANS(360+('貼り付けシート（日射量等）'!J353)),RADIANS('貼り付けシート（日射量等）'!J353))</f>
        <v>0.8028514559173916</v>
      </c>
    </row>
    <row r="357" spans="1:9">
      <c r="A357" s="20">
        <v>41654</v>
      </c>
      <c r="B357" s="35" t="s">
        <v>375</v>
      </c>
      <c r="C357" s="90">
        <f t="shared" si="15"/>
        <v>29.216602362071043</v>
      </c>
      <c r="D357" s="90">
        <f t="shared" si="16"/>
        <v>10.358479659985823</v>
      </c>
      <c r="E357" s="90">
        <f t="shared" si="17"/>
        <v>18.858122702085222</v>
      </c>
      <c r="F357" s="50">
        <f>'貼り付けシート（日射量等）'!G354/3.6*10^3</f>
        <v>38.888888888888893</v>
      </c>
      <c r="G357" s="50">
        <f>'貼り付けシート（日射量等）'!H354/3.6*10^3</f>
        <v>19.444444444444446</v>
      </c>
      <c r="H357" s="91">
        <f>RADIANS('貼り付けシート（日射量等）'!I354)</f>
        <v>8.5521133347722156E-2</v>
      </c>
      <c r="I357" s="91">
        <f>IF('貼り付けシート（日射量等）'!J354&lt;0,RADIANS(360+('貼り付けシート（日射量等）'!J354)),RADIANS('貼り付けシート（日射量等）'!J354))</f>
        <v>0.99309234438477345</v>
      </c>
    </row>
    <row r="358" spans="1:9">
      <c r="A358" s="20">
        <v>41654</v>
      </c>
      <c r="B358" s="35" t="s">
        <v>376</v>
      </c>
      <c r="C358" s="90">
        <f t="shared" si="15"/>
        <v>0</v>
      </c>
      <c r="D358" s="90">
        <f t="shared" si="16"/>
        <v>0</v>
      </c>
      <c r="E358" s="90">
        <f t="shared" si="17"/>
        <v>0</v>
      </c>
      <c r="F358" s="50">
        <f>'貼り付けシート（日射量等）'!G355/3.6*10^3</f>
        <v>0</v>
      </c>
      <c r="G358" s="50">
        <f>'貼り付けシート（日射量等）'!H355/3.6*10^3</f>
        <v>0</v>
      </c>
      <c r="H358" s="91">
        <f>RADIANS('貼り付けシート（日射量等）'!I355)</f>
        <v>0</v>
      </c>
      <c r="I358" s="91">
        <f>IF('貼り付けシート（日射量等）'!J355&lt;0,RADIANS(360+('貼り付けシート（日射量等）'!J355)),RADIANS('貼り付けシート（日射量等）'!J355))</f>
        <v>0</v>
      </c>
    </row>
    <row r="359" spans="1:9">
      <c r="A359" s="20">
        <v>41654</v>
      </c>
      <c r="B359" s="35" t="s">
        <v>377</v>
      </c>
      <c r="C359" s="90">
        <f t="shared" si="15"/>
        <v>0</v>
      </c>
      <c r="D359" s="90">
        <f t="shared" si="16"/>
        <v>0</v>
      </c>
      <c r="E359" s="90">
        <f t="shared" si="17"/>
        <v>0</v>
      </c>
      <c r="F359" s="50">
        <f>'貼り付けシート（日射量等）'!G356/3.6*10^3</f>
        <v>0</v>
      </c>
      <c r="G359" s="50">
        <f>'貼り付けシート（日射量等）'!H356/3.6*10^3</f>
        <v>0</v>
      </c>
      <c r="H359" s="91">
        <f>RADIANS('貼り付けシート（日射量等）'!I356)</f>
        <v>0</v>
      </c>
      <c r="I359" s="91">
        <f>IF('貼り付けシート（日射量等）'!J356&lt;0,RADIANS(360+('貼り付けシート（日射量等）'!J356)),RADIANS('貼り付けシート（日射量等）'!J356))</f>
        <v>0</v>
      </c>
    </row>
    <row r="360" spans="1:9">
      <c r="A360" s="20">
        <v>41654</v>
      </c>
      <c r="B360" s="35" t="s">
        <v>378</v>
      </c>
      <c r="C360" s="90">
        <f t="shared" si="15"/>
        <v>0</v>
      </c>
      <c r="D360" s="90">
        <f t="shared" si="16"/>
        <v>0</v>
      </c>
      <c r="E360" s="90">
        <f t="shared" si="17"/>
        <v>0</v>
      </c>
      <c r="F360" s="50">
        <f>'貼り付けシート（日射量等）'!G357/3.6*10^3</f>
        <v>0</v>
      </c>
      <c r="G360" s="50">
        <f>'貼り付けシート（日射量等）'!H357/3.6*10^3</f>
        <v>0</v>
      </c>
      <c r="H360" s="91">
        <f>RADIANS('貼り付けシート（日射量等）'!I357)</f>
        <v>0</v>
      </c>
      <c r="I360" s="91">
        <f>IF('貼り付けシート（日射量等）'!J357&lt;0,RADIANS(360+('貼り付けシート（日射量等）'!J357)),RADIANS('貼り付けシート（日射量等）'!J357))</f>
        <v>0</v>
      </c>
    </row>
    <row r="361" spans="1:9">
      <c r="A361" s="20">
        <v>41654</v>
      </c>
      <c r="B361" s="35" t="s">
        <v>379</v>
      </c>
      <c r="C361" s="90">
        <f t="shared" si="15"/>
        <v>0</v>
      </c>
      <c r="D361" s="90">
        <f t="shared" si="16"/>
        <v>0</v>
      </c>
      <c r="E361" s="90">
        <f t="shared" si="17"/>
        <v>0</v>
      </c>
      <c r="F361" s="50">
        <f>'貼り付けシート（日射量等）'!G358/3.6*10^3</f>
        <v>0</v>
      </c>
      <c r="G361" s="50">
        <f>'貼り付けシート（日射量等）'!H358/3.6*10^3</f>
        <v>0</v>
      </c>
      <c r="H361" s="91">
        <f>RADIANS('貼り付けシート（日射量等）'!I358)</f>
        <v>0</v>
      </c>
      <c r="I361" s="91">
        <f>IF('貼り付けシート（日射量等）'!J358&lt;0,RADIANS(360+('貼り付けシート（日射量等）'!J358)),RADIANS('貼り付けシート（日射量等）'!J358))</f>
        <v>0</v>
      </c>
    </row>
    <row r="362" spans="1:9">
      <c r="A362" s="20">
        <v>41654</v>
      </c>
      <c r="B362" s="35" t="s">
        <v>380</v>
      </c>
      <c r="C362" s="90">
        <f t="shared" si="15"/>
        <v>0</v>
      </c>
      <c r="D362" s="90">
        <f t="shared" si="16"/>
        <v>0</v>
      </c>
      <c r="E362" s="90">
        <f t="shared" si="17"/>
        <v>0</v>
      </c>
      <c r="F362" s="50">
        <f>'貼り付けシート（日射量等）'!G359/3.6*10^3</f>
        <v>0</v>
      </c>
      <c r="G362" s="50">
        <f>'貼り付けシート（日射量等）'!H359/3.6*10^3</f>
        <v>0</v>
      </c>
      <c r="H362" s="91">
        <f>RADIANS('貼り付けシート（日射量等）'!I359)</f>
        <v>0</v>
      </c>
      <c r="I362" s="91">
        <f>IF('貼り付けシート（日射量等）'!J359&lt;0,RADIANS(360+('貼り付けシート（日射量等）'!J359)),RADIANS('貼り付けシート（日射量等）'!J359))</f>
        <v>0</v>
      </c>
    </row>
    <row r="363" spans="1:9">
      <c r="A363" s="20">
        <v>41654</v>
      </c>
      <c r="B363" s="35" t="s">
        <v>381</v>
      </c>
      <c r="C363" s="90">
        <f t="shared" si="15"/>
        <v>0</v>
      </c>
      <c r="D363" s="90">
        <f t="shared" si="16"/>
        <v>0</v>
      </c>
      <c r="E363" s="90">
        <f t="shared" si="17"/>
        <v>0</v>
      </c>
      <c r="F363" s="50">
        <f>'貼り付けシート（日射量等）'!G360/3.6*10^3</f>
        <v>0</v>
      </c>
      <c r="G363" s="50">
        <f>'貼り付けシート（日射量等）'!H360/3.6*10^3</f>
        <v>0</v>
      </c>
      <c r="H363" s="91">
        <f>RADIANS('貼り付けシート（日射量等）'!I360)</f>
        <v>0</v>
      </c>
      <c r="I363" s="91">
        <f>IF('貼り付けシート（日射量等）'!J360&lt;0,RADIANS(360+('貼り付けシート（日射量等）'!J360)),RADIANS('貼り付けシート（日射量等）'!J360))</f>
        <v>0</v>
      </c>
    </row>
    <row r="364" spans="1:9">
      <c r="A364" s="20">
        <v>41654</v>
      </c>
      <c r="B364" s="35" t="s">
        <v>382</v>
      </c>
      <c r="C364" s="90">
        <f t="shared" si="15"/>
        <v>0</v>
      </c>
      <c r="D364" s="90">
        <f t="shared" si="16"/>
        <v>0</v>
      </c>
      <c r="E364" s="90">
        <f t="shared" si="17"/>
        <v>0</v>
      </c>
      <c r="F364" s="50">
        <f>'貼り付けシート（日射量等）'!G361/3.6*10^3</f>
        <v>0</v>
      </c>
      <c r="G364" s="50">
        <f>'貼り付けシート（日射量等）'!H361/3.6*10^3</f>
        <v>0</v>
      </c>
      <c r="H364" s="91">
        <f>RADIANS('貼り付けシート（日射量等）'!I361)</f>
        <v>0</v>
      </c>
      <c r="I364" s="91">
        <f>IF('貼り付けシート（日射量等）'!J361&lt;0,RADIANS(360+('貼り付けシート（日射量等）'!J361)),RADIANS('貼り付けシート（日射量等）'!J361))</f>
        <v>0</v>
      </c>
    </row>
    <row r="365" spans="1:9">
      <c r="A365" s="20">
        <v>41654</v>
      </c>
      <c r="B365" s="35" t="s">
        <v>383</v>
      </c>
      <c r="C365" s="90">
        <f t="shared" si="15"/>
        <v>0</v>
      </c>
      <c r="D365" s="90">
        <f t="shared" si="16"/>
        <v>0</v>
      </c>
      <c r="E365" s="90">
        <f t="shared" si="17"/>
        <v>0</v>
      </c>
      <c r="F365" s="50">
        <f>'貼り付けシート（日射量等）'!G362/3.6*10^3</f>
        <v>0</v>
      </c>
      <c r="G365" s="50">
        <f>'貼り付けシート（日射量等）'!H362/3.6*10^3</f>
        <v>0</v>
      </c>
      <c r="H365" s="91">
        <f>RADIANS('貼り付けシート（日射量等）'!I362)</f>
        <v>0</v>
      </c>
      <c r="I365" s="91">
        <f>IF('貼り付けシート（日射量等）'!J362&lt;0,RADIANS(360+('貼り付けシート（日射量等）'!J362)),RADIANS('貼り付けシート（日射量等）'!J362))</f>
        <v>0</v>
      </c>
    </row>
    <row r="366" spans="1:9">
      <c r="A366" s="20">
        <v>41655</v>
      </c>
      <c r="B366" s="35" t="s">
        <v>360</v>
      </c>
      <c r="C366" s="90">
        <f t="shared" si="15"/>
        <v>0</v>
      </c>
      <c r="D366" s="90">
        <f t="shared" si="16"/>
        <v>0</v>
      </c>
      <c r="E366" s="90">
        <f t="shared" si="17"/>
        <v>0</v>
      </c>
      <c r="F366" s="50">
        <f>'貼り付けシート（日射量等）'!G363/3.6*10^3</f>
        <v>0</v>
      </c>
      <c r="G366" s="50">
        <f>'貼り付けシート（日射量等）'!H363/3.6*10^3</f>
        <v>0</v>
      </c>
      <c r="H366" s="91">
        <f>RADIANS('貼り付けシート（日射量等）'!I363)</f>
        <v>0</v>
      </c>
      <c r="I366" s="91">
        <f>IF('貼り付けシート（日射量等）'!J363&lt;0,RADIANS(360+('貼り付けシート（日射量等）'!J363)),RADIANS('貼り付けシート（日射量等）'!J363))</f>
        <v>0</v>
      </c>
    </row>
    <row r="367" spans="1:9">
      <c r="A367" s="20">
        <v>41655</v>
      </c>
      <c r="B367" s="35" t="s">
        <v>361</v>
      </c>
      <c r="C367" s="90">
        <f t="shared" si="15"/>
        <v>0</v>
      </c>
      <c r="D367" s="90">
        <f t="shared" si="16"/>
        <v>0</v>
      </c>
      <c r="E367" s="90">
        <f t="shared" si="17"/>
        <v>0</v>
      </c>
      <c r="F367" s="50">
        <f>'貼り付けシート（日射量等）'!G364/3.6*10^3</f>
        <v>0</v>
      </c>
      <c r="G367" s="50">
        <f>'貼り付けシート（日射量等）'!H364/3.6*10^3</f>
        <v>0</v>
      </c>
      <c r="H367" s="91">
        <f>RADIANS('貼り付けシート（日射量等）'!I364)</f>
        <v>0</v>
      </c>
      <c r="I367" s="91">
        <f>IF('貼り付けシート（日射量等）'!J364&lt;0,RADIANS(360+('貼り付けシート（日射量等）'!J364)),RADIANS('貼り付けシート（日射量等）'!J364))</f>
        <v>0</v>
      </c>
    </row>
    <row r="368" spans="1:9">
      <c r="A368" s="20">
        <v>41655</v>
      </c>
      <c r="B368" s="35" t="s">
        <v>362</v>
      </c>
      <c r="C368" s="90">
        <f t="shared" si="15"/>
        <v>0</v>
      </c>
      <c r="D368" s="90">
        <f t="shared" si="16"/>
        <v>0</v>
      </c>
      <c r="E368" s="90">
        <f t="shared" si="17"/>
        <v>0</v>
      </c>
      <c r="F368" s="50">
        <f>'貼り付けシート（日射量等）'!G365/3.6*10^3</f>
        <v>0</v>
      </c>
      <c r="G368" s="50">
        <f>'貼り付けシート（日射量等）'!H365/3.6*10^3</f>
        <v>0</v>
      </c>
      <c r="H368" s="91">
        <f>RADIANS('貼り付けシート（日射量等）'!I365)</f>
        <v>0</v>
      </c>
      <c r="I368" s="91">
        <f>IF('貼り付けシート（日射量等）'!J365&lt;0,RADIANS(360+('貼り付けシート（日射量等）'!J365)),RADIANS('貼り付けシート（日射量等）'!J365))</f>
        <v>0</v>
      </c>
    </row>
    <row r="369" spans="1:9">
      <c r="A369" s="20">
        <v>41655</v>
      </c>
      <c r="B369" s="35" t="s">
        <v>363</v>
      </c>
      <c r="C369" s="90">
        <f t="shared" si="15"/>
        <v>0</v>
      </c>
      <c r="D369" s="90">
        <f t="shared" si="16"/>
        <v>0</v>
      </c>
      <c r="E369" s="90">
        <f t="shared" si="17"/>
        <v>0</v>
      </c>
      <c r="F369" s="50">
        <f>'貼り付けシート（日射量等）'!G366/3.6*10^3</f>
        <v>0</v>
      </c>
      <c r="G369" s="50">
        <f>'貼り付けシート（日射量等）'!H366/3.6*10^3</f>
        <v>0</v>
      </c>
      <c r="H369" s="91">
        <f>RADIANS('貼り付けシート（日射量等）'!I366)</f>
        <v>0</v>
      </c>
      <c r="I369" s="91">
        <f>IF('貼り付けシート（日射量等）'!J366&lt;0,RADIANS(360+('貼り付けシート（日射量等）'!J366)),RADIANS('貼り付けシート（日射量等）'!J366))</f>
        <v>0</v>
      </c>
    </row>
    <row r="370" spans="1:9">
      <c r="A370" s="20">
        <v>41655</v>
      </c>
      <c r="B370" s="35" t="s">
        <v>364</v>
      </c>
      <c r="C370" s="90">
        <f t="shared" si="15"/>
        <v>0</v>
      </c>
      <c r="D370" s="90">
        <f t="shared" si="16"/>
        <v>0</v>
      </c>
      <c r="E370" s="90">
        <f t="shared" si="17"/>
        <v>0</v>
      </c>
      <c r="F370" s="50">
        <f>'貼り付けシート（日射量等）'!G367/3.6*10^3</f>
        <v>0</v>
      </c>
      <c r="G370" s="50">
        <f>'貼り付けシート（日射量等）'!H367/3.6*10^3</f>
        <v>0</v>
      </c>
      <c r="H370" s="91">
        <f>RADIANS('貼り付けシート（日射量等）'!I367)</f>
        <v>0</v>
      </c>
      <c r="I370" s="91">
        <f>IF('貼り付けシート（日射量等）'!J367&lt;0,RADIANS(360+('貼り付けシート（日射量等）'!J367)),RADIANS('貼り付けシート（日射量等）'!J367))</f>
        <v>0</v>
      </c>
    </row>
    <row r="371" spans="1:9">
      <c r="A371" s="20">
        <v>41655</v>
      </c>
      <c r="B371" s="35" t="s">
        <v>365</v>
      </c>
      <c r="C371" s="90">
        <f t="shared" si="15"/>
        <v>0</v>
      </c>
      <c r="D371" s="90">
        <f t="shared" si="16"/>
        <v>0</v>
      </c>
      <c r="E371" s="90">
        <f t="shared" si="17"/>
        <v>0</v>
      </c>
      <c r="F371" s="50">
        <f>'貼り付けシート（日射量等）'!G368/3.6*10^3</f>
        <v>0</v>
      </c>
      <c r="G371" s="50">
        <f>'貼り付けシート（日射量等）'!H368/3.6*10^3</f>
        <v>0</v>
      </c>
      <c r="H371" s="91">
        <f>RADIANS('貼り付けシート（日射量等）'!I368)</f>
        <v>0</v>
      </c>
      <c r="I371" s="91">
        <f>IF('貼り付けシート（日射量等）'!J368&lt;0,RADIANS(360+('貼り付けシート（日射量等）'!J368)),RADIANS('貼り付けシート（日射量等）'!J368))</f>
        <v>0</v>
      </c>
    </row>
    <row r="372" spans="1:9">
      <c r="A372" s="20">
        <v>41655</v>
      </c>
      <c r="B372" s="35" t="s">
        <v>366</v>
      </c>
      <c r="C372" s="90">
        <f t="shared" si="15"/>
        <v>3.6440734825517302</v>
      </c>
      <c r="D372" s="90">
        <f t="shared" si="16"/>
        <v>0.95005595368241302</v>
      </c>
      <c r="E372" s="90">
        <f t="shared" si="17"/>
        <v>2.6940175288693173</v>
      </c>
      <c r="F372" s="50">
        <f>'貼り付けシート（日射量等）'!G369/3.6*10^3</f>
        <v>2.7777777777777777</v>
      </c>
      <c r="G372" s="50">
        <f>'貼り付けシート（日射量等）'!H369/3.6*10^3</f>
        <v>2.7777777777777777</v>
      </c>
      <c r="H372" s="91">
        <f>RADIANS('貼り付けシート（日射量等）'!I369)</f>
        <v>0</v>
      </c>
      <c r="I372" s="91">
        <f>IF('貼り付けシート（日射量等）'!J369&lt;0,RADIANS(360+('貼り付けシート（日射量等）'!J369)),RADIANS('貼り付けシート（日射量等）'!J369))</f>
        <v>0</v>
      </c>
    </row>
    <row r="373" spans="1:9">
      <c r="A373" s="20">
        <v>41655</v>
      </c>
      <c r="B373" s="35" t="s">
        <v>367</v>
      </c>
      <c r="C373" s="90">
        <f t="shared" si="15"/>
        <v>36.639791423176021</v>
      </c>
      <c r="D373" s="90">
        <f t="shared" si="16"/>
        <v>7.0055986056135309</v>
      </c>
      <c r="E373" s="90">
        <f t="shared" si="17"/>
        <v>29.634192817562489</v>
      </c>
      <c r="F373" s="50">
        <f>'貼り付けシート（日射量等）'!G370/3.6*10^3</f>
        <v>19.444444444444446</v>
      </c>
      <c r="G373" s="50">
        <f>'貼り付けシート（日射量等）'!H370/3.6*10^3</f>
        <v>30.555555555555554</v>
      </c>
      <c r="H373" s="91">
        <f>RADIANS('貼り付けシート（日射量等）'!I370)</f>
        <v>0.16406094968746698</v>
      </c>
      <c r="I373" s="91">
        <f>IF('貼り付けシート（日射量等）'!J370&lt;0,RADIANS(360+('貼り付けシート（日射量等）'!J370)),RADIANS('貼り付けシート（日射量等）'!J370))</f>
        <v>5.3721234376385469</v>
      </c>
    </row>
    <row r="374" spans="1:9">
      <c r="A374" s="20">
        <v>41655</v>
      </c>
      <c r="B374" s="35" t="s">
        <v>368</v>
      </c>
      <c r="C374" s="90">
        <f t="shared" si="15"/>
        <v>73.808859847413032</v>
      </c>
      <c r="D374" s="90">
        <f t="shared" si="16"/>
        <v>11.846456683418737</v>
      </c>
      <c r="E374" s="90">
        <f t="shared" si="17"/>
        <v>61.962403163994296</v>
      </c>
      <c r="F374" s="50">
        <f>'貼り付けシート（日射量等）'!G371/3.6*10^3</f>
        <v>22.222222222222221</v>
      </c>
      <c r="G374" s="50">
        <f>'貼り付けシート（日射量等）'!H371/3.6*10^3</f>
        <v>63.888888888888886</v>
      </c>
      <c r="H374" s="91">
        <f>RADIANS('貼り付けシート（日射量等）'!I371)</f>
        <v>0.30892327760299632</v>
      </c>
      <c r="I374" s="91">
        <f>IF('貼り付けシート（日射量等）'!J371&lt;0,RADIANS(360+('貼り付けシート（日射量等）'!J371)),RADIANS('貼り付けシート（日射量等）'!J371))</f>
        <v>5.5745816308698881</v>
      </c>
    </row>
    <row r="375" spans="1:9">
      <c r="A375" s="20">
        <v>41655</v>
      </c>
      <c r="B375" s="35" t="s">
        <v>369</v>
      </c>
      <c r="C375" s="90">
        <f t="shared" si="15"/>
        <v>99.068878080365607</v>
      </c>
      <c r="D375" s="90">
        <f t="shared" si="16"/>
        <v>12.860317156547458</v>
      </c>
      <c r="E375" s="90">
        <f t="shared" si="17"/>
        <v>86.208560923818155</v>
      </c>
      <c r="F375" s="50">
        <f>'貼り付けシート（日射量等）'!G372/3.6*10^3</f>
        <v>19.444444444444446</v>
      </c>
      <c r="G375" s="50">
        <f>'貼り付けシート（日射量等）'!H372/3.6*10^3</f>
        <v>88.888888888888886</v>
      </c>
      <c r="H375" s="91">
        <f>RADIANS('貼り付けシート（日射量等）'!I372)</f>
        <v>0.42062434973063345</v>
      </c>
      <c r="I375" s="91">
        <f>IF('貼り付けシート（日射量等）'!J372&lt;0,RADIANS(360+('貼り付けシート（日射量等）'!J372)),RADIANS('貼り付けシート（日射量等）'!J372))</f>
        <v>5.8084557506371288</v>
      </c>
    </row>
    <row r="376" spans="1:9">
      <c r="A376" s="20">
        <v>41655</v>
      </c>
      <c r="B376" s="35" t="s">
        <v>370</v>
      </c>
      <c r="C376" s="90">
        <f t="shared" si="15"/>
        <v>116.69009169114595</v>
      </c>
      <c r="D376" s="90">
        <f t="shared" si="16"/>
        <v>14.317425594111892</v>
      </c>
      <c r="E376" s="90">
        <f t="shared" si="17"/>
        <v>102.37266609703406</v>
      </c>
      <c r="F376" s="50">
        <f>'貼り付けシート（日射量等）'!G373/3.6*10^3</f>
        <v>19.444444444444446</v>
      </c>
      <c r="G376" s="50">
        <f>'貼り付けシート（日射量等）'!H373/3.6*10^3</f>
        <v>105.55555555555556</v>
      </c>
      <c r="H376" s="91">
        <f>RADIANS('貼り付けシート（日射量等）'!I373)</f>
        <v>0.48869219055841229</v>
      </c>
      <c r="I376" s="91">
        <f>IF('貼り付けシート（日射量等）'!J373&lt;0,RADIANS(360+('貼り付けシート（日射量等）'!J373)),RADIANS('貼り付けシート（日射量等）'!J373))</f>
        <v>6.070255138436278</v>
      </c>
    </row>
    <row r="377" spans="1:9">
      <c r="A377" s="20">
        <v>41655</v>
      </c>
      <c r="B377" s="35" t="s">
        <v>371</v>
      </c>
      <c r="C377" s="90">
        <f t="shared" si="15"/>
        <v>119.68482619742784</v>
      </c>
      <c r="D377" s="90">
        <f t="shared" si="16"/>
        <v>14.618142571524455</v>
      </c>
      <c r="E377" s="90">
        <f t="shared" si="17"/>
        <v>105.06668362590338</v>
      </c>
      <c r="F377" s="50">
        <f>'貼り付けシート（日射量等）'!G374/3.6*10^3</f>
        <v>19.444444444444446</v>
      </c>
      <c r="G377" s="50">
        <f>'貼り付けシート（日射量等）'!H374/3.6*10^3</f>
        <v>108.33333333333334</v>
      </c>
      <c r="H377" s="91">
        <f>RADIANS('貼り付けシート（日射量等）'!I374)</f>
        <v>0.50265482457436694</v>
      </c>
      <c r="I377" s="91">
        <f>IF('貼り付けシート（日射量等）'!J374&lt;0,RADIANS(360+('貼り付けシート（日射量等）'!J374)),RADIANS('貼り付けシート（日射量等）'!J374))</f>
        <v>6.45771823237902E-2</v>
      </c>
    </row>
    <row r="378" spans="1:9">
      <c r="A378" s="20">
        <v>41655</v>
      </c>
      <c r="B378" s="35" t="s">
        <v>372</v>
      </c>
      <c r="C378" s="90">
        <f t="shared" si="15"/>
        <v>110.75465484295476</v>
      </c>
      <c r="D378" s="90">
        <f t="shared" si="16"/>
        <v>13.770023803659356</v>
      </c>
      <c r="E378" s="90">
        <f t="shared" si="17"/>
        <v>96.984631039295408</v>
      </c>
      <c r="F378" s="50">
        <f>'貼り付けシート（日射量等）'!G375/3.6*10^3</f>
        <v>19.444444444444446</v>
      </c>
      <c r="G378" s="50">
        <f>'貼り付けシート（日射量等）'!H375/3.6*10^3</f>
        <v>99.999999999999986</v>
      </c>
      <c r="H378" s="91">
        <f>RADIANS('貼り付けシート（日射量等）'!I375)</f>
        <v>0.46251225177849731</v>
      </c>
      <c r="I378" s="91">
        <f>IF('貼り付けシート（日射量等）'!J375&lt;0,RADIANS(360+('貼り付けシート（日射量等）'!J375)),RADIANS('貼り付けシート（日射量等）'!J375))</f>
        <v>0.33684854563490563</v>
      </c>
    </row>
    <row r="379" spans="1:9">
      <c r="A379" s="20">
        <v>41655</v>
      </c>
      <c r="B379" s="35" t="s">
        <v>373</v>
      </c>
      <c r="C379" s="90">
        <f t="shared" si="15"/>
        <v>84.568755077798528</v>
      </c>
      <c r="D379" s="90">
        <f t="shared" si="16"/>
        <v>11.830281798326972</v>
      </c>
      <c r="E379" s="90">
        <f t="shared" si="17"/>
        <v>72.738473279471563</v>
      </c>
      <c r="F379" s="50">
        <f>'貼り付けシート（日射量等）'!G376/3.6*10^3</f>
        <v>19.444444444444446</v>
      </c>
      <c r="G379" s="50">
        <f>'貼り付けシート（日射量等）'!H376/3.6*10^3</f>
        <v>75</v>
      </c>
      <c r="H379" s="91">
        <f>RADIANS('貼り付けシート（日射量等）'!I376)</f>
        <v>0.37350045992678649</v>
      </c>
      <c r="I379" s="91">
        <f>IF('貼り付けシート（日射量等）'!J376&lt;0,RADIANS(360+('貼り付けシート（日射量等）'!J376)),RADIANS('貼り付けシート（日射量等）'!J376))</f>
        <v>0.58468529941810043</v>
      </c>
    </row>
    <row r="380" spans="1:9">
      <c r="A380" s="20">
        <v>41655</v>
      </c>
      <c r="B380" s="35" t="s">
        <v>374</v>
      </c>
      <c r="C380" s="90">
        <f t="shared" si="15"/>
        <v>56.141241307566418</v>
      </c>
      <c r="D380" s="90">
        <f t="shared" si="16"/>
        <v>7.6489257879187171</v>
      </c>
      <c r="E380" s="90">
        <f t="shared" si="17"/>
        <v>48.492315519647704</v>
      </c>
      <c r="F380" s="50">
        <f>'貼り付けシート（日射量等）'!G377/3.6*10^3</f>
        <v>16.666666666666668</v>
      </c>
      <c r="G380" s="50">
        <f>'貼り付けシート（日射量等）'!H377/3.6*10^3</f>
        <v>49.999999999999993</v>
      </c>
      <c r="H380" s="91">
        <f>RADIANS('貼り付けシート（日射量等）'!I377)</f>
        <v>0.24609142453120045</v>
      </c>
      <c r="I380" s="91">
        <f>IF('貼り付けシート（日射量等）'!J377&lt;0,RADIANS(360+('貼り付けシート（日射量等）'!J377)),RADIANS('貼り付けシート（日射量等）'!J377))</f>
        <v>0.80459678516938593</v>
      </c>
    </row>
    <row r="381" spans="1:9">
      <c r="A381" s="20">
        <v>41655</v>
      </c>
      <c r="B381" s="35" t="s">
        <v>375</v>
      </c>
      <c r="C381" s="90">
        <f t="shared" si="15"/>
        <v>19.901235382821231</v>
      </c>
      <c r="D381" s="90">
        <f t="shared" si="16"/>
        <v>3.7371302096053269</v>
      </c>
      <c r="E381" s="90">
        <f t="shared" si="17"/>
        <v>16.164105173215905</v>
      </c>
      <c r="F381" s="50">
        <f>'貼り付けシート（日射量等）'!G378/3.6*10^3</f>
        <v>13.888888888888889</v>
      </c>
      <c r="G381" s="50">
        <f>'貼り付けシート（日射量等）'!H378/3.6*10^3</f>
        <v>16.666666666666668</v>
      </c>
      <c r="H381" s="91">
        <f>RADIANS('貼り付けシート（日射量等）'!I378)</f>
        <v>8.9011791851710806E-2</v>
      </c>
      <c r="I381" s="91">
        <f>IF('貼り付けシート（日射量等）'!J378&lt;0,RADIANS(360+('貼り付けシート（日射量等）'!J378)),RADIANS('貼り付けシート（日射量等）'!J378))</f>
        <v>0.99483767363676789</v>
      </c>
    </row>
    <row r="382" spans="1:9">
      <c r="A382" s="20">
        <v>41655</v>
      </c>
      <c r="B382" s="35" t="s">
        <v>376</v>
      </c>
      <c r="C382" s="90">
        <f t="shared" si="15"/>
        <v>0</v>
      </c>
      <c r="D382" s="90">
        <f t="shared" si="16"/>
        <v>0</v>
      </c>
      <c r="E382" s="90">
        <f t="shared" si="17"/>
        <v>0</v>
      </c>
      <c r="F382" s="50">
        <f>'貼り付けシート（日射量等）'!G379/3.6*10^3</f>
        <v>0</v>
      </c>
      <c r="G382" s="50">
        <f>'貼り付けシート（日射量等）'!H379/3.6*10^3</f>
        <v>0</v>
      </c>
      <c r="H382" s="91">
        <f>RADIANS('貼り付けシート（日射量等）'!I379)</f>
        <v>0</v>
      </c>
      <c r="I382" s="91">
        <f>IF('貼り付けシート（日射量等）'!J379&lt;0,RADIANS(360+('貼り付けシート（日射量等）'!J379)),RADIANS('貼り付けシート（日射量等）'!J379))</f>
        <v>0</v>
      </c>
    </row>
    <row r="383" spans="1:9">
      <c r="A383" s="20">
        <v>41655</v>
      </c>
      <c r="B383" s="35" t="s">
        <v>377</v>
      </c>
      <c r="C383" s="90">
        <f t="shared" si="15"/>
        <v>0</v>
      </c>
      <c r="D383" s="90">
        <f t="shared" si="16"/>
        <v>0</v>
      </c>
      <c r="E383" s="90">
        <f t="shared" si="17"/>
        <v>0</v>
      </c>
      <c r="F383" s="50">
        <f>'貼り付けシート（日射量等）'!G380/3.6*10^3</f>
        <v>0</v>
      </c>
      <c r="G383" s="50">
        <f>'貼り付けシート（日射量等）'!H380/3.6*10^3</f>
        <v>0</v>
      </c>
      <c r="H383" s="91">
        <f>RADIANS('貼り付けシート（日射量等）'!I380)</f>
        <v>0</v>
      </c>
      <c r="I383" s="91">
        <f>IF('貼り付けシート（日射量等）'!J380&lt;0,RADIANS(360+('貼り付けシート（日射量等）'!J380)),RADIANS('貼り付けシート（日射量等）'!J380))</f>
        <v>0</v>
      </c>
    </row>
    <row r="384" spans="1:9">
      <c r="A384" s="20">
        <v>41655</v>
      </c>
      <c r="B384" s="35" t="s">
        <v>378</v>
      </c>
      <c r="C384" s="90">
        <f t="shared" si="15"/>
        <v>0</v>
      </c>
      <c r="D384" s="90">
        <f t="shared" si="16"/>
        <v>0</v>
      </c>
      <c r="E384" s="90">
        <f t="shared" si="17"/>
        <v>0</v>
      </c>
      <c r="F384" s="50">
        <f>'貼り付けシート（日射量等）'!G381/3.6*10^3</f>
        <v>0</v>
      </c>
      <c r="G384" s="50">
        <f>'貼り付けシート（日射量等）'!H381/3.6*10^3</f>
        <v>0</v>
      </c>
      <c r="H384" s="91">
        <f>RADIANS('貼り付けシート（日射量等）'!I381)</f>
        <v>0</v>
      </c>
      <c r="I384" s="91">
        <f>IF('貼り付けシート（日射量等）'!J381&lt;0,RADIANS(360+('貼り付けシート（日射量等）'!J381)),RADIANS('貼り付けシート（日射量等）'!J381))</f>
        <v>0</v>
      </c>
    </row>
    <row r="385" spans="1:9">
      <c r="A385" s="20">
        <v>41655</v>
      </c>
      <c r="B385" s="35" t="s">
        <v>379</v>
      </c>
      <c r="C385" s="90">
        <f t="shared" si="15"/>
        <v>0</v>
      </c>
      <c r="D385" s="90">
        <f t="shared" si="16"/>
        <v>0</v>
      </c>
      <c r="E385" s="90">
        <f t="shared" si="17"/>
        <v>0</v>
      </c>
      <c r="F385" s="50">
        <f>'貼り付けシート（日射量等）'!G382/3.6*10^3</f>
        <v>0</v>
      </c>
      <c r="G385" s="50">
        <f>'貼り付けシート（日射量等）'!H382/3.6*10^3</f>
        <v>0</v>
      </c>
      <c r="H385" s="91">
        <f>RADIANS('貼り付けシート（日射量等）'!I382)</f>
        <v>0</v>
      </c>
      <c r="I385" s="91">
        <f>IF('貼り付けシート（日射量等）'!J382&lt;0,RADIANS(360+('貼り付けシート（日射量等）'!J382)),RADIANS('貼り付けシート（日射量等）'!J382))</f>
        <v>0</v>
      </c>
    </row>
    <row r="386" spans="1:9">
      <c r="A386" s="20">
        <v>41655</v>
      </c>
      <c r="B386" s="35" t="s">
        <v>380</v>
      </c>
      <c r="C386" s="90">
        <f t="shared" si="15"/>
        <v>0</v>
      </c>
      <c r="D386" s="90">
        <f t="shared" si="16"/>
        <v>0</v>
      </c>
      <c r="E386" s="90">
        <f t="shared" si="17"/>
        <v>0</v>
      </c>
      <c r="F386" s="50">
        <f>'貼り付けシート（日射量等）'!G383/3.6*10^3</f>
        <v>0</v>
      </c>
      <c r="G386" s="50">
        <f>'貼り付けシート（日射量等）'!H383/3.6*10^3</f>
        <v>0</v>
      </c>
      <c r="H386" s="91">
        <f>RADIANS('貼り付けシート（日射量等）'!I383)</f>
        <v>0</v>
      </c>
      <c r="I386" s="91">
        <f>IF('貼り付けシート（日射量等）'!J383&lt;0,RADIANS(360+('貼り付けシート（日射量等）'!J383)),RADIANS('貼り付けシート（日射量等）'!J383))</f>
        <v>0</v>
      </c>
    </row>
    <row r="387" spans="1:9">
      <c r="A387" s="20">
        <v>41655</v>
      </c>
      <c r="B387" s="35" t="s">
        <v>381</v>
      </c>
      <c r="C387" s="90">
        <f t="shared" si="15"/>
        <v>0</v>
      </c>
      <c r="D387" s="90">
        <f t="shared" si="16"/>
        <v>0</v>
      </c>
      <c r="E387" s="90">
        <f t="shared" si="17"/>
        <v>0</v>
      </c>
      <c r="F387" s="50">
        <f>'貼り付けシート（日射量等）'!G384/3.6*10^3</f>
        <v>0</v>
      </c>
      <c r="G387" s="50">
        <f>'貼り付けシート（日射量等）'!H384/3.6*10^3</f>
        <v>0</v>
      </c>
      <c r="H387" s="91">
        <f>RADIANS('貼り付けシート（日射量等）'!I384)</f>
        <v>0</v>
      </c>
      <c r="I387" s="91">
        <f>IF('貼り付けシート（日射量等）'!J384&lt;0,RADIANS(360+('貼り付けシート（日射量等）'!J384)),RADIANS('貼り付けシート（日射量等）'!J384))</f>
        <v>0</v>
      </c>
    </row>
    <row r="388" spans="1:9">
      <c r="A388" s="20">
        <v>41655</v>
      </c>
      <c r="B388" s="35" t="s">
        <v>382</v>
      </c>
      <c r="C388" s="90">
        <f t="shared" si="15"/>
        <v>0</v>
      </c>
      <c r="D388" s="90">
        <f t="shared" si="16"/>
        <v>0</v>
      </c>
      <c r="E388" s="90">
        <f t="shared" si="17"/>
        <v>0</v>
      </c>
      <c r="F388" s="50">
        <f>'貼り付けシート（日射量等）'!G385/3.6*10^3</f>
        <v>0</v>
      </c>
      <c r="G388" s="50">
        <f>'貼り付けシート（日射量等）'!H385/3.6*10^3</f>
        <v>0</v>
      </c>
      <c r="H388" s="91">
        <f>RADIANS('貼り付けシート（日射量等）'!I385)</f>
        <v>0</v>
      </c>
      <c r="I388" s="91">
        <f>IF('貼り付けシート（日射量等）'!J385&lt;0,RADIANS(360+('貼り付けシート（日射量等）'!J385)),RADIANS('貼り付けシート（日射量等）'!J385))</f>
        <v>0</v>
      </c>
    </row>
    <row r="389" spans="1:9">
      <c r="A389" s="20">
        <v>41655</v>
      </c>
      <c r="B389" s="35" t="s">
        <v>383</v>
      </c>
      <c r="C389" s="90">
        <f t="shared" si="15"/>
        <v>0</v>
      </c>
      <c r="D389" s="90">
        <f t="shared" si="16"/>
        <v>0</v>
      </c>
      <c r="E389" s="90">
        <f t="shared" si="17"/>
        <v>0</v>
      </c>
      <c r="F389" s="50">
        <f>'貼り付けシート（日射量等）'!G386/3.6*10^3</f>
        <v>0</v>
      </c>
      <c r="G389" s="50">
        <f>'貼り付けシート（日射量等）'!H386/3.6*10^3</f>
        <v>0</v>
      </c>
      <c r="H389" s="91">
        <f>RADIANS('貼り付けシート（日射量等）'!I386)</f>
        <v>0</v>
      </c>
      <c r="I389" s="91">
        <f>IF('貼り付けシート（日射量等）'!J386&lt;0,RADIANS(360+('貼り付けシート（日射量等）'!J386)),RADIANS('貼り付けシート（日射量等）'!J386))</f>
        <v>0</v>
      </c>
    </row>
    <row r="390" spans="1:9">
      <c r="A390" s="20">
        <v>41656</v>
      </c>
      <c r="B390" s="35" t="s">
        <v>360</v>
      </c>
      <c r="C390" s="90">
        <f t="shared" si="15"/>
        <v>0</v>
      </c>
      <c r="D390" s="90">
        <f t="shared" si="16"/>
        <v>0</v>
      </c>
      <c r="E390" s="90">
        <f t="shared" si="17"/>
        <v>0</v>
      </c>
      <c r="F390" s="50">
        <f>'貼り付けシート（日射量等）'!G387/3.6*10^3</f>
        <v>0</v>
      </c>
      <c r="G390" s="50">
        <f>'貼り付けシート（日射量等）'!H387/3.6*10^3</f>
        <v>0</v>
      </c>
      <c r="H390" s="91">
        <f>RADIANS('貼り付けシート（日射量等）'!I387)</f>
        <v>0</v>
      </c>
      <c r="I390" s="91">
        <f>IF('貼り付けシート（日射量等）'!J387&lt;0,RADIANS(360+('貼り付けシート（日射量等）'!J387)),RADIANS('貼り付けシート（日射量等）'!J387))</f>
        <v>0</v>
      </c>
    </row>
    <row r="391" spans="1:9">
      <c r="A391" s="20">
        <v>41656</v>
      </c>
      <c r="B391" s="35" t="s">
        <v>361</v>
      </c>
      <c r="C391" s="90">
        <f t="shared" ref="C391:C454" si="18">IF(D391&lt;0,E391,D391+E391)</f>
        <v>0</v>
      </c>
      <c r="D391" s="90">
        <f t="shared" ref="D391:D454" si="19">F391*(SIN(H391)*COS($O$5)+COS(H391)*SIN($O$5)*COS($O$4-I391))</f>
        <v>0</v>
      </c>
      <c r="E391" s="90">
        <f t="shared" ref="E391:E454" si="20">G391*(1+COS($O$5))/2</f>
        <v>0</v>
      </c>
      <c r="F391" s="50">
        <f>'貼り付けシート（日射量等）'!G388/3.6*10^3</f>
        <v>0</v>
      </c>
      <c r="G391" s="50">
        <f>'貼り付けシート（日射量等）'!H388/3.6*10^3</f>
        <v>0</v>
      </c>
      <c r="H391" s="91">
        <f>RADIANS('貼り付けシート（日射量等）'!I388)</f>
        <v>0</v>
      </c>
      <c r="I391" s="91">
        <f>IF('貼り付けシート（日射量等）'!J388&lt;0,RADIANS(360+('貼り付けシート（日射量等）'!J388)),RADIANS('貼り付けシート（日射量等）'!J388))</f>
        <v>0</v>
      </c>
    </row>
    <row r="392" spans="1:9">
      <c r="A392" s="20">
        <v>41656</v>
      </c>
      <c r="B392" s="35" t="s">
        <v>362</v>
      </c>
      <c r="C392" s="90">
        <f t="shared" si="18"/>
        <v>0</v>
      </c>
      <c r="D392" s="90">
        <f t="shared" si="19"/>
        <v>0</v>
      </c>
      <c r="E392" s="90">
        <f t="shared" si="20"/>
        <v>0</v>
      </c>
      <c r="F392" s="50">
        <f>'貼り付けシート（日射量等）'!G389/3.6*10^3</f>
        <v>0</v>
      </c>
      <c r="G392" s="50">
        <f>'貼り付けシート（日射量等）'!H389/3.6*10^3</f>
        <v>0</v>
      </c>
      <c r="H392" s="91">
        <f>RADIANS('貼り付けシート（日射量等）'!I389)</f>
        <v>0</v>
      </c>
      <c r="I392" s="91">
        <f>IF('貼り付けシート（日射量等）'!J389&lt;0,RADIANS(360+('貼り付けシート（日射量等）'!J389)),RADIANS('貼り付けシート（日射量等）'!J389))</f>
        <v>0</v>
      </c>
    </row>
    <row r="393" spans="1:9">
      <c r="A393" s="20">
        <v>41656</v>
      </c>
      <c r="B393" s="35" t="s">
        <v>363</v>
      </c>
      <c r="C393" s="90">
        <f t="shared" si="18"/>
        <v>0</v>
      </c>
      <c r="D393" s="90">
        <f t="shared" si="19"/>
        <v>0</v>
      </c>
      <c r="E393" s="90">
        <f t="shared" si="20"/>
        <v>0</v>
      </c>
      <c r="F393" s="50">
        <f>'貼り付けシート（日射量等）'!G390/3.6*10^3</f>
        <v>0</v>
      </c>
      <c r="G393" s="50">
        <f>'貼り付けシート（日射量等）'!H390/3.6*10^3</f>
        <v>0</v>
      </c>
      <c r="H393" s="91">
        <f>RADIANS('貼り付けシート（日射量等）'!I390)</f>
        <v>0</v>
      </c>
      <c r="I393" s="91">
        <f>IF('貼り付けシート（日射量等）'!J390&lt;0,RADIANS(360+('貼り付けシート（日射量等）'!J390)),RADIANS('貼り付けシート（日射量等）'!J390))</f>
        <v>0</v>
      </c>
    </row>
    <row r="394" spans="1:9">
      <c r="A394" s="20">
        <v>41656</v>
      </c>
      <c r="B394" s="35" t="s">
        <v>364</v>
      </c>
      <c r="C394" s="90">
        <f t="shared" si="18"/>
        <v>0</v>
      </c>
      <c r="D394" s="90">
        <f t="shared" si="19"/>
        <v>0</v>
      </c>
      <c r="E394" s="90">
        <f t="shared" si="20"/>
        <v>0</v>
      </c>
      <c r="F394" s="50">
        <f>'貼り付けシート（日射量等）'!G391/3.6*10^3</f>
        <v>0</v>
      </c>
      <c r="G394" s="50">
        <f>'貼り付けシート（日射量等）'!H391/3.6*10^3</f>
        <v>0</v>
      </c>
      <c r="H394" s="91">
        <f>RADIANS('貼り付けシート（日射量等）'!I391)</f>
        <v>0</v>
      </c>
      <c r="I394" s="91">
        <f>IF('貼り付けシート（日射量等）'!J391&lt;0,RADIANS(360+('貼り付けシート（日射量等）'!J391)),RADIANS('貼り付けシート（日射量等）'!J391))</f>
        <v>0</v>
      </c>
    </row>
    <row r="395" spans="1:9">
      <c r="A395" s="20">
        <v>41656</v>
      </c>
      <c r="B395" s="35" t="s">
        <v>365</v>
      </c>
      <c r="C395" s="90">
        <f t="shared" si="18"/>
        <v>0</v>
      </c>
      <c r="D395" s="90">
        <f t="shared" si="19"/>
        <v>0</v>
      </c>
      <c r="E395" s="90">
        <f t="shared" si="20"/>
        <v>0</v>
      </c>
      <c r="F395" s="50">
        <f>'貼り付けシート（日射量等）'!G392/3.6*10^3</f>
        <v>0</v>
      </c>
      <c r="G395" s="50">
        <f>'貼り付けシート（日射量等）'!H392/3.6*10^3</f>
        <v>0</v>
      </c>
      <c r="H395" s="91">
        <f>RADIANS('貼り付けシート（日射量等）'!I392)</f>
        <v>0</v>
      </c>
      <c r="I395" s="91">
        <f>IF('貼り付けシート（日射量等）'!J392&lt;0,RADIANS(360+('貼り付けシート（日射量等）'!J392)),RADIANS('貼り付けシート（日射量等）'!J392))</f>
        <v>0</v>
      </c>
    </row>
    <row r="396" spans="1:9">
      <c r="A396" s="20">
        <v>41656</v>
      </c>
      <c r="B396" s="35" t="s">
        <v>366</v>
      </c>
      <c r="C396" s="90">
        <f t="shared" si="18"/>
        <v>6.3380910114210476</v>
      </c>
      <c r="D396" s="90">
        <f t="shared" si="19"/>
        <v>0.95005595368241302</v>
      </c>
      <c r="E396" s="90">
        <f t="shared" si="20"/>
        <v>5.3880350577386347</v>
      </c>
      <c r="F396" s="50">
        <f>'貼り付けシート（日射量等）'!G393/3.6*10^3</f>
        <v>2.7777777777777777</v>
      </c>
      <c r="G396" s="50">
        <f>'貼り付けシート（日射量等）'!H393/3.6*10^3</f>
        <v>5.5555555555555554</v>
      </c>
      <c r="H396" s="91">
        <f>RADIANS('貼り付けシート（日射量等）'!I393)</f>
        <v>0</v>
      </c>
      <c r="I396" s="91">
        <f>IF('貼り付けシート（日射量等）'!J393&lt;0,RADIANS(360+('貼り付けシート（日射量等）'!J393)),RADIANS('貼り付けシート（日射量等）'!J393))</f>
        <v>0</v>
      </c>
    </row>
    <row r="397" spans="1:9">
      <c r="A397" s="20">
        <v>41656</v>
      </c>
      <c r="B397" s="35" t="s">
        <v>367</v>
      </c>
      <c r="C397" s="90">
        <f t="shared" si="18"/>
        <v>96.300583859113004</v>
      </c>
      <c r="D397" s="90">
        <f t="shared" si="19"/>
        <v>45.114250810595976</v>
      </c>
      <c r="E397" s="90">
        <f t="shared" si="20"/>
        <v>51.186333048517028</v>
      </c>
      <c r="F397" s="50">
        <f>'貼り付けシート（日射量等）'!G394/3.6*10^3</f>
        <v>125</v>
      </c>
      <c r="G397" s="50">
        <f>'貼り付けシート（日射量等）'!H394/3.6*10^3</f>
        <v>52.777777777777779</v>
      </c>
      <c r="H397" s="91">
        <f>RADIANS('貼り付けシート（日射量等）'!I394)</f>
        <v>0.16580627893946132</v>
      </c>
      <c r="I397" s="91">
        <f>IF('貼り付けシート（日射量等）'!J394&lt;0,RADIANS(360+('貼り付けシート（日射量等）'!J394)),RADIANS('貼り付けシート（日射量等）'!J394))</f>
        <v>5.3686327791345585</v>
      </c>
    </row>
    <row r="398" spans="1:9">
      <c r="A398" s="20">
        <v>41656</v>
      </c>
      <c r="B398" s="35" t="s">
        <v>368</v>
      </c>
      <c r="C398" s="90">
        <f t="shared" si="18"/>
        <v>185.18830185076567</v>
      </c>
      <c r="D398" s="90">
        <f t="shared" si="19"/>
        <v>80.121618224862289</v>
      </c>
      <c r="E398" s="90">
        <f t="shared" si="20"/>
        <v>105.06668362590338</v>
      </c>
      <c r="F398" s="50">
        <f>'貼り付けシート（日射量等）'!G395/3.6*10^3</f>
        <v>150</v>
      </c>
      <c r="G398" s="50">
        <f>'貼り付けシート（日射量等）'!H395/3.6*10^3</f>
        <v>108.33333333333334</v>
      </c>
      <c r="H398" s="91">
        <f>RADIANS('貼り付けシート（日射量等）'!I395)</f>
        <v>0.31066860685499065</v>
      </c>
      <c r="I398" s="91">
        <f>IF('貼り付けシート（日射量等）'!J395&lt;0,RADIANS(360+('貼り付けシート（日射量等）'!J395)),RADIANS('貼り付けシート（日射量等）'!J395))</f>
        <v>5.5728363016178948</v>
      </c>
    </row>
    <row r="399" spans="1:9">
      <c r="A399" s="20">
        <v>41656</v>
      </c>
      <c r="B399" s="35" t="s">
        <v>369</v>
      </c>
      <c r="C399" s="90">
        <f t="shared" si="18"/>
        <v>127.13893706068865</v>
      </c>
      <c r="D399" s="90">
        <f t="shared" si="19"/>
        <v>22.072253434785274</v>
      </c>
      <c r="E399" s="90">
        <f t="shared" si="20"/>
        <v>105.06668362590338</v>
      </c>
      <c r="F399" s="50">
        <f>'貼り付けシート（日射量等）'!G396/3.6*10^3</f>
        <v>33.333333333333336</v>
      </c>
      <c r="G399" s="50">
        <f>'貼り付けシート（日射量等）'!H396/3.6*10^3</f>
        <v>108.33333333333334</v>
      </c>
      <c r="H399" s="91">
        <f>RADIANS('貼り付けシート（日射量等）'!I396)</f>
        <v>0.42236967898262773</v>
      </c>
      <c r="I399" s="91">
        <f>IF('貼り付けシート（日射量等）'!J396&lt;0,RADIANS(360+('貼り付けシート（日射量等）'!J396)),RADIANS('貼り付けシート（日射量等）'!J396))</f>
        <v>5.8049650921331404</v>
      </c>
    </row>
    <row r="400" spans="1:9">
      <c r="A400" s="20">
        <v>41656</v>
      </c>
      <c r="B400" s="35" t="s">
        <v>370</v>
      </c>
      <c r="C400" s="90">
        <f t="shared" si="18"/>
        <v>224.48245218551972</v>
      </c>
      <c r="D400" s="90">
        <f t="shared" si="19"/>
        <v>65.535417982230015</v>
      </c>
      <c r="E400" s="90">
        <f t="shared" si="20"/>
        <v>158.94703420328972</v>
      </c>
      <c r="F400" s="50">
        <f>'貼り付けシート（日射量等）'!G397/3.6*10^3</f>
        <v>88.888888888888886</v>
      </c>
      <c r="G400" s="50">
        <f>'貼り付けシート（日射量等）'!H397/3.6*10^3</f>
        <v>163.88888888888889</v>
      </c>
      <c r="H400" s="91">
        <f>RADIANS('貼り付けシート（日射量等）'!I397)</f>
        <v>0.49043751981040662</v>
      </c>
      <c r="I400" s="91">
        <f>IF('貼り付けシート（日射量等）'!J397&lt;0,RADIANS(360+('貼り付けシート（日射量等）'!J397)),RADIANS('貼り付けシート（日射量等）'!J397))</f>
        <v>6.0667644799322895</v>
      </c>
    </row>
    <row r="401" spans="1:9">
      <c r="A401" s="20">
        <v>41656</v>
      </c>
      <c r="B401" s="35" t="s">
        <v>371</v>
      </c>
      <c r="C401" s="90">
        <f t="shared" si="18"/>
        <v>369.62824127424233</v>
      </c>
      <c r="D401" s="90">
        <f t="shared" si="19"/>
        <v>186.43504931112875</v>
      </c>
      <c r="E401" s="90">
        <f t="shared" si="20"/>
        <v>183.19319196311358</v>
      </c>
      <c r="F401" s="50">
        <f>'貼り付けシート（日射量等）'!G398/3.6*10^3</f>
        <v>247.22222222222223</v>
      </c>
      <c r="G401" s="50">
        <f>'貼り付けシート（日射量等）'!H398/3.6*10^3</f>
        <v>188.88888888888889</v>
      </c>
      <c r="H401" s="91">
        <f>RADIANS('貼り付けシート（日射量等）'!I398)</f>
        <v>0.50614548307835561</v>
      </c>
      <c r="I401" s="91">
        <f>IF('貼り付けシート（日射量等）'!J398&lt;0,RADIANS(360+('貼り付けシート（日射量等）'!J398)),RADIANS('貼り付けシート（日射量等）'!J398))</f>
        <v>6.2831853071795868E-2</v>
      </c>
    </row>
    <row r="402" spans="1:9">
      <c r="A402" s="20">
        <v>41656</v>
      </c>
      <c r="B402" s="35" t="s">
        <v>372</v>
      </c>
      <c r="C402" s="90">
        <f t="shared" si="18"/>
        <v>174.18848207612649</v>
      </c>
      <c r="D402" s="90">
        <f t="shared" si="19"/>
        <v>39.487605632660632</v>
      </c>
      <c r="E402" s="90">
        <f t="shared" si="20"/>
        <v>134.70087644346586</v>
      </c>
      <c r="F402" s="50">
        <f>'貼り付けシート（日射量等）'!G399/3.6*10^3</f>
        <v>55.555555555555557</v>
      </c>
      <c r="G402" s="50">
        <f>'貼り付けシート（日射量等）'!H399/3.6*10^3</f>
        <v>138.88888888888889</v>
      </c>
      <c r="H402" s="91">
        <f>RADIANS('貼り付けシート（日射量等）'!I399)</f>
        <v>0.46600291028248597</v>
      </c>
      <c r="I402" s="91">
        <f>IF('貼り付けシート（日射量等）'!J399&lt;0,RADIANS(360+('貼り付けシート（日射量等）'!J399)),RADIANS('貼り付けシート（日射量等）'!J399))</f>
        <v>0.33510321638291124</v>
      </c>
    </row>
    <row r="403" spans="1:9">
      <c r="A403" s="20">
        <v>41656</v>
      </c>
      <c r="B403" s="35" t="s">
        <v>373</v>
      </c>
      <c r="C403" s="90">
        <f t="shared" si="18"/>
        <v>114.65043968025574</v>
      </c>
      <c r="D403" s="90">
        <f t="shared" si="19"/>
        <v>20.359826169829649</v>
      </c>
      <c r="E403" s="90">
        <f t="shared" si="20"/>
        <v>94.290613510426098</v>
      </c>
      <c r="F403" s="50">
        <f>'貼り付けシート（日射量等）'!G400/3.6*10^3</f>
        <v>33.333333333333336</v>
      </c>
      <c r="G403" s="50">
        <f>'貼り付けシート（日射量等）'!H400/3.6*10^3</f>
        <v>97.222222222222214</v>
      </c>
      <c r="H403" s="91">
        <f>RADIANS('貼り付けシート（日射量等）'!I400)</f>
        <v>0.37699111843077521</v>
      </c>
      <c r="I403" s="91">
        <f>IF('貼り付けシート（日射量等）'!J400&lt;0,RADIANS(360+('貼り付けシート（日射量等）'!J400)),RADIANS('貼り付けシート（日射量等）'!J400))</f>
        <v>0.58643062867009477</v>
      </c>
    </row>
    <row r="404" spans="1:9">
      <c r="A404" s="20">
        <v>41656</v>
      </c>
      <c r="B404" s="35" t="s">
        <v>374</v>
      </c>
      <c r="C404" s="90">
        <f t="shared" si="18"/>
        <v>75.948555416010436</v>
      </c>
      <c r="D404" s="90">
        <f t="shared" si="19"/>
        <v>16.680169780885457</v>
      </c>
      <c r="E404" s="90">
        <f t="shared" si="20"/>
        <v>59.268385635124979</v>
      </c>
      <c r="F404" s="50">
        <f>'貼り付けシート（日射量等）'!G401/3.6*10^3</f>
        <v>36.111111111111114</v>
      </c>
      <c r="G404" s="50">
        <f>'貼り付けシート（日射量等）'!H401/3.6*10^3</f>
        <v>61.111111111111107</v>
      </c>
      <c r="H404" s="91">
        <f>RADIANS('貼り付けシート（日射量等）'!I401)</f>
        <v>0.24958208303518914</v>
      </c>
      <c r="I404" s="91">
        <f>IF('貼り付けシート（日射量等）'!J401&lt;0,RADIANS(360+('貼り付けシート（日射量等）'!J401)),RADIANS('貼り付けシート（日射量等）'!J401))</f>
        <v>0.80459678516938593</v>
      </c>
    </row>
    <row r="405" spans="1:9">
      <c r="A405" s="20">
        <v>41656</v>
      </c>
      <c r="B405" s="35" t="s">
        <v>375</v>
      </c>
      <c r="C405" s="90">
        <f t="shared" si="18"/>
        <v>32.897185547407375</v>
      </c>
      <c r="D405" s="90">
        <f t="shared" si="19"/>
        <v>11.345045316452838</v>
      </c>
      <c r="E405" s="90">
        <f t="shared" si="20"/>
        <v>21.552140230954539</v>
      </c>
      <c r="F405" s="50">
        <f>'貼り付けシート（日射量等）'!G402/3.6*10^3</f>
        <v>41.666666666666664</v>
      </c>
      <c r="G405" s="50">
        <f>'貼り付けシート（日射量等）'!H402/3.6*10^3</f>
        <v>22.222222222222221</v>
      </c>
      <c r="H405" s="91">
        <f>RADIANS('貼り付けシート（日射量等）'!I402)</f>
        <v>9.250245035569947E-2</v>
      </c>
      <c r="I405" s="91">
        <f>IF('貼り付けシート（日射量等）'!J402&lt;0,RADIANS(360+('貼り付けシート（日射量等）'!J402)),RADIANS('貼り付けシート（日射量等）'!J402))</f>
        <v>0.99483767363676789</v>
      </c>
    </row>
    <row r="406" spans="1:9">
      <c r="A406" s="20">
        <v>41656</v>
      </c>
      <c r="B406" s="35" t="s">
        <v>376</v>
      </c>
      <c r="C406" s="90">
        <f t="shared" si="18"/>
        <v>0</v>
      </c>
      <c r="D406" s="90">
        <f t="shared" si="19"/>
        <v>0</v>
      </c>
      <c r="E406" s="90">
        <f t="shared" si="20"/>
        <v>0</v>
      </c>
      <c r="F406" s="50">
        <f>'貼り付けシート（日射量等）'!G403/3.6*10^3</f>
        <v>0</v>
      </c>
      <c r="G406" s="50">
        <f>'貼り付けシート（日射量等）'!H403/3.6*10^3</f>
        <v>0</v>
      </c>
      <c r="H406" s="91">
        <f>RADIANS('貼り付けシート（日射量等）'!I403)</f>
        <v>0</v>
      </c>
      <c r="I406" s="91">
        <f>IF('貼り付けシート（日射量等）'!J403&lt;0,RADIANS(360+('貼り付けシート（日射量等）'!J403)),RADIANS('貼り付けシート（日射量等）'!J403))</f>
        <v>0</v>
      </c>
    </row>
    <row r="407" spans="1:9">
      <c r="A407" s="20">
        <v>41656</v>
      </c>
      <c r="B407" s="35" t="s">
        <v>377</v>
      </c>
      <c r="C407" s="90">
        <f t="shared" si="18"/>
        <v>0</v>
      </c>
      <c r="D407" s="90">
        <f t="shared" si="19"/>
        <v>0</v>
      </c>
      <c r="E407" s="90">
        <f t="shared" si="20"/>
        <v>0</v>
      </c>
      <c r="F407" s="50">
        <f>'貼り付けシート（日射量等）'!G404/3.6*10^3</f>
        <v>0</v>
      </c>
      <c r="G407" s="50">
        <f>'貼り付けシート（日射量等）'!H404/3.6*10^3</f>
        <v>0</v>
      </c>
      <c r="H407" s="91">
        <f>RADIANS('貼り付けシート（日射量等）'!I404)</f>
        <v>0</v>
      </c>
      <c r="I407" s="91">
        <f>IF('貼り付けシート（日射量等）'!J404&lt;0,RADIANS(360+('貼り付けシート（日射量等）'!J404)),RADIANS('貼り付けシート（日射量等）'!J404))</f>
        <v>0</v>
      </c>
    </row>
    <row r="408" spans="1:9">
      <c r="A408" s="20">
        <v>41656</v>
      </c>
      <c r="B408" s="35" t="s">
        <v>378</v>
      </c>
      <c r="C408" s="90">
        <f t="shared" si="18"/>
        <v>0</v>
      </c>
      <c r="D408" s="90">
        <f t="shared" si="19"/>
        <v>0</v>
      </c>
      <c r="E408" s="90">
        <f t="shared" si="20"/>
        <v>0</v>
      </c>
      <c r="F408" s="50">
        <f>'貼り付けシート（日射量等）'!G405/3.6*10^3</f>
        <v>0</v>
      </c>
      <c r="G408" s="50">
        <f>'貼り付けシート（日射量等）'!H405/3.6*10^3</f>
        <v>0</v>
      </c>
      <c r="H408" s="91">
        <f>RADIANS('貼り付けシート（日射量等）'!I405)</f>
        <v>0</v>
      </c>
      <c r="I408" s="91">
        <f>IF('貼り付けシート（日射量等）'!J405&lt;0,RADIANS(360+('貼り付けシート（日射量等）'!J405)),RADIANS('貼り付けシート（日射量等）'!J405))</f>
        <v>0</v>
      </c>
    </row>
    <row r="409" spans="1:9">
      <c r="A409" s="20">
        <v>41656</v>
      </c>
      <c r="B409" s="35" t="s">
        <v>379</v>
      </c>
      <c r="C409" s="90">
        <f t="shared" si="18"/>
        <v>0</v>
      </c>
      <c r="D409" s="90">
        <f t="shared" si="19"/>
        <v>0</v>
      </c>
      <c r="E409" s="90">
        <f t="shared" si="20"/>
        <v>0</v>
      </c>
      <c r="F409" s="50">
        <f>'貼り付けシート（日射量等）'!G406/3.6*10^3</f>
        <v>0</v>
      </c>
      <c r="G409" s="50">
        <f>'貼り付けシート（日射量等）'!H406/3.6*10^3</f>
        <v>0</v>
      </c>
      <c r="H409" s="91">
        <f>RADIANS('貼り付けシート（日射量等）'!I406)</f>
        <v>0</v>
      </c>
      <c r="I409" s="91">
        <f>IF('貼り付けシート（日射量等）'!J406&lt;0,RADIANS(360+('貼り付けシート（日射量等）'!J406)),RADIANS('貼り付けシート（日射量等）'!J406))</f>
        <v>0</v>
      </c>
    </row>
    <row r="410" spans="1:9">
      <c r="A410" s="20">
        <v>41656</v>
      </c>
      <c r="B410" s="35" t="s">
        <v>380</v>
      </c>
      <c r="C410" s="90">
        <f t="shared" si="18"/>
        <v>0</v>
      </c>
      <c r="D410" s="90">
        <f t="shared" si="19"/>
        <v>0</v>
      </c>
      <c r="E410" s="90">
        <f t="shared" si="20"/>
        <v>0</v>
      </c>
      <c r="F410" s="50">
        <f>'貼り付けシート（日射量等）'!G407/3.6*10^3</f>
        <v>0</v>
      </c>
      <c r="G410" s="50">
        <f>'貼り付けシート（日射量等）'!H407/3.6*10^3</f>
        <v>0</v>
      </c>
      <c r="H410" s="91">
        <f>RADIANS('貼り付けシート（日射量等）'!I407)</f>
        <v>0</v>
      </c>
      <c r="I410" s="91">
        <f>IF('貼り付けシート（日射量等）'!J407&lt;0,RADIANS(360+('貼り付けシート（日射量等）'!J407)),RADIANS('貼り付けシート（日射量等）'!J407))</f>
        <v>0</v>
      </c>
    </row>
    <row r="411" spans="1:9">
      <c r="A411" s="20">
        <v>41656</v>
      </c>
      <c r="B411" s="35" t="s">
        <v>381</v>
      </c>
      <c r="C411" s="90">
        <f t="shared" si="18"/>
        <v>0</v>
      </c>
      <c r="D411" s="90">
        <f t="shared" si="19"/>
        <v>0</v>
      </c>
      <c r="E411" s="90">
        <f t="shared" si="20"/>
        <v>0</v>
      </c>
      <c r="F411" s="50">
        <f>'貼り付けシート（日射量等）'!G408/3.6*10^3</f>
        <v>0</v>
      </c>
      <c r="G411" s="50">
        <f>'貼り付けシート（日射量等）'!H408/3.6*10^3</f>
        <v>0</v>
      </c>
      <c r="H411" s="91">
        <f>RADIANS('貼り付けシート（日射量等）'!I408)</f>
        <v>0</v>
      </c>
      <c r="I411" s="91">
        <f>IF('貼り付けシート（日射量等）'!J408&lt;0,RADIANS(360+('貼り付けシート（日射量等）'!J408)),RADIANS('貼り付けシート（日射量等）'!J408))</f>
        <v>0</v>
      </c>
    </row>
    <row r="412" spans="1:9">
      <c r="A412" s="20">
        <v>41656</v>
      </c>
      <c r="B412" s="35" t="s">
        <v>382</v>
      </c>
      <c r="C412" s="90">
        <f t="shared" si="18"/>
        <v>0</v>
      </c>
      <c r="D412" s="90">
        <f t="shared" si="19"/>
        <v>0</v>
      </c>
      <c r="E412" s="90">
        <f t="shared" si="20"/>
        <v>0</v>
      </c>
      <c r="F412" s="50">
        <f>'貼り付けシート（日射量等）'!G409/3.6*10^3</f>
        <v>0</v>
      </c>
      <c r="G412" s="50">
        <f>'貼り付けシート（日射量等）'!H409/3.6*10^3</f>
        <v>0</v>
      </c>
      <c r="H412" s="91">
        <f>RADIANS('貼り付けシート（日射量等）'!I409)</f>
        <v>0</v>
      </c>
      <c r="I412" s="91">
        <f>IF('貼り付けシート（日射量等）'!J409&lt;0,RADIANS(360+('貼り付けシート（日射量等）'!J409)),RADIANS('貼り付けシート（日射量等）'!J409))</f>
        <v>0</v>
      </c>
    </row>
    <row r="413" spans="1:9">
      <c r="A413" s="20">
        <v>41656</v>
      </c>
      <c r="B413" s="35" t="s">
        <v>383</v>
      </c>
      <c r="C413" s="90">
        <f t="shared" si="18"/>
        <v>0</v>
      </c>
      <c r="D413" s="90">
        <f t="shared" si="19"/>
        <v>0</v>
      </c>
      <c r="E413" s="90">
        <f t="shared" si="20"/>
        <v>0</v>
      </c>
      <c r="F413" s="50">
        <f>'貼り付けシート（日射量等）'!G410/3.6*10^3</f>
        <v>0</v>
      </c>
      <c r="G413" s="50">
        <f>'貼り付けシート（日射量等）'!H410/3.6*10^3</f>
        <v>0</v>
      </c>
      <c r="H413" s="91">
        <f>RADIANS('貼り付けシート（日射量等）'!I410)</f>
        <v>0</v>
      </c>
      <c r="I413" s="91">
        <f>IF('貼り付けシート（日射量等）'!J410&lt;0,RADIANS(360+('貼り付けシート（日射量等）'!J410)),RADIANS('貼り付けシート（日射量等）'!J410))</f>
        <v>0</v>
      </c>
    </row>
    <row r="414" spans="1:9">
      <c r="A414" s="20">
        <v>41657</v>
      </c>
      <c r="B414" s="35" t="s">
        <v>360</v>
      </c>
      <c r="C414" s="90">
        <f t="shared" si="18"/>
        <v>0</v>
      </c>
      <c r="D414" s="90">
        <f t="shared" si="19"/>
        <v>0</v>
      </c>
      <c r="E414" s="90">
        <f t="shared" si="20"/>
        <v>0</v>
      </c>
      <c r="F414" s="50">
        <f>'貼り付けシート（日射量等）'!G411/3.6*10^3</f>
        <v>0</v>
      </c>
      <c r="G414" s="50">
        <f>'貼り付けシート（日射量等）'!H411/3.6*10^3</f>
        <v>0</v>
      </c>
      <c r="H414" s="91">
        <f>RADIANS('貼り付けシート（日射量等）'!I411)</f>
        <v>0</v>
      </c>
      <c r="I414" s="91">
        <f>IF('貼り付けシート（日射量等）'!J411&lt;0,RADIANS(360+('貼り付けシート（日射量等）'!J411)),RADIANS('貼り付けシート（日射量等）'!J411))</f>
        <v>0</v>
      </c>
    </row>
    <row r="415" spans="1:9">
      <c r="A415" s="20">
        <v>41657</v>
      </c>
      <c r="B415" s="35" t="s">
        <v>361</v>
      </c>
      <c r="C415" s="90">
        <f t="shared" si="18"/>
        <v>0</v>
      </c>
      <c r="D415" s="90">
        <f t="shared" si="19"/>
        <v>0</v>
      </c>
      <c r="E415" s="90">
        <f t="shared" si="20"/>
        <v>0</v>
      </c>
      <c r="F415" s="50">
        <f>'貼り付けシート（日射量等）'!G412/3.6*10^3</f>
        <v>0</v>
      </c>
      <c r="G415" s="50">
        <f>'貼り付けシート（日射量等）'!H412/3.6*10^3</f>
        <v>0</v>
      </c>
      <c r="H415" s="91">
        <f>RADIANS('貼り付けシート（日射量等）'!I412)</f>
        <v>0</v>
      </c>
      <c r="I415" s="91">
        <f>IF('貼り付けシート（日射量等）'!J412&lt;0,RADIANS(360+('貼り付けシート（日射量等）'!J412)),RADIANS('貼り付けシート（日射量等）'!J412))</f>
        <v>0</v>
      </c>
    </row>
    <row r="416" spans="1:9">
      <c r="A416" s="20">
        <v>41657</v>
      </c>
      <c r="B416" s="35" t="s">
        <v>362</v>
      </c>
      <c r="C416" s="90">
        <f t="shared" si="18"/>
        <v>0</v>
      </c>
      <c r="D416" s="90">
        <f t="shared" si="19"/>
        <v>0</v>
      </c>
      <c r="E416" s="90">
        <f t="shared" si="20"/>
        <v>0</v>
      </c>
      <c r="F416" s="50">
        <f>'貼り付けシート（日射量等）'!G413/3.6*10^3</f>
        <v>0</v>
      </c>
      <c r="G416" s="50">
        <f>'貼り付けシート（日射量等）'!H413/3.6*10^3</f>
        <v>0</v>
      </c>
      <c r="H416" s="91">
        <f>RADIANS('貼り付けシート（日射量等）'!I413)</f>
        <v>0</v>
      </c>
      <c r="I416" s="91">
        <f>IF('貼り付けシート（日射量等）'!J413&lt;0,RADIANS(360+('貼り付けシート（日射量等）'!J413)),RADIANS('貼り付けシート（日射量等）'!J413))</f>
        <v>0</v>
      </c>
    </row>
    <row r="417" spans="1:9">
      <c r="A417" s="20">
        <v>41657</v>
      </c>
      <c r="B417" s="35" t="s">
        <v>363</v>
      </c>
      <c r="C417" s="90">
        <f t="shared" si="18"/>
        <v>0</v>
      </c>
      <c r="D417" s="90">
        <f t="shared" si="19"/>
        <v>0</v>
      </c>
      <c r="E417" s="90">
        <f t="shared" si="20"/>
        <v>0</v>
      </c>
      <c r="F417" s="50">
        <f>'貼り付けシート（日射量等）'!G414/3.6*10^3</f>
        <v>0</v>
      </c>
      <c r="G417" s="50">
        <f>'貼り付けシート（日射量等）'!H414/3.6*10^3</f>
        <v>0</v>
      </c>
      <c r="H417" s="91">
        <f>RADIANS('貼り付けシート（日射量等）'!I414)</f>
        <v>0</v>
      </c>
      <c r="I417" s="91">
        <f>IF('貼り付けシート（日射量等）'!J414&lt;0,RADIANS(360+('貼り付けシート（日射量等）'!J414)),RADIANS('貼り付けシート（日射量等）'!J414))</f>
        <v>0</v>
      </c>
    </row>
    <row r="418" spans="1:9">
      <c r="A418" s="20">
        <v>41657</v>
      </c>
      <c r="B418" s="35" t="s">
        <v>364</v>
      </c>
      <c r="C418" s="90">
        <f t="shared" si="18"/>
        <v>0</v>
      </c>
      <c r="D418" s="90">
        <f t="shared" si="19"/>
        <v>0</v>
      </c>
      <c r="E418" s="90">
        <f t="shared" si="20"/>
        <v>0</v>
      </c>
      <c r="F418" s="50">
        <f>'貼り付けシート（日射量等）'!G415/3.6*10^3</f>
        <v>0</v>
      </c>
      <c r="G418" s="50">
        <f>'貼り付けシート（日射量等）'!H415/3.6*10^3</f>
        <v>0</v>
      </c>
      <c r="H418" s="91">
        <f>RADIANS('貼り付けシート（日射量等）'!I415)</f>
        <v>0</v>
      </c>
      <c r="I418" s="91">
        <f>IF('貼り付けシート（日射量等）'!J415&lt;0,RADIANS(360+('貼り付けシート（日射量等）'!J415)),RADIANS('貼り付けシート（日射量等）'!J415))</f>
        <v>0</v>
      </c>
    </row>
    <row r="419" spans="1:9">
      <c r="A419" s="20">
        <v>41657</v>
      </c>
      <c r="B419" s="35" t="s">
        <v>365</v>
      </c>
      <c r="C419" s="90">
        <f t="shared" si="18"/>
        <v>0</v>
      </c>
      <c r="D419" s="90">
        <f t="shared" si="19"/>
        <v>0</v>
      </c>
      <c r="E419" s="90">
        <f t="shared" si="20"/>
        <v>0</v>
      </c>
      <c r="F419" s="50">
        <f>'貼り付けシート（日射量等）'!G416/3.6*10^3</f>
        <v>0</v>
      </c>
      <c r="G419" s="50">
        <f>'貼り付けシート（日射量等）'!H416/3.6*10^3</f>
        <v>0</v>
      </c>
      <c r="H419" s="91">
        <f>RADIANS('貼り付けシート（日射量等）'!I416)</f>
        <v>0</v>
      </c>
      <c r="I419" s="91">
        <f>IF('貼り付けシート（日射量等）'!J416&lt;0,RADIANS(360+('貼り付けシート（日射量等）'!J416)),RADIANS('貼り付けシート（日射量等）'!J416))</f>
        <v>0</v>
      </c>
    </row>
    <row r="420" spans="1:9">
      <c r="A420" s="20">
        <v>41657</v>
      </c>
      <c r="B420" s="35" t="s">
        <v>366</v>
      </c>
      <c r="C420" s="90">
        <f t="shared" si="18"/>
        <v>6.3380910114210476</v>
      </c>
      <c r="D420" s="90">
        <f t="shared" si="19"/>
        <v>0.95005595368241302</v>
      </c>
      <c r="E420" s="90">
        <f t="shared" si="20"/>
        <v>5.3880350577386347</v>
      </c>
      <c r="F420" s="50">
        <f>'貼り付けシート（日射量等）'!G417/3.6*10^3</f>
        <v>2.7777777777777777</v>
      </c>
      <c r="G420" s="50">
        <f>'貼り付けシート（日射量等）'!H417/3.6*10^3</f>
        <v>5.5555555555555554</v>
      </c>
      <c r="H420" s="91">
        <f>RADIANS('貼り付けシート（日射量等）'!I417)</f>
        <v>0</v>
      </c>
      <c r="I420" s="91">
        <f>IF('貼り付けシート（日射量等）'!J417&lt;0,RADIANS(360+('貼り付けシート（日射量等）'!J417)),RADIANS('貼り付けシート（日射量等）'!J417))</f>
        <v>0</v>
      </c>
    </row>
    <row r="421" spans="1:9">
      <c r="A421" s="20">
        <v>41657</v>
      </c>
      <c r="B421" s="35" t="s">
        <v>367</v>
      </c>
      <c r="C421" s="90">
        <f t="shared" si="18"/>
        <v>55.493774822808206</v>
      </c>
      <c r="D421" s="90">
        <f t="shared" si="19"/>
        <v>15.083511889768456</v>
      </c>
      <c r="E421" s="90">
        <f t="shared" si="20"/>
        <v>40.410262933039753</v>
      </c>
      <c r="F421" s="50">
        <f>'貼り付けシート（日射量等）'!G418/3.6*10^3</f>
        <v>41.666666666666664</v>
      </c>
      <c r="G421" s="50">
        <f>'貼り付けシート（日射量等）'!H418/3.6*10^3</f>
        <v>41.666666666666664</v>
      </c>
      <c r="H421" s="91">
        <f>RADIANS('貼り付けシート（日射量等）'!I418)</f>
        <v>0.16755160819145562</v>
      </c>
      <c r="I421" s="91">
        <f>IF('貼り付けシート（日射量等）'!J418&lt;0,RADIANS(360+('貼り付けシート（日射量等）'!J418)),RADIANS('貼り付けシート（日射量等）'!J418))</f>
        <v>5.3668874498825634</v>
      </c>
    </row>
    <row r="422" spans="1:9">
      <c r="A422" s="20">
        <v>41657</v>
      </c>
      <c r="B422" s="35" t="s">
        <v>368</v>
      </c>
      <c r="C422" s="90">
        <f t="shared" si="18"/>
        <v>98.925226551270498</v>
      </c>
      <c r="D422" s="90">
        <f t="shared" si="19"/>
        <v>20.798718214060308</v>
      </c>
      <c r="E422" s="90">
        <f t="shared" si="20"/>
        <v>78.126508337210183</v>
      </c>
      <c r="F422" s="50">
        <f>'貼り付けシート（日射量等）'!G419/3.6*10^3</f>
        <v>38.888888888888893</v>
      </c>
      <c r="G422" s="50">
        <f>'貼り付けシート（日射量等）'!H419/3.6*10^3</f>
        <v>80.555555555555543</v>
      </c>
      <c r="H422" s="91">
        <f>RADIANS('貼り付けシート（日射量等）'!I419)</f>
        <v>0.31241393610698498</v>
      </c>
      <c r="I422" s="91">
        <f>IF('貼り付けシート（日射量等）'!J419&lt;0,RADIANS(360+('貼り付けシート（日射量等）'!J419)),RADIANS('貼り付けシート（日射量等）'!J419))</f>
        <v>5.5693456431139063</v>
      </c>
    </row>
    <row r="423" spans="1:9">
      <c r="A423" s="20">
        <v>41657</v>
      </c>
      <c r="B423" s="35" t="s">
        <v>369</v>
      </c>
      <c r="C423" s="90">
        <f t="shared" si="18"/>
        <v>454.31423587339395</v>
      </c>
      <c r="D423" s="90">
        <f t="shared" si="19"/>
        <v>330.38942954540539</v>
      </c>
      <c r="E423" s="90">
        <f t="shared" si="20"/>
        <v>123.92480632798859</v>
      </c>
      <c r="F423" s="50">
        <f>'貼り付けシート（日射量等）'!G420/3.6*10^3</f>
        <v>497.22222222222223</v>
      </c>
      <c r="G423" s="50">
        <f>'貼り付けシート（日射量等）'!H420/3.6*10^3</f>
        <v>127.77777777777777</v>
      </c>
      <c r="H423" s="91">
        <f>RADIANS('貼り付けシート（日射量等）'!I420)</f>
        <v>0.42586033748661639</v>
      </c>
      <c r="I423" s="91">
        <f>IF('貼り付けシート（日射量等）'!J420&lt;0,RADIANS(360+('貼り付けシート（日射量等）'!J420)),RADIANS('貼り付けシート（日射量等）'!J420))</f>
        <v>5.8032197628811462</v>
      </c>
    </row>
    <row r="424" spans="1:9">
      <c r="A424" s="20">
        <v>41657</v>
      </c>
      <c r="B424" s="35" t="s">
        <v>370</v>
      </c>
      <c r="C424" s="90">
        <f t="shared" si="18"/>
        <v>579.94976833349779</v>
      </c>
      <c r="D424" s="90">
        <f t="shared" si="19"/>
        <v>456.02496200550922</v>
      </c>
      <c r="E424" s="90">
        <f t="shared" si="20"/>
        <v>123.92480632798859</v>
      </c>
      <c r="F424" s="50">
        <f>'貼り付けシート（日射量等）'!G421/3.6*10^3</f>
        <v>616.66666666666674</v>
      </c>
      <c r="G424" s="50">
        <f>'貼り付けシート（日射量等）'!H421/3.6*10^3</f>
        <v>127.77777777777777</v>
      </c>
      <c r="H424" s="91">
        <f>RADIANS('貼り付けシート（日射量等）'!I421)</f>
        <v>0.49392817831439528</v>
      </c>
      <c r="I424" s="91">
        <f>IF('貼り付けシート（日射量等）'!J421&lt;0,RADIANS(360+('貼り付けシート（日射量等）'!J421)),RADIANS('貼り付けシート（日射量等）'!J421))</f>
        <v>6.0650191506802953</v>
      </c>
    </row>
    <row r="425" spans="1:9">
      <c r="A425" s="20">
        <v>41657</v>
      </c>
      <c r="B425" s="35" t="s">
        <v>371</v>
      </c>
      <c r="C425" s="90">
        <f t="shared" si="18"/>
        <v>157.22146514084102</v>
      </c>
      <c r="D425" s="90">
        <f t="shared" si="19"/>
        <v>25.214606226244484</v>
      </c>
      <c r="E425" s="90">
        <f t="shared" si="20"/>
        <v>132.00685891459653</v>
      </c>
      <c r="F425" s="50">
        <f>'貼り付けシート（日射量等）'!G422/3.6*10^3</f>
        <v>33.333333333333336</v>
      </c>
      <c r="G425" s="50">
        <f>'貼り付けシート（日射量等）'!H422/3.6*10^3</f>
        <v>136.11111111111109</v>
      </c>
      <c r="H425" s="91">
        <f>RADIANS('貼り付けシート（日射量等）'!I422)</f>
        <v>0.50963614158234427</v>
      </c>
      <c r="I425" s="91">
        <f>IF('貼り付けシート（日射量等）'!J422&lt;0,RADIANS(360+('貼り付けシート（日射量等）'!J422)),RADIANS('貼り付けシート（日射量等）'!J422))</f>
        <v>6.1086523819801536E-2</v>
      </c>
    </row>
    <row r="426" spans="1:9">
      <c r="A426" s="20">
        <v>41657</v>
      </c>
      <c r="B426" s="35" t="s">
        <v>372</v>
      </c>
      <c r="C426" s="90">
        <f t="shared" si="18"/>
        <v>181.05284502917121</v>
      </c>
      <c r="D426" s="90">
        <f t="shared" si="19"/>
        <v>43.657951056836033</v>
      </c>
      <c r="E426" s="90">
        <f t="shared" si="20"/>
        <v>137.39489397233518</v>
      </c>
      <c r="F426" s="50">
        <f>'貼り付けシート（日射量等）'!G423/3.6*10^3</f>
        <v>61.111111111111107</v>
      </c>
      <c r="G426" s="50">
        <f>'貼り付けシート（日射量等）'!H423/3.6*10^3</f>
        <v>141.66666666666666</v>
      </c>
      <c r="H426" s="91">
        <f>RADIANS('貼り付けシート（日射量等）'!I423)</f>
        <v>0.47123889803846897</v>
      </c>
      <c r="I426" s="91">
        <f>IF('貼り付けシート（日射量等）'!J423&lt;0,RADIANS(360+('貼り付けシート（日射量等）'!J423)),RADIANS('貼り付けシート（日射量等）'!J423))</f>
        <v>0.33510321638291124</v>
      </c>
    </row>
    <row r="427" spans="1:9">
      <c r="A427" s="20">
        <v>41657</v>
      </c>
      <c r="B427" s="35" t="s">
        <v>373</v>
      </c>
      <c r="C427" s="90">
        <f t="shared" si="18"/>
        <v>120.84198423648499</v>
      </c>
      <c r="D427" s="90">
        <f t="shared" si="19"/>
        <v>23.857353197189589</v>
      </c>
      <c r="E427" s="90">
        <f t="shared" si="20"/>
        <v>96.984631039295408</v>
      </c>
      <c r="F427" s="50">
        <f>'貼り付けシート（日射量等）'!G424/3.6*10^3</f>
        <v>38.888888888888893</v>
      </c>
      <c r="G427" s="50">
        <f>'貼り付けシート（日射量等）'!H424/3.6*10^3</f>
        <v>99.999999999999986</v>
      </c>
      <c r="H427" s="91">
        <f>RADIANS('貼り付けシート（日射量等）'!I424)</f>
        <v>0.38048177693476387</v>
      </c>
      <c r="I427" s="91">
        <f>IF('貼り付けシート（日射量等）'!J424&lt;0,RADIANS(360+('貼り付けシート（日射量等）'!J424)),RADIANS('貼り付けシート（日射量等）'!J424))</f>
        <v>0.58643062867009477</v>
      </c>
    </row>
    <row r="428" spans="1:9">
      <c r="A428" s="20">
        <v>41657</v>
      </c>
      <c r="B428" s="35" t="s">
        <v>374</v>
      </c>
      <c r="C428" s="90">
        <f t="shared" si="18"/>
        <v>80.025002463904613</v>
      </c>
      <c r="D428" s="90">
        <f t="shared" si="19"/>
        <v>18.062599299910314</v>
      </c>
      <c r="E428" s="90">
        <f t="shared" si="20"/>
        <v>61.962403163994296</v>
      </c>
      <c r="F428" s="50">
        <f>'貼り付けシート（日射量等）'!G425/3.6*10^3</f>
        <v>38.888888888888893</v>
      </c>
      <c r="G428" s="50">
        <f>'貼り付けシート（日射量等）'!H425/3.6*10^3</f>
        <v>63.888888888888886</v>
      </c>
      <c r="H428" s="91">
        <f>RADIANS('貼り付けシート（日射量等）'!I425)</f>
        <v>0.2530727415391778</v>
      </c>
      <c r="I428" s="91">
        <f>IF('貼り付けシート（日射量等）'!J425&lt;0,RADIANS(360+('貼り付けシート（日射量等）'!J425)),RADIANS('貼り付けシート（日射量等）'!J425))</f>
        <v>0.80634211442138026</v>
      </c>
    </row>
    <row r="429" spans="1:9">
      <c r="A429" s="20">
        <v>41657</v>
      </c>
      <c r="B429" s="35" t="s">
        <v>375</v>
      </c>
      <c r="C429" s="90">
        <f t="shared" si="18"/>
        <v>31.482221682672048</v>
      </c>
      <c r="D429" s="90">
        <f t="shared" si="19"/>
        <v>9.9300814517175073</v>
      </c>
      <c r="E429" s="90">
        <f t="shared" si="20"/>
        <v>21.552140230954539</v>
      </c>
      <c r="F429" s="50">
        <f>'貼り付けシート（日射量等）'!G426/3.6*10^3</f>
        <v>36.111111111111114</v>
      </c>
      <c r="G429" s="50">
        <f>'貼り付けシート（日射量等）'!H426/3.6*10^3</f>
        <v>22.222222222222221</v>
      </c>
      <c r="H429" s="91">
        <f>RADIANS('貼り付けシート（日射量等）'!I426)</f>
        <v>9.599310885968812E-2</v>
      </c>
      <c r="I429" s="91">
        <f>IF('貼り付けシート（日射量等）'!J426&lt;0,RADIANS(360+('貼り付けシート（日射量等）'!J426)),RADIANS('貼り付けシート（日射量等）'!J426))</f>
        <v>0.99658300288876223</v>
      </c>
    </row>
    <row r="430" spans="1:9">
      <c r="A430" s="20">
        <v>41657</v>
      </c>
      <c r="B430" s="35" t="s">
        <v>376</v>
      </c>
      <c r="C430" s="90">
        <f t="shared" si="18"/>
        <v>0</v>
      </c>
      <c r="D430" s="90">
        <f t="shared" si="19"/>
        <v>0</v>
      </c>
      <c r="E430" s="90">
        <f t="shared" si="20"/>
        <v>0</v>
      </c>
      <c r="F430" s="50">
        <f>'貼り付けシート（日射量等）'!G427/3.6*10^3</f>
        <v>0</v>
      </c>
      <c r="G430" s="50">
        <f>'貼り付けシート（日射量等）'!H427/3.6*10^3</f>
        <v>0</v>
      </c>
      <c r="H430" s="91">
        <f>RADIANS('貼り付けシート（日射量等）'!I427)</f>
        <v>0</v>
      </c>
      <c r="I430" s="91">
        <f>IF('貼り付けシート（日射量等）'!J427&lt;0,RADIANS(360+('貼り付けシート（日射量等）'!J427)),RADIANS('貼り付けシート（日射量等）'!J427))</f>
        <v>0</v>
      </c>
    </row>
    <row r="431" spans="1:9">
      <c r="A431" s="20">
        <v>41657</v>
      </c>
      <c r="B431" s="35" t="s">
        <v>377</v>
      </c>
      <c r="C431" s="90">
        <f t="shared" si="18"/>
        <v>0</v>
      </c>
      <c r="D431" s="90">
        <f t="shared" si="19"/>
        <v>0</v>
      </c>
      <c r="E431" s="90">
        <f t="shared" si="20"/>
        <v>0</v>
      </c>
      <c r="F431" s="50">
        <f>'貼り付けシート（日射量等）'!G428/3.6*10^3</f>
        <v>0</v>
      </c>
      <c r="G431" s="50">
        <f>'貼り付けシート（日射量等）'!H428/3.6*10^3</f>
        <v>0</v>
      </c>
      <c r="H431" s="91">
        <f>RADIANS('貼り付けシート（日射量等）'!I428)</f>
        <v>0</v>
      </c>
      <c r="I431" s="91">
        <f>IF('貼り付けシート（日射量等）'!J428&lt;0,RADIANS(360+('貼り付けシート（日射量等）'!J428)),RADIANS('貼り付けシート（日射量等）'!J428))</f>
        <v>0</v>
      </c>
    </row>
    <row r="432" spans="1:9">
      <c r="A432" s="20">
        <v>41657</v>
      </c>
      <c r="B432" s="35" t="s">
        <v>378</v>
      </c>
      <c r="C432" s="90">
        <f t="shared" si="18"/>
        <v>0</v>
      </c>
      <c r="D432" s="90">
        <f t="shared" si="19"/>
        <v>0</v>
      </c>
      <c r="E432" s="90">
        <f t="shared" si="20"/>
        <v>0</v>
      </c>
      <c r="F432" s="50">
        <f>'貼り付けシート（日射量等）'!G429/3.6*10^3</f>
        <v>0</v>
      </c>
      <c r="G432" s="50">
        <f>'貼り付けシート（日射量等）'!H429/3.6*10^3</f>
        <v>0</v>
      </c>
      <c r="H432" s="91">
        <f>RADIANS('貼り付けシート（日射量等）'!I429)</f>
        <v>0</v>
      </c>
      <c r="I432" s="91">
        <f>IF('貼り付けシート（日射量等）'!J429&lt;0,RADIANS(360+('貼り付けシート（日射量等）'!J429)),RADIANS('貼り付けシート（日射量等）'!J429))</f>
        <v>0</v>
      </c>
    </row>
    <row r="433" spans="1:9">
      <c r="A433" s="20">
        <v>41657</v>
      </c>
      <c r="B433" s="35" t="s">
        <v>379</v>
      </c>
      <c r="C433" s="90">
        <f t="shared" si="18"/>
        <v>0</v>
      </c>
      <c r="D433" s="90">
        <f t="shared" si="19"/>
        <v>0</v>
      </c>
      <c r="E433" s="90">
        <f t="shared" si="20"/>
        <v>0</v>
      </c>
      <c r="F433" s="50">
        <f>'貼り付けシート（日射量等）'!G430/3.6*10^3</f>
        <v>0</v>
      </c>
      <c r="G433" s="50">
        <f>'貼り付けシート（日射量等）'!H430/3.6*10^3</f>
        <v>0</v>
      </c>
      <c r="H433" s="91">
        <f>RADIANS('貼り付けシート（日射量等）'!I430)</f>
        <v>0</v>
      </c>
      <c r="I433" s="91">
        <f>IF('貼り付けシート（日射量等）'!J430&lt;0,RADIANS(360+('貼り付けシート（日射量等）'!J430)),RADIANS('貼り付けシート（日射量等）'!J430))</f>
        <v>0</v>
      </c>
    </row>
    <row r="434" spans="1:9">
      <c r="A434" s="20">
        <v>41657</v>
      </c>
      <c r="B434" s="35" t="s">
        <v>380</v>
      </c>
      <c r="C434" s="90">
        <f t="shared" si="18"/>
        <v>0</v>
      </c>
      <c r="D434" s="90">
        <f t="shared" si="19"/>
        <v>0</v>
      </c>
      <c r="E434" s="90">
        <f t="shared" si="20"/>
        <v>0</v>
      </c>
      <c r="F434" s="50">
        <f>'貼り付けシート（日射量等）'!G431/3.6*10^3</f>
        <v>0</v>
      </c>
      <c r="G434" s="50">
        <f>'貼り付けシート（日射量等）'!H431/3.6*10^3</f>
        <v>0</v>
      </c>
      <c r="H434" s="91">
        <f>RADIANS('貼り付けシート（日射量等）'!I431)</f>
        <v>0</v>
      </c>
      <c r="I434" s="91">
        <f>IF('貼り付けシート（日射量等）'!J431&lt;0,RADIANS(360+('貼り付けシート（日射量等）'!J431)),RADIANS('貼り付けシート（日射量等）'!J431))</f>
        <v>0</v>
      </c>
    </row>
    <row r="435" spans="1:9">
      <c r="A435" s="20">
        <v>41657</v>
      </c>
      <c r="B435" s="35" t="s">
        <v>381</v>
      </c>
      <c r="C435" s="90">
        <f t="shared" si="18"/>
        <v>0</v>
      </c>
      <c r="D435" s="90">
        <f t="shared" si="19"/>
        <v>0</v>
      </c>
      <c r="E435" s="90">
        <f t="shared" si="20"/>
        <v>0</v>
      </c>
      <c r="F435" s="50">
        <f>'貼り付けシート（日射量等）'!G432/3.6*10^3</f>
        <v>0</v>
      </c>
      <c r="G435" s="50">
        <f>'貼り付けシート（日射量等）'!H432/3.6*10^3</f>
        <v>0</v>
      </c>
      <c r="H435" s="91">
        <f>RADIANS('貼り付けシート（日射量等）'!I432)</f>
        <v>0</v>
      </c>
      <c r="I435" s="91">
        <f>IF('貼り付けシート（日射量等）'!J432&lt;0,RADIANS(360+('貼り付けシート（日射量等）'!J432)),RADIANS('貼り付けシート（日射量等）'!J432))</f>
        <v>0</v>
      </c>
    </row>
    <row r="436" spans="1:9">
      <c r="A436" s="20">
        <v>41657</v>
      </c>
      <c r="B436" s="35" t="s">
        <v>382</v>
      </c>
      <c r="C436" s="90">
        <f t="shared" si="18"/>
        <v>0</v>
      </c>
      <c r="D436" s="90">
        <f t="shared" si="19"/>
        <v>0</v>
      </c>
      <c r="E436" s="90">
        <f t="shared" si="20"/>
        <v>0</v>
      </c>
      <c r="F436" s="50">
        <f>'貼り付けシート（日射量等）'!G433/3.6*10^3</f>
        <v>0</v>
      </c>
      <c r="G436" s="50">
        <f>'貼り付けシート（日射量等）'!H433/3.6*10^3</f>
        <v>0</v>
      </c>
      <c r="H436" s="91">
        <f>RADIANS('貼り付けシート（日射量等）'!I433)</f>
        <v>0</v>
      </c>
      <c r="I436" s="91">
        <f>IF('貼り付けシート（日射量等）'!J433&lt;0,RADIANS(360+('貼り付けシート（日射量等）'!J433)),RADIANS('貼り付けシート（日射量等）'!J433))</f>
        <v>0</v>
      </c>
    </row>
    <row r="437" spans="1:9">
      <c r="A437" s="20">
        <v>41657</v>
      </c>
      <c r="B437" s="35" t="s">
        <v>383</v>
      </c>
      <c r="C437" s="90">
        <f t="shared" si="18"/>
        <v>0</v>
      </c>
      <c r="D437" s="90">
        <f t="shared" si="19"/>
        <v>0</v>
      </c>
      <c r="E437" s="90">
        <f t="shared" si="20"/>
        <v>0</v>
      </c>
      <c r="F437" s="50">
        <f>'貼り付けシート（日射量等）'!G434/3.6*10^3</f>
        <v>0</v>
      </c>
      <c r="G437" s="50">
        <f>'貼り付けシート（日射量等）'!H434/3.6*10^3</f>
        <v>0</v>
      </c>
      <c r="H437" s="91">
        <f>RADIANS('貼り付けシート（日射量等）'!I434)</f>
        <v>0</v>
      </c>
      <c r="I437" s="91">
        <f>IF('貼り付けシート（日射量等）'!J434&lt;0,RADIANS(360+('貼り付けシート（日射量等）'!J434)),RADIANS('貼り付けシート（日射量等）'!J434))</f>
        <v>0</v>
      </c>
    </row>
    <row r="438" spans="1:9">
      <c r="A438" s="20">
        <v>41658</v>
      </c>
      <c r="B438" s="35" t="s">
        <v>360</v>
      </c>
      <c r="C438" s="90">
        <f t="shared" si="18"/>
        <v>0</v>
      </c>
      <c r="D438" s="90">
        <f t="shared" si="19"/>
        <v>0</v>
      </c>
      <c r="E438" s="90">
        <f t="shared" si="20"/>
        <v>0</v>
      </c>
      <c r="F438" s="50">
        <f>'貼り付けシート（日射量等）'!G435/3.6*10^3</f>
        <v>0</v>
      </c>
      <c r="G438" s="50">
        <f>'貼り付けシート（日射量等）'!H435/3.6*10^3</f>
        <v>0</v>
      </c>
      <c r="H438" s="91">
        <f>RADIANS('貼り付けシート（日射量等）'!I435)</f>
        <v>0</v>
      </c>
      <c r="I438" s="91">
        <f>IF('貼り付けシート（日射量等）'!J435&lt;0,RADIANS(360+('貼り付けシート（日射量等）'!J435)),RADIANS('貼り付けシート（日射量等）'!J435))</f>
        <v>0</v>
      </c>
    </row>
    <row r="439" spans="1:9">
      <c r="A439" s="20">
        <v>41658</v>
      </c>
      <c r="B439" s="35" t="s">
        <v>361</v>
      </c>
      <c r="C439" s="90">
        <f t="shared" si="18"/>
        <v>0</v>
      </c>
      <c r="D439" s="90">
        <f t="shared" si="19"/>
        <v>0</v>
      </c>
      <c r="E439" s="90">
        <f t="shared" si="20"/>
        <v>0</v>
      </c>
      <c r="F439" s="50">
        <f>'貼り付けシート（日射量等）'!G436/3.6*10^3</f>
        <v>0</v>
      </c>
      <c r="G439" s="50">
        <f>'貼り付けシート（日射量等）'!H436/3.6*10^3</f>
        <v>0</v>
      </c>
      <c r="H439" s="91">
        <f>RADIANS('貼り付けシート（日射量等）'!I436)</f>
        <v>0</v>
      </c>
      <c r="I439" s="91">
        <f>IF('貼り付けシート（日射量等）'!J436&lt;0,RADIANS(360+('貼り付けシート（日射量等）'!J436)),RADIANS('貼り付けシート（日射量等）'!J436))</f>
        <v>0</v>
      </c>
    </row>
    <row r="440" spans="1:9">
      <c r="A440" s="20">
        <v>41658</v>
      </c>
      <c r="B440" s="35" t="s">
        <v>362</v>
      </c>
      <c r="C440" s="90">
        <f t="shared" si="18"/>
        <v>0</v>
      </c>
      <c r="D440" s="90">
        <f t="shared" si="19"/>
        <v>0</v>
      </c>
      <c r="E440" s="90">
        <f t="shared" si="20"/>
        <v>0</v>
      </c>
      <c r="F440" s="50">
        <f>'貼り付けシート（日射量等）'!G437/3.6*10^3</f>
        <v>0</v>
      </c>
      <c r="G440" s="50">
        <f>'貼り付けシート（日射量等）'!H437/3.6*10^3</f>
        <v>0</v>
      </c>
      <c r="H440" s="91">
        <f>RADIANS('貼り付けシート（日射量等）'!I437)</f>
        <v>0</v>
      </c>
      <c r="I440" s="91">
        <f>IF('貼り付けシート（日射量等）'!J437&lt;0,RADIANS(360+('貼り付けシート（日射量等）'!J437)),RADIANS('貼り付けシート（日射量等）'!J437))</f>
        <v>0</v>
      </c>
    </row>
    <row r="441" spans="1:9">
      <c r="A441" s="20">
        <v>41658</v>
      </c>
      <c r="B441" s="35" t="s">
        <v>363</v>
      </c>
      <c r="C441" s="90">
        <f t="shared" si="18"/>
        <v>0</v>
      </c>
      <c r="D441" s="90">
        <f t="shared" si="19"/>
        <v>0</v>
      </c>
      <c r="E441" s="90">
        <f t="shared" si="20"/>
        <v>0</v>
      </c>
      <c r="F441" s="50">
        <f>'貼り付けシート（日射量等）'!G438/3.6*10^3</f>
        <v>0</v>
      </c>
      <c r="G441" s="50">
        <f>'貼り付けシート（日射量等）'!H438/3.6*10^3</f>
        <v>0</v>
      </c>
      <c r="H441" s="91">
        <f>RADIANS('貼り付けシート（日射量等）'!I438)</f>
        <v>0</v>
      </c>
      <c r="I441" s="91">
        <f>IF('貼り付けシート（日射量等）'!J438&lt;0,RADIANS(360+('貼り付けシート（日射量等）'!J438)),RADIANS('貼り付けシート（日射量等）'!J438))</f>
        <v>0</v>
      </c>
    </row>
    <row r="442" spans="1:9">
      <c r="A442" s="20">
        <v>41658</v>
      </c>
      <c r="B442" s="35" t="s">
        <v>364</v>
      </c>
      <c r="C442" s="90">
        <f t="shared" si="18"/>
        <v>0</v>
      </c>
      <c r="D442" s="90">
        <f t="shared" si="19"/>
        <v>0</v>
      </c>
      <c r="E442" s="90">
        <f t="shared" si="20"/>
        <v>0</v>
      </c>
      <c r="F442" s="50">
        <f>'貼り付けシート（日射量等）'!G439/3.6*10^3</f>
        <v>0</v>
      </c>
      <c r="G442" s="50">
        <f>'貼り付けシート（日射量等）'!H439/3.6*10^3</f>
        <v>0</v>
      </c>
      <c r="H442" s="91">
        <f>RADIANS('貼り付けシート（日射量等）'!I439)</f>
        <v>0</v>
      </c>
      <c r="I442" s="91">
        <f>IF('貼り付けシート（日射量等）'!J439&lt;0,RADIANS(360+('貼り付けシート（日射量等）'!J439)),RADIANS('貼り付けシート（日射量等）'!J439))</f>
        <v>0</v>
      </c>
    </row>
    <row r="443" spans="1:9">
      <c r="A443" s="20">
        <v>41658</v>
      </c>
      <c r="B443" s="35" t="s">
        <v>365</v>
      </c>
      <c r="C443" s="90">
        <f t="shared" si="18"/>
        <v>0</v>
      </c>
      <c r="D443" s="90">
        <f t="shared" si="19"/>
        <v>0</v>
      </c>
      <c r="E443" s="90">
        <f t="shared" si="20"/>
        <v>0</v>
      </c>
      <c r="F443" s="50">
        <f>'貼り付けシート（日射量等）'!G440/3.6*10^3</f>
        <v>0</v>
      </c>
      <c r="G443" s="50">
        <f>'貼り付けシート（日射量等）'!H440/3.6*10^3</f>
        <v>0</v>
      </c>
      <c r="H443" s="91">
        <f>RADIANS('貼り付けシート（日射量等）'!I440)</f>
        <v>0</v>
      </c>
      <c r="I443" s="91">
        <f>IF('貼り付けシート（日射量等）'!J440&lt;0,RADIANS(360+('貼り付けシート（日射量等）'!J440)),RADIANS('貼り付けシート（日射量等）'!J440))</f>
        <v>0</v>
      </c>
    </row>
    <row r="444" spans="1:9">
      <c r="A444" s="20">
        <v>41658</v>
      </c>
      <c r="B444" s="35" t="s">
        <v>366</v>
      </c>
      <c r="C444" s="90">
        <f t="shared" si="18"/>
        <v>6.3380910114210476</v>
      </c>
      <c r="D444" s="90">
        <f t="shared" si="19"/>
        <v>0.95005595368241302</v>
      </c>
      <c r="E444" s="90">
        <f t="shared" si="20"/>
        <v>5.3880350577386347</v>
      </c>
      <c r="F444" s="50">
        <f>'貼り付けシート（日射量等）'!G441/3.6*10^3</f>
        <v>2.7777777777777777</v>
      </c>
      <c r="G444" s="50">
        <f>'貼り付けシート（日射量等）'!H441/3.6*10^3</f>
        <v>5.5555555555555554</v>
      </c>
      <c r="H444" s="91">
        <f>RADIANS('貼り付けシート（日射量等）'!I441)</f>
        <v>0</v>
      </c>
      <c r="I444" s="91">
        <f>IF('貼り付けシート（日射量等）'!J441&lt;0,RADIANS(360+('貼り付けシート（日射量等）'!J441)),RADIANS('貼り付けシート（日射量等）'!J441))</f>
        <v>0</v>
      </c>
    </row>
    <row r="445" spans="1:9">
      <c r="A445" s="20">
        <v>41658</v>
      </c>
      <c r="B445" s="35" t="s">
        <v>367</v>
      </c>
      <c r="C445" s="90">
        <f t="shared" si="18"/>
        <v>45.09515464612771</v>
      </c>
      <c r="D445" s="90">
        <f t="shared" si="19"/>
        <v>10.072926770826585</v>
      </c>
      <c r="E445" s="90">
        <f t="shared" si="20"/>
        <v>35.022227875301127</v>
      </c>
      <c r="F445" s="50">
        <f>'貼り付けシート（日射量等）'!G442/3.6*10^3</f>
        <v>27.777777777777779</v>
      </c>
      <c r="G445" s="50">
        <f>'貼り付けシート（日射量等）'!H442/3.6*10^3</f>
        <v>36.111111111111114</v>
      </c>
      <c r="H445" s="91">
        <f>RADIANS('貼り付けシート（日射量等）'!I442)</f>
        <v>0.16929693744344995</v>
      </c>
      <c r="I445" s="91">
        <f>IF('貼り付けシート（日射量等）'!J442&lt;0,RADIANS(360+('貼り付けシート（日射量等）'!J442)),RADIANS('貼り付けシート（日射量等）'!J442))</f>
        <v>5.3633967913785749</v>
      </c>
    </row>
    <row r="446" spans="1:9">
      <c r="A446" s="20">
        <v>41658</v>
      </c>
      <c r="B446" s="35" t="s">
        <v>368</v>
      </c>
      <c r="C446" s="90">
        <f t="shared" si="18"/>
        <v>233.0421363023965</v>
      </c>
      <c r="D446" s="90">
        <f t="shared" si="19"/>
        <v>125.2814351476238</v>
      </c>
      <c r="E446" s="90">
        <f t="shared" si="20"/>
        <v>107.76070115477269</v>
      </c>
      <c r="F446" s="50">
        <f>'貼り付けシート（日射量等）'!G443/3.6*10^3</f>
        <v>233.33333333333331</v>
      </c>
      <c r="G446" s="50">
        <f>'貼り付けシート（日射量等）'!H443/3.6*10^3</f>
        <v>111.11111111111111</v>
      </c>
      <c r="H446" s="91">
        <f>RADIANS('貼り付けシート（日射量等）'!I443)</f>
        <v>0.3159045946109737</v>
      </c>
      <c r="I446" s="91">
        <f>IF('貼り付けシート（日射量等）'!J443&lt;0,RADIANS(360+('貼り付けシート（日射量等）'!J443)),RADIANS('貼り付けシート（日射量等）'!J443))</f>
        <v>5.5658549846099161</v>
      </c>
    </row>
    <row r="447" spans="1:9">
      <c r="A447" s="20">
        <v>41658</v>
      </c>
      <c r="B447" s="35" t="s">
        <v>369</v>
      </c>
      <c r="C447" s="90">
        <f t="shared" si="18"/>
        <v>183.74781670025089</v>
      </c>
      <c r="D447" s="90">
        <f t="shared" si="19"/>
        <v>51.740957785654352</v>
      </c>
      <c r="E447" s="90">
        <f t="shared" si="20"/>
        <v>132.00685891459653</v>
      </c>
      <c r="F447" s="50">
        <f>'貼り付けシート（日射量等）'!G444/3.6*10^3</f>
        <v>77.777777777777786</v>
      </c>
      <c r="G447" s="50">
        <f>'貼り付けシート（日射量等）'!H444/3.6*10^3</f>
        <v>136.11111111111109</v>
      </c>
      <c r="H447" s="91">
        <f>RADIANS('貼り付けシート（日射量等）'!I444)</f>
        <v>0.42760566673861072</v>
      </c>
      <c r="I447" s="91">
        <f>IF('貼り付けシート（日射量等）'!J444&lt;0,RADIANS(360+('貼り付けシート（日射量等）'!J444)),RADIANS('貼り付けシート（日射量等）'!J444))</f>
        <v>5.7997291043771577</v>
      </c>
    </row>
    <row r="448" spans="1:9">
      <c r="A448" s="20">
        <v>41658</v>
      </c>
      <c r="B448" s="35" t="s">
        <v>370</v>
      </c>
      <c r="C448" s="90">
        <f t="shared" si="18"/>
        <v>170.36009156995371</v>
      </c>
      <c r="D448" s="90">
        <f t="shared" si="19"/>
        <v>32.96519759761852</v>
      </c>
      <c r="E448" s="90">
        <f t="shared" si="20"/>
        <v>137.39489397233518</v>
      </c>
      <c r="F448" s="50">
        <f>'貼り付けシート（日射量等）'!G445/3.6*10^3</f>
        <v>44.444444444444443</v>
      </c>
      <c r="G448" s="50">
        <f>'貼り付けシート（日射量等）'!H445/3.6*10^3</f>
        <v>141.66666666666666</v>
      </c>
      <c r="H448" s="91">
        <f>RADIANS('貼り付けシート（日射量等）'!I445)</f>
        <v>0.49741883681838395</v>
      </c>
      <c r="I448" s="91">
        <f>IF('貼り付けシート（日射量等）'!J445&lt;0,RADIANS(360+('貼り付けシート（日射量等）'!J445)),RADIANS('貼り付けシート（日射量等）'!J445))</f>
        <v>6.0632738214283002</v>
      </c>
    </row>
    <row r="449" spans="1:9">
      <c r="A449" s="20">
        <v>41658</v>
      </c>
      <c r="B449" s="35" t="s">
        <v>371</v>
      </c>
      <c r="C449" s="90">
        <f t="shared" si="18"/>
        <v>138.09182933594556</v>
      </c>
      <c r="D449" s="90">
        <f t="shared" si="19"/>
        <v>16.861040536826291</v>
      </c>
      <c r="E449" s="90">
        <f t="shared" si="20"/>
        <v>121.23078879911928</v>
      </c>
      <c r="F449" s="50">
        <f>'貼り付けシート（日射量等）'!G446/3.6*10^3</f>
        <v>22.222222222222221</v>
      </c>
      <c r="G449" s="50">
        <f>'貼り付けシート（日射量等）'!H446/3.6*10^3</f>
        <v>125</v>
      </c>
      <c r="H449" s="91">
        <f>RADIANS('貼り付けシート（日射量等）'!I446)</f>
        <v>0.51312680008633282</v>
      </c>
      <c r="I449" s="91">
        <f>IF('貼り付けシート（日射量等）'!J446&lt;0,RADIANS(360+('貼り付けシート（日射量等）'!J446)),RADIANS('貼り付けシート（日射量等）'!J446))</f>
        <v>5.9341194567807204E-2</v>
      </c>
    </row>
    <row r="450" spans="1:9">
      <c r="A450" s="20">
        <v>41658</v>
      </c>
      <c r="B450" s="35" t="s">
        <v>372</v>
      </c>
      <c r="C450" s="90">
        <f t="shared" si="18"/>
        <v>128.37494993436275</v>
      </c>
      <c r="D450" s="90">
        <f t="shared" si="19"/>
        <v>17.920231250720771</v>
      </c>
      <c r="E450" s="90">
        <f t="shared" si="20"/>
        <v>110.45471868364199</v>
      </c>
      <c r="F450" s="50">
        <f>'貼り付けシート（日射量等）'!G447/3.6*10^3</f>
        <v>24.999999999999996</v>
      </c>
      <c r="G450" s="50">
        <f>'貼り付けシート（日射量等）'!H447/3.6*10^3</f>
        <v>113.88888888888887</v>
      </c>
      <c r="H450" s="91">
        <f>RADIANS('貼り付けシート（日射量等）'!I447)</f>
        <v>0.47472955654245763</v>
      </c>
      <c r="I450" s="91">
        <f>IF('貼り付けシート（日射量等）'!J447&lt;0,RADIANS(360+('貼り付けシート（日射量等）'!J447)),RADIANS('貼り付けシート（日射量等）'!J447))</f>
        <v>0.33510321638291124</v>
      </c>
    </row>
    <row r="451" spans="1:9">
      <c r="A451" s="20">
        <v>41658</v>
      </c>
      <c r="B451" s="35" t="s">
        <v>373</v>
      </c>
      <c r="C451" s="90">
        <f t="shared" si="18"/>
        <v>104.33959814785636</v>
      </c>
      <c r="D451" s="90">
        <f t="shared" si="19"/>
        <v>15.437019695168889</v>
      </c>
      <c r="E451" s="90">
        <f t="shared" si="20"/>
        <v>88.902578452687479</v>
      </c>
      <c r="F451" s="50">
        <f>'貼り付けシート（日射量等）'!G448/3.6*10^3</f>
        <v>24.999999999999996</v>
      </c>
      <c r="G451" s="50">
        <f>'貼り付けシート（日射量等）'!H448/3.6*10^3</f>
        <v>91.666666666666671</v>
      </c>
      <c r="H451" s="91">
        <f>RADIANS('貼り付けシート（日射量等）'!I448)</f>
        <v>0.38571776469074687</v>
      </c>
      <c r="I451" s="91">
        <f>IF('貼り付けシート（日射量等）'!J448&lt;0,RADIANS(360+('貼り付けシート（日射量等）'!J448)),RADIANS('貼り付けシート（日射量等）'!J448))</f>
        <v>0.58643062867009477</v>
      </c>
    </row>
    <row r="452" spans="1:9">
      <c r="A452" s="20">
        <v>41658</v>
      </c>
      <c r="B452" s="35" t="s">
        <v>374</v>
      </c>
      <c r="C452" s="90">
        <f t="shared" si="18"/>
        <v>69.558611769015059</v>
      </c>
      <c r="D452" s="90">
        <f t="shared" si="19"/>
        <v>12.9842436627594</v>
      </c>
      <c r="E452" s="90">
        <f t="shared" si="20"/>
        <v>56.574368106255655</v>
      </c>
      <c r="F452" s="50">
        <f>'貼り付けシート（日射量等）'!G449/3.6*10^3</f>
        <v>27.777777777777779</v>
      </c>
      <c r="G452" s="50">
        <f>'貼り付けシート（日射量等）'!H449/3.6*10^3</f>
        <v>58.333333333333329</v>
      </c>
      <c r="H452" s="91">
        <f>RADIANS('貼り付けシート（日射量等）'!I449)</f>
        <v>0.25656340004316641</v>
      </c>
      <c r="I452" s="91">
        <f>IF('貼り付けシート（日射量等）'!J449&lt;0,RADIANS(360+('貼り付けシート（日射量等）'!J449)),RADIANS('貼り付けシート（日射量等）'!J449))</f>
        <v>0.80634211442138026</v>
      </c>
    </row>
    <row r="453" spans="1:9">
      <c r="A453" s="20">
        <v>41658</v>
      </c>
      <c r="B453" s="35" t="s">
        <v>375</v>
      </c>
      <c r="C453" s="90">
        <f t="shared" si="18"/>
        <v>25.800349596750372</v>
      </c>
      <c r="D453" s="90">
        <f t="shared" si="19"/>
        <v>6.9422268946651506</v>
      </c>
      <c r="E453" s="90">
        <f t="shared" si="20"/>
        <v>18.858122702085222</v>
      </c>
      <c r="F453" s="50">
        <f>'貼り付けシート（日射量等）'!G450/3.6*10^3</f>
        <v>24.999999999999996</v>
      </c>
      <c r="G453" s="50">
        <f>'貼り付けシート（日射量等）'!H450/3.6*10^3</f>
        <v>19.444444444444446</v>
      </c>
      <c r="H453" s="91">
        <f>RADIANS('貼り付けシート（日射量等）'!I450)</f>
        <v>9.9483767363676784E-2</v>
      </c>
      <c r="I453" s="91">
        <f>IF('貼り付けシート（日射量等）'!J450&lt;0,RADIANS(360+('貼り付けシート（日射量等）'!J450)),RADIANS('貼り付けシート（日射量等）'!J450))</f>
        <v>0.99832833214075656</v>
      </c>
    </row>
    <row r="454" spans="1:9">
      <c r="A454" s="20">
        <v>41658</v>
      </c>
      <c r="B454" s="35" t="s">
        <v>376</v>
      </c>
      <c r="C454" s="90">
        <f t="shared" si="18"/>
        <v>0</v>
      </c>
      <c r="D454" s="90">
        <f t="shared" si="19"/>
        <v>0</v>
      </c>
      <c r="E454" s="90">
        <f t="shared" si="20"/>
        <v>0</v>
      </c>
      <c r="F454" s="50">
        <f>'貼り付けシート（日射量等）'!G451/3.6*10^3</f>
        <v>0</v>
      </c>
      <c r="G454" s="50">
        <f>'貼り付けシート（日射量等）'!H451/3.6*10^3</f>
        <v>0</v>
      </c>
      <c r="H454" s="91">
        <f>RADIANS('貼り付けシート（日射量等）'!I451)</f>
        <v>0</v>
      </c>
      <c r="I454" s="91">
        <f>IF('貼り付けシート（日射量等）'!J451&lt;0,RADIANS(360+('貼り付けシート（日射量等）'!J451)),RADIANS('貼り付けシート（日射量等）'!J451))</f>
        <v>0</v>
      </c>
    </row>
    <row r="455" spans="1:9">
      <c r="A455" s="20">
        <v>41658</v>
      </c>
      <c r="B455" s="35" t="s">
        <v>377</v>
      </c>
      <c r="C455" s="90">
        <f t="shared" ref="C455:C518" si="21">IF(D455&lt;0,E455,D455+E455)</f>
        <v>0</v>
      </c>
      <c r="D455" s="90">
        <f t="shared" ref="D455:D518" si="22">F455*(SIN(H455)*COS($O$5)+COS(H455)*SIN($O$5)*COS($O$4-I455))</f>
        <v>0</v>
      </c>
      <c r="E455" s="90">
        <f t="shared" ref="E455:E518" si="23">G455*(1+COS($O$5))/2</f>
        <v>0</v>
      </c>
      <c r="F455" s="50">
        <f>'貼り付けシート（日射量等）'!G452/3.6*10^3</f>
        <v>0</v>
      </c>
      <c r="G455" s="50">
        <f>'貼り付けシート（日射量等）'!H452/3.6*10^3</f>
        <v>0</v>
      </c>
      <c r="H455" s="91">
        <f>RADIANS('貼り付けシート（日射量等）'!I452)</f>
        <v>0</v>
      </c>
      <c r="I455" s="91">
        <f>IF('貼り付けシート（日射量等）'!J452&lt;0,RADIANS(360+('貼り付けシート（日射量等）'!J452)),RADIANS('貼り付けシート（日射量等）'!J452))</f>
        <v>0</v>
      </c>
    </row>
    <row r="456" spans="1:9">
      <c r="A456" s="20">
        <v>41658</v>
      </c>
      <c r="B456" s="35" t="s">
        <v>378</v>
      </c>
      <c r="C456" s="90">
        <f t="shared" si="21"/>
        <v>0</v>
      </c>
      <c r="D456" s="90">
        <f t="shared" si="22"/>
        <v>0</v>
      </c>
      <c r="E456" s="90">
        <f t="shared" si="23"/>
        <v>0</v>
      </c>
      <c r="F456" s="50">
        <f>'貼り付けシート（日射量等）'!G453/3.6*10^3</f>
        <v>0</v>
      </c>
      <c r="G456" s="50">
        <f>'貼り付けシート（日射量等）'!H453/3.6*10^3</f>
        <v>0</v>
      </c>
      <c r="H456" s="91">
        <f>RADIANS('貼り付けシート（日射量等）'!I453)</f>
        <v>0</v>
      </c>
      <c r="I456" s="91">
        <f>IF('貼り付けシート（日射量等）'!J453&lt;0,RADIANS(360+('貼り付けシート（日射量等）'!J453)),RADIANS('貼り付けシート（日射量等）'!J453))</f>
        <v>0</v>
      </c>
    </row>
    <row r="457" spans="1:9">
      <c r="A457" s="20">
        <v>41658</v>
      </c>
      <c r="B457" s="35" t="s">
        <v>379</v>
      </c>
      <c r="C457" s="90">
        <f t="shared" si="21"/>
        <v>0</v>
      </c>
      <c r="D457" s="90">
        <f t="shared" si="22"/>
        <v>0</v>
      </c>
      <c r="E457" s="90">
        <f t="shared" si="23"/>
        <v>0</v>
      </c>
      <c r="F457" s="50">
        <f>'貼り付けシート（日射量等）'!G454/3.6*10^3</f>
        <v>0</v>
      </c>
      <c r="G457" s="50">
        <f>'貼り付けシート（日射量等）'!H454/3.6*10^3</f>
        <v>0</v>
      </c>
      <c r="H457" s="91">
        <f>RADIANS('貼り付けシート（日射量等）'!I454)</f>
        <v>0</v>
      </c>
      <c r="I457" s="91">
        <f>IF('貼り付けシート（日射量等）'!J454&lt;0,RADIANS(360+('貼り付けシート（日射量等）'!J454)),RADIANS('貼り付けシート（日射量等）'!J454))</f>
        <v>0</v>
      </c>
    </row>
    <row r="458" spans="1:9">
      <c r="A458" s="20">
        <v>41658</v>
      </c>
      <c r="B458" s="35" t="s">
        <v>380</v>
      </c>
      <c r="C458" s="90">
        <f t="shared" si="21"/>
        <v>0</v>
      </c>
      <c r="D458" s="90">
        <f t="shared" si="22"/>
        <v>0</v>
      </c>
      <c r="E458" s="90">
        <f t="shared" si="23"/>
        <v>0</v>
      </c>
      <c r="F458" s="50">
        <f>'貼り付けシート（日射量等）'!G455/3.6*10^3</f>
        <v>0</v>
      </c>
      <c r="G458" s="50">
        <f>'貼り付けシート（日射量等）'!H455/3.6*10^3</f>
        <v>0</v>
      </c>
      <c r="H458" s="91">
        <f>RADIANS('貼り付けシート（日射量等）'!I455)</f>
        <v>0</v>
      </c>
      <c r="I458" s="91">
        <f>IF('貼り付けシート（日射量等）'!J455&lt;0,RADIANS(360+('貼り付けシート（日射量等）'!J455)),RADIANS('貼り付けシート（日射量等）'!J455))</f>
        <v>0</v>
      </c>
    </row>
    <row r="459" spans="1:9">
      <c r="A459" s="20">
        <v>41658</v>
      </c>
      <c r="B459" s="35" t="s">
        <v>381</v>
      </c>
      <c r="C459" s="90">
        <f t="shared" si="21"/>
        <v>0</v>
      </c>
      <c r="D459" s="90">
        <f t="shared" si="22"/>
        <v>0</v>
      </c>
      <c r="E459" s="90">
        <f t="shared" si="23"/>
        <v>0</v>
      </c>
      <c r="F459" s="50">
        <f>'貼り付けシート（日射量等）'!G456/3.6*10^3</f>
        <v>0</v>
      </c>
      <c r="G459" s="50">
        <f>'貼り付けシート（日射量等）'!H456/3.6*10^3</f>
        <v>0</v>
      </c>
      <c r="H459" s="91">
        <f>RADIANS('貼り付けシート（日射量等）'!I456)</f>
        <v>0</v>
      </c>
      <c r="I459" s="91">
        <f>IF('貼り付けシート（日射量等）'!J456&lt;0,RADIANS(360+('貼り付けシート（日射量等）'!J456)),RADIANS('貼り付けシート（日射量等）'!J456))</f>
        <v>0</v>
      </c>
    </row>
    <row r="460" spans="1:9">
      <c r="A460" s="20">
        <v>41658</v>
      </c>
      <c r="B460" s="35" t="s">
        <v>382</v>
      </c>
      <c r="C460" s="90">
        <f t="shared" si="21"/>
        <v>0</v>
      </c>
      <c r="D460" s="90">
        <f t="shared" si="22"/>
        <v>0</v>
      </c>
      <c r="E460" s="90">
        <f t="shared" si="23"/>
        <v>0</v>
      </c>
      <c r="F460" s="50">
        <f>'貼り付けシート（日射量等）'!G457/3.6*10^3</f>
        <v>0</v>
      </c>
      <c r="G460" s="50">
        <f>'貼り付けシート（日射量等）'!H457/3.6*10^3</f>
        <v>0</v>
      </c>
      <c r="H460" s="91">
        <f>RADIANS('貼り付けシート（日射量等）'!I457)</f>
        <v>0</v>
      </c>
      <c r="I460" s="91">
        <f>IF('貼り付けシート（日射量等）'!J457&lt;0,RADIANS(360+('貼り付けシート（日射量等）'!J457)),RADIANS('貼り付けシート（日射量等）'!J457))</f>
        <v>0</v>
      </c>
    </row>
    <row r="461" spans="1:9">
      <c r="A461" s="20">
        <v>41658</v>
      </c>
      <c r="B461" s="35" t="s">
        <v>383</v>
      </c>
      <c r="C461" s="90">
        <f t="shared" si="21"/>
        <v>0</v>
      </c>
      <c r="D461" s="90">
        <f t="shared" si="22"/>
        <v>0</v>
      </c>
      <c r="E461" s="90">
        <f t="shared" si="23"/>
        <v>0</v>
      </c>
      <c r="F461" s="50">
        <f>'貼り付けシート（日射量等）'!G458/3.6*10^3</f>
        <v>0</v>
      </c>
      <c r="G461" s="50">
        <f>'貼り付けシート（日射量等）'!H458/3.6*10^3</f>
        <v>0</v>
      </c>
      <c r="H461" s="91">
        <f>RADIANS('貼り付けシート（日射量等）'!I458)</f>
        <v>0</v>
      </c>
      <c r="I461" s="91">
        <f>IF('貼り付けシート（日射量等）'!J458&lt;0,RADIANS(360+('貼り付けシート（日射量等）'!J458)),RADIANS('貼り付けシート（日射量等）'!J458))</f>
        <v>0</v>
      </c>
    </row>
    <row r="462" spans="1:9">
      <c r="A462" s="20">
        <v>41659</v>
      </c>
      <c r="B462" s="35" t="s">
        <v>360</v>
      </c>
      <c r="C462" s="90">
        <f t="shared" si="21"/>
        <v>0</v>
      </c>
      <c r="D462" s="90">
        <f t="shared" si="22"/>
        <v>0</v>
      </c>
      <c r="E462" s="90">
        <f t="shared" si="23"/>
        <v>0</v>
      </c>
      <c r="F462" s="50">
        <f>'貼り付けシート（日射量等）'!G459/3.6*10^3</f>
        <v>0</v>
      </c>
      <c r="G462" s="50">
        <f>'貼り付けシート（日射量等）'!H459/3.6*10^3</f>
        <v>0</v>
      </c>
      <c r="H462" s="91">
        <f>RADIANS('貼り付けシート（日射量等）'!I459)</f>
        <v>0</v>
      </c>
      <c r="I462" s="91">
        <f>IF('貼り付けシート（日射量等）'!J459&lt;0,RADIANS(360+('貼り付けシート（日射量等）'!J459)),RADIANS('貼り付けシート（日射量等）'!J459))</f>
        <v>0</v>
      </c>
    </row>
    <row r="463" spans="1:9">
      <c r="A463" s="20">
        <v>41659</v>
      </c>
      <c r="B463" s="35" t="s">
        <v>361</v>
      </c>
      <c r="C463" s="90">
        <f t="shared" si="21"/>
        <v>0</v>
      </c>
      <c r="D463" s="90">
        <f t="shared" si="22"/>
        <v>0</v>
      </c>
      <c r="E463" s="90">
        <f t="shared" si="23"/>
        <v>0</v>
      </c>
      <c r="F463" s="50">
        <f>'貼り付けシート（日射量等）'!G460/3.6*10^3</f>
        <v>0</v>
      </c>
      <c r="G463" s="50">
        <f>'貼り付けシート（日射量等）'!H460/3.6*10^3</f>
        <v>0</v>
      </c>
      <c r="H463" s="91">
        <f>RADIANS('貼り付けシート（日射量等）'!I460)</f>
        <v>0</v>
      </c>
      <c r="I463" s="91">
        <f>IF('貼り付けシート（日射量等）'!J460&lt;0,RADIANS(360+('貼り付けシート（日射量等）'!J460)),RADIANS('貼り付けシート（日射量等）'!J460))</f>
        <v>0</v>
      </c>
    </row>
    <row r="464" spans="1:9">
      <c r="A464" s="20">
        <v>41659</v>
      </c>
      <c r="B464" s="35" t="s">
        <v>362</v>
      </c>
      <c r="C464" s="90">
        <f t="shared" si="21"/>
        <v>0</v>
      </c>
      <c r="D464" s="90">
        <f t="shared" si="22"/>
        <v>0</v>
      </c>
      <c r="E464" s="90">
        <f t="shared" si="23"/>
        <v>0</v>
      </c>
      <c r="F464" s="50">
        <f>'貼り付けシート（日射量等）'!G461/3.6*10^3</f>
        <v>0</v>
      </c>
      <c r="G464" s="50">
        <f>'貼り付けシート（日射量等）'!H461/3.6*10^3</f>
        <v>0</v>
      </c>
      <c r="H464" s="91">
        <f>RADIANS('貼り付けシート（日射量等）'!I461)</f>
        <v>0</v>
      </c>
      <c r="I464" s="91">
        <f>IF('貼り付けシート（日射量等）'!J461&lt;0,RADIANS(360+('貼り付けシート（日射量等）'!J461)),RADIANS('貼り付けシート（日射量等）'!J461))</f>
        <v>0</v>
      </c>
    </row>
    <row r="465" spans="1:9">
      <c r="A465" s="20">
        <v>41659</v>
      </c>
      <c r="B465" s="35" t="s">
        <v>363</v>
      </c>
      <c r="C465" s="90">
        <f t="shared" si="21"/>
        <v>0</v>
      </c>
      <c r="D465" s="90">
        <f t="shared" si="22"/>
        <v>0</v>
      </c>
      <c r="E465" s="90">
        <f t="shared" si="23"/>
        <v>0</v>
      </c>
      <c r="F465" s="50">
        <f>'貼り付けシート（日射量等）'!G462/3.6*10^3</f>
        <v>0</v>
      </c>
      <c r="G465" s="50">
        <f>'貼り付けシート（日射量等）'!H462/3.6*10^3</f>
        <v>0</v>
      </c>
      <c r="H465" s="91">
        <f>RADIANS('貼り付けシート（日射量等）'!I462)</f>
        <v>0</v>
      </c>
      <c r="I465" s="91">
        <f>IF('貼り付けシート（日射量等）'!J462&lt;0,RADIANS(360+('貼り付けシート（日射量等）'!J462)),RADIANS('貼り付けシート（日射量等）'!J462))</f>
        <v>0</v>
      </c>
    </row>
    <row r="466" spans="1:9">
      <c r="A466" s="20">
        <v>41659</v>
      </c>
      <c r="B466" s="35" t="s">
        <v>364</v>
      </c>
      <c r="C466" s="90">
        <f t="shared" si="21"/>
        <v>0</v>
      </c>
      <c r="D466" s="90">
        <f t="shared" si="22"/>
        <v>0</v>
      </c>
      <c r="E466" s="90">
        <f t="shared" si="23"/>
        <v>0</v>
      </c>
      <c r="F466" s="50">
        <f>'貼り付けシート（日射量等）'!G463/3.6*10^3</f>
        <v>0</v>
      </c>
      <c r="G466" s="50">
        <f>'貼り付けシート（日射量等）'!H463/3.6*10^3</f>
        <v>0</v>
      </c>
      <c r="H466" s="91">
        <f>RADIANS('貼り付けシート（日射量等）'!I463)</f>
        <v>0</v>
      </c>
      <c r="I466" s="91">
        <f>IF('貼り付けシート（日射量等）'!J463&lt;0,RADIANS(360+('貼り付けシート（日射量等）'!J463)),RADIANS('貼り付けシート（日射量等）'!J463))</f>
        <v>0</v>
      </c>
    </row>
    <row r="467" spans="1:9">
      <c r="A467" s="20">
        <v>41659</v>
      </c>
      <c r="B467" s="35" t="s">
        <v>365</v>
      </c>
      <c r="C467" s="90">
        <f t="shared" si="21"/>
        <v>0</v>
      </c>
      <c r="D467" s="90">
        <f t="shared" si="22"/>
        <v>0</v>
      </c>
      <c r="E467" s="90">
        <f t="shared" si="23"/>
        <v>0</v>
      </c>
      <c r="F467" s="50">
        <f>'貼り付けシート（日射量等）'!G464/3.6*10^3</f>
        <v>0</v>
      </c>
      <c r="G467" s="50">
        <f>'貼り付けシート（日射量等）'!H464/3.6*10^3</f>
        <v>0</v>
      </c>
      <c r="H467" s="91">
        <f>RADIANS('貼り付けシート（日射量等）'!I464)</f>
        <v>0</v>
      </c>
      <c r="I467" s="91">
        <f>IF('貼り付けシート（日射量等）'!J464&lt;0,RADIANS(360+('貼り付けシート（日射量等）'!J464)),RADIANS('貼り付けシート（日射量等）'!J464))</f>
        <v>0</v>
      </c>
    </row>
    <row r="468" spans="1:9">
      <c r="A468" s="20">
        <v>41659</v>
      </c>
      <c r="B468" s="35" t="s">
        <v>366</v>
      </c>
      <c r="C468" s="90">
        <f t="shared" si="21"/>
        <v>3.12841091949557</v>
      </c>
      <c r="D468" s="90">
        <f t="shared" si="22"/>
        <v>0.43439339062625254</v>
      </c>
      <c r="E468" s="90">
        <f t="shared" si="23"/>
        <v>2.6940175288693173</v>
      </c>
      <c r="F468" s="50">
        <f>'貼り付けシート（日射量等）'!G465/3.6*10^3</f>
        <v>2.7777777777777777</v>
      </c>
      <c r="G468" s="50">
        <f>'貼り付けシート（日射量等）'!H465/3.6*10^3</f>
        <v>2.7777777777777777</v>
      </c>
      <c r="H468" s="91">
        <f>RADIANS('貼り付けシート（日射量等）'!I465)</f>
        <v>1.7453292519943296E-3</v>
      </c>
      <c r="I468" s="91">
        <f>IF('貼り付けシート（日射量等）'!J465&lt;0,RADIANS(360+('貼り付けシート（日射量等）'!J465)),RADIANS('貼り付けシート（日射量等）'!J465))</f>
        <v>5.1818825491711644</v>
      </c>
    </row>
    <row r="469" spans="1:9">
      <c r="A469" s="20">
        <v>41659</v>
      </c>
      <c r="B469" s="35" t="s">
        <v>367</v>
      </c>
      <c r="C469" s="90">
        <f t="shared" si="21"/>
        <v>35.688249597310637</v>
      </c>
      <c r="D469" s="90">
        <f t="shared" si="22"/>
        <v>6.0540567797481497</v>
      </c>
      <c r="E469" s="90">
        <f t="shared" si="23"/>
        <v>29.634192817562489</v>
      </c>
      <c r="F469" s="50">
        <f>'貼り付けシート（日射量等）'!G466/3.6*10^3</f>
        <v>16.666666666666668</v>
      </c>
      <c r="G469" s="50">
        <f>'貼り付けシート（日射量等）'!H466/3.6*10^3</f>
        <v>30.555555555555554</v>
      </c>
      <c r="H469" s="91">
        <f>RADIANS('貼り付けシート（日射量等）'!I466)</f>
        <v>0.17104226669544431</v>
      </c>
      <c r="I469" s="91">
        <f>IF('貼り付けシート（日射量等）'!J466&lt;0,RADIANS(360+('貼り付けシート（日射量等）'!J466)),RADIANS('貼り付けシート（日射量等）'!J466))</f>
        <v>5.3599061328745865</v>
      </c>
    </row>
    <row r="470" spans="1:9">
      <c r="A470" s="20">
        <v>41659</v>
      </c>
      <c r="B470" s="35" t="s">
        <v>368</v>
      </c>
      <c r="C470" s="90">
        <f t="shared" si="21"/>
        <v>70.922265332915401</v>
      </c>
      <c r="D470" s="90">
        <f t="shared" si="22"/>
        <v>8.9598621689211075</v>
      </c>
      <c r="E470" s="90">
        <f t="shared" si="23"/>
        <v>61.962403163994296</v>
      </c>
      <c r="F470" s="50">
        <f>'貼り付けシート（日射量等）'!G467/3.6*10^3</f>
        <v>16.666666666666668</v>
      </c>
      <c r="G470" s="50">
        <f>'貼り付けシート（日射量等）'!H467/3.6*10^3</f>
        <v>63.888888888888886</v>
      </c>
      <c r="H470" s="91">
        <f>RADIANS('貼り付けシート（日射量等）'!I467)</f>
        <v>0.31764992386296798</v>
      </c>
      <c r="I470" s="91">
        <f>IF('貼り付けシート（日射量等）'!J467&lt;0,RADIANS(360+('貼り付けシート（日射量等）'!J467)),RADIANS('貼り付けシート（日射量等）'!J467))</f>
        <v>5.5623643261059277</v>
      </c>
    </row>
    <row r="471" spans="1:9">
      <c r="A471" s="20">
        <v>41659</v>
      </c>
      <c r="B471" s="35" t="s">
        <v>369</v>
      </c>
      <c r="C471" s="90">
        <f t="shared" si="21"/>
        <v>100.02386875654551</v>
      </c>
      <c r="D471" s="90">
        <f t="shared" si="22"/>
        <v>11.121290303858027</v>
      </c>
      <c r="E471" s="90">
        <f t="shared" si="23"/>
        <v>88.902578452687479</v>
      </c>
      <c r="F471" s="50">
        <f>'貼り付けシート（日射量等）'!G468/3.6*10^3</f>
        <v>16.666666666666668</v>
      </c>
      <c r="G471" s="50">
        <f>'貼り付けシート（日射量等）'!H468/3.6*10^3</f>
        <v>91.666666666666671</v>
      </c>
      <c r="H471" s="91">
        <f>RADIANS('貼り付けシート（日射量等）'!I468)</f>
        <v>0.43109632524259939</v>
      </c>
      <c r="I471" s="91">
        <f>IF('貼り付けシート（日射量等）'!J468&lt;0,RADIANS(360+('貼り付けシート（日射量等）'!J468)),RADIANS('貼り付けシート（日射量等）'!J468))</f>
        <v>5.7962384458731684</v>
      </c>
    </row>
    <row r="472" spans="1:9">
      <c r="A472" s="20">
        <v>41659</v>
      </c>
      <c r="B472" s="35" t="s">
        <v>370</v>
      </c>
      <c r="C472" s="90">
        <f t="shared" si="21"/>
        <v>117.46542456185513</v>
      </c>
      <c r="D472" s="90">
        <f t="shared" si="22"/>
        <v>12.398740935951752</v>
      </c>
      <c r="E472" s="90">
        <f t="shared" si="23"/>
        <v>105.06668362590338</v>
      </c>
      <c r="F472" s="50">
        <f>'貼り付けシート（日射量等）'!G469/3.6*10^3</f>
        <v>16.666666666666668</v>
      </c>
      <c r="G472" s="50">
        <f>'貼り付けシート（日射量等）'!H469/3.6*10^3</f>
        <v>108.33333333333334</v>
      </c>
      <c r="H472" s="91">
        <f>RADIANS('貼り付けシート（日射量等）'!I469)</f>
        <v>0.50090949532237261</v>
      </c>
      <c r="I472" s="91">
        <f>IF('貼り付けシート（日射量等）'!J469&lt;0,RADIANS(360+('貼り付けシート（日射量等）'!J469)),RADIANS('貼り付けシート（日射量等）'!J469))</f>
        <v>6.0615284921763068</v>
      </c>
    </row>
    <row r="473" spans="1:9">
      <c r="A473" s="20">
        <v>41659</v>
      </c>
      <c r="B473" s="35" t="s">
        <v>371</v>
      </c>
      <c r="C473" s="90">
        <f t="shared" si="21"/>
        <v>124.67214246922516</v>
      </c>
      <c r="D473" s="90">
        <f t="shared" si="22"/>
        <v>16.911441314452475</v>
      </c>
      <c r="E473" s="90">
        <f t="shared" si="23"/>
        <v>107.76070115477269</v>
      </c>
      <c r="F473" s="50">
        <f>'貼り付けシート（日射量等）'!G470/3.6*10^3</f>
        <v>22.222222222222221</v>
      </c>
      <c r="G473" s="50">
        <f>'貼り付けシート（日射量等）'!H470/3.6*10^3</f>
        <v>111.11111111111111</v>
      </c>
      <c r="H473" s="91">
        <f>RADIANS('貼り付けシート（日射量等）'!I470)</f>
        <v>0.5166174585903216</v>
      </c>
      <c r="I473" s="91">
        <f>IF('貼り付けシート（日射量等）'!J470&lt;0,RADIANS(360+('貼り付けシート（日射量等）'!J470)),RADIANS('貼り付けシート（日射量等）'!J470))</f>
        <v>5.9341194567807204E-2</v>
      </c>
    </row>
    <row r="474" spans="1:9">
      <c r="A474" s="20">
        <v>41659</v>
      </c>
      <c r="B474" s="35" t="s">
        <v>372</v>
      </c>
      <c r="C474" s="90">
        <f t="shared" si="21"/>
        <v>111.6654307429591</v>
      </c>
      <c r="D474" s="90">
        <f t="shared" si="22"/>
        <v>11.986782174794376</v>
      </c>
      <c r="E474" s="90">
        <f t="shared" si="23"/>
        <v>99.678648568164732</v>
      </c>
      <c r="F474" s="50">
        <f>'貼り付けシート（日射量等）'!G471/3.6*10^3</f>
        <v>16.666666666666668</v>
      </c>
      <c r="G474" s="50">
        <f>'貼り付けシート（日射量等）'!H471/3.6*10^3</f>
        <v>102.77777777777777</v>
      </c>
      <c r="H474" s="91">
        <f>RADIANS('貼り付けシート（日射量等）'!I471)</f>
        <v>0.4782202150464463</v>
      </c>
      <c r="I474" s="91">
        <f>IF('貼り付けシート（日射量等）'!J471&lt;0,RADIANS(360+('貼り付けシート（日射量等）'!J471)),RADIANS('貼り付けシート（日射量等）'!J471))</f>
        <v>0.33510321638291124</v>
      </c>
    </row>
    <row r="475" spans="1:9">
      <c r="A475" s="20">
        <v>41659</v>
      </c>
      <c r="B475" s="35" t="s">
        <v>373</v>
      </c>
      <c r="C475" s="90">
        <f t="shared" si="21"/>
        <v>91.156226710914311</v>
      </c>
      <c r="D475" s="90">
        <f t="shared" si="22"/>
        <v>10.335700844834802</v>
      </c>
      <c r="E475" s="90">
        <f t="shared" si="23"/>
        <v>80.820525866079507</v>
      </c>
      <c r="F475" s="50">
        <f>'貼り付けシート（日射量等）'!G472/3.6*10^3</f>
        <v>16.666666666666668</v>
      </c>
      <c r="G475" s="50">
        <f>'貼り付けシート（日射量等）'!H472/3.6*10^3</f>
        <v>83.333333333333329</v>
      </c>
      <c r="H475" s="91">
        <f>RADIANS('貼り付けシート（日射量等）'!I472)</f>
        <v>0.38920842319473548</v>
      </c>
      <c r="I475" s="91">
        <f>IF('貼り付けシート（日射量等）'!J472&lt;0,RADIANS(360+('貼り付けシート（日射量等）'!J472)),RADIANS('貼り付けシート（日射量等）'!J472))</f>
        <v>0.58643062867009477</v>
      </c>
    </row>
    <row r="476" spans="1:9">
      <c r="A476" s="20">
        <v>41659</v>
      </c>
      <c r="B476" s="35" t="s">
        <v>374</v>
      </c>
      <c r="C476" s="90">
        <f t="shared" si="21"/>
        <v>56.325253880171516</v>
      </c>
      <c r="D476" s="90">
        <f t="shared" si="22"/>
        <v>7.8329383605238121</v>
      </c>
      <c r="E476" s="90">
        <f t="shared" si="23"/>
        <v>48.492315519647704</v>
      </c>
      <c r="F476" s="50">
        <f>'貼り付けシート（日射量等）'!G473/3.6*10^3</f>
        <v>16.666666666666668</v>
      </c>
      <c r="G476" s="50">
        <f>'貼り付けシート（日射量等）'!H473/3.6*10^3</f>
        <v>49.999999999999993</v>
      </c>
      <c r="H476" s="91">
        <f>RADIANS('貼り付けシート（日射量等）'!I473)</f>
        <v>0.26005405854715513</v>
      </c>
      <c r="I476" s="91">
        <f>IF('貼り付けシート（日射量等）'!J473&lt;0,RADIANS(360+('貼り付けシート（日射量等）'!J473)),RADIANS('貼り付けシート（日射量等）'!J473))</f>
        <v>0.80808744367337448</v>
      </c>
    </row>
    <row r="477" spans="1:9">
      <c r="A477" s="20">
        <v>41659</v>
      </c>
      <c r="B477" s="35" t="s">
        <v>375</v>
      </c>
      <c r="C477" s="90">
        <f t="shared" si="21"/>
        <v>20.058378553459715</v>
      </c>
      <c r="D477" s="90">
        <f t="shared" si="22"/>
        <v>3.8942733802438103</v>
      </c>
      <c r="E477" s="90">
        <f t="shared" si="23"/>
        <v>16.164105173215905</v>
      </c>
      <c r="F477" s="50">
        <f>'貼り付けシート（日射量等）'!G474/3.6*10^3</f>
        <v>13.888888888888889</v>
      </c>
      <c r="G477" s="50">
        <f>'貼り付けシート（日射量等）'!H474/3.6*10^3</f>
        <v>16.666666666666668</v>
      </c>
      <c r="H477" s="91">
        <f>RADIANS('貼り付けシート（日射量等）'!I474)</f>
        <v>0.10297442586766545</v>
      </c>
      <c r="I477" s="91">
        <f>IF('貼り付けシート（日射量等）'!J474&lt;0,RADIANS(360+('貼り付けシート（日射量等）'!J474)),RADIANS('貼り付けシート（日射量等）'!J474))</f>
        <v>1.0000736613927508</v>
      </c>
    </row>
    <row r="478" spans="1:9">
      <c r="A478" s="20">
        <v>41659</v>
      </c>
      <c r="B478" s="35" t="s">
        <v>376</v>
      </c>
      <c r="C478" s="90">
        <f t="shared" si="21"/>
        <v>0</v>
      </c>
      <c r="D478" s="90">
        <f t="shared" si="22"/>
        <v>0</v>
      </c>
      <c r="E478" s="90">
        <f t="shared" si="23"/>
        <v>0</v>
      </c>
      <c r="F478" s="50">
        <f>'貼り付けシート（日射量等）'!G475/3.6*10^3</f>
        <v>0</v>
      </c>
      <c r="G478" s="50">
        <f>'貼り付けシート（日射量等）'!H475/3.6*10^3</f>
        <v>0</v>
      </c>
      <c r="H478" s="91">
        <f>RADIANS('貼り付けシート（日射量等）'!I475)</f>
        <v>0</v>
      </c>
      <c r="I478" s="91">
        <f>IF('貼り付けシート（日射量等）'!J475&lt;0,RADIANS(360+('貼り付けシート（日射量等）'!J475)),RADIANS('貼り付けシート（日射量等）'!J475))</f>
        <v>0</v>
      </c>
    </row>
    <row r="479" spans="1:9">
      <c r="A479" s="20">
        <v>41659</v>
      </c>
      <c r="B479" s="35" t="s">
        <v>377</v>
      </c>
      <c r="C479" s="90">
        <f t="shared" si="21"/>
        <v>0</v>
      </c>
      <c r="D479" s="90">
        <f t="shared" si="22"/>
        <v>0</v>
      </c>
      <c r="E479" s="90">
        <f t="shared" si="23"/>
        <v>0</v>
      </c>
      <c r="F479" s="50">
        <f>'貼り付けシート（日射量等）'!G476/3.6*10^3</f>
        <v>0</v>
      </c>
      <c r="G479" s="50">
        <f>'貼り付けシート（日射量等）'!H476/3.6*10^3</f>
        <v>0</v>
      </c>
      <c r="H479" s="91">
        <f>RADIANS('貼り付けシート（日射量等）'!I476)</f>
        <v>0</v>
      </c>
      <c r="I479" s="91">
        <f>IF('貼り付けシート（日射量等）'!J476&lt;0,RADIANS(360+('貼り付けシート（日射量等）'!J476)),RADIANS('貼り付けシート（日射量等）'!J476))</f>
        <v>0</v>
      </c>
    </row>
    <row r="480" spans="1:9">
      <c r="A480" s="20">
        <v>41659</v>
      </c>
      <c r="B480" s="35" t="s">
        <v>378</v>
      </c>
      <c r="C480" s="90">
        <f t="shared" si="21"/>
        <v>0</v>
      </c>
      <c r="D480" s="90">
        <f t="shared" si="22"/>
        <v>0</v>
      </c>
      <c r="E480" s="90">
        <f t="shared" si="23"/>
        <v>0</v>
      </c>
      <c r="F480" s="50">
        <f>'貼り付けシート（日射量等）'!G477/3.6*10^3</f>
        <v>0</v>
      </c>
      <c r="G480" s="50">
        <f>'貼り付けシート（日射量等）'!H477/3.6*10^3</f>
        <v>0</v>
      </c>
      <c r="H480" s="91">
        <f>RADIANS('貼り付けシート（日射量等）'!I477)</f>
        <v>0</v>
      </c>
      <c r="I480" s="91">
        <f>IF('貼り付けシート（日射量等）'!J477&lt;0,RADIANS(360+('貼り付けシート（日射量等）'!J477)),RADIANS('貼り付けシート（日射量等）'!J477))</f>
        <v>0</v>
      </c>
    </row>
    <row r="481" spans="1:9">
      <c r="A481" s="20">
        <v>41659</v>
      </c>
      <c r="B481" s="35" t="s">
        <v>379</v>
      </c>
      <c r="C481" s="90">
        <f t="shared" si="21"/>
        <v>0</v>
      </c>
      <c r="D481" s="90">
        <f t="shared" si="22"/>
        <v>0</v>
      </c>
      <c r="E481" s="90">
        <f t="shared" si="23"/>
        <v>0</v>
      </c>
      <c r="F481" s="50">
        <f>'貼り付けシート（日射量等）'!G478/3.6*10^3</f>
        <v>0</v>
      </c>
      <c r="G481" s="50">
        <f>'貼り付けシート（日射量等）'!H478/3.6*10^3</f>
        <v>0</v>
      </c>
      <c r="H481" s="91">
        <f>RADIANS('貼り付けシート（日射量等）'!I478)</f>
        <v>0</v>
      </c>
      <c r="I481" s="91">
        <f>IF('貼り付けシート（日射量等）'!J478&lt;0,RADIANS(360+('貼り付けシート（日射量等）'!J478)),RADIANS('貼り付けシート（日射量等）'!J478))</f>
        <v>0</v>
      </c>
    </row>
    <row r="482" spans="1:9">
      <c r="A482" s="20">
        <v>41659</v>
      </c>
      <c r="B482" s="35" t="s">
        <v>380</v>
      </c>
      <c r="C482" s="90">
        <f t="shared" si="21"/>
        <v>0</v>
      </c>
      <c r="D482" s="90">
        <f t="shared" si="22"/>
        <v>0</v>
      </c>
      <c r="E482" s="90">
        <f t="shared" si="23"/>
        <v>0</v>
      </c>
      <c r="F482" s="50">
        <f>'貼り付けシート（日射量等）'!G479/3.6*10^3</f>
        <v>0</v>
      </c>
      <c r="G482" s="50">
        <f>'貼り付けシート（日射量等）'!H479/3.6*10^3</f>
        <v>0</v>
      </c>
      <c r="H482" s="91">
        <f>RADIANS('貼り付けシート（日射量等）'!I479)</f>
        <v>0</v>
      </c>
      <c r="I482" s="91">
        <f>IF('貼り付けシート（日射量等）'!J479&lt;0,RADIANS(360+('貼り付けシート（日射量等）'!J479)),RADIANS('貼り付けシート（日射量等）'!J479))</f>
        <v>0</v>
      </c>
    </row>
    <row r="483" spans="1:9">
      <c r="A483" s="20">
        <v>41659</v>
      </c>
      <c r="B483" s="35" t="s">
        <v>381</v>
      </c>
      <c r="C483" s="90">
        <f t="shared" si="21"/>
        <v>0</v>
      </c>
      <c r="D483" s="90">
        <f t="shared" si="22"/>
        <v>0</v>
      </c>
      <c r="E483" s="90">
        <f t="shared" si="23"/>
        <v>0</v>
      </c>
      <c r="F483" s="50">
        <f>'貼り付けシート（日射量等）'!G480/3.6*10^3</f>
        <v>0</v>
      </c>
      <c r="G483" s="50">
        <f>'貼り付けシート（日射量等）'!H480/3.6*10^3</f>
        <v>0</v>
      </c>
      <c r="H483" s="91">
        <f>RADIANS('貼り付けシート（日射量等）'!I480)</f>
        <v>0</v>
      </c>
      <c r="I483" s="91">
        <f>IF('貼り付けシート（日射量等）'!J480&lt;0,RADIANS(360+('貼り付けシート（日射量等）'!J480)),RADIANS('貼り付けシート（日射量等）'!J480))</f>
        <v>0</v>
      </c>
    </row>
    <row r="484" spans="1:9">
      <c r="A484" s="20">
        <v>41659</v>
      </c>
      <c r="B484" s="35" t="s">
        <v>382</v>
      </c>
      <c r="C484" s="90">
        <f t="shared" si="21"/>
        <v>0</v>
      </c>
      <c r="D484" s="90">
        <f t="shared" si="22"/>
        <v>0</v>
      </c>
      <c r="E484" s="90">
        <f t="shared" si="23"/>
        <v>0</v>
      </c>
      <c r="F484" s="50">
        <f>'貼り付けシート（日射量等）'!G481/3.6*10^3</f>
        <v>0</v>
      </c>
      <c r="G484" s="50">
        <f>'貼り付けシート（日射量等）'!H481/3.6*10^3</f>
        <v>0</v>
      </c>
      <c r="H484" s="91">
        <f>RADIANS('貼り付けシート（日射量等）'!I481)</f>
        <v>0</v>
      </c>
      <c r="I484" s="91">
        <f>IF('貼り付けシート（日射量等）'!J481&lt;0,RADIANS(360+('貼り付けシート（日射量等）'!J481)),RADIANS('貼り付けシート（日射量等）'!J481))</f>
        <v>0</v>
      </c>
    </row>
    <row r="485" spans="1:9">
      <c r="A485" s="20">
        <v>41659</v>
      </c>
      <c r="B485" s="35" t="s">
        <v>383</v>
      </c>
      <c r="C485" s="90">
        <f t="shared" si="21"/>
        <v>0</v>
      </c>
      <c r="D485" s="90">
        <f t="shared" si="22"/>
        <v>0</v>
      </c>
      <c r="E485" s="90">
        <f t="shared" si="23"/>
        <v>0</v>
      </c>
      <c r="F485" s="50">
        <f>'貼り付けシート（日射量等）'!G482/3.6*10^3</f>
        <v>0</v>
      </c>
      <c r="G485" s="50">
        <f>'貼り付けシート（日射量等）'!H482/3.6*10^3</f>
        <v>0</v>
      </c>
      <c r="H485" s="91">
        <f>RADIANS('貼り付けシート（日射量等）'!I482)</f>
        <v>0</v>
      </c>
      <c r="I485" s="91">
        <f>IF('貼り付けシート（日射量等）'!J482&lt;0,RADIANS(360+('貼り付けシート（日射量等）'!J482)),RADIANS('貼り付けシート（日射量等）'!J482))</f>
        <v>0</v>
      </c>
    </row>
    <row r="486" spans="1:9">
      <c r="A486" s="20">
        <v>41660</v>
      </c>
      <c r="B486" s="35" t="s">
        <v>360</v>
      </c>
      <c r="C486" s="90">
        <f t="shared" si="21"/>
        <v>0</v>
      </c>
      <c r="D486" s="90">
        <f t="shared" si="22"/>
        <v>0</v>
      </c>
      <c r="E486" s="90">
        <f t="shared" si="23"/>
        <v>0</v>
      </c>
      <c r="F486" s="50">
        <f>'貼り付けシート（日射量等）'!G483/3.6*10^3</f>
        <v>0</v>
      </c>
      <c r="G486" s="50">
        <f>'貼り付けシート（日射量等）'!H483/3.6*10^3</f>
        <v>0</v>
      </c>
      <c r="H486" s="91">
        <f>RADIANS('貼り付けシート（日射量等）'!I483)</f>
        <v>0</v>
      </c>
      <c r="I486" s="91">
        <f>IF('貼り付けシート（日射量等）'!J483&lt;0,RADIANS(360+('貼り付けシート（日射量等）'!J483)),RADIANS('貼り付けシート（日射量等）'!J483))</f>
        <v>0</v>
      </c>
    </row>
    <row r="487" spans="1:9">
      <c r="A487" s="20">
        <v>41660</v>
      </c>
      <c r="B487" s="35" t="s">
        <v>361</v>
      </c>
      <c r="C487" s="90">
        <f t="shared" si="21"/>
        <v>0</v>
      </c>
      <c r="D487" s="90">
        <f t="shared" si="22"/>
        <v>0</v>
      </c>
      <c r="E487" s="90">
        <f t="shared" si="23"/>
        <v>0</v>
      </c>
      <c r="F487" s="50">
        <f>'貼り付けシート（日射量等）'!G484/3.6*10^3</f>
        <v>0</v>
      </c>
      <c r="G487" s="50">
        <f>'貼り付けシート（日射量等）'!H484/3.6*10^3</f>
        <v>0</v>
      </c>
      <c r="H487" s="91">
        <f>RADIANS('貼り付けシート（日射量等）'!I484)</f>
        <v>0</v>
      </c>
      <c r="I487" s="91">
        <f>IF('貼り付けシート（日射量等）'!J484&lt;0,RADIANS(360+('貼り付けシート（日射量等）'!J484)),RADIANS('貼り付けシート（日射量等）'!J484))</f>
        <v>0</v>
      </c>
    </row>
    <row r="488" spans="1:9">
      <c r="A488" s="20">
        <v>41660</v>
      </c>
      <c r="B488" s="35" t="s">
        <v>362</v>
      </c>
      <c r="C488" s="90">
        <f t="shared" si="21"/>
        <v>0</v>
      </c>
      <c r="D488" s="90">
        <f t="shared" si="22"/>
        <v>0</v>
      </c>
      <c r="E488" s="90">
        <f t="shared" si="23"/>
        <v>0</v>
      </c>
      <c r="F488" s="50">
        <f>'貼り付けシート（日射量等）'!G485/3.6*10^3</f>
        <v>0</v>
      </c>
      <c r="G488" s="50">
        <f>'貼り付けシート（日射量等）'!H485/3.6*10^3</f>
        <v>0</v>
      </c>
      <c r="H488" s="91">
        <f>RADIANS('貼り付けシート（日射量等）'!I485)</f>
        <v>0</v>
      </c>
      <c r="I488" s="91">
        <f>IF('貼り付けシート（日射量等）'!J485&lt;0,RADIANS(360+('貼り付けシート（日射量等）'!J485)),RADIANS('貼り付けシート（日射量等）'!J485))</f>
        <v>0</v>
      </c>
    </row>
    <row r="489" spans="1:9">
      <c r="A489" s="20">
        <v>41660</v>
      </c>
      <c r="B489" s="35" t="s">
        <v>363</v>
      </c>
      <c r="C489" s="90">
        <f t="shared" si="21"/>
        <v>0</v>
      </c>
      <c r="D489" s="90">
        <f t="shared" si="22"/>
        <v>0</v>
      </c>
      <c r="E489" s="90">
        <f t="shared" si="23"/>
        <v>0</v>
      </c>
      <c r="F489" s="50">
        <f>'貼り付けシート（日射量等）'!G486/3.6*10^3</f>
        <v>0</v>
      </c>
      <c r="G489" s="50">
        <f>'貼り付けシート（日射量等）'!H486/3.6*10^3</f>
        <v>0</v>
      </c>
      <c r="H489" s="91">
        <f>RADIANS('貼り付けシート（日射量等）'!I486)</f>
        <v>0</v>
      </c>
      <c r="I489" s="91">
        <f>IF('貼り付けシート（日射量等）'!J486&lt;0,RADIANS(360+('貼り付けシート（日射量等）'!J486)),RADIANS('貼り付けシート（日射量等）'!J486))</f>
        <v>0</v>
      </c>
    </row>
    <row r="490" spans="1:9">
      <c r="A490" s="20">
        <v>41660</v>
      </c>
      <c r="B490" s="35" t="s">
        <v>364</v>
      </c>
      <c r="C490" s="90">
        <f t="shared" si="21"/>
        <v>0</v>
      </c>
      <c r="D490" s="90">
        <f t="shared" si="22"/>
        <v>0</v>
      </c>
      <c r="E490" s="90">
        <f t="shared" si="23"/>
        <v>0</v>
      </c>
      <c r="F490" s="50">
        <f>'貼り付けシート（日射量等）'!G487/3.6*10^3</f>
        <v>0</v>
      </c>
      <c r="G490" s="50">
        <f>'貼り付けシート（日射量等）'!H487/3.6*10^3</f>
        <v>0</v>
      </c>
      <c r="H490" s="91">
        <f>RADIANS('貼り付けシート（日射量等）'!I487)</f>
        <v>0</v>
      </c>
      <c r="I490" s="91">
        <f>IF('貼り付けシート（日射量等）'!J487&lt;0,RADIANS(360+('貼り付けシート（日射量等）'!J487)),RADIANS('貼り付けシート（日射量等）'!J487))</f>
        <v>0</v>
      </c>
    </row>
    <row r="491" spans="1:9">
      <c r="A491" s="20">
        <v>41660</v>
      </c>
      <c r="B491" s="35" t="s">
        <v>365</v>
      </c>
      <c r="C491" s="90">
        <f t="shared" si="21"/>
        <v>0</v>
      </c>
      <c r="D491" s="90">
        <f t="shared" si="22"/>
        <v>0</v>
      </c>
      <c r="E491" s="90">
        <f t="shared" si="23"/>
        <v>0</v>
      </c>
      <c r="F491" s="50">
        <f>'貼り付けシート（日射量等）'!G488/3.6*10^3</f>
        <v>0</v>
      </c>
      <c r="G491" s="50">
        <f>'貼り付けシート（日射量等）'!H488/3.6*10^3</f>
        <v>0</v>
      </c>
      <c r="H491" s="91">
        <f>RADIANS('貼り付けシート（日射量等）'!I488)</f>
        <v>0</v>
      </c>
      <c r="I491" s="91">
        <f>IF('貼り付けシート（日射量等）'!J488&lt;0,RADIANS(360+('貼り付けシート（日射量等）'!J488)),RADIANS('貼り付けシート（日射量等）'!J488))</f>
        <v>0</v>
      </c>
    </row>
    <row r="492" spans="1:9">
      <c r="A492" s="20">
        <v>41660</v>
      </c>
      <c r="B492" s="35" t="s">
        <v>366</v>
      </c>
      <c r="C492" s="90">
        <f t="shared" si="21"/>
        <v>9.8200729619114568</v>
      </c>
      <c r="D492" s="90">
        <f t="shared" si="22"/>
        <v>1.7380203753035046</v>
      </c>
      <c r="E492" s="90">
        <f t="shared" si="23"/>
        <v>8.0820525866079524</v>
      </c>
      <c r="F492" s="50">
        <f>'貼り付けシート（日射量等）'!G489/3.6*10^3</f>
        <v>11.111111111111111</v>
      </c>
      <c r="G492" s="50">
        <f>'貼り付けシート（日射量等）'!H489/3.6*10^3</f>
        <v>8.3333333333333339</v>
      </c>
      <c r="H492" s="91">
        <f>RADIANS('貼り付けシート（日射量等）'!I489)</f>
        <v>3.4906585039886592E-3</v>
      </c>
      <c r="I492" s="91">
        <f>IF('貼り付けシート（日射量等）'!J489&lt;0,RADIANS(360+('貼り付けシート（日射量等）'!J489)),RADIANS('貼り付けシート（日射量等）'!J489))</f>
        <v>5.1766465614151818</v>
      </c>
    </row>
    <row r="493" spans="1:9">
      <c r="A493" s="20">
        <v>41660</v>
      </c>
      <c r="B493" s="35" t="s">
        <v>367</v>
      </c>
      <c r="C493" s="90">
        <f t="shared" si="21"/>
        <v>153.60328329050125</v>
      </c>
      <c r="D493" s="90">
        <f t="shared" si="22"/>
        <v>97.028915184245605</v>
      </c>
      <c r="E493" s="90">
        <f t="shared" si="23"/>
        <v>56.574368106255655</v>
      </c>
      <c r="F493" s="50">
        <f>'貼り付けシート（日射量等）'!G490/3.6*10^3</f>
        <v>266.66666666666669</v>
      </c>
      <c r="G493" s="50">
        <f>'貼り付けシート（日射量等）'!H490/3.6*10^3</f>
        <v>58.333333333333329</v>
      </c>
      <c r="H493" s="91">
        <f>RADIANS('貼り付けシート（日射量等）'!I490)</f>
        <v>0.17278759594743864</v>
      </c>
      <c r="I493" s="91">
        <f>IF('貼り付けシート（日射量等）'!J490&lt;0,RADIANS(360+('貼り付けシート（日射量等）'!J490)),RADIANS('貼り付けシート（日射量等）'!J490))</f>
        <v>5.3564154743705972</v>
      </c>
    </row>
    <row r="494" spans="1:9">
      <c r="A494" s="20">
        <v>41660</v>
      </c>
      <c r="B494" s="35" t="s">
        <v>368</v>
      </c>
      <c r="C494" s="90">
        <f t="shared" si="21"/>
        <v>436.95241661309109</v>
      </c>
      <c r="D494" s="90">
        <f t="shared" si="22"/>
        <v>372.29599592022748</v>
      </c>
      <c r="E494" s="90">
        <f t="shared" si="23"/>
        <v>64.65642069286362</v>
      </c>
      <c r="F494" s="50">
        <f>'貼り付けシート（日射量等）'!G491/3.6*10^3</f>
        <v>691.66666666666674</v>
      </c>
      <c r="G494" s="50">
        <f>'貼り付けシート（日射量等）'!H491/3.6*10^3</f>
        <v>66.666666666666671</v>
      </c>
      <c r="H494" s="91">
        <f>RADIANS('貼り付けシート（日射量等）'!I491)</f>
        <v>0.31939525311496231</v>
      </c>
      <c r="I494" s="91">
        <f>IF('貼り付けシート（日射量等）'!J491&lt;0,RADIANS(360+('貼り付けシート（日射量等）'!J491)),RADIANS('貼り付けシート（日射量等）'!J491))</f>
        <v>5.5588736676019392</v>
      </c>
    </row>
    <row r="495" spans="1:9">
      <c r="A495" s="20">
        <v>41660</v>
      </c>
      <c r="B495" s="35" t="s">
        <v>369</v>
      </c>
      <c r="C495" s="90">
        <f t="shared" si="21"/>
        <v>597.22613388794571</v>
      </c>
      <c r="D495" s="90">
        <f t="shared" si="22"/>
        <v>524.48766060847413</v>
      </c>
      <c r="E495" s="90">
        <f t="shared" si="23"/>
        <v>72.738473279471563</v>
      </c>
      <c r="F495" s="50">
        <f>'貼り付けシート（日射量等）'!G492/3.6*10^3</f>
        <v>783.33333333333326</v>
      </c>
      <c r="G495" s="50">
        <f>'貼り付けシート（日射量等）'!H492/3.6*10^3</f>
        <v>75</v>
      </c>
      <c r="H495" s="91">
        <f>RADIANS('貼り付けシート（日射量等）'!I492)</f>
        <v>0.43458698374658805</v>
      </c>
      <c r="I495" s="91">
        <f>IF('貼り付けシート（日射量等）'!J492&lt;0,RADIANS(360+('貼り付けシート（日射量等）'!J492)),RADIANS('貼り付けシート（日射量等）'!J492))</f>
        <v>5.7944931166211742</v>
      </c>
    </row>
    <row r="496" spans="1:9">
      <c r="A496" s="20">
        <v>41660</v>
      </c>
      <c r="B496" s="35" t="s">
        <v>370</v>
      </c>
      <c r="C496" s="90">
        <f t="shared" si="21"/>
        <v>631.41552011021327</v>
      </c>
      <c r="D496" s="90">
        <f t="shared" si="22"/>
        <v>526.34883648430991</v>
      </c>
      <c r="E496" s="90">
        <f t="shared" si="23"/>
        <v>105.06668362590338</v>
      </c>
      <c r="F496" s="50">
        <f>'貼り付けシート（日射量等）'!G493/3.6*10^3</f>
        <v>705.55555555555566</v>
      </c>
      <c r="G496" s="50">
        <f>'貼り付けシート（日射量等）'!H493/3.6*10^3</f>
        <v>108.33333333333334</v>
      </c>
      <c r="H496" s="91">
        <f>RADIANS('貼り付けシート（日射量等）'!I493)</f>
        <v>0.50440015382636116</v>
      </c>
      <c r="I496" s="91">
        <f>IF('貼り付けシート（日射量等）'!J493&lt;0,RADIANS(360+('貼り付けシート（日射量等）'!J493)),RADIANS('貼り付けシート（日射量等）'!J493))</f>
        <v>6.0580378336723184</v>
      </c>
    </row>
    <row r="497" spans="1:9">
      <c r="A497" s="20">
        <v>41660</v>
      </c>
      <c r="B497" s="35" t="s">
        <v>371</v>
      </c>
      <c r="C497" s="90">
        <f t="shared" si="21"/>
        <v>200.84475243688513</v>
      </c>
      <c r="D497" s="90">
        <f t="shared" si="22"/>
        <v>44.591735762464758</v>
      </c>
      <c r="E497" s="90">
        <f t="shared" si="23"/>
        <v>156.25301667442037</v>
      </c>
      <c r="F497" s="50">
        <f>'貼り付けシート（日射量等）'!G494/3.6*10^3</f>
        <v>58.333333333333329</v>
      </c>
      <c r="G497" s="50">
        <f>'貼り付けシート（日射量等）'!H494/3.6*10^3</f>
        <v>161.11111111111109</v>
      </c>
      <c r="H497" s="91">
        <f>RADIANS('貼り付けシート（日射量等）'!I494)</f>
        <v>0.52185344634630448</v>
      </c>
      <c r="I497" s="91">
        <f>IF('貼り付けシート（日射量等）'!J494&lt;0,RADIANS(360+('貼り付けシート（日射量等）'!J494)),RADIANS('貼り付けシート（日射量等）'!J494))</f>
        <v>5.7595865315812872E-2</v>
      </c>
    </row>
    <row r="498" spans="1:9">
      <c r="A498" s="20">
        <v>41660</v>
      </c>
      <c r="B498" s="35" t="s">
        <v>372</v>
      </c>
      <c r="C498" s="90">
        <f t="shared" si="21"/>
        <v>182.18200261336366</v>
      </c>
      <c r="D498" s="90">
        <f t="shared" si="22"/>
        <v>42.093091112159151</v>
      </c>
      <c r="E498" s="90">
        <f t="shared" si="23"/>
        <v>140.08891150120451</v>
      </c>
      <c r="F498" s="50">
        <f>'貼り付けシート（日射量等）'!G495/3.6*10^3</f>
        <v>58.333333333333329</v>
      </c>
      <c r="G498" s="50">
        <f>'貼り付けシート（日射量等）'!H495/3.6*10^3</f>
        <v>144.44444444444446</v>
      </c>
      <c r="H498" s="91">
        <f>RADIANS('貼り付けシート（日射量等）'!I495)</f>
        <v>0.48171087355043496</v>
      </c>
      <c r="I498" s="91">
        <f>IF('貼り付けシート（日射量等）'!J495&lt;0,RADIANS(360+('貼り付けシート（日射量等）'!J495)),RADIANS('貼り付けシート（日射量等）'!J495))</f>
        <v>0.33510321638291124</v>
      </c>
    </row>
    <row r="499" spans="1:9">
      <c r="A499" s="20">
        <v>41660</v>
      </c>
      <c r="B499" s="35" t="s">
        <v>373</v>
      </c>
      <c r="C499" s="90">
        <f t="shared" si="21"/>
        <v>151.18980166667461</v>
      </c>
      <c r="D499" s="90">
        <f t="shared" si="22"/>
        <v>38.041065454163309</v>
      </c>
      <c r="E499" s="90">
        <f t="shared" si="23"/>
        <v>113.14873621251131</v>
      </c>
      <c r="F499" s="50">
        <f>'貼り付けシート（日射量等）'!G496/3.6*10^3</f>
        <v>61.111111111111107</v>
      </c>
      <c r="G499" s="50">
        <f>'貼り付けシート（日射量等）'!H496/3.6*10^3</f>
        <v>116.66666666666666</v>
      </c>
      <c r="H499" s="91">
        <f>RADIANS('貼り付けシート（日射量等）'!I496)</f>
        <v>0.39269908169872414</v>
      </c>
      <c r="I499" s="91">
        <f>IF('貼り付けシート（日射量等）'!J496&lt;0,RADIANS(360+('貼り付けシート（日射量等）'!J496)),RADIANS('貼り付けシート（日射量等）'!J496))</f>
        <v>0.5881759579220891</v>
      </c>
    </row>
    <row r="500" spans="1:9">
      <c r="A500" s="20">
        <v>41660</v>
      </c>
      <c r="B500" s="35" t="s">
        <v>374</v>
      </c>
      <c r="C500" s="90">
        <f t="shared" si="21"/>
        <v>101.61434008029372</v>
      </c>
      <c r="D500" s="90">
        <f t="shared" si="22"/>
        <v>28.875866800822156</v>
      </c>
      <c r="E500" s="90">
        <f t="shared" si="23"/>
        <v>72.738473279471563</v>
      </c>
      <c r="F500" s="50">
        <f>'貼り付けシート（日射量等）'!G497/3.6*10^3</f>
        <v>61.111111111111107</v>
      </c>
      <c r="G500" s="50">
        <f>'貼り付けシート（日射量等）'!H497/3.6*10^3</f>
        <v>75</v>
      </c>
      <c r="H500" s="91">
        <f>RADIANS('貼り付けシート（日射量等）'!I497)</f>
        <v>0.26354471705114374</v>
      </c>
      <c r="I500" s="91">
        <f>IF('貼り付けシート（日射量等）'!J497&lt;0,RADIANS(360+('貼り付けシート（日射量等）'!J497)),RADIANS('貼り付けシート（日射量等）'!J497))</f>
        <v>0.80983277292536893</v>
      </c>
    </row>
    <row r="501" spans="1:9">
      <c r="A501" s="20">
        <v>41660</v>
      </c>
      <c r="B501" s="35" t="s">
        <v>375</v>
      </c>
      <c r="C501" s="90">
        <f t="shared" si="21"/>
        <v>47.385035160757795</v>
      </c>
      <c r="D501" s="90">
        <f t="shared" si="22"/>
        <v>20.444859872064622</v>
      </c>
      <c r="E501" s="90">
        <f t="shared" si="23"/>
        <v>26.940175288693172</v>
      </c>
      <c r="F501" s="50">
        <f>'貼り付けシート（日射量等）'!G498/3.6*10^3</f>
        <v>72.222222222222229</v>
      </c>
      <c r="G501" s="50">
        <f>'貼り付けシート（日射量等）'!H498/3.6*10^3</f>
        <v>27.777777777777779</v>
      </c>
      <c r="H501" s="91">
        <f>RADIANS('貼り付けシート（日射量等）'!I498)</f>
        <v>0.1064650843716541</v>
      </c>
      <c r="I501" s="91">
        <f>IF('貼り付けシート（日射量等）'!J498&lt;0,RADIANS(360+('貼り付けシート（日射量等）'!J498)),RADIANS('貼り付けシート（日射量等）'!J498))</f>
        <v>1.0018189906447452</v>
      </c>
    </row>
    <row r="502" spans="1:9">
      <c r="A502" s="20">
        <v>41660</v>
      </c>
      <c r="B502" s="35" t="s">
        <v>376</v>
      </c>
      <c r="C502" s="90">
        <f t="shared" si="21"/>
        <v>0</v>
      </c>
      <c r="D502" s="90">
        <f t="shared" si="22"/>
        <v>0</v>
      </c>
      <c r="E502" s="90">
        <f t="shared" si="23"/>
        <v>0</v>
      </c>
      <c r="F502" s="50">
        <f>'貼り付けシート（日射量等）'!G499/3.6*10^3</f>
        <v>0</v>
      </c>
      <c r="G502" s="50">
        <f>'貼り付けシート（日射量等）'!H499/3.6*10^3</f>
        <v>0</v>
      </c>
      <c r="H502" s="91">
        <f>RADIANS('貼り付けシート（日射量等）'!I499)</f>
        <v>0</v>
      </c>
      <c r="I502" s="91">
        <f>IF('貼り付けシート（日射量等）'!J499&lt;0,RADIANS(360+('貼り付けシート（日射量等）'!J499)),RADIANS('貼り付けシート（日射量等）'!J499))</f>
        <v>0</v>
      </c>
    </row>
    <row r="503" spans="1:9">
      <c r="A503" s="20">
        <v>41660</v>
      </c>
      <c r="B503" s="35" t="s">
        <v>377</v>
      </c>
      <c r="C503" s="90">
        <f t="shared" si="21"/>
        <v>0</v>
      </c>
      <c r="D503" s="90">
        <f t="shared" si="22"/>
        <v>0</v>
      </c>
      <c r="E503" s="90">
        <f t="shared" si="23"/>
        <v>0</v>
      </c>
      <c r="F503" s="50">
        <f>'貼り付けシート（日射量等）'!G500/3.6*10^3</f>
        <v>0</v>
      </c>
      <c r="G503" s="50">
        <f>'貼り付けシート（日射量等）'!H500/3.6*10^3</f>
        <v>0</v>
      </c>
      <c r="H503" s="91">
        <f>RADIANS('貼り付けシート（日射量等）'!I500)</f>
        <v>0</v>
      </c>
      <c r="I503" s="91">
        <f>IF('貼り付けシート（日射量等）'!J500&lt;0,RADIANS(360+('貼り付けシート（日射量等）'!J500)),RADIANS('貼り付けシート（日射量等）'!J500))</f>
        <v>0</v>
      </c>
    </row>
    <row r="504" spans="1:9">
      <c r="A504" s="20">
        <v>41660</v>
      </c>
      <c r="B504" s="35" t="s">
        <v>378</v>
      </c>
      <c r="C504" s="90">
        <f t="shared" si="21"/>
        <v>0</v>
      </c>
      <c r="D504" s="90">
        <f t="shared" si="22"/>
        <v>0</v>
      </c>
      <c r="E504" s="90">
        <f t="shared" si="23"/>
        <v>0</v>
      </c>
      <c r="F504" s="50">
        <f>'貼り付けシート（日射量等）'!G501/3.6*10^3</f>
        <v>0</v>
      </c>
      <c r="G504" s="50">
        <f>'貼り付けシート（日射量等）'!H501/3.6*10^3</f>
        <v>0</v>
      </c>
      <c r="H504" s="91">
        <f>RADIANS('貼り付けシート（日射量等）'!I501)</f>
        <v>0</v>
      </c>
      <c r="I504" s="91">
        <f>IF('貼り付けシート（日射量等）'!J501&lt;0,RADIANS(360+('貼り付けシート（日射量等）'!J501)),RADIANS('貼り付けシート（日射量等）'!J501))</f>
        <v>0</v>
      </c>
    </row>
    <row r="505" spans="1:9">
      <c r="A505" s="20">
        <v>41660</v>
      </c>
      <c r="B505" s="35" t="s">
        <v>379</v>
      </c>
      <c r="C505" s="90">
        <f t="shared" si="21"/>
        <v>0</v>
      </c>
      <c r="D505" s="90">
        <f t="shared" si="22"/>
        <v>0</v>
      </c>
      <c r="E505" s="90">
        <f t="shared" si="23"/>
        <v>0</v>
      </c>
      <c r="F505" s="50">
        <f>'貼り付けシート（日射量等）'!G502/3.6*10^3</f>
        <v>0</v>
      </c>
      <c r="G505" s="50">
        <f>'貼り付けシート（日射量等）'!H502/3.6*10^3</f>
        <v>0</v>
      </c>
      <c r="H505" s="91">
        <f>RADIANS('貼り付けシート（日射量等）'!I502)</f>
        <v>0</v>
      </c>
      <c r="I505" s="91">
        <f>IF('貼り付けシート（日射量等）'!J502&lt;0,RADIANS(360+('貼り付けシート（日射量等）'!J502)),RADIANS('貼り付けシート（日射量等）'!J502))</f>
        <v>0</v>
      </c>
    </row>
    <row r="506" spans="1:9">
      <c r="A506" s="20">
        <v>41660</v>
      </c>
      <c r="B506" s="35" t="s">
        <v>380</v>
      </c>
      <c r="C506" s="90">
        <f t="shared" si="21"/>
        <v>0</v>
      </c>
      <c r="D506" s="90">
        <f t="shared" si="22"/>
        <v>0</v>
      </c>
      <c r="E506" s="90">
        <f t="shared" si="23"/>
        <v>0</v>
      </c>
      <c r="F506" s="50">
        <f>'貼り付けシート（日射量等）'!G503/3.6*10^3</f>
        <v>0</v>
      </c>
      <c r="G506" s="50">
        <f>'貼り付けシート（日射量等）'!H503/3.6*10^3</f>
        <v>0</v>
      </c>
      <c r="H506" s="91">
        <f>RADIANS('貼り付けシート（日射量等）'!I503)</f>
        <v>0</v>
      </c>
      <c r="I506" s="91">
        <f>IF('貼り付けシート（日射量等）'!J503&lt;0,RADIANS(360+('貼り付けシート（日射量等）'!J503)),RADIANS('貼り付けシート（日射量等）'!J503))</f>
        <v>0</v>
      </c>
    </row>
    <row r="507" spans="1:9">
      <c r="A507" s="20">
        <v>41660</v>
      </c>
      <c r="B507" s="35" t="s">
        <v>381</v>
      </c>
      <c r="C507" s="90">
        <f t="shared" si="21"/>
        <v>0</v>
      </c>
      <c r="D507" s="90">
        <f t="shared" si="22"/>
        <v>0</v>
      </c>
      <c r="E507" s="90">
        <f t="shared" si="23"/>
        <v>0</v>
      </c>
      <c r="F507" s="50">
        <f>'貼り付けシート（日射量等）'!G504/3.6*10^3</f>
        <v>0</v>
      </c>
      <c r="G507" s="50">
        <f>'貼り付けシート（日射量等）'!H504/3.6*10^3</f>
        <v>0</v>
      </c>
      <c r="H507" s="91">
        <f>RADIANS('貼り付けシート（日射量等）'!I504)</f>
        <v>0</v>
      </c>
      <c r="I507" s="91">
        <f>IF('貼り付けシート（日射量等）'!J504&lt;0,RADIANS(360+('貼り付けシート（日射量等）'!J504)),RADIANS('貼り付けシート（日射量等）'!J504))</f>
        <v>0</v>
      </c>
    </row>
    <row r="508" spans="1:9">
      <c r="A508" s="20">
        <v>41660</v>
      </c>
      <c r="B508" s="35" t="s">
        <v>382</v>
      </c>
      <c r="C508" s="90">
        <f t="shared" si="21"/>
        <v>0</v>
      </c>
      <c r="D508" s="90">
        <f t="shared" si="22"/>
        <v>0</v>
      </c>
      <c r="E508" s="90">
        <f t="shared" si="23"/>
        <v>0</v>
      </c>
      <c r="F508" s="50">
        <f>'貼り付けシート（日射量等）'!G505/3.6*10^3</f>
        <v>0</v>
      </c>
      <c r="G508" s="50">
        <f>'貼り付けシート（日射量等）'!H505/3.6*10^3</f>
        <v>0</v>
      </c>
      <c r="H508" s="91">
        <f>RADIANS('貼り付けシート（日射量等）'!I505)</f>
        <v>0</v>
      </c>
      <c r="I508" s="91">
        <f>IF('貼り付けシート（日射量等）'!J505&lt;0,RADIANS(360+('貼り付けシート（日射量等）'!J505)),RADIANS('貼り付けシート（日射量等）'!J505))</f>
        <v>0</v>
      </c>
    </row>
    <row r="509" spans="1:9">
      <c r="A509" s="20">
        <v>41660</v>
      </c>
      <c r="B509" s="35" t="s">
        <v>383</v>
      </c>
      <c r="C509" s="90">
        <f t="shared" si="21"/>
        <v>0</v>
      </c>
      <c r="D509" s="90">
        <f t="shared" si="22"/>
        <v>0</v>
      </c>
      <c r="E509" s="90">
        <f t="shared" si="23"/>
        <v>0</v>
      </c>
      <c r="F509" s="50">
        <f>'貼り付けシート（日射量等）'!G506/3.6*10^3</f>
        <v>0</v>
      </c>
      <c r="G509" s="50">
        <f>'貼り付けシート（日射量等）'!H506/3.6*10^3</f>
        <v>0</v>
      </c>
      <c r="H509" s="91">
        <f>RADIANS('貼り付けシート（日射量等）'!I506)</f>
        <v>0</v>
      </c>
      <c r="I509" s="91">
        <f>IF('貼り付けシート（日射量等）'!J506&lt;0,RADIANS(360+('貼り付けシート（日射量等）'!J506)),RADIANS('貼り付けシート（日射量等）'!J506))</f>
        <v>0</v>
      </c>
    </row>
    <row r="510" spans="1:9">
      <c r="A510" s="20">
        <v>41661</v>
      </c>
      <c r="B510" s="35" t="s">
        <v>360</v>
      </c>
      <c r="C510" s="90">
        <f t="shared" si="21"/>
        <v>0</v>
      </c>
      <c r="D510" s="90">
        <f t="shared" si="22"/>
        <v>0</v>
      </c>
      <c r="E510" s="90">
        <f t="shared" si="23"/>
        <v>0</v>
      </c>
      <c r="F510" s="50">
        <f>'貼り付けシート（日射量等）'!G507/3.6*10^3</f>
        <v>0</v>
      </c>
      <c r="G510" s="50">
        <f>'貼り付けシート（日射量等）'!H507/3.6*10^3</f>
        <v>0</v>
      </c>
      <c r="H510" s="91">
        <f>RADIANS('貼り付けシート（日射量等）'!I507)</f>
        <v>0</v>
      </c>
      <c r="I510" s="91">
        <f>IF('貼り付けシート（日射量等）'!J507&lt;0,RADIANS(360+('貼り付けシート（日射量等）'!J507)),RADIANS('貼り付けシート（日射量等）'!J507))</f>
        <v>0</v>
      </c>
    </row>
    <row r="511" spans="1:9">
      <c r="A511" s="20">
        <v>41661</v>
      </c>
      <c r="B511" s="35" t="s">
        <v>361</v>
      </c>
      <c r="C511" s="90">
        <f t="shared" si="21"/>
        <v>0</v>
      </c>
      <c r="D511" s="90">
        <f t="shared" si="22"/>
        <v>0</v>
      </c>
      <c r="E511" s="90">
        <f t="shared" si="23"/>
        <v>0</v>
      </c>
      <c r="F511" s="50">
        <f>'貼り付けシート（日射量等）'!G508/3.6*10^3</f>
        <v>0</v>
      </c>
      <c r="G511" s="50">
        <f>'貼り付けシート（日射量等）'!H508/3.6*10^3</f>
        <v>0</v>
      </c>
      <c r="H511" s="91">
        <f>RADIANS('貼り付けシート（日射量等）'!I508)</f>
        <v>0</v>
      </c>
      <c r="I511" s="91">
        <f>IF('貼り付けシート（日射量等）'!J508&lt;0,RADIANS(360+('貼り付けシート（日射量等）'!J508)),RADIANS('貼り付けシート（日射量等）'!J508))</f>
        <v>0</v>
      </c>
    </row>
    <row r="512" spans="1:9">
      <c r="A512" s="20">
        <v>41661</v>
      </c>
      <c r="B512" s="35" t="s">
        <v>362</v>
      </c>
      <c r="C512" s="90">
        <f t="shared" si="21"/>
        <v>0</v>
      </c>
      <c r="D512" s="90">
        <f t="shared" si="22"/>
        <v>0</v>
      </c>
      <c r="E512" s="90">
        <f t="shared" si="23"/>
        <v>0</v>
      </c>
      <c r="F512" s="50">
        <f>'貼り付けシート（日射量等）'!G509/3.6*10^3</f>
        <v>0</v>
      </c>
      <c r="G512" s="50">
        <f>'貼り付けシート（日射量等）'!H509/3.6*10^3</f>
        <v>0</v>
      </c>
      <c r="H512" s="91">
        <f>RADIANS('貼り付けシート（日射量等）'!I509)</f>
        <v>0</v>
      </c>
      <c r="I512" s="91">
        <f>IF('貼り付けシート（日射量等）'!J509&lt;0,RADIANS(360+('貼り付けシート（日射量等）'!J509)),RADIANS('貼り付けシート（日射量等）'!J509))</f>
        <v>0</v>
      </c>
    </row>
    <row r="513" spans="1:9">
      <c r="A513" s="20">
        <v>41661</v>
      </c>
      <c r="B513" s="35" t="s">
        <v>363</v>
      </c>
      <c r="C513" s="90">
        <f t="shared" si="21"/>
        <v>0</v>
      </c>
      <c r="D513" s="90">
        <f t="shared" si="22"/>
        <v>0</v>
      </c>
      <c r="E513" s="90">
        <f t="shared" si="23"/>
        <v>0</v>
      </c>
      <c r="F513" s="50">
        <f>'貼り付けシート（日射量等）'!G510/3.6*10^3</f>
        <v>0</v>
      </c>
      <c r="G513" s="50">
        <f>'貼り付けシート（日射量等）'!H510/3.6*10^3</f>
        <v>0</v>
      </c>
      <c r="H513" s="91">
        <f>RADIANS('貼り付けシート（日射量等）'!I510)</f>
        <v>0</v>
      </c>
      <c r="I513" s="91">
        <f>IF('貼り付けシート（日射量等）'!J510&lt;0,RADIANS(360+('貼り付けシート（日射量等）'!J510)),RADIANS('貼り付けシート（日射量等）'!J510))</f>
        <v>0</v>
      </c>
    </row>
    <row r="514" spans="1:9">
      <c r="A514" s="20">
        <v>41661</v>
      </c>
      <c r="B514" s="35" t="s">
        <v>364</v>
      </c>
      <c r="C514" s="90">
        <f t="shared" si="21"/>
        <v>0</v>
      </c>
      <c r="D514" s="90">
        <f t="shared" si="22"/>
        <v>0</v>
      </c>
      <c r="E514" s="90">
        <f t="shared" si="23"/>
        <v>0</v>
      </c>
      <c r="F514" s="50">
        <f>'貼り付けシート（日射量等）'!G511/3.6*10^3</f>
        <v>0</v>
      </c>
      <c r="G514" s="50">
        <f>'貼り付けシート（日射量等）'!H511/3.6*10^3</f>
        <v>0</v>
      </c>
      <c r="H514" s="91">
        <f>RADIANS('貼り付けシート（日射量等）'!I511)</f>
        <v>0</v>
      </c>
      <c r="I514" s="91">
        <f>IF('貼り付けシート（日射量等）'!J511&lt;0,RADIANS(360+('貼り付けシート（日射量等）'!J511)),RADIANS('貼り付けシート（日射量等）'!J511))</f>
        <v>0</v>
      </c>
    </row>
    <row r="515" spans="1:9">
      <c r="A515" s="20">
        <v>41661</v>
      </c>
      <c r="B515" s="35" t="s">
        <v>365</v>
      </c>
      <c r="C515" s="90">
        <f t="shared" si="21"/>
        <v>0</v>
      </c>
      <c r="D515" s="90">
        <f t="shared" si="22"/>
        <v>0</v>
      </c>
      <c r="E515" s="90">
        <f t="shared" si="23"/>
        <v>0</v>
      </c>
      <c r="F515" s="50">
        <f>'貼り付けシート（日射量等）'!G512/3.6*10^3</f>
        <v>0</v>
      </c>
      <c r="G515" s="50">
        <f>'貼り付けシート（日射量等）'!H512/3.6*10^3</f>
        <v>0</v>
      </c>
      <c r="H515" s="91">
        <f>RADIANS('貼り付けシート（日射量等）'!I512)</f>
        <v>0</v>
      </c>
      <c r="I515" s="91">
        <f>IF('貼り付けシート（日射量等）'!J512&lt;0,RADIANS(360+('貼り付けシート（日射量等）'!J512)),RADIANS('貼り付けシート（日射量等）'!J512))</f>
        <v>0</v>
      </c>
    </row>
    <row r="516" spans="1:9">
      <c r="A516" s="20">
        <v>41661</v>
      </c>
      <c r="B516" s="35" t="s">
        <v>366</v>
      </c>
      <c r="C516" s="90">
        <f t="shared" si="21"/>
        <v>5.8241247791058903</v>
      </c>
      <c r="D516" s="90">
        <f t="shared" si="22"/>
        <v>0.43608972136725582</v>
      </c>
      <c r="E516" s="90">
        <f t="shared" si="23"/>
        <v>5.3880350577386347</v>
      </c>
      <c r="F516" s="50">
        <f>'貼り付けシート（日射量等）'!G513/3.6*10^3</f>
        <v>2.7777777777777777</v>
      </c>
      <c r="G516" s="50">
        <f>'貼り付けシート（日射量等）'!H513/3.6*10^3</f>
        <v>5.5555555555555554</v>
      </c>
      <c r="H516" s="91">
        <f>RADIANS('貼り付けシート（日射量等）'!I513)</f>
        <v>5.2359877559829881E-3</v>
      </c>
      <c r="I516" s="91">
        <f>IF('貼り付けシート（日射量等）'!J513&lt;0,RADIANS(360+('貼り付けシート（日射量等）'!J513)),RADIANS('貼り付けシート（日射量等）'!J513))</f>
        <v>5.1731559029111924</v>
      </c>
    </row>
    <row r="517" spans="1:9">
      <c r="A517" s="20">
        <v>41661</v>
      </c>
      <c r="B517" s="35" t="s">
        <v>367</v>
      </c>
      <c r="C517" s="90">
        <f t="shared" si="21"/>
        <v>44.133989294314382</v>
      </c>
      <c r="D517" s="90">
        <f t="shared" si="22"/>
        <v>9.1117614190132574</v>
      </c>
      <c r="E517" s="90">
        <f t="shared" si="23"/>
        <v>35.022227875301127</v>
      </c>
      <c r="F517" s="50">
        <f>'貼り付けシート（日射量等）'!G514/3.6*10^3</f>
        <v>24.999999999999996</v>
      </c>
      <c r="G517" s="50">
        <f>'貼り付けシート（日射量等）'!H514/3.6*10^3</f>
        <v>36.111111111111114</v>
      </c>
      <c r="H517" s="91">
        <f>RADIANS('貼り付けシート（日射量等）'!I514)</f>
        <v>0.17453292519943295</v>
      </c>
      <c r="I517" s="91">
        <f>IF('貼り付けシート（日射量等）'!J514&lt;0,RADIANS(360+('貼り付けシート（日射量等）'!J514)),RADIANS('貼り付けシート（日射量等）'!J514))</f>
        <v>5.3529248158666087</v>
      </c>
    </row>
    <row r="518" spans="1:9">
      <c r="A518" s="20">
        <v>41661</v>
      </c>
      <c r="B518" s="35" t="s">
        <v>368</v>
      </c>
      <c r="C518" s="90">
        <f t="shared" si="21"/>
        <v>107.52955659888836</v>
      </c>
      <c r="D518" s="90">
        <f t="shared" si="22"/>
        <v>24.015013203939521</v>
      </c>
      <c r="E518" s="90">
        <f t="shared" si="23"/>
        <v>83.514543394948845</v>
      </c>
      <c r="F518" s="50">
        <f>'貼り付けシート（日射量等）'!G515/3.6*10^3</f>
        <v>44.444444444444443</v>
      </c>
      <c r="G518" s="50">
        <f>'貼り付けシート（日射量等）'!H515/3.6*10^3</f>
        <v>86.111111111111114</v>
      </c>
      <c r="H518" s="91">
        <f>RADIANS('貼り付けシート（日射量等）'!I515)</f>
        <v>0.32288591161895097</v>
      </c>
      <c r="I518" s="91">
        <f>IF('貼り付けシート（日射量等）'!J515&lt;0,RADIANS(360+('貼り付けシート（日射量等）'!J515)),RADIANS('貼り付けシート（日射量等）'!J515))</f>
        <v>5.5553830090979508</v>
      </c>
    </row>
    <row r="519" spans="1:9">
      <c r="A519" s="20">
        <v>41661</v>
      </c>
      <c r="B519" s="35" t="s">
        <v>369</v>
      </c>
      <c r="C519" s="90">
        <f t="shared" ref="C519:C582" si="24">IF(D519&lt;0,E519,D519+E519)</f>
        <v>111.08003386186945</v>
      </c>
      <c r="D519" s="90">
        <f t="shared" ref="D519:D582" si="25">F519*(SIN(H519)*COS($O$5)+COS(H519)*SIN($O$5)*COS($O$4-I519))</f>
        <v>16.789420351443361</v>
      </c>
      <c r="E519" s="90">
        <f t="shared" ref="E519:E582" si="26">G519*(1+COS($O$5))/2</f>
        <v>94.290613510426098</v>
      </c>
      <c r="F519" s="50">
        <f>'貼り付けシート（日射量等）'!G516/3.6*10^3</f>
        <v>24.999999999999996</v>
      </c>
      <c r="G519" s="50">
        <f>'貼り付けシート（日射量等）'!H516/3.6*10^3</f>
        <v>97.222222222222214</v>
      </c>
      <c r="H519" s="91">
        <f>RADIANS('貼り付けシート（日射量等）'!I516)</f>
        <v>0.43807764225057672</v>
      </c>
      <c r="I519" s="91">
        <f>IF('貼り付けシート（日射量等）'!J516&lt;0,RADIANS(360+('貼り付けシート（日射量等）'!J516)),RADIANS('貼り付けシート（日射量等）'!J516))</f>
        <v>5.7910024581171857</v>
      </c>
    </row>
    <row r="520" spans="1:9">
      <c r="A520" s="20">
        <v>41661</v>
      </c>
      <c r="B520" s="35" t="s">
        <v>370</v>
      </c>
      <c r="C520" s="90">
        <f t="shared" si="24"/>
        <v>131.85358676133734</v>
      </c>
      <c r="D520" s="90">
        <f t="shared" si="25"/>
        <v>18.704850548826023</v>
      </c>
      <c r="E520" s="90">
        <f t="shared" si="26"/>
        <v>113.14873621251131</v>
      </c>
      <c r="F520" s="50">
        <f>'貼り付けシート（日射量等）'!G517/3.6*10^3</f>
        <v>24.999999999999996</v>
      </c>
      <c r="G520" s="50">
        <f>'貼り付けシート（日射量等）'!H517/3.6*10^3</f>
        <v>116.66666666666666</v>
      </c>
      <c r="H520" s="91">
        <f>RADIANS('貼り付けシート（日射量等）'!I517)</f>
        <v>0.50789081233034994</v>
      </c>
      <c r="I520" s="91">
        <f>IF('貼り付けシート（日射量等）'!J517&lt;0,RADIANS(360+('貼り付けシート（日射量等）'!J517)),RADIANS('貼り付けシート（日射量等）'!J517))</f>
        <v>6.0562925044203233</v>
      </c>
    </row>
    <row r="521" spans="1:9">
      <c r="A521" s="20">
        <v>41661</v>
      </c>
      <c r="B521" s="35" t="s">
        <v>371</v>
      </c>
      <c r="C521" s="90">
        <f t="shared" si="24"/>
        <v>298.76304305780604</v>
      </c>
      <c r="D521" s="90">
        <f t="shared" si="25"/>
        <v>112.8758335658232</v>
      </c>
      <c r="E521" s="90">
        <f t="shared" si="26"/>
        <v>185.88720949198287</v>
      </c>
      <c r="F521" s="50">
        <f>'貼り付けシート（日射量等）'!G518/3.6*10^3</f>
        <v>147.22222222222223</v>
      </c>
      <c r="G521" s="50">
        <f>'貼り付けシート（日射量等）'!H518/3.6*10^3</f>
        <v>191.66666666666666</v>
      </c>
      <c r="H521" s="91">
        <f>RADIANS('貼り付けシート（日射量等）'!I518)</f>
        <v>0.52534410485029326</v>
      </c>
      <c r="I521" s="91">
        <f>IF('貼り付けシート（日射量等）'!J518&lt;0,RADIANS(360+('貼り付けシート（日射量等）'!J518)),RADIANS('貼り付けシート（日射量等）'!J518))</f>
        <v>5.5850536063818547E-2</v>
      </c>
    </row>
    <row r="522" spans="1:9">
      <c r="A522" s="20">
        <v>41661</v>
      </c>
      <c r="B522" s="35" t="s">
        <v>372</v>
      </c>
      <c r="C522" s="90">
        <f t="shared" si="24"/>
        <v>124.55510507135315</v>
      </c>
      <c r="D522" s="90">
        <f t="shared" si="25"/>
        <v>14.100386387711161</v>
      </c>
      <c r="E522" s="90">
        <f t="shared" si="26"/>
        <v>110.45471868364199</v>
      </c>
      <c r="F522" s="50">
        <f>'貼り付けシート（日射量等）'!G519/3.6*10^3</f>
        <v>19.444444444444446</v>
      </c>
      <c r="G522" s="50">
        <f>'貼り付けシート（日射量等）'!H519/3.6*10^3</f>
        <v>113.88888888888887</v>
      </c>
      <c r="H522" s="91">
        <f>RADIANS('貼り付けシート（日射量等）'!I519)</f>
        <v>0.4869468613064179</v>
      </c>
      <c r="I522" s="91">
        <f>IF('貼り付けシート（日射量等）'!J519&lt;0,RADIANS(360+('貼り付けシート（日射量等）'!J519)),RADIANS('貼り付けシート（日射量等）'!J519))</f>
        <v>0.33510321638291124</v>
      </c>
    </row>
    <row r="523" spans="1:9">
      <c r="A523" s="20">
        <v>41661</v>
      </c>
      <c r="B523" s="35" t="s">
        <v>373</v>
      </c>
      <c r="C523" s="90">
        <f t="shared" si="24"/>
        <v>100.10048811871013</v>
      </c>
      <c r="D523" s="90">
        <f t="shared" si="25"/>
        <v>13.891927194891979</v>
      </c>
      <c r="E523" s="90">
        <f t="shared" si="26"/>
        <v>86.208560923818155</v>
      </c>
      <c r="F523" s="50">
        <f>'貼り付けシート（日射量等）'!G520/3.6*10^3</f>
        <v>22.222222222222221</v>
      </c>
      <c r="G523" s="50">
        <f>'貼り付けシート（日射量等）'!H520/3.6*10^3</f>
        <v>88.888888888888886</v>
      </c>
      <c r="H523" s="91">
        <f>RADIANS('貼り付けシート（日射量等）'!I520)</f>
        <v>0.3961897402027128</v>
      </c>
      <c r="I523" s="91">
        <f>IF('貼り付けシート（日射量等）'!J520&lt;0,RADIANS(360+('貼り付けシート（日射量等）'!J520)),RADIANS('貼り付けシート（日射量等）'!J520))</f>
        <v>0.5881759579220891</v>
      </c>
    </row>
    <row r="524" spans="1:9">
      <c r="A524" s="20">
        <v>41661</v>
      </c>
      <c r="B524" s="35" t="s">
        <v>374</v>
      </c>
      <c r="C524" s="90">
        <f t="shared" si="24"/>
        <v>67.130954805571037</v>
      </c>
      <c r="D524" s="90">
        <f t="shared" si="25"/>
        <v>10.556586699315375</v>
      </c>
      <c r="E524" s="90">
        <f t="shared" si="26"/>
        <v>56.574368106255655</v>
      </c>
      <c r="F524" s="50">
        <f>'貼り付けシート（日射量等）'!G521/3.6*10^3</f>
        <v>22.222222222222221</v>
      </c>
      <c r="G524" s="50">
        <f>'貼り付けシート（日射量等）'!H521/3.6*10^3</f>
        <v>58.333333333333329</v>
      </c>
      <c r="H524" s="91">
        <f>RADIANS('貼り付けシート（日射量等）'!I521)</f>
        <v>0.26703537555513246</v>
      </c>
      <c r="I524" s="91">
        <f>IF('貼り付けシート（日射量等）'!J521&lt;0,RADIANS(360+('貼り付けシート（日射量等）'!J521)),RADIANS('貼り付けシート（日射量等）'!J521))</f>
        <v>0.81157810217736326</v>
      </c>
    </row>
    <row r="525" spans="1:9">
      <c r="A525" s="20">
        <v>41661</v>
      </c>
      <c r="B525" s="35" t="s">
        <v>375</v>
      </c>
      <c r="C525" s="90">
        <f t="shared" si="24"/>
        <v>28.696491045714517</v>
      </c>
      <c r="D525" s="90">
        <f t="shared" si="25"/>
        <v>7.1443508147599797</v>
      </c>
      <c r="E525" s="90">
        <f t="shared" si="26"/>
        <v>21.552140230954539</v>
      </c>
      <c r="F525" s="50">
        <f>'貼り付けシート（日射量等）'!G522/3.6*10^3</f>
        <v>24.999999999999996</v>
      </c>
      <c r="G525" s="50">
        <f>'貼り付けシート（日射量等）'!H522/3.6*10^3</f>
        <v>22.222222222222221</v>
      </c>
      <c r="H525" s="91">
        <f>RADIANS('貼り付けシート（日射量等）'!I522)</f>
        <v>0.10995574287564276</v>
      </c>
      <c r="I525" s="91">
        <f>IF('貼り付けシート（日射量等）'!J522&lt;0,RADIANS(360+('貼り付けシート（日射量等）'!J522)),RADIANS('貼り付けシート（日射量等）'!J522))</f>
        <v>1.0035643198967394</v>
      </c>
    </row>
    <row r="526" spans="1:9">
      <c r="A526" s="20">
        <v>41661</v>
      </c>
      <c r="B526" s="35" t="s">
        <v>376</v>
      </c>
      <c r="C526" s="90">
        <f t="shared" si="24"/>
        <v>0</v>
      </c>
      <c r="D526" s="90">
        <f t="shared" si="25"/>
        <v>0</v>
      </c>
      <c r="E526" s="90">
        <f t="shared" si="26"/>
        <v>0</v>
      </c>
      <c r="F526" s="50">
        <f>'貼り付けシート（日射量等）'!G523/3.6*10^3</f>
        <v>0</v>
      </c>
      <c r="G526" s="50">
        <f>'貼り付けシート（日射量等）'!H523/3.6*10^3</f>
        <v>0</v>
      </c>
      <c r="H526" s="91">
        <f>RADIANS('貼り付けシート（日射量等）'!I523)</f>
        <v>0</v>
      </c>
      <c r="I526" s="91">
        <f>IF('貼り付けシート（日射量等）'!J523&lt;0,RADIANS(360+('貼り付けシート（日射量等）'!J523)),RADIANS('貼り付けシート（日射量等）'!J523))</f>
        <v>0</v>
      </c>
    </row>
    <row r="527" spans="1:9">
      <c r="A527" s="20">
        <v>41661</v>
      </c>
      <c r="B527" s="35" t="s">
        <v>377</v>
      </c>
      <c r="C527" s="90">
        <f t="shared" si="24"/>
        <v>0</v>
      </c>
      <c r="D527" s="90">
        <f t="shared" si="25"/>
        <v>0</v>
      </c>
      <c r="E527" s="90">
        <f t="shared" si="26"/>
        <v>0</v>
      </c>
      <c r="F527" s="50">
        <f>'貼り付けシート（日射量等）'!G524/3.6*10^3</f>
        <v>0</v>
      </c>
      <c r="G527" s="50">
        <f>'貼り付けシート（日射量等）'!H524/3.6*10^3</f>
        <v>0</v>
      </c>
      <c r="H527" s="91">
        <f>RADIANS('貼り付けシート（日射量等）'!I524)</f>
        <v>0</v>
      </c>
      <c r="I527" s="91">
        <f>IF('貼り付けシート（日射量等）'!J524&lt;0,RADIANS(360+('貼り付けシート（日射量等）'!J524)),RADIANS('貼り付けシート（日射量等）'!J524))</f>
        <v>0</v>
      </c>
    </row>
    <row r="528" spans="1:9">
      <c r="A528" s="20">
        <v>41661</v>
      </c>
      <c r="B528" s="35" t="s">
        <v>378</v>
      </c>
      <c r="C528" s="90">
        <f t="shared" si="24"/>
        <v>0</v>
      </c>
      <c r="D528" s="90">
        <f t="shared" si="25"/>
        <v>0</v>
      </c>
      <c r="E528" s="90">
        <f t="shared" si="26"/>
        <v>0</v>
      </c>
      <c r="F528" s="50">
        <f>'貼り付けシート（日射量等）'!G525/3.6*10^3</f>
        <v>0</v>
      </c>
      <c r="G528" s="50">
        <f>'貼り付けシート（日射量等）'!H525/3.6*10^3</f>
        <v>0</v>
      </c>
      <c r="H528" s="91">
        <f>RADIANS('貼り付けシート（日射量等）'!I525)</f>
        <v>0</v>
      </c>
      <c r="I528" s="91">
        <f>IF('貼り付けシート（日射量等）'!J525&lt;0,RADIANS(360+('貼り付けシート（日射量等）'!J525)),RADIANS('貼り付けシート（日射量等）'!J525))</f>
        <v>0</v>
      </c>
    </row>
    <row r="529" spans="1:9">
      <c r="A529" s="20">
        <v>41661</v>
      </c>
      <c r="B529" s="35" t="s">
        <v>379</v>
      </c>
      <c r="C529" s="90">
        <f t="shared" si="24"/>
        <v>0</v>
      </c>
      <c r="D529" s="90">
        <f t="shared" si="25"/>
        <v>0</v>
      </c>
      <c r="E529" s="90">
        <f t="shared" si="26"/>
        <v>0</v>
      </c>
      <c r="F529" s="50">
        <f>'貼り付けシート（日射量等）'!G526/3.6*10^3</f>
        <v>0</v>
      </c>
      <c r="G529" s="50">
        <f>'貼り付けシート（日射量等）'!H526/3.6*10^3</f>
        <v>0</v>
      </c>
      <c r="H529" s="91">
        <f>RADIANS('貼り付けシート（日射量等）'!I526)</f>
        <v>0</v>
      </c>
      <c r="I529" s="91">
        <f>IF('貼り付けシート（日射量等）'!J526&lt;0,RADIANS(360+('貼り付けシート（日射量等）'!J526)),RADIANS('貼り付けシート（日射量等）'!J526))</f>
        <v>0</v>
      </c>
    </row>
    <row r="530" spans="1:9">
      <c r="A530" s="20">
        <v>41661</v>
      </c>
      <c r="B530" s="35" t="s">
        <v>380</v>
      </c>
      <c r="C530" s="90">
        <f t="shared" si="24"/>
        <v>0</v>
      </c>
      <c r="D530" s="90">
        <f t="shared" si="25"/>
        <v>0</v>
      </c>
      <c r="E530" s="90">
        <f t="shared" si="26"/>
        <v>0</v>
      </c>
      <c r="F530" s="50">
        <f>'貼り付けシート（日射量等）'!G527/3.6*10^3</f>
        <v>0</v>
      </c>
      <c r="G530" s="50">
        <f>'貼り付けシート（日射量等）'!H527/3.6*10^3</f>
        <v>0</v>
      </c>
      <c r="H530" s="91">
        <f>RADIANS('貼り付けシート（日射量等）'!I527)</f>
        <v>0</v>
      </c>
      <c r="I530" s="91">
        <f>IF('貼り付けシート（日射量等）'!J527&lt;0,RADIANS(360+('貼り付けシート（日射量等）'!J527)),RADIANS('貼り付けシート（日射量等）'!J527))</f>
        <v>0</v>
      </c>
    </row>
    <row r="531" spans="1:9">
      <c r="A531" s="20">
        <v>41661</v>
      </c>
      <c r="B531" s="35" t="s">
        <v>381</v>
      </c>
      <c r="C531" s="90">
        <f t="shared" si="24"/>
        <v>0</v>
      </c>
      <c r="D531" s="90">
        <f t="shared" si="25"/>
        <v>0</v>
      </c>
      <c r="E531" s="90">
        <f t="shared" si="26"/>
        <v>0</v>
      </c>
      <c r="F531" s="50">
        <f>'貼り付けシート（日射量等）'!G528/3.6*10^3</f>
        <v>0</v>
      </c>
      <c r="G531" s="50">
        <f>'貼り付けシート（日射量等）'!H528/3.6*10^3</f>
        <v>0</v>
      </c>
      <c r="H531" s="91">
        <f>RADIANS('貼り付けシート（日射量等）'!I528)</f>
        <v>0</v>
      </c>
      <c r="I531" s="91">
        <f>IF('貼り付けシート（日射量等）'!J528&lt;0,RADIANS(360+('貼り付けシート（日射量等）'!J528)),RADIANS('貼り付けシート（日射量等）'!J528))</f>
        <v>0</v>
      </c>
    </row>
    <row r="532" spans="1:9">
      <c r="A532" s="20">
        <v>41661</v>
      </c>
      <c r="B532" s="35" t="s">
        <v>382</v>
      </c>
      <c r="C532" s="90">
        <f t="shared" si="24"/>
        <v>0</v>
      </c>
      <c r="D532" s="90">
        <f t="shared" si="25"/>
        <v>0</v>
      </c>
      <c r="E532" s="90">
        <f t="shared" si="26"/>
        <v>0</v>
      </c>
      <c r="F532" s="50">
        <f>'貼り付けシート（日射量等）'!G529/3.6*10^3</f>
        <v>0</v>
      </c>
      <c r="G532" s="50">
        <f>'貼り付けシート（日射量等）'!H529/3.6*10^3</f>
        <v>0</v>
      </c>
      <c r="H532" s="91">
        <f>RADIANS('貼り付けシート（日射量等）'!I529)</f>
        <v>0</v>
      </c>
      <c r="I532" s="91">
        <f>IF('貼り付けシート（日射量等）'!J529&lt;0,RADIANS(360+('貼り付けシート（日射量等）'!J529)),RADIANS('貼り付けシート（日射量等）'!J529))</f>
        <v>0</v>
      </c>
    </row>
    <row r="533" spans="1:9">
      <c r="A533" s="20">
        <v>41661</v>
      </c>
      <c r="B533" s="35" t="s">
        <v>383</v>
      </c>
      <c r="C533" s="90">
        <f t="shared" si="24"/>
        <v>0</v>
      </c>
      <c r="D533" s="90">
        <f t="shared" si="25"/>
        <v>0</v>
      </c>
      <c r="E533" s="90">
        <f t="shared" si="26"/>
        <v>0</v>
      </c>
      <c r="F533" s="50">
        <f>'貼り付けシート（日射量等）'!G530/3.6*10^3</f>
        <v>0</v>
      </c>
      <c r="G533" s="50">
        <f>'貼り付けシート（日射量等）'!H530/3.6*10^3</f>
        <v>0</v>
      </c>
      <c r="H533" s="91">
        <f>RADIANS('貼り付けシート（日射量等）'!I530)</f>
        <v>0</v>
      </c>
      <c r="I533" s="91">
        <f>IF('貼り付けシート（日射量等）'!J530&lt;0,RADIANS(360+('貼り付けシート（日射量等）'!J530)),RADIANS('貼り付けシート（日射量等）'!J530))</f>
        <v>0</v>
      </c>
    </row>
    <row r="534" spans="1:9">
      <c r="A534" s="20">
        <v>41662</v>
      </c>
      <c r="B534" s="35" t="s">
        <v>360</v>
      </c>
      <c r="C534" s="90">
        <f t="shared" si="24"/>
        <v>0</v>
      </c>
      <c r="D534" s="90">
        <f t="shared" si="25"/>
        <v>0</v>
      </c>
      <c r="E534" s="90">
        <f t="shared" si="26"/>
        <v>0</v>
      </c>
      <c r="F534" s="50">
        <f>'貼り付けシート（日射量等）'!G531/3.6*10^3</f>
        <v>0</v>
      </c>
      <c r="G534" s="50">
        <f>'貼り付けシート（日射量等）'!H531/3.6*10^3</f>
        <v>0</v>
      </c>
      <c r="H534" s="91">
        <f>RADIANS('貼り付けシート（日射量等）'!I531)</f>
        <v>0</v>
      </c>
      <c r="I534" s="91">
        <f>IF('貼り付けシート（日射量等）'!J531&lt;0,RADIANS(360+('貼り付けシート（日射量等）'!J531)),RADIANS('貼り付けシート（日射量等）'!J531))</f>
        <v>0</v>
      </c>
    </row>
    <row r="535" spans="1:9">
      <c r="A535" s="20">
        <v>41662</v>
      </c>
      <c r="B535" s="35" t="s">
        <v>361</v>
      </c>
      <c r="C535" s="90">
        <f t="shared" si="24"/>
        <v>0</v>
      </c>
      <c r="D535" s="90">
        <f t="shared" si="25"/>
        <v>0</v>
      </c>
      <c r="E535" s="90">
        <f t="shared" si="26"/>
        <v>0</v>
      </c>
      <c r="F535" s="50">
        <f>'貼り付けシート（日射量等）'!G532/3.6*10^3</f>
        <v>0</v>
      </c>
      <c r="G535" s="50">
        <f>'貼り付けシート（日射量等）'!H532/3.6*10^3</f>
        <v>0</v>
      </c>
      <c r="H535" s="91">
        <f>RADIANS('貼り付けシート（日射量等）'!I532)</f>
        <v>0</v>
      </c>
      <c r="I535" s="91">
        <f>IF('貼り付けシート（日射量等）'!J532&lt;0,RADIANS(360+('貼り付けシート（日射量等）'!J532)),RADIANS('貼り付けシート（日射量等）'!J532))</f>
        <v>0</v>
      </c>
    </row>
    <row r="536" spans="1:9">
      <c r="A536" s="20">
        <v>41662</v>
      </c>
      <c r="B536" s="35" t="s">
        <v>362</v>
      </c>
      <c r="C536" s="90">
        <f t="shared" si="24"/>
        <v>0</v>
      </c>
      <c r="D536" s="90">
        <f t="shared" si="25"/>
        <v>0</v>
      </c>
      <c r="E536" s="90">
        <f t="shared" si="26"/>
        <v>0</v>
      </c>
      <c r="F536" s="50">
        <f>'貼り付けシート（日射量等）'!G533/3.6*10^3</f>
        <v>0</v>
      </c>
      <c r="G536" s="50">
        <f>'貼り付けシート（日射量等）'!H533/3.6*10^3</f>
        <v>0</v>
      </c>
      <c r="H536" s="91">
        <f>RADIANS('貼り付けシート（日射量等）'!I533)</f>
        <v>0</v>
      </c>
      <c r="I536" s="91">
        <f>IF('貼り付けシート（日射量等）'!J533&lt;0,RADIANS(360+('貼り付けシート（日射量等）'!J533)),RADIANS('貼り付けシート（日射量等）'!J533))</f>
        <v>0</v>
      </c>
    </row>
    <row r="537" spans="1:9">
      <c r="A537" s="20">
        <v>41662</v>
      </c>
      <c r="B537" s="35" t="s">
        <v>363</v>
      </c>
      <c r="C537" s="90">
        <f t="shared" si="24"/>
        <v>0</v>
      </c>
      <c r="D537" s="90">
        <f t="shared" si="25"/>
        <v>0</v>
      </c>
      <c r="E537" s="90">
        <f t="shared" si="26"/>
        <v>0</v>
      </c>
      <c r="F537" s="50">
        <f>'貼り付けシート（日射量等）'!G534/3.6*10^3</f>
        <v>0</v>
      </c>
      <c r="G537" s="50">
        <f>'貼り付けシート（日射量等）'!H534/3.6*10^3</f>
        <v>0</v>
      </c>
      <c r="H537" s="91">
        <f>RADIANS('貼り付けシート（日射量等）'!I534)</f>
        <v>0</v>
      </c>
      <c r="I537" s="91">
        <f>IF('貼り付けシート（日射量等）'!J534&lt;0,RADIANS(360+('貼り付けシート（日射量等）'!J534)),RADIANS('貼り付けシート（日射量等）'!J534))</f>
        <v>0</v>
      </c>
    </row>
    <row r="538" spans="1:9">
      <c r="A538" s="20">
        <v>41662</v>
      </c>
      <c r="B538" s="35" t="s">
        <v>364</v>
      </c>
      <c r="C538" s="90">
        <f t="shared" si="24"/>
        <v>0</v>
      </c>
      <c r="D538" s="90">
        <f t="shared" si="25"/>
        <v>0</v>
      </c>
      <c r="E538" s="90">
        <f t="shared" si="26"/>
        <v>0</v>
      </c>
      <c r="F538" s="50">
        <f>'貼り付けシート（日射量等）'!G535/3.6*10^3</f>
        <v>0</v>
      </c>
      <c r="G538" s="50">
        <f>'貼り付けシート（日射量等）'!H535/3.6*10^3</f>
        <v>0</v>
      </c>
      <c r="H538" s="91">
        <f>RADIANS('貼り付けシート（日射量等）'!I535)</f>
        <v>0</v>
      </c>
      <c r="I538" s="91">
        <f>IF('貼り付けシート（日射量等）'!J535&lt;0,RADIANS(360+('貼り付けシート（日射量等）'!J535)),RADIANS('貼り付けシート（日射量等）'!J535))</f>
        <v>0</v>
      </c>
    </row>
    <row r="539" spans="1:9">
      <c r="A539" s="20">
        <v>41662</v>
      </c>
      <c r="B539" s="35" t="s">
        <v>365</v>
      </c>
      <c r="C539" s="90">
        <f t="shared" si="24"/>
        <v>0</v>
      </c>
      <c r="D539" s="90">
        <f t="shared" si="25"/>
        <v>0</v>
      </c>
      <c r="E539" s="90">
        <f t="shared" si="26"/>
        <v>0</v>
      </c>
      <c r="F539" s="50">
        <f>'貼り付けシート（日射量等）'!G536/3.6*10^3</f>
        <v>0</v>
      </c>
      <c r="G539" s="50">
        <f>'貼り付けシート（日射量等）'!H536/3.6*10^3</f>
        <v>0</v>
      </c>
      <c r="H539" s="91">
        <f>RADIANS('貼り付けシート（日射量等）'!I536)</f>
        <v>0</v>
      </c>
      <c r="I539" s="91">
        <f>IF('貼り付けシート（日射量等）'!J536&lt;0,RADIANS(360+('貼り付けシート（日射量等）'!J536)),RADIANS('貼り付けシート（日射量等）'!J536))</f>
        <v>0</v>
      </c>
    </row>
    <row r="540" spans="1:9">
      <c r="A540" s="20">
        <v>41662</v>
      </c>
      <c r="B540" s="35" t="s">
        <v>366</v>
      </c>
      <c r="C540" s="90">
        <f t="shared" si="24"/>
        <v>5.8257029854562159</v>
      </c>
      <c r="D540" s="90">
        <f t="shared" si="25"/>
        <v>0.43766792771758134</v>
      </c>
      <c r="E540" s="90">
        <f t="shared" si="26"/>
        <v>5.3880350577386347</v>
      </c>
      <c r="F540" s="50">
        <f>'貼り付けシート（日射量等）'!G537/3.6*10^3</f>
        <v>2.7777777777777777</v>
      </c>
      <c r="G540" s="50">
        <f>'貼り付けシート（日射量等）'!H537/3.6*10^3</f>
        <v>5.5555555555555554</v>
      </c>
      <c r="H540" s="91">
        <f>RADIANS('貼り付けシート（日射量等）'!I537)</f>
        <v>6.9813170079773184E-3</v>
      </c>
      <c r="I540" s="91">
        <f>IF('貼り付けシート（日射量等）'!J537&lt;0,RADIANS(360+('貼り付けシート（日射量等）'!J537)),RADIANS('貼り付けシート（日射量等）'!J537))</f>
        <v>5.169665244407204</v>
      </c>
    </row>
    <row r="541" spans="1:9">
      <c r="A541" s="20">
        <v>41662</v>
      </c>
      <c r="B541" s="35" t="s">
        <v>367</v>
      </c>
      <c r="C541" s="90">
        <f t="shared" si="24"/>
        <v>38.438732534230141</v>
      </c>
      <c r="D541" s="90">
        <f t="shared" si="25"/>
        <v>6.1105221877983285</v>
      </c>
      <c r="E541" s="90">
        <f t="shared" si="26"/>
        <v>32.32821034643181</v>
      </c>
      <c r="F541" s="50">
        <f>'貼り付けシート（日射量等）'!G538/3.6*10^3</f>
        <v>16.666666666666668</v>
      </c>
      <c r="G541" s="50">
        <f>'貼り付けシート（日射量等）'!H538/3.6*10^3</f>
        <v>33.333333333333336</v>
      </c>
      <c r="H541" s="91">
        <f>RADIANS('貼り付けシート（日射量等）'!I538)</f>
        <v>0.17802358370342161</v>
      </c>
      <c r="I541" s="91">
        <f>IF('貼り付けシート（日射量等）'!J538&lt;0,RADIANS(360+('貼り付けシート（日射量等）'!J538)),RADIANS('貼り付けシート（日射量等）'!J538))</f>
        <v>5.3494341573626203</v>
      </c>
    </row>
    <row r="542" spans="1:9">
      <c r="A542" s="20">
        <v>41662</v>
      </c>
      <c r="B542" s="35" t="s">
        <v>368</v>
      </c>
      <c r="C542" s="90">
        <f t="shared" si="24"/>
        <v>73.702850523817446</v>
      </c>
      <c r="D542" s="90">
        <f t="shared" si="25"/>
        <v>9.04642983095383</v>
      </c>
      <c r="E542" s="90">
        <f t="shared" si="26"/>
        <v>64.65642069286362</v>
      </c>
      <c r="F542" s="50">
        <f>'貼り付けシート（日射量等）'!G539/3.6*10^3</f>
        <v>16.666666666666668</v>
      </c>
      <c r="G542" s="50">
        <f>'貼り付けシート（日射量等）'!H539/3.6*10^3</f>
        <v>66.666666666666671</v>
      </c>
      <c r="H542" s="91">
        <f>RADIANS('貼り付けシート（日射量等）'!I539)</f>
        <v>0.32637657012293964</v>
      </c>
      <c r="I542" s="91">
        <f>IF('貼り付けシート（日射量等）'!J539&lt;0,RADIANS(360+('貼り付けシート（日射量等）'!J539)),RADIANS('貼り付けシート（日射量等）'!J539))</f>
        <v>5.5536376798459566</v>
      </c>
    </row>
    <row r="543" spans="1:9">
      <c r="A543" s="20">
        <v>41662</v>
      </c>
      <c r="B543" s="35" t="s">
        <v>369</v>
      </c>
      <c r="C543" s="90">
        <f t="shared" si="24"/>
        <v>102.82728506967275</v>
      </c>
      <c r="D543" s="90">
        <f t="shared" si="25"/>
        <v>11.230689088115966</v>
      </c>
      <c r="E543" s="90">
        <f t="shared" si="26"/>
        <v>91.596595981556789</v>
      </c>
      <c r="F543" s="50">
        <f>'貼り付けシート（日射量等）'!G540/3.6*10^3</f>
        <v>16.666666666666668</v>
      </c>
      <c r="G543" s="50">
        <f>'貼り付けシート（日射量等）'!H540/3.6*10^3</f>
        <v>94.444444444444443</v>
      </c>
      <c r="H543" s="91">
        <f>RADIANS('貼り付けシート（日射量等）'!I540)</f>
        <v>0.44156830075456538</v>
      </c>
      <c r="I543" s="91">
        <f>IF('貼り付けシート（日射量等）'!J540&lt;0,RADIANS(360+('貼り付けシート（日射量等）'!J540)),RADIANS('貼り付けシート（日射量等）'!J540))</f>
        <v>5.7892571288651906</v>
      </c>
    </row>
    <row r="544" spans="1:9">
      <c r="A544" s="20">
        <v>41662</v>
      </c>
      <c r="B544" s="35" t="s">
        <v>370</v>
      </c>
      <c r="C544" s="90">
        <f t="shared" si="24"/>
        <v>118.1825382572133</v>
      </c>
      <c r="D544" s="90">
        <f t="shared" si="25"/>
        <v>10.421837102440602</v>
      </c>
      <c r="E544" s="90">
        <f t="shared" si="26"/>
        <v>107.76070115477269</v>
      </c>
      <c r="F544" s="50">
        <f>'貼り付けシート（日射量等）'!G541/3.6*10^3</f>
        <v>13.888888888888889</v>
      </c>
      <c r="G544" s="50">
        <f>'貼り付けシート（日射量等）'!H541/3.6*10^3</f>
        <v>111.11111111111111</v>
      </c>
      <c r="H544" s="91">
        <f>RADIANS('貼り付けシート（日射量等）'!I541)</f>
        <v>0.5113814708343386</v>
      </c>
      <c r="I544" s="91">
        <f>IF('貼り付けシート（日射量等）'!J541&lt;0,RADIANS(360+('貼り付けシート（日射量等）'!J541)),RADIANS('貼り付けシート（日射量等）'!J541))</f>
        <v>6.0545471751683291</v>
      </c>
    </row>
    <row r="545" spans="1:9">
      <c r="A545" s="20">
        <v>41662</v>
      </c>
      <c r="B545" s="35" t="s">
        <v>371</v>
      </c>
      <c r="C545" s="90">
        <f t="shared" si="24"/>
        <v>125.40631258221339</v>
      </c>
      <c r="D545" s="90">
        <f t="shared" si="25"/>
        <v>14.951593898571398</v>
      </c>
      <c r="E545" s="90">
        <f t="shared" si="26"/>
        <v>110.45471868364199</v>
      </c>
      <c r="F545" s="50">
        <f>'貼り付けシート（日射量等）'!G542/3.6*10^3</f>
        <v>19.444444444444446</v>
      </c>
      <c r="G545" s="50">
        <f>'貼り付けシート（日射量等）'!H542/3.6*10^3</f>
        <v>113.88888888888887</v>
      </c>
      <c r="H545" s="91">
        <f>RADIANS('貼り付けシート（日射量等）'!I542)</f>
        <v>0.52883476335428181</v>
      </c>
      <c r="I545" s="91">
        <f>IF('貼り付けシート（日射量等）'!J542&lt;0,RADIANS(360+('貼り付けシート（日射量等）'!J542)),RADIANS('貼り付けシート（日射量等）'!J542))</f>
        <v>5.5850536063818547E-2</v>
      </c>
    </row>
    <row r="546" spans="1:9">
      <c r="A546" s="20">
        <v>41662</v>
      </c>
      <c r="B546" s="35" t="s">
        <v>372</v>
      </c>
      <c r="C546" s="90">
        <f t="shared" si="24"/>
        <v>114.49815960157703</v>
      </c>
      <c r="D546" s="90">
        <f t="shared" si="25"/>
        <v>12.125493504542979</v>
      </c>
      <c r="E546" s="90">
        <f t="shared" si="26"/>
        <v>102.37266609703406</v>
      </c>
      <c r="F546" s="50">
        <f>'貼り付けシート（日射量等）'!G543/3.6*10^3</f>
        <v>16.666666666666668</v>
      </c>
      <c r="G546" s="50">
        <f>'貼り付けシート（日射量等）'!H543/3.6*10^3</f>
        <v>105.55555555555556</v>
      </c>
      <c r="H546" s="91">
        <f>RADIANS('貼り付けシート（日射量等）'!I543)</f>
        <v>0.49043751981040662</v>
      </c>
      <c r="I546" s="91">
        <f>IF('貼り付けシート（日射量等）'!J543&lt;0,RADIANS(360+('貼り付けシート（日射量等）'!J543)),RADIANS('貼り付けシート（日射量等）'!J543))</f>
        <v>0.33510321638291124</v>
      </c>
    </row>
    <row r="547" spans="1:9">
      <c r="A547" s="20">
        <v>41662</v>
      </c>
      <c r="B547" s="35" t="s">
        <v>373</v>
      </c>
      <c r="C547" s="90">
        <f t="shared" si="24"/>
        <v>93.994326684660791</v>
      </c>
      <c r="D547" s="90">
        <f t="shared" si="25"/>
        <v>10.479783289711943</v>
      </c>
      <c r="E547" s="90">
        <f t="shared" si="26"/>
        <v>83.514543394948845</v>
      </c>
      <c r="F547" s="50">
        <f>'貼り付けシート（日射量等）'!G544/3.6*10^3</f>
        <v>16.666666666666668</v>
      </c>
      <c r="G547" s="50">
        <f>'貼り付けシート（日射量等）'!H544/3.6*10^3</f>
        <v>86.111111111111114</v>
      </c>
      <c r="H547" s="91">
        <f>RADIANS('貼り付けシート（日射量等）'!I544)</f>
        <v>0.4014257279586958</v>
      </c>
      <c r="I547" s="91">
        <f>IF('貼り付けシート（日射量等）'!J544&lt;0,RADIANS(360+('貼り付けシート（日射量等）'!J544)),RADIANS('貼り付けシート（日射量等）'!J544))</f>
        <v>0.58992128717408332</v>
      </c>
    </row>
    <row r="548" spans="1:9">
      <c r="A548" s="20">
        <v>41662</v>
      </c>
      <c r="B548" s="35" t="s">
        <v>374</v>
      </c>
      <c r="C548" s="90">
        <f t="shared" si="24"/>
        <v>59.170383470557951</v>
      </c>
      <c r="D548" s="90">
        <f t="shared" si="25"/>
        <v>7.9840504220409212</v>
      </c>
      <c r="E548" s="90">
        <f t="shared" si="26"/>
        <v>51.186333048517028</v>
      </c>
      <c r="F548" s="50">
        <f>'貼り付けシート（日射量等）'!G545/3.6*10^3</f>
        <v>16.666666666666668</v>
      </c>
      <c r="G548" s="50">
        <f>'貼り付けシート（日射量等）'!H545/3.6*10^3</f>
        <v>52.777777777777779</v>
      </c>
      <c r="H548" s="91">
        <f>RADIANS('貼り付けシート（日射量等）'!I545)</f>
        <v>0.2722713633111154</v>
      </c>
      <c r="I548" s="91">
        <f>IF('貼り付けシート（日射量等）'!J545&lt;0,RADIANS(360+('貼り付けシート（日射量等）'!J545)),RADIANS('貼り付けシート（日射量等）'!J545))</f>
        <v>0.81332343142935759</v>
      </c>
    </row>
    <row r="549" spans="1:9">
      <c r="A549" s="20">
        <v>41662</v>
      </c>
      <c r="B549" s="35" t="s">
        <v>375</v>
      </c>
      <c r="C549" s="90">
        <f t="shared" si="24"/>
        <v>24.467100926359521</v>
      </c>
      <c r="D549" s="90">
        <f t="shared" si="25"/>
        <v>5.6089782242743</v>
      </c>
      <c r="E549" s="90">
        <f t="shared" si="26"/>
        <v>18.858122702085222</v>
      </c>
      <c r="F549" s="50">
        <f>'貼り付けシート（日射量等）'!G546/3.6*10^3</f>
        <v>19.444444444444446</v>
      </c>
      <c r="G549" s="50">
        <f>'貼り付けシート（日射量等）'!H546/3.6*10^3</f>
        <v>19.444444444444446</v>
      </c>
      <c r="H549" s="91">
        <f>RADIANS('貼り付けシート（日射量等）'!I546)</f>
        <v>0.11344640137963143</v>
      </c>
      <c r="I549" s="91">
        <f>IF('貼り付けシート（日射量等）'!J546&lt;0,RADIANS(360+('貼り付けシート（日射量等）'!J546)),RADIANS('貼り付けシート（日射量等）'!J546))</f>
        <v>1.0053096491487339</v>
      </c>
    </row>
    <row r="550" spans="1:9">
      <c r="A550" s="20">
        <v>41662</v>
      </c>
      <c r="B550" s="35" t="s">
        <v>376</v>
      </c>
      <c r="C550" s="90">
        <f t="shared" si="24"/>
        <v>0</v>
      </c>
      <c r="D550" s="90">
        <f t="shared" si="25"/>
        <v>0</v>
      </c>
      <c r="E550" s="90">
        <f t="shared" si="26"/>
        <v>0</v>
      </c>
      <c r="F550" s="50">
        <f>'貼り付けシート（日射量等）'!G547/3.6*10^3</f>
        <v>0</v>
      </c>
      <c r="G550" s="50">
        <f>'貼り付けシート（日射量等）'!H547/3.6*10^3</f>
        <v>0</v>
      </c>
      <c r="H550" s="91">
        <f>RADIANS('貼り付けシート（日射量等）'!I547)</f>
        <v>0</v>
      </c>
      <c r="I550" s="91">
        <f>IF('貼り付けシート（日射量等）'!J547&lt;0,RADIANS(360+('貼り付けシート（日射量等）'!J547)),RADIANS('貼り付けシート（日射量等）'!J547))</f>
        <v>0</v>
      </c>
    </row>
    <row r="551" spans="1:9">
      <c r="A551" s="20">
        <v>41662</v>
      </c>
      <c r="B551" s="35" t="s">
        <v>377</v>
      </c>
      <c r="C551" s="90">
        <f t="shared" si="24"/>
        <v>0</v>
      </c>
      <c r="D551" s="90">
        <f t="shared" si="25"/>
        <v>0</v>
      </c>
      <c r="E551" s="90">
        <f t="shared" si="26"/>
        <v>0</v>
      </c>
      <c r="F551" s="50">
        <f>'貼り付けシート（日射量等）'!G548/3.6*10^3</f>
        <v>0</v>
      </c>
      <c r="G551" s="50">
        <f>'貼り付けシート（日射量等）'!H548/3.6*10^3</f>
        <v>0</v>
      </c>
      <c r="H551" s="91">
        <f>RADIANS('貼り付けシート（日射量等）'!I548)</f>
        <v>0</v>
      </c>
      <c r="I551" s="91">
        <f>IF('貼り付けシート（日射量等）'!J548&lt;0,RADIANS(360+('貼り付けシート（日射量等）'!J548)),RADIANS('貼り付けシート（日射量等）'!J548))</f>
        <v>0</v>
      </c>
    </row>
    <row r="552" spans="1:9">
      <c r="A552" s="20">
        <v>41662</v>
      </c>
      <c r="B552" s="35" t="s">
        <v>378</v>
      </c>
      <c r="C552" s="90">
        <f t="shared" si="24"/>
        <v>0</v>
      </c>
      <c r="D552" s="90">
        <f t="shared" si="25"/>
        <v>0</v>
      </c>
      <c r="E552" s="90">
        <f t="shared" si="26"/>
        <v>0</v>
      </c>
      <c r="F552" s="50">
        <f>'貼り付けシート（日射量等）'!G549/3.6*10^3</f>
        <v>0</v>
      </c>
      <c r="G552" s="50">
        <f>'貼り付けシート（日射量等）'!H549/3.6*10^3</f>
        <v>0</v>
      </c>
      <c r="H552" s="91">
        <f>RADIANS('貼り付けシート（日射量等）'!I549)</f>
        <v>0</v>
      </c>
      <c r="I552" s="91">
        <f>IF('貼り付けシート（日射量等）'!J549&lt;0,RADIANS(360+('貼り付けシート（日射量等）'!J549)),RADIANS('貼り付けシート（日射量等）'!J549))</f>
        <v>0</v>
      </c>
    </row>
    <row r="553" spans="1:9">
      <c r="A553" s="20">
        <v>41662</v>
      </c>
      <c r="B553" s="35" t="s">
        <v>379</v>
      </c>
      <c r="C553" s="90">
        <f t="shared" si="24"/>
        <v>0</v>
      </c>
      <c r="D553" s="90">
        <f t="shared" si="25"/>
        <v>0</v>
      </c>
      <c r="E553" s="90">
        <f t="shared" si="26"/>
        <v>0</v>
      </c>
      <c r="F553" s="50">
        <f>'貼り付けシート（日射量等）'!G550/3.6*10^3</f>
        <v>0</v>
      </c>
      <c r="G553" s="50">
        <f>'貼り付けシート（日射量等）'!H550/3.6*10^3</f>
        <v>0</v>
      </c>
      <c r="H553" s="91">
        <f>RADIANS('貼り付けシート（日射量等）'!I550)</f>
        <v>0</v>
      </c>
      <c r="I553" s="91">
        <f>IF('貼り付けシート（日射量等）'!J550&lt;0,RADIANS(360+('貼り付けシート（日射量等）'!J550)),RADIANS('貼り付けシート（日射量等）'!J550))</f>
        <v>0</v>
      </c>
    </row>
    <row r="554" spans="1:9">
      <c r="A554" s="20">
        <v>41662</v>
      </c>
      <c r="B554" s="35" t="s">
        <v>380</v>
      </c>
      <c r="C554" s="90">
        <f t="shared" si="24"/>
        <v>0</v>
      </c>
      <c r="D554" s="90">
        <f t="shared" si="25"/>
        <v>0</v>
      </c>
      <c r="E554" s="90">
        <f t="shared" si="26"/>
        <v>0</v>
      </c>
      <c r="F554" s="50">
        <f>'貼り付けシート（日射量等）'!G551/3.6*10^3</f>
        <v>0</v>
      </c>
      <c r="G554" s="50">
        <f>'貼り付けシート（日射量等）'!H551/3.6*10^3</f>
        <v>0</v>
      </c>
      <c r="H554" s="91">
        <f>RADIANS('貼り付けシート（日射量等）'!I551)</f>
        <v>0</v>
      </c>
      <c r="I554" s="91">
        <f>IF('貼り付けシート（日射量等）'!J551&lt;0,RADIANS(360+('貼り付けシート（日射量等）'!J551)),RADIANS('貼り付けシート（日射量等）'!J551))</f>
        <v>0</v>
      </c>
    </row>
    <row r="555" spans="1:9">
      <c r="A555" s="20">
        <v>41662</v>
      </c>
      <c r="B555" s="35" t="s">
        <v>381</v>
      </c>
      <c r="C555" s="90">
        <f t="shared" si="24"/>
        <v>0</v>
      </c>
      <c r="D555" s="90">
        <f t="shared" si="25"/>
        <v>0</v>
      </c>
      <c r="E555" s="90">
        <f t="shared" si="26"/>
        <v>0</v>
      </c>
      <c r="F555" s="50">
        <f>'貼り付けシート（日射量等）'!G552/3.6*10^3</f>
        <v>0</v>
      </c>
      <c r="G555" s="50">
        <f>'貼り付けシート（日射量等）'!H552/3.6*10^3</f>
        <v>0</v>
      </c>
      <c r="H555" s="91">
        <f>RADIANS('貼り付けシート（日射量等）'!I552)</f>
        <v>0</v>
      </c>
      <c r="I555" s="91">
        <f>IF('貼り付けシート（日射量等）'!J552&lt;0,RADIANS(360+('貼り付けシート（日射量等）'!J552)),RADIANS('貼り付けシート（日射量等）'!J552))</f>
        <v>0</v>
      </c>
    </row>
    <row r="556" spans="1:9">
      <c r="A556" s="20">
        <v>41662</v>
      </c>
      <c r="B556" s="35" t="s">
        <v>382</v>
      </c>
      <c r="C556" s="90">
        <f t="shared" si="24"/>
        <v>0</v>
      </c>
      <c r="D556" s="90">
        <f t="shared" si="25"/>
        <v>0</v>
      </c>
      <c r="E556" s="90">
        <f t="shared" si="26"/>
        <v>0</v>
      </c>
      <c r="F556" s="50">
        <f>'貼り付けシート（日射量等）'!G553/3.6*10^3</f>
        <v>0</v>
      </c>
      <c r="G556" s="50">
        <f>'貼り付けシート（日射量等）'!H553/3.6*10^3</f>
        <v>0</v>
      </c>
      <c r="H556" s="91">
        <f>RADIANS('貼り付けシート（日射量等）'!I553)</f>
        <v>0</v>
      </c>
      <c r="I556" s="91">
        <f>IF('貼り付けシート（日射量等）'!J553&lt;0,RADIANS(360+('貼り付けシート（日射量等）'!J553)),RADIANS('貼り付けシート（日射量等）'!J553))</f>
        <v>0</v>
      </c>
    </row>
    <row r="557" spans="1:9">
      <c r="A557" s="20">
        <v>41662</v>
      </c>
      <c r="B557" s="35" t="s">
        <v>383</v>
      </c>
      <c r="C557" s="90">
        <f t="shared" si="24"/>
        <v>0</v>
      </c>
      <c r="D557" s="90">
        <f t="shared" si="25"/>
        <v>0</v>
      </c>
      <c r="E557" s="90">
        <f t="shared" si="26"/>
        <v>0</v>
      </c>
      <c r="F557" s="50">
        <f>'貼り付けシート（日射量等）'!G554/3.6*10^3</f>
        <v>0</v>
      </c>
      <c r="G557" s="50">
        <f>'貼り付けシート（日射量等）'!H554/3.6*10^3</f>
        <v>0</v>
      </c>
      <c r="H557" s="91">
        <f>RADIANS('貼り付けシート（日射量等）'!I554)</f>
        <v>0</v>
      </c>
      <c r="I557" s="91">
        <f>IF('貼り付けシート（日射量等）'!J554&lt;0,RADIANS(360+('貼り付けシート（日射量等）'!J554)),RADIANS('貼り付けシート（日射量等）'!J554))</f>
        <v>0</v>
      </c>
    </row>
    <row r="558" spans="1:9">
      <c r="A558" s="20">
        <v>41663</v>
      </c>
      <c r="B558" s="35" t="s">
        <v>360</v>
      </c>
      <c r="C558" s="90">
        <f t="shared" si="24"/>
        <v>0</v>
      </c>
      <c r="D558" s="90">
        <f t="shared" si="25"/>
        <v>0</v>
      </c>
      <c r="E558" s="90">
        <f t="shared" si="26"/>
        <v>0</v>
      </c>
      <c r="F558" s="50">
        <f>'貼り付けシート（日射量等）'!G555/3.6*10^3</f>
        <v>0</v>
      </c>
      <c r="G558" s="50">
        <f>'貼り付けシート（日射量等）'!H555/3.6*10^3</f>
        <v>0</v>
      </c>
      <c r="H558" s="91">
        <f>RADIANS('貼り付けシート（日射量等）'!I555)</f>
        <v>0</v>
      </c>
      <c r="I558" s="91">
        <f>IF('貼り付けシート（日射量等）'!J555&lt;0,RADIANS(360+('貼り付けシート（日射量等）'!J555)),RADIANS('貼り付けシート（日射量等）'!J555))</f>
        <v>0</v>
      </c>
    </row>
    <row r="559" spans="1:9">
      <c r="A559" s="20">
        <v>41663</v>
      </c>
      <c r="B559" s="35" t="s">
        <v>361</v>
      </c>
      <c r="C559" s="90">
        <f t="shared" si="24"/>
        <v>0</v>
      </c>
      <c r="D559" s="90">
        <f t="shared" si="25"/>
        <v>0</v>
      </c>
      <c r="E559" s="90">
        <f t="shared" si="26"/>
        <v>0</v>
      </c>
      <c r="F559" s="50">
        <f>'貼り付けシート（日射量等）'!G556/3.6*10^3</f>
        <v>0</v>
      </c>
      <c r="G559" s="50">
        <f>'貼り付けシート（日射量等）'!H556/3.6*10^3</f>
        <v>0</v>
      </c>
      <c r="H559" s="91">
        <f>RADIANS('貼り付けシート（日射量等）'!I556)</f>
        <v>0</v>
      </c>
      <c r="I559" s="91">
        <f>IF('貼り付けシート（日射量等）'!J556&lt;0,RADIANS(360+('貼り付けシート（日射量等）'!J556)),RADIANS('貼り付けシート（日射量等）'!J556))</f>
        <v>0</v>
      </c>
    </row>
    <row r="560" spans="1:9">
      <c r="A560" s="20">
        <v>41663</v>
      </c>
      <c r="B560" s="35" t="s">
        <v>362</v>
      </c>
      <c r="C560" s="90">
        <f t="shared" si="24"/>
        <v>0</v>
      </c>
      <c r="D560" s="90">
        <f t="shared" si="25"/>
        <v>0</v>
      </c>
      <c r="E560" s="90">
        <f t="shared" si="26"/>
        <v>0</v>
      </c>
      <c r="F560" s="50">
        <f>'貼り付けシート（日射量等）'!G557/3.6*10^3</f>
        <v>0</v>
      </c>
      <c r="G560" s="50">
        <f>'貼り付けシート（日射量等）'!H557/3.6*10^3</f>
        <v>0</v>
      </c>
      <c r="H560" s="91">
        <f>RADIANS('貼り付けシート（日射量等）'!I557)</f>
        <v>0</v>
      </c>
      <c r="I560" s="91">
        <f>IF('貼り付けシート（日射量等）'!J557&lt;0,RADIANS(360+('貼り付けシート（日射量等）'!J557)),RADIANS('貼り付けシート（日射量等）'!J557))</f>
        <v>0</v>
      </c>
    </row>
    <row r="561" spans="1:9">
      <c r="A561" s="20">
        <v>41663</v>
      </c>
      <c r="B561" s="35" t="s">
        <v>363</v>
      </c>
      <c r="C561" s="90">
        <f t="shared" si="24"/>
        <v>0</v>
      </c>
      <c r="D561" s="90">
        <f t="shared" si="25"/>
        <v>0</v>
      </c>
      <c r="E561" s="90">
        <f t="shared" si="26"/>
        <v>0</v>
      </c>
      <c r="F561" s="50">
        <f>'貼り付けシート（日射量等）'!G558/3.6*10^3</f>
        <v>0</v>
      </c>
      <c r="G561" s="50">
        <f>'貼り付けシート（日射量等）'!H558/3.6*10^3</f>
        <v>0</v>
      </c>
      <c r="H561" s="91">
        <f>RADIANS('貼り付けシート（日射量等）'!I558)</f>
        <v>0</v>
      </c>
      <c r="I561" s="91">
        <f>IF('貼り付けシート（日射量等）'!J558&lt;0,RADIANS(360+('貼り付けシート（日射量等）'!J558)),RADIANS('貼り付けシート（日射量等）'!J558))</f>
        <v>0</v>
      </c>
    </row>
    <row r="562" spans="1:9">
      <c r="A562" s="20">
        <v>41663</v>
      </c>
      <c r="B562" s="35" t="s">
        <v>364</v>
      </c>
      <c r="C562" s="90">
        <f t="shared" si="24"/>
        <v>0</v>
      </c>
      <c r="D562" s="90">
        <f t="shared" si="25"/>
        <v>0</v>
      </c>
      <c r="E562" s="90">
        <f t="shared" si="26"/>
        <v>0</v>
      </c>
      <c r="F562" s="50">
        <f>'貼り付けシート（日射量等）'!G559/3.6*10^3</f>
        <v>0</v>
      </c>
      <c r="G562" s="50">
        <f>'貼り付けシート（日射量等）'!H559/3.6*10^3</f>
        <v>0</v>
      </c>
      <c r="H562" s="91">
        <f>RADIANS('貼り付けシート（日射量等）'!I559)</f>
        <v>0</v>
      </c>
      <c r="I562" s="91">
        <f>IF('貼り付けシート（日射量等）'!J559&lt;0,RADIANS(360+('貼り付けシート（日射量等）'!J559)),RADIANS('貼り付けシート（日射量等）'!J559))</f>
        <v>0</v>
      </c>
    </row>
    <row r="563" spans="1:9">
      <c r="A563" s="20">
        <v>41663</v>
      </c>
      <c r="B563" s="35" t="s">
        <v>365</v>
      </c>
      <c r="C563" s="90">
        <f t="shared" si="24"/>
        <v>0</v>
      </c>
      <c r="D563" s="90">
        <f t="shared" si="25"/>
        <v>0</v>
      </c>
      <c r="E563" s="90">
        <f t="shared" si="26"/>
        <v>0</v>
      </c>
      <c r="F563" s="50">
        <f>'貼り付けシート（日射量等）'!G560/3.6*10^3</f>
        <v>0</v>
      </c>
      <c r="G563" s="50">
        <f>'貼り付けシート（日射量等）'!H560/3.6*10^3</f>
        <v>0</v>
      </c>
      <c r="H563" s="91">
        <f>RADIANS('貼り付けシート（日射量等）'!I560)</f>
        <v>0</v>
      </c>
      <c r="I563" s="91">
        <f>IF('貼り付けシート（日射量等）'!J560&lt;0,RADIANS(360+('貼り付けシート（日射量等）'!J560)),RADIANS('貼り付けシート（日射量等）'!J560))</f>
        <v>0</v>
      </c>
    </row>
    <row r="564" spans="1:9">
      <c r="A564" s="20">
        <v>41663</v>
      </c>
      <c r="B564" s="35" t="s">
        <v>366</v>
      </c>
      <c r="C564" s="90">
        <f t="shared" si="24"/>
        <v>5.8272748203091584</v>
      </c>
      <c r="D564" s="90">
        <f t="shared" si="25"/>
        <v>0.43923976257052388</v>
      </c>
      <c r="E564" s="90">
        <f t="shared" si="26"/>
        <v>5.3880350577386347</v>
      </c>
      <c r="F564" s="50">
        <f>'貼り付けシート（日射量等）'!G561/3.6*10^3</f>
        <v>2.7777777777777777</v>
      </c>
      <c r="G564" s="50">
        <f>'貼り付けシート（日射量等）'!H561/3.6*10^3</f>
        <v>5.5555555555555554</v>
      </c>
      <c r="H564" s="91">
        <f>RADIANS('貼り付けシート（日射量等）'!I561)</f>
        <v>8.7266462599716477E-3</v>
      </c>
      <c r="I564" s="91">
        <f>IF('貼り付けシート（日射量等）'!J561&lt;0,RADIANS(360+('貼り付けシート（日射量等）'!J561)),RADIANS('貼り付けシート（日射量等）'!J561))</f>
        <v>5.1661745859032155</v>
      </c>
    </row>
    <row r="565" spans="1:9">
      <c r="A565" s="20">
        <v>41663</v>
      </c>
      <c r="B565" s="35" t="s">
        <v>367</v>
      </c>
      <c r="C565" s="90">
        <f t="shared" si="24"/>
        <v>83.829585484381411</v>
      </c>
      <c r="D565" s="90">
        <f t="shared" si="25"/>
        <v>32.643252435864383</v>
      </c>
      <c r="E565" s="90">
        <f t="shared" si="26"/>
        <v>51.186333048517028</v>
      </c>
      <c r="F565" s="50">
        <f>'貼り付けシート（日射量等）'!G562/3.6*10^3</f>
        <v>88.888888888888886</v>
      </c>
      <c r="G565" s="50">
        <f>'貼り付けシート（日射量等）'!H562/3.6*10^3</f>
        <v>52.777777777777779</v>
      </c>
      <c r="H565" s="91">
        <f>RADIANS('貼り付けシート（日射量等）'!I562)</f>
        <v>0.17976891295541594</v>
      </c>
      <c r="I565" s="91">
        <f>IF('貼り付けシート（日射量等）'!J562&lt;0,RADIANS(360+('貼り付けシート（日射量等）'!J562)),RADIANS('貼り付けシート（日射量等）'!J562))</f>
        <v>5.3459434988586318</v>
      </c>
    </row>
    <row r="566" spans="1:9">
      <c r="A566" s="20">
        <v>41663</v>
      </c>
      <c r="B566" s="35" t="s">
        <v>368</v>
      </c>
      <c r="C566" s="90">
        <f t="shared" si="24"/>
        <v>361.8075432395637</v>
      </c>
      <c r="D566" s="90">
        <f t="shared" si="25"/>
        <v>270.21094725800691</v>
      </c>
      <c r="E566" s="90">
        <f t="shared" si="26"/>
        <v>91.596595981556789</v>
      </c>
      <c r="F566" s="50">
        <f>'貼り付けシート（日射量等）'!G563/3.6*10^3</f>
        <v>497.22222222222223</v>
      </c>
      <c r="G566" s="50">
        <f>'貼り付けシート（日射量等）'!H563/3.6*10^3</f>
        <v>94.444444444444443</v>
      </c>
      <c r="H566" s="91">
        <f>RADIANS('貼り付けシート（日射量等）'!I563)</f>
        <v>0.32812189937493397</v>
      </c>
      <c r="I566" s="91">
        <f>IF('貼り付けシート（日射量等）'!J563&lt;0,RADIANS(360+('貼り付けシート（日射量等）'!J563)),RADIANS('貼り付けシート（日射量等）'!J563))</f>
        <v>5.5501470213419681</v>
      </c>
    </row>
    <row r="567" spans="1:9">
      <c r="A567" s="20">
        <v>41663</v>
      </c>
      <c r="B567" s="35" t="s">
        <v>369</v>
      </c>
      <c r="C567" s="90">
        <f t="shared" si="24"/>
        <v>229.71309913000991</v>
      </c>
      <c r="D567" s="90">
        <f t="shared" si="25"/>
        <v>78.848117513328134</v>
      </c>
      <c r="E567" s="90">
        <f t="shared" si="26"/>
        <v>150.86498161668177</v>
      </c>
      <c r="F567" s="50">
        <f>'貼り付けシート（日射量等）'!G564/3.6*10^3</f>
        <v>116.66666666666666</v>
      </c>
      <c r="G567" s="50">
        <f>'貼り付けシート（日射量等）'!H564/3.6*10^3</f>
        <v>155.55555555555557</v>
      </c>
      <c r="H567" s="91">
        <f>RADIANS('貼り付けシート（日射量等）'!I564)</f>
        <v>0.44505895925855404</v>
      </c>
      <c r="I567" s="91">
        <f>IF('貼り付けシート（日射量等）'!J564&lt;0,RADIANS(360+('貼り付けシート（日射量等）'!J564)),RADIANS('貼り付けシート（日射量等）'!J564))</f>
        <v>5.7857664703612022</v>
      </c>
    </row>
    <row r="568" spans="1:9">
      <c r="A568" s="20">
        <v>41663</v>
      </c>
      <c r="B568" s="35" t="s">
        <v>370</v>
      </c>
      <c r="C568" s="90">
        <f t="shared" si="24"/>
        <v>157.12956142691226</v>
      </c>
      <c r="D568" s="90">
        <f t="shared" si="25"/>
        <v>25.12270251231573</v>
      </c>
      <c r="E568" s="90">
        <f t="shared" si="26"/>
        <v>132.00685891459653</v>
      </c>
      <c r="F568" s="50">
        <f>'貼り付けシート（日射量等）'!G565/3.6*10^3</f>
        <v>33.333333333333336</v>
      </c>
      <c r="G568" s="50">
        <f>'貼り付けシート（日射量等）'!H565/3.6*10^3</f>
        <v>136.11111111111109</v>
      </c>
      <c r="H568" s="91">
        <f>RADIANS('貼り付けシート（日射量等）'!I565)</f>
        <v>0.5166174585903216</v>
      </c>
      <c r="I568" s="91">
        <f>IF('貼り付けシート（日射量等）'!J565&lt;0,RADIANS(360+('貼り付けシート（日射量等）'!J565)),RADIANS('貼り付けシート（日射量等）'!J565))</f>
        <v>6.0528018459163349</v>
      </c>
    </row>
    <row r="569" spans="1:9">
      <c r="A569" s="20">
        <v>41663</v>
      </c>
      <c r="B569" s="35" t="s">
        <v>371</v>
      </c>
      <c r="C569" s="90">
        <f t="shared" si="24"/>
        <v>238.92097254123803</v>
      </c>
      <c r="D569" s="90">
        <f t="shared" si="25"/>
        <v>66.50385069360172</v>
      </c>
      <c r="E569" s="90">
        <f t="shared" si="26"/>
        <v>172.41712184763631</v>
      </c>
      <c r="F569" s="50">
        <f>'貼り付けシート（日射量等）'!G566/3.6*10^3</f>
        <v>86.111111111111114</v>
      </c>
      <c r="G569" s="50">
        <f>'貼り付けシート（日射量等）'!H566/3.6*10^3</f>
        <v>177.77777777777777</v>
      </c>
      <c r="H569" s="91">
        <f>RADIANS('貼り付けシート（日射量等）'!I566)</f>
        <v>0.53407075111026492</v>
      </c>
      <c r="I569" s="91">
        <f>IF('貼り付けシート（日射量等）'!J566&lt;0,RADIANS(360+('貼り付けシート（日射量等）'!J566)),RADIANS('貼り付けシート（日射量等）'!J566))</f>
        <v>5.4105206811824215E-2</v>
      </c>
    </row>
    <row r="570" spans="1:9">
      <c r="A570" s="20">
        <v>41663</v>
      </c>
      <c r="B570" s="35" t="s">
        <v>372</v>
      </c>
      <c r="C570" s="90">
        <f t="shared" si="24"/>
        <v>148.92094580261207</v>
      </c>
      <c r="D570" s="90">
        <f t="shared" si="25"/>
        <v>22.302121945754166</v>
      </c>
      <c r="E570" s="90">
        <f t="shared" si="26"/>
        <v>126.6188238568579</v>
      </c>
      <c r="F570" s="50">
        <f>'貼り付けシート（日射量等）'!G567/3.6*10^3</f>
        <v>30.555555555555554</v>
      </c>
      <c r="G570" s="50">
        <f>'貼り付けシート（日射量等）'!H567/3.6*10^3</f>
        <v>130.55555555555554</v>
      </c>
      <c r="H570" s="91">
        <f>RADIANS('貼り付けシート（日射量等）'!I567)</f>
        <v>0.49392817831439528</v>
      </c>
      <c r="I570" s="91">
        <f>IF('貼り付けシート（日射量等）'!J567&lt;0,RADIANS(360+('貼り付けシート（日射量等）'!J567)),RADIANS('貼り付けシート（日射量等）'!J567))</f>
        <v>0.33510321638291124</v>
      </c>
    </row>
    <row r="571" spans="1:9">
      <c r="A571" s="20">
        <v>41663</v>
      </c>
      <c r="B571" s="35" t="s">
        <v>373</v>
      </c>
      <c r="C571" s="90">
        <f t="shared" si="24"/>
        <v>120.72581224707211</v>
      </c>
      <c r="D571" s="90">
        <f t="shared" si="25"/>
        <v>21.047163678907378</v>
      </c>
      <c r="E571" s="90">
        <f t="shared" si="26"/>
        <v>99.678648568164732</v>
      </c>
      <c r="F571" s="50">
        <f>'貼り付けシート（日射量等）'!G568/3.6*10^3</f>
        <v>33.333333333333336</v>
      </c>
      <c r="G571" s="50">
        <f>'貼り付けシート（日射量等）'!H568/3.6*10^3</f>
        <v>102.77777777777777</v>
      </c>
      <c r="H571" s="91">
        <f>RADIANS('貼り付けシート（日射量等）'!I568)</f>
        <v>0.40491638646268446</v>
      </c>
      <c r="I571" s="91">
        <f>IF('貼り付けシート（日射量等）'!J568&lt;0,RADIANS(360+('貼り付けシート（日射量等）'!J568)),RADIANS('貼り付けシート（日射量等）'!J568))</f>
        <v>0.58992128717408332</v>
      </c>
    </row>
    <row r="572" spans="1:9">
      <c r="A572" s="20">
        <v>41663</v>
      </c>
      <c r="B572" s="35" t="s">
        <v>374</v>
      </c>
      <c r="C572" s="90">
        <f t="shared" si="24"/>
        <v>84.740146177428514</v>
      </c>
      <c r="D572" s="90">
        <f t="shared" si="25"/>
        <v>17.389707955695584</v>
      </c>
      <c r="E572" s="90">
        <f t="shared" si="26"/>
        <v>67.350438221732929</v>
      </c>
      <c r="F572" s="50">
        <f>'貼り付けシート（日射量等）'!G569/3.6*10^3</f>
        <v>36.111111111111114</v>
      </c>
      <c r="G572" s="50">
        <f>'貼り付けシート（日射量等）'!H569/3.6*10^3</f>
        <v>69.444444444444443</v>
      </c>
      <c r="H572" s="91">
        <f>RADIANS('貼り付けシート（日射量等）'!I569)</f>
        <v>0.27576202181510406</v>
      </c>
      <c r="I572" s="91">
        <f>IF('貼り付けシート（日射量等）'!J569&lt;0,RADIANS(360+('貼り付けシート（日射量等）'!J569)),RADIANS('貼り付けシート（日射量等）'!J569))</f>
        <v>0.81506876068135192</v>
      </c>
    </row>
    <row r="573" spans="1:9">
      <c r="A573" s="20">
        <v>41663</v>
      </c>
      <c r="B573" s="35" t="s">
        <v>375</v>
      </c>
      <c r="C573" s="90">
        <f t="shared" si="24"/>
        <v>37.435666489727623</v>
      </c>
      <c r="D573" s="90">
        <f t="shared" si="25"/>
        <v>10.495491201034453</v>
      </c>
      <c r="E573" s="90">
        <f t="shared" si="26"/>
        <v>26.940175288693172</v>
      </c>
      <c r="F573" s="50">
        <f>'貼り付けシート（日射量等）'!G570/3.6*10^3</f>
        <v>36.111111111111114</v>
      </c>
      <c r="G573" s="50">
        <f>'貼り付けシート（日射量等）'!H570/3.6*10^3</f>
        <v>27.777777777777779</v>
      </c>
      <c r="H573" s="91">
        <f>RADIANS('貼り付けシート（日射量等）'!I570)</f>
        <v>0.11693705988362008</v>
      </c>
      <c r="I573" s="91">
        <f>IF('貼り付けシート（日射量等）'!J570&lt;0,RADIANS(360+('貼り付けシート（日射量等）'!J570)),RADIANS('貼り付けシート（日射量等）'!J570))</f>
        <v>1.0088003076527223</v>
      </c>
    </row>
    <row r="574" spans="1:9">
      <c r="A574" s="20">
        <v>41663</v>
      </c>
      <c r="B574" s="35" t="s">
        <v>376</v>
      </c>
      <c r="C574" s="90">
        <f t="shared" si="24"/>
        <v>0</v>
      </c>
      <c r="D574" s="90">
        <f t="shared" si="25"/>
        <v>0</v>
      </c>
      <c r="E574" s="90">
        <f t="shared" si="26"/>
        <v>0</v>
      </c>
      <c r="F574" s="50">
        <f>'貼り付けシート（日射量等）'!G571/3.6*10^3</f>
        <v>0</v>
      </c>
      <c r="G574" s="50">
        <f>'貼り付けシート（日射量等）'!H571/3.6*10^3</f>
        <v>0</v>
      </c>
      <c r="H574" s="91">
        <f>RADIANS('貼り付けシート（日射量等）'!I571)</f>
        <v>0</v>
      </c>
      <c r="I574" s="91">
        <f>IF('貼り付けシート（日射量等）'!J571&lt;0,RADIANS(360+('貼り付けシート（日射量等）'!J571)),RADIANS('貼り付けシート（日射量等）'!J571))</f>
        <v>0</v>
      </c>
    </row>
    <row r="575" spans="1:9">
      <c r="A575" s="20">
        <v>41663</v>
      </c>
      <c r="B575" s="35" t="s">
        <v>377</v>
      </c>
      <c r="C575" s="90">
        <f t="shared" si="24"/>
        <v>0</v>
      </c>
      <c r="D575" s="90">
        <f t="shared" si="25"/>
        <v>0</v>
      </c>
      <c r="E575" s="90">
        <f t="shared" si="26"/>
        <v>0</v>
      </c>
      <c r="F575" s="50">
        <f>'貼り付けシート（日射量等）'!G572/3.6*10^3</f>
        <v>0</v>
      </c>
      <c r="G575" s="50">
        <f>'貼り付けシート（日射量等）'!H572/3.6*10^3</f>
        <v>0</v>
      </c>
      <c r="H575" s="91">
        <f>RADIANS('貼り付けシート（日射量等）'!I572)</f>
        <v>0</v>
      </c>
      <c r="I575" s="91">
        <f>IF('貼り付けシート（日射量等）'!J572&lt;0,RADIANS(360+('貼り付けシート（日射量等）'!J572)),RADIANS('貼り付けシート（日射量等）'!J572))</f>
        <v>0</v>
      </c>
    </row>
    <row r="576" spans="1:9">
      <c r="A576" s="20">
        <v>41663</v>
      </c>
      <c r="B576" s="35" t="s">
        <v>378</v>
      </c>
      <c r="C576" s="90">
        <f t="shared" si="24"/>
        <v>0</v>
      </c>
      <c r="D576" s="90">
        <f t="shared" si="25"/>
        <v>0</v>
      </c>
      <c r="E576" s="90">
        <f t="shared" si="26"/>
        <v>0</v>
      </c>
      <c r="F576" s="50">
        <f>'貼り付けシート（日射量等）'!G573/3.6*10^3</f>
        <v>0</v>
      </c>
      <c r="G576" s="50">
        <f>'貼り付けシート（日射量等）'!H573/3.6*10^3</f>
        <v>0</v>
      </c>
      <c r="H576" s="91">
        <f>RADIANS('貼り付けシート（日射量等）'!I573)</f>
        <v>0</v>
      </c>
      <c r="I576" s="91">
        <f>IF('貼り付けシート（日射量等）'!J573&lt;0,RADIANS(360+('貼り付けシート（日射量等）'!J573)),RADIANS('貼り付けシート（日射量等）'!J573))</f>
        <v>0</v>
      </c>
    </row>
    <row r="577" spans="1:9">
      <c r="A577" s="20">
        <v>41663</v>
      </c>
      <c r="B577" s="35" t="s">
        <v>379</v>
      </c>
      <c r="C577" s="90">
        <f t="shared" si="24"/>
        <v>0</v>
      </c>
      <c r="D577" s="90">
        <f t="shared" si="25"/>
        <v>0</v>
      </c>
      <c r="E577" s="90">
        <f t="shared" si="26"/>
        <v>0</v>
      </c>
      <c r="F577" s="50">
        <f>'貼り付けシート（日射量等）'!G574/3.6*10^3</f>
        <v>0</v>
      </c>
      <c r="G577" s="50">
        <f>'貼り付けシート（日射量等）'!H574/3.6*10^3</f>
        <v>0</v>
      </c>
      <c r="H577" s="91">
        <f>RADIANS('貼り付けシート（日射量等）'!I574)</f>
        <v>0</v>
      </c>
      <c r="I577" s="91">
        <f>IF('貼り付けシート（日射量等）'!J574&lt;0,RADIANS(360+('貼り付けシート（日射量等）'!J574)),RADIANS('貼り付けシート（日射量等）'!J574))</f>
        <v>0</v>
      </c>
    </row>
    <row r="578" spans="1:9">
      <c r="A578" s="20">
        <v>41663</v>
      </c>
      <c r="B578" s="35" t="s">
        <v>380</v>
      </c>
      <c r="C578" s="90">
        <f t="shared" si="24"/>
        <v>0</v>
      </c>
      <c r="D578" s="90">
        <f t="shared" si="25"/>
        <v>0</v>
      </c>
      <c r="E578" s="90">
        <f t="shared" si="26"/>
        <v>0</v>
      </c>
      <c r="F578" s="50">
        <f>'貼り付けシート（日射量等）'!G575/3.6*10^3</f>
        <v>0</v>
      </c>
      <c r="G578" s="50">
        <f>'貼り付けシート（日射量等）'!H575/3.6*10^3</f>
        <v>0</v>
      </c>
      <c r="H578" s="91">
        <f>RADIANS('貼り付けシート（日射量等）'!I575)</f>
        <v>0</v>
      </c>
      <c r="I578" s="91">
        <f>IF('貼り付けシート（日射量等）'!J575&lt;0,RADIANS(360+('貼り付けシート（日射量等）'!J575)),RADIANS('貼り付けシート（日射量等）'!J575))</f>
        <v>0</v>
      </c>
    </row>
    <row r="579" spans="1:9">
      <c r="A579" s="20">
        <v>41663</v>
      </c>
      <c r="B579" s="35" t="s">
        <v>381</v>
      </c>
      <c r="C579" s="90">
        <f t="shared" si="24"/>
        <v>0</v>
      </c>
      <c r="D579" s="90">
        <f t="shared" si="25"/>
        <v>0</v>
      </c>
      <c r="E579" s="90">
        <f t="shared" si="26"/>
        <v>0</v>
      </c>
      <c r="F579" s="50">
        <f>'貼り付けシート（日射量等）'!G576/3.6*10^3</f>
        <v>0</v>
      </c>
      <c r="G579" s="50">
        <f>'貼り付けシート（日射量等）'!H576/3.6*10^3</f>
        <v>0</v>
      </c>
      <c r="H579" s="91">
        <f>RADIANS('貼り付けシート（日射量等）'!I576)</f>
        <v>0</v>
      </c>
      <c r="I579" s="91">
        <f>IF('貼り付けシート（日射量等）'!J576&lt;0,RADIANS(360+('貼り付けシート（日射量等）'!J576)),RADIANS('貼り付けシート（日射量等）'!J576))</f>
        <v>0</v>
      </c>
    </row>
    <row r="580" spans="1:9">
      <c r="A580" s="20">
        <v>41663</v>
      </c>
      <c r="B580" s="35" t="s">
        <v>382</v>
      </c>
      <c r="C580" s="90">
        <f t="shared" si="24"/>
        <v>0</v>
      </c>
      <c r="D580" s="90">
        <f t="shared" si="25"/>
        <v>0</v>
      </c>
      <c r="E580" s="90">
        <f t="shared" si="26"/>
        <v>0</v>
      </c>
      <c r="F580" s="50">
        <f>'貼り付けシート（日射量等）'!G577/3.6*10^3</f>
        <v>0</v>
      </c>
      <c r="G580" s="50">
        <f>'貼り付けシート（日射量等）'!H577/3.6*10^3</f>
        <v>0</v>
      </c>
      <c r="H580" s="91">
        <f>RADIANS('貼り付けシート（日射量等）'!I577)</f>
        <v>0</v>
      </c>
      <c r="I580" s="91">
        <f>IF('貼り付けシート（日射量等）'!J577&lt;0,RADIANS(360+('貼り付けシート（日射量等）'!J577)),RADIANS('貼り付けシート（日射量等）'!J577))</f>
        <v>0</v>
      </c>
    </row>
    <row r="581" spans="1:9">
      <c r="A581" s="20">
        <v>41663</v>
      </c>
      <c r="B581" s="35" t="s">
        <v>383</v>
      </c>
      <c r="C581" s="90">
        <f t="shared" si="24"/>
        <v>0</v>
      </c>
      <c r="D581" s="90">
        <f t="shared" si="25"/>
        <v>0</v>
      </c>
      <c r="E581" s="90">
        <f t="shared" si="26"/>
        <v>0</v>
      </c>
      <c r="F581" s="50">
        <f>'貼り付けシート（日射量等）'!G578/3.6*10^3</f>
        <v>0</v>
      </c>
      <c r="G581" s="50">
        <f>'貼り付けシート（日射量等）'!H578/3.6*10^3</f>
        <v>0</v>
      </c>
      <c r="H581" s="91">
        <f>RADIANS('貼り付けシート（日射量等）'!I578)</f>
        <v>0</v>
      </c>
      <c r="I581" s="91">
        <f>IF('貼り付けシート（日射量等）'!J578&lt;0,RADIANS(360+('貼り付けシート（日射量等）'!J578)),RADIANS('貼り付けシート（日射量等）'!J578))</f>
        <v>0</v>
      </c>
    </row>
    <row r="582" spans="1:9">
      <c r="A582" s="20">
        <v>41664</v>
      </c>
      <c r="B582" s="35" t="s">
        <v>360</v>
      </c>
      <c r="C582" s="90">
        <f t="shared" si="24"/>
        <v>0</v>
      </c>
      <c r="D582" s="90">
        <f t="shared" si="25"/>
        <v>0</v>
      </c>
      <c r="E582" s="90">
        <f t="shared" si="26"/>
        <v>0</v>
      </c>
      <c r="F582" s="50">
        <f>'貼り付けシート（日射量等）'!G579/3.6*10^3</f>
        <v>0</v>
      </c>
      <c r="G582" s="50">
        <f>'貼り付けシート（日射量等）'!H579/3.6*10^3</f>
        <v>0</v>
      </c>
      <c r="H582" s="91">
        <f>RADIANS('貼り付けシート（日射量等）'!I579)</f>
        <v>0</v>
      </c>
      <c r="I582" s="91">
        <f>IF('貼り付けシート（日射量等）'!J579&lt;0,RADIANS(360+('貼り付けシート（日射量等）'!J579)),RADIANS('貼り付けシート（日射量等）'!J579))</f>
        <v>0</v>
      </c>
    </row>
    <row r="583" spans="1:9">
      <c r="A583" s="20">
        <v>41664</v>
      </c>
      <c r="B583" s="35" t="s">
        <v>361</v>
      </c>
      <c r="C583" s="90">
        <f t="shared" ref="C583:C646" si="27">IF(D583&lt;0,E583,D583+E583)</f>
        <v>0</v>
      </c>
      <c r="D583" s="90">
        <f t="shared" ref="D583:D646" si="28">F583*(SIN(H583)*COS($O$5)+COS(H583)*SIN($O$5)*COS($O$4-I583))</f>
        <v>0</v>
      </c>
      <c r="E583" s="90">
        <f t="shared" ref="E583:E646" si="29">G583*(1+COS($O$5))/2</f>
        <v>0</v>
      </c>
      <c r="F583" s="50">
        <f>'貼り付けシート（日射量等）'!G580/3.6*10^3</f>
        <v>0</v>
      </c>
      <c r="G583" s="50">
        <f>'貼り付けシート（日射量等）'!H580/3.6*10^3</f>
        <v>0</v>
      </c>
      <c r="H583" s="91">
        <f>RADIANS('貼り付けシート（日射量等）'!I580)</f>
        <v>0</v>
      </c>
      <c r="I583" s="91">
        <f>IF('貼り付けシート（日射量等）'!J580&lt;0,RADIANS(360+('貼り付けシート（日射量等）'!J580)),RADIANS('貼り付けシート（日射量等）'!J580))</f>
        <v>0</v>
      </c>
    </row>
    <row r="584" spans="1:9">
      <c r="A584" s="20">
        <v>41664</v>
      </c>
      <c r="B584" s="35" t="s">
        <v>362</v>
      </c>
      <c r="C584" s="90">
        <f t="shared" si="27"/>
        <v>0</v>
      </c>
      <c r="D584" s="90">
        <f t="shared" si="28"/>
        <v>0</v>
      </c>
      <c r="E584" s="90">
        <f t="shared" si="29"/>
        <v>0</v>
      </c>
      <c r="F584" s="50">
        <f>'貼り付けシート（日射量等）'!G581/3.6*10^3</f>
        <v>0</v>
      </c>
      <c r="G584" s="50">
        <f>'貼り付けシート（日射量等）'!H581/3.6*10^3</f>
        <v>0</v>
      </c>
      <c r="H584" s="91">
        <f>RADIANS('貼り付けシート（日射量等）'!I581)</f>
        <v>0</v>
      </c>
      <c r="I584" s="91">
        <f>IF('貼り付けシート（日射量等）'!J581&lt;0,RADIANS(360+('貼り付けシート（日射量等）'!J581)),RADIANS('貼り付けシート（日射量等）'!J581))</f>
        <v>0</v>
      </c>
    </row>
    <row r="585" spans="1:9">
      <c r="A585" s="20">
        <v>41664</v>
      </c>
      <c r="B585" s="35" t="s">
        <v>363</v>
      </c>
      <c r="C585" s="90">
        <f t="shared" si="27"/>
        <v>0</v>
      </c>
      <c r="D585" s="90">
        <f t="shared" si="28"/>
        <v>0</v>
      </c>
      <c r="E585" s="90">
        <f t="shared" si="29"/>
        <v>0</v>
      </c>
      <c r="F585" s="50">
        <f>'貼り付けシート（日射量等）'!G582/3.6*10^3</f>
        <v>0</v>
      </c>
      <c r="G585" s="50">
        <f>'貼り付けシート（日射量等）'!H582/3.6*10^3</f>
        <v>0</v>
      </c>
      <c r="H585" s="91">
        <f>RADIANS('貼り付けシート（日射量等）'!I582)</f>
        <v>0</v>
      </c>
      <c r="I585" s="91">
        <f>IF('貼り付けシート（日射量等）'!J582&lt;0,RADIANS(360+('貼り付けシート（日射量等）'!J582)),RADIANS('貼り付けシート（日射量等）'!J582))</f>
        <v>0</v>
      </c>
    </row>
    <row r="586" spans="1:9">
      <c r="A586" s="20">
        <v>41664</v>
      </c>
      <c r="B586" s="35" t="s">
        <v>364</v>
      </c>
      <c r="C586" s="90">
        <f t="shared" si="27"/>
        <v>0</v>
      </c>
      <c r="D586" s="90">
        <f t="shared" si="28"/>
        <v>0</v>
      </c>
      <c r="E586" s="90">
        <f t="shared" si="29"/>
        <v>0</v>
      </c>
      <c r="F586" s="50">
        <f>'貼り付けシート（日射量等）'!G583/3.6*10^3</f>
        <v>0</v>
      </c>
      <c r="G586" s="50">
        <f>'貼り付けシート（日射量等）'!H583/3.6*10^3</f>
        <v>0</v>
      </c>
      <c r="H586" s="91">
        <f>RADIANS('貼り付けシート（日射量等）'!I583)</f>
        <v>0</v>
      </c>
      <c r="I586" s="91">
        <f>IF('貼り付けシート（日射量等）'!J583&lt;0,RADIANS(360+('貼り付けシート（日射量等）'!J583)),RADIANS('貼り付けシート（日射量等）'!J583))</f>
        <v>0</v>
      </c>
    </row>
    <row r="587" spans="1:9">
      <c r="A587" s="20">
        <v>41664</v>
      </c>
      <c r="B587" s="35" t="s">
        <v>365</v>
      </c>
      <c r="C587" s="90">
        <f t="shared" si="27"/>
        <v>0</v>
      </c>
      <c r="D587" s="90">
        <f t="shared" si="28"/>
        <v>0</v>
      </c>
      <c r="E587" s="90">
        <f t="shared" si="29"/>
        <v>0</v>
      </c>
      <c r="F587" s="50">
        <f>'貼り付けシート（日射量等）'!G584/3.6*10^3</f>
        <v>0</v>
      </c>
      <c r="G587" s="50">
        <f>'貼り付けシート（日射量等）'!H584/3.6*10^3</f>
        <v>0</v>
      </c>
      <c r="H587" s="91">
        <f>RADIANS('貼り付けシート（日射量等）'!I584)</f>
        <v>0</v>
      </c>
      <c r="I587" s="91">
        <f>IF('貼り付けシート（日射量等）'!J584&lt;0,RADIANS(360+('貼り付けシート（日射量等）'!J584)),RADIANS('貼り付けシート（日射量等）'!J584))</f>
        <v>0</v>
      </c>
    </row>
    <row r="588" spans="1:9">
      <c r="A588" s="20">
        <v>41664</v>
      </c>
      <c r="B588" s="35" t="s">
        <v>366</v>
      </c>
      <c r="C588" s="90">
        <f t="shared" si="27"/>
        <v>5.8288403335159256</v>
      </c>
      <c r="D588" s="90">
        <f t="shared" si="28"/>
        <v>0.44080527577729134</v>
      </c>
      <c r="E588" s="90">
        <f t="shared" si="29"/>
        <v>5.3880350577386347</v>
      </c>
      <c r="F588" s="50">
        <f>'貼り付けシート（日射量等）'!G585/3.6*10^3</f>
        <v>2.7777777777777777</v>
      </c>
      <c r="G588" s="50">
        <f>'貼り付けシート（日射量等）'!H585/3.6*10^3</f>
        <v>5.5555555555555554</v>
      </c>
      <c r="H588" s="91">
        <f>RADIANS('貼り付けシート（日射量等）'!I585)</f>
        <v>1.0471975511965976E-2</v>
      </c>
      <c r="I588" s="91">
        <f>IF('貼り付けシート（日射量等）'!J585&lt;0,RADIANS(360+('貼り付けシート（日射量等）'!J585)),RADIANS('貼り付けシート（日射量等）'!J585))</f>
        <v>5.1626839273992271</v>
      </c>
    </row>
    <row r="589" spans="1:9">
      <c r="A589" s="20">
        <v>41664</v>
      </c>
      <c r="B589" s="35" t="s">
        <v>367</v>
      </c>
      <c r="C589" s="90">
        <f t="shared" si="27"/>
        <v>47.977022625511466</v>
      </c>
      <c r="D589" s="90">
        <f t="shared" si="28"/>
        <v>10.260777221341021</v>
      </c>
      <c r="E589" s="90">
        <f t="shared" si="29"/>
        <v>37.716245404170444</v>
      </c>
      <c r="F589" s="50">
        <f>'貼り付けシート（日射量等）'!G586/3.6*10^3</f>
        <v>27.777777777777779</v>
      </c>
      <c r="G589" s="50">
        <f>'貼り付けシート（日射量等）'!H586/3.6*10^3</f>
        <v>38.888888888888893</v>
      </c>
      <c r="H589" s="91">
        <f>RADIANS('貼り付けシート（日射量等）'!I586)</f>
        <v>0.18325957145940461</v>
      </c>
      <c r="I589" s="91">
        <f>IF('貼り付けシート（日射量等）'!J586&lt;0,RADIANS(360+('貼り付けシート（日射量等）'!J586)),RADIANS('貼り付けシート（日射量等）'!J586))</f>
        <v>5.3424528403546434</v>
      </c>
    </row>
    <row r="590" spans="1:9">
      <c r="A590" s="20">
        <v>41664</v>
      </c>
      <c r="B590" s="35" t="s">
        <v>368</v>
      </c>
      <c r="C590" s="90">
        <f t="shared" si="27"/>
        <v>114.66230647720455</v>
      </c>
      <c r="D590" s="90">
        <f t="shared" si="28"/>
        <v>25.759728024517077</v>
      </c>
      <c r="E590" s="90">
        <f t="shared" si="29"/>
        <v>88.902578452687479</v>
      </c>
      <c r="F590" s="50">
        <f>'貼り付けシート（日射量等）'!G587/3.6*10^3</f>
        <v>47.222222222222221</v>
      </c>
      <c r="G590" s="50">
        <f>'貼り付けシート（日射量等）'!H587/3.6*10^3</f>
        <v>91.666666666666671</v>
      </c>
      <c r="H590" s="91">
        <f>RADIANS('貼り付けシート（日射量等）'!I587)</f>
        <v>0.33161255787892263</v>
      </c>
      <c r="I590" s="91">
        <f>IF('貼り付けシート（日射量等）'!J587&lt;0,RADIANS(360+('貼り付けシート（日射量等）'!J587)),RADIANS('貼り付けシート（日射量等）'!J587))</f>
        <v>5.5466563628379797</v>
      </c>
    </row>
    <row r="591" spans="1:9">
      <c r="A591" s="20">
        <v>41664</v>
      </c>
      <c r="B591" s="35" t="s">
        <v>369</v>
      </c>
      <c r="C591" s="90">
        <f t="shared" si="27"/>
        <v>292.63033893040301</v>
      </c>
      <c r="D591" s="90">
        <f t="shared" si="28"/>
        <v>133.68330472711327</v>
      </c>
      <c r="E591" s="90">
        <f t="shared" si="29"/>
        <v>158.94703420328972</v>
      </c>
      <c r="F591" s="50">
        <f>'貼り付けシート（日射量等）'!G588/3.6*10^3</f>
        <v>197.22222222222223</v>
      </c>
      <c r="G591" s="50">
        <f>'貼り付けシート（日射量等）'!H588/3.6*10^3</f>
        <v>163.88888888888889</v>
      </c>
      <c r="H591" s="91">
        <f>RADIANS('貼り付けシート（日射量等）'!I588)</f>
        <v>0.44854961776254271</v>
      </c>
      <c r="I591" s="91">
        <f>IF('貼り付けシート（日射量等）'!J588&lt;0,RADIANS(360+('貼り付けシート（日射量等）'!J588)),RADIANS('貼り付けシート（日射量等）'!J588))</f>
        <v>5.7822758118572137</v>
      </c>
    </row>
    <row r="592" spans="1:9">
      <c r="A592" s="20">
        <v>41664</v>
      </c>
      <c r="B592" s="35" t="s">
        <v>370</v>
      </c>
      <c r="C592" s="90">
        <f t="shared" si="27"/>
        <v>174.276083143503</v>
      </c>
      <c r="D592" s="90">
        <f t="shared" si="28"/>
        <v>31.493154113429167</v>
      </c>
      <c r="E592" s="90">
        <f t="shared" si="29"/>
        <v>142.78292903007383</v>
      </c>
      <c r="F592" s="50">
        <f>'貼り付けシート（日射量等）'!G589/3.6*10^3</f>
        <v>41.666666666666664</v>
      </c>
      <c r="G592" s="50">
        <f>'貼り付けシート（日射量等）'!H589/3.6*10^3</f>
        <v>147.22222222222223</v>
      </c>
      <c r="H592" s="91">
        <f>RADIANS('貼り付けシート（日射量等）'!I589)</f>
        <v>0.52010811709431026</v>
      </c>
      <c r="I592" s="91">
        <f>IF('貼り付けシート（日射量等）'!J589&lt;0,RADIANS(360+('貼り付けシート（日射量等）'!J589)),RADIANS('貼り付けシート（日射量等）'!J589))</f>
        <v>6.0510565166643406</v>
      </c>
    </row>
    <row r="593" spans="1:9">
      <c r="A593" s="20">
        <v>41664</v>
      </c>
      <c r="B593" s="35" t="s">
        <v>371</v>
      </c>
      <c r="C593" s="90">
        <f t="shared" si="27"/>
        <v>143.28767106274418</v>
      </c>
      <c r="D593" s="90">
        <f t="shared" si="28"/>
        <v>19.362864734755579</v>
      </c>
      <c r="E593" s="90">
        <f t="shared" si="29"/>
        <v>123.92480632798859</v>
      </c>
      <c r="F593" s="50">
        <f>'貼り付けシート（日射量等）'!G590/3.6*10^3</f>
        <v>24.999999999999996</v>
      </c>
      <c r="G593" s="50">
        <f>'貼り付けシート（日射量等）'!H590/3.6*10^3</f>
        <v>127.77777777777777</v>
      </c>
      <c r="H593" s="91">
        <f>RADIANS('貼り付けシート（日射量等）'!I590)</f>
        <v>0.53756140961425347</v>
      </c>
      <c r="I593" s="91">
        <f>IF('貼り付けシート（日射量等）'!J590&lt;0,RADIANS(360+('貼り付けシート（日射量等）'!J590)),RADIANS('貼り付けシート（日射量等）'!J590))</f>
        <v>5.4105206811824215E-2</v>
      </c>
    </row>
    <row r="594" spans="1:9">
      <c r="A594" s="20">
        <v>41664</v>
      </c>
      <c r="B594" s="35" t="s">
        <v>372</v>
      </c>
      <c r="C594" s="90">
        <f t="shared" si="27"/>
        <v>132.1407086016379</v>
      </c>
      <c r="D594" s="90">
        <f t="shared" si="28"/>
        <v>16.297954860257239</v>
      </c>
      <c r="E594" s="90">
        <f t="shared" si="29"/>
        <v>115.84275374138065</v>
      </c>
      <c r="F594" s="50">
        <f>'貼り付けシート（日射量等）'!G591/3.6*10^3</f>
        <v>22.222222222222221</v>
      </c>
      <c r="G594" s="50">
        <f>'貼り付けシート（日射量等）'!H591/3.6*10^3</f>
        <v>119.44444444444444</v>
      </c>
      <c r="H594" s="91">
        <f>RADIANS('貼り付けシート（日射量等）'!I591)</f>
        <v>0.49916416607037828</v>
      </c>
      <c r="I594" s="91">
        <f>IF('貼り付けシート（日射量等）'!J591&lt;0,RADIANS(360+('貼り付けシート（日射量等）'!J591)),RADIANS('貼り付けシート（日射量等）'!J591))</f>
        <v>0.33510321638291124</v>
      </c>
    </row>
    <row r="595" spans="1:9">
      <c r="A595" s="20">
        <v>41664</v>
      </c>
      <c r="B595" s="35" t="s">
        <v>373</v>
      </c>
      <c r="C595" s="90">
        <f t="shared" si="27"/>
        <v>107.43984523944614</v>
      </c>
      <c r="D595" s="90">
        <f t="shared" si="28"/>
        <v>15.843249257889351</v>
      </c>
      <c r="E595" s="90">
        <f t="shared" si="29"/>
        <v>91.596595981556789</v>
      </c>
      <c r="F595" s="50">
        <f>'貼り付けシート（日射量等）'!G592/3.6*10^3</f>
        <v>24.999999999999996</v>
      </c>
      <c r="G595" s="50">
        <f>'貼り付けシート（日射量等）'!H592/3.6*10^3</f>
        <v>94.444444444444443</v>
      </c>
      <c r="H595" s="91">
        <f>RADIANS('貼り付けシート（日射量等）'!I592)</f>
        <v>0.40840704496667307</v>
      </c>
      <c r="I595" s="91">
        <f>IF('貼り付けシート（日射量等）'!J592&lt;0,RADIANS(360+('貼り付けシート（日射量等）'!J592)),RADIANS('貼り付けシート（日射量等）'!J592))</f>
        <v>0.59166661642607765</v>
      </c>
    </row>
    <row r="596" spans="1:9">
      <c r="A596" s="20">
        <v>41664</v>
      </c>
      <c r="B596" s="35" t="s">
        <v>374</v>
      </c>
      <c r="C596" s="90">
        <f t="shared" si="27"/>
        <v>72.714872636986868</v>
      </c>
      <c r="D596" s="90">
        <f t="shared" si="28"/>
        <v>13.446487001861888</v>
      </c>
      <c r="E596" s="90">
        <f t="shared" si="29"/>
        <v>59.268385635124979</v>
      </c>
      <c r="F596" s="50">
        <f>'貼り付けシート（日射量等）'!G593/3.6*10^3</f>
        <v>27.777777777777779</v>
      </c>
      <c r="G596" s="50">
        <f>'貼り付けシート（日射量等）'!H593/3.6*10^3</f>
        <v>61.111111111111107</v>
      </c>
      <c r="H596" s="91">
        <f>RADIANS('貼り付けシート（日射量等）'!I593)</f>
        <v>0.27925268031909273</v>
      </c>
      <c r="I596" s="91">
        <f>IF('貼り付けシート（日射量等）'!J593&lt;0,RADIANS(360+('貼り付けシート（日射量等）'!J593)),RADIANS('貼り付けシート（日射量等）'!J593))</f>
        <v>0.81681408993334614</v>
      </c>
    </row>
    <row r="597" spans="1:9">
      <c r="A597" s="20">
        <v>41664</v>
      </c>
      <c r="B597" s="35" t="s">
        <v>375</v>
      </c>
      <c r="C597" s="90">
        <f t="shared" si="27"/>
        <v>32.394057017403668</v>
      </c>
      <c r="D597" s="90">
        <f t="shared" si="28"/>
        <v>8.1478992575798177</v>
      </c>
      <c r="E597" s="90">
        <f t="shared" si="29"/>
        <v>24.246157759823852</v>
      </c>
      <c r="F597" s="50">
        <f>'貼り付けシート（日射量等）'!G594/3.6*10^3</f>
        <v>27.777777777777779</v>
      </c>
      <c r="G597" s="50">
        <f>'貼り付けシート（日射量等）'!H594/3.6*10^3</f>
        <v>24.999999999999996</v>
      </c>
      <c r="H597" s="91">
        <f>RADIANS('貼り付けシート（日射量等）'!I594)</f>
        <v>0.12042771838760874</v>
      </c>
      <c r="I597" s="91">
        <f>IF('貼り付けシート（日射量等）'!J594&lt;0,RADIANS(360+('貼り付けシート（日射量等）'!J594)),RADIANS('貼り付けシート（日射量等）'!J594))</f>
        <v>1.0105456369047168</v>
      </c>
    </row>
    <row r="598" spans="1:9">
      <c r="A598" s="20">
        <v>41664</v>
      </c>
      <c r="B598" s="35" t="s">
        <v>376</v>
      </c>
      <c r="C598" s="90">
        <f t="shared" si="27"/>
        <v>0</v>
      </c>
      <c r="D598" s="90">
        <f t="shared" si="28"/>
        <v>0</v>
      </c>
      <c r="E598" s="90">
        <f t="shared" si="29"/>
        <v>0</v>
      </c>
      <c r="F598" s="50">
        <f>'貼り付けシート（日射量等）'!G595/3.6*10^3</f>
        <v>0</v>
      </c>
      <c r="G598" s="50">
        <f>'貼り付けシート（日射量等）'!H595/3.6*10^3</f>
        <v>0</v>
      </c>
      <c r="H598" s="91">
        <f>RADIANS('貼り付けシート（日射量等）'!I595)</f>
        <v>0</v>
      </c>
      <c r="I598" s="91">
        <f>IF('貼り付けシート（日射量等）'!J595&lt;0,RADIANS(360+('貼り付けシート（日射量等）'!J595)),RADIANS('貼り付けシート（日射量等）'!J595))</f>
        <v>0</v>
      </c>
    </row>
    <row r="599" spans="1:9">
      <c r="A599" s="20">
        <v>41664</v>
      </c>
      <c r="B599" s="35" t="s">
        <v>377</v>
      </c>
      <c r="C599" s="90">
        <f t="shared" si="27"/>
        <v>0</v>
      </c>
      <c r="D599" s="90">
        <f t="shared" si="28"/>
        <v>0</v>
      </c>
      <c r="E599" s="90">
        <f t="shared" si="29"/>
        <v>0</v>
      </c>
      <c r="F599" s="50">
        <f>'貼り付けシート（日射量等）'!G596/3.6*10^3</f>
        <v>0</v>
      </c>
      <c r="G599" s="50">
        <f>'貼り付けシート（日射量等）'!H596/3.6*10^3</f>
        <v>0</v>
      </c>
      <c r="H599" s="91">
        <f>RADIANS('貼り付けシート（日射量等）'!I596)</f>
        <v>0</v>
      </c>
      <c r="I599" s="91">
        <f>IF('貼り付けシート（日射量等）'!J596&lt;0,RADIANS(360+('貼り付けシート（日射量等）'!J596)),RADIANS('貼り付けシート（日射量等）'!J596))</f>
        <v>0</v>
      </c>
    </row>
    <row r="600" spans="1:9">
      <c r="A600" s="20">
        <v>41664</v>
      </c>
      <c r="B600" s="35" t="s">
        <v>378</v>
      </c>
      <c r="C600" s="90">
        <f t="shared" si="27"/>
        <v>0</v>
      </c>
      <c r="D600" s="90">
        <f t="shared" si="28"/>
        <v>0</v>
      </c>
      <c r="E600" s="90">
        <f t="shared" si="29"/>
        <v>0</v>
      </c>
      <c r="F600" s="50">
        <f>'貼り付けシート（日射量等）'!G597/3.6*10^3</f>
        <v>0</v>
      </c>
      <c r="G600" s="50">
        <f>'貼り付けシート（日射量等）'!H597/3.6*10^3</f>
        <v>0</v>
      </c>
      <c r="H600" s="91">
        <f>RADIANS('貼り付けシート（日射量等）'!I597)</f>
        <v>0</v>
      </c>
      <c r="I600" s="91">
        <f>IF('貼り付けシート（日射量等）'!J597&lt;0,RADIANS(360+('貼り付けシート（日射量等）'!J597)),RADIANS('貼り付けシート（日射量等）'!J597))</f>
        <v>0</v>
      </c>
    </row>
    <row r="601" spans="1:9">
      <c r="A601" s="20">
        <v>41664</v>
      </c>
      <c r="B601" s="35" t="s">
        <v>379</v>
      </c>
      <c r="C601" s="90">
        <f t="shared" si="27"/>
        <v>0</v>
      </c>
      <c r="D601" s="90">
        <f t="shared" si="28"/>
        <v>0</v>
      </c>
      <c r="E601" s="90">
        <f t="shared" si="29"/>
        <v>0</v>
      </c>
      <c r="F601" s="50">
        <f>'貼り付けシート（日射量等）'!G598/3.6*10^3</f>
        <v>0</v>
      </c>
      <c r="G601" s="50">
        <f>'貼り付けシート（日射量等）'!H598/3.6*10^3</f>
        <v>0</v>
      </c>
      <c r="H601" s="91">
        <f>RADIANS('貼り付けシート（日射量等）'!I598)</f>
        <v>0</v>
      </c>
      <c r="I601" s="91">
        <f>IF('貼り付けシート（日射量等）'!J598&lt;0,RADIANS(360+('貼り付けシート（日射量等）'!J598)),RADIANS('貼り付けシート（日射量等）'!J598))</f>
        <v>0</v>
      </c>
    </row>
    <row r="602" spans="1:9">
      <c r="A602" s="20">
        <v>41664</v>
      </c>
      <c r="B602" s="35" t="s">
        <v>380</v>
      </c>
      <c r="C602" s="90">
        <f t="shared" si="27"/>
        <v>0</v>
      </c>
      <c r="D602" s="90">
        <f t="shared" si="28"/>
        <v>0</v>
      </c>
      <c r="E602" s="90">
        <f t="shared" si="29"/>
        <v>0</v>
      </c>
      <c r="F602" s="50">
        <f>'貼り付けシート（日射量等）'!G599/3.6*10^3</f>
        <v>0</v>
      </c>
      <c r="G602" s="50">
        <f>'貼り付けシート（日射量等）'!H599/3.6*10^3</f>
        <v>0</v>
      </c>
      <c r="H602" s="91">
        <f>RADIANS('貼り付けシート（日射量等）'!I599)</f>
        <v>0</v>
      </c>
      <c r="I602" s="91">
        <f>IF('貼り付けシート（日射量等）'!J599&lt;0,RADIANS(360+('貼り付けシート（日射量等）'!J599)),RADIANS('貼り付けシート（日射量等）'!J599))</f>
        <v>0</v>
      </c>
    </row>
    <row r="603" spans="1:9">
      <c r="A603" s="20">
        <v>41664</v>
      </c>
      <c r="B603" s="35" t="s">
        <v>381</v>
      </c>
      <c r="C603" s="90">
        <f t="shared" si="27"/>
        <v>0</v>
      </c>
      <c r="D603" s="90">
        <f t="shared" si="28"/>
        <v>0</v>
      </c>
      <c r="E603" s="90">
        <f t="shared" si="29"/>
        <v>0</v>
      </c>
      <c r="F603" s="50">
        <f>'貼り付けシート（日射量等）'!G600/3.6*10^3</f>
        <v>0</v>
      </c>
      <c r="G603" s="50">
        <f>'貼り付けシート（日射量等）'!H600/3.6*10^3</f>
        <v>0</v>
      </c>
      <c r="H603" s="91">
        <f>RADIANS('貼り付けシート（日射量等）'!I600)</f>
        <v>0</v>
      </c>
      <c r="I603" s="91">
        <f>IF('貼り付けシート（日射量等）'!J600&lt;0,RADIANS(360+('貼り付けシート（日射量等）'!J600)),RADIANS('貼り付けシート（日射量等）'!J600))</f>
        <v>0</v>
      </c>
    </row>
    <row r="604" spans="1:9">
      <c r="A604" s="20">
        <v>41664</v>
      </c>
      <c r="B604" s="35" t="s">
        <v>382</v>
      </c>
      <c r="C604" s="90">
        <f t="shared" si="27"/>
        <v>0</v>
      </c>
      <c r="D604" s="90">
        <f t="shared" si="28"/>
        <v>0</v>
      </c>
      <c r="E604" s="90">
        <f t="shared" si="29"/>
        <v>0</v>
      </c>
      <c r="F604" s="50">
        <f>'貼り付けシート（日射量等）'!G601/3.6*10^3</f>
        <v>0</v>
      </c>
      <c r="G604" s="50">
        <f>'貼り付けシート（日射量等）'!H601/3.6*10^3</f>
        <v>0</v>
      </c>
      <c r="H604" s="91">
        <f>RADIANS('貼り付けシート（日射量等）'!I601)</f>
        <v>0</v>
      </c>
      <c r="I604" s="91">
        <f>IF('貼り付けシート（日射量等）'!J601&lt;0,RADIANS(360+('貼り付けシート（日射量等）'!J601)),RADIANS('貼り付けシート（日射量等）'!J601))</f>
        <v>0</v>
      </c>
    </row>
    <row r="605" spans="1:9">
      <c r="A605" s="20">
        <v>41664</v>
      </c>
      <c r="B605" s="35" t="s">
        <v>383</v>
      </c>
      <c r="C605" s="90">
        <f t="shared" si="27"/>
        <v>0</v>
      </c>
      <c r="D605" s="90">
        <f t="shared" si="28"/>
        <v>0</v>
      </c>
      <c r="E605" s="90">
        <f t="shared" si="29"/>
        <v>0</v>
      </c>
      <c r="F605" s="50">
        <f>'貼り付けシート（日射量等）'!G602/3.6*10^3</f>
        <v>0</v>
      </c>
      <c r="G605" s="50">
        <f>'貼り付けシート（日射量等）'!H602/3.6*10^3</f>
        <v>0</v>
      </c>
      <c r="H605" s="91">
        <f>RADIANS('貼り付けシート（日射量等）'!I602)</f>
        <v>0</v>
      </c>
      <c r="I605" s="91">
        <f>IF('貼り付けシート（日射量等）'!J602&lt;0,RADIANS(360+('貼り付けシート（日射量等）'!J602)),RADIANS('貼り付けシート（日射量等）'!J602))</f>
        <v>0</v>
      </c>
    </row>
    <row r="606" spans="1:9">
      <c r="A606" s="20">
        <v>41665</v>
      </c>
      <c r="B606" s="35" t="s">
        <v>360</v>
      </c>
      <c r="C606" s="90">
        <f t="shared" si="27"/>
        <v>0</v>
      </c>
      <c r="D606" s="90">
        <f t="shared" si="28"/>
        <v>0</v>
      </c>
      <c r="E606" s="90">
        <f t="shared" si="29"/>
        <v>0</v>
      </c>
      <c r="F606" s="50">
        <f>'貼り付けシート（日射量等）'!G603/3.6*10^3</f>
        <v>0</v>
      </c>
      <c r="G606" s="50">
        <f>'貼り付けシート（日射量等）'!H603/3.6*10^3</f>
        <v>0</v>
      </c>
      <c r="H606" s="91">
        <f>RADIANS('貼り付けシート（日射量等）'!I603)</f>
        <v>0</v>
      </c>
      <c r="I606" s="91">
        <f>IF('貼り付けシート（日射量等）'!J603&lt;0,RADIANS(360+('貼り付けシート（日射量等）'!J603)),RADIANS('貼り付けシート（日射量等）'!J603))</f>
        <v>0</v>
      </c>
    </row>
    <row r="607" spans="1:9">
      <c r="A607" s="20">
        <v>41665</v>
      </c>
      <c r="B607" s="35" t="s">
        <v>361</v>
      </c>
      <c r="C607" s="90">
        <f t="shared" si="27"/>
        <v>0</v>
      </c>
      <c r="D607" s="90">
        <f t="shared" si="28"/>
        <v>0</v>
      </c>
      <c r="E607" s="90">
        <f t="shared" si="29"/>
        <v>0</v>
      </c>
      <c r="F607" s="50">
        <f>'貼り付けシート（日射量等）'!G604/3.6*10^3</f>
        <v>0</v>
      </c>
      <c r="G607" s="50">
        <f>'貼り付けシート（日射量等）'!H604/3.6*10^3</f>
        <v>0</v>
      </c>
      <c r="H607" s="91">
        <f>RADIANS('貼り付けシート（日射量等）'!I604)</f>
        <v>0</v>
      </c>
      <c r="I607" s="91">
        <f>IF('貼り付けシート（日射量等）'!J604&lt;0,RADIANS(360+('貼り付けシート（日射量等）'!J604)),RADIANS('貼り付けシート（日射量等）'!J604))</f>
        <v>0</v>
      </c>
    </row>
    <row r="608" spans="1:9">
      <c r="A608" s="20">
        <v>41665</v>
      </c>
      <c r="B608" s="35" t="s">
        <v>362</v>
      </c>
      <c r="C608" s="90">
        <f t="shared" si="27"/>
        <v>0</v>
      </c>
      <c r="D608" s="90">
        <f t="shared" si="28"/>
        <v>0</v>
      </c>
      <c r="E608" s="90">
        <f t="shared" si="29"/>
        <v>0</v>
      </c>
      <c r="F608" s="50">
        <f>'貼り付けシート（日射量等）'!G605/3.6*10^3</f>
        <v>0</v>
      </c>
      <c r="G608" s="50">
        <f>'貼り付けシート（日射量等）'!H605/3.6*10^3</f>
        <v>0</v>
      </c>
      <c r="H608" s="91">
        <f>RADIANS('貼り付けシート（日射量等）'!I605)</f>
        <v>0</v>
      </c>
      <c r="I608" s="91">
        <f>IF('貼り付けシート（日射量等）'!J605&lt;0,RADIANS(360+('貼り付けシート（日射量等）'!J605)),RADIANS('貼り付けシート（日射量等）'!J605))</f>
        <v>0</v>
      </c>
    </row>
    <row r="609" spans="1:9">
      <c r="A609" s="20">
        <v>41665</v>
      </c>
      <c r="B609" s="35" t="s">
        <v>363</v>
      </c>
      <c r="C609" s="90">
        <f t="shared" si="27"/>
        <v>0</v>
      </c>
      <c r="D609" s="90">
        <f t="shared" si="28"/>
        <v>0</v>
      </c>
      <c r="E609" s="90">
        <f t="shared" si="29"/>
        <v>0</v>
      </c>
      <c r="F609" s="50">
        <f>'貼り付けシート（日射量等）'!G606/3.6*10^3</f>
        <v>0</v>
      </c>
      <c r="G609" s="50">
        <f>'貼り付けシート（日射量等）'!H606/3.6*10^3</f>
        <v>0</v>
      </c>
      <c r="H609" s="91">
        <f>RADIANS('貼り付けシート（日射量等）'!I606)</f>
        <v>0</v>
      </c>
      <c r="I609" s="91">
        <f>IF('貼り付けシート（日射量等）'!J606&lt;0,RADIANS(360+('貼り付けシート（日射量等）'!J606)),RADIANS('貼り付けシート（日射量等）'!J606))</f>
        <v>0</v>
      </c>
    </row>
    <row r="610" spans="1:9">
      <c r="A610" s="20">
        <v>41665</v>
      </c>
      <c r="B610" s="35" t="s">
        <v>364</v>
      </c>
      <c r="C610" s="90">
        <f t="shared" si="27"/>
        <v>0</v>
      </c>
      <c r="D610" s="90">
        <f t="shared" si="28"/>
        <v>0</v>
      </c>
      <c r="E610" s="90">
        <f t="shared" si="29"/>
        <v>0</v>
      </c>
      <c r="F610" s="50">
        <f>'貼り付けシート（日射量等）'!G607/3.6*10^3</f>
        <v>0</v>
      </c>
      <c r="G610" s="50">
        <f>'貼り付けシート（日射量等）'!H607/3.6*10^3</f>
        <v>0</v>
      </c>
      <c r="H610" s="91">
        <f>RADIANS('貼り付けシート（日射量等）'!I607)</f>
        <v>0</v>
      </c>
      <c r="I610" s="91">
        <f>IF('貼り付けシート（日射量等）'!J607&lt;0,RADIANS(360+('貼り付けシート（日射量等）'!J607)),RADIANS('貼り付けシート（日射量等）'!J607))</f>
        <v>0</v>
      </c>
    </row>
    <row r="611" spans="1:9">
      <c r="A611" s="20">
        <v>41665</v>
      </c>
      <c r="B611" s="35" t="s">
        <v>365</v>
      </c>
      <c r="C611" s="90">
        <f t="shared" si="27"/>
        <v>0</v>
      </c>
      <c r="D611" s="90">
        <f t="shared" si="28"/>
        <v>0</v>
      </c>
      <c r="E611" s="90">
        <f t="shared" si="29"/>
        <v>0</v>
      </c>
      <c r="F611" s="50">
        <f>'貼り付けシート（日射量等）'!G608/3.6*10^3</f>
        <v>0</v>
      </c>
      <c r="G611" s="50">
        <f>'貼り付けシート（日射量等）'!H608/3.6*10^3</f>
        <v>0</v>
      </c>
      <c r="H611" s="91">
        <f>RADIANS('貼り付けシート（日射量等）'!I608)</f>
        <v>0</v>
      </c>
      <c r="I611" s="91">
        <f>IF('貼り付けシート（日射量等）'!J608&lt;0,RADIANS(360+('貼り付けシート（日射量等）'!J608)),RADIANS('貼り付けシート（日射量等）'!J608))</f>
        <v>0</v>
      </c>
    </row>
    <row r="612" spans="1:9">
      <c r="A612" s="20">
        <v>41665</v>
      </c>
      <c r="B612" s="35" t="s">
        <v>366</v>
      </c>
      <c r="C612" s="90">
        <f t="shared" si="27"/>
        <v>9.869694612933003</v>
      </c>
      <c r="D612" s="90">
        <f t="shared" si="28"/>
        <v>1.7876420263250501</v>
      </c>
      <c r="E612" s="90">
        <f t="shared" si="29"/>
        <v>8.0820525866079524</v>
      </c>
      <c r="F612" s="50">
        <f>'貼り付けシート（日射量等）'!G609/3.6*10^3</f>
        <v>11.111111111111111</v>
      </c>
      <c r="G612" s="50">
        <f>'貼り付けシート（日射量等）'!H609/3.6*10^3</f>
        <v>8.3333333333333339</v>
      </c>
      <c r="H612" s="91">
        <f>RADIANS('貼り付けシート（日射量等）'!I609)</f>
        <v>1.3962634015954637E-2</v>
      </c>
      <c r="I612" s="91">
        <f>IF('貼り付けシート（日射量等）'!J609&lt;0,RADIANS(360+('貼り付けシート（日射量等）'!J609)),RADIANS('貼り付けシート（日射量等）'!J609))</f>
        <v>5.1591932688952387</v>
      </c>
    </row>
    <row r="613" spans="1:9">
      <c r="A613" s="20">
        <v>41665</v>
      </c>
      <c r="B613" s="35" t="s">
        <v>367</v>
      </c>
      <c r="C613" s="90">
        <f t="shared" si="27"/>
        <v>65.325365842374737</v>
      </c>
      <c r="D613" s="90">
        <f t="shared" si="28"/>
        <v>19.52706785159635</v>
      </c>
      <c r="E613" s="90">
        <f t="shared" si="29"/>
        <v>45.798297990778394</v>
      </c>
      <c r="F613" s="50">
        <f>'貼り付けシート（日射量等）'!G610/3.6*10^3</f>
        <v>52.777777777777779</v>
      </c>
      <c r="G613" s="50">
        <f>'貼り付けシート（日射量等）'!H610/3.6*10^3</f>
        <v>47.222222222222221</v>
      </c>
      <c r="H613" s="91">
        <f>RADIANS('貼り付けシート（日射量等）'!I610)</f>
        <v>0.18500490071139894</v>
      </c>
      <c r="I613" s="91">
        <f>IF('貼り付けシート（日射量等）'!J610&lt;0,RADIANS(360+('貼り付けシート（日射量等）'!J610)),RADIANS('貼り付けシート（日射量等）'!J610))</f>
        <v>5.3389621818506541</v>
      </c>
    </row>
    <row r="614" spans="1:9">
      <c r="A614" s="20">
        <v>41665</v>
      </c>
      <c r="B614" s="35" t="s">
        <v>368</v>
      </c>
      <c r="C614" s="90">
        <f t="shared" si="27"/>
        <v>142.26598679395303</v>
      </c>
      <c r="D614" s="90">
        <f t="shared" si="28"/>
        <v>42.587338225788294</v>
      </c>
      <c r="E614" s="90">
        <f t="shared" si="29"/>
        <v>99.678648568164732</v>
      </c>
      <c r="F614" s="50">
        <f>'貼り付けシート（日射量等）'!G611/3.6*10^3</f>
        <v>77.777777777777786</v>
      </c>
      <c r="G614" s="50">
        <f>'貼り付けシート（日射量等）'!H611/3.6*10^3</f>
        <v>102.77777777777777</v>
      </c>
      <c r="H614" s="91">
        <f>RADIANS('貼り付けシート（日射量等）'!I611)</f>
        <v>0.33510321638291124</v>
      </c>
      <c r="I614" s="91">
        <f>IF('貼り付けシート（日射量等）'!J611&lt;0,RADIANS(360+('貼り付けシート（日射量等）'!J611)),RADIANS('貼り付けシート（日射量等）'!J611))</f>
        <v>5.5431657043339913</v>
      </c>
    </row>
    <row r="615" spans="1:9">
      <c r="A615" s="20">
        <v>41665</v>
      </c>
      <c r="B615" s="35" t="s">
        <v>369</v>
      </c>
      <c r="C615" s="90">
        <f t="shared" si="27"/>
        <v>590.59378116450523</v>
      </c>
      <c r="D615" s="90">
        <f t="shared" si="28"/>
        <v>504.38522024068709</v>
      </c>
      <c r="E615" s="90">
        <f t="shared" si="29"/>
        <v>86.208560923818155</v>
      </c>
      <c r="F615" s="50">
        <f>'貼り付けシート（日射量等）'!G612/3.6*10^3</f>
        <v>741.66666666666663</v>
      </c>
      <c r="G615" s="50">
        <f>'貼り付けシート（日射量等）'!H612/3.6*10^3</f>
        <v>88.888888888888886</v>
      </c>
      <c r="H615" s="91">
        <f>RADIANS('貼り付けシート（日射量等）'!I612)</f>
        <v>0.45204027626653132</v>
      </c>
      <c r="I615" s="91">
        <f>IF('貼り付けシート（日射量等）'!J612&lt;0,RADIANS(360+('貼り付けシート（日射量等）'!J612)),RADIANS('貼り付けシート（日射量等）'!J612))</f>
        <v>5.7805304826052195</v>
      </c>
    </row>
    <row r="616" spans="1:9">
      <c r="A616" s="20">
        <v>41665</v>
      </c>
      <c r="B616" s="35" t="s">
        <v>370</v>
      </c>
      <c r="C616" s="90">
        <f t="shared" si="27"/>
        <v>394.92042004804813</v>
      </c>
      <c r="D616" s="90">
        <f t="shared" si="28"/>
        <v>206.33919302719593</v>
      </c>
      <c r="E616" s="90">
        <f t="shared" si="29"/>
        <v>188.5812270208522</v>
      </c>
      <c r="F616" s="50">
        <f>'貼り付けシート（日射量等）'!G613/3.6*10^3</f>
        <v>272.22222222222217</v>
      </c>
      <c r="G616" s="50">
        <f>'貼り付けシート（日射量等）'!H613/3.6*10^3</f>
        <v>194.44444444444443</v>
      </c>
      <c r="H616" s="91">
        <f>RADIANS('貼り付けシート（日射量等）'!I613)</f>
        <v>0.52359877559829882</v>
      </c>
      <c r="I616" s="91">
        <f>IF('貼り付けシート（日射量等）'!J613&lt;0,RADIANS(360+('貼り付けシート（日射量等）'!J613)),RADIANS('貼り付けシート（日射量等）'!J613))</f>
        <v>6.0493111874123464</v>
      </c>
    </row>
    <row r="617" spans="1:9">
      <c r="A617" s="20">
        <v>41665</v>
      </c>
      <c r="B617" s="35" t="s">
        <v>371</v>
      </c>
      <c r="C617" s="90">
        <f t="shared" si="27"/>
        <v>354.39230990827662</v>
      </c>
      <c r="D617" s="90">
        <f t="shared" si="28"/>
        <v>157.72903030081648</v>
      </c>
      <c r="E617" s="90">
        <f t="shared" si="29"/>
        <v>196.66327960746014</v>
      </c>
      <c r="F617" s="50">
        <f>'貼り付けシート（日射量等）'!G614/3.6*10^3</f>
        <v>202.77777777777777</v>
      </c>
      <c r="G617" s="50">
        <f>'貼り付けシート（日射量等）'!H614/3.6*10^3</f>
        <v>202.77777777777777</v>
      </c>
      <c r="H617" s="91">
        <f>RADIANS('貼り付けシート（日射量等）'!I614)</f>
        <v>0.54279739737023647</v>
      </c>
      <c r="I617" s="91">
        <f>IF('貼り付けシート（日射量等）'!J614&lt;0,RADIANS(360+('貼り付けシート（日射量等）'!J614)),RADIANS('貼り付けシート（日射量等）'!J614))</f>
        <v>5.235987755982989E-2</v>
      </c>
    </row>
    <row r="618" spans="1:9">
      <c r="A618" s="20">
        <v>41665</v>
      </c>
      <c r="B618" s="35" t="s">
        <v>372</v>
      </c>
      <c r="C618" s="90">
        <f t="shared" si="27"/>
        <v>420.35903887443999</v>
      </c>
      <c r="D618" s="90">
        <f t="shared" si="28"/>
        <v>245.24789949793438</v>
      </c>
      <c r="E618" s="90">
        <f t="shared" si="29"/>
        <v>175.11113937650561</v>
      </c>
      <c r="F618" s="50">
        <f>'貼り付けシート（日射量等）'!G615/3.6*10^3</f>
        <v>333.33333333333331</v>
      </c>
      <c r="G618" s="50">
        <f>'貼り付けシート（日射量等）'!H615/3.6*10^3</f>
        <v>180.55555555555554</v>
      </c>
      <c r="H618" s="91">
        <f>RADIANS('貼り付けシート（日射量等）'!I615)</f>
        <v>0.50265482457436694</v>
      </c>
      <c r="I618" s="91">
        <f>IF('貼り付けシート（日射量等）'!J615&lt;0,RADIANS(360+('貼り付けシート（日射量等）'!J615)),RADIANS('貼り付けシート（日射量等）'!J615))</f>
        <v>0.33510321638291124</v>
      </c>
    </row>
    <row r="619" spans="1:9">
      <c r="A619" s="20">
        <v>41665</v>
      </c>
      <c r="B619" s="35" t="s">
        <v>373</v>
      </c>
      <c r="C619" s="90">
        <f t="shared" si="27"/>
        <v>140.55138854261037</v>
      </c>
      <c r="D619" s="90">
        <f t="shared" si="28"/>
        <v>30.096669858968383</v>
      </c>
      <c r="E619" s="90">
        <f t="shared" si="29"/>
        <v>110.45471868364199</v>
      </c>
      <c r="F619" s="50">
        <f>'貼り付けシート（日射量等）'!G616/3.6*10^3</f>
        <v>47.222222222222221</v>
      </c>
      <c r="G619" s="50">
        <f>'貼り付けシート（日射量等）'!H616/3.6*10^3</f>
        <v>113.88888888888887</v>
      </c>
      <c r="H619" s="91">
        <f>RADIANS('貼り付けシート（日射量等）'!I616)</f>
        <v>0.41364303272265607</v>
      </c>
      <c r="I619" s="91">
        <f>IF('貼り付けシート（日射量等）'!J616&lt;0,RADIANS(360+('貼り付けシート（日射量等）'!J616)),RADIANS('貼り付けシート（日射量等）'!J616))</f>
        <v>0.59341194567807209</v>
      </c>
    </row>
    <row r="620" spans="1:9">
      <c r="A620" s="20">
        <v>41665</v>
      </c>
      <c r="B620" s="35" t="s">
        <v>374</v>
      </c>
      <c r="C620" s="90">
        <f t="shared" si="27"/>
        <v>95.715870397180055</v>
      </c>
      <c r="D620" s="90">
        <f t="shared" si="28"/>
        <v>22.977397117708499</v>
      </c>
      <c r="E620" s="90">
        <f t="shared" si="29"/>
        <v>72.738473279471563</v>
      </c>
      <c r="F620" s="50">
        <f>'貼り付けシート（日射量等）'!G617/3.6*10^3</f>
        <v>47.222222222222221</v>
      </c>
      <c r="G620" s="50">
        <f>'貼り付けシート（日射量等）'!H617/3.6*10^3</f>
        <v>75</v>
      </c>
      <c r="H620" s="91">
        <f>RADIANS('貼り付けシート（日射量等）'!I617)</f>
        <v>0.28274333882308139</v>
      </c>
      <c r="I620" s="91">
        <f>IF('貼り付けシート（日射量等）'!J617&lt;0,RADIANS(360+('貼り付けシート（日射量等）'!J617)),RADIANS('貼り付けシート（日射量等）'!J617))</f>
        <v>0.81855941918534059</v>
      </c>
    </row>
    <row r="621" spans="1:9">
      <c r="A621" s="20">
        <v>41665</v>
      </c>
      <c r="B621" s="35" t="s">
        <v>375</v>
      </c>
      <c r="C621" s="90">
        <f t="shared" si="27"/>
        <v>46.166894025317305</v>
      </c>
      <c r="D621" s="90">
        <f t="shared" si="28"/>
        <v>16.532701207754815</v>
      </c>
      <c r="E621" s="90">
        <f t="shared" si="29"/>
        <v>29.634192817562489</v>
      </c>
      <c r="F621" s="50">
        <f>'貼り付けシート（日射量等）'!G618/3.6*10^3</f>
        <v>55.555555555555557</v>
      </c>
      <c r="G621" s="50">
        <f>'貼り付けシート（日射量等）'!H618/3.6*10^3</f>
        <v>30.555555555555554</v>
      </c>
      <c r="H621" s="91">
        <f>RADIANS('貼り付けシート（日射量等）'!I618)</f>
        <v>0.12566370614359174</v>
      </c>
      <c r="I621" s="91">
        <f>IF('貼り付けシート（日射量等）'!J618&lt;0,RADIANS(360+('貼り付けシート（日射量等）'!J618)),RADIANS('貼り付けシート（日射量等）'!J618))</f>
        <v>1.0122909661567112</v>
      </c>
    </row>
    <row r="622" spans="1:9">
      <c r="A622" s="20">
        <v>41665</v>
      </c>
      <c r="B622" s="35" t="s">
        <v>376</v>
      </c>
      <c r="C622" s="90">
        <f t="shared" si="27"/>
        <v>0</v>
      </c>
      <c r="D622" s="90">
        <f t="shared" si="28"/>
        <v>0</v>
      </c>
      <c r="E622" s="90">
        <f t="shared" si="29"/>
        <v>0</v>
      </c>
      <c r="F622" s="50">
        <f>'貼り付けシート（日射量等）'!G619/3.6*10^3</f>
        <v>0</v>
      </c>
      <c r="G622" s="50">
        <f>'貼り付けシート（日射量等）'!H619/3.6*10^3</f>
        <v>0</v>
      </c>
      <c r="H622" s="91">
        <f>RADIANS('貼り付けシート（日射量等）'!I619)</f>
        <v>0</v>
      </c>
      <c r="I622" s="91">
        <f>IF('貼り付けシート（日射量等）'!J619&lt;0,RADIANS(360+('貼り付けシート（日射量等）'!J619)),RADIANS('貼り付けシート（日射量等）'!J619))</f>
        <v>0</v>
      </c>
    </row>
    <row r="623" spans="1:9">
      <c r="A623" s="20">
        <v>41665</v>
      </c>
      <c r="B623" s="35" t="s">
        <v>377</v>
      </c>
      <c r="C623" s="90">
        <f t="shared" si="27"/>
        <v>0</v>
      </c>
      <c r="D623" s="90">
        <f t="shared" si="28"/>
        <v>0</v>
      </c>
      <c r="E623" s="90">
        <f t="shared" si="29"/>
        <v>0</v>
      </c>
      <c r="F623" s="50">
        <f>'貼り付けシート（日射量等）'!G620/3.6*10^3</f>
        <v>0</v>
      </c>
      <c r="G623" s="50">
        <f>'貼り付けシート（日射量等）'!H620/3.6*10^3</f>
        <v>0</v>
      </c>
      <c r="H623" s="91">
        <f>RADIANS('貼り付けシート（日射量等）'!I620)</f>
        <v>0</v>
      </c>
      <c r="I623" s="91">
        <f>IF('貼り付けシート（日射量等）'!J620&lt;0,RADIANS(360+('貼り付けシート（日射量等）'!J620)),RADIANS('貼り付けシート（日射量等）'!J620))</f>
        <v>0</v>
      </c>
    </row>
    <row r="624" spans="1:9">
      <c r="A624" s="20">
        <v>41665</v>
      </c>
      <c r="B624" s="35" t="s">
        <v>378</v>
      </c>
      <c r="C624" s="90">
        <f t="shared" si="27"/>
        <v>0</v>
      </c>
      <c r="D624" s="90">
        <f t="shared" si="28"/>
        <v>0</v>
      </c>
      <c r="E624" s="90">
        <f t="shared" si="29"/>
        <v>0</v>
      </c>
      <c r="F624" s="50">
        <f>'貼り付けシート（日射量等）'!G621/3.6*10^3</f>
        <v>0</v>
      </c>
      <c r="G624" s="50">
        <f>'貼り付けシート（日射量等）'!H621/3.6*10^3</f>
        <v>0</v>
      </c>
      <c r="H624" s="91">
        <f>RADIANS('貼り付けシート（日射量等）'!I621)</f>
        <v>0</v>
      </c>
      <c r="I624" s="91">
        <f>IF('貼り付けシート（日射量等）'!J621&lt;0,RADIANS(360+('貼り付けシート（日射量等）'!J621)),RADIANS('貼り付けシート（日射量等）'!J621))</f>
        <v>0</v>
      </c>
    </row>
    <row r="625" spans="1:9">
      <c r="A625" s="20">
        <v>41665</v>
      </c>
      <c r="B625" s="35" t="s">
        <v>379</v>
      </c>
      <c r="C625" s="90">
        <f t="shared" si="27"/>
        <v>0</v>
      </c>
      <c r="D625" s="90">
        <f t="shared" si="28"/>
        <v>0</v>
      </c>
      <c r="E625" s="90">
        <f t="shared" si="29"/>
        <v>0</v>
      </c>
      <c r="F625" s="50">
        <f>'貼り付けシート（日射量等）'!G622/3.6*10^3</f>
        <v>0</v>
      </c>
      <c r="G625" s="50">
        <f>'貼り付けシート（日射量等）'!H622/3.6*10^3</f>
        <v>0</v>
      </c>
      <c r="H625" s="91">
        <f>RADIANS('貼り付けシート（日射量等）'!I622)</f>
        <v>0</v>
      </c>
      <c r="I625" s="91">
        <f>IF('貼り付けシート（日射量等）'!J622&lt;0,RADIANS(360+('貼り付けシート（日射量等）'!J622)),RADIANS('貼り付けシート（日射量等）'!J622))</f>
        <v>0</v>
      </c>
    </row>
    <row r="626" spans="1:9">
      <c r="A626" s="20">
        <v>41665</v>
      </c>
      <c r="B626" s="35" t="s">
        <v>380</v>
      </c>
      <c r="C626" s="90">
        <f t="shared" si="27"/>
        <v>0</v>
      </c>
      <c r="D626" s="90">
        <f t="shared" si="28"/>
        <v>0</v>
      </c>
      <c r="E626" s="90">
        <f t="shared" si="29"/>
        <v>0</v>
      </c>
      <c r="F626" s="50">
        <f>'貼り付けシート（日射量等）'!G623/3.6*10^3</f>
        <v>0</v>
      </c>
      <c r="G626" s="50">
        <f>'貼り付けシート（日射量等）'!H623/3.6*10^3</f>
        <v>0</v>
      </c>
      <c r="H626" s="91">
        <f>RADIANS('貼り付けシート（日射量等）'!I623)</f>
        <v>0</v>
      </c>
      <c r="I626" s="91">
        <f>IF('貼り付けシート（日射量等）'!J623&lt;0,RADIANS(360+('貼り付けシート（日射量等）'!J623)),RADIANS('貼り付けシート（日射量等）'!J623))</f>
        <v>0</v>
      </c>
    </row>
    <row r="627" spans="1:9">
      <c r="A627" s="20">
        <v>41665</v>
      </c>
      <c r="B627" s="35" t="s">
        <v>381</v>
      </c>
      <c r="C627" s="90">
        <f t="shared" si="27"/>
        <v>0</v>
      </c>
      <c r="D627" s="90">
        <f t="shared" si="28"/>
        <v>0</v>
      </c>
      <c r="E627" s="90">
        <f t="shared" si="29"/>
        <v>0</v>
      </c>
      <c r="F627" s="50">
        <f>'貼り付けシート（日射量等）'!G624/3.6*10^3</f>
        <v>0</v>
      </c>
      <c r="G627" s="50">
        <f>'貼り付けシート（日射量等）'!H624/3.6*10^3</f>
        <v>0</v>
      </c>
      <c r="H627" s="91">
        <f>RADIANS('貼り付けシート（日射量等）'!I624)</f>
        <v>0</v>
      </c>
      <c r="I627" s="91">
        <f>IF('貼り付けシート（日射量等）'!J624&lt;0,RADIANS(360+('貼り付けシート（日射量等）'!J624)),RADIANS('貼り付けシート（日射量等）'!J624))</f>
        <v>0</v>
      </c>
    </row>
    <row r="628" spans="1:9">
      <c r="A628" s="20">
        <v>41665</v>
      </c>
      <c r="B628" s="35" t="s">
        <v>382</v>
      </c>
      <c r="C628" s="90">
        <f t="shared" si="27"/>
        <v>0</v>
      </c>
      <c r="D628" s="90">
        <f t="shared" si="28"/>
        <v>0</v>
      </c>
      <c r="E628" s="90">
        <f t="shared" si="29"/>
        <v>0</v>
      </c>
      <c r="F628" s="50">
        <f>'貼り付けシート（日射量等）'!G625/3.6*10^3</f>
        <v>0</v>
      </c>
      <c r="G628" s="50">
        <f>'貼り付けシート（日射量等）'!H625/3.6*10^3</f>
        <v>0</v>
      </c>
      <c r="H628" s="91">
        <f>RADIANS('貼り付けシート（日射量等）'!I625)</f>
        <v>0</v>
      </c>
      <c r="I628" s="91">
        <f>IF('貼り付けシート（日射量等）'!J625&lt;0,RADIANS(360+('貼り付けシート（日射量等）'!J625)),RADIANS('貼り付けシート（日射量等）'!J625))</f>
        <v>0</v>
      </c>
    </row>
    <row r="629" spans="1:9">
      <c r="A629" s="20">
        <v>41665</v>
      </c>
      <c r="B629" s="35" t="s">
        <v>383</v>
      </c>
      <c r="C629" s="90">
        <f t="shared" si="27"/>
        <v>0</v>
      </c>
      <c r="D629" s="90">
        <f t="shared" si="28"/>
        <v>0</v>
      </c>
      <c r="E629" s="90">
        <f t="shared" si="29"/>
        <v>0</v>
      </c>
      <c r="F629" s="50">
        <f>'貼り付けシート（日射量等）'!G626/3.6*10^3</f>
        <v>0</v>
      </c>
      <c r="G629" s="50">
        <f>'貼り付けシート（日射量等）'!H626/3.6*10^3</f>
        <v>0</v>
      </c>
      <c r="H629" s="91">
        <f>RADIANS('貼り付けシート（日射量等）'!I626)</f>
        <v>0</v>
      </c>
      <c r="I629" s="91">
        <f>IF('貼り付けシート（日射量等）'!J626&lt;0,RADIANS(360+('貼り付けシート（日射量等）'!J626)),RADIANS('貼り付けシート（日射量等）'!J626))</f>
        <v>0</v>
      </c>
    </row>
    <row r="630" spans="1:9">
      <c r="A630" s="20">
        <v>41666</v>
      </c>
      <c r="B630" s="35" t="s">
        <v>360</v>
      </c>
      <c r="C630" s="90">
        <f t="shared" si="27"/>
        <v>0</v>
      </c>
      <c r="D630" s="90">
        <f t="shared" si="28"/>
        <v>0</v>
      </c>
      <c r="E630" s="90">
        <f t="shared" si="29"/>
        <v>0</v>
      </c>
      <c r="F630" s="50">
        <f>'貼り付けシート（日射量等）'!G627/3.6*10^3</f>
        <v>0</v>
      </c>
      <c r="G630" s="50">
        <f>'貼り付けシート（日射量等）'!H627/3.6*10^3</f>
        <v>0</v>
      </c>
      <c r="H630" s="91">
        <f>RADIANS('貼り付けシート（日射量等）'!I627)</f>
        <v>0</v>
      </c>
      <c r="I630" s="91">
        <f>IF('貼り付けシート（日射量等）'!J627&lt;0,RADIANS(360+('貼り付けシート（日射量等）'!J627)),RADIANS('貼り付けシート（日射量等）'!J627))</f>
        <v>0</v>
      </c>
    </row>
    <row r="631" spans="1:9">
      <c r="A631" s="20">
        <v>41666</v>
      </c>
      <c r="B631" s="35" t="s">
        <v>361</v>
      </c>
      <c r="C631" s="90">
        <f t="shared" si="27"/>
        <v>0</v>
      </c>
      <c r="D631" s="90">
        <f t="shared" si="28"/>
        <v>0</v>
      </c>
      <c r="E631" s="90">
        <f t="shared" si="29"/>
        <v>0</v>
      </c>
      <c r="F631" s="50">
        <f>'貼り付けシート（日射量等）'!G628/3.6*10^3</f>
        <v>0</v>
      </c>
      <c r="G631" s="50">
        <f>'貼り付けシート（日射量等）'!H628/3.6*10^3</f>
        <v>0</v>
      </c>
      <c r="H631" s="91">
        <f>RADIANS('貼り付けシート（日射量等）'!I628)</f>
        <v>0</v>
      </c>
      <c r="I631" s="91">
        <f>IF('貼り付けシート（日射量等）'!J628&lt;0,RADIANS(360+('貼り付けシート（日射量等）'!J628)),RADIANS('貼り付けシート（日射量等）'!J628))</f>
        <v>0</v>
      </c>
    </row>
    <row r="632" spans="1:9">
      <c r="A632" s="20">
        <v>41666</v>
      </c>
      <c r="B632" s="35" t="s">
        <v>362</v>
      </c>
      <c r="C632" s="90">
        <f t="shared" si="27"/>
        <v>0</v>
      </c>
      <c r="D632" s="90">
        <f t="shared" si="28"/>
        <v>0</v>
      </c>
      <c r="E632" s="90">
        <f t="shared" si="29"/>
        <v>0</v>
      </c>
      <c r="F632" s="50">
        <f>'貼り付けシート（日射量等）'!G629/3.6*10^3</f>
        <v>0</v>
      </c>
      <c r="G632" s="50">
        <f>'貼り付けシート（日射量等）'!H629/3.6*10^3</f>
        <v>0</v>
      </c>
      <c r="H632" s="91">
        <f>RADIANS('貼り付けシート（日射量等）'!I629)</f>
        <v>0</v>
      </c>
      <c r="I632" s="91">
        <f>IF('貼り付けシート（日射量等）'!J629&lt;0,RADIANS(360+('貼り付けシート（日射量等）'!J629)),RADIANS('貼り付けシート（日射量等）'!J629))</f>
        <v>0</v>
      </c>
    </row>
    <row r="633" spans="1:9">
      <c r="A633" s="20">
        <v>41666</v>
      </c>
      <c r="B633" s="35" t="s">
        <v>363</v>
      </c>
      <c r="C633" s="90">
        <f t="shared" si="27"/>
        <v>0</v>
      </c>
      <c r="D633" s="90">
        <f t="shared" si="28"/>
        <v>0</v>
      </c>
      <c r="E633" s="90">
        <f t="shared" si="29"/>
        <v>0</v>
      </c>
      <c r="F633" s="50">
        <f>'貼り付けシート（日射量等）'!G630/3.6*10^3</f>
        <v>0</v>
      </c>
      <c r="G633" s="50">
        <f>'貼り付けシート（日射量等）'!H630/3.6*10^3</f>
        <v>0</v>
      </c>
      <c r="H633" s="91">
        <f>RADIANS('貼り付けシート（日射量等）'!I630)</f>
        <v>0</v>
      </c>
      <c r="I633" s="91">
        <f>IF('貼り付けシート（日射量等）'!J630&lt;0,RADIANS(360+('貼り付けシート（日射量等）'!J630)),RADIANS('貼り付けシート（日射量等）'!J630))</f>
        <v>0</v>
      </c>
    </row>
    <row r="634" spans="1:9">
      <c r="A634" s="20">
        <v>41666</v>
      </c>
      <c r="B634" s="35" t="s">
        <v>364</v>
      </c>
      <c r="C634" s="90">
        <f t="shared" si="27"/>
        <v>0</v>
      </c>
      <c r="D634" s="90">
        <f t="shared" si="28"/>
        <v>0</v>
      </c>
      <c r="E634" s="90">
        <f t="shared" si="29"/>
        <v>0</v>
      </c>
      <c r="F634" s="50">
        <f>'貼り付けシート（日射量等）'!G631/3.6*10^3</f>
        <v>0</v>
      </c>
      <c r="G634" s="50">
        <f>'貼り付けシート（日射量等）'!H631/3.6*10^3</f>
        <v>0</v>
      </c>
      <c r="H634" s="91">
        <f>RADIANS('貼り付けシート（日射量等）'!I631)</f>
        <v>0</v>
      </c>
      <c r="I634" s="91">
        <f>IF('貼り付けシート（日射量等）'!J631&lt;0,RADIANS(360+('貼り付けシート（日射量等）'!J631)),RADIANS('貼り付けシート（日射量等）'!J631))</f>
        <v>0</v>
      </c>
    </row>
    <row r="635" spans="1:9">
      <c r="A635" s="20">
        <v>41666</v>
      </c>
      <c r="B635" s="35" t="s">
        <v>365</v>
      </c>
      <c r="C635" s="90">
        <f t="shared" si="27"/>
        <v>0</v>
      </c>
      <c r="D635" s="90">
        <f t="shared" si="28"/>
        <v>0</v>
      </c>
      <c r="E635" s="90">
        <f t="shared" si="29"/>
        <v>0</v>
      </c>
      <c r="F635" s="50">
        <f>'貼り付けシート（日射量等）'!G632/3.6*10^3</f>
        <v>0</v>
      </c>
      <c r="G635" s="50">
        <f>'貼り付けシート（日射量等）'!H632/3.6*10^3</f>
        <v>0</v>
      </c>
      <c r="H635" s="91">
        <f>RADIANS('貼り付けシート（日射量等）'!I632)</f>
        <v>0</v>
      </c>
      <c r="I635" s="91">
        <f>IF('貼り付けシート（日射量等）'!J632&lt;0,RADIANS(360+('貼り付けシート（日射量等）'!J632)),RADIANS('貼り付けシート（日射量等）'!J632))</f>
        <v>0</v>
      </c>
    </row>
    <row r="636" spans="1:9">
      <c r="A636" s="20">
        <v>41666</v>
      </c>
      <c r="B636" s="35" t="s">
        <v>366</v>
      </c>
      <c r="C636" s="90">
        <f t="shared" si="27"/>
        <v>5.8364973005430167</v>
      </c>
      <c r="D636" s="90">
        <f t="shared" si="28"/>
        <v>0.44846224280438185</v>
      </c>
      <c r="E636" s="90">
        <f t="shared" si="29"/>
        <v>5.3880350577386347</v>
      </c>
      <c r="F636" s="50">
        <f>'貼り付けシート（日射量等）'!G633/3.6*10^3</f>
        <v>2.7777777777777777</v>
      </c>
      <c r="G636" s="50">
        <f>'貼り付けシート（日射量等）'!H633/3.6*10^3</f>
        <v>5.5555555555555554</v>
      </c>
      <c r="H636" s="91">
        <f>RADIANS('貼り付けシート（日射量等）'!I633)</f>
        <v>1.5707963267948967E-2</v>
      </c>
      <c r="I636" s="91">
        <f>IF('貼り付けシート（日射量等）'!J633&lt;0,RADIANS(360+('貼り付けシート（日射量等）'!J633)),RADIANS('貼り付けシート（日射量等）'!J633))</f>
        <v>5.1557026103912493</v>
      </c>
    </row>
    <row r="637" spans="1:9">
      <c r="A637" s="20">
        <v>41666</v>
      </c>
      <c r="B637" s="35" t="s">
        <v>367</v>
      </c>
      <c r="C637" s="90">
        <f t="shared" si="27"/>
        <v>41.22436998155375</v>
      </c>
      <c r="D637" s="90">
        <f t="shared" si="28"/>
        <v>6.2021421062526247</v>
      </c>
      <c r="E637" s="90">
        <f t="shared" si="29"/>
        <v>35.022227875301127</v>
      </c>
      <c r="F637" s="50">
        <f>'貼り付けシート（日射量等）'!G634/3.6*10^3</f>
        <v>16.666666666666668</v>
      </c>
      <c r="G637" s="50">
        <f>'貼り付けシート（日射量等）'!H634/3.6*10^3</f>
        <v>36.111111111111114</v>
      </c>
      <c r="H637" s="91">
        <f>RADIANS('貼り付けシート（日射量等）'!I634)</f>
        <v>0.1884955592153876</v>
      </c>
      <c r="I637" s="91">
        <f>IF('貼り付けシート（日射量等）'!J634&lt;0,RADIANS(360+('貼り付けシート（日射量等）'!J634)),RADIANS('貼り付けシート（日射量等）'!J634))</f>
        <v>5.3354715233466656</v>
      </c>
    </row>
    <row r="638" spans="1:9">
      <c r="A638" s="20">
        <v>41666</v>
      </c>
      <c r="B638" s="35" t="s">
        <v>368</v>
      </c>
      <c r="C638" s="90">
        <f t="shared" si="27"/>
        <v>78.037010201199564</v>
      </c>
      <c r="D638" s="90">
        <f t="shared" si="28"/>
        <v>10.68657197946664</v>
      </c>
      <c r="E638" s="90">
        <f t="shared" si="29"/>
        <v>67.350438221732929</v>
      </c>
      <c r="F638" s="50">
        <f>'貼り付けシート（日射量等）'!G635/3.6*10^3</f>
        <v>19.444444444444446</v>
      </c>
      <c r="G638" s="50">
        <f>'貼り付けシート（日射量等）'!H635/3.6*10^3</f>
        <v>69.444444444444443</v>
      </c>
      <c r="H638" s="91">
        <f>RADIANS('貼り付けシート（日射量等）'!I635)</f>
        <v>0.3385938748868999</v>
      </c>
      <c r="I638" s="91">
        <f>IF('貼り付けシート（日射量等）'!J635&lt;0,RADIANS(360+('貼り付けシート（日射量等）'!J635)),RADIANS('貼り付けシート（日射量等）'!J635))</f>
        <v>5.5396750458300019</v>
      </c>
    </row>
    <row r="639" spans="1:9">
      <c r="A639" s="20">
        <v>41666</v>
      </c>
      <c r="B639" s="35" t="s">
        <v>369</v>
      </c>
      <c r="C639" s="90">
        <f t="shared" si="27"/>
        <v>105.65796962994146</v>
      </c>
      <c r="D639" s="90">
        <f t="shared" si="28"/>
        <v>11.367356119515369</v>
      </c>
      <c r="E639" s="90">
        <f t="shared" si="29"/>
        <v>94.290613510426098</v>
      </c>
      <c r="F639" s="50">
        <f>'貼り付けシート（日射量等）'!G636/3.6*10^3</f>
        <v>16.666666666666668</v>
      </c>
      <c r="G639" s="50">
        <f>'貼り付けシート（日射量等）'!H636/3.6*10^3</f>
        <v>97.222222222222214</v>
      </c>
      <c r="H639" s="91">
        <f>RADIANS('貼り付けシート（日射量等）'!I636)</f>
        <v>0.45553093477052004</v>
      </c>
      <c r="I639" s="91">
        <f>IF('貼り付けシート（日射量等）'!J636&lt;0,RADIANS(360+('貼り付けシート（日射量等）'!J636)),RADIANS('貼り付けシート（日射量等）'!J636))</f>
        <v>5.7770398241012311</v>
      </c>
    </row>
    <row r="640" spans="1:9">
      <c r="A640" s="20">
        <v>41666</v>
      </c>
      <c r="B640" s="35" t="s">
        <v>370</v>
      </c>
      <c r="C640" s="90">
        <f t="shared" si="27"/>
        <v>125.83406414268769</v>
      </c>
      <c r="D640" s="90">
        <f t="shared" si="28"/>
        <v>12.685327930176379</v>
      </c>
      <c r="E640" s="90">
        <f t="shared" si="29"/>
        <v>113.14873621251131</v>
      </c>
      <c r="F640" s="50">
        <f>'貼り付けシート（日射量等）'!G637/3.6*10^3</f>
        <v>16.666666666666668</v>
      </c>
      <c r="G640" s="50">
        <f>'貼り付けシート（日射量等）'!H637/3.6*10^3</f>
        <v>116.66666666666666</v>
      </c>
      <c r="H640" s="91">
        <f>RADIANS('貼り付けシート（日射量等）'!I637)</f>
        <v>0.52883476335428181</v>
      </c>
      <c r="I640" s="91">
        <f>IF('貼り付けシート（日射量等）'!J637&lt;0,RADIANS(360+('貼り付けシート（日射量等）'!J637)),RADIANS('貼り付けシート（日射量等）'!J637))</f>
        <v>6.0458205289083571</v>
      </c>
    </row>
    <row r="641" spans="1:9">
      <c r="A641" s="20">
        <v>41666</v>
      </c>
      <c r="B641" s="35" t="s">
        <v>371</v>
      </c>
      <c r="C641" s="90">
        <f t="shared" si="27"/>
        <v>126.67650234768334</v>
      </c>
      <c r="D641" s="90">
        <f t="shared" si="28"/>
        <v>10.833748606302697</v>
      </c>
      <c r="E641" s="90">
        <f t="shared" si="29"/>
        <v>115.84275374138065</v>
      </c>
      <c r="F641" s="50">
        <f>'貼り付けシート（日射量等）'!G638/3.6*10^3</f>
        <v>13.888888888888889</v>
      </c>
      <c r="G641" s="50">
        <f>'貼り付けシート（日射量等）'!H638/3.6*10^3</f>
        <v>119.44444444444444</v>
      </c>
      <c r="H641" s="91">
        <f>RADIANS('貼り付けシート（日射量等）'!I638)</f>
        <v>0.54628805587422513</v>
      </c>
      <c r="I641" s="91">
        <f>IF('貼り付けシート（日射量等）'!J638&lt;0,RADIANS(360+('貼り付けシート（日射量等）'!J638)),RADIANS('貼り付けシート（日射量等）'!J638))</f>
        <v>5.235987755982989E-2</v>
      </c>
    </row>
    <row r="642" spans="1:9">
      <c r="A642" s="20">
        <v>41666</v>
      </c>
      <c r="B642" s="35" t="s">
        <v>372</v>
      </c>
      <c r="C642" s="90">
        <f t="shared" si="27"/>
        <v>102.50428545814</v>
      </c>
      <c r="D642" s="90">
        <f t="shared" si="28"/>
        <v>8.2136719477138982</v>
      </c>
      <c r="E642" s="90">
        <f t="shared" si="29"/>
        <v>94.290613510426098</v>
      </c>
      <c r="F642" s="50">
        <f>'貼り付けシート（日射量等）'!G639/3.6*10^3</f>
        <v>11.111111111111111</v>
      </c>
      <c r="G642" s="50">
        <f>'貼り付けシート（日射量等）'!H639/3.6*10^3</f>
        <v>97.222222222222214</v>
      </c>
      <c r="H642" s="91">
        <f>RADIANS('貼り付けシート（日射量等）'!I639)</f>
        <v>0.50789081233034994</v>
      </c>
      <c r="I642" s="91">
        <f>IF('貼り付けシート（日射量等）'!J639&lt;0,RADIANS(360+('貼り付けシート（日射量等）'!J639)),RADIANS('貼り付けシート（日射量等）'!J639))</f>
        <v>0.33510321638291124</v>
      </c>
    </row>
    <row r="643" spans="1:9">
      <c r="A643" s="20">
        <v>41666</v>
      </c>
      <c r="B643" s="35" t="s">
        <v>373</v>
      </c>
      <c r="C643" s="90">
        <f t="shared" si="27"/>
        <v>82.539573611359046</v>
      </c>
      <c r="D643" s="90">
        <f t="shared" si="28"/>
        <v>7.1070828030181596</v>
      </c>
      <c r="E643" s="90">
        <f t="shared" si="29"/>
        <v>75.432490808340887</v>
      </c>
      <c r="F643" s="50">
        <f>'貼り付けシート（日射量等）'!G640/3.6*10^3</f>
        <v>11.111111111111111</v>
      </c>
      <c r="G643" s="50">
        <f>'貼り付けシート（日射量等）'!H640/3.6*10^3</f>
        <v>77.777777777777786</v>
      </c>
      <c r="H643" s="91">
        <f>RADIANS('貼り付けシート（日射量等）'!I640)</f>
        <v>0.41713369122664473</v>
      </c>
      <c r="I643" s="91">
        <f>IF('貼り付けシート（日射量等）'!J640&lt;0,RADIANS(360+('貼り付けシート（日射量等）'!J640)),RADIANS('貼り付けシート（日射量等）'!J640))</f>
        <v>0.59515727493006643</v>
      </c>
    </row>
    <row r="644" spans="1:9">
      <c r="A644" s="20">
        <v>41666</v>
      </c>
      <c r="B644" s="35" t="s">
        <v>374</v>
      </c>
      <c r="C644" s="90">
        <f t="shared" si="27"/>
        <v>66.112620763324841</v>
      </c>
      <c r="D644" s="90">
        <f t="shared" si="28"/>
        <v>9.5382526570691848</v>
      </c>
      <c r="E644" s="90">
        <f t="shared" si="29"/>
        <v>56.574368106255655</v>
      </c>
      <c r="F644" s="50">
        <f>'貼り付けシート（日射量等）'!G641/3.6*10^3</f>
        <v>19.444444444444446</v>
      </c>
      <c r="G644" s="50">
        <f>'貼り付けシート（日射量等）'!H641/3.6*10^3</f>
        <v>58.333333333333329</v>
      </c>
      <c r="H644" s="91">
        <f>RADIANS('貼り付けシート（日射量等）'!I641)</f>
        <v>0.28797932657906439</v>
      </c>
      <c r="I644" s="91">
        <f>IF('貼り付けシート（日射量等）'!J641&lt;0,RADIANS(360+('貼り付けシート（日射量等）'!J641)),RADIANS('貼り付けシート（日射量等）'!J641))</f>
        <v>0.82030474843733492</v>
      </c>
    </row>
    <row r="645" spans="1:9">
      <c r="A645" s="20">
        <v>41666</v>
      </c>
      <c r="B645" s="35" t="s">
        <v>375</v>
      </c>
      <c r="C645" s="90">
        <f t="shared" si="27"/>
        <v>26.556465251892824</v>
      </c>
      <c r="D645" s="90">
        <f t="shared" si="28"/>
        <v>5.0043250209382837</v>
      </c>
      <c r="E645" s="90">
        <f t="shared" si="29"/>
        <v>21.552140230954539</v>
      </c>
      <c r="F645" s="50">
        <f>'貼り付けシート（日射量等）'!G642/3.6*10^3</f>
        <v>16.666666666666668</v>
      </c>
      <c r="G645" s="50">
        <f>'貼り付けシート（日射量等）'!H642/3.6*10^3</f>
        <v>22.222222222222221</v>
      </c>
      <c r="H645" s="91">
        <f>RADIANS('貼り付けシート（日射量等）'!I642)</f>
        <v>0.1291543646475804</v>
      </c>
      <c r="I645" s="91">
        <f>IF('貼り付けシート（日射量等）'!J642&lt;0,RADIANS(360+('貼り付けシート（日射量等）'!J642)),RADIANS('貼り付けシート（日射量等）'!J642))</f>
        <v>1.0140362954087054</v>
      </c>
    </row>
    <row r="646" spans="1:9">
      <c r="A646" s="20">
        <v>41666</v>
      </c>
      <c r="B646" s="35" t="s">
        <v>376</v>
      </c>
      <c r="C646" s="90">
        <f t="shared" si="27"/>
        <v>0</v>
      </c>
      <c r="D646" s="90">
        <f t="shared" si="28"/>
        <v>0</v>
      </c>
      <c r="E646" s="90">
        <f t="shared" si="29"/>
        <v>0</v>
      </c>
      <c r="F646" s="50">
        <f>'貼り付けシート（日射量等）'!G643/3.6*10^3</f>
        <v>0</v>
      </c>
      <c r="G646" s="50">
        <f>'貼り付けシート（日射量等）'!H643/3.6*10^3</f>
        <v>0</v>
      </c>
      <c r="H646" s="91">
        <f>RADIANS('貼り付けシート（日射量等）'!I643)</f>
        <v>0</v>
      </c>
      <c r="I646" s="91">
        <f>IF('貼り付けシート（日射量等）'!J643&lt;0,RADIANS(360+('貼り付けシート（日射量等）'!J643)),RADIANS('貼り付けシート（日射量等）'!J643))</f>
        <v>0</v>
      </c>
    </row>
    <row r="647" spans="1:9">
      <c r="A647" s="20">
        <v>41666</v>
      </c>
      <c r="B647" s="35" t="s">
        <v>377</v>
      </c>
      <c r="C647" s="90">
        <f t="shared" ref="C647:C710" si="30">IF(D647&lt;0,E647,D647+E647)</f>
        <v>0</v>
      </c>
      <c r="D647" s="90">
        <f t="shared" ref="D647:D710" si="31">F647*(SIN(H647)*COS($O$5)+COS(H647)*SIN($O$5)*COS($O$4-I647))</f>
        <v>0</v>
      </c>
      <c r="E647" s="90">
        <f t="shared" ref="E647:E710" si="32">G647*(1+COS($O$5))/2</f>
        <v>0</v>
      </c>
      <c r="F647" s="50">
        <f>'貼り付けシート（日射量等）'!G644/3.6*10^3</f>
        <v>0</v>
      </c>
      <c r="G647" s="50">
        <f>'貼り付けシート（日射量等）'!H644/3.6*10^3</f>
        <v>0</v>
      </c>
      <c r="H647" s="91">
        <f>RADIANS('貼り付けシート（日射量等）'!I644)</f>
        <v>0</v>
      </c>
      <c r="I647" s="91">
        <f>IF('貼り付けシート（日射量等）'!J644&lt;0,RADIANS(360+('貼り付けシート（日射量等）'!J644)),RADIANS('貼り付けシート（日射量等）'!J644))</f>
        <v>0</v>
      </c>
    </row>
    <row r="648" spans="1:9">
      <c r="A648" s="20">
        <v>41666</v>
      </c>
      <c r="B648" s="35" t="s">
        <v>378</v>
      </c>
      <c r="C648" s="90">
        <f t="shared" si="30"/>
        <v>0</v>
      </c>
      <c r="D648" s="90">
        <f t="shared" si="31"/>
        <v>0</v>
      </c>
      <c r="E648" s="90">
        <f t="shared" si="32"/>
        <v>0</v>
      </c>
      <c r="F648" s="50">
        <f>'貼り付けシート（日射量等）'!G645/3.6*10^3</f>
        <v>0</v>
      </c>
      <c r="G648" s="50">
        <f>'貼り付けシート（日射量等）'!H645/3.6*10^3</f>
        <v>0</v>
      </c>
      <c r="H648" s="91">
        <f>RADIANS('貼り付けシート（日射量等）'!I645)</f>
        <v>0</v>
      </c>
      <c r="I648" s="91">
        <f>IF('貼り付けシート（日射量等）'!J645&lt;0,RADIANS(360+('貼り付けシート（日射量等）'!J645)),RADIANS('貼り付けシート（日射量等）'!J645))</f>
        <v>0</v>
      </c>
    </row>
    <row r="649" spans="1:9">
      <c r="A649" s="20">
        <v>41666</v>
      </c>
      <c r="B649" s="35" t="s">
        <v>379</v>
      </c>
      <c r="C649" s="90">
        <f t="shared" si="30"/>
        <v>0</v>
      </c>
      <c r="D649" s="90">
        <f t="shared" si="31"/>
        <v>0</v>
      </c>
      <c r="E649" s="90">
        <f t="shared" si="32"/>
        <v>0</v>
      </c>
      <c r="F649" s="50">
        <f>'貼り付けシート（日射量等）'!G646/3.6*10^3</f>
        <v>0</v>
      </c>
      <c r="G649" s="50">
        <f>'貼り付けシート（日射量等）'!H646/3.6*10^3</f>
        <v>0</v>
      </c>
      <c r="H649" s="91">
        <f>RADIANS('貼り付けシート（日射量等）'!I646)</f>
        <v>0</v>
      </c>
      <c r="I649" s="91">
        <f>IF('貼り付けシート（日射量等）'!J646&lt;0,RADIANS(360+('貼り付けシート（日射量等）'!J646)),RADIANS('貼り付けシート（日射量等）'!J646))</f>
        <v>0</v>
      </c>
    </row>
    <row r="650" spans="1:9">
      <c r="A650" s="20">
        <v>41666</v>
      </c>
      <c r="B650" s="35" t="s">
        <v>380</v>
      </c>
      <c r="C650" s="90">
        <f t="shared" si="30"/>
        <v>0</v>
      </c>
      <c r="D650" s="90">
        <f t="shared" si="31"/>
        <v>0</v>
      </c>
      <c r="E650" s="90">
        <f t="shared" si="32"/>
        <v>0</v>
      </c>
      <c r="F650" s="50">
        <f>'貼り付けシート（日射量等）'!G647/3.6*10^3</f>
        <v>0</v>
      </c>
      <c r="G650" s="50">
        <f>'貼り付けシート（日射量等）'!H647/3.6*10^3</f>
        <v>0</v>
      </c>
      <c r="H650" s="91">
        <f>RADIANS('貼り付けシート（日射量等）'!I647)</f>
        <v>0</v>
      </c>
      <c r="I650" s="91">
        <f>IF('貼り付けシート（日射量等）'!J647&lt;0,RADIANS(360+('貼り付けシート（日射量等）'!J647)),RADIANS('貼り付けシート（日射量等）'!J647))</f>
        <v>0</v>
      </c>
    </row>
    <row r="651" spans="1:9">
      <c r="A651" s="20">
        <v>41666</v>
      </c>
      <c r="B651" s="35" t="s">
        <v>381</v>
      </c>
      <c r="C651" s="90">
        <f t="shared" si="30"/>
        <v>0</v>
      </c>
      <c r="D651" s="90">
        <f t="shared" si="31"/>
        <v>0</v>
      </c>
      <c r="E651" s="90">
        <f t="shared" si="32"/>
        <v>0</v>
      </c>
      <c r="F651" s="50">
        <f>'貼り付けシート（日射量等）'!G648/3.6*10^3</f>
        <v>0</v>
      </c>
      <c r="G651" s="50">
        <f>'貼り付けシート（日射量等）'!H648/3.6*10^3</f>
        <v>0</v>
      </c>
      <c r="H651" s="91">
        <f>RADIANS('貼り付けシート（日射量等）'!I648)</f>
        <v>0</v>
      </c>
      <c r="I651" s="91">
        <f>IF('貼り付けシート（日射量等）'!J648&lt;0,RADIANS(360+('貼り付けシート（日射量等）'!J648)),RADIANS('貼り付けシート（日射量等）'!J648))</f>
        <v>0</v>
      </c>
    </row>
    <row r="652" spans="1:9">
      <c r="A652" s="20">
        <v>41666</v>
      </c>
      <c r="B652" s="35" t="s">
        <v>382</v>
      </c>
      <c r="C652" s="90">
        <f t="shared" si="30"/>
        <v>0</v>
      </c>
      <c r="D652" s="90">
        <f t="shared" si="31"/>
        <v>0</v>
      </c>
      <c r="E652" s="90">
        <f t="shared" si="32"/>
        <v>0</v>
      </c>
      <c r="F652" s="50">
        <f>'貼り付けシート（日射量等）'!G649/3.6*10^3</f>
        <v>0</v>
      </c>
      <c r="G652" s="50">
        <f>'貼り付けシート（日射量等）'!H649/3.6*10^3</f>
        <v>0</v>
      </c>
      <c r="H652" s="91">
        <f>RADIANS('貼り付けシート（日射量等）'!I649)</f>
        <v>0</v>
      </c>
      <c r="I652" s="91">
        <f>IF('貼り付けシート（日射量等）'!J649&lt;0,RADIANS(360+('貼り付けシート（日射量等）'!J649)),RADIANS('貼り付けシート（日射量等）'!J649))</f>
        <v>0</v>
      </c>
    </row>
    <row r="653" spans="1:9">
      <c r="A653" s="20">
        <v>41666</v>
      </c>
      <c r="B653" s="35" t="s">
        <v>383</v>
      </c>
      <c r="C653" s="90">
        <f t="shared" si="30"/>
        <v>0</v>
      </c>
      <c r="D653" s="90">
        <f t="shared" si="31"/>
        <v>0</v>
      </c>
      <c r="E653" s="90">
        <f t="shared" si="32"/>
        <v>0</v>
      </c>
      <c r="F653" s="50">
        <f>'貼り付けシート（日射量等）'!G650/3.6*10^3</f>
        <v>0</v>
      </c>
      <c r="G653" s="50">
        <f>'貼り付けシート（日射量等）'!H650/3.6*10^3</f>
        <v>0</v>
      </c>
      <c r="H653" s="91">
        <f>RADIANS('貼り付けシート（日射量等）'!I650)</f>
        <v>0</v>
      </c>
      <c r="I653" s="91">
        <f>IF('貼り付けシート（日射量等）'!J650&lt;0,RADIANS(360+('貼り付けシート（日射量等）'!J650)),RADIANS('貼り付けシート（日射量等）'!J650))</f>
        <v>0</v>
      </c>
    </row>
    <row r="654" spans="1:9">
      <c r="A654" s="20">
        <v>41667</v>
      </c>
      <c r="B654" s="35" t="s">
        <v>360</v>
      </c>
      <c r="C654" s="90">
        <f t="shared" si="30"/>
        <v>0</v>
      </c>
      <c r="D654" s="90">
        <f t="shared" si="31"/>
        <v>0</v>
      </c>
      <c r="E654" s="90">
        <f t="shared" si="32"/>
        <v>0</v>
      </c>
      <c r="F654" s="50">
        <f>'貼り付けシート（日射量等）'!G651/3.6*10^3</f>
        <v>0</v>
      </c>
      <c r="G654" s="50">
        <f>'貼り付けシート（日射量等）'!H651/3.6*10^3</f>
        <v>0</v>
      </c>
      <c r="H654" s="91">
        <f>RADIANS('貼り付けシート（日射量等）'!I651)</f>
        <v>0</v>
      </c>
      <c r="I654" s="91">
        <f>IF('貼り付けシート（日射量等）'!J651&lt;0,RADIANS(360+('貼り付けシート（日射量等）'!J651)),RADIANS('貼り付けシート（日射量等）'!J651))</f>
        <v>0</v>
      </c>
    </row>
    <row r="655" spans="1:9">
      <c r="A655" s="20">
        <v>41667</v>
      </c>
      <c r="B655" s="35" t="s">
        <v>361</v>
      </c>
      <c r="C655" s="90">
        <f t="shared" si="30"/>
        <v>0</v>
      </c>
      <c r="D655" s="90">
        <f t="shared" si="31"/>
        <v>0</v>
      </c>
      <c r="E655" s="90">
        <f t="shared" si="32"/>
        <v>0</v>
      </c>
      <c r="F655" s="50">
        <f>'貼り付けシート（日射量等）'!G652/3.6*10^3</f>
        <v>0</v>
      </c>
      <c r="G655" s="50">
        <f>'貼り付けシート（日射量等）'!H652/3.6*10^3</f>
        <v>0</v>
      </c>
      <c r="H655" s="91">
        <f>RADIANS('貼り付けシート（日射量等）'!I652)</f>
        <v>0</v>
      </c>
      <c r="I655" s="91">
        <f>IF('貼り付けシート（日射量等）'!J652&lt;0,RADIANS(360+('貼り付けシート（日射量等）'!J652)),RADIANS('貼り付けシート（日射量等）'!J652))</f>
        <v>0</v>
      </c>
    </row>
    <row r="656" spans="1:9">
      <c r="A656" s="20">
        <v>41667</v>
      </c>
      <c r="B656" s="35" t="s">
        <v>362</v>
      </c>
      <c r="C656" s="90">
        <f t="shared" si="30"/>
        <v>0</v>
      </c>
      <c r="D656" s="90">
        <f t="shared" si="31"/>
        <v>0</v>
      </c>
      <c r="E656" s="90">
        <f t="shared" si="32"/>
        <v>0</v>
      </c>
      <c r="F656" s="50">
        <f>'貼り付けシート（日射量等）'!G653/3.6*10^3</f>
        <v>0</v>
      </c>
      <c r="G656" s="50">
        <f>'貼り付けシート（日射量等）'!H653/3.6*10^3</f>
        <v>0</v>
      </c>
      <c r="H656" s="91">
        <f>RADIANS('貼り付けシート（日射量等）'!I653)</f>
        <v>0</v>
      </c>
      <c r="I656" s="91">
        <f>IF('貼り付けシート（日射量等）'!J653&lt;0,RADIANS(360+('貼り付けシート（日射量等）'!J653)),RADIANS('貼り付けシート（日射量等）'!J653))</f>
        <v>0</v>
      </c>
    </row>
    <row r="657" spans="1:9">
      <c r="A657" s="20">
        <v>41667</v>
      </c>
      <c r="B657" s="35" t="s">
        <v>363</v>
      </c>
      <c r="C657" s="90">
        <f t="shared" si="30"/>
        <v>0</v>
      </c>
      <c r="D657" s="90">
        <f t="shared" si="31"/>
        <v>0</v>
      </c>
      <c r="E657" s="90">
        <f t="shared" si="32"/>
        <v>0</v>
      </c>
      <c r="F657" s="50">
        <f>'貼り付けシート（日射量等）'!G654/3.6*10^3</f>
        <v>0</v>
      </c>
      <c r="G657" s="50">
        <f>'貼り付けシート（日射量等）'!H654/3.6*10^3</f>
        <v>0</v>
      </c>
      <c r="H657" s="91">
        <f>RADIANS('貼り付けシート（日射量等）'!I654)</f>
        <v>0</v>
      </c>
      <c r="I657" s="91">
        <f>IF('貼り付けシート（日射量等）'!J654&lt;0,RADIANS(360+('貼り付けシート（日射量等）'!J654)),RADIANS('貼り付けシート（日射量等）'!J654))</f>
        <v>0</v>
      </c>
    </row>
    <row r="658" spans="1:9">
      <c r="A658" s="20">
        <v>41667</v>
      </c>
      <c r="B658" s="35" t="s">
        <v>364</v>
      </c>
      <c r="C658" s="90">
        <f t="shared" si="30"/>
        <v>0</v>
      </c>
      <c r="D658" s="90">
        <f t="shared" si="31"/>
        <v>0</v>
      </c>
      <c r="E658" s="90">
        <f t="shared" si="32"/>
        <v>0</v>
      </c>
      <c r="F658" s="50">
        <f>'貼り付けシート（日射量等）'!G655/3.6*10^3</f>
        <v>0</v>
      </c>
      <c r="G658" s="50">
        <f>'貼り付けシート（日射量等）'!H655/3.6*10^3</f>
        <v>0</v>
      </c>
      <c r="H658" s="91">
        <f>RADIANS('貼り付けシート（日射量等）'!I655)</f>
        <v>0</v>
      </c>
      <c r="I658" s="91">
        <f>IF('貼り付けシート（日射量等）'!J655&lt;0,RADIANS(360+('貼り付けシート（日射量等）'!J655)),RADIANS('貼り付けシート（日射量等）'!J655))</f>
        <v>0</v>
      </c>
    </row>
    <row r="659" spans="1:9">
      <c r="A659" s="20">
        <v>41667</v>
      </c>
      <c r="B659" s="35" t="s">
        <v>365</v>
      </c>
      <c r="C659" s="90">
        <f t="shared" si="30"/>
        <v>0</v>
      </c>
      <c r="D659" s="90">
        <f t="shared" si="31"/>
        <v>0</v>
      </c>
      <c r="E659" s="90">
        <f t="shared" si="32"/>
        <v>0</v>
      </c>
      <c r="F659" s="50">
        <f>'貼り付けシート（日射量等）'!G656/3.6*10^3</f>
        <v>0</v>
      </c>
      <c r="G659" s="50">
        <f>'貼り付けシート（日射量等）'!H656/3.6*10^3</f>
        <v>0</v>
      </c>
      <c r="H659" s="91">
        <f>RADIANS('貼り付けシート（日射量等）'!I656)</f>
        <v>0</v>
      </c>
      <c r="I659" s="91">
        <f>IF('貼り付けシート（日射量等）'!J656&lt;0,RADIANS(360+('貼り付けシート（日射量等）'!J656)),RADIANS('貼り付けシート（日射量等）'!J656))</f>
        <v>0</v>
      </c>
    </row>
    <row r="660" spans="1:9">
      <c r="A660" s="20">
        <v>41667</v>
      </c>
      <c r="B660" s="35" t="s">
        <v>366</v>
      </c>
      <c r="C660" s="90">
        <f t="shared" si="30"/>
        <v>9.8760808955008255</v>
      </c>
      <c r="D660" s="90">
        <f t="shared" si="31"/>
        <v>1.7940283088928723</v>
      </c>
      <c r="E660" s="90">
        <f t="shared" si="32"/>
        <v>8.0820525866079524</v>
      </c>
      <c r="F660" s="50">
        <f>'貼り付けシート（日射量等）'!G657/3.6*10^3</f>
        <v>11.111111111111111</v>
      </c>
      <c r="G660" s="50">
        <f>'貼り付けシート（日射量等）'!H657/3.6*10^3</f>
        <v>8.3333333333333339</v>
      </c>
      <c r="H660" s="91">
        <f>RADIANS('貼り付けシート（日射量等）'!I657)</f>
        <v>1.7453292519943295E-2</v>
      </c>
      <c r="I660" s="91">
        <f>IF('貼り付けシート（日射量等）'!J657&lt;0,RADIANS(360+('貼り付けシート（日射量等）'!J657)),RADIANS('貼り付けシート（日射量等）'!J657))</f>
        <v>5.1504666226352667</v>
      </c>
    </row>
    <row r="661" spans="1:9">
      <c r="A661" s="20">
        <v>41667</v>
      </c>
      <c r="B661" s="35" t="s">
        <v>367</v>
      </c>
      <c r="C661" s="90">
        <f t="shared" si="30"/>
        <v>51.784353896270161</v>
      </c>
      <c r="D661" s="90">
        <f t="shared" si="31"/>
        <v>11.374090963230412</v>
      </c>
      <c r="E661" s="90">
        <f t="shared" si="32"/>
        <v>40.410262933039753</v>
      </c>
      <c r="F661" s="50">
        <f>'貼り付けシート（日射量等）'!G658/3.6*10^3</f>
        <v>30.555555555555554</v>
      </c>
      <c r="G661" s="50">
        <f>'貼り付けシート（日射量等）'!H658/3.6*10^3</f>
        <v>41.666666666666664</v>
      </c>
      <c r="H661" s="91">
        <f>RADIANS('貼り付けシート（日射量等）'!I658)</f>
        <v>0.19024088846738194</v>
      </c>
      <c r="I661" s="91">
        <f>IF('貼り付けシート（日射量等）'!J658&lt;0,RADIANS(360+('貼り付けシート（日射量等）'!J658)),RADIANS('貼り付けシート（日射量等）'!J658))</f>
        <v>5.3302355355906821</v>
      </c>
    </row>
    <row r="662" spans="1:9">
      <c r="A662" s="20">
        <v>41667</v>
      </c>
      <c r="B662" s="35" t="s">
        <v>368</v>
      </c>
      <c r="C662" s="90">
        <f t="shared" si="30"/>
        <v>91.882310723033001</v>
      </c>
      <c r="D662" s="90">
        <f t="shared" si="31"/>
        <v>13.755802385822822</v>
      </c>
      <c r="E662" s="90">
        <f t="shared" si="32"/>
        <v>78.126508337210183</v>
      </c>
      <c r="F662" s="50">
        <f>'貼り付けシート（日射量等）'!G659/3.6*10^3</f>
        <v>24.999999999999996</v>
      </c>
      <c r="G662" s="50">
        <f>'貼り付けシート（日射量等）'!H659/3.6*10^3</f>
        <v>80.555555555555543</v>
      </c>
      <c r="H662" s="91">
        <f>RADIANS('貼り付けシート（日射量等）'!I659)</f>
        <v>0.34033920413889424</v>
      </c>
      <c r="I662" s="91">
        <f>IF('貼り付けシート（日射量等）'!J659&lt;0,RADIANS(360+('貼り付けシート（日射量等）'!J659)),RADIANS('貼り付けシート（日射量等）'!J659))</f>
        <v>5.5361843873260135</v>
      </c>
    </row>
    <row r="663" spans="1:9">
      <c r="A663" s="20">
        <v>41667</v>
      </c>
      <c r="B663" s="35" t="s">
        <v>369</v>
      </c>
      <c r="C663" s="90">
        <f t="shared" si="30"/>
        <v>163.51298981123855</v>
      </c>
      <c r="D663" s="90">
        <f t="shared" si="31"/>
        <v>34.200148425511316</v>
      </c>
      <c r="E663" s="90">
        <f t="shared" si="32"/>
        <v>129.31284138572724</v>
      </c>
      <c r="F663" s="50">
        <f>'貼り付けシート（日射量等）'!G660/3.6*10^3</f>
        <v>49.999999999999993</v>
      </c>
      <c r="G663" s="50">
        <f>'貼り付けシート（日射量等）'!H660/3.6*10^3</f>
        <v>133.33333333333334</v>
      </c>
      <c r="H663" s="91">
        <f>RADIANS('貼り付けシート（日射量等）'!I660)</f>
        <v>0.4590215932745087</v>
      </c>
      <c r="I663" s="91">
        <f>IF('貼り付けシート（日射量等）'!J660&lt;0,RADIANS(360+('貼り付けシート（日射量等）'!J660)),RADIANS('貼り付けシート（日射量等）'!J660))</f>
        <v>5.7735491655972426</v>
      </c>
    </row>
    <row r="664" spans="1:9">
      <c r="A664" s="20">
        <v>41667</v>
      </c>
      <c r="B664" s="35" t="s">
        <v>370</v>
      </c>
      <c r="C664" s="90">
        <f t="shared" si="30"/>
        <v>152.63407169622735</v>
      </c>
      <c r="D664" s="90">
        <f t="shared" si="31"/>
        <v>23.321230310500106</v>
      </c>
      <c r="E664" s="90">
        <f t="shared" si="32"/>
        <v>129.31284138572724</v>
      </c>
      <c r="F664" s="50">
        <f>'貼り付けシート（日射量等）'!G661/3.6*10^3</f>
        <v>30.555555555555554</v>
      </c>
      <c r="G664" s="50">
        <f>'貼り付けシート（日射量等）'!H661/3.6*10^3</f>
        <v>133.33333333333334</v>
      </c>
      <c r="H664" s="91">
        <f>RADIANS('貼り付けシート（日射量等）'!I661)</f>
        <v>0.53232542185827048</v>
      </c>
      <c r="I664" s="91">
        <f>IF('貼り付けシート（日射量等）'!J661&lt;0,RADIANS(360+('貼り付けシート（日射量等）'!J661)),RADIANS('貼り付けシート（日射量等）'!J661))</f>
        <v>6.0440751996563638</v>
      </c>
    </row>
    <row r="665" spans="1:9">
      <c r="A665" s="20">
        <v>41667</v>
      </c>
      <c r="B665" s="35" t="s">
        <v>371</v>
      </c>
      <c r="C665" s="90">
        <f t="shared" si="30"/>
        <v>236.03605907515131</v>
      </c>
      <c r="D665" s="90">
        <f t="shared" si="31"/>
        <v>60.924919698645702</v>
      </c>
      <c r="E665" s="90">
        <f t="shared" si="32"/>
        <v>175.11113937650561</v>
      </c>
      <c r="F665" s="50">
        <f>'貼り付けシート（日射量等）'!G662/3.6*10^3</f>
        <v>77.777777777777786</v>
      </c>
      <c r="G665" s="50">
        <f>'貼り付けシート（日射量等）'!H662/3.6*10^3</f>
        <v>180.55555555555554</v>
      </c>
      <c r="H665" s="91">
        <f>RADIANS('貼り付けシート（日射量等）'!I662)</f>
        <v>0.55152404363020813</v>
      </c>
      <c r="I665" s="91">
        <f>IF('貼り付けシート（日射量等）'!J662&lt;0,RADIANS(360+('貼り付けシート（日射量等）'!J662)),RADIANS('貼り付けシート（日射量等）'!J662))</f>
        <v>5.0614548307835558E-2</v>
      </c>
    </row>
    <row r="666" spans="1:9">
      <c r="A666" s="20">
        <v>41667</v>
      </c>
      <c r="B666" s="35" t="s">
        <v>372</v>
      </c>
      <c r="C666" s="90">
        <f t="shared" si="30"/>
        <v>346.76774027342049</v>
      </c>
      <c r="D666" s="90">
        <f t="shared" si="31"/>
        <v>160.88053078143761</v>
      </c>
      <c r="E666" s="90">
        <f t="shared" si="32"/>
        <v>185.88720949198287</v>
      </c>
      <c r="F666" s="50">
        <f>'貼り付けシート（日射量等）'!G663/3.6*10^3</f>
        <v>216.66666666666669</v>
      </c>
      <c r="G666" s="50">
        <f>'貼り付けシート（日射量等）'!H663/3.6*10^3</f>
        <v>191.66666666666666</v>
      </c>
      <c r="H666" s="91">
        <f>RADIANS('貼り付けシート（日射量等）'!I663)</f>
        <v>0.51312680008633282</v>
      </c>
      <c r="I666" s="91">
        <f>IF('貼り付けシート（日射量等）'!J663&lt;0,RADIANS(360+('貼り付けシート（日射量等）'!J663)),RADIANS('貼り付けシート（日射量等）'!J663))</f>
        <v>0.33684854563490563</v>
      </c>
    </row>
    <row r="667" spans="1:9">
      <c r="A667" s="20">
        <v>41667</v>
      </c>
      <c r="B667" s="35" t="s">
        <v>373</v>
      </c>
      <c r="C667" s="90">
        <f t="shared" si="30"/>
        <v>221.43613261619936</v>
      </c>
      <c r="D667" s="90">
        <f t="shared" si="31"/>
        <v>78.653203586125514</v>
      </c>
      <c r="E667" s="90">
        <f t="shared" si="32"/>
        <v>142.78292903007383</v>
      </c>
      <c r="F667" s="50">
        <f>'貼り付けシート（日射量等）'!G664/3.6*10^3</f>
        <v>122.22222222222221</v>
      </c>
      <c r="G667" s="50">
        <f>'貼り付けシート（日射量等）'!H664/3.6*10^3</f>
        <v>147.22222222222223</v>
      </c>
      <c r="H667" s="91">
        <f>RADIANS('貼り付けシート（日射量等）'!I664)</f>
        <v>0.42236967898262773</v>
      </c>
      <c r="I667" s="91">
        <f>IF('貼り付けシート（日射量等）'!J664&lt;0,RADIANS(360+('貼り付けシート（日射量等）'!J664)),RADIANS('貼り付けシート（日射量等）'!J664))</f>
        <v>0.59515727493006643</v>
      </c>
    </row>
    <row r="668" spans="1:9">
      <c r="A668" s="20">
        <v>41667</v>
      </c>
      <c r="B668" s="35" t="s">
        <v>374</v>
      </c>
      <c r="C668" s="90">
        <f t="shared" si="30"/>
        <v>78.351727134940319</v>
      </c>
      <c r="D668" s="90">
        <f t="shared" si="31"/>
        <v>13.695306442076703</v>
      </c>
      <c r="E668" s="90">
        <f t="shared" si="32"/>
        <v>64.65642069286362</v>
      </c>
      <c r="F668" s="50">
        <f>'貼り付けシート（日射量等）'!G665/3.6*10^3</f>
        <v>27.777777777777779</v>
      </c>
      <c r="G668" s="50">
        <f>'貼り付けシート（日射量等）'!H665/3.6*10^3</f>
        <v>66.666666666666671</v>
      </c>
      <c r="H668" s="91">
        <f>RADIANS('貼り付けシート（日射量等）'!I665)</f>
        <v>0.291469985083053</v>
      </c>
      <c r="I668" s="91">
        <f>IF('貼り付けシート（日射量等）'!J665&lt;0,RADIANS(360+('貼り付けシート（日射量等）'!J665)),RADIANS('貼り付けシート（日射量等）'!J665))</f>
        <v>0.82205007768932925</v>
      </c>
    </row>
    <row r="669" spans="1:9">
      <c r="A669" s="20">
        <v>41667</v>
      </c>
      <c r="B669" s="35" t="s">
        <v>375</v>
      </c>
      <c r="C669" s="90">
        <f t="shared" si="30"/>
        <v>37.020958078234642</v>
      </c>
      <c r="D669" s="90">
        <f t="shared" si="31"/>
        <v>10.080782789541466</v>
      </c>
      <c r="E669" s="90">
        <f t="shared" si="32"/>
        <v>26.940175288693172</v>
      </c>
      <c r="F669" s="50">
        <f>'貼り付けシート（日射量等）'!G666/3.6*10^3</f>
        <v>33.333333333333336</v>
      </c>
      <c r="G669" s="50">
        <f>'貼り付けシート（日射量等）'!H666/3.6*10^3</f>
        <v>27.777777777777779</v>
      </c>
      <c r="H669" s="91">
        <f>RADIANS('貼り付けシート（日射量等）'!I666)</f>
        <v>0.13264502315156904</v>
      </c>
      <c r="I669" s="91">
        <f>IF('貼り付けシート（日射量等）'!J666&lt;0,RADIANS(360+('貼り付けシート（日射量等）'!J666)),RADIANS('貼り付けシート（日射量等）'!J666))</f>
        <v>1.0175269539126941</v>
      </c>
    </row>
    <row r="670" spans="1:9">
      <c r="A670" s="20">
        <v>41667</v>
      </c>
      <c r="B670" s="35" t="s">
        <v>376</v>
      </c>
      <c r="C670" s="90">
        <f t="shared" si="30"/>
        <v>0</v>
      </c>
      <c r="D670" s="90">
        <f t="shared" si="31"/>
        <v>0</v>
      </c>
      <c r="E670" s="90">
        <f t="shared" si="32"/>
        <v>0</v>
      </c>
      <c r="F670" s="50">
        <f>'貼り付けシート（日射量等）'!G667/3.6*10^3</f>
        <v>0</v>
      </c>
      <c r="G670" s="50">
        <f>'貼り付けシート（日射量等）'!H667/3.6*10^3</f>
        <v>0</v>
      </c>
      <c r="H670" s="91">
        <f>RADIANS('貼り付けシート（日射量等）'!I667)</f>
        <v>0</v>
      </c>
      <c r="I670" s="91">
        <f>IF('貼り付けシート（日射量等）'!J667&lt;0,RADIANS(360+('貼り付けシート（日射量等）'!J667)),RADIANS('貼り付けシート（日射量等）'!J667))</f>
        <v>0</v>
      </c>
    </row>
    <row r="671" spans="1:9">
      <c r="A671" s="20">
        <v>41667</v>
      </c>
      <c r="B671" s="35" t="s">
        <v>377</v>
      </c>
      <c r="C671" s="90">
        <f t="shared" si="30"/>
        <v>0</v>
      </c>
      <c r="D671" s="90">
        <f t="shared" si="31"/>
        <v>0</v>
      </c>
      <c r="E671" s="90">
        <f t="shared" si="32"/>
        <v>0</v>
      </c>
      <c r="F671" s="50">
        <f>'貼り付けシート（日射量等）'!G668/3.6*10^3</f>
        <v>0</v>
      </c>
      <c r="G671" s="50">
        <f>'貼り付けシート（日射量等）'!H668/3.6*10^3</f>
        <v>0</v>
      </c>
      <c r="H671" s="91">
        <f>RADIANS('貼り付けシート（日射量等）'!I668)</f>
        <v>0</v>
      </c>
      <c r="I671" s="91">
        <f>IF('貼り付けシート（日射量等）'!J668&lt;0,RADIANS(360+('貼り付けシート（日射量等）'!J668)),RADIANS('貼り付けシート（日射量等）'!J668))</f>
        <v>0</v>
      </c>
    </row>
    <row r="672" spans="1:9">
      <c r="A672" s="20">
        <v>41667</v>
      </c>
      <c r="B672" s="35" t="s">
        <v>378</v>
      </c>
      <c r="C672" s="90">
        <f t="shared" si="30"/>
        <v>0</v>
      </c>
      <c r="D672" s="90">
        <f t="shared" si="31"/>
        <v>0</v>
      </c>
      <c r="E672" s="90">
        <f t="shared" si="32"/>
        <v>0</v>
      </c>
      <c r="F672" s="50">
        <f>'貼り付けシート（日射量等）'!G669/3.6*10^3</f>
        <v>0</v>
      </c>
      <c r="G672" s="50">
        <f>'貼り付けシート（日射量等）'!H669/3.6*10^3</f>
        <v>0</v>
      </c>
      <c r="H672" s="91">
        <f>RADIANS('貼り付けシート（日射量等）'!I669)</f>
        <v>0</v>
      </c>
      <c r="I672" s="91">
        <f>IF('貼り付けシート（日射量等）'!J669&lt;0,RADIANS(360+('貼り付けシート（日射量等）'!J669)),RADIANS('貼り付けシート（日射量等）'!J669))</f>
        <v>0</v>
      </c>
    </row>
    <row r="673" spans="1:9">
      <c r="A673" s="20">
        <v>41667</v>
      </c>
      <c r="B673" s="35" t="s">
        <v>379</v>
      </c>
      <c r="C673" s="90">
        <f t="shared" si="30"/>
        <v>0</v>
      </c>
      <c r="D673" s="90">
        <f t="shared" si="31"/>
        <v>0</v>
      </c>
      <c r="E673" s="90">
        <f t="shared" si="32"/>
        <v>0</v>
      </c>
      <c r="F673" s="50">
        <f>'貼り付けシート（日射量等）'!G670/3.6*10^3</f>
        <v>0</v>
      </c>
      <c r="G673" s="50">
        <f>'貼り付けシート（日射量等）'!H670/3.6*10^3</f>
        <v>0</v>
      </c>
      <c r="H673" s="91">
        <f>RADIANS('貼り付けシート（日射量等）'!I670)</f>
        <v>0</v>
      </c>
      <c r="I673" s="91">
        <f>IF('貼り付けシート（日射量等）'!J670&lt;0,RADIANS(360+('貼り付けシート（日射量等）'!J670)),RADIANS('貼り付けシート（日射量等）'!J670))</f>
        <v>0</v>
      </c>
    </row>
    <row r="674" spans="1:9">
      <c r="A674" s="20">
        <v>41667</v>
      </c>
      <c r="B674" s="35" t="s">
        <v>380</v>
      </c>
      <c r="C674" s="90">
        <f t="shared" si="30"/>
        <v>0</v>
      </c>
      <c r="D674" s="90">
        <f t="shared" si="31"/>
        <v>0</v>
      </c>
      <c r="E674" s="90">
        <f t="shared" si="32"/>
        <v>0</v>
      </c>
      <c r="F674" s="50">
        <f>'貼り付けシート（日射量等）'!G671/3.6*10^3</f>
        <v>0</v>
      </c>
      <c r="G674" s="50">
        <f>'貼り付けシート（日射量等）'!H671/3.6*10^3</f>
        <v>0</v>
      </c>
      <c r="H674" s="91">
        <f>RADIANS('貼り付けシート（日射量等）'!I671)</f>
        <v>0</v>
      </c>
      <c r="I674" s="91">
        <f>IF('貼り付けシート（日射量等）'!J671&lt;0,RADIANS(360+('貼り付けシート（日射量等）'!J671)),RADIANS('貼り付けシート（日射量等）'!J671))</f>
        <v>0</v>
      </c>
    </row>
    <row r="675" spans="1:9">
      <c r="A675" s="20">
        <v>41667</v>
      </c>
      <c r="B675" s="35" t="s">
        <v>381</v>
      </c>
      <c r="C675" s="90">
        <f t="shared" si="30"/>
        <v>0</v>
      </c>
      <c r="D675" s="90">
        <f t="shared" si="31"/>
        <v>0</v>
      </c>
      <c r="E675" s="90">
        <f t="shared" si="32"/>
        <v>0</v>
      </c>
      <c r="F675" s="50">
        <f>'貼り付けシート（日射量等）'!G672/3.6*10^3</f>
        <v>0</v>
      </c>
      <c r="G675" s="50">
        <f>'貼り付けシート（日射量等）'!H672/3.6*10^3</f>
        <v>0</v>
      </c>
      <c r="H675" s="91">
        <f>RADIANS('貼り付けシート（日射量等）'!I672)</f>
        <v>0</v>
      </c>
      <c r="I675" s="91">
        <f>IF('貼り付けシート（日射量等）'!J672&lt;0,RADIANS(360+('貼り付けシート（日射量等）'!J672)),RADIANS('貼り付けシート（日射量等）'!J672))</f>
        <v>0</v>
      </c>
    </row>
    <row r="676" spans="1:9">
      <c r="A676" s="20">
        <v>41667</v>
      </c>
      <c r="B676" s="35" t="s">
        <v>382</v>
      </c>
      <c r="C676" s="90">
        <f t="shared" si="30"/>
        <v>0</v>
      </c>
      <c r="D676" s="90">
        <f t="shared" si="31"/>
        <v>0</v>
      </c>
      <c r="E676" s="90">
        <f t="shared" si="32"/>
        <v>0</v>
      </c>
      <c r="F676" s="50">
        <f>'貼り付けシート（日射量等）'!G673/3.6*10^3</f>
        <v>0</v>
      </c>
      <c r="G676" s="50">
        <f>'貼り付けシート（日射量等）'!H673/3.6*10^3</f>
        <v>0</v>
      </c>
      <c r="H676" s="91">
        <f>RADIANS('貼り付けシート（日射量等）'!I673)</f>
        <v>0</v>
      </c>
      <c r="I676" s="91">
        <f>IF('貼り付けシート（日射量等）'!J673&lt;0,RADIANS(360+('貼り付けシート（日射量等）'!J673)),RADIANS('貼り付けシート（日射量等）'!J673))</f>
        <v>0</v>
      </c>
    </row>
    <row r="677" spans="1:9">
      <c r="A677" s="20">
        <v>41667</v>
      </c>
      <c r="B677" s="35" t="s">
        <v>383</v>
      </c>
      <c r="C677" s="90">
        <f t="shared" si="30"/>
        <v>0</v>
      </c>
      <c r="D677" s="90">
        <f t="shared" si="31"/>
        <v>0</v>
      </c>
      <c r="E677" s="90">
        <f t="shared" si="32"/>
        <v>0</v>
      </c>
      <c r="F677" s="50">
        <f>'貼り付けシート（日射量等）'!G674/3.6*10^3</f>
        <v>0</v>
      </c>
      <c r="G677" s="50">
        <f>'貼り付けシート（日射量等）'!H674/3.6*10^3</f>
        <v>0</v>
      </c>
      <c r="H677" s="91">
        <f>RADIANS('貼り付けシート（日射量等）'!I674)</f>
        <v>0</v>
      </c>
      <c r="I677" s="91">
        <f>IF('貼り付けシート（日射量等）'!J674&lt;0,RADIANS(360+('貼り付けシート（日射量等）'!J674)),RADIANS('貼り付けシート（日射量等）'!J674))</f>
        <v>0</v>
      </c>
    </row>
    <row r="678" spans="1:9">
      <c r="A678" s="20">
        <v>41668</v>
      </c>
      <c r="B678" s="35" t="s">
        <v>360</v>
      </c>
      <c r="C678" s="90">
        <f t="shared" si="30"/>
        <v>0</v>
      </c>
      <c r="D678" s="90">
        <f t="shared" si="31"/>
        <v>0</v>
      </c>
      <c r="E678" s="90">
        <f t="shared" si="32"/>
        <v>0</v>
      </c>
      <c r="F678" s="50">
        <f>'貼り付けシート（日射量等）'!G675/3.6*10^3</f>
        <v>0</v>
      </c>
      <c r="G678" s="50">
        <f>'貼り付けシート（日射量等）'!H675/3.6*10^3</f>
        <v>0</v>
      </c>
      <c r="H678" s="91">
        <f>RADIANS('貼り付けシート（日射量等）'!I675)</f>
        <v>0</v>
      </c>
      <c r="I678" s="91">
        <f>IF('貼り付けシート（日射量等）'!J675&lt;0,RADIANS(360+('貼り付けシート（日射量等）'!J675)),RADIANS('貼り付けシート（日射量等）'!J675))</f>
        <v>0</v>
      </c>
    </row>
    <row r="679" spans="1:9">
      <c r="A679" s="20">
        <v>41668</v>
      </c>
      <c r="B679" s="35" t="s">
        <v>361</v>
      </c>
      <c r="C679" s="90">
        <f t="shared" si="30"/>
        <v>0</v>
      </c>
      <c r="D679" s="90">
        <f t="shared" si="31"/>
        <v>0</v>
      </c>
      <c r="E679" s="90">
        <f t="shared" si="32"/>
        <v>0</v>
      </c>
      <c r="F679" s="50">
        <f>'貼り付けシート（日射量等）'!G676/3.6*10^3</f>
        <v>0</v>
      </c>
      <c r="G679" s="50">
        <f>'貼り付けシート（日射量等）'!H676/3.6*10^3</f>
        <v>0</v>
      </c>
      <c r="H679" s="91">
        <f>RADIANS('貼り付けシート（日射量等）'!I676)</f>
        <v>0</v>
      </c>
      <c r="I679" s="91">
        <f>IF('貼り付けシート（日射量等）'!J676&lt;0,RADIANS(360+('貼り付けシート（日射量等）'!J676)),RADIANS('貼り付けシート（日射量等）'!J676))</f>
        <v>0</v>
      </c>
    </row>
    <row r="680" spans="1:9">
      <c r="A680" s="20">
        <v>41668</v>
      </c>
      <c r="B680" s="35" t="s">
        <v>362</v>
      </c>
      <c r="C680" s="90">
        <f t="shared" si="30"/>
        <v>0</v>
      </c>
      <c r="D680" s="90">
        <f t="shared" si="31"/>
        <v>0</v>
      </c>
      <c r="E680" s="90">
        <f t="shared" si="32"/>
        <v>0</v>
      </c>
      <c r="F680" s="50">
        <f>'貼り付けシート（日射量等）'!G677/3.6*10^3</f>
        <v>0</v>
      </c>
      <c r="G680" s="50">
        <f>'貼り付けシート（日射量等）'!H677/3.6*10^3</f>
        <v>0</v>
      </c>
      <c r="H680" s="91">
        <f>RADIANS('貼り付けシート（日射量等）'!I677)</f>
        <v>0</v>
      </c>
      <c r="I680" s="91">
        <f>IF('貼り付けシート（日射量等）'!J677&lt;0,RADIANS(360+('貼り付けシート（日射量等）'!J677)),RADIANS('貼り付けシート（日射量等）'!J677))</f>
        <v>0</v>
      </c>
    </row>
    <row r="681" spans="1:9">
      <c r="A681" s="20">
        <v>41668</v>
      </c>
      <c r="B681" s="35" t="s">
        <v>363</v>
      </c>
      <c r="C681" s="90">
        <f t="shared" si="30"/>
        <v>0</v>
      </c>
      <c r="D681" s="90">
        <f t="shared" si="31"/>
        <v>0</v>
      </c>
      <c r="E681" s="90">
        <f t="shared" si="32"/>
        <v>0</v>
      </c>
      <c r="F681" s="50">
        <f>'貼り付けシート（日射量等）'!G678/3.6*10^3</f>
        <v>0</v>
      </c>
      <c r="G681" s="50">
        <f>'貼り付けシート（日射量等）'!H678/3.6*10^3</f>
        <v>0</v>
      </c>
      <c r="H681" s="91">
        <f>RADIANS('貼り付けシート（日射量等）'!I678)</f>
        <v>0</v>
      </c>
      <c r="I681" s="91">
        <f>IF('貼り付けシート（日射量等）'!J678&lt;0,RADIANS(360+('貼り付けシート（日射量等）'!J678)),RADIANS('貼り付けシート（日射量等）'!J678))</f>
        <v>0</v>
      </c>
    </row>
    <row r="682" spans="1:9">
      <c r="A682" s="20">
        <v>41668</v>
      </c>
      <c r="B682" s="35" t="s">
        <v>364</v>
      </c>
      <c r="C682" s="90">
        <f t="shared" si="30"/>
        <v>0</v>
      </c>
      <c r="D682" s="90">
        <f t="shared" si="31"/>
        <v>0</v>
      </c>
      <c r="E682" s="90">
        <f t="shared" si="32"/>
        <v>0</v>
      </c>
      <c r="F682" s="50">
        <f>'貼り付けシート（日射量等）'!G679/3.6*10^3</f>
        <v>0</v>
      </c>
      <c r="G682" s="50">
        <f>'貼り付けシート（日射量等）'!H679/3.6*10^3</f>
        <v>0</v>
      </c>
      <c r="H682" s="91">
        <f>RADIANS('貼り付けシート（日射量等）'!I679)</f>
        <v>0</v>
      </c>
      <c r="I682" s="91">
        <f>IF('貼り付けシート（日射量等）'!J679&lt;0,RADIANS(360+('貼り付けシート（日射量等）'!J679)),RADIANS('貼り付けシート（日射量等）'!J679))</f>
        <v>0</v>
      </c>
    </row>
    <row r="683" spans="1:9">
      <c r="A683" s="20">
        <v>41668</v>
      </c>
      <c r="B683" s="35" t="s">
        <v>365</v>
      </c>
      <c r="C683" s="90">
        <f t="shared" si="30"/>
        <v>0</v>
      </c>
      <c r="D683" s="90">
        <f t="shared" si="31"/>
        <v>0</v>
      </c>
      <c r="E683" s="90">
        <f t="shared" si="32"/>
        <v>0</v>
      </c>
      <c r="F683" s="50">
        <f>'貼り付けシート（日射量等）'!G680/3.6*10^3</f>
        <v>0</v>
      </c>
      <c r="G683" s="50">
        <f>'貼り付けシート（日射量等）'!H680/3.6*10^3</f>
        <v>0</v>
      </c>
      <c r="H683" s="91">
        <f>RADIANS('貼り付けシート（日射量等）'!I680)</f>
        <v>0</v>
      </c>
      <c r="I683" s="91">
        <f>IF('貼り付けシート（日射量等）'!J680&lt;0,RADIANS(360+('貼り付けシート（日射量等）'!J680)),RADIANS('貼り付けシート（日射量等）'!J680))</f>
        <v>0</v>
      </c>
    </row>
    <row r="684" spans="1:9">
      <c r="A684" s="20">
        <v>41668</v>
      </c>
      <c r="B684" s="35" t="s">
        <v>366</v>
      </c>
      <c r="C684" s="90">
        <f t="shared" si="30"/>
        <v>5.8426200146297207</v>
      </c>
      <c r="D684" s="90">
        <f t="shared" si="31"/>
        <v>0.45458495689108613</v>
      </c>
      <c r="E684" s="90">
        <f t="shared" si="32"/>
        <v>5.3880350577386347</v>
      </c>
      <c r="F684" s="50">
        <f>'貼り付けシート（日射量等）'!G681/3.6*10^3</f>
        <v>2.7777777777777777</v>
      </c>
      <c r="G684" s="50">
        <f>'貼り付けシート（日射量等）'!H681/3.6*10^3</f>
        <v>5.5555555555555554</v>
      </c>
      <c r="H684" s="91">
        <f>RADIANS('貼り付けシート（日射量等）'!I681)</f>
        <v>2.0943951023931952E-2</v>
      </c>
      <c r="I684" s="91">
        <f>IF('貼り付けシート（日射量等）'!J681&lt;0,RADIANS(360+('貼り付けシート（日射量等）'!J681)),RADIANS('貼り付けシート（日射量等）'!J681))</f>
        <v>5.1469759641312773</v>
      </c>
    </row>
    <row r="685" spans="1:9">
      <c r="A685" s="20">
        <v>41668</v>
      </c>
      <c r="B685" s="35" t="s">
        <v>367</v>
      </c>
      <c r="C685" s="90">
        <f t="shared" si="30"/>
        <v>44.995754548758697</v>
      </c>
      <c r="D685" s="90">
        <f t="shared" si="31"/>
        <v>7.2795091445882498</v>
      </c>
      <c r="E685" s="90">
        <f t="shared" si="32"/>
        <v>37.716245404170444</v>
      </c>
      <c r="F685" s="50">
        <f>'貼り付けシート（日射量等）'!G682/3.6*10^3</f>
        <v>19.444444444444446</v>
      </c>
      <c r="G685" s="50">
        <f>'貼り付けシート（日射量等）'!H682/3.6*10^3</f>
        <v>38.888888888888893</v>
      </c>
      <c r="H685" s="91">
        <f>RADIANS('貼り付けシート（日射量等）'!I682)</f>
        <v>0.19373154697137057</v>
      </c>
      <c r="I685" s="91">
        <f>IF('貼り付けシート（日射量等）'!J682&lt;0,RADIANS(360+('貼り付けシート（日射量等）'!J682)),RADIANS('貼り付けシート（日射量等）'!J682))</f>
        <v>5.3267448770866936</v>
      </c>
    </row>
    <row r="686" spans="1:9">
      <c r="A686" s="20">
        <v>41668</v>
      </c>
      <c r="B686" s="35" t="s">
        <v>368</v>
      </c>
      <c r="C686" s="90">
        <f t="shared" si="30"/>
        <v>79.248842442511105</v>
      </c>
      <c r="D686" s="90">
        <f t="shared" si="31"/>
        <v>9.2043866919088533</v>
      </c>
      <c r="E686" s="90">
        <f t="shared" si="32"/>
        <v>70.044455750602253</v>
      </c>
      <c r="F686" s="50">
        <f>'貼り付けシート（日射量等）'!G683/3.6*10^3</f>
        <v>16.666666666666668</v>
      </c>
      <c r="G686" s="50">
        <f>'貼り付けシート（日射量等）'!H683/3.6*10^3</f>
        <v>72.222222222222229</v>
      </c>
      <c r="H686" s="91">
        <f>RADIANS('貼り付けシート（日射量等）'!I683)</f>
        <v>0.3438298626428829</v>
      </c>
      <c r="I686" s="91">
        <f>IF('貼り付けシート（日射量等）'!J683&lt;0,RADIANS(360+('貼り付けシート（日射量等）'!J683)),RADIANS('貼り付けシート（日射量等）'!J683))</f>
        <v>5.532693728822025</v>
      </c>
    </row>
    <row r="687" spans="1:9">
      <c r="A687" s="20">
        <v>41668</v>
      </c>
      <c r="B687" s="35" t="s">
        <v>369</v>
      </c>
      <c r="C687" s="90">
        <f t="shared" si="30"/>
        <v>110.32773198842821</v>
      </c>
      <c r="D687" s="90">
        <f t="shared" si="31"/>
        <v>13.343100949132801</v>
      </c>
      <c r="E687" s="90">
        <f t="shared" si="32"/>
        <v>96.984631039295408</v>
      </c>
      <c r="F687" s="50">
        <f>'貼り付けシート（日射量等）'!G684/3.6*10^3</f>
        <v>19.444444444444446</v>
      </c>
      <c r="G687" s="50">
        <f>'貼り付けシート（日射量等）'!H684/3.6*10^3</f>
        <v>99.999999999999986</v>
      </c>
      <c r="H687" s="91">
        <f>RADIANS('貼り付けシート（日射量等）'!I684)</f>
        <v>0.46251225177849731</v>
      </c>
      <c r="I687" s="91">
        <f>IF('貼り付けシート（日射量等）'!J684&lt;0,RADIANS(360+('貼り付けシート（日射量等）'!J684)),RADIANS('貼り付けシート（日射量等）'!J684))</f>
        <v>5.7718038363452475</v>
      </c>
    </row>
    <row r="688" spans="1:9">
      <c r="A688" s="20">
        <v>41668</v>
      </c>
      <c r="B688" s="35" t="s">
        <v>370</v>
      </c>
      <c r="C688" s="90">
        <f t="shared" si="30"/>
        <v>125.3365472333636</v>
      </c>
      <c r="D688" s="90">
        <f t="shared" si="31"/>
        <v>14.88182854972162</v>
      </c>
      <c r="E688" s="90">
        <f t="shared" si="32"/>
        <v>110.45471868364199</v>
      </c>
      <c r="F688" s="50">
        <f>'貼り付けシート（日射量等）'!G685/3.6*10^3</f>
        <v>19.444444444444446</v>
      </c>
      <c r="G688" s="50">
        <f>'貼り付けシート（日射量等）'!H685/3.6*10^3</f>
        <v>113.88888888888887</v>
      </c>
      <c r="H688" s="91">
        <f>RADIANS('貼り付けシート（日射量等）'!I685)</f>
        <v>0.53581608036225914</v>
      </c>
      <c r="I688" s="91">
        <f>IF('貼り付けシート（日射量等）'!J685&lt;0,RADIANS(360+('貼り付けシート（日射量等）'!J685)),RADIANS('貼り付けシート（日射量等）'!J685))</f>
        <v>6.0423298704043686</v>
      </c>
    </row>
    <row r="689" spans="1:9">
      <c r="A689" s="20">
        <v>41668</v>
      </c>
      <c r="B689" s="35" t="s">
        <v>371</v>
      </c>
      <c r="C689" s="90">
        <f t="shared" si="30"/>
        <v>131.62818185996625</v>
      </c>
      <c r="D689" s="90">
        <f t="shared" si="31"/>
        <v>13.091410589716288</v>
      </c>
      <c r="E689" s="90">
        <f t="shared" si="32"/>
        <v>118.53677127024996</v>
      </c>
      <c r="F689" s="50">
        <f>'貼り付けシート（日射量等）'!G686/3.6*10^3</f>
        <v>16.666666666666668</v>
      </c>
      <c r="G689" s="50">
        <f>'貼り付けシート（日射量等）'!H686/3.6*10^3</f>
        <v>122.22222222222221</v>
      </c>
      <c r="H689" s="91">
        <f>RADIANS('貼り付けシート（日射量等）'!I686)</f>
        <v>0.55501470213419679</v>
      </c>
      <c r="I689" s="91">
        <f>IF('貼り付けシート（日射量等）'!J686&lt;0,RADIANS(360+('貼り付けシート（日射量等）'!J686)),RADIANS('貼り付けシート（日射量等）'!J686))</f>
        <v>5.0614548307835558E-2</v>
      </c>
    </row>
    <row r="690" spans="1:9">
      <c r="A690" s="20">
        <v>41668</v>
      </c>
      <c r="B690" s="35" t="s">
        <v>372</v>
      </c>
      <c r="C690" s="90">
        <f t="shared" si="30"/>
        <v>122.86847811470943</v>
      </c>
      <c r="D690" s="90">
        <f t="shared" si="31"/>
        <v>12.413759431067446</v>
      </c>
      <c r="E690" s="90">
        <f t="shared" si="32"/>
        <v>110.45471868364199</v>
      </c>
      <c r="F690" s="50">
        <f>'貼り付けシート（日射量等）'!G687/3.6*10^3</f>
        <v>16.666666666666668</v>
      </c>
      <c r="G690" s="50">
        <f>'貼り付けシート（日射量等）'!H687/3.6*10^3</f>
        <v>113.88888888888887</v>
      </c>
      <c r="H690" s="91">
        <f>RADIANS('貼り付けシート（日射量等）'!I687)</f>
        <v>0.5166174585903216</v>
      </c>
      <c r="I690" s="91">
        <f>IF('貼り付けシート（日射量等）'!J687&lt;0,RADIANS(360+('貼り付けシート（日射量等）'!J687)),RADIANS('貼り付けシート（日射量等）'!J687))</f>
        <v>0.33684854563490563</v>
      </c>
    </row>
    <row r="691" spans="1:9">
      <c r="A691" s="20">
        <v>41668</v>
      </c>
      <c r="B691" s="35" t="s">
        <v>373</v>
      </c>
      <c r="C691" s="90">
        <f t="shared" si="30"/>
        <v>96.9934342813809</v>
      </c>
      <c r="D691" s="90">
        <f t="shared" si="31"/>
        <v>10.784873357562738</v>
      </c>
      <c r="E691" s="90">
        <f t="shared" si="32"/>
        <v>86.208560923818155</v>
      </c>
      <c r="F691" s="50">
        <f>'貼り付けシート（日射量等）'!G688/3.6*10^3</f>
        <v>16.666666666666668</v>
      </c>
      <c r="G691" s="50">
        <f>'貼り付けシート（日射量等）'!H688/3.6*10^3</f>
        <v>88.888888888888886</v>
      </c>
      <c r="H691" s="91">
        <f>RADIANS('貼り付けシート（日射量等）'!I688)</f>
        <v>0.42760566673861072</v>
      </c>
      <c r="I691" s="91">
        <f>IF('貼り付けシート（日射量等）'!J688&lt;0,RADIANS(360+('貼り付けシート（日射量等）'!J688)),RADIANS('貼り付けシート（日射量等）'!J688))</f>
        <v>0.59690260418206076</v>
      </c>
    </row>
    <row r="692" spans="1:9">
      <c r="A692" s="20">
        <v>41668</v>
      </c>
      <c r="B692" s="35" t="s">
        <v>374</v>
      </c>
      <c r="C692" s="90">
        <f t="shared" si="30"/>
        <v>64.857170285698871</v>
      </c>
      <c r="D692" s="90">
        <f t="shared" si="31"/>
        <v>8.2828021794432196</v>
      </c>
      <c r="E692" s="90">
        <f t="shared" si="32"/>
        <v>56.574368106255655</v>
      </c>
      <c r="F692" s="50">
        <f>'貼り付けシート（日射量等）'!G689/3.6*10^3</f>
        <v>16.666666666666668</v>
      </c>
      <c r="G692" s="50">
        <f>'貼り付けシート（日射量等）'!H689/3.6*10^3</f>
        <v>58.333333333333329</v>
      </c>
      <c r="H692" s="91">
        <f>RADIANS('貼り付けシート（日射量等）'!I689)</f>
        <v>0.29670597283903605</v>
      </c>
      <c r="I692" s="91">
        <f>IF('貼り付けシート（日射量等）'!J689&lt;0,RADIANS(360+('貼り付けシート（日射量等）'!J689)),RADIANS('貼り付けシート（日射量等）'!J689))</f>
        <v>0.82379540694132358</v>
      </c>
    </row>
    <row r="693" spans="1:9">
      <c r="A693" s="20">
        <v>41668</v>
      </c>
      <c r="B693" s="35" t="s">
        <v>375</v>
      </c>
      <c r="C693" s="90">
        <f t="shared" si="30"/>
        <v>30.178396086990141</v>
      </c>
      <c r="D693" s="90">
        <f t="shared" si="31"/>
        <v>5.9322383271662895</v>
      </c>
      <c r="E693" s="90">
        <f t="shared" si="32"/>
        <v>24.246157759823852</v>
      </c>
      <c r="F693" s="50">
        <f>'貼り付けシート（日射量等）'!G690/3.6*10^3</f>
        <v>19.444444444444446</v>
      </c>
      <c r="G693" s="50">
        <f>'貼り付けシート（日射量等）'!H690/3.6*10^3</f>
        <v>24.999999999999996</v>
      </c>
      <c r="H693" s="91">
        <f>RADIANS('貼り付けシート（日射量等）'!I690)</f>
        <v>0.1361356816555577</v>
      </c>
      <c r="I693" s="91">
        <f>IF('貼り付けシート（日射量等）'!J690&lt;0,RADIANS(360+('貼り付けシート（日射量等）'!J690)),RADIANS('貼り付けシート（日射量等）'!J690))</f>
        <v>1.0192722831646885</v>
      </c>
    </row>
    <row r="694" spans="1:9">
      <c r="A694" s="20">
        <v>41668</v>
      </c>
      <c r="B694" s="35" t="s">
        <v>376</v>
      </c>
      <c r="C694" s="90">
        <f t="shared" si="30"/>
        <v>0</v>
      </c>
      <c r="D694" s="90">
        <f t="shared" si="31"/>
        <v>0</v>
      </c>
      <c r="E694" s="90">
        <f t="shared" si="32"/>
        <v>0</v>
      </c>
      <c r="F694" s="50">
        <f>'貼り付けシート（日射量等）'!G691/3.6*10^3</f>
        <v>0</v>
      </c>
      <c r="G694" s="50">
        <f>'貼り付けシート（日射量等）'!H691/3.6*10^3</f>
        <v>0</v>
      </c>
      <c r="H694" s="91">
        <f>RADIANS('貼り付けシート（日射量等）'!I691)</f>
        <v>0</v>
      </c>
      <c r="I694" s="91">
        <f>IF('貼り付けシート（日射量等）'!J691&lt;0,RADIANS(360+('貼り付けシート（日射量等）'!J691)),RADIANS('貼り付けシート（日射量等）'!J691))</f>
        <v>0</v>
      </c>
    </row>
    <row r="695" spans="1:9">
      <c r="A695" s="20">
        <v>41668</v>
      </c>
      <c r="B695" s="35" t="s">
        <v>377</v>
      </c>
      <c r="C695" s="90">
        <f t="shared" si="30"/>
        <v>0</v>
      </c>
      <c r="D695" s="90">
        <f t="shared" si="31"/>
        <v>0</v>
      </c>
      <c r="E695" s="90">
        <f t="shared" si="32"/>
        <v>0</v>
      </c>
      <c r="F695" s="50">
        <f>'貼り付けシート（日射量等）'!G692/3.6*10^3</f>
        <v>0</v>
      </c>
      <c r="G695" s="50">
        <f>'貼り付けシート（日射量等）'!H692/3.6*10^3</f>
        <v>0</v>
      </c>
      <c r="H695" s="91">
        <f>RADIANS('貼り付けシート（日射量等）'!I692)</f>
        <v>0</v>
      </c>
      <c r="I695" s="91">
        <f>IF('貼り付けシート（日射量等）'!J692&lt;0,RADIANS(360+('貼り付けシート（日射量等）'!J692)),RADIANS('貼り付けシート（日射量等）'!J692))</f>
        <v>0</v>
      </c>
    </row>
    <row r="696" spans="1:9">
      <c r="A696" s="20">
        <v>41668</v>
      </c>
      <c r="B696" s="35" t="s">
        <v>378</v>
      </c>
      <c r="C696" s="90">
        <f t="shared" si="30"/>
        <v>0</v>
      </c>
      <c r="D696" s="90">
        <f t="shared" si="31"/>
        <v>0</v>
      </c>
      <c r="E696" s="90">
        <f t="shared" si="32"/>
        <v>0</v>
      </c>
      <c r="F696" s="50">
        <f>'貼り付けシート（日射量等）'!G693/3.6*10^3</f>
        <v>0</v>
      </c>
      <c r="G696" s="50">
        <f>'貼り付けシート（日射量等）'!H693/3.6*10^3</f>
        <v>0</v>
      </c>
      <c r="H696" s="91">
        <f>RADIANS('貼り付けシート（日射量等）'!I693)</f>
        <v>0</v>
      </c>
      <c r="I696" s="91">
        <f>IF('貼り付けシート（日射量等）'!J693&lt;0,RADIANS(360+('貼り付けシート（日射量等）'!J693)),RADIANS('貼り付けシート（日射量等）'!J693))</f>
        <v>0</v>
      </c>
    </row>
    <row r="697" spans="1:9">
      <c r="A697" s="20">
        <v>41668</v>
      </c>
      <c r="B697" s="35" t="s">
        <v>379</v>
      </c>
      <c r="C697" s="90">
        <f t="shared" si="30"/>
        <v>0</v>
      </c>
      <c r="D697" s="90">
        <f t="shared" si="31"/>
        <v>0</v>
      </c>
      <c r="E697" s="90">
        <f t="shared" si="32"/>
        <v>0</v>
      </c>
      <c r="F697" s="50">
        <f>'貼り付けシート（日射量等）'!G694/3.6*10^3</f>
        <v>0</v>
      </c>
      <c r="G697" s="50">
        <f>'貼り付けシート（日射量等）'!H694/3.6*10^3</f>
        <v>0</v>
      </c>
      <c r="H697" s="91">
        <f>RADIANS('貼り付けシート（日射量等）'!I694)</f>
        <v>0</v>
      </c>
      <c r="I697" s="91">
        <f>IF('貼り付けシート（日射量等）'!J694&lt;0,RADIANS(360+('貼り付けシート（日射量等）'!J694)),RADIANS('貼り付けシート（日射量等）'!J694))</f>
        <v>0</v>
      </c>
    </row>
    <row r="698" spans="1:9">
      <c r="A698" s="20">
        <v>41668</v>
      </c>
      <c r="B698" s="35" t="s">
        <v>380</v>
      </c>
      <c r="C698" s="90">
        <f t="shared" si="30"/>
        <v>0</v>
      </c>
      <c r="D698" s="90">
        <f t="shared" si="31"/>
        <v>0</v>
      </c>
      <c r="E698" s="90">
        <f t="shared" si="32"/>
        <v>0</v>
      </c>
      <c r="F698" s="50">
        <f>'貼り付けシート（日射量等）'!G695/3.6*10^3</f>
        <v>0</v>
      </c>
      <c r="G698" s="50">
        <f>'貼り付けシート（日射量等）'!H695/3.6*10^3</f>
        <v>0</v>
      </c>
      <c r="H698" s="91">
        <f>RADIANS('貼り付けシート（日射量等）'!I695)</f>
        <v>0</v>
      </c>
      <c r="I698" s="91">
        <f>IF('貼り付けシート（日射量等）'!J695&lt;0,RADIANS(360+('貼り付けシート（日射量等）'!J695)),RADIANS('貼り付けシート（日射量等）'!J695))</f>
        <v>0</v>
      </c>
    </row>
    <row r="699" spans="1:9">
      <c r="A699" s="20">
        <v>41668</v>
      </c>
      <c r="B699" s="35" t="s">
        <v>381</v>
      </c>
      <c r="C699" s="90">
        <f t="shared" si="30"/>
        <v>0</v>
      </c>
      <c r="D699" s="90">
        <f t="shared" si="31"/>
        <v>0</v>
      </c>
      <c r="E699" s="90">
        <f t="shared" si="32"/>
        <v>0</v>
      </c>
      <c r="F699" s="50">
        <f>'貼り付けシート（日射量等）'!G696/3.6*10^3</f>
        <v>0</v>
      </c>
      <c r="G699" s="50">
        <f>'貼り付けシート（日射量等）'!H696/3.6*10^3</f>
        <v>0</v>
      </c>
      <c r="H699" s="91">
        <f>RADIANS('貼り付けシート（日射量等）'!I696)</f>
        <v>0</v>
      </c>
      <c r="I699" s="91">
        <f>IF('貼り付けシート（日射量等）'!J696&lt;0,RADIANS(360+('貼り付けシート（日射量等）'!J696)),RADIANS('貼り付けシート（日射量等）'!J696))</f>
        <v>0</v>
      </c>
    </row>
    <row r="700" spans="1:9">
      <c r="A700" s="20">
        <v>41668</v>
      </c>
      <c r="B700" s="35" t="s">
        <v>382</v>
      </c>
      <c r="C700" s="90">
        <f t="shared" si="30"/>
        <v>0</v>
      </c>
      <c r="D700" s="90">
        <f t="shared" si="31"/>
        <v>0</v>
      </c>
      <c r="E700" s="90">
        <f t="shared" si="32"/>
        <v>0</v>
      </c>
      <c r="F700" s="50">
        <f>'貼り付けシート（日射量等）'!G697/3.6*10^3</f>
        <v>0</v>
      </c>
      <c r="G700" s="50">
        <f>'貼り付けシート（日射量等）'!H697/3.6*10^3</f>
        <v>0</v>
      </c>
      <c r="H700" s="91">
        <f>RADIANS('貼り付けシート（日射量等）'!I697)</f>
        <v>0</v>
      </c>
      <c r="I700" s="91">
        <f>IF('貼り付けシート（日射量等）'!J697&lt;0,RADIANS(360+('貼り付けシート（日射量等）'!J697)),RADIANS('貼り付けシート（日射量等）'!J697))</f>
        <v>0</v>
      </c>
    </row>
    <row r="701" spans="1:9">
      <c r="A701" s="20">
        <v>41668</v>
      </c>
      <c r="B701" s="35" t="s">
        <v>383</v>
      </c>
      <c r="C701" s="90">
        <f t="shared" si="30"/>
        <v>0</v>
      </c>
      <c r="D701" s="90">
        <f t="shared" si="31"/>
        <v>0</v>
      </c>
      <c r="E701" s="90">
        <f t="shared" si="32"/>
        <v>0</v>
      </c>
      <c r="F701" s="50">
        <f>'貼り付けシート（日射量等）'!G698/3.6*10^3</f>
        <v>0</v>
      </c>
      <c r="G701" s="50">
        <f>'貼り付けシート（日射量等）'!H698/3.6*10^3</f>
        <v>0</v>
      </c>
      <c r="H701" s="91">
        <f>RADIANS('貼り付けシート（日射量等）'!I698)</f>
        <v>0</v>
      </c>
      <c r="I701" s="91">
        <f>IF('貼り付けシート（日射量等）'!J698&lt;0,RADIANS(360+('貼り付けシート（日射量等）'!J698)),RADIANS('貼り付けシート（日射量等）'!J698))</f>
        <v>0</v>
      </c>
    </row>
    <row r="702" spans="1:9">
      <c r="A702" s="20">
        <v>41669</v>
      </c>
      <c r="B702" s="35" t="s">
        <v>360</v>
      </c>
      <c r="C702" s="90">
        <f t="shared" si="30"/>
        <v>0</v>
      </c>
      <c r="D702" s="90">
        <f t="shared" si="31"/>
        <v>0</v>
      </c>
      <c r="E702" s="90">
        <f t="shared" si="32"/>
        <v>0</v>
      </c>
      <c r="F702" s="50">
        <f>'貼り付けシート（日射量等）'!G699/3.6*10^3</f>
        <v>0</v>
      </c>
      <c r="G702" s="50">
        <f>'貼り付けシート（日射量等）'!H699/3.6*10^3</f>
        <v>0</v>
      </c>
      <c r="H702" s="91">
        <f>RADIANS('貼り付けシート（日射量等）'!I699)</f>
        <v>0</v>
      </c>
      <c r="I702" s="91">
        <f>IF('貼り付けシート（日射量等）'!J699&lt;0,RADIANS(360+('貼り付けシート（日射量等）'!J699)),RADIANS('貼り付けシート（日射量等）'!J699))</f>
        <v>0</v>
      </c>
    </row>
    <row r="703" spans="1:9">
      <c r="A703" s="20">
        <v>41669</v>
      </c>
      <c r="B703" s="35" t="s">
        <v>361</v>
      </c>
      <c r="C703" s="90">
        <f t="shared" si="30"/>
        <v>0</v>
      </c>
      <c r="D703" s="90">
        <f t="shared" si="31"/>
        <v>0</v>
      </c>
      <c r="E703" s="90">
        <f t="shared" si="32"/>
        <v>0</v>
      </c>
      <c r="F703" s="50">
        <f>'貼り付けシート（日射量等）'!G700/3.6*10^3</f>
        <v>0</v>
      </c>
      <c r="G703" s="50">
        <f>'貼り付けシート（日射量等）'!H700/3.6*10^3</f>
        <v>0</v>
      </c>
      <c r="H703" s="91">
        <f>RADIANS('貼り付けシート（日射量等）'!I700)</f>
        <v>0</v>
      </c>
      <c r="I703" s="91">
        <f>IF('貼り付けシート（日射量等）'!J700&lt;0,RADIANS(360+('貼り付けシート（日射量等）'!J700)),RADIANS('貼り付けシート（日射量等）'!J700))</f>
        <v>0</v>
      </c>
    </row>
    <row r="704" spans="1:9">
      <c r="A704" s="20">
        <v>41669</v>
      </c>
      <c r="B704" s="35" t="s">
        <v>362</v>
      </c>
      <c r="C704" s="90">
        <f t="shared" si="30"/>
        <v>0</v>
      </c>
      <c r="D704" s="90">
        <f t="shared" si="31"/>
        <v>0</v>
      </c>
      <c r="E704" s="90">
        <f t="shared" si="32"/>
        <v>0</v>
      </c>
      <c r="F704" s="50">
        <f>'貼り付けシート（日射量等）'!G701/3.6*10^3</f>
        <v>0</v>
      </c>
      <c r="G704" s="50">
        <f>'貼り付けシート（日射量等）'!H701/3.6*10^3</f>
        <v>0</v>
      </c>
      <c r="H704" s="91">
        <f>RADIANS('貼り付けシート（日射量等）'!I701)</f>
        <v>0</v>
      </c>
      <c r="I704" s="91">
        <f>IF('貼り付けシート（日射量等）'!J701&lt;0,RADIANS(360+('貼り付けシート（日射量等）'!J701)),RADIANS('貼り付けシート（日射量等）'!J701))</f>
        <v>0</v>
      </c>
    </row>
    <row r="705" spans="1:9">
      <c r="A705" s="20">
        <v>41669</v>
      </c>
      <c r="B705" s="35" t="s">
        <v>363</v>
      </c>
      <c r="C705" s="90">
        <f t="shared" si="30"/>
        <v>0</v>
      </c>
      <c r="D705" s="90">
        <f t="shared" si="31"/>
        <v>0</v>
      </c>
      <c r="E705" s="90">
        <f t="shared" si="32"/>
        <v>0</v>
      </c>
      <c r="F705" s="50">
        <f>'貼り付けシート（日射量等）'!G702/3.6*10^3</f>
        <v>0</v>
      </c>
      <c r="G705" s="50">
        <f>'貼り付けシート（日射量等）'!H702/3.6*10^3</f>
        <v>0</v>
      </c>
      <c r="H705" s="91">
        <f>RADIANS('貼り付けシート（日射量等）'!I702)</f>
        <v>0</v>
      </c>
      <c r="I705" s="91">
        <f>IF('貼り付けシート（日射量等）'!J702&lt;0,RADIANS(360+('貼り付けシート（日射量等）'!J702)),RADIANS('貼り付けシート（日射量等）'!J702))</f>
        <v>0</v>
      </c>
    </row>
    <row r="706" spans="1:9">
      <c r="A706" s="20">
        <v>41669</v>
      </c>
      <c r="B706" s="35" t="s">
        <v>364</v>
      </c>
      <c r="C706" s="90">
        <f t="shared" si="30"/>
        <v>0</v>
      </c>
      <c r="D706" s="90">
        <f t="shared" si="31"/>
        <v>0</v>
      </c>
      <c r="E706" s="90">
        <f t="shared" si="32"/>
        <v>0</v>
      </c>
      <c r="F706" s="50">
        <f>'貼り付けシート（日射量等）'!G703/3.6*10^3</f>
        <v>0</v>
      </c>
      <c r="G706" s="50">
        <f>'貼り付けシート（日射量等）'!H703/3.6*10^3</f>
        <v>0</v>
      </c>
      <c r="H706" s="91">
        <f>RADIANS('貼り付けシート（日射量等）'!I703)</f>
        <v>0</v>
      </c>
      <c r="I706" s="91">
        <f>IF('貼り付けシート（日射量等）'!J703&lt;0,RADIANS(360+('貼り付けシート（日射量等）'!J703)),RADIANS('貼り付けシート（日射量等）'!J703))</f>
        <v>0</v>
      </c>
    </row>
    <row r="707" spans="1:9">
      <c r="A707" s="20">
        <v>41669</v>
      </c>
      <c r="B707" s="35" t="s">
        <v>365</v>
      </c>
      <c r="C707" s="90">
        <f t="shared" si="30"/>
        <v>0</v>
      </c>
      <c r="D707" s="90">
        <f t="shared" si="31"/>
        <v>0</v>
      </c>
      <c r="E707" s="90">
        <f t="shared" si="32"/>
        <v>0</v>
      </c>
      <c r="F707" s="50">
        <f>'貼り付けシート（日射量等）'!G704/3.6*10^3</f>
        <v>0</v>
      </c>
      <c r="G707" s="50">
        <f>'貼り付けシート（日射量等）'!H704/3.6*10^3</f>
        <v>0</v>
      </c>
      <c r="H707" s="91">
        <f>RADIANS('貼り付けシート（日射量等）'!I704)</f>
        <v>0</v>
      </c>
      <c r="I707" s="91">
        <f>IF('貼り付けシート（日射量等）'!J704&lt;0,RADIANS(360+('貼り付けシート（日射量等）'!J704)),RADIANS('貼り付けシート（日射量等）'!J704))</f>
        <v>0</v>
      </c>
    </row>
    <row r="708" spans="1:9">
      <c r="A708" s="20">
        <v>41669</v>
      </c>
      <c r="B708" s="35" t="s">
        <v>366</v>
      </c>
      <c r="C708" s="90">
        <f t="shared" si="30"/>
        <v>5.8441497533196545</v>
      </c>
      <c r="D708" s="90">
        <f t="shared" si="31"/>
        <v>0.45611469558102019</v>
      </c>
      <c r="E708" s="90">
        <f t="shared" si="32"/>
        <v>5.3880350577386347</v>
      </c>
      <c r="F708" s="50">
        <f>'貼り付けシート（日射量等）'!G705/3.6*10^3</f>
        <v>2.7777777777777777</v>
      </c>
      <c r="G708" s="50">
        <f>'貼り付けシート（日射量等）'!H705/3.6*10^3</f>
        <v>5.5555555555555554</v>
      </c>
      <c r="H708" s="91">
        <f>RADIANS('貼り付けシート（日射量等）'!I705)</f>
        <v>2.2689280275926284E-2</v>
      </c>
      <c r="I708" s="91">
        <f>IF('貼り付けシート（日射量等）'!J705&lt;0,RADIANS(360+('貼り付けシート（日射量等）'!J705)),RADIANS('貼り付けシート（日射量等）'!J705))</f>
        <v>5.1434853056272889</v>
      </c>
    </row>
    <row r="709" spans="1:9">
      <c r="A709" s="20">
        <v>41669</v>
      </c>
      <c r="B709" s="35" t="s">
        <v>367</v>
      </c>
      <c r="C709" s="90">
        <f t="shared" si="30"/>
        <v>45.03709676908899</v>
      </c>
      <c r="D709" s="90">
        <f t="shared" si="31"/>
        <v>7.3208513649185427</v>
      </c>
      <c r="E709" s="90">
        <f t="shared" si="32"/>
        <v>37.716245404170444</v>
      </c>
      <c r="F709" s="50">
        <f>'貼り付けシート（日射量等）'!G706/3.6*10^3</f>
        <v>19.444444444444446</v>
      </c>
      <c r="G709" s="50">
        <f>'貼り付けシート（日射量等）'!H706/3.6*10^3</f>
        <v>38.888888888888893</v>
      </c>
      <c r="H709" s="91">
        <f>RADIANS('貼り付けシート（日射量等）'!I706)</f>
        <v>0.19722220547535926</v>
      </c>
      <c r="I709" s="91">
        <f>IF('貼り付けシート（日射量等）'!J706&lt;0,RADIANS(360+('貼り付けシート（日射量等）'!J706)),RADIANS('貼り付けシート（日射量等）'!J706))</f>
        <v>5.3232542185827052</v>
      </c>
    </row>
    <row r="710" spans="1:9">
      <c r="A710" s="20">
        <v>41669</v>
      </c>
      <c r="B710" s="35" t="s">
        <v>368</v>
      </c>
      <c r="C710" s="90">
        <f t="shared" si="30"/>
        <v>72.374195770941583</v>
      </c>
      <c r="D710" s="90">
        <f t="shared" si="31"/>
        <v>7.7177750780779606</v>
      </c>
      <c r="E710" s="90">
        <f t="shared" si="32"/>
        <v>64.65642069286362</v>
      </c>
      <c r="F710" s="50">
        <f>'貼り付けシート（日射量等）'!G707/3.6*10^3</f>
        <v>13.888888888888889</v>
      </c>
      <c r="G710" s="50">
        <f>'貼り付けシート（日射量等）'!H707/3.6*10^3</f>
        <v>66.666666666666671</v>
      </c>
      <c r="H710" s="91">
        <f>RADIANS('貼り付けシート（日射量等）'!I707)</f>
        <v>0.3490658503988659</v>
      </c>
      <c r="I710" s="91">
        <f>IF('貼り付けシート（日射量等）'!J707&lt;0,RADIANS(360+('貼り付けシート（日射量等）'!J707)),RADIANS('貼り付けシート（日射量等）'!J707))</f>
        <v>5.5292030703180366</v>
      </c>
    </row>
    <row r="711" spans="1:9">
      <c r="A711" s="20">
        <v>41669</v>
      </c>
      <c r="B711" s="35" t="s">
        <v>369</v>
      </c>
      <c r="C711" s="90">
        <f t="shared" ref="C711:C774" si="33">IF(D711&lt;0,E711,D711+E711)</f>
        <v>103.86548173631623</v>
      </c>
      <c r="D711" s="90">
        <f t="shared" ref="D711:D774" si="34">F711*(SIN(H711)*COS($O$5)+COS(H711)*SIN($O$5)*COS($O$4-I711))</f>
        <v>9.5748682258901248</v>
      </c>
      <c r="E711" s="90">
        <f t="shared" ref="E711:E774" si="35">G711*(1+COS($O$5))/2</f>
        <v>94.290613510426098</v>
      </c>
      <c r="F711" s="50">
        <f>'貼り付けシート（日射量等）'!G708/3.6*10^3</f>
        <v>13.888888888888889</v>
      </c>
      <c r="G711" s="50">
        <f>'貼り付けシート（日射量等）'!H708/3.6*10^3</f>
        <v>97.222222222222214</v>
      </c>
      <c r="H711" s="91">
        <f>RADIANS('貼り付けシート（日射量等）'!I708)</f>
        <v>0.4677482395344803</v>
      </c>
      <c r="I711" s="91">
        <f>IF('貼り付けシート（日射量等）'!J708&lt;0,RADIANS(360+('貼り付けシート（日射量等）'!J708)),RADIANS('貼り付けシート（日射量等）'!J708))</f>
        <v>5.7683131778412591</v>
      </c>
    </row>
    <row r="712" spans="1:9">
      <c r="A712" s="20">
        <v>41669</v>
      </c>
      <c r="B712" s="35" t="s">
        <v>370</v>
      </c>
      <c r="C712" s="90">
        <f t="shared" si="33"/>
        <v>141.00393870094791</v>
      </c>
      <c r="D712" s="90">
        <f t="shared" si="34"/>
        <v>17.079132372959307</v>
      </c>
      <c r="E712" s="90">
        <f t="shared" si="35"/>
        <v>123.92480632798859</v>
      </c>
      <c r="F712" s="50">
        <f>'貼り付けシート（日射量等）'!G709/3.6*10^3</f>
        <v>22.222222222222221</v>
      </c>
      <c r="G712" s="50">
        <f>'貼り付けシート（日射量等）'!H709/3.6*10^3</f>
        <v>127.77777777777777</v>
      </c>
      <c r="H712" s="91">
        <f>RADIANS('貼り付けシート（日射量等）'!I709)</f>
        <v>0.54105206811824214</v>
      </c>
      <c r="I712" s="91">
        <f>IF('貼り付けシート（日射量等）'!J709&lt;0,RADIANS(360+('貼り付けシート（日射量等）'!J709)),RADIANS('貼り付けシート（日射量等）'!J709))</f>
        <v>6.0405845411523753</v>
      </c>
    </row>
    <row r="713" spans="1:9">
      <c r="A713" s="20">
        <v>41669</v>
      </c>
      <c r="B713" s="35" t="s">
        <v>371</v>
      </c>
      <c r="C713" s="90">
        <f t="shared" si="33"/>
        <v>186.42309013348486</v>
      </c>
      <c r="D713" s="90">
        <f t="shared" si="34"/>
        <v>32.864090987933785</v>
      </c>
      <c r="E713" s="90">
        <f t="shared" si="35"/>
        <v>153.55899914555107</v>
      </c>
      <c r="F713" s="50">
        <f>'貼り付けシート（日射量等）'!G710/3.6*10^3</f>
        <v>41.666666666666664</v>
      </c>
      <c r="G713" s="50">
        <f>'貼り付けシート（日射量等）'!H710/3.6*10^3</f>
        <v>158.33333333333331</v>
      </c>
      <c r="H713" s="91">
        <f>RADIANS('貼り付けシート（日射量等）'!I710)</f>
        <v>0.56025068989017979</v>
      </c>
      <c r="I713" s="91">
        <f>IF('貼り付けシート（日射量等）'!J710&lt;0,RADIANS(360+('貼り付けシート（日射量等）'!J710)),RADIANS('貼り付けシート（日射量等）'!J710))</f>
        <v>4.8869219055841226E-2</v>
      </c>
    </row>
    <row r="714" spans="1:9">
      <c r="A714" s="20">
        <v>41669</v>
      </c>
      <c r="B714" s="35" t="s">
        <v>372</v>
      </c>
      <c r="C714" s="90">
        <f t="shared" si="33"/>
        <v>346.54693134100273</v>
      </c>
      <c r="D714" s="90">
        <f t="shared" si="34"/>
        <v>157.96570432015054</v>
      </c>
      <c r="E714" s="90">
        <f t="shared" si="35"/>
        <v>188.5812270208522</v>
      </c>
      <c r="F714" s="50">
        <f>'貼り付けシート（日射量等）'!G711/3.6*10^3</f>
        <v>211.11111111111111</v>
      </c>
      <c r="G714" s="50">
        <f>'貼り付けシート（日射量等）'!H711/3.6*10^3</f>
        <v>194.44444444444443</v>
      </c>
      <c r="H714" s="91">
        <f>RADIANS('貼り付けシート（日射量等）'!I711)</f>
        <v>0.52185344634630448</v>
      </c>
      <c r="I714" s="91">
        <f>IF('貼り付けシート（日射量等）'!J711&lt;0,RADIANS(360+('貼り付けシート（日射量等）'!J711)),RADIANS('貼り付けシート（日射量等）'!J711))</f>
        <v>0.33684854563490563</v>
      </c>
    </row>
    <row r="715" spans="1:9">
      <c r="A715" s="20">
        <v>41669</v>
      </c>
      <c r="B715" s="35" t="s">
        <v>373</v>
      </c>
      <c r="C715" s="90">
        <f t="shared" si="33"/>
        <v>111.41482118992711</v>
      </c>
      <c r="D715" s="90">
        <f t="shared" si="34"/>
        <v>14.430190150631706</v>
      </c>
      <c r="E715" s="90">
        <f t="shared" si="35"/>
        <v>96.984631039295408</v>
      </c>
      <c r="F715" s="50">
        <f>'貼り付けシート（日射量等）'!G712/3.6*10^3</f>
        <v>22.222222222222221</v>
      </c>
      <c r="G715" s="50">
        <f>'貼り付けシート（日射量等）'!H712/3.6*10^3</f>
        <v>99.999999999999986</v>
      </c>
      <c r="H715" s="91">
        <f>RADIANS('貼り付けシート（日射量等）'!I712)</f>
        <v>0.43109632524259939</v>
      </c>
      <c r="I715" s="91">
        <f>IF('貼り付けシート（日射量等）'!J712&lt;0,RADIANS(360+('貼り付けシート（日射量等）'!J712)),RADIANS('貼り付けシート（日射量等）'!J712))</f>
        <v>0.59864793343405498</v>
      </c>
    </row>
    <row r="716" spans="1:9">
      <c r="A716" s="20">
        <v>41669</v>
      </c>
      <c r="B716" s="35" t="s">
        <v>374</v>
      </c>
      <c r="C716" s="90">
        <f t="shared" si="33"/>
        <v>74.438068070340421</v>
      </c>
      <c r="D716" s="90">
        <f t="shared" si="34"/>
        <v>12.475664906346127</v>
      </c>
      <c r="E716" s="90">
        <f t="shared" si="35"/>
        <v>61.962403163994296</v>
      </c>
      <c r="F716" s="50">
        <f>'貼り付けシート（日射量等）'!G713/3.6*10^3</f>
        <v>24.999999999999996</v>
      </c>
      <c r="G716" s="50">
        <f>'貼り付けシート（日射量等）'!H713/3.6*10^3</f>
        <v>63.888888888888886</v>
      </c>
      <c r="H716" s="91">
        <f>RADIANS('貼り付けシート（日射量等）'!I713)</f>
        <v>0.30019663134302466</v>
      </c>
      <c r="I716" s="91">
        <f>IF('貼り付けシート（日射量等）'!J713&lt;0,RADIANS(360+('貼り付けシート（日射量等）'!J713)),RADIANS('貼り付けシート（日射量等）'!J713))</f>
        <v>0.82728606544531214</v>
      </c>
    </row>
    <row r="717" spans="1:9">
      <c r="A717" s="20">
        <v>41669</v>
      </c>
      <c r="B717" s="35" t="s">
        <v>375</v>
      </c>
      <c r="C717" s="90">
        <f t="shared" si="33"/>
        <v>38.168679922328337</v>
      </c>
      <c r="D717" s="90">
        <f t="shared" si="34"/>
        <v>8.5344871047658462</v>
      </c>
      <c r="E717" s="90">
        <f t="shared" si="35"/>
        <v>29.634192817562489</v>
      </c>
      <c r="F717" s="50">
        <f>'貼り付けシート（日射量等）'!G714/3.6*10^3</f>
        <v>27.777777777777779</v>
      </c>
      <c r="G717" s="50">
        <f>'貼り付けシート（日射量等）'!H714/3.6*10^3</f>
        <v>30.555555555555554</v>
      </c>
      <c r="H717" s="91">
        <f>RADIANS('貼り付けシート（日射量等）'!I714)</f>
        <v>0.13962634015954636</v>
      </c>
      <c r="I717" s="91">
        <f>IF('貼り付けシート（日射量等）'!J714&lt;0,RADIANS(360+('貼り付けシート（日射量等）'!J714)),RADIANS('貼り付けシート（日射量等）'!J714))</f>
        <v>1.0227629416686772</v>
      </c>
    </row>
    <row r="718" spans="1:9">
      <c r="A718" s="20">
        <v>41669</v>
      </c>
      <c r="B718" s="35" t="s">
        <v>376</v>
      </c>
      <c r="C718" s="90">
        <f t="shared" si="33"/>
        <v>3.6440734825517302</v>
      </c>
      <c r="D718" s="90">
        <f t="shared" si="34"/>
        <v>0.95005595368241302</v>
      </c>
      <c r="E718" s="90">
        <f t="shared" si="35"/>
        <v>2.6940175288693173</v>
      </c>
      <c r="F718" s="50">
        <f>'貼り付けシート（日射量等）'!G715/3.6*10^3</f>
        <v>2.7777777777777777</v>
      </c>
      <c r="G718" s="50">
        <f>'貼り付けシート（日射量等）'!H715/3.6*10^3</f>
        <v>2.7777777777777777</v>
      </c>
      <c r="H718" s="91">
        <f>RADIANS('貼り付けシート（日射量等）'!I715)</f>
        <v>0</v>
      </c>
      <c r="I718" s="91">
        <f>IF('貼り付けシート（日射量等）'!J715&lt;0,RADIANS(360+('貼り付けシート（日射量等）'!J715)),RADIANS('貼り付けシート（日射量等）'!J715))</f>
        <v>0</v>
      </c>
    </row>
    <row r="719" spans="1:9">
      <c r="A719" s="20">
        <v>41669</v>
      </c>
      <c r="B719" s="35" t="s">
        <v>377</v>
      </c>
      <c r="C719" s="90">
        <f t="shared" si="33"/>
        <v>0</v>
      </c>
      <c r="D719" s="90">
        <f t="shared" si="34"/>
        <v>0</v>
      </c>
      <c r="E719" s="90">
        <f t="shared" si="35"/>
        <v>0</v>
      </c>
      <c r="F719" s="50">
        <f>'貼り付けシート（日射量等）'!G716/3.6*10^3</f>
        <v>0</v>
      </c>
      <c r="G719" s="50">
        <f>'貼り付けシート（日射量等）'!H716/3.6*10^3</f>
        <v>0</v>
      </c>
      <c r="H719" s="91">
        <f>RADIANS('貼り付けシート（日射量等）'!I716)</f>
        <v>0</v>
      </c>
      <c r="I719" s="91">
        <f>IF('貼り付けシート（日射量等）'!J716&lt;0,RADIANS(360+('貼り付けシート（日射量等）'!J716)),RADIANS('貼り付けシート（日射量等）'!J716))</f>
        <v>0</v>
      </c>
    </row>
    <row r="720" spans="1:9">
      <c r="A720" s="20">
        <v>41669</v>
      </c>
      <c r="B720" s="35" t="s">
        <v>378</v>
      </c>
      <c r="C720" s="90">
        <f t="shared" si="33"/>
        <v>0</v>
      </c>
      <c r="D720" s="90">
        <f t="shared" si="34"/>
        <v>0</v>
      </c>
      <c r="E720" s="90">
        <f t="shared" si="35"/>
        <v>0</v>
      </c>
      <c r="F720" s="50">
        <f>'貼り付けシート（日射量等）'!G717/3.6*10^3</f>
        <v>0</v>
      </c>
      <c r="G720" s="50">
        <f>'貼り付けシート（日射量等）'!H717/3.6*10^3</f>
        <v>0</v>
      </c>
      <c r="H720" s="91">
        <f>RADIANS('貼り付けシート（日射量等）'!I717)</f>
        <v>0</v>
      </c>
      <c r="I720" s="91">
        <f>IF('貼り付けシート（日射量等）'!J717&lt;0,RADIANS(360+('貼り付けシート（日射量等）'!J717)),RADIANS('貼り付けシート（日射量等）'!J717))</f>
        <v>0</v>
      </c>
    </row>
    <row r="721" spans="1:9">
      <c r="A721" s="20">
        <v>41669</v>
      </c>
      <c r="B721" s="35" t="s">
        <v>379</v>
      </c>
      <c r="C721" s="90">
        <f t="shared" si="33"/>
        <v>0</v>
      </c>
      <c r="D721" s="90">
        <f t="shared" si="34"/>
        <v>0</v>
      </c>
      <c r="E721" s="90">
        <f t="shared" si="35"/>
        <v>0</v>
      </c>
      <c r="F721" s="50">
        <f>'貼り付けシート（日射量等）'!G718/3.6*10^3</f>
        <v>0</v>
      </c>
      <c r="G721" s="50">
        <f>'貼り付けシート（日射量等）'!H718/3.6*10^3</f>
        <v>0</v>
      </c>
      <c r="H721" s="91">
        <f>RADIANS('貼り付けシート（日射量等）'!I718)</f>
        <v>0</v>
      </c>
      <c r="I721" s="91">
        <f>IF('貼り付けシート（日射量等）'!J718&lt;0,RADIANS(360+('貼り付けシート（日射量等）'!J718)),RADIANS('貼り付けシート（日射量等）'!J718))</f>
        <v>0</v>
      </c>
    </row>
    <row r="722" spans="1:9">
      <c r="A722" s="20">
        <v>41669</v>
      </c>
      <c r="B722" s="35" t="s">
        <v>380</v>
      </c>
      <c r="C722" s="90">
        <f t="shared" si="33"/>
        <v>0</v>
      </c>
      <c r="D722" s="90">
        <f t="shared" si="34"/>
        <v>0</v>
      </c>
      <c r="E722" s="90">
        <f t="shared" si="35"/>
        <v>0</v>
      </c>
      <c r="F722" s="50">
        <f>'貼り付けシート（日射量等）'!G719/3.6*10^3</f>
        <v>0</v>
      </c>
      <c r="G722" s="50">
        <f>'貼り付けシート（日射量等）'!H719/3.6*10^3</f>
        <v>0</v>
      </c>
      <c r="H722" s="91">
        <f>RADIANS('貼り付けシート（日射量等）'!I719)</f>
        <v>0</v>
      </c>
      <c r="I722" s="91">
        <f>IF('貼り付けシート（日射量等）'!J719&lt;0,RADIANS(360+('貼り付けシート（日射量等）'!J719)),RADIANS('貼り付けシート（日射量等）'!J719))</f>
        <v>0</v>
      </c>
    </row>
    <row r="723" spans="1:9">
      <c r="A723" s="20">
        <v>41669</v>
      </c>
      <c r="B723" s="35" t="s">
        <v>381</v>
      </c>
      <c r="C723" s="90">
        <f t="shared" si="33"/>
        <v>0</v>
      </c>
      <c r="D723" s="90">
        <f t="shared" si="34"/>
        <v>0</v>
      </c>
      <c r="E723" s="90">
        <f t="shared" si="35"/>
        <v>0</v>
      </c>
      <c r="F723" s="50">
        <f>'貼り付けシート（日射量等）'!G720/3.6*10^3</f>
        <v>0</v>
      </c>
      <c r="G723" s="50">
        <f>'貼り付けシート（日射量等）'!H720/3.6*10^3</f>
        <v>0</v>
      </c>
      <c r="H723" s="91">
        <f>RADIANS('貼り付けシート（日射量等）'!I720)</f>
        <v>0</v>
      </c>
      <c r="I723" s="91">
        <f>IF('貼り付けシート（日射量等）'!J720&lt;0,RADIANS(360+('貼り付けシート（日射量等）'!J720)),RADIANS('貼り付けシート（日射量等）'!J720))</f>
        <v>0</v>
      </c>
    </row>
    <row r="724" spans="1:9">
      <c r="A724" s="20">
        <v>41669</v>
      </c>
      <c r="B724" s="35" t="s">
        <v>382</v>
      </c>
      <c r="C724" s="90">
        <f t="shared" si="33"/>
        <v>0</v>
      </c>
      <c r="D724" s="90">
        <f t="shared" si="34"/>
        <v>0</v>
      </c>
      <c r="E724" s="90">
        <f t="shared" si="35"/>
        <v>0</v>
      </c>
      <c r="F724" s="50">
        <f>'貼り付けシート（日射量等）'!G721/3.6*10^3</f>
        <v>0</v>
      </c>
      <c r="G724" s="50">
        <f>'貼り付けシート（日射量等）'!H721/3.6*10^3</f>
        <v>0</v>
      </c>
      <c r="H724" s="91">
        <f>RADIANS('貼り付けシート（日射量等）'!I721)</f>
        <v>0</v>
      </c>
      <c r="I724" s="91">
        <f>IF('貼り付けシート（日射量等）'!J721&lt;0,RADIANS(360+('貼り付けシート（日射量等）'!J721)),RADIANS('貼り付けシート（日射量等）'!J721))</f>
        <v>0</v>
      </c>
    </row>
    <row r="725" spans="1:9">
      <c r="A725" s="20">
        <v>41669</v>
      </c>
      <c r="B725" s="35" t="s">
        <v>383</v>
      </c>
      <c r="C725" s="90">
        <f t="shared" si="33"/>
        <v>0</v>
      </c>
      <c r="D725" s="90">
        <f t="shared" si="34"/>
        <v>0</v>
      </c>
      <c r="E725" s="90">
        <f t="shared" si="35"/>
        <v>0</v>
      </c>
      <c r="F725" s="50">
        <f>'貼り付けシート（日射量等）'!G722/3.6*10^3</f>
        <v>0</v>
      </c>
      <c r="G725" s="50">
        <f>'貼り付けシート（日射量等）'!H722/3.6*10^3</f>
        <v>0</v>
      </c>
      <c r="H725" s="91">
        <f>RADIANS('貼り付けシート（日射量等）'!I722)</f>
        <v>0</v>
      </c>
      <c r="I725" s="91">
        <f>IF('貼り付けシート（日射量等）'!J722&lt;0,RADIANS(360+('貼り付けシート（日射量等）'!J722)),RADIANS('貼り付けシート（日射量等）'!J722))</f>
        <v>0</v>
      </c>
    </row>
    <row r="726" spans="1:9">
      <c r="A726" s="20">
        <v>41670</v>
      </c>
      <c r="B726" s="35" t="s">
        <v>360</v>
      </c>
      <c r="C726" s="90">
        <f t="shared" si="33"/>
        <v>0</v>
      </c>
      <c r="D726" s="90">
        <f t="shared" si="34"/>
        <v>0</v>
      </c>
      <c r="E726" s="90">
        <f t="shared" si="35"/>
        <v>0</v>
      </c>
      <c r="F726" s="50">
        <f>'貼り付けシート（日射量等）'!G723/3.6*10^3</f>
        <v>0</v>
      </c>
      <c r="G726" s="50">
        <f>'貼り付けシート（日射量等）'!H723/3.6*10^3</f>
        <v>0</v>
      </c>
      <c r="H726" s="91">
        <f>RADIANS('貼り付けシート（日射量等）'!I723)</f>
        <v>0</v>
      </c>
      <c r="I726" s="91">
        <f>IF('貼り付けシート（日射量等）'!J723&lt;0,RADIANS(360+('貼り付けシート（日射量等）'!J723)),RADIANS('貼り付けシート（日射量等）'!J723))</f>
        <v>0</v>
      </c>
    </row>
    <row r="727" spans="1:9">
      <c r="A727" s="20">
        <v>41670</v>
      </c>
      <c r="B727" s="35" t="s">
        <v>361</v>
      </c>
      <c r="C727" s="90">
        <f t="shared" si="33"/>
        <v>0</v>
      </c>
      <c r="D727" s="90">
        <f t="shared" si="34"/>
        <v>0</v>
      </c>
      <c r="E727" s="90">
        <f t="shared" si="35"/>
        <v>0</v>
      </c>
      <c r="F727" s="50">
        <f>'貼り付けシート（日射量等）'!G724/3.6*10^3</f>
        <v>0</v>
      </c>
      <c r="G727" s="50">
        <f>'貼り付けシート（日射量等）'!H724/3.6*10^3</f>
        <v>0</v>
      </c>
      <c r="H727" s="91">
        <f>RADIANS('貼り付けシート（日射量等）'!I724)</f>
        <v>0</v>
      </c>
      <c r="I727" s="91">
        <f>IF('貼り付けシート（日射量等）'!J724&lt;0,RADIANS(360+('貼り付けシート（日射量等）'!J724)),RADIANS('貼り付けシート（日射量等）'!J724))</f>
        <v>0</v>
      </c>
    </row>
    <row r="728" spans="1:9">
      <c r="A728" s="20">
        <v>41670</v>
      </c>
      <c r="B728" s="35" t="s">
        <v>362</v>
      </c>
      <c r="C728" s="90">
        <f t="shared" si="33"/>
        <v>0</v>
      </c>
      <c r="D728" s="90">
        <f t="shared" si="34"/>
        <v>0</v>
      </c>
      <c r="E728" s="90">
        <f t="shared" si="35"/>
        <v>0</v>
      </c>
      <c r="F728" s="50">
        <f>'貼り付けシート（日射量等）'!G725/3.6*10^3</f>
        <v>0</v>
      </c>
      <c r="G728" s="50">
        <f>'貼り付けシート（日射量等）'!H725/3.6*10^3</f>
        <v>0</v>
      </c>
      <c r="H728" s="91">
        <f>RADIANS('貼り付けシート（日射量等）'!I725)</f>
        <v>0</v>
      </c>
      <c r="I728" s="91">
        <f>IF('貼り付けシート（日射量等）'!J725&lt;0,RADIANS(360+('貼り付けシート（日射量等）'!J725)),RADIANS('貼り付けシート（日射量等）'!J725))</f>
        <v>0</v>
      </c>
    </row>
    <row r="729" spans="1:9">
      <c r="A729" s="20">
        <v>41670</v>
      </c>
      <c r="B729" s="35" t="s">
        <v>363</v>
      </c>
      <c r="C729" s="90">
        <f t="shared" si="33"/>
        <v>0</v>
      </c>
      <c r="D729" s="90">
        <f t="shared" si="34"/>
        <v>0</v>
      </c>
      <c r="E729" s="90">
        <f t="shared" si="35"/>
        <v>0</v>
      </c>
      <c r="F729" s="50">
        <f>'貼り付けシート（日射量等）'!G726/3.6*10^3</f>
        <v>0</v>
      </c>
      <c r="G729" s="50">
        <f>'貼り付けシート（日射量等）'!H726/3.6*10^3</f>
        <v>0</v>
      </c>
      <c r="H729" s="91">
        <f>RADIANS('貼り付けシート（日射量等）'!I726)</f>
        <v>0</v>
      </c>
      <c r="I729" s="91">
        <f>IF('貼り付けシート（日射量等）'!J726&lt;0,RADIANS(360+('貼り付けシート（日射量等）'!J726)),RADIANS('貼り付けシート（日射量等）'!J726))</f>
        <v>0</v>
      </c>
    </row>
    <row r="730" spans="1:9">
      <c r="A730" s="20">
        <v>41670</v>
      </c>
      <c r="B730" s="35" t="s">
        <v>364</v>
      </c>
      <c r="C730" s="90">
        <f t="shared" si="33"/>
        <v>0</v>
      </c>
      <c r="D730" s="90">
        <f t="shared" si="34"/>
        <v>0</v>
      </c>
      <c r="E730" s="90">
        <f t="shared" si="35"/>
        <v>0</v>
      </c>
      <c r="F730" s="50">
        <f>'貼り付けシート（日射量等）'!G727/3.6*10^3</f>
        <v>0</v>
      </c>
      <c r="G730" s="50">
        <f>'貼り付けシート（日射量等）'!H727/3.6*10^3</f>
        <v>0</v>
      </c>
      <c r="H730" s="91">
        <f>RADIANS('貼り付けシート（日射量等）'!I727)</f>
        <v>0</v>
      </c>
      <c r="I730" s="91">
        <f>IF('貼り付けシート（日射量等）'!J727&lt;0,RADIANS(360+('貼り付けシート（日射量等）'!J727)),RADIANS('貼り付けシート（日射量等）'!J727))</f>
        <v>0</v>
      </c>
    </row>
    <row r="731" spans="1:9">
      <c r="A731" s="20">
        <v>41670</v>
      </c>
      <c r="B731" s="35" t="s">
        <v>365</v>
      </c>
      <c r="C731" s="90">
        <f t="shared" si="33"/>
        <v>0</v>
      </c>
      <c r="D731" s="90">
        <f t="shared" si="34"/>
        <v>0</v>
      </c>
      <c r="E731" s="90">
        <f t="shared" si="35"/>
        <v>0</v>
      </c>
      <c r="F731" s="50">
        <f>'貼り付けシート（日射量等）'!G728/3.6*10^3</f>
        <v>0</v>
      </c>
      <c r="G731" s="50">
        <f>'貼り付けシート（日射量等）'!H728/3.6*10^3</f>
        <v>0</v>
      </c>
      <c r="H731" s="91">
        <f>RADIANS('貼り付けシート（日射量等）'!I728)</f>
        <v>0</v>
      </c>
      <c r="I731" s="91">
        <f>IF('貼り付けシート（日射量等）'!J728&lt;0,RADIANS(360+('貼り付けシート（日射量等）'!J728)),RADIANS('貼り付けシート（日射量等）'!J728))</f>
        <v>0</v>
      </c>
    </row>
    <row r="732" spans="1:9">
      <c r="A732" s="20">
        <v>41670</v>
      </c>
      <c r="B732" s="35" t="s">
        <v>366</v>
      </c>
      <c r="C732" s="90">
        <f t="shared" si="33"/>
        <v>9.9307539718387563</v>
      </c>
      <c r="D732" s="90">
        <f t="shared" si="34"/>
        <v>1.8487013852308045</v>
      </c>
      <c r="E732" s="90">
        <f t="shared" si="35"/>
        <v>8.0820525866079524</v>
      </c>
      <c r="F732" s="50">
        <f>'貼り付けシート（日射量等）'!G729/3.6*10^3</f>
        <v>11.111111111111111</v>
      </c>
      <c r="G732" s="50">
        <f>'貼り付けシート（日射量等）'!H729/3.6*10^3</f>
        <v>8.3333333333333339</v>
      </c>
      <c r="H732" s="91">
        <f>RADIANS('貼り付けシート（日射量等）'!I729)</f>
        <v>2.6179938779914945E-2</v>
      </c>
      <c r="I732" s="91">
        <f>IF('貼り付けシート（日射量等）'!J729&lt;0,RADIANS(360+('貼り付けシート（日射量等）'!J729)),RADIANS('貼り付けシート（日射量等）'!J729))</f>
        <v>5.1399946471233005</v>
      </c>
    </row>
    <row r="733" spans="1:9">
      <c r="A733" s="20">
        <v>41670</v>
      </c>
      <c r="B733" s="35" t="s">
        <v>367</v>
      </c>
      <c r="C733" s="90">
        <f t="shared" si="33"/>
        <v>45.078330222919625</v>
      </c>
      <c r="D733" s="90">
        <f t="shared" si="34"/>
        <v>7.3620848187491843</v>
      </c>
      <c r="E733" s="90">
        <f t="shared" si="35"/>
        <v>37.716245404170444</v>
      </c>
      <c r="F733" s="50">
        <f>'貼り付けシート（日射量等）'!G730/3.6*10^3</f>
        <v>19.444444444444446</v>
      </c>
      <c r="G733" s="50">
        <f>'貼り付けシート（日射量等）'!H730/3.6*10^3</f>
        <v>38.888888888888893</v>
      </c>
      <c r="H733" s="91">
        <f>RADIANS('貼り付けシート（日射量等）'!I730)</f>
        <v>0.2007128639793479</v>
      </c>
      <c r="I733" s="91">
        <f>IF('貼り付けシート（日射量等）'!J730&lt;0,RADIANS(360+('貼り付けシート（日射量等）'!J730)),RADIANS('貼り付けシート（日射量等）'!J730))</f>
        <v>5.3197635600787168</v>
      </c>
    </row>
    <row r="734" spans="1:9">
      <c r="A734" s="20">
        <v>41670</v>
      </c>
      <c r="B734" s="35" t="s">
        <v>368</v>
      </c>
      <c r="C734" s="90">
        <f t="shared" si="33"/>
        <v>68.158988315768738</v>
      </c>
      <c r="D734" s="90">
        <f t="shared" si="34"/>
        <v>6.1965851517744461</v>
      </c>
      <c r="E734" s="90">
        <f t="shared" si="35"/>
        <v>61.962403163994296</v>
      </c>
      <c r="F734" s="50">
        <f>'貼り付けシート（日射量等）'!G731/3.6*10^3</f>
        <v>11.111111111111111</v>
      </c>
      <c r="G734" s="50">
        <f>'貼り付けシート（日射量等）'!H731/3.6*10^3</f>
        <v>63.888888888888886</v>
      </c>
      <c r="H734" s="91">
        <f>RADIANS('貼り付けシート（日射量等）'!I731)</f>
        <v>0.35255650890285456</v>
      </c>
      <c r="I734" s="91">
        <f>IF('貼り付けシート（日射量等）'!J731&lt;0,RADIANS(360+('貼り付けシート（日射量等）'!J731)),RADIANS('貼り付けシート（日射量等）'!J731))</f>
        <v>5.5257124118140482</v>
      </c>
    </row>
    <row r="735" spans="1:9">
      <c r="A735" s="20">
        <v>41670</v>
      </c>
      <c r="B735" s="35" t="s">
        <v>369</v>
      </c>
      <c r="C735" s="90">
        <f t="shared" si="33"/>
        <v>80.422732191161302</v>
      </c>
      <c r="D735" s="90">
        <f t="shared" si="34"/>
        <v>7.6842589116897413</v>
      </c>
      <c r="E735" s="90">
        <f t="shared" si="35"/>
        <v>72.738473279471563</v>
      </c>
      <c r="F735" s="50">
        <f>'貼り付けシート（日射量等）'!G732/3.6*10^3</f>
        <v>11.111111111111111</v>
      </c>
      <c r="G735" s="50">
        <f>'貼り付けシート（日射量等）'!H732/3.6*10^3</f>
        <v>75</v>
      </c>
      <c r="H735" s="91">
        <f>RADIANS('貼り付けシート（日射量等）'!I732)</f>
        <v>0.47123889803846897</v>
      </c>
      <c r="I735" s="91">
        <f>IF('貼り付けシート（日射量等）'!J732&lt;0,RADIANS(360+('貼り付けシート（日射量等）'!J732)),RADIANS('貼り付けシート（日射量等）'!J732))</f>
        <v>5.7665678485892649</v>
      </c>
    </row>
    <row r="736" spans="1:9">
      <c r="A736" s="20">
        <v>41670</v>
      </c>
      <c r="B736" s="35" t="s">
        <v>370</v>
      </c>
      <c r="C736" s="90">
        <f t="shared" si="33"/>
        <v>113.0914100841055</v>
      </c>
      <c r="D736" s="90">
        <f t="shared" si="34"/>
        <v>10.718743987071452</v>
      </c>
      <c r="E736" s="90">
        <f t="shared" si="35"/>
        <v>102.37266609703406</v>
      </c>
      <c r="F736" s="50">
        <f>'貼り付けシート（日射量等）'!G733/3.6*10^3</f>
        <v>13.888888888888889</v>
      </c>
      <c r="G736" s="50">
        <f>'貼り付けシート（日射量等）'!H733/3.6*10^3</f>
        <v>105.55555555555556</v>
      </c>
      <c r="H736" s="91">
        <f>RADIANS('貼り付けシート（日射量等）'!I733)</f>
        <v>0.54628805587422513</v>
      </c>
      <c r="I736" s="91">
        <f>IF('貼り付けシート（日射量等）'!J733&lt;0,RADIANS(360+('貼り付けシート（日射量等）'!J733)),RADIANS('貼り付けシート（日射量等）'!J733))</f>
        <v>6.0388392119003802</v>
      </c>
    </row>
    <row r="737" spans="1:9">
      <c r="A737" s="20">
        <v>41670</v>
      </c>
      <c r="B737" s="35" t="s">
        <v>371</v>
      </c>
      <c r="C737" s="90">
        <f t="shared" si="33"/>
        <v>133.93569955254571</v>
      </c>
      <c r="D737" s="90">
        <f t="shared" si="34"/>
        <v>15.398928282295747</v>
      </c>
      <c r="E737" s="90">
        <f t="shared" si="35"/>
        <v>118.53677127024996</v>
      </c>
      <c r="F737" s="50">
        <f>'貼り付けシート（日射量等）'!G734/3.6*10^3</f>
        <v>19.444444444444446</v>
      </c>
      <c r="G737" s="50">
        <f>'貼り付けシート（日射量等）'!H734/3.6*10^3</f>
        <v>122.22222222222221</v>
      </c>
      <c r="H737" s="91">
        <f>RADIANS('貼り付けシート（日射量等）'!I734)</f>
        <v>0.56548667764616278</v>
      </c>
      <c r="I737" s="91">
        <f>IF('貼り付けシート（日射量等）'!J734&lt;0,RADIANS(360+('貼り付けシート（日射量等）'!J734)),RADIANS('貼り付けシート（日射量等）'!J734))</f>
        <v>4.8869219055841226E-2</v>
      </c>
    </row>
    <row r="738" spans="1:9">
      <c r="A738" s="20">
        <v>41670</v>
      </c>
      <c r="B738" s="35" t="s">
        <v>372</v>
      </c>
      <c r="C738" s="90">
        <f t="shared" si="33"/>
        <v>125.06722210244335</v>
      </c>
      <c r="D738" s="90">
        <f t="shared" si="34"/>
        <v>14.612503418801364</v>
      </c>
      <c r="E738" s="90">
        <f t="shared" si="35"/>
        <v>110.45471868364199</v>
      </c>
      <c r="F738" s="50">
        <f>'貼り付けシート（日射量等）'!G735/3.6*10^3</f>
        <v>19.444444444444446</v>
      </c>
      <c r="G738" s="50">
        <f>'貼り付けシート（日射量等）'!H735/3.6*10^3</f>
        <v>113.88888888888887</v>
      </c>
      <c r="H738" s="91">
        <f>RADIANS('貼り付けシート（日射量等）'!I735)</f>
        <v>0.52708943410228748</v>
      </c>
      <c r="I738" s="91">
        <f>IF('貼り付けシート（日射量等）'!J735&lt;0,RADIANS(360+('貼り付けシート（日射量等）'!J735)),RADIANS('貼り付けシート（日射量等）'!J735))</f>
        <v>0.3385938748868999</v>
      </c>
    </row>
    <row r="739" spans="1:9">
      <c r="A739" s="20">
        <v>41670</v>
      </c>
      <c r="B739" s="35" t="s">
        <v>373</v>
      </c>
      <c r="C739" s="90">
        <f t="shared" si="33"/>
        <v>89.888529296786317</v>
      </c>
      <c r="D739" s="90">
        <f t="shared" si="34"/>
        <v>9.0680034307068027</v>
      </c>
      <c r="E739" s="90">
        <f t="shared" si="35"/>
        <v>80.820525866079507</v>
      </c>
      <c r="F739" s="50">
        <f>'貼り付けシート（日射量等）'!G736/3.6*10^3</f>
        <v>13.888888888888889</v>
      </c>
      <c r="G739" s="50">
        <f>'貼り付けシート（日射量等）'!H736/3.6*10^3</f>
        <v>83.333333333333329</v>
      </c>
      <c r="H739" s="91">
        <f>RADIANS('貼り付けシート（日射量等）'!I736)</f>
        <v>0.43633231299858238</v>
      </c>
      <c r="I739" s="91">
        <f>IF('貼り付けシート（日射量等）'!J736&lt;0,RADIANS(360+('貼り付けシート（日射量等）'!J736)),RADIANS('貼り付けシート（日射量等）'!J736))</f>
        <v>0.60039326268604931</v>
      </c>
    </row>
    <row r="740" spans="1:9">
      <c r="A740" s="20">
        <v>41670</v>
      </c>
      <c r="B740" s="35" t="s">
        <v>374</v>
      </c>
      <c r="C740" s="90">
        <f t="shared" si="33"/>
        <v>60.845606215037272</v>
      </c>
      <c r="D740" s="90">
        <f t="shared" si="34"/>
        <v>6.9652556376509267</v>
      </c>
      <c r="E740" s="90">
        <f t="shared" si="35"/>
        <v>53.880350577386345</v>
      </c>
      <c r="F740" s="50">
        <f>'貼り付けシート（日射量等）'!G737/3.6*10^3</f>
        <v>13.888888888888889</v>
      </c>
      <c r="G740" s="50">
        <f>'貼り付けシート（日射量等）'!H737/3.6*10^3</f>
        <v>55.555555555555557</v>
      </c>
      <c r="H740" s="91">
        <f>RADIANS('貼り付けシート（日射量等）'!I737)</f>
        <v>0.30368728984701332</v>
      </c>
      <c r="I740" s="91">
        <f>IF('貼り付けシート（日射量等）'!J737&lt;0,RADIANS(360+('貼り付けシート（日射量等）'!J737)),RADIANS('貼り付けシート（日射量等）'!J737))</f>
        <v>0.82903139469730658</v>
      </c>
    </row>
    <row r="741" spans="1:9">
      <c r="A741" s="20">
        <v>41670</v>
      </c>
      <c r="B741" s="35" t="s">
        <v>375</v>
      </c>
      <c r="C741" s="90">
        <f t="shared" si="33"/>
        <v>32.986821050753193</v>
      </c>
      <c r="D741" s="90">
        <f t="shared" si="34"/>
        <v>6.0466457620600185</v>
      </c>
      <c r="E741" s="90">
        <f t="shared" si="35"/>
        <v>26.940175288693172</v>
      </c>
      <c r="F741" s="50">
        <f>'貼り付けシート（日射量等）'!G738/3.6*10^3</f>
        <v>19.444444444444446</v>
      </c>
      <c r="G741" s="50">
        <f>'貼り付けシート（日射量等）'!H738/3.6*10^3</f>
        <v>27.777777777777779</v>
      </c>
      <c r="H741" s="91">
        <f>RADIANS('貼り付けシート（日射量等）'!I738)</f>
        <v>0.14486232791552936</v>
      </c>
      <c r="I741" s="91">
        <f>IF('貼り付けシート（日射量等）'!J738&lt;0,RADIANS(360+('貼り付けシート（日射量等）'!J738)),RADIANS('貼り付けシート（日射量等）'!J738))</f>
        <v>1.0262536001726656</v>
      </c>
    </row>
    <row r="742" spans="1:9">
      <c r="A742" s="20">
        <v>41670</v>
      </c>
      <c r="B742" s="35" t="s">
        <v>376</v>
      </c>
      <c r="C742" s="90">
        <f t="shared" si="33"/>
        <v>3.6440734825517302</v>
      </c>
      <c r="D742" s="90">
        <f t="shared" si="34"/>
        <v>0.95005595368241302</v>
      </c>
      <c r="E742" s="90">
        <f t="shared" si="35"/>
        <v>2.6940175288693173</v>
      </c>
      <c r="F742" s="50">
        <f>'貼り付けシート（日射量等）'!G739/3.6*10^3</f>
        <v>2.7777777777777777</v>
      </c>
      <c r="G742" s="50">
        <f>'貼り付けシート（日射量等）'!H739/3.6*10^3</f>
        <v>2.7777777777777777</v>
      </c>
      <c r="H742" s="91">
        <f>RADIANS('貼り付けシート（日射量等）'!I739)</f>
        <v>0</v>
      </c>
      <c r="I742" s="91">
        <f>IF('貼り付けシート（日射量等）'!J739&lt;0,RADIANS(360+('貼り付けシート（日射量等）'!J739)),RADIANS('貼り付けシート（日射量等）'!J739))</f>
        <v>0</v>
      </c>
    </row>
    <row r="743" spans="1:9">
      <c r="A743" s="20">
        <v>41670</v>
      </c>
      <c r="B743" s="35" t="s">
        <v>377</v>
      </c>
      <c r="C743" s="90">
        <f t="shared" si="33"/>
        <v>0</v>
      </c>
      <c r="D743" s="90">
        <f t="shared" si="34"/>
        <v>0</v>
      </c>
      <c r="E743" s="90">
        <f t="shared" si="35"/>
        <v>0</v>
      </c>
      <c r="F743" s="50">
        <f>'貼り付けシート（日射量等）'!G740/3.6*10^3</f>
        <v>0</v>
      </c>
      <c r="G743" s="50">
        <f>'貼り付けシート（日射量等）'!H740/3.6*10^3</f>
        <v>0</v>
      </c>
      <c r="H743" s="91">
        <f>RADIANS('貼り付けシート（日射量等）'!I740)</f>
        <v>0</v>
      </c>
      <c r="I743" s="91">
        <f>IF('貼り付けシート（日射量等）'!J740&lt;0,RADIANS(360+('貼り付けシート（日射量等）'!J740)),RADIANS('貼り付けシート（日射量等）'!J740))</f>
        <v>0</v>
      </c>
    </row>
    <row r="744" spans="1:9">
      <c r="A744" s="20">
        <v>41670</v>
      </c>
      <c r="B744" s="35" t="s">
        <v>378</v>
      </c>
      <c r="C744" s="90">
        <f t="shared" si="33"/>
        <v>0</v>
      </c>
      <c r="D744" s="90">
        <f t="shared" si="34"/>
        <v>0</v>
      </c>
      <c r="E744" s="90">
        <f t="shared" si="35"/>
        <v>0</v>
      </c>
      <c r="F744" s="50">
        <f>'貼り付けシート（日射量等）'!G741/3.6*10^3</f>
        <v>0</v>
      </c>
      <c r="G744" s="50">
        <f>'貼り付けシート（日射量等）'!H741/3.6*10^3</f>
        <v>0</v>
      </c>
      <c r="H744" s="91">
        <f>RADIANS('貼り付けシート（日射量等）'!I741)</f>
        <v>0</v>
      </c>
      <c r="I744" s="91">
        <f>IF('貼り付けシート（日射量等）'!J741&lt;0,RADIANS(360+('貼り付けシート（日射量等）'!J741)),RADIANS('貼り付けシート（日射量等）'!J741))</f>
        <v>0</v>
      </c>
    </row>
    <row r="745" spans="1:9">
      <c r="A745" s="20">
        <v>41670</v>
      </c>
      <c r="B745" s="35" t="s">
        <v>379</v>
      </c>
      <c r="C745" s="90">
        <f t="shared" si="33"/>
        <v>0</v>
      </c>
      <c r="D745" s="90">
        <f t="shared" si="34"/>
        <v>0</v>
      </c>
      <c r="E745" s="90">
        <f t="shared" si="35"/>
        <v>0</v>
      </c>
      <c r="F745" s="50">
        <f>'貼り付けシート（日射量等）'!G742/3.6*10^3</f>
        <v>0</v>
      </c>
      <c r="G745" s="50">
        <f>'貼り付けシート（日射量等）'!H742/3.6*10^3</f>
        <v>0</v>
      </c>
      <c r="H745" s="91">
        <f>RADIANS('貼り付けシート（日射量等）'!I742)</f>
        <v>0</v>
      </c>
      <c r="I745" s="91">
        <f>IF('貼り付けシート（日射量等）'!J742&lt;0,RADIANS(360+('貼り付けシート（日射量等）'!J742)),RADIANS('貼り付けシート（日射量等）'!J742))</f>
        <v>0</v>
      </c>
    </row>
    <row r="746" spans="1:9">
      <c r="A746" s="20">
        <v>41670</v>
      </c>
      <c r="B746" s="35" t="s">
        <v>380</v>
      </c>
      <c r="C746" s="90">
        <f t="shared" si="33"/>
        <v>0</v>
      </c>
      <c r="D746" s="90">
        <f t="shared" si="34"/>
        <v>0</v>
      </c>
      <c r="E746" s="90">
        <f t="shared" si="35"/>
        <v>0</v>
      </c>
      <c r="F746" s="50">
        <f>'貼り付けシート（日射量等）'!G743/3.6*10^3</f>
        <v>0</v>
      </c>
      <c r="G746" s="50">
        <f>'貼り付けシート（日射量等）'!H743/3.6*10^3</f>
        <v>0</v>
      </c>
      <c r="H746" s="91">
        <f>RADIANS('貼り付けシート（日射量等）'!I743)</f>
        <v>0</v>
      </c>
      <c r="I746" s="91">
        <f>IF('貼り付けシート（日射量等）'!J743&lt;0,RADIANS(360+('貼り付けシート（日射量等）'!J743)),RADIANS('貼り付けシート（日射量等）'!J743))</f>
        <v>0</v>
      </c>
    </row>
    <row r="747" spans="1:9">
      <c r="A747" s="20">
        <v>41670</v>
      </c>
      <c r="B747" s="35" t="s">
        <v>381</v>
      </c>
      <c r="C747" s="90">
        <f t="shared" si="33"/>
        <v>0</v>
      </c>
      <c r="D747" s="90">
        <f t="shared" si="34"/>
        <v>0</v>
      </c>
      <c r="E747" s="90">
        <f t="shared" si="35"/>
        <v>0</v>
      </c>
      <c r="F747" s="50">
        <f>'貼り付けシート（日射量等）'!G744/3.6*10^3</f>
        <v>0</v>
      </c>
      <c r="G747" s="50">
        <f>'貼り付けシート（日射量等）'!H744/3.6*10^3</f>
        <v>0</v>
      </c>
      <c r="H747" s="91">
        <f>RADIANS('貼り付けシート（日射量等）'!I744)</f>
        <v>0</v>
      </c>
      <c r="I747" s="91">
        <f>IF('貼り付けシート（日射量等）'!J744&lt;0,RADIANS(360+('貼り付けシート（日射量等）'!J744)),RADIANS('貼り付けシート（日射量等）'!J744))</f>
        <v>0</v>
      </c>
    </row>
    <row r="748" spans="1:9">
      <c r="A748" s="20">
        <v>41670</v>
      </c>
      <c r="B748" s="35" t="s">
        <v>382</v>
      </c>
      <c r="C748" s="90">
        <f t="shared" si="33"/>
        <v>0</v>
      </c>
      <c r="D748" s="90">
        <f t="shared" si="34"/>
        <v>0</v>
      </c>
      <c r="E748" s="90">
        <f t="shared" si="35"/>
        <v>0</v>
      </c>
      <c r="F748" s="50">
        <f>'貼り付けシート（日射量等）'!G745/3.6*10^3</f>
        <v>0</v>
      </c>
      <c r="G748" s="50">
        <f>'貼り付けシート（日射量等）'!H745/3.6*10^3</f>
        <v>0</v>
      </c>
      <c r="H748" s="91">
        <f>RADIANS('貼り付けシート（日射量等）'!I745)</f>
        <v>0</v>
      </c>
      <c r="I748" s="91">
        <f>IF('貼り付けシート（日射量等）'!J745&lt;0,RADIANS(360+('貼り付けシート（日射量等）'!J745)),RADIANS('貼り付けシート（日射量等）'!J745))</f>
        <v>0</v>
      </c>
    </row>
    <row r="749" spans="1:9">
      <c r="A749" s="20">
        <v>41670</v>
      </c>
      <c r="B749" s="35" t="s">
        <v>383</v>
      </c>
      <c r="C749" s="90">
        <f t="shared" si="33"/>
        <v>0</v>
      </c>
      <c r="D749" s="90">
        <f t="shared" si="34"/>
        <v>0</v>
      </c>
      <c r="E749" s="90">
        <f t="shared" si="35"/>
        <v>0</v>
      </c>
      <c r="F749" s="50">
        <f>'貼り付けシート（日射量等）'!G746/3.6*10^3</f>
        <v>0</v>
      </c>
      <c r="G749" s="50">
        <f>'貼り付けシート（日射量等）'!H746/3.6*10^3</f>
        <v>0</v>
      </c>
      <c r="H749" s="91">
        <f>RADIANS('貼り付けシート（日射量等）'!I746)</f>
        <v>0</v>
      </c>
      <c r="I749" s="91">
        <f>IF('貼り付けシート（日射量等）'!J746&lt;0,RADIANS(360+('貼り付けシート（日射量等）'!J746)),RADIANS('貼り付けシート（日射量等）'!J746))</f>
        <v>0</v>
      </c>
    </row>
    <row r="750" spans="1:9">
      <c r="A750" s="20">
        <v>41671</v>
      </c>
      <c r="B750" s="35" t="s">
        <v>360</v>
      </c>
      <c r="C750" s="90">
        <f t="shared" si="33"/>
        <v>0</v>
      </c>
      <c r="D750" s="90">
        <f t="shared" si="34"/>
        <v>0</v>
      </c>
      <c r="E750" s="90">
        <f t="shared" si="35"/>
        <v>0</v>
      </c>
      <c r="F750" s="50">
        <f>'貼り付けシート（日射量等）'!G747/3.6*10^3</f>
        <v>0</v>
      </c>
      <c r="G750" s="50">
        <f>'貼り付けシート（日射量等）'!H747/3.6*10^3</f>
        <v>0</v>
      </c>
      <c r="H750" s="91">
        <f>RADIANS('貼り付けシート（日射量等）'!I747)</f>
        <v>0</v>
      </c>
      <c r="I750" s="91">
        <f>IF('貼り付けシート（日射量等）'!J747&lt;0,RADIANS(360+('貼り付けシート（日射量等）'!J747)),RADIANS('貼り付けシート（日射量等）'!J747))</f>
        <v>0</v>
      </c>
    </row>
    <row r="751" spans="1:9">
      <c r="A751" s="20">
        <v>41671</v>
      </c>
      <c r="B751" s="35" t="s">
        <v>361</v>
      </c>
      <c r="C751" s="90">
        <f t="shared" si="33"/>
        <v>0</v>
      </c>
      <c r="D751" s="90">
        <f t="shared" si="34"/>
        <v>0</v>
      </c>
      <c r="E751" s="90">
        <f t="shared" si="35"/>
        <v>0</v>
      </c>
      <c r="F751" s="50">
        <f>'貼り付けシート（日射量等）'!G748/3.6*10^3</f>
        <v>0</v>
      </c>
      <c r="G751" s="50">
        <f>'貼り付けシート（日射量等）'!H748/3.6*10^3</f>
        <v>0</v>
      </c>
      <c r="H751" s="91">
        <f>RADIANS('貼り付けシート（日射量等）'!I748)</f>
        <v>0</v>
      </c>
      <c r="I751" s="91">
        <f>IF('貼り付けシート（日射量等）'!J748&lt;0,RADIANS(360+('貼り付けシート（日射量等）'!J748)),RADIANS('貼り付けシート（日射量等）'!J748))</f>
        <v>0</v>
      </c>
    </row>
    <row r="752" spans="1:9">
      <c r="A752" s="20">
        <v>41671</v>
      </c>
      <c r="B752" s="35" t="s">
        <v>362</v>
      </c>
      <c r="C752" s="90">
        <f t="shared" si="33"/>
        <v>0</v>
      </c>
      <c r="D752" s="90">
        <f t="shared" si="34"/>
        <v>0</v>
      </c>
      <c r="E752" s="90">
        <f t="shared" si="35"/>
        <v>0</v>
      </c>
      <c r="F752" s="50">
        <f>'貼り付けシート（日射量等）'!G749/3.6*10^3</f>
        <v>0</v>
      </c>
      <c r="G752" s="50">
        <f>'貼り付けシート（日射量等）'!H749/3.6*10^3</f>
        <v>0</v>
      </c>
      <c r="H752" s="91">
        <f>RADIANS('貼り付けシート（日射量等）'!I749)</f>
        <v>0</v>
      </c>
      <c r="I752" s="91">
        <f>IF('貼り付けシート（日射量等）'!J749&lt;0,RADIANS(360+('貼り付けシート（日射量等）'!J749)),RADIANS('貼り付けシート（日射量等）'!J749))</f>
        <v>0</v>
      </c>
    </row>
    <row r="753" spans="1:9">
      <c r="A753" s="20">
        <v>41671</v>
      </c>
      <c r="B753" s="35" t="s">
        <v>363</v>
      </c>
      <c r="C753" s="90">
        <f t="shared" si="33"/>
        <v>0</v>
      </c>
      <c r="D753" s="90">
        <f t="shared" si="34"/>
        <v>0</v>
      </c>
      <c r="E753" s="90">
        <f t="shared" si="35"/>
        <v>0</v>
      </c>
      <c r="F753" s="50">
        <f>'貼り付けシート（日射量等）'!G750/3.6*10^3</f>
        <v>0</v>
      </c>
      <c r="G753" s="50">
        <f>'貼り付けシート（日射量等）'!H750/3.6*10^3</f>
        <v>0</v>
      </c>
      <c r="H753" s="91">
        <f>RADIANS('貼り付けシート（日射量等）'!I750)</f>
        <v>0</v>
      </c>
      <c r="I753" s="91">
        <f>IF('貼り付けシート（日射量等）'!J750&lt;0,RADIANS(360+('貼り付けシート（日射量等）'!J750)),RADIANS('貼り付けシート（日射量等）'!J750))</f>
        <v>0</v>
      </c>
    </row>
    <row r="754" spans="1:9">
      <c r="A754" s="20">
        <v>41671</v>
      </c>
      <c r="B754" s="35" t="s">
        <v>364</v>
      </c>
      <c r="C754" s="90">
        <f t="shared" si="33"/>
        <v>0</v>
      </c>
      <c r="D754" s="90">
        <f t="shared" si="34"/>
        <v>0</v>
      </c>
      <c r="E754" s="90">
        <f t="shared" si="35"/>
        <v>0</v>
      </c>
      <c r="F754" s="50">
        <f>'貼り付けシート（日射量等）'!G751/3.6*10^3</f>
        <v>0</v>
      </c>
      <c r="G754" s="50">
        <f>'貼り付けシート（日射量等）'!H751/3.6*10^3</f>
        <v>0</v>
      </c>
      <c r="H754" s="91">
        <f>RADIANS('貼り付けシート（日射量等）'!I751)</f>
        <v>0</v>
      </c>
      <c r="I754" s="91">
        <f>IF('貼り付けシート（日射量等）'!J751&lt;0,RADIANS(360+('貼り付けシート（日射量等）'!J751)),RADIANS('貼り付けシート（日射量等）'!J751))</f>
        <v>0</v>
      </c>
    </row>
    <row r="755" spans="1:9">
      <c r="A755" s="20">
        <v>41671</v>
      </c>
      <c r="B755" s="35" t="s">
        <v>365</v>
      </c>
      <c r="C755" s="90">
        <f t="shared" si="33"/>
        <v>0</v>
      </c>
      <c r="D755" s="90">
        <f t="shared" si="34"/>
        <v>0</v>
      </c>
      <c r="E755" s="90">
        <f t="shared" si="35"/>
        <v>0</v>
      </c>
      <c r="F755" s="50">
        <f>'貼り付けシート（日射量等）'!G752/3.6*10^3</f>
        <v>0</v>
      </c>
      <c r="G755" s="50">
        <f>'貼り付けシート（日射量等）'!H752/3.6*10^3</f>
        <v>0</v>
      </c>
      <c r="H755" s="91">
        <f>RADIANS('貼り付けシート（日射量等）'!I752)</f>
        <v>0</v>
      </c>
      <c r="I755" s="91">
        <f>IF('貼り付けシート（日射量等）'!J752&lt;0,RADIANS(360+('貼り付けシート（日射量等）'!J752)),RADIANS('貼り付けシート（日射量等）'!J752))</f>
        <v>0</v>
      </c>
    </row>
    <row r="756" spans="1:9">
      <c r="A756" s="20">
        <v>41671</v>
      </c>
      <c r="B756" s="35" t="s">
        <v>366</v>
      </c>
      <c r="C756" s="90">
        <f t="shared" si="33"/>
        <v>9.9489123308008445</v>
      </c>
      <c r="D756" s="90">
        <f t="shared" si="34"/>
        <v>1.8668597441928927</v>
      </c>
      <c r="E756" s="90">
        <f t="shared" si="35"/>
        <v>8.0820525866079524</v>
      </c>
      <c r="F756" s="50">
        <f>'貼り付けシート（日射量等）'!G753/3.6*10^3</f>
        <v>11.111111111111111</v>
      </c>
      <c r="G756" s="50">
        <f>'貼り付けシート（日射量等）'!H753/3.6*10^3</f>
        <v>8.3333333333333339</v>
      </c>
      <c r="H756" s="91">
        <f>RADIANS('貼り付けシート（日射量等）'!I753)</f>
        <v>2.9670597283903602E-2</v>
      </c>
      <c r="I756" s="91">
        <f>IF('貼り付けシート（日射量等）'!J753&lt;0,RADIANS(360+('貼り付けシート（日射量等）'!J753)),RADIANS('貼り付けシート（日射量等）'!J753))</f>
        <v>5.1347586593673169</v>
      </c>
    </row>
    <row r="757" spans="1:9">
      <c r="A757" s="20">
        <v>41671</v>
      </c>
      <c r="B757" s="35" t="s">
        <v>367</v>
      </c>
      <c r="C757" s="90">
        <f t="shared" si="33"/>
        <v>45.119455186023323</v>
      </c>
      <c r="D757" s="90">
        <f t="shared" si="34"/>
        <v>7.403209781852877</v>
      </c>
      <c r="E757" s="90">
        <f t="shared" si="35"/>
        <v>37.716245404170444</v>
      </c>
      <c r="F757" s="50">
        <f>'貼り付けシート（日射量等）'!G754/3.6*10^3</f>
        <v>19.444444444444446</v>
      </c>
      <c r="G757" s="50">
        <f>'貼り付けシート（日射量等）'!H754/3.6*10^3</f>
        <v>38.888888888888893</v>
      </c>
      <c r="H757" s="91">
        <f>RADIANS('貼り付けシート（日射量等）'!I754)</f>
        <v>0.20420352248333654</v>
      </c>
      <c r="I757" s="91">
        <f>IF('貼り付けシート（日射量等）'!J754&lt;0,RADIANS(360+('貼り付けシート（日射量等）'!J754)),RADIANS('貼り付けシート（日射量等）'!J754))</f>
        <v>5.3162729015747283</v>
      </c>
    </row>
    <row r="758" spans="1:9">
      <c r="A758" s="20">
        <v>41671</v>
      </c>
      <c r="B758" s="35" t="s">
        <v>368</v>
      </c>
      <c r="C758" s="90">
        <f t="shared" si="33"/>
        <v>82.066770981833997</v>
      </c>
      <c r="D758" s="90">
        <f t="shared" si="34"/>
        <v>9.3282977023624376</v>
      </c>
      <c r="E758" s="90">
        <f t="shared" si="35"/>
        <v>72.738473279471563</v>
      </c>
      <c r="F758" s="50">
        <f>'貼り付けシート（日射量等）'!G755/3.6*10^3</f>
        <v>16.666666666666668</v>
      </c>
      <c r="G758" s="50">
        <f>'貼り付けシート（日射量等）'!H755/3.6*10^3</f>
        <v>75</v>
      </c>
      <c r="H758" s="91">
        <f>RADIANS('貼り付けシート（日射量等）'!I755)</f>
        <v>0.35604716740684322</v>
      </c>
      <c r="I758" s="91">
        <f>IF('貼り付けシート（日射量等）'!J755&lt;0,RADIANS(360+('貼り付けシート（日射量等）'!J755)),RADIANS('貼り付けシート（日射量等）'!J755))</f>
        <v>5.5222217533100579</v>
      </c>
    </row>
    <row r="759" spans="1:9">
      <c r="A759" s="20">
        <v>41671</v>
      </c>
      <c r="B759" s="35" t="s">
        <v>369</v>
      </c>
      <c r="C759" s="90">
        <f t="shared" si="33"/>
        <v>111.23705420434572</v>
      </c>
      <c r="D759" s="90">
        <f t="shared" si="34"/>
        <v>11.558405636180993</v>
      </c>
      <c r="E759" s="90">
        <f t="shared" si="35"/>
        <v>99.678648568164732</v>
      </c>
      <c r="F759" s="50">
        <f>'貼り付けシート（日射量等）'!G756/3.6*10^3</f>
        <v>16.666666666666668</v>
      </c>
      <c r="G759" s="50">
        <f>'貼り付けシート（日射量等）'!H756/3.6*10^3</f>
        <v>102.77777777777777</v>
      </c>
      <c r="H759" s="91">
        <f>RADIANS('貼り付けシート（日射量等）'!I756)</f>
        <v>0.47472955654245763</v>
      </c>
      <c r="I759" s="91">
        <f>IF('貼り付けシート（日射量等）'!J756&lt;0,RADIANS(360+('貼り付けシート（日射量等）'!J756)),RADIANS('貼り付けシート（日射量等）'!J756))</f>
        <v>5.7630771900852755</v>
      </c>
    </row>
    <row r="760" spans="1:9">
      <c r="A760" s="20">
        <v>41671</v>
      </c>
      <c r="B760" s="35" t="s">
        <v>370</v>
      </c>
      <c r="C760" s="90">
        <f t="shared" si="33"/>
        <v>131.43380844689977</v>
      </c>
      <c r="D760" s="90">
        <f t="shared" si="34"/>
        <v>12.897037176649821</v>
      </c>
      <c r="E760" s="90">
        <f t="shared" si="35"/>
        <v>118.53677127024996</v>
      </c>
      <c r="F760" s="50">
        <f>'貼り付けシート（日射量等）'!G757/3.6*10^3</f>
        <v>16.666666666666668</v>
      </c>
      <c r="G760" s="50">
        <f>'貼り付けシート（日射量等）'!H757/3.6*10^3</f>
        <v>122.22222222222221</v>
      </c>
      <c r="H760" s="91">
        <f>RADIANS('貼り付けシート（日射量等）'!I757)</f>
        <v>0.5497787143782138</v>
      </c>
      <c r="I760" s="91">
        <f>IF('貼り付けシート（日射量等）'!J757&lt;0,RADIANS(360+('貼り付けシート（日射量等）'!J757)),RADIANS('貼り付けシート（日射量等）'!J757))</f>
        <v>6.0370938826483851</v>
      </c>
    </row>
    <row r="761" spans="1:9">
      <c r="A761" s="20">
        <v>41671</v>
      </c>
      <c r="B761" s="35" t="s">
        <v>371</v>
      </c>
      <c r="C761" s="90">
        <f t="shared" si="33"/>
        <v>134.482953314112</v>
      </c>
      <c r="D761" s="90">
        <f t="shared" si="34"/>
        <v>13.252164514992701</v>
      </c>
      <c r="E761" s="90">
        <f t="shared" si="35"/>
        <v>121.23078879911928</v>
      </c>
      <c r="F761" s="50">
        <f>'貼り付けシート（日射量等）'!G758/3.6*10^3</f>
        <v>16.666666666666668</v>
      </c>
      <c r="G761" s="50">
        <f>'貼り付けシート（日射量等）'!H758/3.6*10^3</f>
        <v>125</v>
      </c>
      <c r="H761" s="91">
        <f>RADIANS('貼り付けシート（日射量等）'!I758)</f>
        <v>0.57072266540214578</v>
      </c>
      <c r="I761" s="91">
        <f>IF('貼り付けシート（日射量等）'!J758&lt;0,RADIANS(360+('貼り付けシート（日射量等）'!J758)),RADIANS('貼り付けシート（日射量等）'!J758))</f>
        <v>4.8869219055841226E-2</v>
      </c>
    </row>
    <row r="762" spans="1:9">
      <c r="A762" s="20">
        <v>41671</v>
      </c>
      <c r="B762" s="35" t="s">
        <v>372</v>
      </c>
      <c r="C762" s="90">
        <f t="shared" si="33"/>
        <v>127.82720365478011</v>
      </c>
      <c r="D762" s="90">
        <f t="shared" si="34"/>
        <v>14.678467442268795</v>
      </c>
      <c r="E762" s="90">
        <f t="shared" si="35"/>
        <v>113.14873621251131</v>
      </c>
      <c r="F762" s="50">
        <f>'貼り付けシート（日射量等）'!G759/3.6*10^3</f>
        <v>19.444444444444446</v>
      </c>
      <c r="G762" s="50">
        <f>'貼り付けシート（日射量等）'!H759/3.6*10^3</f>
        <v>116.66666666666666</v>
      </c>
      <c r="H762" s="91">
        <f>RADIANS('貼り付けシート（日射量等）'!I759)</f>
        <v>0.53232542185827048</v>
      </c>
      <c r="I762" s="91">
        <f>IF('貼り付けシート（日射量等）'!J759&lt;0,RADIANS(360+('貼り付けシート（日射量等）'!J759)),RADIANS('貼り付けシート（日射量等）'!J759))</f>
        <v>0.3385938748868999</v>
      </c>
    </row>
    <row r="763" spans="1:9">
      <c r="A763" s="20">
        <v>41671</v>
      </c>
      <c r="B763" s="35" t="s">
        <v>373</v>
      </c>
      <c r="C763" s="90">
        <f t="shared" si="33"/>
        <v>89.919737397402315</v>
      </c>
      <c r="D763" s="90">
        <f t="shared" si="34"/>
        <v>9.0992115313228119</v>
      </c>
      <c r="E763" s="90">
        <f t="shared" si="35"/>
        <v>80.820525866079507</v>
      </c>
      <c r="F763" s="50">
        <f>'貼り付けシート（日射量等）'!G760/3.6*10^3</f>
        <v>13.888888888888889</v>
      </c>
      <c r="G763" s="50">
        <f>'貼り付けシート（日射量等）'!H760/3.6*10^3</f>
        <v>83.333333333333329</v>
      </c>
      <c r="H763" s="91">
        <f>RADIANS('貼り付けシート（日射量等）'!I760)</f>
        <v>0.43982297150257105</v>
      </c>
      <c r="I763" s="91">
        <f>IF('貼り付けシート（日射量等）'!J760&lt;0,RADIANS(360+('貼り付けシート（日射量等）'!J760)),RADIANS('貼り付けシート（日射量等）'!J760))</f>
        <v>0.60213859193804364</v>
      </c>
    </row>
    <row r="764" spans="1:9">
      <c r="A764" s="20">
        <v>41671</v>
      </c>
      <c r="B764" s="35" t="s">
        <v>374</v>
      </c>
      <c r="C764" s="90">
        <f t="shared" si="33"/>
        <v>50.010007800967166</v>
      </c>
      <c r="D764" s="90">
        <f t="shared" si="34"/>
        <v>4.2117098101887693</v>
      </c>
      <c r="E764" s="90">
        <f t="shared" si="35"/>
        <v>45.798297990778394</v>
      </c>
      <c r="F764" s="50">
        <f>'貼り付けシート（日射量等）'!G761/3.6*10^3</f>
        <v>8.3333333333333339</v>
      </c>
      <c r="G764" s="50">
        <f>'貼り付けシート（日射量等）'!H761/3.6*10^3</f>
        <v>47.222222222222221</v>
      </c>
      <c r="H764" s="91">
        <f>RADIANS('貼り付けシート（日射量等）'!I761)</f>
        <v>0.30892327760299632</v>
      </c>
      <c r="I764" s="91">
        <f>IF('貼り付けシート（日射量等）'!J761&lt;0,RADIANS(360+('貼り付けシート（日射量等）'!J761)),RADIANS('貼り付けシート（日射量等）'!J761))</f>
        <v>0.83077672394930091</v>
      </c>
    </row>
    <row r="765" spans="1:9">
      <c r="A765" s="20">
        <v>41671</v>
      </c>
      <c r="B765" s="35" t="s">
        <v>375</v>
      </c>
      <c r="C765" s="90">
        <f t="shared" si="33"/>
        <v>24.165637778916906</v>
      </c>
      <c r="D765" s="90">
        <f t="shared" si="34"/>
        <v>2.6134975479623668</v>
      </c>
      <c r="E765" s="90">
        <f t="shared" si="35"/>
        <v>21.552140230954539</v>
      </c>
      <c r="F765" s="50">
        <f>'貼り付けシート（日射量等）'!G762/3.6*10^3</f>
        <v>8.3333333333333339</v>
      </c>
      <c r="G765" s="50">
        <f>'貼り付けシート（日射量等）'!H762/3.6*10^3</f>
        <v>22.222222222222221</v>
      </c>
      <c r="H765" s="91">
        <f>RADIANS('貼り付けシート（日射量等）'!I762)</f>
        <v>0.14835298641951802</v>
      </c>
      <c r="I765" s="91">
        <f>IF('貼り付けシート（日射量等）'!J762&lt;0,RADIANS(360+('貼り付けシート（日射量等）'!J762)),RADIANS('貼り付けシート（日射量等）'!J762))</f>
        <v>1.0279989294246601</v>
      </c>
    </row>
    <row r="766" spans="1:9">
      <c r="A766" s="20">
        <v>41671</v>
      </c>
      <c r="B766" s="35" t="s">
        <v>376</v>
      </c>
      <c r="C766" s="90">
        <f t="shared" si="33"/>
        <v>0</v>
      </c>
      <c r="D766" s="90">
        <f t="shared" si="34"/>
        <v>0</v>
      </c>
      <c r="E766" s="90">
        <f t="shared" si="35"/>
        <v>0</v>
      </c>
      <c r="F766" s="50">
        <f>'貼り付けシート（日射量等）'!G763/3.6*10^3</f>
        <v>0</v>
      </c>
      <c r="G766" s="50">
        <f>'貼り付けシート（日射量等）'!H763/3.6*10^3</f>
        <v>0</v>
      </c>
      <c r="H766" s="91">
        <f>RADIANS('貼り付けシート（日射量等）'!I763)</f>
        <v>0</v>
      </c>
      <c r="I766" s="91">
        <f>IF('貼り付けシート（日射量等）'!J763&lt;0,RADIANS(360+('貼り付けシート（日射量等）'!J763)),RADIANS('貼り付けシート（日射量等）'!J763))</f>
        <v>0</v>
      </c>
    </row>
    <row r="767" spans="1:9">
      <c r="A767" s="20">
        <v>41671</v>
      </c>
      <c r="B767" s="35" t="s">
        <v>377</v>
      </c>
      <c r="C767" s="90">
        <f t="shared" si="33"/>
        <v>0</v>
      </c>
      <c r="D767" s="90">
        <f t="shared" si="34"/>
        <v>0</v>
      </c>
      <c r="E767" s="90">
        <f t="shared" si="35"/>
        <v>0</v>
      </c>
      <c r="F767" s="50">
        <f>'貼り付けシート（日射量等）'!G764/3.6*10^3</f>
        <v>0</v>
      </c>
      <c r="G767" s="50">
        <f>'貼り付けシート（日射量等）'!H764/3.6*10^3</f>
        <v>0</v>
      </c>
      <c r="H767" s="91">
        <f>RADIANS('貼り付けシート（日射量等）'!I764)</f>
        <v>0</v>
      </c>
      <c r="I767" s="91">
        <f>IF('貼り付けシート（日射量等）'!J764&lt;0,RADIANS(360+('貼り付けシート（日射量等）'!J764)),RADIANS('貼り付けシート（日射量等）'!J764))</f>
        <v>0</v>
      </c>
    </row>
    <row r="768" spans="1:9">
      <c r="A768" s="20">
        <v>41671</v>
      </c>
      <c r="B768" s="35" t="s">
        <v>378</v>
      </c>
      <c r="C768" s="90">
        <f t="shared" si="33"/>
        <v>0</v>
      </c>
      <c r="D768" s="90">
        <f t="shared" si="34"/>
        <v>0</v>
      </c>
      <c r="E768" s="90">
        <f t="shared" si="35"/>
        <v>0</v>
      </c>
      <c r="F768" s="50">
        <f>'貼り付けシート（日射量等）'!G765/3.6*10^3</f>
        <v>0</v>
      </c>
      <c r="G768" s="50">
        <f>'貼り付けシート（日射量等）'!H765/3.6*10^3</f>
        <v>0</v>
      </c>
      <c r="H768" s="91">
        <f>RADIANS('貼り付けシート（日射量等）'!I765)</f>
        <v>0</v>
      </c>
      <c r="I768" s="91">
        <f>IF('貼り付けシート（日射量等）'!J765&lt;0,RADIANS(360+('貼り付けシート（日射量等）'!J765)),RADIANS('貼り付けシート（日射量等）'!J765))</f>
        <v>0</v>
      </c>
    </row>
    <row r="769" spans="1:9">
      <c r="A769" s="20">
        <v>41671</v>
      </c>
      <c r="B769" s="35" t="s">
        <v>379</v>
      </c>
      <c r="C769" s="90">
        <f t="shared" si="33"/>
        <v>0</v>
      </c>
      <c r="D769" s="90">
        <f t="shared" si="34"/>
        <v>0</v>
      </c>
      <c r="E769" s="90">
        <f t="shared" si="35"/>
        <v>0</v>
      </c>
      <c r="F769" s="50">
        <f>'貼り付けシート（日射量等）'!G766/3.6*10^3</f>
        <v>0</v>
      </c>
      <c r="G769" s="50">
        <f>'貼り付けシート（日射量等）'!H766/3.6*10^3</f>
        <v>0</v>
      </c>
      <c r="H769" s="91">
        <f>RADIANS('貼り付けシート（日射量等）'!I766)</f>
        <v>0</v>
      </c>
      <c r="I769" s="91">
        <f>IF('貼り付けシート（日射量等）'!J766&lt;0,RADIANS(360+('貼り付けシート（日射量等）'!J766)),RADIANS('貼り付けシート（日射量等）'!J766))</f>
        <v>0</v>
      </c>
    </row>
    <row r="770" spans="1:9">
      <c r="A770" s="20">
        <v>41671</v>
      </c>
      <c r="B770" s="35" t="s">
        <v>380</v>
      </c>
      <c r="C770" s="90">
        <f t="shared" si="33"/>
        <v>0</v>
      </c>
      <c r="D770" s="90">
        <f t="shared" si="34"/>
        <v>0</v>
      </c>
      <c r="E770" s="90">
        <f t="shared" si="35"/>
        <v>0</v>
      </c>
      <c r="F770" s="50">
        <f>'貼り付けシート（日射量等）'!G767/3.6*10^3</f>
        <v>0</v>
      </c>
      <c r="G770" s="50">
        <f>'貼り付けシート（日射量等）'!H767/3.6*10^3</f>
        <v>0</v>
      </c>
      <c r="H770" s="91">
        <f>RADIANS('貼り付けシート（日射量等）'!I767)</f>
        <v>0</v>
      </c>
      <c r="I770" s="91">
        <f>IF('貼り付けシート（日射量等）'!J767&lt;0,RADIANS(360+('貼り付けシート（日射量等）'!J767)),RADIANS('貼り付けシート（日射量等）'!J767))</f>
        <v>0</v>
      </c>
    </row>
    <row r="771" spans="1:9">
      <c r="A771" s="20">
        <v>41671</v>
      </c>
      <c r="B771" s="35" t="s">
        <v>381</v>
      </c>
      <c r="C771" s="90">
        <f t="shared" si="33"/>
        <v>0</v>
      </c>
      <c r="D771" s="90">
        <f t="shared" si="34"/>
        <v>0</v>
      </c>
      <c r="E771" s="90">
        <f t="shared" si="35"/>
        <v>0</v>
      </c>
      <c r="F771" s="50">
        <f>'貼り付けシート（日射量等）'!G768/3.6*10^3</f>
        <v>0</v>
      </c>
      <c r="G771" s="50">
        <f>'貼り付けシート（日射量等）'!H768/3.6*10^3</f>
        <v>0</v>
      </c>
      <c r="H771" s="91">
        <f>RADIANS('貼り付けシート（日射量等）'!I768)</f>
        <v>0</v>
      </c>
      <c r="I771" s="91">
        <f>IF('貼り付けシート（日射量等）'!J768&lt;0,RADIANS(360+('貼り付けシート（日射量等）'!J768)),RADIANS('貼り付けシート（日射量等）'!J768))</f>
        <v>0</v>
      </c>
    </row>
    <row r="772" spans="1:9">
      <c r="A772" s="20">
        <v>41671</v>
      </c>
      <c r="B772" s="35" t="s">
        <v>382</v>
      </c>
      <c r="C772" s="90">
        <f t="shared" si="33"/>
        <v>0</v>
      </c>
      <c r="D772" s="90">
        <f t="shared" si="34"/>
        <v>0</v>
      </c>
      <c r="E772" s="90">
        <f t="shared" si="35"/>
        <v>0</v>
      </c>
      <c r="F772" s="50">
        <f>'貼り付けシート（日射量等）'!G769/3.6*10^3</f>
        <v>0</v>
      </c>
      <c r="G772" s="50">
        <f>'貼り付けシート（日射量等）'!H769/3.6*10^3</f>
        <v>0</v>
      </c>
      <c r="H772" s="91">
        <f>RADIANS('貼り付けシート（日射量等）'!I769)</f>
        <v>0</v>
      </c>
      <c r="I772" s="91">
        <f>IF('貼り付けシート（日射量等）'!J769&lt;0,RADIANS(360+('貼り付けシート（日射量等）'!J769)),RADIANS('貼り付けシート（日射量等）'!J769))</f>
        <v>0</v>
      </c>
    </row>
    <row r="773" spans="1:9">
      <c r="A773" s="20">
        <v>41671</v>
      </c>
      <c r="B773" s="35" t="s">
        <v>383</v>
      </c>
      <c r="C773" s="90">
        <f t="shared" si="33"/>
        <v>0</v>
      </c>
      <c r="D773" s="90">
        <f t="shared" si="34"/>
        <v>0</v>
      </c>
      <c r="E773" s="90">
        <f t="shared" si="35"/>
        <v>0</v>
      </c>
      <c r="F773" s="50">
        <f>'貼り付けシート（日射量等）'!G770/3.6*10^3</f>
        <v>0</v>
      </c>
      <c r="G773" s="50">
        <f>'貼り付けシート（日射量等）'!H770/3.6*10^3</f>
        <v>0</v>
      </c>
      <c r="H773" s="91">
        <f>RADIANS('貼り付けシート（日射量等）'!I770)</f>
        <v>0</v>
      </c>
      <c r="I773" s="91">
        <f>IF('貼り付けシート（日射量等）'!J770&lt;0,RADIANS(360+('貼り付けシート（日射量等）'!J770)),RADIANS('貼り付けシート（日射量等）'!J770))</f>
        <v>0</v>
      </c>
    </row>
    <row r="774" spans="1:9">
      <c r="A774" s="20">
        <v>41672</v>
      </c>
      <c r="B774" s="35" t="s">
        <v>360</v>
      </c>
      <c r="C774" s="90">
        <f t="shared" si="33"/>
        <v>0</v>
      </c>
      <c r="D774" s="90">
        <f t="shared" si="34"/>
        <v>0</v>
      </c>
      <c r="E774" s="90">
        <f t="shared" si="35"/>
        <v>0</v>
      </c>
      <c r="F774" s="50">
        <f>'貼り付けシート（日射量等）'!G771/3.6*10^3</f>
        <v>0</v>
      </c>
      <c r="G774" s="50">
        <f>'貼り付けシート（日射量等）'!H771/3.6*10^3</f>
        <v>0</v>
      </c>
      <c r="H774" s="91">
        <f>RADIANS('貼り付けシート（日射量等）'!I771)</f>
        <v>0</v>
      </c>
      <c r="I774" s="91">
        <f>IF('貼り付けシート（日射量等）'!J771&lt;0,RADIANS(360+('貼り付けシート（日射量等）'!J771)),RADIANS('貼り付けシート（日射量等）'!J771))</f>
        <v>0</v>
      </c>
    </row>
    <row r="775" spans="1:9">
      <c r="A775" s="20">
        <v>41672</v>
      </c>
      <c r="B775" s="35" t="s">
        <v>361</v>
      </c>
      <c r="C775" s="90">
        <f t="shared" ref="C775:C838" si="36">IF(D775&lt;0,E775,D775+E775)</f>
        <v>0</v>
      </c>
      <c r="D775" s="90">
        <f t="shared" ref="D775:D838" si="37">F775*(SIN(H775)*COS($O$5)+COS(H775)*SIN($O$5)*COS($O$4-I775))</f>
        <v>0</v>
      </c>
      <c r="E775" s="90">
        <f t="shared" ref="E775:E838" si="38">G775*(1+COS($O$5))/2</f>
        <v>0</v>
      </c>
      <c r="F775" s="50">
        <f>'貼り付けシート（日射量等）'!G772/3.6*10^3</f>
        <v>0</v>
      </c>
      <c r="G775" s="50">
        <f>'貼り付けシート（日射量等）'!H772/3.6*10^3</f>
        <v>0</v>
      </c>
      <c r="H775" s="91">
        <f>RADIANS('貼り付けシート（日射量等）'!I772)</f>
        <v>0</v>
      </c>
      <c r="I775" s="91">
        <f>IF('貼り付けシート（日射量等）'!J772&lt;0,RADIANS(360+('貼り付けシート（日射量等）'!J772)),RADIANS('貼り付けシート（日射量等）'!J772))</f>
        <v>0</v>
      </c>
    </row>
    <row r="776" spans="1:9">
      <c r="A776" s="20">
        <v>41672</v>
      </c>
      <c r="B776" s="35" t="s">
        <v>362</v>
      </c>
      <c r="C776" s="90">
        <f t="shared" si="36"/>
        <v>0</v>
      </c>
      <c r="D776" s="90">
        <f t="shared" si="37"/>
        <v>0</v>
      </c>
      <c r="E776" s="90">
        <f t="shared" si="38"/>
        <v>0</v>
      </c>
      <c r="F776" s="50">
        <f>'貼り付けシート（日射量等）'!G773/3.6*10^3</f>
        <v>0</v>
      </c>
      <c r="G776" s="50">
        <f>'貼り付けシート（日射量等）'!H773/3.6*10^3</f>
        <v>0</v>
      </c>
      <c r="H776" s="91">
        <f>RADIANS('貼り付けシート（日射量等）'!I773)</f>
        <v>0</v>
      </c>
      <c r="I776" s="91">
        <f>IF('貼り付けシート（日射量等）'!J773&lt;0,RADIANS(360+('貼り付けシート（日射量等）'!J773)),RADIANS('貼り付けシート（日射量等）'!J773))</f>
        <v>0</v>
      </c>
    </row>
    <row r="777" spans="1:9">
      <c r="A777" s="20">
        <v>41672</v>
      </c>
      <c r="B777" s="35" t="s">
        <v>363</v>
      </c>
      <c r="C777" s="90">
        <f t="shared" si="36"/>
        <v>0</v>
      </c>
      <c r="D777" s="90">
        <f t="shared" si="37"/>
        <v>0</v>
      </c>
      <c r="E777" s="90">
        <f t="shared" si="38"/>
        <v>0</v>
      </c>
      <c r="F777" s="50">
        <f>'貼り付けシート（日射量等）'!G774/3.6*10^3</f>
        <v>0</v>
      </c>
      <c r="G777" s="50">
        <f>'貼り付けシート（日射量等）'!H774/3.6*10^3</f>
        <v>0</v>
      </c>
      <c r="H777" s="91">
        <f>RADIANS('貼り付けシート（日射量等）'!I774)</f>
        <v>0</v>
      </c>
      <c r="I777" s="91">
        <f>IF('貼り付けシート（日射量等）'!J774&lt;0,RADIANS(360+('貼り付けシート（日射量等）'!J774)),RADIANS('貼り付けシート（日射量等）'!J774))</f>
        <v>0</v>
      </c>
    </row>
    <row r="778" spans="1:9">
      <c r="A778" s="20">
        <v>41672</v>
      </c>
      <c r="B778" s="35" t="s">
        <v>364</v>
      </c>
      <c r="C778" s="90">
        <f t="shared" si="36"/>
        <v>0</v>
      </c>
      <c r="D778" s="90">
        <f t="shared" si="37"/>
        <v>0</v>
      </c>
      <c r="E778" s="90">
        <f t="shared" si="38"/>
        <v>0</v>
      </c>
      <c r="F778" s="50">
        <f>'貼り付けシート（日射量等）'!G775/3.6*10^3</f>
        <v>0</v>
      </c>
      <c r="G778" s="50">
        <f>'貼り付けシート（日射量等）'!H775/3.6*10^3</f>
        <v>0</v>
      </c>
      <c r="H778" s="91">
        <f>RADIANS('貼り付けシート（日射量等）'!I775)</f>
        <v>0</v>
      </c>
      <c r="I778" s="91">
        <f>IF('貼り付けシート（日射量等）'!J775&lt;0,RADIANS(360+('貼り付けシート（日射量等）'!J775)),RADIANS('貼り付けシート（日射量等）'!J775))</f>
        <v>0</v>
      </c>
    </row>
    <row r="779" spans="1:9">
      <c r="A779" s="20">
        <v>41672</v>
      </c>
      <c r="B779" s="35" t="s">
        <v>365</v>
      </c>
      <c r="C779" s="90">
        <f t="shared" si="36"/>
        <v>0</v>
      </c>
      <c r="D779" s="90">
        <f t="shared" si="37"/>
        <v>0</v>
      </c>
      <c r="E779" s="90">
        <f t="shared" si="38"/>
        <v>0</v>
      </c>
      <c r="F779" s="50">
        <f>'貼り付けシート（日射量等）'!G776/3.6*10^3</f>
        <v>0</v>
      </c>
      <c r="G779" s="50">
        <f>'貼り付けシート（日射量等）'!H776/3.6*10^3</f>
        <v>0</v>
      </c>
      <c r="H779" s="91">
        <f>RADIANS('貼り付けシート（日射量等）'!I776)</f>
        <v>0</v>
      </c>
      <c r="I779" s="91">
        <f>IF('貼り付けシート（日射量等）'!J776&lt;0,RADIANS(360+('貼り付けシート（日射量等）'!J776)),RADIANS('貼り付けシート（日射量等）'!J776))</f>
        <v>0</v>
      </c>
    </row>
    <row r="780" spans="1:9">
      <c r="A780" s="20">
        <v>41672</v>
      </c>
      <c r="B780" s="35" t="s">
        <v>366</v>
      </c>
      <c r="C780" s="90">
        <f t="shared" si="36"/>
        <v>14.521846560888928</v>
      </c>
      <c r="D780" s="90">
        <f t="shared" si="37"/>
        <v>3.7457764454116598</v>
      </c>
      <c r="E780" s="90">
        <f t="shared" si="38"/>
        <v>10.776070115477269</v>
      </c>
      <c r="F780" s="50">
        <f>'貼り付けシート（日射量等）'!G777/3.6*10^3</f>
        <v>22.222222222222221</v>
      </c>
      <c r="G780" s="50">
        <f>'貼り付けシート（日射量等）'!H777/3.6*10^3</f>
        <v>11.111111111111111</v>
      </c>
      <c r="H780" s="91">
        <f>RADIANS('貼り付けシート（日射量等）'!I777)</f>
        <v>3.1415926535897934E-2</v>
      </c>
      <c r="I780" s="91">
        <f>IF('貼り付けシート（日射量等）'!J777&lt;0,RADIANS(360+('貼り付けシート（日射量等）'!J777)),RADIANS('貼り付けシート（日射量等）'!J777))</f>
        <v>5.1312680008633285</v>
      </c>
    </row>
    <row r="781" spans="1:9">
      <c r="A781" s="20">
        <v>41672</v>
      </c>
      <c r="B781" s="35" t="s">
        <v>367</v>
      </c>
      <c r="C781" s="90">
        <f t="shared" si="36"/>
        <v>91.044224792942686</v>
      </c>
      <c r="D781" s="90">
        <f t="shared" si="37"/>
        <v>31.77583915781771</v>
      </c>
      <c r="E781" s="90">
        <f t="shared" si="38"/>
        <v>59.268385635124979</v>
      </c>
      <c r="F781" s="50">
        <f>'貼り付けシート（日射量等）'!G778/3.6*10^3</f>
        <v>83.333333333333329</v>
      </c>
      <c r="G781" s="50">
        <f>'貼り付けシート（日射量等）'!H778/3.6*10^3</f>
        <v>61.111111111111107</v>
      </c>
      <c r="H781" s="91">
        <f>RADIANS('貼り付けシート（日射量等）'!I778)</f>
        <v>0.2059488517353309</v>
      </c>
      <c r="I781" s="91">
        <f>IF('貼り付けシート（日射量等）'!J778&lt;0,RADIANS(360+('貼り付けシート（日射量等）'!J778)),RADIANS('貼り付けシート（日射量等）'!J778))</f>
        <v>5.312782243070739</v>
      </c>
    </row>
    <row r="782" spans="1:9">
      <c r="A782" s="20">
        <v>41672</v>
      </c>
      <c r="B782" s="35" t="s">
        <v>368</v>
      </c>
      <c r="C782" s="90">
        <f t="shared" si="36"/>
        <v>360.5236382611933</v>
      </c>
      <c r="D782" s="90">
        <f t="shared" si="37"/>
        <v>252.76293710642062</v>
      </c>
      <c r="E782" s="90">
        <f t="shared" si="38"/>
        <v>107.76070115477269</v>
      </c>
      <c r="F782" s="50">
        <f>'貼り付けシート（日射量等）'!G779/3.6*10^3</f>
        <v>450</v>
      </c>
      <c r="G782" s="50">
        <f>'貼り付けシート（日射量等）'!H779/3.6*10^3</f>
        <v>111.11111111111111</v>
      </c>
      <c r="H782" s="91">
        <f>RADIANS('貼り付けシート（日射量等）'!I779)</f>
        <v>0.35953782591083189</v>
      </c>
      <c r="I782" s="91">
        <f>IF('貼り付けシート（日射量等）'!J779&lt;0,RADIANS(360+('貼り付けシート（日射量等）'!J779)),RADIANS('貼り付けシート（日射量等）'!J779))</f>
        <v>5.5187310948060695</v>
      </c>
    </row>
    <row r="783" spans="1:9">
      <c r="A783" s="20">
        <v>41672</v>
      </c>
      <c r="B783" s="35" t="s">
        <v>369</v>
      </c>
      <c r="C783" s="90">
        <f t="shared" si="36"/>
        <v>237.1095960749341</v>
      </c>
      <c r="D783" s="90">
        <f t="shared" si="37"/>
        <v>75.46854434277509</v>
      </c>
      <c r="E783" s="90">
        <f t="shared" si="38"/>
        <v>161.64105173215901</v>
      </c>
      <c r="F783" s="50">
        <f>'貼り付けシート（日射量等）'!G780/3.6*10^3</f>
        <v>108.33333333333334</v>
      </c>
      <c r="G783" s="50">
        <f>'貼り付けシート（日射量等）'!H780/3.6*10^3</f>
        <v>166.66666666666666</v>
      </c>
      <c r="H783" s="91">
        <f>RADIANS('貼り付けシート（日射量等）'!I780)</f>
        <v>0.47996554429844063</v>
      </c>
      <c r="I783" s="91">
        <f>IF('貼り付けシート（日射量等）'!J780&lt;0,RADIANS(360+('貼り付けシート（日射量等）'!J780)),RADIANS('貼り付けシート（日射量等）'!J780))</f>
        <v>5.7595865315812871</v>
      </c>
    </row>
    <row r="784" spans="1:9">
      <c r="A784" s="20">
        <v>41672</v>
      </c>
      <c r="B784" s="35" t="s">
        <v>370</v>
      </c>
      <c r="C784" s="90">
        <f t="shared" si="36"/>
        <v>158.97753993426835</v>
      </c>
      <c r="D784" s="90">
        <f t="shared" si="37"/>
        <v>21.582645961933164</v>
      </c>
      <c r="E784" s="90">
        <f t="shared" si="38"/>
        <v>137.39489397233518</v>
      </c>
      <c r="F784" s="50">
        <f>'貼り付けシート（日射量等）'!G781/3.6*10^3</f>
        <v>27.777777777777779</v>
      </c>
      <c r="G784" s="50">
        <f>'貼り付けシート（日射量等）'!H781/3.6*10^3</f>
        <v>141.66666666666666</v>
      </c>
      <c r="H784" s="91">
        <f>RADIANS('貼り付けシート（日射量等）'!I781)</f>
        <v>0.55501470213419679</v>
      </c>
      <c r="I784" s="91">
        <f>IF('貼り付けシート（日射量等）'!J781&lt;0,RADIANS(360+('貼り付けシート（日射量等）'!J781)),RADIANS('貼り付けシート（日射量等）'!J781))</f>
        <v>6.0353485533963918</v>
      </c>
    </row>
    <row r="785" spans="1:9">
      <c r="A785" s="20">
        <v>41672</v>
      </c>
      <c r="B785" s="35" t="s">
        <v>371</v>
      </c>
      <c r="C785" s="90">
        <f t="shared" si="36"/>
        <v>164.95773624736719</v>
      </c>
      <c r="D785" s="90">
        <f t="shared" si="37"/>
        <v>22.174807217293356</v>
      </c>
      <c r="E785" s="90">
        <f t="shared" si="38"/>
        <v>142.78292903007383</v>
      </c>
      <c r="F785" s="50">
        <f>'貼り付けシート（日射量等）'!G782/3.6*10^3</f>
        <v>27.777777777777779</v>
      </c>
      <c r="G785" s="50">
        <f>'貼り付けシート（日射量等）'!H782/3.6*10^3</f>
        <v>147.22222222222223</v>
      </c>
      <c r="H785" s="91">
        <f>RADIANS('貼り付けシート（日射量等）'!I782)</f>
        <v>0.57595865315812877</v>
      </c>
      <c r="I785" s="91">
        <f>IF('貼り付けシート（日射量等）'!J782&lt;0,RADIANS(360+('貼り付けシート（日射量等）'!J782)),RADIANS('貼り付けシート（日射量等）'!J782))</f>
        <v>4.8869219055841226E-2</v>
      </c>
    </row>
    <row r="786" spans="1:9">
      <c r="A786" s="20">
        <v>41672</v>
      </c>
      <c r="B786" s="35" t="s">
        <v>372</v>
      </c>
      <c r="C786" s="90">
        <f t="shared" si="36"/>
        <v>152.44253617757346</v>
      </c>
      <c r="D786" s="90">
        <f t="shared" si="37"/>
        <v>23.129694791846234</v>
      </c>
      <c r="E786" s="90">
        <f t="shared" si="38"/>
        <v>129.31284138572724</v>
      </c>
      <c r="F786" s="50">
        <f>'貼り付けシート（日射量等）'!G783/3.6*10^3</f>
        <v>30.555555555555554</v>
      </c>
      <c r="G786" s="50">
        <f>'貼り付けシート（日射量等）'!H783/3.6*10^3</f>
        <v>133.33333333333334</v>
      </c>
      <c r="H786" s="91">
        <f>RADIANS('貼り付けシート（日射量等）'!I783)</f>
        <v>0.53581608036225914</v>
      </c>
      <c r="I786" s="91">
        <f>IF('貼り付けシート（日射量等）'!J783&lt;0,RADIANS(360+('貼り付けシート（日射量等）'!J783)),RADIANS('貼り付けシート（日射量等）'!J783))</f>
        <v>0.34033920413889424</v>
      </c>
    </row>
    <row r="787" spans="1:9">
      <c r="A787" s="20">
        <v>41672</v>
      </c>
      <c r="B787" s="35" t="s">
        <v>373</v>
      </c>
      <c r="C787" s="90">
        <f t="shared" si="36"/>
        <v>126.05659645446423</v>
      </c>
      <c r="D787" s="90">
        <f t="shared" si="37"/>
        <v>18.29589529969153</v>
      </c>
      <c r="E787" s="90">
        <f t="shared" si="38"/>
        <v>107.76070115477269</v>
      </c>
      <c r="F787" s="50">
        <f>'貼り付けシート（日射量等）'!G784/3.6*10^3</f>
        <v>27.777777777777779</v>
      </c>
      <c r="G787" s="50">
        <f>'貼り付けシート（日射量等）'!H784/3.6*10^3</f>
        <v>111.11111111111111</v>
      </c>
      <c r="H787" s="91">
        <f>RADIANS('貼り付けシート（日射量等）'!I784)</f>
        <v>0.44505895925855404</v>
      </c>
      <c r="I787" s="91">
        <f>IF('貼り付けシート（日射量等）'!J784&lt;0,RADIANS(360+('貼り付けシート（日射量等）'!J784)),RADIANS('貼り付けシート（日射量等）'!J784))</f>
        <v>0.60388392119003809</v>
      </c>
    </row>
    <row r="788" spans="1:9">
      <c r="A788" s="20">
        <v>41672</v>
      </c>
      <c r="B788" s="35" t="s">
        <v>374</v>
      </c>
      <c r="C788" s="90">
        <f t="shared" si="36"/>
        <v>88.243643082038886</v>
      </c>
      <c r="D788" s="90">
        <f t="shared" si="37"/>
        <v>15.505169802567316</v>
      </c>
      <c r="E788" s="90">
        <f t="shared" si="38"/>
        <v>72.738473279471563</v>
      </c>
      <c r="F788" s="50">
        <f>'貼り付けシート（日射量等）'!G785/3.6*10^3</f>
        <v>30.555555555555554</v>
      </c>
      <c r="G788" s="50">
        <f>'貼り付けシート（日射量等）'!H785/3.6*10^3</f>
        <v>75</v>
      </c>
      <c r="H788" s="91">
        <f>RADIANS('貼り付けシート（日射量等）'!I785)</f>
        <v>0.31241393610698498</v>
      </c>
      <c r="I788" s="91">
        <f>IF('貼り付けシート（日射量等）'!J785&lt;0,RADIANS(360+('貼り付けシート（日射量等）'!J785)),RADIANS('貼り付けシート（日射量等）'!J785))</f>
        <v>0.83426738245328946</v>
      </c>
    </row>
    <row r="789" spans="1:9">
      <c r="A789" s="20">
        <v>41672</v>
      </c>
      <c r="B789" s="35" t="s">
        <v>375</v>
      </c>
      <c r="C789" s="90">
        <f t="shared" si="36"/>
        <v>41.976407476365708</v>
      </c>
      <c r="D789" s="90">
        <f t="shared" si="37"/>
        <v>9.648197129933898</v>
      </c>
      <c r="E789" s="90">
        <f t="shared" si="38"/>
        <v>32.32821034643181</v>
      </c>
      <c r="F789" s="50">
        <f>'貼り付けシート（日射量等）'!G786/3.6*10^3</f>
        <v>30.555555555555554</v>
      </c>
      <c r="G789" s="50">
        <f>'貼り付けシート（日射量等）'!H786/3.6*10^3</f>
        <v>33.333333333333336</v>
      </c>
      <c r="H789" s="91">
        <f>RADIANS('貼り付けシート（日射量等）'!I786)</f>
        <v>0.15184364492350666</v>
      </c>
      <c r="I789" s="91">
        <f>IF('貼り付けシート（日射量等）'!J786&lt;0,RADIANS(360+('貼り付けシート（日射量等）'!J786)),RADIANS('貼り付けシート（日射量等）'!J786))</f>
        <v>1.0314895879286488</v>
      </c>
    </row>
    <row r="790" spans="1:9">
      <c r="A790" s="20">
        <v>41672</v>
      </c>
      <c r="B790" s="35" t="s">
        <v>376</v>
      </c>
      <c r="C790" s="90">
        <f t="shared" si="36"/>
        <v>3.6440734825517302</v>
      </c>
      <c r="D790" s="90">
        <f t="shared" si="37"/>
        <v>0.95005595368241302</v>
      </c>
      <c r="E790" s="90">
        <f t="shared" si="38"/>
        <v>2.6940175288693173</v>
      </c>
      <c r="F790" s="50">
        <f>'貼り付けシート（日射量等）'!G787/3.6*10^3</f>
        <v>2.7777777777777777</v>
      </c>
      <c r="G790" s="50">
        <f>'貼り付けシート（日射量等）'!H787/3.6*10^3</f>
        <v>2.7777777777777777</v>
      </c>
      <c r="H790" s="91">
        <f>RADIANS('貼り付けシート（日射量等）'!I787)</f>
        <v>0</v>
      </c>
      <c r="I790" s="91">
        <f>IF('貼り付けシート（日射量等）'!J787&lt;0,RADIANS(360+('貼り付けシート（日射量等）'!J787)),RADIANS('貼り付けシート（日射量等）'!J787))</f>
        <v>0</v>
      </c>
    </row>
    <row r="791" spans="1:9">
      <c r="A791" s="20">
        <v>41672</v>
      </c>
      <c r="B791" s="35" t="s">
        <v>377</v>
      </c>
      <c r="C791" s="90">
        <f t="shared" si="36"/>
        <v>0</v>
      </c>
      <c r="D791" s="90">
        <f t="shared" si="37"/>
        <v>0</v>
      </c>
      <c r="E791" s="90">
        <f t="shared" si="38"/>
        <v>0</v>
      </c>
      <c r="F791" s="50">
        <f>'貼り付けシート（日射量等）'!G788/3.6*10^3</f>
        <v>0</v>
      </c>
      <c r="G791" s="50">
        <f>'貼り付けシート（日射量等）'!H788/3.6*10^3</f>
        <v>0</v>
      </c>
      <c r="H791" s="91">
        <f>RADIANS('貼り付けシート（日射量等）'!I788)</f>
        <v>0</v>
      </c>
      <c r="I791" s="91">
        <f>IF('貼り付けシート（日射量等）'!J788&lt;0,RADIANS(360+('貼り付けシート（日射量等）'!J788)),RADIANS('貼り付けシート（日射量等）'!J788))</f>
        <v>0</v>
      </c>
    </row>
    <row r="792" spans="1:9">
      <c r="A792" s="20">
        <v>41672</v>
      </c>
      <c r="B792" s="35" t="s">
        <v>378</v>
      </c>
      <c r="C792" s="90">
        <f t="shared" si="36"/>
        <v>0</v>
      </c>
      <c r="D792" s="90">
        <f t="shared" si="37"/>
        <v>0</v>
      </c>
      <c r="E792" s="90">
        <f t="shared" si="38"/>
        <v>0</v>
      </c>
      <c r="F792" s="50">
        <f>'貼り付けシート（日射量等）'!G789/3.6*10^3</f>
        <v>0</v>
      </c>
      <c r="G792" s="50">
        <f>'貼り付けシート（日射量等）'!H789/3.6*10^3</f>
        <v>0</v>
      </c>
      <c r="H792" s="91">
        <f>RADIANS('貼り付けシート（日射量等）'!I789)</f>
        <v>0</v>
      </c>
      <c r="I792" s="91">
        <f>IF('貼り付けシート（日射量等）'!J789&lt;0,RADIANS(360+('貼り付けシート（日射量等）'!J789)),RADIANS('貼り付けシート（日射量等）'!J789))</f>
        <v>0</v>
      </c>
    </row>
    <row r="793" spans="1:9">
      <c r="A793" s="20">
        <v>41672</v>
      </c>
      <c r="B793" s="35" t="s">
        <v>379</v>
      </c>
      <c r="C793" s="90">
        <f t="shared" si="36"/>
        <v>0</v>
      </c>
      <c r="D793" s="90">
        <f t="shared" si="37"/>
        <v>0</v>
      </c>
      <c r="E793" s="90">
        <f t="shared" si="38"/>
        <v>0</v>
      </c>
      <c r="F793" s="50">
        <f>'貼り付けシート（日射量等）'!G790/3.6*10^3</f>
        <v>0</v>
      </c>
      <c r="G793" s="50">
        <f>'貼り付けシート（日射量等）'!H790/3.6*10^3</f>
        <v>0</v>
      </c>
      <c r="H793" s="91">
        <f>RADIANS('貼り付けシート（日射量等）'!I790)</f>
        <v>0</v>
      </c>
      <c r="I793" s="91">
        <f>IF('貼り付けシート（日射量等）'!J790&lt;0,RADIANS(360+('貼り付けシート（日射量等）'!J790)),RADIANS('貼り付けシート（日射量等）'!J790))</f>
        <v>0</v>
      </c>
    </row>
    <row r="794" spans="1:9">
      <c r="A794" s="20">
        <v>41672</v>
      </c>
      <c r="B794" s="35" t="s">
        <v>380</v>
      </c>
      <c r="C794" s="90">
        <f t="shared" si="36"/>
        <v>0</v>
      </c>
      <c r="D794" s="90">
        <f t="shared" si="37"/>
        <v>0</v>
      </c>
      <c r="E794" s="90">
        <f t="shared" si="38"/>
        <v>0</v>
      </c>
      <c r="F794" s="50">
        <f>'貼り付けシート（日射量等）'!G791/3.6*10^3</f>
        <v>0</v>
      </c>
      <c r="G794" s="50">
        <f>'貼り付けシート（日射量等）'!H791/3.6*10^3</f>
        <v>0</v>
      </c>
      <c r="H794" s="91">
        <f>RADIANS('貼り付けシート（日射量等）'!I791)</f>
        <v>0</v>
      </c>
      <c r="I794" s="91">
        <f>IF('貼り付けシート（日射量等）'!J791&lt;0,RADIANS(360+('貼り付けシート（日射量等）'!J791)),RADIANS('貼り付けシート（日射量等）'!J791))</f>
        <v>0</v>
      </c>
    </row>
    <row r="795" spans="1:9">
      <c r="A795" s="20">
        <v>41672</v>
      </c>
      <c r="B795" s="35" t="s">
        <v>381</v>
      </c>
      <c r="C795" s="90">
        <f t="shared" si="36"/>
        <v>0</v>
      </c>
      <c r="D795" s="90">
        <f t="shared" si="37"/>
        <v>0</v>
      </c>
      <c r="E795" s="90">
        <f t="shared" si="38"/>
        <v>0</v>
      </c>
      <c r="F795" s="50">
        <f>'貼り付けシート（日射量等）'!G792/3.6*10^3</f>
        <v>0</v>
      </c>
      <c r="G795" s="50">
        <f>'貼り付けシート（日射量等）'!H792/3.6*10^3</f>
        <v>0</v>
      </c>
      <c r="H795" s="91">
        <f>RADIANS('貼り付けシート（日射量等）'!I792)</f>
        <v>0</v>
      </c>
      <c r="I795" s="91">
        <f>IF('貼り付けシート（日射量等）'!J792&lt;0,RADIANS(360+('貼り付けシート（日射量等）'!J792)),RADIANS('貼り付けシート（日射量等）'!J792))</f>
        <v>0</v>
      </c>
    </row>
    <row r="796" spans="1:9">
      <c r="A796" s="20">
        <v>41672</v>
      </c>
      <c r="B796" s="35" t="s">
        <v>382</v>
      </c>
      <c r="C796" s="90">
        <f t="shared" si="36"/>
        <v>0</v>
      </c>
      <c r="D796" s="90">
        <f t="shared" si="37"/>
        <v>0</v>
      </c>
      <c r="E796" s="90">
        <f t="shared" si="38"/>
        <v>0</v>
      </c>
      <c r="F796" s="50">
        <f>'貼り付けシート（日射量等）'!G793/3.6*10^3</f>
        <v>0</v>
      </c>
      <c r="G796" s="50">
        <f>'貼り付けシート（日射量等）'!H793/3.6*10^3</f>
        <v>0</v>
      </c>
      <c r="H796" s="91">
        <f>RADIANS('貼り付けシート（日射量等）'!I793)</f>
        <v>0</v>
      </c>
      <c r="I796" s="91">
        <f>IF('貼り付けシート（日射量等）'!J793&lt;0,RADIANS(360+('貼り付けシート（日射量等）'!J793)),RADIANS('貼り付けシート（日射量等）'!J793))</f>
        <v>0</v>
      </c>
    </row>
    <row r="797" spans="1:9">
      <c r="A797" s="20">
        <v>41672</v>
      </c>
      <c r="B797" s="35" t="s">
        <v>383</v>
      </c>
      <c r="C797" s="90">
        <f t="shared" si="36"/>
        <v>0</v>
      </c>
      <c r="D797" s="90">
        <f t="shared" si="37"/>
        <v>0</v>
      </c>
      <c r="E797" s="90">
        <f t="shared" si="38"/>
        <v>0</v>
      </c>
      <c r="F797" s="50">
        <f>'貼り付けシート（日射量等）'!G794/3.6*10^3</f>
        <v>0</v>
      </c>
      <c r="G797" s="50">
        <f>'貼り付けシート（日射量等）'!H794/3.6*10^3</f>
        <v>0</v>
      </c>
      <c r="H797" s="91">
        <f>RADIANS('貼り付けシート（日射量等）'!I794)</f>
        <v>0</v>
      </c>
      <c r="I797" s="91">
        <f>IF('貼り付けシート（日射量等）'!J794&lt;0,RADIANS(360+('貼り付けシート（日射量等）'!J794)),RADIANS('貼り付けシート（日射量等）'!J794))</f>
        <v>0</v>
      </c>
    </row>
    <row r="798" spans="1:9">
      <c r="A798" s="20">
        <v>41673</v>
      </c>
      <c r="B798" s="35" t="s">
        <v>360</v>
      </c>
      <c r="C798" s="90">
        <f t="shared" si="36"/>
        <v>0</v>
      </c>
      <c r="D798" s="90">
        <f t="shared" si="37"/>
        <v>0</v>
      </c>
      <c r="E798" s="90">
        <f t="shared" si="38"/>
        <v>0</v>
      </c>
      <c r="F798" s="50">
        <f>'貼り付けシート（日射量等）'!G795/3.6*10^3</f>
        <v>0</v>
      </c>
      <c r="G798" s="50">
        <f>'貼り付けシート（日射量等）'!H795/3.6*10^3</f>
        <v>0</v>
      </c>
      <c r="H798" s="91">
        <f>RADIANS('貼り付けシート（日射量等）'!I795)</f>
        <v>0</v>
      </c>
      <c r="I798" s="91">
        <f>IF('貼り付けシート（日射量等）'!J795&lt;0,RADIANS(360+('貼り付けシート（日射量等）'!J795)),RADIANS('貼り付けシート（日射量等）'!J795))</f>
        <v>0</v>
      </c>
    </row>
    <row r="799" spans="1:9">
      <c r="A799" s="20">
        <v>41673</v>
      </c>
      <c r="B799" s="35" t="s">
        <v>361</v>
      </c>
      <c r="C799" s="90">
        <f t="shared" si="36"/>
        <v>0</v>
      </c>
      <c r="D799" s="90">
        <f t="shared" si="37"/>
        <v>0</v>
      </c>
      <c r="E799" s="90">
        <f t="shared" si="38"/>
        <v>0</v>
      </c>
      <c r="F799" s="50">
        <f>'貼り付けシート（日射量等）'!G796/3.6*10^3</f>
        <v>0</v>
      </c>
      <c r="G799" s="50">
        <f>'貼り付けシート（日射量等）'!H796/3.6*10^3</f>
        <v>0</v>
      </c>
      <c r="H799" s="91">
        <f>RADIANS('貼り付けシート（日射量等）'!I796)</f>
        <v>0</v>
      </c>
      <c r="I799" s="91">
        <f>IF('貼り付けシート（日射量等）'!J796&lt;0,RADIANS(360+('貼り付けシート（日射量等）'!J796)),RADIANS('貼り付けシート（日射量等）'!J796))</f>
        <v>0</v>
      </c>
    </row>
    <row r="800" spans="1:9">
      <c r="A800" s="20">
        <v>41673</v>
      </c>
      <c r="B800" s="35" t="s">
        <v>362</v>
      </c>
      <c r="C800" s="90">
        <f t="shared" si="36"/>
        <v>0</v>
      </c>
      <c r="D800" s="90">
        <f t="shared" si="37"/>
        <v>0</v>
      </c>
      <c r="E800" s="90">
        <f t="shared" si="38"/>
        <v>0</v>
      </c>
      <c r="F800" s="50">
        <f>'貼り付けシート（日射量等）'!G797/3.6*10^3</f>
        <v>0</v>
      </c>
      <c r="G800" s="50">
        <f>'貼り付けシート（日射量等）'!H797/3.6*10^3</f>
        <v>0</v>
      </c>
      <c r="H800" s="91">
        <f>RADIANS('貼り付けシート（日射量等）'!I797)</f>
        <v>0</v>
      </c>
      <c r="I800" s="91">
        <f>IF('貼り付けシート（日射量等）'!J797&lt;0,RADIANS(360+('貼り付けシート（日射量等）'!J797)),RADIANS('貼り付けシート（日射量等）'!J797))</f>
        <v>0</v>
      </c>
    </row>
    <row r="801" spans="1:9">
      <c r="A801" s="20">
        <v>41673</v>
      </c>
      <c r="B801" s="35" t="s">
        <v>363</v>
      </c>
      <c r="C801" s="90">
        <f t="shared" si="36"/>
        <v>0</v>
      </c>
      <c r="D801" s="90">
        <f t="shared" si="37"/>
        <v>0</v>
      </c>
      <c r="E801" s="90">
        <f t="shared" si="38"/>
        <v>0</v>
      </c>
      <c r="F801" s="50">
        <f>'貼り付けシート（日射量等）'!G798/3.6*10^3</f>
        <v>0</v>
      </c>
      <c r="G801" s="50">
        <f>'貼り付けシート（日射量等）'!H798/3.6*10^3</f>
        <v>0</v>
      </c>
      <c r="H801" s="91">
        <f>RADIANS('貼り付けシート（日射量等）'!I798)</f>
        <v>0</v>
      </c>
      <c r="I801" s="91">
        <f>IF('貼り付けシート（日射量等）'!J798&lt;0,RADIANS(360+('貼り付けシート（日射量等）'!J798)),RADIANS('貼り付けシート（日射量等）'!J798))</f>
        <v>0</v>
      </c>
    </row>
    <row r="802" spans="1:9">
      <c r="A802" s="20">
        <v>41673</v>
      </c>
      <c r="B802" s="35" t="s">
        <v>364</v>
      </c>
      <c r="C802" s="90">
        <f t="shared" si="36"/>
        <v>0</v>
      </c>
      <c r="D802" s="90">
        <f t="shared" si="37"/>
        <v>0</v>
      </c>
      <c r="E802" s="90">
        <f t="shared" si="38"/>
        <v>0</v>
      </c>
      <c r="F802" s="50">
        <f>'貼り付けシート（日射量等）'!G799/3.6*10^3</f>
        <v>0</v>
      </c>
      <c r="G802" s="50">
        <f>'貼り付けシート（日射量等）'!H799/3.6*10^3</f>
        <v>0</v>
      </c>
      <c r="H802" s="91">
        <f>RADIANS('貼り付けシート（日射量等）'!I799)</f>
        <v>0</v>
      </c>
      <c r="I802" s="91">
        <f>IF('貼り付けシート（日射量等）'!J799&lt;0,RADIANS(360+('貼り付けシート（日射量等）'!J799)),RADIANS('貼り付けシート（日射量等）'!J799))</f>
        <v>0</v>
      </c>
    </row>
    <row r="803" spans="1:9">
      <c r="A803" s="20">
        <v>41673</v>
      </c>
      <c r="B803" s="35" t="s">
        <v>365</v>
      </c>
      <c r="C803" s="90">
        <f t="shared" si="36"/>
        <v>0</v>
      </c>
      <c r="D803" s="90">
        <f t="shared" si="37"/>
        <v>0</v>
      </c>
      <c r="E803" s="90">
        <f t="shared" si="38"/>
        <v>0</v>
      </c>
      <c r="F803" s="50">
        <f>'貼り付けシート（日射量等）'!G800/3.6*10^3</f>
        <v>0</v>
      </c>
      <c r="G803" s="50">
        <f>'貼り付けシート（日射量等）'!H800/3.6*10^3</f>
        <v>0</v>
      </c>
      <c r="H803" s="91">
        <f>RADIANS('貼り付けシート（日射量等）'!I800)</f>
        <v>0</v>
      </c>
      <c r="I803" s="91">
        <f>IF('貼り付けシート（日射量等）'!J800&lt;0,RADIANS(360+('貼り付けシート（日射量等）'!J800)),RADIANS('貼り付けシート（日射量等）'!J800))</f>
        <v>0</v>
      </c>
    </row>
    <row r="804" spans="1:9">
      <c r="A804" s="20">
        <v>41673</v>
      </c>
      <c r="B804" s="35" t="s">
        <v>366</v>
      </c>
      <c r="C804" s="90">
        <f t="shared" si="36"/>
        <v>9.9790674886607906</v>
      </c>
      <c r="D804" s="90">
        <f t="shared" si="37"/>
        <v>1.8970149020528384</v>
      </c>
      <c r="E804" s="90">
        <f t="shared" si="38"/>
        <v>8.0820525866079524</v>
      </c>
      <c r="F804" s="50">
        <f>'貼り付けシート（日射量等）'!G801/3.6*10^3</f>
        <v>11.111111111111111</v>
      </c>
      <c r="G804" s="50">
        <f>'貼り付けシート（日射量等）'!H801/3.6*10^3</f>
        <v>8.3333333333333339</v>
      </c>
      <c r="H804" s="91">
        <f>RADIANS('貼り付けシート（日射量等）'!I801)</f>
        <v>3.4906585039886591E-2</v>
      </c>
      <c r="I804" s="91">
        <f>IF('貼り付けシート（日射量等）'!J801&lt;0,RADIANS(360+('貼り付けシート（日射量等）'!J801)),RADIANS('貼り付けシート（日射量等）'!J801))</f>
        <v>5.12777734235934</v>
      </c>
    </row>
    <row r="805" spans="1:9">
      <c r="A805" s="20">
        <v>41673</v>
      </c>
      <c r="B805" s="35" t="s">
        <v>367</v>
      </c>
      <c r="C805" s="90">
        <f t="shared" si="36"/>
        <v>52.689678711859628</v>
      </c>
      <c r="D805" s="90">
        <f t="shared" si="37"/>
        <v>9.5853982499505523</v>
      </c>
      <c r="E805" s="90">
        <f t="shared" si="38"/>
        <v>43.104280461909077</v>
      </c>
      <c r="F805" s="50">
        <f>'貼り付けシート（日射量等）'!G802/3.6*10^3</f>
        <v>24.999999999999996</v>
      </c>
      <c r="G805" s="50">
        <f>'貼り付けシート（日射量等）'!H802/3.6*10^3</f>
        <v>44.444444444444443</v>
      </c>
      <c r="H805" s="91">
        <f>RADIANS('貼り付けシート（日射量等）'!I802)</f>
        <v>0.20943951023931956</v>
      </c>
      <c r="I805" s="91">
        <f>IF('貼り付けシート（日射量等）'!J802&lt;0,RADIANS(360+('貼り付けシート（日射量等）'!J802)),RADIANS('貼り付けシート（日射量等）'!J802))</f>
        <v>5.3092915845667505</v>
      </c>
    </row>
    <row r="806" spans="1:9">
      <c r="A806" s="20">
        <v>41673</v>
      </c>
      <c r="B806" s="35" t="s">
        <v>368</v>
      </c>
      <c r="C806" s="90">
        <f t="shared" si="36"/>
        <v>150.0371016218927</v>
      </c>
      <c r="D806" s="90">
        <f t="shared" si="37"/>
        <v>42.276400467120027</v>
      </c>
      <c r="E806" s="90">
        <f t="shared" si="38"/>
        <v>107.76070115477269</v>
      </c>
      <c r="F806" s="50">
        <f>'貼り付けシート（日射量等）'!G803/3.6*10^3</f>
        <v>75</v>
      </c>
      <c r="G806" s="50">
        <f>'貼り付けシート（日射量等）'!H803/3.6*10^3</f>
        <v>111.11111111111111</v>
      </c>
      <c r="H806" s="91">
        <f>RADIANS('貼り付けシート（日射量等）'!I803)</f>
        <v>0.36302848441482055</v>
      </c>
      <c r="I806" s="91">
        <f>IF('貼り付けシート（日射量等）'!J803&lt;0,RADIANS(360+('貼り付けシート（日射量等）'!J803)),RADIANS('貼り付けシート（日射量等）'!J803))</f>
        <v>5.5152404363020811</v>
      </c>
    </row>
    <row r="807" spans="1:9">
      <c r="A807" s="20">
        <v>41673</v>
      </c>
      <c r="B807" s="35" t="s">
        <v>369</v>
      </c>
      <c r="C807" s="90">
        <f t="shared" si="36"/>
        <v>314.87032280288764</v>
      </c>
      <c r="D807" s="90">
        <f t="shared" si="37"/>
        <v>139.75918342638204</v>
      </c>
      <c r="E807" s="90">
        <f t="shared" si="38"/>
        <v>175.11113937650561</v>
      </c>
      <c r="F807" s="50">
        <f>'貼り付けシート（日射量等）'!G804/3.6*10^3</f>
        <v>199.99999999999997</v>
      </c>
      <c r="G807" s="50">
        <f>'貼り付けシート（日射量等）'!H804/3.6*10^3</f>
        <v>180.55555555555554</v>
      </c>
      <c r="H807" s="91">
        <f>RADIANS('貼り付けシート（日射量等）'!I804)</f>
        <v>0.48345620280242929</v>
      </c>
      <c r="I807" s="91">
        <f>IF('貼り付けシート（日射量等）'!J804&lt;0,RADIANS(360+('貼り付けシート（日射量等）'!J804)),RADIANS('貼り付けシート（日射量等）'!J804))</f>
        <v>5.7578412023292929</v>
      </c>
    </row>
    <row r="808" spans="1:9">
      <c r="A808" s="20">
        <v>41673</v>
      </c>
      <c r="B808" s="35" t="s">
        <v>370</v>
      </c>
      <c r="C808" s="90">
        <f t="shared" si="36"/>
        <v>146.1214970355756</v>
      </c>
      <c r="D808" s="90">
        <f t="shared" si="37"/>
        <v>19.502673178717707</v>
      </c>
      <c r="E808" s="90">
        <f t="shared" si="38"/>
        <v>126.6188238568579</v>
      </c>
      <c r="F808" s="50">
        <f>'貼り付けシート（日射量等）'!G805/3.6*10^3</f>
        <v>24.999999999999996</v>
      </c>
      <c r="G808" s="50">
        <f>'貼り付けシート（日射量等）'!H805/3.6*10^3</f>
        <v>130.55555555555554</v>
      </c>
      <c r="H808" s="91">
        <f>RADIANS('貼り付けシート（日射量等）'!I805)</f>
        <v>0.56025068989017979</v>
      </c>
      <c r="I808" s="91">
        <f>IF('貼り付けシート（日射量等）'!J805&lt;0,RADIANS(360+('貼り付けシート（日射量等）'!J805)),RADIANS('貼り付けシート（日射量等）'!J805))</f>
        <v>6.0336032241443966</v>
      </c>
    </row>
    <row r="809" spans="1:9">
      <c r="A809" s="20">
        <v>41673</v>
      </c>
      <c r="B809" s="35" t="s">
        <v>371</v>
      </c>
      <c r="C809" s="90">
        <f t="shared" si="36"/>
        <v>152.51106090172357</v>
      </c>
      <c r="D809" s="90">
        <f t="shared" si="37"/>
        <v>17.810184458257719</v>
      </c>
      <c r="E809" s="90">
        <f t="shared" si="38"/>
        <v>134.70087644346586</v>
      </c>
      <c r="F809" s="50">
        <f>'貼り付けシート（日射量等）'!G806/3.6*10^3</f>
        <v>22.222222222222221</v>
      </c>
      <c r="G809" s="50">
        <f>'貼り付けシート（日射量等）'!H806/3.6*10^3</f>
        <v>138.88888888888889</v>
      </c>
      <c r="H809" s="91">
        <f>RADIANS('貼り付けシート（日射量等）'!I806)</f>
        <v>0.58119464091411166</v>
      </c>
      <c r="I809" s="91">
        <f>IF('貼り付けシート（日射量等）'!J806&lt;0,RADIANS(360+('貼り付けシート（日射量等）'!J806)),RADIANS('貼り付けシート（日射量等）'!J806))</f>
        <v>4.7123889803846901E-2</v>
      </c>
    </row>
    <row r="810" spans="1:9">
      <c r="A810" s="20">
        <v>41673</v>
      </c>
      <c r="B810" s="35" t="s">
        <v>372</v>
      </c>
      <c r="C810" s="90">
        <f t="shared" si="36"/>
        <v>140.82103420378894</v>
      </c>
      <c r="D810" s="90">
        <f t="shared" si="37"/>
        <v>16.89622787580036</v>
      </c>
      <c r="E810" s="90">
        <f t="shared" si="38"/>
        <v>123.92480632798859</v>
      </c>
      <c r="F810" s="50">
        <f>'貼り付けシート（日射量等）'!G807/3.6*10^3</f>
        <v>22.222222222222221</v>
      </c>
      <c r="G810" s="50">
        <f>'貼り付けシート（日射量等）'!H807/3.6*10^3</f>
        <v>127.77777777777777</v>
      </c>
      <c r="H810" s="91">
        <f>RADIANS('貼り付けシート（日射量等）'!I807)</f>
        <v>0.54105206811824214</v>
      </c>
      <c r="I810" s="91">
        <f>IF('貼り付けシート（日射量等）'!J807&lt;0,RADIANS(360+('貼り付けシート（日射量等）'!J807)),RADIANS('貼り付けシート（日射量等）'!J807))</f>
        <v>0.34033920413889424</v>
      </c>
    </row>
    <row r="811" spans="1:9">
      <c r="A811" s="20">
        <v>41673</v>
      </c>
      <c r="B811" s="35" t="s">
        <v>373</v>
      </c>
      <c r="C811" s="90">
        <f t="shared" si="36"/>
        <v>90.012714649519992</v>
      </c>
      <c r="D811" s="90">
        <f t="shared" si="37"/>
        <v>9.1921887834404821</v>
      </c>
      <c r="E811" s="90">
        <f t="shared" si="38"/>
        <v>80.820525866079507</v>
      </c>
      <c r="F811" s="50">
        <f>'貼り付けシート（日射量等）'!G808/3.6*10^3</f>
        <v>13.888888888888889</v>
      </c>
      <c r="G811" s="50">
        <f>'貼り付けシート（日射量等）'!H808/3.6*10^3</f>
        <v>83.333333333333329</v>
      </c>
      <c r="H811" s="91">
        <f>RADIANS('貼り付けシート（日射量等）'!I808)</f>
        <v>0.45029494701453704</v>
      </c>
      <c r="I811" s="91">
        <f>IF('貼り付けシート（日射量等）'!J808&lt;0,RADIANS(360+('貼り付けシート（日射量等）'!J808)),RADIANS('貼り付けシート（日射量等）'!J808))</f>
        <v>0.60737457969402664</v>
      </c>
    </row>
    <row r="812" spans="1:9">
      <c r="A812" s="20">
        <v>41673</v>
      </c>
      <c r="B812" s="35" t="s">
        <v>374</v>
      </c>
      <c r="C812" s="90">
        <f t="shared" si="36"/>
        <v>50.059355052955084</v>
      </c>
      <c r="D812" s="90">
        <f t="shared" si="37"/>
        <v>4.2610570621766932</v>
      </c>
      <c r="E812" s="90">
        <f t="shared" si="38"/>
        <v>45.798297990778394</v>
      </c>
      <c r="F812" s="50">
        <f>'貼り付けシート（日射量等）'!G809/3.6*10^3</f>
        <v>8.3333333333333339</v>
      </c>
      <c r="G812" s="50">
        <f>'貼り付けシート（日射量等）'!H809/3.6*10^3</f>
        <v>47.222222222222221</v>
      </c>
      <c r="H812" s="91">
        <f>RADIANS('貼り付けシート（日射量等）'!I809)</f>
        <v>0.31764992386296798</v>
      </c>
      <c r="I812" s="91">
        <f>IF('貼り付けシート（日射量等）'!J809&lt;0,RADIANS(360+('貼り付けシート（日射量等）'!J809)),RADIANS('貼り付けシート（日射量等）'!J809))</f>
        <v>0.8360127117052838</v>
      </c>
    </row>
    <row r="813" spans="1:9">
      <c r="A813" s="20">
        <v>41673</v>
      </c>
      <c r="B813" s="35" t="s">
        <v>375</v>
      </c>
      <c r="C813" s="90">
        <f t="shared" si="36"/>
        <v>28.68319195624953</v>
      </c>
      <c r="D813" s="90">
        <f t="shared" si="37"/>
        <v>4.4370341964256799</v>
      </c>
      <c r="E813" s="90">
        <f t="shared" si="38"/>
        <v>24.246157759823852</v>
      </c>
      <c r="F813" s="50">
        <f>'貼り付けシート（日射量等）'!G810/3.6*10^3</f>
        <v>13.888888888888889</v>
      </c>
      <c r="G813" s="50">
        <f>'貼り付けシート（日射量等）'!H810/3.6*10^3</f>
        <v>24.999999999999996</v>
      </c>
      <c r="H813" s="91">
        <f>RADIANS('貼り付けシート（日射量等）'!I810)</f>
        <v>0.15707963267948966</v>
      </c>
      <c r="I813" s="91">
        <f>IF('貼り付けシート（日射量等）'!J810&lt;0,RADIANS(360+('貼り付けシート（日射量等）'!J810)),RADIANS('貼り付けシート（日射量等）'!J810))</f>
        <v>1.0349802464326374</v>
      </c>
    </row>
    <row r="814" spans="1:9">
      <c r="A814" s="20">
        <v>41673</v>
      </c>
      <c r="B814" s="35" t="s">
        <v>376</v>
      </c>
      <c r="C814" s="90">
        <f t="shared" si="36"/>
        <v>3.6440734825517302</v>
      </c>
      <c r="D814" s="90">
        <f t="shared" si="37"/>
        <v>0.95005595368241302</v>
      </c>
      <c r="E814" s="90">
        <f t="shared" si="38"/>
        <v>2.6940175288693173</v>
      </c>
      <c r="F814" s="50">
        <f>'貼り付けシート（日射量等）'!G811/3.6*10^3</f>
        <v>2.7777777777777777</v>
      </c>
      <c r="G814" s="50">
        <f>'貼り付けシート（日射量等）'!H811/3.6*10^3</f>
        <v>2.7777777777777777</v>
      </c>
      <c r="H814" s="91">
        <f>RADIANS('貼り付けシート（日射量等）'!I811)</f>
        <v>0</v>
      </c>
      <c r="I814" s="91">
        <f>IF('貼り付けシート（日射量等）'!J811&lt;0,RADIANS(360+('貼り付けシート（日射量等）'!J811)),RADIANS('貼り付けシート（日射量等）'!J811))</f>
        <v>0</v>
      </c>
    </row>
    <row r="815" spans="1:9">
      <c r="A815" s="20">
        <v>41673</v>
      </c>
      <c r="B815" s="35" t="s">
        <v>377</v>
      </c>
      <c r="C815" s="90">
        <f t="shared" si="36"/>
        <v>0</v>
      </c>
      <c r="D815" s="90">
        <f t="shared" si="37"/>
        <v>0</v>
      </c>
      <c r="E815" s="90">
        <f t="shared" si="38"/>
        <v>0</v>
      </c>
      <c r="F815" s="50">
        <f>'貼り付けシート（日射量等）'!G812/3.6*10^3</f>
        <v>0</v>
      </c>
      <c r="G815" s="50">
        <f>'貼り付けシート（日射量等）'!H812/3.6*10^3</f>
        <v>0</v>
      </c>
      <c r="H815" s="91">
        <f>RADIANS('貼り付けシート（日射量等）'!I812)</f>
        <v>0</v>
      </c>
      <c r="I815" s="91">
        <f>IF('貼り付けシート（日射量等）'!J812&lt;0,RADIANS(360+('貼り付けシート（日射量等）'!J812)),RADIANS('貼り付けシート（日射量等）'!J812))</f>
        <v>0</v>
      </c>
    </row>
    <row r="816" spans="1:9">
      <c r="A816" s="20">
        <v>41673</v>
      </c>
      <c r="B816" s="35" t="s">
        <v>378</v>
      </c>
      <c r="C816" s="90">
        <f t="shared" si="36"/>
        <v>0</v>
      </c>
      <c r="D816" s="90">
        <f t="shared" si="37"/>
        <v>0</v>
      </c>
      <c r="E816" s="90">
        <f t="shared" si="38"/>
        <v>0</v>
      </c>
      <c r="F816" s="50">
        <f>'貼り付けシート（日射量等）'!G813/3.6*10^3</f>
        <v>0</v>
      </c>
      <c r="G816" s="50">
        <f>'貼り付けシート（日射量等）'!H813/3.6*10^3</f>
        <v>0</v>
      </c>
      <c r="H816" s="91">
        <f>RADIANS('貼り付けシート（日射量等）'!I813)</f>
        <v>0</v>
      </c>
      <c r="I816" s="91">
        <f>IF('貼り付けシート（日射量等）'!J813&lt;0,RADIANS(360+('貼り付けシート（日射量等）'!J813)),RADIANS('貼り付けシート（日射量等）'!J813))</f>
        <v>0</v>
      </c>
    </row>
    <row r="817" spans="1:9">
      <c r="A817" s="20">
        <v>41673</v>
      </c>
      <c r="B817" s="35" t="s">
        <v>379</v>
      </c>
      <c r="C817" s="90">
        <f t="shared" si="36"/>
        <v>0</v>
      </c>
      <c r="D817" s="90">
        <f t="shared" si="37"/>
        <v>0</v>
      </c>
      <c r="E817" s="90">
        <f t="shared" si="38"/>
        <v>0</v>
      </c>
      <c r="F817" s="50">
        <f>'貼り付けシート（日射量等）'!G814/3.6*10^3</f>
        <v>0</v>
      </c>
      <c r="G817" s="50">
        <f>'貼り付けシート（日射量等）'!H814/3.6*10^3</f>
        <v>0</v>
      </c>
      <c r="H817" s="91">
        <f>RADIANS('貼り付けシート（日射量等）'!I814)</f>
        <v>0</v>
      </c>
      <c r="I817" s="91">
        <f>IF('貼り付けシート（日射量等）'!J814&lt;0,RADIANS(360+('貼り付けシート（日射量等）'!J814)),RADIANS('貼り付けシート（日射量等）'!J814))</f>
        <v>0</v>
      </c>
    </row>
    <row r="818" spans="1:9">
      <c r="A818" s="20">
        <v>41673</v>
      </c>
      <c r="B818" s="35" t="s">
        <v>380</v>
      </c>
      <c r="C818" s="90">
        <f t="shared" si="36"/>
        <v>0</v>
      </c>
      <c r="D818" s="90">
        <f t="shared" si="37"/>
        <v>0</v>
      </c>
      <c r="E818" s="90">
        <f t="shared" si="38"/>
        <v>0</v>
      </c>
      <c r="F818" s="50">
        <f>'貼り付けシート（日射量等）'!G815/3.6*10^3</f>
        <v>0</v>
      </c>
      <c r="G818" s="50">
        <f>'貼り付けシート（日射量等）'!H815/3.6*10^3</f>
        <v>0</v>
      </c>
      <c r="H818" s="91">
        <f>RADIANS('貼り付けシート（日射量等）'!I815)</f>
        <v>0</v>
      </c>
      <c r="I818" s="91">
        <f>IF('貼り付けシート（日射量等）'!J815&lt;0,RADIANS(360+('貼り付けシート（日射量等）'!J815)),RADIANS('貼り付けシート（日射量等）'!J815))</f>
        <v>0</v>
      </c>
    </row>
    <row r="819" spans="1:9">
      <c r="A819" s="20">
        <v>41673</v>
      </c>
      <c r="B819" s="35" t="s">
        <v>381</v>
      </c>
      <c r="C819" s="90">
        <f t="shared" si="36"/>
        <v>0</v>
      </c>
      <c r="D819" s="90">
        <f t="shared" si="37"/>
        <v>0</v>
      </c>
      <c r="E819" s="90">
        <f t="shared" si="38"/>
        <v>0</v>
      </c>
      <c r="F819" s="50">
        <f>'貼り付けシート（日射量等）'!G816/3.6*10^3</f>
        <v>0</v>
      </c>
      <c r="G819" s="50">
        <f>'貼り付けシート（日射量等）'!H816/3.6*10^3</f>
        <v>0</v>
      </c>
      <c r="H819" s="91">
        <f>RADIANS('貼り付けシート（日射量等）'!I816)</f>
        <v>0</v>
      </c>
      <c r="I819" s="91">
        <f>IF('貼り付けシート（日射量等）'!J816&lt;0,RADIANS(360+('貼り付けシート（日射量等）'!J816)),RADIANS('貼り付けシート（日射量等）'!J816))</f>
        <v>0</v>
      </c>
    </row>
    <row r="820" spans="1:9">
      <c r="A820" s="20">
        <v>41673</v>
      </c>
      <c r="B820" s="35" t="s">
        <v>382</v>
      </c>
      <c r="C820" s="90">
        <f t="shared" si="36"/>
        <v>0</v>
      </c>
      <c r="D820" s="90">
        <f t="shared" si="37"/>
        <v>0</v>
      </c>
      <c r="E820" s="90">
        <f t="shared" si="38"/>
        <v>0</v>
      </c>
      <c r="F820" s="50">
        <f>'貼り付けシート（日射量等）'!G817/3.6*10^3</f>
        <v>0</v>
      </c>
      <c r="G820" s="50">
        <f>'貼り付けシート（日射量等）'!H817/3.6*10^3</f>
        <v>0</v>
      </c>
      <c r="H820" s="91">
        <f>RADIANS('貼り付けシート（日射量等）'!I817)</f>
        <v>0</v>
      </c>
      <c r="I820" s="91">
        <f>IF('貼り付けシート（日射量等）'!J817&lt;0,RADIANS(360+('貼り付けシート（日射量等）'!J817)),RADIANS('貼り付けシート（日射量等）'!J817))</f>
        <v>0</v>
      </c>
    </row>
    <row r="821" spans="1:9">
      <c r="A821" s="20">
        <v>41673</v>
      </c>
      <c r="B821" s="35" t="s">
        <v>383</v>
      </c>
      <c r="C821" s="90">
        <f t="shared" si="36"/>
        <v>0</v>
      </c>
      <c r="D821" s="90">
        <f t="shared" si="37"/>
        <v>0</v>
      </c>
      <c r="E821" s="90">
        <f t="shared" si="38"/>
        <v>0</v>
      </c>
      <c r="F821" s="50">
        <f>'貼り付けシート（日射量等）'!G818/3.6*10^3</f>
        <v>0</v>
      </c>
      <c r="G821" s="50">
        <f>'貼り付けシート（日射量等）'!H818/3.6*10^3</f>
        <v>0</v>
      </c>
      <c r="H821" s="91">
        <f>RADIANS('貼り付けシート（日射量等）'!I818)</f>
        <v>0</v>
      </c>
      <c r="I821" s="91">
        <f>IF('貼り付けシート（日射量等）'!J818&lt;0,RADIANS(360+('貼り付けシート（日射量等）'!J818)),RADIANS('貼り付けシート（日射量等）'!J818))</f>
        <v>0</v>
      </c>
    </row>
    <row r="822" spans="1:9">
      <c r="A822" s="20">
        <v>41674</v>
      </c>
      <c r="B822" s="35" t="s">
        <v>360</v>
      </c>
      <c r="C822" s="90">
        <f t="shared" si="36"/>
        <v>0</v>
      </c>
      <c r="D822" s="90">
        <f t="shared" si="37"/>
        <v>0</v>
      </c>
      <c r="E822" s="90">
        <f t="shared" si="38"/>
        <v>0</v>
      </c>
      <c r="F822" s="50">
        <f>'貼り付けシート（日射量等）'!G819/3.6*10^3</f>
        <v>0</v>
      </c>
      <c r="G822" s="50">
        <f>'貼り付けシート（日射量等）'!H819/3.6*10^3</f>
        <v>0</v>
      </c>
      <c r="H822" s="91">
        <f>RADIANS('貼り付けシート（日射量等）'!I819)</f>
        <v>0</v>
      </c>
      <c r="I822" s="91">
        <f>IF('貼り付けシート（日射量等）'!J819&lt;0,RADIANS(360+('貼り付けシート（日射量等）'!J819)),RADIANS('貼り付けシート（日射量等）'!J819))</f>
        <v>0</v>
      </c>
    </row>
    <row r="823" spans="1:9">
      <c r="A823" s="20">
        <v>41674</v>
      </c>
      <c r="B823" s="35" t="s">
        <v>361</v>
      </c>
      <c r="C823" s="90">
        <f t="shared" si="36"/>
        <v>0</v>
      </c>
      <c r="D823" s="90">
        <f t="shared" si="37"/>
        <v>0</v>
      </c>
      <c r="E823" s="90">
        <f t="shared" si="38"/>
        <v>0</v>
      </c>
      <c r="F823" s="50">
        <f>'貼り付けシート（日射量等）'!G820/3.6*10^3</f>
        <v>0</v>
      </c>
      <c r="G823" s="50">
        <f>'貼り付けシート（日射量等）'!H820/3.6*10^3</f>
        <v>0</v>
      </c>
      <c r="H823" s="91">
        <f>RADIANS('貼り付けシート（日射量等）'!I820)</f>
        <v>0</v>
      </c>
      <c r="I823" s="91">
        <f>IF('貼り付けシート（日射量等）'!J820&lt;0,RADIANS(360+('貼り付けシート（日射量等）'!J820)),RADIANS('貼り付けシート（日射量等）'!J820))</f>
        <v>0</v>
      </c>
    </row>
    <row r="824" spans="1:9">
      <c r="A824" s="20">
        <v>41674</v>
      </c>
      <c r="B824" s="35" t="s">
        <v>362</v>
      </c>
      <c r="C824" s="90">
        <f t="shared" si="36"/>
        <v>0</v>
      </c>
      <c r="D824" s="90">
        <f t="shared" si="37"/>
        <v>0</v>
      </c>
      <c r="E824" s="90">
        <f t="shared" si="38"/>
        <v>0</v>
      </c>
      <c r="F824" s="50">
        <f>'貼り付けシート（日射量等）'!G821/3.6*10^3</f>
        <v>0</v>
      </c>
      <c r="G824" s="50">
        <f>'貼り付けシート（日射量等）'!H821/3.6*10^3</f>
        <v>0</v>
      </c>
      <c r="H824" s="91">
        <f>RADIANS('貼り付けシート（日射量等）'!I821)</f>
        <v>0</v>
      </c>
      <c r="I824" s="91">
        <f>IF('貼り付けシート（日射量等）'!J821&lt;0,RADIANS(360+('貼り付けシート（日射量等）'!J821)),RADIANS('貼り付けシート（日射量等）'!J821))</f>
        <v>0</v>
      </c>
    </row>
    <row r="825" spans="1:9">
      <c r="A825" s="20">
        <v>41674</v>
      </c>
      <c r="B825" s="35" t="s">
        <v>363</v>
      </c>
      <c r="C825" s="90">
        <f t="shared" si="36"/>
        <v>0</v>
      </c>
      <c r="D825" s="90">
        <f t="shared" si="37"/>
        <v>0</v>
      </c>
      <c r="E825" s="90">
        <f t="shared" si="38"/>
        <v>0</v>
      </c>
      <c r="F825" s="50">
        <f>'貼り付けシート（日射量等）'!G822/3.6*10^3</f>
        <v>0</v>
      </c>
      <c r="G825" s="50">
        <f>'貼り付けシート（日射量等）'!H822/3.6*10^3</f>
        <v>0</v>
      </c>
      <c r="H825" s="91">
        <f>RADIANS('貼り付けシート（日射量等）'!I822)</f>
        <v>0</v>
      </c>
      <c r="I825" s="91">
        <f>IF('貼り付けシート（日射量等）'!J822&lt;0,RADIANS(360+('貼り付けシート（日射量等）'!J822)),RADIANS('貼り付けシート（日射量等）'!J822))</f>
        <v>0</v>
      </c>
    </row>
    <row r="826" spans="1:9">
      <c r="A826" s="20">
        <v>41674</v>
      </c>
      <c r="B826" s="35" t="s">
        <v>364</v>
      </c>
      <c r="C826" s="90">
        <f t="shared" si="36"/>
        <v>0</v>
      </c>
      <c r="D826" s="90">
        <f t="shared" si="37"/>
        <v>0</v>
      </c>
      <c r="E826" s="90">
        <f t="shared" si="38"/>
        <v>0</v>
      </c>
      <c r="F826" s="50">
        <f>'貼り付けシート（日射量等）'!G823/3.6*10^3</f>
        <v>0</v>
      </c>
      <c r="G826" s="50">
        <f>'貼り付けシート（日射量等）'!H823/3.6*10^3</f>
        <v>0</v>
      </c>
      <c r="H826" s="91">
        <f>RADIANS('貼り付けシート（日射量等）'!I823)</f>
        <v>0</v>
      </c>
      <c r="I826" s="91">
        <f>IF('貼り付けシート（日射量等）'!J823&lt;0,RADIANS(360+('貼り付けシート（日射量等）'!J823)),RADIANS('貼り付けシート（日射量等）'!J823))</f>
        <v>0</v>
      </c>
    </row>
    <row r="827" spans="1:9">
      <c r="A827" s="20">
        <v>41674</v>
      </c>
      <c r="B827" s="35" t="s">
        <v>365</v>
      </c>
      <c r="C827" s="90">
        <f t="shared" si="36"/>
        <v>0</v>
      </c>
      <c r="D827" s="90">
        <f t="shared" si="37"/>
        <v>0</v>
      </c>
      <c r="E827" s="90">
        <f t="shared" si="38"/>
        <v>0</v>
      </c>
      <c r="F827" s="50">
        <f>'貼り付けシート（日射量等）'!G824/3.6*10^3</f>
        <v>0</v>
      </c>
      <c r="G827" s="50">
        <f>'貼り付けシート（日射量等）'!H824/3.6*10^3</f>
        <v>0</v>
      </c>
      <c r="H827" s="91">
        <f>RADIANS('貼り付けシート（日射量等）'!I824)</f>
        <v>0</v>
      </c>
      <c r="I827" s="91">
        <f>IF('貼り付けシート（日射量等）'!J824&lt;0,RADIANS(360+('貼り付けシート（日射量等）'!J824)),RADIANS('貼り付けシート（日射量等）'!J824))</f>
        <v>0</v>
      </c>
    </row>
    <row r="828" spans="1:9">
      <c r="A828" s="20">
        <v>41674</v>
      </c>
      <c r="B828" s="35" t="s">
        <v>366</v>
      </c>
      <c r="C828" s="90">
        <f t="shared" si="36"/>
        <v>9.997079597886092</v>
      </c>
      <c r="D828" s="90">
        <f t="shared" si="37"/>
        <v>1.91502701127814</v>
      </c>
      <c r="E828" s="90">
        <f t="shared" si="38"/>
        <v>8.0820525866079524</v>
      </c>
      <c r="F828" s="50">
        <f>'貼り付けシート（日射量等）'!G825/3.6*10^3</f>
        <v>11.111111111111111</v>
      </c>
      <c r="G828" s="50">
        <f>'貼り付けシート（日射量等）'!H825/3.6*10^3</f>
        <v>8.3333333333333339</v>
      </c>
      <c r="H828" s="91">
        <f>RADIANS('貼り付けシート（日射量等）'!I825)</f>
        <v>3.8397243543875255E-2</v>
      </c>
      <c r="I828" s="91">
        <f>IF('貼り付けシート（日射量等）'!J825&lt;0,RADIANS(360+('貼り付けシート（日射量等）'!J825)),RADIANS('貼り付けシート（日射量等）'!J825))</f>
        <v>5.1225413546033574</v>
      </c>
    </row>
    <row r="829" spans="1:9">
      <c r="A829" s="20">
        <v>41674</v>
      </c>
      <c r="B829" s="35" t="s">
        <v>367</v>
      </c>
      <c r="C829" s="90">
        <f t="shared" si="36"/>
        <v>39.317387391431204</v>
      </c>
      <c r="D829" s="90">
        <f t="shared" si="37"/>
        <v>4.2951595161300791</v>
      </c>
      <c r="E829" s="90">
        <f t="shared" si="38"/>
        <v>35.022227875301127</v>
      </c>
      <c r="F829" s="50">
        <f>'貼り付けシート（日射量等）'!G826/3.6*10^3</f>
        <v>11.111111111111111</v>
      </c>
      <c r="G829" s="50">
        <f>'貼り付けシート（日射量等）'!H826/3.6*10^3</f>
        <v>36.111111111111114</v>
      </c>
      <c r="H829" s="91">
        <f>RADIANS('貼り付けシート（日射量等）'!I826)</f>
        <v>0.21467549799530256</v>
      </c>
      <c r="I829" s="91">
        <f>IF('貼り付けシート（日射量等）'!J826&lt;0,RADIANS(360+('貼り付けシート（日射量等）'!J826)),RADIANS('貼り付けシート（日射量等）'!J826))</f>
        <v>5.304055596810767</v>
      </c>
    </row>
    <row r="830" spans="1:9">
      <c r="A830" s="20">
        <v>41674</v>
      </c>
      <c r="B830" s="35" t="s">
        <v>368</v>
      </c>
      <c r="C830" s="90">
        <f t="shared" si="36"/>
        <v>72.532039616574167</v>
      </c>
      <c r="D830" s="90">
        <f t="shared" si="37"/>
        <v>7.8756189237105509</v>
      </c>
      <c r="E830" s="90">
        <f t="shared" si="38"/>
        <v>64.65642069286362</v>
      </c>
      <c r="F830" s="50">
        <f>'貼り付けシート（日射量等）'!G827/3.6*10^3</f>
        <v>13.888888888888889</v>
      </c>
      <c r="G830" s="50">
        <f>'貼り付けシート（日射量等）'!H827/3.6*10^3</f>
        <v>66.666666666666671</v>
      </c>
      <c r="H830" s="91">
        <f>RADIANS('貼り付けシート（日射量等）'!I827)</f>
        <v>0.36826447217080355</v>
      </c>
      <c r="I830" s="91">
        <f>IF('貼り付けシート（日射量等）'!J827&lt;0,RADIANS(360+('貼り付けシート（日射量等）'!J827)),RADIANS('貼り付けシート（日射量等）'!J827))</f>
        <v>5.5117497777980926</v>
      </c>
    </row>
    <row r="831" spans="1:9">
      <c r="A831" s="20">
        <v>41674</v>
      </c>
      <c r="B831" s="35" t="s">
        <v>369</v>
      </c>
      <c r="C831" s="90">
        <f t="shared" si="36"/>
        <v>116.02057023945926</v>
      </c>
      <c r="D831" s="90">
        <f t="shared" si="37"/>
        <v>13.647904142425199</v>
      </c>
      <c r="E831" s="90">
        <f t="shared" si="38"/>
        <v>102.37266609703406</v>
      </c>
      <c r="F831" s="50">
        <f>'貼り付けシート（日射量等）'!G828/3.6*10^3</f>
        <v>19.444444444444446</v>
      </c>
      <c r="G831" s="50">
        <f>'貼り付けシート（日射量等）'!H828/3.6*10^3</f>
        <v>105.55555555555556</v>
      </c>
      <c r="H831" s="91">
        <f>RADIANS('貼り付けシート（日射量等）'!I828)</f>
        <v>0.48869219055841229</v>
      </c>
      <c r="I831" s="91">
        <f>IF('貼り付けシート（日射量等）'!J828&lt;0,RADIANS(360+('貼り付けシート（日射量等）'!J828)),RADIANS('貼り付けシート（日射量等）'!J828))</f>
        <v>5.7543505438253044</v>
      </c>
    </row>
    <row r="832" spans="1:9">
      <c r="A832" s="20">
        <v>41674</v>
      </c>
      <c r="B832" s="35" t="s">
        <v>370</v>
      </c>
      <c r="C832" s="90">
        <f t="shared" si="36"/>
        <v>133.76599417404807</v>
      </c>
      <c r="D832" s="90">
        <f t="shared" si="37"/>
        <v>15.229222903798124</v>
      </c>
      <c r="E832" s="90">
        <f t="shared" si="38"/>
        <v>118.53677127024996</v>
      </c>
      <c r="F832" s="50">
        <f>'貼り付けシート（日射量等）'!G829/3.6*10^3</f>
        <v>19.444444444444446</v>
      </c>
      <c r="G832" s="50">
        <f>'貼り付けシート（日射量等）'!H829/3.6*10^3</f>
        <v>122.22222222222221</v>
      </c>
      <c r="H832" s="91">
        <f>RADIANS('貼り付けシート（日射量等）'!I829)</f>
        <v>0.56548667764616278</v>
      </c>
      <c r="I832" s="91">
        <f>IF('貼り付けシート（日射量等）'!J829&lt;0,RADIANS(360+('貼り付けシート（日射量等）'!J829)),RADIANS('貼り付けシート（日射量等）'!J829))</f>
        <v>6.0318578948924033</v>
      </c>
    </row>
    <row r="833" spans="1:9">
      <c r="A833" s="20">
        <v>41674</v>
      </c>
      <c r="B833" s="35" t="s">
        <v>371</v>
      </c>
      <c r="C833" s="90">
        <f t="shared" si="36"/>
        <v>139.54920001139038</v>
      </c>
      <c r="D833" s="90">
        <f t="shared" si="37"/>
        <v>15.624393683401804</v>
      </c>
      <c r="E833" s="90">
        <f t="shared" si="38"/>
        <v>123.92480632798859</v>
      </c>
      <c r="F833" s="50">
        <f>'貼り付けシート（日射量等）'!G830/3.6*10^3</f>
        <v>19.444444444444446</v>
      </c>
      <c r="G833" s="50">
        <f>'貼り付けシート（日射量等）'!H830/3.6*10^3</f>
        <v>127.77777777777777</v>
      </c>
      <c r="H833" s="91">
        <f>RADIANS('貼り付けシート（日射量等）'!I830)</f>
        <v>0.58468529941810043</v>
      </c>
      <c r="I833" s="91">
        <f>IF('貼り付けシート（日射量等）'!J830&lt;0,RADIANS(360+('貼り付けシート（日射量等）'!J830)),RADIANS('貼り付けシート（日射量等）'!J830))</f>
        <v>4.7123889803846901E-2</v>
      </c>
    </row>
    <row r="834" spans="1:9">
      <c r="A834" s="20">
        <v>41674</v>
      </c>
      <c r="B834" s="35" t="s">
        <v>372</v>
      </c>
      <c r="C834" s="90">
        <f t="shared" si="36"/>
        <v>126.44688087795807</v>
      </c>
      <c r="D834" s="90">
        <f t="shared" si="37"/>
        <v>10.60412713657742</v>
      </c>
      <c r="E834" s="90">
        <f t="shared" si="38"/>
        <v>115.84275374138065</v>
      </c>
      <c r="F834" s="50">
        <f>'貼り付けシート（日射量等）'!G831/3.6*10^3</f>
        <v>13.888888888888889</v>
      </c>
      <c r="G834" s="50">
        <f>'貼り付けシート（日射量等）'!H831/3.6*10^3</f>
        <v>119.44444444444444</v>
      </c>
      <c r="H834" s="91">
        <f>RADIANS('貼り付けシート（日射量等）'!I831)</f>
        <v>0.54628805587422513</v>
      </c>
      <c r="I834" s="91">
        <f>IF('貼り付けシート（日射量等）'!J831&lt;0,RADIANS(360+('貼り付けシート（日射量等）'!J831)),RADIANS('貼り付けシート（日射量等）'!J831))</f>
        <v>0.34208453339088862</v>
      </c>
    </row>
    <row r="835" spans="1:9">
      <c r="A835" s="20">
        <v>41674</v>
      </c>
      <c r="B835" s="35" t="s">
        <v>373</v>
      </c>
      <c r="C835" s="90">
        <f t="shared" si="36"/>
        <v>105.37914560609045</v>
      </c>
      <c r="D835" s="90">
        <f t="shared" si="37"/>
        <v>11.088532095664354</v>
      </c>
      <c r="E835" s="90">
        <f t="shared" si="38"/>
        <v>94.290613510426098</v>
      </c>
      <c r="F835" s="50">
        <f>'貼り付けシート（日射量等）'!G832/3.6*10^3</f>
        <v>16.666666666666668</v>
      </c>
      <c r="G835" s="50">
        <f>'貼り付けシート（日射量等）'!H832/3.6*10^3</f>
        <v>97.222222222222214</v>
      </c>
      <c r="H835" s="91">
        <f>RADIANS('貼り付けシート（日射量等）'!I832)</f>
        <v>0.45553093477052004</v>
      </c>
      <c r="I835" s="91">
        <f>IF('貼り付けシート（日射量等）'!J832&lt;0,RADIANS(360+('貼り付けシート（日射量等）'!J832)),RADIANS('貼り付けシート（日射量等）'!J832))</f>
        <v>0.60911990894602097</v>
      </c>
    </row>
    <row r="836" spans="1:9">
      <c r="A836" s="20">
        <v>41674</v>
      </c>
      <c r="B836" s="35" t="s">
        <v>374</v>
      </c>
      <c r="C836" s="90">
        <f t="shared" si="36"/>
        <v>74.638185709910999</v>
      </c>
      <c r="D836" s="90">
        <f t="shared" si="37"/>
        <v>9.9817650170473868</v>
      </c>
      <c r="E836" s="90">
        <f t="shared" si="38"/>
        <v>64.65642069286362</v>
      </c>
      <c r="F836" s="50">
        <f>'貼り付けシート（日射量等）'!G833/3.6*10^3</f>
        <v>19.444444444444446</v>
      </c>
      <c r="G836" s="50">
        <f>'貼り付けシート（日射量等）'!H833/3.6*10^3</f>
        <v>66.666666666666671</v>
      </c>
      <c r="H836" s="91">
        <f>RADIANS('貼り付けシート（日射量等）'!I833)</f>
        <v>0.32114058236695664</v>
      </c>
      <c r="I836" s="91">
        <f>IF('貼り付けシート（日射量等）'!J833&lt;0,RADIANS(360+('貼り付けシート（日射量等）'!J833)),RADIANS('貼り付けシート（日射量等）'!J833))</f>
        <v>0.83950337020927257</v>
      </c>
    </row>
    <row r="837" spans="1:9">
      <c r="A837" s="20">
        <v>41674</v>
      </c>
      <c r="B837" s="35" t="s">
        <v>375</v>
      </c>
      <c r="C837" s="90">
        <f t="shared" si="36"/>
        <v>34.994101508905082</v>
      </c>
      <c r="D837" s="90">
        <f t="shared" si="37"/>
        <v>5.3599086913425911</v>
      </c>
      <c r="E837" s="90">
        <f t="shared" si="38"/>
        <v>29.634192817562489</v>
      </c>
      <c r="F837" s="50">
        <f>'貼り付けシート（日射量等）'!G834/3.6*10^3</f>
        <v>16.666666666666668</v>
      </c>
      <c r="G837" s="50">
        <f>'貼り付けシート（日射量等）'!H834/3.6*10^3</f>
        <v>30.555555555555554</v>
      </c>
      <c r="H837" s="91">
        <f>RADIANS('貼り付けシート（日射量等）'!I834)</f>
        <v>0.16057029118347832</v>
      </c>
      <c r="I837" s="91">
        <f>IF('貼り付けシート（日射量等）'!J834&lt;0,RADIANS(360+('貼り付けシート（日射量等）'!J834)),RADIANS('貼り付けシート（日射量等）'!J834))</f>
        <v>1.0384709049366261</v>
      </c>
    </row>
    <row r="838" spans="1:9">
      <c r="A838" s="20">
        <v>41674</v>
      </c>
      <c r="B838" s="35" t="s">
        <v>376</v>
      </c>
      <c r="C838" s="90">
        <f t="shared" si="36"/>
        <v>3.6440734825517302</v>
      </c>
      <c r="D838" s="90">
        <f t="shared" si="37"/>
        <v>0.95005595368241302</v>
      </c>
      <c r="E838" s="90">
        <f t="shared" si="38"/>
        <v>2.6940175288693173</v>
      </c>
      <c r="F838" s="50">
        <f>'貼り付けシート（日射量等）'!G835/3.6*10^3</f>
        <v>2.7777777777777777</v>
      </c>
      <c r="G838" s="50">
        <f>'貼り付けシート（日射量等）'!H835/3.6*10^3</f>
        <v>2.7777777777777777</v>
      </c>
      <c r="H838" s="91">
        <f>RADIANS('貼り付けシート（日射量等）'!I835)</f>
        <v>0</v>
      </c>
      <c r="I838" s="91">
        <f>IF('貼り付けシート（日射量等）'!J835&lt;0,RADIANS(360+('貼り付けシート（日射量等）'!J835)),RADIANS('貼り付けシート（日射量等）'!J835))</f>
        <v>0</v>
      </c>
    </row>
    <row r="839" spans="1:9">
      <c r="A839" s="20">
        <v>41674</v>
      </c>
      <c r="B839" s="35" t="s">
        <v>377</v>
      </c>
      <c r="C839" s="90">
        <f t="shared" ref="C839:C902" si="39">IF(D839&lt;0,E839,D839+E839)</f>
        <v>0</v>
      </c>
      <c r="D839" s="90">
        <f t="shared" ref="D839:D902" si="40">F839*(SIN(H839)*COS($O$5)+COS(H839)*SIN($O$5)*COS($O$4-I839))</f>
        <v>0</v>
      </c>
      <c r="E839" s="90">
        <f t="shared" ref="E839:E902" si="41">G839*(1+COS($O$5))/2</f>
        <v>0</v>
      </c>
      <c r="F839" s="50">
        <f>'貼り付けシート（日射量等）'!G836/3.6*10^3</f>
        <v>0</v>
      </c>
      <c r="G839" s="50">
        <f>'貼り付けシート（日射量等）'!H836/3.6*10^3</f>
        <v>0</v>
      </c>
      <c r="H839" s="91">
        <f>RADIANS('貼り付けシート（日射量等）'!I836)</f>
        <v>0</v>
      </c>
      <c r="I839" s="91">
        <f>IF('貼り付けシート（日射量等）'!J836&lt;0,RADIANS(360+('貼り付けシート（日射量等）'!J836)),RADIANS('貼り付けシート（日射量等）'!J836))</f>
        <v>0</v>
      </c>
    </row>
    <row r="840" spans="1:9">
      <c r="A840" s="20">
        <v>41674</v>
      </c>
      <c r="B840" s="35" t="s">
        <v>378</v>
      </c>
      <c r="C840" s="90">
        <f t="shared" si="39"/>
        <v>0</v>
      </c>
      <c r="D840" s="90">
        <f t="shared" si="40"/>
        <v>0</v>
      </c>
      <c r="E840" s="90">
        <f t="shared" si="41"/>
        <v>0</v>
      </c>
      <c r="F840" s="50">
        <f>'貼り付けシート（日射量等）'!G837/3.6*10^3</f>
        <v>0</v>
      </c>
      <c r="G840" s="50">
        <f>'貼り付けシート（日射量等）'!H837/3.6*10^3</f>
        <v>0</v>
      </c>
      <c r="H840" s="91">
        <f>RADIANS('貼り付けシート（日射量等）'!I837)</f>
        <v>0</v>
      </c>
      <c r="I840" s="91">
        <f>IF('貼り付けシート（日射量等）'!J837&lt;0,RADIANS(360+('貼り付けシート（日射量等）'!J837)),RADIANS('貼り付けシート（日射量等）'!J837))</f>
        <v>0</v>
      </c>
    </row>
    <row r="841" spans="1:9">
      <c r="A841" s="20">
        <v>41674</v>
      </c>
      <c r="B841" s="35" t="s">
        <v>379</v>
      </c>
      <c r="C841" s="90">
        <f t="shared" si="39"/>
        <v>0</v>
      </c>
      <c r="D841" s="90">
        <f t="shared" si="40"/>
        <v>0</v>
      </c>
      <c r="E841" s="90">
        <f t="shared" si="41"/>
        <v>0</v>
      </c>
      <c r="F841" s="50">
        <f>'貼り付けシート（日射量等）'!G838/3.6*10^3</f>
        <v>0</v>
      </c>
      <c r="G841" s="50">
        <f>'貼り付けシート（日射量等）'!H838/3.6*10^3</f>
        <v>0</v>
      </c>
      <c r="H841" s="91">
        <f>RADIANS('貼り付けシート（日射量等）'!I838)</f>
        <v>0</v>
      </c>
      <c r="I841" s="91">
        <f>IF('貼り付けシート（日射量等）'!J838&lt;0,RADIANS(360+('貼り付けシート（日射量等）'!J838)),RADIANS('貼り付けシート（日射量等）'!J838))</f>
        <v>0</v>
      </c>
    </row>
    <row r="842" spans="1:9">
      <c r="A842" s="20">
        <v>41674</v>
      </c>
      <c r="B842" s="35" t="s">
        <v>380</v>
      </c>
      <c r="C842" s="90">
        <f t="shared" si="39"/>
        <v>0</v>
      </c>
      <c r="D842" s="90">
        <f t="shared" si="40"/>
        <v>0</v>
      </c>
      <c r="E842" s="90">
        <f t="shared" si="41"/>
        <v>0</v>
      </c>
      <c r="F842" s="50">
        <f>'貼り付けシート（日射量等）'!G839/3.6*10^3</f>
        <v>0</v>
      </c>
      <c r="G842" s="50">
        <f>'貼り付けシート（日射量等）'!H839/3.6*10^3</f>
        <v>0</v>
      </c>
      <c r="H842" s="91">
        <f>RADIANS('貼り付けシート（日射量等）'!I839)</f>
        <v>0</v>
      </c>
      <c r="I842" s="91">
        <f>IF('貼り付けシート（日射量等）'!J839&lt;0,RADIANS(360+('貼り付けシート（日射量等）'!J839)),RADIANS('貼り付けシート（日射量等）'!J839))</f>
        <v>0</v>
      </c>
    </row>
    <row r="843" spans="1:9">
      <c r="A843" s="20">
        <v>41674</v>
      </c>
      <c r="B843" s="35" t="s">
        <v>381</v>
      </c>
      <c r="C843" s="90">
        <f t="shared" si="39"/>
        <v>0</v>
      </c>
      <c r="D843" s="90">
        <f t="shared" si="40"/>
        <v>0</v>
      </c>
      <c r="E843" s="90">
        <f t="shared" si="41"/>
        <v>0</v>
      </c>
      <c r="F843" s="50">
        <f>'貼り付けシート（日射量等）'!G840/3.6*10^3</f>
        <v>0</v>
      </c>
      <c r="G843" s="50">
        <f>'貼り付けシート（日射量等）'!H840/3.6*10^3</f>
        <v>0</v>
      </c>
      <c r="H843" s="91">
        <f>RADIANS('貼り付けシート（日射量等）'!I840)</f>
        <v>0</v>
      </c>
      <c r="I843" s="91">
        <f>IF('貼り付けシート（日射量等）'!J840&lt;0,RADIANS(360+('貼り付けシート（日射量等）'!J840)),RADIANS('貼り付けシート（日射量等）'!J840))</f>
        <v>0</v>
      </c>
    </row>
    <row r="844" spans="1:9">
      <c r="A844" s="20">
        <v>41674</v>
      </c>
      <c r="B844" s="35" t="s">
        <v>382</v>
      </c>
      <c r="C844" s="90">
        <f t="shared" si="39"/>
        <v>0</v>
      </c>
      <c r="D844" s="90">
        <f t="shared" si="40"/>
        <v>0</v>
      </c>
      <c r="E844" s="90">
        <f t="shared" si="41"/>
        <v>0</v>
      </c>
      <c r="F844" s="50">
        <f>'貼り付けシート（日射量等）'!G841/3.6*10^3</f>
        <v>0</v>
      </c>
      <c r="G844" s="50">
        <f>'貼り付けシート（日射量等）'!H841/3.6*10^3</f>
        <v>0</v>
      </c>
      <c r="H844" s="91">
        <f>RADIANS('貼り付けシート（日射量等）'!I841)</f>
        <v>0</v>
      </c>
      <c r="I844" s="91">
        <f>IF('貼り付けシート（日射量等）'!J841&lt;0,RADIANS(360+('貼り付けシート（日射量等）'!J841)),RADIANS('貼り付けシート（日射量等）'!J841))</f>
        <v>0</v>
      </c>
    </row>
    <row r="845" spans="1:9">
      <c r="A845" s="20">
        <v>41674</v>
      </c>
      <c r="B845" s="35" t="s">
        <v>383</v>
      </c>
      <c r="C845" s="90">
        <f t="shared" si="39"/>
        <v>0</v>
      </c>
      <c r="D845" s="90">
        <f t="shared" si="40"/>
        <v>0</v>
      </c>
      <c r="E845" s="90">
        <f t="shared" si="41"/>
        <v>0</v>
      </c>
      <c r="F845" s="50">
        <f>'貼り付けシート（日射量等）'!G842/3.6*10^3</f>
        <v>0</v>
      </c>
      <c r="G845" s="50">
        <f>'貼り付けシート（日射量等）'!H842/3.6*10^3</f>
        <v>0</v>
      </c>
      <c r="H845" s="91">
        <f>RADIANS('貼り付けシート（日射量等）'!I842)</f>
        <v>0</v>
      </c>
      <c r="I845" s="91">
        <f>IF('貼り付けシート（日射量等）'!J842&lt;0,RADIANS(360+('貼り付けシート（日射量等）'!J842)),RADIANS('貼り付けシート（日射量等）'!J842))</f>
        <v>0</v>
      </c>
    </row>
    <row r="846" spans="1:9">
      <c r="A846" s="20">
        <v>41675</v>
      </c>
      <c r="B846" s="35" t="s">
        <v>360</v>
      </c>
      <c r="C846" s="90">
        <f t="shared" si="39"/>
        <v>0</v>
      </c>
      <c r="D846" s="90">
        <f t="shared" si="40"/>
        <v>0</v>
      </c>
      <c r="E846" s="90">
        <f t="shared" si="41"/>
        <v>0</v>
      </c>
      <c r="F846" s="50">
        <f>'貼り付けシート（日射量等）'!G843/3.6*10^3</f>
        <v>0</v>
      </c>
      <c r="G846" s="50">
        <f>'貼り付けシート（日射量等）'!H843/3.6*10^3</f>
        <v>0</v>
      </c>
      <c r="H846" s="91">
        <f>RADIANS('貼り付けシート（日射量等）'!I843)</f>
        <v>0</v>
      </c>
      <c r="I846" s="91">
        <f>IF('貼り付けシート（日射量等）'!J843&lt;0,RADIANS(360+('貼り付けシート（日射量等）'!J843)),RADIANS('貼り付けシート（日射量等）'!J843))</f>
        <v>0</v>
      </c>
    </row>
    <row r="847" spans="1:9">
      <c r="A847" s="20">
        <v>41675</v>
      </c>
      <c r="B847" s="35" t="s">
        <v>361</v>
      </c>
      <c r="C847" s="90">
        <f t="shared" si="39"/>
        <v>0</v>
      </c>
      <c r="D847" s="90">
        <f t="shared" si="40"/>
        <v>0</v>
      </c>
      <c r="E847" s="90">
        <f t="shared" si="41"/>
        <v>0</v>
      </c>
      <c r="F847" s="50">
        <f>'貼り付けシート（日射量等）'!G844/3.6*10^3</f>
        <v>0</v>
      </c>
      <c r="G847" s="50">
        <f>'貼り付けシート（日射量等）'!H844/3.6*10^3</f>
        <v>0</v>
      </c>
      <c r="H847" s="91">
        <f>RADIANS('貼り付けシート（日射量等）'!I844)</f>
        <v>0</v>
      </c>
      <c r="I847" s="91">
        <f>IF('貼り付けシート（日射量等）'!J844&lt;0,RADIANS(360+('貼り付けシート（日射量等）'!J844)),RADIANS('貼り付けシート（日射量等）'!J844))</f>
        <v>0</v>
      </c>
    </row>
    <row r="848" spans="1:9">
      <c r="A848" s="20">
        <v>41675</v>
      </c>
      <c r="B848" s="35" t="s">
        <v>362</v>
      </c>
      <c r="C848" s="90">
        <f t="shared" si="39"/>
        <v>0</v>
      </c>
      <c r="D848" s="90">
        <f t="shared" si="40"/>
        <v>0</v>
      </c>
      <c r="E848" s="90">
        <f t="shared" si="41"/>
        <v>0</v>
      </c>
      <c r="F848" s="50">
        <f>'貼り付けシート（日射量等）'!G845/3.6*10^3</f>
        <v>0</v>
      </c>
      <c r="G848" s="50">
        <f>'貼り付けシート（日射量等）'!H845/3.6*10^3</f>
        <v>0</v>
      </c>
      <c r="H848" s="91">
        <f>RADIANS('貼り付けシート（日射量等）'!I845)</f>
        <v>0</v>
      </c>
      <c r="I848" s="91">
        <f>IF('貼り付けシート（日射量等）'!J845&lt;0,RADIANS(360+('貼り付けシート（日射量等）'!J845)),RADIANS('貼り付けシート（日射量等）'!J845))</f>
        <v>0</v>
      </c>
    </row>
    <row r="849" spans="1:9">
      <c r="A849" s="20">
        <v>41675</v>
      </c>
      <c r="B849" s="35" t="s">
        <v>363</v>
      </c>
      <c r="C849" s="90">
        <f t="shared" si="39"/>
        <v>0</v>
      </c>
      <c r="D849" s="90">
        <f t="shared" si="40"/>
        <v>0</v>
      </c>
      <c r="E849" s="90">
        <f t="shared" si="41"/>
        <v>0</v>
      </c>
      <c r="F849" s="50">
        <f>'貼り付けシート（日射量等）'!G846/3.6*10^3</f>
        <v>0</v>
      </c>
      <c r="G849" s="50">
        <f>'貼り付けシート（日射量等）'!H846/3.6*10^3</f>
        <v>0</v>
      </c>
      <c r="H849" s="91">
        <f>RADIANS('貼り付けシート（日射量等）'!I846)</f>
        <v>0</v>
      </c>
      <c r="I849" s="91">
        <f>IF('貼り付けシート（日射量等）'!J846&lt;0,RADIANS(360+('貼り付けシート（日射量等）'!J846)),RADIANS('貼り付けシート（日射量等）'!J846))</f>
        <v>0</v>
      </c>
    </row>
    <row r="850" spans="1:9">
      <c r="A850" s="20">
        <v>41675</v>
      </c>
      <c r="B850" s="35" t="s">
        <v>364</v>
      </c>
      <c r="C850" s="90">
        <f t="shared" si="39"/>
        <v>0</v>
      </c>
      <c r="D850" s="90">
        <f t="shared" si="40"/>
        <v>0</v>
      </c>
      <c r="E850" s="90">
        <f t="shared" si="41"/>
        <v>0</v>
      </c>
      <c r="F850" s="50">
        <f>'貼り付けシート（日射量等）'!G847/3.6*10^3</f>
        <v>0</v>
      </c>
      <c r="G850" s="50">
        <f>'貼り付けシート（日射量等）'!H847/3.6*10^3</f>
        <v>0</v>
      </c>
      <c r="H850" s="91">
        <f>RADIANS('貼り付けシート（日射量等）'!I847)</f>
        <v>0</v>
      </c>
      <c r="I850" s="91">
        <f>IF('貼り付けシート（日射量等）'!J847&lt;0,RADIANS(360+('貼り付けシート（日射量等）'!J847)),RADIANS('貼り付けシート（日射量等）'!J847))</f>
        <v>0</v>
      </c>
    </row>
    <row r="851" spans="1:9">
      <c r="A851" s="20">
        <v>41675</v>
      </c>
      <c r="B851" s="35" t="s">
        <v>365</v>
      </c>
      <c r="C851" s="90">
        <f t="shared" si="39"/>
        <v>0</v>
      </c>
      <c r="D851" s="90">
        <f t="shared" si="40"/>
        <v>0</v>
      </c>
      <c r="E851" s="90">
        <f t="shared" si="41"/>
        <v>0</v>
      </c>
      <c r="F851" s="50">
        <f>'貼り付けシート（日射量等）'!G848/3.6*10^3</f>
        <v>0</v>
      </c>
      <c r="G851" s="50">
        <f>'貼り付けシート（日射量等）'!H848/3.6*10^3</f>
        <v>0</v>
      </c>
      <c r="H851" s="91">
        <f>RADIANS('貼り付けシート（日射量等）'!I848)</f>
        <v>0</v>
      </c>
      <c r="I851" s="91">
        <f>IF('貼り付けシート（日射量等）'!J848&lt;0,RADIANS(360+('貼り付けシート（日射量等）'!J848)),RADIANS('貼り付けシート（日射量等）'!J848))</f>
        <v>0</v>
      </c>
    </row>
    <row r="852" spans="1:9">
      <c r="A852" s="20">
        <v>41675</v>
      </c>
      <c r="B852" s="35" t="s">
        <v>366</v>
      </c>
      <c r="C852" s="90">
        <f t="shared" si="39"/>
        <v>14.654205776832274</v>
      </c>
      <c r="D852" s="90">
        <f t="shared" si="40"/>
        <v>3.8781356613550049</v>
      </c>
      <c r="E852" s="90">
        <f t="shared" si="41"/>
        <v>10.776070115477269</v>
      </c>
      <c r="F852" s="50">
        <f>'貼り付けシート（日射量等）'!G849/3.6*10^3</f>
        <v>22.222222222222221</v>
      </c>
      <c r="G852" s="50">
        <f>'貼り付けシート（日射量等）'!H849/3.6*10^3</f>
        <v>11.111111111111111</v>
      </c>
      <c r="H852" s="91">
        <f>RADIANS('貼り付けシート（日射量等）'!I849)</f>
        <v>4.1887902047863905E-2</v>
      </c>
      <c r="I852" s="91">
        <f>IF('貼り付けシート（日射量等）'!J849&lt;0,RADIANS(360+('貼り付けシート（日射量等）'!J849)),RADIANS('貼り付けシート（日射量等）'!J849))</f>
        <v>5.1190506960993689</v>
      </c>
    </row>
    <row r="853" spans="1:9">
      <c r="A853" s="20">
        <v>41675</v>
      </c>
      <c r="B853" s="35" t="s">
        <v>367</v>
      </c>
      <c r="C853" s="90">
        <f t="shared" si="39"/>
        <v>173.68616776090914</v>
      </c>
      <c r="D853" s="90">
        <f t="shared" si="40"/>
        <v>103.6417120103069</v>
      </c>
      <c r="E853" s="90">
        <f t="shared" si="41"/>
        <v>70.044455750602253</v>
      </c>
      <c r="F853" s="50">
        <f>'貼り付けシート（日射量等）'!G850/3.6*10^3</f>
        <v>266.66666666666669</v>
      </c>
      <c r="G853" s="50">
        <f>'貼り付けシート（日射量等）'!H850/3.6*10^3</f>
        <v>72.222222222222229</v>
      </c>
      <c r="H853" s="91">
        <f>RADIANS('貼り付けシート（日射量等）'!I850)</f>
        <v>0.21816615649929119</v>
      </c>
      <c r="I853" s="91">
        <f>IF('貼り付けシート（日射量等）'!J850&lt;0,RADIANS(360+('貼り付けシート（日射量等）'!J850)),RADIANS('貼り付けシート（日射量等）'!J850))</f>
        <v>5.3005649383067786</v>
      </c>
    </row>
    <row r="854" spans="1:9">
      <c r="A854" s="20">
        <v>41675</v>
      </c>
      <c r="B854" s="35" t="s">
        <v>368</v>
      </c>
      <c r="C854" s="90">
        <f t="shared" si="39"/>
        <v>336.19251758213193</v>
      </c>
      <c r="D854" s="90">
        <f t="shared" si="40"/>
        <v>214.96172878301266</v>
      </c>
      <c r="E854" s="90">
        <f t="shared" si="41"/>
        <v>121.23078879911928</v>
      </c>
      <c r="F854" s="50">
        <f>'貼り付けシート（日射量等）'!G851/3.6*10^3</f>
        <v>377.77777777777777</v>
      </c>
      <c r="G854" s="50">
        <f>'貼り付けシート（日射量等）'!H851/3.6*10^3</f>
        <v>125</v>
      </c>
      <c r="H854" s="91">
        <f>RADIANS('貼り付けシート（日射量等）'!I851)</f>
        <v>0.37175513067479221</v>
      </c>
      <c r="I854" s="91">
        <f>IF('貼り付けシート（日射量等）'!J851&lt;0,RADIANS(360+('貼り付けシート（日射量等）'!J851)),RADIANS('貼り付けシート（日射量等）'!J851))</f>
        <v>5.5082591192941042</v>
      </c>
    </row>
    <row r="855" spans="1:9">
      <c r="A855" s="20">
        <v>41675</v>
      </c>
      <c r="B855" s="35" t="s">
        <v>369</v>
      </c>
      <c r="C855" s="90">
        <f t="shared" si="39"/>
        <v>175.35068212273961</v>
      </c>
      <c r="D855" s="90">
        <f t="shared" si="40"/>
        <v>35.261770621535113</v>
      </c>
      <c r="E855" s="90">
        <f t="shared" si="41"/>
        <v>140.08891150120451</v>
      </c>
      <c r="F855" s="50">
        <f>'貼り付けシート（日射量等）'!G852/3.6*10^3</f>
        <v>49.999999999999993</v>
      </c>
      <c r="G855" s="50">
        <f>'貼り付けシート（日射量等）'!H852/3.6*10^3</f>
        <v>144.44444444444446</v>
      </c>
      <c r="H855" s="91">
        <f>RADIANS('貼り付けシート（日射量等）'!I852)</f>
        <v>0.49392817831439528</v>
      </c>
      <c r="I855" s="91">
        <f>IF('貼り付けシート（日射量等）'!J852&lt;0,RADIANS(360+('貼り付けシート（日射量等）'!J852)),RADIANS('貼り付けシート（日射量等）'!J852))</f>
        <v>5.7526052145733102</v>
      </c>
    </row>
    <row r="856" spans="1:9">
      <c r="A856" s="20">
        <v>41675</v>
      </c>
      <c r="B856" s="35" t="s">
        <v>370</v>
      </c>
      <c r="C856" s="90">
        <f t="shared" si="39"/>
        <v>139.21408844303491</v>
      </c>
      <c r="D856" s="90">
        <f t="shared" si="40"/>
        <v>15.289282115046314</v>
      </c>
      <c r="E856" s="90">
        <f t="shared" si="41"/>
        <v>123.92480632798859</v>
      </c>
      <c r="F856" s="50">
        <f>'貼り付けシート（日射量等）'!G853/3.6*10^3</f>
        <v>19.444444444444446</v>
      </c>
      <c r="G856" s="50">
        <f>'貼り付けシート（日射量等）'!H853/3.6*10^3</f>
        <v>127.77777777777777</v>
      </c>
      <c r="H856" s="91">
        <f>RADIANS('貼り付けシート（日射量等）'!I853)</f>
        <v>0.57072266540214578</v>
      </c>
      <c r="I856" s="91">
        <f>IF('貼り付けシート（日射量等）'!J853&lt;0,RADIANS(360+('貼り付けシート（日射量等）'!J853)),RADIANS('貼り付けシート（日射量等）'!J853))</f>
        <v>6.0301125656404082</v>
      </c>
    </row>
    <row r="857" spans="1:9">
      <c r="A857" s="20">
        <v>41675</v>
      </c>
      <c r="B857" s="35" t="s">
        <v>371</v>
      </c>
      <c r="C857" s="90">
        <f t="shared" si="39"/>
        <v>144.54426385023638</v>
      </c>
      <c r="D857" s="90">
        <f t="shared" si="40"/>
        <v>17.925439993378468</v>
      </c>
      <c r="E857" s="90">
        <f t="shared" si="41"/>
        <v>126.6188238568579</v>
      </c>
      <c r="F857" s="50">
        <f>'貼り付けシート（日射量等）'!G854/3.6*10^3</f>
        <v>22.222222222222221</v>
      </c>
      <c r="G857" s="50">
        <f>'貼り付けシート（日射量等）'!H854/3.6*10^3</f>
        <v>130.55555555555554</v>
      </c>
      <c r="H857" s="91">
        <f>RADIANS('貼り付けシート（日射量等）'!I854)</f>
        <v>0.58992128717408332</v>
      </c>
      <c r="I857" s="91">
        <f>IF('貼り付けシート（日射量等）'!J854&lt;0,RADIANS(360+('貼り付けシート（日射量等）'!J854)),RADIANS('貼り付けシート（日射量等）'!J854))</f>
        <v>4.7123889803846901E-2</v>
      </c>
    </row>
    <row r="858" spans="1:9">
      <c r="A858" s="20">
        <v>41675</v>
      </c>
      <c r="B858" s="35" t="s">
        <v>372</v>
      </c>
      <c r="C858" s="90">
        <f t="shared" si="39"/>
        <v>158.1260905991399</v>
      </c>
      <c r="D858" s="90">
        <f t="shared" si="40"/>
        <v>23.425214155674055</v>
      </c>
      <c r="E858" s="90">
        <f t="shared" si="41"/>
        <v>134.70087644346586</v>
      </c>
      <c r="F858" s="50">
        <f>'貼り付けシート（日射量等）'!G855/3.6*10^3</f>
        <v>30.555555555555554</v>
      </c>
      <c r="G858" s="50">
        <f>'貼り付けシート（日射量等）'!H855/3.6*10^3</f>
        <v>138.88888888888889</v>
      </c>
      <c r="H858" s="91">
        <f>RADIANS('貼り付けシート（日射量等）'!I855)</f>
        <v>0.55152404363020813</v>
      </c>
      <c r="I858" s="91">
        <f>IF('貼り付けシート（日射量等）'!J855&lt;0,RADIANS(360+('貼り付けシート（日射量等）'!J855)),RADIANS('貼り付けシート（日射量等）'!J855))</f>
        <v>0.3438298626428829</v>
      </c>
    </row>
    <row r="859" spans="1:9">
      <c r="A859" s="20">
        <v>41675</v>
      </c>
      <c r="B859" s="35" t="s">
        <v>373</v>
      </c>
      <c r="C859" s="90">
        <f t="shared" si="39"/>
        <v>112.65813011104166</v>
      </c>
      <c r="D859" s="90">
        <f t="shared" si="40"/>
        <v>12.979481542876922</v>
      </c>
      <c r="E859" s="90">
        <f t="shared" si="41"/>
        <v>99.678648568164732</v>
      </c>
      <c r="F859" s="50">
        <f>'貼り付けシート（日射量等）'!G856/3.6*10^3</f>
        <v>19.444444444444446</v>
      </c>
      <c r="G859" s="50">
        <f>'貼り付けシート（日射量等）'!H856/3.6*10^3</f>
        <v>102.77777777777777</v>
      </c>
      <c r="H859" s="91">
        <f>RADIANS('貼り付けシート（日射量等）'!I856)</f>
        <v>0.4590215932745087</v>
      </c>
      <c r="I859" s="91">
        <f>IF('貼り付けシート（日射量等）'!J856&lt;0,RADIANS(360+('貼り付けシート（日射量等）'!J856)),RADIANS('貼り付けシート（日射量等）'!J856))</f>
        <v>0.6108652381980153</v>
      </c>
    </row>
    <row r="860" spans="1:9">
      <c r="A860" s="20">
        <v>41675</v>
      </c>
      <c r="B860" s="35" t="s">
        <v>374</v>
      </c>
      <c r="C860" s="90">
        <f t="shared" si="39"/>
        <v>78.834638441076734</v>
      </c>
      <c r="D860" s="90">
        <f t="shared" si="40"/>
        <v>11.484200219343808</v>
      </c>
      <c r="E860" s="90">
        <f t="shared" si="41"/>
        <v>67.350438221732929</v>
      </c>
      <c r="F860" s="50">
        <f>'貼り付けシート（日射量等）'!G857/3.6*10^3</f>
        <v>22.222222222222221</v>
      </c>
      <c r="G860" s="50">
        <f>'貼り付けシート（日射量等）'!H857/3.6*10^3</f>
        <v>69.444444444444443</v>
      </c>
      <c r="H860" s="91">
        <f>RADIANS('貼り付けシート（日射量等）'!I857)</f>
        <v>0.32637657012293964</v>
      </c>
      <c r="I860" s="91">
        <f>IF('貼り付けシート（日射量等）'!J857&lt;0,RADIANS(360+('貼り付けシート（日射量等）'!J857)),RADIANS('貼り付けシート（日射量等）'!J857))</f>
        <v>0.84299402871326112</v>
      </c>
    </row>
    <row r="861" spans="1:9">
      <c r="A861" s="20">
        <v>41675</v>
      </c>
      <c r="B861" s="35" t="s">
        <v>375</v>
      </c>
      <c r="C861" s="90">
        <f t="shared" si="39"/>
        <v>44.913602731880772</v>
      </c>
      <c r="D861" s="90">
        <f t="shared" si="40"/>
        <v>9.8913748565796453</v>
      </c>
      <c r="E861" s="90">
        <f t="shared" si="41"/>
        <v>35.022227875301127</v>
      </c>
      <c r="F861" s="50">
        <f>'貼り付けシート（日射量等）'!G858/3.6*10^3</f>
        <v>30.555555555555554</v>
      </c>
      <c r="G861" s="50">
        <f>'貼り付けシート（日射量等）'!H858/3.6*10^3</f>
        <v>36.111111111111114</v>
      </c>
      <c r="H861" s="91">
        <f>RADIANS('貼り付けシート（日射量等）'!I858)</f>
        <v>0.16406094968746698</v>
      </c>
      <c r="I861" s="91">
        <f>IF('貼り付けシート（日射量等）'!J858&lt;0,RADIANS(360+('貼り付けシート（日射量等）'!J858)),RADIANS('貼り付けシート（日射量等）'!J858))</f>
        <v>1.0419615634406147</v>
      </c>
    </row>
    <row r="862" spans="1:9">
      <c r="A862" s="20">
        <v>41675</v>
      </c>
      <c r="B862" s="35" t="s">
        <v>376</v>
      </c>
      <c r="C862" s="90">
        <f t="shared" si="39"/>
        <v>3.6440734825517302</v>
      </c>
      <c r="D862" s="90">
        <f t="shared" si="40"/>
        <v>0.95005595368241302</v>
      </c>
      <c r="E862" s="90">
        <f t="shared" si="41"/>
        <v>2.6940175288693173</v>
      </c>
      <c r="F862" s="50">
        <f>'貼り付けシート（日射量等）'!G859/3.6*10^3</f>
        <v>2.7777777777777777</v>
      </c>
      <c r="G862" s="50">
        <f>'貼り付けシート（日射量等）'!H859/3.6*10^3</f>
        <v>2.7777777777777777</v>
      </c>
      <c r="H862" s="91">
        <f>RADIANS('貼り付けシート（日射量等）'!I859)</f>
        <v>0</v>
      </c>
      <c r="I862" s="91">
        <f>IF('貼り付けシート（日射量等）'!J859&lt;0,RADIANS(360+('貼り付けシート（日射量等）'!J859)),RADIANS('貼り付けシート（日射量等）'!J859))</f>
        <v>0</v>
      </c>
    </row>
    <row r="863" spans="1:9">
      <c r="A863" s="20">
        <v>41675</v>
      </c>
      <c r="B863" s="35" t="s">
        <v>377</v>
      </c>
      <c r="C863" s="90">
        <f t="shared" si="39"/>
        <v>0</v>
      </c>
      <c r="D863" s="90">
        <f t="shared" si="40"/>
        <v>0</v>
      </c>
      <c r="E863" s="90">
        <f t="shared" si="41"/>
        <v>0</v>
      </c>
      <c r="F863" s="50">
        <f>'貼り付けシート（日射量等）'!G860/3.6*10^3</f>
        <v>0</v>
      </c>
      <c r="G863" s="50">
        <f>'貼り付けシート（日射量等）'!H860/3.6*10^3</f>
        <v>0</v>
      </c>
      <c r="H863" s="91">
        <f>RADIANS('貼り付けシート（日射量等）'!I860)</f>
        <v>0</v>
      </c>
      <c r="I863" s="91">
        <f>IF('貼り付けシート（日射量等）'!J860&lt;0,RADIANS(360+('貼り付けシート（日射量等）'!J860)),RADIANS('貼り付けシート（日射量等）'!J860))</f>
        <v>0</v>
      </c>
    </row>
    <row r="864" spans="1:9">
      <c r="A864" s="20">
        <v>41675</v>
      </c>
      <c r="B864" s="35" t="s">
        <v>378</v>
      </c>
      <c r="C864" s="90">
        <f t="shared" si="39"/>
        <v>0</v>
      </c>
      <c r="D864" s="90">
        <f t="shared" si="40"/>
        <v>0</v>
      </c>
      <c r="E864" s="90">
        <f t="shared" si="41"/>
        <v>0</v>
      </c>
      <c r="F864" s="50">
        <f>'貼り付けシート（日射量等）'!G861/3.6*10^3</f>
        <v>0</v>
      </c>
      <c r="G864" s="50">
        <f>'貼り付けシート（日射量等）'!H861/3.6*10^3</f>
        <v>0</v>
      </c>
      <c r="H864" s="91">
        <f>RADIANS('貼り付けシート（日射量等）'!I861)</f>
        <v>0</v>
      </c>
      <c r="I864" s="91">
        <f>IF('貼り付けシート（日射量等）'!J861&lt;0,RADIANS(360+('貼り付けシート（日射量等）'!J861)),RADIANS('貼り付けシート（日射量等）'!J861))</f>
        <v>0</v>
      </c>
    </row>
    <row r="865" spans="1:9">
      <c r="A865" s="20">
        <v>41675</v>
      </c>
      <c r="B865" s="35" t="s">
        <v>379</v>
      </c>
      <c r="C865" s="90">
        <f t="shared" si="39"/>
        <v>0</v>
      </c>
      <c r="D865" s="90">
        <f t="shared" si="40"/>
        <v>0</v>
      </c>
      <c r="E865" s="90">
        <f t="shared" si="41"/>
        <v>0</v>
      </c>
      <c r="F865" s="50">
        <f>'貼り付けシート（日射量等）'!G862/3.6*10^3</f>
        <v>0</v>
      </c>
      <c r="G865" s="50">
        <f>'貼り付けシート（日射量等）'!H862/3.6*10^3</f>
        <v>0</v>
      </c>
      <c r="H865" s="91">
        <f>RADIANS('貼り付けシート（日射量等）'!I862)</f>
        <v>0</v>
      </c>
      <c r="I865" s="91">
        <f>IF('貼り付けシート（日射量等）'!J862&lt;0,RADIANS(360+('貼り付けシート（日射量等）'!J862)),RADIANS('貼り付けシート（日射量等）'!J862))</f>
        <v>0</v>
      </c>
    </row>
    <row r="866" spans="1:9">
      <c r="A866" s="20">
        <v>41675</v>
      </c>
      <c r="B866" s="35" t="s">
        <v>380</v>
      </c>
      <c r="C866" s="90">
        <f t="shared" si="39"/>
        <v>0</v>
      </c>
      <c r="D866" s="90">
        <f t="shared" si="40"/>
        <v>0</v>
      </c>
      <c r="E866" s="90">
        <f t="shared" si="41"/>
        <v>0</v>
      </c>
      <c r="F866" s="50">
        <f>'貼り付けシート（日射量等）'!G863/3.6*10^3</f>
        <v>0</v>
      </c>
      <c r="G866" s="50">
        <f>'貼り付けシート（日射量等）'!H863/3.6*10^3</f>
        <v>0</v>
      </c>
      <c r="H866" s="91">
        <f>RADIANS('貼り付けシート（日射量等）'!I863)</f>
        <v>0</v>
      </c>
      <c r="I866" s="91">
        <f>IF('貼り付けシート（日射量等）'!J863&lt;0,RADIANS(360+('貼り付けシート（日射量等）'!J863)),RADIANS('貼り付けシート（日射量等）'!J863))</f>
        <v>0</v>
      </c>
    </row>
    <row r="867" spans="1:9">
      <c r="A867" s="20">
        <v>41675</v>
      </c>
      <c r="B867" s="35" t="s">
        <v>381</v>
      </c>
      <c r="C867" s="90">
        <f t="shared" si="39"/>
        <v>0</v>
      </c>
      <c r="D867" s="90">
        <f t="shared" si="40"/>
        <v>0</v>
      </c>
      <c r="E867" s="90">
        <f t="shared" si="41"/>
        <v>0</v>
      </c>
      <c r="F867" s="50">
        <f>'貼り付けシート（日射量等）'!G864/3.6*10^3</f>
        <v>0</v>
      </c>
      <c r="G867" s="50">
        <f>'貼り付けシート（日射量等）'!H864/3.6*10^3</f>
        <v>0</v>
      </c>
      <c r="H867" s="91">
        <f>RADIANS('貼り付けシート（日射量等）'!I864)</f>
        <v>0</v>
      </c>
      <c r="I867" s="91">
        <f>IF('貼り付けシート（日射量等）'!J864&lt;0,RADIANS(360+('貼り付けシート（日射量等）'!J864)),RADIANS('貼り付けシート（日射量等）'!J864))</f>
        <v>0</v>
      </c>
    </row>
    <row r="868" spans="1:9">
      <c r="A868" s="20">
        <v>41675</v>
      </c>
      <c r="B868" s="35" t="s">
        <v>382</v>
      </c>
      <c r="C868" s="90">
        <f t="shared" si="39"/>
        <v>0</v>
      </c>
      <c r="D868" s="90">
        <f t="shared" si="40"/>
        <v>0</v>
      </c>
      <c r="E868" s="90">
        <f t="shared" si="41"/>
        <v>0</v>
      </c>
      <c r="F868" s="50">
        <f>'貼り付けシート（日射量等）'!G865/3.6*10^3</f>
        <v>0</v>
      </c>
      <c r="G868" s="50">
        <f>'貼り付けシート（日射量等）'!H865/3.6*10^3</f>
        <v>0</v>
      </c>
      <c r="H868" s="91">
        <f>RADIANS('貼り付けシート（日射量等）'!I865)</f>
        <v>0</v>
      </c>
      <c r="I868" s="91">
        <f>IF('貼り付けシート（日射量等）'!J865&lt;0,RADIANS(360+('貼り付けシート（日射量等）'!J865)),RADIANS('貼り付けシート（日射量等）'!J865))</f>
        <v>0</v>
      </c>
    </row>
    <row r="869" spans="1:9">
      <c r="A869" s="20">
        <v>41675</v>
      </c>
      <c r="B869" s="35" t="s">
        <v>383</v>
      </c>
      <c r="C869" s="90">
        <f t="shared" si="39"/>
        <v>0</v>
      </c>
      <c r="D869" s="90">
        <f t="shared" si="40"/>
        <v>0</v>
      </c>
      <c r="E869" s="90">
        <f t="shared" si="41"/>
        <v>0</v>
      </c>
      <c r="F869" s="50">
        <f>'貼り付けシート（日射量等）'!G866/3.6*10^3</f>
        <v>0</v>
      </c>
      <c r="G869" s="50">
        <f>'貼り付けシート（日射量等）'!H866/3.6*10^3</f>
        <v>0</v>
      </c>
      <c r="H869" s="91">
        <f>RADIANS('貼り付けシート（日射量等）'!I866)</f>
        <v>0</v>
      </c>
      <c r="I869" s="91">
        <f>IF('貼り付けシート（日射量等）'!J866&lt;0,RADIANS(360+('貼り付けシート（日射量等）'!J866)),RADIANS('貼り付けシート（日射量等）'!J866))</f>
        <v>0</v>
      </c>
    </row>
    <row r="870" spans="1:9">
      <c r="A870" s="20">
        <v>41676</v>
      </c>
      <c r="B870" s="35" t="s">
        <v>360</v>
      </c>
      <c r="C870" s="90">
        <f t="shared" si="39"/>
        <v>0</v>
      </c>
      <c r="D870" s="90">
        <f t="shared" si="40"/>
        <v>0</v>
      </c>
      <c r="E870" s="90">
        <f t="shared" si="41"/>
        <v>0</v>
      </c>
      <c r="F870" s="50">
        <f>'貼り付けシート（日射量等）'!G867/3.6*10^3</f>
        <v>0</v>
      </c>
      <c r="G870" s="50">
        <f>'貼り付けシート（日射量等）'!H867/3.6*10^3</f>
        <v>0</v>
      </c>
      <c r="H870" s="91">
        <f>RADIANS('貼り付けシート（日射量等）'!I867)</f>
        <v>0</v>
      </c>
      <c r="I870" s="91">
        <f>IF('貼り付けシート（日射量等）'!J867&lt;0,RADIANS(360+('貼り付けシート（日射量等）'!J867)),RADIANS('貼り付けシート（日射量等）'!J867))</f>
        <v>0</v>
      </c>
    </row>
    <row r="871" spans="1:9">
      <c r="A871" s="20">
        <v>41676</v>
      </c>
      <c r="B871" s="35" t="s">
        <v>361</v>
      </c>
      <c r="C871" s="90">
        <f t="shared" si="39"/>
        <v>0</v>
      </c>
      <c r="D871" s="90">
        <f t="shared" si="40"/>
        <v>0</v>
      </c>
      <c r="E871" s="90">
        <f t="shared" si="41"/>
        <v>0</v>
      </c>
      <c r="F871" s="50">
        <f>'貼り付けシート（日射量等）'!G868/3.6*10^3</f>
        <v>0</v>
      </c>
      <c r="G871" s="50">
        <f>'貼り付けシート（日射量等）'!H868/3.6*10^3</f>
        <v>0</v>
      </c>
      <c r="H871" s="91">
        <f>RADIANS('貼り付けシート（日射量等）'!I868)</f>
        <v>0</v>
      </c>
      <c r="I871" s="91">
        <f>IF('貼り付けシート（日射量等）'!J868&lt;0,RADIANS(360+('貼り付けシート（日射量等）'!J868)),RADIANS('貼り付けシート（日射量等）'!J868))</f>
        <v>0</v>
      </c>
    </row>
    <row r="872" spans="1:9">
      <c r="A872" s="20">
        <v>41676</v>
      </c>
      <c r="B872" s="35" t="s">
        <v>362</v>
      </c>
      <c r="C872" s="90">
        <f t="shared" si="39"/>
        <v>0</v>
      </c>
      <c r="D872" s="90">
        <f t="shared" si="40"/>
        <v>0</v>
      </c>
      <c r="E872" s="90">
        <f t="shared" si="41"/>
        <v>0</v>
      </c>
      <c r="F872" s="50">
        <f>'貼り付けシート（日射量等）'!G869/3.6*10^3</f>
        <v>0</v>
      </c>
      <c r="G872" s="50">
        <f>'貼り付けシート（日射量等）'!H869/3.6*10^3</f>
        <v>0</v>
      </c>
      <c r="H872" s="91">
        <f>RADIANS('貼り付けシート（日射量等）'!I869)</f>
        <v>0</v>
      </c>
      <c r="I872" s="91">
        <f>IF('貼り付けシート（日射量等）'!J869&lt;0,RADIANS(360+('貼り付けシート（日射量等）'!J869)),RADIANS('貼り付けシート（日射量等）'!J869))</f>
        <v>0</v>
      </c>
    </row>
    <row r="873" spans="1:9">
      <c r="A873" s="20">
        <v>41676</v>
      </c>
      <c r="B873" s="35" t="s">
        <v>363</v>
      </c>
      <c r="C873" s="90">
        <f t="shared" si="39"/>
        <v>0</v>
      </c>
      <c r="D873" s="90">
        <f t="shared" si="40"/>
        <v>0</v>
      </c>
      <c r="E873" s="90">
        <f t="shared" si="41"/>
        <v>0</v>
      </c>
      <c r="F873" s="50">
        <f>'貼り付けシート（日射量等）'!G870/3.6*10^3</f>
        <v>0</v>
      </c>
      <c r="G873" s="50">
        <f>'貼り付けシート（日射量等）'!H870/3.6*10^3</f>
        <v>0</v>
      </c>
      <c r="H873" s="91">
        <f>RADIANS('貼り付けシート（日射量等）'!I870)</f>
        <v>0</v>
      </c>
      <c r="I873" s="91">
        <f>IF('貼り付けシート（日射量等）'!J870&lt;0,RADIANS(360+('貼り付けシート（日射量等）'!J870)),RADIANS('貼り付けシート（日射量等）'!J870))</f>
        <v>0</v>
      </c>
    </row>
    <row r="874" spans="1:9">
      <c r="A874" s="20">
        <v>41676</v>
      </c>
      <c r="B874" s="35" t="s">
        <v>364</v>
      </c>
      <c r="C874" s="90">
        <f t="shared" si="39"/>
        <v>0</v>
      </c>
      <c r="D874" s="90">
        <f t="shared" si="40"/>
        <v>0</v>
      </c>
      <c r="E874" s="90">
        <f t="shared" si="41"/>
        <v>0</v>
      </c>
      <c r="F874" s="50">
        <f>'貼り付けシート（日射量等）'!G871/3.6*10^3</f>
        <v>0</v>
      </c>
      <c r="G874" s="50">
        <f>'貼り付けシート（日射量等）'!H871/3.6*10^3</f>
        <v>0</v>
      </c>
      <c r="H874" s="91">
        <f>RADIANS('貼り付けシート（日射量等）'!I871)</f>
        <v>0</v>
      </c>
      <c r="I874" s="91">
        <f>IF('貼り付けシート（日射量等）'!J871&lt;0,RADIANS(360+('貼り付けシート（日射量等）'!J871)),RADIANS('貼り付けシート（日射量等）'!J871))</f>
        <v>0</v>
      </c>
    </row>
    <row r="875" spans="1:9">
      <c r="A875" s="20">
        <v>41676</v>
      </c>
      <c r="B875" s="35" t="s">
        <v>365</v>
      </c>
      <c r="C875" s="90">
        <f t="shared" si="39"/>
        <v>0</v>
      </c>
      <c r="D875" s="90">
        <f t="shared" si="40"/>
        <v>0</v>
      </c>
      <c r="E875" s="90">
        <f t="shared" si="41"/>
        <v>0</v>
      </c>
      <c r="F875" s="50">
        <f>'貼り付けシート（日射量等）'!G872/3.6*10^3</f>
        <v>0</v>
      </c>
      <c r="G875" s="50">
        <f>'貼り付けシート（日射量等）'!H872/3.6*10^3</f>
        <v>0</v>
      </c>
      <c r="H875" s="91">
        <f>RADIANS('貼り付けシート（日射量等）'!I872)</f>
        <v>0</v>
      </c>
      <c r="I875" s="91">
        <f>IF('貼り付けシート（日射量等）'!J872&lt;0,RADIANS(360+('貼り付けシート（日射量等）'!J872)),RADIANS('貼り付けシート（日射量等）'!J872))</f>
        <v>0</v>
      </c>
    </row>
    <row r="876" spans="1:9">
      <c r="A876" s="20">
        <v>41676</v>
      </c>
      <c r="B876" s="35" t="s">
        <v>366</v>
      </c>
      <c r="C876" s="90">
        <f t="shared" si="39"/>
        <v>30.156185071611205</v>
      </c>
      <c r="D876" s="90">
        <f t="shared" si="40"/>
        <v>16.686097427264617</v>
      </c>
      <c r="E876" s="90">
        <f t="shared" si="41"/>
        <v>13.470087644346586</v>
      </c>
      <c r="F876" s="50">
        <f>'貼り付けシート（日射量等）'!G873/3.6*10^3</f>
        <v>94.444444444444443</v>
      </c>
      <c r="G876" s="50">
        <f>'貼り付けシート（日射量等）'!H873/3.6*10^3</f>
        <v>13.888888888888889</v>
      </c>
      <c r="H876" s="91">
        <f>RADIANS('貼り付けシート（日射量等）'!I873)</f>
        <v>4.5378560551852569E-2</v>
      </c>
      <c r="I876" s="91">
        <f>IF('貼り付けシート（日射量等）'!J873&lt;0,RADIANS(360+('貼り付けシート（日射量等）'!J873)),RADIANS('貼り付けシート（日射量等）'!J873))</f>
        <v>5.1155600375953805</v>
      </c>
    </row>
    <row r="877" spans="1:9">
      <c r="A877" s="20">
        <v>41676</v>
      </c>
      <c r="B877" s="35" t="s">
        <v>367</v>
      </c>
      <c r="C877" s="90">
        <f t="shared" si="39"/>
        <v>199.20672233839343</v>
      </c>
      <c r="D877" s="90">
        <f t="shared" si="40"/>
        <v>129.16226658779118</v>
      </c>
      <c r="E877" s="90">
        <f t="shared" si="41"/>
        <v>70.044455750602253</v>
      </c>
      <c r="F877" s="50">
        <f>'貼り付けシート（日射量等）'!G874/3.6*10^3</f>
        <v>330.55555555555554</v>
      </c>
      <c r="G877" s="50">
        <f>'貼り付けシート（日射量等）'!H874/3.6*10^3</f>
        <v>72.222222222222229</v>
      </c>
      <c r="H877" s="91">
        <f>RADIANS('貼り付けシート（日射量等）'!I874)</f>
        <v>0.22165681500327983</v>
      </c>
      <c r="I877" s="91">
        <f>IF('貼り付けシート（日射量等）'!J874&lt;0,RADIANS(360+('貼り付けシート（日射量等）'!J874)),RADIANS('貼り付けシート（日射量等）'!J874))</f>
        <v>5.2970742798027901</v>
      </c>
    </row>
    <row r="878" spans="1:9">
      <c r="A878" s="20">
        <v>41676</v>
      </c>
      <c r="B878" s="35" t="s">
        <v>368</v>
      </c>
      <c r="C878" s="90">
        <f t="shared" si="39"/>
        <v>384.84258459714465</v>
      </c>
      <c r="D878" s="90">
        <f t="shared" si="40"/>
        <v>274.38786591350265</v>
      </c>
      <c r="E878" s="90">
        <f t="shared" si="41"/>
        <v>110.45471868364199</v>
      </c>
      <c r="F878" s="50">
        <f>'貼り付けシート（日射量等）'!G875/3.6*10^3</f>
        <v>480.55555555555549</v>
      </c>
      <c r="G878" s="50">
        <f>'貼り付けシート（日射量等）'!H875/3.6*10^3</f>
        <v>113.88888888888887</v>
      </c>
      <c r="H878" s="91">
        <f>RADIANS('貼り付けシート（日射量等）'!I875)</f>
        <v>0.37524578917878088</v>
      </c>
      <c r="I878" s="91">
        <f>IF('貼り付けシート（日射量等）'!J875&lt;0,RADIANS(360+('貼り付けシート（日射量等）'!J875)),RADIANS('貼り付けシート（日射量等）'!J875))</f>
        <v>5.5047684607901148</v>
      </c>
    </row>
    <row r="879" spans="1:9">
      <c r="A879" s="20">
        <v>41676</v>
      </c>
      <c r="B879" s="35" t="s">
        <v>369</v>
      </c>
      <c r="C879" s="90">
        <f t="shared" si="39"/>
        <v>609.6310526093273</v>
      </c>
      <c r="D879" s="90">
        <f t="shared" si="40"/>
        <v>512.64642157003186</v>
      </c>
      <c r="E879" s="90">
        <f t="shared" si="41"/>
        <v>96.984631039295408</v>
      </c>
      <c r="F879" s="50">
        <f>'貼り付けシート（日射量等）'!G876/3.6*10^3</f>
        <v>725</v>
      </c>
      <c r="G879" s="50">
        <f>'貼り付けシート（日射量等）'!H876/3.6*10^3</f>
        <v>99.999999999999986</v>
      </c>
      <c r="H879" s="91">
        <f>RADIANS('貼り付けシート（日射量等）'!I876)</f>
        <v>0.49741883681838395</v>
      </c>
      <c r="I879" s="91">
        <f>IF('貼り付けシート（日射量等）'!J876&lt;0,RADIANS(360+('貼り付けシート（日射量等）'!J876)),RADIANS('貼り付けシート（日射量等）'!J876))</f>
        <v>5.7491145560693209</v>
      </c>
    </row>
    <row r="880" spans="1:9">
      <c r="A880" s="20">
        <v>41676</v>
      </c>
      <c r="B880" s="35" t="s">
        <v>370</v>
      </c>
      <c r="C880" s="90">
        <f t="shared" si="39"/>
        <v>758.3658014212765</v>
      </c>
      <c r="D880" s="90">
        <f t="shared" si="40"/>
        <v>677.54527555519701</v>
      </c>
      <c r="E880" s="90">
        <f t="shared" si="41"/>
        <v>80.820525866079507</v>
      </c>
      <c r="F880" s="50">
        <f>'貼り付けシート（日射量等）'!G877/3.6*10^3</f>
        <v>858.33333333333326</v>
      </c>
      <c r="G880" s="50">
        <f>'貼り付けシート（日射量等）'!H877/3.6*10^3</f>
        <v>83.333333333333329</v>
      </c>
      <c r="H880" s="91">
        <f>RADIANS('貼り付けシート（日射量等）'!I877)</f>
        <v>0.57595865315812877</v>
      </c>
      <c r="I880" s="91">
        <f>IF('貼り付けシート（日射量等）'!J877&lt;0,RADIANS(360+('貼り付けシート（日射量等）'!J877)),RADIANS('貼り付けシート（日射量等）'!J877))</f>
        <v>6.028367236388414</v>
      </c>
    </row>
    <row r="881" spans="1:9">
      <c r="A881" s="20">
        <v>41676</v>
      </c>
      <c r="B881" s="35" t="s">
        <v>371</v>
      </c>
      <c r="C881" s="90">
        <f t="shared" si="39"/>
        <v>787.97450831803076</v>
      </c>
      <c r="D881" s="90">
        <f t="shared" si="40"/>
        <v>707.15398245195126</v>
      </c>
      <c r="E881" s="90">
        <f t="shared" si="41"/>
        <v>80.820525866079507</v>
      </c>
      <c r="F881" s="50">
        <f>'貼り付けシート（日射量等）'!G878/3.6*10^3</f>
        <v>872.22222222222229</v>
      </c>
      <c r="G881" s="50">
        <f>'貼り付けシート（日射量等）'!H878/3.6*10^3</f>
        <v>83.333333333333329</v>
      </c>
      <c r="H881" s="91">
        <f>RADIANS('貼り付けシート（日射量等）'!I878)</f>
        <v>0.59690260418206076</v>
      </c>
      <c r="I881" s="91">
        <f>IF('貼り付けシート（日射量等）'!J878&lt;0,RADIANS(360+('貼り付けシート（日射量等）'!J878)),RADIANS('貼り付けシート（日射量等）'!J878))</f>
        <v>4.7123889803846901E-2</v>
      </c>
    </row>
    <row r="882" spans="1:9">
      <c r="A882" s="20">
        <v>41676</v>
      </c>
      <c r="B882" s="35" t="s">
        <v>372</v>
      </c>
      <c r="C882" s="90">
        <f t="shared" si="39"/>
        <v>618.05215656176938</v>
      </c>
      <c r="D882" s="90">
        <f t="shared" si="40"/>
        <v>483.35128011830346</v>
      </c>
      <c r="E882" s="90">
        <f t="shared" si="41"/>
        <v>134.70087644346586</v>
      </c>
      <c r="F882" s="50">
        <f>'貼り付けシート（日射量等）'!G879/3.6*10^3</f>
        <v>627.7777777777776</v>
      </c>
      <c r="G882" s="50">
        <f>'貼り付けシート（日射量等）'!H879/3.6*10^3</f>
        <v>138.88888888888889</v>
      </c>
      <c r="H882" s="91">
        <f>RADIANS('貼り付けシート（日射量等）'!I879)</f>
        <v>0.55676003138619112</v>
      </c>
      <c r="I882" s="91">
        <f>IF('貼り付けシート（日射量等）'!J879&lt;0,RADIANS(360+('貼り付けシート（日射量等）'!J879)),RADIANS('貼り付けシート（日射量等）'!J879))</f>
        <v>0.3438298626428829</v>
      </c>
    </row>
    <row r="883" spans="1:9">
      <c r="A883" s="20">
        <v>41676</v>
      </c>
      <c r="B883" s="35" t="s">
        <v>373</v>
      </c>
      <c r="C883" s="90">
        <f t="shared" si="39"/>
        <v>274.24783281133352</v>
      </c>
      <c r="D883" s="90">
        <f t="shared" si="40"/>
        <v>109.91276355030521</v>
      </c>
      <c r="E883" s="90">
        <f t="shared" si="41"/>
        <v>164.33506926102834</v>
      </c>
      <c r="F883" s="50">
        <f>'貼り付けシート（日射量等）'!G880/3.6*10^3</f>
        <v>163.88888888888889</v>
      </c>
      <c r="G883" s="50">
        <f>'貼り付けシート（日射量等）'!H880/3.6*10^3</f>
        <v>169.44444444444443</v>
      </c>
      <c r="H883" s="91">
        <f>RADIANS('貼り付けシート（日射量等）'!I880)</f>
        <v>0.4642575810304917</v>
      </c>
      <c r="I883" s="91">
        <f>IF('貼り付けシート（日射量等）'!J880&lt;0,RADIANS(360+('貼り付けシート（日射量等）'!J880)),RADIANS('貼り付けシート（日射量等）'!J880))</f>
        <v>0.61435589670200408</v>
      </c>
    </row>
    <row r="884" spans="1:9">
      <c r="A884" s="20">
        <v>41676</v>
      </c>
      <c r="B884" s="35" t="s">
        <v>374</v>
      </c>
      <c r="C884" s="90">
        <f t="shared" si="39"/>
        <v>143.03000718766879</v>
      </c>
      <c r="D884" s="90">
        <f t="shared" si="40"/>
        <v>43.351358619504062</v>
      </c>
      <c r="E884" s="90">
        <f t="shared" si="41"/>
        <v>99.678648568164732</v>
      </c>
      <c r="F884" s="50">
        <f>'貼り付けシート（日射量等）'!G881/3.6*10^3</f>
        <v>83.333333333333329</v>
      </c>
      <c r="G884" s="50">
        <f>'貼り付けシート（日射量等）'!H881/3.6*10^3</f>
        <v>102.77777777777777</v>
      </c>
      <c r="H884" s="91">
        <f>RADIANS('貼り付けシート（日射量等）'!I881)</f>
        <v>0.33161255787892263</v>
      </c>
      <c r="I884" s="91">
        <f>IF('貼り付けシート（日射量等）'!J881&lt;0,RADIANS(360+('貼り付けシート（日射量等）'!J881)),RADIANS('貼り付けシート（日射量等）'!J881))</f>
        <v>0.84648468721724979</v>
      </c>
    </row>
    <row r="885" spans="1:9">
      <c r="A885" s="20">
        <v>41676</v>
      </c>
      <c r="B885" s="35" t="s">
        <v>375</v>
      </c>
      <c r="C885" s="90">
        <f t="shared" si="39"/>
        <v>76.685331225111383</v>
      </c>
      <c r="D885" s="90">
        <f t="shared" si="40"/>
        <v>28.193015705463679</v>
      </c>
      <c r="E885" s="90">
        <f t="shared" si="41"/>
        <v>48.492315519647704</v>
      </c>
      <c r="F885" s="50">
        <f>'貼り付けシート（日射量等）'!G882/3.6*10^3</f>
        <v>86.111111111111114</v>
      </c>
      <c r="G885" s="50">
        <f>'貼り付けシート（日射量等）'!H882/3.6*10^3</f>
        <v>49.999999999999993</v>
      </c>
      <c r="H885" s="91">
        <f>RADIANS('貼り付けシート（日射量等）'!I882)</f>
        <v>0.16929693744344995</v>
      </c>
      <c r="I885" s="91">
        <f>IF('貼り付けシート（日射量等）'!J882&lt;0,RADIANS(360+('貼り付けシート（日射量等）'!J882)),RADIANS('貼り付けシート（日射量等）'!J882))</f>
        <v>1.0454522219446034</v>
      </c>
    </row>
    <row r="886" spans="1:9">
      <c r="A886" s="20">
        <v>41676</v>
      </c>
      <c r="B886" s="35" t="s">
        <v>376</v>
      </c>
      <c r="C886" s="90">
        <f t="shared" si="39"/>
        <v>6.3380910114210476</v>
      </c>
      <c r="D886" s="90">
        <f t="shared" si="40"/>
        <v>0.95005595368241302</v>
      </c>
      <c r="E886" s="90">
        <f t="shared" si="41"/>
        <v>5.3880350577386347</v>
      </c>
      <c r="F886" s="50">
        <f>'貼り付けシート（日射量等）'!G883/3.6*10^3</f>
        <v>2.7777777777777777</v>
      </c>
      <c r="G886" s="50">
        <f>'貼り付けシート（日射量等）'!H883/3.6*10^3</f>
        <v>5.5555555555555554</v>
      </c>
      <c r="H886" s="91">
        <f>RADIANS('貼り付けシート（日射量等）'!I883)</f>
        <v>0</v>
      </c>
      <c r="I886" s="91">
        <f>IF('貼り付けシート（日射量等）'!J883&lt;0,RADIANS(360+('貼り付けシート（日射量等）'!J883)),RADIANS('貼り付けシート（日射量等）'!J883))</f>
        <v>0</v>
      </c>
    </row>
    <row r="887" spans="1:9">
      <c r="A887" s="20">
        <v>41676</v>
      </c>
      <c r="B887" s="35" t="s">
        <v>377</v>
      </c>
      <c r="C887" s="90">
        <f t="shared" si="39"/>
        <v>0</v>
      </c>
      <c r="D887" s="90">
        <f t="shared" si="40"/>
        <v>0</v>
      </c>
      <c r="E887" s="90">
        <f t="shared" si="41"/>
        <v>0</v>
      </c>
      <c r="F887" s="50">
        <f>'貼り付けシート（日射量等）'!G884/3.6*10^3</f>
        <v>0</v>
      </c>
      <c r="G887" s="50">
        <f>'貼り付けシート（日射量等）'!H884/3.6*10^3</f>
        <v>0</v>
      </c>
      <c r="H887" s="91">
        <f>RADIANS('貼り付けシート（日射量等）'!I884)</f>
        <v>0</v>
      </c>
      <c r="I887" s="91">
        <f>IF('貼り付けシート（日射量等）'!J884&lt;0,RADIANS(360+('貼り付けシート（日射量等）'!J884)),RADIANS('貼り付けシート（日射量等）'!J884))</f>
        <v>0</v>
      </c>
    </row>
    <row r="888" spans="1:9">
      <c r="A888" s="20">
        <v>41676</v>
      </c>
      <c r="B888" s="35" t="s">
        <v>378</v>
      </c>
      <c r="C888" s="90">
        <f t="shared" si="39"/>
        <v>0</v>
      </c>
      <c r="D888" s="90">
        <f t="shared" si="40"/>
        <v>0</v>
      </c>
      <c r="E888" s="90">
        <f t="shared" si="41"/>
        <v>0</v>
      </c>
      <c r="F888" s="50">
        <f>'貼り付けシート（日射量等）'!G885/3.6*10^3</f>
        <v>0</v>
      </c>
      <c r="G888" s="50">
        <f>'貼り付けシート（日射量等）'!H885/3.6*10^3</f>
        <v>0</v>
      </c>
      <c r="H888" s="91">
        <f>RADIANS('貼り付けシート（日射量等）'!I885)</f>
        <v>0</v>
      </c>
      <c r="I888" s="91">
        <f>IF('貼り付けシート（日射量等）'!J885&lt;0,RADIANS(360+('貼り付けシート（日射量等）'!J885)),RADIANS('貼り付けシート（日射量等）'!J885))</f>
        <v>0</v>
      </c>
    </row>
    <row r="889" spans="1:9">
      <c r="A889" s="20">
        <v>41676</v>
      </c>
      <c r="B889" s="35" t="s">
        <v>379</v>
      </c>
      <c r="C889" s="90">
        <f t="shared" si="39"/>
        <v>0</v>
      </c>
      <c r="D889" s="90">
        <f t="shared" si="40"/>
        <v>0</v>
      </c>
      <c r="E889" s="90">
        <f t="shared" si="41"/>
        <v>0</v>
      </c>
      <c r="F889" s="50">
        <f>'貼り付けシート（日射量等）'!G886/3.6*10^3</f>
        <v>0</v>
      </c>
      <c r="G889" s="50">
        <f>'貼り付けシート（日射量等）'!H886/3.6*10^3</f>
        <v>0</v>
      </c>
      <c r="H889" s="91">
        <f>RADIANS('貼り付けシート（日射量等）'!I886)</f>
        <v>0</v>
      </c>
      <c r="I889" s="91">
        <f>IF('貼り付けシート（日射量等）'!J886&lt;0,RADIANS(360+('貼り付けシート（日射量等）'!J886)),RADIANS('貼り付けシート（日射量等）'!J886))</f>
        <v>0</v>
      </c>
    </row>
    <row r="890" spans="1:9">
      <c r="A890" s="20">
        <v>41676</v>
      </c>
      <c r="B890" s="35" t="s">
        <v>380</v>
      </c>
      <c r="C890" s="90">
        <f t="shared" si="39"/>
        <v>0</v>
      </c>
      <c r="D890" s="90">
        <f t="shared" si="40"/>
        <v>0</v>
      </c>
      <c r="E890" s="90">
        <f t="shared" si="41"/>
        <v>0</v>
      </c>
      <c r="F890" s="50">
        <f>'貼り付けシート（日射量等）'!G887/3.6*10^3</f>
        <v>0</v>
      </c>
      <c r="G890" s="50">
        <f>'貼り付けシート（日射量等）'!H887/3.6*10^3</f>
        <v>0</v>
      </c>
      <c r="H890" s="91">
        <f>RADIANS('貼り付けシート（日射量等）'!I887)</f>
        <v>0</v>
      </c>
      <c r="I890" s="91">
        <f>IF('貼り付けシート（日射量等）'!J887&lt;0,RADIANS(360+('貼り付けシート（日射量等）'!J887)),RADIANS('貼り付けシート（日射量等）'!J887))</f>
        <v>0</v>
      </c>
    </row>
    <row r="891" spans="1:9">
      <c r="A891" s="20">
        <v>41676</v>
      </c>
      <c r="B891" s="35" t="s">
        <v>381</v>
      </c>
      <c r="C891" s="90">
        <f t="shared" si="39"/>
        <v>0</v>
      </c>
      <c r="D891" s="90">
        <f t="shared" si="40"/>
        <v>0</v>
      </c>
      <c r="E891" s="90">
        <f t="shared" si="41"/>
        <v>0</v>
      </c>
      <c r="F891" s="50">
        <f>'貼り付けシート（日射量等）'!G888/3.6*10^3</f>
        <v>0</v>
      </c>
      <c r="G891" s="50">
        <f>'貼り付けシート（日射量等）'!H888/3.6*10^3</f>
        <v>0</v>
      </c>
      <c r="H891" s="91">
        <f>RADIANS('貼り付けシート（日射量等）'!I888)</f>
        <v>0</v>
      </c>
      <c r="I891" s="91">
        <f>IF('貼り付けシート（日射量等）'!J888&lt;0,RADIANS(360+('貼り付けシート（日射量等）'!J888)),RADIANS('貼り付けシート（日射量等）'!J888))</f>
        <v>0</v>
      </c>
    </row>
    <row r="892" spans="1:9">
      <c r="A892" s="20">
        <v>41676</v>
      </c>
      <c r="B892" s="35" t="s">
        <v>382</v>
      </c>
      <c r="C892" s="90">
        <f t="shared" si="39"/>
        <v>0</v>
      </c>
      <c r="D892" s="90">
        <f t="shared" si="40"/>
        <v>0</v>
      </c>
      <c r="E892" s="90">
        <f t="shared" si="41"/>
        <v>0</v>
      </c>
      <c r="F892" s="50">
        <f>'貼り付けシート（日射量等）'!G889/3.6*10^3</f>
        <v>0</v>
      </c>
      <c r="G892" s="50">
        <f>'貼り付けシート（日射量等）'!H889/3.6*10^3</f>
        <v>0</v>
      </c>
      <c r="H892" s="91">
        <f>RADIANS('貼り付けシート（日射量等）'!I889)</f>
        <v>0</v>
      </c>
      <c r="I892" s="91">
        <f>IF('貼り付けシート（日射量等）'!J889&lt;0,RADIANS(360+('貼り付けシート（日射量等）'!J889)),RADIANS('貼り付けシート（日射量等）'!J889))</f>
        <v>0</v>
      </c>
    </row>
    <row r="893" spans="1:9">
      <c r="A893" s="20">
        <v>41676</v>
      </c>
      <c r="B893" s="35" t="s">
        <v>383</v>
      </c>
      <c r="C893" s="90">
        <f t="shared" si="39"/>
        <v>0</v>
      </c>
      <c r="D893" s="90">
        <f t="shared" si="40"/>
        <v>0</v>
      </c>
      <c r="E893" s="90">
        <f t="shared" si="41"/>
        <v>0</v>
      </c>
      <c r="F893" s="50">
        <f>'貼り付けシート（日射量等）'!G890/3.6*10^3</f>
        <v>0</v>
      </c>
      <c r="G893" s="50">
        <f>'貼り付けシート（日射量等）'!H890/3.6*10^3</f>
        <v>0</v>
      </c>
      <c r="H893" s="91">
        <f>RADIANS('貼り付けシート（日射量等）'!I890)</f>
        <v>0</v>
      </c>
      <c r="I893" s="91">
        <f>IF('貼り付けシート（日射量等）'!J890&lt;0,RADIANS(360+('貼り付けシート（日射量等）'!J890)),RADIANS('貼り付けシート（日射量等）'!J890))</f>
        <v>0</v>
      </c>
    </row>
    <row r="894" spans="1:9">
      <c r="A894" s="20">
        <v>41677</v>
      </c>
      <c r="B894" s="35" t="s">
        <v>360</v>
      </c>
      <c r="C894" s="90">
        <f t="shared" si="39"/>
        <v>0</v>
      </c>
      <c r="D894" s="90">
        <f t="shared" si="40"/>
        <v>0</v>
      </c>
      <c r="E894" s="90">
        <f t="shared" si="41"/>
        <v>0</v>
      </c>
      <c r="F894" s="50">
        <f>'貼り付けシート（日射量等）'!G891/3.6*10^3</f>
        <v>0</v>
      </c>
      <c r="G894" s="50">
        <f>'貼り付けシート（日射量等）'!H891/3.6*10^3</f>
        <v>0</v>
      </c>
      <c r="H894" s="91">
        <f>RADIANS('貼り付けシート（日射量等）'!I891)</f>
        <v>0</v>
      </c>
      <c r="I894" s="91">
        <f>IF('貼り付けシート（日射量等）'!J891&lt;0,RADIANS(360+('貼り付けシート（日射量等）'!J891)),RADIANS('貼り付けシート（日射量等）'!J891))</f>
        <v>0</v>
      </c>
    </row>
    <row r="895" spans="1:9">
      <c r="A895" s="20">
        <v>41677</v>
      </c>
      <c r="B895" s="35" t="s">
        <v>361</v>
      </c>
      <c r="C895" s="90">
        <f t="shared" si="39"/>
        <v>0</v>
      </c>
      <c r="D895" s="90">
        <f t="shared" si="40"/>
        <v>0</v>
      </c>
      <c r="E895" s="90">
        <f t="shared" si="41"/>
        <v>0</v>
      </c>
      <c r="F895" s="50">
        <f>'貼り付けシート（日射量等）'!G892/3.6*10^3</f>
        <v>0</v>
      </c>
      <c r="G895" s="50">
        <f>'貼り付けシート（日射量等）'!H892/3.6*10^3</f>
        <v>0</v>
      </c>
      <c r="H895" s="91">
        <f>RADIANS('貼り付けシート（日射量等）'!I892)</f>
        <v>0</v>
      </c>
      <c r="I895" s="91">
        <f>IF('貼り付けシート（日射量等）'!J892&lt;0,RADIANS(360+('貼り付けシート（日射量等）'!J892)),RADIANS('貼り付けシート（日射量等）'!J892))</f>
        <v>0</v>
      </c>
    </row>
    <row r="896" spans="1:9">
      <c r="A896" s="20">
        <v>41677</v>
      </c>
      <c r="B896" s="35" t="s">
        <v>362</v>
      </c>
      <c r="C896" s="90">
        <f t="shared" si="39"/>
        <v>0</v>
      </c>
      <c r="D896" s="90">
        <f t="shared" si="40"/>
        <v>0</v>
      </c>
      <c r="E896" s="90">
        <f t="shared" si="41"/>
        <v>0</v>
      </c>
      <c r="F896" s="50">
        <f>'貼り付けシート（日射量等）'!G893/3.6*10^3</f>
        <v>0</v>
      </c>
      <c r="G896" s="50">
        <f>'貼り付けシート（日射量等）'!H893/3.6*10^3</f>
        <v>0</v>
      </c>
      <c r="H896" s="91">
        <f>RADIANS('貼り付けシート（日射量等）'!I893)</f>
        <v>0</v>
      </c>
      <c r="I896" s="91">
        <f>IF('貼り付けシート（日射量等）'!J893&lt;0,RADIANS(360+('貼り付けシート（日射量等）'!J893)),RADIANS('貼り付けシート（日射量等）'!J893))</f>
        <v>0</v>
      </c>
    </row>
    <row r="897" spans="1:9">
      <c r="A897" s="20">
        <v>41677</v>
      </c>
      <c r="B897" s="35" t="s">
        <v>363</v>
      </c>
      <c r="C897" s="90">
        <f t="shared" si="39"/>
        <v>0</v>
      </c>
      <c r="D897" s="90">
        <f t="shared" si="40"/>
        <v>0</v>
      </c>
      <c r="E897" s="90">
        <f t="shared" si="41"/>
        <v>0</v>
      </c>
      <c r="F897" s="50">
        <f>'貼り付けシート（日射量等）'!G894/3.6*10^3</f>
        <v>0</v>
      </c>
      <c r="G897" s="50">
        <f>'貼り付けシート（日射量等）'!H894/3.6*10^3</f>
        <v>0</v>
      </c>
      <c r="H897" s="91">
        <f>RADIANS('貼り付けシート（日射量等）'!I894)</f>
        <v>0</v>
      </c>
      <c r="I897" s="91">
        <f>IF('貼り付けシート（日射量等）'!J894&lt;0,RADIANS(360+('貼り付けシート（日射量等）'!J894)),RADIANS('貼り付けシート（日射量等）'!J894))</f>
        <v>0</v>
      </c>
    </row>
    <row r="898" spans="1:9">
      <c r="A898" s="20">
        <v>41677</v>
      </c>
      <c r="B898" s="35" t="s">
        <v>364</v>
      </c>
      <c r="C898" s="90">
        <f t="shared" si="39"/>
        <v>0</v>
      </c>
      <c r="D898" s="90">
        <f t="shared" si="40"/>
        <v>0</v>
      </c>
      <c r="E898" s="90">
        <f t="shared" si="41"/>
        <v>0</v>
      </c>
      <c r="F898" s="50">
        <f>'貼り付けシート（日射量等）'!G895/3.6*10^3</f>
        <v>0</v>
      </c>
      <c r="G898" s="50">
        <f>'貼り付けシート（日射量等）'!H895/3.6*10^3</f>
        <v>0</v>
      </c>
      <c r="H898" s="91">
        <f>RADIANS('貼り付けシート（日射量等）'!I895)</f>
        <v>0</v>
      </c>
      <c r="I898" s="91">
        <f>IF('貼り付けシート（日射量等）'!J895&lt;0,RADIANS(360+('貼り付けシート（日射量等）'!J895)),RADIANS('貼り付けシート（日射量等）'!J895))</f>
        <v>0</v>
      </c>
    </row>
    <row r="899" spans="1:9">
      <c r="A899" s="20">
        <v>41677</v>
      </c>
      <c r="B899" s="35" t="s">
        <v>365</v>
      </c>
      <c r="C899" s="90">
        <f t="shared" si="39"/>
        <v>0</v>
      </c>
      <c r="D899" s="90">
        <f t="shared" si="40"/>
        <v>0</v>
      </c>
      <c r="E899" s="90">
        <f t="shared" si="41"/>
        <v>0</v>
      </c>
      <c r="F899" s="50">
        <f>'貼り付けシート（日射量等）'!G896/3.6*10^3</f>
        <v>0</v>
      </c>
      <c r="G899" s="50">
        <f>'貼り付けシート（日射量等）'!H896/3.6*10^3</f>
        <v>0</v>
      </c>
      <c r="H899" s="91">
        <f>RADIANS('貼り付けシート（日射量等）'!I896)</f>
        <v>0</v>
      </c>
      <c r="I899" s="91">
        <f>IF('貼り付けシート（日射量等）'!J896&lt;0,RADIANS(360+('貼り付けシート（日射量等）'!J896)),RADIANS('貼り付けシート（日射量等）'!J896))</f>
        <v>0</v>
      </c>
    </row>
    <row r="900" spans="1:9">
      <c r="A900" s="20">
        <v>41677</v>
      </c>
      <c r="B900" s="35" t="s">
        <v>366</v>
      </c>
      <c r="C900" s="90">
        <f t="shared" si="39"/>
        <v>14.737929499730603</v>
      </c>
      <c r="D900" s="90">
        <f t="shared" si="40"/>
        <v>3.9618593842533341</v>
      </c>
      <c r="E900" s="90">
        <f t="shared" si="41"/>
        <v>10.776070115477269</v>
      </c>
      <c r="F900" s="50">
        <f>'貼り付けシート（日射量等）'!G897/3.6*10^3</f>
        <v>22.222222222222221</v>
      </c>
      <c r="G900" s="50">
        <f>'貼り付けシート（日射量等）'!H897/3.6*10^3</f>
        <v>11.111111111111111</v>
      </c>
      <c r="H900" s="91">
        <f>RADIANS('貼り付けシート（日射量等）'!I897)</f>
        <v>4.8869219055841226E-2</v>
      </c>
      <c r="I900" s="91">
        <f>IF('貼り付けシート（日射量等）'!J897&lt;0,RADIANS(360+('貼り付けシート（日射量等）'!J897)),RADIANS('貼り付けシート（日射量等）'!J897))</f>
        <v>5.1103240498393969</v>
      </c>
    </row>
    <row r="901" spans="1:9">
      <c r="A901" s="20">
        <v>41677</v>
      </c>
      <c r="B901" s="35" t="s">
        <v>367</v>
      </c>
      <c r="C901" s="90">
        <f t="shared" si="39"/>
        <v>48.048509044412441</v>
      </c>
      <c r="D901" s="90">
        <f t="shared" si="40"/>
        <v>7.6382461113726867</v>
      </c>
      <c r="E901" s="90">
        <f t="shared" si="41"/>
        <v>40.410262933039753</v>
      </c>
      <c r="F901" s="50">
        <f>'貼り付けシート（日射量等）'!G898/3.6*10^3</f>
        <v>19.444444444444446</v>
      </c>
      <c r="G901" s="50">
        <f>'貼り付けシート（日射量等）'!H898/3.6*10^3</f>
        <v>41.666666666666664</v>
      </c>
      <c r="H901" s="91">
        <f>RADIANS('貼り付けシート（日射量等）'!I898)</f>
        <v>0.22514747350726852</v>
      </c>
      <c r="I901" s="91">
        <f>IF('貼り付けシート（日射量等）'!J898&lt;0,RADIANS(360+('貼り付けシート（日射量等）'!J898)),RADIANS('貼り付けシート（日射量等）'!J898))</f>
        <v>5.2935836212988017</v>
      </c>
    </row>
    <row r="902" spans="1:9">
      <c r="A902" s="20">
        <v>41677</v>
      </c>
      <c r="B902" s="35" t="s">
        <v>368</v>
      </c>
      <c r="C902" s="90">
        <f t="shared" si="39"/>
        <v>86.599503402780144</v>
      </c>
      <c r="D902" s="90">
        <f t="shared" si="40"/>
        <v>11.167012594439262</v>
      </c>
      <c r="E902" s="90">
        <f t="shared" si="41"/>
        <v>75.432490808340887</v>
      </c>
      <c r="F902" s="50">
        <f>'貼り付けシート（日射量等）'!G899/3.6*10^3</f>
        <v>19.444444444444446</v>
      </c>
      <c r="G902" s="50">
        <f>'貼り付けシート（日射量等）'!H899/3.6*10^3</f>
        <v>77.777777777777786</v>
      </c>
      <c r="H902" s="91">
        <f>RADIANS('貼り付けシート（日射量等）'!I899)</f>
        <v>0.38048177693476387</v>
      </c>
      <c r="I902" s="91">
        <f>IF('貼り付けシート（日射量等）'!J899&lt;0,RADIANS(360+('貼り付けシート（日射量等）'!J899)),RADIANS('貼り付けシート（日射量等）'!J899))</f>
        <v>5.5012778022861264</v>
      </c>
    </row>
    <row r="903" spans="1:9">
      <c r="A903" s="20">
        <v>41677</v>
      </c>
      <c r="B903" s="35" t="s">
        <v>369</v>
      </c>
      <c r="C903" s="90">
        <f t="shared" ref="C903:C966" si="42">IF(D903&lt;0,E903,D903+E903)</f>
        <v>99.487075312709791</v>
      </c>
      <c r="D903" s="90">
        <f t="shared" ref="D903:D966" si="43">F903*(SIN(H903)*COS($O$5)+COS(H903)*SIN($O$5)*COS($O$4-I903))</f>
        <v>7.890479331153001</v>
      </c>
      <c r="E903" s="90">
        <f t="shared" ref="E903:E966" si="44">G903*(1+COS($O$5))/2</f>
        <v>91.596595981556789</v>
      </c>
      <c r="F903" s="50">
        <f>'貼り付けシート（日射量等）'!G900/3.6*10^3</f>
        <v>11.111111111111111</v>
      </c>
      <c r="G903" s="50">
        <f>'貼り付けシート（日射量等）'!H900/3.6*10^3</f>
        <v>94.444444444444443</v>
      </c>
      <c r="H903" s="91">
        <f>RADIANS('貼り付けシート（日射量等）'!I900)</f>
        <v>0.50265482457436694</v>
      </c>
      <c r="I903" s="91">
        <f>IF('貼り付けシート（日射量等）'!J900&lt;0,RADIANS(360+('貼り付けシート（日射量等）'!J900)),RADIANS('貼り付けシート（日射量等）'!J900))</f>
        <v>5.7456238975653324</v>
      </c>
    </row>
    <row r="904" spans="1:9">
      <c r="A904" s="20">
        <v>41677</v>
      </c>
      <c r="B904" s="35" t="s">
        <v>370</v>
      </c>
      <c r="C904" s="90">
        <f t="shared" si="42"/>
        <v>119.25937098782713</v>
      </c>
      <c r="D904" s="90">
        <f t="shared" si="43"/>
        <v>8.8046523041851454</v>
      </c>
      <c r="E904" s="90">
        <f t="shared" si="44"/>
        <v>110.45471868364199</v>
      </c>
      <c r="F904" s="50">
        <f>'貼り付けシート（日射量等）'!G901/3.6*10^3</f>
        <v>11.111111111111111</v>
      </c>
      <c r="G904" s="50">
        <f>'貼り付けシート（日射量等）'!H901/3.6*10^3</f>
        <v>113.88888888888887</v>
      </c>
      <c r="H904" s="91">
        <f>RADIANS('貼り付けシート（日射量等）'!I901)</f>
        <v>0.58119464091411166</v>
      </c>
      <c r="I904" s="91">
        <f>IF('貼り付けシート（日射量等）'!J901&lt;0,RADIANS(360+('貼り付けシート（日射量等）'!J901)),RADIANS('貼り付けシート（日射量等）'!J901))</f>
        <v>6.0266219071364198</v>
      </c>
    </row>
    <row r="905" spans="1:9">
      <c r="A905" s="20">
        <v>41677</v>
      </c>
      <c r="B905" s="35" t="s">
        <v>371</v>
      </c>
      <c r="C905" s="90">
        <f t="shared" si="42"/>
        <v>124.88500496251056</v>
      </c>
      <c r="D905" s="90">
        <f t="shared" si="43"/>
        <v>9.0422512211299182</v>
      </c>
      <c r="E905" s="90">
        <f t="shared" si="44"/>
        <v>115.84275374138065</v>
      </c>
      <c r="F905" s="50">
        <f>'貼り付けシート（日射量等）'!G902/3.6*10^3</f>
        <v>11.111111111111111</v>
      </c>
      <c r="G905" s="50">
        <f>'貼り付けシート（日射量等）'!H902/3.6*10^3</f>
        <v>119.44444444444444</v>
      </c>
      <c r="H905" s="91">
        <f>RADIANS('貼り付けシート（日射量等）'!I902)</f>
        <v>0.60213859193804364</v>
      </c>
      <c r="I905" s="91">
        <f>IF('貼り付けシート（日射量等）'!J902&lt;0,RADIANS(360+('貼り付けシート（日射量等）'!J902)),RADIANS('貼り付けシート（日射量等）'!J902))</f>
        <v>4.7123889803846901E-2</v>
      </c>
    </row>
    <row r="906" spans="1:9">
      <c r="A906" s="20">
        <v>41677</v>
      </c>
      <c r="B906" s="35" t="s">
        <v>372</v>
      </c>
      <c r="C906" s="90">
        <f t="shared" si="42"/>
        <v>113.65607266745957</v>
      </c>
      <c r="D906" s="90">
        <f t="shared" si="43"/>
        <v>8.5893890415561813</v>
      </c>
      <c r="E906" s="90">
        <f t="shared" si="44"/>
        <v>105.06668362590338</v>
      </c>
      <c r="F906" s="50">
        <f>'貼り付けシート（日射量等）'!G903/3.6*10^3</f>
        <v>11.111111111111111</v>
      </c>
      <c r="G906" s="50">
        <f>'貼り付けシート（日射量等）'!H903/3.6*10^3</f>
        <v>108.33333333333334</v>
      </c>
      <c r="H906" s="91">
        <f>RADIANS('貼り付けシート（日射量等）'!I903)</f>
        <v>0.56199601914217412</v>
      </c>
      <c r="I906" s="91">
        <f>IF('貼り付けシート（日射量等）'!J903&lt;0,RADIANS(360+('貼り付けシート（日射量等）'!J903)),RADIANS('貼り付けシート（日射量等）'!J903))</f>
        <v>0.34557519189487729</v>
      </c>
    </row>
    <row r="907" spans="1:9">
      <c r="A907" s="20">
        <v>41677</v>
      </c>
      <c r="B907" s="35" t="s">
        <v>373</v>
      </c>
      <c r="C907" s="90">
        <f t="shared" si="42"/>
        <v>108.21932942377663</v>
      </c>
      <c r="D907" s="90">
        <f t="shared" si="43"/>
        <v>11.234698384481218</v>
      </c>
      <c r="E907" s="90">
        <f t="shared" si="44"/>
        <v>96.984631039295408</v>
      </c>
      <c r="F907" s="50">
        <f>'貼り付けシート（日射量等）'!G904/3.6*10^3</f>
        <v>16.666666666666668</v>
      </c>
      <c r="G907" s="50">
        <f>'貼り付けシート（日射量等）'!H904/3.6*10^3</f>
        <v>99.999999999999986</v>
      </c>
      <c r="H907" s="91">
        <f>RADIANS('貼り付けシート（日射量等）'!I904)</f>
        <v>0.46949356878647464</v>
      </c>
      <c r="I907" s="91">
        <f>IF('貼り付けシート（日射量等）'!J904&lt;0,RADIANS(360+('貼り付けシート（日射量等）'!J904)),RADIANS('貼り付けシート（日射量等）'!J904))</f>
        <v>0.6161012259539983</v>
      </c>
    </row>
    <row r="908" spans="1:9">
      <c r="A908" s="20">
        <v>41677</v>
      </c>
      <c r="B908" s="35" t="s">
        <v>374</v>
      </c>
      <c r="C908" s="90">
        <f t="shared" si="42"/>
        <v>77.512775283593896</v>
      </c>
      <c r="D908" s="90">
        <f t="shared" si="43"/>
        <v>10.162337061860963</v>
      </c>
      <c r="E908" s="90">
        <f t="shared" si="44"/>
        <v>67.350438221732929</v>
      </c>
      <c r="F908" s="50">
        <f>'貼り付けシート（日射量等）'!G905/3.6*10^3</f>
        <v>19.444444444444446</v>
      </c>
      <c r="G908" s="50">
        <f>'貼り付けシート（日射量等）'!H905/3.6*10^3</f>
        <v>69.444444444444443</v>
      </c>
      <c r="H908" s="91">
        <f>RADIANS('貼り付けシート（日射量等）'!I905)</f>
        <v>0.33510321638291124</v>
      </c>
      <c r="I908" s="91">
        <f>IF('貼り付けシート（日射量等）'!J905&lt;0,RADIANS(360+('貼り付けシート（日射量等）'!J905)),RADIANS('貼り付けシート（日射量等）'!J905))</f>
        <v>0.84823001646924423</v>
      </c>
    </row>
    <row r="909" spans="1:9">
      <c r="A909" s="20">
        <v>41677</v>
      </c>
      <c r="B909" s="35" t="s">
        <v>375</v>
      </c>
      <c r="C909" s="90">
        <f t="shared" si="42"/>
        <v>39.650757049369027</v>
      </c>
      <c r="D909" s="90">
        <f t="shared" si="43"/>
        <v>7.322546702937216</v>
      </c>
      <c r="E909" s="90">
        <f t="shared" si="44"/>
        <v>32.32821034643181</v>
      </c>
      <c r="F909" s="50">
        <f>'貼り付けシート（日射量等）'!G906/3.6*10^3</f>
        <v>22.222222222222221</v>
      </c>
      <c r="G909" s="50">
        <f>'貼り付けシート（日射量等）'!H906/3.6*10^3</f>
        <v>33.333333333333336</v>
      </c>
      <c r="H909" s="91">
        <f>RADIANS('貼り付けシート（日射量等）'!I906)</f>
        <v>0.17278759594743864</v>
      </c>
      <c r="I909" s="91">
        <f>IF('貼り付けシート（日射量等）'!J906&lt;0,RADIANS(360+('貼り付けシート（日射量等）'!J906)),RADIANS('貼り付けシート（日射量等）'!J906))</f>
        <v>1.0489428804485921</v>
      </c>
    </row>
    <row r="910" spans="1:9">
      <c r="A910" s="20">
        <v>41677</v>
      </c>
      <c r="B910" s="35" t="s">
        <v>376</v>
      </c>
      <c r="C910" s="90">
        <f t="shared" si="42"/>
        <v>3.6440734825517302</v>
      </c>
      <c r="D910" s="90">
        <f t="shared" si="43"/>
        <v>0.95005595368241302</v>
      </c>
      <c r="E910" s="90">
        <f t="shared" si="44"/>
        <v>2.6940175288693173</v>
      </c>
      <c r="F910" s="50">
        <f>'貼り付けシート（日射量等）'!G907/3.6*10^3</f>
        <v>2.7777777777777777</v>
      </c>
      <c r="G910" s="50">
        <f>'貼り付けシート（日射量等）'!H907/3.6*10^3</f>
        <v>2.7777777777777777</v>
      </c>
      <c r="H910" s="91">
        <f>RADIANS('貼り付けシート（日射量等）'!I907)</f>
        <v>0</v>
      </c>
      <c r="I910" s="91">
        <f>IF('貼り付けシート（日射量等）'!J907&lt;0,RADIANS(360+('貼り付けシート（日射量等）'!J907)),RADIANS('貼り付けシート（日射量等）'!J907))</f>
        <v>0</v>
      </c>
    </row>
    <row r="911" spans="1:9">
      <c r="A911" s="20">
        <v>41677</v>
      </c>
      <c r="B911" s="35" t="s">
        <v>377</v>
      </c>
      <c r="C911" s="90">
        <f t="shared" si="42"/>
        <v>0</v>
      </c>
      <c r="D911" s="90">
        <f t="shared" si="43"/>
        <v>0</v>
      </c>
      <c r="E911" s="90">
        <f t="shared" si="44"/>
        <v>0</v>
      </c>
      <c r="F911" s="50">
        <f>'貼り付けシート（日射量等）'!G908/3.6*10^3</f>
        <v>0</v>
      </c>
      <c r="G911" s="50">
        <f>'貼り付けシート（日射量等）'!H908/3.6*10^3</f>
        <v>0</v>
      </c>
      <c r="H911" s="91">
        <f>RADIANS('貼り付けシート（日射量等）'!I908)</f>
        <v>0</v>
      </c>
      <c r="I911" s="91">
        <f>IF('貼り付けシート（日射量等）'!J908&lt;0,RADIANS(360+('貼り付けシート（日射量等）'!J908)),RADIANS('貼り付けシート（日射量等）'!J908))</f>
        <v>0</v>
      </c>
    </row>
    <row r="912" spans="1:9">
      <c r="A912" s="20">
        <v>41677</v>
      </c>
      <c r="B912" s="35" t="s">
        <v>378</v>
      </c>
      <c r="C912" s="90">
        <f t="shared" si="42"/>
        <v>0</v>
      </c>
      <c r="D912" s="90">
        <f t="shared" si="43"/>
        <v>0</v>
      </c>
      <c r="E912" s="90">
        <f t="shared" si="44"/>
        <v>0</v>
      </c>
      <c r="F912" s="50">
        <f>'貼り付けシート（日射量等）'!G909/3.6*10^3</f>
        <v>0</v>
      </c>
      <c r="G912" s="50">
        <f>'貼り付けシート（日射量等）'!H909/3.6*10^3</f>
        <v>0</v>
      </c>
      <c r="H912" s="91">
        <f>RADIANS('貼り付けシート（日射量等）'!I909)</f>
        <v>0</v>
      </c>
      <c r="I912" s="91">
        <f>IF('貼り付けシート（日射量等）'!J909&lt;0,RADIANS(360+('貼り付けシート（日射量等）'!J909)),RADIANS('貼り付けシート（日射量等）'!J909))</f>
        <v>0</v>
      </c>
    </row>
    <row r="913" spans="1:9">
      <c r="A913" s="20">
        <v>41677</v>
      </c>
      <c r="B913" s="35" t="s">
        <v>379</v>
      </c>
      <c r="C913" s="90">
        <f t="shared" si="42"/>
        <v>0</v>
      </c>
      <c r="D913" s="90">
        <f t="shared" si="43"/>
        <v>0</v>
      </c>
      <c r="E913" s="90">
        <f t="shared" si="44"/>
        <v>0</v>
      </c>
      <c r="F913" s="50">
        <f>'貼り付けシート（日射量等）'!G910/3.6*10^3</f>
        <v>0</v>
      </c>
      <c r="G913" s="50">
        <f>'貼り付けシート（日射量等）'!H910/3.6*10^3</f>
        <v>0</v>
      </c>
      <c r="H913" s="91">
        <f>RADIANS('貼り付けシート（日射量等）'!I910)</f>
        <v>0</v>
      </c>
      <c r="I913" s="91">
        <f>IF('貼り付けシート（日射量等）'!J910&lt;0,RADIANS(360+('貼り付けシート（日射量等）'!J910)),RADIANS('貼り付けシート（日射量等）'!J910))</f>
        <v>0</v>
      </c>
    </row>
    <row r="914" spans="1:9">
      <c r="A914" s="20">
        <v>41677</v>
      </c>
      <c r="B914" s="35" t="s">
        <v>380</v>
      </c>
      <c r="C914" s="90">
        <f t="shared" si="42"/>
        <v>0</v>
      </c>
      <c r="D914" s="90">
        <f t="shared" si="43"/>
        <v>0</v>
      </c>
      <c r="E914" s="90">
        <f t="shared" si="44"/>
        <v>0</v>
      </c>
      <c r="F914" s="50">
        <f>'貼り付けシート（日射量等）'!G911/3.6*10^3</f>
        <v>0</v>
      </c>
      <c r="G914" s="50">
        <f>'貼り付けシート（日射量等）'!H911/3.6*10^3</f>
        <v>0</v>
      </c>
      <c r="H914" s="91">
        <f>RADIANS('貼り付けシート（日射量等）'!I911)</f>
        <v>0</v>
      </c>
      <c r="I914" s="91">
        <f>IF('貼り付けシート（日射量等）'!J911&lt;0,RADIANS(360+('貼り付けシート（日射量等）'!J911)),RADIANS('貼り付けシート（日射量等）'!J911))</f>
        <v>0</v>
      </c>
    </row>
    <row r="915" spans="1:9">
      <c r="A915" s="20">
        <v>41677</v>
      </c>
      <c r="B915" s="35" t="s">
        <v>381</v>
      </c>
      <c r="C915" s="90">
        <f t="shared" si="42"/>
        <v>0</v>
      </c>
      <c r="D915" s="90">
        <f t="shared" si="43"/>
        <v>0</v>
      </c>
      <c r="E915" s="90">
        <f t="shared" si="44"/>
        <v>0</v>
      </c>
      <c r="F915" s="50">
        <f>'貼り付けシート（日射量等）'!G912/3.6*10^3</f>
        <v>0</v>
      </c>
      <c r="G915" s="50">
        <f>'貼り付けシート（日射量等）'!H912/3.6*10^3</f>
        <v>0</v>
      </c>
      <c r="H915" s="91">
        <f>RADIANS('貼り付けシート（日射量等）'!I912)</f>
        <v>0</v>
      </c>
      <c r="I915" s="91">
        <f>IF('貼り付けシート（日射量等）'!J912&lt;0,RADIANS(360+('貼り付けシート（日射量等）'!J912)),RADIANS('貼り付けシート（日射量等）'!J912))</f>
        <v>0</v>
      </c>
    </row>
    <row r="916" spans="1:9">
      <c r="A916" s="20">
        <v>41677</v>
      </c>
      <c r="B916" s="35" t="s">
        <v>382</v>
      </c>
      <c r="C916" s="90">
        <f t="shared" si="42"/>
        <v>0</v>
      </c>
      <c r="D916" s="90">
        <f t="shared" si="43"/>
        <v>0</v>
      </c>
      <c r="E916" s="90">
        <f t="shared" si="44"/>
        <v>0</v>
      </c>
      <c r="F916" s="50">
        <f>'貼り付けシート（日射量等）'!G913/3.6*10^3</f>
        <v>0</v>
      </c>
      <c r="G916" s="50">
        <f>'貼り付けシート（日射量等）'!H913/3.6*10^3</f>
        <v>0</v>
      </c>
      <c r="H916" s="91">
        <f>RADIANS('貼り付けシート（日射量等）'!I913)</f>
        <v>0</v>
      </c>
      <c r="I916" s="91">
        <f>IF('貼り付けシート（日射量等）'!J913&lt;0,RADIANS(360+('貼り付けシート（日射量等）'!J913)),RADIANS('貼り付けシート（日射量等）'!J913))</f>
        <v>0</v>
      </c>
    </row>
    <row r="917" spans="1:9">
      <c r="A917" s="20">
        <v>41677</v>
      </c>
      <c r="B917" s="35" t="s">
        <v>383</v>
      </c>
      <c r="C917" s="90">
        <f t="shared" si="42"/>
        <v>0</v>
      </c>
      <c r="D917" s="90">
        <f t="shared" si="43"/>
        <v>0</v>
      </c>
      <c r="E917" s="90">
        <f t="shared" si="44"/>
        <v>0</v>
      </c>
      <c r="F917" s="50">
        <f>'貼り付けシート（日射量等）'!G914/3.6*10^3</f>
        <v>0</v>
      </c>
      <c r="G917" s="50">
        <f>'貼り付けシート（日射量等）'!H914/3.6*10^3</f>
        <v>0</v>
      </c>
      <c r="H917" s="91">
        <f>RADIANS('貼り付けシート（日射量等）'!I914)</f>
        <v>0</v>
      </c>
      <c r="I917" s="91">
        <f>IF('貼り付けシート（日射量等）'!J914&lt;0,RADIANS(360+('貼り付けシート（日射量等）'!J914)),RADIANS('貼り付けシート（日射量等）'!J914))</f>
        <v>0</v>
      </c>
    </row>
    <row r="918" spans="1:9">
      <c r="A918" s="20">
        <v>41678</v>
      </c>
      <c r="B918" s="35" t="s">
        <v>360</v>
      </c>
      <c r="C918" s="90">
        <f t="shared" si="42"/>
        <v>0</v>
      </c>
      <c r="D918" s="90">
        <f t="shared" si="43"/>
        <v>0</v>
      </c>
      <c r="E918" s="90">
        <f t="shared" si="44"/>
        <v>0</v>
      </c>
      <c r="F918" s="50">
        <f>'貼り付けシート（日射量等）'!G915/3.6*10^3</f>
        <v>0</v>
      </c>
      <c r="G918" s="50">
        <f>'貼り付けシート（日射量等）'!H915/3.6*10^3</f>
        <v>0</v>
      </c>
      <c r="H918" s="91">
        <f>RADIANS('貼り付けシート（日射量等）'!I915)</f>
        <v>0</v>
      </c>
      <c r="I918" s="91">
        <f>IF('貼り付けシート（日射量等）'!J915&lt;0,RADIANS(360+('貼り付けシート（日射量等）'!J915)),RADIANS('貼り付けシート（日射量等）'!J915))</f>
        <v>0</v>
      </c>
    </row>
    <row r="919" spans="1:9">
      <c r="A919" s="20">
        <v>41678</v>
      </c>
      <c r="B919" s="35" t="s">
        <v>361</v>
      </c>
      <c r="C919" s="90">
        <f t="shared" si="42"/>
        <v>0</v>
      </c>
      <c r="D919" s="90">
        <f t="shared" si="43"/>
        <v>0</v>
      </c>
      <c r="E919" s="90">
        <f t="shared" si="44"/>
        <v>0</v>
      </c>
      <c r="F919" s="50">
        <f>'貼り付けシート（日射量等）'!G916/3.6*10^3</f>
        <v>0</v>
      </c>
      <c r="G919" s="50">
        <f>'貼り付けシート（日射量等）'!H916/3.6*10^3</f>
        <v>0</v>
      </c>
      <c r="H919" s="91">
        <f>RADIANS('貼り付けシート（日射量等）'!I916)</f>
        <v>0</v>
      </c>
      <c r="I919" s="91">
        <f>IF('貼り付けシート（日射量等）'!J916&lt;0,RADIANS(360+('貼り付けシート（日射量等）'!J916)),RADIANS('貼り付けシート（日射量等）'!J916))</f>
        <v>0</v>
      </c>
    </row>
    <row r="920" spans="1:9">
      <c r="A920" s="20">
        <v>41678</v>
      </c>
      <c r="B920" s="35" t="s">
        <v>362</v>
      </c>
      <c r="C920" s="90">
        <f t="shared" si="42"/>
        <v>0</v>
      </c>
      <c r="D920" s="90">
        <f t="shared" si="43"/>
        <v>0</v>
      </c>
      <c r="E920" s="90">
        <f t="shared" si="44"/>
        <v>0</v>
      </c>
      <c r="F920" s="50">
        <f>'貼り付けシート（日射量等）'!G917/3.6*10^3</f>
        <v>0</v>
      </c>
      <c r="G920" s="50">
        <f>'貼り付けシート（日射量等）'!H917/3.6*10^3</f>
        <v>0</v>
      </c>
      <c r="H920" s="91">
        <f>RADIANS('貼り付けシート（日射量等）'!I917)</f>
        <v>0</v>
      </c>
      <c r="I920" s="91">
        <f>IF('貼り付けシート（日射量等）'!J917&lt;0,RADIANS(360+('貼り付けシート（日射量等）'!J917)),RADIANS('貼り付けシート（日射量等）'!J917))</f>
        <v>0</v>
      </c>
    </row>
    <row r="921" spans="1:9">
      <c r="A921" s="20">
        <v>41678</v>
      </c>
      <c r="B921" s="35" t="s">
        <v>363</v>
      </c>
      <c r="C921" s="90">
        <f t="shared" si="42"/>
        <v>0</v>
      </c>
      <c r="D921" s="90">
        <f t="shared" si="43"/>
        <v>0</v>
      </c>
      <c r="E921" s="90">
        <f t="shared" si="44"/>
        <v>0</v>
      </c>
      <c r="F921" s="50">
        <f>'貼り付けシート（日射量等）'!G918/3.6*10^3</f>
        <v>0</v>
      </c>
      <c r="G921" s="50">
        <f>'貼り付けシート（日射量等）'!H918/3.6*10^3</f>
        <v>0</v>
      </c>
      <c r="H921" s="91">
        <f>RADIANS('貼り付けシート（日射量等）'!I918)</f>
        <v>0</v>
      </c>
      <c r="I921" s="91">
        <f>IF('貼り付けシート（日射量等）'!J918&lt;0,RADIANS(360+('貼り付けシート（日射量等）'!J918)),RADIANS('貼り付けシート（日射量等）'!J918))</f>
        <v>0</v>
      </c>
    </row>
    <row r="922" spans="1:9">
      <c r="A922" s="20">
        <v>41678</v>
      </c>
      <c r="B922" s="35" t="s">
        <v>364</v>
      </c>
      <c r="C922" s="90">
        <f t="shared" si="42"/>
        <v>0</v>
      </c>
      <c r="D922" s="90">
        <f t="shared" si="43"/>
        <v>0</v>
      </c>
      <c r="E922" s="90">
        <f t="shared" si="44"/>
        <v>0</v>
      </c>
      <c r="F922" s="50">
        <f>'貼り付けシート（日射量等）'!G919/3.6*10^3</f>
        <v>0</v>
      </c>
      <c r="G922" s="50">
        <f>'貼り付けシート（日射量等）'!H919/3.6*10^3</f>
        <v>0</v>
      </c>
      <c r="H922" s="91">
        <f>RADIANS('貼り付けシート（日射量等）'!I919)</f>
        <v>0</v>
      </c>
      <c r="I922" s="91">
        <f>IF('貼り付けシート（日射量等）'!J919&lt;0,RADIANS(360+('貼り付けシート（日射量等）'!J919)),RADIANS('貼り付けシート（日射量等）'!J919))</f>
        <v>0</v>
      </c>
    </row>
    <row r="923" spans="1:9">
      <c r="A923" s="20">
        <v>41678</v>
      </c>
      <c r="B923" s="35" t="s">
        <v>365</v>
      </c>
      <c r="C923" s="90">
        <f t="shared" si="42"/>
        <v>0</v>
      </c>
      <c r="D923" s="90">
        <f t="shared" si="43"/>
        <v>0</v>
      </c>
      <c r="E923" s="90">
        <f t="shared" si="44"/>
        <v>0</v>
      </c>
      <c r="F923" s="50">
        <f>'貼り付けシート（日射量等）'!G920/3.6*10^3</f>
        <v>0</v>
      </c>
      <c r="G923" s="50">
        <f>'貼り付けシート（日射量等）'!H920/3.6*10^3</f>
        <v>0</v>
      </c>
      <c r="H923" s="91">
        <f>RADIANS('貼り付けシート（日射量等）'!I920)</f>
        <v>0</v>
      </c>
      <c r="I923" s="91">
        <f>IF('貼り付けシート（日射量等）'!J920&lt;0,RADIANS(360+('貼り付けシート（日射量等）'!J920)),RADIANS('貼り付けシート（日射量等）'!J920))</f>
        <v>0</v>
      </c>
    </row>
    <row r="924" spans="1:9">
      <c r="A924" s="20">
        <v>41678</v>
      </c>
      <c r="B924" s="35" t="s">
        <v>366</v>
      </c>
      <c r="C924" s="90">
        <f t="shared" si="42"/>
        <v>14.785766198428078</v>
      </c>
      <c r="D924" s="90">
        <f t="shared" si="43"/>
        <v>4.0096960829508088</v>
      </c>
      <c r="E924" s="90">
        <f t="shared" si="44"/>
        <v>10.776070115477269</v>
      </c>
      <c r="F924" s="50">
        <f>'貼り付けシート（日射量等）'!G921/3.6*10^3</f>
        <v>22.222222222222221</v>
      </c>
      <c r="G924" s="50">
        <f>'貼り付けシート（日射量等）'!H921/3.6*10^3</f>
        <v>11.111111111111111</v>
      </c>
      <c r="H924" s="91">
        <f>RADIANS('貼り付けシート（日射量等）'!I921)</f>
        <v>5.235987755982989E-2</v>
      </c>
      <c r="I924" s="91">
        <f>IF('貼り付けシート（日射量等）'!J921&lt;0,RADIANS(360+('貼り付けシート（日射量等）'!J921)),RADIANS('貼り付けシート（日射量等）'!J921))</f>
        <v>5.1068333913354085</v>
      </c>
    </row>
    <row r="925" spans="1:9">
      <c r="A925" s="20">
        <v>41678</v>
      </c>
      <c r="B925" s="35" t="s">
        <v>367</v>
      </c>
      <c r="C925" s="90">
        <f t="shared" si="42"/>
        <v>74.125466712505926</v>
      </c>
      <c r="D925" s="90">
        <f t="shared" si="43"/>
        <v>17.551098606250271</v>
      </c>
      <c r="E925" s="90">
        <f t="shared" si="44"/>
        <v>56.574368106255655</v>
      </c>
      <c r="F925" s="50">
        <f>'貼り付けシート（日射量等）'!G922/3.6*10^3</f>
        <v>44.444444444444443</v>
      </c>
      <c r="G925" s="50">
        <f>'貼り付けシート（日射量等）'!H922/3.6*10^3</f>
        <v>58.333333333333329</v>
      </c>
      <c r="H925" s="91">
        <f>RADIANS('貼り付けシート（日射量等）'!I922)</f>
        <v>0.22863813201125716</v>
      </c>
      <c r="I925" s="91">
        <f>IF('貼り付けシート（日射量等）'!J922&lt;0,RADIANS(360+('貼り付けシート（日射量等）'!J922)),RADIANS('貼り付けシート（日射量等）'!J922))</f>
        <v>5.2900929627948132</v>
      </c>
    </row>
    <row r="926" spans="1:9">
      <c r="A926" s="20">
        <v>41678</v>
      </c>
      <c r="B926" s="35" t="s">
        <v>368</v>
      </c>
      <c r="C926" s="90">
        <f t="shared" si="42"/>
        <v>186.35184749467567</v>
      </c>
      <c r="D926" s="90">
        <f t="shared" si="43"/>
        <v>62.427041166687069</v>
      </c>
      <c r="E926" s="90">
        <f t="shared" si="44"/>
        <v>123.92480632798859</v>
      </c>
      <c r="F926" s="50">
        <f>'貼り付けシート（日射量等）'!G923/3.6*10^3</f>
        <v>108.33333333333334</v>
      </c>
      <c r="G926" s="50">
        <f>'貼り付けシート（日射量等）'!H923/3.6*10^3</f>
        <v>127.77777777777777</v>
      </c>
      <c r="H926" s="91">
        <f>RADIANS('貼り付けシート（日射量等）'!I923)</f>
        <v>0.38397243543875248</v>
      </c>
      <c r="I926" s="91">
        <f>IF('貼り付けシート（日射量等）'!J923&lt;0,RADIANS(360+('貼り付けシート（日射量等）'!J923)),RADIANS('貼り付けシート（日射量等）'!J923))</f>
        <v>5.497787143782138</v>
      </c>
    </row>
    <row r="927" spans="1:9">
      <c r="A927" s="20">
        <v>41678</v>
      </c>
      <c r="B927" s="35" t="s">
        <v>369</v>
      </c>
      <c r="C927" s="90">
        <f t="shared" si="42"/>
        <v>167.12141449558916</v>
      </c>
      <c r="D927" s="90">
        <f t="shared" si="43"/>
        <v>29.726520523253981</v>
      </c>
      <c r="E927" s="90">
        <f t="shared" si="44"/>
        <v>137.39489397233518</v>
      </c>
      <c r="F927" s="50">
        <f>'貼り付けシート（日射量等）'!G924/3.6*10^3</f>
        <v>41.666666666666664</v>
      </c>
      <c r="G927" s="50">
        <f>'貼り付けシート（日射量等）'!H924/3.6*10^3</f>
        <v>141.66666666666666</v>
      </c>
      <c r="H927" s="91">
        <f>RADIANS('貼り付けシート（日射量等）'!I924)</f>
        <v>0.50789081233034994</v>
      </c>
      <c r="I927" s="91">
        <f>IF('貼り付けシート（日射量等）'!J924&lt;0,RADIANS(360+('貼り付けシート（日射量等）'!J924)),RADIANS('貼り付けシート（日射量等）'!J924))</f>
        <v>5.7438785683133391</v>
      </c>
    </row>
    <row r="928" spans="1:9">
      <c r="A928" s="20">
        <v>41678</v>
      </c>
      <c r="B928" s="35" t="s">
        <v>370</v>
      </c>
      <c r="C928" s="90">
        <f t="shared" si="42"/>
        <v>155.07139580001743</v>
      </c>
      <c r="D928" s="90">
        <f t="shared" si="43"/>
        <v>17.676501827682234</v>
      </c>
      <c r="E928" s="90">
        <f t="shared" si="44"/>
        <v>137.39489397233518</v>
      </c>
      <c r="F928" s="50">
        <f>'貼り付けシート（日射量等）'!G925/3.6*10^3</f>
        <v>22.222222222222221</v>
      </c>
      <c r="G928" s="50">
        <f>'貼り付けシート（日射量等）'!H925/3.6*10^3</f>
        <v>141.66666666666666</v>
      </c>
      <c r="H928" s="91">
        <f>RADIANS('貼り付けシート（日射量等）'!I925)</f>
        <v>0.58643062867009477</v>
      </c>
      <c r="I928" s="91">
        <f>IF('貼り付けシート（日射量等）'!J925&lt;0,RADIANS(360+('貼り付けシート（日射量等）'!J925)),RADIANS('貼り付けシート（日射量等）'!J925))</f>
        <v>6.0248765778844255</v>
      </c>
    </row>
    <row r="929" spans="1:9">
      <c r="A929" s="20">
        <v>41678</v>
      </c>
      <c r="B929" s="35" t="s">
        <v>371</v>
      </c>
      <c r="C929" s="90">
        <f t="shared" si="42"/>
        <v>203.75781766023906</v>
      </c>
      <c r="D929" s="90">
        <f t="shared" si="43"/>
        <v>34.034713341472077</v>
      </c>
      <c r="E929" s="90">
        <f t="shared" si="44"/>
        <v>169.72310431876699</v>
      </c>
      <c r="F929" s="50">
        <f>'貼り付けシート（日射量等）'!G926/3.6*10^3</f>
        <v>41.666666666666664</v>
      </c>
      <c r="G929" s="50">
        <f>'貼り付けシート（日射量等）'!H926/3.6*10^3</f>
        <v>175</v>
      </c>
      <c r="H929" s="91">
        <f>RADIANS('貼り付けシート（日射量等）'!I926)</f>
        <v>0.60737457969402664</v>
      </c>
      <c r="I929" s="91">
        <f>IF('貼り付けシート（日射量等）'!J926&lt;0,RADIANS(360+('貼り付けシート（日射量等）'!J926)),RADIANS('貼り付けシート（日射量等）'!J926))</f>
        <v>4.7123889803846901E-2</v>
      </c>
    </row>
    <row r="930" spans="1:9">
      <c r="A930" s="20">
        <v>41678</v>
      </c>
      <c r="B930" s="35" t="s">
        <v>372</v>
      </c>
      <c r="C930" s="90">
        <f t="shared" si="42"/>
        <v>229.5470929529925</v>
      </c>
      <c r="D930" s="90">
        <f t="shared" si="43"/>
        <v>51.74193604761755</v>
      </c>
      <c r="E930" s="90">
        <f t="shared" si="44"/>
        <v>177.80515690537496</v>
      </c>
      <c r="F930" s="50">
        <f>'貼り付けシート（日射量等）'!G927/3.6*10^3</f>
        <v>66.666666666666671</v>
      </c>
      <c r="G930" s="50">
        <f>'貼り付けシート（日射量等）'!H927/3.6*10^3</f>
        <v>183.33333333333334</v>
      </c>
      <c r="H930" s="91">
        <f>RADIANS('貼り付けシート（日射量等）'!I927)</f>
        <v>0.56723200689815712</v>
      </c>
      <c r="I930" s="91">
        <f>IF('貼り付けシート（日射量等）'!J927&lt;0,RADIANS(360+('貼り付けシート（日射量等）'!J927)),RADIANS('貼り付けシート（日射量等）'!J927))</f>
        <v>0.34732052114687156</v>
      </c>
    </row>
    <row r="931" spans="1:9">
      <c r="A931" s="20">
        <v>41678</v>
      </c>
      <c r="B931" s="35" t="s">
        <v>373</v>
      </c>
      <c r="C931" s="90">
        <f t="shared" si="42"/>
        <v>124.69800243943291</v>
      </c>
      <c r="D931" s="90">
        <f t="shared" si="43"/>
        <v>16.937301284660219</v>
      </c>
      <c r="E931" s="90">
        <f t="shared" si="44"/>
        <v>107.76070115477269</v>
      </c>
      <c r="F931" s="50">
        <f>'貼り付けシート（日射量等）'!G928/3.6*10^3</f>
        <v>24.999999999999996</v>
      </c>
      <c r="G931" s="50">
        <f>'貼り付けシート（日射量等）'!H928/3.6*10^3</f>
        <v>111.11111111111111</v>
      </c>
      <c r="H931" s="91">
        <f>RADIANS('貼り付けシート（日射量等）'!I928)</f>
        <v>0.47472955654245763</v>
      </c>
      <c r="I931" s="91">
        <f>IF('貼り付けシート（日射量等）'!J928&lt;0,RADIANS(360+('貼り付けシート（日射量等）'!J928)),RADIANS('貼り付けシート（日射量等）'!J928))</f>
        <v>0.61784655520599263</v>
      </c>
    </row>
    <row r="932" spans="1:9">
      <c r="A932" s="20">
        <v>41678</v>
      </c>
      <c r="B932" s="35" t="s">
        <v>374</v>
      </c>
      <c r="C932" s="90">
        <f t="shared" si="42"/>
        <v>85.889445545015704</v>
      </c>
      <c r="D932" s="90">
        <f t="shared" si="43"/>
        <v>13.150972265544146</v>
      </c>
      <c r="E932" s="90">
        <f t="shared" si="44"/>
        <v>72.738473279471563</v>
      </c>
      <c r="F932" s="50">
        <f>'貼り付けシート（日射量等）'!G929/3.6*10^3</f>
        <v>24.999999999999996</v>
      </c>
      <c r="G932" s="50">
        <f>'貼り付けシート（日射量等）'!H929/3.6*10^3</f>
        <v>75</v>
      </c>
      <c r="H932" s="91">
        <f>RADIANS('貼り付けシート（日射量等）'!I929)</f>
        <v>0.34033920413889424</v>
      </c>
      <c r="I932" s="91">
        <f>IF('貼り付けシート（日射量等）'!J929&lt;0,RADIANS(360+('貼り付けシート（日射量等）'!J929)),RADIANS('貼り付けシート（日射量等）'!J929))</f>
        <v>0.85172067497323278</v>
      </c>
    </row>
    <row r="933" spans="1:9">
      <c r="A933" s="20">
        <v>41678</v>
      </c>
      <c r="B933" s="35" t="s">
        <v>375</v>
      </c>
      <c r="C933" s="90">
        <f t="shared" si="42"/>
        <v>43.312768400386695</v>
      </c>
      <c r="D933" s="90">
        <f t="shared" si="43"/>
        <v>8.2905405250855697</v>
      </c>
      <c r="E933" s="90">
        <f t="shared" si="44"/>
        <v>35.022227875301127</v>
      </c>
      <c r="F933" s="50">
        <f>'貼り付けシート（日射量等）'!G930/3.6*10^3</f>
        <v>24.999999999999996</v>
      </c>
      <c r="G933" s="50">
        <f>'貼り付けシート（日射量等）'!H930/3.6*10^3</f>
        <v>36.111111111111114</v>
      </c>
      <c r="H933" s="91">
        <f>RADIANS('貼り付けシート（日射量等）'!I930)</f>
        <v>0.17627825445142728</v>
      </c>
      <c r="I933" s="91">
        <f>IF('貼り付けシート（日射量等）'!J930&lt;0,RADIANS(360+('貼り付けシート（日射量等）'!J930)),RADIANS('貼り付けシート（日射量等）'!J930))</f>
        <v>1.0524335389525807</v>
      </c>
    </row>
    <row r="934" spans="1:9">
      <c r="A934" s="20">
        <v>41678</v>
      </c>
      <c r="B934" s="35" t="s">
        <v>376</v>
      </c>
      <c r="C934" s="90">
        <f t="shared" si="42"/>
        <v>6.3380910114210476</v>
      </c>
      <c r="D934" s="90">
        <f t="shared" si="43"/>
        <v>0.95005595368241302</v>
      </c>
      <c r="E934" s="90">
        <f t="shared" si="44"/>
        <v>5.3880350577386347</v>
      </c>
      <c r="F934" s="50">
        <f>'貼り付けシート（日射量等）'!G931/3.6*10^3</f>
        <v>2.7777777777777777</v>
      </c>
      <c r="G934" s="50">
        <f>'貼り付けシート（日射量等）'!H931/3.6*10^3</f>
        <v>5.5555555555555554</v>
      </c>
      <c r="H934" s="91">
        <f>RADIANS('貼り付けシート（日射量等）'!I931)</f>
        <v>0</v>
      </c>
      <c r="I934" s="91">
        <f>IF('貼り付けシート（日射量等）'!J931&lt;0,RADIANS(360+('貼り付けシート（日射量等）'!J931)),RADIANS('貼り付けシート（日射量等）'!J931))</f>
        <v>0</v>
      </c>
    </row>
    <row r="935" spans="1:9">
      <c r="A935" s="20">
        <v>41678</v>
      </c>
      <c r="B935" s="35" t="s">
        <v>377</v>
      </c>
      <c r="C935" s="90">
        <f t="shared" si="42"/>
        <v>0</v>
      </c>
      <c r="D935" s="90">
        <f t="shared" si="43"/>
        <v>0</v>
      </c>
      <c r="E935" s="90">
        <f t="shared" si="44"/>
        <v>0</v>
      </c>
      <c r="F935" s="50">
        <f>'貼り付けシート（日射量等）'!G932/3.6*10^3</f>
        <v>0</v>
      </c>
      <c r="G935" s="50">
        <f>'貼り付けシート（日射量等）'!H932/3.6*10^3</f>
        <v>0</v>
      </c>
      <c r="H935" s="91">
        <f>RADIANS('貼り付けシート（日射量等）'!I932)</f>
        <v>0</v>
      </c>
      <c r="I935" s="91">
        <f>IF('貼り付けシート（日射量等）'!J932&lt;0,RADIANS(360+('貼り付けシート（日射量等）'!J932)),RADIANS('貼り付けシート（日射量等）'!J932))</f>
        <v>0</v>
      </c>
    </row>
    <row r="936" spans="1:9">
      <c r="A936" s="20">
        <v>41678</v>
      </c>
      <c r="B936" s="35" t="s">
        <v>378</v>
      </c>
      <c r="C936" s="90">
        <f t="shared" si="42"/>
        <v>0</v>
      </c>
      <c r="D936" s="90">
        <f t="shared" si="43"/>
        <v>0</v>
      </c>
      <c r="E936" s="90">
        <f t="shared" si="44"/>
        <v>0</v>
      </c>
      <c r="F936" s="50">
        <f>'貼り付けシート（日射量等）'!G933/3.6*10^3</f>
        <v>0</v>
      </c>
      <c r="G936" s="50">
        <f>'貼り付けシート（日射量等）'!H933/3.6*10^3</f>
        <v>0</v>
      </c>
      <c r="H936" s="91">
        <f>RADIANS('貼り付けシート（日射量等）'!I933)</f>
        <v>0</v>
      </c>
      <c r="I936" s="91">
        <f>IF('貼り付けシート（日射量等）'!J933&lt;0,RADIANS(360+('貼り付けシート（日射量等）'!J933)),RADIANS('貼り付けシート（日射量等）'!J933))</f>
        <v>0</v>
      </c>
    </row>
    <row r="937" spans="1:9">
      <c r="A937" s="20">
        <v>41678</v>
      </c>
      <c r="B937" s="35" t="s">
        <v>379</v>
      </c>
      <c r="C937" s="90">
        <f t="shared" si="42"/>
        <v>0</v>
      </c>
      <c r="D937" s="90">
        <f t="shared" si="43"/>
        <v>0</v>
      </c>
      <c r="E937" s="90">
        <f t="shared" si="44"/>
        <v>0</v>
      </c>
      <c r="F937" s="50">
        <f>'貼り付けシート（日射量等）'!G934/3.6*10^3</f>
        <v>0</v>
      </c>
      <c r="G937" s="50">
        <f>'貼り付けシート（日射量等）'!H934/3.6*10^3</f>
        <v>0</v>
      </c>
      <c r="H937" s="91">
        <f>RADIANS('貼り付けシート（日射量等）'!I934)</f>
        <v>0</v>
      </c>
      <c r="I937" s="91">
        <f>IF('貼り付けシート（日射量等）'!J934&lt;0,RADIANS(360+('貼り付けシート（日射量等）'!J934)),RADIANS('貼り付けシート（日射量等）'!J934))</f>
        <v>0</v>
      </c>
    </row>
    <row r="938" spans="1:9">
      <c r="A938" s="20">
        <v>41678</v>
      </c>
      <c r="B938" s="35" t="s">
        <v>380</v>
      </c>
      <c r="C938" s="90">
        <f t="shared" si="42"/>
        <v>0</v>
      </c>
      <c r="D938" s="90">
        <f t="shared" si="43"/>
        <v>0</v>
      </c>
      <c r="E938" s="90">
        <f t="shared" si="44"/>
        <v>0</v>
      </c>
      <c r="F938" s="50">
        <f>'貼り付けシート（日射量等）'!G935/3.6*10^3</f>
        <v>0</v>
      </c>
      <c r="G938" s="50">
        <f>'貼り付けシート（日射量等）'!H935/3.6*10^3</f>
        <v>0</v>
      </c>
      <c r="H938" s="91">
        <f>RADIANS('貼り付けシート（日射量等）'!I935)</f>
        <v>0</v>
      </c>
      <c r="I938" s="91">
        <f>IF('貼り付けシート（日射量等）'!J935&lt;0,RADIANS(360+('貼り付けシート（日射量等）'!J935)),RADIANS('貼り付けシート（日射量等）'!J935))</f>
        <v>0</v>
      </c>
    </row>
    <row r="939" spans="1:9">
      <c r="A939" s="20">
        <v>41678</v>
      </c>
      <c r="B939" s="35" t="s">
        <v>381</v>
      </c>
      <c r="C939" s="90">
        <f t="shared" si="42"/>
        <v>0</v>
      </c>
      <c r="D939" s="90">
        <f t="shared" si="43"/>
        <v>0</v>
      </c>
      <c r="E939" s="90">
        <f t="shared" si="44"/>
        <v>0</v>
      </c>
      <c r="F939" s="50">
        <f>'貼り付けシート（日射量等）'!G936/3.6*10^3</f>
        <v>0</v>
      </c>
      <c r="G939" s="50">
        <f>'貼り付けシート（日射量等）'!H936/3.6*10^3</f>
        <v>0</v>
      </c>
      <c r="H939" s="91">
        <f>RADIANS('貼り付けシート（日射量等）'!I936)</f>
        <v>0</v>
      </c>
      <c r="I939" s="91">
        <f>IF('貼り付けシート（日射量等）'!J936&lt;0,RADIANS(360+('貼り付けシート（日射量等）'!J936)),RADIANS('貼り付けシート（日射量等）'!J936))</f>
        <v>0</v>
      </c>
    </row>
    <row r="940" spans="1:9">
      <c r="A940" s="20">
        <v>41678</v>
      </c>
      <c r="B940" s="35" t="s">
        <v>382</v>
      </c>
      <c r="C940" s="90">
        <f t="shared" si="42"/>
        <v>0</v>
      </c>
      <c r="D940" s="90">
        <f t="shared" si="43"/>
        <v>0</v>
      </c>
      <c r="E940" s="90">
        <f t="shared" si="44"/>
        <v>0</v>
      </c>
      <c r="F940" s="50">
        <f>'貼り付けシート（日射量等）'!G937/3.6*10^3</f>
        <v>0</v>
      </c>
      <c r="G940" s="50">
        <f>'貼り付けシート（日射量等）'!H937/3.6*10^3</f>
        <v>0</v>
      </c>
      <c r="H940" s="91">
        <f>RADIANS('貼り付けシート（日射量等）'!I937)</f>
        <v>0</v>
      </c>
      <c r="I940" s="91">
        <f>IF('貼り付けシート（日射量等）'!J937&lt;0,RADIANS(360+('貼り付けシート（日射量等）'!J937)),RADIANS('貼り付けシート（日射量等）'!J937))</f>
        <v>0</v>
      </c>
    </row>
    <row r="941" spans="1:9">
      <c r="A941" s="20">
        <v>41678</v>
      </c>
      <c r="B941" s="35" t="s">
        <v>383</v>
      </c>
      <c r="C941" s="90">
        <f t="shared" si="42"/>
        <v>0</v>
      </c>
      <c r="D941" s="90">
        <f t="shared" si="43"/>
        <v>0</v>
      </c>
      <c r="E941" s="90">
        <f t="shared" si="44"/>
        <v>0</v>
      </c>
      <c r="F941" s="50">
        <f>'貼り付けシート（日射量等）'!G938/3.6*10^3</f>
        <v>0</v>
      </c>
      <c r="G941" s="50">
        <f>'貼り付けシート（日射量等）'!H938/3.6*10^3</f>
        <v>0</v>
      </c>
      <c r="H941" s="91">
        <f>RADIANS('貼り付けシート（日射量等）'!I938)</f>
        <v>0</v>
      </c>
      <c r="I941" s="91">
        <f>IF('貼り付けシート（日射量等）'!J938&lt;0,RADIANS(360+('貼り付けシート（日射量等）'!J938)),RADIANS('貼り付けシート（日射量等）'!J938))</f>
        <v>0</v>
      </c>
    </row>
    <row r="942" spans="1:9">
      <c r="A942" s="20">
        <v>41679</v>
      </c>
      <c r="B942" s="35" t="s">
        <v>360</v>
      </c>
      <c r="C942" s="90">
        <f t="shared" si="42"/>
        <v>0</v>
      </c>
      <c r="D942" s="90">
        <f t="shared" si="43"/>
        <v>0</v>
      </c>
      <c r="E942" s="90">
        <f t="shared" si="44"/>
        <v>0</v>
      </c>
      <c r="F942" s="50">
        <f>'貼り付けシート（日射量等）'!G939/3.6*10^3</f>
        <v>0</v>
      </c>
      <c r="G942" s="50">
        <f>'貼り付けシート（日射量等）'!H939/3.6*10^3</f>
        <v>0</v>
      </c>
      <c r="H942" s="91">
        <f>RADIANS('貼り付けシート（日射量等）'!I939)</f>
        <v>0</v>
      </c>
      <c r="I942" s="91">
        <f>IF('貼り付けシート（日射量等）'!J939&lt;0,RADIANS(360+('貼り付けシート（日射量等）'!J939)),RADIANS('貼り付けシート（日射量等）'!J939))</f>
        <v>0</v>
      </c>
    </row>
    <row r="943" spans="1:9">
      <c r="A943" s="20">
        <v>41679</v>
      </c>
      <c r="B943" s="35" t="s">
        <v>361</v>
      </c>
      <c r="C943" s="90">
        <f t="shared" si="42"/>
        <v>0</v>
      </c>
      <c r="D943" s="90">
        <f t="shared" si="43"/>
        <v>0</v>
      </c>
      <c r="E943" s="90">
        <f t="shared" si="44"/>
        <v>0</v>
      </c>
      <c r="F943" s="50">
        <f>'貼り付けシート（日射量等）'!G940/3.6*10^3</f>
        <v>0</v>
      </c>
      <c r="G943" s="50">
        <f>'貼り付けシート（日射量等）'!H940/3.6*10^3</f>
        <v>0</v>
      </c>
      <c r="H943" s="91">
        <f>RADIANS('貼り付けシート（日射量等）'!I940)</f>
        <v>0</v>
      </c>
      <c r="I943" s="91">
        <f>IF('貼り付けシート（日射量等）'!J940&lt;0,RADIANS(360+('貼り付けシート（日射量等）'!J940)),RADIANS('貼り付けシート（日射量等）'!J940))</f>
        <v>0</v>
      </c>
    </row>
    <row r="944" spans="1:9">
      <c r="A944" s="20">
        <v>41679</v>
      </c>
      <c r="B944" s="35" t="s">
        <v>362</v>
      </c>
      <c r="C944" s="90">
        <f t="shared" si="42"/>
        <v>0</v>
      </c>
      <c r="D944" s="90">
        <f t="shared" si="43"/>
        <v>0</v>
      </c>
      <c r="E944" s="90">
        <f t="shared" si="44"/>
        <v>0</v>
      </c>
      <c r="F944" s="50">
        <f>'貼り付けシート（日射量等）'!G941/3.6*10^3</f>
        <v>0</v>
      </c>
      <c r="G944" s="50">
        <f>'貼り付けシート（日射量等）'!H941/3.6*10^3</f>
        <v>0</v>
      </c>
      <c r="H944" s="91">
        <f>RADIANS('貼り付けシート（日射量等）'!I941)</f>
        <v>0</v>
      </c>
      <c r="I944" s="91">
        <f>IF('貼り付けシート（日射量等）'!J941&lt;0,RADIANS(360+('貼り付けシート（日射量等）'!J941)),RADIANS('貼り付けシート（日射量等）'!J941))</f>
        <v>0</v>
      </c>
    </row>
    <row r="945" spans="1:9">
      <c r="A945" s="20">
        <v>41679</v>
      </c>
      <c r="B945" s="35" t="s">
        <v>363</v>
      </c>
      <c r="C945" s="90">
        <f t="shared" si="42"/>
        <v>0</v>
      </c>
      <c r="D945" s="90">
        <f t="shared" si="43"/>
        <v>0</v>
      </c>
      <c r="E945" s="90">
        <f t="shared" si="44"/>
        <v>0</v>
      </c>
      <c r="F945" s="50">
        <f>'貼り付けシート（日射量等）'!G942/3.6*10^3</f>
        <v>0</v>
      </c>
      <c r="G945" s="50">
        <f>'貼り付けシート（日射量等）'!H942/3.6*10^3</f>
        <v>0</v>
      </c>
      <c r="H945" s="91">
        <f>RADIANS('貼り付けシート（日射量等）'!I942)</f>
        <v>0</v>
      </c>
      <c r="I945" s="91">
        <f>IF('貼り付けシート（日射量等）'!J942&lt;0,RADIANS(360+('貼り付けシート（日射量等）'!J942)),RADIANS('貼り付けシート（日射量等）'!J942))</f>
        <v>0</v>
      </c>
    </row>
    <row r="946" spans="1:9">
      <c r="A946" s="20">
        <v>41679</v>
      </c>
      <c r="B946" s="35" t="s">
        <v>364</v>
      </c>
      <c r="C946" s="90">
        <f t="shared" si="42"/>
        <v>0</v>
      </c>
      <c r="D946" s="90">
        <f t="shared" si="43"/>
        <v>0</v>
      </c>
      <c r="E946" s="90">
        <f t="shared" si="44"/>
        <v>0</v>
      </c>
      <c r="F946" s="50">
        <f>'貼り付けシート（日射量等）'!G943/3.6*10^3</f>
        <v>0</v>
      </c>
      <c r="G946" s="50">
        <f>'貼り付けシート（日射量等）'!H943/3.6*10^3</f>
        <v>0</v>
      </c>
      <c r="H946" s="91">
        <f>RADIANS('貼り付けシート（日射量等）'!I943)</f>
        <v>0</v>
      </c>
      <c r="I946" s="91">
        <f>IF('貼り付けシート（日射量等）'!J943&lt;0,RADIANS(360+('貼り付けシート（日射量等）'!J943)),RADIANS('貼り付けシート（日射量等）'!J943))</f>
        <v>0</v>
      </c>
    </row>
    <row r="947" spans="1:9">
      <c r="A947" s="20">
        <v>41679</v>
      </c>
      <c r="B947" s="35" t="s">
        <v>365</v>
      </c>
      <c r="C947" s="90">
        <f t="shared" si="42"/>
        <v>0</v>
      </c>
      <c r="D947" s="90">
        <f t="shared" si="43"/>
        <v>0</v>
      </c>
      <c r="E947" s="90">
        <f t="shared" si="44"/>
        <v>0</v>
      </c>
      <c r="F947" s="50">
        <f>'貼り付けシート（日射量等）'!G944/3.6*10^3</f>
        <v>0</v>
      </c>
      <c r="G947" s="50">
        <f>'貼り付けシート（日射量等）'!H944/3.6*10^3</f>
        <v>0</v>
      </c>
      <c r="H947" s="91">
        <f>RADIANS('貼り付けシート（日射量等）'!I944)</f>
        <v>0</v>
      </c>
      <c r="I947" s="91">
        <f>IF('貼り付けシート（日射量等）'!J944&lt;0,RADIANS(360+('貼り付けシート（日射量等）'!J944)),RADIANS('貼り付けシート（日射量等）'!J944))</f>
        <v>0</v>
      </c>
    </row>
    <row r="948" spans="1:9">
      <c r="A948" s="20">
        <v>41679</v>
      </c>
      <c r="B948" s="35" t="s">
        <v>366</v>
      </c>
      <c r="C948" s="90">
        <f t="shared" si="42"/>
        <v>14.833527449180318</v>
      </c>
      <c r="D948" s="90">
        <f t="shared" si="43"/>
        <v>4.0574573337030486</v>
      </c>
      <c r="E948" s="90">
        <f t="shared" si="44"/>
        <v>10.776070115477269</v>
      </c>
      <c r="F948" s="50">
        <f>'貼り付けシート（日射量等）'!G945/3.6*10^3</f>
        <v>22.222222222222221</v>
      </c>
      <c r="G948" s="50">
        <f>'貼り付けシート（日射量等）'!H945/3.6*10^3</f>
        <v>11.111111111111111</v>
      </c>
      <c r="H948" s="91">
        <f>RADIANS('貼り付けシート（日射量等）'!I945)</f>
        <v>5.5850536063818547E-2</v>
      </c>
      <c r="I948" s="91">
        <f>IF('貼り付けシート（日射量等）'!J945&lt;0,RADIANS(360+('貼り付けシート（日射量等）'!J945)),RADIANS('貼り付けシート（日射量等）'!J945))</f>
        <v>5.1033427328314191</v>
      </c>
    </row>
    <row r="949" spans="1:9">
      <c r="A949" s="20">
        <v>41679</v>
      </c>
      <c r="B949" s="35" t="s">
        <v>367</v>
      </c>
      <c r="C949" s="90">
        <f t="shared" si="42"/>
        <v>52.431680692338219</v>
      </c>
      <c r="D949" s="90">
        <f t="shared" si="43"/>
        <v>6.6333827015598219</v>
      </c>
      <c r="E949" s="90">
        <f t="shared" si="44"/>
        <v>45.798297990778394</v>
      </c>
      <c r="F949" s="50">
        <f>'貼り付けシート（日射量等）'!G946/3.6*10^3</f>
        <v>16.666666666666668</v>
      </c>
      <c r="G949" s="50">
        <f>'貼り付けシート（日射量等）'!H946/3.6*10^3</f>
        <v>47.222222222222221</v>
      </c>
      <c r="H949" s="91">
        <f>RADIANS('貼り付けシート（日射量等）'!I946)</f>
        <v>0.23387411976724015</v>
      </c>
      <c r="I949" s="91">
        <f>IF('貼り付けシート（日射量等）'!J946&lt;0,RADIANS(360+('貼り付けシート（日射量等）'!J946)),RADIANS('貼り付けシート（日射量等）'!J946))</f>
        <v>5.2848569750388297</v>
      </c>
    </row>
    <row r="950" spans="1:9">
      <c r="A950" s="20">
        <v>41679</v>
      </c>
      <c r="B950" s="35" t="s">
        <v>368</v>
      </c>
      <c r="C950" s="90">
        <f t="shared" si="42"/>
        <v>92.089492518975504</v>
      </c>
      <c r="D950" s="90">
        <f t="shared" si="43"/>
        <v>11.268966652895994</v>
      </c>
      <c r="E950" s="90">
        <f t="shared" si="44"/>
        <v>80.820525866079507</v>
      </c>
      <c r="F950" s="50">
        <f>'貼り付けシート（日射量等）'!G947/3.6*10^3</f>
        <v>19.444444444444446</v>
      </c>
      <c r="G950" s="50">
        <f>'貼り付けシート（日射量等）'!H947/3.6*10^3</f>
        <v>83.333333333333329</v>
      </c>
      <c r="H950" s="91">
        <f>RADIANS('貼り付けシート（日射量等）'!I947)</f>
        <v>0.38920842319473548</v>
      </c>
      <c r="I950" s="91">
        <f>IF('貼り付けシート（日射量等）'!J947&lt;0,RADIANS(360+('貼り付けシート（日射量等）'!J947)),RADIANS('貼り付けシート（日射量等）'!J947))</f>
        <v>5.4942964852781495</v>
      </c>
    </row>
    <row r="951" spans="1:9">
      <c r="A951" s="20">
        <v>41679</v>
      </c>
      <c r="B951" s="35" t="s">
        <v>369</v>
      </c>
      <c r="C951" s="90">
        <f t="shared" si="42"/>
        <v>159.86852438572018</v>
      </c>
      <c r="D951" s="90">
        <f t="shared" si="43"/>
        <v>27.861665471123636</v>
      </c>
      <c r="E951" s="90">
        <f t="shared" si="44"/>
        <v>132.00685891459653</v>
      </c>
      <c r="F951" s="50">
        <f>'貼り付けシート（日射量等）'!G948/3.6*10^3</f>
        <v>38.888888888888893</v>
      </c>
      <c r="G951" s="50">
        <f>'貼り付けシート（日射量等）'!H948/3.6*10^3</f>
        <v>136.11111111111109</v>
      </c>
      <c r="H951" s="91">
        <f>RADIANS('貼り付けシート（日射量等）'!I948)</f>
        <v>0.51312680008633282</v>
      </c>
      <c r="I951" s="91">
        <f>IF('貼り付けシート（日射量等）'!J948&lt;0,RADIANS(360+('貼り付けシート（日射量等）'!J948)),RADIANS('貼り付けシート（日射量等）'!J948))</f>
        <v>5.7403879098093498</v>
      </c>
    </row>
    <row r="952" spans="1:9">
      <c r="A952" s="20">
        <v>41679</v>
      </c>
      <c r="B952" s="35" t="s">
        <v>370</v>
      </c>
      <c r="C952" s="90">
        <f t="shared" si="42"/>
        <v>142.14413735787218</v>
      </c>
      <c r="D952" s="90">
        <f t="shared" si="43"/>
        <v>15.525313501014269</v>
      </c>
      <c r="E952" s="90">
        <f t="shared" si="44"/>
        <v>126.6188238568579</v>
      </c>
      <c r="F952" s="50">
        <f>'貼り付けシート（日射量等）'!G949/3.6*10^3</f>
        <v>19.444444444444446</v>
      </c>
      <c r="G952" s="50">
        <f>'貼り付けシート（日射量等）'!H949/3.6*10^3</f>
        <v>130.55555555555554</v>
      </c>
      <c r="H952" s="91">
        <f>RADIANS('貼り付けシート（日射量等）'!I949)</f>
        <v>0.59166661642607765</v>
      </c>
      <c r="I952" s="91">
        <f>IF('貼り付けシート（日射量等）'!J949&lt;0,RADIANS(360+('貼り付けシート（日射量等）'!J949)),RADIANS('貼り付けシート（日射量等）'!J949))</f>
        <v>6.0231312486324313</v>
      </c>
    </row>
    <row r="953" spans="1:9">
      <c r="A953" s="20">
        <v>41679</v>
      </c>
      <c r="B953" s="35" t="s">
        <v>371</v>
      </c>
      <c r="C953" s="90">
        <f t="shared" si="42"/>
        <v>148.36489705340514</v>
      </c>
      <c r="D953" s="90">
        <f t="shared" si="43"/>
        <v>13.66402060993928</v>
      </c>
      <c r="E953" s="90">
        <f t="shared" si="44"/>
        <v>134.70087644346586</v>
      </c>
      <c r="F953" s="50">
        <f>'貼り付けシート（日射量等）'!G950/3.6*10^3</f>
        <v>16.666666666666668</v>
      </c>
      <c r="G953" s="50">
        <f>'貼り付けシート（日射量等）'!H950/3.6*10^3</f>
        <v>138.88888888888889</v>
      </c>
      <c r="H953" s="91">
        <f>RADIANS('貼り付けシート（日射量等）'!I950)</f>
        <v>0.61261056745000975</v>
      </c>
      <c r="I953" s="91">
        <f>IF('貼り付けシート（日射量等）'!J950&lt;0,RADIANS(360+('貼り付けシート（日射量等）'!J950)),RADIANS('貼り付けシート（日射量等）'!J950))</f>
        <v>4.7123889803846901E-2</v>
      </c>
    </row>
    <row r="954" spans="1:9">
      <c r="A954" s="20">
        <v>41679</v>
      </c>
      <c r="B954" s="35" t="s">
        <v>372</v>
      </c>
      <c r="C954" s="90">
        <f t="shared" si="42"/>
        <v>136.38174643024277</v>
      </c>
      <c r="D954" s="90">
        <f t="shared" si="43"/>
        <v>15.150957631123489</v>
      </c>
      <c r="E954" s="90">
        <f t="shared" si="44"/>
        <v>121.23078879911928</v>
      </c>
      <c r="F954" s="50">
        <f>'貼り付けシート（日射量等）'!G951/3.6*10^3</f>
        <v>19.444444444444446</v>
      </c>
      <c r="G954" s="50">
        <f>'貼り付けシート（日射量等）'!H951/3.6*10^3</f>
        <v>125</v>
      </c>
      <c r="H954" s="91">
        <f>RADIANS('貼り付けシート（日射量等）'!I951)</f>
        <v>0.57246799465414</v>
      </c>
      <c r="I954" s="91">
        <f>IF('貼り付けシート（日射量等）'!J951&lt;0,RADIANS(360+('貼り付けシート（日射量等）'!J951)),RADIANS('貼り付けシート（日射量等）'!J951))</f>
        <v>0.3490658503988659</v>
      </c>
    </row>
    <row r="955" spans="1:9">
      <c r="A955" s="20">
        <v>41679</v>
      </c>
      <c r="B955" s="35" t="s">
        <v>373</v>
      </c>
      <c r="C955" s="90">
        <f t="shared" si="42"/>
        <v>111.02159312201906</v>
      </c>
      <c r="D955" s="90">
        <f t="shared" si="43"/>
        <v>11.342944553854322</v>
      </c>
      <c r="E955" s="90">
        <f t="shared" si="44"/>
        <v>99.678648568164732</v>
      </c>
      <c r="F955" s="50">
        <f>'貼り付けシート（日射量等）'!G952/3.6*10^3</f>
        <v>16.666666666666668</v>
      </c>
      <c r="G955" s="50">
        <f>'貼り付けシート（日射量等）'!H952/3.6*10^3</f>
        <v>102.77777777777777</v>
      </c>
      <c r="H955" s="91">
        <f>RADIANS('貼り付けシート（日射量等）'!I952)</f>
        <v>0.47996554429844063</v>
      </c>
      <c r="I955" s="91">
        <f>IF('貼り付けシート（日射量等）'!J952&lt;0,RADIANS(360+('貼り付けシート（日射量等）'!J952)),RADIANS('貼り付けシート（日射量等）'!J952))</f>
        <v>0.6213372137099813</v>
      </c>
    </row>
    <row r="956" spans="1:9">
      <c r="A956" s="20">
        <v>41679</v>
      </c>
      <c r="B956" s="35" t="s">
        <v>374</v>
      </c>
      <c r="C956" s="90">
        <f t="shared" si="42"/>
        <v>78.844758660109903</v>
      </c>
      <c r="D956" s="90">
        <f t="shared" si="43"/>
        <v>8.8003029095076446</v>
      </c>
      <c r="E956" s="90">
        <f t="shared" si="44"/>
        <v>70.044455750602253</v>
      </c>
      <c r="F956" s="50">
        <f>'貼り付けシート（日射量等）'!G953/3.6*10^3</f>
        <v>16.666666666666668</v>
      </c>
      <c r="G956" s="50">
        <f>'貼り付けシート（日射量等）'!H953/3.6*10^3</f>
        <v>72.222222222222229</v>
      </c>
      <c r="H956" s="91">
        <f>RADIANS('貼り付けシート（日射量等）'!I953)</f>
        <v>0.3438298626428829</v>
      </c>
      <c r="I956" s="91">
        <f>IF('貼り付けシート（日射量等）'!J953&lt;0,RADIANS(360+('貼り付けシート（日射量等）'!J953)),RADIANS('貼り付けシート（日射量等）'!J953))</f>
        <v>0.85521133347722145</v>
      </c>
    </row>
    <row r="957" spans="1:9">
      <c r="A957" s="20">
        <v>41679</v>
      </c>
      <c r="B957" s="35" t="s">
        <v>375</v>
      </c>
      <c r="C957" s="90">
        <f t="shared" si="42"/>
        <v>42.472992597946678</v>
      </c>
      <c r="D957" s="90">
        <f t="shared" si="43"/>
        <v>7.4507647226455518</v>
      </c>
      <c r="E957" s="90">
        <f t="shared" si="44"/>
        <v>35.022227875301127</v>
      </c>
      <c r="F957" s="50">
        <f>'貼り付けシート（日射量等）'!G954/3.6*10^3</f>
        <v>22.222222222222221</v>
      </c>
      <c r="G957" s="50">
        <f>'貼り付けシート（日射量等）'!H954/3.6*10^3</f>
        <v>36.111111111111114</v>
      </c>
      <c r="H957" s="91">
        <f>RADIANS('貼り付けシート（日射量等）'!I954)</f>
        <v>0.18151424220741028</v>
      </c>
      <c r="I957" s="91">
        <f>IF('貼り付けシート（日射量等）'!J954&lt;0,RADIANS(360+('貼り付けシート（日射量等）'!J954)),RADIANS('貼り付けシート（日射量等）'!J954))</f>
        <v>1.0559241974565694</v>
      </c>
    </row>
    <row r="958" spans="1:9">
      <c r="A958" s="20">
        <v>41679</v>
      </c>
      <c r="B958" s="35" t="s">
        <v>376</v>
      </c>
      <c r="C958" s="90">
        <f t="shared" si="42"/>
        <v>6.3380910114210476</v>
      </c>
      <c r="D958" s="90">
        <f t="shared" si="43"/>
        <v>0.95005595368241302</v>
      </c>
      <c r="E958" s="90">
        <f t="shared" si="44"/>
        <v>5.3880350577386347</v>
      </c>
      <c r="F958" s="50">
        <f>'貼り付けシート（日射量等）'!G955/3.6*10^3</f>
        <v>2.7777777777777777</v>
      </c>
      <c r="G958" s="50">
        <f>'貼り付けシート（日射量等）'!H955/3.6*10^3</f>
        <v>5.5555555555555554</v>
      </c>
      <c r="H958" s="91">
        <f>RADIANS('貼り付けシート（日射量等）'!I955)</f>
        <v>0</v>
      </c>
      <c r="I958" s="91">
        <f>IF('貼り付けシート（日射量等）'!J955&lt;0,RADIANS(360+('貼り付けシート（日射量等）'!J955)),RADIANS('貼り付けシート（日射量等）'!J955))</f>
        <v>0</v>
      </c>
    </row>
    <row r="959" spans="1:9">
      <c r="A959" s="20">
        <v>41679</v>
      </c>
      <c r="B959" s="35" t="s">
        <v>377</v>
      </c>
      <c r="C959" s="90">
        <f t="shared" si="42"/>
        <v>0</v>
      </c>
      <c r="D959" s="90">
        <f t="shared" si="43"/>
        <v>0</v>
      </c>
      <c r="E959" s="90">
        <f t="shared" si="44"/>
        <v>0</v>
      </c>
      <c r="F959" s="50">
        <f>'貼り付けシート（日射量等）'!G956/3.6*10^3</f>
        <v>0</v>
      </c>
      <c r="G959" s="50">
        <f>'貼り付けシート（日射量等）'!H956/3.6*10^3</f>
        <v>0</v>
      </c>
      <c r="H959" s="91">
        <f>RADIANS('貼り付けシート（日射量等）'!I956)</f>
        <v>0</v>
      </c>
      <c r="I959" s="91">
        <f>IF('貼り付けシート（日射量等）'!J956&lt;0,RADIANS(360+('貼り付けシート（日射量等）'!J956)),RADIANS('貼り付けシート（日射量等）'!J956))</f>
        <v>0</v>
      </c>
    </row>
    <row r="960" spans="1:9">
      <c r="A960" s="20">
        <v>41679</v>
      </c>
      <c r="B960" s="35" t="s">
        <v>378</v>
      </c>
      <c r="C960" s="90">
        <f t="shared" si="42"/>
        <v>0</v>
      </c>
      <c r="D960" s="90">
        <f t="shared" si="43"/>
        <v>0</v>
      </c>
      <c r="E960" s="90">
        <f t="shared" si="44"/>
        <v>0</v>
      </c>
      <c r="F960" s="50">
        <f>'貼り付けシート（日射量等）'!G957/3.6*10^3</f>
        <v>0</v>
      </c>
      <c r="G960" s="50">
        <f>'貼り付けシート（日射量等）'!H957/3.6*10^3</f>
        <v>0</v>
      </c>
      <c r="H960" s="91">
        <f>RADIANS('貼り付けシート（日射量等）'!I957)</f>
        <v>0</v>
      </c>
      <c r="I960" s="91">
        <f>IF('貼り付けシート（日射量等）'!J957&lt;0,RADIANS(360+('貼り付けシート（日射量等）'!J957)),RADIANS('貼り付けシート（日射量等）'!J957))</f>
        <v>0</v>
      </c>
    </row>
    <row r="961" spans="1:9">
      <c r="A961" s="20">
        <v>41679</v>
      </c>
      <c r="B961" s="35" t="s">
        <v>379</v>
      </c>
      <c r="C961" s="90">
        <f t="shared" si="42"/>
        <v>0</v>
      </c>
      <c r="D961" s="90">
        <f t="shared" si="43"/>
        <v>0</v>
      </c>
      <c r="E961" s="90">
        <f t="shared" si="44"/>
        <v>0</v>
      </c>
      <c r="F961" s="50">
        <f>'貼り付けシート（日射量等）'!G958/3.6*10^3</f>
        <v>0</v>
      </c>
      <c r="G961" s="50">
        <f>'貼り付けシート（日射量等）'!H958/3.6*10^3</f>
        <v>0</v>
      </c>
      <c r="H961" s="91">
        <f>RADIANS('貼り付けシート（日射量等）'!I958)</f>
        <v>0</v>
      </c>
      <c r="I961" s="91">
        <f>IF('貼り付けシート（日射量等）'!J958&lt;0,RADIANS(360+('貼り付けシート（日射量等）'!J958)),RADIANS('貼り付けシート（日射量等）'!J958))</f>
        <v>0</v>
      </c>
    </row>
    <row r="962" spans="1:9">
      <c r="A962" s="20">
        <v>41679</v>
      </c>
      <c r="B962" s="35" t="s">
        <v>380</v>
      </c>
      <c r="C962" s="90">
        <f t="shared" si="42"/>
        <v>0</v>
      </c>
      <c r="D962" s="90">
        <f t="shared" si="43"/>
        <v>0</v>
      </c>
      <c r="E962" s="90">
        <f t="shared" si="44"/>
        <v>0</v>
      </c>
      <c r="F962" s="50">
        <f>'貼り付けシート（日射量等）'!G959/3.6*10^3</f>
        <v>0</v>
      </c>
      <c r="G962" s="50">
        <f>'貼り付けシート（日射量等）'!H959/3.6*10^3</f>
        <v>0</v>
      </c>
      <c r="H962" s="91">
        <f>RADIANS('貼り付けシート（日射量等）'!I959)</f>
        <v>0</v>
      </c>
      <c r="I962" s="91">
        <f>IF('貼り付けシート（日射量等）'!J959&lt;0,RADIANS(360+('貼り付けシート（日射量等）'!J959)),RADIANS('貼り付けシート（日射量等）'!J959))</f>
        <v>0</v>
      </c>
    </row>
    <row r="963" spans="1:9">
      <c r="A963" s="20">
        <v>41679</v>
      </c>
      <c r="B963" s="35" t="s">
        <v>381</v>
      </c>
      <c r="C963" s="90">
        <f t="shared" si="42"/>
        <v>0</v>
      </c>
      <c r="D963" s="90">
        <f t="shared" si="43"/>
        <v>0</v>
      </c>
      <c r="E963" s="90">
        <f t="shared" si="44"/>
        <v>0</v>
      </c>
      <c r="F963" s="50">
        <f>'貼り付けシート（日射量等）'!G960/3.6*10^3</f>
        <v>0</v>
      </c>
      <c r="G963" s="50">
        <f>'貼り付けシート（日射量等）'!H960/3.6*10^3</f>
        <v>0</v>
      </c>
      <c r="H963" s="91">
        <f>RADIANS('貼り付けシート（日射量等）'!I960)</f>
        <v>0</v>
      </c>
      <c r="I963" s="91">
        <f>IF('貼り付けシート（日射量等）'!J960&lt;0,RADIANS(360+('貼り付けシート（日射量等）'!J960)),RADIANS('貼り付けシート（日射量等）'!J960))</f>
        <v>0</v>
      </c>
    </row>
    <row r="964" spans="1:9">
      <c r="A964" s="20">
        <v>41679</v>
      </c>
      <c r="B964" s="35" t="s">
        <v>382</v>
      </c>
      <c r="C964" s="90">
        <f t="shared" si="42"/>
        <v>0</v>
      </c>
      <c r="D964" s="90">
        <f t="shared" si="43"/>
        <v>0</v>
      </c>
      <c r="E964" s="90">
        <f t="shared" si="44"/>
        <v>0</v>
      </c>
      <c r="F964" s="50">
        <f>'貼り付けシート（日射量等）'!G961/3.6*10^3</f>
        <v>0</v>
      </c>
      <c r="G964" s="50">
        <f>'貼り付けシート（日射量等）'!H961/3.6*10^3</f>
        <v>0</v>
      </c>
      <c r="H964" s="91">
        <f>RADIANS('貼り付けシート（日射量等）'!I961)</f>
        <v>0</v>
      </c>
      <c r="I964" s="91">
        <f>IF('貼り付けシート（日射量等）'!J961&lt;0,RADIANS(360+('貼り付けシート（日射量等）'!J961)),RADIANS('貼り付けシート（日射量等）'!J961))</f>
        <v>0</v>
      </c>
    </row>
    <row r="965" spans="1:9">
      <c r="A965" s="20">
        <v>41679</v>
      </c>
      <c r="B965" s="35" t="s">
        <v>383</v>
      </c>
      <c r="C965" s="90">
        <f t="shared" si="42"/>
        <v>0</v>
      </c>
      <c r="D965" s="90">
        <f t="shared" si="43"/>
        <v>0</v>
      </c>
      <c r="E965" s="90">
        <f t="shared" si="44"/>
        <v>0</v>
      </c>
      <c r="F965" s="50">
        <f>'貼り付けシート（日射量等）'!G962/3.6*10^3</f>
        <v>0</v>
      </c>
      <c r="G965" s="50">
        <f>'貼り付けシート（日射量等）'!H962/3.6*10^3</f>
        <v>0</v>
      </c>
      <c r="H965" s="91">
        <f>RADIANS('貼り付けシート（日射量等）'!I962)</f>
        <v>0</v>
      </c>
      <c r="I965" s="91">
        <f>IF('貼り付けシート（日射量等）'!J962&lt;0,RADIANS(360+('貼り付けシート（日射量等）'!J962)),RADIANS('貼り付けシート（日射量等）'!J962))</f>
        <v>0</v>
      </c>
    </row>
    <row r="966" spans="1:9">
      <c r="A966" s="20">
        <v>41680</v>
      </c>
      <c r="B966" s="35" t="s">
        <v>360</v>
      </c>
      <c r="C966" s="90">
        <f t="shared" si="42"/>
        <v>0</v>
      </c>
      <c r="D966" s="90">
        <f t="shared" si="43"/>
        <v>0</v>
      </c>
      <c r="E966" s="90">
        <f t="shared" si="44"/>
        <v>0</v>
      </c>
      <c r="F966" s="50">
        <f>'貼り付けシート（日射量等）'!G963/3.6*10^3</f>
        <v>0</v>
      </c>
      <c r="G966" s="50">
        <f>'貼り付けシート（日射量等）'!H963/3.6*10^3</f>
        <v>0</v>
      </c>
      <c r="H966" s="91">
        <f>RADIANS('貼り付けシート（日射量等）'!I963)</f>
        <v>0</v>
      </c>
      <c r="I966" s="91">
        <f>IF('貼り付けシート（日射量等）'!J963&lt;0,RADIANS(360+('貼り付けシート（日射量等）'!J963)),RADIANS('貼り付けシート（日射量等）'!J963))</f>
        <v>0</v>
      </c>
    </row>
    <row r="967" spans="1:9">
      <c r="A967" s="20">
        <v>41680</v>
      </c>
      <c r="B967" s="35" t="s">
        <v>361</v>
      </c>
      <c r="C967" s="90">
        <f t="shared" ref="C967:C1030" si="45">IF(D967&lt;0,E967,D967+E967)</f>
        <v>0</v>
      </c>
      <c r="D967" s="90">
        <f t="shared" ref="D967:D1030" si="46">F967*(SIN(H967)*COS($O$5)+COS(H967)*SIN($O$5)*COS($O$4-I967))</f>
        <v>0</v>
      </c>
      <c r="E967" s="90">
        <f t="shared" ref="E967:E1030" si="47">G967*(1+COS($O$5))/2</f>
        <v>0</v>
      </c>
      <c r="F967" s="50">
        <f>'貼り付けシート（日射量等）'!G964/3.6*10^3</f>
        <v>0</v>
      </c>
      <c r="G967" s="50">
        <f>'貼り付けシート（日射量等）'!H964/3.6*10^3</f>
        <v>0</v>
      </c>
      <c r="H967" s="91">
        <f>RADIANS('貼り付けシート（日射量等）'!I964)</f>
        <v>0</v>
      </c>
      <c r="I967" s="91">
        <f>IF('貼り付けシート（日射量等）'!J964&lt;0,RADIANS(360+('貼り付けシート（日射量等）'!J964)),RADIANS('貼り付けシート（日射量等）'!J964))</f>
        <v>0</v>
      </c>
    </row>
    <row r="968" spans="1:9">
      <c r="A968" s="20">
        <v>41680</v>
      </c>
      <c r="B968" s="35" t="s">
        <v>362</v>
      </c>
      <c r="C968" s="90">
        <f t="shared" si="45"/>
        <v>0</v>
      </c>
      <c r="D968" s="90">
        <f t="shared" si="46"/>
        <v>0</v>
      </c>
      <c r="E968" s="90">
        <f t="shared" si="47"/>
        <v>0</v>
      </c>
      <c r="F968" s="50">
        <f>'貼り付けシート（日射量等）'!G965/3.6*10^3</f>
        <v>0</v>
      </c>
      <c r="G968" s="50">
        <f>'貼り付けシート（日射量等）'!H965/3.6*10^3</f>
        <v>0</v>
      </c>
      <c r="H968" s="91">
        <f>RADIANS('貼り付けシート（日射量等）'!I965)</f>
        <v>0</v>
      </c>
      <c r="I968" s="91">
        <f>IF('貼り付けシート（日射量等）'!J965&lt;0,RADIANS(360+('貼り付けシート（日射量等）'!J965)),RADIANS('貼り付けシート（日射量等）'!J965))</f>
        <v>0</v>
      </c>
    </row>
    <row r="969" spans="1:9">
      <c r="A969" s="20">
        <v>41680</v>
      </c>
      <c r="B969" s="35" t="s">
        <v>363</v>
      </c>
      <c r="C969" s="90">
        <f t="shared" si="45"/>
        <v>0</v>
      </c>
      <c r="D969" s="90">
        <f t="shared" si="46"/>
        <v>0</v>
      </c>
      <c r="E969" s="90">
        <f t="shared" si="47"/>
        <v>0</v>
      </c>
      <c r="F969" s="50">
        <f>'貼り付けシート（日射量等）'!G966/3.6*10^3</f>
        <v>0</v>
      </c>
      <c r="G969" s="50">
        <f>'貼り付けシート（日射量等）'!H966/3.6*10^3</f>
        <v>0</v>
      </c>
      <c r="H969" s="91">
        <f>RADIANS('貼り付けシート（日射量等）'!I966)</f>
        <v>0</v>
      </c>
      <c r="I969" s="91">
        <f>IF('貼り付けシート（日射量等）'!J966&lt;0,RADIANS(360+('貼り付けシート（日射量等）'!J966)),RADIANS('貼り付けシート（日射量等）'!J966))</f>
        <v>0</v>
      </c>
    </row>
    <row r="970" spans="1:9">
      <c r="A970" s="20">
        <v>41680</v>
      </c>
      <c r="B970" s="35" t="s">
        <v>364</v>
      </c>
      <c r="C970" s="90">
        <f t="shared" si="45"/>
        <v>0</v>
      </c>
      <c r="D970" s="90">
        <f t="shared" si="46"/>
        <v>0</v>
      </c>
      <c r="E970" s="90">
        <f t="shared" si="47"/>
        <v>0</v>
      </c>
      <c r="F970" s="50">
        <f>'貼り付けシート（日射量等）'!G967/3.6*10^3</f>
        <v>0</v>
      </c>
      <c r="G970" s="50">
        <f>'貼り付けシート（日射量等）'!H967/3.6*10^3</f>
        <v>0</v>
      </c>
      <c r="H970" s="91">
        <f>RADIANS('貼り付けシート（日射量等）'!I967)</f>
        <v>0</v>
      </c>
      <c r="I970" s="91">
        <f>IF('貼り付けシート（日射量等）'!J967&lt;0,RADIANS(360+('貼り付けシート（日射量等）'!J967)),RADIANS('貼り付けシート（日射量等）'!J967))</f>
        <v>0</v>
      </c>
    </row>
    <row r="971" spans="1:9">
      <c r="A971" s="20">
        <v>41680</v>
      </c>
      <c r="B971" s="35" t="s">
        <v>365</v>
      </c>
      <c r="C971" s="90">
        <f t="shared" si="45"/>
        <v>0</v>
      </c>
      <c r="D971" s="90">
        <f t="shared" si="46"/>
        <v>0</v>
      </c>
      <c r="E971" s="90">
        <f t="shared" si="47"/>
        <v>0</v>
      </c>
      <c r="F971" s="50">
        <f>'貼り付けシート（日射量等）'!G968/3.6*10^3</f>
        <v>0</v>
      </c>
      <c r="G971" s="50">
        <f>'貼り付けシート（日射量等）'!H968/3.6*10^3</f>
        <v>0</v>
      </c>
      <c r="H971" s="91">
        <f>RADIANS('貼り付けシート（日射量等）'!I968)</f>
        <v>0</v>
      </c>
      <c r="I971" s="91">
        <f>IF('貼り付けシート（日射量等）'!J968&lt;0,RADIANS(360+('貼り付けシート（日射量等）'!J968)),RADIANS('貼り付けシート（日射量等）'!J968))</f>
        <v>0</v>
      </c>
    </row>
    <row r="972" spans="1:9">
      <c r="A972" s="20">
        <v>41680</v>
      </c>
      <c r="B972" s="35" t="s">
        <v>366</v>
      </c>
      <c r="C972" s="90">
        <f t="shared" si="45"/>
        <v>16.403778454105343</v>
      </c>
      <c r="D972" s="90">
        <f t="shared" si="46"/>
        <v>5.6277083386280724</v>
      </c>
      <c r="E972" s="90">
        <f t="shared" si="47"/>
        <v>10.776070115477269</v>
      </c>
      <c r="F972" s="50">
        <f>'貼り付けシート（日射量等）'!G969/3.6*10^3</f>
        <v>30.555555555555554</v>
      </c>
      <c r="G972" s="50">
        <f>'貼り付けシート（日射量等）'!H969/3.6*10^3</f>
        <v>11.111111111111111</v>
      </c>
      <c r="H972" s="91">
        <f>RADIANS('貼り付けシート（日射量等）'!I969)</f>
        <v>5.9341194567807204E-2</v>
      </c>
      <c r="I972" s="91">
        <f>IF('貼り付けシート（日射量等）'!J969&lt;0,RADIANS(360+('貼り付けシート（日射量等）'!J969)),RADIANS('貼り付けシート（日射量等）'!J969))</f>
        <v>5.0981067450754374</v>
      </c>
    </row>
    <row r="973" spans="1:9">
      <c r="A973" s="20">
        <v>41680</v>
      </c>
      <c r="B973" s="35" t="s">
        <v>367</v>
      </c>
      <c r="C973" s="90">
        <f t="shared" si="45"/>
        <v>66.104559224642841</v>
      </c>
      <c r="D973" s="90">
        <f t="shared" si="46"/>
        <v>12.224208647256496</v>
      </c>
      <c r="E973" s="90">
        <f t="shared" si="47"/>
        <v>53.880350577386345</v>
      </c>
      <c r="F973" s="50">
        <f>'貼り付けシート（日射量等）'!G970/3.6*10^3</f>
        <v>30.555555555555554</v>
      </c>
      <c r="G973" s="50">
        <f>'貼り付けシート（日射量等）'!H970/3.6*10^3</f>
        <v>55.555555555555557</v>
      </c>
      <c r="H973" s="91">
        <f>RADIANS('貼り付けシート（日射量等）'!I970)</f>
        <v>0.23736477827122882</v>
      </c>
      <c r="I973" s="91">
        <f>IF('貼り付けシート（日射量等）'!J970&lt;0,RADIANS(360+('貼り付けシート（日射量等）'!J970)),RADIANS('貼り付けシート（日射量等）'!J970))</f>
        <v>5.2813663165348412</v>
      </c>
    </row>
    <row r="974" spans="1:9">
      <c r="A974" s="20">
        <v>41680</v>
      </c>
      <c r="B974" s="35" t="s">
        <v>368</v>
      </c>
      <c r="C974" s="90">
        <f t="shared" si="45"/>
        <v>92.1533093115101</v>
      </c>
      <c r="D974" s="90">
        <f t="shared" si="46"/>
        <v>11.332783445430586</v>
      </c>
      <c r="E974" s="90">
        <f t="shared" si="47"/>
        <v>80.820525866079507</v>
      </c>
      <c r="F974" s="50">
        <f>'貼り付けシート（日射量等）'!G971/3.6*10^3</f>
        <v>19.444444444444446</v>
      </c>
      <c r="G974" s="50">
        <f>'貼り付けシート（日射量等）'!H971/3.6*10^3</f>
        <v>83.333333333333329</v>
      </c>
      <c r="H974" s="91">
        <f>RADIANS('貼り付けシート（日射量等）'!I971)</f>
        <v>0.39444441095071853</v>
      </c>
      <c r="I974" s="91">
        <f>IF('貼り付けシート（日射量等）'!J971&lt;0,RADIANS(360+('貼り付けシート（日射量等）'!J971)),RADIANS('貼り付けシート（日射量等）'!J971))</f>
        <v>5.4908058267741611</v>
      </c>
    </row>
    <row r="975" spans="1:9">
      <c r="A975" s="20">
        <v>41680</v>
      </c>
      <c r="B975" s="35" t="s">
        <v>369</v>
      </c>
      <c r="C975" s="90">
        <f t="shared" si="45"/>
        <v>126.44802032077722</v>
      </c>
      <c r="D975" s="90">
        <f t="shared" si="46"/>
        <v>15.993301637135238</v>
      </c>
      <c r="E975" s="90">
        <f t="shared" si="47"/>
        <v>110.45471868364199</v>
      </c>
      <c r="F975" s="50">
        <f>'貼り付けシート（日射量等）'!G972/3.6*10^3</f>
        <v>22.222222222222221</v>
      </c>
      <c r="G975" s="50">
        <f>'貼り付けシート（日射量等）'!H972/3.6*10^3</f>
        <v>113.88888888888887</v>
      </c>
      <c r="H975" s="91">
        <f>RADIANS('貼り付けシート（日射量等）'!I972)</f>
        <v>0.51836278784231582</v>
      </c>
      <c r="I975" s="91">
        <f>IF('貼り付けシート（日射量等）'!J972&lt;0,RADIANS(360+('貼り付けシート（日射量等）'!J972)),RADIANS('貼り付けシート（日射量等）'!J972))</f>
        <v>5.7386425805573555</v>
      </c>
    </row>
    <row r="976" spans="1:9">
      <c r="A976" s="20">
        <v>41680</v>
      </c>
      <c r="B976" s="35" t="s">
        <v>370</v>
      </c>
      <c r="C976" s="90">
        <f t="shared" si="45"/>
        <v>142.67204712362971</v>
      </c>
      <c r="D976" s="90">
        <f t="shared" si="46"/>
        <v>13.359205737902482</v>
      </c>
      <c r="E976" s="90">
        <f t="shared" si="47"/>
        <v>129.31284138572724</v>
      </c>
      <c r="F976" s="50">
        <f>'貼り付けシート（日射量等）'!G973/3.6*10^3</f>
        <v>16.666666666666668</v>
      </c>
      <c r="G976" s="50">
        <f>'貼り付けシート（日射量等）'!H973/3.6*10^3</f>
        <v>133.33333333333334</v>
      </c>
      <c r="H976" s="91">
        <f>RADIANS('貼り付けシート（日射量等）'!I973)</f>
        <v>0.59690260418206076</v>
      </c>
      <c r="I976" s="91">
        <f>IF('貼り付けシート（日射量等）'!J973&lt;0,RADIANS(360+('貼り付けシート（日射量等）'!J973)),RADIANS('貼り付けシート（日射量等）'!J973))</f>
        <v>6.0231312486324313</v>
      </c>
    </row>
    <row r="977" spans="1:9">
      <c r="A977" s="20">
        <v>41680</v>
      </c>
      <c r="B977" s="35" t="s">
        <v>371</v>
      </c>
      <c r="C977" s="90">
        <f t="shared" si="45"/>
        <v>132.25055254751234</v>
      </c>
      <c r="D977" s="90">
        <f t="shared" si="46"/>
        <v>13.713781277262376</v>
      </c>
      <c r="E977" s="90">
        <f t="shared" si="47"/>
        <v>118.53677127024996</v>
      </c>
      <c r="F977" s="50">
        <f>'貼り付けシート（日射量等）'!G974/3.6*10^3</f>
        <v>16.666666666666668</v>
      </c>
      <c r="G977" s="50">
        <f>'貼り付けシート（日射量等）'!H974/3.6*10^3</f>
        <v>122.22222222222221</v>
      </c>
      <c r="H977" s="91">
        <f>RADIANS('貼り付けシート（日射量等）'!I974)</f>
        <v>0.61784655520599263</v>
      </c>
      <c r="I977" s="91">
        <f>IF('貼り付けシート（日射量等）'!J974&lt;0,RADIANS(360+('貼り付けシート（日射量等）'!J974)),RADIANS('貼り付けシート（日射量等）'!J974))</f>
        <v>4.7123889803846901E-2</v>
      </c>
    </row>
    <row r="978" spans="1:9">
      <c r="A978" s="20">
        <v>41680</v>
      </c>
      <c r="B978" s="35" t="s">
        <v>372</v>
      </c>
      <c r="C978" s="90">
        <f t="shared" si="45"/>
        <v>121.84022672447682</v>
      </c>
      <c r="D978" s="90">
        <f t="shared" si="46"/>
        <v>8.6914905119655081</v>
      </c>
      <c r="E978" s="90">
        <f t="shared" si="47"/>
        <v>113.14873621251131</v>
      </c>
      <c r="F978" s="50">
        <f>'貼り付けシート（日射量等）'!G975/3.6*10^3</f>
        <v>11.111111111111111</v>
      </c>
      <c r="G978" s="50">
        <f>'貼り付けシート（日射量等）'!H975/3.6*10^3</f>
        <v>116.66666666666666</v>
      </c>
      <c r="H978" s="91">
        <f>RADIANS('貼り付けシート（日射量等）'!I975)</f>
        <v>0.57770398241012311</v>
      </c>
      <c r="I978" s="91">
        <f>IF('貼り付けシート（日射量等）'!J975&lt;0,RADIANS(360+('貼り付けシート（日射量等）'!J975)),RADIANS('貼り付けシート（日射量等）'!J975))</f>
        <v>0.35081117965086028</v>
      </c>
    </row>
    <row r="979" spans="1:9">
      <c r="A979" s="20">
        <v>41680</v>
      </c>
      <c r="B979" s="35" t="s">
        <v>373</v>
      </c>
      <c r="C979" s="90">
        <f t="shared" si="45"/>
        <v>137.52685437074084</v>
      </c>
      <c r="D979" s="90">
        <f t="shared" si="46"/>
        <v>18.990083100490871</v>
      </c>
      <c r="E979" s="90">
        <f t="shared" si="47"/>
        <v>118.53677127024996</v>
      </c>
      <c r="F979" s="50">
        <f>'貼り付けシート（日射量等）'!G976/3.6*10^3</f>
        <v>27.777777777777779</v>
      </c>
      <c r="G979" s="50">
        <f>'貼り付けシート（日射量等）'!H976/3.6*10^3</f>
        <v>122.22222222222221</v>
      </c>
      <c r="H979" s="91">
        <f>RADIANS('貼り付けシート（日射量等）'!I976)</f>
        <v>0.48520153205442362</v>
      </c>
      <c r="I979" s="91">
        <f>IF('貼り付けシート（日射量等）'!J976&lt;0,RADIANS(360+('貼り付けシート（日射量等）'!J976)),RADIANS('貼り付けシート（日射量等）'!J976))</f>
        <v>0.62482787221396996</v>
      </c>
    </row>
    <row r="980" spans="1:9">
      <c r="A980" s="20">
        <v>41680</v>
      </c>
      <c r="B980" s="35" t="s">
        <v>374</v>
      </c>
      <c r="C980" s="90">
        <f t="shared" si="45"/>
        <v>69.342946760142027</v>
      </c>
      <c r="D980" s="90">
        <f t="shared" si="46"/>
        <v>7.3805435961477368</v>
      </c>
      <c r="E980" s="90">
        <f t="shared" si="47"/>
        <v>61.962403163994296</v>
      </c>
      <c r="F980" s="50">
        <f>'貼り付けシート（日射量等）'!G977/3.6*10^3</f>
        <v>13.888888888888889</v>
      </c>
      <c r="G980" s="50">
        <f>'貼り付けシート（日射量等）'!H977/3.6*10^3</f>
        <v>63.888888888888886</v>
      </c>
      <c r="H980" s="91">
        <f>RADIANS('貼り付けシート（日射量等）'!I977)</f>
        <v>0.3490658503988659</v>
      </c>
      <c r="I980" s="91">
        <f>IF('貼り付けシート（日射量等）'!J977&lt;0,RADIANS(360+('貼り付けシート（日射量等）'!J977)),RADIANS('貼り付けシート（日射量等）'!J977))</f>
        <v>0.85870199198121022</v>
      </c>
    </row>
    <row r="981" spans="1:9">
      <c r="A981" s="20">
        <v>41680</v>
      </c>
      <c r="B981" s="35" t="s">
        <v>375</v>
      </c>
      <c r="C981" s="90">
        <f t="shared" si="45"/>
        <v>37.951212424985258</v>
      </c>
      <c r="D981" s="90">
        <f t="shared" si="46"/>
        <v>5.6230020785534514</v>
      </c>
      <c r="E981" s="90">
        <f t="shared" si="47"/>
        <v>32.32821034643181</v>
      </c>
      <c r="F981" s="50">
        <f>'貼り付けシート（日射量等）'!G978/3.6*10^3</f>
        <v>16.666666666666668</v>
      </c>
      <c r="G981" s="50">
        <f>'貼り付けシート（日射量等）'!H978/3.6*10^3</f>
        <v>33.333333333333336</v>
      </c>
      <c r="H981" s="91">
        <f>RADIANS('貼り付けシート（日射量等）'!I978)</f>
        <v>0.18500490071139894</v>
      </c>
      <c r="I981" s="91">
        <f>IF('貼り付けシート（日射量等）'!J978&lt;0,RADIANS(360+('貼り付けシート（日射量等）'!J978)),RADIANS('貼り付けシート（日射量等）'!J978))</f>
        <v>1.0594148559605581</v>
      </c>
    </row>
    <row r="982" spans="1:9">
      <c r="A982" s="20">
        <v>41680</v>
      </c>
      <c r="B982" s="35" t="s">
        <v>376</v>
      </c>
      <c r="C982" s="90">
        <f t="shared" si="45"/>
        <v>3.0094481245288152</v>
      </c>
      <c r="D982" s="90">
        <f t="shared" si="46"/>
        <v>0.31543059565949777</v>
      </c>
      <c r="E982" s="90">
        <f t="shared" si="47"/>
        <v>2.6940175288693173</v>
      </c>
      <c r="F982" s="50">
        <f>'貼り付けシート（日射量等）'!G979/3.6*10^3</f>
        <v>2.7777777777777777</v>
      </c>
      <c r="G982" s="50">
        <f>'貼り付けシート（日射量等）'!H979/3.6*10^3</f>
        <v>2.7777777777777777</v>
      </c>
      <c r="H982" s="91">
        <f>RADIANS('貼り付けシート（日射量等）'!I979)</f>
        <v>1.7453292519943296E-3</v>
      </c>
      <c r="I982" s="91">
        <f>IF('貼り付けシート（日射量等）'!J979&lt;0,RADIANS(360+('貼り付けシート（日射量等）'!J979)),RADIANS('貼り付けシート（日射量等）'!J979))</f>
        <v>1.2374384396639797</v>
      </c>
    </row>
    <row r="983" spans="1:9">
      <c r="A983" s="20">
        <v>41680</v>
      </c>
      <c r="B983" s="35" t="s">
        <v>377</v>
      </c>
      <c r="C983" s="90">
        <f t="shared" si="45"/>
        <v>0</v>
      </c>
      <c r="D983" s="90">
        <f t="shared" si="46"/>
        <v>0</v>
      </c>
      <c r="E983" s="90">
        <f t="shared" si="47"/>
        <v>0</v>
      </c>
      <c r="F983" s="50">
        <f>'貼り付けシート（日射量等）'!G980/3.6*10^3</f>
        <v>0</v>
      </c>
      <c r="G983" s="50">
        <f>'貼り付けシート（日射量等）'!H980/3.6*10^3</f>
        <v>0</v>
      </c>
      <c r="H983" s="91">
        <f>RADIANS('貼り付けシート（日射量等）'!I980)</f>
        <v>0</v>
      </c>
      <c r="I983" s="91">
        <f>IF('貼り付けシート（日射量等）'!J980&lt;0,RADIANS(360+('貼り付けシート（日射量等）'!J980)),RADIANS('貼り付けシート（日射量等）'!J980))</f>
        <v>0</v>
      </c>
    </row>
    <row r="984" spans="1:9">
      <c r="A984" s="20">
        <v>41680</v>
      </c>
      <c r="B984" s="35" t="s">
        <v>378</v>
      </c>
      <c r="C984" s="90">
        <f t="shared" si="45"/>
        <v>0</v>
      </c>
      <c r="D984" s="90">
        <f t="shared" si="46"/>
        <v>0</v>
      </c>
      <c r="E984" s="90">
        <f t="shared" si="47"/>
        <v>0</v>
      </c>
      <c r="F984" s="50">
        <f>'貼り付けシート（日射量等）'!G981/3.6*10^3</f>
        <v>0</v>
      </c>
      <c r="G984" s="50">
        <f>'貼り付けシート（日射量等）'!H981/3.6*10^3</f>
        <v>0</v>
      </c>
      <c r="H984" s="91">
        <f>RADIANS('貼り付けシート（日射量等）'!I981)</f>
        <v>0</v>
      </c>
      <c r="I984" s="91">
        <f>IF('貼り付けシート（日射量等）'!J981&lt;0,RADIANS(360+('貼り付けシート（日射量等）'!J981)),RADIANS('貼り付けシート（日射量等）'!J981))</f>
        <v>0</v>
      </c>
    </row>
    <row r="985" spans="1:9">
      <c r="A985" s="20">
        <v>41680</v>
      </c>
      <c r="B985" s="35" t="s">
        <v>379</v>
      </c>
      <c r="C985" s="90">
        <f t="shared" si="45"/>
        <v>0</v>
      </c>
      <c r="D985" s="90">
        <f t="shared" si="46"/>
        <v>0</v>
      </c>
      <c r="E985" s="90">
        <f t="shared" si="47"/>
        <v>0</v>
      </c>
      <c r="F985" s="50">
        <f>'貼り付けシート（日射量等）'!G982/3.6*10^3</f>
        <v>0</v>
      </c>
      <c r="G985" s="50">
        <f>'貼り付けシート（日射量等）'!H982/3.6*10^3</f>
        <v>0</v>
      </c>
      <c r="H985" s="91">
        <f>RADIANS('貼り付けシート（日射量等）'!I982)</f>
        <v>0</v>
      </c>
      <c r="I985" s="91">
        <f>IF('貼り付けシート（日射量等）'!J982&lt;0,RADIANS(360+('貼り付けシート（日射量等）'!J982)),RADIANS('貼り付けシート（日射量等）'!J982))</f>
        <v>0</v>
      </c>
    </row>
    <row r="986" spans="1:9">
      <c r="A986" s="20">
        <v>41680</v>
      </c>
      <c r="B986" s="35" t="s">
        <v>380</v>
      </c>
      <c r="C986" s="90">
        <f t="shared" si="45"/>
        <v>0</v>
      </c>
      <c r="D986" s="90">
        <f t="shared" si="46"/>
        <v>0</v>
      </c>
      <c r="E986" s="90">
        <f t="shared" si="47"/>
        <v>0</v>
      </c>
      <c r="F986" s="50">
        <f>'貼り付けシート（日射量等）'!G983/3.6*10^3</f>
        <v>0</v>
      </c>
      <c r="G986" s="50">
        <f>'貼り付けシート（日射量等）'!H983/3.6*10^3</f>
        <v>0</v>
      </c>
      <c r="H986" s="91">
        <f>RADIANS('貼り付けシート（日射量等）'!I983)</f>
        <v>0</v>
      </c>
      <c r="I986" s="91">
        <f>IF('貼り付けシート（日射量等）'!J983&lt;0,RADIANS(360+('貼り付けシート（日射量等）'!J983)),RADIANS('貼り付けシート（日射量等）'!J983))</f>
        <v>0</v>
      </c>
    </row>
    <row r="987" spans="1:9">
      <c r="A987" s="20">
        <v>41680</v>
      </c>
      <c r="B987" s="35" t="s">
        <v>381</v>
      </c>
      <c r="C987" s="90">
        <f t="shared" si="45"/>
        <v>0</v>
      </c>
      <c r="D987" s="90">
        <f t="shared" si="46"/>
        <v>0</v>
      </c>
      <c r="E987" s="90">
        <f t="shared" si="47"/>
        <v>0</v>
      </c>
      <c r="F987" s="50">
        <f>'貼り付けシート（日射量等）'!G984/3.6*10^3</f>
        <v>0</v>
      </c>
      <c r="G987" s="50">
        <f>'貼り付けシート（日射量等）'!H984/3.6*10^3</f>
        <v>0</v>
      </c>
      <c r="H987" s="91">
        <f>RADIANS('貼り付けシート（日射量等）'!I984)</f>
        <v>0</v>
      </c>
      <c r="I987" s="91">
        <f>IF('貼り付けシート（日射量等）'!J984&lt;0,RADIANS(360+('貼り付けシート（日射量等）'!J984)),RADIANS('貼り付けシート（日射量等）'!J984))</f>
        <v>0</v>
      </c>
    </row>
    <row r="988" spans="1:9">
      <c r="A988" s="20">
        <v>41680</v>
      </c>
      <c r="B988" s="35" t="s">
        <v>382</v>
      </c>
      <c r="C988" s="90">
        <f t="shared" si="45"/>
        <v>0</v>
      </c>
      <c r="D988" s="90">
        <f t="shared" si="46"/>
        <v>0</v>
      </c>
      <c r="E988" s="90">
        <f t="shared" si="47"/>
        <v>0</v>
      </c>
      <c r="F988" s="50">
        <f>'貼り付けシート（日射量等）'!G985/3.6*10^3</f>
        <v>0</v>
      </c>
      <c r="G988" s="50">
        <f>'貼り付けシート（日射量等）'!H985/3.6*10^3</f>
        <v>0</v>
      </c>
      <c r="H988" s="91">
        <f>RADIANS('貼り付けシート（日射量等）'!I985)</f>
        <v>0</v>
      </c>
      <c r="I988" s="91">
        <f>IF('貼り付けシート（日射量等）'!J985&lt;0,RADIANS(360+('貼り付けシート（日射量等）'!J985)),RADIANS('貼り付けシート（日射量等）'!J985))</f>
        <v>0</v>
      </c>
    </row>
    <row r="989" spans="1:9">
      <c r="A989" s="20">
        <v>41680</v>
      </c>
      <c r="B989" s="35" t="s">
        <v>383</v>
      </c>
      <c r="C989" s="90">
        <f t="shared" si="45"/>
        <v>0</v>
      </c>
      <c r="D989" s="90">
        <f t="shared" si="46"/>
        <v>0</v>
      </c>
      <c r="E989" s="90">
        <f t="shared" si="47"/>
        <v>0</v>
      </c>
      <c r="F989" s="50">
        <f>'貼り付けシート（日射量等）'!G986/3.6*10^3</f>
        <v>0</v>
      </c>
      <c r="G989" s="50">
        <f>'貼り付けシート（日射量等）'!H986/3.6*10^3</f>
        <v>0</v>
      </c>
      <c r="H989" s="91">
        <f>RADIANS('貼り付けシート（日射量等）'!I986)</f>
        <v>0</v>
      </c>
      <c r="I989" s="91">
        <f>IF('貼り付けシート（日射量等）'!J986&lt;0,RADIANS(360+('貼り付けシート（日射量等）'!J986)),RADIANS('貼り付けシート（日射量等）'!J986))</f>
        <v>0</v>
      </c>
    </row>
    <row r="990" spans="1:9">
      <c r="A990" s="20">
        <v>41681</v>
      </c>
      <c r="B990" s="35" t="s">
        <v>360</v>
      </c>
      <c r="C990" s="90">
        <f t="shared" si="45"/>
        <v>0</v>
      </c>
      <c r="D990" s="90">
        <f t="shared" si="46"/>
        <v>0</v>
      </c>
      <c r="E990" s="90">
        <f t="shared" si="47"/>
        <v>0</v>
      </c>
      <c r="F990" s="50">
        <f>'貼り付けシート（日射量等）'!G987/3.6*10^3</f>
        <v>0</v>
      </c>
      <c r="G990" s="50">
        <f>'貼り付けシート（日射量等）'!H987/3.6*10^3</f>
        <v>0</v>
      </c>
      <c r="H990" s="91">
        <f>RADIANS('貼り付けシート（日射量等）'!I987)</f>
        <v>0</v>
      </c>
      <c r="I990" s="91">
        <f>IF('貼り付けシート（日射量等）'!J987&lt;0,RADIANS(360+('貼り付けシート（日射量等）'!J987)),RADIANS('貼り付けシート（日射量等）'!J987))</f>
        <v>0</v>
      </c>
    </row>
    <row r="991" spans="1:9">
      <c r="A991" s="20">
        <v>41681</v>
      </c>
      <c r="B991" s="35" t="s">
        <v>361</v>
      </c>
      <c r="C991" s="90">
        <f t="shared" si="45"/>
        <v>0</v>
      </c>
      <c r="D991" s="90">
        <f t="shared" si="46"/>
        <v>0</v>
      </c>
      <c r="E991" s="90">
        <f t="shared" si="47"/>
        <v>0</v>
      </c>
      <c r="F991" s="50">
        <f>'貼り付けシート（日射量等）'!G988/3.6*10^3</f>
        <v>0</v>
      </c>
      <c r="G991" s="50">
        <f>'貼り付けシート（日射量等）'!H988/3.6*10^3</f>
        <v>0</v>
      </c>
      <c r="H991" s="91">
        <f>RADIANS('貼り付けシート（日射量等）'!I988)</f>
        <v>0</v>
      </c>
      <c r="I991" s="91">
        <f>IF('貼り付けシート（日射量等）'!J988&lt;0,RADIANS(360+('貼り付けシート（日射量等）'!J988)),RADIANS('貼り付けシート（日射量等）'!J988))</f>
        <v>0</v>
      </c>
    </row>
    <row r="992" spans="1:9">
      <c r="A992" s="20">
        <v>41681</v>
      </c>
      <c r="B992" s="35" t="s">
        <v>362</v>
      </c>
      <c r="C992" s="90">
        <f t="shared" si="45"/>
        <v>0</v>
      </c>
      <c r="D992" s="90">
        <f t="shared" si="46"/>
        <v>0</v>
      </c>
      <c r="E992" s="90">
        <f t="shared" si="47"/>
        <v>0</v>
      </c>
      <c r="F992" s="50">
        <f>'貼り付けシート（日射量等）'!G989/3.6*10^3</f>
        <v>0</v>
      </c>
      <c r="G992" s="50">
        <f>'貼り付けシート（日射量等）'!H989/3.6*10^3</f>
        <v>0</v>
      </c>
      <c r="H992" s="91">
        <f>RADIANS('貼り付けシート（日射量等）'!I989)</f>
        <v>0</v>
      </c>
      <c r="I992" s="91">
        <f>IF('貼り付けシート（日射量等）'!J989&lt;0,RADIANS(360+('貼り付けシート（日射量等）'!J989)),RADIANS('貼り付けシート（日射量等）'!J989))</f>
        <v>0</v>
      </c>
    </row>
    <row r="993" spans="1:9">
      <c r="A993" s="20">
        <v>41681</v>
      </c>
      <c r="B993" s="35" t="s">
        <v>363</v>
      </c>
      <c r="C993" s="90">
        <f t="shared" si="45"/>
        <v>0</v>
      </c>
      <c r="D993" s="90">
        <f t="shared" si="46"/>
        <v>0</v>
      </c>
      <c r="E993" s="90">
        <f t="shared" si="47"/>
        <v>0</v>
      </c>
      <c r="F993" s="50">
        <f>'貼り付けシート（日射量等）'!G990/3.6*10^3</f>
        <v>0</v>
      </c>
      <c r="G993" s="50">
        <f>'貼り付けシート（日射量等）'!H990/3.6*10^3</f>
        <v>0</v>
      </c>
      <c r="H993" s="91">
        <f>RADIANS('貼り付けシート（日射量等）'!I990)</f>
        <v>0</v>
      </c>
      <c r="I993" s="91">
        <f>IF('貼り付けシート（日射量等）'!J990&lt;0,RADIANS(360+('貼り付けシート（日射量等）'!J990)),RADIANS('貼り付けシート（日射量等）'!J990))</f>
        <v>0</v>
      </c>
    </row>
    <row r="994" spans="1:9">
      <c r="A994" s="20">
        <v>41681</v>
      </c>
      <c r="B994" s="35" t="s">
        <v>364</v>
      </c>
      <c r="C994" s="90">
        <f t="shared" si="45"/>
        <v>0</v>
      </c>
      <c r="D994" s="90">
        <f t="shared" si="46"/>
        <v>0</v>
      </c>
      <c r="E994" s="90">
        <f t="shared" si="47"/>
        <v>0</v>
      </c>
      <c r="F994" s="50">
        <f>'貼り付けシート（日射量等）'!G991/3.6*10^3</f>
        <v>0</v>
      </c>
      <c r="G994" s="50">
        <f>'貼り付けシート（日射量等）'!H991/3.6*10^3</f>
        <v>0</v>
      </c>
      <c r="H994" s="91">
        <f>RADIANS('貼り付けシート（日射量等）'!I991)</f>
        <v>0</v>
      </c>
      <c r="I994" s="91">
        <f>IF('貼り付けシート（日射量等）'!J991&lt;0,RADIANS(360+('貼り付けシート（日射量等）'!J991)),RADIANS('貼り付けシート（日射量等）'!J991))</f>
        <v>0</v>
      </c>
    </row>
    <row r="995" spans="1:9">
      <c r="A995" s="20">
        <v>41681</v>
      </c>
      <c r="B995" s="35" t="s">
        <v>365</v>
      </c>
      <c r="C995" s="90">
        <f t="shared" si="45"/>
        <v>0</v>
      </c>
      <c r="D995" s="90">
        <f t="shared" si="46"/>
        <v>0</v>
      </c>
      <c r="E995" s="90">
        <f t="shared" si="47"/>
        <v>0</v>
      </c>
      <c r="F995" s="50">
        <f>'貼り付けシート（日射量等）'!G992/3.6*10^3</f>
        <v>0</v>
      </c>
      <c r="G995" s="50">
        <f>'貼り付けシート（日射量等）'!H992/3.6*10^3</f>
        <v>0</v>
      </c>
      <c r="H995" s="91">
        <f>RADIANS('貼り付けシート（日射量等）'!I992)</f>
        <v>0</v>
      </c>
      <c r="I995" s="91">
        <f>IF('貼り付けシート（日射量等）'!J992&lt;0,RADIANS(360+('貼り付けシート（日射量等）'!J992)),RADIANS('貼り付けシート（日射量等）'!J992))</f>
        <v>0</v>
      </c>
    </row>
    <row r="996" spans="1:9">
      <c r="A996" s="20">
        <v>41681</v>
      </c>
      <c r="B996" s="35" t="s">
        <v>366</v>
      </c>
      <c r="C996" s="90">
        <f t="shared" si="45"/>
        <v>14.916545532597631</v>
      </c>
      <c r="D996" s="90">
        <f t="shared" si="46"/>
        <v>4.1404754171203608</v>
      </c>
      <c r="E996" s="90">
        <f t="shared" si="47"/>
        <v>10.776070115477269</v>
      </c>
      <c r="F996" s="50">
        <f>'貼り付けシート（日射量等）'!G993/3.6*10^3</f>
        <v>22.222222222222221</v>
      </c>
      <c r="G996" s="50">
        <f>'貼り付けシート（日射量等）'!H993/3.6*10^3</f>
        <v>11.111111111111111</v>
      </c>
      <c r="H996" s="91">
        <f>RADIANS('貼り付けシート（日射量等）'!I993)</f>
        <v>6.2831853071795868E-2</v>
      </c>
      <c r="I996" s="91">
        <f>IF('貼り付けシート（日射量等）'!J993&lt;0,RADIANS(360+('貼り付けシート（日射量等）'!J993)),RADIANS('貼り付けシート（日射量等）'!J993))</f>
        <v>5.0946160865714472</v>
      </c>
    </row>
    <row r="997" spans="1:9">
      <c r="A997" s="20">
        <v>41681</v>
      </c>
      <c r="B997" s="35" t="s">
        <v>367</v>
      </c>
      <c r="C997" s="90">
        <f t="shared" si="45"/>
        <v>53.617330124049268</v>
      </c>
      <c r="D997" s="90">
        <f t="shared" si="46"/>
        <v>7.8190321332708752</v>
      </c>
      <c r="E997" s="90">
        <f t="shared" si="47"/>
        <v>45.798297990778394</v>
      </c>
      <c r="F997" s="50">
        <f>'貼り付けシート（日射量等）'!G994/3.6*10^3</f>
        <v>19.444444444444446</v>
      </c>
      <c r="G997" s="50">
        <f>'貼り付けシート（日射量等）'!H994/3.6*10^3</f>
        <v>47.222222222222221</v>
      </c>
      <c r="H997" s="91">
        <f>RADIANS('貼り付けシート（日射量等）'!I994)</f>
        <v>0.24085543677521748</v>
      </c>
      <c r="I997" s="91">
        <f>IF('貼り付けシート（日射量等）'!J994&lt;0,RADIANS(360+('貼り付けシート（日射量等）'!J994)),RADIANS('貼り付けシート（日射量等）'!J994))</f>
        <v>5.2778756580308519</v>
      </c>
    </row>
    <row r="998" spans="1:9">
      <c r="A998" s="20">
        <v>41681</v>
      </c>
      <c r="B998" s="35" t="s">
        <v>368</v>
      </c>
      <c r="C998" s="90">
        <f t="shared" si="45"/>
        <v>93.260317174623779</v>
      </c>
      <c r="D998" s="90">
        <f t="shared" si="46"/>
        <v>9.7457737796749377</v>
      </c>
      <c r="E998" s="90">
        <f t="shared" si="47"/>
        <v>83.514543394948845</v>
      </c>
      <c r="F998" s="50">
        <f>'貼り付けシート（日射量等）'!G995/3.6*10^3</f>
        <v>16.666666666666668</v>
      </c>
      <c r="G998" s="50">
        <f>'貼り付けシート（日射量等）'!H995/3.6*10^3</f>
        <v>86.111111111111114</v>
      </c>
      <c r="H998" s="91">
        <f>RADIANS('貼り付けシート（日射量等）'!I995)</f>
        <v>0.39793506945470714</v>
      </c>
      <c r="I998" s="91">
        <f>IF('貼り付けシート（日射量等）'!J995&lt;0,RADIANS(360+('貼り付けシート（日射量等）'!J995)),RADIANS('貼り付けシート（日射量等）'!J995))</f>
        <v>5.4873151682701717</v>
      </c>
    </row>
    <row r="999" spans="1:9">
      <c r="A999" s="20">
        <v>41681</v>
      </c>
      <c r="B999" s="35" t="s">
        <v>369</v>
      </c>
      <c r="C999" s="90">
        <f t="shared" si="45"/>
        <v>126.51397341103565</v>
      </c>
      <c r="D999" s="90">
        <f t="shared" si="46"/>
        <v>16.059254727393668</v>
      </c>
      <c r="E999" s="90">
        <f t="shared" si="47"/>
        <v>110.45471868364199</v>
      </c>
      <c r="F999" s="50">
        <f>'貼り付けシート（日射量等）'!G996/3.6*10^3</f>
        <v>22.222222222222221</v>
      </c>
      <c r="G999" s="50">
        <f>'貼り付けシート（日射量等）'!H996/3.6*10^3</f>
        <v>113.88888888888887</v>
      </c>
      <c r="H999" s="91">
        <f>RADIANS('貼り付けシート（日射量等）'!I996)</f>
        <v>0.52359877559829882</v>
      </c>
      <c r="I999" s="91">
        <f>IF('貼り付けシート（日射量等）'!J996&lt;0,RADIANS(360+('貼り付けシート（日射量等）'!J996)),RADIANS('貼り付けシート（日射量等）'!J996))</f>
        <v>5.7351519220533671</v>
      </c>
    </row>
    <row r="1000" spans="1:9">
      <c r="A1000" s="20">
        <v>41681</v>
      </c>
      <c r="B1000" s="35" t="s">
        <v>370</v>
      </c>
      <c r="C1000" s="90">
        <f t="shared" si="45"/>
        <v>190.23357727023156</v>
      </c>
      <c r="D1000" s="90">
        <f t="shared" si="46"/>
        <v>31.286543066941849</v>
      </c>
      <c r="E1000" s="90">
        <f t="shared" si="47"/>
        <v>158.94703420328972</v>
      </c>
      <c r="F1000" s="50">
        <f>'貼り付けシート（日射量等）'!G997/3.6*10^3</f>
        <v>38.888888888888893</v>
      </c>
      <c r="G1000" s="50">
        <f>'貼り付けシート（日射量等）'!H997/3.6*10^3</f>
        <v>163.88888888888889</v>
      </c>
      <c r="H1000" s="91">
        <f>RADIANS('貼り付けシート（日射量等）'!I997)</f>
        <v>0.60213859193804364</v>
      </c>
      <c r="I1000" s="91">
        <f>IF('貼り付けシート（日射量等）'!J997&lt;0,RADIANS(360+('貼り付けシート（日射量等）'!J997)),RADIANS('貼り付けシート（日射量等）'!J997))</f>
        <v>6.0213859193804371</v>
      </c>
    </row>
    <row r="1001" spans="1:9">
      <c r="A1001" s="20">
        <v>41681</v>
      </c>
      <c r="B1001" s="35" t="s">
        <v>371</v>
      </c>
      <c r="C1001" s="90">
        <f t="shared" si="45"/>
        <v>194.55541873858627</v>
      </c>
      <c r="D1001" s="90">
        <f t="shared" si="46"/>
        <v>27.526331948688572</v>
      </c>
      <c r="E1001" s="90">
        <f t="shared" si="47"/>
        <v>167.02908678989769</v>
      </c>
      <c r="F1001" s="50">
        <f>'貼り付けシート（日射量等）'!G998/3.6*10^3</f>
        <v>33.333333333333336</v>
      </c>
      <c r="G1001" s="50">
        <f>'貼り付けシート（日射量等）'!H998/3.6*10^3</f>
        <v>172.22222222222223</v>
      </c>
      <c r="H1001" s="91">
        <f>RADIANS('貼り付けシート（日射量等）'!I998)</f>
        <v>0.62308254296197574</v>
      </c>
      <c r="I1001" s="91">
        <f>IF('貼り付けシート（日射量等）'!J998&lt;0,RADIANS(360+('貼り付けシート（日射量等）'!J998)),RADIANS('貼り付けシート（日射量等）'!J998))</f>
        <v>4.7123889803846901E-2</v>
      </c>
    </row>
    <row r="1002" spans="1:9">
      <c r="A1002" s="20">
        <v>41681</v>
      </c>
      <c r="B1002" s="35" t="s">
        <v>372</v>
      </c>
      <c r="C1002" s="90">
        <f t="shared" si="45"/>
        <v>139.72406914256999</v>
      </c>
      <c r="D1002" s="90">
        <f t="shared" si="46"/>
        <v>13.105245285712076</v>
      </c>
      <c r="E1002" s="90">
        <f t="shared" si="47"/>
        <v>126.6188238568579</v>
      </c>
      <c r="F1002" s="50">
        <f>'貼り付けシート（日射量等）'!G999/3.6*10^3</f>
        <v>16.666666666666668</v>
      </c>
      <c r="G1002" s="50">
        <f>'貼り付けシート（日射量等）'!H999/3.6*10^3</f>
        <v>130.55555555555554</v>
      </c>
      <c r="H1002" s="91">
        <f>RADIANS('貼り付けシート（日射量等）'!I999)</f>
        <v>0.58468529941810043</v>
      </c>
      <c r="I1002" s="91">
        <f>IF('貼り付けシート（日射量等）'!J999&lt;0,RADIANS(360+('貼り付けシート（日射量等）'!J999)),RADIANS('貼り付けシート（日射量等）'!J999))</f>
        <v>0.35255650890285456</v>
      </c>
    </row>
    <row r="1003" spans="1:9">
      <c r="A1003" s="20">
        <v>41681</v>
      </c>
      <c r="B1003" s="35" t="s">
        <v>373</v>
      </c>
      <c r="C1003" s="90">
        <f t="shared" si="45"/>
        <v>116.49635173380632</v>
      </c>
      <c r="D1003" s="90">
        <f t="shared" si="46"/>
        <v>11.429668107902945</v>
      </c>
      <c r="E1003" s="90">
        <f t="shared" si="47"/>
        <v>105.06668362590338</v>
      </c>
      <c r="F1003" s="50">
        <f>'貼り付けシート（日射量等）'!G1000/3.6*10^3</f>
        <v>16.666666666666668</v>
      </c>
      <c r="G1003" s="50">
        <f>'貼り付けシート（日射量等）'!H1000/3.6*10^3</f>
        <v>108.33333333333334</v>
      </c>
      <c r="H1003" s="91">
        <f>RADIANS('貼り付けシート（日射量等）'!I1000)</f>
        <v>0.48869219055841229</v>
      </c>
      <c r="I1003" s="91">
        <f>IF('貼り付けシート（日射量等）'!J1000&lt;0,RADIANS(360+('貼り付けシート（日射量等）'!J1000)),RADIANS('貼り付けシート（日射量等）'!J1000))</f>
        <v>0.62657320146596429</v>
      </c>
    </row>
    <row r="1004" spans="1:9">
      <c r="A1004" s="20">
        <v>41681</v>
      </c>
      <c r="B1004" s="35" t="s">
        <v>374</v>
      </c>
      <c r="C1004" s="90">
        <f t="shared" si="45"/>
        <v>80.44268766590821</v>
      </c>
      <c r="D1004" s="90">
        <f t="shared" si="46"/>
        <v>10.398231915305951</v>
      </c>
      <c r="E1004" s="90">
        <f t="shared" si="47"/>
        <v>70.044455750602253</v>
      </c>
      <c r="F1004" s="50">
        <f>'貼り付けシート（日射量等）'!G1001/3.6*10^3</f>
        <v>19.444444444444446</v>
      </c>
      <c r="G1004" s="50">
        <f>'貼り付けシート（日射量等）'!H1001/3.6*10^3</f>
        <v>72.222222222222229</v>
      </c>
      <c r="H1004" s="91">
        <f>RADIANS('貼り付けシート（日射量等）'!I1001)</f>
        <v>0.35430183815484889</v>
      </c>
      <c r="I1004" s="91">
        <f>IF('貼り付けシート（日射量等）'!J1001&lt;0,RADIANS(360+('貼り付けシート（日射量等）'!J1001)),RADIANS('貼り付けシート（日射量等）'!J1001))</f>
        <v>0.86219265048519877</v>
      </c>
    </row>
    <row r="1005" spans="1:9">
      <c r="A1005" s="20">
        <v>41681</v>
      </c>
      <c r="B1005" s="35" t="s">
        <v>375</v>
      </c>
      <c r="C1005" s="90">
        <f t="shared" si="45"/>
        <v>45.260046703030085</v>
      </c>
      <c r="D1005" s="90">
        <f t="shared" si="46"/>
        <v>7.5438012988596448</v>
      </c>
      <c r="E1005" s="90">
        <f t="shared" si="47"/>
        <v>37.716245404170444</v>
      </c>
      <c r="F1005" s="50">
        <f>'貼り付けシート（日射量等）'!G1002/3.6*10^3</f>
        <v>22.222222222222221</v>
      </c>
      <c r="G1005" s="50">
        <f>'貼り付けシート（日射量等）'!H1002/3.6*10^3</f>
        <v>38.888888888888893</v>
      </c>
      <c r="H1005" s="91">
        <f>RADIANS('貼り付けシート（日射量等）'!I1002)</f>
        <v>0.1884955592153876</v>
      </c>
      <c r="I1005" s="91">
        <f>IF('貼り付けシート（日射量等）'!J1002&lt;0,RADIANS(360+('貼り付けシート（日射量等）'!J1002)),RADIANS('貼り付けシート（日射量等）'!J1002))</f>
        <v>1.0629055144645467</v>
      </c>
    </row>
    <row r="1006" spans="1:9">
      <c r="A1006" s="20">
        <v>41681</v>
      </c>
      <c r="B1006" s="35" t="s">
        <v>376</v>
      </c>
      <c r="C1006" s="90">
        <f t="shared" si="45"/>
        <v>5.713990115516558</v>
      </c>
      <c r="D1006" s="90">
        <f t="shared" si="46"/>
        <v>0.32595505777792344</v>
      </c>
      <c r="E1006" s="90">
        <f t="shared" si="47"/>
        <v>5.3880350577386347</v>
      </c>
      <c r="F1006" s="50">
        <f>'貼り付けシート（日射量等）'!G1003/3.6*10^3</f>
        <v>2.7777777777777777</v>
      </c>
      <c r="G1006" s="50">
        <f>'貼り付けシート（日射量等）'!H1003/3.6*10^3</f>
        <v>5.5555555555555554</v>
      </c>
      <c r="H1006" s="91">
        <f>RADIANS('貼り付けシート（日射量等）'!I1003)</f>
        <v>6.9813170079773184E-3</v>
      </c>
      <c r="I1006" s="91">
        <f>IF('貼り付けシート（日射量等）'!J1003&lt;0,RADIANS(360+('貼り付けシート（日射量等）'!J1003)),RADIANS('貼り付けシート（日射量等）'!J1003))</f>
        <v>1.2409290981679681</v>
      </c>
    </row>
    <row r="1007" spans="1:9">
      <c r="A1007" s="20">
        <v>41681</v>
      </c>
      <c r="B1007" s="35" t="s">
        <v>377</v>
      </c>
      <c r="C1007" s="90">
        <f t="shared" si="45"/>
        <v>0</v>
      </c>
      <c r="D1007" s="90">
        <f t="shared" si="46"/>
        <v>0</v>
      </c>
      <c r="E1007" s="90">
        <f t="shared" si="47"/>
        <v>0</v>
      </c>
      <c r="F1007" s="50">
        <f>'貼り付けシート（日射量等）'!G1004/3.6*10^3</f>
        <v>0</v>
      </c>
      <c r="G1007" s="50">
        <f>'貼り付けシート（日射量等）'!H1004/3.6*10^3</f>
        <v>0</v>
      </c>
      <c r="H1007" s="91">
        <f>RADIANS('貼り付けシート（日射量等）'!I1004)</f>
        <v>0</v>
      </c>
      <c r="I1007" s="91">
        <f>IF('貼り付けシート（日射量等）'!J1004&lt;0,RADIANS(360+('貼り付けシート（日射量等）'!J1004)),RADIANS('貼り付けシート（日射量等）'!J1004))</f>
        <v>0</v>
      </c>
    </row>
    <row r="1008" spans="1:9">
      <c r="A1008" s="20">
        <v>41681</v>
      </c>
      <c r="B1008" s="35" t="s">
        <v>378</v>
      </c>
      <c r="C1008" s="90">
        <f t="shared" si="45"/>
        <v>0</v>
      </c>
      <c r="D1008" s="90">
        <f t="shared" si="46"/>
        <v>0</v>
      </c>
      <c r="E1008" s="90">
        <f t="shared" si="47"/>
        <v>0</v>
      </c>
      <c r="F1008" s="50">
        <f>'貼り付けシート（日射量等）'!G1005/3.6*10^3</f>
        <v>0</v>
      </c>
      <c r="G1008" s="50">
        <f>'貼り付けシート（日射量等）'!H1005/3.6*10^3</f>
        <v>0</v>
      </c>
      <c r="H1008" s="91">
        <f>RADIANS('貼り付けシート（日射量等）'!I1005)</f>
        <v>0</v>
      </c>
      <c r="I1008" s="91">
        <f>IF('貼り付けシート（日射量等）'!J1005&lt;0,RADIANS(360+('貼り付けシート（日射量等）'!J1005)),RADIANS('貼り付けシート（日射量等）'!J1005))</f>
        <v>0</v>
      </c>
    </row>
    <row r="1009" spans="1:9">
      <c r="A1009" s="20">
        <v>41681</v>
      </c>
      <c r="B1009" s="35" t="s">
        <v>379</v>
      </c>
      <c r="C1009" s="90">
        <f t="shared" si="45"/>
        <v>0</v>
      </c>
      <c r="D1009" s="90">
        <f t="shared" si="46"/>
        <v>0</v>
      </c>
      <c r="E1009" s="90">
        <f t="shared" si="47"/>
        <v>0</v>
      </c>
      <c r="F1009" s="50">
        <f>'貼り付けシート（日射量等）'!G1006/3.6*10^3</f>
        <v>0</v>
      </c>
      <c r="G1009" s="50">
        <f>'貼り付けシート（日射量等）'!H1006/3.6*10^3</f>
        <v>0</v>
      </c>
      <c r="H1009" s="91">
        <f>RADIANS('貼り付けシート（日射量等）'!I1006)</f>
        <v>0</v>
      </c>
      <c r="I1009" s="91">
        <f>IF('貼り付けシート（日射量等）'!J1006&lt;0,RADIANS(360+('貼り付けシート（日射量等）'!J1006)),RADIANS('貼り付けシート（日射量等）'!J1006))</f>
        <v>0</v>
      </c>
    </row>
    <row r="1010" spans="1:9">
      <c r="A1010" s="20">
        <v>41681</v>
      </c>
      <c r="B1010" s="35" t="s">
        <v>380</v>
      </c>
      <c r="C1010" s="90">
        <f t="shared" si="45"/>
        <v>0</v>
      </c>
      <c r="D1010" s="90">
        <f t="shared" si="46"/>
        <v>0</v>
      </c>
      <c r="E1010" s="90">
        <f t="shared" si="47"/>
        <v>0</v>
      </c>
      <c r="F1010" s="50">
        <f>'貼り付けシート（日射量等）'!G1007/3.6*10^3</f>
        <v>0</v>
      </c>
      <c r="G1010" s="50">
        <f>'貼り付けシート（日射量等）'!H1007/3.6*10^3</f>
        <v>0</v>
      </c>
      <c r="H1010" s="91">
        <f>RADIANS('貼り付けシート（日射量等）'!I1007)</f>
        <v>0</v>
      </c>
      <c r="I1010" s="91">
        <f>IF('貼り付けシート（日射量等）'!J1007&lt;0,RADIANS(360+('貼り付けシート（日射量等）'!J1007)),RADIANS('貼り付けシート（日射量等）'!J1007))</f>
        <v>0</v>
      </c>
    </row>
    <row r="1011" spans="1:9">
      <c r="A1011" s="20">
        <v>41681</v>
      </c>
      <c r="B1011" s="35" t="s">
        <v>381</v>
      </c>
      <c r="C1011" s="90">
        <f t="shared" si="45"/>
        <v>0</v>
      </c>
      <c r="D1011" s="90">
        <f t="shared" si="46"/>
        <v>0</v>
      </c>
      <c r="E1011" s="90">
        <f t="shared" si="47"/>
        <v>0</v>
      </c>
      <c r="F1011" s="50">
        <f>'貼り付けシート（日射量等）'!G1008/3.6*10^3</f>
        <v>0</v>
      </c>
      <c r="G1011" s="50">
        <f>'貼り付けシート（日射量等）'!H1008/3.6*10^3</f>
        <v>0</v>
      </c>
      <c r="H1011" s="91">
        <f>RADIANS('貼り付けシート（日射量等）'!I1008)</f>
        <v>0</v>
      </c>
      <c r="I1011" s="91">
        <f>IF('貼り付けシート（日射量等）'!J1008&lt;0,RADIANS(360+('貼り付けシート（日射量等）'!J1008)),RADIANS('貼り付けシート（日射量等）'!J1008))</f>
        <v>0</v>
      </c>
    </row>
    <row r="1012" spans="1:9">
      <c r="A1012" s="20">
        <v>41681</v>
      </c>
      <c r="B1012" s="35" t="s">
        <v>382</v>
      </c>
      <c r="C1012" s="90">
        <f t="shared" si="45"/>
        <v>0</v>
      </c>
      <c r="D1012" s="90">
        <f t="shared" si="46"/>
        <v>0</v>
      </c>
      <c r="E1012" s="90">
        <f t="shared" si="47"/>
        <v>0</v>
      </c>
      <c r="F1012" s="50">
        <f>'貼り付けシート（日射量等）'!G1009/3.6*10^3</f>
        <v>0</v>
      </c>
      <c r="G1012" s="50">
        <f>'貼り付けシート（日射量等）'!H1009/3.6*10^3</f>
        <v>0</v>
      </c>
      <c r="H1012" s="91">
        <f>RADIANS('貼り付けシート（日射量等）'!I1009)</f>
        <v>0</v>
      </c>
      <c r="I1012" s="91">
        <f>IF('貼り付けシート（日射量等）'!J1009&lt;0,RADIANS(360+('貼り付けシート（日射量等）'!J1009)),RADIANS('貼り付けシート（日射量等）'!J1009))</f>
        <v>0</v>
      </c>
    </row>
    <row r="1013" spans="1:9">
      <c r="A1013" s="20">
        <v>41681</v>
      </c>
      <c r="B1013" s="35" t="s">
        <v>383</v>
      </c>
      <c r="C1013" s="90">
        <f t="shared" si="45"/>
        <v>0</v>
      </c>
      <c r="D1013" s="90">
        <f t="shared" si="46"/>
        <v>0</v>
      </c>
      <c r="E1013" s="90">
        <f t="shared" si="47"/>
        <v>0</v>
      </c>
      <c r="F1013" s="50">
        <f>'貼り付けシート（日射量等）'!G1010/3.6*10^3</f>
        <v>0</v>
      </c>
      <c r="G1013" s="50">
        <f>'貼り付けシート（日射量等）'!H1010/3.6*10^3</f>
        <v>0</v>
      </c>
      <c r="H1013" s="91">
        <f>RADIANS('貼り付けシート（日射量等）'!I1010)</f>
        <v>0</v>
      </c>
      <c r="I1013" s="91">
        <f>IF('貼り付けシート（日射量等）'!J1010&lt;0,RADIANS(360+('貼り付けシート（日射量等）'!J1010)),RADIANS('貼り付けシート（日射量等）'!J1010))</f>
        <v>0</v>
      </c>
    </row>
    <row r="1014" spans="1:9">
      <c r="A1014" s="20">
        <v>41682</v>
      </c>
      <c r="B1014" s="35" t="s">
        <v>360</v>
      </c>
      <c r="C1014" s="90">
        <f t="shared" si="45"/>
        <v>0</v>
      </c>
      <c r="D1014" s="90">
        <f t="shared" si="46"/>
        <v>0</v>
      </c>
      <c r="E1014" s="90">
        <f t="shared" si="47"/>
        <v>0</v>
      </c>
      <c r="F1014" s="50">
        <f>'貼り付けシート（日射量等）'!G1011/3.6*10^3</f>
        <v>0</v>
      </c>
      <c r="G1014" s="50">
        <f>'貼り付けシート（日射量等）'!H1011/3.6*10^3</f>
        <v>0</v>
      </c>
      <c r="H1014" s="91">
        <f>RADIANS('貼り付けシート（日射量等）'!I1011)</f>
        <v>0</v>
      </c>
      <c r="I1014" s="91">
        <f>IF('貼り付けシート（日射量等）'!J1011&lt;0,RADIANS(360+('貼り付けシート（日射量等）'!J1011)),RADIANS('貼り付けシート（日射量等）'!J1011))</f>
        <v>0</v>
      </c>
    </row>
    <row r="1015" spans="1:9">
      <c r="A1015" s="20">
        <v>41682</v>
      </c>
      <c r="B1015" s="35" t="s">
        <v>361</v>
      </c>
      <c r="C1015" s="90">
        <f t="shared" si="45"/>
        <v>0</v>
      </c>
      <c r="D1015" s="90">
        <f t="shared" si="46"/>
        <v>0</v>
      </c>
      <c r="E1015" s="90">
        <f t="shared" si="47"/>
        <v>0</v>
      </c>
      <c r="F1015" s="50">
        <f>'貼り付けシート（日射量等）'!G1012/3.6*10^3</f>
        <v>0</v>
      </c>
      <c r="G1015" s="50">
        <f>'貼り付けシート（日射量等）'!H1012/3.6*10^3</f>
        <v>0</v>
      </c>
      <c r="H1015" s="91">
        <f>RADIANS('貼り付けシート（日射量等）'!I1012)</f>
        <v>0</v>
      </c>
      <c r="I1015" s="91">
        <f>IF('貼り付けシート（日射量等）'!J1012&lt;0,RADIANS(360+('貼り付けシート（日射量等）'!J1012)),RADIANS('貼り付けシート（日射量等）'!J1012))</f>
        <v>0</v>
      </c>
    </row>
    <row r="1016" spans="1:9">
      <c r="A1016" s="20">
        <v>41682</v>
      </c>
      <c r="B1016" s="35" t="s">
        <v>362</v>
      </c>
      <c r="C1016" s="90">
        <f t="shared" si="45"/>
        <v>0</v>
      </c>
      <c r="D1016" s="90">
        <f t="shared" si="46"/>
        <v>0</v>
      </c>
      <c r="E1016" s="90">
        <f t="shared" si="47"/>
        <v>0</v>
      </c>
      <c r="F1016" s="50">
        <f>'貼り付けシート（日射量等）'!G1013/3.6*10^3</f>
        <v>0</v>
      </c>
      <c r="G1016" s="50">
        <f>'貼り付けシート（日射量等）'!H1013/3.6*10^3</f>
        <v>0</v>
      </c>
      <c r="H1016" s="91">
        <f>RADIANS('貼り付けシート（日射量等）'!I1013)</f>
        <v>0</v>
      </c>
      <c r="I1016" s="91">
        <f>IF('貼り付けシート（日射量等）'!J1013&lt;0,RADIANS(360+('貼り付けシート（日射量等）'!J1013)),RADIANS('貼り付けシート（日射量等）'!J1013))</f>
        <v>0</v>
      </c>
    </row>
    <row r="1017" spans="1:9">
      <c r="A1017" s="20">
        <v>41682</v>
      </c>
      <c r="B1017" s="35" t="s">
        <v>363</v>
      </c>
      <c r="C1017" s="90">
        <f t="shared" si="45"/>
        <v>0</v>
      </c>
      <c r="D1017" s="90">
        <f t="shared" si="46"/>
        <v>0</v>
      </c>
      <c r="E1017" s="90">
        <f t="shared" si="47"/>
        <v>0</v>
      </c>
      <c r="F1017" s="50">
        <f>'貼り付けシート（日射量等）'!G1014/3.6*10^3</f>
        <v>0</v>
      </c>
      <c r="G1017" s="50">
        <f>'貼り付けシート（日射量等）'!H1014/3.6*10^3</f>
        <v>0</v>
      </c>
      <c r="H1017" s="91">
        <f>RADIANS('貼り付けシート（日射量等）'!I1014)</f>
        <v>0</v>
      </c>
      <c r="I1017" s="91">
        <f>IF('貼り付けシート（日射量等）'!J1014&lt;0,RADIANS(360+('貼り付けシート（日射量等）'!J1014)),RADIANS('貼り付けシート（日射量等）'!J1014))</f>
        <v>0</v>
      </c>
    </row>
    <row r="1018" spans="1:9">
      <c r="A1018" s="20">
        <v>41682</v>
      </c>
      <c r="B1018" s="35" t="s">
        <v>364</v>
      </c>
      <c r="C1018" s="90">
        <f t="shared" si="45"/>
        <v>0</v>
      </c>
      <c r="D1018" s="90">
        <f t="shared" si="46"/>
        <v>0</v>
      </c>
      <c r="E1018" s="90">
        <f t="shared" si="47"/>
        <v>0</v>
      </c>
      <c r="F1018" s="50">
        <f>'貼り付けシート（日射量等）'!G1015/3.6*10^3</f>
        <v>0</v>
      </c>
      <c r="G1018" s="50">
        <f>'貼り付けシート（日射量等）'!H1015/3.6*10^3</f>
        <v>0</v>
      </c>
      <c r="H1018" s="91">
        <f>RADIANS('貼り付けシート（日射量等）'!I1015)</f>
        <v>0</v>
      </c>
      <c r="I1018" s="91">
        <f>IF('貼り付けシート（日射量等）'!J1015&lt;0,RADIANS(360+('貼り付けシート（日射量等）'!J1015)),RADIANS('貼り付けシート（日射量等）'!J1015))</f>
        <v>0</v>
      </c>
    </row>
    <row r="1019" spans="1:9">
      <c r="A1019" s="20">
        <v>41682</v>
      </c>
      <c r="B1019" s="35" t="s">
        <v>365</v>
      </c>
      <c r="C1019" s="90">
        <f t="shared" si="45"/>
        <v>0</v>
      </c>
      <c r="D1019" s="90">
        <f t="shared" si="46"/>
        <v>0</v>
      </c>
      <c r="E1019" s="90">
        <f t="shared" si="47"/>
        <v>0</v>
      </c>
      <c r="F1019" s="50">
        <f>'貼り付けシート（日射量等）'!G1016/3.6*10^3</f>
        <v>0</v>
      </c>
      <c r="G1019" s="50">
        <f>'貼り付けシート（日射量等）'!H1016/3.6*10^3</f>
        <v>0</v>
      </c>
      <c r="H1019" s="91">
        <f>RADIANS('貼り付けシート（日射量等）'!I1016)</f>
        <v>0</v>
      </c>
      <c r="I1019" s="91">
        <f>IF('貼り付けシート（日射量等）'!J1016&lt;0,RADIANS(360+('貼り付けシート（日射量等）'!J1016)),RADIANS('貼り付けシート（日射量等）'!J1016))</f>
        <v>0</v>
      </c>
    </row>
    <row r="1020" spans="1:9">
      <c r="A1020" s="20">
        <v>41682</v>
      </c>
      <c r="B1020" s="35" t="s">
        <v>366</v>
      </c>
      <c r="C1020" s="90">
        <f t="shared" si="45"/>
        <v>36.757981415803712</v>
      </c>
      <c r="D1020" s="90">
        <f t="shared" si="46"/>
        <v>17.899858713718491</v>
      </c>
      <c r="E1020" s="90">
        <f t="shared" si="47"/>
        <v>18.858122702085222</v>
      </c>
      <c r="F1020" s="50">
        <f>'貼り付けシート（日射量等）'!G1017/3.6*10^3</f>
        <v>94.444444444444443</v>
      </c>
      <c r="G1020" s="50">
        <f>'貼り付けシート（日射量等）'!H1017/3.6*10^3</f>
        <v>19.444444444444446</v>
      </c>
      <c r="H1020" s="91">
        <f>RADIANS('貼り付けシート（日射量等）'!I1017)</f>
        <v>6.806784082777885E-2</v>
      </c>
      <c r="I1020" s="91">
        <f>IF('貼り付けシート（日射量等）'!J1017&lt;0,RADIANS(360+('貼り付けシート（日射量等）'!J1017)),RADIANS('貼り付けシート（日射量等）'!J1017))</f>
        <v>5.0893800988154654</v>
      </c>
    </row>
    <row r="1021" spans="1:9">
      <c r="A1021" s="20">
        <v>41682</v>
      </c>
      <c r="B1021" s="35" t="s">
        <v>367</v>
      </c>
      <c r="C1021" s="90">
        <f t="shared" si="45"/>
        <v>249.22274419388168</v>
      </c>
      <c r="D1021" s="90">
        <f t="shared" si="46"/>
        <v>179.17828844327943</v>
      </c>
      <c r="E1021" s="90">
        <f t="shared" si="47"/>
        <v>70.044455750602253</v>
      </c>
      <c r="F1021" s="50">
        <f>'貼り付けシート（日射量等）'!G1018/3.6*10^3</f>
        <v>441.66666666666663</v>
      </c>
      <c r="G1021" s="50">
        <f>'貼り付けシート（日射量等）'!H1018/3.6*10^3</f>
        <v>72.222222222222229</v>
      </c>
      <c r="H1021" s="91">
        <f>RADIANS('貼り付けシート（日射量等）'!I1018)</f>
        <v>0.24609142453120045</v>
      </c>
      <c r="I1021" s="91">
        <f>IF('貼り付けシート（日射量等）'!J1018&lt;0,RADIANS(360+('貼り付けシート（日射量等）'!J1018)),RADIANS('貼り付けシート（日射量等）'!J1018))</f>
        <v>5.2743849995268635</v>
      </c>
    </row>
    <row r="1022" spans="1:9">
      <c r="A1022" s="20">
        <v>41682</v>
      </c>
      <c r="B1022" s="35" t="s">
        <v>368</v>
      </c>
      <c r="C1022" s="90">
        <f t="shared" si="45"/>
        <v>508.84045952020671</v>
      </c>
      <c r="D1022" s="90">
        <f t="shared" si="46"/>
        <v>436.10198624073513</v>
      </c>
      <c r="E1022" s="90">
        <f t="shared" si="47"/>
        <v>72.738473279471563</v>
      </c>
      <c r="F1022" s="50">
        <f>'貼り付けシート（日射量等）'!G1019/3.6*10^3</f>
        <v>741.66666666666663</v>
      </c>
      <c r="G1022" s="50">
        <f>'貼り付けシート（日射量等）'!H1019/3.6*10^3</f>
        <v>75</v>
      </c>
      <c r="H1022" s="91">
        <f>RADIANS('貼り付けシート（日射量等）'!I1019)</f>
        <v>0.40317105721069013</v>
      </c>
      <c r="I1022" s="91">
        <f>IF('貼り付けシート（日射量等）'!J1019&lt;0,RADIANS(360+('貼り付けシート（日射量等）'!J1019)),RADIANS('貼り付けシート（日射量等）'!J1019))</f>
        <v>5.4838245097661833</v>
      </c>
    </row>
    <row r="1023" spans="1:9">
      <c r="A1023" s="20">
        <v>41682</v>
      </c>
      <c r="B1023" s="35" t="s">
        <v>369</v>
      </c>
      <c r="C1023" s="90">
        <f t="shared" si="45"/>
        <v>613.2024281859575</v>
      </c>
      <c r="D1023" s="90">
        <f t="shared" si="46"/>
        <v>500.05369197344618</v>
      </c>
      <c r="E1023" s="90">
        <f t="shared" si="47"/>
        <v>113.14873621251131</v>
      </c>
      <c r="F1023" s="50">
        <f>'貼り付けシート（日射量等）'!G1020/3.6*10^3</f>
        <v>688.88888888888891</v>
      </c>
      <c r="G1023" s="50">
        <f>'貼り付けシート（日射量等）'!H1020/3.6*10^3</f>
        <v>116.66666666666666</v>
      </c>
      <c r="H1023" s="91">
        <f>RADIANS('貼り付けシート（日射量等）'!I1020)</f>
        <v>0.52883476335428181</v>
      </c>
      <c r="I1023" s="91">
        <f>IF('貼り付けシート（日射量等）'!J1020&lt;0,RADIANS(360+('貼り付けシート（日射量等）'!J1020)),RADIANS('貼り付けシート（日射量等）'!J1020))</f>
        <v>5.7334065928013729</v>
      </c>
    </row>
    <row r="1024" spans="1:9">
      <c r="A1024" s="20">
        <v>41682</v>
      </c>
      <c r="B1024" s="35" t="s">
        <v>370</v>
      </c>
      <c r="C1024" s="90">
        <f t="shared" si="45"/>
        <v>707.08162411946819</v>
      </c>
      <c r="D1024" s="90">
        <f t="shared" si="46"/>
        <v>583.15681779147963</v>
      </c>
      <c r="E1024" s="90">
        <f t="shared" si="47"/>
        <v>123.92480632798859</v>
      </c>
      <c r="F1024" s="50">
        <f>'貼り付けシート（日射量等）'!G1021/3.6*10^3</f>
        <v>722.22222222222217</v>
      </c>
      <c r="G1024" s="50">
        <f>'貼り付けシート（日射量等）'!H1021/3.6*10^3</f>
        <v>127.77777777777777</v>
      </c>
      <c r="H1024" s="91">
        <f>RADIANS('貼り付けシート（日射量等）'!I1021)</f>
        <v>0.60737457969402664</v>
      </c>
      <c r="I1024" s="91">
        <f>IF('貼り付けシート（日射量等）'!J1021&lt;0,RADIANS(360+('貼り付けシート（日射量等）'!J1021)),RADIANS('貼り付けシート（日射量等）'!J1021))</f>
        <v>6.019640590128442</v>
      </c>
    </row>
    <row r="1025" spans="1:9">
      <c r="A1025" s="20">
        <v>41682</v>
      </c>
      <c r="B1025" s="35" t="s">
        <v>371</v>
      </c>
      <c r="C1025" s="90">
        <f t="shared" si="45"/>
        <v>789.93206130586248</v>
      </c>
      <c r="D1025" s="90">
        <f t="shared" si="46"/>
        <v>698.33546532430569</v>
      </c>
      <c r="E1025" s="90">
        <f t="shared" si="47"/>
        <v>91.596595981556789</v>
      </c>
      <c r="F1025" s="50">
        <f>'貼り付けシート（日射量等）'!G1022/3.6*10^3</f>
        <v>841.66666666666652</v>
      </c>
      <c r="G1025" s="50">
        <f>'貼り付けシート（日射量等）'!H1022/3.6*10^3</f>
        <v>94.444444444444443</v>
      </c>
      <c r="H1025" s="91">
        <f>RADIANS('貼り付けシート（日射量等）'!I1022)</f>
        <v>0.63006385996995296</v>
      </c>
      <c r="I1025" s="91">
        <f>IF('貼り付けシート（日射量等）'!J1022&lt;0,RADIANS(360+('貼り付けシート（日射量等）'!J1022)),RADIANS('貼り付けシート（日射量等）'!J1022))</f>
        <v>4.7123889803846901E-2</v>
      </c>
    </row>
    <row r="1026" spans="1:9">
      <c r="A1026" s="20">
        <v>41682</v>
      </c>
      <c r="B1026" s="35" t="s">
        <v>372</v>
      </c>
      <c r="C1026" s="90">
        <f t="shared" si="45"/>
        <v>466.15681244117536</v>
      </c>
      <c r="D1026" s="90">
        <f t="shared" si="46"/>
        <v>258.71746271823793</v>
      </c>
      <c r="E1026" s="90">
        <f t="shared" si="47"/>
        <v>207.43934972293744</v>
      </c>
      <c r="F1026" s="50">
        <f>'貼り付けシート（日射量等）'!G1023/3.6*10^3</f>
        <v>327.77777777777777</v>
      </c>
      <c r="G1026" s="50">
        <f>'貼り付けシート（日射量等）'!H1023/3.6*10^3</f>
        <v>213.88888888888889</v>
      </c>
      <c r="H1026" s="91">
        <f>RADIANS('貼り付けシート（日射量等）'!I1023)</f>
        <v>0.58992128717408332</v>
      </c>
      <c r="I1026" s="91">
        <f>IF('貼り付けシート（日射量等）'!J1023&lt;0,RADIANS(360+('貼り付けシート（日射量等）'!J1023)),RADIANS('貼り付けシート（日射量等）'!J1023))</f>
        <v>0.35430183815484889</v>
      </c>
    </row>
    <row r="1027" spans="1:9">
      <c r="A1027" s="20">
        <v>41682</v>
      </c>
      <c r="B1027" s="35" t="s">
        <v>373</v>
      </c>
      <c r="C1027" s="90">
        <f t="shared" si="45"/>
        <v>205.22020407373498</v>
      </c>
      <c r="D1027" s="90">
        <f t="shared" si="46"/>
        <v>51.661204928183899</v>
      </c>
      <c r="E1027" s="90">
        <f t="shared" si="47"/>
        <v>153.55899914555107</v>
      </c>
      <c r="F1027" s="50">
        <f>'貼り付けシート（日射量等）'!G1024/3.6*10^3</f>
        <v>75</v>
      </c>
      <c r="G1027" s="50">
        <f>'貼り付けシート（日射量等）'!H1024/3.6*10^3</f>
        <v>158.33333333333331</v>
      </c>
      <c r="H1027" s="91">
        <f>RADIANS('貼り付けシート（日射量等）'!I1024)</f>
        <v>0.49392817831439528</v>
      </c>
      <c r="I1027" s="91">
        <f>IF('貼り付けシート（日射量等）'!J1024&lt;0,RADIANS(360+('貼り付けシート（日射量等）'!J1024)),RADIANS('貼り付けシート（日射量等）'!J1024))</f>
        <v>0.63006385996995296</v>
      </c>
    </row>
    <row r="1028" spans="1:9">
      <c r="A1028" s="20">
        <v>41682</v>
      </c>
      <c r="B1028" s="35" t="s">
        <v>374</v>
      </c>
      <c r="C1028" s="90">
        <f t="shared" si="45"/>
        <v>149.50554910665551</v>
      </c>
      <c r="D1028" s="90">
        <f t="shared" si="46"/>
        <v>41.744847951882825</v>
      </c>
      <c r="E1028" s="90">
        <f t="shared" si="47"/>
        <v>107.76070115477269</v>
      </c>
      <c r="F1028" s="50">
        <f>'貼り付けシート（日射量等）'!G1025/3.6*10^3</f>
        <v>77.777777777777786</v>
      </c>
      <c r="G1028" s="50">
        <f>'貼り付けシート（日射量等）'!H1025/3.6*10^3</f>
        <v>111.11111111111111</v>
      </c>
      <c r="H1028" s="91">
        <f>RADIANS('貼り付けシート（日射量等）'!I1025)</f>
        <v>0.35779249665883756</v>
      </c>
      <c r="I1028" s="91">
        <f>IF('貼り付けシート（日射量等）'!J1025&lt;0,RADIANS(360+('貼り付けシート（日射量等）'!J1025)),RADIANS('貼り付けシート（日射量等）'!J1025))</f>
        <v>0.86568330898918744</v>
      </c>
    </row>
    <row r="1029" spans="1:9">
      <c r="A1029" s="20">
        <v>41682</v>
      </c>
      <c r="B1029" s="35" t="s">
        <v>375</v>
      </c>
      <c r="C1029" s="90">
        <f t="shared" si="45"/>
        <v>71.171247548362558</v>
      </c>
      <c r="D1029" s="90">
        <f t="shared" si="46"/>
        <v>19.984914499845527</v>
      </c>
      <c r="E1029" s="90">
        <f t="shared" si="47"/>
        <v>51.186333048517028</v>
      </c>
      <c r="F1029" s="50">
        <f>'貼り付けシート（日射量等）'!G1026/3.6*10^3</f>
        <v>58.333333333333329</v>
      </c>
      <c r="G1029" s="50">
        <f>'貼り付けシート（日射量等）'!H1026/3.6*10^3</f>
        <v>52.777777777777779</v>
      </c>
      <c r="H1029" s="91">
        <f>RADIANS('貼り付けシート（日射量等）'!I1026)</f>
        <v>0.19373154697137057</v>
      </c>
      <c r="I1029" s="91">
        <f>IF('貼り付けシート（日射量等）'!J1026&lt;0,RADIANS(360+('貼り付けシート（日射量等）'!J1026)),RADIANS('貼り付けシート（日射量等）'!J1026))</f>
        <v>1.0681415022205298</v>
      </c>
    </row>
    <row r="1030" spans="1:9">
      <c r="A1030" s="20">
        <v>41682</v>
      </c>
      <c r="B1030" s="35" t="s">
        <v>376</v>
      </c>
      <c r="C1030" s="90">
        <f t="shared" si="45"/>
        <v>9.4097231059311817</v>
      </c>
      <c r="D1030" s="90">
        <f t="shared" si="46"/>
        <v>1.3276705193232301</v>
      </c>
      <c r="E1030" s="90">
        <f t="shared" si="47"/>
        <v>8.0820525866079524</v>
      </c>
      <c r="F1030" s="50">
        <f>'貼り付けシート（日射量等）'!G1027/3.6*10^3</f>
        <v>11.111111111111111</v>
      </c>
      <c r="G1030" s="50">
        <f>'貼り付けシート（日射量等）'!H1027/3.6*10^3</f>
        <v>8.3333333333333339</v>
      </c>
      <c r="H1030" s="91">
        <f>RADIANS('貼り付けシート（日射量等）'!I1027)</f>
        <v>1.0471975511965976E-2</v>
      </c>
      <c r="I1030" s="91">
        <f>IF('貼り付けシート（日射量等）'!J1027&lt;0,RADIANS(360+('貼り付けシート（日射量等）'!J1027)),RADIANS('貼り付けシート（日射量等）'!J1027))</f>
        <v>1.2444197566719568</v>
      </c>
    </row>
    <row r="1031" spans="1:9">
      <c r="A1031" s="20">
        <v>41682</v>
      </c>
      <c r="B1031" s="35" t="s">
        <v>377</v>
      </c>
      <c r="C1031" s="90">
        <f t="shared" ref="C1031:C1094" si="48">IF(D1031&lt;0,E1031,D1031+E1031)</f>
        <v>0</v>
      </c>
      <c r="D1031" s="90">
        <f t="shared" ref="D1031:D1094" si="49">F1031*(SIN(H1031)*COS($O$5)+COS(H1031)*SIN($O$5)*COS($O$4-I1031))</f>
        <v>0</v>
      </c>
      <c r="E1031" s="90">
        <f t="shared" ref="E1031:E1094" si="50">G1031*(1+COS($O$5))/2</f>
        <v>0</v>
      </c>
      <c r="F1031" s="50">
        <f>'貼り付けシート（日射量等）'!G1028/3.6*10^3</f>
        <v>0</v>
      </c>
      <c r="G1031" s="50">
        <f>'貼り付けシート（日射量等）'!H1028/3.6*10^3</f>
        <v>0</v>
      </c>
      <c r="H1031" s="91">
        <f>RADIANS('貼り付けシート（日射量等）'!I1028)</f>
        <v>0</v>
      </c>
      <c r="I1031" s="91">
        <f>IF('貼り付けシート（日射量等）'!J1028&lt;0,RADIANS(360+('貼り付けシート（日射量等）'!J1028)),RADIANS('貼り付けシート（日射量等）'!J1028))</f>
        <v>0</v>
      </c>
    </row>
    <row r="1032" spans="1:9">
      <c r="A1032" s="20">
        <v>41682</v>
      </c>
      <c r="B1032" s="35" t="s">
        <v>378</v>
      </c>
      <c r="C1032" s="90">
        <f t="shared" si="48"/>
        <v>0</v>
      </c>
      <c r="D1032" s="90">
        <f t="shared" si="49"/>
        <v>0</v>
      </c>
      <c r="E1032" s="90">
        <f t="shared" si="50"/>
        <v>0</v>
      </c>
      <c r="F1032" s="50">
        <f>'貼り付けシート（日射量等）'!G1029/3.6*10^3</f>
        <v>0</v>
      </c>
      <c r="G1032" s="50">
        <f>'貼り付けシート（日射量等）'!H1029/3.6*10^3</f>
        <v>0</v>
      </c>
      <c r="H1032" s="91">
        <f>RADIANS('貼り付けシート（日射量等）'!I1029)</f>
        <v>0</v>
      </c>
      <c r="I1032" s="91">
        <f>IF('貼り付けシート（日射量等）'!J1029&lt;0,RADIANS(360+('貼り付けシート（日射量等）'!J1029)),RADIANS('貼り付けシート（日射量等）'!J1029))</f>
        <v>0</v>
      </c>
    </row>
    <row r="1033" spans="1:9">
      <c r="A1033" s="20">
        <v>41682</v>
      </c>
      <c r="B1033" s="35" t="s">
        <v>379</v>
      </c>
      <c r="C1033" s="90">
        <f t="shared" si="48"/>
        <v>0</v>
      </c>
      <c r="D1033" s="90">
        <f t="shared" si="49"/>
        <v>0</v>
      </c>
      <c r="E1033" s="90">
        <f t="shared" si="50"/>
        <v>0</v>
      </c>
      <c r="F1033" s="50">
        <f>'貼り付けシート（日射量等）'!G1030/3.6*10^3</f>
        <v>0</v>
      </c>
      <c r="G1033" s="50">
        <f>'貼り付けシート（日射量等）'!H1030/3.6*10^3</f>
        <v>0</v>
      </c>
      <c r="H1033" s="91">
        <f>RADIANS('貼り付けシート（日射量等）'!I1030)</f>
        <v>0</v>
      </c>
      <c r="I1033" s="91">
        <f>IF('貼り付けシート（日射量等）'!J1030&lt;0,RADIANS(360+('貼り付けシート（日射量等）'!J1030)),RADIANS('貼り付けシート（日射量等）'!J1030))</f>
        <v>0</v>
      </c>
    </row>
    <row r="1034" spans="1:9">
      <c r="A1034" s="20">
        <v>41682</v>
      </c>
      <c r="B1034" s="35" t="s">
        <v>380</v>
      </c>
      <c r="C1034" s="90">
        <f t="shared" si="48"/>
        <v>0</v>
      </c>
      <c r="D1034" s="90">
        <f t="shared" si="49"/>
        <v>0</v>
      </c>
      <c r="E1034" s="90">
        <f t="shared" si="50"/>
        <v>0</v>
      </c>
      <c r="F1034" s="50">
        <f>'貼り付けシート（日射量等）'!G1031/3.6*10^3</f>
        <v>0</v>
      </c>
      <c r="G1034" s="50">
        <f>'貼り付けシート（日射量等）'!H1031/3.6*10^3</f>
        <v>0</v>
      </c>
      <c r="H1034" s="91">
        <f>RADIANS('貼り付けシート（日射量等）'!I1031)</f>
        <v>0</v>
      </c>
      <c r="I1034" s="91">
        <f>IF('貼り付けシート（日射量等）'!J1031&lt;0,RADIANS(360+('貼り付けシート（日射量等）'!J1031)),RADIANS('貼り付けシート（日射量等）'!J1031))</f>
        <v>0</v>
      </c>
    </row>
    <row r="1035" spans="1:9">
      <c r="A1035" s="20">
        <v>41682</v>
      </c>
      <c r="B1035" s="35" t="s">
        <v>381</v>
      </c>
      <c r="C1035" s="90">
        <f t="shared" si="48"/>
        <v>0</v>
      </c>
      <c r="D1035" s="90">
        <f t="shared" si="49"/>
        <v>0</v>
      </c>
      <c r="E1035" s="90">
        <f t="shared" si="50"/>
        <v>0</v>
      </c>
      <c r="F1035" s="50">
        <f>'貼り付けシート（日射量等）'!G1032/3.6*10^3</f>
        <v>0</v>
      </c>
      <c r="G1035" s="50">
        <f>'貼り付けシート（日射量等）'!H1032/3.6*10^3</f>
        <v>0</v>
      </c>
      <c r="H1035" s="91">
        <f>RADIANS('貼り付けシート（日射量等）'!I1032)</f>
        <v>0</v>
      </c>
      <c r="I1035" s="91">
        <f>IF('貼り付けシート（日射量等）'!J1032&lt;0,RADIANS(360+('貼り付けシート（日射量等）'!J1032)),RADIANS('貼り付けシート（日射量等）'!J1032))</f>
        <v>0</v>
      </c>
    </row>
    <row r="1036" spans="1:9">
      <c r="A1036" s="20">
        <v>41682</v>
      </c>
      <c r="B1036" s="35" t="s">
        <v>382</v>
      </c>
      <c r="C1036" s="90">
        <f t="shared" si="48"/>
        <v>0</v>
      </c>
      <c r="D1036" s="90">
        <f t="shared" si="49"/>
        <v>0</v>
      </c>
      <c r="E1036" s="90">
        <f t="shared" si="50"/>
        <v>0</v>
      </c>
      <c r="F1036" s="50">
        <f>'貼り付けシート（日射量等）'!G1033/3.6*10^3</f>
        <v>0</v>
      </c>
      <c r="G1036" s="50">
        <f>'貼り付けシート（日射量等）'!H1033/3.6*10^3</f>
        <v>0</v>
      </c>
      <c r="H1036" s="91">
        <f>RADIANS('貼り付けシート（日射量等）'!I1033)</f>
        <v>0</v>
      </c>
      <c r="I1036" s="91">
        <f>IF('貼り付けシート（日射量等）'!J1033&lt;0,RADIANS(360+('貼り付けシート（日射量等）'!J1033)),RADIANS('貼り付けシート（日射量等）'!J1033))</f>
        <v>0</v>
      </c>
    </row>
    <row r="1037" spans="1:9">
      <c r="A1037" s="20">
        <v>41682</v>
      </c>
      <c r="B1037" s="35" t="s">
        <v>383</v>
      </c>
      <c r="C1037" s="90">
        <f t="shared" si="48"/>
        <v>0</v>
      </c>
      <c r="D1037" s="90">
        <f t="shared" si="49"/>
        <v>0</v>
      </c>
      <c r="E1037" s="90">
        <f t="shared" si="50"/>
        <v>0</v>
      </c>
      <c r="F1037" s="50">
        <f>'貼り付けシート（日射量等）'!G1034/3.6*10^3</f>
        <v>0</v>
      </c>
      <c r="G1037" s="50">
        <f>'貼り付けシート（日射量等）'!H1034/3.6*10^3</f>
        <v>0</v>
      </c>
      <c r="H1037" s="91">
        <f>RADIANS('貼り付けシート（日射量等）'!I1034)</f>
        <v>0</v>
      </c>
      <c r="I1037" s="91">
        <f>IF('貼り付けシート（日射量等）'!J1034&lt;0,RADIANS(360+('貼り付けシート（日射量等）'!J1034)),RADIANS('貼り付けシート（日射量等）'!J1034))</f>
        <v>0</v>
      </c>
    </row>
    <row r="1038" spans="1:9">
      <c r="A1038" s="20">
        <v>41683</v>
      </c>
      <c r="B1038" s="35" t="s">
        <v>360</v>
      </c>
      <c r="C1038" s="90">
        <f t="shared" si="48"/>
        <v>0</v>
      </c>
      <c r="D1038" s="90">
        <f t="shared" si="49"/>
        <v>0</v>
      </c>
      <c r="E1038" s="90">
        <f t="shared" si="50"/>
        <v>0</v>
      </c>
      <c r="F1038" s="50">
        <f>'貼り付けシート（日射量等）'!G1035/3.6*10^3</f>
        <v>0</v>
      </c>
      <c r="G1038" s="50">
        <f>'貼り付けシート（日射量等）'!H1035/3.6*10^3</f>
        <v>0</v>
      </c>
      <c r="H1038" s="91">
        <f>RADIANS('貼り付けシート（日射量等）'!I1035)</f>
        <v>0</v>
      </c>
      <c r="I1038" s="91">
        <f>IF('貼り付けシート（日射量等）'!J1035&lt;0,RADIANS(360+('貼り付けシート（日射量等）'!J1035)),RADIANS('貼り付けシート（日射量等）'!J1035))</f>
        <v>0</v>
      </c>
    </row>
    <row r="1039" spans="1:9">
      <c r="A1039" s="20">
        <v>41683</v>
      </c>
      <c r="B1039" s="35" t="s">
        <v>361</v>
      </c>
      <c r="C1039" s="90">
        <f t="shared" si="48"/>
        <v>0</v>
      </c>
      <c r="D1039" s="90">
        <f t="shared" si="49"/>
        <v>0</v>
      </c>
      <c r="E1039" s="90">
        <f t="shared" si="50"/>
        <v>0</v>
      </c>
      <c r="F1039" s="50">
        <f>'貼り付けシート（日射量等）'!G1036/3.6*10^3</f>
        <v>0</v>
      </c>
      <c r="G1039" s="50">
        <f>'貼り付けシート（日射量等）'!H1036/3.6*10^3</f>
        <v>0</v>
      </c>
      <c r="H1039" s="91">
        <f>RADIANS('貼り付けシート（日射量等）'!I1036)</f>
        <v>0</v>
      </c>
      <c r="I1039" s="91">
        <f>IF('貼り付けシート（日射量等）'!J1036&lt;0,RADIANS(360+('貼り付けシート（日射量等）'!J1036)),RADIANS('貼り付けシート（日射量等）'!J1036))</f>
        <v>0</v>
      </c>
    </row>
    <row r="1040" spans="1:9">
      <c r="A1040" s="20">
        <v>41683</v>
      </c>
      <c r="B1040" s="35" t="s">
        <v>362</v>
      </c>
      <c r="C1040" s="90">
        <f t="shared" si="48"/>
        <v>0</v>
      </c>
      <c r="D1040" s="90">
        <f t="shared" si="49"/>
        <v>0</v>
      </c>
      <c r="E1040" s="90">
        <f t="shared" si="50"/>
        <v>0</v>
      </c>
      <c r="F1040" s="50">
        <f>'貼り付けシート（日射量等）'!G1037/3.6*10^3</f>
        <v>0</v>
      </c>
      <c r="G1040" s="50">
        <f>'貼り付けシート（日射量等）'!H1037/3.6*10^3</f>
        <v>0</v>
      </c>
      <c r="H1040" s="91">
        <f>RADIANS('貼り付けシート（日射量等）'!I1037)</f>
        <v>0</v>
      </c>
      <c r="I1040" s="91">
        <f>IF('貼り付けシート（日射量等）'!J1037&lt;0,RADIANS(360+('貼り付けシート（日射量等）'!J1037)),RADIANS('貼り付けシート（日射量等）'!J1037))</f>
        <v>0</v>
      </c>
    </row>
    <row r="1041" spans="1:9">
      <c r="A1041" s="20">
        <v>41683</v>
      </c>
      <c r="B1041" s="35" t="s">
        <v>363</v>
      </c>
      <c r="C1041" s="90">
        <f t="shared" si="48"/>
        <v>0</v>
      </c>
      <c r="D1041" s="90">
        <f t="shared" si="49"/>
        <v>0</v>
      </c>
      <c r="E1041" s="90">
        <f t="shared" si="50"/>
        <v>0</v>
      </c>
      <c r="F1041" s="50">
        <f>'貼り付けシート（日射量等）'!G1038/3.6*10^3</f>
        <v>0</v>
      </c>
      <c r="G1041" s="50">
        <f>'貼り付けシート（日射量等）'!H1038/3.6*10^3</f>
        <v>0</v>
      </c>
      <c r="H1041" s="91">
        <f>RADIANS('貼り付けシート（日射量等）'!I1038)</f>
        <v>0</v>
      </c>
      <c r="I1041" s="91">
        <f>IF('貼り付けシート（日射量等）'!J1038&lt;0,RADIANS(360+('貼り付けシート（日射量等）'!J1038)),RADIANS('貼り付けシート（日射量等）'!J1038))</f>
        <v>0</v>
      </c>
    </row>
    <row r="1042" spans="1:9">
      <c r="A1042" s="20">
        <v>41683</v>
      </c>
      <c r="B1042" s="35" t="s">
        <v>364</v>
      </c>
      <c r="C1042" s="90">
        <f t="shared" si="48"/>
        <v>0</v>
      </c>
      <c r="D1042" s="90">
        <f t="shared" si="49"/>
        <v>0</v>
      </c>
      <c r="E1042" s="90">
        <f t="shared" si="50"/>
        <v>0</v>
      </c>
      <c r="F1042" s="50">
        <f>'貼り付けシート（日射量等）'!G1039/3.6*10^3</f>
        <v>0</v>
      </c>
      <c r="G1042" s="50">
        <f>'貼り付けシート（日射量等）'!H1039/3.6*10^3</f>
        <v>0</v>
      </c>
      <c r="H1042" s="91">
        <f>RADIANS('貼り付けシート（日射量等）'!I1039)</f>
        <v>0</v>
      </c>
      <c r="I1042" s="91">
        <f>IF('貼り付けシート（日射量等）'!J1039&lt;0,RADIANS(360+('貼り付けシート（日射量等）'!J1039)),RADIANS('貼り付けシート（日射量等）'!J1039))</f>
        <v>0</v>
      </c>
    </row>
    <row r="1043" spans="1:9">
      <c r="A1043" s="20">
        <v>41683</v>
      </c>
      <c r="B1043" s="35" t="s">
        <v>365</v>
      </c>
      <c r="C1043" s="90">
        <f t="shared" si="48"/>
        <v>0</v>
      </c>
      <c r="D1043" s="90">
        <f t="shared" si="49"/>
        <v>0</v>
      </c>
      <c r="E1043" s="90">
        <f t="shared" si="50"/>
        <v>0</v>
      </c>
      <c r="F1043" s="50">
        <f>'貼り付けシート（日射量等）'!G1040/3.6*10^3</f>
        <v>0</v>
      </c>
      <c r="G1043" s="50">
        <f>'貼り付けシート（日射量等）'!H1040/3.6*10^3</f>
        <v>0</v>
      </c>
      <c r="H1043" s="91">
        <f>RADIANS('貼り付けシート（日射量等）'!I1040)</f>
        <v>0</v>
      </c>
      <c r="I1043" s="91">
        <f>IF('貼り付けシート（日射量等）'!J1040&lt;0,RADIANS(360+('貼り付けシート（日射量等）'!J1040)),RADIANS('貼り付けシート（日射量等）'!J1040))</f>
        <v>0</v>
      </c>
    </row>
    <row r="1044" spans="1:9">
      <c r="A1044" s="20">
        <v>41683</v>
      </c>
      <c r="B1044" s="35" t="s">
        <v>366</v>
      </c>
      <c r="C1044" s="90">
        <f t="shared" si="48"/>
        <v>29.505981195867257</v>
      </c>
      <c r="D1044" s="90">
        <f t="shared" si="49"/>
        <v>10.647858493782033</v>
      </c>
      <c r="E1044" s="90">
        <f t="shared" si="50"/>
        <v>18.858122702085222</v>
      </c>
      <c r="F1044" s="50">
        <f>'貼り付けシート（日射量等）'!G1041/3.6*10^3</f>
        <v>55.555555555555557</v>
      </c>
      <c r="G1044" s="50">
        <f>'貼り付けシート（日射量等）'!H1041/3.6*10^3</f>
        <v>19.444444444444446</v>
      </c>
      <c r="H1044" s="91">
        <f>RADIANS('貼り付けシート（日射量等）'!I1041)</f>
        <v>7.15584993317675E-2</v>
      </c>
      <c r="I1044" s="91">
        <f>IF('貼り付けシート（日射量等）'!J1041&lt;0,RADIANS(360+('貼り付けシート（日射量等）'!J1041)),RADIANS('貼り付けシート（日射量等）'!J1041))</f>
        <v>5.0858894403114761</v>
      </c>
    </row>
    <row r="1045" spans="1:9">
      <c r="A1045" s="20">
        <v>41683</v>
      </c>
      <c r="B1045" s="35" t="s">
        <v>367</v>
      </c>
      <c r="C1045" s="90">
        <f t="shared" si="48"/>
        <v>192.81144738475561</v>
      </c>
      <c r="D1045" s="90">
        <f t="shared" si="49"/>
        <v>111.9909215186761</v>
      </c>
      <c r="E1045" s="90">
        <f t="shared" si="50"/>
        <v>80.820525866079507</v>
      </c>
      <c r="F1045" s="50">
        <f>'貼り付けシート（日射量等）'!G1042/3.6*10^3</f>
        <v>274.99999999999994</v>
      </c>
      <c r="G1045" s="50">
        <f>'貼り付けシート（日射量等）'!H1042/3.6*10^3</f>
        <v>83.333333333333329</v>
      </c>
      <c r="H1045" s="91">
        <f>RADIANS('貼り付けシート（日射量等）'!I1042)</f>
        <v>0.24958208303518914</v>
      </c>
      <c r="I1045" s="91">
        <f>IF('貼り付けシート（日射量等）'!J1042&lt;0,RADIANS(360+('貼り付けシート（日射量等）'!J1042)),RADIANS('貼り付けシート（日射量等）'!J1042))</f>
        <v>5.2691490117708808</v>
      </c>
    </row>
    <row r="1046" spans="1:9">
      <c r="A1046" s="20">
        <v>41683</v>
      </c>
      <c r="B1046" s="35" t="s">
        <v>368</v>
      </c>
      <c r="C1046" s="90">
        <f t="shared" si="48"/>
        <v>492.45807011290515</v>
      </c>
      <c r="D1046" s="90">
        <f t="shared" si="49"/>
        <v>408.94352671795627</v>
      </c>
      <c r="E1046" s="90">
        <f t="shared" si="50"/>
        <v>83.514543394948845</v>
      </c>
      <c r="F1046" s="50">
        <f>'貼り付けシート（日射量等）'!G1043/3.6*10^3</f>
        <v>691.66666666666674</v>
      </c>
      <c r="G1046" s="50">
        <f>'貼り付けシート（日射量等）'!H1043/3.6*10^3</f>
        <v>86.111111111111114</v>
      </c>
      <c r="H1046" s="91">
        <f>RADIANS('貼り付けシート（日射量等）'!I1043)</f>
        <v>0.40840704496667307</v>
      </c>
      <c r="I1046" s="91">
        <f>IF('貼り付けシート（日射量等）'!J1043&lt;0,RADIANS(360+('貼り付けシート（日射量等）'!J1043)),RADIANS('貼り付けシート（日射量等）'!J1043))</f>
        <v>5.4803338512621949</v>
      </c>
    </row>
    <row r="1047" spans="1:9">
      <c r="A1047" s="20">
        <v>41683</v>
      </c>
      <c r="B1047" s="35" t="s">
        <v>369</v>
      </c>
      <c r="C1047" s="90">
        <f t="shared" si="48"/>
        <v>653.04777598624548</v>
      </c>
      <c r="D1047" s="90">
        <f t="shared" si="49"/>
        <v>558.75716247581943</v>
      </c>
      <c r="E1047" s="90">
        <f t="shared" si="50"/>
        <v>94.290613510426098</v>
      </c>
      <c r="F1047" s="50">
        <f>'貼り付けシート（日射量等）'!G1044/3.6*10^3</f>
        <v>766.66666666666663</v>
      </c>
      <c r="G1047" s="50">
        <f>'貼り付けシート（日射量等）'!H1044/3.6*10^3</f>
        <v>97.222222222222214</v>
      </c>
      <c r="H1047" s="91">
        <f>RADIANS('貼り付けシート（日射量等）'!I1044)</f>
        <v>0.53407075111026492</v>
      </c>
      <c r="I1047" s="91">
        <f>IF('貼り付けシート（日射量等）'!J1044&lt;0,RADIANS(360+('貼り付けシート（日射量等）'!J1044)),RADIANS('貼り付けシート（日射量等）'!J1044))</f>
        <v>5.7299159342973844</v>
      </c>
    </row>
    <row r="1048" spans="1:9">
      <c r="A1048" s="20">
        <v>41683</v>
      </c>
      <c r="B1048" s="35" t="s">
        <v>370</v>
      </c>
      <c r="C1048" s="90">
        <f t="shared" si="48"/>
        <v>347.12286246346548</v>
      </c>
      <c r="D1048" s="90">
        <f t="shared" si="49"/>
        <v>126.21342509618151</v>
      </c>
      <c r="E1048" s="90">
        <f t="shared" si="50"/>
        <v>220.90943736728397</v>
      </c>
      <c r="F1048" s="50">
        <f>'貼り付けシート（日射量等）'!G1045/3.6*10^3</f>
        <v>155.55555555555557</v>
      </c>
      <c r="G1048" s="50">
        <f>'貼り付けシート（日射量等）'!H1045/3.6*10^3</f>
        <v>227.77777777777774</v>
      </c>
      <c r="H1048" s="91">
        <f>RADIANS('貼り付けシート（日射量等）'!I1045)</f>
        <v>0.61435589670200408</v>
      </c>
      <c r="I1048" s="91">
        <f>IF('貼り付けシート（日射量等）'!J1045&lt;0,RADIANS(360+('貼り付けシート（日射量等）'!J1045)),RADIANS('貼り付けシート（日射量等）'!J1045))</f>
        <v>6.0178952608764487</v>
      </c>
    </row>
    <row r="1049" spans="1:9">
      <c r="A1049" s="20">
        <v>41683</v>
      </c>
      <c r="B1049" s="35" t="s">
        <v>371</v>
      </c>
      <c r="C1049" s="90">
        <f t="shared" si="48"/>
        <v>458.33571046611746</v>
      </c>
      <c r="D1049" s="90">
        <f t="shared" si="49"/>
        <v>226.65020298335619</v>
      </c>
      <c r="E1049" s="90">
        <f t="shared" si="50"/>
        <v>231.6855074827613</v>
      </c>
      <c r="F1049" s="50">
        <f>'貼り付けシート（日射量等）'!G1046/3.6*10^3</f>
        <v>272.22222222222217</v>
      </c>
      <c r="G1049" s="50">
        <f>'貼り付けシート（日射量等）'!H1046/3.6*10^3</f>
        <v>238.88888888888889</v>
      </c>
      <c r="H1049" s="91">
        <f>RADIANS('貼り付けシート（日射量等）'!I1046)</f>
        <v>0.63529984772593595</v>
      </c>
      <c r="I1049" s="91">
        <f>IF('貼り付けシート（日射量等）'!J1046&lt;0,RADIANS(360+('貼り付けシート（日射量等）'!J1046)),RADIANS('貼り付けシート（日射量等）'!J1046))</f>
        <v>4.8869219055841226E-2</v>
      </c>
    </row>
    <row r="1050" spans="1:9">
      <c r="A1050" s="20">
        <v>41683</v>
      </c>
      <c r="B1050" s="35" t="s">
        <v>372</v>
      </c>
      <c r="C1050" s="90">
        <f t="shared" si="48"/>
        <v>292.77633939647012</v>
      </c>
      <c r="D1050" s="90">
        <f t="shared" si="49"/>
        <v>88.03100720240198</v>
      </c>
      <c r="E1050" s="90">
        <f t="shared" si="50"/>
        <v>204.74533219406811</v>
      </c>
      <c r="F1050" s="50">
        <f>'貼り付けシート（日射量等）'!G1047/3.6*10^3</f>
        <v>111.11111111111111</v>
      </c>
      <c r="G1050" s="50">
        <f>'貼り付けシート（日射量等）'!H1047/3.6*10^3</f>
        <v>211.11111111111111</v>
      </c>
      <c r="H1050" s="91">
        <f>RADIANS('貼り付けシート（日射量等）'!I1047)</f>
        <v>0.59515727493006643</v>
      </c>
      <c r="I1050" s="91">
        <f>IF('貼り付けシート（日射量等）'!J1047&lt;0,RADIANS(360+('貼り付けシート（日射量等）'!J1047)),RADIANS('貼り付けシート（日射量等）'!J1047))</f>
        <v>0.35604716740684322</v>
      </c>
    </row>
    <row r="1051" spans="1:9">
      <c r="A1051" s="20">
        <v>41683</v>
      </c>
      <c r="B1051" s="35" t="s">
        <v>373</v>
      </c>
      <c r="C1051" s="90">
        <f t="shared" si="48"/>
        <v>174.68059591220481</v>
      </c>
      <c r="D1051" s="90">
        <f t="shared" si="49"/>
        <v>34.591684411000287</v>
      </c>
      <c r="E1051" s="90">
        <f t="shared" si="50"/>
        <v>140.08891150120451</v>
      </c>
      <c r="F1051" s="50">
        <f>'貼り付けシート（日射量等）'!G1048/3.6*10^3</f>
        <v>49.999999999999993</v>
      </c>
      <c r="G1051" s="50">
        <f>'貼り付けシート（日射量等）'!H1048/3.6*10^3</f>
        <v>144.44444444444446</v>
      </c>
      <c r="H1051" s="91">
        <f>RADIANS('貼り付けシート（日射量等）'!I1048)</f>
        <v>0.49916416607037828</v>
      </c>
      <c r="I1051" s="91">
        <f>IF('貼り付けシート（日射量等）'!J1048&lt;0,RADIANS(360+('貼り付けシート（日射量等）'!J1048)),RADIANS('貼り付けシート（日射量等）'!J1048))</f>
        <v>0.63355451847394162</v>
      </c>
    </row>
    <row r="1052" spans="1:9">
      <c r="A1052" s="20">
        <v>41683</v>
      </c>
      <c r="B1052" s="35" t="s">
        <v>374</v>
      </c>
      <c r="C1052" s="90">
        <f t="shared" si="48"/>
        <v>125.46544803902212</v>
      </c>
      <c r="D1052" s="90">
        <f t="shared" si="49"/>
        <v>28.480816999726709</v>
      </c>
      <c r="E1052" s="90">
        <f t="shared" si="50"/>
        <v>96.984631039295408</v>
      </c>
      <c r="F1052" s="50">
        <f>'貼り付けシート（日射量等）'!G1049/3.6*10^3</f>
        <v>52.777777777777779</v>
      </c>
      <c r="G1052" s="50">
        <f>'貼り付けシート（日射量等）'!H1049/3.6*10^3</f>
        <v>99.999999999999986</v>
      </c>
      <c r="H1052" s="91">
        <f>RADIANS('貼り付けシート（日射量等）'!I1049)</f>
        <v>0.36302848441482055</v>
      </c>
      <c r="I1052" s="91">
        <f>IF('貼り付けシート（日射量等）'!J1049&lt;0,RADIANS(360+('貼り付けシート（日射量等）'!J1049)),RADIANS('貼り付けシート（日射量等）'!J1049))</f>
        <v>0.87091929674517043</v>
      </c>
    </row>
    <row r="1053" spans="1:9">
      <c r="A1053" s="20">
        <v>41683</v>
      </c>
      <c r="B1053" s="35" t="s">
        <v>375</v>
      </c>
      <c r="C1053" s="90">
        <f t="shared" si="48"/>
        <v>71.292525903846851</v>
      </c>
      <c r="D1053" s="90">
        <f t="shared" si="49"/>
        <v>20.106192855329819</v>
      </c>
      <c r="E1053" s="90">
        <f t="shared" si="50"/>
        <v>51.186333048517028</v>
      </c>
      <c r="F1053" s="50">
        <f>'貼り付けシート（日射量等）'!G1050/3.6*10^3</f>
        <v>58.333333333333329</v>
      </c>
      <c r="G1053" s="50">
        <f>'貼り付けシート（日射量等）'!H1050/3.6*10^3</f>
        <v>52.777777777777779</v>
      </c>
      <c r="H1053" s="91">
        <f>RADIANS('貼り付けシート（日射量等）'!I1050)</f>
        <v>0.19722220547535926</v>
      </c>
      <c r="I1053" s="91">
        <f>IF('貼り付けシート（日射量等）'!J1050&lt;0,RADIANS(360+('貼り付けシート（日射量等）'!J1050)),RADIANS('貼り付けシート（日射量等）'!J1050))</f>
        <v>1.0716321607245183</v>
      </c>
    </row>
    <row r="1054" spans="1:9">
      <c r="A1054" s="20">
        <v>41683</v>
      </c>
      <c r="B1054" s="35" t="s">
        <v>376</v>
      </c>
      <c r="C1054" s="90">
        <f t="shared" si="48"/>
        <v>9.4272521793521182</v>
      </c>
      <c r="D1054" s="90">
        <f t="shared" si="49"/>
        <v>1.3451995927441665</v>
      </c>
      <c r="E1054" s="90">
        <f t="shared" si="50"/>
        <v>8.0820525866079524</v>
      </c>
      <c r="F1054" s="50">
        <f>'貼り付けシート（日射量等）'!G1051/3.6*10^3</f>
        <v>11.111111111111111</v>
      </c>
      <c r="G1054" s="50">
        <f>'貼り付けシート（日射量等）'!H1051/3.6*10^3</f>
        <v>8.3333333333333339</v>
      </c>
      <c r="H1054" s="91">
        <f>RADIANS('貼り付けシート（日射量等）'!I1051)</f>
        <v>1.3962634015954637E-2</v>
      </c>
      <c r="I1054" s="91">
        <f>IF('貼り付けシート（日射量等）'!J1051&lt;0,RADIANS(360+('貼り付けシート（日射量等）'!J1051)),RADIANS('貼り付けシート（日射量等）'!J1051))</f>
        <v>1.2496557444279399</v>
      </c>
    </row>
    <row r="1055" spans="1:9">
      <c r="A1055" s="20">
        <v>41683</v>
      </c>
      <c r="B1055" s="35" t="s">
        <v>377</v>
      </c>
      <c r="C1055" s="90">
        <f t="shared" si="48"/>
        <v>0</v>
      </c>
      <c r="D1055" s="90">
        <f t="shared" si="49"/>
        <v>0</v>
      </c>
      <c r="E1055" s="90">
        <f t="shared" si="50"/>
        <v>0</v>
      </c>
      <c r="F1055" s="50">
        <f>'貼り付けシート（日射量等）'!G1052/3.6*10^3</f>
        <v>0</v>
      </c>
      <c r="G1055" s="50">
        <f>'貼り付けシート（日射量等）'!H1052/3.6*10^3</f>
        <v>0</v>
      </c>
      <c r="H1055" s="91">
        <f>RADIANS('貼り付けシート（日射量等）'!I1052)</f>
        <v>0</v>
      </c>
      <c r="I1055" s="91">
        <f>IF('貼り付けシート（日射量等）'!J1052&lt;0,RADIANS(360+('貼り付けシート（日射量等）'!J1052)),RADIANS('貼り付けシート（日射量等）'!J1052))</f>
        <v>0</v>
      </c>
    </row>
    <row r="1056" spans="1:9">
      <c r="A1056" s="20">
        <v>41683</v>
      </c>
      <c r="B1056" s="35" t="s">
        <v>378</v>
      </c>
      <c r="C1056" s="90">
        <f t="shared" si="48"/>
        <v>0</v>
      </c>
      <c r="D1056" s="90">
        <f t="shared" si="49"/>
        <v>0</v>
      </c>
      <c r="E1056" s="90">
        <f t="shared" si="50"/>
        <v>0</v>
      </c>
      <c r="F1056" s="50">
        <f>'貼り付けシート（日射量等）'!G1053/3.6*10^3</f>
        <v>0</v>
      </c>
      <c r="G1056" s="50">
        <f>'貼り付けシート（日射量等）'!H1053/3.6*10^3</f>
        <v>0</v>
      </c>
      <c r="H1056" s="91">
        <f>RADIANS('貼り付けシート（日射量等）'!I1053)</f>
        <v>0</v>
      </c>
      <c r="I1056" s="91">
        <f>IF('貼り付けシート（日射量等）'!J1053&lt;0,RADIANS(360+('貼り付けシート（日射量等）'!J1053)),RADIANS('貼り付けシート（日射量等）'!J1053))</f>
        <v>0</v>
      </c>
    </row>
    <row r="1057" spans="1:9">
      <c r="A1057" s="20">
        <v>41683</v>
      </c>
      <c r="B1057" s="35" t="s">
        <v>379</v>
      </c>
      <c r="C1057" s="90">
        <f t="shared" si="48"/>
        <v>0</v>
      </c>
      <c r="D1057" s="90">
        <f t="shared" si="49"/>
        <v>0</v>
      </c>
      <c r="E1057" s="90">
        <f t="shared" si="50"/>
        <v>0</v>
      </c>
      <c r="F1057" s="50">
        <f>'貼り付けシート（日射量等）'!G1054/3.6*10^3</f>
        <v>0</v>
      </c>
      <c r="G1057" s="50">
        <f>'貼り付けシート（日射量等）'!H1054/3.6*10^3</f>
        <v>0</v>
      </c>
      <c r="H1057" s="91">
        <f>RADIANS('貼り付けシート（日射量等）'!I1054)</f>
        <v>0</v>
      </c>
      <c r="I1057" s="91">
        <f>IF('貼り付けシート（日射量等）'!J1054&lt;0,RADIANS(360+('貼り付けシート（日射量等）'!J1054)),RADIANS('貼り付けシート（日射量等）'!J1054))</f>
        <v>0</v>
      </c>
    </row>
    <row r="1058" spans="1:9">
      <c r="A1058" s="20">
        <v>41683</v>
      </c>
      <c r="B1058" s="35" t="s">
        <v>380</v>
      </c>
      <c r="C1058" s="90">
        <f t="shared" si="48"/>
        <v>0</v>
      </c>
      <c r="D1058" s="90">
        <f t="shared" si="49"/>
        <v>0</v>
      </c>
      <c r="E1058" s="90">
        <f t="shared" si="50"/>
        <v>0</v>
      </c>
      <c r="F1058" s="50">
        <f>'貼り付けシート（日射量等）'!G1055/3.6*10^3</f>
        <v>0</v>
      </c>
      <c r="G1058" s="50">
        <f>'貼り付けシート（日射量等）'!H1055/3.6*10^3</f>
        <v>0</v>
      </c>
      <c r="H1058" s="91">
        <f>RADIANS('貼り付けシート（日射量等）'!I1055)</f>
        <v>0</v>
      </c>
      <c r="I1058" s="91">
        <f>IF('貼り付けシート（日射量等）'!J1055&lt;0,RADIANS(360+('貼り付けシート（日射量等）'!J1055)),RADIANS('貼り付けシート（日射量等）'!J1055))</f>
        <v>0</v>
      </c>
    </row>
    <row r="1059" spans="1:9">
      <c r="A1059" s="20">
        <v>41683</v>
      </c>
      <c r="B1059" s="35" t="s">
        <v>381</v>
      </c>
      <c r="C1059" s="90">
        <f t="shared" si="48"/>
        <v>0</v>
      </c>
      <c r="D1059" s="90">
        <f t="shared" si="49"/>
        <v>0</v>
      </c>
      <c r="E1059" s="90">
        <f t="shared" si="50"/>
        <v>0</v>
      </c>
      <c r="F1059" s="50">
        <f>'貼り付けシート（日射量等）'!G1056/3.6*10^3</f>
        <v>0</v>
      </c>
      <c r="G1059" s="50">
        <f>'貼り付けシート（日射量等）'!H1056/3.6*10^3</f>
        <v>0</v>
      </c>
      <c r="H1059" s="91">
        <f>RADIANS('貼り付けシート（日射量等）'!I1056)</f>
        <v>0</v>
      </c>
      <c r="I1059" s="91">
        <f>IF('貼り付けシート（日射量等）'!J1056&lt;0,RADIANS(360+('貼り付けシート（日射量等）'!J1056)),RADIANS('貼り付けシート（日射量等）'!J1056))</f>
        <v>0</v>
      </c>
    </row>
    <row r="1060" spans="1:9">
      <c r="A1060" s="20">
        <v>41683</v>
      </c>
      <c r="B1060" s="35" t="s">
        <v>382</v>
      </c>
      <c r="C1060" s="90">
        <f t="shared" si="48"/>
        <v>0</v>
      </c>
      <c r="D1060" s="90">
        <f t="shared" si="49"/>
        <v>0</v>
      </c>
      <c r="E1060" s="90">
        <f t="shared" si="50"/>
        <v>0</v>
      </c>
      <c r="F1060" s="50">
        <f>'貼り付けシート（日射量等）'!G1057/3.6*10^3</f>
        <v>0</v>
      </c>
      <c r="G1060" s="50">
        <f>'貼り付けシート（日射量等）'!H1057/3.6*10^3</f>
        <v>0</v>
      </c>
      <c r="H1060" s="91">
        <f>RADIANS('貼り付けシート（日射量等）'!I1057)</f>
        <v>0</v>
      </c>
      <c r="I1060" s="91">
        <f>IF('貼り付けシート（日射量等）'!J1057&lt;0,RADIANS(360+('貼り付けシート（日射量等）'!J1057)),RADIANS('貼り付けシート（日射量等）'!J1057))</f>
        <v>0</v>
      </c>
    </row>
    <row r="1061" spans="1:9">
      <c r="A1061" s="20">
        <v>41683</v>
      </c>
      <c r="B1061" s="35" t="s">
        <v>383</v>
      </c>
      <c r="C1061" s="90">
        <f t="shared" si="48"/>
        <v>0</v>
      </c>
      <c r="D1061" s="90">
        <f t="shared" si="49"/>
        <v>0</v>
      </c>
      <c r="E1061" s="90">
        <f t="shared" si="50"/>
        <v>0</v>
      </c>
      <c r="F1061" s="50">
        <f>'貼り付けシート（日射量等）'!G1058/3.6*10^3</f>
        <v>0</v>
      </c>
      <c r="G1061" s="50">
        <f>'貼り付けシート（日射量等）'!H1058/3.6*10^3</f>
        <v>0</v>
      </c>
      <c r="H1061" s="91">
        <f>RADIANS('貼り付けシート（日射量等）'!I1058)</f>
        <v>0</v>
      </c>
      <c r="I1061" s="91">
        <f>IF('貼り付けシート（日射量等）'!J1058&lt;0,RADIANS(360+('貼り付けシート（日射量等）'!J1058)),RADIANS('貼り付けシート（日射量等）'!J1058))</f>
        <v>0</v>
      </c>
    </row>
    <row r="1062" spans="1:9">
      <c r="A1062" s="20">
        <v>41684</v>
      </c>
      <c r="B1062" s="35" t="s">
        <v>360</v>
      </c>
      <c r="C1062" s="90">
        <f t="shared" si="48"/>
        <v>0</v>
      </c>
      <c r="D1062" s="90">
        <f t="shared" si="49"/>
        <v>0</v>
      </c>
      <c r="E1062" s="90">
        <f t="shared" si="50"/>
        <v>0</v>
      </c>
      <c r="F1062" s="50">
        <f>'貼り付けシート（日射量等）'!G1059/3.6*10^3</f>
        <v>0</v>
      </c>
      <c r="G1062" s="50">
        <f>'貼り付けシート（日射量等）'!H1059/3.6*10^3</f>
        <v>0</v>
      </c>
      <c r="H1062" s="91">
        <f>RADIANS('貼り付けシート（日射量等）'!I1059)</f>
        <v>0</v>
      </c>
      <c r="I1062" s="91">
        <f>IF('貼り付けシート（日射量等）'!J1059&lt;0,RADIANS(360+('貼り付けシート（日射量等）'!J1059)),RADIANS('貼り付けシート（日射量等）'!J1059))</f>
        <v>0</v>
      </c>
    </row>
    <row r="1063" spans="1:9">
      <c r="A1063" s="20">
        <v>41684</v>
      </c>
      <c r="B1063" s="35" t="s">
        <v>361</v>
      </c>
      <c r="C1063" s="90">
        <f t="shared" si="48"/>
        <v>0</v>
      </c>
      <c r="D1063" s="90">
        <f t="shared" si="49"/>
        <v>0</v>
      </c>
      <c r="E1063" s="90">
        <f t="shared" si="50"/>
        <v>0</v>
      </c>
      <c r="F1063" s="50">
        <f>'貼り付けシート（日射量等）'!G1060/3.6*10^3</f>
        <v>0</v>
      </c>
      <c r="G1063" s="50">
        <f>'貼り付けシート（日射量等）'!H1060/3.6*10^3</f>
        <v>0</v>
      </c>
      <c r="H1063" s="91">
        <f>RADIANS('貼り付けシート（日射量等）'!I1060)</f>
        <v>0</v>
      </c>
      <c r="I1063" s="91">
        <f>IF('貼り付けシート（日射量等）'!J1060&lt;0,RADIANS(360+('貼り付けシート（日射量等）'!J1060)),RADIANS('貼り付けシート（日射量等）'!J1060))</f>
        <v>0</v>
      </c>
    </row>
    <row r="1064" spans="1:9">
      <c r="A1064" s="20">
        <v>41684</v>
      </c>
      <c r="B1064" s="35" t="s">
        <v>362</v>
      </c>
      <c r="C1064" s="90">
        <f t="shared" si="48"/>
        <v>0</v>
      </c>
      <c r="D1064" s="90">
        <f t="shared" si="49"/>
        <v>0</v>
      </c>
      <c r="E1064" s="90">
        <f t="shared" si="50"/>
        <v>0</v>
      </c>
      <c r="F1064" s="50">
        <f>'貼り付けシート（日射量等）'!G1061/3.6*10^3</f>
        <v>0</v>
      </c>
      <c r="G1064" s="50">
        <f>'貼り付けシート（日射量等）'!H1061/3.6*10^3</f>
        <v>0</v>
      </c>
      <c r="H1064" s="91">
        <f>RADIANS('貼り付けシート（日射量等）'!I1061)</f>
        <v>0</v>
      </c>
      <c r="I1064" s="91">
        <f>IF('貼り付けシート（日射量等）'!J1061&lt;0,RADIANS(360+('貼り付けシート（日射量等）'!J1061)),RADIANS('貼り付けシート（日射量等）'!J1061))</f>
        <v>0</v>
      </c>
    </row>
    <row r="1065" spans="1:9">
      <c r="A1065" s="20">
        <v>41684</v>
      </c>
      <c r="B1065" s="35" t="s">
        <v>363</v>
      </c>
      <c r="C1065" s="90">
        <f t="shared" si="48"/>
        <v>0</v>
      </c>
      <c r="D1065" s="90">
        <f t="shared" si="49"/>
        <v>0</v>
      </c>
      <c r="E1065" s="90">
        <f t="shared" si="50"/>
        <v>0</v>
      </c>
      <c r="F1065" s="50">
        <f>'貼り付けシート（日射量等）'!G1062/3.6*10^3</f>
        <v>0</v>
      </c>
      <c r="G1065" s="50">
        <f>'貼り付けシート（日射量等）'!H1062/3.6*10^3</f>
        <v>0</v>
      </c>
      <c r="H1065" s="91">
        <f>RADIANS('貼り付けシート（日射量等）'!I1062)</f>
        <v>0</v>
      </c>
      <c r="I1065" s="91">
        <f>IF('貼り付けシート（日射量等）'!J1062&lt;0,RADIANS(360+('貼り付けシート（日射量等）'!J1062)),RADIANS('貼り付けシート（日射量等）'!J1062))</f>
        <v>0</v>
      </c>
    </row>
    <row r="1066" spans="1:9">
      <c r="A1066" s="20">
        <v>41684</v>
      </c>
      <c r="B1066" s="35" t="s">
        <v>364</v>
      </c>
      <c r="C1066" s="90">
        <f t="shared" si="48"/>
        <v>0</v>
      </c>
      <c r="D1066" s="90">
        <f t="shared" si="49"/>
        <v>0</v>
      </c>
      <c r="E1066" s="90">
        <f t="shared" si="50"/>
        <v>0</v>
      </c>
      <c r="F1066" s="50">
        <f>'貼り付けシート（日射量等）'!G1063/3.6*10^3</f>
        <v>0</v>
      </c>
      <c r="G1066" s="50">
        <f>'貼り付けシート（日射量等）'!H1063/3.6*10^3</f>
        <v>0</v>
      </c>
      <c r="H1066" s="91">
        <f>RADIANS('貼り付けシート（日射量等）'!I1063)</f>
        <v>0</v>
      </c>
      <c r="I1066" s="91">
        <f>IF('貼り付けシート（日射量等）'!J1063&lt;0,RADIANS(360+('貼り付けシート（日射量等）'!J1063)),RADIANS('貼り付けシート（日射量等）'!J1063))</f>
        <v>0</v>
      </c>
    </row>
    <row r="1067" spans="1:9">
      <c r="A1067" s="20">
        <v>41684</v>
      </c>
      <c r="B1067" s="35" t="s">
        <v>365</v>
      </c>
      <c r="C1067" s="90">
        <f t="shared" si="48"/>
        <v>0</v>
      </c>
      <c r="D1067" s="90">
        <f t="shared" si="49"/>
        <v>0</v>
      </c>
      <c r="E1067" s="90">
        <f t="shared" si="50"/>
        <v>0</v>
      </c>
      <c r="F1067" s="50">
        <f>'貼り付けシート（日射量等）'!G1064/3.6*10^3</f>
        <v>0</v>
      </c>
      <c r="G1067" s="50">
        <f>'貼り付けシート（日射量等）'!H1064/3.6*10^3</f>
        <v>0</v>
      </c>
      <c r="H1067" s="91">
        <f>RADIANS('貼り付けシート（日射量等）'!I1064)</f>
        <v>0</v>
      </c>
      <c r="I1067" s="91">
        <f>IF('貼り付けシート（日射量等）'!J1064&lt;0,RADIANS(360+('貼り付けシート（日射量等）'!J1064)),RADIANS('貼り付けシート（日射量等）'!J1064))</f>
        <v>0</v>
      </c>
    </row>
    <row r="1068" spans="1:9">
      <c r="A1068" s="20">
        <v>41684</v>
      </c>
      <c r="B1068" s="35" t="s">
        <v>366</v>
      </c>
      <c r="C1068" s="90">
        <f t="shared" si="48"/>
        <v>17.776569706374026</v>
      </c>
      <c r="D1068" s="90">
        <f t="shared" si="49"/>
        <v>4.30648206202744</v>
      </c>
      <c r="E1068" s="90">
        <f t="shared" si="50"/>
        <v>13.470087644346586</v>
      </c>
      <c r="F1068" s="50">
        <f>'貼り付けシート（日射量等）'!G1065/3.6*10^3</f>
        <v>22.222222222222221</v>
      </c>
      <c r="G1068" s="50">
        <f>'貼り付けシート（日射量等）'!H1065/3.6*10^3</f>
        <v>13.888888888888889</v>
      </c>
      <c r="H1068" s="91">
        <f>RADIANS('貼り付けシート（日射量等）'!I1065)</f>
        <v>7.5049157835756164E-2</v>
      </c>
      <c r="I1068" s="91">
        <f>IF('貼り付けシート（日射量等）'!J1065&lt;0,RADIANS(360+('貼り付けシート（日射量等）'!J1065)),RADIANS('貼り付けシート（日射量等）'!J1065))</f>
        <v>5.0823987818074876</v>
      </c>
    </row>
    <row r="1069" spans="1:9">
      <c r="A1069" s="20">
        <v>41684</v>
      </c>
      <c r="B1069" s="35" t="s">
        <v>367</v>
      </c>
      <c r="C1069" s="90">
        <f t="shared" si="48"/>
        <v>56.479825671654154</v>
      </c>
      <c r="D1069" s="90">
        <f t="shared" si="49"/>
        <v>7.9875101520064478</v>
      </c>
      <c r="E1069" s="90">
        <f t="shared" si="50"/>
        <v>48.492315519647704</v>
      </c>
      <c r="F1069" s="50">
        <f>'貼り付けシート（日射量等）'!G1066/3.6*10^3</f>
        <v>19.444444444444446</v>
      </c>
      <c r="G1069" s="50">
        <f>'貼り付けシート（日射量等）'!H1066/3.6*10^3</f>
        <v>49.999999999999993</v>
      </c>
      <c r="H1069" s="91">
        <f>RADIANS('貼り付けシート（日射量等）'!I1066)</f>
        <v>0.25481807079117214</v>
      </c>
      <c r="I1069" s="91">
        <f>IF('貼り付けシート（日射量等）'!J1066&lt;0,RADIANS(360+('貼り付けシート（日射量等）'!J1066)),RADIANS('貼り付けシート（日射量等）'!J1066))</f>
        <v>5.2656583532668924</v>
      </c>
    </row>
    <row r="1070" spans="1:9">
      <c r="A1070" s="20">
        <v>41684</v>
      </c>
      <c r="B1070" s="35" t="s">
        <v>368</v>
      </c>
      <c r="C1070" s="90">
        <f t="shared" si="48"/>
        <v>99.418990562178223</v>
      </c>
      <c r="D1070" s="90">
        <f t="shared" si="49"/>
        <v>13.210429638360072</v>
      </c>
      <c r="E1070" s="90">
        <f t="shared" si="50"/>
        <v>86.208560923818155</v>
      </c>
      <c r="F1070" s="50">
        <f>'貼り付けシート（日射量等）'!G1067/3.6*10^3</f>
        <v>22.222222222222221</v>
      </c>
      <c r="G1070" s="50">
        <f>'貼り付けシート（日射量等）'!H1067/3.6*10^3</f>
        <v>88.888888888888886</v>
      </c>
      <c r="H1070" s="91">
        <f>RADIANS('貼り付けシート（日射量等）'!I1067)</f>
        <v>0.41364303272265607</v>
      </c>
      <c r="I1070" s="91">
        <f>IF('貼り付けシート（日射量等）'!J1067&lt;0,RADIANS(360+('貼り付けシート（日射量等）'!J1067)),RADIANS('貼り付けシート（日射量等）'!J1067))</f>
        <v>5.4768431927582064</v>
      </c>
    </row>
    <row r="1071" spans="1:9">
      <c r="A1071" s="20">
        <v>41684</v>
      </c>
      <c r="B1071" s="35" t="s">
        <v>369</v>
      </c>
      <c r="C1071" s="90">
        <f t="shared" si="48"/>
        <v>132.10327152564895</v>
      </c>
      <c r="D1071" s="90">
        <f t="shared" si="49"/>
        <v>16.260517784268295</v>
      </c>
      <c r="E1071" s="90">
        <f t="shared" si="50"/>
        <v>115.84275374138065</v>
      </c>
      <c r="F1071" s="50">
        <f>'貼り付けシート（日射量等）'!G1068/3.6*10^3</f>
        <v>22.222222222222221</v>
      </c>
      <c r="G1071" s="50">
        <f>'貼り付けシート（日射量等）'!H1068/3.6*10^3</f>
        <v>119.44444444444444</v>
      </c>
      <c r="H1071" s="91">
        <f>RADIANS('貼り付けシート（日射量等）'!I1068)</f>
        <v>0.5393067388662478</v>
      </c>
      <c r="I1071" s="91">
        <f>IF('貼り付けシート（日射量等）'!J1068&lt;0,RADIANS(360+('貼り付けシート（日射量等）'!J1068)),RADIANS('貼り付けシート（日射量等）'!J1068))</f>
        <v>5.726425275793396</v>
      </c>
    </row>
    <row r="1072" spans="1:9">
      <c r="A1072" s="20">
        <v>41684</v>
      </c>
      <c r="B1072" s="35" t="s">
        <v>370</v>
      </c>
      <c r="C1072" s="90">
        <f t="shared" si="48"/>
        <v>196.00063550760234</v>
      </c>
      <c r="D1072" s="90">
        <f t="shared" si="49"/>
        <v>31.665566246573988</v>
      </c>
      <c r="E1072" s="90">
        <f t="shared" si="50"/>
        <v>164.33506926102834</v>
      </c>
      <c r="F1072" s="50">
        <f>'貼り付けシート（日射量等）'!G1069/3.6*10^3</f>
        <v>38.888888888888893</v>
      </c>
      <c r="G1072" s="50">
        <f>'貼り付けシート（日射量等）'!H1069/3.6*10^3</f>
        <v>169.44444444444443</v>
      </c>
      <c r="H1072" s="91">
        <f>RADIANS('貼り付けシート（日射量等）'!I1069)</f>
        <v>0.61959188445798696</v>
      </c>
      <c r="I1072" s="91">
        <f>IF('貼り付けシート（日射量等）'!J1069&lt;0,RADIANS(360+('貼り付けシート（日射量等）'!J1069)),RADIANS('貼り付けシート（日射量等）'!J1069))</f>
        <v>6.0161499316244536</v>
      </c>
    </row>
    <row r="1073" spans="1:9">
      <c r="A1073" s="20">
        <v>41684</v>
      </c>
      <c r="B1073" s="35" t="s">
        <v>371</v>
      </c>
      <c r="C1073" s="90">
        <f t="shared" si="48"/>
        <v>202.21399228467172</v>
      </c>
      <c r="D1073" s="90">
        <f t="shared" si="49"/>
        <v>32.490887965904733</v>
      </c>
      <c r="E1073" s="90">
        <f t="shared" si="50"/>
        <v>169.72310431876699</v>
      </c>
      <c r="F1073" s="50">
        <f>'貼り付けシート（日射量等）'!G1070/3.6*10^3</f>
        <v>38.888888888888893</v>
      </c>
      <c r="G1073" s="50">
        <f>'貼り付けシート（日射量等）'!H1070/3.6*10^3</f>
        <v>175</v>
      </c>
      <c r="H1073" s="91">
        <f>RADIANS('貼り付けシート（日射量等）'!I1070)</f>
        <v>0.64053583548191895</v>
      </c>
      <c r="I1073" s="91">
        <f>IF('貼り付けシート（日射量等）'!J1070&lt;0,RADIANS(360+('貼り付けシート（日射量等）'!J1070)),RADIANS('貼り付けシート（日射量等）'!J1070))</f>
        <v>4.8869219055841226E-2</v>
      </c>
    </row>
    <row r="1074" spans="1:9">
      <c r="A1074" s="20">
        <v>41684</v>
      </c>
      <c r="B1074" s="35" t="s">
        <v>372</v>
      </c>
      <c r="C1074" s="90">
        <f t="shared" si="48"/>
        <v>144.29058626893232</v>
      </c>
      <c r="D1074" s="90">
        <f t="shared" si="49"/>
        <v>17.671762412074429</v>
      </c>
      <c r="E1074" s="90">
        <f t="shared" si="50"/>
        <v>126.6188238568579</v>
      </c>
      <c r="F1074" s="50">
        <f>'貼り付けシート（日射量等）'!G1071/3.6*10^3</f>
        <v>22.222222222222221</v>
      </c>
      <c r="G1074" s="50">
        <f>'貼り付けシート（日射量等）'!H1071/3.6*10^3</f>
        <v>130.55555555555554</v>
      </c>
      <c r="H1074" s="91">
        <f>RADIANS('貼り付けシート（日射量等）'!I1071)</f>
        <v>0.60039326268604931</v>
      </c>
      <c r="I1074" s="91">
        <f>IF('貼り付けシート（日射量等）'!J1071&lt;0,RADIANS(360+('貼り付けシート（日射量等）'!J1071)),RADIANS('貼り付けシート（日射量等）'!J1071))</f>
        <v>0.35779249665883756</v>
      </c>
    </row>
    <row r="1075" spans="1:9">
      <c r="A1075" s="20">
        <v>41684</v>
      </c>
      <c r="B1075" s="35" t="s">
        <v>373</v>
      </c>
      <c r="C1075" s="90">
        <f t="shared" si="48"/>
        <v>121.27134161566207</v>
      </c>
      <c r="D1075" s="90">
        <f t="shared" si="49"/>
        <v>13.510640460889384</v>
      </c>
      <c r="E1075" s="90">
        <f t="shared" si="50"/>
        <v>107.76070115477269</v>
      </c>
      <c r="F1075" s="50">
        <f>'貼り付けシート（日射量等）'!G1072/3.6*10^3</f>
        <v>19.444444444444446</v>
      </c>
      <c r="G1075" s="50">
        <f>'貼り付けシート（日射量等）'!H1072/3.6*10^3</f>
        <v>111.11111111111111</v>
      </c>
      <c r="H1075" s="91">
        <f>RADIANS('貼り付けシート（日射量等）'!I1072)</f>
        <v>0.50440015382636116</v>
      </c>
      <c r="I1075" s="91">
        <f>IF('貼り付けシート（日射量等）'!J1072&lt;0,RADIANS(360+('貼り付けシート（日射量等）'!J1072)),RADIANS('貼り付けシート（日射量等）'!J1072))</f>
        <v>0.63704517697793028</v>
      </c>
    </row>
    <row r="1076" spans="1:9">
      <c r="A1076" s="20">
        <v>41684</v>
      </c>
      <c r="B1076" s="35" t="s">
        <v>374</v>
      </c>
      <c r="C1076" s="90">
        <f t="shared" si="48"/>
        <v>84.481920850480407</v>
      </c>
      <c r="D1076" s="90">
        <f t="shared" si="49"/>
        <v>9.0494300421395142</v>
      </c>
      <c r="E1076" s="90">
        <f t="shared" si="50"/>
        <v>75.432490808340887</v>
      </c>
      <c r="F1076" s="50">
        <f>'貼り付けシート（日射量等）'!G1073/3.6*10^3</f>
        <v>16.666666666666668</v>
      </c>
      <c r="G1076" s="50">
        <f>'貼り付けシート（日射量等）'!H1073/3.6*10^3</f>
        <v>77.777777777777786</v>
      </c>
      <c r="H1076" s="91">
        <f>RADIANS('貼り付けシート（日射量等）'!I1073)</f>
        <v>0.36826447217080355</v>
      </c>
      <c r="I1076" s="91">
        <f>IF('貼り付けシート（日射量等）'!J1073&lt;0,RADIANS(360+('貼り付けシート（日射量等）'!J1073)),RADIANS('貼り付けシート（日射量等）'!J1073))</f>
        <v>0.8744099552491591</v>
      </c>
    </row>
    <row r="1077" spans="1:9">
      <c r="A1077" s="20">
        <v>41684</v>
      </c>
      <c r="B1077" s="35" t="s">
        <v>375</v>
      </c>
      <c r="C1077" s="90">
        <f t="shared" si="48"/>
        <v>45.444852721040284</v>
      </c>
      <c r="D1077" s="90">
        <f t="shared" si="49"/>
        <v>7.7286073168698382</v>
      </c>
      <c r="E1077" s="90">
        <f t="shared" si="50"/>
        <v>37.716245404170444</v>
      </c>
      <c r="F1077" s="50">
        <f>'貼り付けシート（日射量等）'!G1074/3.6*10^3</f>
        <v>22.222222222222221</v>
      </c>
      <c r="G1077" s="50">
        <f>'貼り付けシート（日射量等）'!H1074/3.6*10^3</f>
        <v>38.888888888888893</v>
      </c>
      <c r="H1077" s="91">
        <f>RADIANS('貼り付けシート（日射量等）'!I1074)</f>
        <v>0.20245819323134223</v>
      </c>
      <c r="I1077" s="91">
        <f>IF('貼り付けシート（日射量等）'!J1074&lt;0,RADIANS(360+('貼り付けシート（日射量等）'!J1074)),RADIANS('貼り付けシート（日射量等）'!J1074))</f>
        <v>1.0768681484805014</v>
      </c>
    </row>
    <row r="1078" spans="1:9">
      <c r="A1078" s="20">
        <v>41684</v>
      </c>
      <c r="B1078" s="35" t="s">
        <v>376</v>
      </c>
      <c r="C1078" s="90">
        <f t="shared" si="48"/>
        <v>5.7287053660374951</v>
      </c>
      <c r="D1078" s="90">
        <f t="shared" si="49"/>
        <v>0.34067030829886069</v>
      </c>
      <c r="E1078" s="90">
        <f t="shared" si="50"/>
        <v>5.3880350577386347</v>
      </c>
      <c r="F1078" s="50">
        <f>'貼り付けシート（日射量等）'!G1075/3.6*10^3</f>
        <v>2.7777777777777777</v>
      </c>
      <c r="G1078" s="50">
        <f>'貼り付けシート（日射量等）'!H1075/3.6*10^3</f>
        <v>5.5555555555555554</v>
      </c>
      <c r="H1078" s="91">
        <f>RADIANS('貼り付けシート（日射量等）'!I1075)</f>
        <v>1.7453292519943295E-2</v>
      </c>
      <c r="I1078" s="91">
        <f>IF('貼り付けシート（日射量等）'!J1075&lt;0,RADIANS(360+('貼り付けシート（日射量等）'!J1075)),RADIANS('貼り付けシート（日射量等）'!J1075))</f>
        <v>1.254891732183923</v>
      </c>
    </row>
    <row r="1079" spans="1:9">
      <c r="A1079" s="20">
        <v>41684</v>
      </c>
      <c r="B1079" s="35" t="s">
        <v>377</v>
      </c>
      <c r="C1079" s="90">
        <f t="shared" si="48"/>
        <v>0</v>
      </c>
      <c r="D1079" s="90">
        <f t="shared" si="49"/>
        <v>0</v>
      </c>
      <c r="E1079" s="90">
        <f t="shared" si="50"/>
        <v>0</v>
      </c>
      <c r="F1079" s="50">
        <f>'貼り付けシート（日射量等）'!G1076/3.6*10^3</f>
        <v>0</v>
      </c>
      <c r="G1079" s="50">
        <f>'貼り付けシート（日射量等）'!H1076/3.6*10^3</f>
        <v>0</v>
      </c>
      <c r="H1079" s="91">
        <f>RADIANS('貼り付けシート（日射量等）'!I1076)</f>
        <v>0</v>
      </c>
      <c r="I1079" s="91">
        <f>IF('貼り付けシート（日射量等）'!J1076&lt;0,RADIANS(360+('貼り付けシート（日射量等）'!J1076)),RADIANS('貼り付けシート（日射量等）'!J1076))</f>
        <v>0</v>
      </c>
    </row>
    <row r="1080" spans="1:9">
      <c r="A1080" s="20">
        <v>41684</v>
      </c>
      <c r="B1080" s="35" t="s">
        <v>378</v>
      </c>
      <c r="C1080" s="90">
        <f t="shared" si="48"/>
        <v>0</v>
      </c>
      <c r="D1080" s="90">
        <f t="shared" si="49"/>
        <v>0</v>
      </c>
      <c r="E1080" s="90">
        <f t="shared" si="50"/>
        <v>0</v>
      </c>
      <c r="F1080" s="50">
        <f>'貼り付けシート（日射量等）'!G1077/3.6*10^3</f>
        <v>0</v>
      </c>
      <c r="G1080" s="50">
        <f>'貼り付けシート（日射量等）'!H1077/3.6*10^3</f>
        <v>0</v>
      </c>
      <c r="H1080" s="91">
        <f>RADIANS('貼り付けシート（日射量等）'!I1077)</f>
        <v>0</v>
      </c>
      <c r="I1080" s="91">
        <f>IF('貼り付けシート（日射量等）'!J1077&lt;0,RADIANS(360+('貼り付けシート（日射量等）'!J1077)),RADIANS('貼り付けシート（日射量等）'!J1077))</f>
        <v>0</v>
      </c>
    </row>
    <row r="1081" spans="1:9">
      <c r="A1081" s="20">
        <v>41684</v>
      </c>
      <c r="B1081" s="35" t="s">
        <v>379</v>
      </c>
      <c r="C1081" s="90">
        <f t="shared" si="48"/>
        <v>0</v>
      </c>
      <c r="D1081" s="90">
        <f t="shared" si="49"/>
        <v>0</v>
      </c>
      <c r="E1081" s="90">
        <f t="shared" si="50"/>
        <v>0</v>
      </c>
      <c r="F1081" s="50">
        <f>'貼り付けシート（日射量等）'!G1078/3.6*10^3</f>
        <v>0</v>
      </c>
      <c r="G1081" s="50">
        <f>'貼り付けシート（日射量等）'!H1078/3.6*10^3</f>
        <v>0</v>
      </c>
      <c r="H1081" s="91">
        <f>RADIANS('貼り付けシート（日射量等）'!I1078)</f>
        <v>0</v>
      </c>
      <c r="I1081" s="91">
        <f>IF('貼り付けシート（日射量等）'!J1078&lt;0,RADIANS(360+('貼り付けシート（日射量等）'!J1078)),RADIANS('貼り付けシート（日射量等）'!J1078))</f>
        <v>0</v>
      </c>
    </row>
    <row r="1082" spans="1:9">
      <c r="A1082" s="20">
        <v>41684</v>
      </c>
      <c r="B1082" s="35" t="s">
        <v>380</v>
      </c>
      <c r="C1082" s="90">
        <f t="shared" si="48"/>
        <v>0</v>
      </c>
      <c r="D1082" s="90">
        <f t="shared" si="49"/>
        <v>0</v>
      </c>
      <c r="E1082" s="90">
        <f t="shared" si="50"/>
        <v>0</v>
      </c>
      <c r="F1082" s="50">
        <f>'貼り付けシート（日射量等）'!G1079/3.6*10^3</f>
        <v>0</v>
      </c>
      <c r="G1082" s="50">
        <f>'貼り付けシート（日射量等）'!H1079/3.6*10^3</f>
        <v>0</v>
      </c>
      <c r="H1082" s="91">
        <f>RADIANS('貼り付けシート（日射量等）'!I1079)</f>
        <v>0</v>
      </c>
      <c r="I1082" s="91">
        <f>IF('貼り付けシート（日射量等）'!J1079&lt;0,RADIANS(360+('貼り付けシート（日射量等）'!J1079)),RADIANS('貼り付けシート（日射量等）'!J1079))</f>
        <v>0</v>
      </c>
    </row>
    <row r="1083" spans="1:9">
      <c r="A1083" s="20">
        <v>41684</v>
      </c>
      <c r="B1083" s="35" t="s">
        <v>381</v>
      </c>
      <c r="C1083" s="90">
        <f t="shared" si="48"/>
        <v>0</v>
      </c>
      <c r="D1083" s="90">
        <f t="shared" si="49"/>
        <v>0</v>
      </c>
      <c r="E1083" s="90">
        <f t="shared" si="50"/>
        <v>0</v>
      </c>
      <c r="F1083" s="50">
        <f>'貼り付けシート（日射量等）'!G1080/3.6*10^3</f>
        <v>0</v>
      </c>
      <c r="G1083" s="50">
        <f>'貼り付けシート（日射量等）'!H1080/3.6*10^3</f>
        <v>0</v>
      </c>
      <c r="H1083" s="91">
        <f>RADIANS('貼り付けシート（日射量等）'!I1080)</f>
        <v>0</v>
      </c>
      <c r="I1083" s="91">
        <f>IF('貼り付けシート（日射量等）'!J1080&lt;0,RADIANS(360+('貼り付けシート（日射量等）'!J1080)),RADIANS('貼り付けシート（日射量等）'!J1080))</f>
        <v>0</v>
      </c>
    </row>
    <row r="1084" spans="1:9">
      <c r="A1084" s="20">
        <v>41684</v>
      </c>
      <c r="B1084" s="35" t="s">
        <v>382</v>
      </c>
      <c r="C1084" s="90">
        <f t="shared" si="48"/>
        <v>0</v>
      </c>
      <c r="D1084" s="90">
        <f t="shared" si="49"/>
        <v>0</v>
      </c>
      <c r="E1084" s="90">
        <f t="shared" si="50"/>
        <v>0</v>
      </c>
      <c r="F1084" s="50">
        <f>'貼り付けシート（日射量等）'!G1081/3.6*10^3</f>
        <v>0</v>
      </c>
      <c r="G1084" s="50">
        <f>'貼り付けシート（日射量等）'!H1081/3.6*10^3</f>
        <v>0</v>
      </c>
      <c r="H1084" s="91">
        <f>RADIANS('貼り付けシート（日射量等）'!I1081)</f>
        <v>0</v>
      </c>
      <c r="I1084" s="91">
        <f>IF('貼り付けシート（日射量等）'!J1081&lt;0,RADIANS(360+('貼り付けシート（日射量等）'!J1081)),RADIANS('貼り付けシート（日射量等）'!J1081))</f>
        <v>0</v>
      </c>
    </row>
    <row r="1085" spans="1:9">
      <c r="A1085" s="20">
        <v>41684</v>
      </c>
      <c r="B1085" s="35" t="s">
        <v>383</v>
      </c>
      <c r="C1085" s="90">
        <f t="shared" si="48"/>
        <v>0</v>
      </c>
      <c r="D1085" s="90">
        <f t="shared" si="49"/>
        <v>0</v>
      </c>
      <c r="E1085" s="90">
        <f t="shared" si="50"/>
        <v>0</v>
      </c>
      <c r="F1085" s="50">
        <f>'貼り付けシート（日射量等）'!G1082/3.6*10^3</f>
        <v>0</v>
      </c>
      <c r="G1085" s="50">
        <f>'貼り付けシート（日射量等）'!H1082/3.6*10^3</f>
        <v>0</v>
      </c>
      <c r="H1085" s="91">
        <f>RADIANS('貼り付けシート（日射量等）'!I1082)</f>
        <v>0</v>
      </c>
      <c r="I1085" s="91">
        <f>IF('貼り付けシート（日射量等）'!J1082&lt;0,RADIANS(360+('貼り付けシート（日射量等）'!J1082)),RADIANS('貼り付けシート（日射量等）'!J1082))</f>
        <v>0</v>
      </c>
    </row>
    <row r="1086" spans="1:9">
      <c r="A1086" s="20">
        <v>41685</v>
      </c>
      <c r="B1086" s="35" t="s">
        <v>360</v>
      </c>
      <c r="C1086" s="90">
        <f t="shared" si="48"/>
        <v>0</v>
      </c>
      <c r="D1086" s="90">
        <f t="shared" si="49"/>
        <v>0</v>
      </c>
      <c r="E1086" s="90">
        <f t="shared" si="50"/>
        <v>0</v>
      </c>
      <c r="F1086" s="50">
        <f>'貼り付けシート（日射量等）'!G1083/3.6*10^3</f>
        <v>0</v>
      </c>
      <c r="G1086" s="50">
        <f>'貼り付けシート（日射量等）'!H1083/3.6*10^3</f>
        <v>0</v>
      </c>
      <c r="H1086" s="91">
        <f>RADIANS('貼り付けシート（日射量等）'!I1083)</f>
        <v>0</v>
      </c>
      <c r="I1086" s="91">
        <f>IF('貼り付けシート（日射量等）'!J1083&lt;0,RADIANS(360+('貼り付けシート（日射量等）'!J1083)),RADIANS('貼り付けシート（日射量等）'!J1083))</f>
        <v>0</v>
      </c>
    </row>
    <row r="1087" spans="1:9">
      <c r="A1087" s="20">
        <v>41685</v>
      </c>
      <c r="B1087" s="35" t="s">
        <v>361</v>
      </c>
      <c r="C1087" s="90">
        <f t="shared" si="48"/>
        <v>0</v>
      </c>
      <c r="D1087" s="90">
        <f t="shared" si="49"/>
        <v>0</v>
      </c>
      <c r="E1087" s="90">
        <f t="shared" si="50"/>
        <v>0</v>
      </c>
      <c r="F1087" s="50">
        <f>'貼り付けシート（日射量等）'!G1084/3.6*10^3</f>
        <v>0</v>
      </c>
      <c r="G1087" s="50">
        <f>'貼り付けシート（日射量等）'!H1084/3.6*10^3</f>
        <v>0</v>
      </c>
      <c r="H1087" s="91">
        <f>RADIANS('貼り付けシート（日射量等）'!I1084)</f>
        <v>0</v>
      </c>
      <c r="I1087" s="91">
        <f>IF('貼り付けシート（日射量等）'!J1084&lt;0,RADIANS(360+('貼り付けシート（日射量等）'!J1084)),RADIANS('貼り付けシート（日射量等）'!J1084))</f>
        <v>0</v>
      </c>
    </row>
    <row r="1088" spans="1:9">
      <c r="A1088" s="20">
        <v>41685</v>
      </c>
      <c r="B1088" s="35" t="s">
        <v>362</v>
      </c>
      <c r="C1088" s="90">
        <f t="shared" si="48"/>
        <v>0</v>
      </c>
      <c r="D1088" s="90">
        <f t="shared" si="49"/>
        <v>0</v>
      </c>
      <c r="E1088" s="90">
        <f t="shared" si="50"/>
        <v>0</v>
      </c>
      <c r="F1088" s="50">
        <f>'貼り付けシート（日射量等）'!G1085/3.6*10^3</f>
        <v>0</v>
      </c>
      <c r="G1088" s="50">
        <f>'貼り付けシート（日射量等）'!H1085/3.6*10^3</f>
        <v>0</v>
      </c>
      <c r="H1088" s="91">
        <f>RADIANS('貼り付けシート（日射量等）'!I1085)</f>
        <v>0</v>
      </c>
      <c r="I1088" s="91">
        <f>IF('貼り付けシート（日射量等）'!J1085&lt;0,RADIANS(360+('貼り付けシート（日射量等）'!J1085)),RADIANS('貼り付けシート（日射量等）'!J1085))</f>
        <v>0</v>
      </c>
    </row>
    <row r="1089" spans="1:9">
      <c r="A1089" s="20">
        <v>41685</v>
      </c>
      <c r="B1089" s="35" t="s">
        <v>363</v>
      </c>
      <c r="C1089" s="90">
        <f t="shared" si="48"/>
        <v>0</v>
      </c>
      <c r="D1089" s="90">
        <f t="shared" si="49"/>
        <v>0</v>
      </c>
      <c r="E1089" s="90">
        <f t="shared" si="50"/>
        <v>0</v>
      </c>
      <c r="F1089" s="50">
        <f>'貼り付けシート（日射量等）'!G1086/3.6*10^3</f>
        <v>0</v>
      </c>
      <c r="G1089" s="50">
        <f>'貼り付けシート（日射量等）'!H1086/3.6*10^3</f>
        <v>0</v>
      </c>
      <c r="H1089" s="91">
        <f>RADIANS('貼り付けシート（日射量等）'!I1086)</f>
        <v>0</v>
      </c>
      <c r="I1089" s="91">
        <f>IF('貼り付けシート（日射量等）'!J1086&lt;0,RADIANS(360+('貼り付けシート（日射量等）'!J1086)),RADIANS('貼り付けシート（日射量等）'!J1086))</f>
        <v>0</v>
      </c>
    </row>
    <row r="1090" spans="1:9">
      <c r="A1090" s="20">
        <v>41685</v>
      </c>
      <c r="B1090" s="35" t="s">
        <v>364</v>
      </c>
      <c r="C1090" s="90">
        <f t="shared" si="48"/>
        <v>0</v>
      </c>
      <c r="D1090" s="90">
        <f t="shared" si="49"/>
        <v>0</v>
      </c>
      <c r="E1090" s="90">
        <f t="shared" si="50"/>
        <v>0</v>
      </c>
      <c r="F1090" s="50">
        <f>'貼り付けシート（日射量等）'!G1087/3.6*10^3</f>
        <v>0</v>
      </c>
      <c r="G1090" s="50">
        <f>'貼り付けシート（日射量等）'!H1087/3.6*10^3</f>
        <v>0</v>
      </c>
      <c r="H1090" s="91">
        <f>RADIANS('貼り付けシート（日射量等）'!I1087)</f>
        <v>0</v>
      </c>
      <c r="I1090" s="91">
        <f>IF('貼り付けシート（日射量等）'!J1087&lt;0,RADIANS(360+('貼り付けシート（日射量等）'!J1087)),RADIANS('貼り付けシート（日射量等）'!J1087))</f>
        <v>0</v>
      </c>
    </row>
    <row r="1091" spans="1:9">
      <c r="A1091" s="20">
        <v>41685</v>
      </c>
      <c r="B1091" s="35" t="s">
        <v>365</v>
      </c>
      <c r="C1091" s="90">
        <f t="shared" si="48"/>
        <v>0</v>
      </c>
      <c r="D1091" s="90">
        <f t="shared" si="49"/>
        <v>0</v>
      </c>
      <c r="E1091" s="90">
        <f t="shared" si="50"/>
        <v>0</v>
      </c>
      <c r="F1091" s="50">
        <f>'貼り付けシート（日射量等）'!G1088/3.6*10^3</f>
        <v>0</v>
      </c>
      <c r="G1091" s="50">
        <f>'貼り付けシート（日射量等）'!H1088/3.6*10^3</f>
        <v>0</v>
      </c>
      <c r="H1091" s="91">
        <f>RADIANS('貼り付けシート（日射量等）'!I1088)</f>
        <v>0</v>
      </c>
      <c r="I1091" s="91">
        <f>IF('貼り付けシート（日射量等）'!J1088&lt;0,RADIANS(360+('貼り付けシート（日射量等）'!J1088)),RADIANS('貼り付けシート（日射量等）'!J1088))</f>
        <v>0</v>
      </c>
    </row>
    <row r="1092" spans="1:9">
      <c r="A1092" s="20">
        <v>41685</v>
      </c>
      <c r="B1092" s="35" t="s">
        <v>366</v>
      </c>
      <c r="C1092" s="90">
        <f t="shared" si="48"/>
        <v>22.730135336867363</v>
      </c>
      <c r="D1092" s="90">
        <f t="shared" si="49"/>
        <v>6.5660301636514582</v>
      </c>
      <c r="E1092" s="90">
        <f t="shared" si="50"/>
        <v>16.164105173215905</v>
      </c>
      <c r="F1092" s="50">
        <f>'貼り付けシート（日射量等）'!G1089/3.6*10^3</f>
        <v>33.333333333333336</v>
      </c>
      <c r="G1092" s="50">
        <f>'貼り付けシート（日射量等）'!H1089/3.6*10^3</f>
        <v>16.666666666666668</v>
      </c>
      <c r="H1092" s="91">
        <f>RADIANS('貼り付けシート（日射量等）'!I1089)</f>
        <v>8.028514559173916E-2</v>
      </c>
      <c r="I1092" s="91">
        <f>IF('貼り付けシート（日射量等）'!J1089&lt;0,RADIANS(360+('貼り付けシート（日射量等）'!J1089)),RADIANS('貼り付けシート（日射量等）'!J1089))</f>
        <v>5.0771627940515041</v>
      </c>
    </row>
    <row r="1093" spans="1:9">
      <c r="A1093" s="20">
        <v>41685</v>
      </c>
      <c r="B1093" s="35" t="s">
        <v>367</v>
      </c>
      <c r="C1093" s="90">
        <f t="shared" si="48"/>
        <v>76.924033050420093</v>
      </c>
      <c r="D1093" s="90">
        <f t="shared" si="49"/>
        <v>14.961629886425792</v>
      </c>
      <c r="E1093" s="90">
        <f t="shared" si="50"/>
        <v>61.962403163994296</v>
      </c>
      <c r="F1093" s="50">
        <f>'貼り付けシート（日射量等）'!G1090/3.6*10^3</f>
        <v>36.111111111111114</v>
      </c>
      <c r="G1093" s="50">
        <f>'貼り付けシート（日射量等）'!H1090/3.6*10^3</f>
        <v>63.888888888888886</v>
      </c>
      <c r="H1093" s="91">
        <f>RADIANS('貼り付けシート（日射量等）'!I1090)</f>
        <v>0.26005405854715513</v>
      </c>
      <c r="I1093" s="91">
        <f>IF('貼り付けシート（日射量等）'!J1090&lt;0,RADIANS(360+('貼り付けシート（日射量等）'!J1090)),RADIANS('貼り付けシート（日射量等）'!J1090))</f>
        <v>5.2621676947629039</v>
      </c>
    </row>
    <row r="1094" spans="1:9">
      <c r="A1094" s="20">
        <v>41685</v>
      </c>
      <c r="B1094" s="35" t="s">
        <v>368</v>
      </c>
      <c r="C1094" s="90">
        <f t="shared" si="48"/>
        <v>205.31229925612138</v>
      </c>
      <c r="D1094" s="90">
        <f t="shared" si="49"/>
        <v>67.917405283786195</v>
      </c>
      <c r="E1094" s="90">
        <f t="shared" si="50"/>
        <v>137.39489397233518</v>
      </c>
      <c r="F1094" s="50">
        <f>'貼り付けシート（日射量等）'!G1091/3.6*10^3</f>
        <v>113.88888888888887</v>
      </c>
      <c r="G1094" s="50">
        <f>'貼り付けシート（日射量等）'!H1091/3.6*10^3</f>
        <v>141.66666666666666</v>
      </c>
      <c r="H1094" s="91">
        <f>RADIANS('貼り付けシート（日射量等）'!I1091)</f>
        <v>0.41713369122664473</v>
      </c>
      <c r="I1094" s="91">
        <f>IF('貼り付けシート（日射量等）'!J1091&lt;0,RADIANS(360+('貼り付けシート（日射量等）'!J1091)),RADIANS('貼り付けシート（日射量等）'!J1091))</f>
        <v>5.473352534254218</v>
      </c>
    </row>
    <row r="1095" spans="1:9">
      <c r="A1095" s="20">
        <v>41685</v>
      </c>
      <c r="B1095" s="35" t="s">
        <v>369</v>
      </c>
      <c r="C1095" s="90">
        <f t="shared" ref="C1095:C1158" si="51">IF(D1095&lt;0,E1095,D1095+E1095)</f>
        <v>364.0535607029127</v>
      </c>
      <c r="D1095" s="90">
        <f t="shared" ref="D1095:D1158" si="52">F1095*(SIN(H1095)*COS($O$5)+COS(H1095)*SIN($O$5)*COS($O$4-I1095))</f>
        <v>167.39028109545259</v>
      </c>
      <c r="E1095" s="90">
        <f t="shared" ref="E1095:E1158" si="53">G1095*(1+COS($O$5))/2</f>
        <v>196.66327960746014</v>
      </c>
      <c r="F1095" s="50">
        <f>'貼り付けシート（日射量等）'!G1092/3.6*10^3</f>
        <v>227.77777777777774</v>
      </c>
      <c r="G1095" s="50">
        <f>'貼り付けシート（日射量等）'!H1092/3.6*10^3</f>
        <v>202.77777777777777</v>
      </c>
      <c r="H1095" s="91">
        <f>RADIANS('貼り付けシート（日射量等）'!I1092)</f>
        <v>0.5445427266222308</v>
      </c>
      <c r="I1095" s="91">
        <f>IF('貼り付けシート（日射量等）'!J1092&lt;0,RADIANS(360+('貼り付けシート（日射量等）'!J1092)),RADIANS('貼り付けシート（日射量等）'!J1092))</f>
        <v>5.7246799465414009</v>
      </c>
    </row>
    <row r="1096" spans="1:9">
      <c r="A1096" s="20">
        <v>41685</v>
      </c>
      <c r="B1096" s="35" t="s">
        <v>370</v>
      </c>
      <c r="C1096" s="90">
        <f t="shared" si="51"/>
        <v>466.50795825744456</v>
      </c>
      <c r="D1096" s="90">
        <f t="shared" si="52"/>
        <v>242.90450336129126</v>
      </c>
      <c r="E1096" s="90">
        <f t="shared" si="53"/>
        <v>223.60345489615332</v>
      </c>
      <c r="F1096" s="50">
        <f>'貼り付けシート（日射量等）'!G1093/3.6*10^3</f>
        <v>297.22222222222223</v>
      </c>
      <c r="G1096" s="50">
        <f>'貼り付けシート（日射量等）'!H1093/3.6*10^3</f>
        <v>230.55555555555554</v>
      </c>
      <c r="H1096" s="91">
        <f>RADIANS('貼り付けシート（日射量等）'!I1093)</f>
        <v>0.62482787221396996</v>
      </c>
      <c r="I1096" s="91">
        <f>IF('貼り付けシート（日射量等）'!J1093&lt;0,RADIANS(360+('貼り付けシート（日射量等）'!J1093)),RADIANS('貼り付けシート（日射量等）'!J1093))</f>
        <v>6.0161499316244536</v>
      </c>
    </row>
    <row r="1097" spans="1:9">
      <c r="A1097" s="20">
        <v>41685</v>
      </c>
      <c r="B1097" s="35" t="s">
        <v>371</v>
      </c>
      <c r="C1097" s="90">
        <f t="shared" si="51"/>
        <v>282.76856736524172</v>
      </c>
      <c r="D1097" s="90">
        <f t="shared" si="52"/>
        <v>69.941182584565667</v>
      </c>
      <c r="E1097" s="90">
        <f t="shared" si="53"/>
        <v>212.82738478067606</v>
      </c>
      <c r="F1097" s="50">
        <f>'貼り付けシート（日射量等）'!G1094/3.6*10^3</f>
        <v>83.333333333333329</v>
      </c>
      <c r="G1097" s="50">
        <f>'貼り付けシート（日射量等）'!H1094/3.6*10^3</f>
        <v>219.44444444444443</v>
      </c>
      <c r="H1097" s="91">
        <f>RADIANS('貼り付けシート（日射量等）'!I1094)</f>
        <v>0.64751715248989627</v>
      </c>
      <c r="I1097" s="91">
        <f>IF('貼り付けシート（日射量等）'!J1094&lt;0,RADIANS(360+('貼り付けシート（日射量等）'!J1094)),RADIANS('貼り付けシート（日射量等）'!J1094))</f>
        <v>4.8869219055841226E-2</v>
      </c>
    </row>
    <row r="1098" spans="1:9">
      <c r="A1098" s="20">
        <v>41685</v>
      </c>
      <c r="B1098" s="35" t="s">
        <v>372</v>
      </c>
      <c r="C1098" s="90">
        <f t="shared" si="51"/>
        <v>180.15850276394795</v>
      </c>
      <c r="D1098" s="90">
        <f t="shared" si="52"/>
        <v>26.59950361839687</v>
      </c>
      <c r="E1098" s="90">
        <f t="shared" si="53"/>
        <v>153.55899914555107</v>
      </c>
      <c r="F1098" s="50">
        <f>'貼り付けシート（日射量等）'!G1095/3.6*10^3</f>
        <v>33.333333333333336</v>
      </c>
      <c r="G1098" s="50">
        <f>'貼り付けシート（日射量等）'!H1095/3.6*10^3</f>
        <v>158.33333333333331</v>
      </c>
      <c r="H1098" s="91">
        <f>RADIANS('貼り付けシート（日射量等）'!I1095)</f>
        <v>0.60562925044203242</v>
      </c>
      <c r="I1098" s="91">
        <f>IF('貼り付けシート（日射量等）'!J1095&lt;0,RADIANS(360+('貼り付けシート（日射量等）'!J1095)),RADIANS('貼り付けシート（日射量等）'!J1095))</f>
        <v>0.36128315516282622</v>
      </c>
    </row>
    <row r="1099" spans="1:9">
      <c r="A1099" s="20">
        <v>41685</v>
      </c>
      <c r="B1099" s="35" t="s">
        <v>373</v>
      </c>
      <c r="C1099" s="90">
        <f t="shared" si="51"/>
        <v>264.27623601212463</v>
      </c>
      <c r="D1099" s="90">
        <f t="shared" si="52"/>
        <v>89.165096635619037</v>
      </c>
      <c r="E1099" s="90">
        <f t="shared" si="53"/>
        <v>175.11113937650561</v>
      </c>
      <c r="F1099" s="50">
        <f>'貼り付けシート（日射量等）'!G1096/3.6*10^3</f>
        <v>127.77777777777777</v>
      </c>
      <c r="G1099" s="50">
        <f>'貼り付けシート（日射量等）'!H1096/3.6*10^3</f>
        <v>180.55555555555554</v>
      </c>
      <c r="H1099" s="91">
        <f>RADIANS('貼り付けシート（日射量等）'!I1096)</f>
        <v>0.50963614158234427</v>
      </c>
      <c r="I1099" s="91">
        <f>IF('貼り付けシート（日射量等）'!J1096&lt;0,RADIANS(360+('貼り付けシート（日射量等）'!J1096)),RADIANS('貼り付けシート（日射量等）'!J1096))</f>
        <v>0.64053583548191895</v>
      </c>
    </row>
    <row r="1100" spans="1:9">
      <c r="A1100" s="20">
        <v>41685</v>
      </c>
      <c r="B1100" s="35" t="s">
        <v>374</v>
      </c>
      <c r="C1100" s="90">
        <f t="shared" si="51"/>
        <v>109.75967744792756</v>
      </c>
      <c r="D1100" s="90">
        <f t="shared" si="52"/>
        <v>18.16308146637077</v>
      </c>
      <c r="E1100" s="90">
        <f t="shared" si="53"/>
        <v>91.596595981556789</v>
      </c>
      <c r="F1100" s="50">
        <f>'貼り付けシート（日射量等）'!G1097/3.6*10^3</f>
        <v>33.333333333333336</v>
      </c>
      <c r="G1100" s="50">
        <f>'貼り付けシート（日射量等）'!H1097/3.6*10^3</f>
        <v>94.444444444444443</v>
      </c>
      <c r="H1100" s="91">
        <f>RADIANS('貼り付けシート（日射量等）'!I1097)</f>
        <v>0.37175513067479221</v>
      </c>
      <c r="I1100" s="91">
        <f>IF('貼り付けシート（日射量等）'!J1097&lt;0,RADIANS(360+('貼り付けシート（日射量等）'!J1097)),RADIANS('貼り付けシート（日射量等）'!J1097))</f>
        <v>0.87790061375314776</v>
      </c>
    </row>
    <row r="1101" spans="1:9">
      <c r="A1101" s="20">
        <v>41685</v>
      </c>
      <c r="B1101" s="35" t="s">
        <v>375</v>
      </c>
      <c r="C1101" s="90">
        <f t="shared" si="51"/>
        <v>58.431936770598142</v>
      </c>
      <c r="D1101" s="90">
        <f t="shared" si="52"/>
        <v>12.633638779819746</v>
      </c>
      <c r="E1101" s="90">
        <f t="shared" si="53"/>
        <v>45.798297990778394</v>
      </c>
      <c r="F1101" s="50">
        <f>'貼り付けシート（日射量等）'!G1098/3.6*10^3</f>
        <v>36.111111111111114</v>
      </c>
      <c r="G1101" s="50">
        <f>'貼り付けシート（日射量等）'!H1098/3.6*10^3</f>
        <v>47.222222222222221</v>
      </c>
      <c r="H1101" s="91">
        <f>RADIANS('貼り付けシート（日射量等）'!I1098)</f>
        <v>0.2059488517353309</v>
      </c>
      <c r="I1101" s="91">
        <f>IF('貼り付けシート（日射量等）'!J1098&lt;0,RADIANS(360+('貼り付けシート（日射量等）'!J1098)),RADIANS('貼り付けシート（日射量等）'!J1098))</f>
        <v>1.08035880698449</v>
      </c>
    </row>
    <row r="1102" spans="1:9">
      <c r="A1102" s="20">
        <v>41685</v>
      </c>
      <c r="B1102" s="35" t="s">
        <v>376</v>
      </c>
      <c r="C1102" s="90">
        <f t="shared" si="51"/>
        <v>9.4684807740761521</v>
      </c>
      <c r="D1102" s="90">
        <f t="shared" si="52"/>
        <v>1.386428187468199</v>
      </c>
      <c r="E1102" s="90">
        <f t="shared" si="53"/>
        <v>8.0820525866079524</v>
      </c>
      <c r="F1102" s="50">
        <f>'貼り付けシート（日射量等）'!G1099/3.6*10^3</f>
        <v>11.111111111111111</v>
      </c>
      <c r="G1102" s="50">
        <f>'貼り付けシート（日射量等）'!H1099/3.6*10^3</f>
        <v>8.3333333333333339</v>
      </c>
      <c r="H1102" s="91">
        <f>RADIANS('貼り付けシート（日射量等）'!I1099)</f>
        <v>2.0943951023931952E-2</v>
      </c>
      <c r="I1102" s="91">
        <f>IF('貼り付けシート（日射量等）'!J1099&lt;0,RADIANS(360+('貼り付けシート（日射量等）'!J1099)),RADIANS('貼り付けシート（日射量等）'!J1099))</f>
        <v>1.2583823906879115</v>
      </c>
    </row>
    <row r="1103" spans="1:9">
      <c r="A1103" s="20">
        <v>41685</v>
      </c>
      <c r="B1103" s="35" t="s">
        <v>377</v>
      </c>
      <c r="C1103" s="90">
        <f t="shared" si="51"/>
        <v>0</v>
      </c>
      <c r="D1103" s="90">
        <f t="shared" si="52"/>
        <v>0</v>
      </c>
      <c r="E1103" s="90">
        <f t="shared" si="53"/>
        <v>0</v>
      </c>
      <c r="F1103" s="50">
        <f>'貼り付けシート（日射量等）'!G1100/3.6*10^3</f>
        <v>0</v>
      </c>
      <c r="G1103" s="50">
        <f>'貼り付けシート（日射量等）'!H1100/3.6*10^3</f>
        <v>0</v>
      </c>
      <c r="H1103" s="91">
        <f>RADIANS('貼り付けシート（日射量等）'!I1100)</f>
        <v>0</v>
      </c>
      <c r="I1103" s="91">
        <f>IF('貼り付けシート（日射量等）'!J1100&lt;0,RADIANS(360+('貼り付けシート（日射量等）'!J1100)),RADIANS('貼り付けシート（日射量等）'!J1100))</f>
        <v>0</v>
      </c>
    </row>
    <row r="1104" spans="1:9">
      <c r="A1104" s="20">
        <v>41685</v>
      </c>
      <c r="B1104" s="35" t="s">
        <v>378</v>
      </c>
      <c r="C1104" s="90">
        <f t="shared" si="51"/>
        <v>0</v>
      </c>
      <c r="D1104" s="90">
        <f t="shared" si="52"/>
        <v>0</v>
      </c>
      <c r="E1104" s="90">
        <f t="shared" si="53"/>
        <v>0</v>
      </c>
      <c r="F1104" s="50">
        <f>'貼り付けシート（日射量等）'!G1101/3.6*10^3</f>
        <v>0</v>
      </c>
      <c r="G1104" s="50">
        <f>'貼り付けシート（日射量等）'!H1101/3.6*10^3</f>
        <v>0</v>
      </c>
      <c r="H1104" s="91">
        <f>RADIANS('貼り付けシート（日射量等）'!I1101)</f>
        <v>0</v>
      </c>
      <c r="I1104" s="91">
        <f>IF('貼り付けシート（日射量等）'!J1101&lt;0,RADIANS(360+('貼り付けシート（日射量等）'!J1101)),RADIANS('貼り付けシート（日射量等）'!J1101))</f>
        <v>0</v>
      </c>
    </row>
    <row r="1105" spans="1:9">
      <c r="A1105" s="20">
        <v>41685</v>
      </c>
      <c r="B1105" s="35" t="s">
        <v>379</v>
      </c>
      <c r="C1105" s="90">
        <f t="shared" si="51"/>
        <v>0</v>
      </c>
      <c r="D1105" s="90">
        <f t="shared" si="52"/>
        <v>0</v>
      </c>
      <c r="E1105" s="90">
        <f t="shared" si="53"/>
        <v>0</v>
      </c>
      <c r="F1105" s="50">
        <f>'貼り付けシート（日射量等）'!G1102/3.6*10^3</f>
        <v>0</v>
      </c>
      <c r="G1105" s="50">
        <f>'貼り付けシート（日射量等）'!H1102/3.6*10^3</f>
        <v>0</v>
      </c>
      <c r="H1105" s="91">
        <f>RADIANS('貼り付けシート（日射量等）'!I1102)</f>
        <v>0</v>
      </c>
      <c r="I1105" s="91">
        <f>IF('貼り付けシート（日射量等）'!J1102&lt;0,RADIANS(360+('貼り付けシート（日射量等）'!J1102)),RADIANS('貼り付けシート（日射量等）'!J1102))</f>
        <v>0</v>
      </c>
    </row>
    <row r="1106" spans="1:9">
      <c r="A1106" s="20">
        <v>41685</v>
      </c>
      <c r="B1106" s="35" t="s">
        <v>380</v>
      </c>
      <c r="C1106" s="90">
        <f t="shared" si="51"/>
        <v>0</v>
      </c>
      <c r="D1106" s="90">
        <f t="shared" si="52"/>
        <v>0</v>
      </c>
      <c r="E1106" s="90">
        <f t="shared" si="53"/>
        <v>0</v>
      </c>
      <c r="F1106" s="50">
        <f>'貼り付けシート（日射量等）'!G1103/3.6*10^3</f>
        <v>0</v>
      </c>
      <c r="G1106" s="50">
        <f>'貼り付けシート（日射量等）'!H1103/3.6*10^3</f>
        <v>0</v>
      </c>
      <c r="H1106" s="91">
        <f>RADIANS('貼り付けシート（日射量等）'!I1103)</f>
        <v>0</v>
      </c>
      <c r="I1106" s="91">
        <f>IF('貼り付けシート（日射量等）'!J1103&lt;0,RADIANS(360+('貼り付けシート（日射量等）'!J1103)),RADIANS('貼り付けシート（日射量等）'!J1103))</f>
        <v>0</v>
      </c>
    </row>
    <row r="1107" spans="1:9">
      <c r="A1107" s="20">
        <v>41685</v>
      </c>
      <c r="B1107" s="35" t="s">
        <v>381</v>
      </c>
      <c r="C1107" s="90">
        <f t="shared" si="51"/>
        <v>0</v>
      </c>
      <c r="D1107" s="90">
        <f t="shared" si="52"/>
        <v>0</v>
      </c>
      <c r="E1107" s="90">
        <f t="shared" si="53"/>
        <v>0</v>
      </c>
      <c r="F1107" s="50">
        <f>'貼り付けシート（日射量等）'!G1104/3.6*10^3</f>
        <v>0</v>
      </c>
      <c r="G1107" s="50">
        <f>'貼り付けシート（日射量等）'!H1104/3.6*10^3</f>
        <v>0</v>
      </c>
      <c r="H1107" s="91">
        <f>RADIANS('貼り付けシート（日射量等）'!I1104)</f>
        <v>0</v>
      </c>
      <c r="I1107" s="91">
        <f>IF('貼り付けシート（日射量等）'!J1104&lt;0,RADIANS(360+('貼り付けシート（日射量等）'!J1104)),RADIANS('貼り付けシート（日射量等）'!J1104))</f>
        <v>0</v>
      </c>
    </row>
    <row r="1108" spans="1:9">
      <c r="A1108" s="20">
        <v>41685</v>
      </c>
      <c r="B1108" s="35" t="s">
        <v>382</v>
      </c>
      <c r="C1108" s="90">
        <f t="shared" si="51"/>
        <v>0</v>
      </c>
      <c r="D1108" s="90">
        <f t="shared" si="52"/>
        <v>0</v>
      </c>
      <c r="E1108" s="90">
        <f t="shared" si="53"/>
        <v>0</v>
      </c>
      <c r="F1108" s="50">
        <f>'貼り付けシート（日射量等）'!G1105/3.6*10^3</f>
        <v>0</v>
      </c>
      <c r="G1108" s="50">
        <f>'貼り付けシート（日射量等）'!H1105/3.6*10^3</f>
        <v>0</v>
      </c>
      <c r="H1108" s="91">
        <f>RADIANS('貼り付けシート（日射量等）'!I1105)</f>
        <v>0</v>
      </c>
      <c r="I1108" s="91">
        <f>IF('貼り付けシート（日射量等）'!J1105&lt;0,RADIANS(360+('貼り付けシート（日射量等）'!J1105)),RADIANS('貼り付けシート（日射量等）'!J1105))</f>
        <v>0</v>
      </c>
    </row>
    <row r="1109" spans="1:9">
      <c r="A1109" s="20">
        <v>41685</v>
      </c>
      <c r="B1109" s="35" t="s">
        <v>383</v>
      </c>
      <c r="C1109" s="90">
        <f t="shared" si="51"/>
        <v>0</v>
      </c>
      <c r="D1109" s="90">
        <f t="shared" si="52"/>
        <v>0</v>
      </c>
      <c r="E1109" s="90">
        <f t="shared" si="53"/>
        <v>0</v>
      </c>
      <c r="F1109" s="50">
        <f>'貼り付けシート（日射量等）'!G1106/3.6*10^3</f>
        <v>0</v>
      </c>
      <c r="G1109" s="50">
        <f>'貼り付けシート（日射量等）'!H1106/3.6*10^3</f>
        <v>0</v>
      </c>
      <c r="H1109" s="91">
        <f>RADIANS('貼り付けシート（日射量等）'!I1106)</f>
        <v>0</v>
      </c>
      <c r="I1109" s="91">
        <f>IF('貼り付けシート（日射量等）'!J1106&lt;0,RADIANS(360+('貼り付けシート（日射量等）'!J1106)),RADIANS('貼り付けシート（日射量等）'!J1106))</f>
        <v>0</v>
      </c>
    </row>
    <row r="1110" spans="1:9">
      <c r="A1110" s="20">
        <v>41686</v>
      </c>
      <c r="B1110" s="35" t="s">
        <v>360</v>
      </c>
      <c r="C1110" s="90">
        <f t="shared" si="51"/>
        <v>0</v>
      </c>
      <c r="D1110" s="90">
        <f t="shared" si="52"/>
        <v>0</v>
      </c>
      <c r="E1110" s="90">
        <f t="shared" si="53"/>
        <v>0</v>
      </c>
      <c r="F1110" s="50">
        <f>'貼り付けシート（日射量等）'!G1107/3.6*10^3</f>
        <v>0</v>
      </c>
      <c r="G1110" s="50">
        <f>'貼り付けシート（日射量等）'!H1107/3.6*10^3</f>
        <v>0</v>
      </c>
      <c r="H1110" s="91">
        <f>RADIANS('貼り付けシート（日射量等）'!I1107)</f>
        <v>0</v>
      </c>
      <c r="I1110" s="91">
        <f>IF('貼り付けシート（日射量等）'!J1107&lt;0,RADIANS(360+('貼り付けシート（日射量等）'!J1107)),RADIANS('貼り付けシート（日射量等）'!J1107))</f>
        <v>0</v>
      </c>
    </row>
    <row r="1111" spans="1:9">
      <c r="A1111" s="20">
        <v>41686</v>
      </c>
      <c r="B1111" s="35" t="s">
        <v>361</v>
      </c>
      <c r="C1111" s="90">
        <f t="shared" si="51"/>
        <v>0</v>
      </c>
      <c r="D1111" s="90">
        <f t="shared" si="52"/>
        <v>0</v>
      </c>
      <c r="E1111" s="90">
        <f t="shared" si="53"/>
        <v>0</v>
      </c>
      <c r="F1111" s="50">
        <f>'貼り付けシート（日射量等）'!G1108/3.6*10^3</f>
        <v>0</v>
      </c>
      <c r="G1111" s="50">
        <f>'貼り付けシート（日射量等）'!H1108/3.6*10^3</f>
        <v>0</v>
      </c>
      <c r="H1111" s="91">
        <f>RADIANS('貼り付けシート（日射量等）'!I1108)</f>
        <v>0</v>
      </c>
      <c r="I1111" s="91">
        <f>IF('貼り付けシート（日射量等）'!J1108&lt;0,RADIANS(360+('貼り付けシート（日射量等）'!J1108)),RADIANS('貼り付けシート（日射量等）'!J1108))</f>
        <v>0</v>
      </c>
    </row>
    <row r="1112" spans="1:9">
      <c r="A1112" s="20">
        <v>41686</v>
      </c>
      <c r="B1112" s="35" t="s">
        <v>362</v>
      </c>
      <c r="C1112" s="90">
        <f t="shared" si="51"/>
        <v>0</v>
      </c>
      <c r="D1112" s="90">
        <f t="shared" si="52"/>
        <v>0</v>
      </c>
      <c r="E1112" s="90">
        <f t="shared" si="53"/>
        <v>0</v>
      </c>
      <c r="F1112" s="50">
        <f>'貼り付けシート（日射量等）'!G1109/3.6*10^3</f>
        <v>0</v>
      </c>
      <c r="G1112" s="50">
        <f>'貼り付けシート（日射量等）'!H1109/3.6*10^3</f>
        <v>0</v>
      </c>
      <c r="H1112" s="91">
        <f>RADIANS('貼り付けシート（日射量等）'!I1109)</f>
        <v>0</v>
      </c>
      <c r="I1112" s="91">
        <f>IF('貼り付けシート（日射量等）'!J1109&lt;0,RADIANS(360+('貼り付けシート（日射量等）'!J1109)),RADIANS('貼り付けシート（日射量等）'!J1109))</f>
        <v>0</v>
      </c>
    </row>
    <row r="1113" spans="1:9">
      <c r="A1113" s="20">
        <v>41686</v>
      </c>
      <c r="B1113" s="35" t="s">
        <v>363</v>
      </c>
      <c r="C1113" s="90">
        <f t="shared" si="51"/>
        <v>0</v>
      </c>
      <c r="D1113" s="90">
        <f t="shared" si="52"/>
        <v>0</v>
      </c>
      <c r="E1113" s="90">
        <f t="shared" si="53"/>
        <v>0</v>
      </c>
      <c r="F1113" s="50">
        <f>'貼り付けシート（日射量等）'!G1110/3.6*10^3</f>
        <v>0</v>
      </c>
      <c r="G1113" s="50">
        <f>'貼り付けシート（日射量等）'!H1110/3.6*10^3</f>
        <v>0</v>
      </c>
      <c r="H1113" s="91">
        <f>RADIANS('貼り付けシート（日射量等）'!I1110)</f>
        <v>0</v>
      </c>
      <c r="I1113" s="91">
        <f>IF('貼り付けシート（日射量等）'!J1110&lt;0,RADIANS(360+('貼り付けシート（日射量等）'!J1110)),RADIANS('貼り付けシート（日射量等）'!J1110))</f>
        <v>0</v>
      </c>
    </row>
    <row r="1114" spans="1:9">
      <c r="A1114" s="20">
        <v>41686</v>
      </c>
      <c r="B1114" s="35" t="s">
        <v>364</v>
      </c>
      <c r="C1114" s="90">
        <f t="shared" si="51"/>
        <v>0</v>
      </c>
      <c r="D1114" s="90">
        <f t="shared" si="52"/>
        <v>0</v>
      </c>
      <c r="E1114" s="90">
        <f t="shared" si="53"/>
        <v>0</v>
      </c>
      <c r="F1114" s="50">
        <f>'貼り付けシート（日射量等）'!G1111/3.6*10^3</f>
        <v>0</v>
      </c>
      <c r="G1114" s="50">
        <f>'貼り付けシート（日射量等）'!H1111/3.6*10^3</f>
        <v>0</v>
      </c>
      <c r="H1114" s="91">
        <f>RADIANS('貼り付けシート（日射量等）'!I1111)</f>
        <v>0</v>
      </c>
      <c r="I1114" s="91">
        <f>IF('貼り付けシート（日射量等）'!J1111&lt;0,RADIANS(360+('貼り付けシート（日射量等）'!J1111)),RADIANS('貼り付けシート（日射量等）'!J1111))</f>
        <v>0</v>
      </c>
    </row>
    <row r="1115" spans="1:9">
      <c r="A1115" s="20">
        <v>41686</v>
      </c>
      <c r="B1115" s="35" t="s">
        <v>365</v>
      </c>
      <c r="C1115" s="90">
        <f t="shared" si="51"/>
        <v>0</v>
      </c>
      <c r="D1115" s="90">
        <f t="shared" si="52"/>
        <v>0</v>
      </c>
      <c r="E1115" s="90">
        <f t="shared" si="53"/>
        <v>0</v>
      </c>
      <c r="F1115" s="50">
        <f>'貼り付けシート（日射量等）'!G1112/3.6*10^3</f>
        <v>0</v>
      </c>
      <c r="G1115" s="50">
        <f>'貼り付けシート（日射量等）'!H1112/3.6*10^3</f>
        <v>0</v>
      </c>
      <c r="H1115" s="91">
        <f>RADIANS('貼り付けシート（日射量等）'!I1112)</f>
        <v>0</v>
      </c>
      <c r="I1115" s="91">
        <f>IF('貼り付けシート（日射量等）'!J1112&lt;0,RADIANS(360+('貼り付けシート（日射量等）'!J1112)),RADIANS('貼り付けシート（日射量等）'!J1112))</f>
        <v>0</v>
      </c>
    </row>
    <row r="1116" spans="1:9">
      <c r="A1116" s="20">
        <v>41686</v>
      </c>
      <c r="B1116" s="35" t="s">
        <v>366</v>
      </c>
      <c r="C1116" s="90">
        <f t="shared" si="51"/>
        <v>19.482488023895488</v>
      </c>
      <c r="D1116" s="90">
        <f t="shared" si="52"/>
        <v>3.3183828506795838</v>
      </c>
      <c r="E1116" s="90">
        <f t="shared" si="53"/>
        <v>16.164105173215905</v>
      </c>
      <c r="F1116" s="50">
        <f>'貼り付けシート（日射量等）'!G1113/3.6*10^3</f>
        <v>16.666666666666668</v>
      </c>
      <c r="G1116" s="50">
        <f>'貼り付けシート（日射量等）'!H1113/3.6*10^3</f>
        <v>16.666666666666668</v>
      </c>
      <c r="H1116" s="91">
        <f>RADIANS('貼り付けシート（日射量等）'!I1113)</f>
        <v>8.377580409572781E-2</v>
      </c>
      <c r="I1116" s="91">
        <f>IF('貼り付けシート（日射量等）'!J1113&lt;0,RADIANS(360+('貼り付けシート（日射量等）'!J1113)),RADIANS('貼り付けシート（日射量等）'!J1113))</f>
        <v>5.0736721355475156</v>
      </c>
    </row>
    <row r="1117" spans="1:9">
      <c r="A1117" s="20">
        <v>41686</v>
      </c>
      <c r="B1117" s="35" t="s">
        <v>367</v>
      </c>
      <c r="C1117" s="90">
        <f t="shared" si="51"/>
        <v>58.117206825504013</v>
      </c>
      <c r="D1117" s="90">
        <f t="shared" si="52"/>
        <v>6.9308737769869886</v>
      </c>
      <c r="E1117" s="90">
        <f t="shared" si="53"/>
        <v>51.186333048517028</v>
      </c>
      <c r="F1117" s="50">
        <f>'貼り付けシート（日射量等）'!G1114/3.6*10^3</f>
        <v>16.666666666666668</v>
      </c>
      <c r="G1117" s="50">
        <f>'貼り付けシート（日射量等）'!H1114/3.6*10^3</f>
        <v>52.777777777777779</v>
      </c>
      <c r="H1117" s="91">
        <f>RADIANS('貼り付けシート（日射量等）'!I1114)</f>
        <v>0.26354471705114374</v>
      </c>
      <c r="I1117" s="91">
        <f>IF('貼り付けシート（日射量等）'!J1114&lt;0,RADIANS(360+('貼り付けシート（日射量等）'!J1114)),RADIANS('貼り付けシート（日射量等）'!J1114))</f>
        <v>5.2569317070069204</v>
      </c>
    </row>
    <row r="1118" spans="1:9">
      <c r="A1118" s="20">
        <v>41686</v>
      </c>
      <c r="B1118" s="35" t="s">
        <v>368</v>
      </c>
      <c r="C1118" s="90">
        <f t="shared" si="51"/>
        <v>82.094133500352115</v>
      </c>
      <c r="D1118" s="90">
        <f t="shared" si="52"/>
        <v>6.6616426920112239</v>
      </c>
      <c r="E1118" s="90">
        <f t="shared" si="53"/>
        <v>75.432490808340887</v>
      </c>
      <c r="F1118" s="50">
        <f>'貼り付けシート（日射量等）'!G1115/3.6*10^3</f>
        <v>11.111111111111111</v>
      </c>
      <c r="G1118" s="50">
        <f>'貼り付けシート（日射量等）'!H1115/3.6*10^3</f>
        <v>77.777777777777786</v>
      </c>
      <c r="H1118" s="91">
        <f>RADIANS('貼り付けシート（日射量等）'!I1115)</f>
        <v>0.42236967898262773</v>
      </c>
      <c r="I1118" s="91">
        <f>IF('貼り付けシート（日射量等）'!J1115&lt;0,RADIANS(360+('貼り付けシート（日射量等）'!J1115)),RADIANS('貼り付けシート（日射量等）'!J1115))</f>
        <v>5.4698618757502286</v>
      </c>
    </row>
    <row r="1119" spans="1:9">
      <c r="A1119" s="20">
        <v>41686</v>
      </c>
      <c r="B1119" s="35" t="s">
        <v>369</v>
      </c>
      <c r="C1119" s="90">
        <f t="shared" si="51"/>
        <v>112.61926319220775</v>
      </c>
      <c r="D1119" s="90">
        <f t="shared" si="52"/>
        <v>10.246597095173692</v>
      </c>
      <c r="E1119" s="90">
        <f t="shared" si="53"/>
        <v>102.37266609703406</v>
      </c>
      <c r="F1119" s="50">
        <f>'貼り付けシート（日射量等）'!G1116/3.6*10^3</f>
        <v>13.888888888888889</v>
      </c>
      <c r="G1119" s="50">
        <f>'貼り付けシート（日射量等）'!H1116/3.6*10^3</f>
        <v>105.55555555555556</v>
      </c>
      <c r="H1119" s="91">
        <f>RADIANS('貼り付けシート（日射量等）'!I1116)</f>
        <v>0.5497787143782138</v>
      </c>
      <c r="I1119" s="91">
        <f>IF('貼り付けシート（日射量等）'!J1116&lt;0,RADIANS(360+('貼り付けシート（日射量等）'!J1116)),RADIANS('貼り付けシート（日射量等）'!J1116))</f>
        <v>5.7211892880374124</v>
      </c>
    </row>
    <row r="1120" spans="1:9">
      <c r="A1120" s="20">
        <v>41686</v>
      </c>
      <c r="B1120" s="35" t="s">
        <v>370</v>
      </c>
      <c r="C1120" s="90">
        <f t="shared" si="51"/>
        <v>150.66622210990158</v>
      </c>
      <c r="D1120" s="90">
        <f t="shared" si="52"/>
        <v>15.965345666435731</v>
      </c>
      <c r="E1120" s="90">
        <f t="shared" si="53"/>
        <v>134.70087644346586</v>
      </c>
      <c r="F1120" s="50">
        <f>'貼り付けシート（日射量等）'!G1117/3.6*10^3</f>
        <v>19.444444444444446</v>
      </c>
      <c r="G1120" s="50">
        <f>'貼り付けシート（日射量等）'!H1117/3.6*10^3</f>
        <v>138.88888888888889</v>
      </c>
      <c r="H1120" s="91">
        <f>RADIANS('貼り付けシート（日射量等）'!I1117)</f>
        <v>0.6318091892219474</v>
      </c>
      <c r="I1120" s="91">
        <f>IF('貼り付けシート（日射量等）'!J1117&lt;0,RADIANS(360+('貼り付けシート（日射量等）'!J1117)),RADIANS('貼り付けシート（日射量等）'!J1117))</f>
        <v>6.0144046023724602</v>
      </c>
    </row>
    <row r="1121" spans="1:9">
      <c r="A1121" s="20">
        <v>41686</v>
      </c>
      <c r="B1121" s="35" t="s">
        <v>371</v>
      </c>
      <c r="C1121" s="90">
        <f t="shared" si="51"/>
        <v>156.46362295445181</v>
      </c>
      <c r="D1121" s="90">
        <f t="shared" si="52"/>
        <v>16.374711453247308</v>
      </c>
      <c r="E1121" s="90">
        <f t="shared" si="53"/>
        <v>140.08891150120451</v>
      </c>
      <c r="F1121" s="50">
        <f>'貼り付けシート（日射量等）'!G1118/3.6*10^3</f>
        <v>19.444444444444446</v>
      </c>
      <c r="G1121" s="50">
        <f>'貼り付けシート（日射量等）'!H1118/3.6*10^3</f>
        <v>144.44444444444446</v>
      </c>
      <c r="H1121" s="91">
        <f>RADIANS('貼り付けシート（日射量等）'!I1118)</f>
        <v>0.65275314024587927</v>
      </c>
      <c r="I1121" s="91">
        <f>IF('貼り付けシート（日射量等）'!J1118&lt;0,RADIANS(360+('貼り付けシート（日射量等）'!J1118)),RADIANS('貼り付けシート（日射量等）'!J1118))</f>
        <v>4.8869219055841226E-2</v>
      </c>
    </row>
    <row r="1122" spans="1:9">
      <c r="A1122" s="20">
        <v>41686</v>
      </c>
      <c r="B1122" s="35" t="s">
        <v>372</v>
      </c>
      <c r="C1122" s="90">
        <f t="shared" si="51"/>
        <v>126.51397882194051</v>
      </c>
      <c r="D1122" s="90">
        <f t="shared" si="52"/>
        <v>13.365242609429204</v>
      </c>
      <c r="E1122" s="90">
        <f t="shared" si="53"/>
        <v>113.14873621251131</v>
      </c>
      <c r="F1122" s="50">
        <f>'貼り付けシート（日射量等）'!G1119/3.6*10^3</f>
        <v>16.666666666666668</v>
      </c>
      <c r="G1122" s="50">
        <f>'貼り付けシート（日射量等）'!H1119/3.6*10^3</f>
        <v>116.66666666666666</v>
      </c>
      <c r="H1122" s="91">
        <f>RADIANS('貼り付けシート（日射量等）'!I1119)</f>
        <v>0.61261056745000975</v>
      </c>
      <c r="I1122" s="91">
        <f>IF('貼り付けシート（日射量等）'!J1119&lt;0,RADIANS(360+('貼り付けシート（日射量等）'!J1119)),RADIANS('貼り付けシート（日射量等）'!J1119))</f>
        <v>0.36302848441482055</v>
      </c>
    </row>
    <row r="1123" spans="1:9">
      <c r="A1123" s="20">
        <v>41686</v>
      </c>
      <c r="B1123" s="35" t="s">
        <v>373</v>
      </c>
      <c r="C1123" s="90">
        <f t="shared" si="51"/>
        <v>89.354345553475127</v>
      </c>
      <c r="D1123" s="90">
        <f t="shared" si="52"/>
        <v>5.8398021585262825</v>
      </c>
      <c r="E1123" s="90">
        <f t="shared" si="53"/>
        <v>83.514543394948845</v>
      </c>
      <c r="F1123" s="50">
        <f>'貼り付けシート（日射量等）'!G1120/3.6*10^3</f>
        <v>8.3333333333333339</v>
      </c>
      <c r="G1123" s="50">
        <f>'貼り付けシート（日射量等）'!H1120/3.6*10^3</f>
        <v>86.111111111111114</v>
      </c>
      <c r="H1123" s="91">
        <f>RADIANS('貼り付けシート（日射量等）'!I1120)</f>
        <v>0.51487212933832727</v>
      </c>
      <c r="I1123" s="91">
        <f>IF('貼り付けシート（日射量等）'!J1120&lt;0,RADIANS(360+('貼り付けシート（日射量等）'!J1120)),RADIANS('貼り付けシート（日射量等）'!J1120))</f>
        <v>0.64402649398590761</v>
      </c>
    </row>
    <row r="1124" spans="1:9">
      <c r="A1124" s="20">
        <v>41686</v>
      </c>
      <c r="B1124" s="35" t="s">
        <v>374</v>
      </c>
      <c r="C1124" s="90">
        <f t="shared" si="51"/>
        <v>73.441529937560034</v>
      </c>
      <c r="D1124" s="90">
        <f t="shared" si="52"/>
        <v>6.0910917158271003</v>
      </c>
      <c r="E1124" s="90">
        <f t="shared" si="53"/>
        <v>67.350438221732929</v>
      </c>
      <c r="F1124" s="50">
        <f>'貼り付けシート（日射量等）'!G1121/3.6*10^3</f>
        <v>11.111111111111111</v>
      </c>
      <c r="G1124" s="50">
        <f>'貼り付けシート（日射量等）'!H1121/3.6*10^3</f>
        <v>69.444444444444443</v>
      </c>
      <c r="H1124" s="91">
        <f>RADIANS('貼り付けシート（日射量等）'!I1121)</f>
        <v>0.37699111843077521</v>
      </c>
      <c r="I1124" s="91">
        <f>IF('貼り付けシート（日射量等）'!J1121&lt;0,RADIANS(360+('貼り付けシート（日射量等）'!J1121)),RADIANS('貼り付けシート（日射量等）'!J1121))</f>
        <v>0.88139127225713643</v>
      </c>
    </row>
    <row r="1125" spans="1:9">
      <c r="A1125" s="20">
        <v>41686</v>
      </c>
      <c r="B1125" s="35" t="s">
        <v>375</v>
      </c>
      <c r="C1125" s="90">
        <f t="shared" si="51"/>
        <v>47.243059217579898</v>
      </c>
      <c r="D1125" s="90">
        <f t="shared" si="52"/>
        <v>6.8327962845401435</v>
      </c>
      <c r="E1125" s="90">
        <f t="shared" si="53"/>
        <v>40.410262933039753</v>
      </c>
      <c r="F1125" s="50">
        <f>'貼り付けシート（日射量等）'!G1122/3.6*10^3</f>
        <v>19.444444444444446</v>
      </c>
      <c r="G1125" s="50">
        <f>'貼り付けシート（日射量等）'!H1122/3.6*10^3</f>
        <v>41.666666666666664</v>
      </c>
      <c r="H1125" s="91">
        <f>RADIANS('貼り付けシート（日射量等）'!I1122)</f>
        <v>0.20943951023931956</v>
      </c>
      <c r="I1125" s="91">
        <f>IF('貼り付けシート（日射量等）'!J1122&lt;0,RADIANS(360+('貼り付けシート（日射量等）'!J1122)),RADIANS('貼り付けシート（日射量等）'!J1122))</f>
        <v>1.0855947947404729</v>
      </c>
    </row>
    <row r="1126" spans="1:9">
      <c r="A1126" s="20">
        <v>41686</v>
      </c>
      <c r="B1126" s="35" t="s">
        <v>376</v>
      </c>
      <c r="C1126" s="90">
        <f t="shared" si="51"/>
        <v>9.504046367138784</v>
      </c>
      <c r="D1126" s="90">
        <f t="shared" si="52"/>
        <v>1.4219937805308316</v>
      </c>
      <c r="E1126" s="90">
        <f t="shared" si="53"/>
        <v>8.0820525866079524</v>
      </c>
      <c r="F1126" s="50">
        <f>'貼り付けシート（日射量等）'!G1123/3.6*10^3</f>
        <v>11.111111111111111</v>
      </c>
      <c r="G1126" s="50">
        <f>'貼り付けシート（日射量等）'!H1123/3.6*10^3</f>
        <v>8.3333333333333339</v>
      </c>
      <c r="H1126" s="91">
        <f>RADIANS('貼り付けシート（日射量等）'!I1123)</f>
        <v>2.6179938779914945E-2</v>
      </c>
      <c r="I1126" s="91">
        <f>IF('貼り付けシート（日射量等）'!J1123&lt;0,RADIANS(360+('貼り付けシート（日射量等）'!J1123)),RADIANS('貼り付けシート（日射量等）'!J1123))</f>
        <v>1.2636183784438948</v>
      </c>
    </row>
    <row r="1127" spans="1:9">
      <c r="A1127" s="20">
        <v>41686</v>
      </c>
      <c r="B1127" s="35" t="s">
        <v>377</v>
      </c>
      <c r="C1127" s="90">
        <f t="shared" si="51"/>
        <v>0</v>
      </c>
      <c r="D1127" s="90">
        <f t="shared" si="52"/>
        <v>0</v>
      </c>
      <c r="E1127" s="90">
        <f t="shared" si="53"/>
        <v>0</v>
      </c>
      <c r="F1127" s="50">
        <f>'貼り付けシート（日射量等）'!G1124/3.6*10^3</f>
        <v>0</v>
      </c>
      <c r="G1127" s="50">
        <f>'貼り付けシート（日射量等）'!H1124/3.6*10^3</f>
        <v>0</v>
      </c>
      <c r="H1127" s="91">
        <f>RADIANS('貼り付けシート（日射量等）'!I1124)</f>
        <v>0</v>
      </c>
      <c r="I1127" s="91">
        <f>IF('貼り付けシート（日射量等）'!J1124&lt;0,RADIANS(360+('貼り付けシート（日射量等）'!J1124)),RADIANS('貼り付けシート（日射量等）'!J1124))</f>
        <v>0</v>
      </c>
    </row>
    <row r="1128" spans="1:9">
      <c r="A1128" s="20">
        <v>41686</v>
      </c>
      <c r="B1128" s="35" t="s">
        <v>378</v>
      </c>
      <c r="C1128" s="90">
        <f t="shared" si="51"/>
        <v>0</v>
      </c>
      <c r="D1128" s="90">
        <f t="shared" si="52"/>
        <v>0</v>
      </c>
      <c r="E1128" s="90">
        <f t="shared" si="53"/>
        <v>0</v>
      </c>
      <c r="F1128" s="50">
        <f>'貼り付けシート（日射量等）'!G1125/3.6*10^3</f>
        <v>0</v>
      </c>
      <c r="G1128" s="50">
        <f>'貼り付けシート（日射量等）'!H1125/3.6*10^3</f>
        <v>0</v>
      </c>
      <c r="H1128" s="91">
        <f>RADIANS('貼り付けシート（日射量等）'!I1125)</f>
        <v>0</v>
      </c>
      <c r="I1128" s="91">
        <f>IF('貼り付けシート（日射量等）'!J1125&lt;0,RADIANS(360+('貼り付けシート（日射量等）'!J1125)),RADIANS('貼り付けシート（日射量等）'!J1125))</f>
        <v>0</v>
      </c>
    </row>
    <row r="1129" spans="1:9">
      <c r="A1129" s="20">
        <v>41686</v>
      </c>
      <c r="B1129" s="35" t="s">
        <v>379</v>
      </c>
      <c r="C1129" s="90">
        <f t="shared" si="51"/>
        <v>0</v>
      </c>
      <c r="D1129" s="90">
        <f t="shared" si="52"/>
        <v>0</v>
      </c>
      <c r="E1129" s="90">
        <f t="shared" si="53"/>
        <v>0</v>
      </c>
      <c r="F1129" s="50">
        <f>'貼り付けシート（日射量等）'!G1126/3.6*10^3</f>
        <v>0</v>
      </c>
      <c r="G1129" s="50">
        <f>'貼り付けシート（日射量等）'!H1126/3.6*10^3</f>
        <v>0</v>
      </c>
      <c r="H1129" s="91">
        <f>RADIANS('貼り付けシート（日射量等）'!I1126)</f>
        <v>0</v>
      </c>
      <c r="I1129" s="91">
        <f>IF('貼り付けシート（日射量等）'!J1126&lt;0,RADIANS(360+('貼り付けシート（日射量等）'!J1126)),RADIANS('貼り付けシート（日射量等）'!J1126))</f>
        <v>0</v>
      </c>
    </row>
    <row r="1130" spans="1:9">
      <c r="A1130" s="20">
        <v>41686</v>
      </c>
      <c r="B1130" s="35" t="s">
        <v>380</v>
      </c>
      <c r="C1130" s="90">
        <f t="shared" si="51"/>
        <v>0</v>
      </c>
      <c r="D1130" s="90">
        <f t="shared" si="52"/>
        <v>0</v>
      </c>
      <c r="E1130" s="90">
        <f t="shared" si="53"/>
        <v>0</v>
      </c>
      <c r="F1130" s="50">
        <f>'貼り付けシート（日射量等）'!G1127/3.6*10^3</f>
        <v>0</v>
      </c>
      <c r="G1130" s="50">
        <f>'貼り付けシート（日射量等）'!H1127/3.6*10^3</f>
        <v>0</v>
      </c>
      <c r="H1130" s="91">
        <f>RADIANS('貼り付けシート（日射量等）'!I1127)</f>
        <v>0</v>
      </c>
      <c r="I1130" s="91">
        <f>IF('貼り付けシート（日射量等）'!J1127&lt;0,RADIANS(360+('貼り付けシート（日射量等）'!J1127)),RADIANS('貼り付けシート（日射量等）'!J1127))</f>
        <v>0</v>
      </c>
    </row>
    <row r="1131" spans="1:9">
      <c r="A1131" s="20">
        <v>41686</v>
      </c>
      <c r="B1131" s="35" t="s">
        <v>381</v>
      </c>
      <c r="C1131" s="90">
        <f t="shared" si="51"/>
        <v>0</v>
      </c>
      <c r="D1131" s="90">
        <f t="shared" si="52"/>
        <v>0</v>
      </c>
      <c r="E1131" s="90">
        <f t="shared" si="53"/>
        <v>0</v>
      </c>
      <c r="F1131" s="50">
        <f>'貼り付けシート（日射量等）'!G1128/3.6*10^3</f>
        <v>0</v>
      </c>
      <c r="G1131" s="50">
        <f>'貼り付けシート（日射量等）'!H1128/3.6*10^3</f>
        <v>0</v>
      </c>
      <c r="H1131" s="91">
        <f>RADIANS('貼り付けシート（日射量等）'!I1128)</f>
        <v>0</v>
      </c>
      <c r="I1131" s="91">
        <f>IF('貼り付けシート（日射量等）'!J1128&lt;0,RADIANS(360+('貼り付けシート（日射量等）'!J1128)),RADIANS('貼り付けシート（日射量等）'!J1128))</f>
        <v>0</v>
      </c>
    </row>
    <row r="1132" spans="1:9">
      <c r="A1132" s="20">
        <v>41686</v>
      </c>
      <c r="B1132" s="35" t="s">
        <v>382</v>
      </c>
      <c r="C1132" s="90">
        <f t="shared" si="51"/>
        <v>0</v>
      </c>
      <c r="D1132" s="90">
        <f t="shared" si="52"/>
        <v>0</v>
      </c>
      <c r="E1132" s="90">
        <f t="shared" si="53"/>
        <v>0</v>
      </c>
      <c r="F1132" s="50">
        <f>'貼り付けシート（日射量等）'!G1129/3.6*10^3</f>
        <v>0</v>
      </c>
      <c r="G1132" s="50">
        <f>'貼り付けシート（日射量等）'!H1129/3.6*10^3</f>
        <v>0</v>
      </c>
      <c r="H1132" s="91">
        <f>RADIANS('貼り付けシート（日射量等）'!I1129)</f>
        <v>0</v>
      </c>
      <c r="I1132" s="91">
        <f>IF('貼り付けシート（日射量等）'!J1129&lt;0,RADIANS(360+('貼り付けシート（日射量等）'!J1129)),RADIANS('貼り付けシート（日射量等）'!J1129))</f>
        <v>0</v>
      </c>
    </row>
    <row r="1133" spans="1:9">
      <c r="A1133" s="20">
        <v>41686</v>
      </c>
      <c r="B1133" s="35" t="s">
        <v>383</v>
      </c>
      <c r="C1133" s="90">
        <f t="shared" si="51"/>
        <v>0</v>
      </c>
      <c r="D1133" s="90">
        <f t="shared" si="52"/>
        <v>0</v>
      </c>
      <c r="E1133" s="90">
        <f t="shared" si="53"/>
        <v>0</v>
      </c>
      <c r="F1133" s="50">
        <f>'貼り付けシート（日射量等）'!G1130/3.6*10^3</f>
        <v>0</v>
      </c>
      <c r="G1133" s="50">
        <f>'貼り付けシート（日射量等）'!H1130/3.6*10^3</f>
        <v>0</v>
      </c>
      <c r="H1133" s="91">
        <f>RADIANS('貼り付けシート（日射量等）'!I1130)</f>
        <v>0</v>
      </c>
      <c r="I1133" s="91">
        <f>IF('貼り付けシート（日射量等）'!J1130&lt;0,RADIANS(360+('貼り付けシート（日射量等）'!J1130)),RADIANS('貼り付けシート（日射量等）'!J1130))</f>
        <v>0</v>
      </c>
    </row>
    <row r="1134" spans="1:9">
      <c r="A1134" s="20">
        <v>41687</v>
      </c>
      <c r="B1134" s="35" t="s">
        <v>360</v>
      </c>
      <c r="C1134" s="90">
        <f t="shared" si="51"/>
        <v>0</v>
      </c>
      <c r="D1134" s="90">
        <f t="shared" si="52"/>
        <v>0</v>
      </c>
      <c r="E1134" s="90">
        <f t="shared" si="53"/>
        <v>0</v>
      </c>
      <c r="F1134" s="50">
        <f>'貼り付けシート（日射量等）'!G1131/3.6*10^3</f>
        <v>0</v>
      </c>
      <c r="G1134" s="50">
        <f>'貼り付けシート（日射量等）'!H1131/3.6*10^3</f>
        <v>0</v>
      </c>
      <c r="H1134" s="91">
        <f>RADIANS('貼り付けシート（日射量等）'!I1131)</f>
        <v>0</v>
      </c>
      <c r="I1134" s="91">
        <f>IF('貼り付けシート（日射量等）'!J1131&lt;0,RADIANS(360+('貼り付けシート（日射量等）'!J1131)),RADIANS('貼り付けシート（日射量等）'!J1131))</f>
        <v>0</v>
      </c>
    </row>
    <row r="1135" spans="1:9">
      <c r="A1135" s="20">
        <v>41687</v>
      </c>
      <c r="B1135" s="35" t="s">
        <v>361</v>
      </c>
      <c r="C1135" s="90">
        <f t="shared" si="51"/>
        <v>0</v>
      </c>
      <c r="D1135" s="90">
        <f t="shared" si="52"/>
        <v>0</v>
      </c>
      <c r="E1135" s="90">
        <f t="shared" si="53"/>
        <v>0</v>
      </c>
      <c r="F1135" s="50">
        <f>'貼り付けシート（日射量等）'!G1132/3.6*10^3</f>
        <v>0</v>
      </c>
      <c r="G1135" s="50">
        <f>'貼り付けシート（日射量等）'!H1132/3.6*10^3</f>
        <v>0</v>
      </c>
      <c r="H1135" s="91">
        <f>RADIANS('貼り付けシート（日射量等）'!I1132)</f>
        <v>0</v>
      </c>
      <c r="I1135" s="91">
        <f>IF('貼り付けシート（日射量等）'!J1132&lt;0,RADIANS(360+('貼り付けシート（日射量等）'!J1132)),RADIANS('貼り付けシート（日射量等）'!J1132))</f>
        <v>0</v>
      </c>
    </row>
    <row r="1136" spans="1:9">
      <c r="A1136" s="20">
        <v>41687</v>
      </c>
      <c r="B1136" s="35" t="s">
        <v>362</v>
      </c>
      <c r="C1136" s="90">
        <f t="shared" si="51"/>
        <v>0</v>
      </c>
      <c r="D1136" s="90">
        <f t="shared" si="52"/>
        <v>0</v>
      </c>
      <c r="E1136" s="90">
        <f t="shared" si="53"/>
        <v>0</v>
      </c>
      <c r="F1136" s="50">
        <f>'貼り付けシート（日射量等）'!G1133/3.6*10^3</f>
        <v>0</v>
      </c>
      <c r="G1136" s="50">
        <f>'貼り付けシート（日射量等）'!H1133/3.6*10^3</f>
        <v>0</v>
      </c>
      <c r="H1136" s="91">
        <f>RADIANS('貼り付けシート（日射量等）'!I1133)</f>
        <v>0</v>
      </c>
      <c r="I1136" s="91">
        <f>IF('貼り付けシート（日射量等）'!J1133&lt;0,RADIANS(360+('貼り付けシート（日射量等）'!J1133)),RADIANS('貼り付けシート（日射量等）'!J1133))</f>
        <v>0</v>
      </c>
    </row>
    <row r="1137" spans="1:9">
      <c r="A1137" s="20">
        <v>41687</v>
      </c>
      <c r="B1137" s="35" t="s">
        <v>363</v>
      </c>
      <c r="C1137" s="90">
        <f t="shared" si="51"/>
        <v>0</v>
      </c>
      <c r="D1137" s="90">
        <f t="shared" si="52"/>
        <v>0</v>
      </c>
      <c r="E1137" s="90">
        <f t="shared" si="53"/>
        <v>0</v>
      </c>
      <c r="F1137" s="50">
        <f>'貼り付けシート（日射量等）'!G1134/3.6*10^3</f>
        <v>0</v>
      </c>
      <c r="G1137" s="50">
        <f>'貼り付けシート（日射量等）'!H1134/3.6*10^3</f>
        <v>0</v>
      </c>
      <c r="H1137" s="91">
        <f>RADIANS('貼り付けシート（日射量等）'!I1134)</f>
        <v>0</v>
      </c>
      <c r="I1137" s="91">
        <f>IF('貼り付けシート（日射量等）'!J1134&lt;0,RADIANS(360+('貼り付けシート（日射量等）'!J1134)),RADIANS('貼り付けシート（日射量等）'!J1134))</f>
        <v>0</v>
      </c>
    </row>
    <row r="1138" spans="1:9">
      <c r="A1138" s="20">
        <v>41687</v>
      </c>
      <c r="B1138" s="35" t="s">
        <v>364</v>
      </c>
      <c r="C1138" s="90">
        <f t="shared" si="51"/>
        <v>0</v>
      </c>
      <c r="D1138" s="90">
        <f t="shared" si="52"/>
        <v>0</v>
      </c>
      <c r="E1138" s="90">
        <f t="shared" si="53"/>
        <v>0</v>
      </c>
      <c r="F1138" s="50">
        <f>'貼り付けシート（日射量等）'!G1135/3.6*10^3</f>
        <v>0</v>
      </c>
      <c r="G1138" s="50">
        <f>'貼り付けシート（日射量等）'!H1135/3.6*10^3</f>
        <v>0</v>
      </c>
      <c r="H1138" s="91">
        <f>RADIANS('貼り付けシート（日射量等）'!I1135)</f>
        <v>0</v>
      </c>
      <c r="I1138" s="91">
        <f>IF('貼り付けシート（日射量等）'!J1135&lt;0,RADIANS(360+('貼り付けシート（日射量等）'!J1135)),RADIANS('貼り付けシート（日射量等）'!J1135))</f>
        <v>0</v>
      </c>
    </row>
    <row r="1139" spans="1:9">
      <c r="A1139" s="20">
        <v>41687</v>
      </c>
      <c r="B1139" s="35" t="s">
        <v>365</v>
      </c>
      <c r="C1139" s="90">
        <f t="shared" si="51"/>
        <v>0</v>
      </c>
      <c r="D1139" s="90">
        <f t="shared" si="52"/>
        <v>0</v>
      </c>
      <c r="E1139" s="90">
        <f t="shared" si="53"/>
        <v>0</v>
      </c>
      <c r="F1139" s="50">
        <f>'貼り付けシート（日射量等）'!G1136/3.6*10^3</f>
        <v>0</v>
      </c>
      <c r="G1139" s="50">
        <f>'貼り付けシート（日射量等）'!H1136/3.6*10^3</f>
        <v>0</v>
      </c>
      <c r="H1139" s="91">
        <f>RADIANS('貼り付けシート（日射量等）'!I1136)</f>
        <v>0</v>
      </c>
      <c r="I1139" s="91">
        <f>IF('貼り付けシート（日射量等）'!J1136&lt;0,RADIANS(360+('貼り付けシート（日射量等）'!J1136)),RADIANS('貼り付けシート（日射量等）'!J1136))</f>
        <v>0</v>
      </c>
    </row>
    <row r="1140" spans="1:9">
      <c r="A1140" s="20">
        <v>41687</v>
      </c>
      <c r="B1140" s="35" t="s">
        <v>366</v>
      </c>
      <c r="C1140" s="90">
        <f t="shared" si="51"/>
        <v>17.40330981789252</v>
      </c>
      <c r="D1140" s="90">
        <f t="shared" si="52"/>
        <v>3.9332221735459334</v>
      </c>
      <c r="E1140" s="90">
        <f t="shared" si="53"/>
        <v>13.470087644346586</v>
      </c>
      <c r="F1140" s="50">
        <f>'貼り付けシート（日射量等）'!G1137/3.6*10^3</f>
        <v>19.444444444444446</v>
      </c>
      <c r="G1140" s="50">
        <f>'貼り付けシート（日射量等）'!H1137/3.6*10^3</f>
        <v>13.888888888888889</v>
      </c>
      <c r="H1140" s="91">
        <f>RADIANS('貼り付けシート（日射量等）'!I1137)</f>
        <v>8.9011791851710806E-2</v>
      </c>
      <c r="I1140" s="91">
        <f>IF('貼り付けシート（日射量等）'!J1137&lt;0,RADIANS(360+('貼り付けシート（日射量等）'!J1137)),RADIANS('貼り付けシート（日射量等）'!J1137))</f>
        <v>5.068436147791533</v>
      </c>
    </row>
    <row r="1141" spans="1:9">
      <c r="A1141" s="20">
        <v>41687</v>
      </c>
      <c r="B1141" s="35" t="s">
        <v>367</v>
      </c>
      <c r="C1141" s="90">
        <f t="shared" si="51"/>
        <v>58.175829777225573</v>
      </c>
      <c r="D1141" s="90">
        <f t="shared" si="52"/>
        <v>6.9894967287085441</v>
      </c>
      <c r="E1141" s="90">
        <f t="shared" si="53"/>
        <v>51.186333048517028</v>
      </c>
      <c r="F1141" s="50">
        <f>'貼り付けシート（日射量等）'!G1138/3.6*10^3</f>
        <v>16.666666666666668</v>
      </c>
      <c r="G1141" s="50">
        <f>'貼り付けシート（日射量等）'!H1138/3.6*10^3</f>
        <v>52.777777777777779</v>
      </c>
      <c r="H1141" s="91">
        <f>RADIANS('貼り付けシート（日射量等）'!I1138)</f>
        <v>0.26878070480712674</v>
      </c>
      <c r="I1141" s="91">
        <f>IF('貼り付けシート（日射量等）'!J1138&lt;0,RADIANS(360+('貼り付けシート（日射量等）'!J1138)),RADIANS('貼り付けシート（日射量等）'!J1138))</f>
        <v>5.2534410485029319</v>
      </c>
    </row>
    <row r="1142" spans="1:9">
      <c r="A1142" s="20">
        <v>41687</v>
      </c>
      <c r="B1142" s="35" t="s">
        <v>368</v>
      </c>
      <c r="C1142" s="90">
        <f t="shared" si="51"/>
        <v>98.948118631924871</v>
      </c>
      <c r="D1142" s="90">
        <f t="shared" si="52"/>
        <v>10.045540179237392</v>
      </c>
      <c r="E1142" s="90">
        <f t="shared" si="53"/>
        <v>88.902578452687479</v>
      </c>
      <c r="F1142" s="50">
        <f>'貼り付けシート（日射量等）'!G1139/3.6*10^3</f>
        <v>16.666666666666668</v>
      </c>
      <c r="G1142" s="50">
        <f>'貼り付けシート（日射量等）'!H1139/3.6*10^3</f>
        <v>91.666666666666671</v>
      </c>
      <c r="H1142" s="91">
        <f>RADIANS('貼り付けシート（日射量等）'!I1139)</f>
        <v>0.42760566673861072</v>
      </c>
      <c r="I1142" s="91">
        <f>IF('貼り付けシート（日射量等）'!J1139&lt;0,RADIANS(360+('貼り付けシート（日射量等）'!J1139)),RADIANS('貼り付けシート（日射量等）'!J1139))</f>
        <v>5.4663712172462402</v>
      </c>
    </row>
    <row r="1143" spans="1:9">
      <c r="A1143" s="20">
        <v>41687</v>
      </c>
      <c r="B1143" s="35" t="s">
        <v>369</v>
      </c>
      <c r="C1143" s="90">
        <f t="shared" si="51"/>
        <v>130.24870586455245</v>
      </c>
      <c r="D1143" s="90">
        <f t="shared" si="52"/>
        <v>14.40595212317179</v>
      </c>
      <c r="E1143" s="90">
        <f t="shared" si="53"/>
        <v>115.84275374138065</v>
      </c>
      <c r="F1143" s="50">
        <f>'貼り付けシート（日射量等）'!G1140/3.6*10^3</f>
        <v>19.444444444444446</v>
      </c>
      <c r="G1143" s="50">
        <f>'貼り付けシート（日射量等）'!H1140/3.6*10^3</f>
        <v>119.44444444444444</v>
      </c>
      <c r="H1143" s="91">
        <f>RADIANS('貼り付けシート（日射量等）'!I1140)</f>
        <v>0.55501470213419679</v>
      </c>
      <c r="I1143" s="91">
        <f>IF('貼り付けシート（日射量等）'!J1140&lt;0,RADIANS(360+('貼り付けシート（日射量等）'!J1140)),RADIANS('貼り付けシート（日射量等）'!J1140))</f>
        <v>5.7194439587854173</v>
      </c>
    </row>
    <row r="1144" spans="1:9">
      <c r="A1144" s="20">
        <v>41687</v>
      </c>
      <c r="B1144" s="35" t="s">
        <v>370</v>
      </c>
      <c r="C1144" s="90">
        <f t="shared" si="51"/>
        <v>199.06911936920528</v>
      </c>
      <c r="D1144" s="90">
        <f t="shared" si="52"/>
        <v>32.040032579307606</v>
      </c>
      <c r="E1144" s="90">
        <f t="shared" si="53"/>
        <v>167.02908678989769</v>
      </c>
      <c r="F1144" s="50">
        <f>'貼り付けシート（日射量等）'!G1141/3.6*10^3</f>
        <v>38.888888888888893</v>
      </c>
      <c r="G1144" s="50">
        <f>'貼り付けシート（日射量等）'!H1141/3.6*10^3</f>
        <v>172.22222222222223</v>
      </c>
      <c r="H1144" s="91">
        <f>RADIANS('貼り付けシート（日射量等）'!I1141)</f>
        <v>0.63704517697793028</v>
      </c>
      <c r="I1144" s="91">
        <f>IF('貼り付けシート（日射量等）'!J1141&lt;0,RADIANS(360+('貼り付けシート（日射量等）'!J1141)),RADIANS('貼り付けシート（日射量等）'!J1141))</f>
        <v>6.0126592731204651</v>
      </c>
    </row>
    <row r="1145" spans="1:9">
      <c r="A1145" s="20">
        <v>41687</v>
      </c>
      <c r="B1145" s="35" t="s">
        <v>371</v>
      </c>
      <c r="C1145" s="90">
        <f t="shared" si="51"/>
        <v>159.22995546460976</v>
      </c>
      <c r="D1145" s="90">
        <f t="shared" si="52"/>
        <v>16.447026434535914</v>
      </c>
      <c r="E1145" s="90">
        <f t="shared" si="53"/>
        <v>142.78292903007383</v>
      </c>
      <c r="F1145" s="50">
        <f>'貼り付けシート（日射量等）'!G1142/3.6*10^3</f>
        <v>19.444444444444446</v>
      </c>
      <c r="G1145" s="50">
        <f>'貼り付けシート（日射量等）'!H1142/3.6*10^3</f>
        <v>147.22222222222223</v>
      </c>
      <c r="H1145" s="91">
        <f>RADIANS('貼り付けシート（日射量等）'!I1142)</f>
        <v>0.65973445725385649</v>
      </c>
      <c r="I1145" s="91">
        <f>IF('貼り付けシート（日射量等）'!J1142&lt;0,RADIANS(360+('貼り付けシート（日射量等）'!J1142)),RADIANS('貼り付けシート（日射量等）'!J1142))</f>
        <v>5.0614548307835558E-2</v>
      </c>
    </row>
    <row r="1146" spans="1:9">
      <c r="A1146" s="20">
        <v>41687</v>
      </c>
      <c r="B1146" s="35" t="s">
        <v>372</v>
      </c>
      <c r="C1146" s="90">
        <f t="shared" si="51"/>
        <v>147.65561608043117</v>
      </c>
      <c r="D1146" s="90">
        <f t="shared" si="52"/>
        <v>15.648757165834651</v>
      </c>
      <c r="E1146" s="90">
        <f t="shared" si="53"/>
        <v>132.00685891459653</v>
      </c>
      <c r="F1146" s="50">
        <f>'貼り付けシート（日射量等）'!G1143/3.6*10^3</f>
        <v>19.444444444444446</v>
      </c>
      <c r="G1146" s="50">
        <f>'貼り付けシート（日射量等）'!H1143/3.6*10^3</f>
        <v>136.11111111111109</v>
      </c>
      <c r="H1146" s="91">
        <f>RADIANS('貼り付けシート（日射量等）'!I1143)</f>
        <v>0.61784655520599263</v>
      </c>
      <c r="I1146" s="91">
        <f>IF('貼り付けシート（日射量等）'!J1143&lt;0,RADIANS(360+('貼り付けシート（日射量等）'!J1143)),RADIANS('貼り付けシート（日射量等）'!J1143))</f>
        <v>0.36477381366681483</v>
      </c>
    </row>
    <row r="1147" spans="1:9">
      <c r="A1147" s="20">
        <v>41687</v>
      </c>
      <c r="B1147" s="35" t="s">
        <v>373</v>
      </c>
      <c r="C1147" s="90">
        <f t="shared" si="51"/>
        <v>121.44415147213917</v>
      </c>
      <c r="D1147" s="90">
        <f t="shared" si="52"/>
        <v>13.68345031736648</v>
      </c>
      <c r="E1147" s="90">
        <f t="shared" si="53"/>
        <v>107.76070115477269</v>
      </c>
      <c r="F1147" s="50">
        <f>'貼り付けシート（日射量等）'!G1144/3.6*10^3</f>
        <v>19.444444444444446</v>
      </c>
      <c r="G1147" s="50">
        <f>'貼り付けシート（日射量等）'!H1144/3.6*10^3</f>
        <v>111.11111111111111</v>
      </c>
      <c r="H1147" s="91">
        <f>RADIANS('貼り付けシート（日射量等）'!I1144)</f>
        <v>0.52010811709431026</v>
      </c>
      <c r="I1147" s="91">
        <f>IF('貼り付けシート（日射量等）'!J1144&lt;0,RADIANS(360+('貼り付けシート（日射量等）'!J1144)),RADIANS('貼り付けシート（日射量等）'!J1144))</f>
        <v>0.64751715248989627</v>
      </c>
    </row>
    <row r="1148" spans="1:9">
      <c r="A1148" s="20">
        <v>41687</v>
      </c>
      <c r="B1148" s="35" t="s">
        <v>374</v>
      </c>
      <c r="C1148" s="90">
        <f t="shared" si="51"/>
        <v>87.310861953161805</v>
      </c>
      <c r="D1148" s="90">
        <f t="shared" si="52"/>
        <v>9.1843536159516237</v>
      </c>
      <c r="E1148" s="90">
        <f t="shared" si="53"/>
        <v>78.126508337210183</v>
      </c>
      <c r="F1148" s="50">
        <f>'貼り付けシート（日射量等）'!G1145/3.6*10^3</f>
        <v>16.666666666666668</v>
      </c>
      <c r="G1148" s="50">
        <f>'貼り付けシート（日射量等）'!H1145/3.6*10^3</f>
        <v>80.555555555555543</v>
      </c>
      <c r="H1148" s="91">
        <f>RADIANS('貼り付けシート（日射量等）'!I1145)</f>
        <v>0.38222710618675815</v>
      </c>
      <c r="I1148" s="91">
        <f>IF('貼り付けシート（日射量等）'!J1145&lt;0,RADIANS(360+('貼り付けシート（日射量等）'!J1145)),RADIANS('貼り付けシート（日射量等）'!J1145))</f>
        <v>0.88662726001311931</v>
      </c>
    </row>
    <row r="1149" spans="1:9">
      <c r="A1149" s="20">
        <v>41687</v>
      </c>
      <c r="B1149" s="35" t="s">
        <v>375</v>
      </c>
      <c r="C1149" s="90">
        <f t="shared" si="51"/>
        <v>50.007104490883627</v>
      </c>
      <c r="D1149" s="90">
        <f t="shared" si="52"/>
        <v>6.9028240289745471</v>
      </c>
      <c r="E1149" s="90">
        <f t="shared" si="53"/>
        <v>43.104280461909077</v>
      </c>
      <c r="F1149" s="50">
        <f>'貼り付けシート（日射量等）'!G1146/3.6*10^3</f>
        <v>19.444444444444446</v>
      </c>
      <c r="G1149" s="50">
        <f>'貼り付けシート（日射量等）'!H1146/3.6*10^3</f>
        <v>44.444444444444443</v>
      </c>
      <c r="H1149" s="91">
        <f>RADIANS('貼り付けシート（日射量等）'!I1146)</f>
        <v>0.21467549799530256</v>
      </c>
      <c r="I1149" s="91">
        <f>IF('貼り付けシート（日射量等）'!J1146&lt;0,RADIANS(360+('貼り付けシート（日射量等）'!J1146)),RADIANS('貼り付けシート（日射量等）'!J1146))</f>
        <v>1.0890854532444616</v>
      </c>
    </row>
    <row r="1150" spans="1:9">
      <c r="A1150" s="20">
        <v>41687</v>
      </c>
      <c r="B1150" s="35" t="s">
        <v>376</v>
      </c>
      <c r="C1150" s="90">
        <f t="shared" si="51"/>
        <v>9.5213923851972897</v>
      </c>
      <c r="D1150" s="90">
        <f t="shared" si="52"/>
        <v>1.4393397985893377</v>
      </c>
      <c r="E1150" s="90">
        <f t="shared" si="53"/>
        <v>8.0820525866079524</v>
      </c>
      <c r="F1150" s="50">
        <f>'貼り付けシート（日射量等）'!G1147/3.6*10^3</f>
        <v>11.111111111111111</v>
      </c>
      <c r="G1150" s="50">
        <f>'貼り付けシート（日射量等）'!H1147/3.6*10^3</f>
        <v>8.3333333333333339</v>
      </c>
      <c r="H1150" s="91">
        <f>RADIANS('貼り付けシート（日射量等）'!I1147)</f>
        <v>2.9670597283903602E-2</v>
      </c>
      <c r="I1150" s="91">
        <f>IF('貼り付けシート（日射量等）'!J1147&lt;0,RADIANS(360+('貼り付けシート（日射量等）'!J1147)),RADIANS('貼り付けシート（日射量等）'!J1147))</f>
        <v>1.2688543661998777</v>
      </c>
    </row>
    <row r="1151" spans="1:9">
      <c r="A1151" s="20">
        <v>41687</v>
      </c>
      <c r="B1151" s="35" t="s">
        <v>377</v>
      </c>
      <c r="C1151" s="90">
        <f t="shared" si="51"/>
        <v>0</v>
      </c>
      <c r="D1151" s="90">
        <f t="shared" si="52"/>
        <v>0</v>
      </c>
      <c r="E1151" s="90">
        <f t="shared" si="53"/>
        <v>0</v>
      </c>
      <c r="F1151" s="50">
        <f>'貼り付けシート（日射量等）'!G1148/3.6*10^3</f>
        <v>0</v>
      </c>
      <c r="G1151" s="50">
        <f>'貼り付けシート（日射量等）'!H1148/3.6*10^3</f>
        <v>0</v>
      </c>
      <c r="H1151" s="91">
        <f>RADIANS('貼り付けシート（日射量等）'!I1148)</f>
        <v>0</v>
      </c>
      <c r="I1151" s="91">
        <f>IF('貼り付けシート（日射量等）'!J1148&lt;0,RADIANS(360+('貼り付けシート（日射量等）'!J1148)),RADIANS('貼り付けシート（日射量等）'!J1148))</f>
        <v>0</v>
      </c>
    </row>
    <row r="1152" spans="1:9">
      <c r="A1152" s="20">
        <v>41687</v>
      </c>
      <c r="B1152" s="35" t="s">
        <v>378</v>
      </c>
      <c r="C1152" s="90">
        <f t="shared" si="51"/>
        <v>0</v>
      </c>
      <c r="D1152" s="90">
        <f t="shared" si="52"/>
        <v>0</v>
      </c>
      <c r="E1152" s="90">
        <f t="shared" si="53"/>
        <v>0</v>
      </c>
      <c r="F1152" s="50">
        <f>'貼り付けシート（日射量等）'!G1149/3.6*10^3</f>
        <v>0</v>
      </c>
      <c r="G1152" s="50">
        <f>'貼り付けシート（日射量等）'!H1149/3.6*10^3</f>
        <v>0</v>
      </c>
      <c r="H1152" s="91">
        <f>RADIANS('貼り付けシート（日射量等）'!I1149)</f>
        <v>0</v>
      </c>
      <c r="I1152" s="91">
        <f>IF('貼り付けシート（日射量等）'!J1149&lt;0,RADIANS(360+('貼り付けシート（日射量等）'!J1149)),RADIANS('貼り付けシート（日射量等）'!J1149))</f>
        <v>0</v>
      </c>
    </row>
    <row r="1153" spans="1:9">
      <c r="A1153" s="20">
        <v>41687</v>
      </c>
      <c r="B1153" s="35" t="s">
        <v>379</v>
      </c>
      <c r="C1153" s="90">
        <f t="shared" si="51"/>
        <v>0</v>
      </c>
      <c r="D1153" s="90">
        <f t="shared" si="52"/>
        <v>0</v>
      </c>
      <c r="E1153" s="90">
        <f t="shared" si="53"/>
        <v>0</v>
      </c>
      <c r="F1153" s="50">
        <f>'貼り付けシート（日射量等）'!G1150/3.6*10^3</f>
        <v>0</v>
      </c>
      <c r="G1153" s="50">
        <f>'貼り付けシート（日射量等）'!H1150/3.6*10^3</f>
        <v>0</v>
      </c>
      <c r="H1153" s="91">
        <f>RADIANS('貼り付けシート（日射量等）'!I1150)</f>
        <v>0</v>
      </c>
      <c r="I1153" s="91">
        <f>IF('貼り付けシート（日射量等）'!J1150&lt;0,RADIANS(360+('貼り付けシート（日射量等）'!J1150)),RADIANS('貼り付けシート（日射量等）'!J1150))</f>
        <v>0</v>
      </c>
    </row>
    <row r="1154" spans="1:9">
      <c r="A1154" s="20">
        <v>41687</v>
      </c>
      <c r="B1154" s="35" t="s">
        <v>380</v>
      </c>
      <c r="C1154" s="90">
        <f t="shared" si="51"/>
        <v>0</v>
      </c>
      <c r="D1154" s="90">
        <f t="shared" si="52"/>
        <v>0</v>
      </c>
      <c r="E1154" s="90">
        <f t="shared" si="53"/>
        <v>0</v>
      </c>
      <c r="F1154" s="50">
        <f>'貼り付けシート（日射量等）'!G1151/3.6*10^3</f>
        <v>0</v>
      </c>
      <c r="G1154" s="50">
        <f>'貼り付けシート（日射量等）'!H1151/3.6*10^3</f>
        <v>0</v>
      </c>
      <c r="H1154" s="91">
        <f>RADIANS('貼り付けシート（日射量等）'!I1151)</f>
        <v>0</v>
      </c>
      <c r="I1154" s="91">
        <f>IF('貼り付けシート（日射量等）'!J1151&lt;0,RADIANS(360+('貼り付けシート（日射量等）'!J1151)),RADIANS('貼り付けシート（日射量等）'!J1151))</f>
        <v>0</v>
      </c>
    </row>
    <row r="1155" spans="1:9">
      <c r="A1155" s="20">
        <v>41687</v>
      </c>
      <c r="B1155" s="35" t="s">
        <v>381</v>
      </c>
      <c r="C1155" s="90">
        <f t="shared" si="51"/>
        <v>0</v>
      </c>
      <c r="D1155" s="90">
        <f t="shared" si="52"/>
        <v>0</v>
      </c>
      <c r="E1155" s="90">
        <f t="shared" si="53"/>
        <v>0</v>
      </c>
      <c r="F1155" s="50">
        <f>'貼り付けシート（日射量等）'!G1152/3.6*10^3</f>
        <v>0</v>
      </c>
      <c r="G1155" s="50">
        <f>'貼り付けシート（日射量等）'!H1152/3.6*10^3</f>
        <v>0</v>
      </c>
      <c r="H1155" s="91">
        <f>RADIANS('貼り付けシート（日射量等）'!I1152)</f>
        <v>0</v>
      </c>
      <c r="I1155" s="91">
        <f>IF('貼り付けシート（日射量等）'!J1152&lt;0,RADIANS(360+('貼り付けシート（日射量等）'!J1152)),RADIANS('貼り付けシート（日射量等）'!J1152))</f>
        <v>0</v>
      </c>
    </row>
    <row r="1156" spans="1:9">
      <c r="A1156" s="20">
        <v>41687</v>
      </c>
      <c r="B1156" s="35" t="s">
        <v>382</v>
      </c>
      <c r="C1156" s="90">
        <f t="shared" si="51"/>
        <v>0</v>
      </c>
      <c r="D1156" s="90">
        <f t="shared" si="52"/>
        <v>0</v>
      </c>
      <c r="E1156" s="90">
        <f t="shared" si="53"/>
        <v>0</v>
      </c>
      <c r="F1156" s="50">
        <f>'貼り付けシート（日射量等）'!G1153/3.6*10^3</f>
        <v>0</v>
      </c>
      <c r="G1156" s="50">
        <f>'貼り付けシート（日射量等）'!H1153/3.6*10^3</f>
        <v>0</v>
      </c>
      <c r="H1156" s="91">
        <f>RADIANS('貼り付けシート（日射量等）'!I1153)</f>
        <v>0</v>
      </c>
      <c r="I1156" s="91">
        <f>IF('貼り付けシート（日射量等）'!J1153&lt;0,RADIANS(360+('貼り付けシート（日射量等）'!J1153)),RADIANS('貼り付けシート（日射量等）'!J1153))</f>
        <v>0</v>
      </c>
    </row>
    <row r="1157" spans="1:9">
      <c r="A1157" s="20">
        <v>41687</v>
      </c>
      <c r="B1157" s="35" t="s">
        <v>383</v>
      </c>
      <c r="C1157" s="90">
        <f t="shared" si="51"/>
        <v>0</v>
      </c>
      <c r="D1157" s="90">
        <f t="shared" si="52"/>
        <v>0</v>
      </c>
      <c r="E1157" s="90">
        <f t="shared" si="53"/>
        <v>0</v>
      </c>
      <c r="F1157" s="50">
        <f>'貼り付けシート（日射量等）'!G1154/3.6*10^3</f>
        <v>0</v>
      </c>
      <c r="G1157" s="50">
        <f>'貼り付けシート（日射量等）'!H1154/3.6*10^3</f>
        <v>0</v>
      </c>
      <c r="H1157" s="91">
        <f>RADIANS('貼り付けシート（日射量等）'!I1154)</f>
        <v>0</v>
      </c>
      <c r="I1157" s="91">
        <f>IF('貼り付けシート（日射量等）'!J1154&lt;0,RADIANS(360+('貼り付けシート（日射量等）'!J1154)),RADIANS('貼り付けシート（日射量等）'!J1154))</f>
        <v>0</v>
      </c>
    </row>
    <row r="1158" spans="1:9">
      <c r="A1158" s="20">
        <v>41688</v>
      </c>
      <c r="B1158" s="35" t="s">
        <v>360</v>
      </c>
      <c r="C1158" s="90">
        <f t="shared" si="51"/>
        <v>0</v>
      </c>
      <c r="D1158" s="90">
        <f t="shared" si="52"/>
        <v>0</v>
      </c>
      <c r="E1158" s="90">
        <f t="shared" si="53"/>
        <v>0</v>
      </c>
      <c r="F1158" s="50">
        <f>'貼り付けシート（日射量等）'!G1155/3.6*10^3</f>
        <v>0</v>
      </c>
      <c r="G1158" s="50">
        <f>'貼り付けシート（日射量等）'!H1155/3.6*10^3</f>
        <v>0</v>
      </c>
      <c r="H1158" s="91">
        <f>RADIANS('貼り付けシート（日射量等）'!I1155)</f>
        <v>0</v>
      </c>
      <c r="I1158" s="91">
        <f>IF('貼り付けシート（日射量等）'!J1155&lt;0,RADIANS(360+('貼り付けシート（日射量等）'!J1155)),RADIANS('貼り付けシート（日射量等）'!J1155))</f>
        <v>0</v>
      </c>
    </row>
    <row r="1159" spans="1:9">
      <c r="A1159" s="20">
        <v>41688</v>
      </c>
      <c r="B1159" s="35" t="s">
        <v>361</v>
      </c>
      <c r="C1159" s="90">
        <f t="shared" ref="C1159:C1222" si="54">IF(D1159&lt;0,E1159,D1159+E1159)</f>
        <v>0</v>
      </c>
      <c r="D1159" s="90">
        <f t="shared" ref="D1159:D1222" si="55">F1159*(SIN(H1159)*COS($O$5)+COS(H1159)*SIN($O$5)*COS($O$4-I1159))</f>
        <v>0</v>
      </c>
      <c r="E1159" s="90">
        <f t="shared" ref="E1159:E1222" si="56">G1159*(1+COS($O$5))/2</f>
        <v>0</v>
      </c>
      <c r="F1159" s="50">
        <f>'貼り付けシート（日射量等）'!G1156/3.6*10^3</f>
        <v>0</v>
      </c>
      <c r="G1159" s="50">
        <f>'貼り付けシート（日射量等）'!H1156/3.6*10^3</f>
        <v>0</v>
      </c>
      <c r="H1159" s="91">
        <f>RADIANS('貼り付けシート（日射量等）'!I1156)</f>
        <v>0</v>
      </c>
      <c r="I1159" s="91">
        <f>IF('貼り付けシート（日射量等）'!J1156&lt;0,RADIANS(360+('貼り付けシート（日射量等）'!J1156)),RADIANS('貼り付けシート（日射量等）'!J1156))</f>
        <v>0</v>
      </c>
    </row>
    <row r="1160" spans="1:9">
      <c r="A1160" s="20">
        <v>41688</v>
      </c>
      <c r="B1160" s="35" t="s">
        <v>362</v>
      </c>
      <c r="C1160" s="90">
        <f t="shared" si="54"/>
        <v>0</v>
      </c>
      <c r="D1160" s="90">
        <f t="shared" si="55"/>
        <v>0</v>
      </c>
      <c r="E1160" s="90">
        <f t="shared" si="56"/>
        <v>0</v>
      </c>
      <c r="F1160" s="50">
        <f>'貼り付けシート（日射量等）'!G1157/3.6*10^3</f>
        <v>0</v>
      </c>
      <c r="G1160" s="50">
        <f>'貼り付けシート（日射量等）'!H1157/3.6*10^3</f>
        <v>0</v>
      </c>
      <c r="H1160" s="91">
        <f>RADIANS('貼り付けシート（日射量等）'!I1157)</f>
        <v>0</v>
      </c>
      <c r="I1160" s="91">
        <f>IF('貼り付けシート（日射量等）'!J1157&lt;0,RADIANS(360+('貼り付けシート（日射量等）'!J1157)),RADIANS('貼り付けシート（日射量等）'!J1157))</f>
        <v>0</v>
      </c>
    </row>
    <row r="1161" spans="1:9">
      <c r="A1161" s="20">
        <v>41688</v>
      </c>
      <c r="B1161" s="35" t="s">
        <v>363</v>
      </c>
      <c r="C1161" s="90">
        <f t="shared" si="54"/>
        <v>0</v>
      </c>
      <c r="D1161" s="90">
        <f t="shared" si="55"/>
        <v>0</v>
      </c>
      <c r="E1161" s="90">
        <f t="shared" si="56"/>
        <v>0</v>
      </c>
      <c r="F1161" s="50">
        <f>'貼り付けシート（日射量等）'!G1158/3.6*10^3</f>
        <v>0</v>
      </c>
      <c r="G1161" s="50">
        <f>'貼り付けシート（日射量等）'!H1158/3.6*10^3</f>
        <v>0</v>
      </c>
      <c r="H1161" s="91">
        <f>RADIANS('貼り付けシート（日射量等）'!I1158)</f>
        <v>0</v>
      </c>
      <c r="I1161" s="91">
        <f>IF('貼り付けシート（日射量等）'!J1158&lt;0,RADIANS(360+('貼り付けシート（日射量等）'!J1158)),RADIANS('貼り付けシート（日射量等）'!J1158))</f>
        <v>0</v>
      </c>
    </row>
    <row r="1162" spans="1:9">
      <c r="A1162" s="20">
        <v>41688</v>
      </c>
      <c r="B1162" s="35" t="s">
        <v>364</v>
      </c>
      <c r="C1162" s="90">
        <f t="shared" si="54"/>
        <v>0</v>
      </c>
      <c r="D1162" s="90">
        <f t="shared" si="55"/>
        <v>0</v>
      </c>
      <c r="E1162" s="90">
        <f t="shared" si="56"/>
        <v>0</v>
      </c>
      <c r="F1162" s="50">
        <f>'貼り付けシート（日射量等）'!G1159/3.6*10^3</f>
        <v>0</v>
      </c>
      <c r="G1162" s="50">
        <f>'貼り付けシート（日射量等）'!H1159/3.6*10^3</f>
        <v>0</v>
      </c>
      <c r="H1162" s="91">
        <f>RADIANS('貼り付けシート（日射量等）'!I1159)</f>
        <v>0</v>
      </c>
      <c r="I1162" s="91">
        <f>IF('貼り付けシート（日射量等）'!J1159&lt;0,RADIANS(360+('貼り付けシート（日射量等）'!J1159)),RADIANS('貼り付けシート（日射量等）'!J1159))</f>
        <v>0</v>
      </c>
    </row>
    <row r="1163" spans="1:9">
      <c r="A1163" s="20">
        <v>41688</v>
      </c>
      <c r="B1163" s="35" t="s">
        <v>365</v>
      </c>
      <c r="C1163" s="90">
        <f t="shared" si="54"/>
        <v>0</v>
      </c>
      <c r="D1163" s="90">
        <f t="shared" si="55"/>
        <v>0</v>
      </c>
      <c r="E1163" s="90">
        <f t="shared" si="56"/>
        <v>0</v>
      </c>
      <c r="F1163" s="50">
        <f>'貼り付けシート（日射量等）'!G1160/3.6*10^3</f>
        <v>0</v>
      </c>
      <c r="G1163" s="50">
        <f>'貼り付けシート（日射量等）'!H1160/3.6*10^3</f>
        <v>0</v>
      </c>
      <c r="H1163" s="91">
        <f>RADIANS('貼り付けシート（日射量等）'!I1160)</f>
        <v>0</v>
      </c>
      <c r="I1163" s="91">
        <f>IF('貼り付けシート（日射量等）'!J1160&lt;0,RADIANS(360+('貼り付けシート（日射量等）'!J1160)),RADIANS('貼り付けシート（日射量等）'!J1160))</f>
        <v>0</v>
      </c>
    </row>
    <row r="1164" spans="1:9">
      <c r="A1164" s="20">
        <v>41688</v>
      </c>
      <c r="B1164" s="35" t="s">
        <v>366</v>
      </c>
      <c r="C1164" s="90">
        <f t="shared" si="54"/>
        <v>31.771839746068274</v>
      </c>
      <c r="D1164" s="90">
        <f t="shared" si="55"/>
        <v>10.219699515113735</v>
      </c>
      <c r="E1164" s="90">
        <f t="shared" si="56"/>
        <v>21.552140230954539</v>
      </c>
      <c r="F1164" s="50">
        <f>'貼り付けシート（日射量等）'!G1161/3.6*10^3</f>
        <v>49.999999999999993</v>
      </c>
      <c r="G1164" s="50">
        <f>'貼り付けシート（日射量等）'!H1161/3.6*10^3</f>
        <v>22.222222222222221</v>
      </c>
      <c r="H1164" s="91">
        <f>RADIANS('貼り付けシート（日射量等）'!I1161)</f>
        <v>9.250245035569947E-2</v>
      </c>
      <c r="I1164" s="91">
        <f>IF('貼り付けシート（日射量等）'!J1161&lt;0,RADIANS(360+('貼り付けシート（日射量等）'!J1161)),RADIANS('貼り付けシート（日射量等）'!J1161))</f>
        <v>5.0649454892875445</v>
      </c>
    </row>
    <row r="1165" spans="1:9">
      <c r="A1165" s="20">
        <v>41688</v>
      </c>
      <c r="B1165" s="35" t="s">
        <v>367</v>
      </c>
      <c r="C1165" s="90">
        <f t="shared" si="54"/>
        <v>90.013621923198158</v>
      </c>
      <c r="D1165" s="90">
        <f t="shared" si="55"/>
        <v>19.969166172595909</v>
      </c>
      <c r="E1165" s="90">
        <f t="shared" si="56"/>
        <v>70.044455750602253</v>
      </c>
      <c r="F1165" s="50">
        <f>'貼り付けシート（日射量等）'!G1162/3.6*10^3</f>
        <v>47.222222222222221</v>
      </c>
      <c r="G1165" s="50">
        <f>'貼り付けシート（日射量等）'!H1162/3.6*10^3</f>
        <v>72.222222222222229</v>
      </c>
      <c r="H1165" s="91">
        <f>RADIANS('貼り付けシート（日射量等）'!I1162)</f>
        <v>0.27401669256310973</v>
      </c>
      <c r="I1165" s="91">
        <f>IF('貼り付けシート（日射量等）'!J1162&lt;0,RADIANS(360+('貼り付けシート（日射量等）'!J1162)),RADIANS('貼り付けシート（日射量等）'!J1162))</f>
        <v>5.2499503899989435</v>
      </c>
    </row>
    <row r="1166" spans="1:9">
      <c r="A1166" s="20">
        <v>41688</v>
      </c>
      <c r="B1166" s="35" t="s">
        <v>368</v>
      </c>
      <c r="C1166" s="90">
        <f t="shared" si="54"/>
        <v>319.17099231234988</v>
      </c>
      <c r="D1166" s="90">
        <f t="shared" si="55"/>
        <v>168.30601069566811</v>
      </c>
      <c r="E1166" s="90">
        <f t="shared" si="56"/>
        <v>150.86498161668177</v>
      </c>
      <c r="F1166" s="50">
        <f>'貼り付けシート（日射量等）'!G1163/3.6*10^3</f>
        <v>277.77777777777777</v>
      </c>
      <c r="G1166" s="50">
        <f>'貼り付けシート（日射量等）'!H1163/3.6*10^3</f>
        <v>155.55555555555557</v>
      </c>
      <c r="H1166" s="91">
        <f>RADIANS('貼り付けシート（日射量等）'!I1163)</f>
        <v>0.43284165449459372</v>
      </c>
      <c r="I1166" s="91">
        <f>IF('貼り付けシート（日射量等）'!J1163&lt;0,RADIANS(360+('貼り付けシート（日射量等）'!J1163)),RADIANS('貼り付けシート（日射量等）'!J1163))</f>
        <v>5.4628805587422518</v>
      </c>
    </row>
    <row r="1167" spans="1:9">
      <c r="A1167" s="20">
        <v>41688</v>
      </c>
      <c r="B1167" s="35" t="s">
        <v>369</v>
      </c>
      <c r="C1167" s="90">
        <f t="shared" si="54"/>
        <v>665.13320933652028</v>
      </c>
      <c r="D1167" s="90">
        <f t="shared" si="55"/>
        <v>562.7605432394862</v>
      </c>
      <c r="E1167" s="90">
        <f t="shared" si="56"/>
        <v>102.37266609703406</v>
      </c>
      <c r="F1167" s="50">
        <f>'貼り付けシート（日射量等）'!G1164/3.6*10^3</f>
        <v>755.55555555555554</v>
      </c>
      <c r="G1167" s="50">
        <f>'貼り付けシート（日射量等）'!H1164/3.6*10^3</f>
        <v>105.55555555555556</v>
      </c>
      <c r="H1167" s="91">
        <f>RADIANS('貼り付けシート（日射量等）'!I1164)</f>
        <v>0.56199601914217412</v>
      </c>
      <c r="I1167" s="91">
        <f>IF('貼り付けシート（日射量等）'!J1164&lt;0,RADIANS(360+('貼り付けシート（日射量等）'!J1164)),RADIANS('貼り付けシート（日射量等）'!J1164))</f>
        <v>5.7159533002814289</v>
      </c>
    </row>
    <row r="1168" spans="1:9">
      <c r="A1168" s="20">
        <v>41688</v>
      </c>
      <c r="B1168" s="35" t="s">
        <v>370</v>
      </c>
      <c r="C1168" s="90">
        <f t="shared" si="54"/>
        <v>759.27025836436894</v>
      </c>
      <c r="D1168" s="90">
        <f t="shared" si="55"/>
        <v>646.12152215185768</v>
      </c>
      <c r="E1168" s="90">
        <f t="shared" si="56"/>
        <v>113.14873621251131</v>
      </c>
      <c r="F1168" s="50">
        <f>'貼り付けシート（日射量等）'!G1165/3.6*10^3</f>
        <v>780.55555555555554</v>
      </c>
      <c r="G1168" s="50">
        <f>'貼り付けシート（日射量等）'!H1165/3.6*10^3</f>
        <v>116.66666666666666</v>
      </c>
      <c r="H1168" s="91">
        <f>RADIANS('貼り付けシート（日射量等）'!I1165)</f>
        <v>0.64402649398590761</v>
      </c>
      <c r="I1168" s="91">
        <f>IF('貼り付けシート（日射量等）'!J1165&lt;0,RADIANS(360+('貼り付けシート（日射量等）'!J1165)),RADIANS('貼り付けシート（日射量等）'!J1165))</f>
        <v>6.0126592731204651</v>
      </c>
    </row>
    <row r="1169" spans="1:9">
      <c r="A1169" s="20">
        <v>41688</v>
      </c>
      <c r="B1169" s="35" t="s">
        <v>371</v>
      </c>
      <c r="C1169" s="90">
        <f t="shared" si="54"/>
        <v>461.6902207249201</v>
      </c>
      <c r="D1169" s="90">
        <f t="shared" si="55"/>
        <v>219.22864312668153</v>
      </c>
      <c r="E1169" s="90">
        <f t="shared" si="56"/>
        <v>242.46157759823856</v>
      </c>
      <c r="F1169" s="50">
        <f>'貼り付けシート（日射量等）'!G1166/3.6*10^3</f>
        <v>258.33333333333337</v>
      </c>
      <c r="G1169" s="50">
        <f>'貼り付けシート（日射量等）'!H1166/3.6*10^3</f>
        <v>250</v>
      </c>
      <c r="H1169" s="91">
        <f>RADIANS('貼り付けシート（日射量等）'!I1166)</f>
        <v>0.66497044500983959</v>
      </c>
      <c r="I1169" s="91">
        <f>IF('貼り付けシート（日射量等）'!J1166&lt;0,RADIANS(360+('貼り付けシート（日射量等）'!J1166)),RADIANS('貼り付けシート（日射量等）'!J1166))</f>
        <v>5.0614548307835558E-2</v>
      </c>
    </row>
    <row r="1170" spans="1:9">
      <c r="A1170" s="20">
        <v>41688</v>
      </c>
      <c r="B1170" s="35" t="s">
        <v>372</v>
      </c>
      <c r="C1170" s="90">
        <f t="shared" si="54"/>
        <v>206.06196396922428</v>
      </c>
      <c r="D1170" s="90">
        <f t="shared" si="55"/>
        <v>33.64484212158797</v>
      </c>
      <c r="E1170" s="90">
        <f t="shared" si="56"/>
        <v>172.41712184763631</v>
      </c>
      <c r="F1170" s="50">
        <f>'貼り付けシート（日射量等）'!G1167/3.6*10^3</f>
        <v>41.666666666666664</v>
      </c>
      <c r="G1170" s="50">
        <f>'貼り付けシート（日射量等）'!H1167/3.6*10^3</f>
        <v>177.77777777777777</v>
      </c>
      <c r="H1170" s="91">
        <f>RADIANS('貼り付けシート（日射量等）'!I1167)</f>
        <v>0.62308254296197574</v>
      </c>
      <c r="I1170" s="91">
        <f>IF('貼り付けシート（日射量等）'!J1167&lt;0,RADIANS(360+('貼り付けシート（日射量等）'!J1167)),RADIANS('貼り付けシート（日射量等）'!J1167))</f>
        <v>0.36826447217080355</v>
      </c>
    </row>
    <row r="1171" spans="1:9">
      <c r="A1171" s="20">
        <v>41688</v>
      </c>
      <c r="B1171" s="35" t="s">
        <v>373</v>
      </c>
      <c r="C1171" s="90">
        <f t="shared" si="54"/>
        <v>172.22650885469585</v>
      </c>
      <c r="D1171" s="90">
        <f t="shared" si="55"/>
        <v>29.443579824622034</v>
      </c>
      <c r="E1171" s="90">
        <f t="shared" si="56"/>
        <v>142.78292903007383</v>
      </c>
      <c r="F1171" s="50">
        <f>'貼り付けシート（日射量等）'!G1168/3.6*10^3</f>
        <v>41.666666666666664</v>
      </c>
      <c r="G1171" s="50">
        <f>'貼り付けシート（日射量等）'!H1168/3.6*10^3</f>
        <v>147.22222222222223</v>
      </c>
      <c r="H1171" s="91">
        <f>RADIANS('貼り付けシート（日射量等）'!I1168)</f>
        <v>0.52534410485029326</v>
      </c>
      <c r="I1171" s="91">
        <f>IF('貼り付けシート（日射量等）'!J1168&lt;0,RADIANS(360+('貼り付けシート（日射量等）'!J1168)),RADIANS('貼り付けシート（日射量等）'!J1168))</f>
        <v>0.65100781099388483</v>
      </c>
    </row>
    <row r="1172" spans="1:9">
      <c r="A1172" s="20">
        <v>41688</v>
      </c>
      <c r="B1172" s="35" t="s">
        <v>374</v>
      </c>
      <c r="C1172" s="90">
        <f t="shared" si="54"/>
        <v>126.94872913227852</v>
      </c>
      <c r="D1172" s="90">
        <f t="shared" si="55"/>
        <v>24.576063035244466</v>
      </c>
      <c r="E1172" s="90">
        <f t="shared" si="56"/>
        <v>102.37266609703406</v>
      </c>
      <c r="F1172" s="50">
        <f>'貼り付けシート（日射量等）'!G1169/3.6*10^3</f>
        <v>44.444444444444443</v>
      </c>
      <c r="G1172" s="50">
        <f>'貼り付けシート（日射量等）'!H1169/3.6*10^3</f>
        <v>105.55555555555556</v>
      </c>
      <c r="H1172" s="91">
        <f>RADIANS('貼り付けシート（日射量等）'!I1169)</f>
        <v>0.38571776469074687</v>
      </c>
      <c r="I1172" s="91">
        <f>IF('貼り付けシート（日射量等）'!J1169&lt;0,RADIANS(360+('貼り付けシート（日射量等）'!J1169)),RADIANS('貼り付けシート（日射量等）'!J1169))</f>
        <v>0.89011791851710809</v>
      </c>
    </row>
    <row r="1173" spans="1:9">
      <c r="A1173" s="20">
        <v>41688</v>
      </c>
      <c r="B1173" s="35" t="s">
        <v>375</v>
      </c>
      <c r="C1173" s="90">
        <f t="shared" si="54"/>
        <v>70.716759153092326</v>
      </c>
      <c r="D1173" s="90">
        <f t="shared" si="55"/>
        <v>16.836408575705985</v>
      </c>
      <c r="E1173" s="90">
        <f t="shared" si="56"/>
        <v>53.880350577386345</v>
      </c>
      <c r="F1173" s="50">
        <f>'貼り付けシート（日射量等）'!G1170/3.6*10^3</f>
        <v>47.222222222222221</v>
      </c>
      <c r="G1173" s="50">
        <f>'貼り付けシート（日射量等）'!H1170/3.6*10^3</f>
        <v>55.555555555555557</v>
      </c>
      <c r="H1173" s="91">
        <f>RADIANS('貼り付けシート（日射量等）'!I1170)</f>
        <v>0.21816615649929119</v>
      </c>
      <c r="I1173" s="91">
        <f>IF('貼り付けシート（日射量等）'!J1170&lt;0,RADIANS(360+('貼り付けシート（日射量等）'!J1170)),RADIANS('貼り付けシート（日射量等）'!J1170))</f>
        <v>1.0943214410004447</v>
      </c>
    </row>
    <row r="1174" spans="1:9">
      <c r="A1174" s="20">
        <v>41688</v>
      </c>
      <c r="B1174" s="35" t="s">
        <v>376</v>
      </c>
      <c r="C1174" s="90">
        <f t="shared" si="54"/>
        <v>13.702027896054771</v>
      </c>
      <c r="D1174" s="90">
        <f t="shared" si="55"/>
        <v>2.9259577805775021</v>
      </c>
      <c r="E1174" s="90">
        <f t="shared" si="56"/>
        <v>10.776070115477269</v>
      </c>
      <c r="F1174" s="50">
        <f>'貼り付けシート（日射量等）'!G1171/3.6*10^3</f>
        <v>22.222222222222221</v>
      </c>
      <c r="G1174" s="50">
        <f>'貼り付けシート（日射量等）'!H1171/3.6*10^3</f>
        <v>11.111111111111111</v>
      </c>
      <c r="H1174" s="91">
        <f>RADIANS('貼り付けシート（日射量等）'!I1171)</f>
        <v>3.3161255787892259E-2</v>
      </c>
      <c r="I1174" s="91">
        <f>IF('貼り付けシート（日射量等）'!J1171&lt;0,RADIANS(360+('貼り付けシート（日射量等）'!J1171)),RADIANS('貼り付けシート（日射量等）'!J1171))</f>
        <v>1.2723450247038663</v>
      </c>
    </row>
    <row r="1175" spans="1:9">
      <c r="A1175" s="20">
        <v>41688</v>
      </c>
      <c r="B1175" s="35" t="s">
        <v>377</v>
      </c>
      <c r="C1175" s="90">
        <f t="shared" si="54"/>
        <v>0</v>
      </c>
      <c r="D1175" s="90">
        <f t="shared" si="55"/>
        <v>0</v>
      </c>
      <c r="E1175" s="90">
        <f t="shared" si="56"/>
        <v>0</v>
      </c>
      <c r="F1175" s="50">
        <f>'貼り付けシート（日射量等）'!G1172/3.6*10^3</f>
        <v>0</v>
      </c>
      <c r="G1175" s="50">
        <f>'貼り付けシート（日射量等）'!H1172/3.6*10^3</f>
        <v>0</v>
      </c>
      <c r="H1175" s="91">
        <f>RADIANS('貼り付けシート（日射量等）'!I1172)</f>
        <v>0</v>
      </c>
      <c r="I1175" s="91">
        <f>IF('貼り付けシート（日射量等）'!J1172&lt;0,RADIANS(360+('貼り付けシート（日射量等）'!J1172)),RADIANS('貼り付けシート（日射量等）'!J1172))</f>
        <v>0</v>
      </c>
    </row>
    <row r="1176" spans="1:9">
      <c r="A1176" s="20">
        <v>41688</v>
      </c>
      <c r="B1176" s="35" t="s">
        <v>378</v>
      </c>
      <c r="C1176" s="90">
        <f t="shared" si="54"/>
        <v>0</v>
      </c>
      <c r="D1176" s="90">
        <f t="shared" si="55"/>
        <v>0</v>
      </c>
      <c r="E1176" s="90">
        <f t="shared" si="56"/>
        <v>0</v>
      </c>
      <c r="F1176" s="50">
        <f>'貼り付けシート（日射量等）'!G1173/3.6*10^3</f>
        <v>0</v>
      </c>
      <c r="G1176" s="50">
        <f>'貼り付けシート（日射量等）'!H1173/3.6*10^3</f>
        <v>0</v>
      </c>
      <c r="H1176" s="91">
        <f>RADIANS('貼り付けシート（日射量等）'!I1173)</f>
        <v>0</v>
      </c>
      <c r="I1176" s="91">
        <f>IF('貼り付けシート（日射量等）'!J1173&lt;0,RADIANS(360+('貼り付けシート（日射量等）'!J1173)),RADIANS('貼り付けシート（日射量等）'!J1173))</f>
        <v>0</v>
      </c>
    </row>
    <row r="1177" spans="1:9">
      <c r="A1177" s="20">
        <v>41688</v>
      </c>
      <c r="B1177" s="35" t="s">
        <v>379</v>
      </c>
      <c r="C1177" s="90">
        <f t="shared" si="54"/>
        <v>0</v>
      </c>
      <c r="D1177" s="90">
        <f t="shared" si="55"/>
        <v>0</v>
      </c>
      <c r="E1177" s="90">
        <f t="shared" si="56"/>
        <v>0</v>
      </c>
      <c r="F1177" s="50">
        <f>'貼り付けシート（日射量等）'!G1174/3.6*10^3</f>
        <v>0</v>
      </c>
      <c r="G1177" s="50">
        <f>'貼り付けシート（日射量等）'!H1174/3.6*10^3</f>
        <v>0</v>
      </c>
      <c r="H1177" s="91">
        <f>RADIANS('貼り付けシート（日射量等）'!I1174)</f>
        <v>0</v>
      </c>
      <c r="I1177" s="91">
        <f>IF('貼り付けシート（日射量等）'!J1174&lt;0,RADIANS(360+('貼り付けシート（日射量等）'!J1174)),RADIANS('貼り付けシート（日射量等）'!J1174))</f>
        <v>0</v>
      </c>
    </row>
    <row r="1178" spans="1:9">
      <c r="A1178" s="20">
        <v>41688</v>
      </c>
      <c r="B1178" s="35" t="s">
        <v>380</v>
      </c>
      <c r="C1178" s="90">
        <f t="shared" si="54"/>
        <v>0</v>
      </c>
      <c r="D1178" s="90">
        <f t="shared" si="55"/>
        <v>0</v>
      </c>
      <c r="E1178" s="90">
        <f t="shared" si="56"/>
        <v>0</v>
      </c>
      <c r="F1178" s="50">
        <f>'貼り付けシート（日射量等）'!G1175/3.6*10^3</f>
        <v>0</v>
      </c>
      <c r="G1178" s="50">
        <f>'貼り付けシート（日射量等）'!H1175/3.6*10^3</f>
        <v>0</v>
      </c>
      <c r="H1178" s="91">
        <f>RADIANS('貼り付けシート（日射量等）'!I1175)</f>
        <v>0</v>
      </c>
      <c r="I1178" s="91">
        <f>IF('貼り付けシート（日射量等）'!J1175&lt;0,RADIANS(360+('貼り付けシート（日射量等）'!J1175)),RADIANS('貼り付けシート（日射量等）'!J1175))</f>
        <v>0</v>
      </c>
    </row>
    <row r="1179" spans="1:9">
      <c r="A1179" s="20">
        <v>41688</v>
      </c>
      <c r="B1179" s="35" t="s">
        <v>381</v>
      </c>
      <c r="C1179" s="90">
        <f t="shared" si="54"/>
        <v>0</v>
      </c>
      <c r="D1179" s="90">
        <f t="shared" si="55"/>
        <v>0</v>
      </c>
      <c r="E1179" s="90">
        <f t="shared" si="56"/>
        <v>0</v>
      </c>
      <c r="F1179" s="50">
        <f>'貼り付けシート（日射量等）'!G1176/3.6*10^3</f>
        <v>0</v>
      </c>
      <c r="G1179" s="50">
        <f>'貼り付けシート（日射量等）'!H1176/3.6*10^3</f>
        <v>0</v>
      </c>
      <c r="H1179" s="91">
        <f>RADIANS('貼り付けシート（日射量等）'!I1176)</f>
        <v>0</v>
      </c>
      <c r="I1179" s="91">
        <f>IF('貼り付けシート（日射量等）'!J1176&lt;0,RADIANS(360+('貼り付けシート（日射量等）'!J1176)),RADIANS('貼り付けシート（日射量等）'!J1176))</f>
        <v>0</v>
      </c>
    </row>
    <row r="1180" spans="1:9">
      <c r="A1180" s="20">
        <v>41688</v>
      </c>
      <c r="B1180" s="35" t="s">
        <v>382</v>
      </c>
      <c r="C1180" s="90">
        <f t="shared" si="54"/>
        <v>0</v>
      </c>
      <c r="D1180" s="90">
        <f t="shared" si="55"/>
        <v>0</v>
      </c>
      <c r="E1180" s="90">
        <f t="shared" si="56"/>
        <v>0</v>
      </c>
      <c r="F1180" s="50">
        <f>'貼り付けシート（日射量等）'!G1177/3.6*10^3</f>
        <v>0</v>
      </c>
      <c r="G1180" s="50">
        <f>'貼り付けシート（日射量等）'!H1177/3.6*10^3</f>
        <v>0</v>
      </c>
      <c r="H1180" s="91">
        <f>RADIANS('貼り付けシート（日射量等）'!I1177)</f>
        <v>0</v>
      </c>
      <c r="I1180" s="91">
        <f>IF('貼り付けシート（日射量等）'!J1177&lt;0,RADIANS(360+('貼り付けシート（日射量等）'!J1177)),RADIANS('貼り付けシート（日射量等）'!J1177))</f>
        <v>0</v>
      </c>
    </row>
    <row r="1181" spans="1:9">
      <c r="A1181" s="20">
        <v>41688</v>
      </c>
      <c r="B1181" s="35" t="s">
        <v>383</v>
      </c>
      <c r="C1181" s="90">
        <f t="shared" si="54"/>
        <v>0</v>
      </c>
      <c r="D1181" s="90">
        <f t="shared" si="55"/>
        <v>0</v>
      </c>
      <c r="E1181" s="90">
        <f t="shared" si="56"/>
        <v>0</v>
      </c>
      <c r="F1181" s="50">
        <f>'貼り付けシート（日射量等）'!G1178/3.6*10^3</f>
        <v>0</v>
      </c>
      <c r="G1181" s="50">
        <f>'貼り付けシート（日射量等）'!H1178/3.6*10^3</f>
        <v>0</v>
      </c>
      <c r="H1181" s="91">
        <f>RADIANS('貼り付けシート（日射量等）'!I1178)</f>
        <v>0</v>
      </c>
      <c r="I1181" s="91">
        <f>IF('貼り付けシート（日射量等）'!J1178&lt;0,RADIANS(360+('貼り付けシート（日射量等）'!J1178)),RADIANS('貼り付けシート（日射量等）'!J1178))</f>
        <v>0</v>
      </c>
    </row>
    <row r="1182" spans="1:9">
      <c r="A1182" s="20">
        <v>41689</v>
      </c>
      <c r="B1182" s="35" t="s">
        <v>360</v>
      </c>
      <c r="C1182" s="90">
        <f t="shared" si="54"/>
        <v>0</v>
      </c>
      <c r="D1182" s="90">
        <f t="shared" si="55"/>
        <v>0</v>
      </c>
      <c r="E1182" s="90">
        <f t="shared" si="56"/>
        <v>0</v>
      </c>
      <c r="F1182" s="50">
        <f>'貼り付けシート（日射量等）'!G1179/3.6*10^3</f>
        <v>0</v>
      </c>
      <c r="G1182" s="50">
        <f>'貼り付けシート（日射量等）'!H1179/3.6*10^3</f>
        <v>0</v>
      </c>
      <c r="H1182" s="91">
        <f>RADIANS('貼り付けシート（日射量等）'!I1179)</f>
        <v>0</v>
      </c>
      <c r="I1182" s="91">
        <f>IF('貼り付けシート（日射量等）'!J1179&lt;0,RADIANS(360+('貼り付けシート（日射量等）'!J1179)),RADIANS('貼り付けシート（日射量等）'!J1179))</f>
        <v>0</v>
      </c>
    </row>
    <row r="1183" spans="1:9">
      <c r="A1183" s="20">
        <v>41689</v>
      </c>
      <c r="B1183" s="35" t="s">
        <v>361</v>
      </c>
      <c r="C1183" s="90">
        <f t="shared" si="54"/>
        <v>0</v>
      </c>
      <c r="D1183" s="90">
        <f t="shared" si="55"/>
        <v>0</v>
      </c>
      <c r="E1183" s="90">
        <f t="shared" si="56"/>
        <v>0</v>
      </c>
      <c r="F1183" s="50">
        <f>'貼り付けシート（日射量等）'!G1180/3.6*10^3</f>
        <v>0</v>
      </c>
      <c r="G1183" s="50">
        <f>'貼り付けシート（日射量等）'!H1180/3.6*10^3</f>
        <v>0</v>
      </c>
      <c r="H1183" s="91">
        <f>RADIANS('貼り付けシート（日射量等）'!I1180)</f>
        <v>0</v>
      </c>
      <c r="I1183" s="91">
        <f>IF('貼り付けシート（日射量等）'!J1180&lt;0,RADIANS(360+('貼り付けシート（日射量等）'!J1180)),RADIANS('貼り付けシート（日射量等）'!J1180))</f>
        <v>0</v>
      </c>
    </row>
    <row r="1184" spans="1:9">
      <c r="A1184" s="20">
        <v>41689</v>
      </c>
      <c r="B1184" s="35" t="s">
        <v>362</v>
      </c>
      <c r="C1184" s="90">
        <f t="shared" si="54"/>
        <v>0</v>
      </c>
      <c r="D1184" s="90">
        <f t="shared" si="55"/>
        <v>0</v>
      </c>
      <c r="E1184" s="90">
        <f t="shared" si="56"/>
        <v>0</v>
      </c>
      <c r="F1184" s="50">
        <f>'貼り付けシート（日射量等）'!G1181/3.6*10^3</f>
        <v>0</v>
      </c>
      <c r="G1184" s="50">
        <f>'貼り付けシート（日射量等）'!H1181/3.6*10^3</f>
        <v>0</v>
      </c>
      <c r="H1184" s="91">
        <f>RADIANS('貼り付けシート（日射量等）'!I1181)</f>
        <v>0</v>
      </c>
      <c r="I1184" s="91">
        <f>IF('貼り付けシート（日射量等）'!J1181&lt;0,RADIANS(360+('貼り付けシート（日射量等）'!J1181)),RADIANS('貼り付けシート（日射量等）'!J1181))</f>
        <v>0</v>
      </c>
    </row>
    <row r="1185" spans="1:9">
      <c r="A1185" s="20">
        <v>41689</v>
      </c>
      <c r="B1185" s="35" t="s">
        <v>363</v>
      </c>
      <c r="C1185" s="90">
        <f t="shared" si="54"/>
        <v>0</v>
      </c>
      <c r="D1185" s="90">
        <f t="shared" si="55"/>
        <v>0</v>
      </c>
      <c r="E1185" s="90">
        <f t="shared" si="56"/>
        <v>0</v>
      </c>
      <c r="F1185" s="50">
        <f>'貼り付けシート（日射量等）'!G1182/3.6*10^3</f>
        <v>0</v>
      </c>
      <c r="G1185" s="50">
        <f>'貼り付けシート（日射量等）'!H1182/3.6*10^3</f>
        <v>0</v>
      </c>
      <c r="H1185" s="91">
        <f>RADIANS('貼り付けシート（日射量等）'!I1182)</f>
        <v>0</v>
      </c>
      <c r="I1185" s="91">
        <f>IF('貼り付けシート（日射量等）'!J1182&lt;0,RADIANS(360+('貼り付けシート（日射量等）'!J1182)),RADIANS('貼り付けシート（日射量等）'!J1182))</f>
        <v>0</v>
      </c>
    </row>
    <row r="1186" spans="1:9">
      <c r="A1186" s="20">
        <v>41689</v>
      </c>
      <c r="B1186" s="35" t="s">
        <v>364</v>
      </c>
      <c r="C1186" s="90">
        <f t="shared" si="54"/>
        <v>0</v>
      </c>
      <c r="D1186" s="90">
        <f t="shared" si="55"/>
        <v>0</v>
      </c>
      <c r="E1186" s="90">
        <f t="shared" si="56"/>
        <v>0</v>
      </c>
      <c r="F1186" s="50">
        <f>'貼り付けシート（日射量等）'!G1183/3.6*10^3</f>
        <v>0</v>
      </c>
      <c r="G1186" s="50">
        <f>'貼り付けシート（日射量等）'!H1183/3.6*10^3</f>
        <v>0</v>
      </c>
      <c r="H1186" s="91">
        <f>RADIANS('貼り付けシート（日射量等）'!I1183)</f>
        <v>0</v>
      </c>
      <c r="I1186" s="91">
        <f>IF('貼り付けシート（日射量等）'!J1183&lt;0,RADIANS(360+('貼り付けシート（日射量等）'!J1183)),RADIANS('貼り付けシート（日射量等）'!J1183))</f>
        <v>0</v>
      </c>
    </row>
    <row r="1187" spans="1:9">
      <c r="A1187" s="20">
        <v>41689</v>
      </c>
      <c r="B1187" s="35" t="s">
        <v>365</v>
      </c>
      <c r="C1187" s="90">
        <f t="shared" si="54"/>
        <v>0</v>
      </c>
      <c r="D1187" s="90">
        <f t="shared" si="55"/>
        <v>0</v>
      </c>
      <c r="E1187" s="90">
        <f t="shared" si="56"/>
        <v>0</v>
      </c>
      <c r="F1187" s="50">
        <f>'貼り付けシート（日射量等）'!G1184/3.6*10^3</f>
        <v>0</v>
      </c>
      <c r="G1187" s="50">
        <f>'貼り付けシート（日射量等）'!H1184/3.6*10^3</f>
        <v>0</v>
      </c>
      <c r="H1187" s="91">
        <f>RADIANS('貼り付けシート（日射量等）'!I1184)</f>
        <v>0</v>
      </c>
      <c r="I1187" s="91">
        <f>IF('貼り付けシート（日射量等）'!J1184&lt;0,RADIANS(360+('貼り付けシート（日射量等）'!J1184)),RADIANS('貼り付けシート（日射量等）'!J1184))</f>
        <v>0</v>
      </c>
    </row>
    <row r="1188" spans="1:9">
      <c r="A1188" s="20">
        <v>41689</v>
      </c>
      <c r="B1188" s="35" t="s">
        <v>366</v>
      </c>
      <c r="C1188" s="90">
        <f t="shared" si="54"/>
        <v>20.199974291027928</v>
      </c>
      <c r="D1188" s="90">
        <f t="shared" si="55"/>
        <v>4.0358691178120232</v>
      </c>
      <c r="E1188" s="90">
        <f t="shared" si="56"/>
        <v>16.164105173215905</v>
      </c>
      <c r="F1188" s="50">
        <f>'貼り付けシート（日射量等）'!G1185/3.6*10^3</f>
        <v>19.444444444444446</v>
      </c>
      <c r="G1188" s="50">
        <f>'貼り付けシート（日射量等）'!H1185/3.6*10^3</f>
        <v>16.666666666666668</v>
      </c>
      <c r="H1188" s="91">
        <f>RADIANS('貼り付けシート（日射量等）'!I1185)</f>
        <v>9.7738438111682452E-2</v>
      </c>
      <c r="I1188" s="91">
        <f>IF('貼り付けシート（日射量等）'!J1185&lt;0,RADIANS(360+('貼り付けシート（日射量等）'!J1185)),RADIANS('貼り付けシート（日射量等）'!J1185))</f>
        <v>5.059709501531561</v>
      </c>
    </row>
    <row r="1189" spans="1:9">
      <c r="A1189" s="20">
        <v>41689</v>
      </c>
      <c r="B1189" s="35" t="s">
        <v>367</v>
      </c>
      <c r="C1189" s="90">
        <f t="shared" si="54"/>
        <v>51.699394430489612</v>
      </c>
      <c r="D1189" s="90">
        <f t="shared" si="55"/>
        <v>5.9010964397112176</v>
      </c>
      <c r="E1189" s="90">
        <f t="shared" si="56"/>
        <v>45.798297990778394</v>
      </c>
      <c r="F1189" s="50">
        <f>'貼り付けシート（日射量等）'!G1186/3.6*10^3</f>
        <v>13.888888888888889</v>
      </c>
      <c r="G1189" s="50">
        <f>'貼り付けシート（日射量等）'!H1186/3.6*10^3</f>
        <v>47.222222222222221</v>
      </c>
      <c r="H1189" s="91">
        <f>RADIANS('貼り付けシート（日射量等）'!I1186)</f>
        <v>0.2775073510670984</v>
      </c>
      <c r="I1189" s="91">
        <f>IF('貼り付けシート（日射量等）'!J1186&lt;0,RADIANS(360+('貼り付けシート（日射量等）'!J1186)),RADIANS('貼り付けシート（日射量等）'!J1186))</f>
        <v>5.246459731494955</v>
      </c>
    </row>
    <row r="1190" spans="1:9">
      <c r="A1190" s="20">
        <v>41689</v>
      </c>
      <c r="B1190" s="35" t="s">
        <v>368</v>
      </c>
      <c r="C1190" s="90">
        <f t="shared" si="54"/>
        <v>75.119918337229635</v>
      </c>
      <c r="D1190" s="90">
        <f t="shared" si="55"/>
        <v>5.075462586627375</v>
      </c>
      <c r="E1190" s="90">
        <f t="shared" si="56"/>
        <v>70.044455750602253</v>
      </c>
      <c r="F1190" s="50">
        <f>'貼り付けシート（日射量等）'!G1187/3.6*10^3</f>
        <v>8.3333333333333339</v>
      </c>
      <c r="G1190" s="50">
        <f>'貼り付けシート（日射量等）'!H1187/3.6*10^3</f>
        <v>72.222222222222229</v>
      </c>
      <c r="H1190" s="91">
        <f>RADIANS('貼り付けシート（日射量等）'!I1187)</f>
        <v>0.43807764225057672</v>
      </c>
      <c r="I1190" s="91">
        <f>IF('貼り付けシート（日射量等）'!J1187&lt;0,RADIANS(360+('貼り付けシート（日射量等）'!J1187)),RADIANS('貼り付けシート（日射量等）'!J1187))</f>
        <v>5.4593899002382633</v>
      </c>
    </row>
    <row r="1191" spans="1:9">
      <c r="A1191" s="20">
        <v>41689</v>
      </c>
      <c r="B1191" s="35" t="s">
        <v>369</v>
      </c>
      <c r="C1191" s="90">
        <f t="shared" si="54"/>
        <v>97.212663485253373</v>
      </c>
      <c r="D1191" s="90">
        <f t="shared" si="55"/>
        <v>8.3100850325658886</v>
      </c>
      <c r="E1191" s="90">
        <f t="shared" si="56"/>
        <v>88.902578452687479</v>
      </c>
      <c r="F1191" s="50">
        <f>'貼り付けシート（日射量等）'!G1188/3.6*10^3</f>
        <v>11.111111111111111</v>
      </c>
      <c r="G1191" s="50">
        <f>'貼り付けシート（日射量等）'!H1188/3.6*10^3</f>
        <v>91.666666666666671</v>
      </c>
      <c r="H1191" s="91">
        <f>RADIANS('貼り付けシート（日射量等）'!I1188)</f>
        <v>0.56723200689815712</v>
      </c>
      <c r="I1191" s="91">
        <f>IF('貼り付けシート（日射量等）'!J1188&lt;0,RADIANS(360+('貼り付けシート（日射量等）'!J1188)),RADIANS('貼り付けシート（日射量等）'!J1188))</f>
        <v>5.7142079710294347</v>
      </c>
    </row>
    <row r="1192" spans="1:9">
      <c r="A1192" s="20">
        <v>41689</v>
      </c>
      <c r="B1192" s="35" t="s">
        <v>370</v>
      </c>
      <c r="C1192" s="90">
        <f t="shared" si="54"/>
        <v>135.0729722693182</v>
      </c>
      <c r="D1192" s="90">
        <f t="shared" si="55"/>
        <v>13.842183470198911</v>
      </c>
      <c r="E1192" s="90">
        <f t="shared" si="56"/>
        <v>121.23078879911928</v>
      </c>
      <c r="F1192" s="50">
        <f>'貼り付けシート（日射量等）'!G1189/3.6*10^3</f>
        <v>16.666666666666668</v>
      </c>
      <c r="G1192" s="50">
        <f>'貼り付けシート（日射量等）'!H1189/3.6*10^3</f>
        <v>125</v>
      </c>
      <c r="H1192" s="91">
        <f>RADIANS('貼り付けシート（日射量等）'!I1189)</f>
        <v>0.64926248174189061</v>
      </c>
      <c r="I1192" s="91">
        <f>IF('貼り付けシート（日射量等）'!J1189&lt;0,RADIANS(360+('貼り付けシート（日射量等）'!J1189)),RADIANS('貼り付けシート（日射量等）'!J1189))</f>
        <v>6.0109139438684709</v>
      </c>
    </row>
    <row r="1193" spans="1:9">
      <c r="A1193" s="20">
        <v>41689</v>
      </c>
      <c r="B1193" s="35" t="s">
        <v>371</v>
      </c>
      <c r="C1193" s="90">
        <f t="shared" si="54"/>
        <v>138.12936191132107</v>
      </c>
      <c r="D1193" s="90">
        <f t="shared" si="55"/>
        <v>14.204555583332482</v>
      </c>
      <c r="E1193" s="90">
        <f t="shared" si="56"/>
        <v>123.92480632798859</v>
      </c>
      <c r="F1193" s="50">
        <f>'貼り付けシート（日射量等）'!G1190/3.6*10^3</f>
        <v>16.666666666666668</v>
      </c>
      <c r="G1193" s="50">
        <f>'貼り付けシート（日射量等）'!H1190/3.6*10^3</f>
        <v>127.77777777777777</v>
      </c>
      <c r="H1193" s="91">
        <f>RADIANS('貼り付けシート（日射量等）'!I1190)</f>
        <v>0.67195176201781692</v>
      </c>
      <c r="I1193" s="91">
        <f>IF('貼り付けシート（日射量等）'!J1190&lt;0,RADIANS(360+('貼り付けシート（日射量等）'!J1190)),RADIANS('貼り付けシート（日射量等）'!J1190))</f>
        <v>5.235987755982989E-2</v>
      </c>
    </row>
    <row r="1194" spans="1:9">
      <c r="A1194" s="20">
        <v>41689</v>
      </c>
      <c r="B1194" s="35" t="s">
        <v>372</v>
      </c>
      <c r="C1194" s="90">
        <f t="shared" si="54"/>
        <v>129.3645878696623</v>
      </c>
      <c r="D1194" s="90">
        <f t="shared" si="55"/>
        <v>13.521834128281641</v>
      </c>
      <c r="E1194" s="90">
        <f t="shared" si="56"/>
        <v>115.84275374138065</v>
      </c>
      <c r="F1194" s="50">
        <f>'貼り付けシート（日射量等）'!G1191/3.6*10^3</f>
        <v>16.666666666666668</v>
      </c>
      <c r="G1194" s="50">
        <f>'貼り付けシート（日射量等）'!H1191/3.6*10^3</f>
        <v>119.44444444444444</v>
      </c>
      <c r="H1194" s="91">
        <f>RADIANS('貼り付けシート（日射量等）'!I1191)</f>
        <v>0.63006385996995296</v>
      </c>
      <c r="I1194" s="91">
        <f>IF('貼り付けシート（日射量等）'!J1191&lt;0,RADIANS(360+('貼り付けシート（日射量等）'!J1191)),RADIANS('貼り付けシート（日射量等）'!J1191))</f>
        <v>0.37000980142279788</v>
      </c>
    </row>
    <row r="1195" spans="1:9">
      <c r="A1195" s="20">
        <v>41689</v>
      </c>
      <c r="B1195" s="35" t="s">
        <v>373</v>
      </c>
      <c r="C1195" s="90">
        <f t="shared" si="54"/>
        <v>120.30962268398991</v>
      </c>
      <c r="D1195" s="90">
        <f t="shared" si="55"/>
        <v>9.8549040003479345</v>
      </c>
      <c r="E1195" s="90">
        <f t="shared" si="56"/>
        <v>110.45471868364199</v>
      </c>
      <c r="F1195" s="50">
        <f>'貼り付けシート（日射量等）'!G1192/3.6*10^3</f>
        <v>13.888888888888889</v>
      </c>
      <c r="G1195" s="50">
        <f>'貼り付けシート（日射量等）'!H1192/3.6*10^3</f>
        <v>113.88888888888887</v>
      </c>
      <c r="H1195" s="91">
        <f>RADIANS('貼り付けシート（日射量等）'!I1192)</f>
        <v>0.53058009260627614</v>
      </c>
      <c r="I1195" s="91">
        <f>IF('貼り付けシート（日射量等）'!J1192&lt;0,RADIANS(360+('貼り付けシート（日射量等）'!J1192)),RADIANS('貼り付けシート（日射量等）'!J1192))</f>
        <v>0.6544984694978736</v>
      </c>
    </row>
    <row r="1196" spans="1:9">
      <c r="A1196" s="20">
        <v>41689</v>
      </c>
      <c r="B1196" s="35" t="s">
        <v>374</v>
      </c>
      <c r="C1196" s="90">
        <f t="shared" si="54"/>
        <v>90.083844302128171</v>
      </c>
      <c r="D1196" s="90">
        <f t="shared" si="55"/>
        <v>9.2633184360486638</v>
      </c>
      <c r="E1196" s="90">
        <f t="shared" si="56"/>
        <v>80.820525866079507</v>
      </c>
      <c r="F1196" s="50">
        <f>'貼り付けシート（日射量等）'!G1193/3.6*10^3</f>
        <v>16.666666666666668</v>
      </c>
      <c r="G1196" s="50">
        <f>'貼り付けシート（日射量等）'!H1193/3.6*10^3</f>
        <v>83.333333333333329</v>
      </c>
      <c r="H1196" s="91">
        <f>RADIANS('貼り付けシート（日射量等）'!I1193)</f>
        <v>0.39095375244672981</v>
      </c>
      <c r="I1196" s="91">
        <f>IF('貼り付けシート（日射量等）'!J1193&lt;0,RADIANS(360+('貼り付けシート（日射量等）'!J1193)),RADIANS('貼り付けシート（日射量等）'!J1193))</f>
        <v>0.89535390627309097</v>
      </c>
    </row>
    <row r="1197" spans="1:9">
      <c r="A1197" s="20">
        <v>41689</v>
      </c>
      <c r="B1197" s="35" t="s">
        <v>375</v>
      </c>
      <c r="C1197" s="90">
        <f t="shared" si="54"/>
        <v>50.106636247515375</v>
      </c>
      <c r="D1197" s="90">
        <f t="shared" si="55"/>
        <v>7.0023557856062961</v>
      </c>
      <c r="E1197" s="90">
        <f t="shared" si="56"/>
        <v>43.104280461909077</v>
      </c>
      <c r="F1197" s="50">
        <f>'貼り付けシート（日射量等）'!G1194/3.6*10^3</f>
        <v>19.444444444444446</v>
      </c>
      <c r="G1197" s="50">
        <f>'貼り付けシート（日射量等）'!H1194/3.6*10^3</f>
        <v>44.444444444444443</v>
      </c>
      <c r="H1197" s="91">
        <f>RADIANS('貼り付けシート（日射量等）'!I1194)</f>
        <v>0.22340214425527419</v>
      </c>
      <c r="I1197" s="91">
        <f>IF('貼り付けシート（日射量等）'!J1194&lt;0,RADIANS(360+('貼り付けシート（日射量等）'!J1194)),RADIANS('貼り付けシート（日射量等）'!J1194))</f>
        <v>1.0978120995044334</v>
      </c>
    </row>
    <row r="1198" spans="1:9">
      <c r="A1198" s="20">
        <v>41689</v>
      </c>
      <c r="B1198" s="35" t="s">
        <v>376</v>
      </c>
      <c r="C1198" s="90">
        <f t="shared" si="54"/>
        <v>9.5622984516873544</v>
      </c>
      <c r="D1198" s="90">
        <f t="shared" si="55"/>
        <v>1.4802458650794028</v>
      </c>
      <c r="E1198" s="90">
        <f t="shared" si="56"/>
        <v>8.0820525866079524</v>
      </c>
      <c r="F1198" s="50">
        <f>'貼り付けシート（日射量等）'!G1195/3.6*10^3</f>
        <v>11.111111111111111</v>
      </c>
      <c r="G1198" s="50">
        <f>'貼り付けシート（日射量等）'!H1195/3.6*10^3</f>
        <v>8.3333333333333339</v>
      </c>
      <c r="H1198" s="91">
        <f>RADIANS('貼り付けシート（日射量等）'!I1195)</f>
        <v>3.6651914291880923E-2</v>
      </c>
      <c r="I1198" s="91">
        <f>IF('貼り付けシート（日射量等）'!J1195&lt;0,RADIANS(360+('貼り付けシート（日射量等）'!J1195)),RADIANS('貼り付けシート（日射量等）'!J1195))</f>
        <v>1.2775810124598492</v>
      </c>
    </row>
    <row r="1199" spans="1:9">
      <c r="A1199" s="20">
        <v>41689</v>
      </c>
      <c r="B1199" s="35" t="s">
        <v>377</v>
      </c>
      <c r="C1199" s="90">
        <f t="shared" si="54"/>
        <v>0</v>
      </c>
      <c r="D1199" s="90">
        <f t="shared" si="55"/>
        <v>0</v>
      </c>
      <c r="E1199" s="90">
        <f t="shared" si="56"/>
        <v>0</v>
      </c>
      <c r="F1199" s="50">
        <f>'貼り付けシート（日射量等）'!G1196/3.6*10^3</f>
        <v>0</v>
      </c>
      <c r="G1199" s="50">
        <f>'貼り付けシート（日射量等）'!H1196/3.6*10^3</f>
        <v>0</v>
      </c>
      <c r="H1199" s="91">
        <f>RADIANS('貼り付けシート（日射量等）'!I1196)</f>
        <v>0</v>
      </c>
      <c r="I1199" s="91">
        <f>IF('貼り付けシート（日射量等）'!J1196&lt;0,RADIANS(360+('貼り付けシート（日射量等）'!J1196)),RADIANS('貼り付けシート（日射量等）'!J1196))</f>
        <v>0</v>
      </c>
    </row>
    <row r="1200" spans="1:9">
      <c r="A1200" s="20">
        <v>41689</v>
      </c>
      <c r="B1200" s="35" t="s">
        <v>378</v>
      </c>
      <c r="C1200" s="90">
        <f t="shared" si="54"/>
        <v>0</v>
      </c>
      <c r="D1200" s="90">
        <f t="shared" si="55"/>
        <v>0</v>
      </c>
      <c r="E1200" s="90">
        <f t="shared" si="56"/>
        <v>0</v>
      </c>
      <c r="F1200" s="50">
        <f>'貼り付けシート（日射量等）'!G1197/3.6*10^3</f>
        <v>0</v>
      </c>
      <c r="G1200" s="50">
        <f>'貼り付けシート（日射量等）'!H1197/3.6*10^3</f>
        <v>0</v>
      </c>
      <c r="H1200" s="91">
        <f>RADIANS('貼り付けシート（日射量等）'!I1197)</f>
        <v>0</v>
      </c>
      <c r="I1200" s="91">
        <f>IF('貼り付けシート（日射量等）'!J1197&lt;0,RADIANS(360+('貼り付けシート（日射量等）'!J1197)),RADIANS('貼り付けシート（日射量等）'!J1197))</f>
        <v>0</v>
      </c>
    </row>
    <row r="1201" spans="1:9">
      <c r="A1201" s="20">
        <v>41689</v>
      </c>
      <c r="B1201" s="35" t="s">
        <v>379</v>
      </c>
      <c r="C1201" s="90">
        <f t="shared" si="54"/>
        <v>0</v>
      </c>
      <c r="D1201" s="90">
        <f t="shared" si="55"/>
        <v>0</v>
      </c>
      <c r="E1201" s="90">
        <f t="shared" si="56"/>
        <v>0</v>
      </c>
      <c r="F1201" s="50">
        <f>'貼り付けシート（日射量等）'!G1198/3.6*10^3</f>
        <v>0</v>
      </c>
      <c r="G1201" s="50">
        <f>'貼り付けシート（日射量等）'!H1198/3.6*10^3</f>
        <v>0</v>
      </c>
      <c r="H1201" s="91">
        <f>RADIANS('貼り付けシート（日射量等）'!I1198)</f>
        <v>0</v>
      </c>
      <c r="I1201" s="91">
        <f>IF('貼り付けシート（日射量等）'!J1198&lt;0,RADIANS(360+('貼り付けシート（日射量等）'!J1198)),RADIANS('貼り付けシート（日射量等）'!J1198))</f>
        <v>0</v>
      </c>
    </row>
    <row r="1202" spans="1:9">
      <c r="A1202" s="20">
        <v>41689</v>
      </c>
      <c r="B1202" s="35" t="s">
        <v>380</v>
      </c>
      <c r="C1202" s="90">
        <f t="shared" si="54"/>
        <v>0</v>
      </c>
      <c r="D1202" s="90">
        <f t="shared" si="55"/>
        <v>0</v>
      </c>
      <c r="E1202" s="90">
        <f t="shared" si="56"/>
        <v>0</v>
      </c>
      <c r="F1202" s="50">
        <f>'貼り付けシート（日射量等）'!G1199/3.6*10^3</f>
        <v>0</v>
      </c>
      <c r="G1202" s="50">
        <f>'貼り付けシート（日射量等）'!H1199/3.6*10^3</f>
        <v>0</v>
      </c>
      <c r="H1202" s="91">
        <f>RADIANS('貼り付けシート（日射量等）'!I1199)</f>
        <v>0</v>
      </c>
      <c r="I1202" s="91">
        <f>IF('貼り付けシート（日射量等）'!J1199&lt;0,RADIANS(360+('貼り付けシート（日射量等）'!J1199)),RADIANS('貼り付けシート（日射量等）'!J1199))</f>
        <v>0</v>
      </c>
    </row>
    <row r="1203" spans="1:9">
      <c r="A1203" s="20">
        <v>41689</v>
      </c>
      <c r="B1203" s="35" t="s">
        <v>381</v>
      </c>
      <c r="C1203" s="90">
        <f t="shared" si="54"/>
        <v>0</v>
      </c>
      <c r="D1203" s="90">
        <f t="shared" si="55"/>
        <v>0</v>
      </c>
      <c r="E1203" s="90">
        <f t="shared" si="56"/>
        <v>0</v>
      </c>
      <c r="F1203" s="50">
        <f>'貼り付けシート（日射量等）'!G1200/3.6*10^3</f>
        <v>0</v>
      </c>
      <c r="G1203" s="50">
        <f>'貼り付けシート（日射量等）'!H1200/3.6*10^3</f>
        <v>0</v>
      </c>
      <c r="H1203" s="91">
        <f>RADIANS('貼り付けシート（日射量等）'!I1200)</f>
        <v>0</v>
      </c>
      <c r="I1203" s="91">
        <f>IF('貼り付けシート（日射量等）'!J1200&lt;0,RADIANS(360+('貼り付けシート（日射量等）'!J1200)),RADIANS('貼り付けシート（日射量等）'!J1200))</f>
        <v>0</v>
      </c>
    </row>
    <row r="1204" spans="1:9">
      <c r="A1204" s="20">
        <v>41689</v>
      </c>
      <c r="B1204" s="35" t="s">
        <v>382</v>
      </c>
      <c r="C1204" s="90">
        <f t="shared" si="54"/>
        <v>0</v>
      </c>
      <c r="D1204" s="90">
        <f t="shared" si="55"/>
        <v>0</v>
      </c>
      <c r="E1204" s="90">
        <f t="shared" si="56"/>
        <v>0</v>
      </c>
      <c r="F1204" s="50">
        <f>'貼り付けシート（日射量等）'!G1201/3.6*10^3</f>
        <v>0</v>
      </c>
      <c r="G1204" s="50">
        <f>'貼り付けシート（日射量等）'!H1201/3.6*10^3</f>
        <v>0</v>
      </c>
      <c r="H1204" s="91">
        <f>RADIANS('貼り付けシート（日射量等）'!I1201)</f>
        <v>0</v>
      </c>
      <c r="I1204" s="91">
        <f>IF('貼り付けシート（日射量等）'!J1201&lt;0,RADIANS(360+('貼り付けシート（日射量等）'!J1201)),RADIANS('貼り付けシート（日射量等）'!J1201))</f>
        <v>0</v>
      </c>
    </row>
    <row r="1205" spans="1:9">
      <c r="A1205" s="20">
        <v>41689</v>
      </c>
      <c r="B1205" s="35" t="s">
        <v>383</v>
      </c>
      <c r="C1205" s="90">
        <f t="shared" si="54"/>
        <v>0</v>
      </c>
      <c r="D1205" s="90">
        <f t="shared" si="55"/>
        <v>0</v>
      </c>
      <c r="E1205" s="90">
        <f t="shared" si="56"/>
        <v>0</v>
      </c>
      <c r="F1205" s="50">
        <f>'貼り付けシート（日射量等）'!G1202/3.6*10^3</f>
        <v>0</v>
      </c>
      <c r="G1205" s="50">
        <f>'貼り付けシート（日射量等）'!H1202/3.6*10^3</f>
        <v>0</v>
      </c>
      <c r="H1205" s="91">
        <f>RADIANS('貼り付けシート（日射量等）'!I1202)</f>
        <v>0</v>
      </c>
      <c r="I1205" s="91">
        <f>IF('貼り付けシート（日射量等）'!J1202&lt;0,RADIANS(360+('貼り付けシート（日射量等）'!J1202)),RADIANS('貼り付けシート（日射量等）'!J1202))</f>
        <v>0</v>
      </c>
    </row>
    <row r="1206" spans="1:9">
      <c r="A1206" s="20">
        <v>41690</v>
      </c>
      <c r="B1206" s="35" t="s">
        <v>360</v>
      </c>
      <c r="C1206" s="90">
        <f t="shared" si="54"/>
        <v>0</v>
      </c>
      <c r="D1206" s="90">
        <f t="shared" si="55"/>
        <v>0</v>
      </c>
      <c r="E1206" s="90">
        <f t="shared" si="56"/>
        <v>0</v>
      </c>
      <c r="F1206" s="50">
        <f>'貼り付けシート（日射量等）'!G1203/3.6*10^3</f>
        <v>0</v>
      </c>
      <c r="G1206" s="50">
        <f>'貼り付けシート（日射量等）'!H1203/3.6*10^3</f>
        <v>0</v>
      </c>
      <c r="H1206" s="91">
        <f>RADIANS('貼り付けシート（日射量等）'!I1203)</f>
        <v>0</v>
      </c>
      <c r="I1206" s="91">
        <f>IF('貼り付けシート（日射量等）'!J1203&lt;0,RADIANS(360+('貼り付けシート（日射量等）'!J1203)),RADIANS('貼り付けシート（日射量等）'!J1203))</f>
        <v>0</v>
      </c>
    </row>
    <row r="1207" spans="1:9">
      <c r="A1207" s="20">
        <v>41690</v>
      </c>
      <c r="B1207" s="35" t="s">
        <v>361</v>
      </c>
      <c r="C1207" s="90">
        <f t="shared" si="54"/>
        <v>0</v>
      </c>
      <c r="D1207" s="90">
        <f t="shared" si="55"/>
        <v>0</v>
      </c>
      <c r="E1207" s="90">
        <f t="shared" si="56"/>
        <v>0</v>
      </c>
      <c r="F1207" s="50">
        <f>'貼り付けシート（日射量等）'!G1204/3.6*10^3</f>
        <v>0</v>
      </c>
      <c r="G1207" s="50">
        <f>'貼り付けシート（日射量等）'!H1204/3.6*10^3</f>
        <v>0</v>
      </c>
      <c r="H1207" s="91">
        <f>RADIANS('貼り付けシート（日射量等）'!I1204)</f>
        <v>0</v>
      </c>
      <c r="I1207" s="91">
        <f>IF('貼り付けシート（日射量等）'!J1204&lt;0,RADIANS(360+('貼り付けシート（日射量等）'!J1204)),RADIANS('貼り付けシート（日射量等）'!J1204))</f>
        <v>0</v>
      </c>
    </row>
    <row r="1208" spans="1:9">
      <c r="A1208" s="20">
        <v>41690</v>
      </c>
      <c r="B1208" s="35" t="s">
        <v>362</v>
      </c>
      <c r="C1208" s="90">
        <f t="shared" si="54"/>
        <v>0</v>
      </c>
      <c r="D1208" s="90">
        <f t="shared" si="55"/>
        <v>0</v>
      </c>
      <c r="E1208" s="90">
        <f t="shared" si="56"/>
        <v>0</v>
      </c>
      <c r="F1208" s="50">
        <f>'貼り付けシート（日射量等）'!G1205/3.6*10^3</f>
        <v>0</v>
      </c>
      <c r="G1208" s="50">
        <f>'貼り付けシート（日射量等）'!H1205/3.6*10^3</f>
        <v>0</v>
      </c>
      <c r="H1208" s="91">
        <f>RADIANS('貼り付けシート（日射量等）'!I1205)</f>
        <v>0</v>
      </c>
      <c r="I1208" s="91">
        <f>IF('貼り付けシート（日射量等）'!J1205&lt;0,RADIANS(360+('貼り付けシート（日射量等）'!J1205)),RADIANS('貼り付けシート（日射量等）'!J1205))</f>
        <v>0</v>
      </c>
    </row>
    <row r="1209" spans="1:9">
      <c r="A1209" s="20">
        <v>41690</v>
      </c>
      <c r="B1209" s="35" t="s">
        <v>363</v>
      </c>
      <c r="C1209" s="90">
        <f t="shared" si="54"/>
        <v>0</v>
      </c>
      <c r="D1209" s="90">
        <f t="shared" si="55"/>
        <v>0</v>
      </c>
      <c r="E1209" s="90">
        <f t="shared" si="56"/>
        <v>0</v>
      </c>
      <c r="F1209" s="50">
        <f>'貼り付けシート（日射量等）'!G1206/3.6*10^3</f>
        <v>0</v>
      </c>
      <c r="G1209" s="50">
        <f>'貼り付けシート（日射量等）'!H1206/3.6*10^3</f>
        <v>0</v>
      </c>
      <c r="H1209" s="91">
        <f>RADIANS('貼り付けシート（日射量等）'!I1206)</f>
        <v>0</v>
      </c>
      <c r="I1209" s="91">
        <f>IF('貼り付けシート（日射量等）'!J1206&lt;0,RADIANS(360+('貼り付けシート（日射量等）'!J1206)),RADIANS('貼り付けシート（日射量等）'!J1206))</f>
        <v>0</v>
      </c>
    </row>
    <row r="1210" spans="1:9">
      <c r="A1210" s="20">
        <v>41690</v>
      </c>
      <c r="B1210" s="35" t="s">
        <v>364</v>
      </c>
      <c r="C1210" s="90">
        <f t="shared" si="54"/>
        <v>0</v>
      </c>
      <c r="D1210" s="90">
        <f t="shared" si="55"/>
        <v>0</v>
      </c>
      <c r="E1210" s="90">
        <f t="shared" si="56"/>
        <v>0</v>
      </c>
      <c r="F1210" s="50">
        <f>'貼り付けシート（日射量等）'!G1207/3.6*10^3</f>
        <v>0</v>
      </c>
      <c r="G1210" s="50">
        <f>'貼り付けシート（日射量等）'!H1207/3.6*10^3</f>
        <v>0</v>
      </c>
      <c r="H1210" s="91">
        <f>RADIANS('貼り付けシート（日射量等）'!I1207)</f>
        <v>0</v>
      </c>
      <c r="I1210" s="91">
        <f>IF('貼り付けシート（日射量等）'!J1207&lt;0,RADIANS(360+('貼り付けシート（日射量等）'!J1207)),RADIANS('貼り付けシート（日射量等）'!J1207))</f>
        <v>0</v>
      </c>
    </row>
    <row r="1211" spans="1:9">
      <c r="A1211" s="20">
        <v>41690</v>
      </c>
      <c r="B1211" s="35" t="s">
        <v>365</v>
      </c>
      <c r="C1211" s="90">
        <f t="shared" si="54"/>
        <v>0</v>
      </c>
      <c r="D1211" s="90">
        <f t="shared" si="55"/>
        <v>0</v>
      </c>
      <c r="E1211" s="90">
        <f t="shared" si="56"/>
        <v>0</v>
      </c>
      <c r="F1211" s="50">
        <f>'貼り付けシート（日射量等）'!G1208/3.6*10^3</f>
        <v>0</v>
      </c>
      <c r="G1211" s="50">
        <f>'貼り付けシート（日射量等）'!H1208/3.6*10^3</f>
        <v>0</v>
      </c>
      <c r="H1211" s="91">
        <f>RADIANS('貼り付けシート（日射量等）'!I1208)</f>
        <v>0</v>
      </c>
      <c r="I1211" s="91">
        <f>IF('貼り付けシート（日射量等）'!J1208&lt;0,RADIANS(360+('貼り付けシート（日射量等）'!J1208)),RADIANS('貼り付けシート（日射量等）'!J1208))</f>
        <v>0</v>
      </c>
    </row>
    <row r="1212" spans="1:9">
      <c r="A1212" s="20">
        <v>41690</v>
      </c>
      <c r="B1212" s="35" t="s">
        <v>366</v>
      </c>
      <c r="C1212" s="90">
        <f t="shared" si="54"/>
        <v>24.099747827661563</v>
      </c>
      <c r="D1212" s="90">
        <f t="shared" si="55"/>
        <v>5.2416251255763404</v>
      </c>
      <c r="E1212" s="90">
        <f t="shared" si="56"/>
        <v>18.858122702085222</v>
      </c>
      <c r="F1212" s="50">
        <f>'貼り付けシート（日射量等）'!G1209/3.6*10^3</f>
        <v>24.999999999999996</v>
      </c>
      <c r="G1212" s="50">
        <f>'貼り付けシート（日射量等）'!H1209/3.6*10^3</f>
        <v>19.444444444444446</v>
      </c>
      <c r="H1212" s="91">
        <f>RADIANS('貼り付けシート（日射量等）'!I1209)</f>
        <v>0.10122909661567112</v>
      </c>
      <c r="I1212" s="91">
        <f>IF('貼り付けシート（日射量等）'!J1209&lt;0,RADIANS(360+('貼り付けシート（日射量等）'!J1209)),RADIANS('貼り付けシート（日射量等）'!J1209))</f>
        <v>5.0562188430275725</v>
      </c>
    </row>
    <row r="1213" spans="1:9">
      <c r="A1213" s="20">
        <v>41690</v>
      </c>
      <c r="B1213" s="35" t="s">
        <v>367</v>
      </c>
      <c r="C1213" s="90">
        <f t="shared" si="54"/>
        <v>66.082653159651812</v>
      </c>
      <c r="D1213" s="90">
        <f t="shared" si="55"/>
        <v>9.5082850533961594</v>
      </c>
      <c r="E1213" s="90">
        <f t="shared" si="56"/>
        <v>56.574368106255655</v>
      </c>
      <c r="F1213" s="50">
        <f>'貼り付けシート（日射量等）'!G1210/3.6*10^3</f>
        <v>22.222222222222221</v>
      </c>
      <c r="G1213" s="50">
        <f>'貼り付けシート（日射量等）'!H1210/3.6*10^3</f>
        <v>58.333333333333329</v>
      </c>
      <c r="H1213" s="91">
        <f>RADIANS('貼り付けシート（日射量等）'!I1210)</f>
        <v>0.28274333882308139</v>
      </c>
      <c r="I1213" s="91">
        <f>IF('貼り付けシート（日射量等）'!J1210&lt;0,RADIANS(360+('貼り付けシート（日射量等）'!J1210)),RADIANS('貼り付けシート（日射量等）'!J1210))</f>
        <v>5.2412237437389715</v>
      </c>
    </row>
    <row r="1214" spans="1:9">
      <c r="A1214" s="20">
        <v>41690</v>
      </c>
      <c r="B1214" s="35" t="s">
        <v>368</v>
      </c>
      <c r="C1214" s="90">
        <f t="shared" si="54"/>
        <v>107.89492488594064</v>
      </c>
      <c r="D1214" s="90">
        <f t="shared" si="55"/>
        <v>13.604311375514538</v>
      </c>
      <c r="E1214" s="90">
        <f t="shared" si="56"/>
        <v>94.290613510426098</v>
      </c>
      <c r="F1214" s="50">
        <f>'貼り付けシート（日射量等）'!G1211/3.6*10^3</f>
        <v>22.222222222222221</v>
      </c>
      <c r="G1214" s="50">
        <f>'貼り付けシート（日射量等）'!H1211/3.6*10^3</f>
        <v>97.222222222222214</v>
      </c>
      <c r="H1214" s="91">
        <f>RADIANS('貼り付けシート（日射量等）'!I1211)</f>
        <v>0.44331363000655966</v>
      </c>
      <c r="I1214" s="91">
        <f>IF('貼り付けシート（日射量等）'!J1211&lt;0,RADIANS(360+('貼り付けシート（日射量等）'!J1211)),RADIANS('貼り付けシート（日射量等）'!J1211))</f>
        <v>5.4558992417342749</v>
      </c>
    </row>
    <row r="1215" spans="1:9">
      <c r="A1215" s="20">
        <v>41690</v>
      </c>
      <c r="B1215" s="35" t="s">
        <v>369</v>
      </c>
      <c r="C1215" s="90">
        <f t="shared" si="54"/>
        <v>139.13039548407781</v>
      </c>
      <c r="D1215" s="90">
        <f t="shared" si="55"/>
        <v>12.51157162721992</v>
      </c>
      <c r="E1215" s="90">
        <f t="shared" si="56"/>
        <v>126.6188238568579</v>
      </c>
      <c r="F1215" s="50">
        <f>'貼り付けシート（日射量等）'!G1212/3.6*10^3</f>
        <v>16.666666666666668</v>
      </c>
      <c r="G1215" s="50">
        <f>'貼り付けシート（日射量等）'!H1212/3.6*10^3</f>
        <v>130.55555555555554</v>
      </c>
      <c r="H1215" s="91">
        <f>RADIANS('貼り付けシート（日射量等）'!I1212)</f>
        <v>0.57246799465414</v>
      </c>
      <c r="I1215" s="91">
        <f>IF('貼り付けシート（日射量等）'!J1212&lt;0,RADIANS(360+('貼り付けシート（日射量等）'!J1212)),RADIANS('貼り付けシート（日射量等）'!J1212))</f>
        <v>5.7107173125254462</v>
      </c>
    </row>
    <row r="1216" spans="1:9">
      <c r="A1216" s="20">
        <v>41690</v>
      </c>
      <c r="B1216" s="35" t="s">
        <v>370</v>
      </c>
      <c r="C1216" s="90">
        <f t="shared" si="54"/>
        <v>309.34254475593184</v>
      </c>
      <c r="D1216" s="90">
        <f t="shared" si="55"/>
        <v>85.739089859778503</v>
      </c>
      <c r="E1216" s="90">
        <f t="shared" si="56"/>
        <v>223.60345489615332</v>
      </c>
      <c r="F1216" s="50">
        <f>'貼り付けシート（日射量等）'!G1213/3.6*10^3</f>
        <v>102.77777777777777</v>
      </c>
      <c r="G1216" s="50">
        <f>'貼り付けシート（日射量等）'!H1213/3.6*10^3</f>
        <v>230.55555555555554</v>
      </c>
      <c r="H1216" s="91">
        <f>RADIANS('貼り付けシート（日射量等）'!I1213)</f>
        <v>0.65624379874986793</v>
      </c>
      <c r="I1216" s="91">
        <f>IF('貼り付けシート（日射量等）'!J1213&lt;0,RADIANS(360+('貼り付けシート（日射量等）'!J1213)),RADIANS('貼り付けシート（日射量等）'!J1213))</f>
        <v>6.0091686146164767</v>
      </c>
    </row>
    <row r="1217" spans="1:9">
      <c r="A1217" s="20">
        <v>41690</v>
      </c>
      <c r="B1217" s="35" t="s">
        <v>371</v>
      </c>
      <c r="C1217" s="90">
        <f t="shared" si="54"/>
        <v>165.11496434389335</v>
      </c>
      <c r="D1217" s="90">
        <f t="shared" si="55"/>
        <v>14.249982727211586</v>
      </c>
      <c r="E1217" s="90">
        <f t="shared" si="56"/>
        <v>150.86498161668177</v>
      </c>
      <c r="F1217" s="50">
        <f>'貼り付けシート（日射量等）'!G1214/3.6*10^3</f>
        <v>16.666666666666668</v>
      </c>
      <c r="G1217" s="50">
        <f>'貼り付けシート（日射量等）'!H1214/3.6*10^3</f>
        <v>155.55555555555557</v>
      </c>
      <c r="H1217" s="91">
        <f>RADIANS('貼り付けシート（日射量等）'!I1214)</f>
        <v>0.67718774977379981</v>
      </c>
      <c r="I1217" s="91">
        <f>IF('貼り付けシート（日射量等）'!J1214&lt;0,RADIANS(360+('貼り付けシート（日射量等）'!J1214)),RADIANS('貼り付けシート（日射量等）'!J1214))</f>
        <v>5.235987755982989E-2</v>
      </c>
    </row>
    <row r="1218" spans="1:9">
      <c r="A1218" s="20">
        <v>41690</v>
      </c>
      <c r="B1218" s="35" t="s">
        <v>372</v>
      </c>
      <c r="C1218" s="90">
        <f t="shared" si="54"/>
        <v>155.91555379555481</v>
      </c>
      <c r="D1218" s="90">
        <f t="shared" si="55"/>
        <v>15.826642294350302</v>
      </c>
      <c r="E1218" s="90">
        <f t="shared" si="56"/>
        <v>140.08891150120451</v>
      </c>
      <c r="F1218" s="50">
        <f>'貼り付けシート（日射量等）'!G1215/3.6*10^3</f>
        <v>19.444444444444446</v>
      </c>
      <c r="G1218" s="50">
        <f>'貼り付けシート（日射量等）'!H1215/3.6*10^3</f>
        <v>144.44444444444446</v>
      </c>
      <c r="H1218" s="91">
        <f>RADIANS('貼り付けシート（日射量等）'!I1215)</f>
        <v>0.63529984772593595</v>
      </c>
      <c r="I1218" s="91">
        <f>IF('貼り付けシート（日射量等）'!J1215&lt;0,RADIANS(360+('貼り付けシート（日射量等）'!J1215)),RADIANS('貼り付けシート（日射量等）'!J1215))</f>
        <v>0.37350045992678649</v>
      </c>
    </row>
    <row r="1219" spans="1:9">
      <c r="A1219" s="20">
        <v>41690</v>
      </c>
      <c r="B1219" s="35" t="s">
        <v>373</v>
      </c>
      <c r="C1219" s="90">
        <f t="shared" si="54"/>
        <v>129.69578888162079</v>
      </c>
      <c r="D1219" s="90">
        <f t="shared" si="55"/>
        <v>13.853035140240143</v>
      </c>
      <c r="E1219" s="90">
        <f t="shared" si="56"/>
        <v>115.84275374138065</v>
      </c>
      <c r="F1219" s="50">
        <f>'貼り付けシート（日射量等）'!G1216/3.6*10^3</f>
        <v>19.444444444444446</v>
      </c>
      <c r="G1219" s="50">
        <f>'貼り付けシート（日射量等）'!H1216/3.6*10^3</f>
        <v>119.44444444444444</v>
      </c>
      <c r="H1219" s="91">
        <f>RADIANS('貼り付けシート（日射量等）'!I1216)</f>
        <v>0.53581608036225914</v>
      </c>
      <c r="I1219" s="91">
        <f>IF('貼り付けシート（日射量等）'!J1216&lt;0,RADIANS(360+('貼り付けシート（日射量等）'!J1216)),RADIANS('貼り付けシート（日射量等）'!J1216))</f>
        <v>0.65798912800186227</v>
      </c>
    </row>
    <row r="1220" spans="1:9">
      <c r="A1220" s="20">
        <v>41690</v>
      </c>
      <c r="B1220" s="35" t="s">
        <v>374</v>
      </c>
      <c r="C1220" s="90">
        <f t="shared" si="54"/>
        <v>92.832093278291524</v>
      </c>
      <c r="D1220" s="90">
        <f t="shared" si="55"/>
        <v>9.3175498833426857</v>
      </c>
      <c r="E1220" s="90">
        <f t="shared" si="56"/>
        <v>83.514543394948845</v>
      </c>
      <c r="F1220" s="50">
        <f>'貼り付けシート（日射量等）'!G1217/3.6*10^3</f>
        <v>16.666666666666668</v>
      </c>
      <c r="G1220" s="50">
        <f>'貼り付けシート（日射量等）'!H1217/3.6*10^3</f>
        <v>86.111111111111114</v>
      </c>
      <c r="H1220" s="91">
        <f>RADIANS('貼り付けシート（日射量等）'!I1217)</f>
        <v>0.3961897402027128</v>
      </c>
      <c r="I1220" s="91">
        <f>IF('貼り付けシート（日射量等）'!J1217&lt;0,RADIANS(360+('貼り付けシート（日射量等）'!J1217)),RADIANS('貼り付けシート（日射量等）'!J1217))</f>
        <v>0.89884456477707975</v>
      </c>
    </row>
    <row r="1221" spans="1:9">
      <c r="A1221" s="20">
        <v>41690</v>
      </c>
      <c r="B1221" s="35" t="s">
        <v>375</v>
      </c>
      <c r="C1221" s="90">
        <f t="shared" si="54"/>
        <v>51.140762129918727</v>
      </c>
      <c r="D1221" s="90">
        <f t="shared" si="55"/>
        <v>8.0364816680096496</v>
      </c>
      <c r="E1221" s="90">
        <f t="shared" si="56"/>
        <v>43.104280461909077</v>
      </c>
      <c r="F1221" s="50">
        <f>'貼り付けシート（日射量等）'!G1218/3.6*10^3</f>
        <v>22.222222222222221</v>
      </c>
      <c r="G1221" s="50">
        <f>'貼り付けシート（日射量等）'!H1218/3.6*10^3</f>
        <v>44.444444444444443</v>
      </c>
      <c r="H1221" s="91">
        <f>RADIANS('貼り付けシート（日射量等）'!I1218)</f>
        <v>0.22689280275926285</v>
      </c>
      <c r="I1221" s="91">
        <f>IF('貼り付けシート（日射量等）'!J1218&lt;0,RADIANS(360+('貼り付けシート（日射量等）'!J1218)),RADIANS('貼り付けシート（日射量等）'!J1218))</f>
        <v>1.1030480872604163</v>
      </c>
    </row>
    <row r="1222" spans="1:9">
      <c r="A1222" s="20">
        <v>41690</v>
      </c>
      <c r="B1222" s="35" t="s">
        <v>376</v>
      </c>
      <c r="C1222" s="90">
        <f t="shared" si="54"/>
        <v>13.77100928383631</v>
      </c>
      <c r="D1222" s="90">
        <f t="shared" si="55"/>
        <v>2.9949391683590414</v>
      </c>
      <c r="E1222" s="90">
        <f t="shared" si="56"/>
        <v>10.776070115477269</v>
      </c>
      <c r="F1222" s="50">
        <f>'貼り付けシート（日射量等）'!G1219/3.6*10^3</f>
        <v>22.222222222222221</v>
      </c>
      <c r="G1222" s="50">
        <f>'貼り付けシート（日射量等）'!H1219/3.6*10^3</f>
        <v>11.111111111111111</v>
      </c>
      <c r="H1222" s="91">
        <f>RADIANS('貼り付けシート（日射量等）'!I1219)</f>
        <v>4.014257279586958E-2</v>
      </c>
      <c r="I1222" s="91">
        <f>IF('貼り付けシート（日射量等）'!J1219&lt;0,RADIANS(360+('貼り付けシート（日射量等）'!J1219)),RADIANS('貼り付けシート（日射量等）'!J1219))</f>
        <v>1.2828170002158321</v>
      </c>
    </row>
    <row r="1223" spans="1:9">
      <c r="A1223" s="20">
        <v>41690</v>
      </c>
      <c r="B1223" s="35" t="s">
        <v>377</v>
      </c>
      <c r="C1223" s="90">
        <f t="shared" ref="C1223:C1286" si="57">IF(D1223&lt;0,E1223,D1223+E1223)</f>
        <v>0</v>
      </c>
      <c r="D1223" s="90">
        <f t="shared" ref="D1223:D1286" si="58">F1223*(SIN(H1223)*COS($O$5)+COS(H1223)*SIN($O$5)*COS($O$4-I1223))</f>
        <v>0</v>
      </c>
      <c r="E1223" s="90">
        <f t="shared" ref="E1223:E1286" si="59">G1223*(1+COS($O$5))/2</f>
        <v>0</v>
      </c>
      <c r="F1223" s="50">
        <f>'貼り付けシート（日射量等）'!G1220/3.6*10^3</f>
        <v>0</v>
      </c>
      <c r="G1223" s="50">
        <f>'貼り付けシート（日射量等）'!H1220/3.6*10^3</f>
        <v>0</v>
      </c>
      <c r="H1223" s="91">
        <f>RADIANS('貼り付けシート（日射量等）'!I1220)</f>
        <v>0</v>
      </c>
      <c r="I1223" s="91">
        <f>IF('貼り付けシート（日射量等）'!J1220&lt;0,RADIANS(360+('貼り付けシート（日射量等）'!J1220)),RADIANS('貼り付けシート（日射量等）'!J1220))</f>
        <v>0</v>
      </c>
    </row>
    <row r="1224" spans="1:9">
      <c r="A1224" s="20">
        <v>41690</v>
      </c>
      <c r="B1224" s="35" t="s">
        <v>378</v>
      </c>
      <c r="C1224" s="90">
        <f t="shared" si="57"/>
        <v>0</v>
      </c>
      <c r="D1224" s="90">
        <f t="shared" si="58"/>
        <v>0</v>
      </c>
      <c r="E1224" s="90">
        <f t="shared" si="59"/>
        <v>0</v>
      </c>
      <c r="F1224" s="50">
        <f>'貼り付けシート（日射量等）'!G1221/3.6*10^3</f>
        <v>0</v>
      </c>
      <c r="G1224" s="50">
        <f>'貼り付けシート（日射量等）'!H1221/3.6*10^3</f>
        <v>0</v>
      </c>
      <c r="H1224" s="91">
        <f>RADIANS('貼り付けシート（日射量等）'!I1221)</f>
        <v>0</v>
      </c>
      <c r="I1224" s="91">
        <f>IF('貼り付けシート（日射量等）'!J1221&lt;0,RADIANS(360+('貼り付けシート（日射量等）'!J1221)),RADIANS('貼り付けシート（日射量等）'!J1221))</f>
        <v>0</v>
      </c>
    </row>
    <row r="1225" spans="1:9">
      <c r="A1225" s="20">
        <v>41690</v>
      </c>
      <c r="B1225" s="35" t="s">
        <v>379</v>
      </c>
      <c r="C1225" s="90">
        <f t="shared" si="57"/>
        <v>0</v>
      </c>
      <c r="D1225" s="90">
        <f t="shared" si="58"/>
        <v>0</v>
      </c>
      <c r="E1225" s="90">
        <f t="shared" si="59"/>
        <v>0</v>
      </c>
      <c r="F1225" s="50">
        <f>'貼り付けシート（日射量等）'!G1222/3.6*10^3</f>
        <v>0</v>
      </c>
      <c r="G1225" s="50">
        <f>'貼り付けシート（日射量等）'!H1222/3.6*10^3</f>
        <v>0</v>
      </c>
      <c r="H1225" s="91">
        <f>RADIANS('貼り付けシート（日射量等）'!I1222)</f>
        <v>0</v>
      </c>
      <c r="I1225" s="91">
        <f>IF('貼り付けシート（日射量等）'!J1222&lt;0,RADIANS(360+('貼り付けシート（日射量等）'!J1222)),RADIANS('貼り付けシート（日射量等）'!J1222))</f>
        <v>0</v>
      </c>
    </row>
    <row r="1226" spans="1:9">
      <c r="A1226" s="20">
        <v>41690</v>
      </c>
      <c r="B1226" s="35" t="s">
        <v>380</v>
      </c>
      <c r="C1226" s="90">
        <f t="shared" si="57"/>
        <v>0</v>
      </c>
      <c r="D1226" s="90">
        <f t="shared" si="58"/>
        <v>0</v>
      </c>
      <c r="E1226" s="90">
        <f t="shared" si="59"/>
        <v>0</v>
      </c>
      <c r="F1226" s="50">
        <f>'貼り付けシート（日射量等）'!G1223/3.6*10^3</f>
        <v>0</v>
      </c>
      <c r="G1226" s="50">
        <f>'貼り付けシート（日射量等）'!H1223/3.6*10^3</f>
        <v>0</v>
      </c>
      <c r="H1226" s="91">
        <f>RADIANS('貼り付けシート（日射量等）'!I1223)</f>
        <v>0</v>
      </c>
      <c r="I1226" s="91">
        <f>IF('貼り付けシート（日射量等）'!J1223&lt;0,RADIANS(360+('貼り付けシート（日射量等）'!J1223)),RADIANS('貼り付けシート（日射量等）'!J1223))</f>
        <v>0</v>
      </c>
    </row>
    <row r="1227" spans="1:9">
      <c r="A1227" s="20">
        <v>41690</v>
      </c>
      <c r="B1227" s="35" t="s">
        <v>381</v>
      </c>
      <c r="C1227" s="90">
        <f t="shared" si="57"/>
        <v>0</v>
      </c>
      <c r="D1227" s="90">
        <f t="shared" si="58"/>
        <v>0</v>
      </c>
      <c r="E1227" s="90">
        <f t="shared" si="59"/>
        <v>0</v>
      </c>
      <c r="F1227" s="50">
        <f>'貼り付けシート（日射量等）'!G1224/3.6*10^3</f>
        <v>0</v>
      </c>
      <c r="G1227" s="50">
        <f>'貼り付けシート（日射量等）'!H1224/3.6*10^3</f>
        <v>0</v>
      </c>
      <c r="H1227" s="91">
        <f>RADIANS('貼り付けシート（日射量等）'!I1224)</f>
        <v>0</v>
      </c>
      <c r="I1227" s="91">
        <f>IF('貼り付けシート（日射量等）'!J1224&lt;0,RADIANS(360+('貼り付けシート（日射量等）'!J1224)),RADIANS('貼り付けシート（日射量等）'!J1224))</f>
        <v>0</v>
      </c>
    </row>
    <row r="1228" spans="1:9">
      <c r="A1228" s="20">
        <v>41690</v>
      </c>
      <c r="B1228" s="35" t="s">
        <v>382</v>
      </c>
      <c r="C1228" s="90">
        <f t="shared" si="57"/>
        <v>0</v>
      </c>
      <c r="D1228" s="90">
        <f t="shared" si="58"/>
        <v>0</v>
      </c>
      <c r="E1228" s="90">
        <f t="shared" si="59"/>
        <v>0</v>
      </c>
      <c r="F1228" s="50">
        <f>'貼り付けシート（日射量等）'!G1225/3.6*10^3</f>
        <v>0</v>
      </c>
      <c r="G1228" s="50">
        <f>'貼り付けシート（日射量等）'!H1225/3.6*10^3</f>
        <v>0</v>
      </c>
      <c r="H1228" s="91">
        <f>RADIANS('貼り付けシート（日射量等）'!I1225)</f>
        <v>0</v>
      </c>
      <c r="I1228" s="91">
        <f>IF('貼り付けシート（日射量等）'!J1225&lt;0,RADIANS(360+('貼り付けシート（日射量等）'!J1225)),RADIANS('貼り付けシート（日射量等）'!J1225))</f>
        <v>0</v>
      </c>
    </row>
    <row r="1229" spans="1:9">
      <c r="A1229" s="20">
        <v>41690</v>
      </c>
      <c r="B1229" s="35" t="s">
        <v>383</v>
      </c>
      <c r="C1229" s="90">
        <f t="shared" si="57"/>
        <v>0</v>
      </c>
      <c r="D1229" s="90">
        <f t="shared" si="58"/>
        <v>0</v>
      </c>
      <c r="E1229" s="90">
        <f t="shared" si="59"/>
        <v>0</v>
      </c>
      <c r="F1229" s="50">
        <f>'貼り付けシート（日射量等）'!G1226/3.6*10^3</f>
        <v>0</v>
      </c>
      <c r="G1229" s="50">
        <f>'貼り付けシート（日射量等）'!H1226/3.6*10^3</f>
        <v>0</v>
      </c>
      <c r="H1229" s="91">
        <f>RADIANS('貼り付けシート（日射量等）'!I1226)</f>
        <v>0</v>
      </c>
      <c r="I1229" s="91">
        <f>IF('貼り付けシート（日射量等）'!J1226&lt;0,RADIANS(360+('貼り付けシート（日射量等）'!J1226)),RADIANS('貼り付けシート（日射量等）'!J1226))</f>
        <v>0</v>
      </c>
    </row>
    <row r="1230" spans="1:9">
      <c r="A1230" s="20">
        <v>41691</v>
      </c>
      <c r="B1230" s="35" t="s">
        <v>360</v>
      </c>
      <c r="C1230" s="90">
        <f t="shared" si="57"/>
        <v>0</v>
      </c>
      <c r="D1230" s="90">
        <f t="shared" si="58"/>
        <v>0</v>
      </c>
      <c r="E1230" s="90">
        <f t="shared" si="59"/>
        <v>0</v>
      </c>
      <c r="F1230" s="50">
        <f>'貼り付けシート（日射量等）'!G1227/3.6*10^3</f>
        <v>0</v>
      </c>
      <c r="G1230" s="50">
        <f>'貼り付けシート（日射量等）'!H1227/3.6*10^3</f>
        <v>0</v>
      </c>
      <c r="H1230" s="91">
        <f>RADIANS('貼り付けシート（日射量等）'!I1227)</f>
        <v>0</v>
      </c>
      <c r="I1230" s="91">
        <f>IF('貼り付けシート（日射量等）'!J1227&lt;0,RADIANS(360+('貼り付けシート（日射量等）'!J1227)),RADIANS('貼り付けシート（日射量等）'!J1227))</f>
        <v>0</v>
      </c>
    </row>
    <row r="1231" spans="1:9">
      <c r="A1231" s="20">
        <v>41691</v>
      </c>
      <c r="B1231" s="35" t="s">
        <v>361</v>
      </c>
      <c r="C1231" s="90">
        <f t="shared" si="57"/>
        <v>0</v>
      </c>
      <c r="D1231" s="90">
        <f t="shared" si="58"/>
        <v>0</v>
      </c>
      <c r="E1231" s="90">
        <f t="shared" si="59"/>
        <v>0</v>
      </c>
      <c r="F1231" s="50">
        <f>'貼り付けシート（日射量等）'!G1228/3.6*10^3</f>
        <v>0</v>
      </c>
      <c r="G1231" s="50">
        <f>'貼り付けシート（日射量等）'!H1228/3.6*10^3</f>
        <v>0</v>
      </c>
      <c r="H1231" s="91">
        <f>RADIANS('貼り付けシート（日射量等）'!I1228)</f>
        <v>0</v>
      </c>
      <c r="I1231" s="91">
        <f>IF('貼り付けシート（日射量等）'!J1228&lt;0,RADIANS(360+('貼り付けシート（日射量等）'!J1228)),RADIANS('貼り付けシート（日射量等）'!J1228))</f>
        <v>0</v>
      </c>
    </row>
    <row r="1232" spans="1:9">
      <c r="A1232" s="20">
        <v>41691</v>
      </c>
      <c r="B1232" s="35" t="s">
        <v>362</v>
      </c>
      <c r="C1232" s="90">
        <f t="shared" si="57"/>
        <v>0</v>
      </c>
      <c r="D1232" s="90">
        <f t="shared" si="58"/>
        <v>0</v>
      </c>
      <c r="E1232" s="90">
        <f t="shared" si="59"/>
        <v>0</v>
      </c>
      <c r="F1232" s="50">
        <f>'貼り付けシート（日射量等）'!G1229/3.6*10^3</f>
        <v>0</v>
      </c>
      <c r="G1232" s="50">
        <f>'貼り付けシート（日射量等）'!H1229/3.6*10^3</f>
        <v>0</v>
      </c>
      <c r="H1232" s="91">
        <f>RADIANS('貼り付けシート（日射量等）'!I1229)</f>
        <v>0</v>
      </c>
      <c r="I1232" s="91">
        <f>IF('貼り付けシート（日射量等）'!J1229&lt;0,RADIANS(360+('貼り付けシート（日射量等）'!J1229)),RADIANS('貼り付けシート（日射量等）'!J1229))</f>
        <v>0</v>
      </c>
    </row>
    <row r="1233" spans="1:9">
      <c r="A1233" s="20">
        <v>41691</v>
      </c>
      <c r="B1233" s="35" t="s">
        <v>363</v>
      </c>
      <c r="C1233" s="90">
        <f t="shared" si="57"/>
        <v>0</v>
      </c>
      <c r="D1233" s="90">
        <f t="shared" si="58"/>
        <v>0</v>
      </c>
      <c r="E1233" s="90">
        <f t="shared" si="59"/>
        <v>0</v>
      </c>
      <c r="F1233" s="50">
        <f>'貼り付けシート（日射量等）'!G1230/3.6*10^3</f>
        <v>0</v>
      </c>
      <c r="G1233" s="50">
        <f>'貼り付けシート（日射量等）'!H1230/3.6*10^3</f>
        <v>0</v>
      </c>
      <c r="H1233" s="91">
        <f>RADIANS('貼り付けシート（日射量等）'!I1230)</f>
        <v>0</v>
      </c>
      <c r="I1233" s="91">
        <f>IF('貼り付けシート（日射量等）'!J1230&lt;0,RADIANS(360+('貼り付けシート（日射量等）'!J1230)),RADIANS('貼り付けシート（日射量等）'!J1230))</f>
        <v>0</v>
      </c>
    </row>
    <row r="1234" spans="1:9">
      <c r="A1234" s="20">
        <v>41691</v>
      </c>
      <c r="B1234" s="35" t="s">
        <v>364</v>
      </c>
      <c r="C1234" s="90">
        <f t="shared" si="57"/>
        <v>0</v>
      </c>
      <c r="D1234" s="90">
        <f t="shared" si="58"/>
        <v>0</v>
      </c>
      <c r="E1234" s="90">
        <f t="shared" si="59"/>
        <v>0</v>
      </c>
      <c r="F1234" s="50">
        <f>'貼り付けシート（日射量等）'!G1231/3.6*10^3</f>
        <v>0</v>
      </c>
      <c r="G1234" s="50">
        <f>'貼り付けシート（日射量等）'!H1231/3.6*10^3</f>
        <v>0</v>
      </c>
      <c r="H1234" s="91">
        <f>RADIANS('貼り付けシート（日射量等）'!I1231)</f>
        <v>0</v>
      </c>
      <c r="I1234" s="91">
        <f>IF('貼り付けシート（日射量等）'!J1231&lt;0,RADIANS(360+('貼り付けシート（日射量等）'!J1231)),RADIANS('貼り付けシート（日射量等）'!J1231))</f>
        <v>0</v>
      </c>
    </row>
    <row r="1235" spans="1:9">
      <c r="A1235" s="20">
        <v>41691</v>
      </c>
      <c r="B1235" s="35" t="s">
        <v>365</v>
      </c>
      <c r="C1235" s="90">
        <f t="shared" si="57"/>
        <v>0</v>
      </c>
      <c r="D1235" s="90">
        <f t="shared" si="58"/>
        <v>0</v>
      </c>
      <c r="E1235" s="90">
        <f t="shared" si="59"/>
        <v>0</v>
      </c>
      <c r="F1235" s="50">
        <f>'貼り付けシート（日射量等）'!G1232/3.6*10^3</f>
        <v>0</v>
      </c>
      <c r="G1235" s="50">
        <f>'貼り付けシート（日射量等）'!H1232/3.6*10^3</f>
        <v>0</v>
      </c>
      <c r="H1235" s="91">
        <f>RADIANS('貼り付けシート（日射量等）'!I1232)</f>
        <v>0</v>
      </c>
      <c r="I1235" s="91">
        <f>IF('貼り付けシート（日射量等）'!J1232&lt;0,RADIANS(360+('貼り付けシート（日射量等）'!J1232)),RADIANS('貼り付けシート（日射量等）'!J1232))</f>
        <v>0</v>
      </c>
    </row>
    <row r="1236" spans="1:9">
      <c r="A1236" s="20">
        <v>41691</v>
      </c>
      <c r="B1236" s="35" t="s">
        <v>366</v>
      </c>
      <c r="C1236" s="90">
        <f t="shared" si="57"/>
        <v>23.587414240945474</v>
      </c>
      <c r="D1236" s="90">
        <f t="shared" si="58"/>
        <v>4.7292915388602523</v>
      </c>
      <c r="E1236" s="90">
        <f t="shared" si="59"/>
        <v>18.858122702085222</v>
      </c>
      <c r="F1236" s="50">
        <f>'貼り付けシート（日射量等）'!G1233/3.6*10^3</f>
        <v>22.222222222222221</v>
      </c>
      <c r="G1236" s="50">
        <f>'貼り付けシート（日射量等）'!H1233/3.6*10^3</f>
        <v>19.444444444444446</v>
      </c>
      <c r="H1236" s="91">
        <f>RADIANS('貼り付けシート（日射量等）'!I1233)</f>
        <v>0.1064650843716541</v>
      </c>
      <c r="I1236" s="91">
        <f>IF('貼り付けシート（日射量等）'!J1233&lt;0,RADIANS(360+('貼り付けシート（日射量等）'!J1233)),RADIANS('貼り付けシート（日射量等）'!J1233))</f>
        <v>5.050982855271589</v>
      </c>
    </row>
    <row r="1237" spans="1:9">
      <c r="A1237" s="20">
        <v>41691</v>
      </c>
      <c r="B1237" s="35" t="s">
        <v>367</v>
      </c>
      <c r="C1237" s="90">
        <f t="shared" si="57"/>
        <v>115.86582187784984</v>
      </c>
      <c r="D1237" s="90">
        <f t="shared" si="58"/>
        <v>32.351278482901002</v>
      </c>
      <c r="E1237" s="90">
        <f t="shared" si="59"/>
        <v>83.514543394948845</v>
      </c>
      <c r="F1237" s="50">
        <f>'貼り付けシート（日射量等）'!G1234/3.6*10^3</f>
        <v>75</v>
      </c>
      <c r="G1237" s="50">
        <f>'貼り付けシート（日射量等）'!H1234/3.6*10^3</f>
        <v>86.111111111111114</v>
      </c>
      <c r="H1237" s="91">
        <f>RADIANS('貼り付けシート（日射量等）'!I1234)</f>
        <v>0.28797932657906439</v>
      </c>
      <c r="I1237" s="91">
        <f>IF('貼り付けシート（日射量等）'!J1234&lt;0,RADIANS(360+('貼り付けシート（日射量等）'!J1234)),RADIANS('貼り付けシート（日射量等）'!J1234))</f>
        <v>5.237733085234983</v>
      </c>
    </row>
    <row r="1238" spans="1:9">
      <c r="A1238" s="20">
        <v>41691</v>
      </c>
      <c r="B1238" s="35" t="s">
        <v>368</v>
      </c>
      <c r="C1238" s="90">
        <f t="shared" si="57"/>
        <v>200.89621344383531</v>
      </c>
      <c r="D1238" s="90">
        <f t="shared" si="58"/>
        <v>58.11328441376147</v>
      </c>
      <c r="E1238" s="90">
        <f t="shared" si="59"/>
        <v>142.78292903007383</v>
      </c>
      <c r="F1238" s="50">
        <f>'貼り付けシート（日射量等）'!G1235/3.6*10^3</f>
        <v>94.444444444444443</v>
      </c>
      <c r="G1238" s="50">
        <f>'貼り付けシート（日射量等）'!H1235/3.6*10^3</f>
        <v>147.22222222222223</v>
      </c>
      <c r="H1238" s="91">
        <f>RADIANS('貼り付けシート（日射量等）'!I1235)</f>
        <v>0.44854961776254271</v>
      </c>
      <c r="I1238" s="91">
        <f>IF('貼り付けシート（日射量等）'!J1235&lt;0,RADIANS(360+('貼り付けシート（日射量等）'!J1235)),RADIANS('貼り付けシート（日射量等）'!J1235))</f>
        <v>5.4524085832302855</v>
      </c>
    </row>
    <row r="1239" spans="1:9">
      <c r="A1239" s="20">
        <v>41691</v>
      </c>
      <c r="B1239" s="35" t="s">
        <v>369</v>
      </c>
      <c r="C1239" s="90">
        <f t="shared" si="57"/>
        <v>226.03054361594371</v>
      </c>
      <c r="D1239" s="90">
        <f t="shared" si="58"/>
        <v>48.225386710568749</v>
      </c>
      <c r="E1239" s="90">
        <f t="shared" si="59"/>
        <v>177.80515690537496</v>
      </c>
      <c r="F1239" s="50">
        <f>'貼り付けシート（日射量等）'!G1236/3.6*10^3</f>
        <v>63.888888888888886</v>
      </c>
      <c r="G1239" s="50">
        <f>'貼り付けシート（日射量等）'!H1236/3.6*10^3</f>
        <v>183.33333333333334</v>
      </c>
      <c r="H1239" s="91">
        <f>RADIANS('貼り付けシート（日射量等）'!I1236)</f>
        <v>0.57944931166211744</v>
      </c>
      <c r="I1239" s="91">
        <f>IF('貼り付けシート（日射量等）'!J1236&lt;0,RADIANS(360+('貼り付けシート（日射量等）'!J1236)),RADIANS('貼り付けシート（日射量等）'!J1236))</f>
        <v>5.708971983273452</v>
      </c>
    </row>
    <row r="1240" spans="1:9">
      <c r="A1240" s="20">
        <v>41691</v>
      </c>
      <c r="B1240" s="35" t="s">
        <v>370</v>
      </c>
      <c r="C1240" s="90">
        <f t="shared" si="57"/>
        <v>172.16017850052924</v>
      </c>
      <c r="D1240" s="90">
        <f t="shared" si="58"/>
        <v>18.601179354978179</v>
      </c>
      <c r="E1240" s="90">
        <f t="shared" si="59"/>
        <v>153.55899914555107</v>
      </c>
      <c r="F1240" s="50">
        <f>'貼り付けシート（日射量等）'!G1237/3.6*10^3</f>
        <v>22.222222222222221</v>
      </c>
      <c r="G1240" s="50">
        <f>'貼り付けシート（日射量等）'!H1237/3.6*10^3</f>
        <v>158.33333333333331</v>
      </c>
      <c r="H1240" s="91">
        <f>RADIANS('貼り付けシート（日射量等）'!I1237)</f>
        <v>0.66147978650585082</v>
      </c>
      <c r="I1240" s="91">
        <f>IF('貼り付けシート（日射量等）'!J1237&lt;0,RADIANS(360+('貼り付けシート（日射量等）'!J1237)),RADIANS('貼り付けシート（日射量等）'!J1237))</f>
        <v>6.0091686146164767</v>
      </c>
    </row>
    <row r="1241" spans="1:9">
      <c r="A1241" s="20">
        <v>41691</v>
      </c>
      <c r="B1241" s="35" t="s">
        <v>371</v>
      </c>
      <c r="C1241" s="90">
        <f t="shared" si="57"/>
        <v>154.0893504289312</v>
      </c>
      <c r="D1241" s="90">
        <f t="shared" si="58"/>
        <v>16.694456456596026</v>
      </c>
      <c r="E1241" s="90">
        <f t="shared" si="59"/>
        <v>137.39489397233518</v>
      </c>
      <c r="F1241" s="50">
        <f>'貼り付けシート（日射量等）'!G1238/3.6*10^3</f>
        <v>19.444444444444446</v>
      </c>
      <c r="G1241" s="50">
        <f>'貼り付けシート（日射量等）'!H1238/3.6*10^3</f>
        <v>141.66666666666666</v>
      </c>
      <c r="H1241" s="91">
        <f>RADIANS('貼り付けシート（日射量等）'!I1238)</f>
        <v>0.68416906678177725</v>
      </c>
      <c r="I1241" s="91">
        <f>IF('貼り付けシート（日射量等）'!J1238&lt;0,RADIANS(360+('貼り付けシート（日射量等）'!J1238)),RADIANS('貼り付けシート（日射量等）'!J1238))</f>
        <v>5.4105206811824215E-2</v>
      </c>
    </row>
    <row r="1242" spans="1:9">
      <c r="A1242" s="20">
        <v>41691</v>
      </c>
      <c r="B1242" s="35" t="s">
        <v>372</v>
      </c>
      <c r="C1242" s="90">
        <f t="shared" si="57"/>
        <v>143.77561231941644</v>
      </c>
      <c r="D1242" s="90">
        <f t="shared" si="58"/>
        <v>9.0747358759505676</v>
      </c>
      <c r="E1242" s="90">
        <f t="shared" si="59"/>
        <v>134.70087644346586</v>
      </c>
      <c r="F1242" s="50">
        <f>'貼り付けシート（日射量等）'!G1239/3.6*10^3</f>
        <v>11.111111111111111</v>
      </c>
      <c r="G1242" s="50">
        <f>'貼り付けシート（日射量等）'!H1239/3.6*10^3</f>
        <v>138.88888888888889</v>
      </c>
      <c r="H1242" s="91">
        <f>RADIANS('貼り付けシート（日射量等）'!I1239)</f>
        <v>0.64053583548191895</v>
      </c>
      <c r="I1242" s="91">
        <f>IF('貼り付けシート（日射量等）'!J1239&lt;0,RADIANS(360+('貼り付けシート（日射量等）'!J1239)),RADIANS('貼り付けシート（日射量等）'!J1239))</f>
        <v>0.37524578917878088</v>
      </c>
    </row>
    <row r="1243" spans="1:9">
      <c r="A1243" s="20">
        <v>41691</v>
      </c>
      <c r="B1243" s="35" t="s">
        <v>373</v>
      </c>
      <c r="C1243" s="90">
        <f t="shared" si="57"/>
        <v>139.82062994040902</v>
      </c>
      <c r="D1243" s="90">
        <f t="shared" si="58"/>
        <v>15.895823612420418</v>
      </c>
      <c r="E1243" s="90">
        <f t="shared" si="59"/>
        <v>123.92480632798859</v>
      </c>
      <c r="F1243" s="50">
        <f>'貼り付けシート（日射量等）'!G1240/3.6*10^3</f>
        <v>22.222222222222221</v>
      </c>
      <c r="G1243" s="50">
        <f>'貼り付けシート（日射量等）'!H1240/3.6*10^3</f>
        <v>127.77777777777777</v>
      </c>
      <c r="H1243" s="91">
        <f>RADIANS('貼り付けシート（日射量等）'!I1240)</f>
        <v>0.54105206811824214</v>
      </c>
      <c r="I1243" s="91">
        <f>IF('貼り付けシート（日射量等）'!J1240&lt;0,RADIANS(360+('貼り付けシート（日射量等）'!J1240)),RADIANS('貼り付けシート（日射量等）'!J1240))</f>
        <v>0.66147978650585082</v>
      </c>
    </row>
    <row r="1244" spans="1:9">
      <c r="A1244" s="20">
        <v>41691</v>
      </c>
      <c r="B1244" s="35" t="s">
        <v>374</v>
      </c>
      <c r="C1244" s="90">
        <f t="shared" si="57"/>
        <v>97.107076858317569</v>
      </c>
      <c r="D1244" s="90">
        <f t="shared" si="58"/>
        <v>10.898515934499416</v>
      </c>
      <c r="E1244" s="90">
        <f t="shared" si="59"/>
        <v>86.208560923818155</v>
      </c>
      <c r="F1244" s="50">
        <f>'貼り付けシート（日射量等）'!G1241/3.6*10^3</f>
        <v>19.444444444444446</v>
      </c>
      <c r="G1244" s="50">
        <f>'貼り付けシート（日射量等）'!H1241/3.6*10^3</f>
        <v>88.888888888888886</v>
      </c>
      <c r="H1244" s="91">
        <f>RADIANS('貼り付けシート（日射量等）'!I1241)</f>
        <v>0.39968039870670147</v>
      </c>
      <c r="I1244" s="91">
        <f>IF('貼り付けシート（日射量等）'!J1241&lt;0,RADIANS(360+('貼り付けシート（日射量等）'!J1241)),RADIANS('貼り付けシート（日射量等）'!J1241))</f>
        <v>0.90408055253306263</v>
      </c>
    </row>
    <row r="1245" spans="1:9">
      <c r="A1245" s="20">
        <v>41691</v>
      </c>
      <c r="B1245" s="35" t="s">
        <v>375</v>
      </c>
      <c r="C1245" s="90">
        <f t="shared" si="57"/>
        <v>52.859668155205711</v>
      </c>
      <c r="D1245" s="90">
        <f t="shared" si="58"/>
        <v>7.0613701644273128</v>
      </c>
      <c r="E1245" s="90">
        <f t="shared" si="59"/>
        <v>45.798297990778394</v>
      </c>
      <c r="F1245" s="50">
        <f>'貼り付けシート（日射量等）'!G1242/3.6*10^3</f>
        <v>19.444444444444446</v>
      </c>
      <c r="G1245" s="50">
        <f>'貼り付けシート（日射量等）'!H1242/3.6*10^3</f>
        <v>47.222222222222221</v>
      </c>
      <c r="H1245" s="91">
        <f>RADIANS('貼り付けシート（日射量等）'!I1242)</f>
        <v>0.23038346126325149</v>
      </c>
      <c r="I1245" s="91">
        <f>IF('貼り付けシート（日射量等）'!J1242&lt;0,RADIANS(360+('貼り付けシート（日射量等）'!J1242)),RADIANS('貼り付けシート（日射量等）'!J1242))</f>
        <v>1.1082840750163994</v>
      </c>
    </row>
    <row r="1246" spans="1:9">
      <c r="A1246" s="20">
        <v>41691</v>
      </c>
      <c r="B1246" s="35" t="s">
        <v>376</v>
      </c>
      <c r="C1246" s="90">
        <f t="shared" si="57"/>
        <v>14.22481047673541</v>
      </c>
      <c r="D1246" s="90">
        <f t="shared" si="58"/>
        <v>3.4487403612581398</v>
      </c>
      <c r="E1246" s="90">
        <f t="shared" si="59"/>
        <v>10.776070115477269</v>
      </c>
      <c r="F1246" s="50">
        <f>'貼り付けシート（日射量等）'!G1243/3.6*10^3</f>
        <v>24.999999999999996</v>
      </c>
      <c r="G1246" s="50">
        <f>'貼り付けシート（日射量等）'!H1243/3.6*10^3</f>
        <v>11.111111111111111</v>
      </c>
      <c r="H1246" s="91">
        <f>RADIANS('貼り付けシート（日射量等）'!I1243)</f>
        <v>4.5378560551852569E-2</v>
      </c>
      <c r="I1246" s="91">
        <f>IF('貼り付けシート（日射量等）'!J1243&lt;0,RADIANS(360+('貼り付けシート（日射量等）'!J1243)),RADIANS('貼り付けシート（日射量等）'!J1243))</f>
        <v>1.2880529879718152</v>
      </c>
    </row>
    <row r="1247" spans="1:9">
      <c r="A1247" s="20">
        <v>41691</v>
      </c>
      <c r="B1247" s="35" t="s">
        <v>377</v>
      </c>
      <c r="C1247" s="90">
        <f t="shared" si="57"/>
        <v>0</v>
      </c>
      <c r="D1247" s="90">
        <f t="shared" si="58"/>
        <v>0</v>
      </c>
      <c r="E1247" s="90">
        <f t="shared" si="59"/>
        <v>0</v>
      </c>
      <c r="F1247" s="50">
        <f>'貼り付けシート（日射量等）'!G1244/3.6*10^3</f>
        <v>0</v>
      </c>
      <c r="G1247" s="50">
        <f>'貼り付けシート（日射量等）'!H1244/3.6*10^3</f>
        <v>0</v>
      </c>
      <c r="H1247" s="91">
        <f>RADIANS('貼り付けシート（日射量等）'!I1244)</f>
        <v>0</v>
      </c>
      <c r="I1247" s="91">
        <f>IF('貼り付けシート（日射量等）'!J1244&lt;0,RADIANS(360+('貼り付けシート（日射量等）'!J1244)),RADIANS('貼り付けシート（日射量等）'!J1244))</f>
        <v>0</v>
      </c>
    </row>
    <row r="1248" spans="1:9">
      <c r="A1248" s="20">
        <v>41691</v>
      </c>
      <c r="B1248" s="35" t="s">
        <v>378</v>
      </c>
      <c r="C1248" s="90">
        <f t="shared" si="57"/>
        <v>0</v>
      </c>
      <c r="D1248" s="90">
        <f t="shared" si="58"/>
        <v>0</v>
      </c>
      <c r="E1248" s="90">
        <f t="shared" si="59"/>
        <v>0</v>
      </c>
      <c r="F1248" s="50">
        <f>'貼り付けシート（日射量等）'!G1245/3.6*10^3</f>
        <v>0</v>
      </c>
      <c r="G1248" s="50">
        <f>'貼り付けシート（日射量等）'!H1245/3.6*10^3</f>
        <v>0</v>
      </c>
      <c r="H1248" s="91">
        <f>RADIANS('貼り付けシート（日射量等）'!I1245)</f>
        <v>0</v>
      </c>
      <c r="I1248" s="91">
        <f>IF('貼り付けシート（日射量等）'!J1245&lt;0,RADIANS(360+('貼り付けシート（日射量等）'!J1245)),RADIANS('貼り付けシート（日射量等）'!J1245))</f>
        <v>0</v>
      </c>
    </row>
    <row r="1249" spans="1:9">
      <c r="A1249" s="20">
        <v>41691</v>
      </c>
      <c r="B1249" s="35" t="s">
        <v>379</v>
      </c>
      <c r="C1249" s="90">
        <f t="shared" si="57"/>
        <v>0</v>
      </c>
      <c r="D1249" s="90">
        <f t="shared" si="58"/>
        <v>0</v>
      </c>
      <c r="E1249" s="90">
        <f t="shared" si="59"/>
        <v>0</v>
      </c>
      <c r="F1249" s="50">
        <f>'貼り付けシート（日射量等）'!G1246/3.6*10^3</f>
        <v>0</v>
      </c>
      <c r="G1249" s="50">
        <f>'貼り付けシート（日射量等）'!H1246/3.6*10^3</f>
        <v>0</v>
      </c>
      <c r="H1249" s="91">
        <f>RADIANS('貼り付けシート（日射量等）'!I1246)</f>
        <v>0</v>
      </c>
      <c r="I1249" s="91">
        <f>IF('貼り付けシート（日射量等）'!J1246&lt;0,RADIANS(360+('貼り付けシート（日射量等）'!J1246)),RADIANS('貼り付けシート（日射量等）'!J1246))</f>
        <v>0</v>
      </c>
    </row>
    <row r="1250" spans="1:9">
      <c r="A1250" s="20">
        <v>41691</v>
      </c>
      <c r="B1250" s="35" t="s">
        <v>380</v>
      </c>
      <c r="C1250" s="90">
        <f t="shared" si="57"/>
        <v>0</v>
      </c>
      <c r="D1250" s="90">
        <f t="shared" si="58"/>
        <v>0</v>
      </c>
      <c r="E1250" s="90">
        <f t="shared" si="59"/>
        <v>0</v>
      </c>
      <c r="F1250" s="50">
        <f>'貼り付けシート（日射量等）'!G1247/3.6*10^3</f>
        <v>0</v>
      </c>
      <c r="G1250" s="50">
        <f>'貼り付けシート（日射量等）'!H1247/3.6*10^3</f>
        <v>0</v>
      </c>
      <c r="H1250" s="91">
        <f>RADIANS('貼り付けシート（日射量等）'!I1247)</f>
        <v>0</v>
      </c>
      <c r="I1250" s="91">
        <f>IF('貼り付けシート（日射量等）'!J1247&lt;0,RADIANS(360+('貼り付けシート（日射量等）'!J1247)),RADIANS('貼り付けシート（日射量等）'!J1247))</f>
        <v>0</v>
      </c>
    </row>
    <row r="1251" spans="1:9">
      <c r="A1251" s="20">
        <v>41691</v>
      </c>
      <c r="B1251" s="35" t="s">
        <v>381</v>
      </c>
      <c r="C1251" s="90">
        <f t="shared" si="57"/>
        <v>0</v>
      </c>
      <c r="D1251" s="90">
        <f t="shared" si="58"/>
        <v>0</v>
      </c>
      <c r="E1251" s="90">
        <f t="shared" si="59"/>
        <v>0</v>
      </c>
      <c r="F1251" s="50">
        <f>'貼り付けシート（日射量等）'!G1248/3.6*10^3</f>
        <v>0</v>
      </c>
      <c r="G1251" s="50">
        <f>'貼り付けシート（日射量等）'!H1248/3.6*10^3</f>
        <v>0</v>
      </c>
      <c r="H1251" s="91">
        <f>RADIANS('貼り付けシート（日射量等）'!I1248)</f>
        <v>0</v>
      </c>
      <c r="I1251" s="91">
        <f>IF('貼り付けシート（日射量等）'!J1248&lt;0,RADIANS(360+('貼り付けシート（日射量等）'!J1248)),RADIANS('貼り付けシート（日射量等）'!J1248))</f>
        <v>0</v>
      </c>
    </row>
    <row r="1252" spans="1:9">
      <c r="A1252" s="20">
        <v>41691</v>
      </c>
      <c r="B1252" s="35" t="s">
        <v>382</v>
      </c>
      <c r="C1252" s="90">
        <f t="shared" si="57"/>
        <v>0</v>
      </c>
      <c r="D1252" s="90">
        <f t="shared" si="58"/>
        <v>0</v>
      </c>
      <c r="E1252" s="90">
        <f t="shared" si="59"/>
        <v>0</v>
      </c>
      <c r="F1252" s="50">
        <f>'貼り付けシート（日射量等）'!G1249/3.6*10^3</f>
        <v>0</v>
      </c>
      <c r="G1252" s="50">
        <f>'貼り付けシート（日射量等）'!H1249/3.6*10^3</f>
        <v>0</v>
      </c>
      <c r="H1252" s="91">
        <f>RADIANS('貼り付けシート（日射量等）'!I1249)</f>
        <v>0</v>
      </c>
      <c r="I1252" s="91">
        <f>IF('貼り付けシート（日射量等）'!J1249&lt;0,RADIANS(360+('貼り付けシート（日射量等）'!J1249)),RADIANS('貼り付けシート（日射量等）'!J1249))</f>
        <v>0</v>
      </c>
    </row>
    <row r="1253" spans="1:9">
      <c r="A1253" s="20">
        <v>41691</v>
      </c>
      <c r="B1253" s="35" t="s">
        <v>383</v>
      </c>
      <c r="C1253" s="90">
        <f t="shared" si="57"/>
        <v>0</v>
      </c>
      <c r="D1253" s="90">
        <f t="shared" si="58"/>
        <v>0</v>
      </c>
      <c r="E1253" s="90">
        <f t="shared" si="59"/>
        <v>0</v>
      </c>
      <c r="F1253" s="50">
        <f>'貼り付けシート（日射量等）'!G1250/3.6*10^3</f>
        <v>0</v>
      </c>
      <c r="G1253" s="50">
        <f>'貼り付けシート（日射量等）'!H1250/3.6*10^3</f>
        <v>0</v>
      </c>
      <c r="H1253" s="91">
        <f>RADIANS('貼り付けシート（日射量等）'!I1250)</f>
        <v>0</v>
      </c>
      <c r="I1253" s="91">
        <f>IF('貼り付けシート（日射量等）'!J1250&lt;0,RADIANS(360+('貼り付けシート（日射量等）'!J1250)),RADIANS('貼り付けシート（日射量等）'!J1250))</f>
        <v>0</v>
      </c>
    </row>
    <row r="1254" spans="1:9">
      <c r="A1254" s="20">
        <v>41692</v>
      </c>
      <c r="B1254" s="35" t="s">
        <v>360</v>
      </c>
      <c r="C1254" s="90">
        <f t="shared" si="57"/>
        <v>0</v>
      </c>
      <c r="D1254" s="90">
        <f t="shared" si="58"/>
        <v>0</v>
      </c>
      <c r="E1254" s="90">
        <f t="shared" si="59"/>
        <v>0</v>
      </c>
      <c r="F1254" s="50">
        <f>'貼り付けシート（日射量等）'!G1251/3.6*10^3</f>
        <v>0</v>
      </c>
      <c r="G1254" s="50">
        <f>'貼り付けシート（日射量等）'!H1251/3.6*10^3</f>
        <v>0</v>
      </c>
      <c r="H1254" s="91">
        <f>RADIANS('貼り付けシート（日射量等）'!I1251)</f>
        <v>0</v>
      </c>
      <c r="I1254" s="91">
        <f>IF('貼り付けシート（日射量等）'!J1251&lt;0,RADIANS(360+('貼り付けシート（日射量等）'!J1251)),RADIANS('貼り付けシート（日射量等）'!J1251))</f>
        <v>0</v>
      </c>
    </row>
    <row r="1255" spans="1:9">
      <c r="A1255" s="20">
        <v>41692</v>
      </c>
      <c r="B1255" s="35" t="s">
        <v>361</v>
      </c>
      <c r="C1255" s="90">
        <f t="shared" si="57"/>
        <v>0</v>
      </c>
      <c r="D1255" s="90">
        <f t="shared" si="58"/>
        <v>0</v>
      </c>
      <c r="E1255" s="90">
        <f t="shared" si="59"/>
        <v>0</v>
      </c>
      <c r="F1255" s="50">
        <f>'貼り付けシート（日射量等）'!G1252/3.6*10^3</f>
        <v>0</v>
      </c>
      <c r="G1255" s="50">
        <f>'貼り付けシート（日射量等）'!H1252/3.6*10^3</f>
        <v>0</v>
      </c>
      <c r="H1255" s="91">
        <f>RADIANS('貼り付けシート（日射量等）'!I1252)</f>
        <v>0</v>
      </c>
      <c r="I1255" s="91">
        <f>IF('貼り付けシート（日射量等）'!J1252&lt;0,RADIANS(360+('貼り付けシート（日射量等）'!J1252)),RADIANS('貼り付けシート（日射量等）'!J1252))</f>
        <v>0</v>
      </c>
    </row>
    <row r="1256" spans="1:9">
      <c r="A1256" s="20">
        <v>41692</v>
      </c>
      <c r="B1256" s="35" t="s">
        <v>362</v>
      </c>
      <c r="C1256" s="90">
        <f t="shared" si="57"/>
        <v>0</v>
      </c>
      <c r="D1256" s="90">
        <f t="shared" si="58"/>
        <v>0</v>
      </c>
      <c r="E1256" s="90">
        <f t="shared" si="59"/>
        <v>0</v>
      </c>
      <c r="F1256" s="50">
        <f>'貼り付けシート（日射量等）'!G1253/3.6*10^3</f>
        <v>0</v>
      </c>
      <c r="G1256" s="50">
        <f>'貼り付けシート（日射量等）'!H1253/3.6*10^3</f>
        <v>0</v>
      </c>
      <c r="H1256" s="91">
        <f>RADIANS('貼り付けシート（日射量等）'!I1253)</f>
        <v>0</v>
      </c>
      <c r="I1256" s="91">
        <f>IF('貼り付けシート（日射量等）'!J1253&lt;0,RADIANS(360+('貼り付けシート（日射量等）'!J1253)),RADIANS('貼り付けシート（日射量等）'!J1253))</f>
        <v>0</v>
      </c>
    </row>
    <row r="1257" spans="1:9">
      <c r="A1257" s="20">
        <v>41692</v>
      </c>
      <c r="B1257" s="35" t="s">
        <v>363</v>
      </c>
      <c r="C1257" s="90">
        <f t="shared" si="57"/>
        <v>0</v>
      </c>
      <c r="D1257" s="90">
        <f t="shared" si="58"/>
        <v>0</v>
      </c>
      <c r="E1257" s="90">
        <f t="shared" si="59"/>
        <v>0</v>
      </c>
      <c r="F1257" s="50">
        <f>'貼り付けシート（日射量等）'!G1254/3.6*10^3</f>
        <v>0</v>
      </c>
      <c r="G1257" s="50">
        <f>'貼り付けシート（日射量等）'!H1254/3.6*10^3</f>
        <v>0</v>
      </c>
      <c r="H1257" s="91">
        <f>RADIANS('貼り付けシート（日射量等）'!I1254)</f>
        <v>0</v>
      </c>
      <c r="I1257" s="91">
        <f>IF('貼り付けシート（日射量等）'!J1254&lt;0,RADIANS(360+('貼り付けシート（日射量等）'!J1254)),RADIANS('貼り付けシート（日射量等）'!J1254))</f>
        <v>0</v>
      </c>
    </row>
    <row r="1258" spans="1:9">
      <c r="A1258" s="20">
        <v>41692</v>
      </c>
      <c r="B1258" s="35" t="s">
        <v>364</v>
      </c>
      <c r="C1258" s="90">
        <f t="shared" si="57"/>
        <v>0</v>
      </c>
      <c r="D1258" s="90">
        <f t="shared" si="58"/>
        <v>0</v>
      </c>
      <c r="E1258" s="90">
        <f t="shared" si="59"/>
        <v>0</v>
      </c>
      <c r="F1258" s="50">
        <f>'貼り付けシート（日射量等）'!G1255/3.6*10^3</f>
        <v>0</v>
      </c>
      <c r="G1258" s="50">
        <f>'貼り付けシート（日射量等）'!H1255/3.6*10^3</f>
        <v>0</v>
      </c>
      <c r="H1258" s="91">
        <f>RADIANS('貼り付けシート（日射量等）'!I1255)</f>
        <v>0</v>
      </c>
      <c r="I1258" s="91">
        <f>IF('貼り付けシート（日射量等）'!J1255&lt;0,RADIANS(360+('貼り付けシート（日射量等）'!J1255)),RADIANS('貼り付けシート（日射量等）'!J1255))</f>
        <v>0</v>
      </c>
    </row>
    <row r="1259" spans="1:9">
      <c r="A1259" s="20">
        <v>41692</v>
      </c>
      <c r="B1259" s="35" t="s">
        <v>365</v>
      </c>
      <c r="C1259" s="90">
        <f t="shared" si="57"/>
        <v>0</v>
      </c>
      <c r="D1259" s="90">
        <f t="shared" si="58"/>
        <v>0</v>
      </c>
      <c r="E1259" s="90">
        <f t="shared" si="59"/>
        <v>0</v>
      </c>
      <c r="F1259" s="50">
        <f>'貼り付けシート（日射量等）'!G1256/3.6*10^3</f>
        <v>0</v>
      </c>
      <c r="G1259" s="50">
        <f>'貼り付けシート（日射量等）'!H1256/3.6*10^3</f>
        <v>0</v>
      </c>
      <c r="H1259" s="91">
        <f>RADIANS('貼り付けシート（日射量等）'!I1256)</f>
        <v>0</v>
      </c>
      <c r="I1259" s="91">
        <f>IF('貼り付けシート（日射量等）'!J1256&lt;0,RADIANS(360+('貼り付けシート（日射量等）'!J1256)),RADIANS('貼り付けシート（日射量等）'!J1256))</f>
        <v>0</v>
      </c>
    </row>
    <row r="1260" spans="1:9">
      <c r="A1260" s="20">
        <v>41692</v>
      </c>
      <c r="B1260" s="35" t="s">
        <v>366</v>
      </c>
      <c r="C1260" s="90">
        <f t="shared" si="57"/>
        <v>31.463643505256634</v>
      </c>
      <c r="D1260" s="90">
        <f t="shared" si="58"/>
        <v>7.2174857454327803</v>
      </c>
      <c r="E1260" s="90">
        <f t="shared" si="59"/>
        <v>24.246157759823852</v>
      </c>
      <c r="F1260" s="50">
        <f>'貼り付けシート（日射量等）'!G1257/3.6*10^3</f>
        <v>33.333333333333336</v>
      </c>
      <c r="G1260" s="50">
        <f>'貼り付けシート（日射量等）'!H1257/3.6*10^3</f>
        <v>24.999999999999996</v>
      </c>
      <c r="H1260" s="91">
        <f>RADIANS('貼り付けシート（日射量等）'!I1257)</f>
        <v>0.11170107212763709</v>
      </c>
      <c r="I1260" s="91">
        <f>IF('貼り付けシート（日射量等）'!J1257&lt;0,RADIANS(360+('貼り付けシート（日射量等）'!J1257)),RADIANS('貼り付けシート（日射量等）'!J1257))</f>
        <v>5.0474921967676005</v>
      </c>
    </row>
    <row r="1261" spans="1:9">
      <c r="A1261" s="20">
        <v>41692</v>
      </c>
      <c r="B1261" s="35" t="s">
        <v>367</v>
      </c>
      <c r="C1261" s="90">
        <f t="shared" si="57"/>
        <v>75.52685005610563</v>
      </c>
      <c r="D1261" s="90">
        <f t="shared" si="58"/>
        <v>10.870429363242016</v>
      </c>
      <c r="E1261" s="90">
        <f t="shared" si="59"/>
        <v>64.65642069286362</v>
      </c>
      <c r="F1261" s="50">
        <f>'貼り付けシート（日射量等）'!G1258/3.6*10^3</f>
        <v>24.999999999999996</v>
      </c>
      <c r="G1261" s="50">
        <f>'貼り付けシート（日射量等）'!H1258/3.6*10^3</f>
        <v>66.666666666666671</v>
      </c>
      <c r="H1261" s="91">
        <f>RADIANS('貼り付けシート（日射量等）'!I1258)</f>
        <v>0.29321531433504738</v>
      </c>
      <c r="I1261" s="91">
        <f>IF('貼り付けシート（日射量等）'!J1258&lt;0,RADIANS(360+('貼り付けシート（日射量等）'!J1258)),RADIANS('貼り付けシート（日射量等）'!J1258))</f>
        <v>5.2342424267309937</v>
      </c>
    </row>
    <row r="1262" spans="1:9">
      <c r="A1262" s="20">
        <v>41692</v>
      </c>
      <c r="B1262" s="35" t="s">
        <v>368</v>
      </c>
      <c r="C1262" s="90">
        <f t="shared" si="57"/>
        <v>106.34076774707864</v>
      </c>
      <c r="D1262" s="90">
        <f t="shared" si="58"/>
        <v>12.050154236652542</v>
      </c>
      <c r="E1262" s="90">
        <f t="shared" si="59"/>
        <v>94.290613510426098</v>
      </c>
      <c r="F1262" s="50">
        <f>'貼り付けシート（日射量等）'!G1259/3.6*10^3</f>
        <v>19.444444444444446</v>
      </c>
      <c r="G1262" s="50">
        <f>'貼り付けシート（日射量等）'!H1259/3.6*10^3</f>
        <v>97.222222222222214</v>
      </c>
      <c r="H1262" s="91">
        <f>RADIANS('貼り付けシート（日射量等）'!I1259)</f>
        <v>0.45553093477052004</v>
      </c>
      <c r="I1262" s="91">
        <f>IF('貼り付けシート（日射量等）'!J1259&lt;0,RADIANS(360+('貼り付けシート（日射量等）'!J1259)),RADIANS('貼り付けシート（日射量等）'!J1259))</f>
        <v>5.4489179247262962</v>
      </c>
    </row>
    <row r="1263" spans="1:9">
      <c r="A1263" s="20">
        <v>41692</v>
      </c>
      <c r="B1263" s="35" t="s">
        <v>369</v>
      </c>
      <c r="C1263" s="90">
        <f t="shared" si="57"/>
        <v>540.34649466206292</v>
      </c>
      <c r="D1263" s="90">
        <f t="shared" si="58"/>
        <v>359.84732022781867</v>
      </c>
      <c r="E1263" s="90">
        <f t="shared" si="59"/>
        <v>180.49917443424425</v>
      </c>
      <c r="F1263" s="50">
        <f>'貼り付けシート（日射量等）'!G1260/3.6*10^3</f>
        <v>475</v>
      </c>
      <c r="G1263" s="50">
        <f>'貼り付けシート（日射量等）'!H1260/3.6*10^3</f>
        <v>186.11111111111111</v>
      </c>
      <c r="H1263" s="91">
        <f>RADIANS('貼り付けシート（日射量等）'!I1260)</f>
        <v>0.58468529941810043</v>
      </c>
      <c r="I1263" s="91">
        <f>IF('貼り付けシート（日射量等）'!J1260&lt;0,RADIANS(360+('貼り付けシート（日射量等）'!J1260)),RADIANS('貼り付けシート（日射量等）'!J1260))</f>
        <v>5.7054813247694627</v>
      </c>
    </row>
    <row r="1264" spans="1:9">
      <c r="A1264" s="20">
        <v>41692</v>
      </c>
      <c r="B1264" s="35" t="s">
        <v>370</v>
      </c>
      <c r="C1264" s="90">
        <f t="shared" si="57"/>
        <v>429.63597083232816</v>
      </c>
      <c r="D1264" s="90">
        <f t="shared" si="58"/>
        <v>184.4803757052203</v>
      </c>
      <c r="E1264" s="90">
        <f t="shared" si="59"/>
        <v>245.15559512710786</v>
      </c>
      <c r="F1264" s="50">
        <f>'貼り付けシート（日射量等）'!G1261/3.6*10^3</f>
        <v>219.44444444444443</v>
      </c>
      <c r="G1264" s="50">
        <f>'貼り付けシート（日射量等）'!H1261/3.6*10^3</f>
        <v>252.77777777777777</v>
      </c>
      <c r="H1264" s="91">
        <f>RADIANS('貼り付けシート（日射量等）'!I1261)</f>
        <v>0.66846110351382815</v>
      </c>
      <c r="I1264" s="91">
        <f>IF('貼り付けシート（日射量等）'!J1261&lt;0,RADIANS(360+('貼り付けシート（日射量等）'!J1261)),RADIANS('貼り付けシート（日射量等）'!J1261))</f>
        <v>6.0074232853644824</v>
      </c>
    </row>
    <row r="1265" spans="1:9">
      <c r="A1265" s="20">
        <v>41692</v>
      </c>
      <c r="B1265" s="35" t="s">
        <v>371</v>
      </c>
      <c r="C1265" s="90">
        <f t="shared" si="57"/>
        <v>190.97708780107061</v>
      </c>
      <c r="D1265" s="90">
        <f t="shared" si="58"/>
        <v>23.948001011172924</v>
      </c>
      <c r="E1265" s="90">
        <f t="shared" si="59"/>
        <v>167.02908678989769</v>
      </c>
      <c r="F1265" s="50">
        <f>'貼り付けシート（日射量等）'!G1262/3.6*10^3</f>
        <v>27.777777777777779</v>
      </c>
      <c r="G1265" s="50">
        <f>'貼り付けシート（日射量等）'!H1262/3.6*10^3</f>
        <v>172.22222222222223</v>
      </c>
      <c r="H1265" s="91">
        <f>RADIANS('貼り付けシート（日射量等）'!I1262)</f>
        <v>0.69115038378975457</v>
      </c>
      <c r="I1265" s="91">
        <f>IF('貼り付けシート（日射量等）'!J1262&lt;0,RADIANS(360+('貼り付けシート（日射量等）'!J1262)),RADIANS('貼り付けシート（日射量等）'!J1262))</f>
        <v>5.4105206811824215E-2</v>
      </c>
    </row>
    <row r="1266" spans="1:9">
      <c r="A1266" s="20">
        <v>41692</v>
      </c>
      <c r="B1266" s="35" t="s">
        <v>372</v>
      </c>
      <c r="C1266" s="90">
        <f t="shared" si="57"/>
        <v>179.03879320351552</v>
      </c>
      <c r="D1266" s="90">
        <f t="shared" si="58"/>
        <v>22.785776529095163</v>
      </c>
      <c r="E1266" s="90">
        <f t="shared" si="59"/>
        <v>156.25301667442037</v>
      </c>
      <c r="F1266" s="50">
        <f>'貼り付けシート（日射量等）'!G1263/3.6*10^3</f>
        <v>27.777777777777779</v>
      </c>
      <c r="G1266" s="50">
        <f>'貼り付けシート（日射量等）'!H1263/3.6*10^3</f>
        <v>161.11111111111109</v>
      </c>
      <c r="H1266" s="91">
        <f>RADIANS('貼り付けシート（日射量等）'!I1263)</f>
        <v>0.64751715248989627</v>
      </c>
      <c r="I1266" s="91">
        <f>IF('貼り付けシート（日射量等）'!J1263&lt;0,RADIANS(360+('貼り付けシート（日射量等）'!J1263)),RADIANS('貼り付けシート（日射量等）'!J1263))</f>
        <v>0.37873644768276948</v>
      </c>
    </row>
    <row r="1267" spans="1:9">
      <c r="A1267" s="20">
        <v>41692</v>
      </c>
      <c r="B1267" s="35" t="s">
        <v>373</v>
      </c>
      <c r="C1267" s="90">
        <f t="shared" si="57"/>
        <v>151.94710250747482</v>
      </c>
      <c r="D1267" s="90">
        <f t="shared" si="58"/>
        <v>19.940243592878282</v>
      </c>
      <c r="E1267" s="90">
        <f t="shared" si="59"/>
        <v>132.00685891459653</v>
      </c>
      <c r="F1267" s="50">
        <f>'貼り付けシート（日射量等）'!G1264/3.6*10^3</f>
        <v>27.777777777777779</v>
      </c>
      <c r="G1267" s="50">
        <f>'貼り付けシート（日射量等）'!H1264/3.6*10^3</f>
        <v>136.11111111111109</v>
      </c>
      <c r="H1267" s="91">
        <f>RADIANS('貼り付けシート（日射量等）'!I1264)</f>
        <v>0.54628805587422513</v>
      </c>
      <c r="I1267" s="91">
        <f>IF('貼り付けシート（日射量等）'!J1264&lt;0,RADIANS(360+('貼り付けシート（日射量等）'!J1264)),RADIANS('貼り付けシート（日射量等）'!J1264))</f>
        <v>0.66671577426183393</v>
      </c>
    </row>
    <row r="1268" spans="1:9">
      <c r="A1268" s="20">
        <v>41692</v>
      </c>
      <c r="B1268" s="35" t="s">
        <v>374</v>
      </c>
      <c r="C1268" s="90">
        <f t="shared" si="57"/>
        <v>109.93763354514637</v>
      </c>
      <c r="D1268" s="90">
        <f t="shared" si="58"/>
        <v>15.647020034720272</v>
      </c>
      <c r="E1268" s="90">
        <f t="shared" si="59"/>
        <v>94.290613510426098</v>
      </c>
      <c r="F1268" s="50">
        <f>'貼り付けシート（日射量等）'!G1265/3.6*10^3</f>
        <v>27.777777777777779</v>
      </c>
      <c r="G1268" s="50">
        <f>'貼り付けシート（日射量等）'!H1265/3.6*10^3</f>
        <v>97.222222222222214</v>
      </c>
      <c r="H1268" s="91">
        <f>RADIANS('貼り付けシート（日射量等）'!I1265)</f>
        <v>0.40491638646268446</v>
      </c>
      <c r="I1268" s="91">
        <f>IF('貼り付けシート（日射量等）'!J1265&lt;0,RADIANS(360+('貼り付けシート（日射量等）'!J1265)),RADIANS('貼り付けシート（日射量等）'!J1265))</f>
        <v>0.90931654028904574</v>
      </c>
    </row>
    <row r="1269" spans="1:9">
      <c r="A1269" s="20">
        <v>41692</v>
      </c>
      <c r="B1269" s="35" t="s">
        <v>375</v>
      </c>
      <c r="C1269" s="90">
        <f t="shared" si="57"/>
        <v>61.358514470253454</v>
      </c>
      <c r="D1269" s="90">
        <f t="shared" si="58"/>
        <v>10.172181421736424</v>
      </c>
      <c r="E1269" s="90">
        <f t="shared" si="59"/>
        <v>51.186333048517028</v>
      </c>
      <c r="F1269" s="50">
        <f>'貼り付けシート（日射量等）'!G1266/3.6*10^3</f>
        <v>27.777777777777779</v>
      </c>
      <c r="G1269" s="50">
        <f>'貼り付けシート（日射量等）'!H1266/3.6*10^3</f>
        <v>52.777777777777779</v>
      </c>
      <c r="H1269" s="91">
        <f>RADIANS('貼り付けシート（日射量等）'!I1266)</f>
        <v>0.23561944901923448</v>
      </c>
      <c r="I1269" s="91">
        <f>IF('貼り付けシート（日射量等）'!J1266&lt;0,RADIANS(360+('貼り付けシート（日射量等）'!J1266)),RADIANS('貼り付けシート（日射量等）'!J1266))</f>
        <v>1.1135200627723822</v>
      </c>
    </row>
    <row r="1270" spans="1:9">
      <c r="A1270" s="20">
        <v>41692</v>
      </c>
      <c r="B1270" s="35" t="s">
        <v>376</v>
      </c>
      <c r="C1270" s="90">
        <f t="shared" si="57"/>
        <v>16.200738588763958</v>
      </c>
      <c r="D1270" s="90">
        <f t="shared" si="58"/>
        <v>5.4246684732866894</v>
      </c>
      <c r="E1270" s="90">
        <f t="shared" si="59"/>
        <v>10.776070115477269</v>
      </c>
      <c r="F1270" s="50">
        <f>'貼り付けシート（日射量等）'!G1267/3.6*10^3</f>
        <v>38.888888888888893</v>
      </c>
      <c r="G1270" s="50">
        <f>'貼り付けシート（日射量等）'!H1267/3.6*10^3</f>
        <v>11.111111111111111</v>
      </c>
      <c r="H1270" s="91">
        <f>RADIANS('貼り付けシート（日射量等）'!I1267)</f>
        <v>4.8869219055841226E-2</v>
      </c>
      <c r="I1270" s="91">
        <f>IF('貼り付けシート（日射量等）'!J1267&lt;0,RADIANS(360+('貼り付けシート（日射量等）'!J1267)),RADIANS('貼り付けシート（日射量等）'!J1267))</f>
        <v>1.2932889757277981</v>
      </c>
    </row>
    <row r="1271" spans="1:9">
      <c r="A1271" s="20">
        <v>41692</v>
      </c>
      <c r="B1271" s="35" t="s">
        <v>377</v>
      </c>
      <c r="C1271" s="90">
        <f t="shared" si="57"/>
        <v>0</v>
      </c>
      <c r="D1271" s="90">
        <f t="shared" si="58"/>
        <v>0</v>
      </c>
      <c r="E1271" s="90">
        <f t="shared" si="59"/>
        <v>0</v>
      </c>
      <c r="F1271" s="50">
        <f>'貼り付けシート（日射量等）'!G1268/3.6*10^3</f>
        <v>0</v>
      </c>
      <c r="G1271" s="50">
        <f>'貼り付けシート（日射量等）'!H1268/3.6*10^3</f>
        <v>0</v>
      </c>
      <c r="H1271" s="91">
        <f>RADIANS('貼り付けシート（日射量等）'!I1268)</f>
        <v>0</v>
      </c>
      <c r="I1271" s="91">
        <f>IF('貼り付けシート（日射量等）'!J1268&lt;0,RADIANS(360+('貼り付けシート（日射量等）'!J1268)),RADIANS('貼り付けシート（日射量等）'!J1268))</f>
        <v>0</v>
      </c>
    </row>
    <row r="1272" spans="1:9">
      <c r="A1272" s="20">
        <v>41692</v>
      </c>
      <c r="B1272" s="35" t="s">
        <v>378</v>
      </c>
      <c r="C1272" s="90">
        <f t="shared" si="57"/>
        <v>0</v>
      </c>
      <c r="D1272" s="90">
        <f t="shared" si="58"/>
        <v>0</v>
      </c>
      <c r="E1272" s="90">
        <f t="shared" si="59"/>
        <v>0</v>
      </c>
      <c r="F1272" s="50">
        <f>'貼り付けシート（日射量等）'!G1269/3.6*10^3</f>
        <v>0</v>
      </c>
      <c r="G1272" s="50">
        <f>'貼り付けシート（日射量等）'!H1269/3.6*10^3</f>
        <v>0</v>
      </c>
      <c r="H1272" s="91">
        <f>RADIANS('貼り付けシート（日射量等）'!I1269)</f>
        <v>0</v>
      </c>
      <c r="I1272" s="91">
        <f>IF('貼り付けシート（日射量等）'!J1269&lt;0,RADIANS(360+('貼り付けシート（日射量等）'!J1269)),RADIANS('貼り付けシート（日射量等）'!J1269))</f>
        <v>0</v>
      </c>
    </row>
    <row r="1273" spans="1:9">
      <c r="A1273" s="20">
        <v>41692</v>
      </c>
      <c r="B1273" s="35" t="s">
        <v>379</v>
      </c>
      <c r="C1273" s="90">
        <f t="shared" si="57"/>
        <v>0</v>
      </c>
      <c r="D1273" s="90">
        <f t="shared" si="58"/>
        <v>0</v>
      </c>
      <c r="E1273" s="90">
        <f t="shared" si="59"/>
        <v>0</v>
      </c>
      <c r="F1273" s="50">
        <f>'貼り付けシート（日射量等）'!G1270/3.6*10^3</f>
        <v>0</v>
      </c>
      <c r="G1273" s="50">
        <f>'貼り付けシート（日射量等）'!H1270/3.6*10^3</f>
        <v>0</v>
      </c>
      <c r="H1273" s="91">
        <f>RADIANS('貼り付けシート（日射量等）'!I1270)</f>
        <v>0</v>
      </c>
      <c r="I1273" s="91">
        <f>IF('貼り付けシート（日射量等）'!J1270&lt;0,RADIANS(360+('貼り付けシート（日射量等）'!J1270)),RADIANS('貼り付けシート（日射量等）'!J1270))</f>
        <v>0</v>
      </c>
    </row>
    <row r="1274" spans="1:9">
      <c r="A1274" s="20">
        <v>41692</v>
      </c>
      <c r="B1274" s="35" t="s">
        <v>380</v>
      </c>
      <c r="C1274" s="90">
        <f t="shared" si="57"/>
        <v>0</v>
      </c>
      <c r="D1274" s="90">
        <f t="shared" si="58"/>
        <v>0</v>
      </c>
      <c r="E1274" s="90">
        <f t="shared" si="59"/>
        <v>0</v>
      </c>
      <c r="F1274" s="50">
        <f>'貼り付けシート（日射量等）'!G1271/3.6*10^3</f>
        <v>0</v>
      </c>
      <c r="G1274" s="50">
        <f>'貼り付けシート（日射量等）'!H1271/3.6*10^3</f>
        <v>0</v>
      </c>
      <c r="H1274" s="91">
        <f>RADIANS('貼り付けシート（日射量等）'!I1271)</f>
        <v>0</v>
      </c>
      <c r="I1274" s="91">
        <f>IF('貼り付けシート（日射量等）'!J1271&lt;0,RADIANS(360+('貼り付けシート（日射量等）'!J1271)),RADIANS('貼り付けシート（日射量等）'!J1271))</f>
        <v>0</v>
      </c>
    </row>
    <row r="1275" spans="1:9">
      <c r="A1275" s="20">
        <v>41692</v>
      </c>
      <c r="B1275" s="35" t="s">
        <v>381</v>
      </c>
      <c r="C1275" s="90">
        <f t="shared" si="57"/>
        <v>0</v>
      </c>
      <c r="D1275" s="90">
        <f t="shared" si="58"/>
        <v>0</v>
      </c>
      <c r="E1275" s="90">
        <f t="shared" si="59"/>
        <v>0</v>
      </c>
      <c r="F1275" s="50">
        <f>'貼り付けシート（日射量等）'!G1272/3.6*10^3</f>
        <v>0</v>
      </c>
      <c r="G1275" s="50">
        <f>'貼り付けシート（日射量等）'!H1272/3.6*10^3</f>
        <v>0</v>
      </c>
      <c r="H1275" s="91">
        <f>RADIANS('貼り付けシート（日射量等）'!I1272)</f>
        <v>0</v>
      </c>
      <c r="I1275" s="91">
        <f>IF('貼り付けシート（日射量等）'!J1272&lt;0,RADIANS(360+('貼り付けシート（日射量等）'!J1272)),RADIANS('貼り付けシート（日射量等）'!J1272))</f>
        <v>0</v>
      </c>
    </row>
    <row r="1276" spans="1:9">
      <c r="A1276" s="20">
        <v>41692</v>
      </c>
      <c r="B1276" s="35" t="s">
        <v>382</v>
      </c>
      <c r="C1276" s="90">
        <f t="shared" si="57"/>
        <v>0</v>
      </c>
      <c r="D1276" s="90">
        <f t="shared" si="58"/>
        <v>0</v>
      </c>
      <c r="E1276" s="90">
        <f t="shared" si="59"/>
        <v>0</v>
      </c>
      <c r="F1276" s="50">
        <f>'貼り付けシート（日射量等）'!G1273/3.6*10^3</f>
        <v>0</v>
      </c>
      <c r="G1276" s="50">
        <f>'貼り付けシート（日射量等）'!H1273/3.6*10^3</f>
        <v>0</v>
      </c>
      <c r="H1276" s="91">
        <f>RADIANS('貼り付けシート（日射量等）'!I1273)</f>
        <v>0</v>
      </c>
      <c r="I1276" s="91">
        <f>IF('貼り付けシート（日射量等）'!J1273&lt;0,RADIANS(360+('貼り付けシート（日射量等）'!J1273)),RADIANS('貼り付けシート（日射量等）'!J1273))</f>
        <v>0</v>
      </c>
    </row>
    <row r="1277" spans="1:9">
      <c r="A1277" s="20">
        <v>41692</v>
      </c>
      <c r="B1277" s="35" t="s">
        <v>383</v>
      </c>
      <c r="C1277" s="90">
        <f t="shared" si="57"/>
        <v>0</v>
      </c>
      <c r="D1277" s="90">
        <f t="shared" si="58"/>
        <v>0</v>
      </c>
      <c r="E1277" s="90">
        <f t="shared" si="59"/>
        <v>0</v>
      </c>
      <c r="F1277" s="50">
        <f>'貼り付けシート（日射量等）'!G1274/3.6*10^3</f>
        <v>0</v>
      </c>
      <c r="G1277" s="50">
        <f>'貼り付けシート（日射量等）'!H1274/3.6*10^3</f>
        <v>0</v>
      </c>
      <c r="H1277" s="91">
        <f>RADIANS('貼り付けシート（日射量等）'!I1274)</f>
        <v>0</v>
      </c>
      <c r="I1277" s="91">
        <f>IF('貼り付けシート（日射量等）'!J1274&lt;0,RADIANS(360+('貼り付けシート（日射量等）'!J1274)),RADIANS('貼り付けシート（日射量等）'!J1274))</f>
        <v>0</v>
      </c>
    </row>
    <row r="1278" spans="1:9">
      <c r="A1278" s="20">
        <v>41693</v>
      </c>
      <c r="B1278" s="35" t="s">
        <v>360</v>
      </c>
      <c r="C1278" s="90">
        <f t="shared" si="57"/>
        <v>0</v>
      </c>
      <c r="D1278" s="90">
        <f t="shared" si="58"/>
        <v>0</v>
      </c>
      <c r="E1278" s="90">
        <f t="shared" si="59"/>
        <v>0</v>
      </c>
      <c r="F1278" s="50">
        <f>'貼り付けシート（日射量等）'!G1275/3.6*10^3</f>
        <v>0</v>
      </c>
      <c r="G1278" s="50">
        <f>'貼り付けシート（日射量等）'!H1275/3.6*10^3</f>
        <v>0</v>
      </c>
      <c r="H1278" s="91">
        <f>RADIANS('貼り付けシート（日射量等）'!I1275)</f>
        <v>0</v>
      </c>
      <c r="I1278" s="91">
        <f>IF('貼り付けシート（日射量等）'!J1275&lt;0,RADIANS(360+('貼り付けシート（日射量等）'!J1275)),RADIANS('貼り付けシート（日射量等）'!J1275))</f>
        <v>0</v>
      </c>
    </row>
    <row r="1279" spans="1:9">
      <c r="A1279" s="20">
        <v>41693</v>
      </c>
      <c r="B1279" s="35" t="s">
        <v>361</v>
      </c>
      <c r="C1279" s="90">
        <f t="shared" si="57"/>
        <v>0</v>
      </c>
      <c r="D1279" s="90">
        <f t="shared" si="58"/>
        <v>0</v>
      </c>
      <c r="E1279" s="90">
        <f t="shared" si="59"/>
        <v>0</v>
      </c>
      <c r="F1279" s="50">
        <f>'貼り付けシート（日射量等）'!G1276/3.6*10^3</f>
        <v>0</v>
      </c>
      <c r="G1279" s="50">
        <f>'貼り付けシート（日射量等）'!H1276/3.6*10^3</f>
        <v>0</v>
      </c>
      <c r="H1279" s="91">
        <f>RADIANS('貼り付けシート（日射量等）'!I1276)</f>
        <v>0</v>
      </c>
      <c r="I1279" s="91">
        <f>IF('貼り付けシート（日射量等）'!J1276&lt;0,RADIANS(360+('貼り付けシート（日射量等）'!J1276)),RADIANS('貼り付けシート（日射量等）'!J1276))</f>
        <v>0</v>
      </c>
    </row>
    <row r="1280" spans="1:9">
      <c r="A1280" s="20">
        <v>41693</v>
      </c>
      <c r="B1280" s="35" t="s">
        <v>362</v>
      </c>
      <c r="C1280" s="90">
        <f t="shared" si="57"/>
        <v>0</v>
      </c>
      <c r="D1280" s="90">
        <f t="shared" si="58"/>
        <v>0</v>
      </c>
      <c r="E1280" s="90">
        <f t="shared" si="59"/>
        <v>0</v>
      </c>
      <c r="F1280" s="50">
        <f>'貼り付けシート（日射量等）'!G1277/3.6*10^3</f>
        <v>0</v>
      </c>
      <c r="G1280" s="50">
        <f>'貼り付けシート（日射量等）'!H1277/3.6*10^3</f>
        <v>0</v>
      </c>
      <c r="H1280" s="91">
        <f>RADIANS('貼り付けシート（日射量等）'!I1277)</f>
        <v>0</v>
      </c>
      <c r="I1280" s="91">
        <f>IF('貼り付けシート（日射量等）'!J1277&lt;0,RADIANS(360+('貼り付けシート（日射量等）'!J1277)),RADIANS('貼り付けシート（日射量等）'!J1277))</f>
        <v>0</v>
      </c>
    </row>
    <row r="1281" spans="1:9">
      <c r="A1281" s="20">
        <v>41693</v>
      </c>
      <c r="B1281" s="35" t="s">
        <v>363</v>
      </c>
      <c r="C1281" s="90">
        <f t="shared" si="57"/>
        <v>0</v>
      </c>
      <c r="D1281" s="90">
        <f t="shared" si="58"/>
        <v>0</v>
      </c>
      <c r="E1281" s="90">
        <f t="shared" si="59"/>
        <v>0</v>
      </c>
      <c r="F1281" s="50">
        <f>'貼り付けシート（日射量等）'!G1278/3.6*10^3</f>
        <v>0</v>
      </c>
      <c r="G1281" s="50">
        <f>'貼り付けシート（日射量等）'!H1278/3.6*10^3</f>
        <v>0</v>
      </c>
      <c r="H1281" s="91">
        <f>RADIANS('貼り付けシート（日射量等）'!I1278)</f>
        <v>0</v>
      </c>
      <c r="I1281" s="91">
        <f>IF('貼り付けシート（日射量等）'!J1278&lt;0,RADIANS(360+('貼り付けシート（日射量等）'!J1278)),RADIANS('貼り付けシート（日射量等）'!J1278))</f>
        <v>0</v>
      </c>
    </row>
    <row r="1282" spans="1:9">
      <c r="A1282" s="20">
        <v>41693</v>
      </c>
      <c r="B1282" s="35" t="s">
        <v>364</v>
      </c>
      <c r="C1282" s="90">
        <f t="shared" si="57"/>
        <v>0</v>
      </c>
      <c r="D1282" s="90">
        <f t="shared" si="58"/>
        <v>0</v>
      </c>
      <c r="E1282" s="90">
        <f t="shared" si="59"/>
        <v>0</v>
      </c>
      <c r="F1282" s="50">
        <f>'貼り付けシート（日射量等）'!G1279/3.6*10^3</f>
        <v>0</v>
      </c>
      <c r="G1282" s="50">
        <f>'貼り付けシート（日射量等）'!H1279/3.6*10^3</f>
        <v>0</v>
      </c>
      <c r="H1282" s="91">
        <f>RADIANS('貼り付けシート（日射量等）'!I1279)</f>
        <v>0</v>
      </c>
      <c r="I1282" s="91">
        <f>IF('貼り付けシート（日射量等）'!J1279&lt;0,RADIANS(360+('貼り付けシート（日射量等）'!J1279)),RADIANS('貼り付けシート（日射量等）'!J1279))</f>
        <v>0</v>
      </c>
    </row>
    <row r="1283" spans="1:9">
      <c r="A1283" s="20">
        <v>41693</v>
      </c>
      <c r="B1283" s="35" t="s">
        <v>365</v>
      </c>
      <c r="C1283" s="90">
        <f t="shared" si="57"/>
        <v>0</v>
      </c>
      <c r="D1283" s="90">
        <f t="shared" si="58"/>
        <v>0</v>
      </c>
      <c r="E1283" s="90">
        <f t="shared" si="59"/>
        <v>0</v>
      </c>
      <c r="F1283" s="50">
        <f>'貼り付けシート（日射量等）'!G1280/3.6*10^3</f>
        <v>0</v>
      </c>
      <c r="G1283" s="50">
        <f>'貼り付けシート（日射量等）'!H1280/3.6*10^3</f>
        <v>0</v>
      </c>
      <c r="H1283" s="91">
        <f>RADIANS('貼り付けシート（日射量等）'!I1280)</f>
        <v>0</v>
      </c>
      <c r="I1283" s="91">
        <f>IF('貼り付けシート（日射量等）'!J1280&lt;0,RADIANS(360+('貼り付けシート（日射量等）'!J1280)),RADIANS('貼り付けシート（日射量等）'!J1280))</f>
        <v>0</v>
      </c>
    </row>
    <row r="1284" spans="1:9">
      <c r="A1284" s="20">
        <v>41693</v>
      </c>
      <c r="B1284" s="35" t="s">
        <v>366</v>
      </c>
      <c r="C1284" s="90">
        <f t="shared" si="57"/>
        <v>21.280985672222812</v>
      </c>
      <c r="D1284" s="90">
        <f t="shared" si="58"/>
        <v>2.4228629701375897</v>
      </c>
      <c r="E1284" s="90">
        <f t="shared" si="59"/>
        <v>18.858122702085222</v>
      </c>
      <c r="F1284" s="50">
        <f>'貼り付けシート（日射量等）'!G1281/3.6*10^3</f>
        <v>11.111111111111111</v>
      </c>
      <c r="G1284" s="50">
        <f>'貼り付けシート（日射量等）'!H1281/3.6*10^3</f>
        <v>19.444444444444446</v>
      </c>
      <c r="H1284" s="91">
        <f>RADIANS('貼り付けシート（日射量等）'!I1281)</f>
        <v>0.11519173063162574</v>
      </c>
      <c r="I1284" s="91">
        <f>IF('貼り付けシート（日射量等）'!J1281&lt;0,RADIANS(360+('貼り付けシート（日射量等）'!J1281)),RADIANS('貼り付けシート（日射量等）'!J1281))</f>
        <v>5.0422562090116179</v>
      </c>
    </row>
    <row r="1285" spans="1:9">
      <c r="A1285" s="20">
        <v>41693</v>
      </c>
      <c r="B1285" s="35" t="s">
        <v>367</v>
      </c>
      <c r="C1285" s="90">
        <f t="shared" si="57"/>
        <v>58.744543345894499</v>
      </c>
      <c r="D1285" s="90">
        <f t="shared" si="58"/>
        <v>4.8641927685081559</v>
      </c>
      <c r="E1285" s="90">
        <f t="shared" si="59"/>
        <v>53.880350577386345</v>
      </c>
      <c r="F1285" s="50">
        <f>'貼り付けシート（日射量等）'!G1282/3.6*10^3</f>
        <v>11.111111111111111</v>
      </c>
      <c r="G1285" s="50">
        <f>'貼り付けシート（日射量等）'!H1282/3.6*10^3</f>
        <v>55.555555555555557</v>
      </c>
      <c r="H1285" s="91">
        <f>RADIANS('貼り付けシート（日射量等）'!I1282)</f>
        <v>0.29845130209103038</v>
      </c>
      <c r="I1285" s="91">
        <f>IF('貼り付けシート（日射量等）'!J1282&lt;0,RADIANS(360+('貼り付けシート（日射量等）'!J1282)),RADIANS('貼り付けシート（日射量等）'!J1282))</f>
        <v>5.2290064389750119</v>
      </c>
    </row>
    <row r="1286" spans="1:9">
      <c r="A1286" s="20">
        <v>41693</v>
      </c>
      <c r="B1286" s="35" t="s">
        <v>368</v>
      </c>
      <c r="C1286" s="90">
        <f t="shared" si="57"/>
        <v>104.6707724787434</v>
      </c>
      <c r="D1286" s="90">
        <f t="shared" si="58"/>
        <v>10.380158968317296</v>
      </c>
      <c r="E1286" s="90">
        <f t="shared" si="59"/>
        <v>94.290613510426098</v>
      </c>
      <c r="F1286" s="50">
        <f>'貼り付けシート（日射量等）'!G1283/3.6*10^3</f>
        <v>16.666666666666668</v>
      </c>
      <c r="G1286" s="50">
        <f>'貼り付けシート（日射量等）'!H1283/3.6*10^3</f>
        <v>97.222222222222214</v>
      </c>
      <c r="H1286" s="91">
        <f>RADIANS('貼り付けシート（日射量等）'!I1283)</f>
        <v>0.46076692252650298</v>
      </c>
      <c r="I1286" s="91">
        <f>IF('貼り付けシート（日射量等）'!J1283&lt;0,RADIANS(360+('貼り付けシート（日射量等）'!J1283)),RADIANS('貼り付けシート（日射量等）'!J1283))</f>
        <v>5.4454272662223078</v>
      </c>
    </row>
    <row r="1287" spans="1:9">
      <c r="A1287" s="20">
        <v>41693</v>
      </c>
      <c r="B1287" s="35" t="s">
        <v>369</v>
      </c>
      <c r="C1287" s="90">
        <f t="shared" ref="C1287:C1350" si="60">IF(D1287&lt;0,E1287,D1287+E1287)</f>
        <v>137.19730145282969</v>
      </c>
      <c r="D1287" s="90">
        <f t="shared" ref="D1287:D1350" si="61">F1287*(SIN(H1287)*COS($O$5)+COS(H1287)*SIN($O$5)*COS($O$4-I1287))</f>
        <v>10.578477595971794</v>
      </c>
      <c r="E1287" s="90">
        <f t="shared" ref="E1287:E1350" si="62">G1287*(1+COS($O$5))/2</f>
        <v>126.6188238568579</v>
      </c>
      <c r="F1287" s="50">
        <f>'貼り付けシート（日射量等）'!G1284/3.6*10^3</f>
        <v>13.888888888888889</v>
      </c>
      <c r="G1287" s="50">
        <f>'貼り付けシート（日射量等）'!H1284/3.6*10^3</f>
        <v>130.55555555555554</v>
      </c>
      <c r="H1287" s="91">
        <f>RADIANS('貼り付けシート（日射量等）'!I1284)</f>
        <v>0.59166661642607765</v>
      </c>
      <c r="I1287" s="91">
        <f>IF('貼り付けシート（日射量等）'!J1284&lt;0,RADIANS(360+('貼り付けシート（日射量等）'!J1284)),RADIANS('貼り付けシート（日射量等）'!J1284))</f>
        <v>5.7037359955174693</v>
      </c>
    </row>
    <row r="1288" spans="1:9">
      <c r="A1288" s="20">
        <v>41693</v>
      </c>
      <c r="B1288" s="35" t="s">
        <v>370</v>
      </c>
      <c r="C1288" s="90">
        <f t="shared" si="60"/>
        <v>159.18090371071486</v>
      </c>
      <c r="D1288" s="90">
        <f t="shared" si="61"/>
        <v>16.397974680641035</v>
      </c>
      <c r="E1288" s="90">
        <f t="shared" si="62"/>
        <v>142.78292903007383</v>
      </c>
      <c r="F1288" s="50">
        <f>'貼り付けシート（日射量等）'!G1285/3.6*10^3</f>
        <v>19.444444444444446</v>
      </c>
      <c r="G1288" s="50">
        <f>'貼り付けシート（日射量等）'!H1285/3.6*10^3</f>
        <v>147.22222222222223</v>
      </c>
      <c r="H1288" s="91">
        <f>RADIANS('貼り付けシート（日射量等）'!I1285)</f>
        <v>0.67369709126981125</v>
      </c>
      <c r="I1288" s="91">
        <f>IF('貼り付けシート（日射量等）'!J1285&lt;0,RADIANS(360+('貼り付けシート（日射量等）'!J1285)),RADIANS('貼り付けシート（日射量等）'!J1285))</f>
        <v>6.0056779561124882</v>
      </c>
    </row>
    <row r="1289" spans="1:9">
      <c r="A1289" s="20">
        <v>41693</v>
      </c>
      <c r="B1289" s="35" t="s">
        <v>371</v>
      </c>
      <c r="C1289" s="90">
        <f t="shared" si="60"/>
        <v>164.98539767989584</v>
      </c>
      <c r="D1289" s="90">
        <f t="shared" si="61"/>
        <v>16.814433592083365</v>
      </c>
      <c r="E1289" s="90">
        <f t="shared" si="62"/>
        <v>148.17096408781248</v>
      </c>
      <c r="F1289" s="50">
        <f>'貼り付けシート（日射量等）'!G1286/3.6*10^3</f>
        <v>19.444444444444446</v>
      </c>
      <c r="G1289" s="50">
        <f>'貼り付けシート（日射量等）'!H1286/3.6*10^3</f>
        <v>152.7777777777778</v>
      </c>
      <c r="H1289" s="91">
        <f>RADIANS('貼り付けシート（日射量等）'!I1286)</f>
        <v>0.69638637154573746</v>
      </c>
      <c r="I1289" s="91">
        <f>IF('貼り付けシート（日射量等）'!J1286&lt;0,RADIANS(360+('貼り付けシート（日射量等）'!J1286)),RADIANS('貼り付けシート（日射量等）'!J1286))</f>
        <v>5.5850536063818547E-2</v>
      </c>
    </row>
    <row r="1290" spans="1:9">
      <c r="A1290" s="20">
        <v>41693</v>
      </c>
      <c r="B1290" s="35" t="s">
        <v>372</v>
      </c>
      <c r="C1290" s="90">
        <f t="shared" si="60"/>
        <v>156.08867711034981</v>
      </c>
      <c r="D1290" s="90">
        <f t="shared" si="61"/>
        <v>15.999765609145298</v>
      </c>
      <c r="E1290" s="90">
        <f t="shared" si="62"/>
        <v>140.08891150120451</v>
      </c>
      <c r="F1290" s="50">
        <f>'貼り付けシート（日射量等）'!G1287/3.6*10^3</f>
        <v>19.444444444444446</v>
      </c>
      <c r="G1290" s="50">
        <f>'貼り付けシート（日射量等）'!H1287/3.6*10^3</f>
        <v>144.44444444444446</v>
      </c>
      <c r="H1290" s="91">
        <f>RADIANS('貼り付けシート（日射量等）'!I1287)</f>
        <v>0.65275314024587927</v>
      </c>
      <c r="I1290" s="91">
        <f>IF('貼り付けシート（日射量等）'!J1287&lt;0,RADIANS(360+('貼り付けシート（日射量等）'!J1287)),RADIANS('貼り付けシート（日射量等）'!J1287))</f>
        <v>0.38222710618675815</v>
      </c>
    </row>
    <row r="1291" spans="1:9">
      <c r="A1291" s="20">
        <v>41693</v>
      </c>
      <c r="B1291" s="35" t="s">
        <v>373</v>
      </c>
      <c r="C1291" s="90">
        <f t="shared" si="60"/>
        <v>127.85411509398364</v>
      </c>
      <c r="D1291" s="90">
        <f t="shared" si="61"/>
        <v>12.011361352602989</v>
      </c>
      <c r="E1291" s="90">
        <f t="shared" si="62"/>
        <v>115.84275374138065</v>
      </c>
      <c r="F1291" s="50">
        <f>'貼り付けシート（日射量等）'!G1288/3.6*10^3</f>
        <v>16.666666666666668</v>
      </c>
      <c r="G1291" s="50">
        <f>'貼り付けシート（日射量等）'!H1288/3.6*10^3</f>
        <v>119.44444444444444</v>
      </c>
      <c r="H1291" s="91">
        <f>RADIANS('貼り付けシート（日射量等）'!I1288)</f>
        <v>0.55152404363020813</v>
      </c>
      <c r="I1291" s="91">
        <f>IF('貼り付けシート（日射量等）'!J1288&lt;0,RADIANS(360+('貼り付けシート（日射量等）'!J1288)),RADIANS('貼り付けシート（日射量等）'!J1288))</f>
        <v>0.67020643276582248</v>
      </c>
    </row>
    <row r="1292" spans="1:9">
      <c r="A1292" s="20">
        <v>41693</v>
      </c>
      <c r="B1292" s="35" t="s">
        <v>374</v>
      </c>
      <c r="C1292" s="90">
        <f t="shared" si="60"/>
        <v>90.262340189509231</v>
      </c>
      <c r="D1292" s="90">
        <f t="shared" si="61"/>
        <v>9.4418143234297283</v>
      </c>
      <c r="E1292" s="90">
        <f t="shared" si="62"/>
        <v>80.820525866079507</v>
      </c>
      <c r="F1292" s="50">
        <f>'貼り付けシート（日射量等）'!G1289/3.6*10^3</f>
        <v>16.666666666666668</v>
      </c>
      <c r="G1292" s="50">
        <f>'貼り付けシート（日射量等）'!H1289/3.6*10^3</f>
        <v>83.333333333333329</v>
      </c>
      <c r="H1292" s="91">
        <f>RADIANS('貼り付けシート（日射量等）'!I1289)</f>
        <v>0.41015237421866746</v>
      </c>
      <c r="I1292" s="91">
        <f>IF('貼り付けシート（日射量等）'!J1289&lt;0,RADIANS(360+('貼り付けシート（日射量等）'!J1289)),RADIANS('貼り付けシート（日射量等）'!J1289))</f>
        <v>0.91280719879303429</v>
      </c>
    </row>
    <row r="1293" spans="1:9">
      <c r="A1293" s="20">
        <v>41693</v>
      </c>
      <c r="B1293" s="35" t="s">
        <v>375</v>
      </c>
      <c r="C1293" s="90">
        <f t="shared" si="60"/>
        <v>51.926625472961398</v>
      </c>
      <c r="D1293" s="90">
        <f t="shared" si="61"/>
        <v>6.1283274821830034</v>
      </c>
      <c r="E1293" s="90">
        <f t="shared" si="62"/>
        <v>45.798297990778394</v>
      </c>
      <c r="F1293" s="50">
        <f>'貼り付けシート（日射量等）'!G1290/3.6*10^3</f>
        <v>16.666666666666668</v>
      </c>
      <c r="G1293" s="50">
        <f>'貼り付けシート（日射量等）'!H1290/3.6*10^3</f>
        <v>47.222222222222221</v>
      </c>
      <c r="H1293" s="91">
        <f>RADIANS('貼り付けシート（日射量等）'!I1290)</f>
        <v>0.23911010752322315</v>
      </c>
      <c r="I1293" s="91">
        <f>IF('貼り付けシート（日射量等）'!J1290&lt;0,RADIANS(360+('貼り付けシート（日射量等）'!J1290)),RADIANS('貼り付けシート（日射量等）'!J1290))</f>
        <v>1.1187560505283651</v>
      </c>
    </row>
    <row r="1294" spans="1:9">
      <c r="A1294" s="20">
        <v>41693</v>
      </c>
      <c r="B1294" s="35" t="s">
        <v>376</v>
      </c>
      <c r="C1294" s="90">
        <f t="shared" si="60"/>
        <v>14.301811554673401</v>
      </c>
      <c r="D1294" s="90">
        <f t="shared" si="61"/>
        <v>3.5257414391961319</v>
      </c>
      <c r="E1294" s="90">
        <f t="shared" si="62"/>
        <v>10.776070115477269</v>
      </c>
      <c r="F1294" s="50">
        <f>'貼り付けシート（日射量等）'!G1291/3.6*10^3</f>
        <v>24.999999999999996</v>
      </c>
      <c r="G1294" s="50">
        <f>'貼り付けシート（日射量等）'!H1291/3.6*10^3</f>
        <v>11.111111111111111</v>
      </c>
      <c r="H1294" s="91">
        <f>RADIANS('貼り付けシート（日射量等）'!I1291)</f>
        <v>5.235987755982989E-2</v>
      </c>
      <c r="I1294" s="91">
        <f>IF('貼り付けシート（日射量等）'!J1291&lt;0,RADIANS(360+('貼り付けシート（日射量等）'!J1291)),RADIANS('貼り付けシート（日射量等）'!J1291))</f>
        <v>1.2985249634837812</v>
      </c>
    </row>
    <row r="1295" spans="1:9">
      <c r="A1295" s="20">
        <v>41693</v>
      </c>
      <c r="B1295" s="35" t="s">
        <v>377</v>
      </c>
      <c r="C1295" s="90">
        <f t="shared" si="60"/>
        <v>0</v>
      </c>
      <c r="D1295" s="90">
        <f t="shared" si="61"/>
        <v>0</v>
      </c>
      <c r="E1295" s="90">
        <f t="shared" si="62"/>
        <v>0</v>
      </c>
      <c r="F1295" s="50">
        <f>'貼り付けシート（日射量等）'!G1292/3.6*10^3</f>
        <v>0</v>
      </c>
      <c r="G1295" s="50">
        <f>'貼り付けシート（日射量等）'!H1292/3.6*10^3</f>
        <v>0</v>
      </c>
      <c r="H1295" s="91">
        <f>RADIANS('貼り付けシート（日射量等）'!I1292)</f>
        <v>0</v>
      </c>
      <c r="I1295" s="91">
        <f>IF('貼り付けシート（日射量等）'!J1292&lt;0,RADIANS(360+('貼り付けシート（日射量等）'!J1292)),RADIANS('貼り付けシート（日射量等）'!J1292))</f>
        <v>0</v>
      </c>
    </row>
    <row r="1296" spans="1:9">
      <c r="A1296" s="20">
        <v>41693</v>
      </c>
      <c r="B1296" s="35" t="s">
        <v>378</v>
      </c>
      <c r="C1296" s="90">
        <f t="shared" si="60"/>
        <v>0</v>
      </c>
      <c r="D1296" s="90">
        <f t="shared" si="61"/>
        <v>0</v>
      </c>
      <c r="E1296" s="90">
        <f t="shared" si="62"/>
        <v>0</v>
      </c>
      <c r="F1296" s="50">
        <f>'貼り付けシート（日射量等）'!G1293/3.6*10^3</f>
        <v>0</v>
      </c>
      <c r="G1296" s="50">
        <f>'貼り付けシート（日射量等）'!H1293/3.6*10^3</f>
        <v>0</v>
      </c>
      <c r="H1296" s="91">
        <f>RADIANS('貼り付けシート（日射量等）'!I1293)</f>
        <v>0</v>
      </c>
      <c r="I1296" s="91">
        <f>IF('貼り付けシート（日射量等）'!J1293&lt;0,RADIANS(360+('貼り付けシート（日射量等）'!J1293)),RADIANS('貼り付けシート（日射量等）'!J1293))</f>
        <v>0</v>
      </c>
    </row>
    <row r="1297" spans="1:9">
      <c r="A1297" s="20">
        <v>41693</v>
      </c>
      <c r="B1297" s="35" t="s">
        <v>379</v>
      </c>
      <c r="C1297" s="90">
        <f t="shared" si="60"/>
        <v>0</v>
      </c>
      <c r="D1297" s="90">
        <f t="shared" si="61"/>
        <v>0</v>
      </c>
      <c r="E1297" s="90">
        <f t="shared" si="62"/>
        <v>0</v>
      </c>
      <c r="F1297" s="50">
        <f>'貼り付けシート（日射量等）'!G1294/3.6*10^3</f>
        <v>0</v>
      </c>
      <c r="G1297" s="50">
        <f>'貼り付けシート（日射量等）'!H1294/3.6*10^3</f>
        <v>0</v>
      </c>
      <c r="H1297" s="91">
        <f>RADIANS('貼り付けシート（日射量等）'!I1294)</f>
        <v>0</v>
      </c>
      <c r="I1297" s="91">
        <f>IF('貼り付けシート（日射量等）'!J1294&lt;0,RADIANS(360+('貼り付けシート（日射量等）'!J1294)),RADIANS('貼り付けシート（日射量等）'!J1294))</f>
        <v>0</v>
      </c>
    </row>
    <row r="1298" spans="1:9">
      <c r="A1298" s="20">
        <v>41693</v>
      </c>
      <c r="B1298" s="35" t="s">
        <v>380</v>
      </c>
      <c r="C1298" s="90">
        <f t="shared" si="60"/>
        <v>0</v>
      </c>
      <c r="D1298" s="90">
        <f t="shared" si="61"/>
        <v>0</v>
      </c>
      <c r="E1298" s="90">
        <f t="shared" si="62"/>
        <v>0</v>
      </c>
      <c r="F1298" s="50">
        <f>'貼り付けシート（日射量等）'!G1295/3.6*10^3</f>
        <v>0</v>
      </c>
      <c r="G1298" s="50">
        <f>'貼り付けシート（日射量等）'!H1295/3.6*10^3</f>
        <v>0</v>
      </c>
      <c r="H1298" s="91">
        <f>RADIANS('貼り付けシート（日射量等）'!I1295)</f>
        <v>0</v>
      </c>
      <c r="I1298" s="91">
        <f>IF('貼り付けシート（日射量等）'!J1295&lt;0,RADIANS(360+('貼り付けシート（日射量等）'!J1295)),RADIANS('貼り付けシート（日射量等）'!J1295))</f>
        <v>0</v>
      </c>
    </row>
    <row r="1299" spans="1:9">
      <c r="A1299" s="20">
        <v>41693</v>
      </c>
      <c r="B1299" s="35" t="s">
        <v>381</v>
      </c>
      <c r="C1299" s="90">
        <f t="shared" si="60"/>
        <v>0</v>
      </c>
      <c r="D1299" s="90">
        <f t="shared" si="61"/>
        <v>0</v>
      </c>
      <c r="E1299" s="90">
        <f t="shared" si="62"/>
        <v>0</v>
      </c>
      <c r="F1299" s="50">
        <f>'貼り付けシート（日射量等）'!G1296/3.6*10^3</f>
        <v>0</v>
      </c>
      <c r="G1299" s="50">
        <f>'貼り付けシート（日射量等）'!H1296/3.6*10^3</f>
        <v>0</v>
      </c>
      <c r="H1299" s="91">
        <f>RADIANS('貼り付けシート（日射量等）'!I1296)</f>
        <v>0</v>
      </c>
      <c r="I1299" s="91">
        <f>IF('貼り付けシート（日射量等）'!J1296&lt;0,RADIANS(360+('貼り付けシート（日射量等）'!J1296)),RADIANS('貼り付けシート（日射量等）'!J1296))</f>
        <v>0</v>
      </c>
    </row>
    <row r="1300" spans="1:9">
      <c r="A1300" s="20">
        <v>41693</v>
      </c>
      <c r="B1300" s="35" t="s">
        <v>382</v>
      </c>
      <c r="C1300" s="90">
        <f t="shared" si="60"/>
        <v>0</v>
      </c>
      <c r="D1300" s="90">
        <f t="shared" si="61"/>
        <v>0</v>
      </c>
      <c r="E1300" s="90">
        <f t="shared" si="62"/>
        <v>0</v>
      </c>
      <c r="F1300" s="50">
        <f>'貼り付けシート（日射量等）'!G1297/3.6*10^3</f>
        <v>0</v>
      </c>
      <c r="G1300" s="50">
        <f>'貼り付けシート（日射量等）'!H1297/3.6*10^3</f>
        <v>0</v>
      </c>
      <c r="H1300" s="91">
        <f>RADIANS('貼り付けシート（日射量等）'!I1297)</f>
        <v>0</v>
      </c>
      <c r="I1300" s="91">
        <f>IF('貼り付けシート（日射量等）'!J1297&lt;0,RADIANS(360+('貼り付けシート（日射量等）'!J1297)),RADIANS('貼り付けシート（日射量等）'!J1297))</f>
        <v>0</v>
      </c>
    </row>
    <row r="1301" spans="1:9">
      <c r="A1301" s="20">
        <v>41693</v>
      </c>
      <c r="B1301" s="35" t="s">
        <v>383</v>
      </c>
      <c r="C1301" s="90">
        <f t="shared" si="60"/>
        <v>0</v>
      </c>
      <c r="D1301" s="90">
        <f t="shared" si="61"/>
        <v>0</v>
      </c>
      <c r="E1301" s="90">
        <f t="shared" si="62"/>
        <v>0</v>
      </c>
      <c r="F1301" s="50">
        <f>'貼り付けシート（日射量等）'!G1298/3.6*10^3</f>
        <v>0</v>
      </c>
      <c r="G1301" s="50">
        <f>'貼り付けシート（日射量等）'!H1298/3.6*10^3</f>
        <v>0</v>
      </c>
      <c r="H1301" s="91">
        <f>RADIANS('貼り付けシート（日射量等）'!I1298)</f>
        <v>0</v>
      </c>
      <c r="I1301" s="91">
        <f>IF('貼り付けシート（日射量等）'!J1298&lt;0,RADIANS(360+('貼り付けシート（日射量等）'!J1298)),RADIANS('貼り付けシート（日射量等）'!J1298))</f>
        <v>0</v>
      </c>
    </row>
    <row r="1302" spans="1:9">
      <c r="A1302" s="20">
        <v>41694</v>
      </c>
      <c r="B1302" s="35" t="s">
        <v>360</v>
      </c>
      <c r="C1302" s="90">
        <f t="shared" si="60"/>
        <v>0</v>
      </c>
      <c r="D1302" s="90">
        <f t="shared" si="61"/>
        <v>0</v>
      </c>
      <c r="E1302" s="90">
        <f t="shared" si="62"/>
        <v>0</v>
      </c>
      <c r="F1302" s="50">
        <f>'貼り付けシート（日射量等）'!G1299/3.6*10^3</f>
        <v>0</v>
      </c>
      <c r="G1302" s="50">
        <f>'貼り付けシート（日射量等）'!H1299/3.6*10^3</f>
        <v>0</v>
      </c>
      <c r="H1302" s="91">
        <f>RADIANS('貼り付けシート（日射量等）'!I1299)</f>
        <v>0</v>
      </c>
      <c r="I1302" s="91">
        <f>IF('貼り付けシート（日射量等）'!J1299&lt;0,RADIANS(360+('貼り付けシート（日射量等）'!J1299)),RADIANS('貼り付けシート（日射量等）'!J1299))</f>
        <v>0</v>
      </c>
    </row>
    <row r="1303" spans="1:9">
      <c r="A1303" s="20">
        <v>41694</v>
      </c>
      <c r="B1303" s="35" t="s">
        <v>361</v>
      </c>
      <c r="C1303" s="90">
        <f t="shared" si="60"/>
        <v>0</v>
      </c>
      <c r="D1303" s="90">
        <f t="shared" si="61"/>
        <v>0</v>
      </c>
      <c r="E1303" s="90">
        <f t="shared" si="62"/>
        <v>0</v>
      </c>
      <c r="F1303" s="50">
        <f>'貼り付けシート（日射量等）'!G1300/3.6*10^3</f>
        <v>0</v>
      </c>
      <c r="G1303" s="50">
        <f>'貼り付けシート（日射量等）'!H1300/3.6*10^3</f>
        <v>0</v>
      </c>
      <c r="H1303" s="91">
        <f>RADIANS('貼り付けシート（日射量等）'!I1300)</f>
        <v>0</v>
      </c>
      <c r="I1303" s="91">
        <f>IF('貼り付けシート（日射量等）'!J1300&lt;0,RADIANS(360+('貼り付けシート（日射量等）'!J1300)),RADIANS('貼り付けシート（日射量等）'!J1300))</f>
        <v>0</v>
      </c>
    </row>
    <row r="1304" spans="1:9">
      <c r="A1304" s="20">
        <v>41694</v>
      </c>
      <c r="B1304" s="35" t="s">
        <v>362</v>
      </c>
      <c r="C1304" s="90">
        <f t="shared" si="60"/>
        <v>0</v>
      </c>
      <c r="D1304" s="90">
        <f t="shared" si="61"/>
        <v>0</v>
      </c>
      <c r="E1304" s="90">
        <f t="shared" si="62"/>
        <v>0</v>
      </c>
      <c r="F1304" s="50">
        <f>'貼り付けシート（日射量等）'!G1301/3.6*10^3</f>
        <v>0</v>
      </c>
      <c r="G1304" s="50">
        <f>'貼り付けシート（日射量等）'!H1301/3.6*10^3</f>
        <v>0</v>
      </c>
      <c r="H1304" s="91">
        <f>RADIANS('貼り付けシート（日射量等）'!I1301)</f>
        <v>0</v>
      </c>
      <c r="I1304" s="91">
        <f>IF('貼り付けシート（日射量等）'!J1301&lt;0,RADIANS(360+('貼り付けシート（日射量等）'!J1301)),RADIANS('貼り付けシート（日射量等）'!J1301))</f>
        <v>0</v>
      </c>
    </row>
    <row r="1305" spans="1:9">
      <c r="A1305" s="20">
        <v>41694</v>
      </c>
      <c r="B1305" s="35" t="s">
        <v>363</v>
      </c>
      <c r="C1305" s="90">
        <f t="shared" si="60"/>
        <v>0</v>
      </c>
      <c r="D1305" s="90">
        <f t="shared" si="61"/>
        <v>0</v>
      </c>
      <c r="E1305" s="90">
        <f t="shared" si="62"/>
        <v>0</v>
      </c>
      <c r="F1305" s="50">
        <f>'貼り付けシート（日射量等）'!G1302/3.6*10^3</f>
        <v>0</v>
      </c>
      <c r="G1305" s="50">
        <f>'貼り付けシート（日射量等）'!H1302/3.6*10^3</f>
        <v>0</v>
      </c>
      <c r="H1305" s="91">
        <f>RADIANS('貼り付けシート（日射量等）'!I1302)</f>
        <v>0</v>
      </c>
      <c r="I1305" s="91">
        <f>IF('貼り付けシート（日射量等）'!J1302&lt;0,RADIANS(360+('貼り付けシート（日射量等）'!J1302)),RADIANS('貼り付けシート（日射量等）'!J1302))</f>
        <v>0</v>
      </c>
    </row>
    <row r="1306" spans="1:9">
      <c r="A1306" s="20">
        <v>41694</v>
      </c>
      <c r="B1306" s="35" t="s">
        <v>364</v>
      </c>
      <c r="C1306" s="90">
        <f t="shared" si="60"/>
        <v>0</v>
      </c>
      <c r="D1306" s="90">
        <f t="shared" si="61"/>
        <v>0</v>
      </c>
      <c r="E1306" s="90">
        <f t="shared" si="62"/>
        <v>0</v>
      </c>
      <c r="F1306" s="50">
        <f>'貼り付けシート（日射量等）'!G1303/3.6*10^3</f>
        <v>0</v>
      </c>
      <c r="G1306" s="50">
        <f>'貼り付けシート（日射量等）'!H1303/3.6*10^3</f>
        <v>0</v>
      </c>
      <c r="H1306" s="91">
        <f>RADIANS('貼り付けシート（日射量等）'!I1303)</f>
        <v>0</v>
      </c>
      <c r="I1306" s="91">
        <f>IF('貼り付けシート（日射量等）'!J1303&lt;0,RADIANS(360+('貼り付けシート（日射量等）'!J1303)),RADIANS('貼り付けシート（日射量等）'!J1303))</f>
        <v>0</v>
      </c>
    </row>
    <row r="1307" spans="1:9">
      <c r="A1307" s="20">
        <v>41694</v>
      </c>
      <c r="B1307" s="35" t="s">
        <v>365</v>
      </c>
      <c r="C1307" s="90">
        <f t="shared" si="60"/>
        <v>0</v>
      </c>
      <c r="D1307" s="90">
        <f t="shared" si="61"/>
        <v>0</v>
      </c>
      <c r="E1307" s="90">
        <f t="shared" si="62"/>
        <v>0</v>
      </c>
      <c r="F1307" s="50">
        <f>'貼り付けシート（日射量等）'!G1304/3.6*10^3</f>
        <v>0</v>
      </c>
      <c r="G1307" s="50">
        <f>'貼り付けシート（日射量等）'!H1304/3.6*10^3</f>
        <v>0</v>
      </c>
      <c r="H1307" s="91">
        <f>RADIANS('貼り付けシート（日射量等）'!I1304)</f>
        <v>0</v>
      </c>
      <c r="I1307" s="91">
        <f>IF('貼り付けシート（日射量等）'!J1304&lt;0,RADIANS(360+('貼り付けシート（日射量等）'!J1304)),RADIANS('貼り付けシート（日射量等）'!J1304))</f>
        <v>0</v>
      </c>
    </row>
    <row r="1308" spans="1:9">
      <c r="A1308" s="20">
        <v>41694</v>
      </c>
      <c r="B1308" s="35" t="s">
        <v>366</v>
      </c>
      <c r="C1308" s="90">
        <f t="shared" si="60"/>
        <v>26.479998015061462</v>
      </c>
      <c r="D1308" s="90">
        <f t="shared" si="61"/>
        <v>4.927857784106922</v>
      </c>
      <c r="E1308" s="90">
        <f t="shared" si="62"/>
        <v>21.552140230954539</v>
      </c>
      <c r="F1308" s="50">
        <f>'貼り付けシート（日射量等）'!G1305/3.6*10^3</f>
        <v>22.222222222222221</v>
      </c>
      <c r="G1308" s="50">
        <f>'貼り付けシート（日射量等）'!H1305/3.6*10^3</f>
        <v>22.222222222222221</v>
      </c>
      <c r="H1308" s="91">
        <f>RADIANS('貼り付けシート（日射量等）'!I1305)</f>
        <v>0.12042771838760874</v>
      </c>
      <c r="I1308" s="91">
        <f>IF('貼り付けシート（日射量等）'!J1305&lt;0,RADIANS(360+('貼り付けシート（日射量等）'!J1305)),RADIANS('貼り付けシート（日射量等）'!J1305))</f>
        <v>5.0387655505076294</v>
      </c>
    </row>
    <row r="1309" spans="1:9">
      <c r="A1309" s="20">
        <v>41694</v>
      </c>
      <c r="B1309" s="35" t="s">
        <v>367</v>
      </c>
      <c r="C1309" s="90">
        <f t="shared" si="60"/>
        <v>67.847710004875466</v>
      </c>
      <c r="D1309" s="90">
        <f t="shared" si="61"/>
        <v>8.5793243697504806</v>
      </c>
      <c r="E1309" s="90">
        <f t="shared" si="62"/>
        <v>59.268385635124979</v>
      </c>
      <c r="F1309" s="50">
        <f>'貼り付けシート（日射量等）'!G1306/3.6*10^3</f>
        <v>19.444444444444446</v>
      </c>
      <c r="G1309" s="50">
        <f>'貼り付けシート（日射量等）'!H1306/3.6*10^3</f>
        <v>61.111111111111107</v>
      </c>
      <c r="H1309" s="91">
        <f>RADIANS('貼り付けシート（日射量等）'!I1306)</f>
        <v>0.30368728984701332</v>
      </c>
      <c r="I1309" s="91">
        <f>IF('貼り付けシート（日射量等）'!J1306&lt;0,RADIANS(360+('貼り付けシート（日射量等）'!J1306)),RADIANS('貼り付けシート（日射量等）'!J1306))</f>
        <v>5.2255157804710226</v>
      </c>
    </row>
    <row r="1310" spans="1:9">
      <c r="A1310" s="20">
        <v>41694</v>
      </c>
      <c r="B1310" s="35" t="s">
        <v>368</v>
      </c>
      <c r="C1310" s="90">
        <f t="shared" si="60"/>
        <v>104.72197046120458</v>
      </c>
      <c r="D1310" s="90">
        <f t="shared" si="61"/>
        <v>10.431356950778477</v>
      </c>
      <c r="E1310" s="90">
        <f t="shared" si="62"/>
        <v>94.290613510426098</v>
      </c>
      <c r="F1310" s="50">
        <f>'貼り付けシート（日射量等）'!G1307/3.6*10^3</f>
        <v>16.666666666666668</v>
      </c>
      <c r="G1310" s="50">
        <f>'貼り付けシート（日射量等）'!H1307/3.6*10^3</f>
        <v>97.222222222222214</v>
      </c>
      <c r="H1310" s="91">
        <f>RADIANS('貼り付けシート（日射量等）'!I1307)</f>
        <v>0.46600291028248597</v>
      </c>
      <c r="I1310" s="91">
        <f>IF('貼り付けシート（日射量等）'!J1307&lt;0,RADIANS(360+('貼り付けシート（日射量等）'!J1307)),RADIANS('貼り付けシート（日射量等）'!J1307))</f>
        <v>5.4419366077183193</v>
      </c>
    </row>
    <row r="1311" spans="1:9">
      <c r="A1311" s="20">
        <v>41694</v>
      </c>
      <c r="B1311" s="35" t="s">
        <v>369</v>
      </c>
      <c r="C1311" s="90">
        <f t="shared" si="60"/>
        <v>143.60428779216875</v>
      </c>
      <c r="D1311" s="90">
        <f t="shared" si="61"/>
        <v>16.985463935310854</v>
      </c>
      <c r="E1311" s="90">
        <f t="shared" si="62"/>
        <v>126.6188238568579</v>
      </c>
      <c r="F1311" s="50">
        <f>'貼り付けシート（日射量等）'!G1308/3.6*10^3</f>
        <v>22.222222222222221</v>
      </c>
      <c r="G1311" s="50">
        <f>'貼り付けシート（日射量等）'!H1308/3.6*10^3</f>
        <v>130.55555555555554</v>
      </c>
      <c r="H1311" s="91">
        <f>RADIANS('貼り付けシート（日射量等）'!I1308)</f>
        <v>0.59690260418206076</v>
      </c>
      <c r="I1311" s="91">
        <f>IF('貼り付けシート（日射量等）'!J1308&lt;0,RADIANS(360+('貼り付けシート（日射量等）'!J1308)),RADIANS('貼り付けシート（日射量等）'!J1308))</f>
        <v>5.7002453370134809</v>
      </c>
    </row>
    <row r="1312" spans="1:9">
      <c r="A1312" s="20">
        <v>41694</v>
      </c>
      <c r="B1312" s="35" t="s">
        <v>370</v>
      </c>
      <c r="C1312" s="90">
        <f t="shared" si="60"/>
        <v>159.93482738103563</v>
      </c>
      <c r="D1312" s="90">
        <f t="shared" si="61"/>
        <v>11.763863293223162</v>
      </c>
      <c r="E1312" s="90">
        <f t="shared" si="62"/>
        <v>148.17096408781248</v>
      </c>
      <c r="F1312" s="50">
        <f>'貼り付けシート（日射量等）'!G1309/3.6*10^3</f>
        <v>13.888888888888889</v>
      </c>
      <c r="G1312" s="50">
        <f>'貼り付けシート（日射量等）'!H1309/3.6*10^3</f>
        <v>152.7777777777778</v>
      </c>
      <c r="H1312" s="91">
        <f>RADIANS('貼り付けシート（日射量等）'!I1309)</f>
        <v>0.68067840827778847</v>
      </c>
      <c r="I1312" s="91">
        <f>IF('貼り付けシート（日射量等）'!J1309&lt;0,RADIANS(360+('貼り付けシート（日射量等）'!J1309)),RADIANS('貼り付けシート（日射量等）'!J1309))</f>
        <v>6.0056779561124882</v>
      </c>
    </row>
    <row r="1313" spans="1:9">
      <c r="A1313" s="20">
        <v>41694</v>
      </c>
      <c r="B1313" s="35" t="s">
        <v>371</v>
      </c>
      <c r="C1313" s="90">
        <f t="shared" si="60"/>
        <v>165.3349646288822</v>
      </c>
      <c r="D1313" s="90">
        <f t="shared" si="61"/>
        <v>14.469983012200418</v>
      </c>
      <c r="E1313" s="90">
        <f t="shared" si="62"/>
        <v>150.86498161668177</v>
      </c>
      <c r="F1313" s="50">
        <f>'貼り付けシート（日射量等）'!G1310/3.6*10^3</f>
        <v>16.666666666666668</v>
      </c>
      <c r="G1313" s="50">
        <f>'貼り付けシート（日射量等）'!H1310/3.6*10^3</f>
        <v>155.55555555555557</v>
      </c>
      <c r="H1313" s="91">
        <f>RADIANS('貼り付けシート（日射量等）'!I1310)</f>
        <v>0.70336768855371479</v>
      </c>
      <c r="I1313" s="91">
        <f>IF('貼り付けシート（日射量等）'!J1310&lt;0,RADIANS(360+('貼り付けシート（日射量等）'!J1310)),RADIANS('貼り付けシート（日射量等）'!J1310))</f>
        <v>5.7595865315812872E-2</v>
      </c>
    </row>
    <row r="1314" spans="1:9">
      <c r="A1314" s="20">
        <v>41694</v>
      </c>
      <c r="B1314" s="35" t="s">
        <v>372</v>
      </c>
      <c r="C1314" s="90">
        <f t="shared" si="60"/>
        <v>135.40171753899227</v>
      </c>
      <c r="D1314" s="90">
        <f t="shared" si="61"/>
        <v>11.476911211003692</v>
      </c>
      <c r="E1314" s="90">
        <f t="shared" si="62"/>
        <v>123.92480632798859</v>
      </c>
      <c r="F1314" s="50">
        <f>'貼り付けシート（日射量等）'!G1311/3.6*10^3</f>
        <v>13.888888888888889</v>
      </c>
      <c r="G1314" s="50">
        <f>'貼り付けシート（日射量等）'!H1311/3.6*10^3</f>
        <v>127.77777777777777</v>
      </c>
      <c r="H1314" s="91">
        <f>RADIANS('貼り付けシート（日射量等）'!I1311)</f>
        <v>0.65973445725385649</v>
      </c>
      <c r="I1314" s="91">
        <f>IF('貼り付けシート（日射量等）'!J1311&lt;0,RADIANS(360+('貼り付けシート（日射量等）'!J1311)),RADIANS('貼り付けシート（日射量等）'!J1311))</f>
        <v>0.38571776469074687</v>
      </c>
    </row>
    <row r="1315" spans="1:9">
      <c r="A1315" s="20">
        <v>41694</v>
      </c>
      <c r="B1315" s="35" t="s">
        <v>373</v>
      </c>
      <c r="C1315" s="90">
        <f t="shared" si="60"/>
        <v>110.40799504532345</v>
      </c>
      <c r="D1315" s="90">
        <f t="shared" si="61"/>
        <v>8.0353289482893935</v>
      </c>
      <c r="E1315" s="90">
        <f t="shared" si="62"/>
        <v>102.37266609703406</v>
      </c>
      <c r="F1315" s="50">
        <f>'貼り付けシート（日射量等）'!G1312/3.6*10^3</f>
        <v>11.111111111111111</v>
      </c>
      <c r="G1315" s="50">
        <f>'貼り付けシート（日射量等）'!H1312/3.6*10^3</f>
        <v>105.55555555555556</v>
      </c>
      <c r="H1315" s="91">
        <f>RADIANS('貼り付けシート（日射量等）'!I1312)</f>
        <v>0.55676003138619112</v>
      </c>
      <c r="I1315" s="91">
        <f>IF('貼り付けシート（日射量等）'!J1312&lt;0,RADIANS(360+('貼り付けシート（日射量等）'!J1312)),RADIANS('貼り付けシート（日射量等）'!J1312))</f>
        <v>0.67544242052180559</v>
      </c>
    </row>
    <row r="1316" spans="1:9">
      <c r="A1316" s="20">
        <v>41694</v>
      </c>
      <c r="B1316" s="35" t="s">
        <v>374</v>
      </c>
      <c r="C1316" s="90">
        <f t="shared" si="60"/>
        <v>94.557477385160993</v>
      </c>
      <c r="D1316" s="90">
        <f t="shared" si="61"/>
        <v>11.042933990212152</v>
      </c>
      <c r="E1316" s="90">
        <f t="shared" si="62"/>
        <v>83.514543394948845</v>
      </c>
      <c r="F1316" s="50">
        <f>'貼り付けシート（日射量等）'!G1313/3.6*10^3</f>
        <v>19.444444444444446</v>
      </c>
      <c r="G1316" s="50">
        <f>'貼り付けシート（日射量等）'!H1313/3.6*10^3</f>
        <v>86.111111111111114</v>
      </c>
      <c r="H1316" s="91">
        <f>RADIANS('貼り付けシート（日射量等）'!I1313)</f>
        <v>0.41364303272265607</v>
      </c>
      <c r="I1316" s="91">
        <f>IF('貼り付けシート（日射量等）'!J1313&lt;0,RADIANS(360+('貼り付けシート（日射量等）'!J1313)),RADIANS('貼り付けシート（日射量等）'!J1313))</f>
        <v>0.9180431865490174</v>
      </c>
    </row>
    <row r="1317" spans="1:9">
      <c r="A1317" s="20">
        <v>41694</v>
      </c>
      <c r="B1317" s="35" t="s">
        <v>375</v>
      </c>
      <c r="C1317" s="90">
        <f t="shared" si="60"/>
        <v>53.006829779143551</v>
      </c>
      <c r="D1317" s="90">
        <f t="shared" si="61"/>
        <v>7.2085317883651543</v>
      </c>
      <c r="E1317" s="90">
        <f t="shared" si="62"/>
        <v>45.798297990778394</v>
      </c>
      <c r="F1317" s="50">
        <f>'貼り付けシート（日射量等）'!G1314/3.6*10^3</f>
        <v>19.444444444444446</v>
      </c>
      <c r="G1317" s="50">
        <f>'貼り付けシート（日射量等）'!H1314/3.6*10^3</f>
        <v>47.222222222222221</v>
      </c>
      <c r="H1317" s="91">
        <f>RADIANS('貼り付けシート（日射量等）'!I1314)</f>
        <v>0.24434609527920614</v>
      </c>
      <c r="I1317" s="91">
        <f>IF('貼り付けシート（日射量等）'!J1314&lt;0,RADIANS(360+('貼り付けシート（日射量等）'!J1314)),RADIANS('貼り付けシート（日射量等）'!J1314))</f>
        <v>1.1239920382843482</v>
      </c>
    </row>
    <row r="1318" spans="1:9">
      <c r="A1318" s="20">
        <v>41694</v>
      </c>
      <c r="B1318" s="35" t="s">
        <v>376</v>
      </c>
      <c r="C1318" s="90">
        <f t="shared" si="60"/>
        <v>13.944164200323236</v>
      </c>
      <c r="D1318" s="90">
        <f t="shared" si="61"/>
        <v>3.1680940848459662</v>
      </c>
      <c r="E1318" s="90">
        <f t="shared" si="62"/>
        <v>10.776070115477269</v>
      </c>
      <c r="F1318" s="50">
        <f>'貼り付けシート（日射量等）'!G1315/3.6*10^3</f>
        <v>22.222222222222221</v>
      </c>
      <c r="G1318" s="50">
        <f>'貼り付けシート（日射量等）'!H1315/3.6*10^3</f>
        <v>11.111111111111111</v>
      </c>
      <c r="H1318" s="91">
        <f>RADIANS('貼り付けシート（日射量等）'!I1315)</f>
        <v>5.5850536063818547E-2</v>
      </c>
      <c r="I1318" s="91">
        <f>IF('貼り付けシート（日射量等）'!J1315&lt;0,RADIANS(360+('貼り付けシート（日射量等）'!J1315)),RADIANS('貼り付けシート（日射量等）'!J1315))</f>
        <v>1.3037609512397643</v>
      </c>
    </row>
    <row r="1319" spans="1:9">
      <c r="A1319" s="20">
        <v>41694</v>
      </c>
      <c r="B1319" s="35" t="s">
        <v>377</v>
      </c>
      <c r="C1319" s="90">
        <f t="shared" si="60"/>
        <v>0</v>
      </c>
      <c r="D1319" s="90">
        <f t="shared" si="61"/>
        <v>0</v>
      </c>
      <c r="E1319" s="90">
        <f t="shared" si="62"/>
        <v>0</v>
      </c>
      <c r="F1319" s="50">
        <f>'貼り付けシート（日射量等）'!G1316/3.6*10^3</f>
        <v>0</v>
      </c>
      <c r="G1319" s="50">
        <f>'貼り付けシート（日射量等）'!H1316/3.6*10^3</f>
        <v>0</v>
      </c>
      <c r="H1319" s="91">
        <f>RADIANS('貼り付けシート（日射量等）'!I1316)</f>
        <v>0</v>
      </c>
      <c r="I1319" s="91">
        <f>IF('貼り付けシート（日射量等）'!J1316&lt;0,RADIANS(360+('貼り付けシート（日射量等）'!J1316)),RADIANS('貼り付けシート（日射量等）'!J1316))</f>
        <v>0</v>
      </c>
    </row>
    <row r="1320" spans="1:9">
      <c r="A1320" s="20">
        <v>41694</v>
      </c>
      <c r="B1320" s="35" t="s">
        <v>378</v>
      </c>
      <c r="C1320" s="90">
        <f t="shared" si="60"/>
        <v>0</v>
      </c>
      <c r="D1320" s="90">
        <f t="shared" si="61"/>
        <v>0</v>
      </c>
      <c r="E1320" s="90">
        <f t="shared" si="62"/>
        <v>0</v>
      </c>
      <c r="F1320" s="50">
        <f>'貼り付けシート（日射量等）'!G1317/3.6*10^3</f>
        <v>0</v>
      </c>
      <c r="G1320" s="50">
        <f>'貼り付けシート（日射量等）'!H1317/3.6*10^3</f>
        <v>0</v>
      </c>
      <c r="H1320" s="91">
        <f>RADIANS('貼り付けシート（日射量等）'!I1317)</f>
        <v>0</v>
      </c>
      <c r="I1320" s="91">
        <f>IF('貼り付けシート（日射量等）'!J1317&lt;0,RADIANS(360+('貼り付けシート（日射量等）'!J1317)),RADIANS('貼り付けシート（日射量等）'!J1317))</f>
        <v>0</v>
      </c>
    </row>
    <row r="1321" spans="1:9">
      <c r="A1321" s="20">
        <v>41694</v>
      </c>
      <c r="B1321" s="35" t="s">
        <v>379</v>
      </c>
      <c r="C1321" s="90">
        <f t="shared" si="60"/>
        <v>0</v>
      </c>
      <c r="D1321" s="90">
        <f t="shared" si="61"/>
        <v>0</v>
      </c>
      <c r="E1321" s="90">
        <f t="shared" si="62"/>
        <v>0</v>
      </c>
      <c r="F1321" s="50">
        <f>'貼り付けシート（日射量等）'!G1318/3.6*10^3</f>
        <v>0</v>
      </c>
      <c r="G1321" s="50">
        <f>'貼り付けシート（日射量等）'!H1318/3.6*10^3</f>
        <v>0</v>
      </c>
      <c r="H1321" s="91">
        <f>RADIANS('貼り付けシート（日射量等）'!I1318)</f>
        <v>0</v>
      </c>
      <c r="I1321" s="91">
        <f>IF('貼り付けシート（日射量等）'!J1318&lt;0,RADIANS(360+('貼り付けシート（日射量等）'!J1318)),RADIANS('貼り付けシート（日射量等）'!J1318))</f>
        <v>0</v>
      </c>
    </row>
    <row r="1322" spans="1:9">
      <c r="A1322" s="20">
        <v>41694</v>
      </c>
      <c r="B1322" s="35" t="s">
        <v>380</v>
      </c>
      <c r="C1322" s="90">
        <f t="shared" si="60"/>
        <v>0</v>
      </c>
      <c r="D1322" s="90">
        <f t="shared" si="61"/>
        <v>0</v>
      </c>
      <c r="E1322" s="90">
        <f t="shared" si="62"/>
        <v>0</v>
      </c>
      <c r="F1322" s="50">
        <f>'貼り付けシート（日射量等）'!G1319/3.6*10^3</f>
        <v>0</v>
      </c>
      <c r="G1322" s="50">
        <f>'貼り付けシート（日射量等）'!H1319/3.6*10^3</f>
        <v>0</v>
      </c>
      <c r="H1322" s="91">
        <f>RADIANS('貼り付けシート（日射量等）'!I1319)</f>
        <v>0</v>
      </c>
      <c r="I1322" s="91">
        <f>IF('貼り付けシート（日射量等）'!J1319&lt;0,RADIANS(360+('貼り付けシート（日射量等）'!J1319)),RADIANS('貼り付けシート（日射量等）'!J1319))</f>
        <v>0</v>
      </c>
    </row>
    <row r="1323" spans="1:9">
      <c r="A1323" s="20">
        <v>41694</v>
      </c>
      <c r="B1323" s="35" t="s">
        <v>381</v>
      </c>
      <c r="C1323" s="90">
        <f t="shared" si="60"/>
        <v>0</v>
      </c>
      <c r="D1323" s="90">
        <f t="shared" si="61"/>
        <v>0</v>
      </c>
      <c r="E1323" s="90">
        <f t="shared" si="62"/>
        <v>0</v>
      </c>
      <c r="F1323" s="50">
        <f>'貼り付けシート（日射量等）'!G1320/3.6*10^3</f>
        <v>0</v>
      </c>
      <c r="G1323" s="50">
        <f>'貼り付けシート（日射量等）'!H1320/3.6*10^3</f>
        <v>0</v>
      </c>
      <c r="H1323" s="91">
        <f>RADIANS('貼り付けシート（日射量等）'!I1320)</f>
        <v>0</v>
      </c>
      <c r="I1323" s="91">
        <f>IF('貼り付けシート（日射量等）'!J1320&lt;0,RADIANS(360+('貼り付けシート（日射量等）'!J1320)),RADIANS('貼り付けシート（日射量等）'!J1320))</f>
        <v>0</v>
      </c>
    </row>
    <row r="1324" spans="1:9">
      <c r="A1324" s="20">
        <v>41694</v>
      </c>
      <c r="B1324" s="35" t="s">
        <v>382</v>
      </c>
      <c r="C1324" s="90">
        <f t="shared" si="60"/>
        <v>0</v>
      </c>
      <c r="D1324" s="90">
        <f t="shared" si="61"/>
        <v>0</v>
      </c>
      <c r="E1324" s="90">
        <f t="shared" si="62"/>
        <v>0</v>
      </c>
      <c r="F1324" s="50">
        <f>'貼り付けシート（日射量等）'!G1321/3.6*10^3</f>
        <v>0</v>
      </c>
      <c r="G1324" s="50">
        <f>'貼り付けシート（日射量等）'!H1321/3.6*10^3</f>
        <v>0</v>
      </c>
      <c r="H1324" s="91">
        <f>RADIANS('貼り付けシート（日射量等）'!I1321)</f>
        <v>0</v>
      </c>
      <c r="I1324" s="91">
        <f>IF('貼り付けシート（日射量等）'!J1321&lt;0,RADIANS(360+('貼り付けシート（日射量等）'!J1321)),RADIANS('貼り付けシート（日射量等）'!J1321))</f>
        <v>0</v>
      </c>
    </row>
    <row r="1325" spans="1:9">
      <c r="A1325" s="20">
        <v>41694</v>
      </c>
      <c r="B1325" s="35" t="s">
        <v>383</v>
      </c>
      <c r="C1325" s="90">
        <f t="shared" si="60"/>
        <v>0</v>
      </c>
      <c r="D1325" s="90">
        <f t="shared" si="61"/>
        <v>0</v>
      </c>
      <c r="E1325" s="90">
        <f t="shared" si="62"/>
        <v>0</v>
      </c>
      <c r="F1325" s="50">
        <f>'貼り付けシート（日射量等）'!G1322/3.6*10^3</f>
        <v>0</v>
      </c>
      <c r="G1325" s="50">
        <f>'貼り付けシート（日射量等）'!H1322/3.6*10^3</f>
        <v>0</v>
      </c>
      <c r="H1325" s="91">
        <f>RADIANS('貼り付けシート（日射量等）'!I1322)</f>
        <v>0</v>
      </c>
      <c r="I1325" s="91">
        <f>IF('貼り付けシート（日射量等）'!J1322&lt;0,RADIANS(360+('貼り付けシート（日射量等）'!J1322)),RADIANS('貼り付けシート（日射量等）'!J1322))</f>
        <v>0</v>
      </c>
    </row>
    <row r="1326" spans="1:9">
      <c r="A1326" s="20">
        <v>41695</v>
      </c>
      <c r="B1326" s="35" t="s">
        <v>360</v>
      </c>
      <c r="C1326" s="90">
        <f t="shared" si="60"/>
        <v>0</v>
      </c>
      <c r="D1326" s="90">
        <f t="shared" si="61"/>
        <v>0</v>
      </c>
      <c r="E1326" s="90">
        <f t="shared" si="62"/>
        <v>0</v>
      </c>
      <c r="F1326" s="50">
        <f>'貼り付けシート（日射量等）'!G1323/3.6*10^3</f>
        <v>0</v>
      </c>
      <c r="G1326" s="50">
        <f>'貼り付けシート（日射量等）'!H1323/3.6*10^3</f>
        <v>0</v>
      </c>
      <c r="H1326" s="91">
        <f>RADIANS('貼り付けシート（日射量等）'!I1323)</f>
        <v>0</v>
      </c>
      <c r="I1326" s="91">
        <f>IF('貼り付けシート（日射量等）'!J1323&lt;0,RADIANS(360+('貼り付けシート（日射量等）'!J1323)),RADIANS('貼り付けシート（日射量等）'!J1323))</f>
        <v>0</v>
      </c>
    </row>
    <row r="1327" spans="1:9">
      <c r="A1327" s="20">
        <v>41695</v>
      </c>
      <c r="B1327" s="35" t="s">
        <v>361</v>
      </c>
      <c r="C1327" s="90">
        <f t="shared" si="60"/>
        <v>0</v>
      </c>
      <c r="D1327" s="90">
        <f t="shared" si="61"/>
        <v>0</v>
      </c>
      <c r="E1327" s="90">
        <f t="shared" si="62"/>
        <v>0</v>
      </c>
      <c r="F1327" s="50">
        <f>'貼り付けシート（日射量等）'!G1324/3.6*10^3</f>
        <v>0</v>
      </c>
      <c r="G1327" s="50">
        <f>'貼り付けシート（日射量等）'!H1324/3.6*10^3</f>
        <v>0</v>
      </c>
      <c r="H1327" s="91">
        <f>RADIANS('貼り付けシート（日射量等）'!I1324)</f>
        <v>0</v>
      </c>
      <c r="I1327" s="91">
        <f>IF('貼り付けシート（日射量等）'!J1324&lt;0,RADIANS(360+('貼り付けシート（日射量等）'!J1324)),RADIANS('貼り付けシート（日射量等）'!J1324))</f>
        <v>0</v>
      </c>
    </row>
    <row r="1328" spans="1:9">
      <c r="A1328" s="20">
        <v>41695</v>
      </c>
      <c r="B1328" s="35" t="s">
        <v>362</v>
      </c>
      <c r="C1328" s="90">
        <f t="shared" si="60"/>
        <v>0</v>
      </c>
      <c r="D1328" s="90">
        <f t="shared" si="61"/>
        <v>0</v>
      </c>
      <c r="E1328" s="90">
        <f t="shared" si="62"/>
        <v>0</v>
      </c>
      <c r="F1328" s="50">
        <f>'貼り付けシート（日射量等）'!G1325/3.6*10^3</f>
        <v>0</v>
      </c>
      <c r="G1328" s="50">
        <f>'貼り付けシート（日射量等）'!H1325/3.6*10^3</f>
        <v>0</v>
      </c>
      <c r="H1328" s="91">
        <f>RADIANS('貼り付けシート（日射量等）'!I1325)</f>
        <v>0</v>
      </c>
      <c r="I1328" s="91">
        <f>IF('貼り付けシート（日射量等）'!J1325&lt;0,RADIANS(360+('貼り付けシート（日射量等）'!J1325)),RADIANS('貼り付けシート（日射量等）'!J1325))</f>
        <v>0</v>
      </c>
    </row>
    <row r="1329" spans="1:9">
      <c r="A1329" s="20">
        <v>41695</v>
      </c>
      <c r="B1329" s="35" t="s">
        <v>363</v>
      </c>
      <c r="C1329" s="90">
        <f t="shared" si="60"/>
        <v>0</v>
      </c>
      <c r="D1329" s="90">
        <f t="shared" si="61"/>
        <v>0</v>
      </c>
      <c r="E1329" s="90">
        <f t="shared" si="62"/>
        <v>0</v>
      </c>
      <c r="F1329" s="50">
        <f>'貼り付けシート（日射量等）'!G1326/3.6*10^3</f>
        <v>0</v>
      </c>
      <c r="G1329" s="50">
        <f>'貼り付けシート（日射量等）'!H1326/3.6*10^3</f>
        <v>0</v>
      </c>
      <c r="H1329" s="91">
        <f>RADIANS('貼り付けシート（日射量等）'!I1326)</f>
        <v>0</v>
      </c>
      <c r="I1329" s="91">
        <f>IF('貼り付けシート（日射量等）'!J1326&lt;0,RADIANS(360+('貼り付けシート（日射量等）'!J1326)),RADIANS('貼り付けシート（日射量等）'!J1326))</f>
        <v>0</v>
      </c>
    </row>
    <row r="1330" spans="1:9">
      <c r="A1330" s="20">
        <v>41695</v>
      </c>
      <c r="B1330" s="35" t="s">
        <v>364</v>
      </c>
      <c r="C1330" s="90">
        <f t="shared" si="60"/>
        <v>0</v>
      </c>
      <c r="D1330" s="90">
        <f t="shared" si="61"/>
        <v>0</v>
      </c>
      <c r="E1330" s="90">
        <f t="shared" si="62"/>
        <v>0</v>
      </c>
      <c r="F1330" s="50">
        <f>'貼り付けシート（日射量等）'!G1327/3.6*10^3</f>
        <v>0</v>
      </c>
      <c r="G1330" s="50">
        <f>'貼り付けシート（日射量等）'!H1327/3.6*10^3</f>
        <v>0</v>
      </c>
      <c r="H1330" s="91">
        <f>RADIANS('貼り付けシート（日射量等）'!I1327)</f>
        <v>0</v>
      </c>
      <c r="I1330" s="91">
        <f>IF('貼り付けシート（日射量等）'!J1327&lt;0,RADIANS(360+('貼り付けシート（日射量等）'!J1327)),RADIANS('貼り付けシート（日射量等）'!J1327))</f>
        <v>0</v>
      </c>
    </row>
    <row r="1331" spans="1:9">
      <c r="A1331" s="20">
        <v>41695</v>
      </c>
      <c r="B1331" s="35" t="s">
        <v>365</v>
      </c>
      <c r="C1331" s="90">
        <f t="shared" si="60"/>
        <v>0</v>
      </c>
      <c r="D1331" s="90">
        <f t="shared" si="61"/>
        <v>0</v>
      </c>
      <c r="E1331" s="90">
        <f t="shared" si="62"/>
        <v>0</v>
      </c>
      <c r="F1331" s="50">
        <f>'貼り付けシート（日射量等）'!G1328/3.6*10^3</f>
        <v>0</v>
      </c>
      <c r="G1331" s="50">
        <f>'貼り付けシート（日射量等）'!H1328/3.6*10^3</f>
        <v>0</v>
      </c>
      <c r="H1331" s="91">
        <f>RADIANS('貼り付けシート（日射量等）'!I1328)</f>
        <v>0</v>
      </c>
      <c r="I1331" s="91">
        <f>IF('貼り付けシート（日射量等）'!J1328&lt;0,RADIANS(360+('貼り付けシート（日射量等）'!J1328)),RADIANS('貼り付けシート（日射量等）'!J1328))</f>
        <v>0</v>
      </c>
    </row>
    <row r="1332" spans="1:9">
      <c r="A1332" s="20">
        <v>41695</v>
      </c>
      <c r="B1332" s="35" t="s">
        <v>366</v>
      </c>
      <c r="C1332" s="90">
        <f t="shared" si="60"/>
        <v>35.685577062902553</v>
      </c>
      <c r="D1332" s="90">
        <f t="shared" si="61"/>
        <v>8.7454017742093839</v>
      </c>
      <c r="E1332" s="90">
        <f t="shared" si="62"/>
        <v>26.940175288693172</v>
      </c>
      <c r="F1332" s="50">
        <f>'貼り付けシート（日射量等）'!G1329/3.6*10^3</f>
        <v>38.888888888888893</v>
      </c>
      <c r="G1332" s="50">
        <f>'貼り付けシート（日射量等）'!H1329/3.6*10^3</f>
        <v>27.777777777777779</v>
      </c>
      <c r="H1332" s="91">
        <f>RADIANS('貼り付けシート（日射量等）'!I1329)</f>
        <v>0.12566370614359174</v>
      </c>
      <c r="I1332" s="91">
        <f>IF('貼り付けシート（日射量等）'!J1329&lt;0,RADIANS(360+('貼り付けシート（日射量等）'!J1329)),RADIANS('貼り付けシート（日射量等）'!J1329))</f>
        <v>5.0335295627516459</v>
      </c>
    </row>
    <row r="1333" spans="1:9">
      <c r="A1333" s="20">
        <v>41695</v>
      </c>
      <c r="B1333" s="35" t="s">
        <v>367</v>
      </c>
      <c r="C1333" s="90">
        <f t="shared" si="60"/>
        <v>91.489536568832733</v>
      </c>
      <c r="D1333" s="90">
        <f t="shared" si="61"/>
        <v>16.05704576049185</v>
      </c>
      <c r="E1333" s="90">
        <f t="shared" si="62"/>
        <v>75.432490808340887</v>
      </c>
      <c r="F1333" s="50">
        <f>'貼り付けシート（日射量等）'!G1330/3.6*10^3</f>
        <v>36.111111111111114</v>
      </c>
      <c r="G1333" s="50">
        <f>'貼り付けシート（日射量等）'!H1330/3.6*10^3</f>
        <v>77.777777777777786</v>
      </c>
      <c r="H1333" s="91">
        <f>RADIANS('貼り付けシート（日射量等）'!I1330)</f>
        <v>0.30892327760299632</v>
      </c>
      <c r="I1333" s="91">
        <f>IF('貼り付けシート（日射量等）'!J1330&lt;0,RADIANS(360+('貼り付けシート（日射量等）'!J1330)),RADIANS('貼り付けシート（日射量等）'!J1330))</f>
        <v>5.2220251219670342</v>
      </c>
    </row>
    <row r="1334" spans="1:9">
      <c r="A1334" s="20">
        <v>41695</v>
      </c>
      <c r="B1334" s="35" t="s">
        <v>368</v>
      </c>
      <c r="C1334" s="90">
        <f t="shared" si="60"/>
        <v>448.36971650380224</v>
      </c>
      <c r="D1334" s="90">
        <f t="shared" si="61"/>
        <v>310.97482253146705</v>
      </c>
      <c r="E1334" s="90">
        <f t="shared" si="62"/>
        <v>137.39489397233518</v>
      </c>
      <c r="F1334" s="50">
        <f>'貼り付けシート（日射量等）'!G1331/3.6*10^3</f>
        <v>494.44444444444446</v>
      </c>
      <c r="G1334" s="50">
        <f>'貼り付けシート（日射量等）'!H1331/3.6*10^3</f>
        <v>141.66666666666666</v>
      </c>
      <c r="H1334" s="91">
        <f>RADIANS('貼り付けシート（日射量等）'!I1331)</f>
        <v>0.47123889803846897</v>
      </c>
      <c r="I1334" s="91">
        <f>IF('貼り付けシート（日射量等）'!J1331&lt;0,RADIANS(360+('貼り付けシート（日射量等）'!J1331)),RADIANS('貼り付けシート（日射量等）'!J1331))</f>
        <v>5.4384459492143309</v>
      </c>
    </row>
    <row r="1335" spans="1:9">
      <c r="A1335" s="20">
        <v>41695</v>
      </c>
      <c r="B1335" s="35" t="s">
        <v>369</v>
      </c>
      <c r="C1335" s="90">
        <f t="shared" si="60"/>
        <v>688.86040776450989</v>
      </c>
      <c r="D1335" s="90">
        <f t="shared" si="61"/>
        <v>578.40568908086789</v>
      </c>
      <c r="E1335" s="90">
        <f t="shared" si="62"/>
        <v>110.45471868364199</v>
      </c>
      <c r="F1335" s="50">
        <f>'貼り付けシート（日射量等）'!G1332/3.6*10^3</f>
        <v>752.77777777777771</v>
      </c>
      <c r="G1335" s="50">
        <f>'貼り付けシート（日射量等）'!H1332/3.6*10^3</f>
        <v>113.88888888888887</v>
      </c>
      <c r="H1335" s="91">
        <f>RADIANS('貼り付けシート（日射量等）'!I1332)</f>
        <v>0.60388392119003809</v>
      </c>
      <c r="I1335" s="91">
        <f>IF('貼り付けシート（日射量等）'!J1332&lt;0,RADIANS(360+('貼り付けシート（日射量等）'!J1332)),RADIANS('貼り付けシート（日射量等）'!J1332))</f>
        <v>5.6985000077614858</v>
      </c>
    </row>
    <row r="1336" spans="1:9">
      <c r="A1336" s="20">
        <v>41695</v>
      </c>
      <c r="B1336" s="35" t="s">
        <v>370</v>
      </c>
      <c r="C1336" s="90">
        <f t="shared" si="60"/>
        <v>304.59183335707081</v>
      </c>
      <c r="D1336" s="90">
        <f t="shared" si="61"/>
        <v>75.600343403178826</v>
      </c>
      <c r="E1336" s="90">
        <f t="shared" si="62"/>
        <v>228.99148995389197</v>
      </c>
      <c r="F1336" s="50">
        <f>'貼り付けシート（日射量等）'!G1333/3.6*10^3</f>
        <v>88.888888888888886</v>
      </c>
      <c r="G1336" s="50">
        <f>'貼り付けシート（日射量等）'!H1333/3.6*10^3</f>
        <v>236.11111111111111</v>
      </c>
      <c r="H1336" s="91">
        <f>RADIANS('貼り付けシート（日射量等）'!I1333)</f>
        <v>0.6876597252857658</v>
      </c>
      <c r="I1336" s="91">
        <f>IF('貼り付けシート（日射量等）'!J1333&lt;0,RADIANS(360+('貼り付けシート（日射量等）'!J1333)),RADIANS('貼り付けシート（日射量等）'!J1333))</f>
        <v>6.003932626860494</v>
      </c>
    </row>
    <row r="1337" spans="1:9">
      <c r="A1337" s="20">
        <v>41695</v>
      </c>
      <c r="B1337" s="35" t="s">
        <v>371</v>
      </c>
      <c r="C1337" s="90">
        <f t="shared" si="60"/>
        <v>413.58378234466261</v>
      </c>
      <c r="D1337" s="90">
        <f t="shared" si="61"/>
        <v>154.95809957320816</v>
      </c>
      <c r="E1337" s="90">
        <f t="shared" si="62"/>
        <v>258.62568277145448</v>
      </c>
      <c r="F1337" s="50">
        <f>'貼り付けシート（日射量等）'!G1334/3.6*10^3</f>
        <v>177.77777777777777</v>
      </c>
      <c r="G1337" s="50">
        <f>'貼り付けシート（日射量等）'!H1334/3.6*10^3</f>
        <v>266.66666666666669</v>
      </c>
      <c r="H1337" s="91">
        <f>RADIANS('貼り付けシート（日射量等）'!I1334)</f>
        <v>0.71034900556169223</v>
      </c>
      <c r="I1337" s="91">
        <f>IF('貼り付けシート（日射量等）'!J1334&lt;0,RADIANS(360+('貼り付けシート（日射量等）'!J1334)),RADIANS('貼り付けシート（日射量等）'!J1334))</f>
        <v>5.7595865315812872E-2</v>
      </c>
    </row>
    <row r="1338" spans="1:9">
      <c r="A1338" s="20">
        <v>41695</v>
      </c>
      <c r="B1338" s="35" t="s">
        <v>372</v>
      </c>
      <c r="C1338" s="90">
        <f t="shared" si="60"/>
        <v>177.36969934310426</v>
      </c>
      <c r="D1338" s="90">
        <f t="shared" si="61"/>
        <v>18.422665139814534</v>
      </c>
      <c r="E1338" s="90">
        <f t="shared" si="62"/>
        <v>158.94703420328972</v>
      </c>
      <c r="F1338" s="50">
        <f>'貼り付けシート（日射量等）'!G1335/3.6*10^3</f>
        <v>22.222222222222221</v>
      </c>
      <c r="G1338" s="50">
        <f>'貼り付けシート（日射量等）'!H1335/3.6*10^3</f>
        <v>163.88888888888889</v>
      </c>
      <c r="H1338" s="91">
        <f>RADIANS('貼り付けシート（日射量等）'!I1335)</f>
        <v>0.66497044500983959</v>
      </c>
      <c r="I1338" s="91">
        <f>IF('貼り付けシート（日射量等）'!J1335&lt;0,RADIANS(360+('貼り付けシート（日射量等）'!J1335)),RADIANS('貼り付けシート（日射量等）'!J1335))</f>
        <v>0.38746309394274114</v>
      </c>
    </row>
    <row r="1339" spans="1:9">
      <c r="A1339" s="20">
        <v>41695</v>
      </c>
      <c r="B1339" s="35" t="s">
        <v>373</v>
      </c>
      <c r="C1339" s="90">
        <f t="shared" si="60"/>
        <v>145.4456242582927</v>
      </c>
      <c r="D1339" s="90">
        <f t="shared" si="61"/>
        <v>16.132782872565457</v>
      </c>
      <c r="E1339" s="90">
        <f t="shared" si="62"/>
        <v>129.31284138572724</v>
      </c>
      <c r="F1339" s="50">
        <f>'貼り付けシート（日射量等）'!G1336/3.6*10^3</f>
        <v>22.222222222222221</v>
      </c>
      <c r="G1339" s="50">
        <f>'貼り付けシート（日射量等）'!H1336/3.6*10^3</f>
        <v>133.33333333333334</v>
      </c>
      <c r="H1339" s="91">
        <f>RADIANS('貼り付けシート（日射量等）'!I1336)</f>
        <v>0.56199601914217412</v>
      </c>
      <c r="I1339" s="91">
        <f>IF('貼り付けシート（日射量等）'!J1336&lt;0,RADIANS(360+('貼り付けシート（日射量等）'!J1336)),RADIANS('貼り付けシート（日射量等）'!J1336))</f>
        <v>0.67893307902579414</v>
      </c>
    </row>
    <row r="1340" spans="1:9">
      <c r="A1340" s="20">
        <v>41695</v>
      </c>
      <c r="B1340" s="35" t="s">
        <v>374</v>
      </c>
      <c r="C1340" s="90">
        <f t="shared" si="60"/>
        <v>128.3686019577772</v>
      </c>
      <c r="D1340" s="90">
        <f t="shared" si="61"/>
        <v>20.607900803004505</v>
      </c>
      <c r="E1340" s="90">
        <f t="shared" si="62"/>
        <v>107.76070115477269</v>
      </c>
      <c r="F1340" s="50">
        <f>'貼り付けシート（日射量等）'!G1337/3.6*10^3</f>
        <v>36.111111111111114</v>
      </c>
      <c r="G1340" s="50">
        <f>'貼り付けシート（日射量等）'!H1337/3.6*10^3</f>
        <v>111.11111111111111</v>
      </c>
      <c r="H1340" s="91">
        <f>RADIANS('貼り付けシート（日射量等）'!I1337)</f>
        <v>0.41887902047863912</v>
      </c>
      <c r="I1340" s="91">
        <f>IF('貼り付けシート（日射量等）'!J1337&lt;0,RADIANS(360+('貼り付けシート（日射量等）'!J1337)),RADIANS('貼り付けシート（日射量等）'!J1337))</f>
        <v>0.92327917430500028</v>
      </c>
    </row>
    <row r="1341" spans="1:9">
      <c r="A1341" s="20">
        <v>41695</v>
      </c>
      <c r="B1341" s="35" t="s">
        <v>375</v>
      </c>
      <c r="C1341" s="90">
        <f t="shared" si="60"/>
        <v>65.269490635855803</v>
      </c>
      <c r="D1341" s="90">
        <f t="shared" si="61"/>
        <v>11.389140058469462</v>
      </c>
      <c r="E1341" s="90">
        <f t="shared" si="62"/>
        <v>53.880350577386345</v>
      </c>
      <c r="F1341" s="50">
        <f>'貼り付けシート（日射量等）'!G1338/3.6*10^3</f>
        <v>30.555555555555554</v>
      </c>
      <c r="G1341" s="50">
        <f>'貼り付けシート（日射量等）'!H1338/3.6*10^3</f>
        <v>55.555555555555557</v>
      </c>
      <c r="H1341" s="91">
        <f>RADIANS('貼り付けシート（日射量等）'!I1338)</f>
        <v>0.24783675378319478</v>
      </c>
      <c r="I1341" s="91">
        <f>IF('貼り付けシート（日射量等）'!J1338&lt;0,RADIANS(360+('貼り付けシート（日射量等）'!J1338)),RADIANS('貼り付けシート（日射量等）'!J1338))</f>
        <v>1.1274826967883367</v>
      </c>
    </row>
    <row r="1342" spans="1:9">
      <c r="A1342" s="20">
        <v>41695</v>
      </c>
      <c r="B1342" s="35" t="s">
        <v>376</v>
      </c>
      <c r="C1342" s="90">
        <f t="shared" si="60"/>
        <v>15.178981318904189</v>
      </c>
      <c r="D1342" s="90">
        <f t="shared" si="61"/>
        <v>4.4029112034269184</v>
      </c>
      <c r="E1342" s="90">
        <f t="shared" si="62"/>
        <v>10.776070115477269</v>
      </c>
      <c r="F1342" s="50">
        <f>'貼り付けシート（日射量等）'!G1339/3.6*10^3</f>
        <v>30.555555555555554</v>
      </c>
      <c r="G1342" s="50">
        <f>'貼り付けシート（日射量等）'!H1339/3.6*10^3</f>
        <v>11.111111111111111</v>
      </c>
      <c r="H1342" s="91">
        <f>RADIANS('貼り付けシート（日射量等）'!I1339)</f>
        <v>5.9341194567807204E-2</v>
      </c>
      <c r="I1342" s="91">
        <f>IF('貼り付けシート（日射量等）'!J1339&lt;0,RADIANS(360+('貼り付けシート（日射量等）'!J1339)),RADIANS('貼り付けシート（日射量等）'!J1339))</f>
        <v>1.3089969389957472</v>
      </c>
    </row>
    <row r="1343" spans="1:9">
      <c r="A1343" s="20">
        <v>41695</v>
      </c>
      <c r="B1343" s="35" t="s">
        <v>377</v>
      </c>
      <c r="C1343" s="90">
        <f t="shared" si="60"/>
        <v>0</v>
      </c>
      <c r="D1343" s="90">
        <f t="shared" si="61"/>
        <v>0</v>
      </c>
      <c r="E1343" s="90">
        <f t="shared" si="62"/>
        <v>0</v>
      </c>
      <c r="F1343" s="50">
        <f>'貼り付けシート（日射量等）'!G1340/3.6*10^3</f>
        <v>0</v>
      </c>
      <c r="G1343" s="50">
        <f>'貼り付けシート（日射量等）'!H1340/3.6*10^3</f>
        <v>0</v>
      </c>
      <c r="H1343" s="91">
        <f>RADIANS('貼り付けシート（日射量等）'!I1340)</f>
        <v>0</v>
      </c>
      <c r="I1343" s="91">
        <f>IF('貼り付けシート（日射量等）'!J1340&lt;0,RADIANS(360+('貼り付けシート（日射量等）'!J1340)),RADIANS('貼り付けシート（日射量等）'!J1340))</f>
        <v>0</v>
      </c>
    </row>
    <row r="1344" spans="1:9">
      <c r="A1344" s="20">
        <v>41695</v>
      </c>
      <c r="B1344" s="35" t="s">
        <v>378</v>
      </c>
      <c r="C1344" s="90">
        <f t="shared" si="60"/>
        <v>0</v>
      </c>
      <c r="D1344" s="90">
        <f t="shared" si="61"/>
        <v>0</v>
      </c>
      <c r="E1344" s="90">
        <f t="shared" si="62"/>
        <v>0</v>
      </c>
      <c r="F1344" s="50">
        <f>'貼り付けシート（日射量等）'!G1341/3.6*10^3</f>
        <v>0</v>
      </c>
      <c r="G1344" s="50">
        <f>'貼り付けシート（日射量等）'!H1341/3.6*10^3</f>
        <v>0</v>
      </c>
      <c r="H1344" s="91">
        <f>RADIANS('貼り付けシート（日射量等）'!I1341)</f>
        <v>0</v>
      </c>
      <c r="I1344" s="91">
        <f>IF('貼り付けシート（日射量等）'!J1341&lt;0,RADIANS(360+('貼り付けシート（日射量等）'!J1341)),RADIANS('貼り付けシート（日射量等）'!J1341))</f>
        <v>0</v>
      </c>
    </row>
    <row r="1345" spans="1:9">
      <c r="A1345" s="20">
        <v>41695</v>
      </c>
      <c r="B1345" s="35" t="s">
        <v>379</v>
      </c>
      <c r="C1345" s="90">
        <f t="shared" si="60"/>
        <v>0</v>
      </c>
      <c r="D1345" s="90">
        <f t="shared" si="61"/>
        <v>0</v>
      </c>
      <c r="E1345" s="90">
        <f t="shared" si="62"/>
        <v>0</v>
      </c>
      <c r="F1345" s="50">
        <f>'貼り付けシート（日射量等）'!G1342/3.6*10^3</f>
        <v>0</v>
      </c>
      <c r="G1345" s="50">
        <f>'貼り付けシート（日射量等）'!H1342/3.6*10^3</f>
        <v>0</v>
      </c>
      <c r="H1345" s="91">
        <f>RADIANS('貼り付けシート（日射量等）'!I1342)</f>
        <v>0</v>
      </c>
      <c r="I1345" s="91">
        <f>IF('貼り付けシート（日射量等）'!J1342&lt;0,RADIANS(360+('貼り付けシート（日射量等）'!J1342)),RADIANS('貼り付けシート（日射量等）'!J1342))</f>
        <v>0</v>
      </c>
    </row>
    <row r="1346" spans="1:9">
      <c r="A1346" s="20">
        <v>41695</v>
      </c>
      <c r="B1346" s="35" t="s">
        <v>380</v>
      </c>
      <c r="C1346" s="90">
        <f t="shared" si="60"/>
        <v>0</v>
      </c>
      <c r="D1346" s="90">
        <f t="shared" si="61"/>
        <v>0</v>
      </c>
      <c r="E1346" s="90">
        <f t="shared" si="62"/>
        <v>0</v>
      </c>
      <c r="F1346" s="50">
        <f>'貼り付けシート（日射量等）'!G1343/3.6*10^3</f>
        <v>0</v>
      </c>
      <c r="G1346" s="50">
        <f>'貼り付けシート（日射量等）'!H1343/3.6*10^3</f>
        <v>0</v>
      </c>
      <c r="H1346" s="91">
        <f>RADIANS('貼り付けシート（日射量等）'!I1343)</f>
        <v>0</v>
      </c>
      <c r="I1346" s="91">
        <f>IF('貼り付けシート（日射量等）'!J1343&lt;0,RADIANS(360+('貼り付けシート（日射量等）'!J1343)),RADIANS('貼り付けシート（日射量等）'!J1343))</f>
        <v>0</v>
      </c>
    </row>
    <row r="1347" spans="1:9">
      <c r="A1347" s="20">
        <v>41695</v>
      </c>
      <c r="B1347" s="35" t="s">
        <v>381</v>
      </c>
      <c r="C1347" s="90">
        <f t="shared" si="60"/>
        <v>0</v>
      </c>
      <c r="D1347" s="90">
        <f t="shared" si="61"/>
        <v>0</v>
      </c>
      <c r="E1347" s="90">
        <f t="shared" si="62"/>
        <v>0</v>
      </c>
      <c r="F1347" s="50">
        <f>'貼り付けシート（日射量等）'!G1344/3.6*10^3</f>
        <v>0</v>
      </c>
      <c r="G1347" s="50">
        <f>'貼り付けシート（日射量等）'!H1344/3.6*10^3</f>
        <v>0</v>
      </c>
      <c r="H1347" s="91">
        <f>RADIANS('貼り付けシート（日射量等）'!I1344)</f>
        <v>0</v>
      </c>
      <c r="I1347" s="91">
        <f>IF('貼り付けシート（日射量等）'!J1344&lt;0,RADIANS(360+('貼り付けシート（日射量等）'!J1344)),RADIANS('貼り付けシート（日射量等）'!J1344))</f>
        <v>0</v>
      </c>
    </row>
    <row r="1348" spans="1:9">
      <c r="A1348" s="20">
        <v>41695</v>
      </c>
      <c r="B1348" s="35" t="s">
        <v>382</v>
      </c>
      <c r="C1348" s="90">
        <f t="shared" si="60"/>
        <v>0</v>
      </c>
      <c r="D1348" s="90">
        <f t="shared" si="61"/>
        <v>0</v>
      </c>
      <c r="E1348" s="90">
        <f t="shared" si="62"/>
        <v>0</v>
      </c>
      <c r="F1348" s="50">
        <f>'貼り付けシート（日射量等）'!G1345/3.6*10^3</f>
        <v>0</v>
      </c>
      <c r="G1348" s="50">
        <f>'貼り付けシート（日射量等）'!H1345/3.6*10^3</f>
        <v>0</v>
      </c>
      <c r="H1348" s="91">
        <f>RADIANS('貼り付けシート（日射量等）'!I1345)</f>
        <v>0</v>
      </c>
      <c r="I1348" s="91">
        <f>IF('貼り付けシート（日射量等）'!J1345&lt;0,RADIANS(360+('貼り付けシート（日射量等）'!J1345)),RADIANS('貼り付けシート（日射量等）'!J1345))</f>
        <v>0</v>
      </c>
    </row>
    <row r="1349" spans="1:9">
      <c r="A1349" s="20">
        <v>41695</v>
      </c>
      <c r="B1349" s="35" t="s">
        <v>383</v>
      </c>
      <c r="C1349" s="90">
        <f t="shared" si="60"/>
        <v>0</v>
      </c>
      <c r="D1349" s="90">
        <f t="shared" si="61"/>
        <v>0</v>
      </c>
      <c r="E1349" s="90">
        <f t="shared" si="62"/>
        <v>0</v>
      </c>
      <c r="F1349" s="50">
        <f>'貼り付けシート（日射量等）'!G1346/3.6*10^3</f>
        <v>0</v>
      </c>
      <c r="G1349" s="50">
        <f>'貼り付けシート（日射量等）'!H1346/3.6*10^3</f>
        <v>0</v>
      </c>
      <c r="H1349" s="91">
        <f>RADIANS('貼り付けシート（日射量等）'!I1346)</f>
        <v>0</v>
      </c>
      <c r="I1349" s="91">
        <f>IF('貼り付けシート（日射量等）'!J1346&lt;0,RADIANS(360+('貼り付けシート（日射量等）'!J1346)),RADIANS('貼り付けシート（日射量等）'!J1346))</f>
        <v>0</v>
      </c>
    </row>
    <row r="1350" spans="1:9">
      <c r="A1350" s="20">
        <v>41696</v>
      </c>
      <c r="B1350" s="35" t="s">
        <v>360</v>
      </c>
      <c r="C1350" s="90">
        <f t="shared" si="60"/>
        <v>0</v>
      </c>
      <c r="D1350" s="90">
        <f t="shared" si="61"/>
        <v>0</v>
      </c>
      <c r="E1350" s="90">
        <f t="shared" si="62"/>
        <v>0</v>
      </c>
      <c r="F1350" s="50">
        <f>'貼り付けシート（日射量等）'!G1347/3.6*10^3</f>
        <v>0</v>
      </c>
      <c r="G1350" s="50">
        <f>'貼り付けシート（日射量等）'!H1347/3.6*10^3</f>
        <v>0</v>
      </c>
      <c r="H1350" s="91">
        <f>RADIANS('貼り付けシート（日射量等）'!I1347)</f>
        <v>0</v>
      </c>
      <c r="I1350" s="91">
        <f>IF('貼り付けシート（日射量等）'!J1347&lt;0,RADIANS(360+('貼り付けシート（日射量等）'!J1347)),RADIANS('貼り付けシート（日射量等）'!J1347))</f>
        <v>0</v>
      </c>
    </row>
    <row r="1351" spans="1:9">
      <c r="A1351" s="20">
        <v>41696</v>
      </c>
      <c r="B1351" s="35" t="s">
        <v>361</v>
      </c>
      <c r="C1351" s="90">
        <f t="shared" ref="C1351:C1414" si="63">IF(D1351&lt;0,E1351,D1351+E1351)</f>
        <v>0</v>
      </c>
      <c r="D1351" s="90">
        <f t="shared" ref="D1351:D1414" si="64">F1351*(SIN(H1351)*COS($O$5)+COS(H1351)*SIN($O$5)*COS($O$4-I1351))</f>
        <v>0</v>
      </c>
      <c r="E1351" s="90">
        <f t="shared" ref="E1351:E1414" si="65">G1351*(1+COS($O$5))/2</f>
        <v>0</v>
      </c>
      <c r="F1351" s="50">
        <f>'貼り付けシート（日射量等）'!G1348/3.6*10^3</f>
        <v>0</v>
      </c>
      <c r="G1351" s="50">
        <f>'貼り付けシート（日射量等）'!H1348/3.6*10^3</f>
        <v>0</v>
      </c>
      <c r="H1351" s="91">
        <f>RADIANS('貼り付けシート（日射量等）'!I1348)</f>
        <v>0</v>
      </c>
      <c r="I1351" s="91">
        <f>IF('貼り付けシート（日射量等）'!J1348&lt;0,RADIANS(360+('貼り付けシート（日射量等）'!J1348)),RADIANS('貼り付けシート（日射量等）'!J1348))</f>
        <v>0</v>
      </c>
    </row>
    <row r="1352" spans="1:9">
      <c r="A1352" s="20">
        <v>41696</v>
      </c>
      <c r="B1352" s="35" t="s">
        <v>362</v>
      </c>
      <c r="C1352" s="90">
        <f t="shared" si="63"/>
        <v>0</v>
      </c>
      <c r="D1352" s="90">
        <f t="shared" si="64"/>
        <v>0</v>
      </c>
      <c r="E1352" s="90">
        <f t="shared" si="65"/>
        <v>0</v>
      </c>
      <c r="F1352" s="50">
        <f>'貼り付けシート（日射量等）'!G1349/3.6*10^3</f>
        <v>0</v>
      </c>
      <c r="G1352" s="50">
        <f>'貼り付けシート（日射量等）'!H1349/3.6*10^3</f>
        <v>0</v>
      </c>
      <c r="H1352" s="91">
        <f>RADIANS('貼り付けシート（日射量等）'!I1349)</f>
        <v>0</v>
      </c>
      <c r="I1352" s="91">
        <f>IF('貼り付けシート（日射量等）'!J1349&lt;0,RADIANS(360+('貼り付けシート（日射量等）'!J1349)),RADIANS('貼り付けシート（日射量等）'!J1349))</f>
        <v>0</v>
      </c>
    </row>
    <row r="1353" spans="1:9">
      <c r="A1353" s="20">
        <v>41696</v>
      </c>
      <c r="B1353" s="35" t="s">
        <v>363</v>
      </c>
      <c r="C1353" s="90">
        <f t="shared" si="63"/>
        <v>0</v>
      </c>
      <c r="D1353" s="90">
        <f t="shared" si="64"/>
        <v>0</v>
      </c>
      <c r="E1353" s="90">
        <f t="shared" si="65"/>
        <v>0</v>
      </c>
      <c r="F1353" s="50">
        <f>'貼り付けシート（日射量等）'!G1350/3.6*10^3</f>
        <v>0</v>
      </c>
      <c r="G1353" s="50">
        <f>'貼り付けシート（日射量等）'!H1350/3.6*10^3</f>
        <v>0</v>
      </c>
      <c r="H1353" s="91">
        <f>RADIANS('貼り付けシート（日射量等）'!I1350)</f>
        <v>0</v>
      </c>
      <c r="I1353" s="91">
        <f>IF('貼り付けシート（日射量等）'!J1350&lt;0,RADIANS(360+('貼り付けシート（日射量等）'!J1350)),RADIANS('貼り付けシート（日射量等）'!J1350))</f>
        <v>0</v>
      </c>
    </row>
    <row r="1354" spans="1:9">
      <c r="A1354" s="20">
        <v>41696</v>
      </c>
      <c r="B1354" s="35" t="s">
        <v>364</v>
      </c>
      <c r="C1354" s="90">
        <f t="shared" si="63"/>
        <v>0</v>
      </c>
      <c r="D1354" s="90">
        <f t="shared" si="64"/>
        <v>0</v>
      </c>
      <c r="E1354" s="90">
        <f t="shared" si="65"/>
        <v>0</v>
      </c>
      <c r="F1354" s="50">
        <f>'貼り付けシート（日射量等）'!G1351/3.6*10^3</f>
        <v>0</v>
      </c>
      <c r="G1354" s="50">
        <f>'貼り付けシート（日射量等）'!H1351/3.6*10^3</f>
        <v>0</v>
      </c>
      <c r="H1354" s="91">
        <f>RADIANS('貼り付けシート（日射量等）'!I1351)</f>
        <v>0</v>
      </c>
      <c r="I1354" s="91">
        <f>IF('貼り付けシート（日射量等）'!J1351&lt;0,RADIANS(360+('貼り付けシート（日射量等）'!J1351)),RADIANS('貼り付けシート（日射量等）'!J1351))</f>
        <v>0</v>
      </c>
    </row>
    <row r="1355" spans="1:9">
      <c r="A1355" s="20">
        <v>41696</v>
      </c>
      <c r="B1355" s="35" t="s">
        <v>365</v>
      </c>
      <c r="C1355" s="90">
        <f t="shared" si="63"/>
        <v>0</v>
      </c>
      <c r="D1355" s="90">
        <f t="shared" si="64"/>
        <v>0</v>
      </c>
      <c r="E1355" s="90">
        <f t="shared" si="65"/>
        <v>0</v>
      </c>
      <c r="F1355" s="50">
        <f>'貼り付けシート（日射量等）'!G1352/3.6*10^3</f>
        <v>0</v>
      </c>
      <c r="G1355" s="50">
        <f>'貼り付けシート（日射量等）'!H1352/3.6*10^3</f>
        <v>0</v>
      </c>
      <c r="H1355" s="91">
        <f>RADIANS('貼り付けシート（日射量等）'!I1352)</f>
        <v>0</v>
      </c>
      <c r="I1355" s="91">
        <f>IF('貼り付けシート（日射量等）'!J1352&lt;0,RADIANS(360+('貼り付けシート（日射量等）'!J1352)),RADIANS('貼り付けシート（日射量等）'!J1352))</f>
        <v>0</v>
      </c>
    </row>
    <row r="1356" spans="1:9">
      <c r="A1356" s="20">
        <v>41696</v>
      </c>
      <c r="B1356" s="35" t="s">
        <v>366</v>
      </c>
      <c r="C1356" s="90">
        <f t="shared" si="63"/>
        <v>29.325389581679495</v>
      </c>
      <c r="D1356" s="90">
        <f t="shared" si="64"/>
        <v>5.0792318218556431</v>
      </c>
      <c r="E1356" s="90">
        <f t="shared" si="65"/>
        <v>24.246157759823852</v>
      </c>
      <c r="F1356" s="50">
        <f>'貼り付けシート（日射量等）'!G1353/3.6*10^3</f>
        <v>22.222222222222221</v>
      </c>
      <c r="G1356" s="50">
        <f>'貼り付けシート（日射量等）'!H1353/3.6*10^3</f>
        <v>24.999999999999996</v>
      </c>
      <c r="H1356" s="91">
        <f>RADIANS('貼り付けシート（日射量等）'!I1353)</f>
        <v>0.1308996938995747</v>
      </c>
      <c r="I1356" s="91">
        <f>IF('貼り付けシート（日射量等）'!J1353&lt;0,RADIANS(360+('貼り付けシート（日射量等）'!J1353)),RADIANS('貼り付けシート（日射量等）'!J1353))</f>
        <v>5.0300389042476574</v>
      </c>
    </row>
    <row r="1357" spans="1:9">
      <c r="A1357" s="20">
        <v>41696</v>
      </c>
      <c r="B1357" s="35" t="s">
        <v>367</v>
      </c>
      <c r="C1357" s="90">
        <f t="shared" si="63"/>
        <v>96.775813246327203</v>
      </c>
      <c r="D1357" s="90">
        <f t="shared" si="64"/>
        <v>18.649304909117014</v>
      </c>
      <c r="E1357" s="90">
        <f t="shared" si="65"/>
        <v>78.126508337210183</v>
      </c>
      <c r="F1357" s="50">
        <f>'貼り付けシート（日射量等）'!G1354/3.6*10^3</f>
        <v>41.666666666666664</v>
      </c>
      <c r="G1357" s="50">
        <f>'貼り付けシート（日射量等）'!H1354/3.6*10^3</f>
        <v>80.555555555555543</v>
      </c>
      <c r="H1357" s="91">
        <f>RADIANS('貼り付けシート（日射量等）'!I1354)</f>
        <v>0.31415926535897931</v>
      </c>
      <c r="I1357" s="91">
        <f>IF('貼り付けシート（日射量等）'!J1354&lt;0,RADIANS(360+('貼り付けシート（日射量等）'!J1354)),RADIANS('貼り付けシート（日射量等）'!J1354))</f>
        <v>5.2167891342110506</v>
      </c>
    </row>
    <row r="1358" spans="1:9">
      <c r="A1358" s="20">
        <v>41696</v>
      </c>
      <c r="B1358" s="35" t="s">
        <v>368</v>
      </c>
      <c r="C1358" s="90">
        <f t="shared" si="63"/>
        <v>116.44498126616266</v>
      </c>
      <c r="D1358" s="90">
        <f t="shared" si="64"/>
        <v>14.072315169128606</v>
      </c>
      <c r="E1358" s="90">
        <f t="shared" si="65"/>
        <v>102.37266609703406</v>
      </c>
      <c r="F1358" s="50">
        <f>'貼り付けシート（日射量等）'!G1355/3.6*10^3</f>
        <v>22.222222222222221</v>
      </c>
      <c r="G1358" s="50">
        <f>'貼り付けシート（日射量等）'!H1355/3.6*10^3</f>
        <v>105.55555555555556</v>
      </c>
      <c r="H1358" s="91">
        <f>RADIANS('貼り付けシート（日射量等）'!I1355)</f>
        <v>0.4782202150464463</v>
      </c>
      <c r="I1358" s="91">
        <f>IF('貼り付けシート（日射量等）'!J1355&lt;0,RADIANS(360+('貼り付けシート（日射量等）'!J1355)),RADIANS('貼り付けシート（日射量等）'!J1355))</f>
        <v>5.4349552907103416</v>
      </c>
    </row>
    <row r="1359" spans="1:9">
      <c r="A1359" s="20">
        <v>41696</v>
      </c>
      <c r="B1359" s="35" t="s">
        <v>369</v>
      </c>
      <c r="C1359" s="90">
        <f t="shared" si="63"/>
        <v>151.83446370248123</v>
      </c>
      <c r="D1359" s="90">
        <f t="shared" si="64"/>
        <v>17.133587259015364</v>
      </c>
      <c r="E1359" s="90">
        <f t="shared" si="65"/>
        <v>134.70087644346586</v>
      </c>
      <c r="F1359" s="50">
        <f>'貼り付けシート（日射量等）'!G1356/3.6*10^3</f>
        <v>22.222222222222221</v>
      </c>
      <c r="G1359" s="50">
        <f>'貼り付けシート（日射量等）'!H1356/3.6*10^3</f>
        <v>138.88888888888889</v>
      </c>
      <c r="H1359" s="91">
        <f>RADIANS('貼り付けシート（日射量等）'!I1356)</f>
        <v>0.60911990894602097</v>
      </c>
      <c r="I1359" s="91">
        <f>IF('貼り付けシート（日射量等）'!J1356&lt;0,RADIANS(360+('貼り付けシート（日射量等）'!J1356)),RADIANS('貼り付けシート（日射量等）'!J1356))</f>
        <v>5.6950093492574974</v>
      </c>
    </row>
    <row r="1360" spans="1:9">
      <c r="A1360" s="20">
        <v>41696</v>
      </c>
      <c r="B1360" s="35" t="s">
        <v>370</v>
      </c>
      <c r="C1360" s="90">
        <f t="shared" si="63"/>
        <v>272.46110885581743</v>
      </c>
      <c r="D1360" s="90">
        <f t="shared" si="64"/>
        <v>56.939706546272042</v>
      </c>
      <c r="E1360" s="90">
        <f t="shared" si="65"/>
        <v>215.52140230954538</v>
      </c>
      <c r="F1360" s="50">
        <f>'貼り付けシート（日射量等）'!G1357/3.6*10^3</f>
        <v>66.666666666666671</v>
      </c>
      <c r="G1360" s="50">
        <f>'貼り付けシート（日射量等）'!H1357/3.6*10^3</f>
        <v>222.22222222222223</v>
      </c>
      <c r="H1360" s="91">
        <f>RADIANS('貼り付けシート（日射量等）'!I1357)</f>
        <v>0.69464104229374313</v>
      </c>
      <c r="I1360" s="91">
        <f>IF('貼り付けシート（日射量等）'!J1357&lt;0,RADIANS(360+('貼り付けシート（日射量等）'!J1357)),RADIANS('貼り付けシート（日射量等）'!J1357))</f>
        <v>6.003932626860494</v>
      </c>
    </row>
    <row r="1361" spans="1:9">
      <c r="A1361" s="20">
        <v>41696</v>
      </c>
      <c r="B1361" s="35" t="s">
        <v>371</v>
      </c>
      <c r="C1361" s="90">
        <f t="shared" si="63"/>
        <v>329.87811371577692</v>
      </c>
      <c r="D1361" s="90">
        <f t="shared" si="64"/>
        <v>87.416536117538357</v>
      </c>
      <c r="E1361" s="90">
        <f t="shared" si="65"/>
        <v>242.46157759823856</v>
      </c>
      <c r="F1361" s="50">
        <f>'貼り付けシート（日射量等）'!G1358/3.6*10^3</f>
        <v>99.999999999999986</v>
      </c>
      <c r="G1361" s="50">
        <f>'貼り付けシート（日射量等）'!H1358/3.6*10^3</f>
        <v>250</v>
      </c>
      <c r="H1361" s="91">
        <f>RADIANS('貼り付けシート（日射量等）'!I1358)</f>
        <v>0.71558499331767511</v>
      </c>
      <c r="I1361" s="91">
        <f>IF('貼り付けシート（日射量等）'!J1358&lt;0,RADIANS(360+('貼り付けシート（日射量等）'!J1358)),RADIANS('貼り付けシート（日射量等）'!J1358))</f>
        <v>5.9341194567807204E-2</v>
      </c>
    </row>
    <row r="1362" spans="1:9">
      <c r="A1362" s="20">
        <v>41696</v>
      </c>
      <c r="B1362" s="35" t="s">
        <v>372</v>
      </c>
      <c r="C1362" s="90">
        <f t="shared" si="63"/>
        <v>169.72710005186946</v>
      </c>
      <c r="D1362" s="90">
        <f t="shared" si="64"/>
        <v>16.168100906318383</v>
      </c>
      <c r="E1362" s="90">
        <f t="shared" si="65"/>
        <v>153.55899914555107</v>
      </c>
      <c r="F1362" s="50">
        <f>'貼り付けシート（日射量等）'!G1359/3.6*10^3</f>
        <v>19.444444444444446</v>
      </c>
      <c r="G1362" s="50">
        <f>'貼り付けシート（日射量等）'!H1359/3.6*10^3</f>
        <v>158.33333333333331</v>
      </c>
      <c r="H1362" s="91">
        <f>RADIANS('貼り付けシート（日射量等）'!I1359)</f>
        <v>0.67020643276582248</v>
      </c>
      <c r="I1362" s="91">
        <f>IF('貼り付けシート（日射量等）'!J1359&lt;0,RADIANS(360+('貼り付けシート（日射量等）'!J1359)),RADIANS('貼り付けシート（日射量等）'!J1359))</f>
        <v>0.39095375244672981</v>
      </c>
    </row>
    <row r="1363" spans="1:9">
      <c r="A1363" s="20">
        <v>41696</v>
      </c>
      <c r="B1363" s="35" t="s">
        <v>373</v>
      </c>
      <c r="C1363" s="90">
        <f t="shared" si="63"/>
        <v>142.83144820345333</v>
      </c>
      <c r="D1363" s="90">
        <f t="shared" si="64"/>
        <v>16.212624346595433</v>
      </c>
      <c r="E1363" s="90">
        <f t="shared" si="65"/>
        <v>126.6188238568579</v>
      </c>
      <c r="F1363" s="50">
        <f>'貼り付けシート（日射量等）'!G1360/3.6*10^3</f>
        <v>22.222222222222221</v>
      </c>
      <c r="G1363" s="50">
        <f>'貼り付けシート（日射量等）'!H1360/3.6*10^3</f>
        <v>130.55555555555554</v>
      </c>
      <c r="H1363" s="91">
        <f>RADIANS('貼り付けシート（日射量等）'!I1360)</f>
        <v>0.56897733615015145</v>
      </c>
      <c r="I1363" s="91">
        <f>IF('貼り付けシート（日射量等）'!J1360&lt;0,RADIANS(360+('貼り付けシート（日射量等）'!J1360)),RADIANS('貼り付けシート（日射量等）'!J1360))</f>
        <v>0.68416906678177725</v>
      </c>
    </row>
    <row r="1364" spans="1:9">
      <c r="A1364" s="20">
        <v>41696</v>
      </c>
      <c r="B1364" s="35" t="s">
        <v>374</v>
      </c>
      <c r="C1364" s="90">
        <f t="shared" si="63"/>
        <v>104.33934290421102</v>
      </c>
      <c r="D1364" s="90">
        <f t="shared" si="64"/>
        <v>12.742746922654231</v>
      </c>
      <c r="E1364" s="90">
        <f t="shared" si="65"/>
        <v>91.596595981556789</v>
      </c>
      <c r="F1364" s="50">
        <f>'貼り付けシート（日射量等）'!G1361/3.6*10^3</f>
        <v>22.222222222222221</v>
      </c>
      <c r="G1364" s="50">
        <f>'貼り付けシート（日射量等）'!H1361/3.6*10^3</f>
        <v>94.444444444444443</v>
      </c>
      <c r="H1364" s="91">
        <f>RADIANS('貼り付けシート（日射量等）'!I1361)</f>
        <v>0.42411500823462212</v>
      </c>
      <c r="I1364" s="91">
        <f>IF('貼り付けシート（日射量等）'!J1361&lt;0,RADIANS(360+('貼り付けシート（日射量等）'!J1361)),RADIANS('貼り付けシート（日射量等）'!J1361))</f>
        <v>0.92851516206098339</v>
      </c>
    </row>
    <row r="1365" spans="1:9">
      <c r="A1365" s="20">
        <v>41696</v>
      </c>
      <c r="B1365" s="35" t="s">
        <v>375</v>
      </c>
      <c r="C1365" s="90">
        <f t="shared" si="63"/>
        <v>59.502304050033615</v>
      </c>
      <c r="D1365" s="90">
        <f t="shared" si="64"/>
        <v>8.3159710015165835</v>
      </c>
      <c r="E1365" s="90">
        <f t="shared" si="65"/>
        <v>51.186333048517028</v>
      </c>
      <c r="F1365" s="50">
        <f>'貼り付けシート（日射量等）'!G1362/3.6*10^3</f>
        <v>22.222222222222221</v>
      </c>
      <c r="G1365" s="50">
        <f>'貼り付けシート（日射量等）'!H1362/3.6*10^3</f>
        <v>52.777777777777779</v>
      </c>
      <c r="H1365" s="91">
        <f>RADIANS('貼り付けシート（日射量等）'!I1362)</f>
        <v>0.25132741228718347</v>
      </c>
      <c r="I1365" s="91">
        <f>IF('貼り付けシート（日射量等）'!J1362&lt;0,RADIANS(360+('貼り付けシート（日射量等）'!J1362)),RADIANS('貼り付けシート（日射量等）'!J1362))</f>
        <v>1.13271868454432</v>
      </c>
    </row>
    <row r="1366" spans="1:9">
      <c r="A1366" s="20">
        <v>41696</v>
      </c>
      <c r="B1366" s="35" t="s">
        <v>376</v>
      </c>
      <c r="C1366" s="90">
        <f t="shared" si="63"/>
        <v>14.048291410354407</v>
      </c>
      <c r="D1366" s="90">
        <f t="shared" si="64"/>
        <v>3.2722212948771383</v>
      </c>
      <c r="E1366" s="90">
        <f t="shared" si="65"/>
        <v>10.776070115477269</v>
      </c>
      <c r="F1366" s="50">
        <f>'貼り付けシート（日射量等）'!G1363/3.6*10^3</f>
        <v>22.222222222222221</v>
      </c>
      <c r="G1366" s="50">
        <f>'貼り付けシート（日射量等）'!H1363/3.6*10^3</f>
        <v>11.111111111111111</v>
      </c>
      <c r="H1366" s="91">
        <f>RADIANS('貼り付けシート（日射量等）'!I1363)</f>
        <v>6.45771823237902E-2</v>
      </c>
      <c r="I1366" s="91">
        <f>IF('貼り付けシート（日射量等）'!J1363&lt;0,RADIANS(360+('貼り付けシート（日射量等）'!J1363)),RADIANS('貼り付けシート（日射量等）'!J1363))</f>
        <v>1.3142329267517301</v>
      </c>
    </row>
    <row r="1367" spans="1:9">
      <c r="A1367" s="20">
        <v>41696</v>
      </c>
      <c r="B1367" s="35" t="s">
        <v>377</v>
      </c>
      <c r="C1367" s="90">
        <f t="shared" si="63"/>
        <v>0</v>
      </c>
      <c r="D1367" s="90">
        <f t="shared" si="64"/>
        <v>0</v>
      </c>
      <c r="E1367" s="90">
        <f t="shared" si="65"/>
        <v>0</v>
      </c>
      <c r="F1367" s="50">
        <f>'貼り付けシート（日射量等）'!G1364/3.6*10^3</f>
        <v>0</v>
      </c>
      <c r="G1367" s="50">
        <f>'貼り付けシート（日射量等）'!H1364/3.6*10^3</f>
        <v>0</v>
      </c>
      <c r="H1367" s="91">
        <f>RADIANS('貼り付けシート（日射量等）'!I1364)</f>
        <v>0</v>
      </c>
      <c r="I1367" s="91">
        <f>IF('貼り付けシート（日射量等）'!J1364&lt;0,RADIANS(360+('貼り付けシート（日射量等）'!J1364)),RADIANS('貼り付けシート（日射量等）'!J1364))</f>
        <v>0</v>
      </c>
    </row>
    <row r="1368" spans="1:9">
      <c r="A1368" s="20">
        <v>41696</v>
      </c>
      <c r="B1368" s="35" t="s">
        <v>378</v>
      </c>
      <c r="C1368" s="90">
        <f t="shared" si="63"/>
        <v>0</v>
      </c>
      <c r="D1368" s="90">
        <f t="shared" si="64"/>
        <v>0</v>
      </c>
      <c r="E1368" s="90">
        <f t="shared" si="65"/>
        <v>0</v>
      </c>
      <c r="F1368" s="50">
        <f>'貼り付けシート（日射量等）'!G1365/3.6*10^3</f>
        <v>0</v>
      </c>
      <c r="G1368" s="50">
        <f>'貼り付けシート（日射量等）'!H1365/3.6*10^3</f>
        <v>0</v>
      </c>
      <c r="H1368" s="91">
        <f>RADIANS('貼り付けシート（日射量等）'!I1365)</f>
        <v>0</v>
      </c>
      <c r="I1368" s="91">
        <f>IF('貼り付けシート（日射量等）'!J1365&lt;0,RADIANS(360+('貼り付けシート（日射量等）'!J1365)),RADIANS('貼り付けシート（日射量等）'!J1365))</f>
        <v>0</v>
      </c>
    </row>
    <row r="1369" spans="1:9">
      <c r="A1369" s="20">
        <v>41696</v>
      </c>
      <c r="B1369" s="35" t="s">
        <v>379</v>
      </c>
      <c r="C1369" s="90">
        <f t="shared" si="63"/>
        <v>0</v>
      </c>
      <c r="D1369" s="90">
        <f t="shared" si="64"/>
        <v>0</v>
      </c>
      <c r="E1369" s="90">
        <f t="shared" si="65"/>
        <v>0</v>
      </c>
      <c r="F1369" s="50">
        <f>'貼り付けシート（日射量等）'!G1366/3.6*10^3</f>
        <v>0</v>
      </c>
      <c r="G1369" s="50">
        <f>'貼り付けシート（日射量等）'!H1366/3.6*10^3</f>
        <v>0</v>
      </c>
      <c r="H1369" s="91">
        <f>RADIANS('貼り付けシート（日射量等）'!I1366)</f>
        <v>0</v>
      </c>
      <c r="I1369" s="91">
        <f>IF('貼り付けシート（日射量等）'!J1366&lt;0,RADIANS(360+('貼り付けシート（日射量等）'!J1366)),RADIANS('貼り付けシート（日射量等）'!J1366))</f>
        <v>0</v>
      </c>
    </row>
    <row r="1370" spans="1:9">
      <c r="A1370" s="20">
        <v>41696</v>
      </c>
      <c r="B1370" s="35" t="s">
        <v>380</v>
      </c>
      <c r="C1370" s="90">
        <f t="shared" si="63"/>
        <v>0</v>
      </c>
      <c r="D1370" s="90">
        <f t="shared" si="64"/>
        <v>0</v>
      </c>
      <c r="E1370" s="90">
        <f t="shared" si="65"/>
        <v>0</v>
      </c>
      <c r="F1370" s="50">
        <f>'貼り付けシート（日射量等）'!G1367/3.6*10^3</f>
        <v>0</v>
      </c>
      <c r="G1370" s="50">
        <f>'貼り付けシート（日射量等）'!H1367/3.6*10^3</f>
        <v>0</v>
      </c>
      <c r="H1370" s="91">
        <f>RADIANS('貼り付けシート（日射量等）'!I1367)</f>
        <v>0</v>
      </c>
      <c r="I1370" s="91">
        <f>IF('貼り付けシート（日射量等）'!J1367&lt;0,RADIANS(360+('貼り付けシート（日射量等）'!J1367)),RADIANS('貼り付けシート（日射量等）'!J1367))</f>
        <v>0</v>
      </c>
    </row>
    <row r="1371" spans="1:9">
      <c r="A1371" s="20">
        <v>41696</v>
      </c>
      <c r="B1371" s="35" t="s">
        <v>381</v>
      </c>
      <c r="C1371" s="90">
        <f t="shared" si="63"/>
        <v>0</v>
      </c>
      <c r="D1371" s="90">
        <f t="shared" si="64"/>
        <v>0</v>
      </c>
      <c r="E1371" s="90">
        <f t="shared" si="65"/>
        <v>0</v>
      </c>
      <c r="F1371" s="50">
        <f>'貼り付けシート（日射量等）'!G1368/3.6*10^3</f>
        <v>0</v>
      </c>
      <c r="G1371" s="50">
        <f>'貼り付けシート（日射量等）'!H1368/3.6*10^3</f>
        <v>0</v>
      </c>
      <c r="H1371" s="91">
        <f>RADIANS('貼り付けシート（日射量等）'!I1368)</f>
        <v>0</v>
      </c>
      <c r="I1371" s="91">
        <f>IF('貼り付けシート（日射量等）'!J1368&lt;0,RADIANS(360+('貼り付けシート（日射量等）'!J1368)),RADIANS('貼り付けシート（日射量等）'!J1368))</f>
        <v>0</v>
      </c>
    </row>
    <row r="1372" spans="1:9">
      <c r="A1372" s="20">
        <v>41696</v>
      </c>
      <c r="B1372" s="35" t="s">
        <v>382</v>
      </c>
      <c r="C1372" s="90">
        <f t="shared" si="63"/>
        <v>0</v>
      </c>
      <c r="D1372" s="90">
        <f t="shared" si="64"/>
        <v>0</v>
      </c>
      <c r="E1372" s="90">
        <f t="shared" si="65"/>
        <v>0</v>
      </c>
      <c r="F1372" s="50">
        <f>'貼り付けシート（日射量等）'!G1369/3.6*10^3</f>
        <v>0</v>
      </c>
      <c r="G1372" s="50">
        <f>'貼り付けシート（日射量等）'!H1369/3.6*10^3</f>
        <v>0</v>
      </c>
      <c r="H1372" s="91">
        <f>RADIANS('貼り付けシート（日射量等）'!I1369)</f>
        <v>0</v>
      </c>
      <c r="I1372" s="91">
        <f>IF('貼り付けシート（日射量等）'!J1369&lt;0,RADIANS(360+('貼り付けシート（日射量等）'!J1369)),RADIANS('貼り付けシート（日射量等）'!J1369))</f>
        <v>0</v>
      </c>
    </row>
    <row r="1373" spans="1:9">
      <c r="A1373" s="20">
        <v>41696</v>
      </c>
      <c r="B1373" s="35" t="s">
        <v>383</v>
      </c>
      <c r="C1373" s="90">
        <f t="shared" si="63"/>
        <v>0</v>
      </c>
      <c r="D1373" s="90">
        <f t="shared" si="64"/>
        <v>0</v>
      </c>
      <c r="E1373" s="90">
        <f t="shared" si="65"/>
        <v>0</v>
      </c>
      <c r="F1373" s="50">
        <f>'貼り付けシート（日射量等）'!G1370/3.6*10^3</f>
        <v>0</v>
      </c>
      <c r="G1373" s="50">
        <f>'貼り付けシート（日射量等）'!H1370/3.6*10^3</f>
        <v>0</v>
      </c>
      <c r="H1373" s="91">
        <f>RADIANS('貼り付けシート（日射量等）'!I1370)</f>
        <v>0</v>
      </c>
      <c r="I1373" s="91">
        <f>IF('貼り付けシート（日射量等）'!J1370&lt;0,RADIANS(360+('貼り付けシート（日射量等）'!J1370)),RADIANS('貼り付けシート（日射量等）'!J1370))</f>
        <v>0</v>
      </c>
    </row>
    <row r="1374" spans="1:9">
      <c r="A1374" s="20">
        <v>41697</v>
      </c>
      <c r="B1374" s="35" t="s">
        <v>360</v>
      </c>
      <c r="C1374" s="90">
        <f t="shared" si="63"/>
        <v>0</v>
      </c>
      <c r="D1374" s="90">
        <f t="shared" si="64"/>
        <v>0</v>
      </c>
      <c r="E1374" s="90">
        <f t="shared" si="65"/>
        <v>0</v>
      </c>
      <c r="F1374" s="50">
        <f>'貼り付けシート（日射量等）'!G1371/3.6*10^3</f>
        <v>0</v>
      </c>
      <c r="G1374" s="50">
        <f>'貼り付けシート（日射量等）'!H1371/3.6*10^3</f>
        <v>0</v>
      </c>
      <c r="H1374" s="91">
        <f>RADIANS('貼り付けシート（日射量等）'!I1371)</f>
        <v>0</v>
      </c>
      <c r="I1374" s="91">
        <f>IF('貼り付けシート（日射量等）'!J1371&lt;0,RADIANS(360+('貼り付けシート（日射量等）'!J1371)),RADIANS('貼り付けシート（日射量等）'!J1371))</f>
        <v>0</v>
      </c>
    </row>
    <row r="1375" spans="1:9">
      <c r="A1375" s="20">
        <v>41697</v>
      </c>
      <c r="B1375" s="35" t="s">
        <v>361</v>
      </c>
      <c r="C1375" s="90">
        <f t="shared" si="63"/>
        <v>0</v>
      </c>
      <c r="D1375" s="90">
        <f t="shared" si="64"/>
        <v>0</v>
      </c>
      <c r="E1375" s="90">
        <f t="shared" si="65"/>
        <v>0</v>
      </c>
      <c r="F1375" s="50">
        <f>'貼り付けシート（日射量等）'!G1372/3.6*10^3</f>
        <v>0</v>
      </c>
      <c r="G1375" s="50">
        <f>'貼り付けシート（日射量等）'!H1372/3.6*10^3</f>
        <v>0</v>
      </c>
      <c r="H1375" s="91">
        <f>RADIANS('貼り付けシート（日射量等）'!I1372)</f>
        <v>0</v>
      </c>
      <c r="I1375" s="91">
        <f>IF('貼り付けシート（日射量等）'!J1372&lt;0,RADIANS(360+('貼り付けシート（日射量等）'!J1372)),RADIANS('貼り付けシート（日射量等）'!J1372))</f>
        <v>0</v>
      </c>
    </row>
    <row r="1376" spans="1:9">
      <c r="A1376" s="20">
        <v>41697</v>
      </c>
      <c r="B1376" s="35" t="s">
        <v>362</v>
      </c>
      <c r="C1376" s="90">
        <f t="shared" si="63"/>
        <v>0</v>
      </c>
      <c r="D1376" s="90">
        <f t="shared" si="64"/>
        <v>0</v>
      </c>
      <c r="E1376" s="90">
        <f t="shared" si="65"/>
        <v>0</v>
      </c>
      <c r="F1376" s="50">
        <f>'貼り付けシート（日射量等）'!G1373/3.6*10^3</f>
        <v>0</v>
      </c>
      <c r="G1376" s="50">
        <f>'貼り付けシート（日射量等）'!H1373/3.6*10^3</f>
        <v>0</v>
      </c>
      <c r="H1376" s="91">
        <f>RADIANS('貼り付けシート（日射量等）'!I1373)</f>
        <v>0</v>
      </c>
      <c r="I1376" s="91">
        <f>IF('貼り付けシート（日射量等）'!J1373&lt;0,RADIANS(360+('貼り付けシート（日射量等）'!J1373)),RADIANS('貼り付けシート（日射量等）'!J1373))</f>
        <v>0</v>
      </c>
    </row>
    <row r="1377" spans="1:9">
      <c r="A1377" s="20">
        <v>41697</v>
      </c>
      <c r="B1377" s="35" t="s">
        <v>363</v>
      </c>
      <c r="C1377" s="90">
        <f t="shared" si="63"/>
        <v>0</v>
      </c>
      <c r="D1377" s="90">
        <f t="shared" si="64"/>
        <v>0</v>
      </c>
      <c r="E1377" s="90">
        <f t="shared" si="65"/>
        <v>0</v>
      </c>
      <c r="F1377" s="50">
        <f>'貼り付けシート（日射量等）'!G1374/3.6*10^3</f>
        <v>0</v>
      </c>
      <c r="G1377" s="50">
        <f>'貼り付けシート（日射量等）'!H1374/3.6*10^3</f>
        <v>0</v>
      </c>
      <c r="H1377" s="91">
        <f>RADIANS('貼り付けシート（日射量等）'!I1374)</f>
        <v>0</v>
      </c>
      <c r="I1377" s="91">
        <f>IF('貼り付けシート（日射量等）'!J1374&lt;0,RADIANS(360+('貼り付けシート（日射量等）'!J1374)),RADIANS('貼り付けシート（日射量等）'!J1374))</f>
        <v>0</v>
      </c>
    </row>
    <row r="1378" spans="1:9">
      <c r="A1378" s="20">
        <v>41697</v>
      </c>
      <c r="B1378" s="35" t="s">
        <v>364</v>
      </c>
      <c r="C1378" s="90">
        <f t="shared" si="63"/>
        <v>0</v>
      </c>
      <c r="D1378" s="90">
        <f t="shared" si="64"/>
        <v>0</v>
      </c>
      <c r="E1378" s="90">
        <f t="shared" si="65"/>
        <v>0</v>
      </c>
      <c r="F1378" s="50">
        <f>'貼り付けシート（日射量等）'!G1375/3.6*10^3</f>
        <v>0</v>
      </c>
      <c r="G1378" s="50">
        <f>'貼り付けシート（日射量等）'!H1375/3.6*10^3</f>
        <v>0</v>
      </c>
      <c r="H1378" s="91">
        <f>RADIANS('貼り付けシート（日射量等）'!I1375)</f>
        <v>0</v>
      </c>
      <c r="I1378" s="91">
        <f>IF('貼り付けシート（日射量等）'!J1375&lt;0,RADIANS(360+('貼り付けシート（日射量等）'!J1375)),RADIANS('貼り付けシート（日射量等）'!J1375))</f>
        <v>0</v>
      </c>
    </row>
    <row r="1379" spans="1:9">
      <c r="A1379" s="20">
        <v>41697</v>
      </c>
      <c r="B1379" s="35" t="s">
        <v>365</v>
      </c>
      <c r="C1379" s="90">
        <f t="shared" si="63"/>
        <v>0</v>
      </c>
      <c r="D1379" s="90">
        <f t="shared" si="64"/>
        <v>0</v>
      </c>
      <c r="E1379" s="90">
        <f t="shared" si="65"/>
        <v>0</v>
      </c>
      <c r="F1379" s="50">
        <f>'貼り付けシート（日射量等）'!G1376/3.6*10^3</f>
        <v>0</v>
      </c>
      <c r="G1379" s="50">
        <f>'貼り付けシート（日射量等）'!H1376/3.6*10^3</f>
        <v>0</v>
      </c>
      <c r="H1379" s="91">
        <f>RADIANS('貼り付けシート（日射量等）'!I1376)</f>
        <v>0</v>
      </c>
      <c r="I1379" s="91">
        <f>IF('貼り付けシート（日射量等）'!J1376&lt;0,RADIANS(360+('貼り付けシート（日射量等）'!J1376)),RADIANS('貼り付けシート（日射量等）'!J1376))</f>
        <v>0</v>
      </c>
    </row>
    <row r="1380" spans="1:9">
      <c r="A1380" s="20">
        <v>41697</v>
      </c>
      <c r="B1380" s="35" t="s">
        <v>366</v>
      </c>
      <c r="C1380" s="90">
        <f t="shared" si="63"/>
        <v>28.719937846131323</v>
      </c>
      <c r="D1380" s="90">
        <f t="shared" si="64"/>
        <v>4.4737800863074728</v>
      </c>
      <c r="E1380" s="90">
        <f t="shared" si="65"/>
        <v>24.246157759823852</v>
      </c>
      <c r="F1380" s="50">
        <f>'貼り付けシート（日射量等）'!G1377/3.6*10^3</f>
        <v>19.444444444444446</v>
      </c>
      <c r="G1380" s="50">
        <f>'貼り付けシート（日射量等）'!H1377/3.6*10^3</f>
        <v>24.999999999999996</v>
      </c>
      <c r="H1380" s="91">
        <f>RADIANS('貼り付けシート（日射量等）'!I1377)</f>
        <v>0.13439035240356337</v>
      </c>
      <c r="I1380" s="91">
        <f>IF('貼り付けシート（日射量等）'!J1377&lt;0,RADIANS(360+('貼り付けシート（日射量等）'!J1377)),RADIANS('貼り付けシート（日射量等）'!J1377))</f>
        <v>5.0248029164916748</v>
      </c>
    </row>
    <row r="1381" spans="1:9">
      <c r="A1381" s="20">
        <v>41697</v>
      </c>
      <c r="B1381" s="35" t="s">
        <v>367</v>
      </c>
      <c r="C1381" s="90">
        <f t="shared" si="63"/>
        <v>70.73176661738097</v>
      </c>
      <c r="D1381" s="90">
        <f t="shared" si="64"/>
        <v>8.7693634533866671</v>
      </c>
      <c r="E1381" s="90">
        <f t="shared" si="65"/>
        <v>61.962403163994296</v>
      </c>
      <c r="F1381" s="50">
        <f>'貼り付けシート（日射量等）'!G1378/3.6*10^3</f>
        <v>19.444444444444446</v>
      </c>
      <c r="G1381" s="50">
        <f>'貼り付けシート（日射量等）'!H1378/3.6*10^3</f>
        <v>63.888888888888886</v>
      </c>
      <c r="H1381" s="91">
        <f>RADIANS('貼り付けシート（日射量等）'!I1378)</f>
        <v>0.31939525311496231</v>
      </c>
      <c r="I1381" s="91">
        <f>IF('貼り付けシート（日射量等）'!J1378&lt;0,RADIANS(360+('貼り付けシート（日射量等）'!J1378)),RADIANS('貼り付けシート（日射量等）'!J1378))</f>
        <v>5.2132984757070622</v>
      </c>
    </row>
    <row r="1382" spans="1:9">
      <c r="A1382" s="20">
        <v>41697</v>
      </c>
      <c r="B1382" s="35" t="s">
        <v>368</v>
      </c>
      <c r="C1382" s="90">
        <f t="shared" si="63"/>
        <v>140.67251267118451</v>
      </c>
      <c r="D1382" s="90">
        <f t="shared" si="64"/>
        <v>19.441723872065218</v>
      </c>
      <c r="E1382" s="90">
        <f t="shared" si="65"/>
        <v>121.23078879911928</v>
      </c>
      <c r="F1382" s="50">
        <f>'貼り付けシート（日射量等）'!G1379/3.6*10^3</f>
        <v>30.555555555555554</v>
      </c>
      <c r="G1382" s="50">
        <f>'貼り付けシート（日射量等）'!H1379/3.6*10^3</f>
        <v>125</v>
      </c>
      <c r="H1382" s="91">
        <f>RADIANS('貼り付けシート（日射量等）'!I1379)</f>
        <v>0.48345620280242929</v>
      </c>
      <c r="I1382" s="91">
        <f>IF('貼り付けシート（日射量等）'!J1379&lt;0,RADIANS(360+('貼り付けシート（日射量等）'!J1379)),RADIANS('貼り付けシート（日射量等）'!J1379))</f>
        <v>5.4314646322063531</v>
      </c>
    </row>
    <row r="1383" spans="1:9">
      <c r="A1383" s="20">
        <v>41697</v>
      </c>
      <c r="B1383" s="35" t="s">
        <v>369</v>
      </c>
      <c r="C1383" s="90">
        <f t="shared" si="63"/>
        <v>145.46429043108958</v>
      </c>
      <c r="D1383" s="90">
        <f t="shared" si="64"/>
        <v>10.763413987623718</v>
      </c>
      <c r="E1383" s="90">
        <f t="shared" si="65"/>
        <v>134.70087644346586</v>
      </c>
      <c r="F1383" s="50">
        <f>'貼り付けシート（日射量等）'!G1380/3.6*10^3</f>
        <v>13.888888888888889</v>
      </c>
      <c r="G1383" s="50">
        <f>'貼り付けシート（日射量等）'!H1380/3.6*10^3</f>
        <v>138.88888888888889</v>
      </c>
      <c r="H1383" s="91">
        <f>RADIANS('貼り付けシート（日射量等）'!I1380)</f>
        <v>0.6161012259539983</v>
      </c>
      <c r="I1383" s="91">
        <f>IF('貼り付けシート（日射量等）'!J1380&lt;0,RADIANS(360+('貼り付けシート（日射量等）'!J1380)),RADIANS('貼り付けシート（日射量等）'!J1380))</f>
        <v>5.6932640200055031</v>
      </c>
    </row>
    <row r="1384" spans="1:9">
      <c r="A1384" s="20">
        <v>41697</v>
      </c>
      <c r="B1384" s="35" t="s">
        <v>370</v>
      </c>
      <c r="C1384" s="90">
        <f t="shared" si="63"/>
        <v>169.90133381694301</v>
      </c>
      <c r="D1384" s="90">
        <f t="shared" si="64"/>
        <v>19.036352200261224</v>
      </c>
      <c r="E1384" s="90">
        <f t="shared" si="65"/>
        <v>150.86498161668177</v>
      </c>
      <c r="F1384" s="50">
        <f>'貼り付けシート（日射量等）'!G1381/3.6*10^3</f>
        <v>22.222222222222221</v>
      </c>
      <c r="G1384" s="50">
        <f>'貼り付けシート（日射量等）'!H1381/3.6*10^3</f>
        <v>155.55555555555557</v>
      </c>
      <c r="H1384" s="91">
        <f>RADIANS('貼り付けシート（日射量等）'!I1381)</f>
        <v>0.69987703004972612</v>
      </c>
      <c r="I1384" s="91">
        <f>IF('貼り付けシート（日射量等）'!J1381&lt;0,RADIANS(360+('貼り付けシート（日射量等）'!J1381)),RADIANS('貼り付けシート（日射量等）'!J1381))</f>
        <v>6.0021872976084989</v>
      </c>
    </row>
    <row r="1385" spans="1:9">
      <c r="A1385" s="20">
        <v>41697</v>
      </c>
      <c r="B1385" s="35" t="s">
        <v>371</v>
      </c>
      <c r="C1385" s="90">
        <f t="shared" si="63"/>
        <v>173.82861356812145</v>
      </c>
      <c r="D1385" s="90">
        <f t="shared" si="64"/>
        <v>12.187561835962427</v>
      </c>
      <c r="E1385" s="90">
        <f t="shared" si="65"/>
        <v>161.64105173215901</v>
      </c>
      <c r="F1385" s="50">
        <f>'貼り付けシート（日射量等）'!G1382/3.6*10^3</f>
        <v>13.888888888888889</v>
      </c>
      <c r="G1385" s="50">
        <f>'貼り付けシート（日射量等）'!H1382/3.6*10^3</f>
        <v>166.66666666666666</v>
      </c>
      <c r="H1385" s="91">
        <f>RADIANS('貼り付けシート（日射量等）'!I1382)</f>
        <v>0.72256631032565244</v>
      </c>
      <c r="I1385" s="91">
        <f>IF('貼り付けシート（日射量等）'!J1382&lt;0,RADIANS(360+('貼り付けシート（日射量等）'!J1382)),RADIANS('貼り付けシート（日射量等）'!J1382))</f>
        <v>6.1086523819801536E-2</v>
      </c>
    </row>
    <row r="1386" spans="1:9">
      <c r="A1386" s="20">
        <v>41697</v>
      </c>
      <c r="B1386" s="35" t="s">
        <v>372</v>
      </c>
      <c r="C1386" s="90">
        <f t="shared" si="63"/>
        <v>164.03019097297266</v>
      </c>
      <c r="D1386" s="90">
        <f t="shared" si="64"/>
        <v>18.553244414029525</v>
      </c>
      <c r="E1386" s="90">
        <f t="shared" si="65"/>
        <v>145.47694655894313</v>
      </c>
      <c r="F1386" s="50">
        <f>'貼り付けシート（日射量等）'!G1383/3.6*10^3</f>
        <v>22.222222222222221</v>
      </c>
      <c r="G1386" s="50">
        <f>'貼り付けシート（日射量等）'!H1383/3.6*10^3</f>
        <v>150</v>
      </c>
      <c r="H1386" s="91">
        <f>RADIANS('貼り付けシート（日射量等）'!I1383)</f>
        <v>0.67718774977379981</v>
      </c>
      <c r="I1386" s="91">
        <f>IF('貼り付けシート（日射量等）'!J1383&lt;0,RADIANS(360+('貼り付けシート（日射量等）'!J1383)),RADIANS('貼り付けシート（日射量等）'!J1383))</f>
        <v>0.39444441095071853</v>
      </c>
    </row>
    <row r="1387" spans="1:9">
      <c r="A1387" s="20">
        <v>41697</v>
      </c>
      <c r="B1387" s="35" t="s">
        <v>373</v>
      </c>
      <c r="C1387" s="90">
        <f t="shared" si="63"/>
        <v>135.4703547029354</v>
      </c>
      <c r="D1387" s="90">
        <f t="shared" si="64"/>
        <v>14.23956590381612</v>
      </c>
      <c r="E1387" s="90">
        <f t="shared" si="65"/>
        <v>121.23078879911928</v>
      </c>
      <c r="F1387" s="50">
        <f>'貼り付けシート（日射量等）'!G1384/3.6*10^3</f>
        <v>19.444444444444446</v>
      </c>
      <c r="G1387" s="50">
        <f>'貼り付けシート（日射量等）'!H1384/3.6*10^3</f>
        <v>125</v>
      </c>
      <c r="H1387" s="91">
        <f>RADIANS('貼り付けシート（日射量等）'!I1384)</f>
        <v>0.57421332390613444</v>
      </c>
      <c r="I1387" s="91">
        <f>IF('貼り付けシート（日射量等）'!J1384&lt;0,RADIANS(360+('貼り付けシート（日射量等）'!J1384)),RADIANS('貼り付けシート（日射量等）'!J1384))</f>
        <v>0.6876597252857658</v>
      </c>
    </row>
    <row r="1388" spans="1:9">
      <c r="A1388" s="20">
        <v>41697</v>
      </c>
      <c r="B1388" s="35" t="s">
        <v>374</v>
      </c>
      <c r="C1388" s="90">
        <f t="shared" si="63"/>
        <v>95.788693456414308</v>
      </c>
      <c r="D1388" s="90">
        <f t="shared" si="64"/>
        <v>9.5801325325961546</v>
      </c>
      <c r="E1388" s="90">
        <f t="shared" si="65"/>
        <v>86.208560923818155</v>
      </c>
      <c r="F1388" s="50">
        <f>'貼り付けシート（日射量等）'!G1385/3.6*10^3</f>
        <v>16.666666666666668</v>
      </c>
      <c r="G1388" s="50">
        <f>'貼り付けシート（日射量等）'!H1385/3.6*10^3</f>
        <v>88.888888888888886</v>
      </c>
      <c r="H1388" s="91">
        <f>RADIANS('貼り付けシート（日射量等）'!I1385)</f>
        <v>0.42760566673861072</v>
      </c>
      <c r="I1388" s="91">
        <f>IF('貼り付けシート（日射量等）'!J1385&lt;0,RADIANS(360+('貼り付けシート（日射量等）'!J1385)),RADIANS('貼り付けシート（日射量等）'!J1385))</f>
        <v>0.93375114981696627</v>
      </c>
    </row>
    <row r="1389" spans="1:9">
      <c r="A1389" s="20">
        <v>41697</v>
      </c>
      <c r="B1389" s="35" t="s">
        <v>375</v>
      </c>
      <c r="C1389" s="90">
        <f t="shared" si="63"/>
        <v>55.827143533394761</v>
      </c>
      <c r="D1389" s="90">
        <f t="shared" si="64"/>
        <v>7.3348280137470576</v>
      </c>
      <c r="E1389" s="90">
        <f t="shared" si="65"/>
        <v>48.492315519647704</v>
      </c>
      <c r="F1389" s="50">
        <f>'貼り付けシート（日射量等）'!G1386/3.6*10^3</f>
        <v>19.444444444444446</v>
      </c>
      <c r="G1389" s="50">
        <f>'貼り付けシート（日射量等）'!H1386/3.6*10^3</f>
        <v>49.999999999999993</v>
      </c>
      <c r="H1389" s="91">
        <f>RADIANS('貼り付けシート（日射量等）'!I1386)</f>
        <v>0.25656340004316641</v>
      </c>
      <c r="I1389" s="91">
        <f>IF('貼り付けシート（日射量等）'!J1386&lt;0,RADIANS(360+('貼り付けシート（日射量等）'!J1386)),RADIANS('貼り付けシート（日射量等）'!J1386))</f>
        <v>1.1379546723003029</v>
      </c>
    </row>
    <row r="1390" spans="1:9">
      <c r="A1390" s="20">
        <v>41697</v>
      </c>
      <c r="B1390" s="35" t="s">
        <v>376</v>
      </c>
      <c r="C1390" s="90">
        <f t="shared" si="63"/>
        <v>16.362904716193</v>
      </c>
      <c r="D1390" s="90">
        <f t="shared" si="64"/>
        <v>2.8928170718464141</v>
      </c>
      <c r="E1390" s="90">
        <f t="shared" si="65"/>
        <v>13.470087644346586</v>
      </c>
      <c r="F1390" s="50">
        <f>'貼り付けシート（日射量等）'!G1387/3.6*10^3</f>
        <v>19.444444444444446</v>
      </c>
      <c r="G1390" s="50">
        <f>'貼り付けシート（日射量等）'!H1387/3.6*10^3</f>
        <v>13.888888888888889</v>
      </c>
      <c r="H1390" s="91">
        <f>RADIANS('貼り付けシート（日射量等）'!I1387)</f>
        <v>6.806784082777885E-2</v>
      </c>
      <c r="I1390" s="91">
        <f>IF('貼り付けシート（日射量等）'!J1387&lt;0,RADIANS(360+('貼り付けシート（日射量等）'!J1387)),RADIANS('貼り付けシート（日射量等）'!J1387))</f>
        <v>1.319468914507713</v>
      </c>
    </row>
    <row r="1391" spans="1:9">
      <c r="A1391" s="20">
        <v>41697</v>
      </c>
      <c r="B1391" s="35" t="s">
        <v>377</v>
      </c>
      <c r="C1391" s="90">
        <f t="shared" si="63"/>
        <v>0</v>
      </c>
      <c r="D1391" s="90">
        <f t="shared" si="64"/>
        <v>0</v>
      </c>
      <c r="E1391" s="90">
        <f t="shared" si="65"/>
        <v>0</v>
      </c>
      <c r="F1391" s="50">
        <f>'貼り付けシート（日射量等）'!G1388/3.6*10^3</f>
        <v>0</v>
      </c>
      <c r="G1391" s="50">
        <f>'貼り付けシート（日射量等）'!H1388/3.6*10^3</f>
        <v>0</v>
      </c>
      <c r="H1391" s="91">
        <f>RADIANS('貼り付けシート（日射量等）'!I1388)</f>
        <v>0</v>
      </c>
      <c r="I1391" s="91">
        <f>IF('貼り付けシート（日射量等）'!J1388&lt;0,RADIANS(360+('貼り付けシート（日射量等）'!J1388)),RADIANS('貼り付けシート（日射量等）'!J1388))</f>
        <v>0</v>
      </c>
    </row>
    <row r="1392" spans="1:9">
      <c r="A1392" s="20">
        <v>41697</v>
      </c>
      <c r="B1392" s="35" t="s">
        <v>378</v>
      </c>
      <c r="C1392" s="90">
        <f t="shared" si="63"/>
        <v>0</v>
      </c>
      <c r="D1392" s="90">
        <f t="shared" si="64"/>
        <v>0</v>
      </c>
      <c r="E1392" s="90">
        <f t="shared" si="65"/>
        <v>0</v>
      </c>
      <c r="F1392" s="50">
        <f>'貼り付けシート（日射量等）'!G1389/3.6*10^3</f>
        <v>0</v>
      </c>
      <c r="G1392" s="50">
        <f>'貼り付けシート（日射量等）'!H1389/3.6*10^3</f>
        <v>0</v>
      </c>
      <c r="H1392" s="91">
        <f>RADIANS('貼り付けシート（日射量等）'!I1389)</f>
        <v>0</v>
      </c>
      <c r="I1392" s="91">
        <f>IF('貼り付けシート（日射量等）'!J1389&lt;0,RADIANS(360+('貼り付けシート（日射量等）'!J1389)),RADIANS('貼り付けシート（日射量等）'!J1389))</f>
        <v>0</v>
      </c>
    </row>
    <row r="1393" spans="1:9">
      <c r="A1393" s="20">
        <v>41697</v>
      </c>
      <c r="B1393" s="35" t="s">
        <v>379</v>
      </c>
      <c r="C1393" s="90">
        <f t="shared" si="63"/>
        <v>0</v>
      </c>
      <c r="D1393" s="90">
        <f t="shared" si="64"/>
        <v>0</v>
      </c>
      <c r="E1393" s="90">
        <f t="shared" si="65"/>
        <v>0</v>
      </c>
      <c r="F1393" s="50">
        <f>'貼り付けシート（日射量等）'!G1390/3.6*10^3</f>
        <v>0</v>
      </c>
      <c r="G1393" s="50">
        <f>'貼り付けシート（日射量等）'!H1390/3.6*10^3</f>
        <v>0</v>
      </c>
      <c r="H1393" s="91">
        <f>RADIANS('貼り付けシート（日射量等）'!I1390)</f>
        <v>0</v>
      </c>
      <c r="I1393" s="91">
        <f>IF('貼り付けシート（日射量等）'!J1390&lt;0,RADIANS(360+('貼り付けシート（日射量等）'!J1390)),RADIANS('貼り付けシート（日射量等）'!J1390))</f>
        <v>0</v>
      </c>
    </row>
    <row r="1394" spans="1:9">
      <c r="A1394" s="20">
        <v>41697</v>
      </c>
      <c r="B1394" s="35" t="s">
        <v>380</v>
      </c>
      <c r="C1394" s="90">
        <f t="shared" si="63"/>
        <v>0</v>
      </c>
      <c r="D1394" s="90">
        <f t="shared" si="64"/>
        <v>0</v>
      </c>
      <c r="E1394" s="90">
        <f t="shared" si="65"/>
        <v>0</v>
      </c>
      <c r="F1394" s="50">
        <f>'貼り付けシート（日射量等）'!G1391/3.6*10^3</f>
        <v>0</v>
      </c>
      <c r="G1394" s="50">
        <f>'貼り付けシート（日射量等）'!H1391/3.6*10^3</f>
        <v>0</v>
      </c>
      <c r="H1394" s="91">
        <f>RADIANS('貼り付けシート（日射量等）'!I1391)</f>
        <v>0</v>
      </c>
      <c r="I1394" s="91">
        <f>IF('貼り付けシート（日射量等）'!J1391&lt;0,RADIANS(360+('貼り付けシート（日射量等）'!J1391)),RADIANS('貼り付けシート（日射量等）'!J1391))</f>
        <v>0</v>
      </c>
    </row>
    <row r="1395" spans="1:9">
      <c r="A1395" s="20">
        <v>41697</v>
      </c>
      <c r="B1395" s="35" t="s">
        <v>381</v>
      </c>
      <c r="C1395" s="90">
        <f t="shared" si="63"/>
        <v>0</v>
      </c>
      <c r="D1395" s="90">
        <f t="shared" si="64"/>
        <v>0</v>
      </c>
      <c r="E1395" s="90">
        <f t="shared" si="65"/>
        <v>0</v>
      </c>
      <c r="F1395" s="50">
        <f>'貼り付けシート（日射量等）'!G1392/3.6*10^3</f>
        <v>0</v>
      </c>
      <c r="G1395" s="50">
        <f>'貼り付けシート（日射量等）'!H1392/3.6*10^3</f>
        <v>0</v>
      </c>
      <c r="H1395" s="91">
        <f>RADIANS('貼り付けシート（日射量等）'!I1392)</f>
        <v>0</v>
      </c>
      <c r="I1395" s="91">
        <f>IF('貼り付けシート（日射量等）'!J1392&lt;0,RADIANS(360+('貼り付けシート（日射量等）'!J1392)),RADIANS('貼り付けシート（日射量等）'!J1392))</f>
        <v>0</v>
      </c>
    </row>
    <row r="1396" spans="1:9">
      <c r="A1396" s="20">
        <v>41697</v>
      </c>
      <c r="B1396" s="35" t="s">
        <v>382</v>
      </c>
      <c r="C1396" s="90">
        <f t="shared" si="63"/>
        <v>0</v>
      </c>
      <c r="D1396" s="90">
        <f t="shared" si="64"/>
        <v>0</v>
      </c>
      <c r="E1396" s="90">
        <f t="shared" si="65"/>
        <v>0</v>
      </c>
      <c r="F1396" s="50">
        <f>'貼り付けシート（日射量等）'!G1393/3.6*10^3</f>
        <v>0</v>
      </c>
      <c r="G1396" s="50">
        <f>'貼り付けシート（日射量等）'!H1393/3.6*10^3</f>
        <v>0</v>
      </c>
      <c r="H1396" s="91">
        <f>RADIANS('貼り付けシート（日射量等）'!I1393)</f>
        <v>0</v>
      </c>
      <c r="I1396" s="91">
        <f>IF('貼り付けシート（日射量等）'!J1393&lt;0,RADIANS(360+('貼り付けシート（日射量等）'!J1393)),RADIANS('貼り付けシート（日射量等）'!J1393))</f>
        <v>0</v>
      </c>
    </row>
    <row r="1397" spans="1:9">
      <c r="A1397" s="20">
        <v>41697</v>
      </c>
      <c r="B1397" s="35" t="s">
        <v>383</v>
      </c>
      <c r="C1397" s="90">
        <f t="shared" si="63"/>
        <v>0</v>
      </c>
      <c r="D1397" s="90">
        <f t="shared" si="64"/>
        <v>0</v>
      </c>
      <c r="E1397" s="90">
        <f t="shared" si="65"/>
        <v>0</v>
      </c>
      <c r="F1397" s="50">
        <f>'貼り付けシート（日射量等）'!G1394/3.6*10^3</f>
        <v>0</v>
      </c>
      <c r="G1397" s="50">
        <f>'貼り付けシート（日射量等）'!H1394/3.6*10^3</f>
        <v>0</v>
      </c>
      <c r="H1397" s="91">
        <f>RADIANS('貼り付けシート（日射量等）'!I1394)</f>
        <v>0</v>
      </c>
      <c r="I1397" s="91">
        <f>IF('貼り付けシート（日射量等）'!J1394&lt;0,RADIANS(360+('貼り付けシート（日射量等）'!J1394)),RADIANS('貼り付けシート（日射量等）'!J1394))</f>
        <v>0</v>
      </c>
    </row>
    <row r="1398" spans="1:9">
      <c r="A1398" s="20">
        <v>41698</v>
      </c>
      <c r="B1398" s="35" t="s">
        <v>360</v>
      </c>
      <c r="C1398" s="90">
        <f t="shared" si="63"/>
        <v>0</v>
      </c>
      <c r="D1398" s="90">
        <f t="shared" si="64"/>
        <v>0</v>
      </c>
      <c r="E1398" s="90">
        <f t="shared" si="65"/>
        <v>0</v>
      </c>
      <c r="F1398" s="50">
        <f>'貼り付けシート（日射量等）'!G1395/3.6*10^3</f>
        <v>0</v>
      </c>
      <c r="G1398" s="50">
        <f>'貼り付けシート（日射量等）'!H1395/3.6*10^3</f>
        <v>0</v>
      </c>
      <c r="H1398" s="91">
        <f>RADIANS('貼り付けシート（日射量等）'!I1395)</f>
        <v>0</v>
      </c>
      <c r="I1398" s="91">
        <f>IF('貼り付けシート（日射量等）'!J1395&lt;0,RADIANS(360+('貼り付けシート（日射量等）'!J1395)),RADIANS('貼り付けシート（日射量等）'!J1395))</f>
        <v>0</v>
      </c>
    </row>
    <row r="1399" spans="1:9">
      <c r="A1399" s="20">
        <v>41698</v>
      </c>
      <c r="B1399" s="35" t="s">
        <v>361</v>
      </c>
      <c r="C1399" s="90">
        <f t="shared" si="63"/>
        <v>0</v>
      </c>
      <c r="D1399" s="90">
        <f t="shared" si="64"/>
        <v>0</v>
      </c>
      <c r="E1399" s="90">
        <f t="shared" si="65"/>
        <v>0</v>
      </c>
      <c r="F1399" s="50">
        <f>'貼り付けシート（日射量等）'!G1396/3.6*10^3</f>
        <v>0</v>
      </c>
      <c r="G1399" s="50">
        <f>'貼り付けシート（日射量等）'!H1396/3.6*10^3</f>
        <v>0</v>
      </c>
      <c r="H1399" s="91">
        <f>RADIANS('貼り付けシート（日射量等）'!I1396)</f>
        <v>0</v>
      </c>
      <c r="I1399" s="91">
        <f>IF('貼り付けシート（日射量等）'!J1396&lt;0,RADIANS(360+('貼り付けシート（日射量等）'!J1396)),RADIANS('貼り付けシート（日射量等）'!J1396))</f>
        <v>0</v>
      </c>
    </row>
    <row r="1400" spans="1:9">
      <c r="A1400" s="20">
        <v>41698</v>
      </c>
      <c r="B1400" s="35" t="s">
        <v>362</v>
      </c>
      <c r="C1400" s="90">
        <f t="shared" si="63"/>
        <v>0</v>
      </c>
      <c r="D1400" s="90">
        <f t="shared" si="64"/>
        <v>0</v>
      </c>
      <c r="E1400" s="90">
        <f t="shared" si="65"/>
        <v>0</v>
      </c>
      <c r="F1400" s="50">
        <f>'貼り付けシート（日射量等）'!G1397/3.6*10^3</f>
        <v>0</v>
      </c>
      <c r="G1400" s="50">
        <f>'貼り付けシート（日射量等）'!H1397/3.6*10^3</f>
        <v>0</v>
      </c>
      <c r="H1400" s="91">
        <f>RADIANS('貼り付けシート（日射量等）'!I1397)</f>
        <v>0</v>
      </c>
      <c r="I1400" s="91">
        <f>IF('貼り付けシート（日射量等）'!J1397&lt;0,RADIANS(360+('貼り付けシート（日射量等）'!J1397)),RADIANS('貼り付けシート（日射量等）'!J1397))</f>
        <v>0</v>
      </c>
    </row>
    <row r="1401" spans="1:9">
      <c r="A1401" s="20">
        <v>41698</v>
      </c>
      <c r="B1401" s="35" t="s">
        <v>363</v>
      </c>
      <c r="C1401" s="90">
        <f t="shared" si="63"/>
        <v>0</v>
      </c>
      <c r="D1401" s="90">
        <f t="shared" si="64"/>
        <v>0</v>
      </c>
      <c r="E1401" s="90">
        <f t="shared" si="65"/>
        <v>0</v>
      </c>
      <c r="F1401" s="50">
        <f>'貼り付けシート（日射量等）'!G1398/3.6*10^3</f>
        <v>0</v>
      </c>
      <c r="G1401" s="50">
        <f>'貼り付けシート（日射量等）'!H1398/3.6*10^3</f>
        <v>0</v>
      </c>
      <c r="H1401" s="91">
        <f>RADIANS('貼り付けシート（日射量等）'!I1398)</f>
        <v>0</v>
      </c>
      <c r="I1401" s="91">
        <f>IF('貼り付けシート（日射量等）'!J1398&lt;0,RADIANS(360+('貼り付けシート（日射量等）'!J1398)),RADIANS('貼り付けシート（日射量等）'!J1398))</f>
        <v>0</v>
      </c>
    </row>
    <row r="1402" spans="1:9">
      <c r="A1402" s="20">
        <v>41698</v>
      </c>
      <c r="B1402" s="35" t="s">
        <v>364</v>
      </c>
      <c r="C1402" s="90">
        <f t="shared" si="63"/>
        <v>0</v>
      </c>
      <c r="D1402" s="90">
        <f t="shared" si="64"/>
        <v>0</v>
      </c>
      <c r="E1402" s="90">
        <f t="shared" si="65"/>
        <v>0</v>
      </c>
      <c r="F1402" s="50">
        <f>'貼り付けシート（日射量等）'!G1399/3.6*10^3</f>
        <v>0</v>
      </c>
      <c r="G1402" s="50">
        <f>'貼り付けシート（日射量等）'!H1399/3.6*10^3</f>
        <v>0</v>
      </c>
      <c r="H1402" s="91">
        <f>RADIANS('貼り付けシート（日射量等）'!I1399)</f>
        <v>0</v>
      </c>
      <c r="I1402" s="91">
        <f>IF('貼り付けシート（日射量等）'!J1399&lt;0,RADIANS(360+('貼り付けシート（日射量等）'!J1399)),RADIANS('貼り付けシート（日射量等）'!J1399))</f>
        <v>0</v>
      </c>
    </row>
    <row r="1403" spans="1:9">
      <c r="A1403" s="20">
        <v>41698</v>
      </c>
      <c r="B1403" s="35" t="s">
        <v>365</v>
      </c>
      <c r="C1403" s="90">
        <f t="shared" si="63"/>
        <v>2.6940175288693173</v>
      </c>
      <c r="D1403" s="90">
        <f t="shared" si="64"/>
        <v>0</v>
      </c>
      <c r="E1403" s="90">
        <f t="shared" si="65"/>
        <v>2.6940175288693173</v>
      </c>
      <c r="F1403" s="50">
        <f>'貼り付けシート（日射量等）'!G1400/3.6*10^3</f>
        <v>0</v>
      </c>
      <c r="G1403" s="50">
        <f>'貼り付けシート（日射量等）'!H1400/3.6*10^3</f>
        <v>2.7777777777777777</v>
      </c>
      <c r="H1403" s="91">
        <f>RADIANS('貼り付けシート（日射量等）'!I1400)</f>
        <v>0</v>
      </c>
      <c r="I1403" s="91">
        <f>IF('貼り付けシート（日射量等）'!J1400&lt;0,RADIANS(360+('貼り付けシート（日射量等）'!J1400)),RADIANS('貼り付けシート（日射量等）'!J1400))</f>
        <v>0</v>
      </c>
    </row>
    <row r="1404" spans="1:9">
      <c r="A1404" s="20">
        <v>41698</v>
      </c>
      <c r="B1404" s="35" t="s">
        <v>366</v>
      </c>
      <c r="C1404" s="90">
        <f t="shared" si="63"/>
        <v>72.972768927356555</v>
      </c>
      <c r="D1404" s="90">
        <f t="shared" si="64"/>
        <v>29.86848846544747</v>
      </c>
      <c r="E1404" s="90">
        <f t="shared" si="65"/>
        <v>43.104280461909077</v>
      </c>
      <c r="F1404" s="50">
        <f>'貼り付けシート（日射量等）'!G1401/3.6*10^3</f>
        <v>127.77777777777777</v>
      </c>
      <c r="G1404" s="50">
        <f>'貼り付けシート（日射量等）'!H1401/3.6*10^3</f>
        <v>44.444444444444443</v>
      </c>
      <c r="H1404" s="91">
        <f>RADIANS('貼り付けシート（日射量等）'!I1401)</f>
        <v>0.13962634015954636</v>
      </c>
      <c r="I1404" s="91">
        <f>IF('貼り付けシート（日射量等）'!J1401&lt;0,RADIANS(360+('貼り付けシート（日射量等）'!J1401)),RADIANS('貼り付けシート（日射量等）'!J1401))</f>
        <v>5.0213122579876863</v>
      </c>
    </row>
    <row r="1405" spans="1:9">
      <c r="A1405" s="20">
        <v>41698</v>
      </c>
      <c r="B1405" s="35" t="s">
        <v>367</v>
      </c>
      <c r="C1405" s="90">
        <f t="shared" si="63"/>
        <v>142.59397090787965</v>
      </c>
      <c r="D1405" s="90">
        <f t="shared" si="64"/>
        <v>42.915322339714919</v>
      </c>
      <c r="E1405" s="90">
        <f t="shared" si="65"/>
        <v>99.678648568164732</v>
      </c>
      <c r="F1405" s="50">
        <f>'貼り付けシート（日射量等）'!G1402/3.6*10^3</f>
        <v>94.444444444444443</v>
      </c>
      <c r="G1405" s="50">
        <f>'貼り付けシート（日射量等）'!H1402/3.6*10^3</f>
        <v>102.77777777777777</v>
      </c>
      <c r="H1405" s="91">
        <f>RADIANS('貼り付けシート（日射量等）'!I1402)</f>
        <v>0.3246312408709453</v>
      </c>
      <c r="I1405" s="91">
        <f>IF('貼り付けシート（日射量等）'!J1402&lt;0,RADIANS(360+('貼り付けシート（日射量等）'!J1402)),RADIANS('貼り付けシート（日射量等）'!J1402))</f>
        <v>5.2098078172030737</v>
      </c>
    </row>
    <row r="1406" spans="1:9">
      <c r="A1406" s="20">
        <v>41698</v>
      </c>
      <c r="B1406" s="35" t="s">
        <v>368</v>
      </c>
      <c r="C1406" s="90">
        <f t="shared" si="63"/>
        <v>506.57427409767269</v>
      </c>
      <c r="D1406" s="90">
        <f t="shared" si="64"/>
        <v>385.34348529855339</v>
      </c>
      <c r="E1406" s="90">
        <f t="shared" si="65"/>
        <v>121.23078879911928</v>
      </c>
      <c r="F1406" s="50">
        <f>'貼り付けシート（日射量等）'!G1403/3.6*10^3</f>
        <v>602.77777777777771</v>
      </c>
      <c r="G1406" s="50">
        <f>'貼り付けシート（日射量等）'!H1403/3.6*10^3</f>
        <v>125</v>
      </c>
      <c r="H1406" s="91">
        <f>RADIANS('貼り付けシート（日射量等）'!I1403)</f>
        <v>0.48869219055841229</v>
      </c>
      <c r="I1406" s="91">
        <f>IF('貼り付けシート（日射量等）'!J1403&lt;0,RADIANS(360+('貼り付けシート（日射量等）'!J1403)),RADIANS('貼り付けシート（日射量等）'!J1403))</f>
        <v>5.4279739737023647</v>
      </c>
    </row>
    <row r="1407" spans="1:9">
      <c r="A1407" s="20">
        <v>41698</v>
      </c>
      <c r="B1407" s="35" t="s">
        <v>369</v>
      </c>
      <c r="C1407" s="90">
        <f t="shared" si="63"/>
        <v>744.98262545798877</v>
      </c>
      <c r="D1407" s="90">
        <f t="shared" si="64"/>
        <v>658.77406453417063</v>
      </c>
      <c r="E1407" s="90">
        <f t="shared" si="65"/>
        <v>86.208560923818155</v>
      </c>
      <c r="F1407" s="50">
        <f>'貼り付けシート（日射量等）'!G1404/3.6*10^3</f>
        <v>847.22222222222206</v>
      </c>
      <c r="G1407" s="50">
        <f>'貼り付けシート（日射量等）'!H1404/3.6*10^3</f>
        <v>88.888888888888886</v>
      </c>
      <c r="H1407" s="91">
        <f>RADIANS('貼り付けシート（日射量等）'!I1404)</f>
        <v>0.6213372137099813</v>
      </c>
      <c r="I1407" s="91">
        <f>IF('貼り付けシート（日射量等）'!J1404&lt;0,RADIANS(360+('貼り付けシート（日射量等）'!J1404)),RADIANS('貼り付けシート（日射量等）'!J1404))</f>
        <v>5.6897733615015147</v>
      </c>
    </row>
    <row r="1408" spans="1:9">
      <c r="A1408" s="20">
        <v>41698</v>
      </c>
      <c r="B1408" s="35" t="s">
        <v>370</v>
      </c>
      <c r="C1408" s="90">
        <f t="shared" si="63"/>
        <v>839.75859868338944</v>
      </c>
      <c r="D1408" s="90">
        <f t="shared" si="64"/>
        <v>745.46798517296338</v>
      </c>
      <c r="E1408" s="90">
        <f t="shared" si="65"/>
        <v>94.290613510426098</v>
      </c>
      <c r="F1408" s="50">
        <f>'貼り付けシート（日射量等）'!G1405/3.6*10^3</f>
        <v>866.66666666666674</v>
      </c>
      <c r="G1408" s="50">
        <f>'貼り付けシート（日射量等）'!H1405/3.6*10^3</f>
        <v>97.222222222222214</v>
      </c>
      <c r="H1408" s="91">
        <f>RADIANS('貼り付けシート（日射量等）'!I1405)</f>
        <v>0.70685834705770345</v>
      </c>
      <c r="I1408" s="91">
        <f>IF('貼り付けシート（日射量等）'!J1405&lt;0,RADIANS(360+('貼り付けシート（日射量等）'!J1405)),RADIANS('貼り付けシート（日射量等）'!J1405))</f>
        <v>6.0021872976084989</v>
      </c>
    </row>
    <row r="1409" spans="1:9">
      <c r="A1409" s="20">
        <v>41698</v>
      </c>
      <c r="B1409" s="35" t="s">
        <v>371</v>
      </c>
      <c r="C1409" s="90">
        <f t="shared" si="63"/>
        <v>864.99090343052148</v>
      </c>
      <c r="D1409" s="90">
        <f t="shared" si="64"/>
        <v>770.70028992009543</v>
      </c>
      <c r="E1409" s="90">
        <f t="shared" si="65"/>
        <v>94.290613510426098</v>
      </c>
      <c r="F1409" s="50">
        <f>'貼り付けシート（日射量等）'!G1406/3.6*10^3</f>
        <v>875</v>
      </c>
      <c r="G1409" s="50">
        <f>'貼り付けシート（日射量等）'!H1406/3.6*10^3</f>
        <v>97.222222222222214</v>
      </c>
      <c r="H1409" s="91">
        <f>RADIANS('貼り付けシート（日射量等）'!I1406)</f>
        <v>0.72954762733362966</v>
      </c>
      <c r="I1409" s="91">
        <f>IF('貼り付けシート（日射量等）'!J1406&lt;0,RADIANS(360+('貼り付けシート（日射量等）'!J1406)),RADIANS('貼り付けシート（日射量等）'!J1406))</f>
        <v>6.2831853071795868E-2</v>
      </c>
    </row>
    <row r="1410" spans="1:9">
      <c r="A1410" s="20">
        <v>41698</v>
      </c>
      <c r="B1410" s="35" t="s">
        <v>372</v>
      </c>
      <c r="C1410" s="90">
        <f t="shared" si="63"/>
        <v>812.62693042460364</v>
      </c>
      <c r="D1410" s="90">
        <f t="shared" si="64"/>
        <v>721.03033444304685</v>
      </c>
      <c r="E1410" s="90">
        <f t="shared" si="65"/>
        <v>91.596595981556789</v>
      </c>
      <c r="F1410" s="50">
        <f>'貼り付けシート（日射量等）'!G1407/3.6*10^3</f>
        <v>861.1111111111112</v>
      </c>
      <c r="G1410" s="50">
        <f>'貼り付けシート（日射量等）'!H1407/3.6*10^3</f>
        <v>94.444444444444443</v>
      </c>
      <c r="H1410" s="91">
        <f>RADIANS('貼り付けシート（日射量等）'!I1407)</f>
        <v>0.68242373752978291</v>
      </c>
      <c r="I1410" s="91">
        <f>IF('貼り付けシート（日射量等）'!J1407&lt;0,RADIANS(360+('貼り付けシート（日射量等）'!J1407)),RADIANS('貼り付けシート（日射量等）'!J1407))</f>
        <v>0.39793506945470714</v>
      </c>
    </row>
    <row r="1411" spans="1:9">
      <c r="A1411" s="20">
        <v>41698</v>
      </c>
      <c r="B1411" s="35" t="s">
        <v>373</v>
      </c>
      <c r="C1411" s="90">
        <f t="shared" si="63"/>
        <v>693.75342057938769</v>
      </c>
      <c r="D1411" s="90">
        <f t="shared" si="64"/>
        <v>610.23887718443882</v>
      </c>
      <c r="E1411" s="90">
        <f t="shared" si="65"/>
        <v>83.514543394948845</v>
      </c>
      <c r="F1411" s="50">
        <f>'貼り付けシート（日射量等）'!G1408/3.6*10^3</f>
        <v>830.55555555555566</v>
      </c>
      <c r="G1411" s="50">
        <f>'貼り付けシート（日射量等）'!H1408/3.6*10^3</f>
        <v>86.111111111111114</v>
      </c>
      <c r="H1411" s="91">
        <f>RADIANS('貼り付けシート（日射量等）'!I1408)</f>
        <v>0.57944931166211744</v>
      </c>
      <c r="I1411" s="91">
        <f>IF('貼り付けシート（日射量等）'!J1408&lt;0,RADIANS(360+('貼り付けシート（日射量等）'!J1408)),RADIANS('貼り付けシート（日射量等）'!J1408))</f>
        <v>0.69289571304174891</v>
      </c>
    </row>
    <row r="1412" spans="1:9">
      <c r="A1412" s="20">
        <v>41698</v>
      </c>
      <c r="B1412" s="35" t="s">
        <v>374</v>
      </c>
      <c r="C1412" s="90">
        <f t="shared" si="63"/>
        <v>414.80660783726188</v>
      </c>
      <c r="D1412" s="90">
        <f t="shared" si="64"/>
        <v>293.57581903814258</v>
      </c>
      <c r="E1412" s="90">
        <f t="shared" si="65"/>
        <v>121.23078879911928</v>
      </c>
      <c r="F1412" s="50">
        <f>'貼り付けシート（日射量等）'!G1409/3.6*10^3</f>
        <v>508.33333333333331</v>
      </c>
      <c r="G1412" s="50">
        <f>'貼り付けシート（日射量等）'!H1409/3.6*10^3</f>
        <v>125</v>
      </c>
      <c r="H1412" s="91">
        <f>RADIANS('貼り付けシート（日射量等）'!I1409)</f>
        <v>0.43284165449459372</v>
      </c>
      <c r="I1412" s="91">
        <f>IF('貼り付けシート（日射量等）'!J1409&lt;0,RADIANS(360+('貼り付けシート（日射量等）'!J1409)),RADIANS('貼り付けシート（日射量等）'!J1409))</f>
        <v>0.93898713757294927</v>
      </c>
    </row>
    <row r="1413" spans="1:9">
      <c r="A1413" s="20">
        <v>41698</v>
      </c>
      <c r="B1413" s="35" t="s">
        <v>375</v>
      </c>
      <c r="C1413" s="90">
        <f t="shared" si="63"/>
        <v>114.8925596885185</v>
      </c>
      <c r="D1413" s="90">
        <f t="shared" si="64"/>
        <v>36.766051351308327</v>
      </c>
      <c r="E1413" s="90">
        <f t="shared" si="65"/>
        <v>78.126508337210183</v>
      </c>
      <c r="F1413" s="50">
        <f>'貼り付けシート（日射量等）'!G1410/3.6*10^3</f>
        <v>97.222222222222214</v>
      </c>
      <c r="G1413" s="50">
        <f>'貼り付けシート（日射量等）'!H1410/3.6*10^3</f>
        <v>80.555555555555543</v>
      </c>
      <c r="H1413" s="91">
        <f>RADIANS('貼り付けシート（日射量等）'!I1410)</f>
        <v>0.26005405854715513</v>
      </c>
      <c r="I1413" s="91">
        <f>IF('貼り付けシート（日射量等）'!J1410&lt;0,RADIANS(360+('貼り付けシート（日射量等）'!J1410)),RADIANS('貼り付けシート（日射量等）'!J1410))</f>
        <v>1.14493598930828</v>
      </c>
    </row>
    <row r="1414" spans="1:9">
      <c r="A1414" s="20">
        <v>41698</v>
      </c>
      <c r="B1414" s="35" t="s">
        <v>376</v>
      </c>
      <c r="C1414" s="90">
        <f t="shared" si="63"/>
        <v>34.722449780035319</v>
      </c>
      <c r="D1414" s="90">
        <f t="shared" si="64"/>
        <v>15.864327077950101</v>
      </c>
      <c r="E1414" s="90">
        <f t="shared" si="65"/>
        <v>18.858122702085222</v>
      </c>
      <c r="F1414" s="50">
        <f>'貼り付けシート（日射量等）'!G1411/3.6*10^3</f>
        <v>105.55555555555556</v>
      </c>
      <c r="G1414" s="50">
        <f>'貼り付けシート（日射量等）'!H1411/3.6*10^3</f>
        <v>19.444444444444446</v>
      </c>
      <c r="H1414" s="91">
        <f>RADIANS('貼り付けシート（日射量等）'!I1411)</f>
        <v>7.15584993317675E-2</v>
      </c>
      <c r="I1414" s="91">
        <f>IF('貼り付けシート（日射量等）'!J1411&lt;0,RADIANS(360+('貼り付けシート（日射量等）'!J1411)),RADIANS('貼り付けシート（日射量等）'!J1411))</f>
        <v>1.3247049022636963</v>
      </c>
    </row>
    <row r="1415" spans="1:9">
      <c r="A1415" s="20">
        <v>41698</v>
      </c>
      <c r="B1415" s="35" t="s">
        <v>377</v>
      </c>
      <c r="C1415" s="90">
        <f t="shared" ref="C1415:C1478" si="66">IF(D1415&lt;0,E1415,D1415+E1415)</f>
        <v>0</v>
      </c>
      <c r="D1415" s="90">
        <f t="shared" ref="D1415:D1478" si="67">F1415*(SIN(H1415)*COS($O$5)+COS(H1415)*SIN($O$5)*COS($O$4-I1415))</f>
        <v>0</v>
      </c>
      <c r="E1415" s="90">
        <f t="shared" ref="E1415:E1478" si="68">G1415*(1+COS($O$5))/2</f>
        <v>0</v>
      </c>
      <c r="F1415" s="50">
        <f>'貼り付けシート（日射量等）'!G1412/3.6*10^3</f>
        <v>0</v>
      </c>
      <c r="G1415" s="50">
        <f>'貼り付けシート（日射量等）'!H1412/3.6*10^3</f>
        <v>0</v>
      </c>
      <c r="H1415" s="91">
        <f>RADIANS('貼り付けシート（日射量等）'!I1412)</f>
        <v>0</v>
      </c>
      <c r="I1415" s="91">
        <f>IF('貼り付けシート（日射量等）'!J1412&lt;0,RADIANS(360+('貼り付けシート（日射量等）'!J1412)),RADIANS('貼り付けシート（日射量等）'!J1412))</f>
        <v>0</v>
      </c>
    </row>
    <row r="1416" spans="1:9">
      <c r="A1416" s="20">
        <v>41698</v>
      </c>
      <c r="B1416" s="35" t="s">
        <v>378</v>
      </c>
      <c r="C1416" s="90">
        <f t="shared" si="66"/>
        <v>0</v>
      </c>
      <c r="D1416" s="90">
        <f t="shared" si="67"/>
        <v>0</v>
      </c>
      <c r="E1416" s="90">
        <f t="shared" si="68"/>
        <v>0</v>
      </c>
      <c r="F1416" s="50">
        <f>'貼り付けシート（日射量等）'!G1413/3.6*10^3</f>
        <v>0</v>
      </c>
      <c r="G1416" s="50">
        <f>'貼り付けシート（日射量等）'!H1413/3.6*10^3</f>
        <v>0</v>
      </c>
      <c r="H1416" s="91">
        <f>RADIANS('貼り付けシート（日射量等）'!I1413)</f>
        <v>0</v>
      </c>
      <c r="I1416" s="91">
        <f>IF('貼り付けシート（日射量等）'!J1413&lt;0,RADIANS(360+('貼り付けシート（日射量等）'!J1413)),RADIANS('貼り付けシート（日射量等）'!J1413))</f>
        <v>0</v>
      </c>
    </row>
    <row r="1417" spans="1:9">
      <c r="A1417" s="20">
        <v>41698</v>
      </c>
      <c r="B1417" s="35" t="s">
        <v>379</v>
      </c>
      <c r="C1417" s="90">
        <f t="shared" si="66"/>
        <v>0</v>
      </c>
      <c r="D1417" s="90">
        <f t="shared" si="67"/>
        <v>0</v>
      </c>
      <c r="E1417" s="90">
        <f t="shared" si="68"/>
        <v>0</v>
      </c>
      <c r="F1417" s="50">
        <f>'貼り付けシート（日射量等）'!G1414/3.6*10^3</f>
        <v>0</v>
      </c>
      <c r="G1417" s="50">
        <f>'貼り付けシート（日射量等）'!H1414/3.6*10^3</f>
        <v>0</v>
      </c>
      <c r="H1417" s="91">
        <f>RADIANS('貼り付けシート（日射量等）'!I1414)</f>
        <v>0</v>
      </c>
      <c r="I1417" s="91">
        <f>IF('貼り付けシート（日射量等）'!J1414&lt;0,RADIANS(360+('貼り付けシート（日射量等）'!J1414)),RADIANS('貼り付けシート（日射量等）'!J1414))</f>
        <v>0</v>
      </c>
    </row>
    <row r="1418" spans="1:9">
      <c r="A1418" s="20">
        <v>41698</v>
      </c>
      <c r="B1418" s="35" t="s">
        <v>380</v>
      </c>
      <c r="C1418" s="90">
        <f t="shared" si="66"/>
        <v>0</v>
      </c>
      <c r="D1418" s="90">
        <f t="shared" si="67"/>
        <v>0</v>
      </c>
      <c r="E1418" s="90">
        <f t="shared" si="68"/>
        <v>0</v>
      </c>
      <c r="F1418" s="50">
        <f>'貼り付けシート（日射量等）'!G1415/3.6*10^3</f>
        <v>0</v>
      </c>
      <c r="G1418" s="50">
        <f>'貼り付けシート（日射量等）'!H1415/3.6*10^3</f>
        <v>0</v>
      </c>
      <c r="H1418" s="91">
        <f>RADIANS('貼り付けシート（日射量等）'!I1415)</f>
        <v>0</v>
      </c>
      <c r="I1418" s="91">
        <f>IF('貼り付けシート（日射量等）'!J1415&lt;0,RADIANS(360+('貼り付けシート（日射量等）'!J1415)),RADIANS('貼り付けシート（日射量等）'!J1415))</f>
        <v>0</v>
      </c>
    </row>
    <row r="1419" spans="1:9">
      <c r="A1419" s="20">
        <v>41698</v>
      </c>
      <c r="B1419" s="35" t="s">
        <v>381</v>
      </c>
      <c r="C1419" s="90">
        <f t="shared" si="66"/>
        <v>0</v>
      </c>
      <c r="D1419" s="90">
        <f t="shared" si="67"/>
        <v>0</v>
      </c>
      <c r="E1419" s="90">
        <f t="shared" si="68"/>
        <v>0</v>
      </c>
      <c r="F1419" s="50">
        <f>'貼り付けシート（日射量等）'!G1416/3.6*10^3</f>
        <v>0</v>
      </c>
      <c r="G1419" s="50">
        <f>'貼り付けシート（日射量等）'!H1416/3.6*10^3</f>
        <v>0</v>
      </c>
      <c r="H1419" s="91">
        <f>RADIANS('貼り付けシート（日射量等）'!I1416)</f>
        <v>0</v>
      </c>
      <c r="I1419" s="91">
        <f>IF('貼り付けシート（日射量等）'!J1416&lt;0,RADIANS(360+('貼り付けシート（日射量等）'!J1416)),RADIANS('貼り付けシート（日射量等）'!J1416))</f>
        <v>0</v>
      </c>
    </row>
    <row r="1420" spans="1:9">
      <c r="A1420" s="20">
        <v>41698</v>
      </c>
      <c r="B1420" s="35" t="s">
        <v>382</v>
      </c>
      <c r="C1420" s="90">
        <f t="shared" si="66"/>
        <v>0</v>
      </c>
      <c r="D1420" s="90">
        <f t="shared" si="67"/>
        <v>0</v>
      </c>
      <c r="E1420" s="90">
        <f t="shared" si="68"/>
        <v>0</v>
      </c>
      <c r="F1420" s="50">
        <f>'貼り付けシート（日射量等）'!G1417/3.6*10^3</f>
        <v>0</v>
      </c>
      <c r="G1420" s="50">
        <f>'貼り付けシート（日射量等）'!H1417/3.6*10^3</f>
        <v>0</v>
      </c>
      <c r="H1420" s="91">
        <f>RADIANS('貼り付けシート（日射量等）'!I1417)</f>
        <v>0</v>
      </c>
      <c r="I1420" s="91">
        <f>IF('貼り付けシート（日射量等）'!J1417&lt;0,RADIANS(360+('貼り付けシート（日射量等）'!J1417)),RADIANS('貼り付けシート（日射量等）'!J1417))</f>
        <v>0</v>
      </c>
    </row>
    <row r="1421" spans="1:9">
      <c r="A1421" s="20">
        <v>41698</v>
      </c>
      <c r="B1421" s="35" t="s">
        <v>383</v>
      </c>
      <c r="C1421" s="90">
        <f t="shared" si="66"/>
        <v>0</v>
      </c>
      <c r="D1421" s="90">
        <f t="shared" si="67"/>
        <v>0</v>
      </c>
      <c r="E1421" s="90">
        <f t="shared" si="68"/>
        <v>0</v>
      </c>
      <c r="F1421" s="50">
        <f>'貼り付けシート（日射量等）'!G1418/3.6*10^3</f>
        <v>0</v>
      </c>
      <c r="G1421" s="50">
        <f>'貼り付けシート（日射量等）'!H1418/3.6*10^3</f>
        <v>0</v>
      </c>
      <c r="H1421" s="91">
        <f>RADIANS('貼り付けシート（日射量等）'!I1418)</f>
        <v>0</v>
      </c>
      <c r="I1421" s="91">
        <f>IF('貼り付けシート（日射量等）'!J1418&lt;0,RADIANS(360+('貼り付けシート（日射量等）'!J1418)),RADIANS('貼り付けシート（日射量等）'!J1418))</f>
        <v>0</v>
      </c>
    </row>
    <row r="1422" spans="1:9">
      <c r="A1422" s="20">
        <v>41699</v>
      </c>
      <c r="B1422" s="35" t="s">
        <v>360</v>
      </c>
      <c r="C1422" s="90">
        <f t="shared" si="66"/>
        <v>0</v>
      </c>
      <c r="D1422" s="90">
        <f t="shared" si="67"/>
        <v>0</v>
      </c>
      <c r="E1422" s="90">
        <f t="shared" si="68"/>
        <v>0</v>
      </c>
      <c r="F1422" s="50">
        <f>'貼り付けシート（日射量等）'!G1419/3.6*10^3</f>
        <v>0</v>
      </c>
      <c r="G1422" s="50">
        <f>'貼り付けシート（日射量等）'!H1419/3.6*10^3</f>
        <v>0</v>
      </c>
      <c r="H1422" s="91">
        <f>RADIANS('貼り付けシート（日射量等）'!I1419)</f>
        <v>0</v>
      </c>
      <c r="I1422" s="91">
        <f>IF('貼り付けシート（日射量等）'!J1419&lt;0,RADIANS(360+('貼り付けシート（日射量等）'!J1419)),RADIANS('貼り付けシート（日射量等）'!J1419))</f>
        <v>0</v>
      </c>
    </row>
    <row r="1423" spans="1:9">
      <c r="A1423" s="20">
        <v>41699</v>
      </c>
      <c r="B1423" s="35" t="s">
        <v>361</v>
      </c>
      <c r="C1423" s="90">
        <f t="shared" si="66"/>
        <v>0</v>
      </c>
      <c r="D1423" s="90">
        <f t="shared" si="67"/>
        <v>0</v>
      </c>
      <c r="E1423" s="90">
        <f t="shared" si="68"/>
        <v>0</v>
      </c>
      <c r="F1423" s="50">
        <f>'貼り付けシート（日射量等）'!G1420/3.6*10^3</f>
        <v>0</v>
      </c>
      <c r="G1423" s="50">
        <f>'貼り付けシート（日射量等）'!H1420/3.6*10^3</f>
        <v>0</v>
      </c>
      <c r="H1423" s="91">
        <f>RADIANS('貼り付けシート（日射量等）'!I1420)</f>
        <v>0</v>
      </c>
      <c r="I1423" s="91">
        <f>IF('貼り付けシート（日射量等）'!J1420&lt;0,RADIANS(360+('貼り付けシート（日射量等）'!J1420)),RADIANS('貼り付けシート（日射量等）'!J1420))</f>
        <v>0</v>
      </c>
    </row>
    <row r="1424" spans="1:9">
      <c r="A1424" s="20">
        <v>41699</v>
      </c>
      <c r="B1424" s="35" t="s">
        <v>362</v>
      </c>
      <c r="C1424" s="90">
        <f t="shared" si="66"/>
        <v>0</v>
      </c>
      <c r="D1424" s="90">
        <f t="shared" si="67"/>
        <v>0</v>
      </c>
      <c r="E1424" s="90">
        <f t="shared" si="68"/>
        <v>0</v>
      </c>
      <c r="F1424" s="50">
        <f>'貼り付けシート（日射量等）'!G1421/3.6*10^3</f>
        <v>0</v>
      </c>
      <c r="G1424" s="50">
        <f>'貼り付けシート（日射量等）'!H1421/3.6*10^3</f>
        <v>0</v>
      </c>
      <c r="H1424" s="91">
        <f>RADIANS('貼り付けシート（日射量等）'!I1421)</f>
        <v>0</v>
      </c>
      <c r="I1424" s="91">
        <f>IF('貼り付けシート（日射量等）'!J1421&lt;0,RADIANS(360+('貼り付けシート（日射量等）'!J1421)),RADIANS('貼り付けシート（日射量等）'!J1421))</f>
        <v>0</v>
      </c>
    </row>
    <row r="1425" spans="1:9">
      <c r="A1425" s="20">
        <v>41699</v>
      </c>
      <c r="B1425" s="35" t="s">
        <v>363</v>
      </c>
      <c r="C1425" s="90">
        <f t="shared" si="66"/>
        <v>0</v>
      </c>
      <c r="D1425" s="90">
        <f t="shared" si="67"/>
        <v>0</v>
      </c>
      <c r="E1425" s="90">
        <f t="shared" si="68"/>
        <v>0</v>
      </c>
      <c r="F1425" s="50">
        <f>'貼り付けシート（日射量等）'!G1422/3.6*10^3</f>
        <v>0</v>
      </c>
      <c r="G1425" s="50">
        <f>'貼り付けシート（日射量等）'!H1422/3.6*10^3</f>
        <v>0</v>
      </c>
      <c r="H1425" s="91">
        <f>RADIANS('貼り付けシート（日射量等）'!I1422)</f>
        <v>0</v>
      </c>
      <c r="I1425" s="91">
        <f>IF('貼り付けシート（日射量等）'!J1422&lt;0,RADIANS(360+('貼り付けシート（日射量等）'!J1422)),RADIANS('貼り付けシート（日射量等）'!J1422))</f>
        <v>0</v>
      </c>
    </row>
    <row r="1426" spans="1:9">
      <c r="A1426" s="20">
        <v>41699</v>
      </c>
      <c r="B1426" s="35" t="s">
        <v>364</v>
      </c>
      <c r="C1426" s="90">
        <f t="shared" si="66"/>
        <v>0</v>
      </c>
      <c r="D1426" s="90">
        <f t="shared" si="67"/>
        <v>0</v>
      </c>
      <c r="E1426" s="90">
        <f t="shared" si="68"/>
        <v>0</v>
      </c>
      <c r="F1426" s="50">
        <f>'貼り付けシート（日射量等）'!G1423/3.6*10^3</f>
        <v>0</v>
      </c>
      <c r="G1426" s="50">
        <f>'貼り付けシート（日射量等）'!H1423/3.6*10^3</f>
        <v>0</v>
      </c>
      <c r="H1426" s="91">
        <f>RADIANS('貼り付けシート（日射量等）'!I1423)</f>
        <v>0</v>
      </c>
      <c r="I1426" s="91">
        <f>IF('貼り付けシート（日射量等）'!J1423&lt;0,RADIANS(360+('貼り付けシート（日射量等）'!J1423)),RADIANS('貼り付けシート（日射量等）'!J1423))</f>
        <v>0</v>
      </c>
    </row>
    <row r="1427" spans="1:9">
      <c r="A1427" s="20">
        <v>41699</v>
      </c>
      <c r="B1427" s="35" t="s">
        <v>365</v>
      </c>
      <c r="C1427" s="90">
        <f t="shared" si="66"/>
        <v>0</v>
      </c>
      <c r="D1427" s="90">
        <f t="shared" si="67"/>
        <v>0</v>
      </c>
      <c r="E1427" s="90">
        <f t="shared" si="68"/>
        <v>0</v>
      </c>
      <c r="F1427" s="50">
        <f>'貼り付けシート（日射量等）'!G1424/3.6*10^3</f>
        <v>0</v>
      </c>
      <c r="G1427" s="50">
        <f>'貼り付けシート（日射量等）'!H1424/3.6*10^3</f>
        <v>0</v>
      </c>
      <c r="H1427" s="91">
        <f>RADIANS('貼り付けシート（日射量等）'!I1424)</f>
        <v>0</v>
      </c>
      <c r="I1427" s="91">
        <f>IF('貼り付けシート（日射量等）'!J1424&lt;0,RADIANS(360+('貼り付けシート（日射量等）'!J1424)),RADIANS('貼り付けシート（日射量等）'!J1424))</f>
        <v>0</v>
      </c>
    </row>
    <row r="1428" spans="1:9">
      <c r="A1428" s="20">
        <v>41699</v>
      </c>
      <c r="B1428" s="35" t="s">
        <v>366</v>
      </c>
      <c r="C1428" s="90">
        <f t="shared" si="66"/>
        <v>35.555621577390028</v>
      </c>
      <c r="D1428" s="90">
        <f t="shared" si="67"/>
        <v>5.9214287598275357</v>
      </c>
      <c r="E1428" s="90">
        <f t="shared" si="68"/>
        <v>29.634192817562489</v>
      </c>
      <c r="F1428" s="50">
        <f>'貼り付けシート（日射量等）'!G1425/3.6*10^3</f>
        <v>24.999999999999996</v>
      </c>
      <c r="G1428" s="50">
        <f>'貼り付けシート（日射量等）'!H1425/3.6*10^3</f>
        <v>30.555555555555554</v>
      </c>
      <c r="H1428" s="91">
        <f>RADIANS('貼り付けシート（日射量等）'!I1425)</f>
        <v>0.14486232791552936</v>
      </c>
      <c r="I1428" s="91">
        <f>IF('貼り付けシート（日射量等）'!J1425&lt;0,RADIANS(360+('貼り付けシート（日射量等）'!J1425)),RADIANS('貼り付けシート（日射量等）'!J1425))</f>
        <v>5.0160762702317028</v>
      </c>
    </row>
    <row r="1429" spans="1:9">
      <c r="A1429" s="20">
        <v>41699</v>
      </c>
      <c r="B1429" s="35" t="s">
        <v>367</v>
      </c>
      <c r="C1429" s="90">
        <f t="shared" si="66"/>
        <v>72.277935730704087</v>
      </c>
      <c r="D1429" s="90">
        <f t="shared" si="67"/>
        <v>7.621515037840461</v>
      </c>
      <c r="E1429" s="90">
        <f t="shared" si="68"/>
        <v>64.65642069286362</v>
      </c>
      <c r="F1429" s="50">
        <f>'貼り付けシート（日射量等）'!G1426/3.6*10^3</f>
        <v>16.666666666666668</v>
      </c>
      <c r="G1429" s="50">
        <f>'貼り付けシート（日射量等）'!H1426/3.6*10^3</f>
        <v>66.666666666666671</v>
      </c>
      <c r="H1429" s="91">
        <f>RADIANS('貼り付けシート（日射量等）'!I1426)</f>
        <v>0.32986722862692824</v>
      </c>
      <c r="I1429" s="91">
        <f>IF('貼り付けシート（日射量等）'!J1426&lt;0,RADIANS(360+('貼り付けシート（日射量等）'!J1426)),RADIANS('貼り付けシート（日射量等）'!J1426))</f>
        <v>5.2045718294470902</v>
      </c>
    </row>
    <row r="1430" spans="1:9">
      <c r="A1430" s="20">
        <v>41699</v>
      </c>
      <c r="B1430" s="35" t="s">
        <v>368</v>
      </c>
      <c r="C1430" s="90">
        <f t="shared" si="66"/>
        <v>103.21101517202045</v>
      </c>
      <c r="D1430" s="90">
        <f t="shared" si="67"/>
        <v>8.9204016615943509</v>
      </c>
      <c r="E1430" s="90">
        <f t="shared" si="68"/>
        <v>94.290613510426098</v>
      </c>
      <c r="F1430" s="50">
        <f>'貼り付けシート（日射量等）'!G1427/3.6*10^3</f>
        <v>13.888888888888889</v>
      </c>
      <c r="G1430" s="50">
        <f>'貼り付けシート（日射量等）'!H1427/3.6*10^3</f>
        <v>97.222222222222214</v>
      </c>
      <c r="H1430" s="91">
        <f>RADIANS('貼り付けシート（日射量等）'!I1427)</f>
        <v>0.49392817831439528</v>
      </c>
      <c r="I1430" s="91">
        <f>IF('貼り付けシート（日射量等）'!J1427&lt;0,RADIANS(360+('貼り付けシート（日射量等）'!J1427)),RADIANS('貼り付けシート（日射量等）'!J1427))</f>
        <v>5.4244833151983762</v>
      </c>
    </row>
    <row r="1431" spans="1:9">
      <c r="A1431" s="20">
        <v>41699</v>
      </c>
      <c r="B1431" s="35" t="s">
        <v>369</v>
      </c>
      <c r="C1431" s="90">
        <f t="shared" si="66"/>
        <v>126.69639052627166</v>
      </c>
      <c r="D1431" s="90">
        <f t="shared" si="67"/>
        <v>10.853636784891009</v>
      </c>
      <c r="E1431" s="90">
        <f t="shared" si="68"/>
        <v>115.84275374138065</v>
      </c>
      <c r="F1431" s="50">
        <f>'貼り付けシート（日射量等）'!G1428/3.6*10^3</f>
        <v>13.888888888888889</v>
      </c>
      <c r="G1431" s="50">
        <f>'貼り付けシート（日射量等）'!H1428/3.6*10^3</f>
        <v>119.44444444444444</v>
      </c>
      <c r="H1431" s="91">
        <f>RADIANS('貼り付けシート（日射量等）'!I1428)</f>
        <v>0.62831853071795862</v>
      </c>
      <c r="I1431" s="91">
        <f>IF('貼り付けシート（日射量等）'!J1428&lt;0,RADIANS(360+('貼り付けシート（日射量等）'!J1428)),RADIANS('貼り付けシート（日射量等）'!J1428))</f>
        <v>5.6880280322495196</v>
      </c>
    </row>
    <row r="1432" spans="1:9">
      <c r="A1432" s="20">
        <v>41699</v>
      </c>
      <c r="B1432" s="35" t="s">
        <v>370</v>
      </c>
      <c r="C1432" s="90">
        <f t="shared" si="66"/>
        <v>211.97677400758511</v>
      </c>
      <c r="D1432" s="90">
        <f t="shared" si="67"/>
        <v>28.78358204447153</v>
      </c>
      <c r="E1432" s="90">
        <f t="shared" si="68"/>
        <v>183.19319196311358</v>
      </c>
      <c r="F1432" s="50">
        <f>'貼り付けシート（日射量等）'!G1429/3.6*10^3</f>
        <v>33.333333333333336</v>
      </c>
      <c r="G1432" s="50">
        <f>'貼り付けシート（日射量等）'!H1429/3.6*10^3</f>
        <v>188.88888888888889</v>
      </c>
      <c r="H1432" s="91">
        <f>RADIANS('貼り付けシート（日射量等）'!I1429)</f>
        <v>0.71383966406568078</v>
      </c>
      <c r="I1432" s="91">
        <f>IF('貼り付けシート（日射量等）'!J1429&lt;0,RADIANS(360+('貼り付けシート（日射量等）'!J1429)),RADIANS('貼り付けシート（日射量等）'!J1429))</f>
        <v>6.0004419683565056</v>
      </c>
    </row>
    <row r="1433" spans="1:9">
      <c r="A1433" s="20">
        <v>41699</v>
      </c>
      <c r="B1433" s="35" t="s">
        <v>371</v>
      </c>
      <c r="C1433" s="90">
        <f t="shared" si="66"/>
        <v>514.50469143143243</v>
      </c>
      <c r="D1433" s="90">
        <f t="shared" si="67"/>
        <v>247.79695607337007</v>
      </c>
      <c r="E1433" s="90">
        <f t="shared" si="68"/>
        <v>266.70773535806234</v>
      </c>
      <c r="F1433" s="50">
        <f>'貼り付けシート（日射量等）'!G1430/3.6*10^3</f>
        <v>280.55555555555554</v>
      </c>
      <c r="G1433" s="50">
        <f>'貼り付けシート（日射量等）'!H1430/3.6*10^3</f>
        <v>274.99999999999994</v>
      </c>
      <c r="H1433" s="91">
        <f>RADIANS('貼り付けシート（日射量等）'!I1430)</f>
        <v>0.73478361508961276</v>
      </c>
      <c r="I1433" s="91">
        <f>IF('貼り付けシート（日射量等）'!J1430&lt;0,RADIANS(360+('貼り付けシート（日射量等）'!J1430)),RADIANS('貼り付けシート（日射量等）'!J1430))</f>
        <v>6.45771823237902E-2</v>
      </c>
    </row>
    <row r="1434" spans="1:9">
      <c r="A1434" s="20">
        <v>41699</v>
      </c>
      <c r="B1434" s="35" t="s">
        <v>372</v>
      </c>
      <c r="C1434" s="90">
        <f t="shared" si="66"/>
        <v>208.52082459586876</v>
      </c>
      <c r="D1434" s="90">
        <f t="shared" si="67"/>
        <v>28.021650161624517</v>
      </c>
      <c r="E1434" s="90">
        <f t="shared" si="68"/>
        <v>180.49917443424425</v>
      </c>
      <c r="F1434" s="50">
        <f>'貼り付けシート（日射量等）'!G1431/3.6*10^3</f>
        <v>33.333333333333336</v>
      </c>
      <c r="G1434" s="50">
        <f>'貼り付けシート（日射量等）'!H1431/3.6*10^3</f>
        <v>186.11111111111111</v>
      </c>
      <c r="H1434" s="91">
        <f>RADIANS('貼り付けシート（日射量等）'!I1431)</f>
        <v>0.68940505453776013</v>
      </c>
      <c r="I1434" s="91">
        <f>IF('貼り付けシート（日射量等）'!J1431&lt;0,RADIANS(360+('貼り付けシート（日射量等）'!J1431)),RADIANS('貼り付けシート（日射量等）'!J1431))</f>
        <v>0.4014257279586958</v>
      </c>
    </row>
    <row r="1435" spans="1:9">
      <c r="A1435" s="20">
        <v>41699</v>
      </c>
      <c r="B1435" s="35" t="s">
        <v>373</v>
      </c>
      <c r="C1435" s="90">
        <f t="shared" si="66"/>
        <v>182.225219903907</v>
      </c>
      <c r="D1435" s="90">
        <f t="shared" si="67"/>
        <v>28.666220758355923</v>
      </c>
      <c r="E1435" s="90">
        <f t="shared" si="68"/>
        <v>153.55899914555107</v>
      </c>
      <c r="F1435" s="50">
        <f>'貼り付けシート（日射量等）'!G1432/3.6*10^3</f>
        <v>38.888888888888893</v>
      </c>
      <c r="G1435" s="50">
        <f>'貼り付けシート（日射量等）'!H1432/3.6*10^3</f>
        <v>158.33333333333331</v>
      </c>
      <c r="H1435" s="91">
        <f>RADIANS('貼り付けシート（日射量等）'!I1432)</f>
        <v>0.58468529941810043</v>
      </c>
      <c r="I1435" s="91">
        <f>IF('貼り付けシート（日射量等）'!J1432&lt;0,RADIANS(360+('貼り付けシート（日射量等）'!J1432)),RADIANS('貼り付けシート（日射量等）'!J1432))</f>
        <v>0.69813170079773179</v>
      </c>
    </row>
    <row r="1436" spans="1:9">
      <c r="A1436" s="20">
        <v>41699</v>
      </c>
      <c r="B1436" s="35" t="s">
        <v>374</v>
      </c>
      <c r="C1436" s="90">
        <f t="shared" si="66"/>
        <v>114.18439702133226</v>
      </c>
      <c r="D1436" s="90">
        <f t="shared" si="67"/>
        <v>14.505748453167531</v>
      </c>
      <c r="E1436" s="90">
        <f t="shared" si="68"/>
        <v>99.678648568164732</v>
      </c>
      <c r="F1436" s="50">
        <f>'貼り付けシート（日射量等）'!G1433/3.6*10^3</f>
        <v>24.999999999999996</v>
      </c>
      <c r="G1436" s="50">
        <f>'貼り付けシート（日射量等）'!H1433/3.6*10^3</f>
        <v>102.77777777777777</v>
      </c>
      <c r="H1436" s="91">
        <f>RADIANS('貼り付けシート（日射量等）'!I1433)</f>
        <v>0.43807764225057672</v>
      </c>
      <c r="I1436" s="91">
        <f>IF('貼り付けシート（日射量等）'!J1433&lt;0,RADIANS(360+('貼り付けシート（日射量等）'!J1433)),RADIANS('貼り付けシート（日射量等）'!J1433))</f>
        <v>0.94422312532893227</v>
      </c>
    </row>
    <row r="1437" spans="1:9">
      <c r="A1437" s="20">
        <v>41699</v>
      </c>
      <c r="B1437" s="35" t="s">
        <v>375</v>
      </c>
      <c r="C1437" s="90">
        <f t="shared" si="66"/>
        <v>58.568016018245501</v>
      </c>
      <c r="D1437" s="90">
        <f t="shared" si="67"/>
        <v>7.3816829697284723</v>
      </c>
      <c r="E1437" s="90">
        <f t="shared" si="68"/>
        <v>51.186333048517028</v>
      </c>
      <c r="F1437" s="50">
        <f>'貼り付けシート（日射量等）'!G1434/3.6*10^3</f>
        <v>19.444444444444446</v>
      </c>
      <c r="G1437" s="50">
        <f>'貼り付けシート（日射量等）'!H1434/3.6*10^3</f>
        <v>52.777777777777779</v>
      </c>
      <c r="H1437" s="91">
        <f>RADIANS('貼り付けシート（日射量等）'!I1434)</f>
        <v>0.26354471705114374</v>
      </c>
      <c r="I1437" s="91">
        <f>IF('貼り付けシート（日射量等）'!J1434&lt;0,RADIANS(360+('貼り付けシート（日射量等）'!J1434)),RADIANS('貼り付けシート（日射量等）'!J1434))</f>
        <v>1.1501719770642633</v>
      </c>
    </row>
    <row r="1438" spans="1:9">
      <c r="A1438" s="20">
        <v>41699</v>
      </c>
      <c r="B1438" s="35" t="s">
        <v>376</v>
      </c>
      <c r="C1438" s="90">
        <f t="shared" si="66"/>
        <v>17.687047580894955</v>
      </c>
      <c r="D1438" s="90">
        <f t="shared" si="67"/>
        <v>4.2169599365483679</v>
      </c>
      <c r="E1438" s="90">
        <f t="shared" si="68"/>
        <v>13.470087644346586</v>
      </c>
      <c r="F1438" s="50">
        <f>'貼り付けシート（日射量等）'!G1435/3.6*10^3</f>
        <v>27.777777777777779</v>
      </c>
      <c r="G1438" s="50">
        <f>'貼り付けシート（日射量等）'!H1435/3.6*10^3</f>
        <v>13.888888888888889</v>
      </c>
      <c r="H1438" s="91">
        <f>RADIANS('貼り付けシート（日射量等）'!I1435)</f>
        <v>7.5049157835756164E-2</v>
      </c>
      <c r="I1438" s="91">
        <f>IF('貼り付けシート（日射量等）'!J1435&lt;0,RADIANS(360+('貼り付けシート（日射量等）'!J1435)),RADIANS('貼り付けシート（日射量等）'!J1435))</f>
        <v>1.3299408900196792</v>
      </c>
    </row>
    <row r="1439" spans="1:9">
      <c r="A1439" s="20">
        <v>41699</v>
      </c>
      <c r="B1439" s="35" t="s">
        <v>377</v>
      </c>
      <c r="C1439" s="90">
        <f t="shared" si="66"/>
        <v>0</v>
      </c>
      <c r="D1439" s="90">
        <f t="shared" si="67"/>
        <v>0</v>
      </c>
      <c r="E1439" s="90">
        <f t="shared" si="68"/>
        <v>0</v>
      </c>
      <c r="F1439" s="50">
        <f>'貼り付けシート（日射量等）'!G1436/3.6*10^3</f>
        <v>0</v>
      </c>
      <c r="G1439" s="50">
        <f>'貼り付けシート（日射量等）'!H1436/3.6*10^3</f>
        <v>0</v>
      </c>
      <c r="H1439" s="91">
        <f>RADIANS('貼り付けシート（日射量等）'!I1436)</f>
        <v>0</v>
      </c>
      <c r="I1439" s="91">
        <f>IF('貼り付けシート（日射量等）'!J1436&lt;0,RADIANS(360+('貼り付けシート（日射量等）'!J1436)),RADIANS('貼り付けシート（日射量等）'!J1436))</f>
        <v>0</v>
      </c>
    </row>
    <row r="1440" spans="1:9">
      <c r="A1440" s="20">
        <v>41699</v>
      </c>
      <c r="B1440" s="35" t="s">
        <v>378</v>
      </c>
      <c r="C1440" s="90">
        <f t="shared" si="66"/>
        <v>0</v>
      </c>
      <c r="D1440" s="90">
        <f t="shared" si="67"/>
        <v>0</v>
      </c>
      <c r="E1440" s="90">
        <f t="shared" si="68"/>
        <v>0</v>
      </c>
      <c r="F1440" s="50">
        <f>'貼り付けシート（日射量等）'!G1437/3.6*10^3</f>
        <v>0</v>
      </c>
      <c r="G1440" s="50">
        <f>'貼り付けシート（日射量等）'!H1437/3.6*10^3</f>
        <v>0</v>
      </c>
      <c r="H1440" s="91">
        <f>RADIANS('貼り付けシート（日射量等）'!I1437)</f>
        <v>0</v>
      </c>
      <c r="I1440" s="91">
        <f>IF('貼り付けシート（日射量等）'!J1437&lt;0,RADIANS(360+('貼り付けシート（日射量等）'!J1437)),RADIANS('貼り付けシート（日射量等）'!J1437))</f>
        <v>0</v>
      </c>
    </row>
    <row r="1441" spans="1:9">
      <c r="A1441" s="20">
        <v>41699</v>
      </c>
      <c r="B1441" s="35" t="s">
        <v>379</v>
      </c>
      <c r="C1441" s="90">
        <f t="shared" si="66"/>
        <v>0</v>
      </c>
      <c r="D1441" s="90">
        <f t="shared" si="67"/>
        <v>0</v>
      </c>
      <c r="E1441" s="90">
        <f t="shared" si="68"/>
        <v>0</v>
      </c>
      <c r="F1441" s="50">
        <f>'貼り付けシート（日射量等）'!G1438/3.6*10^3</f>
        <v>0</v>
      </c>
      <c r="G1441" s="50">
        <f>'貼り付けシート（日射量等）'!H1438/3.6*10^3</f>
        <v>0</v>
      </c>
      <c r="H1441" s="91">
        <f>RADIANS('貼り付けシート（日射量等）'!I1438)</f>
        <v>0</v>
      </c>
      <c r="I1441" s="91">
        <f>IF('貼り付けシート（日射量等）'!J1438&lt;0,RADIANS(360+('貼り付けシート（日射量等）'!J1438)),RADIANS('貼り付けシート（日射量等）'!J1438))</f>
        <v>0</v>
      </c>
    </row>
    <row r="1442" spans="1:9">
      <c r="A1442" s="20">
        <v>41699</v>
      </c>
      <c r="B1442" s="35" t="s">
        <v>380</v>
      </c>
      <c r="C1442" s="90">
        <f t="shared" si="66"/>
        <v>0</v>
      </c>
      <c r="D1442" s="90">
        <f t="shared" si="67"/>
        <v>0</v>
      </c>
      <c r="E1442" s="90">
        <f t="shared" si="68"/>
        <v>0</v>
      </c>
      <c r="F1442" s="50">
        <f>'貼り付けシート（日射量等）'!G1439/3.6*10^3</f>
        <v>0</v>
      </c>
      <c r="G1442" s="50">
        <f>'貼り付けシート（日射量等）'!H1439/3.6*10^3</f>
        <v>0</v>
      </c>
      <c r="H1442" s="91">
        <f>RADIANS('貼り付けシート（日射量等）'!I1439)</f>
        <v>0</v>
      </c>
      <c r="I1442" s="91">
        <f>IF('貼り付けシート（日射量等）'!J1439&lt;0,RADIANS(360+('貼り付けシート（日射量等）'!J1439)),RADIANS('貼り付けシート（日射量等）'!J1439))</f>
        <v>0</v>
      </c>
    </row>
    <row r="1443" spans="1:9">
      <c r="A1443" s="20">
        <v>41699</v>
      </c>
      <c r="B1443" s="35" t="s">
        <v>381</v>
      </c>
      <c r="C1443" s="90">
        <f t="shared" si="66"/>
        <v>0</v>
      </c>
      <c r="D1443" s="90">
        <f t="shared" si="67"/>
        <v>0</v>
      </c>
      <c r="E1443" s="90">
        <f t="shared" si="68"/>
        <v>0</v>
      </c>
      <c r="F1443" s="50">
        <f>'貼り付けシート（日射量等）'!G1440/3.6*10^3</f>
        <v>0</v>
      </c>
      <c r="G1443" s="50">
        <f>'貼り付けシート（日射量等）'!H1440/3.6*10^3</f>
        <v>0</v>
      </c>
      <c r="H1443" s="91">
        <f>RADIANS('貼り付けシート（日射量等）'!I1440)</f>
        <v>0</v>
      </c>
      <c r="I1443" s="91">
        <f>IF('貼り付けシート（日射量等）'!J1440&lt;0,RADIANS(360+('貼り付けシート（日射量等）'!J1440)),RADIANS('貼り付けシート（日射量等）'!J1440))</f>
        <v>0</v>
      </c>
    </row>
    <row r="1444" spans="1:9">
      <c r="A1444" s="20">
        <v>41699</v>
      </c>
      <c r="B1444" s="35" t="s">
        <v>382</v>
      </c>
      <c r="C1444" s="90">
        <f t="shared" si="66"/>
        <v>0</v>
      </c>
      <c r="D1444" s="90">
        <f t="shared" si="67"/>
        <v>0</v>
      </c>
      <c r="E1444" s="90">
        <f t="shared" si="68"/>
        <v>0</v>
      </c>
      <c r="F1444" s="50">
        <f>'貼り付けシート（日射量等）'!G1441/3.6*10^3</f>
        <v>0</v>
      </c>
      <c r="G1444" s="50">
        <f>'貼り付けシート（日射量等）'!H1441/3.6*10^3</f>
        <v>0</v>
      </c>
      <c r="H1444" s="91">
        <f>RADIANS('貼り付けシート（日射量等）'!I1441)</f>
        <v>0</v>
      </c>
      <c r="I1444" s="91">
        <f>IF('貼り付けシート（日射量等）'!J1441&lt;0,RADIANS(360+('貼り付けシート（日射量等）'!J1441)),RADIANS('貼り付けシート（日射量等）'!J1441))</f>
        <v>0</v>
      </c>
    </row>
    <row r="1445" spans="1:9">
      <c r="A1445" s="20">
        <v>41699</v>
      </c>
      <c r="B1445" s="35" t="s">
        <v>383</v>
      </c>
      <c r="C1445" s="90">
        <f t="shared" si="66"/>
        <v>0</v>
      </c>
      <c r="D1445" s="90">
        <f t="shared" si="67"/>
        <v>0</v>
      </c>
      <c r="E1445" s="90">
        <f t="shared" si="68"/>
        <v>0</v>
      </c>
      <c r="F1445" s="50">
        <f>'貼り付けシート（日射量等）'!G1442/3.6*10^3</f>
        <v>0</v>
      </c>
      <c r="G1445" s="50">
        <f>'貼り付けシート（日射量等）'!H1442/3.6*10^3</f>
        <v>0</v>
      </c>
      <c r="H1445" s="91">
        <f>RADIANS('貼り付けシート（日射量等）'!I1442)</f>
        <v>0</v>
      </c>
      <c r="I1445" s="91">
        <f>IF('貼り付けシート（日射量等）'!J1442&lt;0,RADIANS(360+('貼り付けシート（日射量等）'!J1442)),RADIANS('貼り付けシート（日射量等）'!J1442))</f>
        <v>0</v>
      </c>
    </row>
    <row r="1446" spans="1:9">
      <c r="A1446" s="20">
        <v>41700</v>
      </c>
      <c r="B1446" s="35" t="s">
        <v>360</v>
      </c>
      <c r="C1446" s="90">
        <f t="shared" si="66"/>
        <v>0</v>
      </c>
      <c r="D1446" s="90">
        <f t="shared" si="67"/>
        <v>0</v>
      </c>
      <c r="E1446" s="90">
        <f t="shared" si="68"/>
        <v>0</v>
      </c>
      <c r="F1446" s="50">
        <f>'貼り付けシート（日射量等）'!G1443/3.6*10^3</f>
        <v>0</v>
      </c>
      <c r="G1446" s="50">
        <f>'貼り付けシート（日射量等）'!H1443/3.6*10^3</f>
        <v>0</v>
      </c>
      <c r="H1446" s="91">
        <f>RADIANS('貼り付けシート（日射量等）'!I1443)</f>
        <v>0</v>
      </c>
      <c r="I1446" s="91">
        <f>IF('貼り付けシート（日射量等）'!J1443&lt;0,RADIANS(360+('貼り付けシート（日射量等）'!J1443)),RADIANS('貼り付けシート（日射量等）'!J1443))</f>
        <v>0</v>
      </c>
    </row>
    <row r="1447" spans="1:9">
      <c r="A1447" s="20">
        <v>41700</v>
      </c>
      <c r="B1447" s="35" t="s">
        <v>361</v>
      </c>
      <c r="C1447" s="90">
        <f t="shared" si="66"/>
        <v>0</v>
      </c>
      <c r="D1447" s="90">
        <f t="shared" si="67"/>
        <v>0</v>
      </c>
      <c r="E1447" s="90">
        <f t="shared" si="68"/>
        <v>0</v>
      </c>
      <c r="F1447" s="50">
        <f>'貼り付けシート（日射量等）'!G1444/3.6*10^3</f>
        <v>0</v>
      </c>
      <c r="G1447" s="50">
        <f>'貼り付けシート（日射量等）'!H1444/3.6*10^3</f>
        <v>0</v>
      </c>
      <c r="H1447" s="91">
        <f>RADIANS('貼り付けシート（日射量等）'!I1444)</f>
        <v>0</v>
      </c>
      <c r="I1447" s="91">
        <f>IF('貼り付けシート（日射量等）'!J1444&lt;0,RADIANS(360+('貼り付けシート（日射量等）'!J1444)),RADIANS('貼り付けシート（日射量等）'!J1444))</f>
        <v>0</v>
      </c>
    </row>
    <row r="1448" spans="1:9">
      <c r="A1448" s="20">
        <v>41700</v>
      </c>
      <c r="B1448" s="35" t="s">
        <v>362</v>
      </c>
      <c r="C1448" s="90">
        <f t="shared" si="66"/>
        <v>0</v>
      </c>
      <c r="D1448" s="90">
        <f t="shared" si="67"/>
        <v>0</v>
      </c>
      <c r="E1448" s="90">
        <f t="shared" si="68"/>
        <v>0</v>
      </c>
      <c r="F1448" s="50">
        <f>'貼り付けシート（日射量等）'!G1445/3.6*10^3</f>
        <v>0</v>
      </c>
      <c r="G1448" s="50">
        <f>'貼り付けシート（日射量等）'!H1445/3.6*10^3</f>
        <v>0</v>
      </c>
      <c r="H1448" s="91">
        <f>RADIANS('貼り付けシート（日射量等）'!I1445)</f>
        <v>0</v>
      </c>
      <c r="I1448" s="91">
        <f>IF('貼り付けシート（日射量等）'!J1445&lt;0,RADIANS(360+('貼り付けシート（日射量等）'!J1445)),RADIANS('貼り付けシート（日射量等）'!J1445))</f>
        <v>0</v>
      </c>
    </row>
    <row r="1449" spans="1:9">
      <c r="A1449" s="20">
        <v>41700</v>
      </c>
      <c r="B1449" s="35" t="s">
        <v>363</v>
      </c>
      <c r="C1449" s="90">
        <f t="shared" si="66"/>
        <v>0</v>
      </c>
      <c r="D1449" s="90">
        <f t="shared" si="67"/>
        <v>0</v>
      </c>
      <c r="E1449" s="90">
        <f t="shared" si="68"/>
        <v>0</v>
      </c>
      <c r="F1449" s="50">
        <f>'貼り付けシート（日射量等）'!G1446/3.6*10^3</f>
        <v>0</v>
      </c>
      <c r="G1449" s="50">
        <f>'貼り付けシート（日射量等）'!H1446/3.6*10^3</f>
        <v>0</v>
      </c>
      <c r="H1449" s="91">
        <f>RADIANS('貼り付けシート（日射量等）'!I1446)</f>
        <v>0</v>
      </c>
      <c r="I1449" s="91">
        <f>IF('貼り付けシート（日射量等）'!J1446&lt;0,RADIANS(360+('貼り付けシート（日射量等）'!J1446)),RADIANS('貼り付けシート（日射量等）'!J1446))</f>
        <v>0</v>
      </c>
    </row>
    <row r="1450" spans="1:9">
      <c r="A1450" s="20">
        <v>41700</v>
      </c>
      <c r="B1450" s="35" t="s">
        <v>364</v>
      </c>
      <c r="C1450" s="90">
        <f t="shared" si="66"/>
        <v>0</v>
      </c>
      <c r="D1450" s="90">
        <f t="shared" si="67"/>
        <v>0</v>
      </c>
      <c r="E1450" s="90">
        <f t="shared" si="68"/>
        <v>0</v>
      </c>
      <c r="F1450" s="50">
        <f>'貼り付けシート（日射量等）'!G1447/3.6*10^3</f>
        <v>0</v>
      </c>
      <c r="G1450" s="50">
        <f>'貼り付けシート（日射量等）'!H1447/3.6*10^3</f>
        <v>0</v>
      </c>
      <c r="H1450" s="91">
        <f>RADIANS('貼り付けシート（日射量等）'!I1447)</f>
        <v>0</v>
      </c>
      <c r="I1450" s="91">
        <f>IF('貼り付けシート（日射量等）'!J1447&lt;0,RADIANS(360+('貼り付けシート（日射量等）'!J1447)),RADIANS('貼り付けシート（日射量等）'!J1447))</f>
        <v>0</v>
      </c>
    </row>
    <row r="1451" spans="1:9">
      <c r="A1451" s="20">
        <v>41700</v>
      </c>
      <c r="B1451" s="35" t="s">
        <v>365</v>
      </c>
      <c r="C1451" s="90">
        <f t="shared" si="66"/>
        <v>2.6940175288693173</v>
      </c>
      <c r="D1451" s="90">
        <f t="shared" si="67"/>
        <v>0</v>
      </c>
      <c r="E1451" s="90">
        <f t="shared" si="68"/>
        <v>2.6940175288693173</v>
      </c>
      <c r="F1451" s="50">
        <f>'貼り付けシート（日射量等）'!G1448/3.6*10^3</f>
        <v>0</v>
      </c>
      <c r="G1451" s="50">
        <f>'貼り付けシート（日射量等）'!H1448/3.6*10^3</f>
        <v>2.7777777777777777</v>
      </c>
      <c r="H1451" s="91">
        <f>RADIANS('貼り付けシート（日射量等）'!I1448)</f>
        <v>0</v>
      </c>
      <c r="I1451" s="91">
        <f>IF('貼り付けシート（日射量等）'!J1448&lt;0,RADIANS(360+('貼り付けシート（日射量等）'!J1448)),RADIANS('貼り付けシート（日射量等）'!J1448))</f>
        <v>0</v>
      </c>
    </row>
    <row r="1452" spans="1:9">
      <c r="A1452" s="20">
        <v>41700</v>
      </c>
      <c r="B1452" s="35" t="s">
        <v>366</v>
      </c>
      <c r="C1452" s="90">
        <f t="shared" si="66"/>
        <v>30.948812123238696</v>
      </c>
      <c r="D1452" s="90">
        <f t="shared" si="67"/>
        <v>4.0086368345455243</v>
      </c>
      <c r="E1452" s="90">
        <f t="shared" si="68"/>
        <v>26.940175288693172</v>
      </c>
      <c r="F1452" s="50">
        <f>'貼り付けシート（日射量等）'!G1449/3.6*10^3</f>
        <v>16.666666666666668</v>
      </c>
      <c r="G1452" s="50">
        <f>'貼り付けシート（日射量等）'!H1449/3.6*10^3</f>
        <v>27.777777777777779</v>
      </c>
      <c r="H1452" s="91">
        <f>RADIANS('貼り付けシート（日射量等）'!I1449)</f>
        <v>0.15009831567151233</v>
      </c>
      <c r="I1452" s="91">
        <f>IF('貼り付けシート（日射量等）'!J1449&lt;0,RADIANS(360+('貼り付けシート（日射量等）'!J1449)),RADIANS('貼り付けシート（日射量等）'!J1449))</f>
        <v>5.0125856117277143</v>
      </c>
    </row>
    <row r="1453" spans="1:9">
      <c r="A1453" s="20">
        <v>41700</v>
      </c>
      <c r="B1453" s="35" t="s">
        <v>367</v>
      </c>
      <c r="C1453" s="90">
        <f t="shared" si="66"/>
        <v>65.666592255944195</v>
      </c>
      <c r="D1453" s="90">
        <f t="shared" si="67"/>
        <v>6.398206620819213</v>
      </c>
      <c r="E1453" s="90">
        <f t="shared" si="68"/>
        <v>59.268385635124979</v>
      </c>
      <c r="F1453" s="50">
        <f>'貼り付けシート（日射量等）'!G1450/3.6*10^3</f>
        <v>13.888888888888889</v>
      </c>
      <c r="G1453" s="50">
        <f>'貼り付けシート（日射量等）'!H1450/3.6*10^3</f>
        <v>61.111111111111107</v>
      </c>
      <c r="H1453" s="91">
        <f>RADIANS('貼り付けシート（日射量等）'!I1450)</f>
        <v>0.33510321638291124</v>
      </c>
      <c r="I1453" s="91">
        <f>IF('貼り付けシート（日射量等）'!J1450&lt;0,RADIANS(360+('貼り付けシート（日射量等）'!J1450)),RADIANS('貼り付けシート（日射量等）'!J1450))</f>
        <v>5.2010811709431017</v>
      </c>
    </row>
    <row r="1454" spans="1:9">
      <c r="A1454" s="20">
        <v>41700</v>
      </c>
      <c r="B1454" s="35" t="s">
        <v>368</v>
      </c>
      <c r="C1454" s="90">
        <f t="shared" si="66"/>
        <v>117.63743568429793</v>
      </c>
      <c r="D1454" s="90">
        <f t="shared" si="67"/>
        <v>12.570752058394552</v>
      </c>
      <c r="E1454" s="90">
        <f t="shared" si="68"/>
        <v>105.06668362590338</v>
      </c>
      <c r="F1454" s="50">
        <f>'貼り付けシート（日射量等）'!G1451/3.6*10^3</f>
        <v>19.444444444444446</v>
      </c>
      <c r="G1454" s="50">
        <f>'貼り付けシート（日射量等）'!H1451/3.6*10^3</f>
        <v>108.33333333333334</v>
      </c>
      <c r="H1454" s="91">
        <f>RADIANS('貼り付けシート（日射量等）'!I1451)</f>
        <v>0.50090949532237261</v>
      </c>
      <c r="I1454" s="91">
        <f>IF('貼り付けシート（日射量等）'!J1451&lt;0,RADIANS(360+('貼り付けシート（日射量等）'!J1451)),RADIANS('貼り付けシート（日射量等）'!J1451))</f>
        <v>5.4209926566943878</v>
      </c>
    </row>
    <row r="1455" spans="1:9">
      <c r="A1455" s="20">
        <v>41700</v>
      </c>
      <c r="B1455" s="35" t="s">
        <v>369</v>
      </c>
      <c r="C1455" s="90">
        <f t="shared" si="66"/>
        <v>117.51011320692669</v>
      </c>
      <c r="D1455" s="90">
        <f t="shared" si="67"/>
        <v>4.3613769944153757</v>
      </c>
      <c r="E1455" s="90">
        <f t="shared" si="68"/>
        <v>113.14873621251131</v>
      </c>
      <c r="F1455" s="50">
        <f>'貼り付けシート（日射量等）'!G1452/3.6*10^3</f>
        <v>5.5555555555555554</v>
      </c>
      <c r="G1455" s="50">
        <f>'貼り付けシート（日射量等）'!H1452/3.6*10^3</f>
        <v>116.66666666666666</v>
      </c>
      <c r="H1455" s="91">
        <f>RADIANS('貼り付けシート（日射量等）'!I1452)</f>
        <v>0.63529984772593595</v>
      </c>
      <c r="I1455" s="91">
        <f>IF('貼り付けシート（日射量等）'!J1452&lt;0,RADIANS(360+('貼り付けシート（日射量等）'!J1452)),RADIANS('貼り付けシート（日射量等）'!J1452))</f>
        <v>5.6845373737455311</v>
      </c>
    </row>
    <row r="1456" spans="1:9">
      <c r="A1456" s="20">
        <v>41700</v>
      </c>
      <c r="B1456" s="35" t="s">
        <v>370</v>
      </c>
      <c r="C1456" s="90">
        <f t="shared" si="66"/>
        <v>162.33418569177996</v>
      </c>
      <c r="D1456" s="90">
        <f t="shared" si="67"/>
        <v>16.857239132836835</v>
      </c>
      <c r="E1456" s="90">
        <f t="shared" si="68"/>
        <v>145.47694655894313</v>
      </c>
      <c r="F1456" s="50">
        <f>'貼り付けシート（日射量等）'!G1453/3.6*10^3</f>
        <v>19.444444444444446</v>
      </c>
      <c r="G1456" s="50">
        <f>'貼り付けシート（日射量等）'!H1453/3.6*10^3</f>
        <v>150</v>
      </c>
      <c r="H1456" s="91">
        <f>RADIANS('貼り付けシート（日射量等）'!I1453)</f>
        <v>0.72082098107365811</v>
      </c>
      <c r="I1456" s="91">
        <f>IF('貼り付けシート（日射量等）'!J1453&lt;0,RADIANS(360+('貼り付けシート（日射量等）'!J1453)),RADIANS('貼り付けシート（日射量等）'!J1453))</f>
        <v>6.0004419683565056</v>
      </c>
    </row>
    <row r="1457" spans="1:9">
      <c r="A1457" s="20">
        <v>41700</v>
      </c>
      <c r="B1457" s="35" t="s">
        <v>371</v>
      </c>
      <c r="C1457" s="90">
        <f t="shared" si="66"/>
        <v>166.10285253851674</v>
      </c>
      <c r="D1457" s="90">
        <f t="shared" si="67"/>
        <v>9.8498358640963843</v>
      </c>
      <c r="E1457" s="90">
        <f t="shared" si="68"/>
        <v>156.25301667442037</v>
      </c>
      <c r="F1457" s="50">
        <f>'貼り付けシート（日射量等）'!G1454/3.6*10^3</f>
        <v>11.111111111111111</v>
      </c>
      <c r="G1457" s="50">
        <f>'貼り付けシート（日射量等）'!H1454/3.6*10^3</f>
        <v>161.11111111111109</v>
      </c>
      <c r="H1457" s="91">
        <f>RADIANS('貼り付けシート（日射量等）'!I1454)</f>
        <v>0.74176493209759009</v>
      </c>
      <c r="I1457" s="91">
        <f>IF('貼り付けシート（日射量等）'!J1454&lt;0,RADIANS(360+('貼り付けシート（日射量等）'!J1454)),RADIANS('貼り付けシート（日射量等）'!J1454))</f>
        <v>6.45771823237902E-2</v>
      </c>
    </row>
    <row r="1458" spans="1:9">
      <c r="A1458" s="20">
        <v>41700</v>
      </c>
      <c r="B1458" s="35" t="s">
        <v>372</v>
      </c>
      <c r="C1458" s="90">
        <f t="shared" si="66"/>
        <v>156.48108607872447</v>
      </c>
      <c r="D1458" s="90">
        <f t="shared" si="67"/>
        <v>16.392174577519967</v>
      </c>
      <c r="E1458" s="90">
        <f t="shared" si="68"/>
        <v>140.08891150120451</v>
      </c>
      <c r="F1458" s="50">
        <f>'貼り付けシート（日射量等）'!G1455/3.6*10^3</f>
        <v>19.444444444444446</v>
      </c>
      <c r="G1458" s="50">
        <f>'貼り付けシート（日射量等）'!H1455/3.6*10^3</f>
        <v>144.44444444444446</v>
      </c>
      <c r="H1458" s="91">
        <f>RADIANS('貼り付けシート（日射量等）'!I1455)</f>
        <v>0.69464104229374313</v>
      </c>
      <c r="I1458" s="91">
        <f>IF('貼り付けシート（日射量等）'!J1455&lt;0,RADIANS(360+('貼り付けシート（日射量等）'!J1455)),RADIANS('貼り付けシート（日射量等）'!J1455))</f>
        <v>0.40491638646268446</v>
      </c>
    </row>
    <row r="1459" spans="1:9">
      <c r="A1459" s="20">
        <v>41700</v>
      </c>
      <c r="B1459" s="35" t="s">
        <v>373</v>
      </c>
      <c r="C1459" s="90">
        <f t="shared" si="66"/>
        <v>170.77681878488801</v>
      </c>
      <c r="D1459" s="90">
        <f t="shared" si="67"/>
        <v>22.605854697075525</v>
      </c>
      <c r="E1459" s="90">
        <f t="shared" si="68"/>
        <v>148.17096408781248</v>
      </c>
      <c r="F1459" s="50">
        <f>'貼り付けシート（日射量等）'!G1456/3.6*10^3</f>
        <v>30.555555555555554</v>
      </c>
      <c r="G1459" s="50">
        <f>'貼り付けシート（日射量等）'!H1456/3.6*10^3</f>
        <v>152.7777777777778</v>
      </c>
      <c r="H1459" s="91">
        <f>RADIANS('貼り付けシート（日射量等）'!I1456)</f>
        <v>0.58992128717408332</v>
      </c>
      <c r="I1459" s="91">
        <f>IF('貼り付けシート（日射量等）'!J1456&lt;0,RADIANS(360+('貼り付けシート（日射量等）'!J1456)),RADIANS('貼り付けシート（日射量等）'!J1456))</f>
        <v>0.70162235930172057</v>
      </c>
    </row>
    <row r="1460" spans="1:9">
      <c r="A1460" s="20">
        <v>41700</v>
      </c>
      <c r="B1460" s="35" t="s">
        <v>374</v>
      </c>
      <c r="C1460" s="90">
        <f t="shared" si="66"/>
        <v>86.204089736634998</v>
      </c>
      <c r="D1460" s="90">
        <f t="shared" si="67"/>
        <v>8.0775813994248136</v>
      </c>
      <c r="E1460" s="90">
        <f t="shared" si="68"/>
        <v>78.126508337210183</v>
      </c>
      <c r="F1460" s="50">
        <f>'貼り付けシート（日射量等）'!G1457/3.6*10^3</f>
        <v>13.888888888888889</v>
      </c>
      <c r="G1460" s="50">
        <f>'貼り付けシート（日射量等）'!H1457/3.6*10^3</f>
        <v>80.555555555555543</v>
      </c>
      <c r="H1460" s="91">
        <f>RADIANS('貼り付けシート（日射量等）'!I1457)</f>
        <v>0.44156830075456538</v>
      </c>
      <c r="I1460" s="91">
        <f>IF('貼り付けシート（日射量等）'!J1457&lt;0,RADIANS(360+('貼り付けシート（日射量等）'!J1457)),RADIANS('貼り付けシート（日射量等）'!J1457))</f>
        <v>0.94945911308491526</v>
      </c>
    </row>
    <row r="1461" spans="1:9">
      <c r="A1461" s="20">
        <v>41700</v>
      </c>
      <c r="B1461" s="35" t="s">
        <v>375</v>
      </c>
      <c r="C1461" s="90">
        <f t="shared" si="66"/>
        <v>54.869085011844689</v>
      </c>
      <c r="D1461" s="90">
        <f t="shared" si="67"/>
        <v>6.3767694921969884</v>
      </c>
      <c r="E1461" s="90">
        <f t="shared" si="68"/>
        <v>48.492315519647704</v>
      </c>
      <c r="F1461" s="50">
        <f>'貼り付けシート（日射量等）'!G1458/3.6*10^3</f>
        <v>16.666666666666668</v>
      </c>
      <c r="G1461" s="50">
        <f>'貼り付けシート（日射量等）'!H1458/3.6*10^3</f>
        <v>49.999999999999993</v>
      </c>
      <c r="H1461" s="91">
        <f>RADIANS('貼り付けシート（日射量等）'!I1458)</f>
        <v>0.26878070480712674</v>
      </c>
      <c r="I1461" s="91">
        <f>IF('貼り付けシート（日射量等）'!J1458&lt;0,RADIANS(360+('貼り付けシート（日射量等）'!J1458)),RADIANS('貼り付けシート（日射量等）'!J1458))</f>
        <v>1.1554079648202462</v>
      </c>
    </row>
    <row r="1462" spans="1:9">
      <c r="A1462" s="20">
        <v>41700</v>
      </c>
      <c r="B1462" s="35" t="s">
        <v>376</v>
      </c>
      <c r="C1462" s="90">
        <f t="shared" si="66"/>
        <v>16.451393880552313</v>
      </c>
      <c r="D1462" s="90">
        <f t="shared" si="67"/>
        <v>2.9813062362057257</v>
      </c>
      <c r="E1462" s="90">
        <f t="shared" si="68"/>
        <v>13.470087644346586</v>
      </c>
      <c r="F1462" s="50">
        <f>'貼り付けシート（日射量等）'!G1459/3.6*10^3</f>
        <v>19.444444444444446</v>
      </c>
      <c r="G1462" s="50">
        <f>'貼り付けシート（日射量等）'!H1459/3.6*10^3</f>
        <v>13.888888888888889</v>
      </c>
      <c r="H1462" s="91">
        <f>RADIANS('貼り付けシート（日射量等）'!I1459)</f>
        <v>7.8539816339744828E-2</v>
      </c>
      <c r="I1462" s="91">
        <f>IF('貼り付けシート（日射量等）'!J1459&lt;0,RADIANS(360+('貼り付けシート（日射量等）'!J1459)),RADIANS('貼り付けシート（日射量等）'!J1459))</f>
        <v>1.3351768777756621</v>
      </c>
    </row>
    <row r="1463" spans="1:9">
      <c r="A1463" s="20">
        <v>41700</v>
      </c>
      <c r="B1463" s="35" t="s">
        <v>377</v>
      </c>
      <c r="C1463" s="90">
        <f t="shared" si="66"/>
        <v>0</v>
      </c>
      <c r="D1463" s="90">
        <f t="shared" si="67"/>
        <v>0</v>
      </c>
      <c r="E1463" s="90">
        <f t="shared" si="68"/>
        <v>0</v>
      </c>
      <c r="F1463" s="50">
        <f>'貼り付けシート（日射量等）'!G1460/3.6*10^3</f>
        <v>0</v>
      </c>
      <c r="G1463" s="50">
        <f>'貼り付けシート（日射量等）'!H1460/3.6*10^3</f>
        <v>0</v>
      </c>
      <c r="H1463" s="91">
        <f>RADIANS('貼り付けシート（日射量等）'!I1460)</f>
        <v>0</v>
      </c>
      <c r="I1463" s="91">
        <f>IF('貼り付けシート（日射量等）'!J1460&lt;0,RADIANS(360+('貼り付けシート（日射量等）'!J1460)),RADIANS('貼り付けシート（日射量等）'!J1460))</f>
        <v>0</v>
      </c>
    </row>
    <row r="1464" spans="1:9">
      <c r="A1464" s="20">
        <v>41700</v>
      </c>
      <c r="B1464" s="35" t="s">
        <v>378</v>
      </c>
      <c r="C1464" s="90">
        <f t="shared" si="66"/>
        <v>0</v>
      </c>
      <c r="D1464" s="90">
        <f t="shared" si="67"/>
        <v>0</v>
      </c>
      <c r="E1464" s="90">
        <f t="shared" si="68"/>
        <v>0</v>
      </c>
      <c r="F1464" s="50">
        <f>'貼り付けシート（日射量等）'!G1461/3.6*10^3</f>
        <v>0</v>
      </c>
      <c r="G1464" s="50">
        <f>'貼り付けシート（日射量等）'!H1461/3.6*10^3</f>
        <v>0</v>
      </c>
      <c r="H1464" s="91">
        <f>RADIANS('貼り付けシート（日射量等）'!I1461)</f>
        <v>0</v>
      </c>
      <c r="I1464" s="91">
        <f>IF('貼り付けシート（日射量等）'!J1461&lt;0,RADIANS(360+('貼り付けシート（日射量等）'!J1461)),RADIANS('貼り付けシート（日射量等）'!J1461))</f>
        <v>0</v>
      </c>
    </row>
    <row r="1465" spans="1:9">
      <c r="A1465" s="20">
        <v>41700</v>
      </c>
      <c r="B1465" s="35" t="s">
        <v>379</v>
      </c>
      <c r="C1465" s="90">
        <f t="shared" si="66"/>
        <v>0</v>
      </c>
      <c r="D1465" s="90">
        <f t="shared" si="67"/>
        <v>0</v>
      </c>
      <c r="E1465" s="90">
        <f t="shared" si="68"/>
        <v>0</v>
      </c>
      <c r="F1465" s="50">
        <f>'貼り付けシート（日射量等）'!G1462/3.6*10^3</f>
        <v>0</v>
      </c>
      <c r="G1465" s="50">
        <f>'貼り付けシート（日射量等）'!H1462/3.6*10^3</f>
        <v>0</v>
      </c>
      <c r="H1465" s="91">
        <f>RADIANS('貼り付けシート（日射量等）'!I1462)</f>
        <v>0</v>
      </c>
      <c r="I1465" s="91">
        <f>IF('貼り付けシート（日射量等）'!J1462&lt;0,RADIANS(360+('貼り付けシート（日射量等）'!J1462)),RADIANS('貼り付けシート（日射量等）'!J1462))</f>
        <v>0</v>
      </c>
    </row>
    <row r="1466" spans="1:9">
      <c r="A1466" s="20">
        <v>41700</v>
      </c>
      <c r="B1466" s="35" t="s">
        <v>380</v>
      </c>
      <c r="C1466" s="90">
        <f t="shared" si="66"/>
        <v>0</v>
      </c>
      <c r="D1466" s="90">
        <f t="shared" si="67"/>
        <v>0</v>
      </c>
      <c r="E1466" s="90">
        <f t="shared" si="68"/>
        <v>0</v>
      </c>
      <c r="F1466" s="50">
        <f>'貼り付けシート（日射量等）'!G1463/3.6*10^3</f>
        <v>0</v>
      </c>
      <c r="G1466" s="50">
        <f>'貼り付けシート（日射量等）'!H1463/3.6*10^3</f>
        <v>0</v>
      </c>
      <c r="H1466" s="91">
        <f>RADIANS('貼り付けシート（日射量等）'!I1463)</f>
        <v>0</v>
      </c>
      <c r="I1466" s="91">
        <f>IF('貼り付けシート（日射量等）'!J1463&lt;0,RADIANS(360+('貼り付けシート（日射量等）'!J1463)),RADIANS('貼り付けシート（日射量等）'!J1463))</f>
        <v>0</v>
      </c>
    </row>
    <row r="1467" spans="1:9">
      <c r="A1467" s="20">
        <v>41700</v>
      </c>
      <c r="B1467" s="35" t="s">
        <v>381</v>
      </c>
      <c r="C1467" s="90">
        <f t="shared" si="66"/>
        <v>0</v>
      </c>
      <c r="D1467" s="90">
        <f t="shared" si="67"/>
        <v>0</v>
      </c>
      <c r="E1467" s="90">
        <f t="shared" si="68"/>
        <v>0</v>
      </c>
      <c r="F1467" s="50">
        <f>'貼り付けシート（日射量等）'!G1464/3.6*10^3</f>
        <v>0</v>
      </c>
      <c r="G1467" s="50">
        <f>'貼り付けシート（日射量等）'!H1464/3.6*10^3</f>
        <v>0</v>
      </c>
      <c r="H1467" s="91">
        <f>RADIANS('貼り付けシート（日射量等）'!I1464)</f>
        <v>0</v>
      </c>
      <c r="I1467" s="91">
        <f>IF('貼り付けシート（日射量等）'!J1464&lt;0,RADIANS(360+('貼り付けシート（日射量等）'!J1464)),RADIANS('貼り付けシート（日射量等）'!J1464))</f>
        <v>0</v>
      </c>
    </row>
    <row r="1468" spans="1:9">
      <c r="A1468" s="20">
        <v>41700</v>
      </c>
      <c r="B1468" s="35" t="s">
        <v>382</v>
      </c>
      <c r="C1468" s="90">
        <f t="shared" si="66"/>
        <v>0</v>
      </c>
      <c r="D1468" s="90">
        <f t="shared" si="67"/>
        <v>0</v>
      </c>
      <c r="E1468" s="90">
        <f t="shared" si="68"/>
        <v>0</v>
      </c>
      <c r="F1468" s="50">
        <f>'貼り付けシート（日射量等）'!G1465/3.6*10^3</f>
        <v>0</v>
      </c>
      <c r="G1468" s="50">
        <f>'貼り付けシート（日射量等）'!H1465/3.6*10^3</f>
        <v>0</v>
      </c>
      <c r="H1468" s="91">
        <f>RADIANS('貼り付けシート（日射量等）'!I1465)</f>
        <v>0</v>
      </c>
      <c r="I1468" s="91">
        <f>IF('貼り付けシート（日射量等）'!J1465&lt;0,RADIANS(360+('貼り付けシート（日射量等）'!J1465)),RADIANS('貼り付けシート（日射量等）'!J1465))</f>
        <v>0</v>
      </c>
    </row>
    <row r="1469" spans="1:9">
      <c r="A1469" s="20">
        <v>41700</v>
      </c>
      <c r="B1469" s="35" t="s">
        <v>383</v>
      </c>
      <c r="C1469" s="90">
        <f t="shared" si="66"/>
        <v>0</v>
      </c>
      <c r="D1469" s="90">
        <f t="shared" si="67"/>
        <v>0</v>
      </c>
      <c r="E1469" s="90">
        <f t="shared" si="68"/>
        <v>0</v>
      </c>
      <c r="F1469" s="50">
        <f>'貼り付けシート（日射量等）'!G1466/3.6*10^3</f>
        <v>0</v>
      </c>
      <c r="G1469" s="50">
        <f>'貼り付けシート（日射量等）'!H1466/3.6*10^3</f>
        <v>0</v>
      </c>
      <c r="H1469" s="91">
        <f>RADIANS('貼り付けシート（日射量等）'!I1466)</f>
        <v>0</v>
      </c>
      <c r="I1469" s="91">
        <f>IF('貼り付けシート（日射量等）'!J1466&lt;0,RADIANS(360+('貼り付けシート（日射量等）'!J1466)),RADIANS('貼り付けシート（日射量等）'!J1466))</f>
        <v>0</v>
      </c>
    </row>
    <row r="1470" spans="1:9">
      <c r="A1470" s="20">
        <v>41701</v>
      </c>
      <c r="B1470" s="35" t="s">
        <v>360</v>
      </c>
      <c r="C1470" s="90">
        <f t="shared" si="66"/>
        <v>0</v>
      </c>
      <c r="D1470" s="90">
        <f t="shared" si="67"/>
        <v>0</v>
      </c>
      <c r="E1470" s="90">
        <f t="shared" si="68"/>
        <v>0</v>
      </c>
      <c r="F1470" s="50">
        <f>'貼り付けシート（日射量等）'!G1467/3.6*10^3</f>
        <v>0</v>
      </c>
      <c r="G1470" s="50">
        <f>'貼り付けシート（日射量等）'!H1467/3.6*10^3</f>
        <v>0</v>
      </c>
      <c r="H1470" s="91">
        <f>RADIANS('貼り付けシート（日射量等）'!I1467)</f>
        <v>0</v>
      </c>
      <c r="I1470" s="91">
        <f>IF('貼り付けシート（日射量等）'!J1467&lt;0,RADIANS(360+('貼り付けシート（日射量等）'!J1467)),RADIANS('貼り付けシート（日射量等）'!J1467))</f>
        <v>0</v>
      </c>
    </row>
    <row r="1471" spans="1:9">
      <c r="A1471" s="20">
        <v>41701</v>
      </c>
      <c r="B1471" s="35" t="s">
        <v>361</v>
      </c>
      <c r="C1471" s="90">
        <f t="shared" si="66"/>
        <v>0</v>
      </c>
      <c r="D1471" s="90">
        <f t="shared" si="67"/>
        <v>0</v>
      </c>
      <c r="E1471" s="90">
        <f t="shared" si="68"/>
        <v>0</v>
      </c>
      <c r="F1471" s="50">
        <f>'貼り付けシート（日射量等）'!G1468/3.6*10^3</f>
        <v>0</v>
      </c>
      <c r="G1471" s="50">
        <f>'貼り付けシート（日射量等）'!H1468/3.6*10^3</f>
        <v>0</v>
      </c>
      <c r="H1471" s="91">
        <f>RADIANS('貼り付けシート（日射量等）'!I1468)</f>
        <v>0</v>
      </c>
      <c r="I1471" s="91">
        <f>IF('貼り付けシート（日射量等）'!J1468&lt;0,RADIANS(360+('貼り付けシート（日射量等）'!J1468)),RADIANS('貼り付けシート（日射量等）'!J1468))</f>
        <v>0</v>
      </c>
    </row>
    <row r="1472" spans="1:9">
      <c r="A1472" s="20">
        <v>41701</v>
      </c>
      <c r="B1472" s="35" t="s">
        <v>362</v>
      </c>
      <c r="C1472" s="90">
        <f t="shared" si="66"/>
        <v>0</v>
      </c>
      <c r="D1472" s="90">
        <f t="shared" si="67"/>
        <v>0</v>
      </c>
      <c r="E1472" s="90">
        <f t="shared" si="68"/>
        <v>0</v>
      </c>
      <c r="F1472" s="50">
        <f>'貼り付けシート（日射量等）'!G1469/3.6*10^3</f>
        <v>0</v>
      </c>
      <c r="G1472" s="50">
        <f>'貼り付けシート（日射量等）'!H1469/3.6*10^3</f>
        <v>0</v>
      </c>
      <c r="H1472" s="91">
        <f>RADIANS('貼り付けシート（日射量等）'!I1469)</f>
        <v>0</v>
      </c>
      <c r="I1472" s="91">
        <f>IF('貼り付けシート（日射量等）'!J1469&lt;0,RADIANS(360+('貼り付けシート（日射量等）'!J1469)),RADIANS('貼り付けシート（日射量等）'!J1469))</f>
        <v>0</v>
      </c>
    </row>
    <row r="1473" spans="1:9">
      <c r="A1473" s="20">
        <v>41701</v>
      </c>
      <c r="B1473" s="35" t="s">
        <v>363</v>
      </c>
      <c r="C1473" s="90">
        <f t="shared" si="66"/>
        <v>0</v>
      </c>
      <c r="D1473" s="90">
        <f t="shared" si="67"/>
        <v>0</v>
      </c>
      <c r="E1473" s="90">
        <f t="shared" si="68"/>
        <v>0</v>
      </c>
      <c r="F1473" s="50">
        <f>'貼り付けシート（日射量等）'!G1470/3.6*10^3</f>
        <v>0</v>
      </c>
      <c r="G1473" s="50">
        <f>'貼り付けシート（日射量等）'!H1470/3.6*10^3</f>
        <v>0</v>
      </c>
      <c r="H1473" s="91">
        <f>RADIANS('貼り付けシート（日射量等）'!I1470)</f>
        <v>0</v>
      </c>
      <c r="I1473" s="91">
        <f>IF('貼り付けシート（日射量等）'!J1470&lt;0,RADIANS(360+('貼り付けシート（日射量等）'!J1470)),RADIANS('貼り付けシート（日射量等）'!J1470))</f>
        <v>0</v>
      </c>
    </row>
    <row r="1474" spans="1:9">
      <c r="A1474" s="20">
        <v>41701</v>
      </c>
      <c r="B1474" s="35" t="s">
        <v>364</v>
      </c>
      <c r="C1474" s="90">
        <f t="shared" si="66"/>
        <v>0</v>
      </c>
      <c r="D1474" s="90">
        <f t="shared" si="67"/>
        <v>0</v>
      </c>
      <c r="E1474" s="90">
        <f t="shared" si="68"/>
        <v>0</v>
      </c>
      <c r="F1474" s="50">
        <f>'貼り付けシート（日射量等）'!G1471/3.6*10^3</f>
        <v>0</v>
      </c>
      <c r="G1474" s="50">
        <f>'貼り付けシート（日射量等）'!H1471/3.6*10^3</f>
        <v>0</v>
      </c>
      <c r="H1474" s="91">
        <f>RADIANS('貼り付けシート（日射量等）'!I1471)</f>
        <v>0</v>
      </c>
      <c r="I1474" s="91">
        <f>IF('貼り付けシート（日射量等）'!J1471&lt;0,RADIANS(360+('貼り付けシート（日射量等）'!J1471)),RADIANS('貼り付けシート（日射量等）'!J1471))</f>
        <v>0</v>
      </c>
    </row>
    <row r="1475" spans="1:9">
      <c r="A1475" s="20">
        <v>41701</v>
      </c>
      <c r="B1475" s="35" t="s">
        <v>365</v>
      </c>
      <c r="C1475" s="90">
        <f t="shared" si="66"/>
        <v>2.6940175288693173</v>
      </c>
      <c r="D1475" s="90">
        <f t="shared" si="67"/>
        <v>0</v>
      </c>
      <c r="E1475" s="90">
        <f t="shared" si="68"/>
        <v>2.6940175288693173</v>
      </c>
      <c r="F1475" s="50">
        <f>'貼り付けシート（日射量等）'!G1472/3.6*10^3</f>
        <v>0</v>
      </c>
      <c r="G1475" s="50">
        <f>'貼り付けシート（日射量等）'!H1472/3.6*10^3</f>
        <v>2.7777777777777777</v>
      </c>
      <c r="H1475" s="91">
        <f>RADIANS('貼り付けシート（日射量等）'!I1472)</f>
        <v>0</v>
      </c>
      <c r="I1475" s="91">
        <f>IF('貼り付けシート（日射量等）'!J1472&lt;0,RADIANS(360+('貼り付けシート（日射量等）'!J1472)),RADIANS('貼り付けシート（日射量等）'!J1472))</f>
        <v>0</v>
      </c>
    </row>
    <row r="1476" spans="1:9">
      <c r="A1476" s="20">
        <v>41701</v>
      </c>
      <c r="B1476" s="35" t="s">
        <v>366</v>
      </c>
      <c r="C1476" s="90">
        <f t="shared" si="66"/>
        <v>43.819223580158621</v>
      </c>
      <c r="D1476" s="90">
        <f t="shared" si="67"/>
        <v>8.7969957048574923</v>
      </c>
      <c r="E1476" s="90">
        <f t="shared" si="68"/>
        <v>35.022227875301127</v>
      </c>
      <c r="F1476" s="50">
        <f>'貼り付けシート（日射量等）'!G1473/3.6*10^3</f>
        <v>36.111111111111114</v>
      </c>
      <c r="G1476" s="50">
        <f>'貼り付けシート（日射量等）'!H1473/3.6*10^3</f>
        <v>36.111111111111114</v>
      </c>
      <c r="H1476" s="91">
        <f>RADIANS('貼り付けシート（日射量等）'!I1473)</f>
        <v>0.15533430342749532</v>
      </c>
      <c r="I1476" s="91">
        <f>IF('貼り付けシート（日射量等）'!J1473&lt;0,RADIANS(360+('貼り付けシート（日射量等）'!J1473)),RADIANS('貼り付けシート（日射量等）'!J1473))</f>
        <v>5.0073496239717308</v>
      </c>
    </row>
    <row r="1477" spans="1:9">
      <c r="A1477" s="20">
        <v>41701</v>
      </c>
      <c r="B1477" s="35" t="s">
        <v>367</v>
      </c>
      <c r="C1477" s="90">
        <f t="shared" si="66"/>
        <v>256.07419338855857</v>
      </c>
      <c r="D1477" s="90">
        <f t="shared" si="67"/>
        <v>142.92545717604727</v>
      </c>
      <c r="E1477" s="90">
        <f t="shared" si="68"/>
        <v>113.14873621251131</v>
      </c>
      <c r="F1477" s="50">
        <f>'貼り付けシート（日射量等）'!G1474/3.6*10^3</f>
        <v>308.33333333333337</v>
      </c>
      <c r="G1477" s="50">
        <f>'貼り付けシート（日射量等）'!H1474/3.6*10^3</f>
        <v>116.66666666666666</v>
      </c>
      <c r="H1477" s="91">
        <f>RADIANS('貼り付けシート（日射量等）'!I1474)</f>
        <v>0.34033920413889424</v>
      </c>
      <c r="I1477" s="91">
        <f>IF('貼り付けシート（日射量等）'!J1474&lt;0,RADIANS(360+('貼り付けシート（日射量等）'!J1474)),RADIANS('貼り付けシート（日射量等）'!J1474))</f>
        <v>5.1958451831871191</v>
      </c>
    </row>
    <row r="1478" spans="1:9">
      <c r="A1478" s="20">
        <v>41701</v>
      </c>
      <c r="B1478" s="35" t="s">
        <v>368</v>
      </c>
      <c r="C1478" s="90">
        <f t="shared" si="66"/>
        <v>423.95552428073108</v>
      </c>
      <c r="D1478" s="90">
        <f t="shared" si="67"/>
        <v>259.62045501970272</v>
      </c>
      <c r="E1478" s="90">
        <f t="shared" si="68"/>
        <v>164.33506926102834</v>
      </c>
      <c r="F1478" s="50">
        <f>'貼り付けシート（日射量等）'!G1475/3.6*10^3</f>
        <v>399.99999999999994</v>
      </c>
      <c r="G1478" s="50">
        <f>'貼り付けシート（日射量等）'!H1475/3.6*10^3</f>
        <v>169.44444444444443</v>
      </c>
      <c r="H1478" s="91">
        <f>RADIANS('貼り付けシート（日射量等）'!I1475)</f>
        <v>0.50614548307835561</v>
      </c>
      <c r="I1478" s="91">
        <f>IF('貼り付けシート（日射量等）'!J1475&lt;0,RADIANS(360+('貼り付けシート（日射量等）'!J1475)),RADIANS('貼り付けシート（日射量等）'!J1475))</f>
        <v>5.4157566689384051</v>
      </c>
    </row>
    <row r="1479" spans="1:9">
      <c r="A1479" s="20">
        <v>41701</v>
      </c>
      <c r="B1479" s="35" t="s">
        <v>369</v>
      </c>
      <c r="C1479" s="90">
        <f t="shared" ref="C1479:C1542" si="69">IF(D1479&lt;0,E1479,D1479+E1479)</f>
        <v>486.21991710332696</v>
      </c>
      <c r="D1479" s="90">
        <f t="shared" ref="D1479:D1542" si="70">F1479*(SIN(H1479)*COS($O$5)+COS(H1479)*SIN($O$5)*COS($O$4-I1479))</f>
        <v>262.61646220717364</v>
      </c>
      <c r="E1479" s="90">
        <f t="shared" ref="E1479:E1542" si="71">G1479*(1+COS($O$5))/2</f>
        <v>223.60345489615332</v>
      </c>
      <c r="F1479" s="50">
        <f>'貼り付けシート（日射量等）'!G1476/3.6*10^3</f>
        <v>333.33333333333331</v>
      </c>
      <c r="G1479" s="50">
        <f>'貼り付けシート（日射量等）'!H1476/3.6*10^3</f>
        <v>230.55555555555554</v>
      </c>
      <c r="H1479" s="91">
        <f>RADIANS('貼り付けシート（日射量等）'!I1476)</f>
        <v>0.64053583548191895</v>
      </c>
      <c r="I1479" s="91">
        <f>IF('貼り付けシート（日射量等）'!J1476&lt;0,RADIANS(360+('貼り付けシート（日射量等）'!J1476)),RADIANS('貼り付けシート（日射量等）'!J1476))</f>
        <v>5.6827920444935378</v>
      </c>
    </row>
    <row r="1480" spans="1:9">
      <c r="A1480" s="20">
        <v>41701</v>
      </c>
      <c r="B1480" s="35" t="s">
        <v>370</v>
      </c>
      <c r="C1480" s="90">
        <f t="shared" si="69"/>
        <v>440.75033934039294</v>
      </c>
      <c r="D1480" s="90">
        <f t="shared" si="70"/>
        <v>174.0426039823306</v>
      </c>
      <c r="E1480" s="90">
        <f t="shared" si="71"/>
        <v>266.70773535806234</v>
      </c>
      <c r="F1480" s="50">
        <f>'貼り付けシート（日射量等）'!G1477/3.6*10^3</f>
        <v>199.99999999999997</v>
      </c>
      <c r="G1480" s="50">
        <f>'貼り付けシート（日射量等）'!H1477/3.6*10^3</f>
        <v>274.99999999999994</v>
      </c>
      <c r="H1480" s="91">
        <f>RADIANS('貼り付けシート（日射量等）'!I1477)</f>
        <v>0.72780229808163543</v>
      </c>
      <c r="I1480" s="91">
        <f>IF('貼り付けシート（日射量等）'!J1477&lt;0,RADIANS(360+('貼り付けシート（日射量等）'!J1477)),RADIANS('貼り付けシート（日射量等）'!J1477))</f>
        <v>5.9986966391045105</v>
      </c>
    </row>
    <row r="1481" spans="1:9">
      <c r="A1481" s="20">
        <v>41701</v>
      </c>
      <c r="B1481" s="35" t="s">
        <v>371</v>
      </c>
      <c r="C1481" s="90">
        <f t="shared" si="69"/>
        <v>452.72218289339014</v>
      </c>
      <c r="D1481" s="90">
        <f t="shared" si="70"/>
        <v>177.9323949487198</v>
      </c>
      <c r="E1481" s="90">
        <f t="shared" si="71"/>
        <v>274.78978794467037</v>
      </c>
      <c r="F1481" s="50">
        <f>'貼り付けシート（日射量等）'!G1478/3.6*10^3</f>
        <v>199.99999999999997</v>
      </c>
      <c r="G1481" s="50">
        <f>'貼り付けシート（日射量等）'!H1478/3.6*10^3</f>
        <v>283.33333333333331</v>
      </c>
      <c r="H1481" s="91">
        <f>RADIANS('貼り付けシート（日射量等）'!I1478)</f>
        <v>0.74874624910556731</v>
      </c>
      <c r="I1481" s="91">
        <f>IF('貼り付けシート（日射量等）'!J1478&lt;0,RADIANS(360+('貼り付けシート（日射量等）'!J1478)),RADIANS('貼り付けシート（日射量等）'!J1478))</f>
        <v>6.6322511575784518E-2</v>
      </c>
    </row>
    <row r="1482" spans="1:9">
      <c r="A1482" s="20">
        <v>41701</v>
      </c>
      <c r="B1482" s="35" t="s">
        <v>372</v>
      </c>
      <c r="C1482" s="90">
        <f t="shared" si="69"/>
        <v>252.10413784078705</v>
      </c>
      <c r="D1482" s="90">
        <f t="shared" si="70"/>
        <v>44.664788117849618</v>
      </c>
      <c r="E1482" s="90">
        <f t="shared" si="71"/>
        <v>207.43934972293744</v>
      </c>
      <c r="F1482" s="50">
        <f>'貼り付けシート（日射量等）'!G1479/3.6*10^3</f>
        <v>52.777777777777779</v>
      </c>
      <c r="G1482" s="50">
        <f>'貼り付けシート（日射量等）'!H1479/3.6*10^3</f>
        <v>213.88888888888889</v>
      </c>
      <c r="H1482" s="91">
        <f>RADIANS('貼り付けシート（日射量等）'!I1479)</f>
        <v>0.70162235930172057</v>
      </c>
      <c r="I1482" s="91">
        <f>IF('貼り付けシート（日射量等）'!J1479&lt;0,RADIANS(360+('貼り付けシート（日射量等）'!J1479)),RADIANS('貼り付けシート（日射量等）'!J1479))</f>
        <v>0.40840704496667307</v>
      </c>
    </row>
    <row r="1483" spans="1:9">
      <c r="A1483" s="20">
        <v>41701</v>
      </c>
      <c r="B1483" s="35" t="s">
        <v>373</v>
      </c>
      <c r="C1483" s="90">
        <f t="shared" si="69"/>
        <v>211.58801900742665</v>
      </c>
      <c r="D1483" s="90">
        <f t="shared" si="70"/>
        <v>39.17089715979035</v>
      </c>
      <c r="E1483" s="90">
        <f t="shared" si="71"/>
        <v>172.41712184763631</v>
      </c>
      <c r="F1483" s="50">
        <f>'貼り付けシート（日射量等）'!G1480/3.6*10^3</f>
        <v>52.777777777777779</v>
      </c>
      <c r="G1483" s="50">
        <f>'貼り付けシート（日射量等）'!H1480/3.6*10^3</f>
        <v>177.77777777777777</v>
      </c>
      <c r="H1483" s="91">
        <f>RADIANS('貼り付けシート（日射量等）'!I1480)</f>
        <v>0.59515727493006643</v>
      </c>
      <c r="I1483" s="91">
        <f>IF('貼り付けシート（日射量等）'!J1480&lt;0,RADIANS(360+('貼り付けシート（日射量等）'!J1480)),RADIANS('貼り付けシート（日射量等）'!J1480))</f>
        <v>0.70685834705770345</v>
      </c>
    </row>
    <row r="1484" spans="1:9">
      <c r="A1484" s="20">
        <v>41701</v>
      </c>
      <c r="B1484" s="35" t="s">
        <v>374</v>
      </c>
      <c r="C1484" s="90">
        <f t="shared" si="69"/>
        <v>112.66231570256703</v>
      </c>
      <c r="D1484" s="90">
        <f t="shared" si="70"/>
        <v>12.983667134402291</v>
      </c>
      <c r="E1484" s="90">
        <f t="shared" si="71"/>
        <v>99.678648568164732</v>
      </c>
      <c r="F1484" s="50">
        <f>'貼り付けシート（日射量等）'!G1481/3.6*10^3</f>
        <v>22.222222222222221</v>
      </c>
      <c r="G1484" s="50">
        <f>'貼り付けシート（日射量等）'!H1481/3.6*10^3</f>
        <v>102.77777777777777</v>
      </c>
      <c r="H1484" s="91">
        <f>RADIANS('貼り付けシート（日射量等）'!I1481)</f>
        <v>0.44680428851054838</v>
      </c>
      <c r="I1484" s="91">
        <f>IF('貼り付けシート（日射量等）'!J1481&lt;0,RADIANS(360+('貼り付けシート（日射量等）'!J1481)),RADIANS('貼り付けシート（日射量等）'!J1481))</f>
        <v>0.95469510084089826</v>
      </c>
    </row>
    <row r="1485" spans="1:9">
      <c r="A1485" s="20">
        <v>41701</v>
      </c>
      <c r="B1485" s="35" t="s">
        <v>375</v>
      </c>
      <c r="C1485" s="90">
        <f t="shared" si="69"/>
        <v>73.697517510613991</v>
      </c>
      <c r="D1485" s="90">
        <f t="shared" si="70"/>
        <v>11.735114346619698</v>
      </c>
      <c r="E1485" s="90">
        <f t="shared" si="71"/>
        <v>61.962403163994296</v>
      </c>
      <c r="F1485" s="50">
        <f>'貼り付けシート（日射量等）'!G1482/3.6*10^3</f>
        <v>30.555555555555554</v>
      </c>
      <c r="G1485" s="50">
        <f>'貼り付けシート（日射量等）'!H1482/3.6*10^3</f>
        <v>63.888888888888886</v>
      </c>
      <c r="H1485" s="91">
        <f>RADIANS('貼り付けシート（日射量等）'!I1482)</f>
        <v>0.2722713633111154</v>
      </c>
      <c r="I1485" s="91">
        <f>IF('貼り付けシート（日射量等）'!J1482&lt;0,RADIANS(360+('貼り付けシート（日射量等）'!J1482)),RADIANS('貼り付けシート（日射量等）'!J1482))</f>
        <v>1.1606439525762291</v>
      </c>
    </row>
    <row r="1486" spans="1:9">
      <c r="A1486" s="20">
        <v>41701</v>
      </c>
      <c r="B1486" s="35" t="s">
        <v>376</v>
      </c>
      <c r="C1486" s="90">
        <f t="shared" si="69"/>
        <v>25.739677686243418</v>
      </c>
      <c r="D1486" s="90">
        <f t="shared" si="70"/>
        <v>6.8815549841581971</v>
      </c>
      <c r="E1486" s="90">
        <f t="shared" si="71"/>
        <v>18.858122702085222</v>
      </c>
      <c r="F1486" s="50">
        <f>'貼り付けシート（日射量等）'!G1483/3.6*10^3</f>
        <v>44.444444444444443</v>
      </c>
      <c r="G1486" s="50">
        <f>'貼り付けシート（日射量等）'!H1483/3.6*10^3</f>
        <v>19.444444444444446</v>
      </c>
      <c r="H1486" s="91">
        <f>RADIANS('貼り付けシート（日射量等）'!I1483)</f>
        <v>8.2030474843733492E-2</v>
      </c>
      <c r="I1486" s="91">
        <f>IF('貼り付けシート（日射量等）'!J1483&lt;0,RADIANS(360+('貼り付けシート（日射量等）'!J1483)),RADIANS('貼り付けシート（日射量等）'!J1483))</f>
        <v>1.340412865531645</v>
      </c>
    </row>
    <row r="1487" spans="1:9">
      <c r="A1487" s="20">
        <v>41701</v>
      </c>
      <c r="B1487" s="35" t="s">
        <v>377</v>
      </c>
      <c r="C1487" s="90">
        <f t="shared" si="69"/>
        <v>0</v>
      </c>
      <c r="D1487" s="90">
        <f t="shared" si="70"/>
        <v>0</v>
      </c>
      <c r="E1487" s="90">
        <f t="shared" si="71"/>
        <v>0</v>
      </c>
      <c r="F1487" s="50">
        <f>'貼り付けシート（日射量等）'!G1484/3.6*10^3</f>
        <v>0</v>
      </c>
      <c r="G1487" s="50">
        <f>'貼り付けシート（日射量等）'!H1484/3.6*10^3</f>
        <v>0</v>
      </c>
      <c r="H1487" s="91">
        <f>RADIANS('貼り付けシート（日射量等）'!I1484)</f>
        <v>0</v>
      </c>
      <c r="I1487" s="91">
        <f>IF('貼り付けシート（日射量等）'!J1484&lt;0,RADIANS(360+('貼り付けシート（日射量等）'!J1484)),RADIANS('貼り付けシート（日射量等）'!J1484))</f>
        <v>0</v>
      </c>
    </row>
    <row r="1488" spans="1:9">
      <c r="A1488" s="20">
        <v>41701</v>
      </c>
      <c r="B1488" s="35" t="s">
        <v>378</v>
      </c>
      <c r="C1488" s="90">
        <f t="shared" si="69"/>
        <v>0</v>
      </c>
      <c r="D1488" s="90">
        <f t="shared" si="70"/>
        <v>0</v>
      </c>
      <c r="E1488" s="90">
        <f t="shared" si="71"/>
        <v>0</v>
      </c>
      <c r="F1488" s="50">
        <f>'貼り付けシート（日射量等）'!G1485/3.6*10^3</f>
        <v>0</v>
      </c>
      <c r="G1488" s="50">
        <f>'貼り付けシート（日射量等）'!H1485/3.6*10^3</f>
        <v>0</v>
      </c>
      <c r="H1488" s="91">
        <f>RADIANS('貼り付けシート（日射量等）'!I1485)</f>
        <v>0</v>
      </c>
      <c r="I1488" s="91">
        <f>IF('貼り付けシート（日射量等）'!J1485&lt;0,RADIANS(360+('貼り付けシート（日射量等）'!J1485)),RADIANS('貼り付けシート（日射量等）'!J1485))</f>
        <v>0</v>
      </c>
    </row>
    <row r="1489" spans="1:9">
      <c r="A1489" s="20">
        <v>41701</v>
      </c>
      <c r="B1489" s="35" t="s">
        <v>379</v>
      </c>
      <c r="C1489" s="90">
        <f t="shared" si="69"/>
        <v>0</v>
      </c>
      <c r="D1489" s="90">
        <f t="shared" si="70"/>
        <v>0</v>
      </c>
      <c r="E1489" s="90">
        <f t="shared" si="71"/>
        <v>0</v>
      </c>
      <c r="F1489" s="50">
        <f>'貼り付けシート（日射量等）'!G1486/3.6*10^3</f>
        <v>0</v>
      </c>
      <c r="G1489" s="50">
        <f>'貼り付けシート（日射量等）'!H1486/3.6*10^3</f>
        <v>0</v>
      </c>
      <c r="H1489" s="91">
        <f>RADIANS('貼り付けシート（日射量等）'!I1486)</f>
        <v>0</v>
      </c>
      <c r="I1489" s="91">
        <f>IF('貼り付けシート（日射量等）'!J1486&lt;0,RADIANS(360+('貼り付けシート（日射量等）'!J1486)),RADIANS('貼り付けシート（日射量等）'!J1486))</f>
        <v>0</v>
      </c>
    </row>
    <row r="1490" spans="1:9">
      <c r="A1490" s="20">
        <v>41701</v>
      </c>
      <c r="B1490" s="35" t="s">
        <v>380</v>
      </c>
      <c r="C1490" s="90">
        <f t="shared" si="69"/>
        <v>0</v>
      </c>
      <c r="D1490" s="90">
        <f t="shared" si="70"/>
        <v>0</v>
      </c>
      <c r="E1490" s="90">
        <f t="shared" si="71"/>
        <v>0</v>
      </c>
      <c r="F1490" s="50">
        <f>'貼り付けシート（日射量等）'!G1487/3.6*10^3</f>
        <v>0</v>
      </c>
      <c r="G1490" s="50">
        <f>'貼り付けシート（日射量等）'!H1487/3.6*10^3</f>
        <v>0</v>
      </c>
      <c r="H1490" s="91">
        <f>RADIANS('貼り付けシート（日射量等）'!I1487)</f>
        <v>0</v>
      </c>
      <c r="I1490" s="91">
        <f>IF('貼り付けシート（日射量等）'!J1487&lt;0,RADIANS(360+('貼り付けシート（日射量等）'!J1487)),RADIANS('貼り付けシート（日射量等）'!J1487))</f>
        <v>0</v>
      </c>
    </row>
    <row r="1491" spans="1:9">
      <c r="A1491" s="20">
        <v>41701</v>
      </c>
      <c r="B1491" s="35" t="s">
        <v>381</v>
      </c>
      <c r="C1491" s="90">
        <f t="shared" si="69"/>
        <v>0</v>
      </c>
      <c r="D1491" s="90">
        <f t="shared" si="70"/>
        <v>0</v>
      </c>
      <c r="E1491" s="90">
        <f t="shared" si="71"/>
        <v>0</v>
      </c>
      <c r="F1491" s="50">
        <f>'貼り付けシート（日射量等）'!G1488/3.6*10^3</f>
        <v>0</v>
      </c>
      <c r="G1491" s="50">
        <f>'貼り付けシート（日射量等）'!H1488/3.6*10^3</f>
        <v>0</v>
      </c>
      <c r="H1491" s="91">
        <f>RADIANS('貼り付けシート（日射量等）'!I1488)</f>
        <v>0</v>
      </c>
      <c r="I1491" s="91">
        <f>IF('貼り付けシート（日射量等）'!J1488&lt;0,RADIANS(360+('貼り付けシート（日射量等）'!J1488)),RADIANS('貼り付けシート（日射量等）'!J1488))</f>
        <v>0</v>
      </c>
    </row>
    <row r="1492" spans="1:9">
      <c r="A1492" s="20">
        <v>41701</v>
      </c>
      <c r="B1492" s="35" t="s">
        <v>382</v>
      </c>
      <c r="C1492" s="90">
        <f t="shared" si="69"/>
        <v>0</v>
      </c>
      <c r="D1492" s="90">
        <f t="shared" si="70"/>
        <v>0</v>
      </c>
      <c r="E1492" s="90">
        <f t="shared" si="71"/>
        <v>0</v>
      </c>
      <c r="F1492" s="50">
        <f>'貼り付けシート（日射量等）'!G1489/3.6*10^3</f>
        <v>0</v>
      </c>
      <c r="G1492" s="50">
        <f>'貼り付けシート（日射量等）'!H1489/3.6*10^3</f>
        <v>0</v>
      </c>
      <c r="H1492" s="91">
        <f>RADIANS('貼り付けシート（日射量等）'!I1489)</f>
        <v>0</v>
      </c>
      <c r="I1492" s="91">
        <f>IF('貼り付けシート（日射量等）'!J1489&lt;0,RADIANS(360+('貼り付けシート（日射量等）'!J1489)),RADIANS('貼り付けシート（日射量等）'!J1489))</f>
        <v>0</v>
      </c>
    </row>
    <row r="1493" spans="1:9">
      <c r="A1493" s="20">
        <v>41701</v>
      </c>
      <c r="B1493" s="35" t="s">
        <v>383</v>
      </c>
      <c r="C1493" s="90">
        <f t="shared" si="69"/>
        <v>0</v>
      </c>
      <c r="D1493" s="90">
        <f t="shared" si="70"/>
        <v>0</v>
      </c>
      <c r="E1493" s="90">
        <f t="shared" si="71"/>
        <v>0</v>
      </c>
      <c r="F1493" s="50">
        <f>'貼り付けシート（日射量等）'!G1490/3.6*10^3</f>
        <v>0</v>
      </c>
      <c r="G1493" s="50">
        <f>'貼り付けシート（日射量等）'!H1490/3.6*10^3</f>
        <v>0</v>
      </c>
      <c r="H1493" s="91">
        <f>RADIANS('貼り付けシート（日射量等）'!I1490)</f>
        <v>0</v>
      </c>
      <c r="I1493" s="91">
        <f>IF('貼り付けシート（日射量等）'!J1490&lt;0,RADIANS(360+('貼り付けシート（日射量等）'!J1490)),RADIANS('貼り付けシート（日射量等）'!J1490))</f>
        <v>0</v>
      </c>
    </row>
    <row r="1494" spans="1:9">
      <c r="A1494" s="20">
        <v>41702</v>
      </c>
      <c r="B1494" s="35" t="s">
        <v>360</v>
      </c>
      <c r="C1494" s="90">
        <f t="shared" si="69"/>
        <v>0</v>
      </c>
      <c r="D1494" s="90">
        <f t="shared" si="70"/>
        <v>0</v>
      </c>
      <c r="E1494" s="90">
        <f t="shared" si="71"/>
        <v>0</v>
      </c>
      <c r="F1494" s="50">
        <f>'貼り付けシート（日射量等）'!G1491/3.6*10^3</f>
        <v>0</v>
      </c>
      <c r="G1494" s="50">
        <f>'貼り付けシート（日射量等）'!H1491/3.6*10^3</f>
        <v>0</v>
      </c>
      <c r="H1494" s="91">
        <f>RADIANS('貼り付けシート（日射量等）'!I1491)</f>
        <v>0</v>
      </c>
      <c r="I1494" s="91">
        <f>IF('貼り付けシート（日射量等）'!J1491&lt;0,RADIANS(360+('貼り付けシート（日射量等）'!J1491)),RADIANS('貼り付けシート（日射量等）'!J1491))</f>
        <v>0</v>
      </c>
    </row>
    <row r="1495" spans="1:9">
      <c r="A1495" s="20">
        <v>41702</v>
      </c>
      <c r="B1495" s="35" t="s">
        <v>361</v>
      </c>
      <c r="C1495" s="90">
        <f t="shared" si="69"/>
        <v>0</v>
      </c>
      <c r="D1495" s="90">
        <f t="shared" si="70"/>
        <v>0</v>
      </c>
      <c r="E1495" s="90">
        <f t="shared" si="71"/>
        <v>0</v>
      </c>
      <c r="F1495" s="50">
        <f>'貼り付けシート（日射量等）'!G1492/3.6*10^3</f>
        <v>0</v>
      </c>
      <c r="G1495" s="50">
        <f>'貼り付けシート（日射量等）'!H1492/3.6*10^3</f>
        <v>0</v>
      </c>
      <c r="H1495" s="91">
        <f>RADIANS('貼り付けシート（日射量等）'!I1492)</f>
        <v>0</v>
      </c>
      <c r="I1495" s="91">
        <f>IF('貼り付けシート（日射量等）'!J1492&lt;0,RADIANS(360+('貼り付けシート（日射量等）'!J1492)),RADIANS('貼り付けシート（日射量等）'!J1492))</f>
        <v>0</v>
      </c>
    </row>
    <row r="1496" spans="1:9">
      <c r="A1496" s="20">
        <v>41702</v>
      </c>
      <c r="B1496" s="35" t="s">
        <v>362</v>
      </c>
      <c r="C1496" s="90">
        <f t="shared" si="69"/>
        <v>0</v>
      </c>
      <c r="D1496" s="90">
        <f t="shared" si="70"/>
        <v>0</v>
      </c>
      <c r="E1496" s="90">
        <f t="shared" si="71"/>
        <v>0</v>
      </c>
      <c r="F1496" s="50">
        <f>'貼り付けシート（日射量等）'!G1493/3.6*10^3</f>
        <v>0</v>
      </c>
      <c r="G1496" s="50">
        <f>'貼り付けシート（日射量等）'!H1493/3.6*10^3</f>
        <v>0</v>
      </c>
      <c r="H1496" s="91">
        <f>RADIANS('貼り付けシート（日射量等）'!I1493)</f>
        <v>0</v>
      </c>
      <c r="I1496" s="91">
        <f>IF('貼り付けシート（日射量等）'!J1493&lt;0,RADIANS(360+('貼り付けシート（日射量等）'!J1493)),RADIANS('貼り付けシート（日射量等）'!J1493))</f>
        <v>0</v>
      </c>
    </row>
    <row r="1497" spans="1:9">
      <c r="A1497" s="20">
        <v>41702</v>
      </c>
      <c r="B1497" s="35" t="s">
        <v>363</v>
      </c>
      <c r="C1497" s="90">
        <f t="shared" si="69"/>
        <v>0</v>
      </c>
      <c r="D1497" s="90">
        <f t="shared" si="70"/>
        <v>0</v>
      </c>
      <c r="E1497" s="90">
        <f t="shared" si="71"/>
        <v>0</v>
      </c>
      <c r="F1497" s="50">
        <f>'貼り付けシート（日射量等）'!G1494/3.6*10^3</f>
        <v>0</v>
      </c>
      <c r="G1497" s="50">
        <f>'貼り付けシート（日射量等）'!H1494/3.6*10^3</f>
        <v>0</v>
      </c>
      <c r="H1497" s="91">
        <f>RADIANS('貼り付けシート（日射量等）'!I1494)</f>
        <v>0</v>
      </c>
      <c r="I1497" s="91">
        <f>IF('貼り付けシート（日射量等）'!J1494&lt;0,RADIANS(360+('貼り付けシート（日射量等）'!J1494)),RADIANS('貼り付けシート（日射量等）'!J1494))</f>
        <v>0</v>
      </c>
    </row>
    <row r="1498" spans="1:9">
      <c r="A1498" s="20">
        <v>41702</v>
      </c>
      <c r="B1498" s="35" t="s">
        <v>364</v>
      </c>
      <c r="C1498" s="90">
        <f t="shared" si="69"/>
        <v>0</v>
      </c>
      <c r="D1498" s="90">
        <f t="shared" si="70"/>
        <v>0</v>
      </c>
      <c r="E1498" s="90">
        <f t="shared" si="71"/>
        <v>0</v>
      </c>
      <c r="F1498" s="50">
        <f>'貼り付けシート（日射量等）'!G1495/3.6*10^3</f>
        <v>0</v>
      </c>
      <c r="G1498" s="50">
        <f>'貼り付けシート（日射量等）'!H1495/3.6*10^3</f>
        <v>0</v>
      </c>
      <c r="H1498" s="91">
        <f>RADIANS('貼り付けシート（日射量等）'!I1495)</f>
        <v>0</v>
      </c>
      <c r="I1498" s="91">
        <f>IF('貼り付けシート（日射量等）'!J1495&lt;0,RADIANS(360+('貼り付けシート（日射量等）'!J1495)),RADIANS('貼り付けシート（日射量等）'!J1495))</f>
        <v>0</v>
      </c>
    </row>
    <row r="1499" spans="1:9">
      <c r="A1499" s="20">
        <v>41702</v>
      </c>
      <c r="B1499" s="35" t="s">
        <v>365</v>
      </c>
      <c r="C1499" s="90">
        <f t="shared" si="69"/>
        <v>2.6940175288693173</v>
      </c>
      <c r="D1499" s="90">
        <f t="shared" si="70"/>
        <v>0</v>
      </c>
      <c r="E1499" s="90">
        <f t="shared" si="71"/>
        <v>2.6940175288693173</v>
      </c>
      <c r="F1499" s="50">
        <f>'貼り付けシート（日射量等）'!G1496/3.6*10^3</f>
        <v>0</v>
      </c>
      <c r="G1499" s="50">
        <f>'貼り付けシート（日射量等）'!H1496/3.6*10^3</f>
        <v>2.7777777777777777</v>
      </c>
      <c r="H1499" s="91">
        <f>RADIANS('貼り付けシート（日射量等）'!I1496)</f>
        <v>0</v>
      </c>
      <c r="I1499" s="91">
        <f>IF('貼り付けシート（日射量等）'!J1496&lt;0,RADIANS(360+('貼り付けシート（日射量等）'!J1496)),RADIANS('貼り付けシート（日射量等）'!J1496))</f>
        <v>0</v>
      </c>
    </row>
    <row r="1500" spans="1:9">
      <c r="A1500" s="20">
        <v>41702</v>
      </c>
      <c r="B1500" s="35" t="s">
        <v>366</v>
      </c>
      <c r="C1500" s="90">
        <f t="shared" si="69"/>
        <v>39.196487315685886</v>
      </c>
      <c r="D1500" s="90">
        <f t="shared" si="70"/>
        <v>6.8682769692540759</v>
      </c>
      <c r="E1500" s="90">
        <f t="shared" si="71"/>
        <v>32.32821034643181</v>
      </c>
      <c r="F1500" s="50">
        <f>'貼り付けシート（日射量等）'!G1497/3.6*10^3</f>
        <v>27.777777777777779</v>
      </c>
      <c r="G1500" s="50">
        <f>'貼り付けシート（日射量等）'!H1497/3.6*10^3</f>
        <v>33.333333333333336</v>
      </c>
      <c r="H1500" s="91">
        <f>RADIANS('貼り付けシート（日射量等）'!I1497)</f>
        <v>0.16057029118347832</v>
      </c>
      <c r="I1500" s="91">
        <f>IF('貼り付けシート（日射量等）'!J1497&lt;0,RADIANS(360+('貼り付けシート（日射量等）'!J1497)),RADIANS('貼り付けシート（日射量等）'!J1497))</f>
        <v>5.0038589654677423</v>
      </c>
    </row>
    <row r="1501" spans="1:9">
      <c r="A1501" s="20">
        <v>41702</v>
      </c>
      <c r="B1501" s="35" t="s">
        <v>367</v>
      </c>
      <c r="C1501" s="90">
        <f t="shared" si="69"/>
        <v>204.13516121466813</v>
      </c>
      <c r="D1501" s="90">
        <f t="shared" si="70"/>
        <v>85.598389944418173</v>
      </c>
      <c r="E1501" s="90">
        <f t="shared" si="71"/>
        <v>118.53677127024996</v>
      </c>
      <c r="F1501" s="50">
        <f>'貼り付けシート（日射量等）'!G1498/3.6*10^3</f>
        <v>183.33333333333334</v>
      </c>
      <c r="G1501" s="50">
        <f>'貼り付けシート（日射量等）'!H1498/3.6*10^3</f>
        <v>122.22222222222221</v>
      </c>
      <c r="H1501" s="91">
        <f>RADIANS('貼り付けシート（日射量等）'!I1498)</f>
        <v>0.34557519189487729</v>
      </c>
      <c r="I1501" s="91">
        <f>IF('貼り付けシート（日射量等）'!J1498&lt;0,RADIANS(360+('貼り付けシート（日射量等）'!J1498)),RADIANS('貼り付けシート（日射量等）'!J1498))</f>
        <v>5.1923545246831306</v>
      </c>
    </row>
    <row r="1502" spans="1:9">
      <c r="A1502" s="20">
        <v>41702</v>
      </c>
      <c r="B1502" s="35" t="s">
        <v>368</v>
      </c>
      <c r="C1502" s="90">
        <f t="shared" si="69"/>
        <v>152.90169795401317</v>
      </c>
      <c r="D1502" s="90">
        <f t="shared" si="70"/>
        <v>23.588856568285941</v>
      </c>
      <c r="E1502" s="90">
        <f t="shared" si="71"/>
        <v>129.31284138572724</v>
      </c>
      <c r="F1502" s="50">
        <f>'貼り付けシート（日射量等）'!G1499/3.6*10^3</f>
        <v>36.111111111111114</v>
      </c>
      <c r="G1502" s="50">
        <f>'貼り付けシート（日射量等）'!H1499/3.6*10^3</f>
        <v>133.33333333333334</v>
      </c>
      <c r="H1502" s="91">
        <f>RADIANS('貼り付けシート（日射量等）'!I1499)</f>
        <v>0.51312680008633282</v>
      </c>
      <c r="I1502" s="91">
        <f>IF('貼り付けシート（日射量等）'!J1499&lt;0,RADIANS(360+('貼り付けシート（日射量等）'!J1499)),RADIANS('貼り付けシート（日射量等）'!J1499))</f>
        <v>5.4122660104344167</v>
      </c>
    </row>
    <row r="1503" spans="1:9">
      <c r="A1503" s="20">
        <v>41702</v>
      </c>
      <c r="B1503" s="35" t="s">
        <v>369</v>
      </c>
      <c r="C1503" s="90">
        <f t="shared" si="69"/>
        <v>125.13154856397725</v>
      </c>
      <c r="D1503" s="90">
        <f t="shared" si="70"/>
        <v>6.5947772937272884</v>
      </c>
      <c r="E1503" s="90">
        <f t="shared" si="71"/>
        <v>118.53677127024996</v>
      </c>
      <c r="F1503" s="50">
        <f>'貼り付けシート（日射量等）'!G1500/3.6*10^3</f>
        <v>8.3333333333333339</v>
      </c>
      <c r="G1503" s="50">
        <f>'貼り付けシート（日射量等）'!H1500/3.6*10^3</f>
        <v>122.22222222222221</v>
      </c>
      <c r="H1503" s="91">
        <f>RADIANS('貼り付けシート（日射量等）'!I1500)</f>
        <v>0.64751715248989627</v>
      </c>
      <c r="I1503" s="91">
        <f>IF('貼り付けシート（日射量等）'!J1500&lt;0,RADIANS(360+('貼り付けシート（日射量等）'!J1500)),RADIANS('貼り付けシート（日射量等）'!J1500))</f>
        <v>5.6793013859895476</v>
      </c>
    </row>
    <row r="1504" spans="1:9">
      <c r="A1504" s="20">
        <v>41702</v>
      </c>
      <c r="B1504" s="35" t="s">
        <v>370</v>
      </c>
      <c r="C1504" s="90">
        <f t="shared" si="69"/>
        <v>141.16434525409289</v>
      </c>
      <c r="D1504" s="90">
        <f t="shared" si="70"/>
        <v>14.545521397235003</v>
      </c>
      <c r="E1504" s="90">
        <f t="shared" si="71"/>
        <v>126.6188238568579</v>
      </c>
      <c r="F1504" s="50">
        <f>'貼り付けシート（日射量等）'!G1501/3.6*10^3</f>
        <v>16.666666666666668</v>
      </c>
      <c r="G1504" s="50">
        <f>'貼り付けシート（日射量等）'!H1501/3.6*10^3</f>
        <v>130.55555555555554</v>
      </c>
      <c r="H1504" s="91">
        <f>RADIANS('貼り付けシート（日射量等）'!I1501)</f>
        <v>0.73303828583761843</v>
      </c>
      <c r="I1504" s="91">
        <f>IF('貼り付けシート（日射量等）'!J1501&lt;0,RADIANS(360+('貼り付けシート（日射量等）'!J1501)),RADIANS('貼り付けシート（日射量等）'!J1501))</f>
        <v>5.9986966391045105</v>
      </c>
    </row>
    <row r="1505" spans="1:9">
      <c r="A1505" s="20">
        <v>41702</v>
      </c>
      <c r="B1505" s="35" t="s">
        <v>371</v>
      </c>
      <c r="C1505" s="90">
        <f t="shared" si="69"/>
        <v>142.35486605765692</v>
      </c>
      <c r="D1505" s="90">
        <f t="shared" si="70"/>
        <v>4.9599720853217377</v>
      </c>
      <c r="E1505" s="90">
        <f t="shared" si="71"/>
        <v>137.39489397233518</v>
      </c>
      <c r="F1505" s="50">
        <f>'貼り付けシート（日射量等）'!G1502/3.6*10^3</f>
        <v>5.5555555555555554</v>
      </c>
      <c r="G1505" s="50">
        <f>'貼り付けシート（日射量等）'!H1502/3.6*10^3</f>
        <v>141.66666666666666</v>
      </c>
      <c r="H1505" s="91">
        <f>RADIANS('貼り付けシート（日射量等）'!I1502)</f>
        <v>0.75572756611354464</v>
      </c>
      <c r="I1505" s="91">
        <f>IF('貼り付けシート（日射量等）'!J1502&lt;0,RADIANS(360+('貼り付けシート（日射量等）'!J1502)),RADIANS('貼り付けシート（日射量等）'!J1502))</f>
        <v>6.806784082777885E-2</v>
      </c>
    </row>
    <row r="1506" spans="1:9">
      <c r="A1506" s="20">
        <v>41702</v>
      </c>
      <c r="B1506" s="35" t="s">
        <v>372</v>
      </c>
      <c r="C1506" s="90">
        <f t="shared" si="69"/>
        <v>133.35171428321556</v>
      </c>
      <c r="D1506" s="90">
        <f t="shared" si="70"/>
        <v>9.4269079552269659</v>
      </c>
      <c r="E1506" s="90">
        <f t="shared" si="71"/>
        <v>123.92480632798859</v>
      </c>
      <c r="F1506" s="50">
        <f>'貼り付けシート（日射量等）'!G1503/3.6*10^3</f>
        <v>11.111111111111111</v>
      </c>
      <c r="G1506" s="50">
        <f>'貼り付けシート（日射量等）'!H1503/3.6*10^3</f>
        <v>127.77777777777777</v>
      </c>
      <c r="H1506" s="91">
        <f>RADIANS('貼り付けシート（日射量等）'!I1503)</f>
        <v>0.70685834705770345</v>
      </c>
      <c r="I1506" s="91">
        <f>IF('貼り付けシート（日射量等）'!J1503&lt;0,RADIANS(360+('貼り付けシート（日射量等）'!J1503)),RADIANS('貼り付けシート（日射量等）'!J1503))</f>
        <v>0.41364303272265607</v>
      </c>
    </row>
    <row r="1507" spans="1:9">
      <c r="A1507" s="20">
        <v>41702</v>
      </c>
      <c r="B1507" s="35" t="s">
        <v>373</v>
      </c>
      <c r="C1507" s="90">
        <f t="shared" si="69"/>
        <v>118.10130455127806</v>
      </c>
      <c r="D1507" s="90">
        <f t="shared" si="70"/>
        <v>10.340603396505378</v>
      </c>
      <c r="E1507" s="90">
        <f t="shared" si="71"/>
        <v>107.76070115477269</v>
      </c>
      <c r="F1507" s="50">
        <f>'貼り付けシート（日射量等）'!G1504/3.6*10^3</f>
        <v>13.888888888888889</v>
      </c>
      <c r="G1507" s="50">
        <f>'貼り付けシート（日射量等）'!H1504/3.6*10^3</f>
        <v>111.11111111111111</v>
      </c>
      <c r="H1507" s="91">
        <f>RADIANS('貼り付けシート（日射量等）'!I1504)</f>
        <v>0.60039326268604931</v>
      </c>
      <c r="I1507" s="91">
        <f>IF('貼り付けシート（日射量等）'!J1504&lt;0,RADIANS(360+('貼り付けシート（日射量等）'!J1504)),RADIANS('貼り付けシート（日射量等）'!J1504))</f>
        <v>0.71209433481368645</v>
      </c>
    </row>
    <row r="1508" spans="1:9">
      <c r="A1508" s="20">
        <v>41702</v>
      </c>
      <c r="B1508" s="35" t="s">
        <v>374</v>
      </c>
      <c r="C1508" s="90">
        <f t="shared" si="69"/>
        <v>108.39715668146557</v>
      </c>
      <c r="D1508" s="90">
        <f t="shared" si="70"/>
        <v>11.412525642170168</v>
      </c>
      <c r="E1508" s="90">
        <f t="shared" si="71"/>
        <v>96.984631039295408</v>
      </c>
      <c r="F1508" s="50">
        <f>'貼り付けシート（日射量等）'!G1505/3.6*10^3</f>
        <v>19.444444444444446</v>
      </c>
      <c r="G1508" s="50">
        <f>'貼り付けシート（日射量等）'!H1505/3.6*10^3</f>
        <v>99.999999999999986</v>
      </c>
      <c r="H1508" s="91">
        <f>RADIANS('貼り付けシート（日射量等）'!I1505)</f>
        <v>0.45204027626653132</v>
      </c>
      <c r="I1508" s="91">
        <f>IF('貼り付けシート（日射量等）'!J1505&lt;0,RADIANS(360+('貼り付けシート（日射量等）'!J1505)),RADIANS('貼り付けシート（日射量等）'!J1505))</f>
        <v>0.95993108859688125</v>
      </c>
    </row>
    <row r="1509" spans="1:9">
      <c r="A1509" s="20">
        <v>41702</v>
      </c>
      <c r="B1509" s="35" t="s">
        <v>375</v>
      </c>
      <c r="C1509" s="90">
        <f t="shared" si="69"/>
        <v>58.68226765440275</v>
      </c>
      <c r="D1509" s="90">
        <f t="shared" si="70"/>
        <v>7.4959346058857186</v>
      </c>
      <c r="E1509" s="90">
        <f t="shared" si="71"/>
        <v>51.186333048517028</v>
      </c>
      <c r="F1509" s="50">
        <f>'貼り付けシート（日射量等）'!G1506/3.6*10^3</f>
        <v>19.444444444444446</v>
      </c>
      <c r="G1509" s="50">
        <f>'貼り付けシート（日射量等）'!H1506/3.6*10^3</f>
        <v>52.777777777777779</v>
      </c>
      <c r="H1509" s="91">
        <f>RADIANS('貼り付けシート（日射量等）'!I1506)</f>
        <v>0.27576202181510406</v>
      </c>
      <c r="I1509" s="91">
        <f>IF('貼り付けシート（日射量等）'!J1506&lt;0,RADIANS(360+('貼り付けシート（日射量等）'!J1506)),RADIANS('貼り付けシート（日射量等）'!J1506))</f>
        <v>1.165879940332212</v>
      </c>
    </row>
    <row r="1510" spans="1:9">
      <c r="A1510" s="20">
        <v>41702</v>
      </c>
      <c r="B1510" s="35" t="s">
        <v>376</v>
      </c>
      <c r="C1510" s="90">
        <f t="shared" si="69"/>
        <v>20.058174412381867</v>
      </c>
      <c r="D1510" s="90">
        <f t="shared" si="70"/>
        <v>3.8940692391659617</v>
      </c>
      <c r="E1510" s="90">
        <f t="shared" si="71"/>
        <v>16.164105173215905</v>
      </c>
      <c r="F1510" s="50">
        <f>'貼り付けシート（日射量等）'!G1507/3.6*10^3</f>
        <v>24.999999999999996</v>
      </c>
      <c r="G1510" s="50">
        <f>'貼り付けシート（日射量等）'!H1507/3.6*10^3</f>
        <v>16.666666666666668</v>
      </c>
      <c r="H1510" s="91">
        <f>RADIANS('貼り付けシート（日射量等）'!I1507)</f>
        <v>8.5521133347722156E-2</v>
      </c>
      <c r="I1510" s="91">
        <f>IF('貼り付けシート（日射量等）'!J1507&lt;0,RADIANS(360+('貼り付けシート（日射量等）'!J1507)),RADIANS('貼り付けシート（日射量等）'!J1507))</f>
        <v>1.3473941825396225</v>
      </c>
    </row>
    <row r="1511" spans="1:9">
      <c r="A1511" s="20">
        <v>41702</v>
      </c>
      <c r="B1511" s="35" t="s">
        <v>377</v>
      </c>
      <c r="C1511" s="90">
        <f t="shared" si="69"/>
        <v>0</v>
      </c>
      <c r="D1511" s="90">
        <f t="shared" si="70"/>
        <v>0</v>
      </c>
      <c r="E1511" s="90">
        <f t="shared" si="71"/>
        <v>0</v>
      </c>
      <c r="F1511" s="50">
        <f>'貼り付けシート（日射量等）'!G1508/3.6*10^3</f>
        <v>0</v>
      </c>
      <c r="G1511" s="50">
        <f>'貼り付けシート（日射量等）'!H1508/3.6*10^3</f>
        <v>0</v>
      </c>
      <c r="H1511" s="91">
        <f>RADIANS('貼り付けシート（日射量等）'!I1508)</f>
        <v>0</v>
      </c>
      <c r="I1511" s="91">
        <f>IF('貼り付けシート（日射量等）'!J1508&lt;0,RADIANS(360+('貼り付けシート（日射量等）'!J1508)),RADIANS('貼り付けシート（日射量等）'!J1508))</f>
        <v>0</v>
      </c>
    </row>
    <row r="1512" spans="1:9">
      <c r="A1512" s="20">
        <v>41702</v>
      </c>
      <c r="B1512" s="35" t="s">
        <v>378</v>
      </c>
      <c r="C1512" s="90">
        <f t="shared" si="69"/>
        <v>0</v>
      </c>
      <c r="D1512" s="90">
        <f t="shared" si="70"/>
        <v>0</v>
      </c>
      <c r="E1512" s="90">
        <f t="shared" si="71"/>
        <v>0</v>
      </c>
      <c r="F1512" s="50">
        <f>'貼り付けシート（日射量等）'!G1509/3.6*10^3</f>
        <v>0</v>
      </c>
      <c r="G1512" s="50">
        <f>'貼り付けシート（日射量等）'!H1509/3.6*10^3</f>
        <v>0</v>
      </c>
      <c r="H1512" s="91">
        <f>RADIANS('貼り付けシート（日射量等）'!I1509)</f>
        <v>0</v>
      </c>
      <c r="I1512" s="91">
        <f>IF('貼り付けシート（日射量等）'!J1509&lt;0,RADIANS(360+('貼り付けシート（日射量等）'!J1509)),RADIANS('貼り付けシート（日射量等）'!J1509))</f>
        <v>0</v>
      </c>
    </row>
    <row r="1513" spans="1:9">
      <c r="A1513" s="20">
        <v>41702</v>
      </c>
      <c r="B1513" s="35" t="s">
        <v>379</v>
      </c>
      <c r="C1513" s="90">
        <f t="shared" si="69"/>
        <v>0</v>
      </c>
      <c r="D1513" s="90">
        <f t="shared" si="70"/>
        <v>0</v>
      </c>
      <c r="E1513" s="90">
        <f t="shared" si="71"/>
        <v>0</v>
      </c>
      <c r="F1513" s="50">
        <f>'貼り付けシート（日射量等）'!G1510/3.6*10^3</f>
        <v>0</v>
      </c>
      <c r="G1513" s="50">
        <f>'貼り付けシート（日射量等）'!H1510/3.6*10^3</f>
        <v>0</v>
      </c>
      <c r="H1513" s="91">
        <f>RADIANS('貼り付けシート（日射量等）'!I1510)</f>
        <v>0</v>
      </c>
      <c r="I1513" s="91">
        <f>IF('貼り付けシート（日射量等）'!J1510&lt;0,RADIANS(360+('貼り付けシート（日射量等）'!J1510)),RADIANS('貼り付けシート（日射量等）'!J1510))</f>
        <v>0</v>
      </c>
    </row>
    <row r="1514" spans="1:9">
      <c r="A1514" s="20">
        <v>41702</v>
      </c>
      <c r="B1514" s="35" t="s">
        <v>380</v>
      </c>
      <c r="C1514" s="90">
        <f t="shared" si="69"/>
        <v>0</v>
      </c>
      <c r="D1514" s="90">
        <f t="shared" si="70"/>
        <v>0</v>
      </c>
      <c r="E1514" s="90">
        <f t="shared" si="71"/>
        <v>0</v>
      </c>
      <c r="F1514" s="50">
        <f>'貼り付けシート（日射量等）'!G1511/3.6*10^3</f>
        <v>0</v>
      </c>
      <c r="G1514" s="50">
        <f>'貼り付けシート（日射量等）'!H1511/3.6*10^3</f>
        <v>0</v>
      </c>
      <c r="H1514" s="91">
        <f>RADIANS('貼り付けシート（日射量等）'!I1511)</f>
        <v>0</v>
      </c>
      <c r="I1514" s="91">
        <f>IF('貼り付けシート（日射量等）'!J1511&lt;0,RADIANS(360+('貼り付けシート（日射量等）'!J1511)),RADIANS('貼り付けシート（日射量等）'!J1511))</f>
        <v>0</v>
      </c>
    </row>
    <row r="1515" spans="1:9">
      <c r="A1515" s="20">
        <v>41702</v>
      </c>
      <c r="B1515" s="35" t="s">
        <v>381</v>
      </c>
      <c r="C1515" s="90">
        <f t="shared" si="69"/>
        <v>0</v>
      </c>
      <c r="D1515" s="90">
        <f t="shared" si="70"/>
        <v>0</v>
      </c>
      <c r="E1515" s="90">
        <f t="shared" si="71"/>
        <v>0</v>
      </c>
      <c r="F1515" s="50">
        <f>'貼り付けシート（日射量等）'!G1512/3.6*10^3</f>
        <v>0</v>
      </c>
      <c r="G1515" s="50">
        <f>'貼り付けシート（日射量等）'!H1512/3.6*10^3</f>
        <v>0</v>
      </c>
      <c r="H1515" s="91">
        <f>RADIANS('貼り付けシート（日射量等）'!I1512)</f>
        <v>0</v>
      </c>
      <c r="I1515" s="91">
        <f>IF('貼り付けシート（日射量等）'!J1512&lt;0,RADIANS(360+('貼り付けシート（日射量等）'!J1512)),RADIANS('貼り付けシート（日射量等）'!J1512))</f>
        <v>0</v>
      </c>
    </row>
    <row r="1516" spans="1:9">
      <c r="A1516" s="20">
        <v>41702</v>
      </c>
      <c r="B1516" s="35" t="s">
        <v>382</v>
      </c>
      <c r="C1516" s="90">
        <f t="shared" si="69"/>
        <v>0</v>
      </c>
      <c r="D1516" s="90">
        <f t="shared" si="70"/>
        <v>0</v>
      </c>
      <c r="E1516" s="90">
        <f t="shared" si="71"/>
        <v>0</v>
      </c>
      <c r="F1516" s="50">
        <f>'貼り付けシート（日射量等）'!G1513/3.6*10^3</f>
        <v>0</v>
      </c>
      <c r="G1516" s="50">
        <f>'貼り付けシート（日射量等）'!H1513/3.6*10^3</f>
        <v>0</v>
      </c>
      <c r="H1516" s="91">
        <f>RADIANS('貼り付けシート（日射量等）'!I1513)</f>
        <v>0</v>
      </c>
      <c r="I1516" s="91">
        <f>IF('貼り付けシート（日射量等）'!J1513&lt;0,RADIANS(360+('貼り付けシート（日射量等）'!J1513)),RADIANS('貼り付けシート（日射量等）'!J1513))</f>
        <v>0</v>
      </c>
    </row>
    <row r="1517" spans="1:9">
      <c r="A1517" s="20">
        <v>41702</v>
      </c>
      <c r="B1517" s="35" t="s">
        <v>383</v>
      </c>
      <c r="C1517" s="90">
        <f t="shared" si="69"/>
        <v>0</v>
      </c>
      <c r="D1517" s="90">
        <f t="shared" si="70"/>
        <v>0</v>
      </c>
      <c r="E1517" s="90">
        <f t="shared" si="71"/>
        <v>0</v>
      </c>
      <c r="F1517" s="50">
        <f>'貼り付けシート（日射量等）'!G1514/3.6*10^3</f>
        <v>0</v>
      </c>
      <c r="G1517" s="50">
        <f>'貼り付けシート（日射量等）'!H1514/3.6*10^3</f>
        <v>0</v>
      </c>
      <c r="H1517" s="91">
        <f>RADIANS('貼り付けシート（日射量等）'!I1514)</f>
        <v>0</v>
      </c>
      <c r="I1517" s="91">
        <f>IF('貼り付けシート（日射量等）'!J1514&lt;0,RADIANS(360+('貼り付けシート（日射量等）'!J1514)),RADIANS('貼り付けシート（日射量等）'!J1514))</f>
        <v>0</v>
      </c>
    </row>
    <row r="1518" spans="1:9">
      <c r="A1518" s="20">
        <v>41703</v>
      </c>
      <c r="B1518" s="35" t="s">
        <v>360</v>
      </c>
      <c r="C1518" s="90">
        <f t="shared" si="69"/>
        <v>0</v>
      </c>
      <c r="D1518" s="90">
        <f t="shared" si="70"/>
        <v>0</v>
      </c>
      <c r="E1518" s="90">
        <f t="shared" si="71"/>
        <v>0</v>
      </c>
      <c r="F1518" s="50">
        <f>'貼り付けシート（日射量等）'!G1515/3.6*10^3</f>
        <v>0</v>
      </c>
      <c r="G1518" s="50">
        <f>'貼り付けシート（日射量等）'!H1515/3.6*10^3</f>
        <v>0</v>
      </c>
      <c r="H1518" s="91">
        <f>RADIANS('貼り付けシート（日射量等）'!I1515)</f>
        <v>0</v>
      </c>
      <c r="I1518" s="91">
        <f>IF('貼り付けシート（日射量等）'!J1515&lt;0,RADIANS(360+('貼り付けシート（日射量等）'!J1515)),RADIANS('貼り付けシート（日射量等）'!J1515))</f>
        <v>0</v>
      </c>
    </row>
    <row r="1519" spans="1:9">
      <c r="A1519" s="20">
        <v>41703</v>
      </c>
      <c r="B1519" s="35" t="s">
        <v>361</v>
      </c>
      <c r="C1519" s="90">
        <f t="shared" si="69"/>
        <v>0</v>
      </c>
      <c r="D1519" s="90">
        <f t="shared" si="70"/>
        <v>0</v>
      </c>
      <c r="E1519" s="90">
        <f t="shared" si="71"/>
        <v>0</v>
      </c>
      <c r="F1519" s="50">
        <f>'貼り付けシート（日射量等）'!G1516/3.6*10^3</f>
        <v>0</v>
      </c>
      <c r="G1519" s="50">
        <f>'貼り付けシート（日射量等）'!H1516/3.6*10^3</f>
        <v>0</v>
      </c>
      <c r="H1519" s="91">
        <f>RADIANS('貼り付けシート（日射量等）'!I1516)</f>
        <v>0</v>
      </c>
      <c r="I1519" s="91">
        <f>IF('貼り付けシート（日射量等）'!J1516&lt;0,RADIANS(360+('貼り付けシート（日射量等）'!J1516)),RADIANS('貼り付けシート（日射量等）'!J1516))</f>
        <v>0</v>
      </c>
    </row>
    <row r="1520" spans="1:9">
      <c r="A1520" s="20">
        <v>41703</v>
      </c>
      <c r="B1520" s="35" t="s">
        <v>362</v>
      </c>
      <c r="C1520" s="90">
        <f t="shared" si="69"/>
        <v>0</v>
      </c>
      <c r="D1520" s="90">
        <f t="shared" si="70"/>
        <v>0</v>
      </c>
      <c r="E1520" s="90">
        <f t="shared" si="71"/>
        <v>0</v>
      </c>
      <c r="F1520" s="50">
        <f>'貼り付けシート（日射量等）'!G1517/3.6*10^3</f>
        <v>0</v>
      </c>
      <c r="G1520" s="50">
        <f>'貼り付けシート（日射量等）'!H1517/3.6*10^3</f>
        <v>0</v>
      </c>
      <c r="H1520" s="91">
        <f>RADIANS('貼り付けシート（日射量等）'!I1517)</f>
        <v>0</v>
      </c>
      <c r="I1520" s="91">
        <f>IF('貼り付けシート（日射量等）'!J1517&lt;0,RADIANS(360+('貼り付けシート（日射量等）'!J1517)),RADIANS('貼り付けシート（日射量等）'!J1517))</f>
        <v>0</v>
      </c>
    </row>
    <row r="1521" spans="1:9">
      <c r="A1521" s="20">
        <v>41703</v>
      </c>
      <c r="B1521" s="35" t="s">
        <v>363</v>
      </c>
      <c r="C1521" s="90">
        <f t="shared" si="69"/>
        <v>0</v>
      </c>
      <c r="D1521" s="90">
        <f t="shared" si="70"/>
        <v>0</v>
      </c>
      <c r="E1521" s="90">
        <f t="shared" si="71"/>
        <v>0</v>
      </c>
      <c r="F1521" s="50">
        <f>'貼り付けシート（日射量等）'!G1518/3.6*10^3</f>
        <v>0</v>
      </c>
      <c r="G1521" s="50">
        <f>'貼り付けシート（日射量等）'!H1518/3.6*10^3</f>
        <v>0</v>
      </c>
      <c r="H1521" s="91">
        <f>RADIANS('貼り付けシート（日射量等）'!I1518)</f>
        <v>0</v>
      </c>
      <c r="I1521" s="91">
        <f>IF('貼り付けシート（日射量等）'!J1518&lt;0,RADIANS(360+('貼り付けシート（日射量等）'!J1518)),RADIANS('貼り付けシート（日射量等）'!J1518))</f>
        <v>0</v>
      </c>
    </row>
    <row r="1522" spans="1:9">
      <c r="A1522" s="20">
        <v>41703</v>
      </c>
      <c r="B1522" s="35" t="s">
        <v>364</v>
      </c>
      <c r="C1522" s="90">
        <f t="shared" si="69"/>
        <v>0</v>
      </c>
      <c r="D1522" s="90">
        <f t="shared" si="70"/>
        <v>0</v>
      </c>
      <c r="E1522" s="90">
        <f t="shared" si="71"/>
        <v>0</v>
      </c>
      <c r="F1522" s="50">
        <f>'貼り付けシート（日射量等）'!G1519/3.6*10^3</f>
        <v>0</v>
      </c>
      <c r="G1522" s="50">
        <f>'貼り付けシート（日射量等）'!H1519/3.6*10^3</f>
        <v>0</v>
      </c>
      <c r="H1522" s="91">
        <f>RADIANS('貼り付けシート（日射量等）'!I1519)</f>
        <v>0</v>
      </c>
      <c r="I1522" s="91">
        <f>IF('貼り付けシート（日射量等）'!J1519&lt;0,RADIANS(360+('貼り付けシート（日射量等）'!J1519)),RADIANS('貼り付けシート（日射量等）'!J1519))</f>
        <v>0</v>
      </c>
    </row>
    <row r="1523" spans="1:9">
      <c r="A1523" s="20">
        <v>41703</v>
      </c>
      <c r="B1523" s="35" t="s">
        <v>365</v>
      </c>
      <c r="C1523" s="90">
        <f t="shared" si="69"/>
        <v>2.6940175288693173</v>
      </c>
      <c r="D1523" s="90">
        <f t="shared" si="70"/>
        <v>0</v>
      </c>
      <c r="E1523" s="90">
        <f t="shared" si="71"/>
        <v>2.6940175288693173</v>
      </c>
      <c r="F1523" s="50">
        <f>'貼り付けシート（日射量等）'!G1520/3.6*10^3</f>
        <v>0</v>
      </c>
      <c r="G1523" s="50">
        <f>'貼り付けシート（日射量等）'!H1520/3.6*10^3</f>
        <v>2.7777777777777777</v>
      </c>
      <c r="H1523" s="91">
        <f>RADIANS('貼り付けシート（日射量等）'!I1520)</f>
        <v>0</v>
      </c>
      <c r="I1523" s="91">
        <f>IF('貼り付けシート（日射量等）'!J1520&lt;0,RADIANS(360+('貼り付けシート（日射量等）'!J1520)),RADIANS('貼り付けシート（日射量等）'!J1520))</f>
        <v>0</v>
      </c>
    </row>
    <row r="1524" spans="1:9">
      <c r="A1524" s="20">
        <v>41703</v>
      </c>
      <c r="B1524" s="35" t="s">
        <v>366</v>
      </c>
      <c r="C1524" s="90">
        <f t="shared" si="69"/>
        <v>34.501839825860657</v>
      </c>
      <c r="D1524" s="90">
        <f t="shared" si="70"/>
        <v>4.8676470082981638</v>
      </c>
      <c r="E1524" s="90">
        <f t="shared" si="71"/>
        <v>29.634192817562489</v>
      </c>
      <c r="F1524" s="50">
        <f>'貼り付けシート（日射量等）'!G1521/3.6*10^3</f>
        <v>19.444444444444446</v>
      </c>
      <c r="G1524" s="50">
        <f>'貼り付けシート（日射量等）'!H1521/3.6*10^3</f>
        <v>30.555555555555554</v>
      </c>
      <c r="H1524" s="91">
        <f>RADIANS('貼り付けシート（日射量等）'!I1521)</f>
        <v>0.16580627893946132</v>
      </c>
      <c r="I1524" s="91">
        <f>IF('貼り付けシート（日射量等）'!J1521&lt;0,RADIANS(360+('貼り付けシート（日射量等）'!J1521)),RADIANS('貼り付けシート（日射量等）'!J1521))</f>
        <v>4.9986229777117597</v>
      </c>
    </row>
    <row r="1525" spans="1:9">
      <c r="A1525" s="20">
        <v>41703</v>
      </c>
      <c r="B1525" s="35" t="s">
        <v>367</v>
      </c>
      <c r="C1525" s="90">
        <f t="shared" si="69"/>
        <v>65.819678929123512</v>
      </c>
      <c r="D1525" s="90">
        <f t="shared" si="70"/>
        <v>6.551293293998528</v>
      </c>
      <c r="E1525" s="90">
        <f t="shared" si="71"/>
        <v>59.268385635124979</v>
      </c>
      <c r="F1525" s="50">
        <f>'貼り付けシート（日射量等）'!G1522/3.6*10^3</f>
        <v>13.888888888888889</v>
      </c>
      <c r="G1525" s="50">
        <f>'貼り付けシート（日射量等）'!H1522/3.6*10^3</f>
        <v>61.111111111111107</v>
      </c>
      <c r="H1525" s="91">
        <f>RADIANS('貼り付けシート（日射量等）'!I1522)</f>
        <v>0.35255650890285456</v>
      </c>
      <c r="I1525" s="91">
        <f>IF('貼り付けシート（日射量等）'!J1522&lt;0,RADIANS(360+('貼り付けシート（日射量等）'!J1522)),RADIANS('貼り付けシート（日射量等）'!J1522))</f>
        <v>5.1888638661791422</v>
      </c>
    </row>
    <row r="1526" spans="1:9">
      <c r="A1526" s="20">
        <v>41703</v>
      </c>
      <c r="B1526" s="35" t="s">
        <v>368</v>
      </c>
      <c r="C1526" s="90">
        <f t="shared" si="69"/>
        <v>91.676450831768861</v>
      </c>
      <c r="D1526" s="90">
        <f t="shared" si="70"/>
        <v>5.4678899079507</v>
      </c>
      <c r="E1526" s="90">
        <f t="shared" si="71"/>
        <v>86.208560923818155</v>
      </c>
      <c r="F1526" s="50">
        <f>'貼り付けシート（日射量等）'!G1523/3.6*10^3</f>
        <v>8.3333333333333339</v>
      </c>
      <c r="G1526" s="50">
        <f>'貼り付けシート（日射量等）'!H1523/3.6*10^3</f>
        <v>88.888888888888886</v>
      </c>
      <c r="H1526" s="91">
        <f>RADIANS('貼り付けシート（日射量等）'!I1523)</f>
        <v>0.51836278784231582</v>
      </c>
      <c r="I1526" s="91">
        <f>IF('貼り付けシート（日射量等）'!J1523&lt;0,RADIANS(360+('貼り付けシート（日射量等）'!J1523)),RADIANS('貼り付けシート（日射量等）'!J1523))</f>
        <v>5.4087753519304265</v>
      </c>
    </row>
    <row r="1527" spans="1:9">
      <c r="A1527" s="20">
        <v>41703</v>
      </c>
      <c r="B1527" s="35" t="s">
        <v>369</v>
      </c>
      <c r="C1527" s="90">
        <f t="shared" si="69"/>
        <v>109.96939978752644</v>
      </c>
      <c r="D1527" s="90">
        <f t="shared" si="70"/>
        <v>2.208698632753749</v>
      </c>
      <c r="E1527" s="90">
        <f t="shared" si="71"/>
        <v>107.76070115477269</v>
      </c>
      <c r="F1527" s="50">
        <f>'貼り付けシート（日射量等）'!G1524/3.6*10^3</f>
        <v>2.7777777777777777</v>
      </c>
      <c r="G1527" s="50">
        <f>'貼り付けシート（日射量等）'!H1524/3.6*10^3</f>
        <v>111.11111111111111</v>
      </c>
      <c r="H1527" s="91">
        <f>RADIANS('貼り付けシート（日射量等）'!I1524)</f>
        <v>0.6544984694978736</v>
      </c>
      <c r="I1527" s="91">
        <f>IF('貼り付けシート（日射量等）'!J1524&lt;0,RADIANS(360+('貼り付けシート（日射量等）'!J1524)),RADIANS('貼り付けシート（日射量等）'!J1524))</f>
        <v>5.6775560567375543</v>
      </c>
    </row>
    <row r="1528" spans="1:9">
      <c r="A1528" s="20">
        <v>41703</v>
      </c>
      <c r="B1528" s="35" t="s">
        <v>370</v>
      </c>
      <c r="C1528" s="90">
        <f t="shared" si="69"/>
        <v>126.09774290150537</v>
      </c>
      <c r="D1528" s="90">
        <f t="shared" si="70"/>
        <v>4.8669541023860869</v>
      </c>
      <c r="E1528" s="90">
        <f t="shared" si="71"/>
        <v>121.23078879911928</v>
      </c>
      <c r="F1528" s="50">
        <f>'貼り付けシート（日射量等）'!G1525/3.6*10^3</f>
        <v>5.5555555555555554</v>
      </c>
      <c r="G1528" s="50">
        <f>'貼り付けシート（日射量等）'!H1525/3.6*10^3</f>
        <v>125</v>
      </c>
      <c r="H1528" s="91">
        <f>RADIANS('貼り付けシート（日射量等）'!I1525)</f>
        <v>0.74001960284559576</v>
      </c>
      <c r="I1528" s="91">
        <f>IF('貼り付けシート（日射量等）'!J1525&lt;0,RADIANS(360+('貼り付けシート（日射量等）'!J1525)),RADIANS('貼り付けシート（日射量等）'!J1525))</f>
        <v>5.9986966391045105</v>
      </c>
    </row>
    <row r="1529" spans="1:9">
      <c r="A1529" s="20">
        <v>41703</v>
      </c>
      <c r="B1529" s="35" t="s">
        <v>371</v>
      </c>
      <c r="C1529" s="90">
        <f t="shared" si="69"/>
        <v>105.06668362590338</v>
      </c>
      <c r="D1529" s="90">
        <f t="shared" si="70"/>
        <v>0</v>
      </c>
      <c r="E1529" s="90">
        <f t="shared" si="71"/>
        <v>105.06668362590338</v>
      </c>
      <c r="F1529" s="50">
        <f>'貼り付けシート（日射量等）'!G1526/3.6*10^3</f>
        <v>0</v>
      </c>
      <c r="G1529" s="50">
        <f>'貼り付けシート（日射量等）'!H1526/3.6*10^3</f>
        <v>108.33333333333334</v>
      </c>
      <c r="H1529" s="91">
        <f>RADIANS('貼り付けシート（日射量等）'!I1526)</f>
        <v>0.76270888312152207</v>
      </c>
      <c r="I1529" s="91">
        <f>IF('貼り付けシート（日射量等）'!J1526&lt;0,RADIANS(360+('貼り付けシート（日射量等）'!J1526)),RADIANS('貼り付けシート（日射量等）'!J1526))</f>
        <v>6.9813170079773182E-2</v>
      </c>
    </row>
    <row r="1530" spans="1:9">
      <c r="A1530" s="20">
        <v>41703</v>
      </c>
      <c r="B1530" s="35" t="s">
        <v>372</v>
      </c>
      <c r="C1530" s="90">
        <f t="shared" si="69"/>
        <v>79.835184972716462</v>
      </c>
      <c r="D1530" s="90">
        <f t="shared" si="70"/>
        <v>7.0967116932448935</v>
      </c>
      <c r="E1530" s="90">
        <f t="shared" si="71"/>
        <v>72.738473279471563</v>
      </c>
      <c r="F1530" s="50">
        <f>'貼り付けシート（日射量等）'!G1527/3.6*10^3</f>
        <v>8.3333333333333339</v>
      </c>
      <c r="G1530" s="50">
        <f>'貼り付けシート（日射量等）'!H1527/3.6*10^3</f>
        <v>75</v>
      </c>
      <c r="H1530" s="91">
        <f>RADIANS('貼り付けシート（日射量等）'!I1527)</f>
        <v>0.71383966406568078</v>
      </c>
      <c r="I1530" s="91">
        <f>IF('貼り付けシート（日射量等）'!J1527&lt;0,RADIANS(360+('貼り付けシート（日射量等）'!J1527)),RADIANS('貼り付けシート（日射量等）'!J1527))</f>
        <v>0.41713369122664473</v>
      </c>
    </row>
    <row r="1531" spans="1:9">
      <c r="A1531" s="20">
        <v>41703</v>
      </c>
      <c r="B1531" s="35" t="s">
        <v>373</v>
      </c>
      <c r="C1531" s="90">
        <f t="shared" si="69"/>
        <v>87.044210233103826</v>
      </c>
      <c r="D1531" s="90">
        <f t="shared" si="70"/>
        <v>6.2236843670243251</v>
      </c>
      <c r="E1531" s="90">
        <f t="shared" si="71"/>
        <v>80.820525866079507</v>
      </c>
      <c r="F1531" s="50">
        <f>'貼り付けシート（日射量等）'!G1528/3.6*10^3</f>
        <v>8.3333333333333339</v>
      </c>
      <c r="G1531" s="50">
        <f>'貼り付けシート（日射量等）'!H1528/3.6*10^3</f>
        <v>83.333333333333329</v>
      </c>
      <c r="H1531" s="91">
        <f>RADIANS('貼り付けシート（日射量等）'!I1528)</f>
        <v>0.60562925044203242</v>
      </c>
      <c r="I1531" s="91">
        <f>IF('貼り付けシート（日射量等）'!J1528&lt;0,RADIANS(360+('貼り付けシート（日射量等）'!J1528)),RADIANS('貼り付けシート（日射量等）'!J1528))</f>
        <v>0.71733032256966944</v>
      </c>
    </row>
    <row r="1532" spans="1:9">
      <c r="A1532" s="20">
        <v>41703</v>
      </c>
      <c r="B1532" s="35" t="s">
        <v>374</v>
      </c>
      <c r="C1532" s="90">
        <f t="shared" si="69"/>
        <v>66.290470993687777</v>
      </c>
      <c r="D1532" s="90">
        <f t="shared" si="70"/>
        <v>1.6340503008241598</v>
      </c>
      <c r="E1532" s="90">
        <f t="shared" si="71"/>
        <v>64.65642069286362</v>
      </c>
      <c r="F1532" s="50">
        <f>'貼り付けシート（日射量等）'!G1529/3.6*10^3</f>
        <v>2.7777777777777777</v>
      </c>
      <c r="G1532" s="50">
        <f>'貼り付けシート（日射量等）'!H1529/3.6*10^3</f>
        <v>66.666666666666671</v>
      </c>
      <c r="H1532" s="91">
        <f>RADIANS('貼り付けシート（日射量等）'!I1529)</f>
        <v>0.45553093477052004</v>
      </c>
      <c r="I1532" s="91">
        <f>IF('貼り付けシート（日射量等）'!J1529&lt;0,RADIANS(360+('貼り付けシート（日射量等）'!J1529)),RADIANS('貼り付けシート（日射量等）'!J1529))</f>
        <v>0.96516707635286414</v>
      </c>
    </row>
    <row r="1533" spans="1:9">
      <c r="A1533" s="20">
        <v>41703</v>
      </c>
      <c r="B1533" s="35" t="s">
        <v>375</v>
      </c>
      <c r="C1533" s="90">
        <f t="shared" si="69"/>
        <v>40.953403151017291</v>
      </c>
      <c r="D1533" s="90">
        <f t="shared" si="70"/>
        <v>3.2371577468468447</v>
      </c>
      <c r="E1533" s="90">
        <f t="shared" si="71"/>
        <v>37.716245404170444</v>
      </c>
      <c r="F1533" s="50">
        <f>'貼り付けシート（日射量等）'!G1530/3.6*10^3</f>
        <v>8.3333333333333339</v>
      </c>
      <c r="G1533" s="50">
        <f>'貼り付けシート（日射量等）'!H1530/3.6*10^3</f>
        <v>38.888888888888893</v>
      </c>
      <c r="H1533" s="91">
        <f>RADIANS('貼り付けシート（日射量等）'!I1530)</f>
        <v>0.28099800957108706</v>
      </c>
      <c r="I1533" s="91">
        <f>IF('貼り付けシート（日射量等）'!J1530&lt;0,RADIANS(360+('貼り付けシート（日射量等）'!J1530)),RADIANS('貼り付けシート（日射量等）'!J1530))</f>
        <v>1.1711159280881951</v>
      </c>
    </row>
    <row r="1534" spans="1:9">
      <c r="A1534" s="20">
        <v>41703</v>
      </c>
      <c r="B1534" s="35" t="s">
        <v>376</v>
      </c>
      <c r="C1534" s="90">
        <f t="shared" si="69"/>
        <v>18.370894203411837</v>
      </c>
      <c r="D1534" s="90">
        <f t="shared" si="70"/>
        <v>2.2067890301959308</v>
      </c>
      <c r="E1534" s="90">
        <f t="shared" si="71"/>
        <v>16.164105173215905</v>
      </c>
      <c r="F1534" s="50">
        <f>'貼り付けシート（日射量等）'!G1531/3.6*10^3</f>
        <v>13.888888888888889</v>
      </c>
      <c r="G1534" s="50">
        <f>'貼り付けシート（日射量等）'!H1531/3.6*10^3</f>
        <v>16.666666666666668</v>
      </c>
      <c r="H1534" s="91">
        <f>RADIANS('貼り付けシート（日射量等）'!I1531)</f>
        <v>9.0757121103705138E-2</v>
      </c>
      <c r="I1534" s="91">
        <f>IF('貼り付けシート（日射量等）'!J1531&lt;0,RADIANS(360+('貼り付けシート（日射量等）'!J1531)),RADIANS('貼り付けシート（日射量等）'!J1531))</f>
        <v>1.3526301702956054</v>
      </c>
    </row>
    <row r="1535" spans="1:9">
      <c r="A1535" s="20">
        <v>41703</v>
      </c>
      <c r="B1535" s="35" t="s">
        <v>377</v>
      </c>
      <c r="C1535" s="90">
        <f t="shared" si="69"/>
        <v>0</v>
      </c>
      <c r="D1535" s="90">
        <f t="shared" si="70"/>
        <v>0</v>
      </c>
      <c r="E1535" s="90">
        <f t="shared" si="71"/>
        <v>0</v>
      </c>
      <c r="F1535" s="50">
        <f>'貼り付けシート（日射量等）'!G1532/3.6*10^3</f>
        <v>0</v>
      </c>
      <c r="G1535" s="50">
        <f>'貼り付けシート（日射量等）'!H1532/3.6*10^3</f>
        <v>0</v>
      </c>
      <c r="H1535" s="91">
        <f>RADIANS('貼り付けシート（日射量等）'!I1532)</f>
        <v>0</v>
      </c>
      <c r="I1535" s="91">
        <f>IF('貼り付けシート（日射量等）'!J1532&lt;0,RADIANS(360+('貼り付けシート（日射量等）'!J1532)),RADIANS('貼り付けシート（日射量等）'!J1532))</f>
        <v>0</v>
      </c>
    </row>
    <row r="1536" spans="1:9">
      <c r="A1536" s="20">
        <v>41703</v>
      </c>
      <c r="B1536" s="35" t="s">
        <v>378</v>
      </c>
      <c r="C1536" s="90">
        <f t="shared" si="69"/>
        <v>0</v>
      </c>
      <c r="D1536" s="90">
        <f t="shared" si="70"/>
        <v>0</v>
      </c>
      <c r="E1536" s="90">
        <f t="shared" si="71"/>
        <v>0</v>
      </c>
      <c r="F1536" s="50">
        <f>'貼り付けシート（日射量等）'!G1533/3.6*10^3</f>
        <v>0</v>
      </c>
      <c r="G1536" s="50">
        <f>'貼り付けシート（日射量等）'!H1533/3.6*10^3</f>
        <v>0</v>
      </c>
      <c r="H1536" s="91">
        <f>RADIANS('貼り付けシート（日射量等）'!I1533)</f>
        <v>0</v>
      </c>
      <c r="I1536" s="91">
        <f>IF('貼り付けシート（日射量等）'!J1533&lt;0,RADIANS(360+('貼り付けシート（日射量等）'!J1533)),RADIANS('貼り付けシート（日射量等）'!J1533))</f>
        <v>0</v>
      </c>
    </row>
    <row r="1537" spans="1:9">
      <c r="A1537" s="20">
        <v>41703</v>
      </c>
      <c r="B1537" s="35" t="s">
        <v>379</v>
      </c>
      <c r="C1537" s="90">
        <f t="shared" si="69"/>
        <v>0</v>
      </c>
      <c r="D1537" s="90">
        <f t="shared" si="70"/>
        <v>0</v>
      </c>
      <c r="E1537" s="90">
        <f t="shared" si="71"/>
        <v>0</v>
      </c>
      <c r="F1537" s="50">
        <f>'貼り付けシート（日射量等）'!G1534/3.6*10^3</f>
        <v>0</v>
      </c>
      <c r="G1537" s="50">
        <f>'貼り付けシート（日射量等）'!H1534/3.6*10^3</f>
        <v>0</v>
      </c>
      <c r="H1537" s="91">
        <f>RADIANS('貼り付けシート（日射量等）'!I1534)</f>
        <v>0</v>
      </c>
      <c r="I1537" s="91">
        <f>IF('貼り付けシート（日射量等）'!J1534&lt;0,RADIANS(360+('貼り付けシート（日射量等）'!J1534)),RADIANS('貼り付けシート（日射量等）'!J1534))</f>
        <v>0</v>
      </c>
    </row>
    <row r="1538" spans="1:9">
      <c r="A1538" s="20">
        <v>41703</v>
      </c>
      <c r="B1538" s="35" t="s">
        <v>380</v>
      </c>
      <c r="C1538" s="90">
        <f t="shared" si="69"/>
        <v>0</v>
      </c>
      <c r="D1538" s="90">
        <f t="shared" si="70"/>
        <v>0</v>
      </c>
      <c r="E1538" s="90">
        <f t="shared" si="71"/>
        <v>0</v>
      </c>
      <c r="F1538" s="50">
        <f>'貼り付けシート（日射量等）'!G1535/3.6*10^3</f>
        <v>0</v>
      </c>
      <c r="G1538" s="50">
        <f>'貼り付けシート（日射量等）'!H1535/3.6*10^3</f>
        <v>0</v>
      </c>
      <c r="H1538" s="91">
        <f>RADIANS('貼り付けシート（日射量等）'!I1535)</f>
        <v>0</v>
      </c>
      <c r="I1538" s="91">
        <f>IF('貼り付けシート（日射量等）'!J1535&lt;0,RADIANS(360+('貼り付けシート（日射量等）'!J1535)),RADIANS('貼り付けシート（日射量等）'!J1535))</f>
        <v>0</v>
      </c>
    </row>
    <row r="1539" spans="1:9">
      <c r="A1539" s="20">
        <v>41703</v>
      </c>
      <c r="B1539" s="35" t="s">
        <v>381</v>
      </c>
      <c r="C1539" s="90">
        <f t="shared" si="69"/>
        <v>0</v>
      </c>
      <c r="D1539" s="90">
        <f t="shared" si="70"/>
        <v>0</v>
      </c>
      <c r="E1539" s="90">
        <f t="shared" si="71"/>
        <v>0</v>
      </c>
      <c r="F1539" s="50">
        <f>'貼り付けシート（日射量等）'!G1536/3.6*10^3</f>
        <v>0</v>
      </c>
      <c r="G1539" s="50">
        <f>'貼り付けシート（日射量等）'!H1536/3.6*10^3</f>
        <v>0</v>
      </c>
      <c r="H1539" s="91">
        <f>RADIANS('貼り付けシート（日射量等）'!I1536)</f>
        <v>0</v>
      </c>
      <c r="I1539" s="91">
        <f>IF('貼り付けシート（日射量等）'!J1536&lt;0,RADIANS(360+('貼り付けシート（日射量等）'!J1536)),RADIANS('貼り付けシート（日射量等）'!J1536))</f>
        <v>0</v>
      </c>
    </row>
    <row r="1540" spans="1:9">
      <c r="A1540" s="20">
        <v>41703</v>
      </c>
      <c r="B1540" s="35" t="s">
        <v>382</v>
      </c>
      <c r="C1540" s="90">
        <f t="shared" si="69"/>
        <v>0</v>
      </c>
      <c r="D1540" s="90">
        <f t="shared" si="70"/>
        <v>0</v>
      </c>
      <c r="E1540" s="90">
        <f t="shared" si="71"/>
        <v>0</v>
      </c>
      <c r="F1540" s="50">
        <f>'貼り付けシート（日射量等）'!G1537/3.6*10^3</f>
        <v>0</v>
      </c>
      <c r="G1540" s="50">
        <f>'貼り付けシート（日射量等）'!H1537/3.6*10^3</f>
        <v>0</v>
      </c>
      <c r="H1540" s="91">
        <f>RADIANS('貼り付けシート（日射量等）'!I1537)</f>
        <v>0</v>
      </c>
      <c r="I1540" s="91">
        <f>IF('貼り付けシート（日射量等）'!J1537&lt;0,RADIANS(360+('貼り付けシート（日射量等）'!J1537)),RADIANS('貼り付けシート（日射量等）'!J1537))</f>
        <v>0</v>
      </c>
    </row>
    <row r="1541" spans="1:9">
      <c r="A1541" s="20">
        <v>41703</v>
      </c>
      <c r="B1541" s="35" t="s">
        <v>383</v>
      </c>
      <c r="C1541" s="90">
        <f t="shared" si="69"/>
        <v>0</v>
      </c>
      <c r="D1541" s="90">
        <f t="shared" si="70"/>
        <v>0</v>
      </c>
      <c r="E1541" s="90">
        <f t="shared" si="71"/>
        <v>0</v>
      </c>
      <c r="F1541" s="50">
        <f>'貼り付けシート（日射量等）'!G1538/3.6*10^3</f>
        <v>0</v>
      </c>
      <c r="G1541" s="50">
        <f>'貼り付けシート（日射量等）'!H1538/3.6*10^3</f>
        <v>0</v>
      </c>
      <c r="H1541" s="91">
        <f>RADIANS('貼り付けシート（日射量等）'!I1538)</f>
        <v>0</v>
      </c>
      <c r="I1541" s="91">
        <f>IF('貼り付けシート（日射量等）'!J1538&lt;0,RADIANS(360+('貼り付けシート（日射量等）'!J1538)),RADIANS('貼り付けシート（日射量等）'!J1538))</f>
        <v>0</v>
      </c>
    </row>
    <row r="1542" spans="1:9">
      <c r="A1542" s="20">
        <v>41704</v>
      </c>
      <c r="B1542" s="35" t="s">
        <v>360</v>
      </c>
      <c r="C1542" s="90">
        <f t="shared" si="69"/>
        <v>0</v>
      </c>
      <c r="D1542" s="90">
        <f t="shared" si="70"/>
        <v>0</v>
      </c>
      <c r="E1542" s="90">
        <f t="shared" si="71"/>
        <v>0</v>
      </c>
      <c r="F1542" s="50">
        <f>'貼り付けシート（日射量等）'!G1539/3.6*10^3</f>
        <v>0</v>
      </c>
      <c r="G1542" s="50">
        <f>'貼り付けシート（日射量等）'!H1539/3.6*10^3</f>
        <v>0</v>
      </c>
      <c r="H1542" s="91">
        <f>RADIANS('貼り付けシート（日射量等）'!I1539)</f>
        <v>0</v>
      </c>
      <c r="I1542" s="91">
        <f>IF('貼り付けシート（日射量等）'!J1539&lt;0,RADIANS(360+('貼り付けシート（日射量等）'!J1539)),RADIANS('貼り付けシート（日射量等）'!J1539))</f>
        <v>0</v>
      </c>
    </row>
    <row r="1543" spans="1:9">
      <c r="A1543" s="20">
        <v>41704</v>
      </c>
      <c r="B1543" s="35" t="s">
        <v>361</v>
      </c>
      <c r="C1543" s="90">
        <f t="shared" ref="C1543:C1606" si="72">IF(D1543&lt;0,E1543,D1543+E1543)</f>
        <v>0</v>
      </c>
      <c r="D1543" s="90">
        <f t="shared" ref="D1543:D1606" si="73">F1543*(SIN(H1543)*COS($O$5)+COS(H1543)*SIN($O$5)*COS($O$4-I1543))</f>
        <v>0</v>
      </c>
      <c r="E1543" s="90">
        <f t="shared" ref="E1543:E1606" si="74">G1543*(1+COS($O$5))/2</f>
        <v>0</v>
      </c>
      <c r="F1543" s="50">
        <f>'貼り付けシート（日射量等）'!G1540/3.6*10^3</f>
        <v>0</v>
      </c>
      <c r="G1543" s="50">
        <f>'貼り付けシート（日射量等）'!H1540/3.6*10^3</f>
        <v>0</v>
      </c>
      <c r="H1543" s="91">
        <f>RADIANS('貼り付けシート（日射量等）'!I1540)</f>
        <v>0</v>
      </c>
      <c r="I1543" s="91">
        <f>IF('貼り付けシート（日射量等）'!J1540&lt;0,RADIANS(360+('貼り付けシート（日射量等）'!J1540)),RADIANS('貼り付けシート（日射量等）'!J1540))</f>
        <v>0</v>
      </c>
    </row>
    <row r="1544" spans="1:9">
      <c r="A1544" s="20">
        <v>41704</v>
      </c>
      <c r="B1544" s="35" t="s">
        <v>362</v>
      </c>
      <c r="C1544" s="90">
        <f t="shared" si="72"/>
        <v>0</v>
      </c>
      <c r="D1544" s="90">
        <f t="shared" si="73"/>
        <v>0</v>
      </c>
      <c r="E1544" s="90">
        <f t="shared" si="74"/>
        <v>0</v>
      </c>
      <c r="F1544" s="50">
        <f>'貼り付けシート（日射量等）'!G1541/3.6*10^3</f>
        <v>0</v>
      </c>
      <c r="G1544" s="50">
        <f>'貼り付けシート（日射量等）'!H1541/3.6*10^3</f>
        <v>0</v>
      </c>
      <c r="H1544" s="91">
        <f>RADIANS('貼り付けシート（日射量等）'!I1541)</f>
        <v>0</v>
      </c>
      <c r="I1544" s="91">
        <f>IF('貼り付けシート（日射量等）'!J1541&lt;0,RADIANS(360+('貼り付けシート（日射量等）'!J1541)),RADIANS('貼り付けシート（日射量等）'!J1541))</f>
        <v>0</v>
      </c>
    </row>
    <row r="1545" spans="1:9">
      <c r="A1545" s="20">
        <v>41704</v>
      </c>
      <c r="B1545" s="35" t="s">
        <v>363</v>
      </c>
      <c r="C1545" s="90">
        <f t="shared" si="72"/>
        <v>0</v>
      </c>
      <c r="D1545" s="90">
        <f t="shared" si="73"/>
        <v>0</v>
      </c>
      <c r="E1545" s="90">
        <f t="shared" si="74"/>
        <v>0</v>
      </c>
      <c r="F1545" s="50">
        <f>'貼り付けシート（日射量等）'!G1542/3.6*10^3</f>
        <v>0</v>
      </c>
      <c r="G1545" s="50">
        <f>'貼り付けシート（日射量等）'!H1542/3.6*10^3</f>
        <v>0</v>
      </c>
      <c r="H1545" s="91">
        <f>RADIANS('貼り付けシート（日射量等）'!I1542)</f>
        <v>0</v>
      </c>
      <c r="I1545" s="91">
        <f>IF('貼り付けシート（日射量等）'!J1542&lt;0,RADIANS(360+('貼り付けシート（日射量等）'!J1542)),RADIANS('貼り付けシート（日射量等）'!J1542))</f>
        <v>0</v>
      </c>
    </row>
    <row r="1546" spans="1:9">
      <c r="A1546" s="20">
        <v>41704</v>
      </c>
      <c r="B1546" s="35" t="s">
        <v>364</v>
      </c>
      <c r="C1546" s="90">
        <f t="shared" si="72"/>
        <v>0</v>
      </c>
      <c r="D1546" s="90">
        <f t="shared" si="73"/>
        <v>0</v>
      </c>
      <c r="E1546" s="90">
        <f t="shared" si="74"/>
        <v>0</v>
      </c>
      <c r="F1546" s="50">
        <f>'貼り付けシート（日射量等）'!G1543/3.6*10^3</f>
        <v>0</v>
      </c>
      <c r="G1546" s="50">
        <f>'貼り付けシート（日射量等）'!H1543/3.6*10^3</f>
        <v>0</v>
      </c>
      <c r="H1546" s="91">
        <f>RADIANS('貼り付けシート（日射量等）'!I1543)</f>
        <v>0</v>
      </c>
      <c r="I1546" s="91">
        <f>IF('貼り付けシート（日射量等）'!J1543&lt;0,RADIANS(360+('貼り付けシート（日射量等）'!J1543)),RADIANS('貼り付けシート（日射量等）'!J1543))</f>
        <v>0</v>
      </c>
    </row>
    <row r="1547" spans="1:9">
      <c r="A1547" s="20">
        <v>41704</v>
      </c>
      <c r="B1547" s="35" t="s">
        <v>365</v>
      </c>
      <c r="C1547" s="90">
        <f t="shared" si="72"/>
        <v>2.6940175288693173</v>
      </c>
      <c r="D1547" s="90">
        <f t="shared" si="73"/>
        <v>0</v>
      </c>
      <c r="E1547" s="90">
        <f t="shared" si="74"/>
        <v>2.6940175288693173</v>
      </c>
      <c r="F1547" s="50">
        <f>'貼り付けシート（日射量等）'!G1544/3.6*10^3</f>
        <v>0</v>
      </c>
      <c r="G1547" s="50">
        <f>'貼り付けシート（日射量等）'!H1544/3.6*10^3</f>
        <v>2.7777777777777777</v>
      </c>
      <c r="H1547" s="91">
        <f>RADIANS('貼り付けシート（日射量等）'!I1544)</f>
        <v>0</v>
      </c>
      <c r="I1547" s="91">
        <f>IF('貼り付けシート（日射量等）'!J1544&lt;0,RADIANS(360+('貼り付けシート（日射量等）'!J1544)),RADIANS('貼り付けシート（日射量等）'!J1544))</f>
        <v>0</v>
      </c>
    </row>
    <row r="1548" spans="1:9">
      <c r="A1548" s="20">
        <v>41704</v>
      </c>
      <c r="B1548" s="35" t="s">
        <v>366</v>
      </c>
      <c r="C1548" s="90">
        <f t="shared" si="72"/>
        <v>42.077027921581362</v>
      </c>
      <c r="D1548" s="90">
        <f t="shared" si="73"/>
        <v>7.0548000462802332</v>
      </c>
      <c r="E1548" s="90">
        <f t="shared" si="74"/>
        <v>35.022227875301127</v>
      </c>
      <c r="F1548" s="50">
        <f>'貼り付けシート（日射量等）'!G1545/3.6*10^3</f>
        <v>27.777777777777779</v>
      </c>
      <c r="G1548" s="50">
        <f>'貼り付けシート（日射量等）'!H1545/3.6*10^3</f>
        <v>36.111111111111114</v>
      </c>
      <c r="H1548" s="91">
        <f>RADIANS('貼り付けシート（日射量等）'!I1545)</f>
        <v>0.17104226669544431</v>
      </c>
      <c r="I1548" s="91">
        <f>IF('貼り付けシート（日射量等）'!J1545&lt;0,RADIANS(360+('貼り付けシート（日射量等）'!J1545)),RADIANS('貼り付けシート（日射量等）'!J1545))</f>
        <v>4.9951323192077712</v>
      </c>
    </row>
    <row r="1549" spans="1:9">
      <c r="A1549" s="20">
        <v>41704</v>
      </c>
      <c r="B1549" s="35" t="s">
        <v>367</v>
      </c>
      <c r="C1549" s="90">
        <f t="shared" si="72"/>
        <v>164.55593965929606</v>
      </c>
      <c r="D1549" s="90">
        <f t="shared" si="73"/>
        <v>51.407203446784749</v>
      </c>
      <c r="E1549" s="90">
        <f t="shared" si="74"/>
        <v>113.14873621251131</v>
      </c>
      <c r="F1549" s="50">
        <f>'貼り付けシート（日射量等）'!G1546/3.6*10^3</f>
        <v>108.33333333333334</v>
      </c>
      <c r="G1549" s="50">
        <f>'貼り付けシート（日射量等）'!H1546/3.6*10^3</f>
        <v>116.66666666666666</v>
      </c>
      <c r="H1549" s="91">
        <f>RADIANS('貼り付けシート（日射量等）'!I1546)</f>
        <v>0.35779249665883756</v>
      </c>
      <c r="I1549" s="91">
        <f>IF('貼り付けシート（日射量等）'!J1546&lt;0,RADIANS(360+('貼り付けシート（日射量等）'!J1546)),RADIANS('貼り付けシート（日射量等）'!J1546))</f>
        <v>5.1836278784231586</v>
      </c>
    </row>
    <row r="1550" spans="1:9">
      <c r="A1550" s="20">
        <v>41704</v>
      </c>
      <c r="B1550" s="35" t="s">
        <v>368</v>
      </c>
      <c r="C1550" s="90">
        <f t="shared" si="72"/>
        <v>305.10385995937543</v>
      </c>
      <c r="D1550" s="90">
        <f t="shared" si="73"/>
        <v>119.21665046739258</v>
      </c>
      <c r="E1550" s="90">
        <f t="shared" si="74"/>
        <v>185.88720949198287</v>
      </c>
      <c r="F1550" s="50">
        <f>'貼り付けシート（日射量等）'!G1547/3.6*10^3</f>
        <v>180.55555555555554</v>
      </c>
      <c r="G1550" s="50">
        <f>'貼り付けシート（日射量等）'!H1547/3.6*10^3</f>
        <v>191.66666666666666</v>
      </c>
      <c r="H1550" s="91">
        <f>RADIANS('貼り付けシート（日射量等）'!I1547)</f>
        <v>0.52534410485029326</v>
      </c>
      <c r="I1550" s="91">
        <f>IF('貼り付けシート（日射量等）'!J1547&lt;0,RADIANS(360+('貼り付けシート（日射量等）'!J1547)),RADIANS('貼り付けシート（日射量等）'!J1547))</f>
        <v>5.405284693426438</v>
      </c>
    </row>
    <row r="1551" spans="1:9">
      <c r="A1551" s="20">
        <v>41704</v>
      </c>
      <c r="B1551" s="35" t="s">
        <v>369</v>
      </c>
      <c r="C1551" s="90">
        <f t="shared" si="72"/>
        <v>377.13017946032568</v>
      </c>
      <c r="D1551" s="90">
        <f t="shared" si="73"/>
        <v>137.36261939095644</v>
      </c>
      <c r="E1551" s="90">
        <f t="shared" si="74"/>
        <v>239.76756006936924</v>
      </c>
      <c r="F1551" s="50">
        <f>'貼り付けシート（日射量等）'!G1548/3.6*10^3</f>
        <v>172.22222222222223</v>
      </c>
      <c r="G1551" s="50">
        <f>'貼り付けシート（日射量等）'!H1548/3.6*10^3</f>
        <v>247.22222222222223</v>
      </c>
      <c r="H1551" s="91">
        <f>RADIANS('貼り付けシート（日射量等）'!I1548)</f>
        <v>0.65973445725385649</v>
      </c>
      <c r="I1551" s="91">
        <f>IF('貼り付けシート（日射量等）'!J1548&lt;0,RADIANS(360+('貼り付けシート（日射量等）'!J1548)),RADIANS('貼り付けシート（日射量等）'!J1548))</f>
        <v>5.6740653982335658</v>
      </c>
    </row>
    <row r="1552" spans="1:9">
      <c r="A1552" s="20">
        <v>41704</v>
      </c>
      <c r="B1552" s="35" t="s">
        <v>370</v>
      </c>
      <c r="C1552" s="90">
        <f t="shared" si="72"/>
        <v>425.95685527500393</v>
      </c>
      <c r="D1552" s="90">
        <f t="shared" si="73"/>
        <v>153.86108485920292</v>
      </c>
      <c r="E1552" s="90">
        <f t="shared" si="74"/>
        <v>272.09577041580104</v>
      </c>
      <c r="F1552" s="50">
        <f>'貼り付けシート（日射量等）'!G1549/3.6*10^3</f>
        <v>175</v>
      </c>
      <c r="G1552" s="50">
        <f>'貼り付けシート（日射量等）'!H1549/3.6*10^3</f>
        <v>280.55555555555554</v>
      </c>
      <c r="H1552" s="91">
        <f>RADIANS('貼り付けシート（日射量等）'!I1549)</f>
        <v>0.74700091985357298</v>
      </c>
      <c r="I1552" s="91">
        <f>IF('貼り付けシート（日射量等）'!J1549&lt;0,RADIANS(360+('貼り付けシート（日射量等）'!J1549)),RADIANS('貼り付けシート（日射量等）'!J1549))</f>
        <v>5.9969513098525171</v>
      </c>
    </row>
    <row r="1553" spans="1:9">
      <c r="A1553" s="20">
        <v>41704</v>
      </c>
      <c r="B1553" s="35" t="s">
        <v>371</v>
      </c>
      <c r="C1553" s="90">
        <f t="shared" si="72"/>
        <v>168.32928950036421</v>
      </c>
      <c r="D1553" s="90">
        <f t="shared" si="73"/>
        <v>17.464307883682427</v>
      </c>
      <c r="E1553" s="90">
        <f t="shared" si="74"/>
        <v>150.86498161668177</v>
      </c>
      <c r="F1553" s="50">
        <f>'貼り付けシート（日射量等）'!G1550/3.6*10^3</f>
        <v>19.444444444444446</v>
      </c>
      <c r="G1553" s="50">
        <f>'貼り付けシート（日射量等）'!H1550/3.6*10^3</f>
        <v>155.55555555555557</v>
      </c>
      <c r="H1553" s="91">
        <f>RADIANS('貼り付けシート（日射量等）'!I1550)</f>
        <v>0.76794487087750496</v>
      </c>
      <c r="I1553" s="91">
        <f>IF('貼り付けシート（日射量等）'!J1550&lt;0,RADIANS(360+('貼り付けシート（日射量等）'!J1550)),RADIANS('貼り付けシート（日射量等）'!J1550))</f>
        <v>7.15584993317675E-2</v>
      </c>
    </row>
    <row r="1554" spans="1:9">
      <c r="A1554" s="20">
        <v>41704</v>
      </c>
      <c r="B1554" s="35" t="s">
        <v>372</v>
      </c>
      <c r="C1554" s="90">
        <f t="shared" si="72"/>
        <v>201.52391621800658</v>
      </c>
      <c r="D1554" s="90">
        <f t="shared" si="73"/>
        <v>23.718759312631608</v>
      </c>
      <c r="E1554" s="90">
        <f t="shared" si="74"/>
        <v>177.80515690537496</v>
      </c>
      <c r="F1554" s="50">
        <f>'貼り付けシート（日射量等）'!G1551/3.6*10^3</f>
        <v>27.777777777777779</v>
      </c>
      <c r="G1554" s="50">
        <f>'貼り付けシート（日射量等）'!H1551/3.6*10^3</f>
        <v>183.33333333333334</v>
      </c>
      <c r="H1554" s="91">
        <f>RADIANS('貼り付けシート（日射量等）'!I1551)</f>
        <v>0.71907565182166377</v>
      </c>
      <c r="I1554" s="91">
        <f>IF('貼り付けシート（日射量等）'!J1551&lt;0,RADIANS(360+('貼り付けシート（日射量等）'!J1551)),RADIANS('貼り付けシート（日射量等）'!J1551))</f>
        <v>0.42062434973063345</v>
      </c>
    </row>
    <row r="1555" spans="1:9">
      <c r="A1555" s="20">
        <v>41704</v>
      </c>
      <c r="B1555" s="35" t="s">
        <v>373</v>
      </c>
      <c r="C1555" s="90">
        <f t="shared" si="72"/>
        <v>240.60494489448135</v>
      </c>
      <c r="D1555" s="90">
        <f t="shared" si="73"/>
        <v>52.023717873629153</v>
      </c>
      <c r="E1555" s="90">
        <f t="shared" si="74"/>
        <v>188.5812270208522</v>
      </c>
      <c r="F1555" s="50">
        <f>'貼り付けシート（日射量等）'!G1552/3.6*10^3</f>
        <v>69.444444444444443</v>
      </c>
      <c r="G1555" s="50">
        <f>'貼り付けシート（日射量等）'!H1552/3.6*10^3</f>
        <v>194.44444444444443</v>
      </c>
      <c r="H1555" s="91">
        <f>RADIANS('貼り付けシート（日射量等）'!I1552)</f>
        <v>0.6108652381980153</v>
      </c>
      <c r="I1555" s="91">
        <f>IF('貼り付けシート（日射量等）'!J1552&lt;0,RADIANS(360+('貼り付けシート（日射量等）'!J1552)),RADIANS('貼り付けシート（日射量等）'!J1552))</f>
        <v>0.72256631032565244</v>
      </c>
    </row>
    <row r="1556" spans="1:9">
      <c r="A1556" s="20">
        <v>41704</v>
      </c>
      <c r="B1556" s="35" t="s">
        <v>374</v>
      </c>
      <c r="C1556" s="90">
        <f t="shared" si="72"/>
        <v>278.17943914999887</v>
      </c>
      <c r="D1556" s="90">
        <f t="shared" si="73"/>
        <v>116.53838741783989</v>
      </c>
      <c r="E1556" s="90">
        <f t="shared" si="74"/>
        <v>161.64105173215901</v>
      </c>
      <c r="F1556" s="50">
        <f>'貼り付けシート（日射量等）'!G1553/3.6*10^3</f>
        <v>197.22222222222223</v>
      </c>
      <c r="G1556" s="50">
        <f>'貼り付けシート（日射量等）'!H1553/3.6*10^3</f>
        <v>166.66666666666666</v>
      </c>
      <c r="H1556" s="91">
        <f>RADIANS('貼り付けシート（日射量等）'!I1553)</f>
        <v>0.46076692252650298</v>
      </c>
      <c r="I1556" s="91">
        <f>IF('貼り付けシート（日射量等）'!J1553&lt;0,RADIANS(360+('貼り付けシート（日射量等）'!J1553)),RADIANS('貼り付けシート（日射量等）'!J1553))</f>
        <v>0.97040306410884725</v>
      </c>
    </row>
    <row r="1557" spans="1:9">
      <c r="A1557" s="20">
        <v>41704</v>
      </c>
      <c r="B1557" s="35" t="s">
        <v>375</v>
      </c>
      <c r="C1557" s="90">
        <f t="shared" si="72"/>
        <v>71.696527551934281</v>
      </c>
      <c r="D1557" s="90">
        <f t="shared" si="73"/>
        <v>9.7341243879399819</v>
      </c>
      <c r="E1557" s="90">
        <f t="shared" si="74"/>
        <v>61.962403163994296</v>
      </c>
      <c r="F1557" s="50">
        <f>'貼り付けシート（日射量等）'!G1554/3.6*10^3</f>
        <v>24.999999999999996</v>
      </c>
      <c r="G1557" s="50">
        <f>'貼り付けシート（日射量等）'!H1554/3.6*10^3</f>
        <v>63.888888888888886</v>
      </c>
      <c r="H1557" s="91">
        <f>RADIANS('貼り付けシート（日射量等）'!I1554)</f>
        <v>0.28448866807507572</v>
      </c>
      <c r="I1557" s="91">
        <f>IF('貼り付けシート（日射量等）'!J1554&lt;0,RADIANS(360+('貼り付けシート（日射量等）'!J1554)),RADIANS('貼り付けシート（日射量等）'!J1554))</f>
        <v>1.1780972450961724</v>
      </c>
    </row>
    <row r="1558" spans="1:9">
      <c r="A1558" s="20">
        <v>41704</v>
      </c>
      <c r="B1558" s="35" t="s">
        <v>376</v>
      </c>
      <c r="C1558" s="90">
        <f t="shared" si="72"/>
        <v>23.758911616204969</v>
      </c>
      <c r="D1558" s="90">
        <f t="shared" si="73"/>
        <v>4.9007889141197483</v>
      </c>
      <c r="E1558" s="90">
        <f t="shared" si="74"/>
        <v>18.858122702085222</v>
      </c>
      <c r="F1558" s="50">
        <f>'貼り付けシート（日射量等）'!G1555/3.6*10^3</f>
        <v>30.555555555555554</v>
      </c>
      <c r="G1558" s="50">
        <f>'貼り付けシート（日射量等）'!H1555/3.6*10^3</f>
        <v>19.444444444444446</v>
      </c>
      <c r="H1558" s="91">
        <f>RADIANS('貼り付けシート（日射量等）'!I1555)</f>
        <v>9.4247779607693802E-2</v>
      </c>
      <c r="I1558" s="91">
        <f>IF('貼り付けシート（日射量等）'!J1555&lt;0,RADIANS(360+('貼り付けシート（日射量等）'!J1555)),RADIANS('貼り付けシート（日射量等）'!J1555))</f>
        <v>1.3578661580515883</v>
      </c>
    </row>
    <row r="1559" spans="1:9">
      <c r="A1559" s="20">
        <v>41704</v>
      </c>
      <c r="B1559" s="35" t="s">
        <v>377</v>
      </c>
      <c r="C1559" s="90">
        <f t="shared" si="72"/>
        <v>0</v>
      </c>
      <c r="D1559" s="90">
        <f t="shared" si="73"/>
        <v>0</v>
      </c>
      <c r="E1559" s="90">
        <f t="shared" si="74"/>
        <v>0</v>
      </c>
      <c r="F1559" s="50">
        <f>'貼り付けシート（日射量等）'!G1556/3.6*10^3</f>
        <v>0</v>
      </c>
      <c r="G1559" s="50">
        <f>'貼り付けシート（日射量等）'!H1556/3.6*10^3</f>
        <v>0</v>
      </c>
      <c r="H1559" s="91">
        <f>RADIANS('貼り付けシート（日射量等）'!I1556)</f>
        <v>0</v>
      </c>
      <c r="I1559" s="91">
        <f>IF('貼り付けシート（日射量等）'!J1556&lt;0,RADIANS(360+('貼り付けシート（日射量等）'!J1556)),RADIANS('貼り付けシート（日射量等）'!J1556))</f>
        <v>0</v>
      </c>
    </row>
    <row r="1560" spans="1:9">
      <c r="A1560" s="20">
        <v>41704</v>
      </c>
      <c r="B1560" s="35" t="s">
        <v>378</v>
      </c>
      <c r="C1560" s="90">
        <f t="shared" si="72"/>
        <v>0</v>
      </c>
      <c r="D1560" s="90">
        <f t="shared" si="73"/>
        <v>0</v>
      </c>
      <c r="E1560" s="90">
        <f t="shared" si="74"/>
        <v>0</v>
      </c>
      <c r="F1560" s="50">
        <f>'貼り付けシート（日射量等）'!G1557/3.6*10^3</f>
        <v>0</v>
      </c>
      <c r="G1560" s="50">
        <f>'貼り付けシート（日射量等）'!H1557/3.6*10^3</f>
        <v>0</v>
      </c>
      <c r="H1560" s="91">
        <f>RADIANS('貼り付けシート（日射量等）'!I1557)</f>
        <v>0</v>
      </c>
      <c r="I1560" s="91">
        <f>IF('貼り付けシート（日射量等）'!J1557&lt;0,RADIANS(360+('貼り付けシート（日射量等）'!J1557)),RADIANS('貼り付けシート（日射量等）'!J1557))</f>
        <v>0</v>
      </c>
    </row>
    <row r="1561" spans="1:9">
      <c r="A1561" s="20">
        <v>41704</v>
      </c>
      <c r="B1561" s="35" t="s">
        <v>379</v>
      </c>
      <c r="C1561" s="90">
        <f t="shared" si="72"/>
        <v>0</v>
      </c>
      <c r="D1561" s="90">
        <f t="shared" si="73"/>
        <v>0</v>
      </c>
      <c r="E1561" s="90">
        <f t="shared" si="74"/>
        <v>0</v>
      </c>
      <c r="F1561" s="50">
        <f>'貼り付けシート（日射量等）'!G1558/3.6*10^3</f>
        <v>0</v>
      </c>
      <c r="G1561" s="50">
        <f>'貼り付けシート（日射量等）'!H1558/3.6*10^3</f>
        <v>0</v>
      </c>
      <c r="H1561" s="91">
        <f>RADIANS('貼り付けシート（日射量等）'!I1558)</f>
        <v>0</v>
      </c>
      <c r="I1561" s="91">
        <f>IF('貼り付けシート（日射量等）'!J1558&lt;0,RADIANS(360+('貼り付けシート（日射量等）'!J1558)),RADIANS('貼り付けシート（日射量等）'!J1558))</f>
        <v>0</v>
      </c>
    </row>
    <row r="1562" spans="1:9">
      <c r="A1562" s="20">
        <v>41704</v>
      </c>
      <c r="B1562" s="35" t="s">
        <v>380</v>
      </c>
      <c r="C1562" s="90">
        <f t="shared" si="72"/>
        <v>0</v>
      </c>
      <c r="D1562" s="90">
        <f t="shared" si="73"/>
        <v>0</v>
      </c>
      <c r="E1562" s="90">
        <f t="shared" si="74"/>
        <v>0</v>
      </c>
      <c r="F1562" s="50">
        <f>'貼り付けシート（日射量等）'!G1559/3.6*10^3</f>
        <v>0</v>
      </c>
      <c r="G1562" s="50">
        <f>'貼り付けシート（日射量等）'!H1559/3.6*10^3</f>
        <v>0</v>
      </c>
      <c r="H1562" s="91">
        <f>RADIANS('貼り付けシート（日射量等）'!I1559)</f>
        <v>0</v>
      </c>
      <c r="I1562" s="91">
        <f>IF('貼り付けシート（日射量等）'!J1559&lt;0,RADIANS(360+('貼り付けシート（日射量等）'!J1559)),RADIANS('貼り付けシート（日射量等）'!J1559))</f>
        <v>0</v>
      </c>
    </row>
    <row r="1563" spans="1:9">
      <c r="A1563" s="20">
        <v>41704</v>
      </c>
      <c r="B1563" s="35" t="s">
        <v>381</v>
      </c>
      <c r="C1563" s="90">
        <f t="shared" si="72"/>
        <v>0</v>
      </c>
      <c r="D1563" s="90">
        <f t="shared" si="73"/>
        <v>0</v>
      </c>
      <c r="E1563" s="90">
        <f t="shared" si="74"/>
        <v>0</v>
      </c>
      <c r="F1563" s="50">
        <f>'貼り付けシート（日射量等）'!G1560/3.6*10^3</f>
        <v>0</v>
      </c>
      <c r="G1563" s="50">
        <f>'貼り付けシート（日射量等）'!H1560/3.6*10^3</f>
        <v>0</v>
      </c>
      <c r="H1563" s="91">
        <f>RADIANS('貼り付けシート（日射量等）'!I1560)</f>
        <v>0</v>
      </c>
      <c r="I1563" s="91">
        <f>IF('貼り付けシート（日射量等）'!J1560&lt;0,RADIANS(360+('貼り付けシート（日射量等）'!J1560)),RADIANS('貼り付けシート（日射量等）'!J1560))</f>
        <v>0</v>
      </c>
    </row>
    <row r="1564" spans="1:9">
      <c r="A1564" s="20">
        <v>41704</v>
      </c>
      <c r="B1564" s="35" t="s">
        <v>382</v>
      </c>
      <c r="C1564" s="90">
        <f t="shared" si="72"/>
        <v>0</v>
      </c>
      <c r="D1564" s="90">
        <f t="shared" si="73"/>
        <v>0</v>
      </c>
      <c r="E1564" s="90">
        <f t="shared" si="74"/>
        <v>0</v>
      </c>
      <c r="F1564" s="50">
        <f>'貼り付けシート（日射量等）'!G1561/3.6*10^3</f>
        <v>0</v>
      </c>
      <c r="G1564" s="50">
        <f>'貼り付けシート（日射量等）'!H1561/3.6*10^3</f>
        <v>0</v>
      </c>
      <c r="H1564" s="91">
        <f>RADIANS('貼り付けシート（日射量等）'!I1561)</f>
        <v>0</v>
      </c>
      <c r="I1564" s="91">
        <f>IF('貼り付けシート（日射量等）'!J1561&lt;0,RADIANS(360+('貼り付けシート（日射量等）'!J1561)),RADIANS('貼り付けシート（日射量等）'!J1561))</f>
        <v>0</v>
      </c>
    </row>
    <row r="1565" spans="1:9">
      <c r="A1565" s="20">
        <v>41704</v>
      </c>
      <c r="B1565" s="35" t="s">
        <v>383</v>
      </c>
      <c r="C1565" s="90">
        <f t="shared" si="72"/>
        <v>0</v>
      </c>
      <c r="D1565" s="90">
        <f t="shared" si="73"/>
        <v>0</v>
      </c>
      <c r="E1565" s="90">
        <f t="shared" si="74"/>
        <v>0</v>
      </c>
      <c r="F1565" s="50">
        <f>'貼り付けシート（日射量等）'!G1562/3.6*10^3</f>
        <v>0</v>
      </c>
      <c r="G1565" s="50">
        <f>'貼り付けシート（日射量等）'!H1562/3.6*10^3</f>
        <v>0</v>
      </c>
      <c r="H1565" s="91">
        <f>RADIANS('貼り付けシート（日射量等）'!I1562)</f>
        <v>0</v>
      </c>
      <c r="I1565" s="91">
        <f>IF('貼り付けシート（日射量等）'!J1562&lt;0,RADIANS(360+('貼り付けシート（日射量等）'!J1562)),RADIANS('貼り付けシート（日射量等）'!J1562))</f>
        <v>0</v>
      </c>
    </row>
    <row r="1566" spans="1:9">
      <c r="A1566" s="20">
        <v>41705</v>
      </c>
      <c r="B1566" s="35" t="s">
        <v>360</v>
      </c>
      <c r="C1566" s="90">
        <f t="shared" si="72"/>
        <v>0</v>
      </c>
      <c r="D1566" s="90">
        <f t="shared" si="73"/>
        <v>0</v>
      </c>
      <c r="E1566" s="90">
        <f t="shared" si="74"/>
        <v>0</v>
      </c>
      <c r="F1566" s="50">
        <f>'貼り付けシート（日射量等）'!G1563/3.6*10^3</f>
        <v>0</v>
      </c>
      <c r="G1566" s="50">
        <f>'貼り付けシート（日射量等）'!H1563/3.6*10^3</f>
        <v>0</v>
      </c>
      <c r="H1566" s="91">
        <f>RADIANS('貼り付けシート（日射量等）'!I1563)</f>
        <v>0</v>
      </c>
      <c r="I1566" s="91">
        <f>IF('貼り付けシート（日射量等）'!J1563&lt;0,RADIANS(360+('貼り付けシート（日射量等）'!J1563)),RADIANS('貼り付けシート（日射量等）'!J1563))</f>
        <v>0</v>
      </c>
    </row>
    <row r="1567" spans="1:9">
      <c r="A1567" s="20">
        <v>41705</v>
      </c>
      <c r="B1567" s="35" t="s">
        <v>361</v>
      </c>
      <c r="C1567" s="90">
        <f t="shared" si="72"/>
        <v>0</v>
      </c>
      <c r="D1567" s="90">
        <f t="shared" si="73"/>
        <v>0</v>
      </c>
      <c r="E1567" s="90">
        <f t="shared" si="74"/>
        <v>0</v>
      </c>
      <c r="F1567" s="50">
        <f>'貼り付けシート（日射量等）'!G1564/3.6*10^3</f>
        <v>0</v>
      </c>
      <c r="G1567" s="50">
        <f>'貼り付けシート（日射量等）'!H1564/3.6*10^3</f>
        <v>0</v>
      </c>
      <c r="H1567" s="91">
        <f>RADIANS('貼り付けシート（日射量等）'!I1564)</f>
        <v>0</v>
      </c>
      <c r="I1567" s="91">
        <f>IF('貼り付けシート（日射量等）'!J1564&lt;0,RADIANS(360+('貼り付けシート（日射量等）'!J1564)),RADIANS('貼り付けシート（日射量等）'!J1564))</f>
        <v>0</v>
      </c>
    </row>
    <row r="1568" spans="1:9">
      <c r="A1568" s="20">
        <v>41705</v>
      </c>
      <c r="B1568" s="35" t="s">
        <v>362</v>
      </c>
      <c r="C1568" s="90">
        <f t="shared" si="72"/>
        <v>0</v>
      </c>
      <c r="D1568" s="90">
        <f t="shared" si="73"/>
        <v>0</v>
      </c>
      <c r="E1568" s="90">
        <f t="shared" si="74"/>
        <v>0</v>
      </c>
      <c r="F1568" s="50">
        <f>'貼り付けシート（日射量等）'!G1565/3.6*10^3</f>
        <v>0</v>
      </c>
      <c r="G1568" s="50">
        <f>'貼り付けシート（日射量等）'!H1565/3.6*10^3</f>
        <v>0</v>
      </c>
      <c r="H1568" s="91">
        <f>RADIANS('貼り付けシート（日射量等）'!I1565)</f>
        <v>0</v>
      </c>
      <c r="I1568" s="91">
        <f>IF('貼り付けシート（日射量等）'!J1565&lt;0,RADIANS(360+('貼り付けシート（日射量等）'!J1565)),RADIANS('貼り付けシート（日射量等）'!J1565))</f>
        <v>0</v>
      </c>
    </row>
    <row r="1569" spans="1:9">
      <c r="A1569" s="20">
        <v>41705</v>
      </c>
      <c r="B1569" s="35" t="s">
        <v>363</v>
      </c>
      <c r="C1569" s="90">
        <f t="shared" si="72"/>
        <v>0</v>
      </c>
      <c r="D1569" s="90">
        <f t="shared" si="73"/>
        <v>0</v>
      </c>
      <c r="E1569" s="90">
        <f t="shared" si="74"/>
        <v>0</v>
      </c>
      <c r="F1569" s="50">
        <f>'貼り付けシート（日射量等）'!G1566/3.6*10^3</f>
        <v>0</v>
      </c>
      <c r="G1569" s="50">
        <f>'貼り付けシート（日射量等）'!H1566/3.6*10^3</f>
        <v>0</v>
      </c>
      <c r="H1569" s="91">
        <f>RADIANS('貼り付けシート（日射量等）'!I1566)</f>
        <v>0</v>
      </c>
      <c r="I1569" s="91">
        <f>IF('貼り付けシート（日射量等）'!J1566&lt;0,RADIANS(360+('貼り付けシート（日射量等）'!J1566)),RADIANS('貼り付けシート（日射量等）'!J1566))</f>
        <v>0</v>
      </c>
    </row>
    <row r="1570" spans="1:9">
      <c r="A1570" s="20">
        <v>41705</v>
      </c>
      <c r="B1570" s="35" t="s">
        <v>364</v>
      </c>
      <c r="C1570" s="90">
        <f t="shared" si="72"/>
        <v>0</v>
      </c>
      <c r="D1570" s="90">
        <f t="shared" si="73"/>
        <v>0</v>
      </c>
      <c r="E1570" s="90">
        <f t="shared" si="74"/>
        <v>0</v>
      </c>
      <c r="F1570" s="50">
        <f>'貼り付けシート（日射量等）'!G1567/3.6*10^3</f>
        <v>0</v>
      </c>
      <c r="G1570" s="50">
        <f>'貼り付けシート（日射量等）'!H1567/3.6*10^3</f>
        <v>0</v>
      </c>
      <c r="H1570" s="91">
        <f>RADIANS('貼り付けシート（日射量等）'!I1567)</f>
        <v>0</v>
      </c>
      <c r="I1570" s="91">
        <f>IF('貼り付けシート（日射量等）'!J1567&lt;0,RADIANS(360+('貼り付けシート（日射量等）'!J1567)),RADIANS('貼り付けシート（日射量等）'!J1567))</f>
        <v>0</v>
      </c>
    </row>
    <row r="1571" spans="1:9">
      <c r="A1571" s="20">
        <v>41705</v>
      </c>
      <c r="B1571" s="35" t="s">
        <v>365</v>
      </c>
      <c r="C1571" s="90">
        <f t="shared" si="72"/>
        <v>2.6940175288693173</v>
      </c>
      <c r="D1571" s="90">
        <f t="shared" si="73"/>
        <v>0</v>
      </c>
      <c r="E1571" s="90">
        <f t="shared" si="74"/>
        <v>2.6940175288693173</v>
      </c>
      <c r="F1571" s="50">
        <f>'貼り付けシート（日射量等）'!G1568/3.6*10^3</f>
        <v>0</v>
      </c>
      <c r="G1571" s="50">
        <f>'貼り付けシート（日射量等）'!H1568/3.6*10^3</f>
        <v>2.7777777777777777</v>
      </c>
      <c r="H1571" s="91">
        <f>RADIANS('貼り付けシート（日射量等）'!I1568)</f>
        <v>0</v>
      </c>
      <c r="I1571" s="91">
        <f>IF('貼り付けシート（日射量等）'!J1568&lt;0,RADIANS(360+('貼り付けシート（日射量等）'!J1568)),RADIANS('貼り付けシート（日射量等）'!J1568))</f>
        <v>0</v>
      </c>
    </row>
    <row r="1572" spans="1:9">
      <c r="A1572" s="20">
        <v>41705</v>
      </c>
      <c r="B1572" s="35" t="s">
        <v>366</v>
      </c>
      <c r="C1572" s="90">
        <f t="shared" si="72"/>
        <v>38.754168953696286</v>
      </c>
      <c r="D1572" s="90">
        <f t="shared" si="73"/>
        <v>6.4259586072644748</v>
      </c>
      <c r="E1572" s="90">
        <f t="shared" si="74"/>
        <v>32.32821034643181</v>
      </c>
      <c r="F1572" s="50">
        <f>'貼り付けシート（日射量等）'!G1569/3.6*10^3</f>
        <v>24.999999999999996</v>
      </c>
      <c r="G1572" s="50">
        <f>'貼り付けシート（日射量等）'!H1569/3.6*10^3</f>
        <v>33.333333333333336</v>
      </c>
      <c r="H1572" s="91">
        <f>RADIANS('貼り付けシート（日射量等）'!I1569)</f>
        <v>0.17627825445142728</v>
      </c>
      <c r="I1572" s="91">
        <f>IF('貼り付けシート（日射量等）'!J1569&lt;0,RADIANS(360+('貼り付けシート（日射量等）'!J1569)),RADIANS('貼り付けシート（日射量等）'!J1569))</f>
        <v>4.9898963314517877</v>
      </c>
    </row>
    <row r="1573" spans="1:9">
      <c r="A1573" s="20">
        <v>41705</v>
      </c>
      <c r="B1573" s="35" t="s">
        <v>367</v>
      </c>
      <c r="C1573" s="90">
        <f t="shared" si="72"/>
        <v>76.681262873922634</v>
      </c>
      <c r="D1573" s="90">
        <f t="shared" si="73"/>
        <v>6.6368071233203869</v>
      </c>
      <c r="E1573" s="90">
        <f t="shared" si="74"/>
        <v>70.044455750602253</v>
      </c>
      <c r="F1573" s="50">
        <f>'貼り付けシート（日射量等）'!G1570/3.6*10^3</f>
        <v>13.888888888888889</v>
      </c>
      <c r="G1573" s="50">
        <f>'貼り付けシート（日射量等）'!H1570/3.6*10^3</f>
        <v>72.222222222222229</v>
      </c>
      <c r="H1573" s="91">
        <f>RADIANS('貼り付けシート（日射量等）'!I1570)</f>
        <v>0.36302848441482055</v>
      </c>
      <c r="I1573" s="91">
        <f>IF('貼り付けシート（日射量等）'!J1570&lt;0,RADIANS(360+('貼り付けシート（日射量等）'!J1570)),RADIANS('貼り付けシート（日射量等）'!J1570))</f>
        <v>5.1801372199191702</v>
      </c>
    </row>
    <row r="1574" spans="1:9">
      <c r="A1574" s="20">
        <v>41705</v>
      </c>
      <c r="B1574" s="35" t="s">
        <v>368</v>
      </c>
      <c r="C1574" s="90">
        <f t="shared" si="72"/>
        <v>120.65542821710891</v>
      </c>
      <c r="D1574" s="90">
        <f t="shared" si="73"/>
        <v>12.894727062336218</v>
      </c>
      <c r="E1574" s="90">
        <f t="shared" si="74"/>
        <v>107.76070115477269</v>
      </c>
      <c r="F1574" s="50">
        <f>'貼り付けシート（日射量等）'!G1571/3.6*10^3</f>
        <v>19.444444444444446</v>
      </c>
      <c r="G1574" s="50">
        <f>'貼り付けシート（日射量等）'!H1571/3.6*10^3</f>
        <v>111.11111111111111</v>
      </c>
      <c r="H1574" s="91">
        <f>RADIANS('貼り付けシート（日射量等）'!I1571)</f>
        <v>0.53058009260627614</v>
      </c>
      <c r="I1574" s="91">
        <f>IF('貼り付けシート（日射量等）'!J1571&lt;0,RADIANS(360+('貼り付けシート（日射量等）'!J1571)),RADIANS('貼り付けシート（日射量等）'!J1571))</f>
        <v>5.4017940349224496</v>
      </c>
    </row>
    <row r="1575" spans="1:9">
      <c r="A1575" s="20">
        <v>41705</v>
      </c>
      <c r="B1575" s="35" t="s">
        <v>369</v>
      </c>
      <c r="C1575" s="90">
        <f t="shared" si="72"/>
        <v>332.31430709617365</v>
      </c>
      <c r="D1575" s="90">
        <f t="shared" si="73"/>
        <v>97.934782084543045</v>
      </c>
      <c r="E1575" s="90">
        <f t="shared" si="74"/>
        <v>234.37952501163059</v>
      </c>
      <c r="F1575" s="50">
        <f>'貼り付けシート（日射量等）'!G1572/3.6*10^3</f>
        <v>122.22222222222221</v>
      </c>
      <c r="G1575" s="50">
        <f>'貼り付けシート（日射量等）'!H1572/3.6*10^3</f>
        <v>241.66666666666666</v>
      </c>
      <c r="H1575" s="91">
        <f>RADIANS('貼り付けシート（日射量等）'!I1572)</f>
        <v>0.66671577426183393</v>
      </c>
      <c r="I1575" s="91">
        <f>IF('貼り付けシート（日射量等）'!J1572&lt;0,RADIANS(360+('貼り付けシート（日射量等）'!J1572)),RADIANS('貼り付けシート（日射量等）'!J1572))</f>
        <v>5.6723200689815707</v>
      </c>
    </row>
    <row r="1576" spans="1:9">
      <c r="A1576" s="20">
        <v>41705</v>
      </c>
      <c r="B1576" s="35" t="s">
        <v>370</v>
      </c>
      <c r="C1576" s="90">
        <f t="shared" si="72"/>
        <v>579.73648493174232</v>
      </c>
      <c r="D1576" s="90">
        <f t="shared" si="73"/>
        <v>321.1108021602879</v>
      </c>
      <c r="E1576" s="90">
        <f t="shared" si="74"/>
        <v>258.62568277145448</v>
      </c>
      <c r="F1576" s="50">
        <f>'貼り付けシート（日射量等）'!G1573/3.6*10^3</f>
        <v>363.88888888888886</v>
      </c>
      <c r="G1576" s="50">
        <f>'貼り付けシート（日射量等）'!H1573/3.6*10^3</f>
        <v>266.66666666666669</v>
      </c>
      <c r="H1576" s="91">
        <f>RADIANS('貼り付けシート（日射量等）'!I1573)</f>
        <v>0.75398223686155041</v>
      </c>
      <c r="I1576" s="91">
        <f>IF('貼り付けシート（日射量等）'!J1573&lt;0,RADIANS(360+('貼り付けシート（日射量等）'!J1573)),RADIANS('貼り付けシート（日射量等）'!J1573))</f>
        <v>5.9969513098525171</v>
      </c>
    </row>
    <row r="1577" spans="1:9">
      <c r="A1577" s="20">
        <v>41705</v>
      </c>
      <c r="B1577" s="35" t="s">
        <v>371</v>
      </c>
      <c r="C1577" s="90">
        <f t="shared" si="72"/>
        <v>594.62426959463676</v>
      </c>
      <c r="D1577" s="90">
        <f t="shared" si="73"/>
        <v>327.91653423657442</v>
      </c>
      <c r="E1577" s="90">
        <f t="shared" si="74"/>
        <v>266.70773535806234</v>
      </c>
      <c r="F1577" s="50">
        <f>'貼り付けシート（日射量等）'!G1574/3.6*10^3</f>
        <v>363.88888888888886</v>
      </c>
      <c r="G1577" s="50">
        <f>'貼り付けシート（日射量等）'!H1574/3.6*10^3</f>
        <v>274.99999999999994</v>
      </c>
      <c r="H1577" s="91">
        <f>RADIANS('貼り付けシート（日射量等）'!I1574)</f>
        <v>0.77492618788548229</v>
      </c>
      <c r="I1577" s="91">
        <f>IF('貼り付けシート（日射量等）'!J1574&lt;0,RADIANS(360+('貼り付けシート（日射量等）'!J1574)),RADIANS('貼り付けシート（日射量等）'!J1574))</f>
        <v>7.5049157835756164E-2</v>
      </c>
    </row>
    <row r="1578" spans="1:9">
      <c r="A1578" s="20">
        <v>41705</v>
      </c>
      <c r="B1578" s="35" t="s">
        <v>372</v>
      </c>
      <c r="C1578" s="90">
        <f t="shared" si="72"/>
        <v>367.79229796969781</v>
      </c>
      <c r="D1578" s="90">
        <f t="shared" si="73"/>
        <v>111.86063272711267</v>
      </c>
      <c r="E1578" s="90">
        <f t="shared" si="74"/>
        <v>255.93166524258515</v>
      </c>
      <c r="F1578" s="50">
        <f>'貼り付けシート（日射量等）'!G1575/3.6*10^3</f>
        <v>130.55555555555554</v>
      </c>
      <c r="G1578" s="50">
        <f>'貼り付けシート（日射量等）'!H1575/3.6*10^3</f>
        <v>263.88888888888891</v>
      </c>
      <c r="H1578" s="91">
        <f>RADIANS('貼り付けシート（日射量等）'!I1575)</f>
        <v>0.7260569688296411</v>
      </c>
      <c r="I1578" s="91">
        <f>IF('貼り付けシート（日射量等）'!J1575&lt;0,RADIANS(360+('貼り付けシート（日射量等）'!J1575)),RADIANS('貼り付けシート（日射量等）'!J1575))</f>
        <v>0.42586033748661639</v>
      </c>
    </row>
    <row r="1579" spans="1:9">
      <c r="A1579" s="20">
        <v>41705</v>
      </c>
      <c r="B1579" s="35" t="s">
        <v>373</v>
      </c>
      <c r="C1579" s="90">
        <f t="shared" si="72"/>
        <v>132.27393704458757</v>
      </c>
      <c r="D1579" s="90">
        <f t="shared" si="73"/>
        <v>8.3491307165989888</v>
      </c>
      <c r="E1579" s="90">
        <f t="shared" si="74"/>
        <v>123.92480632798859</v>
      </c>
      <c r="F1579" s="50">
        <f>'貼り付けシート（日射量等）'!G1576/3.6*10^3</f>
        <v>11.111111111111111</v>
      </c>
      <c r="G1579" s="50">
        <f>'貼り付けシート（日射量等）'!H1576/3.6*10^3</f>
        <v>127.77777777777777</v>
      </c>
      <c r="H1579" s="91">
        <f>RADIANS('貼り付けシート（日射量等）'!I1576)</f>
        <v>0.6161012259539983</v>
      </c>
      <c r="I1579" s="91">
        <f>IF('貼り付けシート（日射量等）'!J1576&lt;0,RADIANS(360+('貼り付けシート（日射量等）'!J1576)),RADIANS('貼り付けシート（日射量等）'!J1576))</f>
        <v>0.72780229808163543</v>
      </c>
    </row>
    <row r="1580" spans="1:9">
      <c r="A1580" s="20">
        <v>41705</v>
      </c>
      <c r="B1580" s="35" t="s">
        <v>374</v>
      </c>
      <c r="C1580" s="90">
        <f t="shared" si="72"/>
        <v>108.5168141721343</v>
      </c>
      <c r="D1580" s="90">
        <f t="shared" si="73"/>
        <v>11.532183132838892</v>
      </c>
      <c r="E1580" s="90">
        <f t="shared" si="74"/>
        <v>96.984631039295408</v>
      </c>
      <c r="F1580" s="50">
        <f>'貼り付けシート（日射量等）'!G1577/3.6*10^3</f>
        <v>19.444444444444446</v>
      </c>
      <c r="G1580" s="50">
        <f>'貼り付けシート（日射量等）'!H1577/3.6*10^3</f>
        <v>99.999999999999986</v>
      </c>
      <c r="H1580" s="91">
        <f>RADIANS('貼り付けシート（日射量等）'!I1577)</f>
        <v>0.46600291028248597</v>
      </c>
      <c r="I1580" s="91">
        <f>IF('貼り付けシート（日射量等）'!J1577&lt;0,RADIANS(360+('貼り付けシート（日射量等）'!J1577)),RADIANS('貼り付けシート（日射量等）'!J1577))</f>
        <v>0.97738438111682457</v>
      </c>
    </row>
    <row r="1581" spans="1:9">
      <c r="A1581" s="20">
        <v>41705</v>
      </c>
      <c r="B1581" s="35" t="s">
        <v>375</v>
      </c>
      <c r="C1581" s="90">
        <f t="shared" si="72"/>
        <v>71.732267978895962</v>
      </c>
      <c r="D1581" s="90">
        <f t="shared" si="73"/>
        <v>9.7698648149016645</v>
      </c>
      <c r="E1581" s="90">
        <f t="shared" si="74"/>
        <v>61.962403163994296</v>
      </c>
      <c r="F1581" s="50">
        <f>'貼り付けシート（日射量等）'!G1578/3.6*10^3</f>
        <v>24.999999999999996</v>
      </c>
      <c r="G1581" s="50">
        <f>'貼り付けシート（日射量等）'!H1578/3.6*10^3</f>
        <v>63.888888888888886</v>
      </c>
      <c r="H1581" s="91">
        <f>RADIANS('貼り付けシート（日射量等）'!I1578)</f>
        <v>0.28797932657906439</v>
      </c>
      <c r="I1581" s="91">
        <f>IF('貼り付けシート（日射量等）'!J1578&lt;0,RADIANS(360+('貼り付けシート（日射量等）'!J1578)),RADIANS('貼り付けシート（日射量等）'!J1578))</f>
        <v>1.1833332328521553</v>
      </c>
    </row>
    <row r="1582" spans="1:9">
      <c r="A1582" s="20">
        <v>41705</v>
      </c>
      <c r="B1582" s="35" t="s">
        <v>376</v>
      </c>
      <c r="C1582" s="90">
        <f t="shared" si="72"/>
        <v>27.377075353137293</v>
      </c>
      <c r="D1582" s="90">
        <f t="shared" si="73"/>
        <v>5.8249351221827563</v>
      </c>
      <c r="E1582" s="90">
        <f t="shared" si="74"/>
        <v>21.552140230954539</v>
      </c>
      <c r="F1582" s="50">
        <f>'貼り付けシート（日射量等）'!G1579/3.6*10^3</f>
        <v>36.111111111111114</v>
      </c>
      <c r="G1582" s="50">
        <f>'貼り付けシート（日射量等）'!H1579/3.6*10^3</f>
        <v>22.222222222222221</v>
      </c>
      <c r="H1582" s="91">
        <f>RADIANS('貼り付けシート（日射量等）'!I1579)</f>
        <v>9.7738438111682452E-2</v>
      </c>
      <c r="I1582" s="91">
        <f>IF('貼り付けシート（日射量等）'!J1579&lt;0,RADIANS(360+('貼り付けシート（日射量等）'!J1579)),RADIANS('貼り付けシート（日射量等）'!J1579))</f>
        <v>1.3648474750595658</v>
      </c>
    </row>
    <row r="1583" spans="1:9">
      <c r="A1583" s="20">
        <v>41705</v>
      </c>
      <c r="B1583" s="35" t="s">
        <v>377</v>
      </c>
      <c r="C1583" s="90">
        <f t="shared" si="72"/>
        <v>0</v>
      </c>
      <c r="D1583" s="90">
        <f t="shared" si="73"/>
        <v>0</v>
      </c>
      <c r="E1583" s="90">
        <f t="shared" si="74"/>
        <v>0</v>
      </c>
      <c r="F1583" s="50">
        <f>'貼り付けシート（日射量等）'!G1580/3.6*10^3</f>
        <v>0</v>
      </c>
      <c r="G1583" s="50">
        <f>'貼り付けシート（日射量等）'!H1580/3.6*10^3</f>
        <v>0</v>
      </c>
      <c r="H1583" s="91">
        <f>RADIANS('貼り付けシート（日射量等）'!I1580)</f>
        <v>0</v>
      </c>
      <c r="I1583" s="91">
        <f>IF('貼り付けシート（日射量等）'!J1580&lt;0,RADIANS(360+('貼り付けシート（日射量等）'!J1580)),RADIANS('貼り付けシート（日射量等）'!J1580))</f>
        <v>0</v>
      </c>
    </row>
    <row r="1584" spans="1:9">
      <c r="A1584" s="20">
        <v>41705</v>
      </c>
      <c r="B1584" s="35" t="s">
        <v>378</v>
      </c>
      <c r="C1584" s="90">
        <f t="shared" si="72"/>
        <v>0</v>
      </c>
      <c r="D1584" s="90">
        <f t="shared" si="73"/>
        <v>0</v>
      </c>
      <c r="E1584" s="90">
        <f t="shared" si="74"/>
        <v>0</v>
      </c>
      <c r="F1584" s="50">
        <f>'貼り付けシート（日射量等）'!G1581/3.6*10^3</f>
        <v>0</v>
      </c>
      <c r="G1584" s="50">
        <f>'貼り付けシート（日射量等）'!H1581/3.6*10^3</f>
        <v>0</v>
      </c>
      <c r="H1584" s="91">
        <f>RADIANS('貼り付けシート（日射量等）'!I1581)</f>
        <v>0</v>
      </c>
      <c r="I1584" s="91">
        <f>IF('貼り付けシート（日射量等）'!J1581&lt;0,RADIANS(360+('貼り付けシート（日射量等）'!J1581)),RADIANS('貼り付けシート（日射量等）'!J1581))</f>
        <v>0</v>
      </c>
    </row>
    <row r="1585" spans="1:9">
      <c r="A1585" s="20">
        <v>41705</v>
      </c>
      <c r="B1585" s="35" t="s">
        <v>379</v>
      </c>
      <c r="C1585" s="90">
        <f t="shared" si="72"/>
        <v>0</v>
      </c>
      <c r="D1585" s="90">
        <f t="shared" si="73"/>
        <v>0</v>
      </c>
      <c r="E1585" s="90">
        <f t="shared" si="74"/>
        <v>0</v>
      </c>
      <c r="F1585" s="50">
        <f>'貼り付けシート（日射量等）'!G1582/3.6*10^3</f>
        <v>0</v>
      </c>
      <c r="G1585" s="50">
        <f>'貼り付けシート（日射量等）'!H1582/3.6*10^3</f>
        <v>0</v>
      </c>
      <c r="H1585" s="91">
        <f>RADIANS('貼り付けシート（日射量等）'!I1582)</f>
        <v>0</v>
      </c>
      <c r="I1585" s="91">
        <f>IF('貼り付けシート（日射量等）'!J1582&lt;0,RADIANS(360+('貼り付けシート（日射量等）'!J1582)),RADIANS('貼り付けシート（日射量等）'!J1582))</f>
        <v>0</v>
      </c>
    </row>
    <row r="1586" spans="1:9">
      <c r="A1586" s="20">
        <v>41705</v>
      </c>
      <c r="B1586" s="35" t="s">
        <v>380</v>
      </c>
      <c r="C1586" s="90">
        <f t="shared" si="72"/>
        <v>0</v>
      </c>
      <c r="D1586" s="90">
        <f t="shared" si="73"/>
        <v>0</v>
      </c>
      <c r="E1586" s="90">
        <f t="shared" si="74"/>
        <v>0</v>
      </c>
      <c r="F1586" s="50">
        <f>'貼り付けシート（日射量等）'!G1583/3.6*10^3</f>
        <v>0</v>
      </c>
      <c r="G1586" s="50">
        <f>'貼り付けシート（日射量等）'!H1583/3.6*10^3</f>
        <v>0</v>
      </c>
      <c r="H1586" s="91">
        <f>RADIANS('貼り付けシート（日射量等）'!I1583)</f>
        <v>0</v>
      </c>
      <c r="I1586" s="91">
        <f>IF('貼り付けシート（日射量等）'!J1583&lt;0,RADIANS(360+('貼り付けシート（日射量等）'!J1583)),RADIANS('貼り付けシート（日射量等）'!J1583))</f>
        <v>0</v>
      </c>
    </row>
    <row r="1587" spans="1:9">
      <c r="A1587" s="20">
        <v>41705</v>
      </c>
      <c r="B1587" s="35" t="s">
        <v>381</v>
      </c>
      <c r="C1587" s="90">
        <f t="shared" si="72"/>
        <v>0</v>
      </c>
      <c r="D1587" s="90">
        <f t="shared" si="73"/>
        <v>0</v>
      </c>
      <c r="E1587" s="90">
        <f t="shared" si="74"/>
        <v>0</v>
      </c>
      <c r="F1587" s="50">
        <f>'貼り付けシート（日射量等）'!G1584/3.6*10^3</f>
        <v>0</v>
      </c>
      <c r="G1587" s="50">
        <f>'貼り付けシート（日射量等）'!H1584/3.6*10^3</f>
        <v>0</v>
      </c>
      <c r="H1587" s="91">
        <f>RADIANS('貼り付けシート（日射量等）'!I1584)</f>
        <v>0</v>
      </c>
      <c r="I1587" s="91">
        <f>IF('貼り付けシート（日射量等）'!J1584&lt;0,RADIANS(360+('貼り付けシート（日射量等）'!J1584)),RADIANS('貼り付けシート（日射量等）'!J1584))</f>
        <v>0</v>
      </c>
    </row>
    <row r="1588" spans="1:9">
      <c r="A1588" s="20">
        <v>41705</v>
      </c>
      <c r="B1588" s="35" t="s">
        <v>382</v>
      </c>
      <c r="C1588" s="90">
        <f t="shared" si="72"/>
        <v>0</v>
      </c>
      <c r="D1588" s="90">
        <f t="shared" si="73"/>
        <v>0</v>
      </c>
      <c r="E1588" s="90">
        <f t="shared" si="74"/>
        <v>0</v>
      </c>
      <c r="F1588" s="50">
        <f>'貼り付けシート（日射量等）'!G1585/3.6*10^3</f>
        <v>0</v>
      </c>
      <c r="G1588" s="50">
        <f>'貼り付けシート（日射量等）'!H1585/3.6*10^3</f>
        <v>0</v>
      </c>
      <c r="H1588" s="91">
        <f>RADIANS('貼り付けシート（日射量等）'!I1585)</f>
        <v>0</v>
      </c>
      <c r="I1588" s="91">
        <f>IF('貼り付けシート（日射量等）'!J1585&lt;0,RADIANS(360+('貼り付けシート（日射量等）'!J1585)),RADIANS('貼り付けシート（日射量等）'!J1585))</f>
        <v>0</v>
      </c>
    </row>
    <row r="1589" spans="1:9">
      <c r="A1589" s="20">
        <v>41705</v>
      </c>
      <c r="B1589" s="35" t="s">
        <v>383</v>
      </c>
      <c r="C1589" s="90">
        <f t="shared" si="72"/>
        <v>0</v>
      </c>
      <c r="D1589" s="90">
        <f t="shared" si="73"/>
        <v>0</v>
      </c>
      <c r="E1589" s="90">
        <f t="shared" si="74"/>
        <v>0</v>
      </c>
      <c r="F1589" s="50">
        <f>'貼り付けシート（日射量等）'!G1586/3.6*10^3</f>
        <v>0</v>
      </c>
      <c r="G1589" s="50">
        <f>'貼り付けシート（日射量等）'!H1586/3.6*10^3</f>
        <v>0</v>
      </c>
      <c r="H1589" s="91">
        <f>RADIANS('貼り付けシート（日射量等）'!I1586)</f>
        <v>0</v>
      </c>
      <c r="I1589" s="91">
        <f>IF('貼り付けシート（日射量等）'!J1586&lt;0,RADIANS(360+('貼り付けシート（日射量等）'!J1586)),RADIANS('貼り付けシート（日射量等）'!J1586))</f>
        <v>0</v>
      </c>
    </row>
    <row r="1590" spans="1:9">
      <c r="A1590" s="20">
        <v>41706</v>
      </c>
      <c r="B1590" s="35" t="s">
        <v>360</v>
      </c>
      <c r="C1590" s="90">
        <f t="shared" si="72"/>
        <v>0</v>
      </c>
      <c r="D1590" s="90">
        <f t="shared" si="73"/>
        <v>0</v>
      </c>
      <c r="E1590" s="90">
        <f t="shared" si="74"/>
        <v>0</v>
      </c>
      <c r="F1590" s="50">
        <f>'貼り付けシート（日射量等）'!G1587/3.6*10^3</f>
        <v>0</v>
      </c>
      <c r="G1590" s="50">
        <f>'貼り付けシート（日射量等）'!H1587/3.6*10^3</f>
        <v>0</v>
      </c>
      <c r="H1590" s="91">
        <f>RADIANS('貼り付けシート（日射量等）'!I1587)</f>
        <v>0</v>
      </c>
      <c r="I1590" s="91">
        <f>IF('貼り付けシート（日射量等）'!J1587&lt;0,RADIANS(360+('貼り付けシート（日射量等）'!J1587)),RADIANS('貼り付けシート（日射量等）'!J1587))</f>
        <v>0</v>
      </c>
    </row>
    <row r="1591" spans="1:9">
      <c r="A1591" s="20">
        <v>41706</v>
      </c>
      <c r="B1591" s="35" t="s">
        <v>361</v>
      </c>
      <c r="C1591" s="90">
        <f t="shared" si="72"/>
        <v>0</v>
      </c>
      <c r="D1591" s="90">
        <f t="shared" si="73"/>
        <v>0</v>
      </c>
      <c r="E1591" s="90">
        <f t="shared" si="74"/>
        <v>0</v>
      </c>
      <c r="F1591" s="50">
        <f>'貼り付けシート（日射量等）'!G1588/3.6*10^3</f>
        <v>0</v>
      </c>
      <c r="G1591" s="50">
        <f>'貼り付けシート（日射量等）'!H1588/3.6*10^3</f>
        <v>0</v>
      </c>
      <c r="H1591" s="91">
        <f>RADIANS('貼り付けシート（日射量等）'!I1588)</f>
        <v>0</v>
      </c>
      <c r="I1591" s="91">
        <f>IF('貼り付けシート（日射量等）'!J1588&lt;0,RADIANS(360+('貼り付けシート（日射量等）'!J1588)),RADIANS('貼り付けシート（日射量等）'!J1588))</f>
        <v>0</v>
      </c>
    </row>
    <row r="1592" spans="1:9">
      <c r="A1592" s="20">
        <v>41706</v>
      </c>
      <c r="B1592" s="35" t="s">
        <v>362</v>
      </c>
      <c r="C1592" s="90">
        <f t="shared" si="72"/>
        <v>0</v>
      </c>
      <c r="D1592" s="90">
        <f t="shared" si="73"/>
        <v>0</v>
      </c>
      <c r="E1592" s="90">
        <f t="shared" si="74"/>
        <v>0</v>
      </c>
      <c r="F1592" s="50">
        <f>'貼り付けシート（日射量等）'!G1589/3.6*10^3</f>
        <v>0</v>
      </c>
      <c r="G1592" s="50">
        <f>'貼り付けシート（日射量等）'!H1589/3.6*10^3</f>
        <v>0</v>
      </c>
      <c r="H1592" s="91">
        <f>RADIANS('貼り付けシート（日射量等）'!I1589)</f>
        <v>0</v>
      </c>
      <c r="I1592" s="91">
        <f>IF('貼り付けシート（日射量等）'!J1589&lt;0,RADIANS(360+('貼り付けシート（日射量等）'!J1589)),RADIANS('貼り付けシート（日射量等）'!J1589))</f>
        <v>0</v>
      </c>
    </row>
    <row r="1593" spans="1:9">
      <c r="A1593" s="20">
        <v>41706</v>
      </c>
      <c r="B1593" s="35" t="s">
        <v>363</v>
      </c>
      <c r="C1593" s="90">
        <f t="shared" si="72"/>
        <v>0</v>
      </c>
      <c r="D1593" s="90">
        <f t="shared" si="73"/>
        <v>0</v>
      </c>
      <c r="E1593" s="90">
        <f t="shared" si="74"/>
        <v>0</v>
      </c>
      <c r="F1593" s="50">
        <f>'貼り付けシート（日射量等）'!G1590/3.6*10^3</f>
        <v>0</v>
      </c>
      <c r="G1593" s="50">
        <f>'貼り付けシート（日射量等）'!H1590/3.6*10^3</f>
        <v>0</v>
      </c>
      <c r="H1593" s="91">
        <f>RADIANS('貼り付けシート（日射量等）'!I1590)</f>
        <v>0</v>
      </c>
      <c r="I1593" s="91">
        <f>IF('貼り付けシート（日射量等）'!J1590&lt;0,RADIANS(360+('貼り付けシート（日射量等）'!J1590)),RADIANS('貼り付けシート（日射量等）'!J1590))</f>
        <v>0</v>
      </c>
    </row>
    <row r="1594" spans="1:9">
      <c r="A1594" s="20">
        <v>41706</v>
      </c>
      <c r="B1594" s="35" t="s">
        <v>364</v>
      </c>
      <c r="C1594" s="90">
        <f t="shared" si="72"/>
        <v>0</v>
      </c>
      <c r="D1594" s="90">
        <f t="shared" si="73"/>
        <v>0</v>
      </c>
      <c r="E1594" s="90">
        <f t="shared" si="74"/>
        <v>0</v>
      </c>
      <c r="F1594" s="50">
        <f>'貼り付けシート（日射量等）'!G1591/3.6*10^3</f>
        <v>0</v>
      </c>
      <c r="G1594" s="50">
        <f>'貼り付けシート（日射量等）'!H1591/3.6*10^3</f>
        <v>0</v>
      </c>
      <c r="H1594" s="91">
        <f>RADIANS('貼り付けシート（日射量等）'!I1591)</f>
        <v>0</v>
      </c>
      <c r="I1594" s="91">
        <f>IF('貼り付けシート（日射量等）'!J1591&lt;0,RADIANS(360+('貼り付けシート（日射量等）'!J1591)),RADIANS('貼り付けシート（日射量等）'!J1591))</f>
        <v>0</v>
      </c>
    </row>
    <row r="1595" spans="1:9">
      <c r="A1595" s="20">
        <v>41706</v>
      </c>
      <c r="B1595" s="35" t="s">
        <v>365</v>
      </c>
      <c r="C1595" s="90">
        <f t="shared" si="72"/>
        <v>7.2881469651034605</v>
      </c>
      <c r="D1595" s="90">
        <f t="shared" si="73"/>
        <v>1.900111907364826</v>
      </c>
      <c r="E1595" s="90">
        <f t="shared" si="74"/>
        <v>5.3880350577386347</v>
      </c>
      <c r="F1595" s="50">
        <f>'貼り付けシート（日射量等）'!G1592/3.6*10^3</f>
        <v>5.5555555555555554</v>
      </c>
      <c r="G1595" s="50">
        <f>'貼り付けシート（日射量等）'!H1592/3.6*10^3</f>
        <v>5.5555555555555554</v>
      </c>
      <c r="H1595" s="91">
        <f>RADIANS('貼り付けシート（日射量等）'!I1592)</f>
        <v>0</v>
      </c>
      <c r="I1595" s="91">
        <f>IF('貼り付けシート（日射量等）'!J1592&lt;0,RADIANS(360+('貼り付けシート（日射量等）'!J1592)),RADIANS('貼り付けシート（日射量等）'!J1592))</f>
        <v>0</v>
      </c>
    </row>
    <row r="1596" spans="1:9">
      <c r="A1596" s="20">
        <v>41706</v>
      </c>
      <c r="B1596" s="35" t="s">
        <v>366</v>
      </c>
      <c r="C1596" s="90">
        <f t="shared" si="72"/>
        <v>60.279566793314686</v>
      </c>
      <c r="D1596" s="90">
        <f t="shared" si="73"/>
        <v>14.481268802536288</v>
      </c>
      <c r="E1596" s="90">
        <f t="shared" si="74"/>
        <v>45.798297990778394</v>
      </c>
      <c r="F1596" s="50">
        <f>'貼り付けシート（日射量等）'!G1593/3.6*10^3</f>
        <v>55.555555555555557</v>
      </c>
      <c r="G1596" s="50">
        <f>'貼り付けシート（日射量等）'!H1593/3.6*10^3</f>
        <v>47.222222222222221</v>
      </c>
      <c r="H1596" s="91">
        <f>RADIANS('貼り付けシート（日射量等）'!I1593)</f>
        <v>0.18151424220741028</v>
      </c>
      <c r="I1596" s="91">
        <f>IF('貼り付けシート（日射量等）'!J1593&lt;0,RADIANS(360+('貼り付けシート（日射量等）'!J1593)),RADIANS('貼り付けシート（日射量等）'!J1593))</f>
        <v>4.9864056729477992</v>
      </c>
    </row>
    <row r="1597" spans="1:9">
      <c r="A1597" s="20">
        <v>41706</v>
      </c>
      <c r="B1597" s="35" t="s">
        <v>367</v>
      </c>
      <c r="C1597" s="90">
        <f t="shared" si="72"/>
        <v>285.62756618305764</v>
      </c>
      <c r="D1597" s="90">
        <f t="shared" si="73"/>
        <v>164.39677738393834</v>
      </c>
      <c r="E1597" s="90">
        <f t="shared" si="74"/>
        <v>121.23078879911928</v>
      </c>
      <c r="F1597" s="50">
        <f>'貼り付けシート（日射量等）'!G1594/3.6*10^3</f>
        <v>341.66666666666669</v>
      </c>
      <c r="G1597" s="50">
        <f>'貼り付けシート（日射量等）'!H1594/3.6*10^3</f>
        <v>125</v>
      </c>
      <c r="H1597" s="91">
        <f>RADIANS('貼り付けシート（日射量等）'!I1594)</f>
        <v>0.36826447217080355</v>
      </c>
      <c r="I1597" s="91">
        <f>IF('貼り付けシート（日射量等）'!J1594&lt;0,RADIANS(360+('貼り付けシート（日射量等）'!J1594)),RADIANS('貼り付けシート（日射量等）'!J1594))</f>
        <v>5.1766465614151818</v>
      </c>
    </row>
    <row r="1598" spans="1:9">
      <c r="A1598" s="20">
        <v>41706</v>
      </c>
      <c r="B1598" s="35" t="s">
        <v>368</v>
      </c>
      <c r="C1598" s="90">
        <f t="shared" si="72"/>
        <v>400.49441591984106</v>
      </c>
      <c r="D1598" s="90">
        <f t="shared" si="73"/>
        <v>214.60720642785819</v>
      </c>
      <c r="E1598" s="90">
        <f t="shared" si="74"/>
        <v>185.88720949198287</v>
      </c>
      <c r="F1598" s="50">
        <f>'貼り付けシート（日射量等）'!G1595/3.6*10^3</f>
        <v>322.22222222222217</v>
      </c>
      <c r="G1598" s="50">
        <f>'貼り付けシート（日射量等）'!H1595/3.6*10^3</f>
        <v>191.66666666666666</v>
      </c>
      <c r="H1598" s="91">
        <f>RADIANS('貼り付けシート（日射量等）'!I1595)</f>
        <v>0.53581608036225914</v>
      </c>
      <c r="I1598" s="91">
        <f>IF('貼り付けシート（日射量等）'!J1595&lt;0,RADIANS(360+('貼り付けシート（日射量等）'!J1595)),RADIANS('貼り付けシート（日射量等）'!J1595))</f>
        <v>5.3983033764184611</v>
      </c>
    </row>
    <row r="1599" spans="1:9">
      <c r="A1599" s="20">
        <v>41706</v>
      </c>
      <c r="B1599" s="35" t="s">
        <v>369</v>
      </c>
      <c r="C1599" s="90">
        <f t="shared" si="72"/>
        <v>249.4494659070514</v>
      </c>
      <c r="D1599" s="90">
        <f t="shared" si="73"/>
        <v>44.704133712983285</v>
      </c>
      <c r="E1599" s="90">
        <f t="shared" si="74"/>
        <v>204.74533219406811</v>
      </c>
      <c r="F1599" s="50">
        <f>'貼り付けシート（日射量等）'!G1596/3.6*10^3</f>
        <v>55.555555555555557</v>
      </c>
      <c r="G1599" s="50">
        <f>'貼り付けシート（日射量等）'!H1596/3.6*10^3</f>
        <v>211.11111111111111</v>
      </c>
      <c r="H1599" s="91">
        <f>RADIANS('貼り付けシート（日射量等）'!I1596)</f>
        <v>0.67369709126981125</v>
      </c>
      <c r="I1599" s="91">
        <f>IF('貼り付けシート（日射量等）'!J1596&lt;0,RADIANS(360+('貼り付けシート（日射量等）'!J1596)),RADIANS('貼り付けシート（日射量等）'!J1596))</f>
        <v>5.6688294104775823</v>
      </c>
    </row>
    <row r="1600" spans="1:9">
      <c r="A1600" s="20">
        <v>41706</v>
      </c>
      <c r="B1600" s="35" t="s">
        <v>370</v>
      </c>
      <c r="C1600" s="90">
        <f t="shared" si="72"/>
        <v>195.02344921664596</v>
      </c>
      <c r="D1600" s="90">
        <f t="shared" si="73"/>
        <v>17.218292311270989</v>
      </c>
      <c r="E1600" s="90">
        <f t="shared" si="74"/>
        <v>177.80515690537496</v>
      </c>
      <c r="F1600" s="50">
        <f>'貼り付けシート（日射量等）'!G1597/3.6*10^3</f>
        <v>19.444444444444446</v>
      </c>
      <c r="G1600" s="50">
        <f>'貼り付けシート（日射量等）'!H1597/3.6*10^3</f>
        <v>183.33333333333334</v>
      </c>
      <c r="H1600" s="91">
        <f>RADIANS('貼り付けシート（日射量等）'!I1597)</f>
        <v>0.76096355386952774</v>
      </c>
      <c r="I1600" s="91">
        <f>IF('貼り付けシート（日射量等）'!J1597&lt;0,RADIANS(360+('貼り付けシート（日射量等）'!J1597)),RADIANS('貼り付けシート（日射量等）'!J1597))</f>
        <v>5.995205980600522</v>
      </c>
    </row>
    <row r="1601" spans="1:9">
      <c r="A1601" s="20">
        <v>41706</v>
      </c>
      <c r="B1601" s="35" t="s">
        <v>371</v>
      </c>
      <c r="C1601" s="90">
        <f t="shared" si="72"/>
        <v>163.23949395975032</v>
      </c>
      <c r="D1601" s="90">
        <f t="shared" si="73"/>
        <v>15.068529871937828</v>
      </c>
      <c r="E1601" s="90">
        <f t="shared" si="74"/>
        <v>148.17096408781248</v>
      </c>
      <c r="F1601" s="50">
        <f>'貼り付けシート（日射量等）'!G1598/3.6*10^3</f>
        <v>16.666666666666668</v>
      </c>
      <c r="G1601" s="50">
        <f>'貼り付けシート（日射量等）'!H1598/3.6*10^3</f>
        <v>152.7777777777778</v>
      </c>
      <c r="H1601" s="91">
        <f>RADIANS('貼り付けシート（日射量等）'!I1598)</f>
        <v>0.78190750489345962</v>
      </c>
      <c r="I1601" s="91">
        <f>IF('貼り付けシート（日射量等）'!J1598&lt;0,RADIANS(360+('貼り付けシート（日射量等）'!J1598)),RADIANS('貼り付けシート（日射量等）'!J1598))</f>
        <v>7.679448708775051E-2</v>
      </c>
    </row>
    <row r="1602" spans="1:9">
      <c r="A1602" s="20">
        <v>41706</v>
      </c>
      <c r="B1602" s="35" t="s">
        <v>372</v>
      </c>
      <c r="C1602" s="90">
        <f t="shared" si="72"/>
        <v>152.32760840666239</v>
      </c>
      <c r="D1602" s="90">
        <f t="shared" si="73"/>
        <v>9.5446793765885722</v>
      </c>
      <c r="E1602" s="90">
        <f t="shared" si="74"/>
        <v>142.78292903007383</v>
      </c>
      <c r="F1602" s="50">
        <f>'貼り付けシート（日射量等）'!G1599/3.6*10^3</f>
        <v>11.111111111111111</v>
      </c>
      <c r="G1602" s="50">
        <f>'貼り付けシート（日射量等）'!H1599/3.6*10^3</f>
        <v>147.22222222222223</v>
      </c>
      <c r="H1602" s="91">
        <f>RADIANS('貼り付けシート（日射量等）'!I1599)</f>
        <v>0.7312929565856241</v>
      </c>
      <c r="I1602" s="91">
        <f>IF('貼り付けシート（日射量等）'!J1599&lt;0,RADIANS(360+('貼り付けシート（日射量等）'!J1599)),RADIANS('貼り付けシート（日射量等）'!J1599))</f>
        <v>0.42935099599060511</v>
      </c>
    </row>
    <row r="1603" spans="1:9">
      <c r="A1603" s="20">
        <v>41706</v>
      </c>
      <c r="B1603" s="35" t="s">
        <v>373</v>
      </c>
      <c r="C1603" s="90">
        <f t="shared" si="72"/>
        <v>136.48618776475595</v>
      </c>
      <c r="D1603" s="90">
        <f t="shared" si="73"/>
        <v>12.561381436767359</v>
      </c>
      <c r="E1603" s="90">
        <f t="shared" si="74"/>
        <v>123.92480632798859</v>
      </c>
      <c r="F1603" s="50">
        <f>'貼り付けシート（日射量等）'!G1600/3.6*10^3</f>
        <v>16.666666666666668</v>
      </c>
      <c r="G1603" s="50">
        <f>'貼り付けシート（日射量等）'!H1600/3.6*10^3</f>
        <v>127.77777777777777</v>
      </c>
      <c r="H1603" s="91">
        <f>RADIANS('貼り付けシート（日射量等）'!I1600)</f>
        <v>0.6213372137099813</v>
      </c>
      <c r="I1603" s="91">
        <f>IF('貼り付けシート（日射量等）'!J1600&lt;0,RADIANS(360+('貼り付けシート（日射量等）'!J1600)),RADIANS('貼り付けシート（日射量等）'!J1600))</f>
        <v>0.73303828583761843</v>
      </c>
    </row>
    <row r="1604" spans="1:9">
      <c r="A1604" s="20">
        <v>41706</v>
      </c>
      <c r="B1604" s="35" t="s">
        <v>374</v>
      </c>
      <c r="C1604" s="90">
        <f t="shared" si="72"/>
        <v>105.84808338749252</v>
      </c>
      <c r="D1604" s="90">
        <f t="shared" si="73"/>
        <v>11.557469877066422</v>
      </c>
      <c r="E1604" s="90">
        <f t="shared" si="74"/>
        <v>94.290613510426098</v>
      </c>
      <c r="F1604" s="50">
        <f>'貼り付けシート（日射量等）'!G1601/3.6*10^3</f>
        <v>19.444444444444446</v>
      </c>
      <c r="G1604" s="50">
        <f>'貼り付けシート（日射量等）'!H1601/3.6*10^3</f>
        <v>97.222222222222214</v>
      </c>
      <c r="H1604" s="91">
        <f>RADIANS('貼り付けシート（日射量等）'!I1601)</f>
        <v>0.46949356878647464</v>
      </c>
      <c r="I1604" s="91">
        <f>IF('貼り付けシート（日射量等）'!J1601&lt;0,RADIANS(360+('貼り付けシート（日射量等）'!J1601)),RADIANS('貼り付けシート（日射量等）'!J1601))</f>
        <v>0.98262036887280746</v>
      </c>
    </row>
    <row r="1605" spans="1:9">
      <c r="A1605" s="20">
        <v>41706</v>
      </c>
      <c r="B1605" s="35" t="s">
        <v>375</v>
      </c>
      <c r="C1605" s="90">
        <f t="shared" si="72"/>
        <v>69.111527092759687</v>
      </c>
      <c r="D1605" s="90">
        <f t="shared" si="73"/>
        <v>9.843141457634708</v>
      </c>
      <c r="E1605" s="90">
        <f t="shared" si="74"/>
        <v>59.268385635124979</v>
      </c>
      <c r="F1605" s="50">
        <f>'貼り付けシート（日射量等）'!G1602/3.6*10^3</f>
        <v>24.999999999999996</v>
      </c>
      <c r="G1605" s="50">
        <f>'貼り付けシート（日射量等）'!H1602/3.6*10^3</f>
        <v>61.111111111111107</v>
      </c>
      <c r="H1605" s="91">
        <f>RADIANS('貼り付けシート（日射量等）'!I1602)</f>
        <v>0.29321531433504738</v>
      </c>
      <c r="I1605" s="91">
        <f>IF('貼り付けシート（日射量等）'!J1602&lt;0,RADIANS(360+('貼り付けシート（日射量等）'!J1602)),RADIANS('貼り付けシート（日射量等）'!J1602))</f>
        <v>1.1885692206081384</v>
      </c>
    </row>
    <row r="1606" spans="1:9">
      <c r="A1606" s="20">
        <v>41706</v>
      </c>
      <c r="B1606" s="35" t="s">
        <v>376</v>
      </c>
      <c r="C1606" s="90">
        <f t="shared" si="72"/>
        <v>26.52660401079337</v>
      </c>
      <c r="D1606" s="90">
        <f t="shared" si="73"/>
        <v>4.9744637798388327</v>
      </c>
      <c r="E1606" s="90">
        <f t="shared" si="74"/>
        <v>21.552140230954539</v>
      </c>
      <c r="F1606" s="50">
        <f>'貼り付けシート（日射量等）'!G1603/3.6*10^3</f>
        <v>30.555555555555554</v>
      </c>
      <c r="G1606" s="50">
        <f>'貼り付けシート（日射量等）'!H1603/3.6*10^3</f>
        <v>22.222222222222221</v>
      </c>
      <c r="H1606" s="91">
        <f>RADIANS('貼り付けシート（日射量等）'!I1603)</f>
        <v>0.10122909661567112</v>
      </c>
      <c r="I1606" s="91">
        <f>IF('貼り付けシート（日射量等）'!J1603&lt;0,RADIANS(360+('貼り付けシート（日射量等）'!J1603)),RADIANS('貼り付けシート（日射量等）'!J1603))</f>
        <v>1.3700834628155487</v>
      </c>
    </row>
    <row r="1607" spans="1:9">
      <c r="A1607" s="20">
        <v>41706</v>
      </c>
      <c r="B1607" s="35" t="s">
        <v>377</v>
      </c>
      <c r="C1607" s="90">
        <f t="shared" ref="C1607:C1670" si="75">IF(D1607&lt;0,E1607,D1607+E1607)</f>
        <v>0</v>
      </c>
      <c r="D1607" s="90">
        <f t="shared" ref="D1607:D1670" si="76">F1607*(SIN(H1607)*COS($O$5)+COS(H1607)*SIN($O$5)*COS($O$4-I1607))</f>
        <v>0</v>
      </c>
      <c r="E1607" s="90">
        <f t="shared" ref="E1607:E1670" si="77">G1607*(1+COS($O$5))/2</f>
        <v>0</v>
      </c>
      <c r="F1607" s="50">
        <f>'貼り付けシート（日射量等）'!G1604/3.6*10^3</f>
        <v>0</v>
      </c>
      <c r="G1607" s="50">
        <f>'貼り付けシート（日射量等）'!H1604/3.6*10^3</f>
        <v>0</v>
      </c>
      <c r="H1607" s="91">
        <f>RADIANS('貼り付けシート（日射量等）'!I1604)</f>
        <v>0</v>
      </c>
      <c r="I1607" s="91">
        <f>IF('貼り付けシート（日射量等）'!J1604&lt;0,RADIANS(360+('貼り付けシート（日射量等）'!J1604)),RADIANS('貼り付けシート（日射量等）'!J1604))</f>
        <v>0</v>
      </c>
    </row>
    <row r="1608" spans="1:9">
      <c r="A1608" s="20">
        <v>41706</v>
      </c>
      <c r="B1608" s="35" t="s">
        <v>378</v>
      </c>
      <c r="C1608" s="90">
        <f t="shared" si="75"/>
        <v>0</v>
      </c>
      <c r="D1608" s="90">
        <f t="shared" si="76"/>
        <v>0</v>
      </c>
      <c r="E1608" s="90">
        <f t="shared" si="77"/>
        <v>0</v>
      </c>
      <c r="F1608" s="50">
        <f>'貼り付けシート（日射量等）'!G1605/3.6*10^3</f>
        <v>0</v>
      </c>
      <c r="G1608" s="50">
        <f>'貼り付けシート（日射量等）'!H1605/3.6*10^3</f>
        <v>0</v>
      </c>
      <c r="H1608" s="91">
        <f>RADIANS('貼り付けシート（日射量等）'!I1605)</f>
        <v>0</v>
      </c>
      <c r="I1608" s="91">
        <f>IF('貼り付けシート（日射量等）'!J1605&lt;0,RADIANS(360+('貼り付けシート（日射量等）'!J1605)),RADIANS('貼り付けシート（日射量等）'!J1605))</f>
        <v>0</v>
      </c>
    </row>
    <row r="1609" spans="1:9">
      <c r="A1609" s="20">
        <v>41706</v>
      </c>
      <c r="B1609" s="35" t="s">
        <v>379</v>
      </c>
      <c r="C1609" s="90">
        <f t="shared" si="75"/>
        <v>0</v>
      </c>
      <c r="D1609" s="90">
        <f t="shared" si="76"/>
        <v>0</v>
      </c>
      <c r="E1609" s="90">
        <f t="shared" si="77"/>
        <v>0</v>
      </c>
      <c r="F1609" s="50">
        <f>'貼り付けシート（日射量等）'!G1606/3.6*10^3</f>
        <v>0</v>
      </c>
      <c r="G1609" s="50">
        <f>'貼り付けシート（日射量等）'!H1606/3.6*10^3</f>
        <v>0</v>
      </c>
      <c r="H1609" s="91">
        <f>RADIANS('貼り付けシート（日射量等）'!I1606)</f>
        <v>0</v>
      </c>
      <c r="I1609" s="91">
        <f>IF('貼り付けシート（日射量等）'!J1606&lt;0,RADIANS(360+('貼り付けシート（日射量等）'!J1606)),RADIANS('貼り付けシート（日射量等）'!J1606))</f>
        <v>0</v>
      </c>
    </row>
    <row r="1610" spans="1:9">
      <c r="A1610" s="20">
        <v>41706</v>
      </c>
      <c r="B1610" s="35" t="s">
        <v>380</v>
      </c>
      <c r="C1610" s="90">
        <f t="shared" si="75"/>
        <v>0</v>
      </c>
      <c r="D1610" s="90">
        <f t="shared" si="76"/>
        <v>0</v>
      </c>
      <c r="E1610" s="90">
        <f t="shared" si="77"/>
        <v>0</v>
      </c>
      <c r="F1610" s="50">
        <f>'貼り付けシート（日射量等）'!G1607/3.6*10^3</f>
        <v>0</v>
      </c>
      <c r="G1610" s="50">
        <f>'貼り付けシート（日射量等）'!H1607/3.6*10^3</f>
        <v>0</v>
      </c>
      <c r="H1610" s="91">
        <f>RADIANS('貼り付けシート（日射量等）'!I1607)</f>
        <v>0</v>
      </c>
      <c r="I1610" s="91">
        <f>IF('貼り付けシート（日射量等）'!J1607&lt;0,RADIANS(360+('貼り付けシート（日射量等）'!J1607)),RADIANS('貼り付けシート（日射量等）'!J1607))</f>
        <v>0</v>
      </c>
    </row>
    <row r="1611" spans="1:9">
      <c r="A1611" s="20">
        <v>41706</v>
      </c>
      <c r="B1611" s="35" t="s">
        <v>381</v>
      </c>
      <c r="C1611" s="90">
        <f t="shared" si="75"/>
        <v>0</v>
      </c>
      <c r="D1611" s="90">
        <f t="shared" si="76"/>
        <v>0</v>
      </c>
      <c r="E1611" s="90">
        <f t="shared" si="77"/>
        <v>0</v>
      </c>
      <c r="F1611" s="50">
        <f>'貼り付けシート（日射量等）'!G1608/3.6*10^3</f>
        <v>0</v>
      </c>
      <c r="G1611" s="50">
        <f>'貼り付けシート（日射量等）'!H1608/3.6*10^3</f>
        <v>0</v>
      </c>
      <c r="H1611" s="91">
        <f>RADIANS('貼り付けシート（日射量等）'!I1608)</f>
        <v>0</v>
      </c>
      <c r="I1611" s="91">
        <f>IF('貼り付けシート（日射量等）'!J1608&lt;0,RADIANS(360+('貼り付けシート（日射量等）'!J1608)),RADIANS('貼り付けシート（日射量等）'!J1608))</f>
        <v>0</v>
      </c>
    </row>
    <row r="1612" spans="1:9">
      <c r="A1612" s="20">
        <v>41706</v>
      </c>
      <c r="B1612" s="35" t="s">
        <v>382</v>
      </c>
      <c r="C1612" s="90">
        <f t="shared" si="75"/>
        <v>0</v>
      </c>
      <c r="D1612" s="90">
        <f t="shared" si="76"/>
        <v>0</v>
      </c>
      <c r="E1612" s="90">
        <f t="shared" si="77"/>
        <v>0</v>
      </c>
      <c r="F1612" s="50">
        <f>'貼り付けシート（日射量等）'!G1609/3.6*10^3</f>
        <v>0</v>
      </c>
      <c r="G1612" s="50">
        <f>'貼り付けシート（日射量等）'!H1609/3.6*10^3</f>
        <v>0</v>
      </c>
      <c r="H1612" s="91">
        <f>RADIANS('貼り付けシート（日射量等）'!I1609)</f>
        <v>0</v>
      </c>
      <c r="I1612" s="91">
        <f>IF('貼り付けシート（日射量等）'!J1609&lt;0,RADIANS(360+('貼り付けシート（日射量等）'!J1609)),RADIANS('貼り付けシート（日射量等）'!J1609))</f>
        <v>0</v>
      </c>
    </row>
    <row r="1613" spans="1:9">
      <c r="A1613" s="20">
        <v>41706</v>
      </c>
      <c r="B1613" s="35" t="s">
        <v>383</v>
      </c>
      <c r="C1613" s="90">
        <f t="shared" si="75"/>
        <v>0</v>
      </c>
      <c r="D1613" s="90">
        <f t="shared" si="76"/>
        <v>0</v>
      </c>
      <c r="E1613" s="90">
        <f t="shared" si="77"/>
        <v>0</v>
      </c>
      <c r="F1613" s="50">
        <f>'貼り付けシート（日射量等）'!G1610/3.6*10^3</f>
        <v>0</v>
      </c>
      <c r="G1613" s="50">
        <f>'貼り付けシート（日射量等）'!H1610/3.6*10^3</f>
        <v>0</v>
      </c>
      <c r="H1613" s="91">
        <f>RADIANS('貼り付けシート（日射量等）'!I1610)</f>
        <v>0</v>
      </c>
      <c r="I1613" s="91">
        <f>IF('貼り付けシート（日射量等）'!J1610&lt;0,RADIANS(360+('貼り付けシート（日射量等）'!J1610)),RADIANS('貼り付けシート（日射量等）'!J1610))</f>
        <v>0</v>
      </c>
    </row>
    <row r="1614" spans="1:9">
      <c r="A1614" s="20">
        <v>41707</v>
      </c>
      <c r="B1614" s="35" t="s">
        <v>360</v>
      </c>
      <c r="C1614" s="90">
        <f t="shared" si="75"/>
        <v>0</v>
      </c>
      <c r="D1614" s="90">
        <f t="shared" si="76"/>
        <v>0</v>
      </c>
      <c r="E1614" s="90">
        <f t="shared" si="77"/>
        <v>0</v>
      </c>
      <c r="F1614" s="50">
        <f>'貼り付けシート（日射量等）'!G1611/3.6*10^3</f>
        <v>0</v>
      </c>
      <c r="G1614" s="50">
        <f>'貼り付けシート（日射量等）'!H1611/3.6*10^3</f>
        <v>0</v>
      </c>
      <c r="H1614" s="91">
        <f>RADIANS('貼り付けシート（日射量等）'!I1611)</f>
        <v>0</v>
      </c>
      <c r="I1614" s="91">
        <f>IF('貼り付けシート（日射量等）'!J1611&lt;0,RADIANS(360+('貼り付けシート（日射量等）'!J1611)),RADIANS('貼り付けシート（日射量等）'!J1611))</f>
        <v>0</v>
      </c>
    </row>
    <row r="1615" spans="1:9">
      <c r="A1615" s="20">
        <v>41707</v>
      </c>
      <c r="B1615" s="35" t="s">
        <v>361</v>
      </c>
      <c r="C1615" s="90">
        <f t="shared" si="75"/>
        <v>0</v>
      </c>
      <c r="D1615" s="90">
        <f t="shared" si="76"/>
        <v>0</v>
      </c>
      <c r="E1615" s="90">
        <f t="shared" si="77"/>
        <v>0</v>
      </c>
      <c r="F1615" s="50">
        <f>'貼り付けシート（日射量等）'!G1612/3.6*10^3</f>
        <v>0</v>
      </c>
      <c r="G1615" s="50">
        <f>'貼り付けシート（日射量等）'!H1612/3.6*10^3</f>
        <v>0</v>
      </c>
      <c r="H1615" s="91">
        <f>RADIANS('貼り付けシート（日射量等）'!I1612)</f>
        <v>0</v>
      </c>
      <c r="I1615" s="91">
        <f>IF('貼り付けシート（日射量等）'!J1612&lt;0,RADIANS(360+('貼り付けシート（日射量等）'!J1612)),RADIANS('貼り付けシート（日射量等）'!J1612))</f>
        <v>0</v>
      </c>
    </row>
    <row r="1616" spans="1:9">
      <c r="A1616" s="20">
        <v>41707</v>
      </c>
      <c r="B1616" s="35" t="s">
        <v>362</v>
      </c>
      <c r="C1616" s="90">
        <f t="shared" si="75"/>
        <v>0</v>
      </c>
      <c r="D1616" s="90">
        <f t="shared" si="76"/>
        <v>0</v>
      </c>
      <c r="E1616" s="90">
        <f t="shared" si="77"/>
        <v>0</v>
      </c>
      <c r="F1616" s="50">
        <f>'貼り付けシート（日射量等）'!G1613/3.6*10^3</f>
        <v>0</v>
      </c>
      <c r="G1616" s="50">
        <f>'貼り付けシート（日射量等）'!H1613/3.6*10^3</f>
        <v>0</v>
      </c>
      <c r="H1616" s="91">
        <f>RADIANS('貼り付けシート（日射量等）'!I1613)</f>
        <v>0</v>
      </c>
      <c r="I1616" s="91">
        <f>IF('貼り付けシート（日射量等）'!J1613&lt;0,RADIANS(360+('貼り付けシート（日射量等）'!J1613)),RADIANS('貼り付けシート（日射量等）'!J1613))</f>
        <v>0</v>
      </c>
    </row>
    <row r="1617" spans="1:9">
      <c r="A1617" s="20">
        <v>41707</v>
      </c>
      <c r="B1617" s="35" t="s">
        <v>363</v>
      </c>
      <c r="C1617" s="90">
        <f t="shared" si="75"/>
        <v>0</v>
      </c>
      <c r="D1617" s="90">
        <f t="shared" si="76"/>
        <v>0</v>
      </c>
      <c r="E1617" s="90">
        <f t="shared" si="77"/>
        <v>0</v>
      </c>
      <c r="F1617" s="50">
        <f>'貼り付けシート（日射量等）'!G1614/3.6*10^3</f>
        <v>0</v>
      </c>
      <c r="G1617" s="50">
        <f>'貼り付けシート（日射量等）'!H1614/3.6*10^3</f>
        <v>0</v>
      </c>
      <c r="H1617" s="91">
        <f>RADIANS('貼り付けシート（日射量等）'!I1614)</f>
        <v>0</v>
      </c>
      <c r="I1617" s="91">
        <f>IF('貼り付けシート（日射量等）'!J1614&lt;0,RADIANS(360+('貼り付けシート（日射量等）'!J1614)),RADIANS('貼り付けシート（日射量等）'!J1614))</f>
        <v>0</v>
      </c>
    </row>
    <row r="1618" spans="1:9">
      <c r="A1618" s="20">
        <v>41707</v>
      </c>
      <c r="B1618" s="35" t="s">
        <v>364</v>
      </c>
      <c r="C1618" s="90">
        <f t="shared" si="75"/>
        <v>0</v>
      </c>
      <c r="D1618" s="90">
        <f t="shared" si="76"/>
        <v>0</v>
      </c>
      <c r="E1618" s="90">
        <f t="shared" si="77"/>
        <v>0</v>
      </c>
      <c r="F1618" s="50">
        <f>'貼り付けシート（日射量等）'!G1615/3.6*10^3</f>
        <v>0</v>
      </c>
      <c r="G1618" s="50">
        <f>'貼り付けシート（日射量等）'!H1615/3.6*10^3</f>
        <v>0</v>
      </c>
      <c r="H1618" s="91">
        <f>RADIANS('貼り付けシート（日射量等）'!I1615)</f>
        <v>0</v>
      </c>
      <c r="I1618" s="91">
        <f>IF('貼り付けシート（日射量等）'!J1615&lt;0,RADIANS(360+('貼り付けシート（日射量等）'!J1615)),RADIANS('貼り付けシート（日射量等）'!J1615))</f>
        <v>0</v>
      </c>
    </row>
    <row r="1619" spans="1:9">
      <c r="A1619" s="20">
        <v>41707</v>
      </c>
      <c r="B1619" s="35" t="s">
        <v>365</v>
      </c>
      <c r="C1619" s="90">
        <f t="shared" si="75"/>
        <v>7.2881469651034605</v>
      </c>
      <c r="D1619" s="90">
        <f t="shared" si="76"/>
        <v>1.900111907364826</v>
      </c>
      <c r="E1619" s="90">
        <f t="shared" si="77"/>
        <v>5.3880350577386347</v>
      </c>
      <c r="F1619" s="50">
        <f>'貼り付けシート（日射量等）'!G1616/3.6*10^3</f>
        <v>5.5555555555555554</v>
      </c>
      <c r="G1619" s="50">
        <f>'貼り付けシート（日射量等）'!H1616/3.6*10^3</f>
        <v>5.5555555555555554</v>
      </c>
      <c r="H1619" s="91">
        <f>RADIANS('貼り付けシート（日射量等）'!I1616)</f>
        <v>0</v>
      </c>
      <c r="I1619" s="91">
        <f>IF('貼り付けシート（日射量等）'!J1616&lt;0,RADIANS(360+('貼り付けシート（日射量等）'!J1616)),RADIANS('貼り付けシート（日射量等）'!J1616))</f>
        <v>0</v>
      </c>
    </row>
    <row r="1620" spans="1:9">
      <c r="A1620" s="20">
        <v>41707</v>
      </c>
      <c r="B1620" s="35" t="s">
        <v>366</v>
      </c>
      <c r="C1620" s="90">
        <f t="shared" si="75"/>
        <v>125.92990166766037</v>
      </c>
      <c r="D1620" s="90">
        <f t="shared" si="76"/>
        <v>66.661516032535403</v>
      </c>
      <c r="E1620" s="90">
        <f t="shared" si="77"/>
        <v>59.268385635124979</v>
      </c>
      <c r="F1620" s="50">
        <f>'貼り付けシート（日射量等）'!G1617/3.6*10^3</f>
        <v>252.77777777777777</v>
      </c>
      <c r="G1620" s="50">
        <f>'貼り付けシート（日射量等）'!H1617/3.6*10^3</f>
        <v>61.111111111111107</v>
      </c>
      <c r="H1620" s="91">
        <f>RADIANS('貼り付けシート（日射量等）'!I1617)</f>
        <v>0.18675022996339324</v>
      </c>
      <c r="I1620" s="91">
        <f>IF('貼り付けシート（日射量等）'!J1617&lt;0,RADIANS(360+('貼り付けシート（日射量等）'!J1617)),RADIANS('貼り付けシート（日射量等）'!J1617))</f>
        <v>4.9811696851918157</v>
      </c>
    </row>
    <row r="1621" spans="1:9">
      <c r="A1621" s="20">
        <v>41707</v>
      </c>
      <c r="B1621" s="35" t="s">
        <v>367</v>
      </c>
      <c r="C1621" s="90">
        <f t="shared" si="75"/>
        <v>352.41516517647494</v>
      </c>
      <c r="D1621" s="90">
        <f t="shared" si="76"/>
        <v>252.73651660831018</v>
      </c>
      <c r="E1621" s="90">
        <f t="shared" si="77"/>
        <v>99.678648568164732</v>
      </c>
      <c r="F1621" s="50">
        <f>'貼り付けシート（日射量等）'!G1618/3.6*10^3</f>
        <v>522.22222222222217</v>
      </c>
      <c r="G1621" s="50">
        <f>'貼り付けシート（日射量等）'!H1618/3.6*10^3</f>
        <v>102.77777777777777</v>
      </c>
      <c r="H1621" s="91">
        <f>RADIANS('貼り付けシート（日射量等）'!I1618)</f>
        <v>0.37350045992678649</v>
      </c>
      <c r="I1621" s="91">
        <f>IF('貼り付けシート（日射量等）'!J1618&lt;0,RADIANS(360+('貼り付けシート（日射量等）'!J1618)),RADIANS('貼り付けシート（日射量等）'!J1618))</f>
        <v>5.1714105736591982</v>
      </c>
    </row>
    <row r="1622" spans="1:9">
      <c r="A1622" s="20">
        <v>41707</v>
      </c>
      <c r="B1622" s="35" t="s">
        <v>368</v>
      </c>
      <c r="C1622" s="90">
        <f t="shared" si="75"/>
        <v>538.61180546202445</v>
      </c>
      <c r="D1622" s="90">
        <f t="shared" si="76"/>
        <v>403.91092901855865</v>
      </c>
      <c r="E1622" s="90">
        <f t="shared" si="77"/>
        <v>134.70087644346586</v>
      </c>
      <c r="F1622" s="50">
        <f>'貼り付けシート（日射量等）'!G1619/3.6*10^3</f>
        <v>602.77777777777771</v>
      </c>
      <c r="G1622" s="50">
        <f>'貼り付けシート（日射量等）'!H1619/3.6*10^3</f>
        <v>138.88888888888889</v>
      </c>
      <c r="H1622" s="91">
        <f>RADIANS('貼り付けシート（日射量等）'!I1619)</f>
        <v>0.54279739737023647</v>
      </c>
      <c r="I1622" s="91">
        <f>IF('貼り付けシート（日射量等）'!J1619&lt;0,RADIANS(360+('貼り付けシート（日射量等）'!J1619)),RADIANS('貼り付けシート（日射量等）'!J1619))</f>
        <v>5.3948127179144727</v>
      </c>
    </row>
    <row r="1623" spans="1:9">
      <c r="A1623" s="20">
        <v>41707</v>
      </c>
      <c r="B1623" s="35" t="s">
        <v>369</v>
      </c>
      <c r="C1623" s="90">
        <f t="shared" si="75"/>
        <v>676.25634466138922</v>
      </c>
      <c r="D1623" s="90">
        <f t="shared" si="76"/>
        <v>511.92127540036086</v>
      </c>
      <c r="E1623" s="90">
        <f t="shared" si="77"/>
        <v>164.33506926102834</v>
      </c>
      <c r="F1623" s="50">
        <f>'貼り付けシート（日射量等）'!G1620/3.6*10^3</f>
        <v>633.33333333333326</v>
      </c>
      <c r="G1623" s="50">
        <f>'貼り付けシート（日射量等）'!H1620/3.6*10^3</f>
        <v>169.44444444444443</v>
      </c>
      <c r="H1623" s="91">
        <f>RADIANS('貼り付けシート（日射量等）'!I1620)</f>
        <v>0.68067840827778847</v>
      </c>
      <c r="I1623" s="91">
        <f>IF('貼り付けシート（日射量等）'!J1620&lt;0,RADIANS(360+('貼り付けシート（日射量等）'!J1620)),RADIANS('貼り付けシート（日射量等）'!J1620))</f>
        <v>5.667084081225588</v>
      </c>
    </row>
    <row r="1624" spans="1:9">
      <c r="A1624" s="20">
        <v>41707</v>
      </c>
      <c r="B1624" s="35" t="s">
        <v>370</v>
      </c>
      <c r="C1624" s="90">
        <f t="shared" si="75"/>
        <v>750.94980141160136</v>
      </c>
      <c r="D1624" s="90">
        <f t="shared" si="76"/>
        <v>567.75660944848778</v>
      </c>
      <c r="E1624" s="90">
        <f t="shared" si="77"/>
        <v>183.19319196311358</v>
      </c>
      <c r="F1624" s="50">
        <f>'貼り付けシート（日射量等）'!G1621/3.6*10^3</f>
        <v>638.8888888888888</v>
      </c>
      <c r="G1624" s="50">
        <f>'貼り付けシート（日射量等）'!H1621/3.6*10^3</f>
        <v>188.88888888888889</v>
      </c>
      <c r="H1624" s="91">
        <f>RADIANS('貼り付けシート（日射量等）'!I1621)</f>
        <v>0.76794487087750496</v>
      </c>
      <c r="I1624" s="91">
        <f>IF('貼り付けシート（日射量等）'!J1621&lt;0,RADIANS(360+('貼り付けシート（日射量等）'!J1621)),RADIANS('貼り付けシート（日射量等）'!J1621))</f>
        <v>5.995205980600522</v>
      </c>
    </row>
    <row r="1625" spans="1:9">
      <c r="A1625" s="20">
        <v>41707</v>
      </c>
      <c r="B1625" s="35" t="s">
        <v>371</v>
      </c>
      <c r="C1625" s="90">
        <f t="shared" si="75"/>
        <v>276.86275833273783</v>
      </c>
      <c r="D1625" s="90">
        <f t="shared" si="76"/>
        <v>47.871268378845848</v>
      </c>
      <c r="E1625" s="90">
        <f t="shared" si="77"/>
        <v>228.99148995389197</v>
      </c>
      <c r="F1625" s="50">
        <f>'貼り付けシート（日射量等）'!G1622/3.6*10^3</f>
        <v>52.777777777777779</v>
      </c>
      <c r="G1625" s="50">
        <f>'貼り付けシート（日射量等）'!H1622/3.6*10^3</f>
        <v>236.11111111111111</v>
      </c>
      <c r="H1625" s="91">
        <f>RADIANS('貼り付けシート（日射量等）'!I1622)</f>
        <v>0.78888882190143705</v>
      </c>
      <c r="I1625" s="91">
        <f>IF('貼り付けシート（日射量等）'!J1622&lt;0,RADIANS(360+('貼り付けシート（日射量等）'!J1622)),RADIANS('貼り付けシート（日射量等）'!J1622))</f>
        <v>7.8539816339744828E-2</v>
      </c>
    </row>
    <row r="1626" spans="1:9">
      <c r="A1626" s="20">
        <v>41707</v>
      </c>
      <c r="B1626" s="35" t="s">
        <v>372</v>
      </c>
      <c r="C1626" s="90">
        <f t="shared" si="75"/>
        <v>301.72835839058189</v>
      </c>
      <c r="D1626" s="90">
        <f t="shared" si="76"/>
        <v>64.654815850081988</v>
      </c>
      <c r="E1626" s="90">
        <f t="shared" si="77"/>
        <v>237.07354254049991</v>
      </c>
      <c r="F1626" s="50">
        <f>'貼り付けシート（日射量等）'!G1623/3.6*10^3</f>
        <v>75</v>
      </c>
      <c r="G1626" s="50">
        <f>'貼り付けシート（日射量等）'!H1623/3.6*10^3</f>
        <v>244.44444444444443</v>
      </c>
      <c r="H1626" s="91">
        <f>RADIANS('貼り付けシート（日射量等）'!I1623)</f>
        <v>0.73827427359360132</v>
      </c>
      <c r="I1626" s="91">
        <f>IF('貼り付けシート（日射量等）'!J1623&lt;0,RADIANS(360+('貼り付けシート（日射量等）'!J1623)),RADIANS('貼り付けシート（日射量等）'!J1623))</f>
        <v>0.43284165449459372</v>
      </c>
    </row>
    <row r="1627" spans="1:9">
      <c r="A1627" s="20">
        <v>41707</v>
      </c>
      <c r="B1627" s="35" t="s">
        <v>373</v>
      </c>
      <c r="C1627" s="90">
        <f t="shared" si="75"/>
        <v>271.93866412380805</v>
      </c>
      <c r="D1627" s="90">
        <f t="shared" si="76"/>
        <v>67.193331929739912</v>
      </c>
      <c r="E1627" s="90">
        <f t="shared" si="77"/>
        <v>204.74533219406811</v>
      </c>
      <c r="F1627" s="50">
        <f>'貼り付けシート（日射量等）'!G1624/3.6*10^3</f>
        <v>88.888888888888886</v>
      </c>
      <c r="G1627" s="50">
        <f>'貼り付けシート（日射量等）'!H1624/3.6*10^3</f>
        <v>211.11111111111111</v>
      </c>
      <c r="H1627" s="91">
        <f>RADIANS('貼り付けシート（日射量等）'!I1624)</f>
        <v>0.62657320146596429</v>
      </c>
      <c r="I1627" s="91">
        <f>IF('貼り付けシート（日射量等）'!J1624&lt;0,RADIANS(360+('貼り付けシート（日射量等）'!J1624)),RADIANS('貼り付けシート（日射量等）'!J1624))</f>
        <v>0.73827427359360132</v>
      </c>
    </row>
    <row r="1628" spans="1:9">
      <c r="A1628" s="20">
        <v>41707</v>
      </c>
      <c r="B1628" s="35" t="s">
        <v>374</v>
      </c>
      <c r="C1628" s="90">
        <f t="shared" si="75"/>
        <v>115.63904082738365</v>
      </c>
      <c r="D1628" s="90">
        <f t="shared" si="76"/>
        <v>13.266374730349597</v>
      </c>
      <c r="E1628" s="90">
        <f t="shared" si="77"/>
        <v>102.37266609703406</v>
      </c>
      <c r="F1628" s="50">
        <f>'貼り付けシート（日射量等）'!G1625/3.6*10^3</f>
        <v>22.222222222222221</v>
      </c>
      <c r="G1628" s="50">
        <f>'貼り付けシート（日射量等）'!H1625/3.6*10^3</f>
        <v>105.55555555555556</v>
      </c>
      <c r="H1628" s="91">
        <f>RADIANS('貼り付けシート（日射量等）'!I1625)</f>
        <v>0.47472955654245763</v>
      </c>
      <c r="I1628" s="91">
        <f>IF('貼り付けシート（日射量等）'!J1625&lt;0,RADIANS(360+('貼り付けシート（日射量等）'!J1625)),RADIANS('貼り付けシート（日射量等）'!J1625))</f>
        <v>0.98785635662879057</v>
      </c>
    </row>
    <row r="1629" spans="1:9">
      <c r="A1629" s="20">
        <v>41707</v>
      </c>
      <c r="B1629" s="35" t="s">
        <v>375</v>
      </c>
      <c r="C1629" s="90">
        <f t="shared" si="75"/>
        <v>83.198225805940083</v>
      </c>
      <c r="D1629" s="90">
        <f t="shared" si="76"/>
        <v>13.153770055337828</v>
      </c>
      <c r="E1629" s="90">
        <f t="shared" si="77"/>
        <v>70.044455750602253</v>
      </c>
      <c r="F1629" s="50">
        <f>'貼り付けシート（日射量等）'!G1626/3.6*10^3</f>
        <v>33.333333333333336</v>
      </c>
      <c r="G1629" s="50">
        <f>'貼り付けシート（日射量等）'!H1626/3.6*10^3</f>
        <v>72.222222222222229</v>
      </c>
      <c r="H1629" s="91">
        <f>RADIANS('貼り付けシート（日射量等）'!I1626)</f>
        <v>0.29670597283903605</v>
      </c>
      <c r="I1629" s="91">
        <f>IF('貼り付けシート（日射量等）'!J1626&lt;0,RADIANS(360+('貼り付けシート（日射量等）'!J1626)),RADIANS('貼り付けシート（日射量等）'!J1626))</f>
        <v>1.1955505376161157</v>
      </c>
    </row>
    <row r="1630" spans="1:9">
      <c r="A1630" s="20">
        <v>41707</v>
      </c>
      <c r="B1630" s="35" t="s">
        <v>376</v>
      </c>
      <c r="C1630" s="90">
        <f t="shared" si="75"/>
        <v>32.004427192592217</v>
      </c>
      <c r="D1630" s="90">
        <f t="shared" si="76"/>
        <v>7.758269432768369</v>
      </c>
      <c r="E1630" s="90">
        <f t="shared" si="77"/>
        <v>24.246157759823852</v>
      </c>
      <c r="F1630" s="50">
        <f>'貼り付けシート（日射量等）'!G1627/3.6*10^3</f>
        <v>47.222222222222221</v>
      </c>
      <c r="G1630" s="50">
        <f>'貼り付けシート（日射量等）'!H1627/3.6*10^3</f>
        <v>24.999999999999996</v>
      </c>
      <c r="H1630" s="91">
        <f>RADIANS('貼り付けシート（日射量等）'!I1627)</f>
        <v>0.10471975511965978</v>
      </c>
      <c r="I1630" s="91">
        <f>IF('貼り付けシート（日射量等）'!J1627&lt;0,RADIANS(360+('貼り付けシート（日射量等）'!J1627)),RADIANS('貼り付けシート（日射量等）'!J1627))</f>
        <v>1.3753194505715316</v>
      </c>
    </row>
    <row r="1631" spans="1:9">
      <c r="A1631" s="20">
        <v>41707</v>
      </c>
      <c r="B1631" s="35" t="s">
        <v>377</v>
      </c>
      <c r="C1631" s="90">
        <f t="shared" si="75"/>
        <v>0</v>
      </c>
      <c r="D1631" s="90">
        <f t="shared" si="76"/>
        <v>0</v>
      </c>
      <c r="E1631" s="90">
        <f t="shared" si="77"/>
        <v>0</v>
      </c>
      <c r="F1631" s="50">
        <f>'貼り付けシート（日射量等）'!G1628/3.6*10^3</f>
        <v>0</v>
      </c>
      <c r="G1631" s="50">
        <f>'貼り付けシート（日射量等）'!H1628/3.6*10^3</f>
        <v>0</v>
      </c>
      <c r="H1631" s="91">
        <f>RADIANS('貼り付けシート（日射量等）'!I1628)</f>
        <v>0</v>
      </c>
      <c r="I1631" s="91">
        <f>IF('貼り付けシート（日射量等）'!J1628&lt;0,RADIANS(360+('貼り付けシート（日射量等）'!J1628)),RADIANS('貼り付けシート（日射量等）'!J1628))</f>
        <v>0</v>
      </c>
    </row>
    <row r="1632" spans="1:9">
      <c r="A1632" s="20">
        <v>41707</v>
      </c>
      <c r="B1632" s="35" t="s">
        <v>378</v>
      </c>
      <c r="C1632" s="90">
        <f t="shared" si="75"/>
        <v>0</v>
      </c>
      <c r="D1632" s="90">
        <f t="shared" si="76"/>
        <v>0</v>
      </c>
      <c r="E1632" s="90">
        <f t="shared" si="77"/>
        <v>0</v>
      </c>
      <c r="F1632" s="50">
        <f>'貼り付けシート（日射量等）'!G1629/3.6*10^3</f>
        <v>0</v>
      </c>
      <c r="G1632" s="50">
        <f>'貼り付けシート（日射量等）'!H1629/3.6*10^3</f>
        <v>0</v>
      </c>
      <c r="H1632" s="91">
        <f>RADIANS('貼り付けシート（日射量等）'!I1629)</f>
        <v>0</v>
      </c>
      <c r="I1632" s="91">
        <f>IF('貼り付けシート（日射量等）'!J1629&lt;0,RADIANS(360+('貼り付けシート（日射量等）'!J1629)),RADIANS('貼り付けシート（日射量等）'!J1629))</f>
        <v>0</v>
      </c>
    </row>
    <row r="1633" spans="1:9">
      <c r="A1633" s="20">
        <v>41707</v>
      </c>
      <c r="B1633" s="35" t="s">
        <v>379</v>
      </c>
      <c r="C1633" s="90">
        <f t="shared" si="75"/>
        <v>0</v>
      </c>
      <c r="D1633" s="90">
        <f t="shared" si="76"/>
        <v>0</v>
      </c>
      <c r="E1633" s="90">
        <f t="shared" si="77"/>
        <v>0</v>
      </c>
      <c r="F1633" s="50">
        <f>'貼り付けシート（日射量等）'!G1630/3.6*10^3</f>
        <v>0</v>
      </c>
      <c r="G1633" s="50">
        <f>'貼り付けシート（日射量等）'!H1630/3.6*10^3</f>
        <v>0</v>
      </c>
      <c r="H1633" s="91">
        <f>RADIANS('貼り付けシート（日射量等）'!I1630)</f>
        <v>0</v>
      </c>
      <c r="I1633" s="91">
        <f>IF('貼り付けシート（日射量等）'!J1630&lt;0,RADIANS(360+('貼り付けシート（日射量等）'!J1630)),RADIANS('貼り付けシート（日射量等）'!J1630))</f>
        <v>0</v>
      </c>
    </row>
    <row r="1634" spans="1:9">
      <c r="A1634" s="20">
        <v>41707</v>
      </c>
      <c r="B1634" s="35" t="s">
        <v>380</v>
      </c>
      <c r="C1634" s="90">
        <f t="shared" si="75"/>
        <v>0</v>
      </c>
      <c r="D1634" s="90">
        <f t="shared" si="76"/>
        <v>0</v>
      </c>
      <c r="E1634" s="90">
        <f t="shared" si="77"/>
        <v>0</v>
      </c>
      <c r="F1634" s="50">
        <f>'貼り付けシート（日射量等）'!G1631/3.6*10^3</f>
        <v>0</v>
      </c>
      <c r="G1634" s="50">
        <f>'貼り付けシート（日射量等）'!H1631/3.6*10^3</f>
        <v>0</v>
      </c>
      <c r="H1634" s="91">
        <f>RADIANS('貼り付けシート（日射量等）'!I1631)</f>
        <v>0</v>
      </c>
      <c r="I1634" s="91">
        <f>IF('貼り付けシート（日射量等）'!J1631&lt;0,RADIANS(360+('貼り付けシート（日射量等）'!J1631)),RADIANS('貼り付けシート（日射量等）'!J1631))</f>
        <v>0</v>
      </c>
    </row>
    <row r="1635" spans="1:9">
      <c r="A1635" s="20">
        <v>41707</v>
      </c>
      <c r="B1635" s="35" t="s">
        <v>381</v>
      </c>
      <c r="C1635" s="90">
        <f t="shared" si="75"/>
        <v>0</v>
      </c>
      <c r="D1635" s="90">
        <f t="shared" si="76"/>
        <v>0</v>
      </c>
      <c r="E1635" s="90">
        <f t="shared" si="77"/>
        <v>0</v>
      </c>
      <c r="F1635" s="50">
        <f>'貼り付けシート（日射量等）'!G1632/3.6*10^3</f>
        <v>0</v>
      </c>
      <c r="G1635" s="50">
        <f>'貼り付けシート（日射量等）'!H1632/3.6*10^3</f>
        <v>0</v>
      </c>
      <c r="H1635" s="91">
        <f>RADIANS('貼り付けシート（日射量等）'!I1632)</f>
        <v>0</v>
      </c>
      <c r="I1635" s="91">
        <f>IF('貼り付けシート（日射量等）'!J1632&lt;0,RADIANS(360+('貼り付けシート（日射量等）'!J1632)),RADIANS('貼り付けシート（日射量等）'!J1632))</f>
        <v>0</v>
      </c>
    </row>
    <row r="1636" spans="1:9">
      <c r="A1636" s="20">
        <v>41707</v>
      </c>
      <c r="B1636" s="35" t="s">
        <v>382</v>
      </c>
      <c r="C1636" s="90">
        <f t="shared" si="75"/>
        <v>0</v>
      </c>
      <c r="D1636" s="90">
        <f t="shared" si="76"/>
        <v>0</v>
      </c>
      <c r="E1636" s="90">
        <f t="shared" si="77"/>
        <v>0</v>
      </c>
      <c r="F1636" s="50">
        <f>'貼り付けシート（日射量等）'!G1633/3.6*10^3</f>
        <v>0</v>
      </c>
      <c r="G1636" s="50">
        <f>'貼り付けシート（日射量等）'!H1633/3.6*10^3</f>
        <v>0</v>
      </c>
      <c r="H1636" s="91">
        <f>RADIANS('貼り付けシート（日射量等）'!I1633)</f>
        <v>0</v>
      </c>
      <c r="I1636" s="91">
        <f>IF('貼り付けシート（日射量等）'!J1633&lt;0,RADIANS(360+('貼り付けシート（日射量等）'!J1633)),RADIANS('貼り付けシート（日射量等）'!J1633))</f>
        <v>0</v>
      </c>
    </row>
    <row r="1637" spans="1:9">
      <c r="A1637" s="20">
        <v>41707</v>
      </c>
      <c r="B1637" s="35" t="s">
        <v>383</v>
      </c>
      <c r="C1637" s="90">
        <f t="shared" si="75"/>
        <v>0</v>
      </c>
      <c r="D1637" s="90">
        <f t="shared" si="76"/>
        <v>0</v>
      </c>
      <c r="E1637" s="90">
        <f t="shared" si="77"/>
        <v>0</v>
      </c>
      <c r="F1637" s="50">
        <f>'貼り付けシート（日射量等）'!G1634/3.6*10^3</f>
        <v>0</v>
      </c>
      <c r="G1637" s="50">
        <f>'貼り付けシート（日射量等）'!H1634/3.6*10^3</f>
        <v>0</v>
      </c>
      <c r="H1637" s="91">
        <f>RADIANS('貼り付けシート（日射量等）'!I1634)</f>
        <v>0</v>
      </c>
      <c r="I1637" s="91">
        <f>IF('貼り付けシート（日射量等）'!J1634&lt;0,RADIANS(360+('貼り付けシート（日射量等）'!J1634)),RADIANS('貼り付けシート（日射量等）'!J1634))</f>
        <v>0</v>
      </c>
    </row>
    <row r="1638" spans="1:9">
      <c r="A1638" s="20">
        <v>41708</v>
      </c>
      <c r="B1638" s="35" t="s">
        <v>360</v>
      </c>
      <c r="C1638" s="90">
        <f t="shared" si="75"/>
        <v>0</v>
      </c>
      <c r="D1638" s="90">
        <f t="shared" si="76"/>
        <v>0</v>
      </c>
      <c r="E1638" s="90">
        <f t="shared" si="77"/>
        <v>0</v>
      </c>
      <c r="F1638" s="50">
        <f>'貼り付けシート（日射量等）'!G1635/3.6*10^3</f>
        <v>0</v>
      </c>
      <c r="G1638" s="50">
        <f>'貼り付けシート（日射量等）'!H1635/3.6*10^3</f>
        <v>0</v>
      </c>
      <c r="H1638" s="91">
        <f>RADIANS('貼り付けシート（日射量等）'!I1635)</f>
        <v>0</v>
      </c>
      <c r="I1638" s="91">
        <f>IF('貼り付けシート（日射量等）'!J1635&lt;0,RADIANS(360+('貼り付けシート（日射量等）'!J1635)),RADIANS('貼り付けシート（日射量等）'!J1635))</f>
        <v>0</v>
      </c>
    </row>
    <row r="1639" spans="1:9">
      <c r="A1639" s="20">
        <v>41708</v>
      </c>
      <c r="B1639" s="35" t="s">
        <v>361</v>
      </c>
      <c r="C1639" s="90">
        <f t="shared" si="75"/>
        <v>0</v>
      </c>
      <c r="D1639" s="90">
        <f t="shared" si="76"/>
        <v>0</v>
      </c>
      <c r="E1639" s="90">
        <f t="shared" si="77"/>
        <v>0</v>
      </c>
      <c r="F1639" s="50">
        <f>'貼り付けシート（日射量等）'!G1636/3.6*10^3</f>
        <v>0</v>
      </c>
      <c r="G1639" s="50">
        <f>'貼り付けシート（日射量等）'!H1636/3.6*10^3</f>
        <v>0</v>
      </c>
      <c r="H1639" s="91">
        <f>RADIANS('貼り付けシート（日射量等）'!I1636)</f>
        <v>0</v>
      </c>
      <c r="I1639" s="91">
        <f>IF('貼り付けシート（日射量等）'!J1636&lt;0,RADIANS(360+('貼り付けシート（日射量等）'!J1636)),RADIANS('貼り付けシート（日射量等）'!J1636))</f>
        <v>0</v>
      </c>
    </row>
    <row r="1640" spans="1:9">
      <c r="A1640" s="20">
        <v>41708</v>
      </c>
      <c r="B1640" s="35" t="s">
        <v>362</v>
      </c>
      <c r="C1640" s="90">
        <f t="shared" si="75"/>
        <v>0</v>
      </c>
      <c r="D1640" s="90">
        <f t="shared" si="76"/>
        <v>0</v>
      </c>
      <c r="E1640" s="90">
        <f t="shared" si="77"/>
        <v>0</v>
      </c>
      <c r="F1640" s="50">
        <f>'貼り付けシート（日射量等）'!G1637/3.6*10^3</f>
        <v>0</v>
      </c>
      <c r="G1640" s="50">
        <f>'貼り付けシート（日射量等）'!H1637/3.6*10^3</f>
        <v>0</v>
      </c>
      <c r="H1640" s="91">
        <f>RADIANS('貼り付けシート（日射量等）'!I1637)</f>
        <v>0</v>
      </c>
      <c r="I1640" s="91">
        <f>IF('貼り付けシート（日射量等）'!J1637&lt;0,RADIANS(360+('貼り付けシート（日射量等）'!J1637)),RADIANS('貼り付けシート（日射量等）'!J1637))</f>
        <v>0</v>
      </c>
    </row>
    <row r="1641" spans="1:9">
      <c r="A1641" s="20">
        <v>41708</v>
      </c>
      <c r="B1641" s="35" t="s">
        <v>363</v>
      </c>
      <c r="C1641" s="90">
        <f t="shared" si="75"/>
        <v>0</v>
      </c>
      <c r="D1641" s="90">
        <f t="shared" si="76"/>
        <v>0</v>
      </c>
      <c r="E1641" s="90">
        <f t="shared" si="77"/>
        <v>0</v>
      </c>
      <c r="F1641" s="50">
        <f>'貼り付けシート（日射量等）'!G1638/3.6*10^3</f>
        <v>0</v>
      </c>
      <c r="G1641" s="50">
        <f>'貼り付けシート（日射量等）'!H1638/3.6*10^3</f>
        <v>0</v>
      </c>
      <c r="H1641" s="91">
        <f>RADIANS('貼り付けシート（日射量等）'!I1638)</f>
        <v>0</v>
      </c>
      <c r="I1641" s="91">
        <f>IF('貼り付けシート（日射量等）'!J1638&lt;0,RADIANS(360+('貼り付けシート（日射量等）'!J1638)),RADIANS('貼り付けシート（日射量等）'!J1638))</f>
        <v>0</v>
      </c>
    </row>
    <row r="1642" spans="1:9">
      <c r="A1642" s="20">
        <v>41708</v>
      </c>
      <c r="B1642" s="35" t="s">
        <v>364</v>
      </c>
      <c r="C1642" s="90">
        <f t="shared" si="75"/>
        <v>0</v>
      </c>
      <c r="D1642" s="90">
        <f t="shared" si="76"/>
        <v>0</v>
      </c>
      <c r="E1642" s="90">
        <f t="shared" si="77"/>
        <v>0</v>
      </c>
      <c r="F1642" s="50">
        <f>'貼り付けシート（日射量等）'!G1639/3.6*10^3</f>
        <v>0</v>
      </c>
      <c r="G1642" s="50">
        <f>'貼り付けシート（日射量等）'!H1639/3.6*10^3</f>
        <v>0</v>
      </c>
      <c r="H1642" s="91">
        <f>RADIANS('貼り付けシート（日射量等）'!I1639)</f>
        <v>0</v>
      </c>
      <c r="I1642" s="91">
        <f>IF('貼り付けシート（日射量等）'!J1639&lt;0,RADIANS(360+('貼り付けシート（日射量等）'!J1639)),RADIANS('貼り付けシート（日射量等）'!J1639))</f>
        <v>0</v>
      </c>
    </row>
    <row r="1643" spans="1:9">
      <c r="A1643" s="20">
        <v>41708</v>
      </c>
      <c r="B1643" s="35" t="s">
        <v>365</v>
      </c>
      <c r="C1643" s="90">
        <f t="shared" si="75"/>
        <v>12.832332355020018</v>
      </c>
      <c r="D1643" s="90">
        <f t="shared" si="76"/>
        <v>4.7502797684120655</v>
      </c>
      <c r="E1643" s="90">
        <f t="shared" si="77"/>
        <v>8.0820525866079524</v>
      </c>
      <c r="F1643" s="50">
        <f>'貼り付けシート（日射量等）'!G1640/3.6*10^3</f>
        <v>13.888888888888889</v>
      </c>
      <c r="G1643" s="50">
        <f>'貼り付けシート（日射量等）'!H1640/3.6*10^3</f>
        <v>8.3333333333333339</v>
      </c>
      <c r="H1643" s="91">
        <f>RADIANS('貼り付けシート（日射量等）'!I1640)</f>
        <v>0</v>
      </c>
      <c r="I1643" s="91">
        <f>IF('貼り付けシート（日射量等）'!J1640&lt;0,RADIANS(360+('貼り付けシート（日射量等）'!J1640)),RADIANS('貼り付けシート（日射量等）'!J1640))</f>
        <v>0</v>
      </c>
    </row>
    <row r="1644" spans="1:9">
      <c r="A1644" s="20">
        <v>41708</v>
      </c>
      <c r="B1644" s="35" t="s">
        <v>366</v>
      </c>
      <c r="C1644" s="90">
        <f t="shared" si="75"/>
        <v>183.64158320724431</v>
      </c>
      <c r="D1644" s="90">
        <f t="shared" si="76"/>
        <v>135.14926768759662</v>
      </c>
      <c r="E1644" s="90">
        <f t="shared" si="77"/>
        <v>48.492315519647704</v>
      </c>
      <c r="F1644" s="50">
        <f>'貼り付けシート（日射量等）'!G1641/3.6*10^3</f>
        <v>505.55555555555554</v>
      </c>
      <c r="G1644" s="50">
        <f>'貼り付けシート（日射量等）'!H1641/3.6*10^3</f>
        <v>49.999999999999993</v>
      </c>
      <c r="H1644" s="91">
        <f>RADIANS('貼り付けシート（日射量等）'!I1641)</f>
        <v>0.19198621771937624</v>
      </c>
      <c r="I1644" s="91">
        <f>IF('貼り付けシート（日射量等）'!J1641&lt;0,RADIANS(360+('貼り付けシート（日射量等）'!J1641)),RADIANS('貼り付けシート（日射量等）'!J1641))</f>
        <v>4.9776790266878272</v>
      </c>
    </row>
    <row r="1645" spans="1:9">
      <c r="A1645" s="20">
        <v>41708</v>
      </c>
      <c r="B1645" s="35" t="s">
        <v>367</v>
      </c>
      <c r="C1645" s="90">
        <f t="shared" si="75"/>
        <v>421.62190054743593</v>
      </c>
      <c r="D1645" s="90">
        <f t="shared" si="76"/>
        <v>351.57744479683367</v>
      </c>
      <c r="E1645" s="90">
        <f t="shared" si="77"/>
        <v>70.044455750602253</v>
      </c>
      <c r="F1645" s="50">
        <f>'貼り付けシート（日射量等）'!G1642/3.6*10^3</f>
        <v>719.44444444444446</v>
      </c>
      <c r="G1645" s="50">
        <f>'貼り付けシート（日射量等）'!H1642/3.6*10^3</f>
        <v>72.222222222222229</v>
      </c>
      <c r="H1645" s="91">
        <f>RADIANS('貼り付けシート（日射量等）'!I1642)</f>
        <v>0.38048177693476387</v>
      </c>
      <c r="I1645" s="91">
        <f>IF('貼り付けシート（日射量等）'!J1642&lt;0,RADIANS(360+('貼り付けシート（日射量等）'!J1642)),RADIANS('貼り付けシート（日射量等）'!J1642))</f>
        <v>5.1679199151552098</v>
      </c>
    </row>
    <row r="1646" spans="1:9">
      <c r="A1646" s="20">
        <v>41708</v>
      </c>
      <c r="B1646" s="35" t="s">
        <v>368</v>
      </c>
      <c r="C1646" s="90">
        <f t="shared" si="75"/>
        <v>633.22007362269369</v>
      </c>
      <c r="D1646" s="90">
        <f t="shared" si="76"/>
        <v>552.3995477566142</v>
      </c>
      <c r="E1646" s="90">
        <f t="shared" si="77"/>
        <v>80.820525866079507</v>
      </c>
      <c r="F1646" s="50">
        <f>'貼り付けシート（日射量等）'!G1643/3.6*10^3</f>
        <v>819.44444444444446</v>
      </c>
      <c r="G1646" s="50">
        <f>'貼り付けシート（日射量等）'!H1643/3.6*10^3</f>
        <v>83.333333333333329</v>
      </c>
      <c r="H1646" s="91">
        <f>RADIANS('貼り付けシート（日射量等）'!I1643)</f>
        <v>0.5497787143782138</v>
      </c>
      <c r="I1646" s="91">
        <f>IF('貼り付けシート（日射量等）'!J1643&lt;0,RADIANS(360+('貼り付けシート（日射量等）'!J1643)),RADIANS('貼り付けシート（日射量等）'!J1643))</f>
        <v>5.3913220594104834</v>
      </c>
    </row>
    <row r="1647" spans="1:9">
      <c r="A1647" s="20">
        <v>41708</v>
      </c>
      <c r="B1647" s="35" t="s">
        <v>369</v>
      </c>
      <c r="C1647" s="90">
        <f t="shared" si="75"/>
        <v>720.61571495072599</v>
      </c>
      <c r="D1647" s="90">
        <f t="shared" si="76"/>
        <v>583.22082097839086</v>
      </c>
      <c r="E1647" s="90">
        <f t="shared" si="77"/>
        <v>137.39489397233518</v>
      </c>
      <c r="F1647" s="50">
        <f>'貼り付けシート（日射量等）'!G1644/3.6*10^3</f>
        <v>719.44444444444446</v>
      </c>
      <c r="G1647" s="50">
        <f>'貼り付けシート（日射量等）'!H1644/3.6*10^3</f>
        <v>141.66666666666666</v>
      </c>
      <c r="H1647" s="91">
        <f>RADIANS('貼り付けシート（日射量等）'!I1644)</f>
        <v>0.68591439603377147</v>
      </c>
      <c r="I1647" s="91">
        <f>IF('貼り付けシート（日射量等）'!J1644&lt;0,RADIANS(360+('貼り付けシート（日射量等）'!J1644)),RADIANS('貼り付けシート（日射量等）'!J1644))</f>
        <v>5.6635934227215996</v>
      </c>
    </row>
    <row r="1648" spans="1:9">
      <c r="A1648" s="20">
        <v>41708</v>
      </c>
      <c r="B1648" s="35" t="s">
        <v>370</v>
      </c>
      <c r="C1648" s="90">
        <f t="shared" si="75"/>
        <v>875.2396095238272</v>
      </c>
      <c r="D1648" s="90">
        <f t="shared" si="76"/>
        <v>772.86694342679311</v>
      </c>
      <c r="E1648" s="90">
        <f t="shared" si="77"/>
        <v>102.37266609703406</v>
      </c>
      <c r="F1648" s="50">
        <f>'貼り付けシート（日射量等）'!G1645/3.6*10^3</f>
        <v>866.66666666666674</v>
      </c>
      <c r="G1648" s="50">
        <f>'貼り付けシート（日射量等）'!H1645/3.6*10^3</f>
        <v>105.55555555555556</v>
      </c>
      <c r="H1648" s="91">
        <f>RADIANS('貼り付けシート（日射量等）'!I1645)</f>
        <v>0.77492618788548229</v>
      </c>
      <c r="I1648" s="91">
        <f>IF('貼り付けシート（日射量等）'!J1645&lt;0,RADIANS(360+('貼り付けシート（日射量等）'!J1645)),RADIANS('貼り付けシート（日射量等）'!J1645))</f>
        <v>5.995205980600522</v>
      </c>
    </row>
    <row r="1649" spans="1:9">
      <c r="A1649" s="20">
        <v>41708</v>
      </c>
      <c r="B1649" s="35" t="s">
        <v>371</v>
      </c>
      <c r="C1649" s="90">
        <f t="shared" si="75"/>
        <v>893.65782010502448</v>
      </c>
      <c r="D1649" s="90">
        <f t="shared" si="76"/>
        <v>788.59113647912113</v>
      </c>
      <c r="E1649" s="90">
        <f t="shared" si="77"/>
        <v>105.06668362590338</v>
      </c>
      <c r="F1649" s="50">
        <f>'貼り付けシート（日射量等）'!G1646/3.6*10^3</f>
        <v>866.66666666666674</v>
      </c>
      <c r="G1649" s="50">
        <f>'貼り付けシート（日射量等）'!H1646/3.6*10^3</f>
        <v>108.33333333333334</v>
      </c>
      <c r="H1649" s="91">
        <f>RADIANS('貼り付けシート（日射量等）'!I1646)</f>
        <v>0.79587013890941427</v>
      </c>
      <c r="I1649" s="91">
        <f>IF('貼り付けシート（日射量等）'!J1646&lt;0,RADIANS(360+('貼り付けシート（日射量等）'!J1646)),RADIANS('貼り付けシート（日射量等）'!J1646))</f>
        <v>8.028514559173916E-2</v>
      </c>
    </row>
    <row r="1650" spans="1:9">
      <c r="A1650" s="20">
        <v>41708</v>
      </c>
      <c r="B1650" s="35" t="s">
        <v>372</v>
      </c>
      <c r="C1650" s="90">
        <f t="shared" si="75"/>
        <v>843.71428395129942</v>
      </c>
      <c r="D1650" s="90">
        <f t="shared" si="76"/>
        <v>744.03563538313472</v>
      </c>
      <c r="E1650" s="90">
        <f t="shared" si="77"/>
        <v>99.678648568164732</v>
      </c>
      <c r="F1650" s="50">
        <f>'貼り付けシート（日射量等）'!G1647/3.6*10^3</f>
        <v>861.1111111111112</v>
      </c>
      <c r="G1650" s="50">
        <f>'貼り付けシート（日射量等）'!H1647/3.6*10^3</f>
        <v>102.77777777777777</v>
      </c>
      <c r="H1650" s="91">
        <f>RADIANS('貼り付けシート（日射量等）'!I1647)</f>
        <v>0.74351026134958442</v>
      </c>
      <c r="I1650" s="91">
        <f>IF('貼り付けシート（日射量等）'!J1647&lt;0,RADIANS(360+('貼り付けシート（日射量等）'!J1647)),RADIANS('貼り付けシート（日射量等）'!J1647))</f>
        <v>0.43807764225057672</v>
      </c>
    </row>
    <row r="1651" spans="1:9">
      <c r="A1651" s="20">
        <v>41708</v>
      </c>
      <c r="B1651" s="35" t="s">
        <v>373</v>
      </c>
      <c r="C1651" s="90">
        <f t="shared" si="75"/>
        <v>726.73590758800174</v>
      </c>
      <c r="D1651" s="90">
        <f t="shared" si="76"/>
        <v>637.83332913531422</v>
      </c>
      <c r="E1651" s="90">
        <f t="shared" si="77"/>
        <v>88.902578452687479</v>
      </c>
      <c r="F1651" s="50">
        <f>'貼り付けシート（日射量等）'!G1648/3.6*10^3</f>
        <v>841.66666666666652</v>
      </c>
      <c r="G1651" s="50">
        <f>'貼り付けシート（日射量等）'!H1648/3.6*10^3</f>
        <v>91.666666666666671</v>
      </c>
      <c r="H1651" s="91">
        <f>RADIANS('貼り付けシート（日射量等）'!I1648)</f>
        <v>0.6318091892219474</v>
      </c>
      <c r="I1651" s="91">
        <f>IF('貼り付けシート（日射量等）'!J1648&lt;0,RADIANS(360+('貼り付けシート（日射量等）'!J1648)),RADIANS('貼り付けシート（日射量等）'!J1648))</f>
        <v>0.74525559060157875</v>
      </c>
    </row>
    <row r="1652" spans="1:9">
      <c r="A1652" s="20">
        <v>41708</v>
      </c>
      <c r="B1652" s="35" t="s">
        <v>374</v>
      </c>
      <c r="C1652" s="90">
        <f t="shared" si="75"/>
        <v>425.08983576589804</v>
      </c>
      <c r="D1652" s="90">
        <f t="shared" si="76"/>
        <v>282.30690673582421</v>
      </c>
      <c r="E1652" s="90">
        <f t="shared" si="77"/>
        <v>142.78292903007383</v>
      </c>
      <c r="F1652" s="50">
        <f>'貼り付けシート（日射量等）'!G1649/3.6*10^3</f>
        <v>472.22222222222223</v>
      </c>
      <c r="G1652" s="50">
        <f>'貼り付けシート（日射量等）'!H1649/3.6*10^3</f>
        <v>147.22222222222223</v>
      </c>
      <c r="H1652" s="91">
        <f>RADIANS('貼り付けシート（日射量等）'!I1649)</f>
        <v>0.4782202150464463</v>
      </c>
      <c r="I1652" s="91">
        <f>IF('貼り付けシート（日射量等）'!J1649&lt;0,RADIANS(360+('貼り付けシート（日射量等）'!J1649)),RADIANS('貼り付けシート（日射量等）'!J1649))</f>
        <v>0.99483767363676789</v>
      </c>
    </row>
    <row r="1653" spans="1:9">
      <c r="A1653" s="20">
        <v>41708</v>
      </c>
      <c r="B1653" s="35" t="s">
        <v>375</v>
      </c>
      <c r="C1653" s="90">
        <f t="shared" si="75"/>
        <v>102.82198467307477</v>
      </c>
      <c r="D1653" s="90">
        <f t="shared" si="76"/>
        <v>22.001458806995256</v>
      </c>
      <c r="E1653" s="90">
        <f t="shared" si="77"/>
        <v>80.820525866079507</v>
      </c>
      <c r="F1653" s="50">
        <f>'貼り付けシート（日射量等）'!G1650/3.6*10^3</f>
        <v>55.555555555555557</v>
      </c>
      <c r="G1653" s="50">
        <f>'貼り付けシート（日射量等）'!H1650/3.6*10^3</f>
        <v>83.333333333333329</v>
      </c>
      <c r="H1653" s="91">
        <f>RADIANS('貼り付けシート（日射量等）'!I1650)</f>
        <v>0.30019663134302466</v>
      </c>
      <c r="I1653" s="91">
        <f>IF('貼り付けシート（日射量等）'!J1650&lt;0,RADIANS(360+('貼り付けシート（日射量等）'!J1650)),RADIANS('貼り付けシート（日射量等）'!J1650))</f>
        <v>1.2007865253720986</v>
      </c>
    </row>
    <row r="1654" spans="1:9">
      <c r="A1654" s="20">
        <v>41708</v>
      </c>
      <c r="B1654" s="35" t="s">
        <v>376</v>
      </c>
      <c r="C1654" s="90">
        <f t="shared" si="75"/>
        <v>38.412364703982249</v>
      </c>
      <c r="D1654" s="90">
        <f t="shared" si="76"/>
        <v>11.47218941528908</v>
      </c>
      <c r="E1654" s="90">
        <f t="shared" si="77"/>
        <v>26.940175288693172</v>
      </c>
      <c r="F1654" s="50">
        <f>'貼り付けシート（日射量等）'!G1651/3.6*10^3</f>
        <v>69.444444444444443</v>
      </c>
      <c r="G1654" s="50">
        <f>'貼り付けシート（日射量等）'!H1651/3.6*10^3</f>
        <v>27.777777777777779</v>
      </c>
      <c r="H1654" s="91">
        <f>RADIANS('貼り付けシート（日射量等）'!I1651)</f>
        <v>0.10821041362364843</v>
      </c>
      <c r="I1654" s="91">
        <f>IF('貼り付けシート（日射量等）'!J1651&lt;0,RADIANS(360+('貼り付けシート（日射量等）'!J1651)),RADIANS('貼り付けシート（日射量等）'!J1651))</f>
        <v>1.3823007675795091</v>
      </c>
    </row>
    <row r="1655" spans="1:9">
      <c r="A1655" s="20">
        <v>41708</v>
      </c>
      <c r="B1655" s="35" t="s">
        <v>377</v>
      </c>
      <c r="C1655" s="90">
        <f t="shared" si="75"/>
        <v>0</v>
      </c>
      <c r="D1655" s="90">
        <f t="shared" si="76"/>
        <v>0</v>
      </c>
      <c r="E1655" s="90">
        <f t="shared" si="77"/>
        <v>0</v>
      </c>
      <c r="F1655" s="50">
        <f>'貼り付けシート（日射量等）'!G1652/3.6*10^3</f>
        <v>0</v>
      </c>
      <c r="G1655" s="50">
        <f>'貼り付けシート（日射量等）'!H1652/3.6*10^3</f>
        <v>0</v>
      </c>
      <c r="H1655" s="91">
        <f>RADIANS('貼り付けシート（日射量等）'!I1652)</f>
        <v>0</v>
      </c>
      <c r="I1655" s="91">
        <f>IF('貼り付けシート（日射量等）'!J1652&lt;0,RADIANS(360+('貼り付けシート（日射量等）'!J1652)),RADIANS('貼り付けシート（日射量等）'!J1652))</f>
        <v>0</v>
      </c>
    </row>
    <row r="1656" spans="1:9">
      <c r="A1656" s="20">
        <v>41708</v>
      </c>
      <c r="B1656" s="35" t="s">
        <v>378</v>
      </c>
      <c r="C1656" s="90">
        <f t="shared" si="75"/>
        <v>0</v>
      </c>
      <c r="D1656" s="90">
        <f t="shared" si="76"/>
        <v>0</v>
      </c>
      <c r="E1656" s="90">
        <f t="shared" si="77"/>
        <v>0</v>
      </c>
      <c r="F1656" s="50">
        <f>'貼り付けシート（日射量等）'!G1653/3.6*10^3</f>
        <v>0</v>
      </c>
      <c r="G1656" s="50">
        <f>'貼り付けシート（日射量等）'!H1653/3.6*10^3</f>
        <v>0</v>
      </c>
      <c r="H1656" s="91">
        <f>RADIANS('貼り付けシート（日射量等）'!I1653)</f>
        <v>0</v>
      </c>
      <c r="I1656" s="91">
        <f>IF('貼り付けシート（日射量等）'!J1653&lt;0,RADIANS(360+('貼り付けシート（日射量等）'!J1653)),RADIANS('貼り付けシート（日射量等）'!J1653))</f>
        <v>0</v>
      </c>
    </row>
    <row r="1657" spans="1:9">
      <c r="A1657" s="20">
        <v>41708</v>
      </c>
      <c r="B1657" s="35" t="s">
        <v>379</v>
      </c>
      <c r="C1657" s="90">
        <f t="shared" si="75"/>
        <v>0</v>
      </c>
      <c r="D1657" s="90">
        <f t="shared" si="76"/>
        <v>0</v>
      </c>
      <c r="E1657" s="90">
        <f t="shared" si="77"/>
        <v>0</v>
      </c>
      <c r="F1657" s="50">
        <f>'貼り付けシート（日射量等）'!G1654/3.6*10^3</f>
        <v>0</v>
      </c>
      <c r="G1657" s="50">
        <f>'貼り付けシート（日射量等）'!H1654/3.6*10^3</f>
        <v>0</v>
      </c>
      <c r="H1657" s="91">
        <f>RADIANS('貼り付けシート（日射量等）'!I1654)</f>
        <v>0</v>
      </c>
      <c r="I1657" s="91">
        <f>IF('貼り付けシート（日射量等）'!J1654&lt;0,RADIANS(360+('貼り付けシート（日射量等）'!J1654)),RADIANS('貼り付けシート（日射量等）'!J1654))</f>
        <v>0</v>
      </c>
    </row>
    <row r="1658" spans="1:9">
      <c r="A1658" s="20">
        <v>41708</v>
      </c>
      <c r="B1658" s="35" t="s">
        <v>380</v>
      </c>
      <c r="C1658" s="90">
        <f t="shared" si="75"/>
        <v>0</v>
      </c>
      <c r="D1658" s="90">
        <f t="shared" si="76"/>
        <v>0</v>
      </c>
      <c r="E1658" s="90">
        <f t="shared" si="77"/>
        <v>0</v>
      </c>
      <c r="F1658" s="50">
        <f>'貼り付けシート（日射量等）'!G1655/3.6*10^3</f>
        <v>0</v>
      </c>
      <c r="G1658" s="50">
        <f>'貼り付けシート（日射量等）'!H1655/3.6*10^3</f>
        <v>0</v>
      </c>
      <c r="H1658" s="91">
        <f>RADIANS('貼り付けシート（日射量等）'!I1655)</f>
        <v>0</v>
      </c>
      <c r="I1658" s="91">
        <f>IF('貼り付けシート（日射量等）'!J1655&lt;0,RADIANS(360+('貼り付けシート（日射量等）'!J1655)),RADIANS('貼り付けシート（日射量等）'!J1655))</f>
        <v>0</v>
      </c>
    </row>
    <row r="1659" spans="1:9">
      <c r="A1659" s="20">
        <v>41708</v>
      </c>
      <c r="B1659" s="35" t="s">
        <v>381</v>
      </c>
      <c r="C1659" s="90">
        <f t="shared" si="75"/>
        <v>0</v>
      </c>
      <c r="D1659" s="90">
        <f t="shared" si="76"/>
        <v>0</v>
      </c>
      <c r="E1659" s="90">
        <f t="shared" si="77"/>
        <v>0</v>
      </c>
      <c r="F1659" s="50">
        <f>'貼り付けシート（日射量等）'!G1656/3.6*10^3</f>
        <v>0</v>
      </c>
      <c r="G1659" s="50">
        <f>'貼り付けシート（日射量等）'!H1656/3.6*10^3</f>
        <v>0</v>
      </c>
      <c r="H1659" s="91">
        <f>RADIANS('貼り付けシート（日射量等）'!I1656)</f>
        <v>0</v>
      </c>
      <c r="I1659" s="91">
        <f>IF('貼り付けシート（日射量等）'!J1656&lt;0,RADIANS(360+('貼り付けシート（日射量等）'!J1656)),RADIANS('貼り付けシート（日射量等）'!J1656))</f>
        <v>0</v>
      </c>
    </row>
    <row r="1660" spans="1:9">
      <c r="A1660" s="20">
        <v>41708</v>
      </c>
      <c r="B1660" s="35" t="s">
        <v>382</v>
      </c>
      <c r="C1660" s="90">
        <f t="shared" si="75"/>
        <v>0</v>
      </c>
      <c r="D1660" s="90">
        <f t="shared" si="76"/>
        <v>0</v>
      </c>
      <c r="E1660" s="90">
        <f t="shared" si="77"/>
        <v>0</v>
      </c>
      <c r="F1660" s="50">
        <f>'貼り付けシート（日射量等）'!G1657/3.6*10^3</f>
        <v>0</v>
      </c>
      <c r="G1660" s="50">
        <f>'貼り付けシート（日射量等）'!H1657/3.6*10^3</f>
        <v>0</v>
      </c>
      <c r="H1660" s="91">
        <f>RADIANS('貼り付けシート（日射量等）'!I1657)</f>
        <v>0</v>
      </c>
      <c r="I1660" s="91">
        <f>IF('貼り付けシート（日射量等）'!J1657&lt;0,RADIANS(360+('貼り付けシート（日射量等）'!J1657)),RADIANS('貼り付けシート（日射量等）'!J1657))</f>
        <v>0</v>
      </c>
    </row>
    <row r="1661" spans="1:9">
      <c r="A1661" s="20">
        <v>41708</v>
      </c>
      <c r="B1661" s="35" t="s">
        <v>383</v>
      </c>
      <c r="C1661" s="90">
        <f t="shared" si="75"/>
        <v>0</v>
      </c>
      <c r="D1661" s="90">
        <f t="shared" si="76"/>
        <v>0</v>
      </c>
      <c r="E1661" s="90">
        <f t="shared" si="77"/>
        <v>0</v>
      </c>
      <c r="F1661" s="50">
        <f>'貼り付けシート（日射量等）'!G1658/3.6*10^3</f>
        <v>0</v>
      </c>
      <c r="G1661" s="50">
        <f>'貼り付けシート（日射量等）'!H1658/3.6*10^3</f>
        <v>0</v>
      </c>
      <c r="H1661" s="91">
        <f>RADIANS('貼り付けシート（日射量等）'!I1658)</f>
        <v>0</v>
      </c>
      <c r="I1661" s="91">
        <f>IF('貼り付けシート（日射量等）'!J1658&lt;0,RADIANS(360+('貼り付けシート（日射量等）'!J1658)),RADIANS('貼り付けシート（日射量等）'!J1658))</f>
        <v>0</v>
      </c>
    </row>
    <row r="1662" spans="1:9">
      <c r="A1662" s="20">
        <v>41709</v>
      </c>
      <c r="B1662" s="35" t="s">
        <v>360</v>
      </c>
      <c r="C1662" s="90">
        <f t="shared" si="75"/>
        <v>0</v>
      </c>
      <c r="D1662" s="90">
        <f t="shared" si="76"/>
        <v>0</v>
      </c>
      <c r="E1662" s="90">
        <f t="shared" si="77"/>
        <v>0</v>
      </c>
      <c r="F1662" s="50">
        <f>'貼り付けシート（日射量等）'!G1659/3.6*10^3</f>
        <v>0</v>
      </c>
      <c r="G1662" s="50">
        <f>'貼り付けシート（日射量等）'!H1659/3.6*10^3</f>
        <v>0</v>
      </c>
      <c r="H1662" s="91">
        <f>RADIANS('貼り付けシート（日射量等）'!I1659)</f>
        <v>0</v>
      </c>
      <c r="I1662" s="91">
        <f>IF('貼り付けシート（日射量等）'!J1659&lt;0,RADIANS(360+('貼り付けシート（日射量等）'!J1659)),RADIANS('貼り付けシート（日射量等）'!J1659))</f>
        <v>0</v>
      </c>
    </row>
    <row r="1663" spans="1:9">
      <c r="A1663" s="20">
        <v>41709</v>
      </c>
      <c r="B1663" s="35" t="s">
        <v>361</v>
      </c>
      <c r="C1663" s="90">
        <f t="shared" si="75"/>
        <v>0</v>
      </c>
      <c r="D1663" s="90">
        <f t="shared" si="76"/>
        <v>0</v>
      </c>
      <c r="E1663" s="90">
        <f t="shared" si="77"/>
        <v>0</v>
      </c>
      <c r="F1663" s="50">
        <f>'貼り付けシート（日射量等）'!G1660/3.6*10^3</f>
        <v>0</v>
      </c>
      <c r="G1663" s="50">
        <f>'貼り付けシート（日射量等）'!H1660/3.6*10^3</f>
        <v>0</v>
      </c>
      <c r="H1663" s="91">
        <f>RADIANS('貼り付けシート（日射量等）'!I1660)</f>
        <v>0</v>
      </c>
      <c r="I1663" s="91">
        <f>IF('貼り付けシート（日射量等）'!J1660&lt;0,RADIANS(360+('貼り付けシート（日射量等）'!J1660)),RADIANS('貼り付けシート（日射量等）'!J1660))</f>
        <v>0</v>
      </c>
    </row>
    <row r="1664" spans="1:9">
      <c r="A1664" s="20">
        <v>41709</v>
      </c>
      <c r="B1664" s="35" t="s">
        <v>362</v>
      </c>
      <c r="C1664" s="90">
        <f t="shared" si="75"/>
        <v>0</v>
      </c>
      <c r="D1664" s="90">
        <f t="shared" si="76"/>
        <v>0</v>
      </c>
      <c r="E1664" s="90">
        <f t="shared" si="77"/>
        <v>0</v>
      </c>
      <c r="F1664" s="50">
        <f>'貼り付けシート（日射量等）'!G1661/3.6*10^3</f>
        <v>0</v>
      </c>
      <c r="G1664" s="50">
        <f>'貼り付けシート（日射量等）'!H1661/3.6*10^3</f>
        <v>0</v>
      </c>
      <c r="H1664" s="91">
        <f>RADIANS('貼り付けシート（日射量等）'!I1661)</f>
        <v>0</v>
      </c>
      <c r="I1664" s="91">
        <f>IF('貼り付けシート（日射量等）'!J1661&lt;0,RADIANS(360+('貼り付けシート（日射量等）'!J1661)),RADIANS('貼り付けシート（日射量等）'!J1661))</f>
        <v>0</v>
      </c>
    </row>
    <row r="1665" spans="1:9">
      <c r="A1665" s="20">
        <v>41709</v>
      </c>
      <c r="B1665" s="35" t="s">
        <v>363</v>
      </c>
      <c r="C1665" s="90">
        <f t="shared" si="75"/>
        <v>0</v>
      </c>
      <c r="D1665" s="90">
        <f t="shared" si="76"/>
        <v>0</v>
      </c>
      <c r="E1665" s="90">
        <f t="shared" si="77"/>
        <v>0</v>
      </c>
      <c r="F1665" s="50">
        <f>'貼り付けシート（日射量等）'!G1662/3.6*10^3</f>
        <v>0</v>
      </c>
      <c r="G1665" s="50">
        <f>'貼り付けシート（日射量等）'!H1662/3.6*10^3</f>
        <v>0</v>
      </c>
      <c r="H1665" s="91">
        <f>RADIANS('貼り付けシート（日射量等）'!I1662)</f>
        <v>0</v>
      </c>
      <c r="I1665" s="91">
        <f>IF('貼り付けシート（日射量等）'!J1662&lt;0,RADIANS(360+('貼り付けシート（日射量等）'!J1662)),RADIANS('貼り付けシート（日射量等）'!J1662))</f>
        <v>0</v>
      </c>
    </row>
    <row r="1666" spans="1:9">
      <c r="A1666" s="20">
        <v>41709</v>
      </c>
      <c r="B1666" s="35" t="s">
        <v>364</v>
      </c>
      <c r="C1666" s="90">
        <f t="shared" si="75"/>
        <v>0</v>
      </c>
      <c r="D1666" s="90">
        <f t="shared" si="76"/>
        <v>0</v>
      </c>
      <c r="E1666" s="90">
        <f t="shared" si="77"/>
        <v>0</v>
      </c>
      <c r="F1666" s="50">
        <f>'貼り付けシート（日射量等）'!G1663/3.6*10^3</f>
        <v>0</v>
      </c>
      <c r="G1666" s="50">
        <f>'貼り付けシート（日射量等）'!H1663/3.6*10^3</f>
        <v>0</v>
      </c>
      <c r="H1666" s="91">
        <f>RADIANS('貼り付けシート（日射量等）'!I1663)</f>
        <v>0</v>
      </c>
      <c r="I1666" s="91">
        <f>IF('貼り付けシート（日射量等）'!J1663&lt;0,RADIANS(360+('貼り付けシート（日射量等）'!J1663)),RADIANS('貼り付けシート（日射量等）'!J1663))</f>
        <v>0</v>
      </c>
    </row>
    <row r="1667" spans="1:9">
      <c r="A1667" s="20">
        <v>41709</v>
      </c>
      <c r="B1667" s="35" t="s">
        <v>365</v>
      </c>
      <c r="C1667" s="90">
        <f t="shared" si="75"/>
        <v>8.518844897868652</v>
      </c>
      <c r="D1667" s="90">
        <f t="shared" si="76"/>
        <v>0.43679231126069912</v>
      </c>
      <c r="E1667" s="90">
        <f t="shared" si="77"/>
        <v>8.0820525866079524</v>
      </c>
      <c r="F1667" s="50">
        <f>'貼り付けシート（日射量等）'!G1664/3.6*10^3</f>
        <v>13.888888888888889</v>
      </c>
      <c r="G1667" s="50">
        <f>'貼り付けシート（日射量等）'!H1664/3.6*10^3</f>
        <v>8.3333333333333339</v>
      </c>
      <c r="H1667" s="91">
        <f>RADIANS('貼り付けシート（日射量等）'!I1664)</f>
        <v>1.7453292519943296E-3</v>
      </c>
      <c r="I1667" s="91">
        <f>IF('貼り付けシート（日射量等）'!J1664&lt;0,RADIANS(360+('貼り付けシート（日射量等）'!J1664)),RADIANS('貼り付けシート（日射量等）'!J1664))</f>
        <v>4.7996554429844061</v>
      </c>
    </row>
    <row r="1668" spans="1:9">
      <c r="A1668" s="20">
        <v>41709</v>
      </c>
      <c r="B1668" s="35" t="s">
        <v>366</v>
      </c>
      <c r="C1668" s="90">
        <f t="shared" si="75"/>
        <v>151.85589414799409</v>
      </c>
      <c r="D1668" s="90">
        <f t="shared" si="76"/>
        <v>89.893490983999797</v>
      </c>
      <c r="E1668" s="90">
        <f t="shared" si="77"/>
        <v>61.962403163994296</v>
      </c>
      <c r="F1668" s="50">
        <f>'貼り付けシート（日射量等）'!G1665/3.6*10^3</f>
        <v>330.55555555555554</v>
      </c>
      <c r="G1668" s="50">
        <f>'貼り付けシート（日射量等）'!H1665/3.6*10^3</f>
        <v>63.888888888888886</v>
      </c>
      <c r="H1668" s="91">
        <f>RADIANS('貼り付けシート（日射量等）'!I1665)</f>
        <v>0.19896753472735357</v>
      </c>
      <c r="I1668" s="91">
        <f>IF('貼り付けシート（日射量等）'!J1665&lt;0,RADIANS(360+('貼り付けシート（日射量等）'!J1665)),RADIANS('貼り付けシート（日射量等）'!J1665))</f>
        <v>4.9724430389318446</v>
      </c>
    </row>
    <row r="1669" spans="1:9">
      <c r="A1669" s="20">
        <v>41709</v>
      </c>
      <c r="B1669" s="35" t="s">
        <v>367</v>
      </c>
      <c r="C1669" s="90">
        <f t="shared" si="75"/>
        <v>272.6542272858278</v>
      </c>
      <c r="D1669" s="90">
        <f t="shared" si="76"/>
        <v>143.34138590010059</v>
      </c>
      <c r="E1669" s="90">
        <f t="shared" si="77"/>
        <v>129.31284138572724</v>
      </c>
      <c r="F1669" s="50">
        <f>'貼り付けシート（日射量等）'!G1666/3.6*10^3</f>
        <v>291.66666666666669</v>
      </c>
      <c r="G1669" s="50">
        <f>'貼り付けシート（日射量等）'!H1666/3.6*10^3</f>
        <v>133.33333333333334</v>
      </c>
      <c r="H1669" s="91">
        <f>RADIANS('貼り付けシート（日射量等）'!I1666)</f>
        <v>0.38571776469074687</v>
      </c>
      <c r="I1669" s="91">
        <f>IF('貼り付けシート（日射量等）'!J1666&lt;0,RADIANS(360+('貼り付けシート（日射量等）'!J1666)),RADIANS('貼り付けシート（日射量等）'!J1666))</f>
        <v>5.1626839273992271</v>
      </c>
    </row>
    <row r="1670" spans="1:9">
      <c r="A1670" s="20">
        <v>41709</v>
      </c>
      <c r="B1670" s="35" t="s">
        <v>368</v>
      </c>
      <c r="C1670" s="90">
        <f t="shared" si="75"/>
        <v>546.2542272531557</v>
      </c>
      <c r="D1670" s="90">
        <f t="shared" si="76"/>
        <v>411.5533508096899</v>
      </c>
      <c r="E1670" s="90">
        <f t="shared" si="77"/>
        <v>134.70087644346586</v>
      </c>
      <c r="F1670" s="50">
        <f>'貼り付けシート（日射量等）'!G1667/3.6*10^3</f>
        <v>608.33333333333326</v>
      </c>
      <c r="G1670" s="50">
        <f>'貼り付けシート（日射量等）'!H1667/3.6*10^3</f>
        <v>138.88888888888889</v>
      </c>
      <c r="H1670" s="91">
        <f>RADIANS('貼り付けシート（日射量等）'!I1667)</f>
        <v>0.55501470213419679</v>
      </c>
      <c r="I1670" s="91">
        <f>IF('貼り付けシート（日射量等）'!J1667&lt;0,RADIANS(360+('貼り付けシート（日射量等）'!J1667)),RADIANS('貼り付けシート（日射量等）'!J1667))</f>
        <v>5.3860860716545016</v>
      </c>
    </row>
    <row r="1671" spans="1:9">
      <c r="A1671" s="20">
        <v>41709</v>
      </c>
      <c r="B1671" s="35" t="s">
        <v>369</v>
      </c>
      <c r="C1671" s="90">
        <f t="shared" ref="C1671:C1734" si="78">IF(D1671&lt;0,E1671,D1671+E1671)</f>
        <v>737.7108800685761</v>
      </c>
      <c r="D1671" s="90">
        <f t="shared" ref="D1671:D1734" si="79">F1671*(SIN(H1671)*COS($O$5)+COS(H1671)*SIN($O$5)*COS($O$4-I1671))</f>
        <v>608.39803868284889</v>
      </c>
      <c r="E1671" s="90">
        <f t="shared" ref="E1671:E1734" si="80">G1671*(1+COS($O$5))/2</f>
        <v>129.31284138572724</v>
      </c>
      <c r="F1671" s="50">
        <f>'貼り付けシート（日射量等）'!G1668/3.6*10^3</f>
        <v>747.22222222222229</v>
      </c>
      <c r="G1671" s="50">
        <f>'貼り付けシート（日射量等）'!H1668/3.6*10^3</f>
        <v>133.33333333333334</v>
      </c>
      <c r="H1671" s="91">
        <f>RADIANS('貼り付けシート（日射量等）'!I1668)</f>
        <v>0.69289571304174891</v>
      </c>
      <c r="I1671" s="91">
        <f>IF('貼り付けシート（日射量等）'!J1668&lt;0,RADIANS(360+('貼り付けシート（日射量等）'!J1668)),RADIANS('貼り付けシート（日射量等）'!J1668))</f>
        <v>5.6618480934696045</v>
      </c>
    </row>
    <row r="1672" spans="1:9">
      <c r="A1672" s="20">
        <v>41709</v>
      </c>
      <c r="B1672" s="35" t="s">
        <v>370</v>
      </c>
      <c r="C1672" s="90">
        <f t="shared" si="78"/>
        <v>826.03513304351486</v>
      </c>
      <c r="D1672" s="90">
        <f t="shared" si="79"/>
        <v>685.94622154231035</v>
      </c>
      <c r="E1672" s="90">
        <f t="shared" si="80"/>
        <v>140.08891150120451</v>
      </c>
      <c r="F1672" s="50">
        <f>'貼り付けシート（日射量等）'!G1669/3.6*10^3</f>
        <v>766.66666666666663</v>
      </c>
      <c r="G1672" s="50">
        <f>'貼り付けシート（日射量等）'!H1669/3.6*10^3</f>
        <v>144.44444444444446</v>
      </c>
      <c r="H1672" s="91">
        <f>RADIANS('貼り付けシート（日射量等）'!I1669)</f>
        <v>0.78190750489345962</v>
      </c>
      <c r="I1672" s="91">
        <f>IF('貼り付けシート（日射量等）'!J1669&lt;0,RADIANS(360+('貼り付けシート（日射量等）'!J1669)),RADIANS('貼り付けシート（日射量等）'!J1669))</f>
        <v>5.9934606513485269</v>
      </c>
    </row>
    <row r="1673" spans="1:9">
      <c r="A1673" s="20">
        <v>41709</v>
      </c>
      <c r="B1673" s="35" t="s">
        <v>371</v>
      </c>
      <c r="C1673" s="90">
        <f t="shared" si="78"/>
        <v>845.09068645203388</v>
      </c>
      <c r="D1673" s="90">
        <f t="shared" si="79"/>
        <v>702.30775742195999</v>
      </c>
      <c r="E1673" s="90">
        <f t="shared" si="80"/>
        <v>142.78292903007383</v>
      </c>
      <c r="F1673" s="50">
        <f>'貼り付けシート（日射量等）'!G1670/3.6*10^3</f>
        <v>769.44444444444434</v>
      </c>
      <c r="G1673" s="50">
        <f>'貼り付けシート（日射量等）'!H1670/3.6*10^3</f>
        <v>147.22222222222223</v>
      </c>
      <c r="H1673" s="91">
        <f>RADIANS('貼り付けシート（日射量等）'!I1670)</f>
        <v>0.8028514559173916</v>
      </c>
      <c r="I1673" s="91">
        <f>IF('貼り付けシート（日射量等）'!J1670&lt;0,RADIANS(360+('貼り付けシート（日射量等）'!J1670)),RADIANS('貼り付けシート（日射量等）'!J1670))</f>
        <v>8.2030474843733492E-2</v>
      </c>
    </row>
    <row r="1674" spans="1:9">
      <c r="A1674" s="20">
        <v>41709</v>
      </c>
      <c r="B1674" s="35" t="s">
        <v>372</v>
      </c>
      <c r="C1674" s="90">
        <f t="shared" si="78"/>
        <v>527.04201107127221</v>
      </c>
      <c r="D1674" s="90">
        <f t="shared" si="79"/>
        <v>257.6402581843405</v>
      </c>
      <c r="E1674" s="90">
        <f t="shared" si="80"/>
        <v>269.40175288693172</v>
      </c>
      <c r="F1674" s="50">
        <f>'貼り付けシート（日射量等）'!G1671/3.6*10^3</f>
        <v>297.22222222222223</v>
      </c>
      <c r="G1674" s="50">
        <f>'貼り付けシート（日射量等）'!H1671/3.6*10^3</f>
        <v>277.77777777777777</v>
      </c>
      <c r="H1674" s="91">
        <f>RADIANS('貼り付けシート（日射量等）'!I1671)</f>
        <v>0.75049157835756175</v>
      </c>
      <c r="I1674" s="91">
        <f>IF('貼り付けシート（日射量等）'!J1671&lt;0,RADIANS(360+('貼り付けシート（日射量等）'!J1671)),RADIANS('貼り付けシート（日射量等）'!J1671))</f>
        <v>0.44331363000655966</v>
      </c>
    </row>
    <row r="1675" spans="1:9">
      <c r="A1675" s="20">
        <v>41709</v>
      </c>
      <c r="B1675" s="35" t="s">
        <v>373</v>
      </c>
      <c r="C1675" s="90">
        <f t="shared" si="78"/>
        <v>682.22234146341759</v>
      </c>
      <c r="D1675" s="90">
        <f t="shared" si="79"/>
        <v>563.68557019316768</v>
      </c>
      <c r="E1675" s="90">
        <f t="shared" si="80"/>
        <v>118.53677127024996</v>
      </c>
      <c r="F1675" s="50">
        <f>'貼り付けシート（日射量等）'!G1672/3.6*10^3</f>
        <v>741.66666666666663</v>
      </c>
      <c r="G1675" s="50">
        <f>'貼り付けシート（日射量等）'!H1672/3.6*10^3</f>
        <v>122.22222222222221</v>
      </c>
      <c r="H1675" s="91">
        <f>RADIANS('貼り付けシート（日射量等）'!I1672)</f>
        <v>0.63704517697793028</v>
      </c>
      <c r="I1675" s="91">
        <f>IF('貼り付けシート（日射量等）'!J1672&lt;0,RADIANS(360+('貼り付けシート（日射量等）'!J1672)),RADIANS('貼り付けシート（日射量等）'!J1672))</f>
        <v>0.75049157835756175</v>
      </c>
    </row>
    <row r="1676" spans="1:9">
      <c r="A1676" s="20">
        <v>41709</v>
      </c>
      <c r="B1676" s="35" t="s">
        <v>374</v>
      </c>
      <c r="C1676" s="90">
        <f t="shared" si="78"/>
        <v>402.06018106857994</v>
      </c>
      <c r="D1676" s="90">
        <f t="shared" si="79"/>
        <v>248.50118192302887</v>
      </c>
      <c r="E1676" s="90">
        <f t="shared" si="80"/>
        <v>153.55899914555107</v>
      </c>
      <c r="F1676" s="50">
        <f>'貼り付けシート（日射量等）'!G1673/3.6*10^3</f>
        <v>413.88888888888886</v>
      </c>
      <c r="G1676" s="50">
        <f>'貼り付けシート（日射量等）'!H1673/3.6*10^3</f>
        <v>158.33333333333331</v>
      </c>
      <c r="H1676" s="91">
        <f>RADIANS('貼り付けシート（日射量等）'!I1673)</f>
        <v>0.48345620280242929</v>
      </c>
      <c r="I1676" s="91">
        <f>IF('貼り付けシート（日射量等）'!J1673&lt;0,RADIANS(360+('貼り付けシート（日射量等）'!J1673)),RADIANS('貼り付けシート（日射量等）'!J1673))</f>
        <v>1.0000736613927508</v>
      </c>
    </row>
    <row r="1677" spans="1:9">
      <c r="A1677" s="20">
        <v>41709</v>
      </c>
      <c r="B1677" s="35" t="s">
        <v>375</v>
      </c>
      <c r="C1677" s="90">
        <f t="shared" si="78"/>
        <v>99.659148325537672</v>
      </c>
      <c r="D1677" s="90">
        <f t="shared" si="79"/>
        <v>18.838622459458168</v>
      </c>
      <c r="E1677" s="90">
        <f t="shared" si="80"/>
        <v>80.820525866079507</v>
      </c>
      <c r="F1677" s="50">
        <f>'貼り付けシート（日射量等）'!G1674/3.6*10^3</f>
        <v>47.222222222222221</v>
      </c>
      <c r="G1677" s="50">
        <f>'貼り付けシート（日射量等）'!H1674/3.6*10^3</f>
        <v>83.333333333333329</v>
      </c>
      <c r="H1677" s="91">
        <f>RADIANS('貼り付けシート（日射量等）'!I1674)</f>
        <v>0.30543261909900765</v>
      </c>
      <c r="I1677" s="91">
        <f>IF('貼り付けシート（日射量等）'!J1674&lt;0,RADIANS(360+('貼り付けシート（日射量等）'!J1674)),RADIANS('貼り付けシート（日射量等）'!J1674))</f>
        <v>1.2060225131280815</v>
      </c>
    </row>
    <row r="1678" spans="1:9">
      <c r="A1678" s="20">
        <v>41709</v>
      </c>
      <c r="B1678" s="35" t="s">
        <v>376</v>
      </c>
      <c r="C1678" s="90">
        <f t="shared" si="78"/>
        <v>37.589579007692606</v>
      </c>
      <c r="D1678" s="90">
        <f t="shared" si="79"/>
        <v>10.649403718999434</v>
      </c>
      <c r="E1678" s="90">
        <f t="shared" si="80"/>
        <v>26.940175288693172</v>
      </c>
      <c r="F1678" s="50">
        <f>'貼り付けシート（日射量等）'!G1675/3.6*10^3</f>
        <v>63.888888888888886</v>
      </c>
      <c r="G1678" s="50">
        <f>'貼り付けシート（日射量等）'!H1675/3.6*10^3</f>
        <v>27.777777777777779</v>
      </c>
      <c r="H1678" s="91">
        <f>RADIANS('貼り付けシート（日射量等）'!I1675)</f>
        <v>0.11170107212763709</v>
      </c>
      <c r="I1678" s="91">
        <f>IF('貼り付けシート（日射量等）'!J1675&lt;0,RADIANS(360+('貼り付けシート（日射量等）'!J1675)),RADIANS('貼り付けシート（日射量等）'!J1675))</f>
        <v>1.387536755335492</v>
      </c>
    </row>
    <row r="1679" spans="1:9">
      <c r="A1679" s="20">
        <v>41709</v>
      </c>
      <c r="B1679" s="35" t="s">
        <v>377</v>
      </c>
      <c r="C1679" s="90">
        <f t="shared" si="78"/>
        <v>0</v>
      </c>
      <c r="D1679" s="90">
        <f t="shared" si="79"/>
        <v>0</v>
      </c>
      <c r="E1679" s="90">
        <f t="shared" si="80"/>
        <v>0</v>
      </c>
      <c r="F1679" s="50">
        <f>'貼り付けシート（日射量等）'!G1676/3.6*10^3</f>
        <v>0</v>
      </c>
      <c r="G1679" s="50">
        <f>'貼り付けシート（日射量等）'!H1676/3.6*10^3</f>
        <v>0</v>
      </c>
      <c r="H1679" s="91">
        <f>RADIANS('貼り付けシート（日射量等）'!I1676)</f>
        <v>0</v>
      </c>
      <c r="I1679" s="91">
        <f>IF('貼り付けシート（日射量等）'!J1676&lt;0,RADIANS(360+('貼り付けシート（日射量等）'!J1676)),RADIANS('貼り付けシート（日射量等）'!J1676))</f>
        <v>0</v>
      </c>
    </row>
    <row r="1680" spans="1:9">
      <c r="A1680" s="20">
        <v>41709</v>
      </c>
      <c r="B1680" s="35" t="s">
        <v>378</v>
      </c>
      <c r="C1680" s="90">
        <f t="shared" si="78"/>
        <v>0</v>
      </c>
      <c r="D1680" s="90">
        <f t="shared" si="79"/>
        <v>0</v>
      </c>
      <c r="E1680" s="90">
        <f t="shared" si="80"/>
        <v>0</v>
      </c>
      <c r="F1680" s="50">
        <f>'貼り付けシート（日射量等）'!G1677/3.6*10^3</f>
        <v>0</v>
      </c>
      <c r="G1680" s="50">
        <f>'貼り付けシート（日射量等）'!H1677/3.6*10^3</f>
        <v>0</v>
      </c>
      <c r="H1680" s="91">
        <f>RADIANS('貼り付けシート（日射量等）'!I1677)</f>
        <v>0</v>
      </c>
      <c r="I1680" s="91">
        <f>IF('貼り付けシート（日射量等）'!J1677&lt;0,RADIANS(360+('貼り付けシート（日射量等）'!J1677)),RADIANS('貼り付けシート（日射量等）'!J1677))</f>
        <v>0</v>
      </c>
    </row>
    <row r="1681" spans="1:9">
      <c r="A1681" s="20">
        <v>41709</v>
      </c>
      <c r="B1681" s="35" t="s">
        <v>379</v>
      </c>
      <c r="C1681" s="90">
        <f t="shared" si="78"/>
        <v>0</v>
      </c>
      <c r="D1681" s="90">
        <f t="shared" si="79"/>
        <v>0</v>
      </c>
      <c r="E1681" s="90">
        <f t="shared" si="80"/>
        <v>0</v>
      </c>
      <c r="F1681" s="50">
        <f>'貼り付けシート（日射量等）'!G1678/3.6*10^3</f>
        <v>0</v>
      </c>
      <c r="G1681" s="50">
        <f>'貼り付けシート（日射量等）'!H1678/3.6*10^3</f>
        <v>0</v>
      </c>
      <c r="H1681" s="91">
        <f>RADIANS('貼り付けシート（日射量等）'!I1678)</f>
        <v>0</v>
      </c>
      <c r="I1681" s="91">
        <f>IF('貼り付けシート（日射量等）'!J1678&lt;0,RADIANS(360+('貼り付けシート（日射量等）'!J1678)),RADIANS('貼り付けシート（日射量等）'!J1678))</f>
        <v>0</v>
      </c>
    </row>
    <row r="1682" spans="1:9">
      <c r="A1682" s="20">
        <v>41709</v>
      </c>
      <c r="B1682" s="35" t="s">
        <v>380</v>
      </c>
      <c r="C1682" s="90">
        <f t="shared" si="78"/>
        <v>0</v>
      </c>
      <c r="D1682" s="90">
        <f t="shared" si="79"/>
        <v>0</v>
      </c>
      <c r="E1682" s="90">
        <f t="shared" si="80"/>
        <v>0</v>
      </c>
      <c r="F1682" s="50">
        <f>'貼り付けシート（日射量等）'!G1679/3.6*10^3</f>
        <v>0</v>
      </c>
      <c r="G1682" s="50">
        <f>'貼り付けシート（日射量等）'!H1679/3.6*10^3</f>
        <v>0</v>
      </c>
      <c r="H1682" s="91">
        <f>RADIANS('貼り付けシート（日射量等）'!I1679)</f>
        <v>0</v>
      </c>
      <c r="I1682" s="91">
        <f>IF('貼り付けシート（日射量等）'!J1679&lt;0,RADIANS(360+('貼り付けシート（日射量等）'!J1679)),RADIANS('貼り付けシート（日射量等）'!J1679))</f>
        <v>0</v>
      </c>
    </row>
    <row r="1683" spans="1:9">
      <c r="A1683" s="20">
        <v>41709</v>
      </c>
      <c r="B1683" s="35" t="s">
        <v>381</v>
      </c>
      <c r="C1683" s="90">
        <f t="shared" si="78"/>
        <v>0</v>
      </c>
      <c r="D1683" s="90">
        <f t="shared" si="79"/>
        <v>0</v>
      </c>
      <c r="E1683" s="90">
        <f t="shared" si="80"/>
        <v>0</v>
      </c>
      <c r="F1683" s="50">
        <f>'貼り付けシート（日射量等）'!G1680/3.6*10^3</f>
        <v>0</v>
      </c>
      <c r="G1683" s="50">
        <f>'貼り付けシート（日射量等）'!H1680/3.6*10^3</f>
        <v>0</v>
      </c>
      <c r="H1683" s="91">
        <f>RADIANS('貼り付けシート（日射量等）'!I1680)</f>
        <v>0</v>
      </c>
      <c r="I1683" s="91">
        <f>IF('貼り付けシート（日射量等）'!J1680&lt;0,RADIANS(360+('貼り付けシート（日射量等）'!J1680)),RADIANS('貼り付けシート（日射量等）'!J1680))</f>
        <v>0</v>
      </c>
    </row>
    <row r="1684" spans="1:9">
      <c r="A1684" s="20">
        <v>41709</v>
      </c>
      <c r="B1684" s="35" t="s">
        <v>382</v>
      </c>
      <c r="C1684" s="90">
        <f t="shared" si="78"/>
        <v>0</v>
      </c>
      <c r="D1684" s="90">
        <f t="shared" si="79"/>
        <v>0</v>
      </c>
      <c r="E1684" s="90">
        <f t="shared" si="80"/>
        <v>0</v>
      </c>
      <c r="F1684" s="50">
        <f>'貼り付けシート（日射量等）'!G1681/3.6*10^3</f>
        <v>0</v>
      </c>
      <c r="G1684" s="50">
        <f>'貼り付けシート（日射量等）'!H1681/3.6*10^3</f>
        <v>0</v>
      </c>
      <c r="H1684" s="91">
        <f>RADIANS('貼り付けシート（日射量等）'!I1681)</f>
        <v>0</v>
      </c>
      <c r="I1684" s="91">
        <f>IF('貼り付けシート（日射量等）'!J1681&lt;0,RADIANS(360+('貼り付けシート（日射量等）'!J1681)),RADIANS('貼り付けシート（日射量等）'!J1681))</f>
        <v>0</v>
      </c>
    </row>
    <row r="1685" spans="1:9">
      <c r="A1685" s="20">
        <v>41709</v>
      </c>
      <c r="B1685" s="35" t="s">
        <v>383</v>
      </c>
      <c r="C1685" s="90">
        <f t="shared" si="78"/>
        <v>0</v>
      </c>
      <c r="D1685" s="90">
        <f t="shared" si="79"/>
        <v>0</v>
      </c>
      <c r="E1685" s="90">
        <f t="shared" si="80"/>
        <v>0</v>
      </c>
      <c r="F1685" s="50">
        <f>'貼り付けシート（日射量等）'!G1682/3.6*10^3</f>
        <v>0</v>
      </c>
      <c r="G1685" s="50">
        <f>'貼り付けシート（日射量等）'!H1682/3.6*10^3</f>
        <v>0</v>
      </c>
      <c r="H1685" s="91">
        <f>RADIANS('貼り付けシート（日射量等）'!I1682)</f>
        <v>0</v>
      </c>
      <c r="I1685" s="91">
        <f>IF('貼り付けシート（日射量等）'!J1682&lt;0,RADIANS(360+('貼り付けシート（日射量等）'!J1682)),RADIANS('貼り付けシート（日射量等）'!J1682))</f>
        <v>0</v>
      </c>
    </row>
    <row r="1686" spans="1:9">
      <c r="A1686" s="20">
        <v>41710</v>
      </c>
      <c r="B1686" s="35" t="s">
        <v>360</v>
      </c>
      <c r="C1686" s="90">
        <f t="shared" si="78"/>
        <v>0</v>
      </c>
      <c r="D1686" s="90">
        <f t="shared" si="79"/>
        <v>0</v>
      </c>
      <c r="E1686" s="90">
        <f t="shared" si="80"/>
        <v>0</v>
      </c>
      <c r="F1686" s="50">
        <f>'貼り付けシート（日射量等）'!G1683/3.6*10^3</f>
        <v>0</v>
      </c>
      <c r="G1686" s="50">
        <f>'貼り付けシート（日射量等）'!H1683/3.6*10^3</f>
        <v>0</v>
      </c>
      <c r="H1686" s="91">
        <f>RADIANS('貼り付けシート（日射量等）'!I1683)</f>
        <v>0</v>
      </c>
      <c r="I1686" s="91">
        <f>IF('貼り付けシート（日射量等）'!J1683&lt;0,RADIANS(360+('貼り付けシート（日射量等）'!J1683)),RADIANS('貼り付けシート（日射量等）'!J1683))</f>
        <v>0</v>
      </c>
    </row>
    <row r="1687" spans="1:9">
      <c r="A1687" s="20">
        <v>41710</v>
      </c>
      <c r="B1687" s="35" t="s">
        <v>361</v>
      </c>
      <c r="C1687" s="90">
        <f t="shared" si="78"/>
        <v>0</v>
      </c>
      <c r="D1687" s="90">
        <f t="shared" si="79"/>
        <v>0</v>
      </c>
      <c r="E1687" s="90">
        <f t="shared" si="80"/>
        <v>0</v>
      </c>
      <c r="F1687" s="50">
        <f>'貼り付けシート（日射量等）'!G1684/3.6*10^3</f>
        <v>0</v>
      </c>
      <c r="G1687" s="50">
        <f>'貼り付けシート（日射量等）'!H1684/3.6*10^3</f>
        <v>0</v>
      </c>
      <c r="H1687" s="91">
        <f>RADIANS('貼り付けシート（日射量等）'!I1684)</f>
        <v>0</v>
      </c>
      <c r="I1687" s="91">
        <f>IF('貼り付けシート（日射量等）'!J1684&lt;0,RADIANS(360+('貼り付けシート（日射量等）'!J1684)),RADIANS('貼り付けシート（日射量等）'!J1684))</f>
        <v>0</v>
      </c>
    </row>
    <row r="1688" spans="1:9">
      <c r="A1688" s="20">
        <v>41710</v>
      </c>
      <c r="B1688" s="35" t="s">
        <v>362</v>
      </c>
      <c r="C1688" s="90">
        <f t="shared" si="78"/>
        <v>0</v>
      </c>
      <c r="D1688" s="90">
        <f t="shared" si="79"/>
        <v>0</v>
      </c>
      <c r="E1688" s="90">
        <f t="shared" si="80"/>
        <v>0</v>
      </c>
      <c r="F1688" s="50">
        <f>'貼り付けシート（日射量等）'!G1685/3.6*10^3</f>
        <v>0</v>
      </c>
      <c r="G1688" s="50">
        <f>'貼り付けシート（日射量等）'!H1685/3.6*10^3</f>
        <v>0</v>
      </c>
      <c r="H1688" s="91">
        <f>RADIANS('貼り付けシート（日射量等）'!I1685)</f>
        <v>0</v>
      </c>
      <c r="I1688" s="91">
        <f>IF('貼り付けシート（日射量等）'!J1685&lt;0,RADIANS(360+('貼り付けシート（日射量等）'!J1685)),RADIANS('貼り付けシート（日射量等）'!J1685))</f>
        <v>0</v>
      </c>
    </row>
    <row r="1689" spans="1:9">
      <c r="A1689" s="20">
        <v>41710</v>
      </c>
      <c r="B1689" s="35" t="s">
        <v>363</v>
      </c>
      <c r="C1689" s="90">
        <f t="shared" si="78"/>
        <v>0</v>
      </c>
      <c r="D1689" s="90">
        <f t="shared" si="79"/>
        <v>0</v>
      </c>
      <c r="E1689" s="90">
        <f t="shared" si="80"/>
        <v>0</v>
      </c>
      <c r="F1689" s="50">
        <f>'貼り付けシート（日射量等）'!G1686/3.6*10^3</f>
        <v>0</v>
      </c>
      <c r="G1689" s="50">
        <f>'貼り付けシート（日射量等）'!H1686/3.6*10^3</f>
        <v>0</v>
      </c>
      <c r="H1689" s="91">
        <f>RADIANS('貼り付けシート（日射量等）'!I1686)</f>
        <v>0</v>
      </c>
      <c r="I1689" s="91">
        <f>IF('貼り付けシート（日射量等）'!J1686&lt;0,RADIANS(360+('貼り付けシート（日射量等）'!J1686)),RADIANS('貼り付けシート（日射量等）'!J1686))</f>
        <v>0</v>
      </c>
    </row>
    <row r="1690" spans="1:9">
      <c r="A1690" s="20">
        <v>41710</v>
      </c>
      <c r="B1690" s="35" t="s">
        <v>364</v>
      </c>
      <c r="C1690" s="90">
        <f t="shared" si="78"/>
        <v>0</v>
      </c>
      <c r="D1690" s="90">
        <f t="shared" si="79"/>
        <v>0</v>
      </c>
      <c r="E1690" s="90">
        <f t="shared" si="80"/>
        <v>0</v>
      </c>
      <c r="F1690" s="50">
        <f>'貼り付けシート（日射量等）'!G1687/3.6*10^3</f>
        <v>0</v>
      </c>
      <c r="G1690" s="50">
        <f>'貼り付けシート（日射量等）'!H1687/3.6*10^3</f>
        <v>0</v>
      </c>
      <c r="H1690" s="91">
        <f>RADIANS('貼り付けシート（日射量等）'!I1687)</f>
        <v>0</v>
      </c>
      <c r="I1690" s="91">
        <f>IF('貼り付けシート（日射量等）'!J1687&lt;0,RADIANS(360+('貼り付けシート（日射量等）'!J1687)),RADIANS('貼り付けシート（日射量等）'!J1687))</f>
        <v>0</v>
      </c>
    </row>
    <row r="1691" spans="1:9">
      <c r="A1691" s="20">
        <v>41710</v>
      </c>
      <c r="B1691" s="35" t="s">
        <v>365</v>
      </c>
      <c r="C1691" s="90">
        <f t="shared" si="78"/>
        <v>8.5706504938060117</v>
      </c>
      <c r="D1691" s="90">
        <f t="shared" si="79"/>
        <v>0.4885979071980599</v>
      </c>
      <c r="E1691" s="90">
        <f t="shared" si="80"/>
        <v>8.0820525866079524</v>
      </c>
      <c r="F1691" s="50">
        <f>'貼り付けシート（日射量等）'!G1688/3.6*10^3</f>
        <v>13.888888888888889</v>
      </c>
      <c r="G1691" s="50">
        <f>'貼り付けシート（日射量等）'!H1688/3.6*10^3</f>
        <v>8.3333333333333339</v>
      </c>
      <c r="H1691" s="91">
        <f>RADIANS('貼り付けシート（日射量等）'!I1688)</f>
        <v>6.9813170079773184E-3</v>
      </c>
      <c r="I1691" s="91">
        <f>IF('貼り付けシート（日射量等）'!J1688&lt;0,RADIANS(360+('貼り付けシート（日射量等）'!J1688)),RADIANS('貼り付けシート（日射量等）'!J1688))</f>
        <v>4.7961647844804176</v>
      </c>
    </row>
    <row r="1692" spans="1:9">
      <c r="A1692" s="20">
        <v>41710</v>
      </c>
      <c r="B1692" s="35" t="s">
        <v>366</v>
      </c>
      <c r="C1692" s="90">
        <f t="shared" si="78"/>
        <v>195.08194796427034</v>
      </c>
      <c r="D1692" s="90">
        <f t="shared" si="79"/>
        <v>143.8956149157533</v>
      </c>
      <c r="E1692" s="90">
        <f t="shared" si="80"/>
        <v>51.186333048517028</v>
      </c>
      <c r="F1692" s="50">
        <f>'貼り付けシート（日射量等）'!G1689/3.6*10^3</f>
        <v>522.22222222222217</v>
      </c>
      <c r="G1692" s="50">
        <f>'貼り付けシート（日射量等）'!H1689/3.6*10^3</f>
        <v>52.777777777777779</v>
      </c>
      <c r="H1692" s="91">
        <f>RADIANS('貼り付けシート（日射量等）'!I1689)</f>
        <v>0.20420352248333654</v>
      </c>
      <c r="I1692" s="91">
        <f>IF('貼り付けシート（日射量等）'!J1689&lt;0,RADIANS(360+('貼り付けシート（日射量等）'!J1689)),RADIANS('貼り付けシート（日射量等）'!J1689))</f>
        <v>4.9689523804278561</v>
      </c>
    </row>
    <row r="1693" spans="1:9">
      <c r="A1693" s="20">
        <v>41710</v>
      </c>
      <c r="B1693" s="35" t="s">
        <v>367</v>
      </c>
      <c r="C1693" s="90">
        <f t="shared" si="78"/>
        <v>434.21357289755292</v>
      </c>
      <c r="D1693" s="90">
        <f t="shared" si="79"/>
        <v>364.16911714695067</v>
      </c>
      <c r="E1693" s="90">
        <f t="shared" si="80"/>
        <v>70.044455750602253</v>
      </c>
      <c r="F1693" s="50">
        <f>'貼り付けシート（日射量等）'!G1690/3.6*10^3</f>
        <v>736.11111111111109</v>
      </c>
      <c r="G1693" s="50">
        <f>'貼り付けシート（日射量等）'!H1690/3.6*10^3</f>
        <v>72.222222222222229</v>
      </c>
      <c r="H1693" s="91">
        <f>RADIANS('貼り付けシート（日射量等）'!I1690)</f>
        <v>0.39095375244672981</v>
      </c>
      <c r="I1693" s="91">
        <f>IF('貼り付けシート（日射量等）'!J1690&lt;0,RADIANS(360+('貼り付けシート（日射量等）'!J1690)),RADIANS('貼り付けシート（日射量等）'!J1690))</f>
        <v>5.1591932688952387</v>
      </c>
    </row>
    <row r="1694" spans="1:9">
      <c r="A1694" s="20">
        <v>41710</v>
      </c>
      <c r="B1694" s="35" t="s">
        <v>368</v>
      </c>
      <c r="C1694" s="90">
        <f t="shared" si="78"/>
        <v>645.21772192387243</v>
      </c>
      <c r="D1694" s="90">
        <f t="shared" si="79"/>
        <v>567.09121358666221</v>
      </c>
      <c r="E1694" s="90">
        <f t="shared" si="80"/>
        <v>78.126508337210183</v>
      </c>
      <c r="F1694" s="50">
        <f>'貼り付けシート（日射量等）'!G1691/3.6*10^3</f>
        <v>833.33333333333326</v>
      </c>
      <c r="G1694" s="50">
        <f>'貼り付けシート（日射量等）'!H1691/3.6*10^3</f>
        <v>80.555555555555543</v>
      </c>
      <c r="H1694" s="91">
        <f>RADIANS('貼り付けシート（日射量等）'!I1691)</f>
        <v>0.56199601914217412</v>
      </c>
      <c r="I1694" s="91">
        <f>IF('貼り付けシート（日射量等）'!J1691&lt;0,RADIANS(360+('貼り付けシート（日射量等）'!J1691)),RADIANS('貼り付けシート（日射量等）'!J1691))</f>
        <v>5.3825954131505123</v>
      </c>
    </row>
    <row r="1695" spans="1:9">
      <c r="A1695" s="20">
        <v>41710</v>
      </c>
      <c r="B1695" s="35" t="s">
        <v>369</v>
      </c>
      <c r="C1695" s="90">
        <f t="shared" si="78"/>
        <v>800.06846704047632</v>
      </c>
      <c r="D1695" s="90">
        <f t="shared" si="79"/>
        <v>708.47187105891953</v>
      </c>
      <c r="E1695" s="90">
        <f t="shared" si="80"/>
        <v>91.596595981556789</v>
      </c>
      <c r="F1695" s="50">
        <f>'貼り付けシート（日射量等）'!G1692/3.6*10^3</f>
        <v>866.66666666666674</v>
      </c>
      <c r="G1695" s="50">
        <f>'貼り付けシート（日射量等）'!H1692/3.6*10^3</f>
        <v>94.444444444444443</v>
      </c>
      <c r="H1695" s="91">
        <f>RADIANS('貼り付けシート（日射量等）'!I1692)</f>
        <v>0.69987703004972612</v>
      </c>
      <c r="I1695" s="91">
        <f>IF('貼り付けシート（日射量等）'!J1692&lt;0,RADIANS(360+('貼り付けシート（日射量等）'!J1692)),RADIANS('貼り付けシート（日射量等）'!J1692))</f>
        <v>5.6583574349656161</v>
      </c>
    </row>
    <row r="1696" spans="1:9">
      <c r="A1696" s="20">
        <v>41710</v>
      </c>
      <c r="B1696" s="35" t="s">
        <v>370</v>
      </c>
      <c r="C1696" s="90">
        <f t="shared" si="78"/>
        <v>892.47604466852783</v>
      </c>
      <c r="D1696" s="90">
        <f t="shared" si="79"/>
        <v>795.4914136292324</v>
      </c>
      <c r="E1696" s="90">
        <f t="shared" si="80"/>
        <v>96.984631039295408</v>
      </c>
      <c r="F1696" s="50">
        <f>'貼り付けシート（日射量等）'!G1693/3.6*10^3</f>
        <v>886.11111111111109</v>
      </c>
      <c r="G1696" s="50">
        <f>'貼り付けシート（日射量等）'!H1693/3.6*10^3</f>
        <v>99.999999999999986</v>
      </c>
      <c r="H1696" s="91">
        <f>RADIANS('貼り付けシート（日射量等）'!I1693)</f>
        <v>0.78888882190143705</v>
      </c>
      <c r="I1696" s="91">
        <f>IF('貼り付けシート（日射量等）'!J1693&lt;0,RADIANS(360+('貼り付けシート（日射量等）'!J1693)),RADIANS('貼り付けシート（日射量等）'!J1693))</f>
        <v>5.9934606513485269</v>
      </c>
    </row>
    <row r="1697" spans="1:9">
      <c r="A1697" s="20">
        <v>41710</v>
      </c>
      <c r="B1697" s="35" t="s">
        <v>371</v>
      </c>
      <c r="C1697" s="90">
        <f t="shared" si="78"/>
        <v>913.45706396783623</v>
      </c>
      <c r="D1697" s="90">
        <f t="shared" si="79"/>
        <v>813.77841539967153</v>
      </c>
      <c r="E1697" s="90">
        <f t="shared" si="80"/>
        <v>99.678648568164732</v>
      </c>
      <c r="F1697" s="50">
        <f>'貼り付けシート（日射量等）'!G1694/3.6*10^3</f>
        <v>888.88888888888891</v>
      </c>
      <c r="G1697" s="50">
        <f>'貼り付けシート（日射量等）'!H1694/3.6*10^3</f>
        <v>102.77777777777777</v>
      </c>
      <c r="H1697" s="91">
        <f>RADIANS('貼り付けシート（日射量等）'!I1694)</f>
        <v>0.80983277292536893</v>
      </c>
      <c r="I1697" s="91">
        <f>IF('貼り付けシート（日射量等）'!J1694&lt;0,RADIANS(360+('貼り付けシート（日射量等）'!J1694)),RADIANS('貼り付けシート（日射量等）'!J1694))</f>
        <v>8.5521133347722156E-2</v>
      </c>
    </row>
    <row r="1698" spans="1:9">
      <c r="A1698" s="20">
        <v>41710</v>
      </c>
      <c r="B1698" s="35" t="s">
        <v>372</v>
      </c>
      <c r="C1698" s="90">
        <f t="shared" si="78"/>
        <v>861.85095317275977</v>
      </c>
      <c r="D1698" s="90">
        <f t="shared" si="79"/>
        <v>767.56033966233372</v>
      </c>
      <c r="E1698" s="90">
        <f t="shared" si="80"/>
        <v>94.290613510426098</v>
      </c>
      <c r="F1698" s="50">
        <f>'貼り付けシート（日射量等）'!G1695/3.6*10^3</f>
        <v>883.33333333333326</v>
      </c>
      <c r="G1698" s="50">
        <f>'貼り付けシート（日射量等）'!H1695/3.6*10^3</f>
        <v>97.222222222222214</v>
      </c>
      <c r="H1698" s="91">
        <f>RADIANS('貼り付けシート（日射量等）'!I1695)</f>
        <v>0.75572756611354464</v>
      </c>
      <c r="I1698" s="91">
        <f>IF('貼り付けシート（日射量等）'!J1695&lt;0,RADIANS(360+('貼り付けシート（日射量等）'!J1695)),RADIANS('貼り付けシート（日射量等）'!J1695))</f>
        <v>0.44680428851054838</v>
      </c>
    </row>
    <row r="1699" spans="1:9">
      <c r="A1699" s="20">
        <v>41710</v>
      </c>
      <c r="B1699" s="35" t="s">
        <v>373</v>
      </c>
      <c r="C1699" s="90">
        <f t="shared" si="78"/>
        <v>740.4392033562674</v>
      </c>
      <c r="D1699" s="90">
        <f t="shared" si="79"/>
        <v>654.23064243244926</v>
      </c>
      <c r="E1699" s="90">
        <f t="shared" si="80"/>
        <v>86.208560923818155</v>
      </c>
      <c r="F1699" s="50">
        <f>'貼り付けシート（日射量等）'!G1696/3.6*10^3</f>
        <v>858.33333333333326</v>
      </c>
      <c r="G1699" s="50">
        <f>'貼り付けシート（日射量等）'!H1696/3.6*10^3</f>
        <v>88.888888888888886</v>
      </c>
      <c r="H1699" s="91">
        <f>RADIANS('貼り付けシート（日射量等）'!I1696)</f>
        <v>0.64228116473391328</v>
      </c>
      <c r="I1699" s="91">
        <f>IF('貼り付けシート（日射量等）'!J1696&lt;0,RADIANS(360+('貼り付けシート（日射量等）'!J1696)),RADIANS('貼り付けシート（日射量等）'!J1696))</f>
        <v>0.75572756611354464</v>
      </c>
    </row>
    <row r="1700" spans="1:9">
      <c r="A1700" s="20">
        <v>41710</v>
      </c>
      <c r="B1700" s="35" t="s">
        <v>374</v>
      </c>
      <c r="C1700" s="90">
        <f t="shared" si="78"/>
        <v>437.56879032515582</v>
      </c>
      <c r="D1700" s="90">
        <f t="shared" si="79"/>
        <v>294.78586129508199</v>
      </c>
      <c r="E1700" s="90">
        <f t="shared" si="80"/>
        <v>142.78292903007383</v>
      </c>
      <c r="F1700" s="50">
        <f>'貼り付けシート（日射量等）'!G1697/3.6*10^3</f>
        <v>488.88888888888886</v>
      </c>
      <c r="G1700" s="50">
        <f>'貼り付けシート（日射量等）'!H1697/3.6*10^3</f>
        <v>147.22222222222223</v>
      </c>
      <c r="H1700" s="91">
        <f>RADIANS('貼り付けシート（日射量等）'!I1697)</f>
        <v>0.48869219055841229</v>
      </c>
      <c r="I1700" s="91">
        <f>IF('貼り付けシート（日射量等）'!J1697&lt;0,RADIANS(360+('貼り付けシート（日射量等）'!J1697)),RADIANS('貼り付けシート（日射量等）'!J1697))</f>
        <v>1.0053096491487339</v>
      </c>
    </row>
    <row r="1701" spans="1:9">
      <c r="A1701" s="20">
        <v>41710</v>
      </c>
      <c r="B1701" s="35" t="s">
        <v>375</v>
      </c>
      <c r="C1701" s="90">
        <f t="shared" si="78"/>
        <v>105.72595953200941</v>
      </c>
      <c r="D1701" s="90">
        <f t="shared" si="79"/>
        <v>22.211416137060571</v>
      </c>
      <c r="E1701" s="90">
        <f t="shared" si="80"/>
        <v>83.514543394948845</v>
      </c>
      <c r="F1701" s="50">
        <f>'貼り付けシート（日射量等）'!G1698/3.6*10^3</f>
        <v>55.555555555555557</v>
      </c>
      <c r="G1701" s="50">
        <f>'貼り付けシート（日射量等）'!H1698/3.6*10^3</f>
        <v>86.111111111111114</v>
      </c>
      <c r="H1701" s="91">
        <f>RADIANS('貼り付けシート（日射量等）'!I1698)</f>
        <v>0.30892327760299632</v>
      </c>
      <c r="I1701" s="91">
        <f>IF('貼り付けシート（日射量等）'!J1698&lt;0,RADIANS(360+('貼り付けシート（日射量等）'!J1698)),RADIANS('貼り付けシート（日射量等）'!J1698))</f>
        <v>1.2130038301360591</v>
      </c>
    </row>
    <row r="1702" spans="1:9">
      <c r="A1702" s="20">
        <v>41710</v>
      </c>
      <c r="B1702" s="35" t="s">
        <v>376</v>
      </c>
      <c r="C1702" s="90">
        <f t="shared" si="78"/>
        <v>41.312717242914751</v>
      </c>
      <c r="D1702" s="90">
        <f t="shared" si="79"/>
        <v>11.678524425352261</v>
      </c>
      <c r="E1702" s="90">
        <f t="shared" si="80"/>
        <v>29.634192817562489</v>
      </c>
      <c r="F1702" s="50">
        <f>'貼り付けシート（日射量等）'!G1699/3.6*10^3</f>
        <v>69.444444444444443</v>
      </c>
      <c r="G1702" s="50">
        <f>'貼り付けシート（日射量等）'!H1699/3.6*10^3</f>
        <v>30.555555555555554</v>
      </c>
      <c r="H1702" s="91">
        <f>RADIANS('貼り付けシート（日射量等）'!I1699)</f>
        <v>0.11519173063162574</v>
      </c>
      <c r="I1702" s="91">
        <f>IF('貼り付けシート（日射量等）'!J1699&lt;0,RADIANS(360+('貼り付けシート（日射量等）'!J1699)),RADIANS('貼り付けシート（日射量等）'!J1699))</f>
        <v>1.3927727430914749</v>
      </c>
    </row>
    <row r="1703" spans="1:9">
      <c r="A1703" s="20">
        <v>41710</v>
      </c>
      <c r="B1703" s="35" t="s">
        <v>377</v>
      </c>
      <c r="C1703" s="90">
        <f t="shared" si="78"/>
        <v>0</v>
      </c>
      <c r="D1703" s="90">
        <f t="shared" si="79"/>
        <v>0</v>
      </c>
      <c r="E1703" s="90">
        <f t="shared" si="80"/>
        <v>0</v>
      </c>
      <c r="F1703" s="50">
        <f>'貼り付けシート（日射量等）'!G1700/3.6*10^3</f>
        <v>0</v>
      </c>
      <c r="G1703" s="50">
        <f>'貼り付けシート（日射量等）'!H1700/3.6*10^3</f>
        <v>0</v>
      </c>
      <c r="H1703" s="91">
        <f>RADIANS('貼り付けシート（日射量等）'!I1700)</f>
        <v>0</v>
      </c>
      <c r="I1703" s="91">
        <f>IF('貼り付けシート（日射量等）'!J1700&lt;0,RADIANS(360+('貼り付けシート（日射量等）'!J1700)),RADIANS('貼り付けシート（日射量等）'!J1700))</f>
        <v>0</v>
      </c>
    </row>
    <row r="1704" spans="1:9">
      <c r="A1704" s="20">
        <v>41710</v>
      </c>
      <c r="B1704" s="35" t="s">
        <v>378</v>
      </c>
      <c r="C1704" s="90">
        <f t="shared" si="78"/>
        <v>0</v>
      </c>
      <c r="D1704" s="90">
        <f t="shared" si="79"/>
        <v>0</v>
      </c>
      <c r="E1704" s="90">
        <f t="shared" si="80"/>
        <v>0</v>
      </c>
      <c r="F1704" s="50">
        <f>'貼り付けシート（日射量等）'!G1701/3.6*10^3</f>
        <v>0</v>
      </c>
      <c r="G1704" s="50">
        <f>'貼り付けシート（日射量等）'!H1701/3.6*10^3</f>
        <v>0</v>
      </c>
      <c r="H1704" s="91">
        <f>RADIANS('貼り付けシート（日射量等）'!I1701)</f>
        <v>0</v>
      </c>
      <c r="I1704" s="91">
        <f>IF('貼り付けシート（日射量等）'!J1701&lt;0,RADIANS(360+('貼り付けシート（日射量等）'!J1701)),RADIANS('貼り付けシート（日射量等）'!J1701))</f>
        <v>0</v>
      </c>
    </row>
    <row r="1705" spans="1:9">
      <c r="A1705" s="20">
        <v>41710</v>
      </c>
      <c r="B1705" s="35" t="s">
        <v>379</v>
      </c>
      <c r="C1705" s="90">
        <f t="shared" si="78"/>
        <v>0</v>
      </c>
      <c r="D1705" s="90">
        <f t="shared" si="79"/>
        <v>0</v>
      </c>
      <c r="E1705" s="90">
        <f t="shared" si="80"/>
        <v>0</v>
      </c>
      <c r="F1705" s="50">
        <f>'貼り付けシート（日射量等）'!G1702/3.6*10^3</f>
        <v>0</v>
      </c>
      <c r="G1705" s="50">
        <f>'貼り付けシート（日射量等）'!H1702/3.6*10^3</f>
        <v>0</v>
      </c>
      <c r="H1705" s="91">
        <f>RADIANS('貼り付けシート（日射量等）'!I1702)</f>
        <v>0</v>
      </c>
      <c r="I1705" s="91">
        <f>IF('貼り付けシート（日射量等）'!J1702&lt;0,RADIANS(360+('貼り付けシート（日射量等）'!J1702)),RADIANS('貼り付けシート（日射量等）'!J1702))</f>
        <v>0</v>
      </c>
    </row>
    <row r="1706" spans="1:9">
      <c r="A1706" s="20">
        <v>41710</v>
      </c>
      <c r="B1706" s="35" t="s">
        <v>380</v>
      </c>
      <c r="C1706" s="90">
        <f t="shared" si="78"/>
        <v>0</v>
      </c>
      <c r="D1706" s="90">
        <f t="shared" si="79"/>
        <v>0</v>
      </c>
      <c r="E1706" s="90">
        <f t="shared" si="80"/>
        <v>0</v>
      </c>
      <c r="F1706" s="50">
        <f>'貼り付けシート（日射量等）'!G1703/3.6*10^3</f>
        <v>0</v>
      </c>
      <c r="G1706" s="50">
        <f>'貼り付けシート（日射量等）'!H1703/3.6*10^3</f>
        <v>0</v>
      </c>
      <c r="H1706" s="91">
        <f>RADIANS('貼り付けシート（日射量等）'!I1703)</f>
        <v>0</v>
      </c>
      <c r="I1706" s="91">
        <f>IF('貼り付けシート（日射量等）'!J1703&lt;0,RADIANS(360+('貼り付けシート（日射量等）'!J1703)),RADIANS('貼り付けシート（日射量等）'!J1703))</f>
        <v>0</v>
      </c>
    </row>
    <row r="1707" spans="1:9">
      <c r="A1707" s="20">
        <v>41710</v>
      </c>
      <c r="B1707" s="35" t="s">
        <v>381</v>
      </c>
      <c r="C1707" s="90">
        <f t="shared" si="78"/>
        <v>0</v>
      </c>
      <c r="D1707" s="90">
        <f t="shared" si="79"/>
        <v>0</v>
      </c>
      <c r="E1707" s="90">
        <f t="shared" si="80"/>
        <v>0</v>
      </c>
      <c r="F1707" s="50">
        <f>'貼り付けシート（日射量等）'!G1704/3.6*10^3</f>
        <v>0</v>
      </c>
      <c r="G1707" s="50">
        <f>'貼り付けシート（日射量等）'!H1704/3.6*10^3</f>
        <v>0</v>
      </c>
      <c r="H1707" s="91">
        <f>RADIANS('貼り付けシート（日射量等）'!I1704)</f>
        <v>0</v>
      </c>
      <c r="I1707" s="91">
        <f>IF('貼り付けシート（日射量等）'!J1704&lt;0,RADIANS(360+('貼り付けシート（日射量等）'!J1704)),RADIANS('貼り付けシート（日射量等）'!J1704))</f>
        <v>0</v>
      </c>
    </row>
    <row r="1708" spans="1:9">
      <c r="A1708" s="20">
        <v>41710</v>
      </c>
      <c r="B1708" s="35" t="s">
        <v>382</v>
      </c>
      <c r="C1708" s="90">
        <f t="shared" si="78"/>
        <v>0</v>
      </c>
      <c r="D1708" s="90">
        <f t="shared" si="79"/>
        <v>0</v>
      </c>
      <c r="E1708" s="90">
        <f t="shared" si="80"/>
        <v>0</v>
      </c>
      <c r="F1708" s="50">
        <f>'貼り付けシート（日射量等）'!G1705/3.6*10^3</f>
        <v>0</v>
      </c>
      <c r="G1708" s="50">
        <f>'貼り付けシート（日射量等）'!H1705/3.6*10^3</f>
        <v>0</v>
      </c>
      <c r="H1708" s="91">
        <f>RADIANS('貼り付けシート（日射量等）'!I1705)</f>
        <v>0</v>
      </c>
      <c r="I1708" s="91">
        <f>IF('貼り付けシート（日射量等）'!J1705&lt;0,RADIANS(360+('貼り付けシート（日射量等）'!J1705)),RADIANS('貼り付けシート（日射量等）'!J1705))</f>
        <v>0</v>
      </c>
    </row>
    <row r="1709" spans="1:9">
      <c r="A1709" s="20">
        <v>41710</v>
      </c>
      <c r="B1709" s="35" t="s">
        <v>383</v>
      </c>
      <c r="C1709" s="90">
        <f t="shared" si="78"/>
        <v>0</v>
      </c>
      <c r="D1709" s="90">
        <f t="shared" si="79"/>
        <v>0</v>
      </c>
      <c r="E1709" s="90">
        <f t="shared" si="80"/>
        <v>0</v>
      </c>
      <c r="F1709" s="50">
        <f>'貼り付けシート（日射量等）'!G1706/3.6*10^3</f>
        <v>0</v>
      </c>
      <c r="G1709" s="50">
        <f>'貼り付けシート（日射量等）'!H1706/3.6*10^3</f>
        <v>0</v>
      </c>
      <c r="H1709" s="91">
        <f>RADIANS('貼り付けシート（日射量等）'!I1706)</f>
        <v>0</v>
      </c>
      <c r="I1709" s="91">
        <f>IF('貼り付けシート（日射量等）'!J1706&lt;0,RADIANS(360+('貼り付けシート（日射量等）'!J1706)),RADIANS('貼り付けシート（日射量等）'!J1706))</f>
        <v>0</v>
      </c>
    </row>
    <row r="1710" spans="1:9">
      <c r="A1710" s="20">
        <v>41711</v>
      </c>
      <c r="B1710" s="35" t="s">
        <v>360</v>
      </c>
      <c r="C1710" s="90">
        <f t="shared" si="78"/>
        <v>0</v>
      </c>
      <c r="D1710" s="90">
        <f t="shared" si="79"/>
        <v>0</v>
      </c>
      <c r="E1710" s="90">
        <f t="shared" si="80"/>
        <v>0</v>
      </c>
      <c r="F1710" s="50">
        <f>'貼り付けシート（日射量等）'!G1707/3.6*10^3</f>
        <v>0</v>
      </c>
      <c r="G1710" s="50">
        <f>'貼り付けシート（日射量等）'!H1707/3.6*10^3</f>
        <v>0</v>
      </c>
      <c r="H1710" s="91">
        <f>RADIANS('貼り付けシート（日射量等）'!I1707)</f>
        <v>0</v>
      </c>
      <c r="I1710" s="91">
        <f>IF('貼り付けシート（日射量等）'!J1707&lt;0,RADIANS(360+('貼り付けシート（日射量等）'!J1707)),RADIANS('貼り付けシート（日射量等）'!J1707))</f>
        <v>0</v>
      </c>
    </row>
    <row r="1711" spans="1:9">
      <c r="A1711" s="20">
        <v>41711</v>
      </c>
      <c r="B1711" s="35" t="s">
        <v>361</v>
      </c>
      <c r="C1711" s="90">
        <f t="shared" si="78"/>
        <v>0</v>
      </c>
      <c r="D1711" s="90">
        <f t="shared" si="79"/>
        <v>0</v>
      </c>
      <c r="E1711" s="90">
        <f t="shared" si="80"/>
        <v>0</v>
      </c>
      <c r="F1711" s="50">
        <f>'貼り付けシート（日射量等）'!G1708/3.6*10^3</f>
        <v>0</v>
      </c>
      <c r="G1711" s="50">
        <f>'貼り付けシート（日射量等）'!H1708/3.6*10^3</f>
        <v>0</v>
      </c>
      <c r="H1711" s="91">
        <f>RADIANS('貼り付けシート（日射量等）'!I1708)</f>
        <v>0</v>
      </c>
      <c r="I1711" s="91">
        <f>IF('貼り付けシート（日射量等）'!J1708&lt;0,RADIANS(360+('貼り付けシート（日射量等）'!J1708)),RADIANS('貼り付けシート（日射量等）'!J1708))</f>
        <v>0</v>
      </c>
    </row>
    <row r="1712" spans="1:9">
      <c r="A1712" s="20">
        <v>41711</v>
      </c>
      <c r="B1712" s="35" t="s">
        <v>362</v>
      </c>
      <c r="C1712" s="90">
        <f t="shared" si="78"/>
        <v>0</v>
      </c>
      <c r="D1712" s="90">
        <f t="shared" si="79"/>
        <v>0</v>
      </c>
      <c r="E1712" s="90">
        <f t="shared" si="80"/>
        <v>0</v>
      </c>
      <c r="F1712" s="50">
        <f>'貼り付けシート（日射量等）'!G1709/3.6*10^3</f>
        <v>0</v>
      </c>
      <c r="G1712" s="50">
        <f>'貼り付けシート（日射量等）'!H1709/3.6*10^3</f>
        <v>0</v>
      </c>
      <c r="H1712" s="91">
        <f>RADIANS('貼り付けシート（日射量等）'!I1709)</f>
        <v>0</v>
      </c>
      <c r="I1712" s="91">
        <f>IF('貼り付けシート（日射量等）'!J1709&lt;0,RADIANS(360+('貼り付けシート（日射量等）'!J1709)),RADIANS('貼り付けシート（日射量等）'!J1709))</f>
        <v>0</v>
      </c>
    </row>
    <row r="1713" spans="1:9">
      <c r="A1713" s="20">
        <v>41711</v>
      </c>
      <c r="B1713" s="35" t="s">
        <v>363</v>
      </c>
      <c r="C1713" s="90">
        <f t="shared" si="78"/>
        <v>0</v>
      </c>
      <c r="D1713" s="90">
        <f t="shared" si="79"/>
        <v>0</v>
      </c>
      <c r="E1713" s="90">
        <f t="shared" si="80"/>
        <v>0</v>
      </c>
      <c r="F1713" s="50">
        <f>'貼り付けシート（日射量等）'!G1710/3.6*10^3</f>
        <v>0</v>
      </c>
      <c r="G1713" s="50">
        <f>'貼り付けシート（日射量等）'!H1710/3.6*10^3</f>
        <v>0</v>
      </c>
      <c r="H1713" s="91">
        <f>RADIANS('貼り付けシート（日射量等）'!I1710)</f>
        <v>0</v>
      </c>
      <c r="I1713" s="91">
        <f>IF('貼り付けシート（日射量等）'!J1710&lt;0,RADIANS(360+('貼り付けシート（日射量等）'!J1710)),RADIANS('貼り付けシート（日射量等）'!J1710))</f>
        <v>0</v>
      </c>
    </row>
    <row r="1714" spans="1:9">
      <c r="A1714" s="20">
        <v>41711</v>
      </c>
      <c r="B1714" s="35" t="s">
        <v>364</v>
      </c>
      <c r="C1714" s="90">
        <f t="shared" si="78"/>
        <v>0</v>
      </c>
      <c r="D1714" s="90">
        <f t="shared" si="79"/>
        <v>0</v>
      </c>
      <c r="E1714" s="90">
        <f t="shared" si="80"/>
        <v>0</v>
      </c>
      <c r="F1714" s="50">
        <f>'貼り付けシート（日射量等）'!G1711/3.6*10^3</f>
        <v>0</v>
      </c>
      <c r="G1714" s="50">
        <f>'貼り付けシート（日射量等）'!H1711/3.6*10^3</f>
        <v>0</v>
      </c>
      <c r="H1714" s="91">
        <f>RADIANS('貼り付けシート（日射量等）'!I1711)</f>
        <v>0</v>
      </c>
      <c r="I1714" s="91">
        <f>IF('貼り付けシート（日射量等）'!J1711&lt;0,RADIANS(360+('貼り付けシート（日射量等）'!J1711)),RADIANS('貼り付けシート（日射量等）'!J1711))</f>
        <v>0</v>
      </c>
    </row>
    <row r="1715" spans="1:9">
      <c r="A1715" s="20">
        <v>41711</v>
      </c>
      <c r="B1715" s="35" t="s">
        <v>365</v>
      </c>
      <c r="C1715" s="90">
        <f t="shared" si="78"/>
        <v>8.6141750036136013</v>
      </c>
      <c r="D1715" s="90">
        <f t="shared" si="79"/>
        <v>0.53212241700564822</v>
      </c>
      <c r="E1715" s="90">
        <f t="shared" si="80"/>
        <v>8.0820525866079524</v>
      </c>
      <c r="F1715" s="50">
        <f>'貼り付けシート（日射量等）'!G1712/3.6*10^3</f>
        <v>13.888888888888889</v>
      </c>
      <c r="G1715" s="50">
        <f>'貼り付けシート（日射量等）'!H1712/3.6*10^3</f>
        <v>8.3333333333333339</v>
      </c>
      <c r="H1715" s="91">
        <f>RADIANS('貼り付けシート（日射量等）'!I1712)</f>
        <v>1.2217304763960306E-2</v>
      </c>
      <c r="I1715" s="91">
        <f>IF('貼り付けシート（日射量等）'!J1712&lt;0,RADIANS(360+('貼り付けシート（日射量等）'!J1712)),RADIANS('貼り付けシート（日射量等）'!J1712))</f>
        <v>4.7909287967244349</v>
      </c>
    </row>
    <row r="1716" spans="1:9">
      <c r="A1716" s="20">
        <v>41711</v>
      </c>
      <c r="B1716" s="35" t="s">
        <v>366</v>
      </c>
      <c r="C1716" s="90">
        <f t="shared" si="78"/>
        <v>50.068563812858066</v>
      </c>
      <c r="D1716" s="90">
        <f t="shared" si="79"/>
        <v>6.9642833509489899</v>
      </c>
      <c r="E1716" s="90">
        <f t="shared" si="80"/>
        <v>43.104280461909077</v>
      </c>
      <c r="F1716" s="50">
        <f>'貼り付けシート（日射量等）'!G1713/3.6*10^3</f>
        <v>24.999999999999996</v>
      </c>
      <c r="G1716" s="50">
        <f>'貼り付けシート（日射量等）'!H1713/3.6*10^3</f>
        <v>44.444444444444443</v>
      </c>
      <c r="H1716" s="91">
        <f>RADIANS('貼り付けシート（日射量等）'!I1713)</f>
        <v>0.20943951023931956</v>
      </c>
      <c r="I1716" s="91">
        <f>IF('貼り付けシート（日射量等）'!J1713&lt;0,RADIANS(360+('貼り付けシート（日射量等）'!J1713)),RADIANS('貼り付けシート（日射量等）'!J1713))</f>
        <v>4.9637163926718726</v>
      </c>
    </row>
    <row r="1717" spans="1:9">
      <c r="A1717" s="20">
        <v>41711</v>
      </c>
      <c r="B1717" s="35" t="s">
        <v>367</v>
      </c>
      <c r="C1717" s="90">
        <f t="shared" si="78"/>
        <v>108.14865968954456</v>
      </c>
      <c r="D1717" s="90">
        <f t="shared" si="79"/>
        <v>13.858046179118464</v>
      </c>
      <c r="E1717" s="90">
        <f t="shared" si="80"/>
        <v>94.290613510426098</v>
      </c>
      <c r="F1717" s="50">
        <f>'貼り付けシート（日射量等）'!G1714/3.6*10^3</f>
        <v>27.777777777777779</v>
      </c>
      <c r="G1717" s="50">
        <f>'貼り付けシート（日射量等）'!H1714/3.6*10^3</f>
        <v>97.222222222222214</v>
      </c>
      <c r="H1717" s="91">
        <f>RADIANS('貼り付けシート（日射量等）'!I1714)</f>
        <v>0.39793506945470714</v>
      </c>
      <c r="I1717" s="91">
        <f>IF('貼り付けシート（日射量等）'!J1714&lt;0,RADIANS(360+('貼り付けシート（日射量等）'!J1714)),RADIANS('貼り付けシート（日射量等）'!J1714))</f>
        <v>5.1539572811392551</v>
      </c>
    </row>
    <row r="1718" spans="1:9">
      <c r="A1718" s="20">
        <v>41711</v>
      </c>
      <c r="B1718" s="35" t="s">
        <v>368</v>
      </c>
      <c r="C1718" s="90">
        <f t="shared" si="78"/>
        <v>126.43474832643059</v>
      </c>
      <c r="D1718" s="90">
        <f t="shared" si="79"/>
        <v>13.286012113919282</v>
      </c>
      <c r="E1718" s="90">
        <f t="shared" si="80"/>
        <v>113.14873621251131</v>
      </c>
      <c r="F1718" s="50">
        <f>'貼り付けシート（日射量等）'!G1715/3.6*10^3</f>
        <v>19.444444444444446</v>
      </c>
      <c r="G1718" s="50">
        <f>'貼り付けシート（日射量等）'!H1715/3.6*10^3</f>
        <v>116.66666666666666</v>
      </c>
      <c r="H1718" s="91">
        <f>RADIANS('貼り付けシート（日射量等）'!I1715)</f>
        <v>0.56723200689815712</v>
      </c>
      <c r="I1718" s="91">
        <f>IF('貼り付けシート（日射量等）'!J1715&lt;0,RADIANS(360+('貼り付けシート（日射量等）'!J1715)),RADIANS('貼り付けシート（日射量等）'!J1715))</f>
        <v>5.3791047546465238</v>
      </c>
    </row>
    <row r="1719" spans="1:9">
      <c r="A1719" s="20">
        <v>41711</v>
      </c>
      <c r="B1719" s="35" t="s">
        <v>369</v>
      </c>
      <c r="C1719" s="90">
        <f t="shared" si="78"/>
        <v>156.051875527715</v>
      </c>
      <c r="D1719" s="90">
        <f t="shared" si="79"/>
        <v>15.96296402651048</v>
      </c>
      <c r="E1719" s="90">
        <f t="shared" si="80"/>
        <v>140.08891150120451</v>
      </c>
      <c r="F1719" s="50">
        <f>'貼り付けシート（日射量等）'!G1716/3.6*10^3</f>
        <v>19.444444444444446</v>
      </c>
      <c r="G1719" s="50">
        <f>'貼り付けシート（日射量等）'!H1716/3.6*10^3</f>
        <v>144.44444444444446</v>
      </c>
      <c r="H1719" s="91">
        <f>RADIANS('貼り付けシート（日射量等）'!I1716)</f>
        <v>0.70685834705770345</v>
      </c>
      <c r="I1719" s="91">
        <f>IF('貼り付けシート（日射量等）'!J1716&lt;0,RADIANS(360+('貼り付けシート（日射量等）'!J1716)),RADIANS('貼り付けシート（日射量等）'!J1716))</f>
        <v>5.6566121057136227</v>
      </c>
    </row>
    <row r="1720" spans="1:9">
      <c r="A1720" s="20">
        <v>41711</v>
      </c>
      <c r="B1720" s="35" t="s">
        <v>370</v>
      </c>
      <c r="C1720" s="90">
        <f t="shared" si="78"/>
        <v>168.57083741866487</v>
      </c>
      <c r="D1720" s="90">
        <f t="shared" si="79"/>
        <v>15.011838273113806</v>
      </c>
      <c r="E1720" s="90">
        <f t="shared" si="80"/>
        <v>153.55899914555107</v>
      </c>
      <c r="F1720" s="50">
        <f>'貼り付けシート（日射量等）'!G1717/3.6*10^3</f>
        <v>16.666666666666668</v>
      </c>
      <c r="G1720" s="50">
        <f>'貼り付けシート（日射量等）'!H1717/3.6*10^3</f>
        <v>158.33333333333331</v>
      </c>
      <c r="H1720" s="91">
        <f>RADIANS('貼り付けシート（日射量等）'!I1717)</f>
        <v>0.79587013890941427</v>
      </c>
      <c r="I1720" s="91">
        <f>IF('貼り付けシート（日射量等）'!J1717&lt;0,RADIANS(360+('貼り付けシート（日射量等）'!J1717)),RADIANS('貼り付けシート（日射量等）'!J1717))</f>
        <v>5.9934606513485269</v>
      </c>
    </row>
    <row r="1721" spans="1:9">
      <c r="A1721" s="20">
        <v>41711</v>
      </c>
      <c r="B1721" s="35" t="s">
        <v>371</v>
      </c>
      <c r="C1721" s="90">
        <f t="shared" si="78"/>
        <v>301.41386979561145</v>
      </c>
      <c r="D1721" s="90">
        <f t="shared" si="79"/>
        <v>53.564257139634243</v>
      </c>
      <c r="E1721" s="90">
        <f t="shared" si="80"/>
        <v>247.84961265597718</v>
      </c>
      <c r="F1721" s="50">
        <f>'貼り付けシート（日射量等）'!G1718/3.6*10^3</f>
        <v>58.333333333333329</v>
      </c>
      <c r="G1721" s="50">
        <f>'貼り付けシート（日射量等）'!H1718/3.6*10^3</f>
        <v>255.55555555555554</v>
      </c>
      <c r="H1721" s="91">
        <f>RADIANS('貼り付けシート（日射量等）'!I1718)</f>
        <v>0.81681408993334614</v>
      </c>
      <c r="I1721" s="91">
        <f>IF('貼り付けシート（日射量等）'!J1718&lt;0,RADIANS(360+('貼り付けシート（日射量等）'!J1718)),RADIANS('貼り付けシート（日射量等）'!J1718))</f>
        <v>8.7266462599716474E-2</v>
      </c>
    </row>
    <row r="1722" spans="1:9">
      <c r="A1722" s="20">
        <v>41711</v>
      </c>
      <c r="B1722" s="35" t="s">
        <v>372</v>
      </c>
      <c r="C1722" s="90">
        <f t="shared" si="78"/>
        <v>620.72217682135579</v>
      </c>
      <c r="D1722" s="90">
        <f t="shared" si="79"/>
        <v>372.87256416537861</v>
      </c>
      <c r="E1722" s="90">
        <f t="shared" si="80"/>
        <v>247.84961265597718</v>
      </c>
      <c r="F1722" s="50">
        <f>'貼り付けシート（日射量等）'!G1719/3.6*10^3</f>
        <v>427.77777777777777</v>
      </c>
      <c r="G1722" s="50">
        <f>'貼り付けシート（日射量等）'!H1719/3.6*10^3</f>
        <v>255.55555555555554</v>
      </c>
      <c r="H1722" s="91">
        <f>RADIANS('貼り付けシート（日射量等）'!I1719)</f>
        <v>0.76270888312152207</v>
      </c>
      <c r="I1722" s="91">
        <f>IF('貼り付けシート（日射量等）'!J1719&lt;0,RADIANS(360+('貼り付けシート（日射量等）'!J1719)),RADIANS('貼り付けシート（日射量等）'!J1719))</f>
        <v>0.45204027626653132</v>
      </c>
    </row>
    <row r="1723" spans="1:9">
      <c r="A1723" s="20">
        <v>41711</v>
      </c>
      <c r="B1723" s="35" t="s">
        <v>373</v>
      </c>
      <c r="C1723" s="90">
        <f t="shared" si="78"/>
        <v>528.62368814874878</v>
      </c>
      <c r="D1723" s="90">
        <f t="shared" si="79"/>
        <v>318.49032089694202</v>
      </c>
      <c r="E1723" s="90">
        <f t="shared" si="80"/>
        <v>210.13336725180676</v>
      </c>
      <c r="F1723" s="50">
        <f>'貼り付けシート（日射量等）'!G1720/3.6*10^3</f>
        <v>416.66666666666663</v>
      </c>
      <c r="G1723" s="50">
        <f>'貼り付けシート（日射量等）'!H1720/3.6*10^3</f>
        <v>216.66666666666669</v>
      </c>
      <c r="H1723" s="91">
        <f>RADIANS('貼り付けシート（日射量等）'!I1720)</f>
        <v>0.64751715248989627</v>
      </c>
      <c r="I1723" s="91">
        <f>IF('貼り付けシート（日射量等）'!J1720&lt;0,RADIANS(360+('貼り付けシート（日射量等）'!J1720)),RADIANS('貼り付けシート（日射量等）'!J1720))</f>
        <v>0.76096355386952774</v>
      </c>
    </row>
    <row r="1724" spans="1:9">
      <c r="A1724" s="20">
        <v>41711</v>
      </c>
      <c r="B1724" s="35" t="s">
        <v>374</v>
      </c>
      <c r="C1724" s="90">
        <f t="shared" si="78"/>
        <v>284.7877730579529</v>
      </c>
      <c r="D1724" s="90">
        <f t="shared" si="79"/>
        <v>112.37065121031657</v>
      </c>
      <c r="E1724" s="90">
        <f t="shared" si="80"/>
        <v>172.41712184763631</v>
      </c>
      <c r="F1724" s="50">
        <f>'貼り付けシート（日射量等）'!G1721/3.6*10^3</f>
        <v>186.11111111111111</v>
      </c>
      <c r="G1724" s="50">
        <f>'貼り付けシート（日射量等）'!H1721/3.6*10^3</f>
        <v>177.77777777777777</v>
      </c>
      <c r="H1724" s="91">
        <f>RADIANS('貼り付けシート（日射量等）'!I1721)</f>
        <v>0.4921828490624009</v>
      </c>
      <c r="I1724" s="91">
        <f>IF('貼り付けシート（日射量等）'!J1721&lt;0,RADIANS(360+('貼り付けシート（日射量等）'!J1721)),RADIANS('貼り付けシート（日射量等）'!J1721))</f>
        <v>1.0122909661567112</v>
      </c>
    </row>
    <row r="1725" spans="1:9">
      <c r="A1725" s="20">
        <v>41711</v>
      </c>
      <c r="B1725" s="35" t="s">
        <v>375</v>
      </c>
      <c r="C1725" s="90">
        <f t="shared" si="78"/>
        <v>73.572043707074812</v>
      </c>
      <c r="D1725" s="90">
        <f t="shared" si="79"/>
        <v>8.9156230142111941</v>
      </c>
      <c r="E1725" s="90">
        <f t="shared" si="80"/>
        <v>64.65642069286362</v>
      </c>
      <c r="F1725" s="50">
        <f>'貼り付けシート（日射量等）'!G1722/3.6*10^3</f>
        <v>22.222222222222221</v>
      </c>
      <c r="G1725" s="50">
        <f>'貼り付けシート（日射量等）'!H1722/3.6*10^3</f>
        <v>66.666666666666671</v>
      </c>
      <c r="H1725" s="91">
        <f>RADIANS('貼り付けシート（日射量等）'!I1722)</f>
        <v>0.31241393610698498</v>
      </c>
      <c r="I1725" s="91">
        <f>IF('貼り付けシート（日射量等）'!J1722&lt;0,RADIANS(360+('貼り付けシート（日射量等）'!J1722)),RADIANS('貼り付けシート（日射量等）'!J1722))</f>
        <v>1.2182398178920419</v>
      </c>
    </row>
    <row r="1726" spans="1:9">
      <c r="A1726" s="20">
        <v>41711</v>
      </c>
      <c r="B1726" s="35" t="s">
        <v>376</v>
      </c>
      <c r="C1726" s="90">
        <f t="shared" si="78"/>
        <v>32.575805258699809</v>
      </c>
      <c r="D1726" s="90">
        <f t="shared" si="79"/>
        <v>5.6356299700066339</v>
      </c>
      <c r="E1726" s="90">
        <f t="shared" si="80"/>
        <v>26.940175288693172</v>
      </c>
      <c r="F1726" s="50">
        <f>'貼り付けシート（日射量等）'!G1723/3.6*10^3</f>
        <v>33.333333333333336</v>
      </c>
      <c r="G1726" s="50">
        <f>'貼り付けシート（日射量等）'!H1723/3.6*10^3</f>
        <v>27.777777777777779</v>
      </c>
      <c r="H1726" s="91">
        <f>RADIANS('貼り付けシート（日射量等）'!I1723)</f>
        <v>0.11868238913561441</v>
      </c>
      <c r="I1726" s="91">
        <f>IF('貼り付けシート（日射量等）'!J1723&lt;0,RADIANS(360+('貼り付けシート（日射量等）'!J1723)),RADIANS('貼り付けシート（日射量等）'!J1723))</f>
        <v>1.3997540600994522</v>
      </c>
    </row>
    <row r="1727" spans="1:9">
      <c r="A1727" s="20">
        <v>41711</v>
      </c>
      <c r="B1727" s="35" t="s">
        <v>377</v>
      </c>
      <c r="C1727" s="90">
        <f t="shared" si="78"/>
        <v>0</v>
      </c>
      <c r="D1727" s="90">
        <f t="shared" si="79"/>
        <v>0</v>
      </c>
      <c r="E1727" s="90">
        <f t="shared" si="80"/>
        <v>0</v>
      </c>
      <c r="F1727" s="50">
        <f>'貼り付けシート（日射量等）'!G1724/3.6*10^3</f>
        <v>0</v>
      </c>
      <c r="G1727" s="50">
        <f>'貼り付けシート（日射量等）'!H1724/3.6*10^3</f>
        <v>0</v>
      </c>
      <c r="H1727" s="91">
        <f>RADIANS('貼り付けシート（日射量等）'!I1724)</f>
        <v>0</v>
      </c>
      <c r="I1727" s="91">
        <f>IF('貼り付けシート（日射量等）'!J1724&lt;0,RADIANS(360+('貼り付けシート（日射量等）'!J1724)),RADIANS('貼り付けシート（日射量等）'!J1724))</f>
        <v>0</v>
      </c>
    </row>
    <row r="1728" spans="1:9">
      <c r="A1728" s="20">
        <v>41711</v>
      </c>
      <c r="B1728" s="35" t="s">
        <v>378</v>
      </c>
      <c r="C1728" s="90">
        <f t="shared" si="78"/>
        <v>0</v>
      </c>
      <c r="D1728" s="90">
        <f t="shared" si="79"/>
        <v>0</v>
      </c>
      <c r="E1728" s="90">
        <f t="shared" si="80"/>
        <v>0</v>
      </c>
      <c r="F1728" s="50">
        <f>'貼り付けシート（日射量等）'!G1725/3.6*10^3</f>
        <v>0</v>
      </c>
      <c r="G1728" s="50">
        <f>'貼り付けシート（日射量等）'!H1725/3.6*10^3</f>
        <v>0</v>
      </c>
      <c r="H1728" s="91">
        <f>RADIANS('貼り付けシート（日射量等）'!I1725)</f>
        <v>0</v>
      </c>
      <c r="I1728" s="91">
        <f>IF('貼り付けシート（日射量等）'!J1725&lt;0,RADIANS(360+('貼り付けシート（日射量等）'!J1725)),RADIANS('貼り付けシート（日射量等）'!J1725))</f>
        <v>0</v>
      </c>
    </row>
    <row r="1729" spans="1:9">
      <c r="A1729" s="20">
        <v>41711</v>
      </c>
      <c r="B1729" s="35" t="s">
        <v>379</v>
      </c>
      <c r="C1729" s="90">
        <f t="shared" si="78"/>
        <v>0</v>
      </c>
      <c r="D1729" s="90">
        <f t="shared" si="79"/>
        <v>0</v>
      </c>
      <c r="E1729" s="90">
        <f t="shared" si="80"/>
        <v>0</v>
      </c>
      <c r="F1729" s="50">
        <f>'貼り付けシート（日射量等）'!G1726/3.6*10^3</f>
        <v>0</v>
      </c>
      <c r="G1729" s="50">
        <f>'貼り付けシート（日射量等）'!H1726/3.6*10^3</f>
        <v>0</v>
      </c>
      <c r="H1729" s="91">
        <f>RADIANS('貼り付けシート（日射量等）'!I1726)</f>
        <v>0</v>
      </c>
      <c r="I1729" s="91">
        <f>IF('貼り付けシート（日射量等）'!J1726&lt;0,RADIANS(360+('貼り付けシート（日射量等）'!J1726)),RADIANS('貼り付けシート（日射量等）'!J1726))</f>
        <v>0</v>
      </c>
    </row>
    <row r="1730" spans="1:9">
      <c r="A1730" s="20">
        <v>41711</v>
      </c>
      <c r="B1730" s="35" t="s">
        <v>380</v>
      </c>
      <c r="C1730" s="90">
        <f t="shared" si="78"/>
        <v>0</v>
      </c>
      <c r="D1730" s="90">
        <f t="shared" si="79"/>
        <v>0</v>
      </c>
      <c r="E1730" s="90">
        <f t="shared" si="80"/>
        <v>0</v>
      </c>
      <c r="F1730" s="50">
        <f>'貼り付けシート（日射量等）'!G1727/3.6*10^3</f>
        <v>0</v>
      </c>
      <c r="G1730" s="50">
        <f>'貼り付けシート（日射量等）'!H1727/3.6*10^3</f>
        <v>0</v>
      </c>
      <c r="H1730" s="91">
        <f>RADIANS('貼り付けシート（日射量等）'!I1727)</f>
        <v>0</v>
      </c>
      <c r="I1730" s="91">
        <f>IF('貼り付けシート（日射量等）'!J1727&lt;0,RADIANS(360+('貼り付けシート（日射量等）'!J1727)),RADIANS('貼り付けシート（日射量等）'!J1727))</f>
        <v>0</v>
      </c>
    </row>
    <row r="1731" spans="1:9">
      <c r="A1731" s="20">
        <v>41711</v>
      </c>
      <c r="B1731" s="35" t="s">
        <v>381</v>
      </c>
      <c r="C1731" s="90">
        <f t="shared" si="78"/>
        <v>0</v>
      </c>
      <c r="D1731" s="90">
        <f t="shared" si="79"/>
        <v>0</v>
      </c>
      <c r="E1731" s="90">
        <f t="shared" si="80"/>
        <v>0</v>
      </c>
      <c r="F1731" s="50">
        <f>'貼り付けシート（日射量等）'!G1728/3.6*10^3</f>
        <v>0</v>
      </c>
      <c r="G1731" s="50">
        <f>'貼り付けシート（日射量等）'!H1728/3.6*10^3</f>
        <v>0</v>
      </c>
      <c r="H1731" s="91">
        <f>RADIANS('貼り付けシート（日射量等）'!I1728)</f>
        <v>0</v>
      </c>
      <c r="I1731" s="91">
        <f>IF('貼り付けシート（日射量等）'!J1728&lt;0,RADIANS(360+('貼り付けシート（日射量等）'!J1728)),RADIANS('貼り付けシート（日射量等）'!J1728))</f>
        <v>0</v>
      </c>
    </row>
    <row r="1732" spans="1:9">
      <c r="A1732" s="20">
        <v>41711</v>
      </c>
      <c r="B1732" s="35" t="s">
        <v>382</v>
      </c>
      <c r="C1732" s="90">
        <f t="shared" si="78"/>
        <v>0</v>
      </c>
      <c r="D1732" s="90">
        <f t="shared" si="79"/>
        <v>0</v>
      </c>
      <c r="E1732" s="90">
        <f t="shared" si="80"/>
        <v>0</v>
      </c>
      <c r="F1732" s="50">
        <f>'貼り付けシート（日射量等）'!G1729/3.6*10^3</f>
        <v>0</v>
      </c>
      <c r="G1732" s="50">
        <f>'貼り付けシート（日射量等）'!H1729/3.6*10^3</f>
        <v>0</v>
      </c>
      <c r="H1732" s="91">
        <f>RADIANS('貼り付けシート（日射量等）'!I1729)</f>
        <v>0</v>
      </c>
      <c r="I1732" s="91">
        <f>IF('貼り付けシート（日射量等）'!J1729&lt;0,RADIANS(360+('貼り付けシート（日射量等）'!J1729)),RADIANS('貼り付けシート（日射量等）'!J1729))</f>
        <v>0</v>
      </c>
    </row>
    <row r="1733" spans="1:9">
      <c r="A1733" s="20">
        <v>41711</v>
      </c>
      <c r="B1733" s="35" t="s">
        <v>383</v>
      </c>
      <c r="C1733" s="90">
        <f t="shared" si="78"/>
        <v>0</v>
      </c>
      <c r="D1733" s="90">
        <f t="shared" si="79"/>
        <v>0</v>
      </c>
      <c r="E1733" s="90">
        <f t="shared" si="80"/>
        <v>0</v>
      </c>
      <c r="F1733" s="50">
        <f>'貼り付けシート（日射量等）'!G1730/3.6*10^3</f>
        <v>0</v>
      </c>
      <c r="G1733" s="50">
        <f>'貼り付けシート（日射量等）'!H1730/3.6*10^3</f>
        <v>0</v>
      </c>
      <c r="H1733" s="91">
        <f>RADIANS('貼り付けシート（日射量等）'!I1730)</f>
        <v>0</v>
      </c>
      <c r="I1733" s="91">
        <f>IF('貼り付けシート（日射量等）'!J1730&lt;0,RADIANS(360+('貼り付けシート（日射量等）'!J1730)),RADIANS('貼り付けシート（日射量等）'!J1730))</f>
        <v>0</v>
      </c>
    </row>
    <row r="1734" spans="1:9">
      <c r="A1734" s="20">
        <v>41712</v>
      </c>
      <c r="B1734" s="35" t="s">
        <v>360</v>
      </c>
      <c r="C1734" s="90">
        <f t="shared" si="78"/>
        <v>0</v>
      </c>
      <c r="D1734" s="90">
        <f t="shared" si="79"/>
        <v>0</v>
      </c>
      <c r="E1734" s="90">
        <f t="shared" si="80"/>
        <v>0</v>
      </c>
      <c r="F1734" s="50">
        <f>'貼り付けシート（日射量等）'!G1731/3.6*10^3</f>
        <v>0</v>
      </c>
      <c r="G1734" s="50">
        <f>'貼り付けシート（日射量等）'!H1731/3.6*10^3</f>
        <v>0</v>
      </c>
      <c r="H1734" s="91">
        <f>RADIANS('貼り付けシート（日射量等）'!I1731)</f>
        <v>0</v>
      </c>
      <c r="I1734" s="91">
        <f>IF('貼り付けシート（日射量等）'!J1731&lt;0,RADIANS(360+('貼り付けシート（日射量等）'!J1731)),RADIANS('貼り付けシート（日射量等）'!J1731))</f>
        <v>0</v>
      </c>
    </row>
    <row r="1735" spans="1:9">
      <c r="A1735" s="20">
        <v>41712</v>
      </c>
      <c r="B1735" s="35" t="s">
        <v>361</v>
      </c>
      <c r="C1735" s="90">
        <f t="shared" ref="C1735:C1798" si="81">IF(D1735&lt;0,E1735,D1735+E1735)</f>
        <v>0</v>
      </c>
      <c r="D1735" s="90">
        <f t="shared" ref="D1735:D1798" si="82">F1735*(SIN(H1735)*COS($O$5)+COS(H1735)*SIN($O$5)*COS($O$4-I1735))</f>
        <v>0</v>
      </c>
      <c r="E1735" s="90">
        <f t="shared" ref="E1735:E1798" si="83">G1735*(1+COS($O$5))/2</f>
        <v>0</v>
      </c>
      <c r="F1735" s="50">
        <f>'貼り付けシート（日射量等）'!G1732/3.6*10^3</f>
        <v>0</v>
      </c>
      <c r="G1735" s="50">
        <f>'貼り付けシート（日射量等）'!H1732/3.6*10^3</f>
        <v>0</v>
      </c>
      <c r="H1735" s="91">
        <f>RADIANS('貼り付けシート（日射量等）'!I1732)</f>
        <v>0</v>
      </c>
      <c r="I1735" s="91">
        <f>IF('貼り付けシート（日射量等）'!J1732&lt;0,RADIANS(360+('貼り付けシート（日射量等）'!J1732)),RADIANS('貼り付けシート（日射量等）'!J1732))</f>
        <v>0</v>
      </c>
    </row>
    <row r="1736" spans="1:9">
      <c r="A1736" s="20">
        <v>41712</v>
      </c>
      <c r="B1736" s="35" t="s">
        <v>362</v>
      </c>
      <c r="C1736" s="90">
        <f t="shared" si="81"/>
        <v>0</v>
      </c>
      <c r="D1736" s="90">
        <f t="shared" si="82"/>
        <v>0</v>
      </c>
      <c r="E1736" s="90">
        <f t="shared" si="83"/>
        <v>0</v>
      </c>
      <c r="F1736" s="50">
        <f>'貼り付けシート（日射量等）'!G1733/3.6*10^3</f>
        <v>0</v>
      </c>
      <c r="G1736" s="50">
        <f>'貼り付けシート（日射量等）'!H1733/3.6*10^3</f>
        <v>0</v>
      </c>
      <c r="H1736" s="91">
        <f>RADIANS('貼り付けシート（日射量等）'!I1733)</f>
        <v>0</v>
      </c>
      <c r="I1736" s="91">
        <f>IF('貼り付けシート（日射量等）'!J1733&lt;0,RADIANS(360+('貼り付けシート（日射量等）'!J1733)),RADIANS('貼り付けシート（日射量等）'!J1733))</f>
        <v>0</v>
      </c>
    </row>
    <row r="1737" spans="1:9">
      <c r="A1737" s="20">
        <v>41712</v>
      </c>
      <c r="B1737" s="35" t="s">
        <v>363</v>
      </c>
      <c r="C1737" s="90">
        <f t="shared" si="81"/>
        <v>0</v>
      </c>
      <c r="D1737" s="90">
        <f t="shared" si="82"/>
        <v>0</v>
      </c>
      <c r="E1737" s="90">
        <f t="shared" si="83"/>
        <v>0</v>
      </c>
      <c r="F1737" s="50">
        <f>'貼り付けシート（日射量等）'!G1734/3.6*10^3</f>
        <v>0</v>
      </c>
      <c r="G1737" s="50">
        <f>'貼り付けシート（日射量等）'!H1734/3.6*10^3</f>
        <v>0</v>
      </c>
      <c r="H1737" s="91">
        <f>RADIANS('貼り付けシート（日射量等）'!I1734)</f>
        <v>0</v>
      </c>
      <c r="I1737" s="91">
        <f>IF('貼り付けシート（日射量等）'!J1734&lt;0,RADIANS(360+('貼り付けシート（日射量等）'!J1734)),RADIANS('貼り付けシート（日射量等）'!J1734))</f>
        <v>0</v>
      </c>
    </row>
    <row r="1738" spans="1:9">
      <c r="A1738" s="20">
        <v>41712</v>
      </c>
      <c r="B1738" s="35" t="s">
        <v>364</v>
      </c>
      <c r="C1738" s="90">
        <f t="shared" si="81"/>
        <v>0</v>
      </c>
      <c r="D1738" s="90">
        <f t="shared" si="82"/>
        <v>0</v>
      </c>
      <c r="E1738" s="90">
        <f t="shared" si="83"/>
        <v>0</v>
      </c>
      <c r="F1738" s="50">
        <f>'貼り付けシート（日射量等）'!G1735/3.6*10^3</f>
        <v>0</v>
      </c>
      <c r="G1738" s="50">
        <f>'貼り付けシート（日射量等）'!H1735/3.6*10^3</f>
        <v>0</v>
      </c>
      <c r="H1738" s="91">
        <f>RADIANS('貼り付けシート（日射量等）'!I1735)</f>
        <v>0</v>
      </c>
      <c r="I1738" s="91">
        <f>IF('貼り付けシート（日射量等）'!J1735&lt;0,RADIANS(360+('貼り付けシート（日射量等）'!J1735)),RADIANS('貼り付けシート（日射量等）'!J1735))</f>
        <v>0</v>
      </c>
    </row>
    <row r="1739" spans="1:9">
      <c r="A1739" s="20">
        <v>41712</v>
      </c>
      <c r="B1739" s="35" t="s">
        <v>365</v>
      </c>
      <c r="C1739" s="90">
        <f t="shared" si="81"/>
        <v>16.155991016744586</v>
      </c>
      <c r="D1739" s="90">
        <f t="shared" si="82"/>
        <v>2.6859033723980015</v>
      </c>
      <c r="E1739" s="90">
        <f t="shared" si="83"/>
        <v>13.470087644346586</v>
      </c>
      <c r="F1739" s="50">
        <f>'貼り付けシート（日射量等）'!G1736/3.6*10^3</f>
        <v>63.888888888888886</v>
      </c>
      <c r="G1739" s="50">
        <f>'貼り付けシート（日射量等）'!H1736/3.6*10^3</f>
        <v>13.888888888888889</v>
      </c>
      <c r="H1739" s="91">
        <f>RADIANS('貼り付けシート（日射量等）'!I1736)</f>
        <v>1.7453292519943295E-2</v>
      </c>
      <c r="I1739" s="91">
        <f>IF('貼り付けシート（日射量等）'!J1736&lt;0,RADIANS(360+('貼り付けシート（日射量等）'!J1736)),RADIANS('貼り付けシート（日射量等）'!J1736))</f>
        <v>4.7874381382204465</v>
      </c>
    </row>
    <row r="1740" spans="1:9">
      <c r="A1740" s="20">
        <v>41712</v>
      </c>
      <c r="B1740" s="35" t="s">
        <v>366</v>
      </c>
      <c r="C1740" s="90">
        <f t="shared" si="81"/>
        <v>204.80529192930447</v>
      </c>
      <c r="D1740" s="90">
        <f t="shared" si="82"/>
        <v>153.61895888078746</v>
      </c>
      <c r="E1740" s="90">
        <f t="shared" si="83"/>
        <v>51.186333048517028</v>
      </c>
      <c r="F1740" s="50">
        <f>'貼り付けシート（日射量等）'!G1737/3.6*10^3</f>
        <v>544.44444444444434</v>
      </c>
      <c r="G1740" s="50">
        <f>'貼り付けシート（日射量等）'!H1737/3.6*10^3</f>
        <v>52.777777777777779</v>
      </c>
      <c r="H1740" s="91">
        <f>RADIANS('貼り付けシート（日射量等）'!I1737)</f>
        <v>0.21467549799530256</v>
      </c>
      <c r="I1740" s="91">
        <f>IF('貼り付けシート（日射量等）'!J1737&lt;0,RADIANS(360+('貼り付けシート（日射量等）'!J1737)),RADIANS('貼り付けシート（日射量等）'!J1737))</f>
        <v>4.9602257341678841</v>
      </c>
    </row>
    <row r="1741" spans="1:9">
      <c r="A1741" s="20">
        <v>41712</v>
      </c>
      <c r="B1741" s="35" t="s">
        <v>367</v>
      </c>
      <c r="C1741" s="90">
        <f t="shared" si="81"/>
        <v>448.13111341602212</v>
      </c>
      <c r="D1741" s="90">
        <f t="shared" si="82"/>
        <v>380.78067519428919</v>
      </c>
      <c r="E1741" s="90">
        <f t="shared" si="83"/>
        <v>67.350438221732929</v>
      </c>
      <c r="F1741" s="50">
        <f>'貼り付けシート（日射量等）'!G1738/3.6*10^3</f>
        <v>758.33333333333326</v>
      </c>
      <c r="G1741" s="50">
        <f>'貼り付けシート（日射量等）'!H1738/3.6*10^3</f>
        <v>69.444444444444443</v>
      </c>
      <c r="H1741" s="91">
        <f>RADIANS('貼り付けシート（日射量等）'!I1738)</f>
        <v>0.40317105721069013</v>
      </c>
      <c r="I1741" s="91">
        <f>IF('貼り付けシート（日射量等）'!J1738&lt;0,RADIANS(360+('貼り付けシート（日射量等）'!J1738)),RADIANS('貼り付けシート（日射量等）'!J1738))</f>
        <v>5.1504666226352667</v>
      </c>
    </row>
    <row r="1742" spans="1:9">
      <c r="A1742" s="20">
        <v>41712</v>
      </c>
      <c r="B1742" s="35" t="s">
        <v>368</v>
      </c>
      <c r="C1742" s="90">
        <f t="shared" si="81"/>
        <v>658.44107944595999</v>
      </c>
      <c r="D1742" s="90">
        <f t="shared" si="82"/>
        <v>580.31457110874976</v>
      </c>
      <c r="E1742" s="90">
        <f t="shared" si="83"/>
        <v>78.126508337210183</v>
      </c>
      <c r="F1742" s="50">
        <f>'貼り付けシート（日射量等）'!G1739/3.6*10^3</f>
        <v>844.44444444444446</v>
      </c>
      <c r="G1742" s="50">
        <f>'貼り付けシート（日射量等）'!H1739/3.6*10^3</f>
        <v>80.555555555555543</v>
      </c>
      <c r="H1742" s="91">
        <f>RADIANS('貼り付けシート（日射量等）'!I1739)</f>
        <v>0.57421332390613444</v>
      </c>
      <c r="I1742" s="91">
        <f>IF('貼り付けシート（日射量等）'!J1739&lt;0,RADIANS(360+('貼り付けシート（日射量等）'!J1739)),RADIANS('貼り付けシート（日射量等）'!J1739))</f>
        <v>5.3756140961425354</v>
      </c>
    </row>
    <row r="1743" spans="1:9">
      <c r="A1743" s="20">
        <v>41712</v>
      </c>
      <c r="B1743" s="35" t="s">
        <v>369</v>
      </c>
      <c r="C1743" s="90">
        <f t="shared" si="81"/>
        <v>814.59863454249262</v>
      </c>
      <c r="D1743" s="90">
        <f t="shared" si="82"/>
        <v>725.6960560898051</v>
      </c>
      <c r="E1743" s="90">
        <f t="shared" si="83"/>
        <v>88.902578452687479</v>
      </c>
      <c r="F1743" s="50">
        <f>'貼り付けシート（日射量等）'!G1740/3.6*10^3</f>
        <v>880.55555555555554</v>
      </c>
      <c r="G1743" s="50">
        <f>'貼り付けシート（日射量等）'!H1740/3.6*10^3</f>
        <v>91.666666666666671</v>
      </c>
      <c r="H1743" s="91">
        <f>RADIANS('貼り付けシート（日射量等）'!I1740)</f>
        <v>0.71383966406568078</v>
      </c>
      <c r="I1743" s="91">
        <f>IF('貼り付けシート（日射量等）'!J1740&lt;0,RADIANS(360+('貼り付けシート（日射量等）'!J1740)),RADIANS('貼り付けシート（日射量等）'!J1740))</f>
        <v>5.6531214472096334</v>
      </c>
    </row>
    <row r="1744" spans="1:9">
      <c r="A1744" s="20">
        <v>41712</v>
      </c>
      <c r="B1744" s="35" t="s">
        <v>370</v>
      </c>
      <c r="C1744" s="90">
        <f t="shared" si="81"/>
        <v>905.24348272232896</v>
      </c>
      <c r="D1744" s="90">
        <f t="shared" si="82"/>
        <v>808.25885168303353</v>
      </c>
      <c r="E1744" s="90">
        <f t="shared" si="83"/>
        <v>96.984631039295408</v>
      </c>
      <c r="F1744" s="50">
        <f>'貼り付けシート（日射量等）'!G1741/3.6*10^3</f>
        <v>894.44444444444446</v>
      </c>
      <c r="G1744" s="50">
        <f>'貼り付けシート（日射量等）'!H1741/3.6*10^3</f>
        <v>99.999999999999986</v>
      </c>
      <c r="H1744" s="91">
        <f>RADIANS('貼り付けシート（日射量等）'!I1741)</f>
        <v>0.8028514559173916</v>
      </c>
      <c r="I1744" s="91">
        <f>IF('貼り付けシート（日射量等）'!J1741&lt;0,RADIANS(360+('貼り付けシート（日射量等）'!J1741)),RADIANS('貼り付けシート（日射量等）'!J1741))</f>
        <v>5.9934606513485269</v>
      </c>
    </row>
    <row r="1745" spans="1:9">
      <c r="A1745" s="20">
        <v>41712</v>
      </c>
      <c r="B1745" s="35" t="s">
        <v>371</v>
      </c>
      <c r="C1745" s="90">
        <f t="shared" si="81"/>
        <v>922.49510271384679</v>
      </c>
      <c r="D1745" s="90">
        <f t="shared" si="82"/>
        <v>828.20448920342074</v>
      </c>
      <c r="E1745" s="90">
        <f t="shared" si="83"/>
        <v>94.290613510426098</v>
      </c>
      <c r="F1745" s="50">
        <f>'貼り付けシート（日射量等）'!G1742/3.6*10^3</f>
        <v>900</v>
      </c>
      <c r="G1745" s="50">
        <f>'貼り付けシート（日射量等）'!H1742/3.6*10^3</f>
        <v>97.222222222222214</v>
      </c>
      <c r="H1745" s="91">
        <f>RADIANS('貼り付けシート（日射量等）'!I1742)</f>
        <v>0.82205007768932925</v>
      </c>
      <c r="I1745" s="91">
        <f>IF('貼り付けシート（日射量等）'!J1742&lt;0,RADIANS(360+('貼り付けシート（日射量等）'!J1742)),RADIANS('貼り付けシート（日射量等）'!J1742))</f>
        <v>9.0757121103705138E-2</v>
      </c>
    </row>
    <row r="1746" spans="1:9">
      <c r="A1746" s="20">
        <v>41712</v>
      </c>
      <c r="B1746" s="35" t="s">
        <v>372</v>
      </c>
      <c r="C1746" s="90">
        <f t="shared" si="81"/>
        <v>870.74986363369226</v>
      </c>
      <c r="D1746" s="90">
        <f t="shared" si="82"/>
        <v>776.4592501232662</v>
      </c>
      <c r="E1746" s="90">
        <f t="shared" si="83"/>
        <v>94.290613510426098</v>
      </c>
      <c r="F1746" s="50">
        <f>'貼り付けシート（日射量等）'!G1743/3.6*10^3</f>
        <v>888.88888888888891</v>
      </c>
      <c r="G1746" s="50">
        <f>'貼り付けシート（日射量等）'!H1743/3.6*10^3</f>
        <v>97.222222222222214</v>
      </c>
      <c r="H1746" s="91">
        <f>RADIANS('貼り付けシート（日射量等）'!I1743)</f>
        <v>0.76794487087750496</v>
      </c>
      <c r="I1746" s="91">
        <f>IF('貼り付けシート（日射量等）'!J1743&lt;0,RADIANS(360+('貼り付けシート（日射量等）'!J1743)),RADIANS('貼り付けシート（日射量等）'!J1743))</f>
        <v>0.45727626402251431</v>
      </c>
    </row>
    <row r="1747" spans="1:9">
      <c r="A1747" s="20">
        <v>41712</v>
      </c>
      <c r="B1747" s="35" t="s">
        <v>373</v>
      </c>
      <c r="C1747" s="90">
        <f t="shared" si="81"/>
        <v>749.67887055719314</v>
      </c>
      <c r="D1747" s="90">
        <f t="shared" si="82"/>
        <v>666.16432716224426</v>
      </c>
      <c r="E1747" s="90">
        <f t="shared" si="83"/>
        <v>83.514543394948845</v>
      </c>
      <c r="F1747" s="50">
        <f>'貼り付けシート（日射量等）'!G1744/3.6*10^3</f>
        <v>869.44444444444434</v>
      </c>
      <c r="G1747" s="50">
        <f>'貼り付けシート（日射量等）'!H1744/3.6*10^3</f>
        <v>86.111111111111114</v>
      </c>
      <c r="H1747" s="91">
        <f>RADIANS('貼り付けシート（日射量等）'!I1744)</f>
        <v>0.65275314024587927</v>
      </c>
      <c r="I1747" s="91">
        <f>IF('貼り付けシート（日射量等）'!J1744&lt;0,RADIANS(360+('貼り付けシート（日射量等）'!J1744)),RADIANS('貼り付けシート（日射量等）'!J1744))</f>
        <v>0.76794487087750496</v>
      </c>
    </row>
    <row r="1748" spans="1:9">
      <c r="A1748" s="20">
        <v>41712</v>
      </c>
      <c r="B1748" s="35" t="s">
        <v>374</v>
      </c>
      <c r="C1748" s="90">
        <f t="shared" si="81"/>
        <v>401.47712936155642</v>
      </c>
      <c r="D1748" s="90">
        <f t="shared" si="82"/>
        <v>242.53009515826673</v>
      </c>
      <c r="E1748" s="90">
        <f t="shared" si="83"/>
        <v>158.94703420328972</v>
      </c>
      <c r="F1748" s="50">
        <f>'貼り付けシート（日射量等）'!G1745/3.6*10^3</f>
        <v>399.99999999999994</v>
      </c>
      <c r="G1748" s="50">
        <f>'貼り付けシート（日射量等）'!H1745/3.6*10^3</f>
        <v>163.88888888888889</v>
      </c>
      <c r="H1748" s="91">
        <f>RADIANS('貼り付けシート（日射量等）'!I1745)</f>
        <v>0.49741883681838395</v>
      </c>
      <c r="I1748" s="91">
        <f>IF('貼り付けシート（日射量等）'!J1745&lt;0,RADIANS(360+('貼り付けシート（日射量等）'!J1745)),RADIANS('貼り付けシート（日射量等）'!J1745))</f>
        <v>1.0175269539126941</v>
      </c>
    </row>
    <row r="1749" spans="1:9">
      <c r="A1749" s="20">
        <v>41712</v>
      </c>
      <c r="B1749" s="35" t="s">
        <v>375</v>
      </c>
      <c r="C1749" s="90">
        <f t="shared" si="81"/>
        <v>133.84036304702485</v>
      </c>
      <c r="D1749" s="90">
        <f t="shared" si="82"/>
        <v>36.855732007729436</v>
      </c>
      <c r="E1749" s="90">
        <f t="shared" si="83"/>
        <v>96.984631039295408</v>
      </c>
      <c r="F1749" s="50">
        <f>'貼り付けシート（日射量等）'!G1746/3.6*10^3</f>
        <v>91.666666666666671</v>
      </c>
      <c r="G1749" s="50">
        <f>'貼り付けシート（日射量等）'!H1746/3.6*10^3</f>
        <v>99.999999999999986</v>
      </c>
      <c r="H1749" s="91">
        <f>RADIANS('貼り付けシート（日射量等）'!I1746)</f>
        <v>0.3159045946109737</v>
      </c>
      <c r="I1749" s="91">
        <f>IF('貼り付けシート（日射量等）'!J1746&lt;0,RADIANS(360+('貼り付けシート（日射量等）'!J1746)),RADIANS('貼り付けシート（日射量等）'!J1746))</f>
        <v>1.2252211349000195</v>
      </c>
    </row>
    <row r="1750" spans="1:9">
      <c r="A1750" s="20">
        <v>41712</v>
      </c>
      <c r="B1750" s="35" t="s">
        <v>376</v>
      </c>
      <c r="C1750" s="90">
        <f t="shared" si="81"/>
        <v>44.284053564459811</v>
      </c>
      <c r="D1750" s="90">
        <f t="shared" si="82"/>
        <v>11.955843218027999</v>
      </c>
      <c r="E1750" s="90">
        <f t="shared" si="83"/>
        <v>32.32821034643181</v>
      </c>
      <c r="F1750" s="50">
        <f>'貼り付けシート（日射量等）'!G1747/3.6*10^3</f>
        <v>69.444444444444443</v>
      </c>
      <c r="G1750" s="50">
        <f>'貼り付けシート（日射量等）'!H1747/3.6*10^3</f>
        <v>33.333333333333336</v>
      </c>
      <c r="H1750" s="91">
        <f>RADIANS('貼り付けシート（日射量等）'!I1747)</f>
        <v>0.12391837689159739</v>
      </c>
      <c r="I1750" s="91">
        <f>IF('貼り付けシート（日射量等）'!J1747&lt;0,RADIANS(360+('貼り付けシート（日射量等）'!J1747)),RADIANS('貼り付けシート（日射量等）'!J1747))</f>
        <v>1.4049900478554354</v>
      </c>
    </row>
    <row r="1751" spans="1:9">
      <c r="A1751" s="20">
        <v>41712</v>
      </c>
      <c r="B1751" s="35" t="s">
        <v>377</v>
      </c>
      <c r="C1751" s="90">
        <f t="shared" si="81"/>
        <v>0</v>
      </c>
      <c r="D1751" s="90">
        <f t="shared" si="82"/>
        <v>0</v>
      </c>
      <c r="E1751" s="90">
        <f t="shared" si="83"/>
        <v>0</v>
      </c>
      <c r="F1751" s="50">
        <f>'貼り付けシート（日射量等）'!G1748/3.6*10^3</f>
        <v>0</v>
      </c>
      <c r="G1751" s="50">
        <f>'貼り付けシート（日射量等）'!H1748/3.6*10^3</f>
        <v>0</v>
      </c>
      <c r="H1751" s="91">
        <f>RADIANS('貼り付けシート（日射量等）'!I1748)</f>
        <v>0</v>
      </c>
      <c r="I1751" s="91">
        <f>IF('貼り付けシート（日射量等）'!J1748&lt;0,RADIANS(360+('貼り付けシート（日射量等）'!J1748)),RADIANS('貼り付けシート（日射量等）'!J1748))</f>
        <v>0</v>
      </c>
    </row>
    <row r="1752" spans="1:9">
      <c r="A1752" s="20">
        <v>41712</v>
      </c>
      <c r="B1752" s="35" t="s">
        <v>378</v>
      </c>
      <c r="C1752" s="90">
        <f t="shared" si="81"/>
        <v>0</v>
      </c>
      <c r="D1752" s="90">
        <f t="shared" si="82"/>
        <v>0</v>
      </c>
      <c r="E1752" s="90">
        <f t="shared" si="83"/>
        <v>0</v>
      </c>
      <c r="F1752" s="50">
        <f>'貼り付けシート（日射量等）'!G1749/3.6*10^3</f>
        <v>0</v>
      </c>
      <c r="G1752" s="50">
        <f>'貼り付けシート（日射量等）'!H1749/3.6*10^3</f>
        <v>0</v>
      </c>
      <c r="H1752" s="91">
        <f>RADIANS('貼り付けシート（日射量等）'!I1749)</f>
        <v>0</v>
      </c>
      <c r="I1752" s="91">
        <f>IF('貼り付けシート（日射量等）'!J1749&lt;0,RADIANS(360+('貼り付けシート（日射量等）'!J1749)),RADIANS('貼り付けシート（日射量等）'!J1749))</f>
        <v>0</v>
      </c>
    </row>
    <row r="1753" spans="1:9">
      <c r="A1753" s="20">
        <v>41712</v>
      </c>
      <c r="B1753" s="35" t="s">
        <v>379</v>
      </c>
      <c r="C1753" s="90">
        <f t="shared" si="81"/>
        <v>0</v>
      </c>
      <c r="D1753" s="90">
        <f t="shared" si="82"/>
        <v>0</v>
      </c>
      <c r="E1753" s="90">
        <f t="shared" si="83"/>
        <v>0</v>
      </c>
      <c r="F1753" s="50">
        <f>'貼り付けシート（日射量等）'!G1750/3.6*10^3</f>
        <v>0</v>
      </c>
      <c r="G1753" s="50">
        <f>'貼り付けシート（日射量等）'!H1750/3.6*10^3</f>
        <v>0</v>
      </c>
      <c r="H1753" s="91">
        <f>RADIANS('貼り付けシート（日射量等）'!I1750)</f>
        <v>0</v>
      </c>
      <c r="I1753" s="91">
        <f>IF('貼り付けシート（日射量等）'!J1750&lt;0,RADIANS(360+('貼り付けシート（日射量等）'!J1750)),RADIANS('貼り付けシート（日射量等）'!J1750))</f>
        <v>0</v>
      </c>
    </row>
    <row r="1754" spans="1:9">
      <c r="A1754" s="20">
        <v>41712</v>
      </c>
      <c r="B1754" s="35" t="s">
        <v>380</v>
      </c>
      <c r="C1754" s="90">
        <f t="shared" si="81"/>
        <v>0</v>
      </c>
      <c r="D1754" s="90">
        <f t="shared" si="82"/>
        <v>0</v>
      </c>
      <c r="E1754" s="90">
        <f t="shared" si="83"/>
        <v>0</v>
      </c>
      <c r="F1754" s="50">
        <f>'貼り付けシート（日射量等）'!G1751/3.6*10^3</f>
        <v>0</v>
      </c>
      <c r="G1754" s="50">
        <f>'貼り付けシート（日射量等）'!H1751/3.6*10^3</f>
        <v>0</v>
      </c>
      <c r="H1754" s="91">
        <f>RADIANS('貼り付けシート（日射量等）'!I1751)</f>
        <v>0</v>
      </c>
      <c r="I1754" s="91">
        <f>IF('貼り付けシート（日射量等）'!J1751&lt;0,RADIANS(360+('貼り付けシート（日射量等）'!J1751)),RADIANS('貼り付けシート（日射量等）'!J1751))</f>
        <v>0</v>
      </c>
    </row>
    <row r="1755" spans="1:9">
      <c r="A1755" s="20">
        <v>41712</v>
      </c>
      <c r="B1755" s="35" t="s">
        <v>381</v>
      </c>
      <c r="C1755" s="90">
        <f t="shared" si="81"/>
        <v>0</v>
      </c>
      <c r="D1755" s="90">
        <f t="shared" si="82"/>
        <v>0</v>
      </c>
      <c r="E1755" s="90">
        <f t="shared" si="83"/>
        <v>0</v>
      </c>
      <c r="F1755" s="50">
        <f>'貼り付けシート（日射量等）'!G1752/3.6*10^3</f>
        <v>0</v>
      </c>
      <c r="G1755" s="50">
        <f>'貼り付けシート（日射量等）'!H1752/3.6*10^3</f>
        <v>0</v>
      </c>
      <c r="H1755" s="91">
        <f>RADIANS('貼り付けシート（日射量等）'!I1752)</f>
        <v>0</v>
      </c>
      <c r="I1755" s="91">
        <f>IF('貼り付けシート（日射量等）'!J1752&lt;0,RADIANS(360+('貼り付けシート（日射量等）'!J1752)),RADIANS('貼り付けシート（日射量等）'!J1752))</f>
        <v>0</v>
      </c>
    </row>
    <row r="1756" spans="1:9">
      <c r="A1756" s="20">
        <v>41712</v>
      </c>
      <c r="B1756" s="35" t="s">
        <v>382</v>
      </c>
      <c r="C1756" s="90">
        <f t="shared" si="81"/>
        <v>0</v>
      </c>
      <c r="D1756" s="90">
        <f t="shared" si="82"/>
        <v>0</v>
      </c>
      <c r="E1756" s="90">
        <f t="shared" si="83"/>
        <v>0</v>
      </c>
      <c r="F1756" s="50">
        <f>'貼り付けシート（日射量等）'!G1753/3.6*10^3</f>
        <v>0</v>
      </c>
      <c r="G1756" s="50">
        <f>'貼り付けシート（日射量等）'!H1753/3.6*10^3</f>
        <v>0</v>
      </c>
      <c r="H1756" s="91">
        <f>RADIANS('貼り付けシート（日射量等）'!I1753)</f>
        <v>0</v>
      </c>
      <c r="I1756" s="91">
        <f>IF('貼り付けシート（日射量等）'!J1753&lt;0,RADIANS(360+('貼り付けシート（日射量等）'!J1753)),RADIANS('貼り付けシート（日射量等）'!J1753))</f>
        <v>0</v>
      </c>
    </row>
    <row r="1757" spans="1:9">
      <c r="A1757" s="20">
        <v>41712</v>
      </c>
      <c r="B1757" s="35" t="s">
        <v>383</v>
      </c>
      <c r="C1757" s="90">
        <f t="shared" si="81"/>
        <v>0</v>
      </c>
      <c r="D1757" s="90">
        <f t="shared" si="82"/>
        <v>0</v>
      </c>
      <c r="E1757" s="90">
        <f t="shared" si="83"/>
        <v>0</v>
      </c>
      <c r="F1757" s="50">
        <f>'貼り付けシート（日射量等）'!G1754/3.6*10^3</f>
        <v>0</v>
      </c>
      <c r="G1757" s="50">
        <f>'貼り付けシート（日射量等）'!H1754/3.6*10^3</f>
        <v>0</v>
      </c>
      <c r="H1757" s="91">
        <f>RADIANS('貼り付けシート（日射量等）'!I1754)</f>
        <v>0</v>
      </c>
      <c r="I1757" s="91">
        <f>IF('貼り付けシート（日射量等）'!J1754&lt;0,RADIANS(360+('貼り付けシート（日射量等）'!J1754)),RADIANS('貼り付けシート（日射量等）'!J1754))</f>
        <v>0</v>
      </c>
    </row>
    <row r="1758" spans="1:9">
      <c r="A1758" s="20">
        <v>41713</v>
      </c>
      <c r="B1758" s="35" t="s">
        <v>360</v>
      </c>
      <c r="C1758" s="90">
        <f t="shared" si="81"/>
        <v>0</v>
      </c>
      <c r="D1758" s="90">
        <f t="shared" si="82"/>
        <v>0</v>
      </c>
      <c r="E1758" s="90">
        <f t="shared" si="83"/>
        <v>0</v>
      </c>
      <c r="F1758" s="50">
        <f>'貼り付けシート（日射量等）'!G1755/3.6*10^3</f>
        <v>0</v>
      </c>
      <c r="G1758" s="50">
        <f>'貼り付けシート（日射量等）'!H1755/3.6*10^3</f>
        <v>0</v>
      </c>
      <c r="H1758" s="91">
        <f>RADIANS('貼り付けシート（日射量等）'!I1755)</f>
        <v>0</v>
      </c>
      <c r="I1758" s="91">
        <f>IF('貼り付けシート（日射量等）'!J1755&lt;0,RADIANS(360+('貼り付けシート（日射量等）'!J1755)),RADIANS('貼り付けシート（日射量等）'!J1755))</f>
        <v>0</v>
      </c>
    </row>
    <row r="1759" spans="1:9">
      <c r="A1759" s="20">
        <v>41713</v>
      </c>
      <c r="B1759" s="35" t="s">
        <v>361</v>
      </c>
      <c r="C1759" s="90">
        <f t="shared" si="81"/>
        <v>0</v>
      </c>
      <c r="D1759" s="90">
        <f t="shared" si="82"/>
        <v>0</v>
      </c>
      <c r="E1759" s="90">
        <f t="shared" si="83"/>
        <v>0</v>
      </c>
      <c r="F1759" s="50">
        <f>'貼り付けシート（日射量等）'!G1756/3.6*10^3</f>
        <v>0</v>
      </c>
      <c r="G1759" s="50">
        <f>'貼り付けシート（日射量等）'!H1756/3.6*10^3</f>
        <v>0</v>
      </c>
      <c r="H1759" s="91">
        <f>RADIANS('貼り付けシート（日射量等）'!I1756)</f>
        <v>0</v>
      </c>
      <c r="I1759" s="91">
        <f>IF('貼り付けシート（日射量等）'!J1756&lt;0,RADIANS(360+('貼り付けシート（日射量等）'!J1756)),RADIANS('貼り付けシート（日射量等）'!J1756))</f>
        <v>0</v>
      </c>
    </row>
    <row r="1760" spans="1:9">
      <c r="A1760" s="20">
        <v>41713</v>
      </c>
      <c r="B1760" s="35" t="s">
        <v>362</v>
      </c>
      <c r="C1760" s="90">
        <f t="shared" si="81"/>
        <v>0</v>
      </c>
      <c r="D1760" s="90">
        <f t="shared" si="82"/>
        <v>0</v>
      </c>
      <c r="E1760" s="90">
        <f t="shared" si="83"/>
        <v>0</v>
      </c>
      <c r="F1760" s="50">
        <f>'貼り付けシート（日射量等）'!G1757/3.6*10^3</f>
        <v>0</v>
      </c>
      <c r="G1760" s="50">
        <f>'貼り付けシート（日射量等）'!H1757/3.6*10^3</f>
        <v>0</v>
      </c>
      <c r="H1760" s="91">
        <f>RADIANS('貼り付けシート（日射量等）'!I1757)</f>
        <v>0</v>
      </c>
      <c r="I1760" s="91">
        <f>IF('貼り付けシート（日射量等）'!J1757&lt;0,RADIANS(360+('貼り付けシート（日射量等）'!J1757)),RADIANS('貼り付けシート（日射量等）'!J1757))</f>
        <v>0</v>
      </c>
    </row>
    <row r="1761" spans="1:9">
      <c r="A1761" s="20">
        <v>41713</v>
      </c>
      <c r="B1761" s="35" t="s">
        <v>363</v>
      </c>
      <c r="C1761" s="90">
        <f t="shared" si="81"/>
        <v>0</v>
      </c>
      <c r="D1761" s="90">
        <f t="shared" si="82"/>
        <v>0</v>
      </c>
      <c r="E1761" s="90">
        <f t="shared" si="83"/>
        <v>0</v>
      </c>
      <c r="F1761" s="50">
        <f>'貼り付けシート（日射量等）'!G1758/3.6*10^3</f>
        <v>0</v>
      </c>
      <c r="G1761" s="50">
        <f>'貼り付けシート（日射量等）'!H1758/3.6*10^3</f>
        <v>0</v>
      </c>
      <c r="H1761" s="91">
        <f>RADIANS('貼り付けシート（日射量等）'!I1758)</f>
        <v>0</v>
      </c>
      <c r="I1761" s="91">
        <f>IF('貼り付けシート（日射量等）'!J1758&lt;0,RADIANS(360+('貼り付けシート（日射量等）'!J1758)),RADIANS('貼り付けシート（日射量等）'!J1758))</f>
        <v>0</v>
      </c>
    </row>
    <row r="1762" spans="1:9">
      <c r="A1762" s="20">
        <v>41713</v>
      </c>
      <c r="B1762" s="35" t="s">
        <v>364</v>
      </c>
      <c r="C1762" s="90">
        <f t="shared" si="81"/>
        <v>0</v>
      </c>
      <c r="D1762" s="90">
        <f t="shared" si="82"/>
        <v>0</v>
      </c>
      <c r="E1762" s="90">
        <f t="shared" si="83"/>
        <v>0</v>
      </c>
      <c r="F1762" s="50">
        <f>'貼り付けシート（日射量等）'!G1759/3.6*10^3</f>
        <v>0</v>
      </c>
      <c r="G1762" s="50">
        <f>'貼り付けシート（日射量等）'!H1759/3.6*10^3</f>
        <v>0</v>
      </c>
      <c r="H1762" s="91">
        <f>RADIANS('貼り付けシート（日射量等）'!I1759)</f>
        <v>0</v>
      </c>
      <c r="I1762" s="91">
        <f>IF('貼り付けシート（日射量等）'!J1759&lt;0,RADIANS(360+('貼り付けシート（日射量等）'!J1759)),RADIANS('貼り付けシート（日射量等）'!J1759))</f>
        <v>0</v>
      </c>
    </row>
    <row r="1763" spans="1:9">
      <c r="A1763" s="20">
        <v>41713</v>
      </c>
      <c r="B1763" s="35" t="s">
        <v>365</v>
      </c>
      <c r="C1763" s="90">
        <f t="shared" si="81"/>
        <v>8.7094289509699436</v>
      </c>
      <c r="D1763" s="90">
        <f t="shared" si="82"/>
        <v>0.62737636436199151</v>
      </c>
      <c r="E1763" s="90">
        <f t="shared" si="83"/>
        <v>8.0820525866079524</v>
      </c>
      <c r="F1763" s="50">
        <f>'貼り付けシート（日射量等）'!G1760/3.6*10^3</f>
        <v>13.888888888888889</v>
      </c>
      <c r="G1763" s="50">
        <f>'貼り付けシート（日射量等）'!H1760/3.6*10^3</f>
        <v>8.3333333333333339</v>
      </c>
      <c r="H1763" s="91">
        <f>RADIANS('貼り付けシート（日射量等）'!I1760)</f>
        <v>2.2689280275926284E-2</v>
      </c>
      <c r="I1763" s="91">
        <f>IF('貼り付けシート（日射量等）'!J1760&lt;0,RADIANS(360+('貼り付けシート（日射量等）'!J1760)),RADIANS('貼り付けシート（日射量等）'!J1760))</f>
        <v>4.782202150464463</v>
      </c>
    </row>
    <row r="1764" spans="1:9">
      <c r="A1764" s="20">
        <v>41713</v>
      </c>
      <c r="B1764" s="35" t="s">
        <v>366</v>
      </c>
      <c r="C1764" s="90">
        <f t="shared" si="81"/>
        <v>45.955267758743503</v>
      </c>
      <c r="D1764" s="90">
        <f t="shared" si="82"/>
        <v>5.5450048257037468</v>
      </c>
      <c r="E1764" s="90">
        <f t="shared" si="83"/>
        <v>40.410262933039753</v>
      </c>
      <c r="F1764" s="50">
        <f>'貼り付けシート（日射量等）'!G1761/3.6*10^3</f>
        <v>19.444444444444446</v>
      </c>
      <c r="G1764" s="50">
        <f>'貼り付けシート（日射量等）'!H1761/3.6*10^3</f>
        <v>41.666666666666664</v>
      </c>
      <c r="H1764" s="91">
        <f>RADIANS('貼り付けシート（日射量等）'!I1761)</f>
        <v>0.21991148575128552</v>
      </c>
      <c r="I1764" s="91">
        <f>IF('貼り付けシート（日射量等）'!J1761&lt;0,RADIANS(360+('貼り付けシート（日射量等）'!J1761)),RADIANS('貼り付けシート（日射量等）'!J1761))</f>
        <v>4.9549897464119015</v>
      </c>
    </row>
    <row r="1765" spans="1:9">
      <c r="A1765" s="20">
        <v>41713</v>
      </c>
      <c r="B1765" s="35" t="s">
        <v>367</v>
      </c>
      <c r="C1765" s="90">
        <f t="shared" si="81"/>
        <v>83.855092692592038</v>
      </c>
      <c r="D1765" s="90">
        <f t="shared" si="82"/>
        <v>8.4226018842511508</v>
      </c>
      <c r="E1765" s="90">
        <f t="shared" si="83"/>
        <v>75.432490808340887</v>
      </c>
      <c r="F1765" s="50">
        <f>'貼り付けシート（日射量等）'!G1762/3.6*10^3</f>
        <v>16.666666666666668</v>
      </c>
      <c r="G1765" s="50">
        <f>'貼り付けシート（日射量等）'!H1762/3.6*10^3</f>
        <v>77.777777777777786</v>
      </c>
      <c r="H1765" s="91">
        <f>RADIANS('貼り付けシート（日射量等）'!I1762)</f>
        <v>0.40840704496667307</v>
      </c>
      <c r="I1765" s="91">
        <f>IF('貼り付けシート（日射量等）'!J1762&lt;0,RADIANS(360+('貼り付けシート（日射量等）'!J1762)),RADIANS('貼り付けシート（日射量等）'!J1762))</f>
        <v>5.1469759641312773</v>
      </c>
    </row>
    <row r="1766" spans="1:9">
      <c r="A1766" s="20">
        <v>41713</v>
      </c>
      <c r="B1766" s="35" t="s">
        <v>368</v>
      </c>
      <c r="C1766" s="90">
        <f t="shared" si="81"/>
        <v>198.83252644594012</v>
      </c>
      <c r="D1766" s="90">
        <f t="shared" si="82"/>
        <v>34.497457184911767</v>
      </c>
      <c r="E1766" s="90">
        <f t="shared" si="83"/>
        <v>164.33506926102834</v>
      </c>
      <c r="F1766" s="50">
        <f>'貼り付けシート（日射量等）'!G1763/3.6*10^3</f>
        <v>49.999999999999993</v>
      </c>
      <c r="G1766" s="50">
        <f>'貼り付けシート（日射量等）'!H1763/3.6*10^3</f>
        <v>169.44444444444443</v>
      </c>
      <c r="H1766" s="91">
        <f>RADIANS('貼り付けシート（日射量等）'!I1763)</f>
        <v>0.57944931166211744</v>
      </c>
      <c r="I1766" s="91">
        <f>IF('貼り付けシート（日射量等）'!J1763&lt;0,RADIANS(360+('貼り付けシート（日射量等）'!J1763)),RADIANS('貼り付けシート（日射量等）'!J1763))</f>
        <v>5.3721234376385469</v>
      </c>
    </row>
    <row r="1767" spans="1:9">
      <c r="A1767" s="20">
        <v>41713</v>
      </c>
      <c r="B1767" s="35" t="s">
        <v>369</v>
      </c>
      <c r="C1767" s="90">
        <f t="shared" si="81"/>
        <v>382.58029168981608</v>
      </c>
      <c r="D1767" s="90">
        <f t="shared" si="82"/>
        <v>123.9546089183616</v>
      </c>
      <c r="E1767" s="90">
        <f t="shared" si="83"/>
        <v>258.62568277145448</v>
      </c>
      <c r="F1767" s="50">
        <f>'貼り付けシート（日射量等）'!G1764/3.6*10^3</f>
        <v>150</v>
      </c>
      <c r="G1767" s="50">
        <f>'貼り付けシート（日射量等）'!H1764/3.6*10^3</f>
        <v>266.66666666666669</v>
      </c>
      <c r="H1767" s="91">
        <f>RADIANS('貼り付けシート（日射量等）'!I1764)</f>
        <v>0.71907565182166377</v>
      </c>
      <c r="I1767" s="91">
        <f>IF('貼り付けシート（日射量等）'!J1764&lt;0,RADIANS(360+('貼り付けシート（日射量等）'!J1764)),RADIANS('貼り付けシート（日射量等）'!J1764))</f>
        <v>5.6496307887056449</v>
      </c>
    </row>
    <row r="1768" spans="1:9">
      <c r="A1768" s="20">
        <v>41713</v>
      </c>
      <c r="B1768" s="35" t="s">
        <v>370</v>
      </c>
      <c r="C1768" s="90">
        <f t="shared" si="81"/>
        <v>221.66526325540354</v>
      </c>
      <c r="D1768" s="90">
        <f t="shared" si="82"/>
        <v>27.696001176812725</v>
      </c>
      <c r="E1768" s="90">
        <f t="shared" si="83"/>
        <v>193.96926207859082</v>
      </c>
      <c r="F1768" s="50">
        <f>'貼り付けシート（日射量等）'!G1765/3.6*10^3</f>
        <v>30.555555555555554</v>
      </c>
      <c r="G1768" s="50">
        <f>'貼り付けシート（日射量等）'!H1765/3.6*10^3</f>
        <v>199.99999999999997</v>
      </c>
      <c r="H1768" s="91">
        <f>RADIANS('貼り付けシート（日射量等）'!I1765)</f>
        <v>0.80983277292536893</v>
      </c>
      <c r="I1768" s="91">
        <f>IF('貼り付けシート（日射量等）'!J1765&lt;0,RADIANS(360+('貼り付けシート（日射量等）'!J1765)),RADIANS('貼り付けシート（日射量等）'!J1765))</f>
        <v>5.9917153220965336</v>
      </c>
    </row>
    <row r="1769" spans="1:9">
      <c r="A1769" s="20">
        <v>41713</v>
      </c>
      <c r="B1769" s="35" t="s">
        <v>371</v>
      </c>
      <c r="C1769" s="90">
        <f t="shared" si="81"/>
        <v>147.91010490747502</v>
      </c>
      <c r="D1769" s="90">
        <f t="shared" si="82"/>
        <v>5.1271758774011973</v>
      </c>
      <c r="E1769" s="90">
        <f t="shared" si="83"/>
        <v>142.78292903007383</v>
      </c>
      <c r="F1769" s="50">
        <f>'貼り付けシート（日射量等）'!G1766/3.6*10^3</f>
        <v>5.5555555555555554</v>
      </c>
      <c r="G1769" s="50">
        <f>'貼り付けシート（日射量等）'!H1766/3.6*10^3</f>
        <v>147.22222222222223</v>
      </c>
      <c r="H1769" s="91">
        <f>RADIANS('貼り付けシート（日射量等）'!I1766)</f>
        <v>0.82903139469730658</v>
      </c>
      <c r="I1769" s="91">
        <f>IF('貼り付けシート（日射量等）'!J1766&lt;0,RADIANS(360+('貼り付けシート（日射量等）'!J1766)),RADIANS('貼り付けシート（日射量等）'!J1766))</f>
        <v>9.250245035569947E-2</v>
      </c>
    </row>
    <row r="1770" spans="1:9">
      <c r="A1770" s="20">
        <v>41713</v>
      </c>
      <c r="B1770" s="35" t="s">
        <v>372</v>
      </c>
      <c r="C1770" s="90">
        <f t="shared" si="81"/>
        <v>144.43807899844529</v>
      </c>
      <c r="D1770" s="90">
        <f t="shared" si="82"/>
        <v>9.7372025549794294</v>
      </c>
      <c r="E1770" s="90">
        <f t="shared" si="83"/>
        <v>134.70087644346586</v>
      </c>
      <c r="F1770" s="50">
        <f>'貼り付けシート（日射量等）'!G1767/3.6*10^3</f>
        <v>11.111111111111111</v>
      </c>
      <c r="G1770" s="50">
        <f>'貼り付けシート（日射量等）'!H1767/3.6*10^3</f>
        <v>138.88888888888889</v>
      </c>
      <c r="H1770" s="91">
        <f>RADIANS('貼り付けシート（日射量等）'!I1767)</f>
        <v>0.77492618788548229</v>
      </c>
      <c r="I1770" s="91">
        <f>IF('貼り付けシート（日射量等）'!J1767&lt;0,RADIANS(360+('貼り付けシート（日射量等）'!J1767)),RADIANS('貼り付けシート（日射量等）'!J1767))</f>
        <v>0.46076692252650298</v>
      </c>
    </row>
    <row r="1771" spans="1:9">
      <c r="A1771" s="20">
        <v>41713</v>
      </c>
      <c r="B1771" s="35" t="s">
        <v>373</v>
      </c>
      <c r="C1771" s="90">
        <f t="shared" si="81"/>
        <v>124.37968926222092</v>
      </c>
      <c r="D1771" s="90">
        <f t="shared" si="82"/>
        <v>8.5369355208402737</v>
      </c>
      <c r="E1771" s="90">
        <f t="shared" si="83"/>
        <v>115.84275374138065</v>
      </c>
      <c r="F1771" s="50">
        <f>'貼り付けシート（日射量等）'!G1768/3.6*10^3</f>
        <v>11.111111111111111</v>
      </c>
      <c r="G1771" s="50">
        <f>'貼り付けシート（日射量等）'!H1768/3.6*10^3</f>
        <v>119.44444444444444</v>
      </c>
      <c r="H1771" s="91">
        <f>RADIANS('貼り付けシート（日射量等）'!I1768)</f>
        <v>0.65798912800186227</v>
      </c>
      <c r="I1771" s="91">
        <f>IF('貼り付けシート（日射量等）'!J1768&lt;0,RADIANS(360+('貼り付けシート（日射量等）'!J1768)),RADIANS('貼り付けシート（日射量等）'!J1768))</f>
        <v>0.77318085863348796</v>
      </c>
    </row>
    <row r="1772" spans="1:9">
      <c r="A1772" s="20">
        <v>41713</v>
      </c>
      <c r="B1772" s="35" t="s">
        <v>374</v>
      </c>
      <c r="C1772" s="90">
        <f t="shared" si="81"/>
        <v>98.342363438103462</v>
      </c>
      <c r="D1772" s="90">
        <f t="shared" si="82"/>
        <v>6.7457674565466794</v>
      </c>
      <c r="E1772" s="90">
        <f t="shared" si="83"/>
        <v>91.596595981556789</v>
      </c>
      <c r="F1772" s="50">
        <f>'貼り付けシート（日射量等）'!G1769/3.6*10^3</f>
        <v>11.111111111111111</v>
      </c>
      <c r="G1772" s="50">
        <f>'貼り付けシート（日射量等）'!H1769/3.6*10^3</f>
        <v>94.444444444444443</v>
      </c>
      <c r="H1772" s="91">
        <f>RADIANS('貼り付けシート（日射量等）'!I1769)</f>
        <v>0.50090949532237261</v>
      </c>
      <c r="I1772" s="91">
        <f>IF('貼り付けシート（日射量等）'!J1769&lt;0,RADIANS(360+('貼り付けシート（日射量等）'!J1769)),RADIANS('貼り付けシート（日射量等）'!J1769))</f>
        <v>1.0245082709206714</v>
      </c>
    </row>
    <row r="1773" spans="1:9">
      <c r="A1773" s="20">
        <v>41713</v>
      </c>
      <c r="B1773" s="35" t="s">
        <v>375</v>
      </c>
      <c r="C1773" s="90">
        <f t="shared" si="81"/>
        <v>66.017468682928708</v>
      </c>
      <c r="D1773" s="90">
        <f t="shared" si="82"/>
        <v>6.7490830478037287</v>
      </c>
      <c r="E1773" s="90">
        <f t="shared" si="83"/>
        <v>59.268385635124979</v>
      </c>
      <c r="F1773" s="50">
        <f>'貼り付けシート（日射量等）'!G1770/3.6*10^3</f>
        <v>16.666666666666668</v>
      </c>
      <c r="G1773" s="50">
        <f>'貼り付けシート（日射量等）'!H1770/3.6*10^3</f>
        <v>61.111111111111107</v>
      </c>
      <c r="H1773" s="91">
        <f>RADIANS('貼り付けシート（日射量等）'!I1770)</f>
        <v>0.32114058236695664</v>
      </c>
      <c r="I1773" s="91">
        <f>IF('貼り付けシート（日射量等）'!J1770&lt;0,RADIANS(360+('貼り付けシート（日射量等）'!J1770)),RADIANS('貼り付けシート（日射量等）'!J1770))</f>
        <v>1.2304571226560024</v>
      </c>
    </row>
    <row r="1774" spans="1:9">
      <c r="A1774" s="20">
        <v>41713</v>
      </c>
      <c r="B1774" s="35" t="s">
        <v>376</v>
      </c>
      <c r="C1774" s="90">
        <f t="shared" si="81"/>
        <v>28.57256935969292</v>
      </c>
      <c r="D1774" s="90">
        <f t="shared" si="82"/>
        <v>4.3264115998690702</v>
      </c>
      <c r="E1774" s="90">
        <f t="shared" si="83"/>
        <v>24.246157759823852</v>
      </c>
      <c r="F1774" s="50">
        <f>'貼り付けシート（日射量等）'!G1771/3.6*10^3</f>
        <v>24.999999999999996</v>
      </c>
      <c r="G1774" s="50">
        <f>'貼り付けシート（日射量等）'!H1771/3.6*10^3</f>
        <v>24.999999999999996</v>
      </c>
      <c r="H1774" s="91">
        <f>RADIANS('貼り付けシート（日射量等）'!I1771)</f>
        <v>0.12740903539558607</v>
      </c>
      <c r="I1774" s="91">
        <f>IF('貼り付けシート（日射量等）'!J1771&lt;0,RADIANS(360+('貼り付けシート（日射量等）'!J1771)),RADIANS('貼り付けシート（日射量等）'!J1771))</f>
        <v>1.4119713648634127</v>
      </c>
    </row>
    <row r="1775" spans="1:9">
      <c r="A1775" s="20">
        <v>41713</v>
      </c>
      <c r="B1775" s="35" t="s">
        <v>377</v>
      </c>
      <c r="C1775" s="90">
        <f t="shared" si="81"/>
        <v>0</v>
      </c>
      <c r="D1775" s="90">
        <f t="shared" si="82"/>
        <v>0</v>
      </c>
      <c r="E1775" s="90">
        <f t="shared" si="83"/>
        <v>0</v>
      </c>
      <c r="F1775" s="50">
        <f>'貼り付けシート（日射量等）'!G1772/3.6*10^3</f>
        <v>0</v>
      </c>
      <c r="G1775" s="50">
        <f>'貼り付けシート（日射量等）'!H1772/3.6*10^3</f>
        <v>0</v>
      </c>
      <c r="H1775" s="91">
        <f>RADIANS('貼り付けシート（日射量等）'!I1772)</f>
        <v>0</v>
      </c>
      <c r="I1775" s="91">
        <f>IF('貼り付けシート（日射量等）'!J1772&lt;0,RADIANS(360+('貼り付けシート（日射量等）'!J1772)),RADIANS('貼り付けシート（日射量等）'!J1772))</f>
        <v>0</v>
      </c>
    </row>
    <row r="1776" spans="1:9">
      <c r="A1776" s="20">
        <v>41713</v>
      </c>
      <c r="B1776" s="35" t="s">
        <v>378</v>
      </c>
      <c r="C1776" s="90">
        <f t="shared" si="81"/>
        <v>0</v>
      </c>
      <c r="D1776" s="90">
        <f t="shared" si="82"/>
        <v>0</v>
      </c>
      <c r="E1776" s="90">
        <f t="shared" si="83"/>
        <v>0</v>
      </c>
      <c r="F1776" s="50">
        <f>'貼り付けシート（日射量等）'!G1773/3.6*10^3</f>
        <v>0</v>
      </c>
      <c r="G1776" s="50">
        <f>'貼り付けシート（日射量等）'!H1773/3.6*10^3</f>
        <v>0</v>
      </c>
      <c r="H1776" s="91">
        <f>RADIANS('貼り付けシート（日射量等）'!I1773)</f>
        <v>0</v>
      </c>
      <c r="I1776" s="91">
        <f>IF('貼り付けシート（日射量等）'!J1773&lt;0,RADIANS(360+('貼り付けシート（日射量等）'!J1773)),RADIANS('貼り付けシート（日射量等）'!J1773))</f>
        <v>0</v>
      </c>
    </row>
    <row r="1777" spans="1:9">
      <c r="A1777" s="20">
        <v>41713</v>
      </c>
      <c r="B1777" s="35" t="s">
        <v>379</v>
      </c>
      <c r="C1777" s="90">
        <f t="shared" si="81"/>
        <v>0</v>
      </c>
      <c r="D1777" s="90">
        <f t="shared" si="82"/>
        <v>0</v>
      </c>
      <c r="E1777" s="90">
        <f t="shared" si="83"/>
        <v>0</v>
      </c>
      <c r="F1777" s="50">
        <f>'貼り付けシート（日射量等）'!G1774/3.6*10^3</f>
        <v>0</v>
      </c>
      <c r="G1777" s="50">
        <f>'貼り付けシート（日射量等）'!H1774/3.6*10^3</f>
        <v>0</v>
      </c>
      <c r="H1777" s="91">
        <f>RADIANS('貼り付けシート（日射量等）'!I1774)</f>
        <v>0</v>
      </c>
      <c r="I1777" s="91">
        <f>IF('貼り付けシート（日射量等）'!J1774&lt;0,RADIANS(360+('貼り付けシート（日射量等）'!J1774)),RADIANS('貼り付けシート（日射量等）'!J1774))</f>
        <v>0</v>
      </c>
    </row>
    <row r="1778" spans="1:9">
      <c r="A1778" s="20">
        <v>41713</v>
      </c>
      <c r="B1778" s="35" t="s">
        <v>380</v>
      </c>
      <c r="C1778" s="90">
        <f t="shared" si="81"/>
        <v>0</v>
      </c>
      <c r="D1778" s="90">
        <f t="shared" si="82"/>
        <v>0</v>
      </c>
      <c r="E1778" s="90">
        <f t="shared" si="83"/>
        <v>0</v>
      </c>
      <c r="F1778" s="50">
        <f>'貼り付けシート（日射量等）'!G1775/3.6*10^3</f>
        <v>0</v>
      </c>
      <c r="G1778" s="50">
        <f>'貼り付けシート（日射量等）'!H1775/3.6*10^3</f>
        <v>0</v>
      </c>
      <c r="H1778" s="91">
        <f>RADIANS('貼り付けシート（日射量等）'!I1775)</f>
        <v>0</v>
      </c>
      <c r="I1778" s="91">
        <f>IF('貼り付けシート（日射量等）'!J1775&lt;0,RADIANS(360+('貼り付けシート（日射量等）'!J1775)),RADIANS('貼り付けシート（日射量等）'!J1775))</f>
        <v>0</v>
      </c>
    </row>
    <row r="1779" spans="1:9">
      <c r="A1779" s="20">
        <v>41713</v>
      </c>
      <c r="B1779" s="35" t="s">
        <v>381</v>
      </c>
      <c r="C1779" s="90">
        <f t="shared" si="81"/>
        <v>0</v>
      </c>
      <c r="D1779" s="90">
        <f t="shared" si="82"/>
        <v>0</v>
      </c>
      <c r="E1779" s="90">
        <f t="shared" si="83"/>
        <v>0</v>
      </c>
      <c r="F1779" s="50">
        <f>'貼り付けシート（日射量等）'!G1776/3.6*10^3</f>
        <v>0</v>
      </c>
      <c r="G1779" s="50">
        <f>'貼り付けシート（日射量等）'!H1776/3.6*10^3</f>
        <v>0</v>
      </c>
      <c r="H1779" s="91">
        <f>RADIANS('貼り付けシート（日射量等）'!I1776)</f>
        <v>0</v>
      </c>
      <c r="I1779" s="91">
        <f>IF('貼り付けシート（日射量等）'!J1776&lt;0,RADIANS(360+('貼り付けシート（日射量等）'!J1776)),RADIANS('貼り付けシート（日射量等）'!J1776))</f>
        <v>0</v>
      </c>
    </row>
    <row r="1780" spans="1:9">
      <c r="A1780" s="20">
        <v>41713</v>
      </c>
      <c r="B1780" s="35" t="s">
        <v>382</v>
      </c>
      <c r="C1780" s="90">
        <f t="shared" si="81"/>
        <v>0</v>
      </c>
      <c r="D1780" s="90">
        <f t="shared" si="82"/>
        <v>0</v>
      </c>
      <c r="E1780" s="90">
        <f t="shared" si="83"/>
        <v>0</v>
      </c>
      <c r="F1780" s="50">
        <f>'貼り付けシート（日射量等）'!G1777/3.6*10^3</f>
        <v>0</v>
      </c>
      <c r="G1780" s="50">
        <f>'貼り付けシート（日射量等）'!H1777/3.6*10^3</f>
        <v>0</v>
      </c>
      <c r="H1780" s="91">
        <f>RADIANS('貼り付けシート（日射量等）'!I1777)</f>
        <v>0</v>
      </c>
      <c r="I1780" s="91">
        <f>IF('貼り付けシート（日射量等）'!J1777&lt;0,RADIANS(360+('貼り付けシート（日射量等）'!J1777)),RADIANS('貼り付けシート（日射量等）'!J1777))</f>
        <v>0</v>
      </c>
    </row>
    <row r="1781" spans="1:9">
      <c r="A1781" s="20">
        <v>41713</v>
      </c>
      <c r="B1781" s="35" t="s">
        <v>383</v>
      </c>
      <c r="C1781" s="90">
        <f t="shared" si="81"/>
        <v>0</v>
      </c>
      <c r="D1781" s="90">
        <f t="shared" si="82"/>
        <v>0</v>
      </c>
      <c r="E1781" s="90">
        <f t="shared" si="83"/>
        <v>0</v>
      </c>
      <c r="F1781" s="50">
        <f>'貼り付けシート（日射量等）'!G1778/3.6*10^3</f>
        <v>0</v>
      </c>
      <c r="G1781" s="50">
        <f>'貼り付けシート（日射量等）'!H1778/3.6*10^3</f>
        <v>0</v>
      </c>
      <c r="H1781" s="91">
        <f>RADIANS('貼り付けシート（日射量等）'!I1778)</f>
        <v>0</v>
      </c>
      <c r="I1781" s="91">
        <f>IF('貼り付けシート（日射量等）'!J1778&lt;0,RADIANS(360+('貼り付けシート（日射量等）'!J1778)),RADIANS('貼り付けシート（日射量等）'!J1778))</f>
        <v>0</v>
      </c>
    </row>
    <row r="1782" spans="1:9">
      <c r="A1782" s="20">
        <v>41714</v>
      </c>
      <c r="B1782" s="35" t="s">
        <v>360</v>
      </c>
      <c r="C1782" s="90">
        <f t="shared" si="81"/>
        <v>0</v>
      </c>
      <c r="D1782" s="90">
        <f t="shared" si="82"/>
        <v>0</v>
      </c>
      <c r="E1782" s="90">
        <f t="shared" si="83"/>
        <v>0</v>
      </c>
      <c r="F1782" s="50">
        <f>'貼り付けシート（日射量等）'!G1779/3.6*10^3</f>
        <v>0</v>
      </c>
      <c r="G1782" s="50">
        <f>'貼り付けシート（日射量等）'!H1779/3.6*10^3</f>
        <v>0</v>
      </c>
      <c r="H1782" s="91">
        <f>RADIANS('貼り付けシート（日射量等）'!I1779)</f>
        <v>0</v>
      </c>
      <c r="I1782" s="91">
        <f>IF('貼り付けシート（日射量等）'!J1779&lt;0,RADIANS(360+('貼り付けシート（日射量等）'!J1779)),RADIANS('貼り付けシート（日射量等）'!J1779))</f>
        <v>0</v>
      </c>
    </row>
    <row r="1783" spans="1:9">
      <c r="A1783" s="20">
        <v>41714</v>
      </c>
      <c r="B1783" s="35" t="s">
        <v>361</v>
      </c>
      <c r="C1783" s="90">
        <f t="shared" si="81"/>
        <v>0</v>
      </c>
      <c r="D1783" s="90">
        <f t="shared" si="82"/>
        <v>0</v>
      </c>
      <c r="E1783" s="90">
        <f t="shared" si="83"/>
        <v>0</v>
      </c>
      <c r="F1783" s="50">
        <f>'貼り付けシート（日射量等）'!G1780/3.6*10^3</f>
        <v>0</v>
      </c>
      <c r="G1783" s="50">
        <f>'貼り付けシート（日射量等）'!H1780/3.6*10^3</f>
        <v>0</v>
      </c>
      <c r="H1783" s="91">
        <f>RADIANS('貼り付けシート（日射量等）'!I1780)</f>
        <v>0</v>
      </c>
      <c r="I1783" s="91">
        <f>IF('貼り付けシート（日射量等）'!J1780&lt;0,RADIANS(360+('貼り付けシート（日射量等）'!J1780)),RADIANS('貼り付けシート（日射量等）'!J1780))</f>
        <v>0</v>
      </c>
    </row>
    <row r="1784" spans="1:9">
      <c r="A1784" s="20">
        <v>41714</v>
      </c>
      <c r="B1784" s="35" t="s">
        <v>362</v>
      </c>
      <c r="C1784" s="90">
        <f t="shared" si="81"/>
        <v>0</v>
      </c>
      <c r="D1784" s="90">
        <f t="shared" si="82"/>
        <v>0</v>
      </c>
      <c r="E1784" s="90">
        <f t="shared" si="83"/>
        <v>0</v>
      </c>
      <c r="F1784" s="50">
        <f>'貼り付けシート（日射量等）'!G1781/3.6*10^3</f>
        <v>0</v>
      </c>
      <c r="G1784" s="50">
        <f>'貼り付けシート（日射量等）'!H1781/3.6*10^3</f>
        <v>0</v>
      </c>
      <c r="H1784" s="91">
        <f>RADIANS('貼り付けシート（日射量等）'!I1781)</f>
        <v>0</v>
      </c>
      <c r="I1784" s="91">
        <f>IF('貼り付けシート（日射量等）'!J1781&lt;0,RADIANS(360+('貼り付けシート（日射量等）'!J1781)),RADIANS('貼り付けシート（日射量等）'!J1781))</f>
        <v>0</v>
      </c>
    </row>
    <row r="1785" spans="1:9">
      <c r="A1785" s="20">
        <v>41714</v>
      </c>
      <c r="B1785" s="35" t="s">
        <v>363</v>
      </c>
      <c r="C1785" s="90">
        <f t="shared" si="81"/>
        <v>0</v>
      </c>
      <c r="D1785" s="90">
        <f t="shared" si="82"/>
        <v>0</v>
      </c>
      <c r="E1785" s="90">
        <f t="shared" si="83"/>
        <v>0</v>
      </c>
      <c r="F1785" s="50">
        <f>'貼り付けシート（日射量等）'!G1782/3.6*10^3</f>
        <v>0</v>
      </c>
      <c r="G1785" s="50">
        <f>'貼り付けシート（日射量等）'!H1782/3.6*10^3</f>
        <v>0</v>
      </c>
      <c r="H1785" s="91">
        <f>RADIANS('貼り付けシート（日射量等）'!I1782)</f>
        <v>0</v>
      </c>
      <c r="I1785" s="91">
        <f>IF('貼り付けシート（日射量等）'!J1782&lt;0,RADIANS(360+('貼り付けシート（日射量等）'!J1782)),RADIANS('貼り付けシート（日射量等）'!J1782))</f>
        <v>0</v>
      </c>
    </row>
    <row r="1786" spans="1:9">
      <c r="A1786" s="20">
        <v>41714</v>
      </c>
      <c r="B1786" s="35" t="s">
        <v>364</v>
      </c>
      <c r="C1786" s="90">
        <f t="shared" si="81"/>
        <v>0</v>
      </c>
      <c r="D1786" s="90">
        <f t="shared" si="82"/>
        <v>0</v>
      </c>
      <c r="E1786" s="90">
        <f t="shared" si="83"/>
        <v>0</v>
      </c>
      <c r="F1786" s="50">
        <f>'貼り付けシート（日射量等）'!G1783/3.6*10^3</f>
        <v>0</v>
      </c>
      <c r="G1786" s="50">
        <f>'貼り付けシート（日射量等）'!H1783/3.6*10^3</f>
        <v>0</v>
      </c>
      <c r="H1786" s="91">
        <f>RADIANS('貼り付けシート（日射量等）'!I1783)</f>
        <v>0</v>
      </c>
      <c r="I1786" s="91">
        <f>IF('貼り付けシート（日射量等）'!J1783&lt;0,RADIANS(360+('貼り付けシート（日射量等）'!J1783)),RADIANS('貼り付けシート（日射量等）'!J1783))</f>
        <v>0</v>
      </c>
    </row>
    <row r="1787" spans="1:9">
      <c r="A1787" s="20">
        <v>41714</v>
      </c>
      <c r="B1787" s="35" t="s">
        <v>365</v>
      </c>
      <c r="C1787" s="90">
        <f t="shared" si="81"/>
        <v>8.7611627151703324</v>
      </c>
      <c r="D1787" s="90">
        <f t="shared" si="82"/>
        <v>0.67911012856238029</v>
      </c>
      <c r="E1787" s="90">
        <f t="shared" si="83"/>
        <v>8.0820525866079524</v>
      </c>
      <c r="F1787" s="50">
        <f>'貼り付けシート（日射量等）'!G1784/3.6*10^3</f>
        <v>13.888888888888889</v>
      </c>
      <c r="G1787" s="50">
        <f>'貼り付けシート（日射量等）'!H1784/3.6*10^3</f>
        <v>8.3333333333333339</v>
      </c>
      <c r="H1787" s="91">
        <f>RADIANS('貼り付けシート（日射量等）'!I1784)</f>
        <v>2.7925268031909273E-2</v>
      </c>
      <c r="I1787" s="91">
        <f>IF('貼り付けシート（日射量等）'!J1784&lt;0,RADIANS(360+('貼り付けシート（日射量等）'!J1784)),RADIANS('貼り付けシート（日射量等）'!J1784))</f>
        <v>4.7787114919604745</v>
      </c>
    </row>
    <row r="1788" spans="1:9">
      <c r="A1788" s="20">
        <v>41714</v>
      </c>
      <c r="B1788" s="35" t="s">
        <v>366</v>
      </c>
      <c r="C1788" s="90">
        <f t="shared" si="81"/>
        <v>45.222687495780569</v>
      </c>
      <c r="D1788" s="90">
        <f t="shared" si="82"/>
        <v>4.8124245627408175</v>
      </c>
      <c r="E1788" s="90">
        <f t="shared" si="83"/>
        <v>40.410262933039753</v>
      </c>
      <c r="F1788" s="50">
        <f>'貼り付けシート（日射量等）'!G1785/3.6*10^3</f>
        <v>16.666666666666668</v>
      </c>
      <c r="G1788" s="50">
        <f>'貼り付けシート（日射量等）'!H1785/3.6*10^3</f>
        <v>41.666666666666664</v>
      </c>
      <c r="H1788" s="91">
        <f>RADIANS('貼り付けシート（日射量等）'!I1785)</f>
        <v>0.22514747350726852</v>
      </c>
      <c r="I1788" s="91">
        <f>IF('貼り付けシート（日射量等）'!J1785&lt;0,RADIANS(360+('貼り付けシート（日射量等）'!J1785)),RADIANS('貼り付けシート（日射量等）'!J1785))</f>
        <v>4.951499087907913</v>
      </c>
    </row>
    <row r="1789" spans="1:9">
      <c r="A1789" s="20">
        <v>41714</v>
      </c>
      <c r="B1789" s="35" t="s">
        <v>367</v>
      </c>
      <c r="C1789" s="90">
        <f t="shared" si="81"/>
        <v>75.705313702169533</v>
      </c>
      <c r="D1789" s="90">
        <f t="shared" si="82"/>
        <v>5.6608579515672774</v>
      </c>
      <c r="E1789" s="90">
        <f t="shared" si="83"/>
        <v>70.044455750602253</v>
      </c>
      <c r="F1789" s="50">
        <f>'貼り付けシート（日射量等）'!G1786/3.6*10^3</f>
        <v>11.111111111111111</v>
      </c>
      <c r="G1789" s="50">
        <f>'貼り付けシート（日射量等）'!H1786/3.6*10^3</f>
        <v>72.222222222222229</v>
      </c>
      <c r="H1789" s="91">
        <f>RADIANS('貼り付けシート（日射量等）'!I1786)</f>
        <v>0.41538836197465046</v>
      </c>
      <c r="I1789" s="91">
        <f>IF('貼り付けシート（日射量等）'!J1786&lt;0,RADIANS(360+('貼り付けシート（日射量等）'!J1786)),RADIANS('貼り付けシート（日射量等）'!J1786))</f>
        <v>5.1417399763752956</v>
      </c>
    </row>
    <row r="1790" spans="1:9">
      <c r="A1790" s="20">
        <v>41714</v>
      </c>
      <c r="B1790" s="35" t="s">
        <v>368</v>
      </c>
      <c r="C1790" s="90">
        <f t="shared" si="81"/>
        <v>104.69389295724136</v>
      </c>
      <c r="D1790" s="90">
        <f t="shared" si="82"/>
        <v>7.7092619179459563</v>
      </c>
      <c r="E1790" s="90">
        <f t="shared" si="83"/>
        <v>96.984631039295408</v>
      </c>
      <c r="F1790" s="50">
        <f>'貼り付けシート（日射量等）'!G1787/3.6*10^3</f>
        <v>11.111111111111111</v>
      </c>
      <c r="G1790" s="50">
        <f>'貼り付けシート（日射量等）'!H1787/3.6*10^3</f>
        <v>99.999999999999986</v>
      </c>
      <c r="H1790" s="91">
        <f>RADIANS('貼り付けシート（日射量等）'!I1787)</f>
        <v>0.58643062867009477</v>
      </c>
      <c r="I1790" s="91">
        <f>IF('貼り付けシート（日射量等）'!J1787&lt;0,RADIANS(360+('貼り付けシート（日射量等）'!J1787)),RADIANS('貼り付けシート（日射量等）'!J1787))</f>
        <v>5.3686327791345585</v>
      </c>
    </row>
    <row r="1791" spans="1:9">
      <c r="A1791" s="20">
        <v>41714</v>
      </c>
      <c r="B1791" s="35" t="s">
        <v>369</v>
      </c>
      <c r="C1791" s="90">
        <f t="shared" si="81"/>
        <v>122.36815641581296</v>
      </c>
      <c r="D1791" s="90">
        <f t="shared" si="82"/>
        <v>9.2194202033016577</v>
      </c>
      <c r="E1791" s="90">
        <f t="shared" si="83"/>
        <v>113.14873621251131</v>
      </c>
      <c r="F1791" s="50">
        <f>'貼り付けシート（日射量等）'!G1788/3.6*10^3</f>
        <v>11.111111111111111</v>
      </c>
      <c r="G1791" s="50">
        <f>'貼り付けシート（日射量等）'!H1788/3.6*10^3</f>
        <v>116.66666666666666</v>
      </c>
      <c r="H1791" s="91">
        <f>RADIANS('貼り付けシート（日射量等）'!I1788)</f>
        <v>0.7260569688296411</v>
      </c>
      <c r="I1791" s="91">
        <f>IF('貼り付けシート（日射量等）'!J1788&lt;0,RADIANS(360+('貼り付けシート（日射量等）'!J1788)),RADIANS('貼り付けシート（日射量等）'!J1788))</f>
        <v>5.6478854594536507</v>
      </c>
    </row>
    <row r="1792" spans="1:9">
      <c r="A1792" s="20">
        <v>41714</v>
      </c>
      <c r="B1792" s="35" t="s">
        <v>370</v>
      </c>
      <c r="C1792" s="90">
        <f t="shared" si="81"/>
        <v>136.55342252797288</v>
      </c>
      <c r="D1792" s="90">
        <f t="shared" si="82"/>
        <v>12.628616199984293</v>
      </c>
      <c r="E1792" s="90">
        <f t="shared" si="83"/>
        <v>123.92480632798859</v>
      </c>
      <c r="F1792" s="50">
        <f>'貼り付けシート（日射量等）'!G1789/3.6*10^3</f>
        <v>13.888888888888889</v>
      </c>
      <c r="G1792" s="50">
        <f>'貼り付けシート（日射量等）'!H1789/3.6*10^3</f>
        <v>127.77777777777777</v>
      </c>
      <c r="H1792" s="91">
        <f>RADIANS('貼り付けシート（日射量等）'!I1789)</f>
        <v>0.81681408993334614</v>
      </c>
      <c r="I1792" s="91">
        <f>IF('貼り付けシート（日射量等）'!J1789&lt;0,RADIANS(360+('貼り付けシート（日射量等）'!J1789)),RADIANS('貼り付けシート（日射量等）'!J1789))</f>
        <v>5.9917153220965336</v>
      </c>
    </row>
    <row r="1793" spans="1:9">
      <c r="A1793" s="20">
        <v>41714</v>
      </c>
      <c r="B1793" s="35" t="s">
        <v>371</v>
      </c>
      <c r="C1793" s="90">
        <f t="shared" si="81"/>
        <v>171.80135353636311</v>
      </c>
      <c r="D1793" s="90">
        <f t="shared" si="82"/>
        <v>12.85431933307339</v>
      </c>
      <c r="E1793" s="90">
        <f t="shared" si="83"/>
        <v>158.94703420328972</v>
      </c>
      <c r="F1793" s="50">
        <f>'貼り付けシート（日射量等）'!G1790/3.6*10^3</f>
        <v>13.888888888888889</v>
      </c>
      <c r="G1793" s="50">
        <f>'貼り付けシート（日射量等）'!H1790/3.6*10^3</f>
        <v>163.88888888888889</v>
      </c>
      <c r="H1793" s="91">
        <f>RADIANS('貼り付けシート（日射量等）'!I1790)</f>
        <v>0.8360127117052838</v>
      </c>
      <c r="I1793" s="91">
        <f>IF('貼り付けシート（日射量等）'!J1790&lt;0,RADIANS(360+('貼り付けシート（日射量等）'!J1790)),RADIANS('貼り付けシート（日射量等）'!J1790))</f>
        <v>9.4247779607693802E-2</v>
      </c>
    </row>
    <row r="1794" spans="1:9">
      <c r="A1794" s="20">
        <v>41714</v>
      </c>
      <c r="B1794" s="35" t="s">
        <v>372</v>
      </c>
      <c r="C1794" s="90">
        <f t="shared" si="81"/>
        <v>131.24280890364324</v>
      </c>
      <c r="D1794" s="90">
        <f t="shared" si="82"/>
        <v>7.3180025756546554</v>
      </c>
      <c r="E1794" s="90">
        <f t="shared" si="83"/>
        <v>123.92480632798859</v>
      </c>
      <c r="F1794" s="50">
        <f>'貼り付けシート（日射量等）'!G1791/3.6*10^3</f>
        <v>8.3333333333333339</v>
      </c>
      <c r="G1794" s="50">
        <f>'貼り付けシート（日射量等）'!H1791/3.6*10^3</f>
        <v>127.77777777777777</v>
      </c>
      <c r="H1794" s="91">
        <f>RADIANS('貼り付けシート（日射量等）'!I1791)</f>
        <v>0.78016217564146539</v>
      </c>
      <c r="I1794" s="91">
        <f>IF('貼り付けシート（日射量等）'!J1791&lt;0,RADIANS(360+('貼り付けシート（日射量等）'!J1791)),RADIANS('貼り付けシート（日射量等）'!J1791))</f>
        <v>0.46600291028248597</v>
      </c>
    </row>
    <row r="1795" spans="1:9">
      <c r="A1795" s="20">
        <v>41714</v>
      </c>
      <c r="B1795" s="35" t="s">
        <v>373</v>
      </c>
      <c r="C1795" s="90">
        <f t="shared" si="81"/>
        <v>115.76716469950762</v>
      </c>
      <c r="D1795" s="90">
        <f t="shared" si="82"/>
        <v>10.700481073604237</v>
      </c>
      <c r="E1795" s="90">
        <f t="shared" si="83"/>
        <v>105.06668362590338</v>
      </c>
      <c r="F1795" s="50">
        <f>'貼り付けシート（日射量等）'!G1792/3.6*10^3</f>
        <v>13.888888888888889</v>
      </c>
      <c r="G1795" s="50">
        <f>'貼り付けシート（日射量等）'!H1792/3.6*10^3</f>
        <v>108.33333333333334</v>
      </c>
      <c r="H1795" s="91">
        <f>RADIANS('貼り付けシート（日射量等）'!I1792)</f>
        <v>0.66322511575784526</v>
      </c>
      <c r="I1795" s="91">
        <f>IF('貼り付けシート（日射量等）'!J1792&lt;0,RADIANS(360+('貼り付けシート（日射量等）'!J1792)),RADIANS('貼り付けシート（日射量等）'!J1792))</f>
        <v>0.77841684638947095</v>
      </c>
    </row>
    <row r="1796" spans="1:9">
      <c r="A1796" s="20">
        <v>41714</v>
      </c>
      <c r="B1796" s="35" t="s">
        <v>374</v>
      </c>
      <c r="C1796" s="90">
        <f t="shared" si="81"/>
        <v>90.288312888577792</v>
      </c>
      <c r="D1796" s="90">
        <f t="shared" si="82"/>
        <v>6.7737694936289436</v>
      </c>
      <c r="E1796" s="90">
        <f t="shared" si="83"/>
        <v>83.514543394948845</v>
      </c>
      <c r="F1796" s="50">
        <f>'貼り付けシート（日射量等）'!G1793/3.6*10^3</f>
        <v>11.111111111111111</v>
      </c>
      <c r="G1796" s="50">
        <f>'貼り付けシート（日射量等）'!H1793/3.6*10^3</f>
        <v>86.111111111111114</v>
      </c>
      <c r="H1796" s="91">
        <f>RADIANS('貼り付けシート（日射量等）'!I1793)</f>
        <v>0.50614548307835561</v>
      </c>
      <c r="I1796" s="91">
        <f>IF('貼り付けシート（日射量等）'!J1793&lt;0,RADIANS(360+('貼り付けシート（日射量等）'!J1793)),RADIANS('貼り付けシート（日射量等）'!J1793))</f>
        <v>1.0297442586766545</v>
      </c>
    </row>
    <row r="1797" spans="1:9">
      <c r="A1797" s="20">
        <v>41714</v>
      </c>
      <c r="B1797" s="35" t="s">
        <v>375</v>
      </c>
      <c r="C1797" s="90">
        <f t="shared" si="81"/>
        <v>49.179908971655493</v>
      </c>
      <c r="D1797" s="90">
        <f t="shared" si="82"/>
        <v>3.381610980877098</v>
      </c>
      <c r="E1797" s="90">
        <f t="shared" si="83"/>
        <v>45.798297990778394</v>
      </c>
      <c r="F1797" s="50">
        <f>'貼り付けシート（日射量等）'!G1794/3.6*10^3</f>
        <v>8.3333333333333339</v>
      </c>
      <c r="G1797" s="50">
        <f>'貼り付けシート（日射量等）'!H1794/3.6*10^3</f>
        <v>47.222222222222221</v>
      </c>
      <c r="H1797" s="91">
        <f>RADIANS('貼り付けシート（日射量等）'!I1794)</f>
        <v>0.3246312408709453</v>
      </c>
      <c r="I1797" s="91">
        <f>IF('貼り付けシート（日射量等）'!J1794&lt;0,RADIANS(360+('貼り付けシート（日射量等）'!J1794)),RADIANS('貼り付けシート（日射量等）'!J1794))</f>
        <v>1.2374384396639797</v>
      </c>
    </row>
    <row r="1798" spans="1:9">
      <c r="A1798" s="20">
        <v>41714</v>
      </c>
      <c r="B1798" s="35" t="s">
        <v>376</v>
      </c>
      <c r="C1798" s="90">
        <f t="shared" si="81"/>
        <v>17.133722374296468</v>
      </c>
      <c r="D1798" s="90">
        <f t="shared" si="82"/>
        <v>0.96961720108056271</v>
      </c>
      <c r="E1798" s="90">
        <f t="shared" si="83"/>
        <v>16.164105173215905</v>
      </c>
      <c r="F1798" s="50">
        <f>'貼り付けシート（日射量等）'!G1795/3.6*10^3</f>
        <v>5.5555555555555554</v>
      </c>
      <c r="G1798" s="50">
        <f>'貼り付けシート（日射量等）'!H1795/3.6*10^3</f>
        <v>16.666666666666668</v>
      </c>
      <c r="H1798" s="91">
        <f>RADIANS('貼り付けシート（日射量等）'!I1795)</f>
        <v>0.1308996938995747</v>
      </c>
      <c r="I1798" s="91">
        <f>IF('貼り付けシート（日射量等）'!J1795&lt;0,RADIANS(360+('貼り付けシート（日射量等）'!J1795)),RADIANS('貼り付けシート（日射量等）'!J1795))</f>
        <v>1.4172073526193956</v>
      </c>
    </row>
    <row r="1799" spans="1:9">
      <c r="A1799" s="20">
        <v>41714</v>
      </c>
      <c r="B1799" s="35" t="s">
        <v>377</v>
      </c>
      <c r="C1799" s="90">
        <f t="shared" ref="C1799:C1862" si="84">IF(D1799&lt;0,E1799,D1799+E1799)</f>
        <v>0</v>
      </c>
      <c r="D1799" s="90">
        <f t="shared" ref="D1799:D1862" si="85">F1799*(SIN(H1799)*COS($O$5)+COS(H1799)*SIN($O$5)*COS($O$4-I1799))</f>
        <v>0</v>
      </c>
      <c r="E1799" s="90">
        <f t="shared" ref="E1799:E1862" si="86">G1799*(1+COS($O$5))/2</f>
        <v>0</v>
      </c>
      <c r="F1799" s="50">
        <f>'貼り付けシート（日射量等）'!G1796/3.6*10^3</f>
        <v>0</v>
      </c>
      <c r="G1799" s="50">
        <f>'貼り付けシート（日射量等）'!H1796/3.6*10^3</f>
        <v>0</v>
      </c>
      <c r="H1799" s="91">
        <f>RADIANS('貼り付けシート（日射量等）'!I1796)</f>
        <v>0</v>
      </c>
      <c r="I1799" s="91">
        <f>IF('貼り付けシート（日射量等）'!J1796&lt;0,RADIANS(360+('貼り付けシート（日射量等）'!J1796)),RADIANS('貼り付けシート（日射量等）'!J1796))</f>
        <v>0</v>
      </c>
    </row>
    <row r="1800" spans="1:9">
      <c r="A1800" s="20">
        <v>41714</v>
      </c>
      <c r="B1800" s="35" t="s">
        <v>378</v>
      </c>
      <c r="C1800" s="90">
        <f t="shared" si="84"/>
        <v>0</v>
      </c>
      <c r="D1800" s="90">
        <f t="shared" si="85"/>
        <v>0</v>
      </c>
      <c r="E1800" s="90">
        <f t="shared" si="86"/>
        <v>0</v>
      </c>
      <c r="F1800" s="50">
        <f>'貼り付けシート（日射量等）'!G1797/3.6*10^3</f>
        <v>0</v>
      </c>
      <c r="G1800" s="50">
        <f>'貼り付けシート（日射量等）'!H1797/3.6*10^3</f>
        <v>0</v>
      </c>
      <c r="H1800" s="91">
        <f>RADIANS('貼り付けシート（日射量等）'!I1797)</f>
        <v>0</v>
      </c>
      <c r="I1800" s="91">
        <f>IF('貼り付けシート（日射量等）'!J1797&lt;0,RADIANS(360+('貼り付けシート（日射量等）'!J1797)),RADIANS('貼り付けシート（日射量等）'!J1797))</f>
        <v>0</v>
      </c>
    </row>
    <row r="1801" spans="1:9">
      <c r="A1801" s="20">
        <v>41714</v>
      </c>
      <c r="B1801" s="35" t="s">
        <v>379</v>
      </c>
      <c r="C1801" s="90">
        <f t="shared" si="84"/>
        <v>0</v>
      </c>
      <c r="D1801" s="90">
        <f t="shared" si="85"/>
        <v>0</v>
      </c>
      <c r="E1801" s="90">
        <f t="shared" si="86"/>
        <v>0</v>
      </c>
      <c r="F1801" s="50">
        <f>'貼り付けシート（日射量等）'!G1798/3.6*10^3</f>
        <v>0</v>
      </c>
      <c r="G1801" s="50">
        <f>'貼り付けシート（日射量等）'!H1798/3.6*10^3</f>
        <v>0</v>
      </c>
      <c r="H1801" s="91">
        <f>RADIANS('貼り付けシート（日射量等）'!I1798)</f>
        <v>0</v>
      </c>
      <c r="I1801" s="91">
        <f>IF('貼り付けシート（日射量等）'!J1798&lt;0,RADIANS(360+('貼り付けシート（日射量等）'!J1798)),RADIANS('貼り付けシート（日射量等）'!J1798))</f>
        <v>0</v>
      </c>
    </row>
    <row r="1802" spans="1:9">
      <c r="A1802" s="20">
        <v>41714</v>
      </c>
      <c r="B1802" s="35" t="s">
        <v>380</v>
      </c>
      <c r="C1802" s="90">
        <f t="shared" si="84"/>
        <v>0</v>
      </c>
      <c r="D1802" s="90">
        <f t="shared" si="85"/>
        <v>0</v>
      </c>
      <c r="E1802" s="90">
        <f t="shared" si="86"/>
        <v>0</v>
      </c>
      <c r="F1802" s="50">
        <f>'貼り付けシート（日射量等）'!G1799/3.6*10^3</f>
        <v>0</v>
      </c>
      <c r="G1802" s="50">
        <f>'貼り付けシート（日射量等）'!H1799/3.6*10^3</f>
        <v>0</v>
      </c>
      <c r="H1802" s="91">
        <f>RADIANS('貼り付けシート（日射量等）'!I1799)</f>
        <v>0</v>
      </c>
      <c r="I1802" s="91">
        <f>IF('貼り付けシート（日射量等）'!J1799&lt;0,RADIANS(360+('貼り付けシート（日射量等）'!J1799)),RADIANS('貼り付けシート（日射量等）'!J1799))</f>
        <v>0</v>
      </c>
    </row>
    <row r="1803" spans="1:9">
      <c r="A1803" s="20">
        <v>41714</v>
      </c>
      <c r="B1803" s="35" t="s">
        <v>381</v>
      </c>
      <c r="C1803" s="90">
        <f t="shared" si="84"/>
        <v>0</v>
      </c>
      <c r="D1803" s="90">
        <f t="shared" si="85"/>
        <v>0</v>
      </c>
      <c r="E1803" s="90">
        <f t="shared" si="86"/>
        <v>0</v>
      </c>
      <c r="F1803" s="50">
        <f>'貼り付けシート（日射量等）'!G1800/3.6*10^3</f>
        <v>0</v>
      </c>
      <c r="G1803" s="50">
        <f>'貼り付けシート（日射量等）'!H1800/3.6*10^3</f>
        <v>0</v>
      </c>
      <c r="H1803" s="91">
        <f>RADIANS('貼り付けシート（日射量等）'!I1800)</f>
        <v>0</v>
      </c>
      <c r="I1803" s="91">
        <f>IF('貼り付けシート（日射量等）'!J1800&lt;0,RADIANS(360+('貼り付けシート（日射量等）'!J1800)),RADIANS('貼り付けシート（日射量等）'!J1800))</f>
        <v>0</v>
      </c>
    </row>
    <row r="1804" spans="1:9">
      <c r="A1804" s="20">
        <v>41714</v>
      </c>
      <c r="B1804" s="35" t="s">
        <v>382</v>
      </c>
      <c r="C1804" s="90">
        <f t="shared" si="84"/>
        <v>0</v>
      </c>
      <c r="D1804" s="90">
        <f t="shared" si="85"/>
        <v>0</v>
      </c>
      <c r="E1804" s="90">
        <f t="shared" si="86"/>
        <v>0</v>
      </c>
      <c r="F1804" s="50">
        <f>'貼り付けシート（日射量等）'!G1801/3.6*10^3</f>
        <v>0</v>
      </c>
      <c r="G1804" s="50">
        <f>'貼り付けシート（日射量等）'!H1801/3.6*10^3</f>
        <v>0</v>
      </c>
      <c r="H1804" s="91">
        <f>RADIANS('貼り付けシート（日射量等）'!I1801)</f>
        <v>0</v>
      </c>
      <c r="I1804" s="91">
        <f>IF('貼り付けシート（日射量等）'!J1801&lt;0,RADIANS(360+('貼り付けシート（日射量等）'!J1801)),RADIANS('貼り付けシート（日射量等）'!J1801))</f>
        <v>0</v>
      </c>
    </row>
    <row r="1805" spans="1:9">
      <c r="A1805" s="20">
        <v>41714</v>
      </c>
      <c r="B1805" s="35" t="s">
        <v>383</v>
      </c>
      <c r="C1805" s="90">
        <f t="shared" si="84"/>
        <v>0</v>
      </c>
      <c r="D1805" s="90">
        <f t="shared" si="85"/>
        <v>0</v>
      </c>
      <c r="E1805" s="90">
        <f t="shared" si="86"/>
        <v>0</v>
      </c>
      <c r="F1805" s="50">
        <f>'貼り付けシート（日射量等）'!G1802/3.6*10^3</f>
        <v>0</v>
      </c>
      <c r="G1805" s="50">
        <f>'貼り付けシート（日射量等）'!H1802/3.6*10^3</f>
        <v>0</v>
      </c>
      <c r="H1805" s="91">
        <f>RADIANS('貼り付けシート（日射量等）'!I1802)</f>
        <v>0</v>
      </c>
      <c r="I1805" s="91">
        <f>IF('貼り付けシート（日射量等）'!J1802&lt;0,RADIANS(360+('貼り付けシート（日射量等）'!J1802)),RADIANS('貼り付けシート（日射量等）'!J1802))</f>
        <v>0</v>
      </c>
    </row>
    <row r="1806" spans="1:9">
      <c r="A1806" s="20">
        <v>41715</v>
      </c>
      <c r="B1806" s="35" t="s">
        <v>360</v>
      </c>
      <c r="C1806" s="90">
        <f t="shared" si="84"/>
        <v>0</v>
      </c>
      <c r="D1806" s="90">
        <f t="shared" si="85"/>
        <v>0</v>
      </c>
      <c r="E1806" s="90">
        <f t="shared" si="86"/>
        <v>0</v>
      </c>
      <c r="F1806" s="50">
        <f>'貼り付けシート（日射量等）'!G1803/3.6*10^3</f>
        <v>0</v>
      </c>
      <c r="G1806" s="50">
        <f>'貼り付けシート（日射量等）'!H1803/3.6*10^3</f>
        <v>0</v>
      </c>
      <c r="H1806" s="91">
        <f>RADIANS('貼り付けシート（日射量等）'!I1803)</f>
        <v>0</v>
      </c>
      <c r="I1806" s="91">
        <f>IF('貼り付けシート（日射量等）'!J1803&lt;0,RADIANS(360+('貼り付けシート（日射量等）'!J1803)),RADIANS('貼り付けシート（日射量等）'!J1803))</f>
        <v>0</v>
      </c>
    </row>
    <row r="1807" spans="1:9">
      <c r="A1807" s="20">
        <v>41715</v>
      </c>
      <c r="B1807" s="35" t="s">
        <v>361</v>
      </c>
      <c r="C1807" s="90">
        <f t="shared" si="84"/>
        <v>0</v>
      </c>
      <c r="D1807" s="90">
        <f t="shared" si="85"/>
        <v>0</v>
      </c>
      <c r="E1807" s="90">
        <f t="shared" si="86"/>
        <v>0</v>
      </c>
      <c r="F1807" s="50">
        <f>'貼り付けシート（日射量等）'!G1804/3.6*10^3</f>
        <v>0</v>
      </c>
      <c r="G1807" s="50">
        <f>'貼り付けシート（日射量等）'!H1804/3.6*10^3</f>
        <v>0</v>
      </c>
      <c r="H1807" s="91">
        <f>RADIANS('貼り付けシート（日射量等）'!I1804)</f>
        <v>0</v>
      </c>
      <c r="I1807" s="91">
        <f>IF('貼り付けシート（日射量等）'!J1804&lt;0,RADIANS(360+('貼り付けシート（日射量等）'!J1804)),RADIANS('貼り付けシート（日射量等）'!J1804))</f>
        <v>0</v>
      </c>
    </row>
    <row r="1808" spans="1:9">
      <c r="A1808" s="20">
        <v>41715</v>
      </c>
      <c r="B1808" s="35" t="s">
        <v>362</v>
      </c>
      <c r="C1808" s="90">
        <f t="shared" si="84"/>
        <v>0</v>
      </c>
      <c r="D1808" s="90">
        <f t="shared" si="85"/>
        <v>0</v>
      </c>
      <c r="E1808" s="90">
        <f t="shared" si="86"/>
        <v>0</v>
      </c>
      <c r="F1808" s="50">
        <f>'貼り付けシート（日射量等）'!G1805/3.6*10^3</f>
        <v>0</v>
      </c>
      <c r="G1808" s="50">
        <f>'貼り付けシート（日射量等）'!H1805/3.6*10^3</f>
        <v>0</v>
      </c>
      <c r="H1808" s="91">
        <f>RADIANS('貼り付けシート（日射量等）'!I1805)</f>
        <v>0</v>
      </c>
      <c r="I1808" s="91">
        <f>IF('貼り付けシート（日射量等）'!J1805&lt;0,RADIANS(360+('貼り付けシート（日射量等）'!J1805)),RADIANS('貼り付けシート（日射量等）'!J1805))</f>
        <v>0</v>
      </c>
    </row>
    <row r="1809" spans="1:9">
      <c r="A1809" s="20">
        <v>41715</v>
      </c>
      <c r="B1809" s="35" t="s">
        <v>363</v>
      </c>
      <c r="C1809" s="90">
        <f t="shared" si="84"/>
        <v>0</v>
      </c>
      <c r="D1809" s="90">
        <f t="shared" si="85"/>
        <v>0</v>
      </c>
      <c r="E1809" s="90">
        <f t="shared" si="86"/>
        <v>0</v>
      </c>
      <c r="F1809" s="50">
        <f>'貼り付けシート（日射量等）'!G1806/3.6*10^3</f>
        <v>0</v>
      </c>
      <c r="G1809" s="50">
        <f>'貼り付けシート（日射量等）'!H1806/3.6*10^3</f>
        <v>0</v>
      </c>
      <c r="H1809" s="91">
        <f>RADIANS('貼り付けシート（日射量等）'!I1806)</f>
        <v>0</v>
      </c>
      <c r="I1809" s="91">
        <f>IF('貼り付けシート（日射量等）'!J1806&lt;0,RADIANS(360+('貼り付けシート（日射量等）'!J1806)),RADIANS('貼り付けシート（日射量等）'!J1806))</f>
        <v>0</v>
      </c>
    </row>
    <row r="1810" spans="1:9">
      <c r="A1810" s="20">
        <v>41715</v>
      </c>
      <c r="B1810" s="35" t="s">
        <v>364</v>
      </c>
      <c r="C1810" s="90">
        <f t="shared" si="84"/>
        <v>0</v>
      </c>
      <c r="D1810" s="90">
        <f t="shared" si="85"/>
        <v>0</v>
      </c>
      <c r="E1810" s="90">
        <f t="shared" si="86"/>
        <v>0</v>
      </c>
      <c r="F1810" s="50">
        <f>'貼り付けシート（日射量等）'!G1807/3.6*10^3</f>
        <v>0</v>
      </c>
      <c r="G1810" s="50">
        <f>'貼り付けシート（日射量等）'!H1807/3.6*10^3</f>
        <v>0</v>
      </c>
      <c r="H1810" s="91">
        <f>RADIANS('貼り付けシート（日射量等）'!I1807)</f>
        <v>0</v>
      </c>
      <c r="I1810" s="91">
        <f>IF('貼り付けシート（日射量等）'!J1807&lt;0,RADIANS(360+('貼り付けシート（日射量等）'!J1807)),RADIANS('貼り付けシート（日射量等）'!J1807))</f>
        <v>0</v>
      </c>
    </row>
    <row r="1811" spans="1:9">
      <c r="A1811" s="20">
        <v>41715</v>
      </c>
      <c r="B1811" s="35" t="s">
        <v>365</v>
      </c>
      <c r="C1811" s="90">
        <f t="shared" si="84"/>
        <v>12.943737920321741</v>
      </c>
      <c r="D1811" s="90">
        <f t="shared" si="85"/>
        <v>2.1676678048444713</v>
      </c>
      <c r="E1811" s="90">
        <f t="shared" si="86"/>
        <v>10.776070115477269</v>
      </c>
      <c r="F1811" s="50">
        <f>'貼り付けシート（日射量等）'!G1808/3.6*10^3</f>
        <v>41.666666666666664</v>
      </c>
      <c r="G1811" s="50">
        <f>'貼り付けシート（日射量等）'!H1808/3.6*10^3</f>
        <v>11.111111111111111</v>
      </c>
      <c r="H1811" s="91">
        <f>RADIANS('貼り付けシート（日射量等）'!I1808)</f>
        <v>3.3161255787892259E-2</v>
      </c>
      <c r="I1811" s="91">
        <f>IF('貼り付けシート（日射量等）'!J1808&lt;0,RADIANS(360+('貼り付けシート（日射量等）'!J1808)),RADIANS('貼り付けシート（日射量等）'!J1808))</f>
        <v>4.773475504204491</v>
      </c>
    </row>
    <row r="1812" spans="1:9">
      <c r="A1812" s="20">
        <v>41715</v>
      </c>
      <c r="B1812" s="35" t="s">
        <v>366</v>
      </c>
      <c r="C1812" s="90">
        <f t="shared" si="84"/>
        <v>152.15872891388028</v>
      </c>
      <c r="D1812" s="90">
        <f t="shared" si="85"/>
        <v>79.420255634408733</v>
      </c>
      <c r="E1812" s="90">
        <f t="shared" si="86"/>
        <v>72.738473279471563</v>
      </c>
      <c r="F1812" s="50">
        <f>'貼り付けシート（日射量等）'!G1809/3.6*10^3</f>
        <v>272.22222222222217</v>
      </c>
      <c r="G1812" s="50">
        <f>'貼り付けシート（日射量等）'!H1809/3.6*10^3</f>
        <v>75</v>
      </c>
      <c r="H1812" s="91">
        <f>RADIANS('貼り付けシート（日射量等）'!I1809)</f>
        <v>0.23038346126325149</v>
      </c>
      <c r="I1812" s="91">
        <f>IF('貼り付けシート（日射量等）'!J1809&lt;0,RADIANS(360+('貼り付けシート（日射量等）'!J1809)),RADIANS('貼り付けシート（日射量等）'!J1809))</f>
        <v>4.9462631001519295</v>
      </c>
    </row>
    <row r="1813" spans="1:9">
      <c r="A1813" s="20">
        <v>41715</v>
      </c>
      <c r="B1813" s="35" t="s">
        <v>367</v>
      </c>
      <c r="C1813" s="90">
        <f t="shared" si="84"/>
        <v>389.58022124309372</v>
      </c>
      <c r="D1813" s="90">
        <f t="shared" si="85"/>
        <v>279.12550255945172</v>
      </c>
      <c r="E1813" s="90">
        <f t="shared" si="86"/>
        <v>110.45471868364199</v>
      </c>
      <c r="F1813" s="50">
        <f>'貼り付けシート（日射量等）'!G1810/3.6*10^3</f>
        <v>544.44444444444434</v>
      </c>
      <c r="G1813" s="50">
        <f>'貼り付けシート（日射量等）'!H1810/3.6*10^3</f>
        <v>113.88888888888887</v>
      </c>
      <c r="H1813" s="91">
        <f>RADIANS('貼り付けシート（日射量等）'!I1810)</f>
        <v>0.42062434973063345</v>
      </c>
      <c r="I1813" s="91">
        <f>IF('貼り付けシート（日射量等）'!J1810&lt;0,RADIANS(360+('貼り付けシート（日射量等）'!J1810)),RADIANS('貼り付けシート（日射量等）'!J1810))</f>
        <v>5.1382493178713062</v>
      </c>
    </row>
    <row r="1814" spans="1:9">
      <c r="A1814" s="20">
        <v>41715</v>
      </c>
      <c r="B1814" s="35" t="s">
        <v>368</v>
      </c>
      <c r="C1814" s="90">
        <f t="shared" si="84"/>
        <v>567.7871843052875</v>
      </c>
      <c r="D1814" s="90">
        <f t="shared" si="85"/>
        <v>419.61622021747502</v>
      </c>
      <c r="E1814" s="90">
        <f t="shared" si="86"/>
        <v>148.17096408781248</v>
      </c>
      <c r="F1814" s="50">
        <f>'貼り付けシート（日射量等）'!G1811/3.6*10^3</f>
        <v>602.77777777777771</v>
      </c>
      <c r="G1814" s="50">
        <f>'貼り付けシート（日射量等）'!H1811/3.6*10^3</f>
        <v>152.7777777777778</v>
      </c>
      <c r="H1814" s="91">
        <f>RADIANS('貼り付けシート（日射量等）'!I1811)</f>
        <v>0.59166661642607765</v>
      </c>
      <c r="I1814" s="91">
        <f>IF('貼り付けシート（日射量等）'!J1811&lt;0,RADIANS(360+('貼り付けシート（日射量等）'!J1811)),RADIANS('貼り付けシート（日射量等）'!J1811))</f>
        <v>5.3633967913785749</v>
      </c>
    </row>
    <row r="1815" spans="1:9">
      <c r="A1815" s="20">
        <v>41715</v>
      </c>
      <c r="B1815" s="35" t="s">
        <v>369</v>
      </c>
      <c r="C1815" s="90">
        <f t="shared" si="84"/>
        <v>410.13950186777913</v>
      </c>
      <c r="D1815" s="90">
        <f t="shared" si="85"/>
        <v>143.43176650971679</v>
      </c>
      <c r="E1815" s="90">
        <f t="shared" si="86"/>
        <v>266.70773535806234</v>
      </c>
      <c r="F1815" s="50">
        <f>'貼り付けシート（日射量等）'!G1812/3.6*10^3</f>
        <v>172.22222222222223</v>
      </c>
      <c r="G1815" s="50">
        <f>'貼り付けシート（日射量等）'!H1812/3.6*10^3</f>
        <v>274.99999999999994</v>
      </c>
      <c r="H1815" s="91">
        <f>RADIANS('貼り付けシート（日射量等）'!I1812)</f>
        <v>0.73303828583761843</v>
      </c>
      <c r="I1815" s="91">
        <f>IF('貼り付けシート（日射量等）'!J1812&lt;0,RADIANS(360+('貼り付けシート（日射量等）'!J1812)),RADIANS('貼り付けシート（日射量等）'!J1812))</f>
        <v>5.6443948009496614</v>
      </c>
    </row>
    <row r="1816" spans="1:9">
      <c r="A1816" s="20">
        <v>41715</v>
      </c>
      <c r="B1816" s="35" t="s">
        <v>370</v>
      </c>
      <c r="C1816" s="90">
        <f t="shared" si="84"/>
        <v>706.09300925217303</v>
      </c>
      <c r="D1816" s="90">
        <f t="shared" si="85"/>
        <v>463.6314316539345</v>
      </c>
      <c r="E1816" s="90">
        <f t="shared" si="86"/>
        <v>242.46157759823856</v>
      </c>
      <c r="F1816" s="50">
        <f>'貼り付けシート（日射量等）'!G1813/3.6*10^3</f>
        <v>508.33333333333331</v>
      </c>
      <c r="G1816" s="50">
        <f>'貼り付けシート（日射量等）'!H1813/3.6*10^3</f>
        <v>250</v>
      </c>
      <c r="H1816" s="91">
        <f>RADIANS('貼り付けシート（日射量等）'!I1813)</f>
        <v>0.82379540694132358</v>
      </c>
      <c r="I1816" s="91">
        <f>IF('貼り付けシート（日射量等）'!J1813&lt;0,RADIANS(360+('貼り付けシート（日射量等）'!J1813)),RADIANS('貼り付けシート（日射量等）'!J1813))</f>
        <v>5.9917153220965336</v>
      </c>
    </row>
    <row r="1817" spans="1:9">
      <c r="A1817" s="20">
        <v>41715</v>
      </c>
      <c r="B1817" s="35" t="s">
        <v>371</v>
      </c>
      <c r="C1817" s="90">
        <f t="shared" si="84"/>
        <v>365.24877042611666</v>
      </c>
      <c r="D1817" s="90">
        <f t="shared" si="85"/>
        <v>85.070947423707651</v>
      </c>
      <c r="E1817" s="90">
        <f t="shared" si="86"/>
        <v>280.17782300240901</v>
      </c>
      <c r="F1817" s="50">
        <f>'貼り付けシート（日射量等）'!G1814/3.6*10^3</f>
        <v>91.666666666666671</v>
      </c>
      <c r="G1817" s="50">
        <f>'貼り付けシート（日射量等）'!H1814/3.6*10^3</f>
        <v>288.88888888888891</v>
      </c>
      <c r="H1817" s="91">
        <f>RADIANS('貼り付けシート（日射量等）'!I1814)</f>
        <v>0.84299402871326112</v>
      </c>
      <c r="I1817" s="91">
        <f>IF('貼り付けシート（日射量等）'!J1814&lt;0,RADIANS(360+('貼り付けシート（日射量等）'!J1814)),RADIANS('貼り付けシート（日射量等）'!J1814))</f>
        <v>9.7738438111682452E-2</v>
      </c>
    </row>
    <row r="1818" spans="1:9">
      <c r="A1818" s="20">
        <v>41715</v>
      </c>
      <c r="B1818" s="35" t="s">
        <v>372</v>
      </c>
      <c r="C1818" s="90">
        <f t="shared" si="84"/>
        <v>296.28400065659474</v>
      </c>
      <c r="D1818" s="90">
        <f t="shared" si="85"/>
        <v>53.822423058356186</v>
      </c>
      <c r="E1818" s="90">
        <f t="shared" si="86"/>
        <v>242.46157759823856</v>
      </c>
      <c r="F1818" s="50">
        <f>'貼り付けシート（日射量等）'!G1815/3.6*10^3</f>
        <v>61.111111111111107</v>
      </c>
      <c r="G1818" s="50">
        <f>'貼り付けシート（日射量等）'!H1815/3.6*10^3</f>
        <v>250</v>
      </c>
      <c r="H1818" s="91">
        <f>RADIANS('貼り付けシート（日射量等）'!I1815)</f>
        <v>0.78714349264944261</v>
      </c>
      <c r="I1818" s="91">
        <f>IF('貼り付けシート（日射量等）'!J1815&lt;0,RADIANS(360+('貼り付けシート（日射量等）'!J1815)),RADIANS('貼り付けシート（日射量等）'!J1815))</f>
        <v>0.47123889803846897</v>
      </c>
    </row>
    <row r="1819" spans="1:9">
      <c r="A1819" s="20">
        <v>41715</v>
      </c>
      <c r="B1819" s="35" t="s">
        <v>373</v>
      </c>
      <c r="C1819" s="90">
        <f t="shared" si="84"/>
        <v>588.64713471098958</v>
      </c>
      <c r="D1819" s="90">
        <f t="shared" si="85"/>
        <v>394.6778726323987</v>
      </c>
      <c r="E1819" s="90">
        <f t="shared" si="86"/>
        <v>193.96926207859082</v>
      </c>
      <c r="F1819" s="50">
        <f>'貼り付けシート（日射量等）'!G1816/3.6*10^3</f>
        <v>511.11111111111109</v>
      </c>
      <c r="G1819" s="50">
        <f>'貼り付けシート（日射量等）'!H1816/3.6*10^3</f>
        <v>199.99999999999997</v>
      </c>
      <c r="H1819" s="91">
        <f>RADIANS('貼り付けシート（日射量等）'!I1816)</f>
        <v>0.66846110351382815</v>
      </c>
      <c r="I1819" s="91">
        <f>IF('貼り付けシート（日射量等）'!J1816&lt;0,RADIANS(360+('貼り付けシート（日射量等）'!J1816)),RADIANS('貼り付けシート（日射量等）'!J1816))</f>
        <v>0.78539816339744828</v>
      </c>
    </row>
    <row r="1820" spans="1:9">
      <c r="A1820" s="20">
        <v>41715</v>
      </c>
      <c r="B1820" s="35" t="s">
        <v>374</v>
      </c>
      <c r="C1820" s="90">
        <f t="shared" si="84"/>
        <v>347.36514746844307</v>
      </c>
      <c r="D1820" s="90">
        <f t="shared" si="85"/>
        <v>169.55999056306808</v>
      </c>
      <c r="E1820" s="90">
        <f t="shared" si="86"/>
        <v>177.80515690537496</v>
      </c>
      <c r="F1820" s="50">
        <f>'貼り付けシート（日射量等）'!G1817/3.6*10^3</f>
        <v>277.77777777777777</v>
      </c>
      <c r="G1820" s="50">
        <f>'貼り付けシート（日射量等）'!H1817/3.6*10^3</f>
        <v>183.33333333333334</v>
      </c>
      <c r="H1820" s="91">
        <f>RADIANS('貼り付けシート（日射量等）'!I1817)</f>
        <v>0.50963614158234427</v>
      </c>
      <c r="I1820" s="91">
        <f>IF('貼り付けシート（日射量等）'!J1817&lt;0,RADIANS(360+('貼り付けシート（日射量等）'!J1817)),RADIANS('貼り付けシート（日射量等）'!J1817))</f>
        <v>1.0367255756846316</v>
      </c>
    </row>
    <row r="1821" spans="1:9">
      <c r="A1821" s="20">
        <v>41715</v>
      </c>
      <c r="B1821" s="35" t="s">
        <v>375</v>
      </c>
      <c r="C1821" s="90">
        <f t="shared" si="84"/>
        <v>96.65497946390326</v>
      </c>
      <c r="D1821" s="90">
        <f t="shared" si="85"/>
        <v>15.834453597823755</v>
      </c>
      <c r="E1821" s="90">
        <f t="shared" si="86"/>
        <v>80.820525866079507</v>
      </c>
      <c r="F1821" s="50">
        <f>'貼り付けシート（日射量等）'!G1818/3.6*10^3</f>
        <v>38.888888888888893</v>
      </c>
      <c r="G1821" s="50">
        <f>'貼り付けシート（日射量等）'!H1818/3.6*10^3</f>
        <v>83.333333333333329</v>
      </c>
      <c r="H1821" s="91">
        <f>RADIANS('貼り付けシート（日射量等）'!I1818)</f>
        <v>0.32812189937493397</v>
      </c>
      <c r="I1821" s="91">
        <f>IF('貼り付けシート（日射量等）'!J1818&lt;0,RADIANS(360+('貼り付けシート（日射量等）'!J1818)),RADIANS('貼り付けシート（日射量等）'!J1818))</f>
        <v>1.2426744274199626</v>
      </c>
    </row>
    <row r="1822" spans="1:9">
      <c r="A1822" s="20">
        <v>41715</v>
      </c>
      <c r="B1822" s="35" t="s">
        <v>376</v>
      </c>
      <c r="C1822" s="90">
        <f t="shared" si="84"/>
        <v>40.611869227010828</v>
      </c>
      <c r="D1822" s="90">
        <f t="shared" si="85"/>
        <v>8.2836588805790221</v>
      </c>
      <c r="E1822" s="90">
        <f t="shared" si="86"/>
        <v>32.32821034643181</v>
      </c>
      <c r="F1822" s="50">
        <f>'貼り付けシート（日射量等）'!G1819/3.6*10^3</f>
        <v>47.222222222222221</v>
      </c>
      <c r="G1822" s="50">
        <f>'貼り付けシート（日射量等）'!H1819/3.6*10^3</f>
        <v>33.333333333333336</v>
      </c>
      <c r="H1822" s="91">
        <f>RADIANS('貼り付けシート（日射量等）'!I1819)</f>
        <v>0.13439035240356337</v>
      </c>
      <c r="I1822" s="91">
        <f>IF('貼り付けシート（日射量等）'!J1819&lt;0,RADIANS(360+('貼り付けシート（日射量等）'!J1819)),RADIANS('貼り付けシート（日射量等）'!J1819))</f>
        <v>1.4241886696273729</v>
      </c>
    </row>
    <row r="1823" spans="1:9">
      <c r="A1823" s="20">
        <v>41715</v>
      </c>
      <c r="B1823" s="35" t="s">
        <v>377</v>
      </c>
      <c r="C1823" s="90">
        <f t="shared" si="84"/>
        <v>0</v>
      </c>
      <c r="D1823" s="90">
        <f t="shared" si="85"/>
        <v>0</v>
      </c>
      <c r="E1823" s="90">
        <f t="shared" si="86"/>
        <v>0</v>
      </c>
      <c r="F1823" s="50">
        <f>'貼り付けシート（日射量等）'!G1820/3.6*10^3</f>
        <v>0</v>
      </c>
      <c r="G1823" s="50">
        <f>'貼り付けシート（日射量等）'!H1820/3.6*10^3</f>
        <v>0</v>
      </c>
      <c r="H1823" s="91">
        <f>RADIANS('貼り付けシート（日射量等）'!I1820)</f>
        <v>0</v>
      </c>
      <c r="I1823" s="91">
        <f>IF('貼り付けシート（日射量等）'!J1820&lt;0,RADIANS(360+('貼り付けシート（日射量等）'!J1820)),RADIANS('貼り付けシート（日射量等）'!J1820))</f>
        <v>0</v>
      </c>
    </row>
    <row r="1824" spans="1:9">
      <c r="A1824" s="20">
        <v>41715</v>
      </c>
      <c r="B1824" s="35" t="s">
        <v>378</v>
      </c>
      <c r="C1824" s="90">
        <f t="shared" si="84"/>
        <v>0</v>
      </c>
      <c r="D1824" s="90">
        <f t="shared" si="85"/>
        <v>0</v>
      </c>
      <c r="E1824" s="90">
        <f t="shared" si="86"/>
        <v>0</v>
      </c>
      <c r="F1824" s="50">
        <f>'貼り付けシート（日射量等）'!G1821/3.6*10^3</f>
        <v>0</v>
      </c>
      <c r="G1824" s="50">
        <f>'貼り付けシート（日射量等）'!H1821/3.6*10^3</f>
        <v>0</v>
      </c>
      <c r="H1824" s="91">
        <f>RADIANS('貼り付けシート（日射量等）'!I1821)</f>
        <v>0</v>
      </c>
      <c r="I1824" s="91">
        <f>IF('貼り付けシート（日射量等）'!J1821&lt;0,RADIANS(360+('貼り付けシート（日射量等）'!J1821)),RADIANS('貼り付けシート（日射量等）'!J1821))</f>
        <v>0</v>
      </c>
    </row>
    <row r="1825" spans="1:9">
      <c r="A1825" s="20">
        <v>41715</v>
      </c>
      <c r="B1825" s="35" t="s">
        <v>379</v>
      </c>
      <c r="C1825" s="90">
        <f t="shared" si="84"/>
        <v>0</v>
      </c>
      <c r="D1825" s="90">
        <f t="shared" si="85"/>
        <v>0</v>
      </c>
      <c r="E1825" s="90">
        <f t="shared" si="86"/>
        <v>0</v>
      </c>
      <c r="F1825" s="50">
        <f>'貼り付けシート（日射量等）'!G1822/3.6*10^3</f>
        <v>0</v>
      </c>
      <c r="G1825" s="50">
        <f>'貼り付けシート（日射量等）'!H1822/3.6*10^3</f>
        <v>0</v>
      </c>
      <c r="H1825" s="91">
        <f>RADIANS('貼り付けシート（日射量等）'!I1822)</f>
        <v>0</v>
      </c>
      <c r="I1825" s="91">
        <f>IF('貼り付けシート（日射量等）'!J1822&lt;0,RADIANS(360+('貼り付けシート（日射量等）'!J1822)),RADIANS('貼り付けシート（日射量等）'!J1822))</f>
        <v>0</v>
      </c>
    </row>
    <row r="1826" spans="1:9">
      <c r="A1826" s="20">
        <v>41715</v>
      </c>
      <c r="B1826" s="35" t="s">
        <v>380</v>
      </c>
      <c r="C1826" s="90">
        <f t="shared" si="84"/>
        <v>0</v>
      </c>
      <c r="D1826" s="90">
        <f t="shared" si="85"/>
        <v>0</v>
      </c>
      <c r="E1826" s="90">
        <f t="shared" si="86"/>
        <v>0</v>
      </c>
      <c r="F1826" s="50">
        <f>'貼り付けシート（日射量等）'!G1823/3.6*10^3</f>
        <v>0</v>
      </c>
      <c r="G1826" s="50">
        <f>'貼り付けシート（日射量等）'!H1823/3.6*10^3</f>
        <v>0</v>
      </c>
      <c r="H1826" s="91">
        <f>RADIANS('貼り付けシート（日射量等）'!I1823)</f>
        <v>0</v>
      </c>
      <c r="I1826" s="91">
        <f>IF('貼り付けシート（日射量等）'!J1823&lt;0,RADIANS(360+('貼り付けシート（日射量等）'!J1823)),RADIANS('貼り付けシート（日射量等）'!J1823))</f>
        <v>0</v>
      </c>
    </row>
    <row r="1827" spans="1:9">
      <c r="A1827" s="20">
        <v>41715</v>
      </c>
      <c r="B1827" s="35" t="s">
        <v>381</v>
      </c>
      <c r="C1827" s="90">
        <f t="shared" si="84"/>
        <v>0</v>
      </c>
      <c r="D1827" s="90">
        <f t="shared" si="85"/>
        <v>0</v>
      </c>
      <c r="E1827" s="90">
        <f t="shared" si="86"/>
        <v>0</v>
      </c>
      <c r="F1827" s="50">
        <f>'貼り付けシート（日射量等）'!G1824/3.6*10^3</f>
        <v>0</v>
      </c>
      <c r="G1827" s="50">
        <f>'貼り付けシート（日射量等）'!H1824/3.6*10^3</f>
        <v>0</v>
      </c>
      <c r="H1827" s="91">
        <f>RADIANS('貼り付けシート（日射量等）'!I1824)</f>
        <v>0</v>
      </c>
      <c r="I1827" s="91">
        <f>IF('貼り付けシート（日射量等）'!J1824&lt;0,RADIANS(360+('貼り付けシート（日射量等）'!J1824)),RADIANS('貼り付けシート（日射量等）'!J1824))</f>
        <v>0</v>
      </c>
    </row>
    <row r="1828" spans="1:9">
      <c r="A1828" s="20">
        <v>41715</v>
      </c>
      <c r="B1828" s="35" t="s">
        <v>382</v>
      </c>
      <c r="C1828" s="90">
        <f t="shared" si="84"/>
        <v>0</v>
      </c>
      <c r="D1828" s="90">
        <f t="shared" si="85"/>
        <v>0</v>
      </c>
      <c r="E1828" s="90">
        <f t="shared" si="86"/>
        <v>0</v>
      </c>
      <c r="F1828" s="50">
        <f>'貼り付けシート（日射量等）'!G1825/3.6*10^3</f>
        <v>0</v>
      </c>
      <c r="G1828" s="50">
        <f>'貼り付けシート（日射量等）'!H1825/3.6*10^3</f>
        <v>0</v>
      </c>
      <c r="H1828" s="91">
        <f>RADIANS('貼り付けシート（日射量等）'!I1825)</f>
        <v>0</v>
      </c>
      <c r="I1828" s="91">
        <f>IF('貼り付けシート（日射量等）'!J1825&lt;0,RADIANS(360+('貼り付けシート（日射量等）'!J1825)),RADIANS('貼り付けシート（日射量等）'!J1825))</f>
        <v>0</v>
      </c>
    </row>
    <row r="1829" spans="1:9">
      <c r="A1829" s="20">
        <v>41715</v>
      </c>
      <c r="B1829" s="35" t="s">
        <v>383</v>
      </c>
      <c r="C1829" s="90">
        <f t="shared" si="84"/>
        <v>0</v>
      </c>
      <c r="D1829" s="90">
        <f t="shared" si="85"/>
        <v>0</v>
      </c>
      <c r="E1829" s="90">
        <f t="shared" si="86"/>
        <v>0</v>
      </c>
      <c r="F1829" s="50">
        <f>'貼り付けシート（日射量等）'!G1826/3.6*10^3</f>
        <v>0</v>
      </c>
      <c r="G1829" s="50">
        <f>'貼り付けシート（日射量等）'!H1826/3.6*10^3</f>
        <v>0</v>
      </c>
      <c r="H1829" s="91">
        <f>RADIANS('貼り付けシート（日射量等）'!I1826)</f>
        <v>0</v>
      </c>
      <c r="I1829" s="91">
        <f>IF('貼り付けシート（日射量等）'!J1826&lt;0,RADIANS(360+('貼り付けシート（日射量等）'!J1826)),RADIANS('貼り付けシート（日射量等）'!J1826))</f>
        <v>0</v>
      </c>
    </row>
    <row r="1830" spans="1:9">
      <c r="A1830" s="20">
        <v>41716</v>
      </c>
      <c r="B1830" s="35" t="s">
        <v>360</v>
      </c>
      <c r="C1830" s="90">
        <f t="shared" si="84"/>
        <v>0</v>
      </c>
      <c r="D1830" s="90">
        <f t="shared" si="85"/>
        <v>0</v>
      </c>
      <c r="E1830" s="90">
        <f t="shared" si="86"/>
        <v>0</v>
      </c>
      <c r="F1830" s="50">
        <f>'貼り付けシート（日射量等）'!G1827/3.6*10^3</f>
        <v>0</v>
      </c>
      <c r="G1830" s="50">
        <f>'貼り付けシート（日射量等）'!H1827/3.6*10^3</f>
        <v>0</v>
      </c>
      <c r="H1830" s="91">
        <f>RADIANS('貼り付けシート（日射量等）'!I1827)</f>
        <v>0</v>
      </c>
      <c r="I1830" s="91">
        <f>IF('貼り付けシート（日射量等）'!J1827&lt;0,RADIANS(360+('貼り付けシート（日射量等）'!J1827)),RADIANS('貼り付けシート（日射量等）'!J1827))</f>
        <v>0</v>
      </c>
    </row>
    <row r="1831" spans="1:9">
      <c r="A1831" s="20">
        <v>41716</v>
      </c>
      <c r="B1831" s="35" t="s">
        <v>361</v>
      </c>
      <c r="C1831" s="90">
        <f t="shared" si="84"/>
        <v>0</v>
      </c>
      <c r="D1831" s="90">
        <f t="shared" si="85"/>
        <v>0</v>
      </c>
      <c r="E1831" s="90">
        <f t="shared" si="86"/>
        <v>0</v>
      </c>
      <c r="F1831" s="50">
        <f>'貼り付けシート（日射量等）'!G1828/3.6*10^3</f>
        <v>0</v>
      </c>
      <c r="G1831" s="50">
        <f>'貼り付けシート（日射量等）'!H1828/3.6*10^3</f>
        <v>0</v>
      </c>
      <c r="H1831" s="91">
        <f>RADIANS('貼り付けシート（日射量等）'!I1828)</f>
        <v>0</v>
      </c>
      <c r="I1831" s="91">
        <f>IF('貼り付けシート（日射量等）'!J1828&lt;0,RADIANS(360+('貼り付けシート（日射量等）'!J1828)),RADIANS('貼り付けシート（日射量等）'!J1828))</f>
        <v>0</v>
      </c>
    </row>
    <row r="1832" spans="1:9">
      <c r="A1832" s="20">
        <v>41716</v>
      </c>
      <c r="B1832" s="35" t="s">
        <v>362</v>
      </c>
      <c r="C1832" s="90">
        <f t="shared" si="84"/>
        <v>0</v>
      </c>
      <c r="D1832" s="90">
        <f t="shared" si="85"/>
        <v>0</v>
      </c>
      <c r="E1832" s="90">
        <f t="shared" si="86"/>
        <v>0</v>
      </c>
      <c r="F1832" s="50">
        <f>'貼り付けシート（日射量等）'!G1829/3.6*10^3</f>
        <v>0</v>
      </c>
      <c r="G1832" s="50">
        <f>'貼り付けシート（日射量等）'!H1829/3.6*10^3</f>
        <v>0</v>
      </c>
      <c r="H1832" s="91">
        <f>RADIANS('貼り付けシート（日射量等）'!I1829)</f>
        <v>0</v>
      </c>
      <c r="I1832" s="91">
        <f>IF('貼り付けシート（日射量等）'!J1829&lt;0,RADIANS(360+('貼り付けシート（日射量等）'!J1829)),RADIANS('貼り付けシート（日射量等）'!J1829))</f>
        <v>0</v>
      </c>
    </row>
    <row r="1833" spans="1:9">
      <c r="A1833" s="20">
        <v>41716</v>
      </c>
      <c r="B1833" s="35" t="s">
        <v>363</v>
      </c>
      <c r="C1833" s="90">
        <f t="shared" si="84"/>
        <v>0</v>
      </c>
      <c r="D1833" s="90">
        <f t="shared" si="85"/>
        <v>0</v>
      </c>
      <c r="E1833" s="90">
        <f t="shared" si="86"/>
        <v>0</v>
      </c>
      <c r="F1833" s="50">
        <f>'貼り付けシート（日射量等）'!G1830/3.6*10^3</f>
        <v>0</v>
      </c>
      <c r="G1833" s="50">
        <f>'貼り付けシート（日射量等）'!H1830/3.6*10^3</f>
        <v>0</v>
      </c>
      <c r="H1833" s="91">
        <f>RADIANS('貼り付けシート（日射量等）'!I1830)</f>
        <v>0</v>
      </c>
      <c r="I1833" s="91">
        <f>IF('貼り付けシート（日射量等）'!J1830&lt;0,RADIANS(360+('貼り付けシート（日射量等）'!J1830)),RADIANS('貼り付けシート（日射量等）'!J1830))</f>
        <v>0</v>
      </c>
    </row>
    <row r="1834" spans="1:9">
      <c r="A1834" s="20">
        <v>41716</v>
      </c>
      <c r="B1834" s="35" t="s">
        <v>364</v>
      </c>
      <c r="C1834" s="90">
        <f t="shared" si="84"/>
        <v>0</v>
      </c>
      <c r="D1834" s="90">
        <f t="shared" si="85"/>
        <v>0</v>
      </c>
      <c r="E1834" s="90">
        <f t="shared" si="86"/>
        <v>0</v>
      </c>
      <c r="F1834" s="50">
        <f>'貼り付けシート（日射量等）'!G1831/3.6*10^3</f>
        <v>0</v>
      </c>
      <c r="G1834" s="50">
        <f>'貼り付けシート（日射量等）'!H1831/3.6*10^3</f>
        <v>0</v>
      </c>
      <c r="H1834" s="91">
        <f>RADIANS('貼り付けシート（日射量等）'!I1831)</f>
        <v>0</v>
      </c>
      <c r="I1834" s="91">
        <f>IF('貼り付けシート（日射量等）'!J1831&lt;0,RADIANS(360+('貼り付けシート（日射量等）'!J1831)),RADIANS('貼り付けシート（日射量等）'!J1831))</f>
        <v>0</v>
      </c>
    </row>
    <row r="1835" spans="1:9">
      <c r="A1835" s="20">
        <v>41716</v>
      </c>
      <c r="B1835" s="35" t="s">
        <v>365</v>
      </c>
      <c r="C1835" s="90">
        <f t="shared" si="84"/>
        <v>12.154838805674196</v>
      </c>
      <c r="D1835" s="90">
        <f t="shared" si="85"/>
        <v>1.3787686901969263</v>
      </c>
      <c r="E1835" s="90">
        <f t="shared" si="86"/>
        <v>10.776070115477269</v>
      </c>
      <c r="F1835" s="50">
        <f>'貼り付けシート（日射量等）'!G1832/3.6*10^3</f>
        <v>24.999999999999996</v>
      </c>
      <c r="G1835" s="50">
        <f>'貼り付けシート（日射量等）'!H1832/3.6*10^3</f>
        <v>11.111111111111111</v>
      </c>
      <c r="H1835" s="91">
        <f>RADIANS('貼り付けシート（日射量等）'!I1832)</f>
        <v>3.8397243543875255E-2</v>
      </c>
      <c r="I1835" s="91">
        <f>IF('貼り付けシート（日射量等）'!J1832&lt;0,RADIANS(360+('貼り付けシート（日射量等）'!J1832)),RADIANS('貼り付けシート（日射量等）'!J1832))</f>
        <v>4.7682395164485083</v>
      </c>
    </row>
    <row r="1836" spans="1:9">
      <c r="A1836" s="20">
        <v>41716</v>
      </c>
      <c r="B1836" s="35" t="s">
        <v>366</v>
      </c>
      <c r="C1836" s="90">
        <f t="shared" si="84"/>
        <v>52.395454507203283</v>
      </c>
      <c r="D1836" s="90">
        <f t="shared" si="85"/>
        <v>6.5971565164248878</v>
      </c>
      <c r="E1836" s="90">
        <f t="shared" si="86"/>
        <v>45.798297990778394</v>
      </c>
      <c r="F1836" s="50">
        <f>'貼り付けシート（日射量等）'!G1833/3.6*10^3</f>
        <v>22.222222222222221</v>
      </c>
      <c r="G1836" s="50">
        <f>'貼り付けシート（日射量等）'!H1833/3.6*10^3</f>
        <v>47.222222222222221</v>
      </c>
      <c r="H1836" s="91">
        <f>RADIANS('貼り付けシート（日射量等）'!I1833)</f>
        <v>0.23736477827122882</v>
      </c>
      <c r="I1836" s="91">
        <f>IF('貼り付けシート（日射量等）'!J1833&lt;0,RADIANS(360+('貼り付けシート（日射量等）'!J1833)),RADIANS('貼り付けシート（日射量等）'!J1833))</f>
        <v>4.9427724416479411</v>
      </c>
    </row>
    <row r="1837" spans="1:9">
      <c r="A1837" s="20">
        <v>41716</v>
      </c>
      <c r="B1837" s="35" t="s">
        <v>367</v>
      </c>
      <c r="C1837" s="90">
        <f t="shared" si="84"/>
        <v>167.9659478798128</v>
      </c>
      <c r="D1837" s="90">
        <f t="shared" si="85"/>
        <v>38.653106494085563</v>
      </c>
      <c r="E1837" s="90">
        <f t="shared" si="86"/>
        <v>129.31284138572724</v>
      </c>
      <c r="F1837" s="50">
        <f>'貼り付けシート（日射量等）'!G1834/3.6*10^3</f>
        <v>75</v>
      </c>
      <c r="G1837" s="50">
        <f>'貼り付けシート（日射量等）'!H1834/3.6*10^3</f>
        <v>133.33333333333334</v>
      </c>
      <c r="H1837" s="91">
        <f>RADIANS('貼り付けシート（日射量等）'!I1834)</f>
        <v>0.42586033748661639</v>
      </c>
      <c r="I1837" s="91">
        <f>IF('貼り付けシート（日射量等）'!J1834&lt;0,RADIANS(360+('貼り付けシート（日射量等）'!J1834)),RADIANS('貼り付けシート（日射量等）'!J1834))</f>
        <v>5.1330133301153236</v>
      </c>
    </row>
    <row r="1838" spans="1:9">
      <c r="A1838" s="20">
        <v>41716</v>
      </c>
      <c r="B1838" s="35" t="s">
        <v>368</v>
      </c>
      <c r="C1838" s="90">
        <f t="shared" si="84"/>
        <v>504.76380574093901</v>
      </c>
      <c r="D1838" s="90">
        <f t="shared" si="85"/>
        <v>318.8765962489561</v>
      </c>
      <c r="E1838" s="90">
        <f t="shared" si="86"/>
        <v>185.88720949198287</v>
      </c>
      <c r="F1838" s="50">
        <f>'貼り付けシート（日射量等）'!G1835/3.6*10^3</f>
        <v>455.55555555555549</v>
      </c>
      <c r="G1838" s="50">
        <f>'貼り付けシート（日射量等）'!H1835/3.6*10^3</f>
        <v>191.66666666666666</v>
      </c>
      <c r="H1838" s="91">
        <f>RADIANS('貼り付けシート（日射量等）'!I1835)</f>
        <v>0.59864793343405498</v>
      </c>
      <c r="I1838" s="91">
        <f>IF('貼り付けシート（日射量等）'!J1835&lt;0,RADIANS(360+('貼り付けシート（日射量等）'!J1835)),RADIANS('貼り付けシート（日射量等）'!J1835))</f>
        <v>5.3599061328745865</v>
      </c>
    </row>
    <row r="1839" spans="1:9">
      <c r="A1839" s="20">
        <v>41716</v>
      </c>
      <c r="B1839" s="35" t="s">
        <v>369</v>
      </c>
      <c r="C1839" s="90">
        <f t="shared" si="84"/>
        <v>621.14076035216874</v>
      </c>
      <c r="D1839" s="90">
        <f t="shared" si="85"/>
        <v>394.84328792714615</v>
      </c>
      <c r="E1839" s="90">
        <f t="shared" si="86"/>
        <v>226.29747242502262</v>
      </c>
      <c r="F1839" s="50">
        <f>'貼り付けシート（日射量等）'!G1836/3.6*10^3</f>
        <v>472.22222222222223</v>
      </c>
      <c r="G1839" s="50">
        <f>'貼り付けシート（日射量等）'!H1836/3.6*10^3</f>
        <v>233.33333333333331</v>
      </c>
      <c r="H1839" s="91">
        <f>RADIANS('貼り付けシート（日射量等）'!I1836)</f>
        <v>0.74001960284559576</v>
      </c>
      <c r="I1839" s="91">
        <f>IF('貼り付けシート（日射量等）'!J1836&lt;0,RADIANS(360+('貼り付けシート（日射量等）'!J1836)),RADIANS('貼り付けシート（日射量等）'!J1836))</f>
        <v>5.6426494716976681</v>
      </c>
    </row>
    <row r="1840" spans="1:9">
      <c r="A1840" s="20">
        <v>41716</v>
      </c>
      <c r="B1840" s="35" t="s">
        <v>370</v>
      </c>
      <c r="C1840" s="90">
        <f t="shared" si="84"/>
        <v>573.29362223436692</v>
      </c>
      <c r="D1840" s="90">
        <f t="shared" si="85"/>
        <v>276.95169405874202</v>
      </c>
      <c r="E1840" s="90">
        <f t="shared" si="86"/>
        <v>296.34192817562496</v>
      </c>
      <c r="F1840" s="50">
        <f>'貼り付けシート（日射量等）'!G1837/3.6*10^3</f>
        <v>302.77777777777783</v>
      </c>
      <c r="G1840" s="50">
        <f>'貼り付けシート（日射量等）'!H1837/3.6*10^3</f>
        <v>305.5555555555556</v>
      </c>
      <c r="H1840" s="91">
        <f>RADIANS('貼り付けシート（日射量等）'!I1837)</f>
        <v>0.83077672394930091</v>
      </c>
      <c r="I1840" s="91">
        <f>IF('貼り付けシート（日射量等）'!J1837&lt;0,RADIANS(360+('貼り付けシート（日射量等）'!J1837)),RADIANS('貼り付けシート（日射量等）'!J1837))</f>
        <v>5.9899699928445385</v>
      </c>
    </row>
    <row r="1841" spans="1:9">
      <c r="A1841" s="20">
        <v>41716</v>
      </c>
      <c r="B1841" s="35" t="s">
        <v>371</v>
      </c>
      <c r="C1841" s="90">
        <f t="shared" si="84"/>
        <v>323.35804045247863</v>
      </c>
      <c r="D1841" s="90">
        <f t="shared" si="85"/>
        <v>62.038340152154838</v>
      </c>
      <c r="E1841" s="90">
        <f t="shared" si="86"/>
        <v>261.3197003003238</v>
      </c>
      <c r="F1841" s="50">
        <f>'貼り付けシート（日射量等）'!G1838/3.6*10^3</f>
        <v>66.666666666666671</v>
      </c>
      <c r="G1841" s="50">
        <f>'貼り付けシート（日射量等）'!H1838/3.6*10^3</f>
        <v>269.44444444444446</v>
      </c>
      <c r="H1841" s="91">
        <f>RADIANS('貼り付けシート（日射量等）'!I1838)</f>
        <v>0.84997534572123856</v>
      </c>
      <c r="I1841" s="91">
        <f>IF('貼り付けシート（日射量等）'!J1838&lt;0,RADIANS(360+('貼り付けシート（日射量等）'!J1838)),RADIANS('貼り付けシート（日射量等）'!J1838))</f>
        <v>9.9483767363676784E-2</v>
      </c>
    </row>
    <row r="1842" spans="1:9">
      <c r="A1842" s="20">
        <v>41716</v>
      </c>
      <c r="B1842" s="35" t="s">
        <v>372</v>
      </c>
      <c r="C1842" s="90">
        <f t="shared" si="84"/>
        <v>254.74306822662069</v>
      </c>
      <c r="D1842" s="90">
        <f t="shared" si="85"/>
        <v>39.221665917075313</v>
      </c>
      <c r="E1842" s="90">
        <f t="shared" si="86"/>
        <v>215.52140230954538</v>
      </c>
      <c r="F1842" s="50">
        <f>'貼り付けシート（日射量等）'!G1839/3.6*10^3</f>
        <v>44.444444444444443</v>
      </c>
      <c r="G1842" s="50">
        <f>'貼り付けシート（日射量等）'!H1839/3.6*10^3</f>
        <v>222.22222222222223</v>
      </c>
      <c r="H1842" s="91">
        <f>RADIANS('貼り付けシート（日射量等）'!I1839)</f>
        <v>0.79237948040542561</v>
      </c>
      <c r="I1842" s="91">
        <f>IF('貼り付けシート（日射量等）'!J1839&lt;0,RADIANS(360+('貼り付けシート（日射量等）'!J1839)),RADIANS('貼り付けシート（日射量等）'!J1839))</f>
        <v>0.47647488579445196</v>
      </c>
    </row>
    <row r="1843" spans="1:9">
      <c r="A1843" s="20">
        <v>41716</v>
      </c>
      <c r="B1843" s="35" t="s">
        <v>373</v>
      </c>
      <c r="C1843" s="90">
        <f t="shared" si="84"/>
        <v>188.53657189245581</v>
      </c>
      <c r="D1843" s="90">
        <f t="shared" si="85"/>
        <v>21.507485102558132</v>
      </c>
      <c r="E1843" s="90">
        <f t="shared" si="86"/>
        <v>167.02908678989769</v>
      </c>
      <c r="F1843" s="50">
        <f>'貼り付けシート（日射量等）'!G1840/3.6*10^3</f>
        <v>27.777777777777779</v>
      </c>
      <c r="G1843" s="50">
        <f>'貼り付けシート（日射量等）'!H1840/3.6*10^3</f>
        <v>172.22222222222223</v>
      </c>
      <c r="H1843" s="91">
        <f>RADIANS('貼り付けシート（日射量等）'!I1840)</f>
        <v>0.67369709126981125</v>
      </c>
      <c r="I1843" s="91">
        <f>IF('貼り付けシート（日射量等）'!J1840&lt;0,RADIANS(360+('貼り付けシート（日射量等）'!J1840)),RADIANS('貼り付けシート（日射量等）'!J1840))</f>
        <v>0.79063415115343127</v>
      </c>
    </row>
    <row r="1844" spans="1:9">
      <c r="A1844" s="20">
        <v>41716</v>
      </c>
      <c r="B1844" s="35" t="s">
        <v>374</v>
      </c>
      <c r="C1844" s="90">
        <f t="shared" si="84"/>
        <v>120.6624745319975</v>
      </c>
      <c r="D1844" s="90">
        <f t="shared" si="85"/>
        <v>10.207755848355522</v>
      </c>
      <c r="E1844" s="90">
        <f t="shared" si="86"/>
        <v>110.45471868364199</v>
      </c>
      <c r="F1844" s="50">
        <f>'貼り付けシート（日射量等）'!G1841/3.6*10^3</f>
        <v>16.666666666666668</v>
      </c>
      <c r="G1844" s="50">
        <f>'貼り付けシート（日射量等）'!H1841/3.6*10^3</f>
        <v>113.88888888888887</v>
      </c>
      <c r="H1844" s="91">
        <f>RADIANS('貼り付けシート（日射量等）'!I1841)</f>
        <v>0.51487212933832727</v>
      </c>
      <c r="I1844" s="91">
        <f>IF('貼り付けシート（日射量等）'!J1841&lt;0,RADIANS(360+('貼り付けシート（日射量等）'!J1841)),RADIANS('貼り付けシート（日射量等）'!J1841))</f>
        <v>1.043706892692609</v>
      </c>
    </row>
    <row r="1845" spans="1:9">
      <c r="A1845" s="20">
        <v>41716</v>
      </c>
      <c r="B1845" s="35" t="s">
        <v>375</v>
      </c>
      <c r="C1845" s="90">
        <f t="shared" si="84"/>
        <v>82.938738220258401</v>
      </c>
      <c r="D1845" s="90">
        <f t="shared" si="85"/>
        <v>10.200264940786836</v>
      </c>
      <c r="E1845" s="90">
        <f t="shared" si="86"/>
        <v>72.738473279471563</v>
      </c>
      <c r="F1845" s="50">
        <f>'貼り付けシート（日射量等）'!G1842/3.6*10^3</f>
        <v>24.999999999999996</v>
      </c>
      <c r="G1845" s="50">
        <f>'貼り付けシート（日射量等）'!H1842/3.6*10^3</f>
        <v>75</v>
      </c>
      <c r="H1845" s="91">
        <f>RADIANS('貼り付けシート（日射量等）'!I1842)</f>
        <v>0.33161255787892263</v>
      </c>
      <c r="I1845" s="91">
        <f>IF('貼り付けシート（日射量等）'!J1842&lt;0,RADIANS(360+('貼り付けシート（日射量等）'!J1842)),RADIANS('貼り付けシート（日射量等）'!J1842))</f>
        <v>1.2496557444279399</v>
      </c>
    </row>
    <row r="1846" spans="1:9">
      <c r="A1846" s="20">
        <v>41716</v>
      </c>
      <c r="B1846" s="35" t="s">
        <v>376</v>
      </c>
      <c r="C1846" s="90">
        <f t="shared" si="84"/>
        <v>35.530503690837904</v>
      </c>
      <c r="D1846" s="90">
        <f t="shared" si="85"/>
        <v>5.8963108732754108</v>
      </c>
      <c r="E1846" s="90">
        <f t="shared" si="86"/>
        <v>29.634192817562489</v>
      </c>
      <c r="F1846" s="50">
        <f>'貼り付けシート（日射量等）'!G1843/3.6*10^3</f>
        <v>33.333333333333336</v>
      </c>
      <c r="G1846" s="50">
        <f>'貼り付けシート（日射量等）'!H1843/3.6*10^3</f>
        <v>30.555555555555554</v>
      </c>
      <c r="H1846" s="91">
        <f>RADIANS('貼り付けシート（日射量等）'!I1843)</f>
        <v>0.13788101090755203</v>
      </c>
      <c r="I1846" s="91">
        <f>IF('貼り付けシート（日射量等）'!J1843&lt;0,RADIANS(360+('貼り付けシート（日射量等）'!J1843)),RADIANS('貼り付けシート（日射量等）'!J1843))</f>
        <v>1.429424657383356</v>
      </c>
    </row>
    <row r="1847" spans="1:9">
      <c r="A1847" s="20">
        <v>41716</v>
      </c>
      <c r="B1847" s="35" t="s">
        <v>377</v>
      </c>
      <c r="C1847" s="90">
        <f t="shared" si="84"/>
        <v>0</v>
      </c>
      <c r="D1847" s="90">
        <f t="shared" si="85"/>
        <v>0</v>
      </c>
      <c r="E1847" s="90">
        <f t="shared" si="86"/>
        <v>0</v>
      </c>
      <c r="F1847" s="50">
        <f>'貼り付けシート（日射量等）'!G1844/3.6*10^3</f>
        <v>0</v>
      </c>
      <c r="G1847" s="50">
        <f>'貼り付けシート（日射量等）'!H1844/3.6*10^3</f>
        <v>0</v>
      </c>
      <c r="H1847" s="91">
        <f>RADIANS('貼り付けシート（日射量等）'!I1844)</f>
        <v>0</v>
      </c>
      <c r="I1847" s="91">
        <f>IF('貼り付けシート（日射量等）'!J1844&lt;0,RADIANS(360+('貼り付けシート（日射量等）'!J1844)),RADIANS('貼り付けシート（日射量等）'!J1844))</f>
        <v>0</v>
      </c>
    </row>
    <row r="1848" spans="1:9">
      <c r="A1848" s="20">
        <v>41716</v>
      </c>
      <c r="B1848" s="35" t="s">
        <v>378</v>
      </c>
      <c r="C1848" s="90">
        <f t="shared" si="84"/>
        <v>0</v>
      </c>
      <c r="D1848" s="90">
        <f t="shared" si="85"/>
        <v>0</v>
      </c>
      <c r="E1848" s="90">
        <f t="shared" si="86"/>
        <v>0</v>
      </c>
      <c r="F1848" s="50">
        <f>'貼り付けシート（日射量等）'!G1845/3.6*10^3</f>
        <v>0</v>
      </c>
      <c r="G1848" s="50">
        <f>'貼り付けシート（日射量等）'!H1845/3.6*10^3</f>
        <v>0</v>
      </c>
      <c r="H1848" s="91">
        <f>RADIANS('貼り付けシート（日射量等）'!I1845)</f>
        <v>0</v>
      </c>
      <c r="I1848" s="91">
        <f>IF('貼り付けシート（日射量等）'!J1845&lt;0,RADIANS(360+('貼り付けシート（日射量等）'!J1845)),RADIANS('貼り付けシート（日射量等）'!J1845))</f>
        <v>0</v>
      </c>
    </row>
    <row r="1849" spans="1:9">
      <c r="A1849" s="20">
        <v>41716</v>
      </c>
      <c r="B1849" s="35" t="s">
        <v>379</v>
      </c>
      <c r="C1849" s="90">
        <f t="shared" si="84"/>
        <v>0</v>
      </c>
      <c r="D1849" s="90">
        <f t="shared" si="85"/>
        <v>0</v>
      </c>
      <c r="E1849" s="90">
        <f t="shared" si="86"/>
        <v>0</v>
      </c>
      <c r="F1849" s="50">
        <f>'貼り付けシート（日射量等）'!G1846/3.6*10^3</f>
        <v>0</v>
      </c>
      <c r="G1849" s="50">
        <f>'貼り付けシート（日射量等）'!H1846/3.6*10^3</f>
        <v>0</v>
      </c>
      <c r="H1849" s="91">
        <f>RADIANS('貼り付けシート（日射量等）'!I1846)</f>
        <v>0</v>
      </c>
      <c r="I1849" s="91">
        <f>IF('貼り付けシート（日射量等）'!J1846&lt;0,RADIANS(360+('貼り付けシート（日射量等）'!J1846)),RADIANS('貼り付けシート（日射量等）'!J1846))</f>
        <v>0</v>
      </c>
    </row>
    <row r="1850" spans="1:9">
      <c r="A1850" s="20">
        <v>41716</v>
      </c>
      <c r="B1850" s="35" t="s">
        <v>380</v>
      </c>
      <c r="C1850" s="90">
        <f t="shared" si="84"/>
        <v>0</v>
      </c>
      <c r="D1850" s="90">
        <f t="shared" si="85"/>
        <v>0</v>
      </c>
      <c r="E1850" s="90">
        <f t="shared" si="86"/>
        <v>0</v>
      </c>
      <c r="F1850" s="50">
        <f>'貼り付けシート（日射量等）'!G1847/3.6*10^3</f>
        <v>0</v>
      </c>
      <c r="G1850" s="50">
        <f>'貼り付けシート（日射量等）'!H1847/3.6*10^3</f>
        <v>0</v>
      </c>
      <c r="H1850" s="91">
        <f>RADIANS('貼り付けシート（日射量等）'!I1847)</f>
        <v>0</v>
      </c>
      <c r="I1850" s="91">
        <f>IF('貼り付けシート（日射量等）'!J1847&lt;0,RADIANS(360+('貼り付けシート（日射量等）'!J1847)),RADIANS('貼り付けシート（日射量等）'!J1847))</f>
        <v>0</v>
      </c>
    </row>
    <row r="1851" spans="1:9">
      <c r="A1851" s="20">
        <v>41716</v>
      </c>
      <c r="B1851" s="35" t="s">
        <v>381</v>
      </c>
      <c r="C1851" s="90">
        <f t="shared" si="84"/>
        <v>0</v>
      </c>
      <c r="D1851" s="90">
        <f t="shared" si="85"/>
        <v>0</v>
      </c>
      <c r="E1851" s="90">
        <f t="shared" si="86"/>
        <v>0</v>
      </c>
      <c r="F1851" s="50">
        <f>'貼り付けシート（日射量等）'!G1848/3.6*10^3</f>
        <v>0</v>
      </c>
      <c r="G1851" s="50">
        <f>'貼り付けシート（日射量等）'!H1848/3.6*10^3</f>
        <v>0</v>
      </c>
      <c r="H1851" s="91">
        <f>RADIANS('貼り付けシート（日射量等）'!I1848)</f>
        <v>0</v>
      </c>
      <c r="I1851" s="91">
        <f>IF('貼り付けシート（日射量等）'!J1848&lt;0,RADIANS(360+('貼り付けシート（日射量等）'!J1848)),RADIANS('貼り付けシート（日射量等）'!J1848))</f>
        <v>0</v>
      </c>
    </row>
    <row r="1852" spans="1:9">
      <c r="A1852" s="20">
        <v>41716</v>
      </c>
      <c r="B1852" s="35" t="s">
        <v>382</v>
      </c>
      <c r="C1852" s="90">
        <f t="shared" si="84"/>
        <v>0</v>
      </c>
      <c r="D1852" s="90">
        <f t="shared" si="85"/>
        <v>0</v>
      </c>
      <c r="E1852" s="90">
        <f t="shared" si="86"/>
        <v>0</v>
      </c>
      <c r="F1852" s="50">
        <f>'貼り付けシート（日射量等）'!G1849/3.6*10^3</f>
        <v>0</v>
      </c>
      <c r="G1852" s="50">
        <f>'貼り付けシート（日射量等）'!H1849/3.6*10^3</f>
        <v>0</v>
      </c>
      <c r="H1852" s="91">
        <f>RADIANS('貼り付けシート（日射量等）'!I1849)</f>
        <v>0</v>
      </c>
      <c r="I1852" s="91">
        <f>IF('貼り付けシート（日射量等）'!J1849&lt;0,RADIANS(360+('貼り付けシート（日射量等）'!J1849)),RADIANS('貼り付けシート（日射量等）'!J1849))</f>
        <v>0</v>
      </c>
    </row>
    <row r="1853" spans="1:9">
      <c r="A1853" s="20">
        <v>41716</v>
      </c>
      <c r="B1853" s="35" t="s">
        <v>383</v>
      </c>
      <c r="C1853" s="90">
        <f t="shared" si="84"/>
        <v>0</v>
      </c>
      <c r="D1853" s="90">
        <f t="shared" si="85"/>
        <v>0</v>
      </c>
      <c r="E1853" s="90">
        <f t="shared" si="86"/>
        <v>0</v>
      </c>
      <c r="F1853" s="50">
        <f>'貼り付けシート（日射量等）'!G1850/3.6*10^3</f>
        <v>0</v>
      </c>
      <c r="G1853" s="50">
        <f>'貼り付けシート（日射量等）'!H1850/3.6*10^3</f>
        <v>0</v>
      </c>
      <c r="H1853" s="91">
        <f>RADIANS('貼り付けシート（日射量等）'!I1850)</f>
        <v>0</v>
      </c>
      <c r="I1853" s="91">
        <f>IF('貼り付けシート（日射量等）'!J1850&lt;0,RADIANS(360+('貼り付けシート（日射量等）'!J1850)),RADIANS('貼り付けシート（日射量等）'!J1850))</f>
        <v>0</v>
      </c>
    </row>
    <row r="1854" spans="1:9">
      <c r="A1854" s="20">
        <v>41717</v>
      </c>
      <c r="B1854" s="35" t="s">
        <v>360</v>
      </c>
      <c r="C1854" s="90">
        <f t="shared" si="84"/>
        <v>0</v>
      </c>
      <c r="D1854" s="90">
        <f t="shared" si="85"/>
        <v>0</v>
      </c>
      <c r="E1854" s="90">
        <f t="shared" si="86"/>
        <v>0</v>
      </c>
      <c r="F1854" s="50">
        <f>'貼り付けシート（日射量等）'!G1851/3.6*10^3</f>
        <v>0</v>
      </c>
      <c r="G1854" s="50">
        <f>'貼り付けシート（日射量等）'!H1851/3.6*10^3</f>
        <v>0</v>
      </c>
      <c r="H1854" s="91">
        <f>RADIANS('貼り付けシート（日射量等）'!I1851)</f>
        <v>0</v>
      </c>
      <c r="I1854" s="91">
        <f>IF('貼り付けシート（日射量等）'!J1851&lt;0,RADIANS(360+('貼り付けシート（日射量等）'!J1851)),RADIANS('貼り付けシート（日射量等）'!J1851))</f>
        <v>0</v>
      </c>
    </row>
    <row r="1855" spans="1:9">
      <c r="A1855" s="20">
        <v>41717</v>
      </c>
      <c r="B1855" s="35" t="s">
        <v>361</v>
      </c>
      <c r="C1855" s="90">
        <f t="shared" si="84"/>
        <v>0</v>
      </c>
      <c r="D1855" s="90">
        <f t="shared" si="85"/>
        <v>0</v>
      </c>
      <c r="E1855" s="90">
        <f t="shared" si="86"/>
        <v>0</v>
      </c>
      <c r="F1855" s="50">
        <f>'貼り付けシート（日射量等）'!G1852/3.6*10^3</f>
        <v>0</v>
      </c>
      <c r="G1855" s="50">
        <f>'貼り付けシート（日射量等）'!H1852/3.6*10^3</f>
        <v>0</v>
      </c>
      <c r="H1855" s="91">
        <f>RADIANS('貼り付けシート（日射量等）'!I1852)</f>
        <v>0</v>
      </c>
      <c r="I1855" s="91">
        <f>IF('貼り付けシート（日射量等）'!J1852&lt;0,RADIANS(360+('貼り付けシート（日射量等）'!J1852)),RADIANS('貼り付けシート（日射量等）'!J1852))</f>
        <v>0</v>
      </c>
    </row>
    <row r="1856" spans="1:9">
      <c r="A1856" s="20">
        <v>41717</v>
      </c>
      <c r="B1856" s="35" t="s">
        <v>362</v>
      </c>
      <c r="C1856" s="90">
        <f t="shared" si="84"/>
        <v>0</v>
      </c>
      <c r="D1856" s="90">
        <f t="shared" si="85"/>
        <v>0</v>
      </c>
      <c r="E1856" s="90">
        <f t="shared" si="86"/>
        <v>0</v>
      </c>
      <c r="F1856" s="50">
        <f>'貼り付けシート（日射量等）'!G1853/3.6*10^3</f>
        <v>0</v>
      </c>
      <c r="G1856" s="50">
        <f>'貼り付けシート（日射量等）'!H1853/3.6*10^3</f>
        <v>0</v>
      </c>
      <c r="H1856" s="91">
        <f>RADIANS('貼り付けシート（日射量等）'!I1853)</f>
        <v>0</v>
      </c>
      <c r="I1856" s="91">
        <f>IF('貼り付けシート（日射量等）'!J1853&lt;0,RADIANS(360+('貼り付けシート（日射量等）'!J1853)),RADIANS('貼り付けシート（日射量等）'!J1853))</f>
        <v>0</v>
      </c>
    </row>
    <row r="1857" spans="1:9">
      <c r="A1857" s="20">
        <v>41717</v>
      </c>
      <c r="B1857" s="35" t="s">
        <v>363</v>
      </c>
      <c r="C1857" s="90">
        <f t="shared" si="84"/>
        <v>0</v>
      </c>
      <c r="D1857" s="90">
        <f t="shared" si="85"/>
        <v>0</v>
      </c>
      <c r="E1857" s="90">
        <f t="shared" si="86"/>
        <v>0</v>
      </c>
      <c r="F1857" s="50">
        <f>'貼り付けシート（日射量等）'!G1854/3.6*10^3</f>
        <v>0</v>
      </c>
      <c r="G1857" s="50">
        <f>'貼り付けシート（日射量等）'!H1854/3.6*10^3</f>
        <v>0</v>
      </c>
      <c r="H1857" s="91">
        <f>RADIANS('貼り付けシート（日射量等）'!I1854)</f>
        <v>0</v>
      </c>
      <c r="I1857" s="91">
        <f>IF('貼り付けシート（日射量等）'!J1854&lt;0,RADIANS(360+('貼り付けシート（日射量等）'!J1854)),RADIANS('貼り付けシート（日射量等）'!J1854))</f>
        <v>0</v>
      </c>
    </row>
    <row r="1858" spans="1:9">
      <c r="A1858" s="20">
        <v>41717</v>
      </c>
      <c r="B1858" s="35" t="s">
        <v>364</v>
      </c>
      <c r="C1858" s="90">
        <f t="shared" si="84"/>
        <v>0</v>
      </c>
      <c r="D1858" s="90">
        <f t="shared" si="85"/>
        <v>0</v>
      </c>
      <c r="E1858" s="90">
        <f t="shared" si="86"/>
        <v>0</v>
      </c>
      <c r="F1858" s="50">
        <f>'貼り付けシート（日射量等）'!G1855/3.6*10^3</f>
        <v>0</v>
      </c>
      <c r="G1858" s="50">
        <f>'貼り付けシート（日射量等）'!H1855/3.6*10^3</f>
        <v>0</v>
      </c>
      <c r="H1858" s="91">
        <f>RADIANS('貼り付けシート（日射量等）'!I1855)</f>
        <v>0</v>
      </c>
      <c r="I1858" s="91">
        <f>IF('貼り付けシート（日射量等）'!J1855&lt;0,RADIANS(360+('貼り付けシート（日射量等）'!J1855)),RADIANS('貼り付けシート（日射量等）'!J1855))</f>
        <v>0</v>
      </c>
    </row>
    <row r="1859" spans="1:9">
      <c r="A1859" s="20">
        <v>41717</v>
      </c>
      <c r="B1859" s="35" t="s">
        <v>365</v>
      </c>
      <c r="C1859" s="90">
        <f t="shared" si="84"/>
        <v>27.860955197292562</v>
      </c>
      <c r="D1859" s="90">
        <f t="shared" si="85"/>
        <v>14.390867552945974</v>
      </c>
      <c r="E1859" s="90">
        <f t="shared" si="86"/>
        <v>13.470087644346586</v>
      </c>
      <c r="F1859" s="50">
        <f>'貼り付けシート（日射量等）'!G1856/3.6*10^3</f>
        <v>244.44444444444443</v>
      </c>
      <c r="G1859" s="50">
        <f>'貼り付けシート（日射量等）'!H1856/3.6*10^3</f>
        <v>13.888888888888889</v>
      </c>
      <c r="H1859" s="91">
        <f>RADIANS('貼り付けシート（日射量等）'!I1856)</f>
        <v>4.3633231299858237E-2</v>
      </c>
      <c r="I1859" s="91">
        <f>IF('貼り付けシート（日射量等）'!J1856&lt;0,RADIANS(360+('貼り付けシート（日射量等）'!J1856)),RADIANS('貼り付けシート（日射量等）'!J1856))</f>
        <v>4.7647488579445199</v>
      </c>
    </row>
    <row r="1860" spans="1:9">
      <c r="A1860" s="20">
        <v>41717</v>
      </c>
      <c r="B1860" s="35" t="s">
        <v>366</v>
      </c>
      <c r="C1860" s="90">
        <f t="shared" si="84"/>
        <v>217.52813729408524</v>
      </c>
      <c r="D1860" s="90">
        <f t="shared" si="85"/>
        <v>158.25975165896025</v>
      </c>
      <c r="E1860" s="90">
        <f t="shared" si="86"/>
        <v>59.268385635124979</v>
      </c>
      <c r="F1860" s="50">
        <f>'貼り付けシート（日射量等）'!G1857/3.6*10^3</f>
        <v>527.77777777777783</v>
      </c>
      <c r="G1860" s="50">
        <f>'貼り付けシート（日射量等）'!H1857/3.6*10^3</f>
        <v>61.111111111111107</v>
      </c>
      <c r="H1860" s="91">
        <f>RADIANS('貼り付けシート（日射量等）'!I1857)</f>
        <v>0.24260076602721181</v>
      </c>
      <c r="I1860" s="91">
        <f>IF('貼り付けシート（日射量等）'!J1857&lt;0,RADIANS(360+('貼り付けシート（日射量等）'!J1857)),RADIANS('貼り付けシート（日射量等）'!J1857))</f>
        <v>4.9375364538919575</v>
      </c>
    </row>
    <row r="1861" spans="1:9">
      <c r="A1861" s="20">
        <v>41717</v>
      </c>
      <c r="B1861" s="35" t="s">
        <v>367</v>
      </c>
      <c r="C1861" s="90">
        <f t="shared" si="84"/>
        <v>456.52994286556941</v>
      </c>
      <c r="D1861" s="90">
        <f t="shared" si="85"/>
        <v>378.40343452835924</v>
      </c>
      <c r="E1861" s="90">
        <f t="shared" si="86"/>
        <v>78.126508337210183</v>
      </c>
      <c r="F1861" s="50">
        <f>'貼り付けシート（日射量等）'!G1858/3.6*10^3</f>
        <v>727.77777777777771</v>
      </c>
      <c r="G1861" s="50">
        <f>'貼り付けシート（日射量等）'!H1858/3.6*10^3</f>
        <v>80.555555555555543</v>
      </c>
      <c r="H1861" s="91">
        <f>RADIANS('貼り付けシート（日射量等）'!I1858)</f>
        <v>0.43284165449459372</v>
      </c>
      <c r="I1861" s="91">
        <f>IF('貼り付けシート（日射量等）'!J1858&lt;0,RADIANS(360+('貼り付けシート（日射量等）'!J1858)),RADIANS('貼り付けシート（日射量等）'!J1858))</f>
        <v>5.1295226716113342</v>
      </c>
    </row>
    <row r="1862" spans="1:9">
      <c r="A1862" s="20">
        <v>41717</v>
      </c>
      <c r="B1862" s="35" t="s">
        <v>368</v>
      </c>
      <c r="C1862" s="90">
        <f t="shared" si="84"/>
        <v>657.31447276321694</v>
      </c>
      <c r="D1862" s="90">
        <f t="shared" si="85"/>
        <v>563.02385925279088</v>
      </c>
      <c r="E1862" s="90">
        <f t="shared" si="86"/>
        <v>94.290613510426098</v>
      </c>
      <c r="F1862" s="50">
        <f>'貼り付けシート（日射量等）'!G1859/3.6*10^3</f>
        <v>799.99999999999989</v>
      </c>
      <c r="G1862" s="50">
        <f>'貼り付けシート（日射量等）'!H1859/3.6*10^3</f>
        <v>97.222222222222214</v>
      </c>
      <c r="H1862" s="91">
        <f>RADIANS('貼り付けシート（日射量等）'!I1859)</f>
        <v>0.60562925044203242</v>
      </c>
      <c r="I1862" s="91">
        <f>IF('貼り付けシート（日射量等）'!J1859&lt;0,RADIANS(360+('貼り付けシート（日射量等）'!J1859)),RADIANS('貼り付けシート（日射量等）'!J1859))</f>
        <v>5.3564154743705972</v>
      </c>
    </row>
    <row r="1863" spans="1:9">
      <c r="A1863" s="20">
        <v>41717</v>
      </c>
      <c r="B1863" s="35" t="s">
        <v>369</v>
      </c>
      <c r="C1863" s="90">
        <f t="shared" ref="C1863:C1926" si="87">IF(D1863&lt;0,E1863,D1863+E1863)</f>
        <v>802.7511252964299</v>
      </c>
      <c r="D1863" s="90">
        <f t="shared" ref="D1863:D1926" si="88">F1863*(SIN(H1863)*COS($O$5)+COS(H1863)*SIN($O$5)*COS($O$4-I1863))</f>
        <v>692.29640661278791</v>
      </c>
      <c r="E1863" s="90">
        <f t="shared" ref="E1863:E1926" si="89">G1863*(1+COS($O$5))/2</f>
        <v>110.45471868364199</v>
      </c>
      <c r="F1863" s="50">
        <f>'貼り付けシート（日射量等）'!G1860/3.6*10^3</f>
        <v>825.00000000000011</v>
      </c>
      <c r="G1863" s="50">
        <f>'貼り付けシート（日射量等）'!H1860/3.6*10^3</f>
        <v>113.88888888888887</v>
      </c>
      <c r="H1863" s="91">
        <f>RADIANS('貼り付けシート（日射量等）'!I1860)</f>
        <v>0.74700091985357298</v>
      </c>
      <c r="I1863" s="91">
        <f>IF('貼り付けシート（日射量等）'!J1860&lt;0,RADIANS(360+('貼り付けシート（日射量等）'!J1860)),RADIANS('貼り付けシート（日射量等）'!J1860))</f>
        <v>5.6391588131936787</v>
      </c>
    </row>
    <row r="1864" spans="1:9">
      <c r="A1864" s="20">
        <v>41717</v>
      </c>
      <c r="B1864" s="35" t="s">
        <v>370</v>
      </c>
      <c r="C1864" s="90">
        <f t="shared" si="87"/>
        <v>736.2643950797808</v>
      </c>
      <c r="D1864" s="90">
        <f t="shared" si="88"/>
        <v>504.57888759701956</v>
      </c>
      <c r="E1864" s="90">
        <f t="shared" si="89"/>
        <v>231.6855074827613</v>
      </c>
      <c r="F1864" s="50">
        <f>'貼り付けシート（日射量等）'!G1861/3.6*10^3</f>
        <v>549.99999999999989</v>
      </c>
      <c r="G1864" s="50">
        <f>'貼り付けシート（日射量等）'!H1861/3.6*10^3</f>
        <v>238.88888888888889</v>
      </c>
      <c r="H1864" s="91">
        <f>RADIANS('貼り付けシート（日射量等）'!I1861)</f>
        <v>0.83775804095727824</v>
      </c>
      <c r="I1864" s="91">
        <f>IF('貼り付けシート（日射量等）'!J1861&lt;0,RADIANS(360+('貼り付けシート（日射量等）'!J1861)),RADIANS('貼り付けシート（日射量等）'!J1861))</f>
        <v>5.9899699928445385</v>
      </c>
    </row>
    <row r="1865" spans="1:9">
      <c r="A1865" s="20">
        <v>41717</v>
      </c>
      <c r="B1865" s="35" t="s">
        <v>371</v>
      </c>
      <c r="C1865" s="90">
        <f t="shared" si="87"/>
        <v>909.11286832663586</v>
      </c>
      <c r="D1865" s="90">
        <f t="shared" si="88"/>
        <v>787.88207952751657</v>
      </c>
      <c r="E1865" s="90">
        <f t="shared" si="89"/>
        <v>121.23078879911928</v>
      </c>
      <c r="F1865" s="50">
        <f>'貼り付けシート（日射量等）'!G1862/3.6*10^3</f>
        <v>844.44444444444446</v>
      </c>
      <c r="G1865" s="50">
        <f>'貼り付けシート（日射量等）'!H1862/3.6*10^3</f>
        <v>125</v>
      </c>
      <c r="H1865" s="91">
        <f>RADIANS('貼り付けシート（日射量等）'!I1862)</f>
        <v>0.85695666272921578</v>
      </c>
      <c r="I1865" s="91">
        <f>IF('貼り付けシート（日射量等）'!J1862&lt;0,RADIANS(360+('貼り付けシート（日射量等）'!J1862)),RADIANS('貼り付けシート（日射量等）'!J1862))</f>
        <v>0.10297442586766545</v>
      </c>
    </row>
    <row r="1866" spans="1:9">
      <c r="A1866" s="20">
        <v>41717</v>
      </c>
      <c r="B1866" s="35" t="s">
        <v>372</v>
      </c>
      <c r="C1866" s="90">
        <f t="shared" si="87"/>
        <v>781.83841030913243</v>
      </c>
      <c r="D1866" s="90">
        <f t="shared" si="88"/>
        <v>612.11530599036541</v>
      </c>
      <c r="E1866" s="90">
        <f t="shared" si="89"/>
        <v>169.72310431876699</v>
      </c>
      <c r="F1866" s="50">
        <f>'貼り付けシート（日射量等）'!G1863/3.6*10^3</f>
        <v>691.66666666666674</v>
      </c>
      <c r="G1866" s="50">
        <f>'貼り付けシート（日射量等）'!H1863/3.6*10^3</f>
        <v>175</v>
      </c>
      <c r="H1866" s="91">
        <f>RADIANS('貼り付けシート（日射量等）'!I1863)</f>
        <v>0.79936079741340293</v>
      </c>
      <c r="I1866" s="91">
        <f>IF('貼り付けシート（日射量等）'!J1863&lt;0,RADIANS(360+('貼り付けシート（日射量等）'!J1863)),RADIANS('貼り付けシート（日射量等）'!J1863))</f>
        <v>0.48171087355043496</v>
      </c>
    </row>
    <row r="1867" spans="1:9">
      <c r="A1867" s="20">
        <v>41717</v>
      </c>
      <c r="B1867" s="35" t="s">
        <v>373</v>
      </c>
      <c r="C1867" s="90">
        <f t="shared" si="87"/>
        <v>738.25567424608619</v>
      </c>
      <c r="D1867" s="90">
        <f t="shared" si="88"/>
        <v>635.8830081490521</v>
      </c>
      <c r="E1867" s="90">
        <f t="shared" si="89"/>
        <v>102.37266609703406</v>
      </c>
      <c r="F1867" s="50">
        <f>'貼り付けシート（日射量等）'!G1864/3.6*10^3</f>
        <v>819.44444444444446</v>
      </c>
      <c r="G1867" s="50">
        <f>'貼り付けシート（日射量等）'!H1864/3.6*10^3</f>
        <v>105.55555555555556</v>
      </c>
      <c r="H1867" s="91">
        <f>RADIANS('貼り付けシート（日射量等）'!I1864)</f>
        <v>0.67893307902579414</v>
      </c>
      <c r="I1867" s="91">
        <f>IF('貼り付けシート（日射量等）'!J1864&lt;0,RADIANS(360+('貼り付けシート（日射量等）'!J1864)),RADIANS('貼り付けシート（日射量等）'!J1864))</f>
        <v>0.7976154681614086</v>
      </c>
    </row>
    <row r="1868" spans="1:9">
      <c r="A1868" s="20">
        <v>41717</v>
      </c>
      <c r="B1868" s="35" t="s">
        <v>374</v>
      </c>
      <c r="C1868" s="90">
        <f t="shared" si="87"/>
        <v>316.15596033451629</v>
      </c>
      <c r="D1868" s="90">
        <f t="shared" si="88"/>
        <v>132.96276837140272</v>
      </c>
      <c r="E1868" s="90">
        <f t="shared" si="89"/>
        <v>183.19319196311358</v>
      </c>
      <c r="F1868" s="50">
        <f>'貼り付けシート（日射量等）'!G1865/3.6*10^3</f>
        <v>216.66666666666669</v>
      </c>
      <c r="G1868" s="50">
        <f>'貼り付けシート（日射量等）'!H1865/3.6*10^3</f>
        <v>188.88888888888889</v>
      </c>
      <c r="H1868" s="91">
        <f>RADIANS('貼り付けシート（日射量等）'!I1865)</f>
        <v>0.51836278784231582</v>
      </c>
      <c r="I1868" s="91">
        <f>IF('貼り付けシート（日射量等）'!J1865&lt;0,RADIANS(360+('貼り付けシート（日射量等）'!J1865)),RADIANS('貼り付けシート（日射量等）'!J1865))</f>
        <v>1.0489428804485921</v>
      </c>
    </row>
    <row r="1869" spans="1:9">
      <c r="A1869" s="20">
        <v>41717</v>
      </c>
      <c r="B1869" s="35" t="s">
        <v>375</v>
      </c>
      <c r="C1869" s="90">
        <f t="shared" si="87"/>
        <v>132.61336328353562</v>
      </c>
      <c r="D1869" s="90">
        <f t="shared" si="88"/>
        <v>32.934714715370895</v>
      </c>
      <c r="E1869" s="90">
        <f t="shared" si="89"/>
        <v>99.678648568164732</v>
      </c>
      <c r="F1869" s="50">
        <f>'貼り付けシート（日射量等）'!G1866/3.6*10^3</f>
        <v>80.555555555555543</v>
      </c>
      <c r="G1869" s="50">
        <f>'貼り付けシート（日射量等）'!H1866/3.6*10^3</f>
        <v>102.77777777777777</v>
      </c>
      <c r="H1869" s="91">
        <f>RADIANS('貼り付けシート（日射量等）'!I1866)</f>
        <v>0.33510321638291124</v>
      </c>
      <c r="I1869" s="91">
        <f>IF('貼り付けシート（日射量等）'!J1866&lt;0,RADIANS(360+('貼り付けシート（日射量等）'!J1866)),RADIANS('貼り付けシート（日射量等）'!J1866))</f>
        <v>1.2566370614359172</v>
      </c>
    </row>
    <row r="1870" spans="1:9">
      <c r="A1870" s="20">
        <v>41717</v>
      </c>
      <c r="B1870" s="35" t="s">
        <v>376</v>
      </c>
      <c r="C1870" s="90">
        <f t="shared" si="87"/>
        <v>49.567755180591902</v>
      </c>
      <c r="D1870" s="90">
        <f t="shared" si="88"/>
        <v>11.851509776421455</v>
      </c>
      <c r="E1870" s="90">
        <f t="shared" si="89"/>
        <v>37.716245404170444</v>
      </c>
      <c r="F1870" s="50">
        <f>'貼り付けシート（日射量等）'!G1867/3.6*10^3</f>
        <v>66.666666666666671</v>
      </c>
      <c r="G1870" s="50">
        <f>'貼り付けシート（日射量等）'!H1867/3.6*10^3</f>
        <v>38.888888888888893</v>
      </c>
      <c r="H1870" s="91">
        <f>RADIANS('貼り付けシート（日射量等）'!I1867)</f>
        <v>0.1413716694115407</v>
      </c>
      <c r="I1870" s="91">
        <f>IF('貼り付けシート（日射量等）'!J1867&lt;0,RADIANS(360+('貼り付けシート（日射量等）'!J1867)),RADIANS('貼り付けシート（日射量等）'!J1867))</f>
        <v>1.4364059743913331</v>
      </c>
    </row>
    <row r="1871" spans="1:9">
      <c r="A1871" s="20">
        <v>41717</v>
      </c>
      <c r="B1871" s="35" t="s">
        <v>377</v>
      </c>
      <c r="C1871" s="90">
        <f t="shared" si="87"/>
        <v>0</v>
      </c>
      <c r="D1871" s="90">
        <f t="shared" si="88"/>
        <v>0</v>
      </c>
      <c r="E1871" s="90">
        <f t="shared" si="89"/>
        <v>0</v>
      </c>
      <c r="F1871" s="50">
        <f>'貼り付けシート（日射量等）'!G1868/3.6*10^3</f>
        <v>0</v>
      </c>
      <c r="G1871" s="50">
        <f>'貼り付けシート（日射量等）'!H1868/3.6*10^3</f>
        <v>0</v>
      </c>
      <c r="H1871" s="91">
        <f>RADIANS('貼り付けシート（日射量等）'!I1868)</f>
        <v>0</v>
      </c>
      <c r="I1871" s="91">
        <f>IF('貼り付けシート（日射量等）'!J1868&lt;0,RADIANS(360+('貼り付けシート（日射量等）'!J1868)),RADIANS('貼り付けシート（日射量等）'!J1868))</f>
        <v>0</v>
      </c>
    </row>
    <row r="1872" spans="1:9">
      <c r="A1872" s="20">
        <v>41717</v>
      </c>
      <c r="B1872" s="35" t="s">
        <v>378</v>
      </c>
      <c r="C1872" s="90">
        <f t="shared" si="87"/>
        <v>0</v>
      </c>
      <c r="D1872" s="90">
        <f t="shared" si="88"/>
        <v>0</v>
      </c>
      <c r="E1872" s="90">
        <f t="shared" si="89"/>
        <v>0</v>
      </c>
      <c r="F1872" s="50">
        <f>'貼り付けシート（日射量等）'!G1869/3.6*10^3</f>
        <v>0</v>
      </c>
      <c r="G1872" s="50">
        <f>'貼り付けシート（日射量等）'!H1869/3.6*10^3</f>
        <v>0</v>
      </c>
      <c r="H1872" s="91">
        <f>RADIANS('貼り付けシート（日射量等）'!I1869)</f>
        <v>0</v>
      </c>
      <c r="I1872" s="91">
        <f>IF('貼り付けシート（日射量等）'!J1869&lt;0,RADIANS(360+('貼り付けシート（日射量等）'!J1869)),RADIANS('貼り付けシート（日射量等）'!J1869))</f>
        <v>0</v>
      </c>
    </row>
    <row r="1873" spans="1:9">
      <c r="A1873" s="20">
        <v>41717</v>
      </c>
      <c r="B1873" s="35" t="s">
        <v>379</v>
      </c>
      <c r="C1873" s="90">
        <f t="shared" si="87"/>
        <v>0</v>
      </c>
      <c r="D1873" s="90">
        <f t="shared" si="88"/>
        <v>0</v>
      </c>
      <c r="E1873" s="90">
        <f t="shared" si="89"/>
        <v>0</v>
      </c>
      <c r="F1873" s="50">
        <f>'貼り付けシート（日射量等）'!G1870/3.6*10^3</f>
        <v>0</v>
      </c>
      <c r="G1873" s="50">
        <f>'貼り付けシート（日射量等）'!H1870/3.6*10^3</f>
        <v>0</v>
      </c>
      <c r="H1873" s="91">
        <f>RADIANS('貼り付けシート（日射量等）'!I1870)</f>
        <v>0</v>
      </c>
      <c r="I1873" s="91">
        <f>IF('貼り付けシート（日射量等）'!J1870&lt;0,RADIANS(360+('貼り付けシート（日射量等）'!J1870)),RADIANS('貼り付けシート（日射量等）'!J1870))</f>
        <v>0</v>
      </c>
    </row>
    <row r="1874" spans="1:9">
      <c r="A1874" s="20">
        <v>41717</v>
      </c>
      <c r="B1874" s="35" t="s">
        <v>380</v>
      </c>
      <c r="C1874" s="90">
        <f t="shared" si="87"/>
        <v>0</v>
      </c>
      <c r="D1874" s="90">
        <f t="shared" si="88"/>
        <v>0</v>
      </c>
      <c r="E1874" s="90">
        <f t="shared" si="89"/>
        <v>0</v>
      </c>
      <c r="F1874" s="50">
        <f>'貼り付けシート（日射量等）'!G1871/3.6*10^3</f>
        <v>0</v>
      </c>
      <c r="G1874" s="50">
        <f>'貼り付けシート（日射量等）'!H1871/3.6*10^3</f>
        <v>0</v>
      </c>
      <c r="H1874" s="91">
        <f>RADIANS('貼り付けシート（日射量等）'!I1871)</f>
        <v>0</v>
      </c>
      <c r="I1874" s="91">
        <f>IF('貼り付けシート（日射量等）'!J1871&lt;0,RADIANS(360+('貼り付けシート（日射量等）'!J1871)),RADIANS('貼り付けシート（日射量等）'!J1871))</f>
        <v>0</v>
      </c>
    </row>
    <row r="1875" spans="1:9">
      <c r="A1875" s="20">
        <v>41717</v>
      </c>
      <c r="B1875" s="35" t="s">
        <v>381</v>
      </c>
      <c r="C1875" s="90">
        <f t="shared" si="87"/>
        <v>0</v>
      </c>
      <c r="D1875" s="90">
        <f t="shared" si="88"/>
        <v>0</v>
      </c>
      <c r="E1875" s="90">
        <f t="shared" si="89"/>
        <v>0</v>
      </c>
      <c r="F1875" s="50">
        <f>'貼り付けシート（日射量等）'!G1872/3.6*10^3</f>
        <v>0</v>
      </c>
      <c r="G1875" s="50">
        <f>'貼り付けシート（日射量等）'!H1872/3.6*10^3</f>
        <v>0</v>
      </c>
      <c r="H1875" s="91">
        <f>RADIANS('貼り付けシート（日射量等）'!I1872)</f>
        <v>0</v>
      </c>
      <c r="I1875" s="91">
        <f>IF('貼り付けシート（日射量等）'!J1872&lt;0,RADIANS(360+('貼り付けシート（日射量等）'!J1872)),RADIANS('貼り付けシート（日射量等）'!J1872))</f>
        <v>0</v>
      </c>
    </row>
    <row r="1876" spans="1:9">
      <c r="A1876" s="20">
        <v>41717</v>
      </c>
      <c r="B1876" s="35" t="s">
        <v>382</v>
      </c>
      <c r="C1876" s="90">
        <f t="shared" si="87"/>
        <v>0</v>
      </c>
      <c r="D1876" s="90">
        <f t="shared" si="88"/>
        <v>0</v>
      </c>
      <c r="E1876" s="90">
        <f t="shared" si="89"/>
        <v>0</v>
      </c>
      <c r="F1876" s="50">
        <f>'貼り付けシート（日射量等）'!G1873/3.6*10^3</f>
        <v>0</v>
      </c>
      <c r="G1876" s="50">
        <f>'貼り付けシート（日射量等）'!H1873/3.6*10^3</f>
        <v>0</v>
      </c>
      <c r="H1876" s="91">
        <f>RADIANS('貼り付けシート（日射量等）'!I1873)</f>
        <v>0</v>
      </c>
      <c r="I1876" s="91">
        <f>IF('貼り付けシート（日射量等）'!J1873&lt;0,RADIANS(360+('貼り付けシート（日射量等）'!J1873)),RADIANS('貼り付けシート（日射量等）'!J1873))</f>
        <v>0</v>
      </c>
    </row>
    <row r="1877" spans="1:9">
      <c r="A1877" s="20">
        <v>41717</v>
      </c>
      <c r="B1877" s="35" t="s">
        <v>383</v>
      </c>
      <c r="C1877" s="90">
        <f t="shared" si="87"/>
        <v>0</v>
      </c>
      <c r="D1877" s="90">
        <f t="shared" si="88"/>
        <v>0</v>
      </c>
      <c r="E1877" s="90">
        <f t="shared" si="89"/>
        <v>0</v>
      </c>
      <c r="F1877" s="50">
        <f>'貼り付けシート（日射量等）'!G1874/3.6*10^3</f>
        <v>0</v>
      </c>
      <c r="G1877" s="50">
        <f>'貼り付けシート（日射量等）'!H1874/3.6*10^3</f>
        <v>0</v>
      </c>
      <c r="H1877" s="91">
        <f>RADIANS('貼り付けシート（日射量等）'!I1874)</f>
        <v>0</v>
      </c>
      <c r="I1877" s="91">
        <f>IF('貼り付けシート（日射量等）'!J1874&lt;0,RADIANS(360+('貼り付けシート（日射量等）'!J1874)),RADIANS('貼り付けシート（日射量等）'!J1874))</f>
        <v>0</v>
      </c>
    </row>
    <row r="1878" spans="1:9">
      <c r="A1878" s="20">
        <v>41718</v>
      </c>
      <c r="B1878" s="35" t="s">
        <v>360</v>
      </c>
      <c r="C1878" s="90">
        <f t="shared" si="87"/>
        <v>0</v>
      </c>
      <c r="D1878" s="90">
        <f t="shared" si="88"/>
        <v>0</v>
      </c>
      <c r="E1878" s="90">
        <f t="shared" si="89"/>
        <v>0</v>
      </c>
      <c r="F1878" s="50">
        <f>'貼り付けシート（日射量等）'!G1875/3.6*10^3</f>
        <v>0</v>
      </c>
      <c r="G1878" s="50">
        <f>'貼り付けシート（日射量等）'!H1875/3.6*10^3</f>
        <v>0</v>
      </c>
      <c r="H1878" s="91">
        <f>RADIANS('貼り付けシート（日射量等）'!I1875)</f>
        <v>0</v>
      </c>
      <c r="I1878" s="91">
        <f>IF('貼り付けシート（日射量等）'!J1875&lt;0,RADIANS(360+('貼り付けシート（日射量等）'!J1875)),RADIANS('貼り付けシート（日射量等）'!J1875))</f>
        <v>0</v>
      </c>
    </row>
    <row r="1879" spans="1:9">
      <c r="A1879" s="20">
        <v>41718</v>
      </c>
      <c r="B1879" s="35" t="s">
        <v>361</v>
      </c>
      <c r="C1879" s="90">
        <f t="shared" si="87"/>
        <v>0</v>
      </c>
      <c r="D1879" s="90">
        <f t="shared" si="88"/>
        <v>0</v>
      </c>
      <c r="E1879" s="90">
        <f t="shared" si="89"/>
        <v>0</v>
      </c>
      <c r="F1879" s="50">
        <f>'貼り付けシート（日射量等）'!G1876/3.6*10^3</f>
        <v>0</v>
      </c>
      <c r="G1879" s="50">
        <f>'貼り付けシート（日射量等）'!H1876/3.6*10^3</f>
        <v>0</v>
      </c>
      <c r="H1879" s="91">
        <f>RADIANS('貼り付けシート（日射量等）'!I1876)</f>
        <v>0</v>
      </c>
      <c r="I1879" s="91">
        <f>IF('貼り付けシート（日射量等）'!J1876&lt;0,RADIANS(360+('貼り付けシート（日射量等）'!J1876)),RADIANS('貼り付けシート（日射量等）'!J1876))</f>
        <v>0</v>
      </c>
    </row>
    <row r="1880" spans="1:9">
      <c r="A1880" s="20">
        <v>41718</v>
      </c>
      <c r="B1880" s="35" t="s">
        <v>362</v>
      </c>
      <c r="C1880" s="90">
        <f t="shared" si="87"/>
        <v>0</v>
      </c>
      <c r="D1880" s="90">
        <f t="shared" si="88"/>
        <v>0</v>
      </c>
      <c r="E1880" s="90">
        <f t="shared" si="89"/>
        <v>0</v>
      </c>
      <c r="F1880" s="50">
        <f>'貼り付けシート（日射量等）'!G1877/3.6*10^3</f>
        <v>0</v>
      </c>
      <c r="G1880" s="50">
        <f>'貼り付けシート（日射量等）'!H1877/3.6*10^3</f>
        <v>0</v>
      </c>
      <c r="H1880" s="91">
        <f>RADIANS('貼り付けシート（日射量等）'!I1877)</f>
        <v>0</v>
      </c>
      <c r="I1880" s="91">
        <f>IF('貼り付けシート（日射量等）'!J1877&lt;0,RADIANS(360+('貼り付けシート（日射量等）'!J1877)),RADIANS('貼り付けシート（日射量等）'!J1877))</f>
        <v>0</v>
      </c>
    </row>
    <row r="1881" spans="1:9">
      <c r="A1881" s="20">
        <v>41718</v>
      </c>
      <c r="B1881" s="35" t="s">
        <v>363</v>
      </c>
      <c r="C1881" s="90">
        <f t="shared" si="87"/>
        <v>0</v>
      </c>
      <c r="D1881" s="90">
        <f t="shared" si="88"/>
        <v>0</v>
      </c>
      <c r="E1881" s="90">
        <f t="shared" si="89"/>
        <v>0</v>
      </c>
      <c r="F1881" s="50">
        <f>'貼り付けシート（日射量等）'!G1878/3.6*10^3</f>
        <v>0</v>
      </c>
      <c r="G1881" s="50">
        <f>'貼り付けシート（日射量等）'!H1878/3.6*10^3</f>
        <v>0</v>
      </c>
      <c r="H1881" s="91">
        <f>RADIANS('貼り付けシート（日射量等）'!I1878)</f>
        <v>0</v>
      </c>
      <c r="I1881" s="91">
        <f>IF('貼り付けシート（日射量等）'!J1878&lt;0,RADIANS(360+('貼り付けシート（日射量等）'!J1878)),RADIANS('貼り付けシート（日射量等）'!J1878))</f>
        <v>0</v>
      </c>
    </row>
    <row r="1882" spans="1:9">
      <c r="A1882" s="20">
        <v>41718</v>
      </c>
      <c r="B1882" s="35" t="s">
        <v>364</v>
      </c>
      <c r="C1882" s="90">
        <f t="shared" si="87"/>
        <v>0</v>
      </c>
      <c r="D1882" s="90">
        <f t="shared" si="88"/>
        <v>0</v>
      </c>
      <c r="E1882" s="90">
        <f t="shared" si="89"/>
        <v>0</v>
      </c>
      <c r="F1882" s="50">
        <f>'貼り付けシート（日射量等）'!G1879/3.6*10^3</f>
        <v>0</v>
      </c>
      <c r="G1882" s="50">
        <f>'貼り付けシート（日射量等）'!H1879/3.6*10^3</f>
        <v>0</v>
      </c>
      <c r="H1882" s="91">
        <f>RADIANS('貼り付けシート（日射量等）'!I1879)</f>
        <v>0</v>
      </c>
      <c r="I1882" s="91">
        <f>IF('貼り付けシート（日射量等）'!J1879&lt;0,RADIANS(360+('貼り付けシート（日射量等）'!J1879)),RADIANS('貼り付けシート（日射量等）'!J1879))</f>
        <v>0</v>
      </c>
    </row>
    <row r="1883" spans="1:9">
      <c r="A1883" s="20">
        <v>41718</v>
      </c>
      <c r="B1883" s="35" t="s">
        <v>365</v>
      </c>
      <c r="C1883" s="90">
        <f t="shared" si="87"/>
        <v>12.325967327531327</v>
      </c>
      <c r="D1883" s="90">
        <f t="shared" si="88"/>
        <v>1.5498972120540579</v>
      </c>
      <c r="E1883" s="90">
        <f t="shared" si="89"/>
        <v>10.776070115477269</v>
      </c>
      <c r="F1883" s="50">
        <f>'貼り付けシート（日射量等）'!G1880/3.6*10^3</f>
        <v>24.999999999999996</v>
      </c>
      <c r="G1883" s="50">
        <f>'貼り付けシート（日射量等）'!H1880/3.6*10^3</f>
        <v>11.111111111111111</v>
      </c>
      <c r="H1883" s="91">
        <f>RADIANS('貼り付けシート（日射量等）'!I1880)</f>
        <v>4.8869219055841226E-2</v>
      </c>
      <c r="I1883" s="91">
        <f>IF('貼り付けシート（日射量等）'!J1880&lt;0,RADIANS(360+('貼り付けシート（日射量等）'!J1880)),RADIANS('貼り付けシート（日射量等）'!J1880))</f>
        <v>4.7595128701885363</v>
      </c>
    </row>
    <row r="1884" spans="1:9">
      <c r="A1884" s="20">
        <v>41718</v>
      </c>
      <c r="B1884" s="35" t="s">
        <v>366</v>
      </c>
      <c r="C1884" s="90">
        <f t="shared" si="87"/>
        <v>53.54911402949287</v>
      </c>
      <c r="D1884" s="90">
        <f t="shared" si="88"/>
        <v>5.056798509845164</v>
      </c>
      <c r="E1884" s="90">
        <f t="shared" si="89"/>
        <v>48.492315519647704</v>
      </c>
      <c r="F1884" s="50">
        <f>'貼り付けシート（日射量等）'!G1881/3.6*10^3</f>
        <v>16.666666666666668</v>
      </c>
      <c r="G1884" s="50">
        <f>'貼り付けシート（日射量等）'!H1881/3.6*10^3</f>
        <v>49.999999999999993</v>
      </c>
      <c r="H1884" s="91">
        <f>RADIANS('貼り付けシート（日射量等）'!I1881)</f>
        <v>0.24783675378319478</v>
      </c>
      <c r="I1884" s="91">
        <f>IF('貼り付けシート（日射量等）'!J1881&lt;0,RADIANS(360+('貼り付けシート（日射量等）'!J1881)),RADIANS('貼り付けシート（日射量等）'!J1881))</f>
        <v>4.9340457953879691</v>
      </c>
    </row>
    <row r="1885" spans="1:9">
      <c r="A1885" s="20">
        <v>41718</v>
      </c>
      <c r="B1885" s="35" t="s">
        <v>367</v>
      </c>
      <c r="C1885" s="90">
        <f t="shared" si="87"/>
        <v>126.6328834446858</v>
      </c>
      <c r="D1885" s="90">
        <f t="shared" si="88"/>
        <v>18.87218228991312</v>
      </c>
      <c r="E1885" s="90">
        <f t="shared" si="89"/>
        <v>107.76070115477269</v>
      </c>
      <c r="F1885" s="50">
        <f>'貼り付けシート（日射量等）'!G1882/3.6*10^3</f>
        <v>36.111111111111114</v>
      </c>
      <c r="G1885" s="50">
        <f>'貼り付けシート（日射量等）'!H1882/3.6*10^3</f>
        <v>111.11111111111111</v>
      </c>
      <c r="H1885" s="91">
        <f>RADIANS('貼り付けシート（日射量等）'!I1882)</f>
        <v>0.43807764225057672</v>
      </c>
      <c r="I1885" s="91">
        <f>IF('貼り付けシート（日射量等）'!J1882&lt;0,RADIANS(360+('貼り付けシート（日射量等）'!J1882)),RADIANS('貼り付けシート（日射量等）'!J1882))</f>
        <v>5.1242866838553516</v>
      </c>
    </row>
    <row r="1886" spans="1:9">
      <c r="A1886" s="20">
        <v>41718</v>
      </c>
      <c r="B1886" s="35" t="s">
        <v>368</v>
      </c>
      <c r="C1886" s="90">
        <f t="shared" si="87"/>
        <v>150.39910066997209</v>
      </c>
      <c r="D1886" s="90">
        <f t="shared" si="88"/>
        <v>15.698224226506241</v>
      </c>
      <c r="E1886" s="90">
        <f t="shared" si="89"/>
        <v>134.70087644346586</v>
      </c>
      <c r="F1886" s="50">
        <f>'貼り付けシート（日射量等）'!G1883/3.6*10^3</f>
        <v>22.222222222222221</v>
      </c>
      <c r="G1886" s="50">
        <f>'貼り付けシート（日射量等）'!H1883/3.6*10^3</f>
        <v>138.88888888888889</v>
      </c>
      <c r="H1886" s="91">
        <f>RADIANS('貼り付けシート（日射量等）'!I1883)</f>
        <v>0.6108652381980153</v>
      </c>
      <c r="I1886" s="91">
        <f>IF('貼り付けシート（日射量等）'!J1883&lt;0,RADIANS(360+('貼り付けシート（日射量等）'!J1883)),RADIANS('貼り付けシート（日射量等）'!J1883))</f>
        <v>5.3529248158666087</v>
      </c>
    </row>
    <row r="1887" spans="1:9">
      <c r="A1887" s="20">
        <v>41718</v>
      </c>
      <c r="B1887" s="35" t="s">
        <v>369</v>
      </c>
      <c r="C1887" s="90">
        <f t="shared" si="87"/>
        <v>371.6513194740628</v>
      </c>
      <c r="D1887" s="90">
        <f t="shared" si="88"/>
        <v>107.63760164486976</v>
      </c>
      <c r="E1887" s="90">
        <f t="shared" si="89"/>
        <v>264.01371782919307</v>
      </c>
      <c r="F1887" s="50">
        <f>'貼り付けシート（日射量等）'!G1884/3.6*10^3</f>
        <v>127.77777777777777</v>
      </c>
      <c r="G1887" s="50">
        <f>'貼り付けシート（日射量等）'!H1884/3.6*10^3</f>
        <v>272.22222222222217</v>
      </c>
      <c r="H1887" s="91">
        <f>RADIANS('貼り付けシート（日射量等）'!I1884)</f>
        <v>0.75398223686155041</v>
      </c>
      <c r="I1887" s="91">
        <f>IF('貼り付けシート（日射量等）'!J1884&lt;0,RADIANS(360+('貼り付けシート（日射量等）'!J1884)),RADIANS('貼り付けシート（日射量等）'!J1884))</f>
        <v>5.6374134839416845</v>
      </c>
    </row>
    <row r="1888" spans="1:9">
      <c r="A1888" s="20">
        <v>41718</v>
      </c>
      <c r="B1888" s="35" t="s">
        <v>370</v>
      </c>
      <c r="C1888" s="90">
        <f t="shared" si="87"/>
        <v>322.79691096990695</v>
      </c>
      <c r="D1888" s="90">
        <f t="shared" si="88"/>
        <v>58.783193140713863</v>
      </c>
      <c r="E1888" s="90">
        <f t="shared" si="89"/>
        <v>264.01371782919307</v>
      </c>
      <c r="F1888" s="50">
        <f>'貼り付けシート（日射量等）'!G1885/3.6*10^3</f>
        <v>63.888888888888886</v>
      </c>
      <c r="G1888" s="50">
        <f>'貼り付けシート（日射量等）'!H1885/3.6*10^3</f>
        <v>272.22222222222217</v>
      </c>
      <c r="H1888" s="91">
        <f>RADIANS('貼り付けシート（日射量等）'!I1885)</f>
        <v>0.84473935796525546</v>
      </c>
      <c r="I1888" s="91">
        <f>IF('貼り付けシート（日射量等）'!J1885&lt;0,RADIANS(360+('貼り付けシート（日射量等）'!J1885)),RADIANS('貼り付けシート（日射量等）'!J1885))</f>
        <v>5.9899699928445385</v>
      </c>
    </row>
    <row r="1889" spans="1:9">
      <c r="A1889" s="20">
        <v>41718</v>
      </c>
      <c r="B1889" s="35" t="s">
        <v>371</v>
      </c>
      <c r="C1889" s="90">
        <f t="shared" si="87"/>
        <v>281.34153824580989</v>
      </c>
      <c r="D1889" s="90">
        <f t="shared" si="88"/>
        <v>41.573978176440654</v>
      </c>
      <c r="E1889" s="90">
        <f t="shared" si="89"/>
        <v>239.76756006936924</v>
      </c>
      <c r="F1889" s="50">
        <f>'貼り付けシート（日射量等）'!G1886/3.6*10^3</f>
        <v>44.444444444444443</v>
      </c>
      <c r="G1889" s="50">
        <f>'貼り付けシート（日射量等）'!H1886/3.6*10^3</f>
        <v>247.22222222222223</v>
      </c>
      <c r="H1889" s="91">
        <f>RADIANS('貼り付けシート（日射量等）'!I1886)</f>
        <v>0.86393797973719311</v>
      </c>
      <c r="I1889" s="91">
        <f>IF('貼り付けシート（日射量等）'!J1886&lt;0,RADIANS(360+('貼り付けシート（日射量等）'!J1886)),RADIANS('貼り付けシート（日射量等）'!J1886))</f>
        <v>0.1064650843716541</v>
      </c>
    </row>
    <row r="1890" spans="1:9">
      <c r="A1890" s="20">
        <v>41718</v>
      </c>
      <c r="B1890" s="35" t="s">
        <v>372</v>
      </c>
      <c r="C1890" s="90">
        <f t="shared" si="87"/>
        <v>147.93996910095765</v>
      </c>
      <c r="D1890" s="90">
        <f t="shared" si="88"/>
        <v>2.4630225420145258</v>
      </c>
      <c r="E1890" s="90">
        <f t="shared" si="89"/>
        <v>145.47694655894313</v>
      </c>
      <c r="F1890" s="50">
        <f>'貼り付けシート（日射量等）'!G1887/3.6*10^3</f>
        <v>2.7777777777777777</v>
      </c>
      <c r="G1890" s="50">
        <f>'貼り付けシート（日射量等）'!H1887/3.6*10^3</f>
        <v>150</v>
      </c>
      <c r="H1890" s="91">
        <f>RADIANS('貼り付けシート（日射量等）'!I1887)</f>
        <v>0.80459678516938593</v>
      </c>
      <c r="I1890" s="91">
        <f>IF('貼り付けシート（日射量等）'!J1887&lt;0,RADIANS(360+('貼り付けシート（日射量等）'!J1887)),RADIANS('貼り付けシート（日射量等）'!J1887))</f>
        <v>0.4869468613064179</v>
      </c>
    </row>
    <row r="1891" spans="1:9">
      <c r="A1891" s="20">
        <v>41718</v>
      </c>
      <c r="B1891" s="35" t="s">
        <v>373</v>
      </c>
      <c r="C1891" s="90">
        <f t="shared" si="87"/>
        <v>130.93936322493875</v>
      </c>
      <c r="D1891" s="90">
        <f t="shared" si="88"/>
        <v>4.3205393680808468</v>
      </c>
      <c r="E1891" s="90">
        <f t="shared" si="89"/>
        <v>126.6188238568579</v>
      </c>
      <c r="F1891" s="50">
        <f>'貼り付けシート（日射量等）'!G1888/3.6*10^3</f>
        <v>5.5555555555555554</v>
      </c>
      <c r="G1891" s="50">
        <f>'貼り付けシート（日射量等）'!H1888/3.6*10^3</f>
        <v>130.55555555555554</v>
      </c>
      <c r="H1891" s="91">
        <f>RADIANS('貼り付けシート（日射量等）'!I1888)</f>
        <v>0.68416906678177725</v>
      </c>
      <c r="I1891" s="91">
        <f>IF('貼り付けシート（日射量等）'!J1888&lt;0,RADIANS(360+('貼り付けシート（日射量等）'!J1888)),RADIANS('貼り付けシート（日射量等）'!J1888))</f>
        <v>0.80459678516938593</v>
      </c>
    </row>
    <row r="1892" spans="1:9">
      <c r="A1892" s="20">
        <v>41718</v>
      </c>
      <c r="B1892" s="35" t="s">
        <v>374</v>
      </c>
      <c r="C1892" s="90">
        <f t="shared" si="87"/>
        <v>106.51977356156364</v>
      </c>
      <c r="D1892" s="90">
        <f t="shared" si="88"/>
        <v>6.8411249933989122</v>
      </c>
      <c r="E1892" s="90">
        <f t="shared" si="89"/>
        <v>99.678648568164732</v>
      </c>
      <c r="F1892" s="50">
        <f>'貼り付けシート（日射量等）'!G1889/3.6*10^3</f>
        <v>11.111111111111111</v>
      </c>
      <c r="G1892" s="50">
        <f>'貼り付けシート（日射量等）'!H1889/3.6*10^3</f>
        <v>102.77777777777777</v>
      </c>
      <c r="H1892" s="91">
        <f>RADIANS('貼り付けシート（日射量等）'!I1889)</f>
        <v>0.52359877559829882</v>
      </c>
      <c r="I1892" s="91">
        <f>IF('貼り付けシート（日射量等）'!J1889&lt;0,RADIANS(360+('貼り付けシート（日射量等）'!J1889)),RADIANS('貼り付けシート（日射量等）'!J1889))</f>
        <v>1.0559241974565694</v>
      </c>
    </row>
    <row r="1893" spans="1:9">
      <c r="A1893" s="20">
        <v>41718</v>
      </c>
      <c r="B1893" s="35" t="s">
        <v>375</v>
      </c>
      <c r="C1893" s="90">
        <f t="shared" si="87"/>
        <v>71.518034429341313</v>
      </c>
      <c r="D1893" s="90">
        <f t="shared" si="88"/>
        <v>6.861613736477687</v>
      </c>
      <c r="E1893" s="90">
        <f t="shared" si="89"/>
        <v>64.65642069286362</v>
      </c>
      <c r="F1893" s="50">
        <f>'貼り付けシート（日射量等）'!G1890/3.6*10^3</f>
        <v>16.666666666666668</v>
      </c>
      <c r="G1893" s="50">
        <f>'貼り付けシート（日射量等）'!H1890/3.6*10^3</f>
        <v>66.666666666666671</v>
      </c>
      <c r="H1893" s="91">
        <f>RADIANS('貼り付けシート（日射量等）'!I1890)</f>
        <v>0.34033920413889424</v>
      </c>
      <c r="I1893" s="91">
        <f>IF('貼り付けシート（日射量等）'!J1890&lt;0,RADIANS(360+('貼り付けシート（日射量等）'!J1890)),RADIANS('貼り付けシート（日射量等）'!J1890))</f>
        <v>1.2618730491919001</v>
      </c>
    </row>
    <row r="1894" spans="1:9">
      <c r="A1894" s="20">
        <v>41718</v>
      </c>
      <c r="B1894" s="35" t="s">
        <v>376</v>
      </c>
      <c r="C1894" s="90">
        <f t="shared" si="87"/>
        <v>30.923280823015482</v>
      </c>
      <c r="D1894" s="90">
        <f t="shared" si="88"/>
        <v>3.9831055343223101</v>
      </c>
      <c r="E1894" s="90">
        <f t="shared" si="89"/>
        <v>26.940175288693172</v>
      </c>
      <c r="F1894" s="50">
        <f>'貼り付けシート（日射量等）'!G1891/3.6*10^3</f>
        <v>22.222222222222221</v>
      </c>
      <c r="G1894" s="50">
        <f>'貼り付けシート（日射量等）'!H1891/3.6*10^3</f>
        <v>27.777777777777779</v>
      </c>
      <c r="H1894" s="91">
        <f>RADIANS('貼り付けシート（日射量等）'!I1891)</f>
        <v>0.14486232791552936</v>
      </c>
      <c r="I1894" s="91">
        <f>IF('貼り付けシート（日射量等）'!J1891&lt;0,RADIANS(360+('貼り付けシート（日射量等）'!J1891)),RADIANS('貼り付けシート（日射量等）'!J1891))</f>
        <v>1.4416419621473162</v>
      </c>
    </row>
    <row r="1895" spans="1:9">
      <c r="A1895" s="20">
        <v>41718</v>
      </c>
      <c r="B1895" s="35" t="s">
        <v>377</v>
      </c>
      <c r="C1895" s="90">
        <f t="shared" si="87"/>
        <v>0</v>
      </c>
      <c r="D1895" s="90">
        <f t="shared" si="88"/>
        <v>0</v>
      </c>
      <c r="E1895" s="90">
        <f t="shared" si="89"/>
        <v>0</v>
      </c>
      <c r="F1895" s="50">
        <f>'貼り付けシート（日射量等）'!G1892/3.6*10^3</f>
        <v>0</v>
      </c>
      <c r="G1895" s="50">
        <f>'貼り付けシート（日射量等）'!H1892/3.6*10^3</f>
        <v>0</v>
      </c>
      <c r="H1895" s="91">
        <f>RADIANS('貼り付けシート（日射量等）'!I1892)</f>
        <v>0</v>
      </c>
      <c r="I1895" s="91">
        <f>IF('貼り付けシート（日射量等）'!J1892&lt;0,RADIANS(360+('貼り付けシート（日射量等）'!J1892)),RADIANS('貼り付けシート（日射量等）'!J1892))</f>
        <v>0</v>
      </c>
    </row>
    <row r="1896" spans="1:9">
      <c r="A1896" s="20">
        <v>41718</v>
      </c>
      <c r="B1896" s="35" t="s">
        <v>378</v>
      </c>
      <c r="C1896" s="90">
        <f t="shared" si="87"/>
        <v>0</v>
      </c>
      <c r="D1896" s="90">
        <f t="shared" si="88"/>
        <v>0</v>
      </c>
      <c r="E1896" s="90">
        <f t="shared" si="89"/>
        <v>0</v>
      </c>
      <c r="F1896" s="50">
        <f>'貼り付けシート（日射量等）'!G1893/3.6*10^3</f>
        <v>0</v>
      </c>
      <c r="G1896" s="50">
        <f>'貼り付けシート（日射量等）'!H1893/3.6*10^3</f>
        <v>0</v>
      </c>
      <c r="H1896" s="91">
        <f>RADIANS('貼り付けシート（日射量等）'!I1893)</f>
        <v>0</v>
      </c>
      <c r="I1896" s="91">
        <f>IF('貼り付けシート（日射量等）'!J1893&lt;0,RADIANS(360+('貼り付けシート（日射量等）'!J1893)),RADIANS('貼り付けシート（日射量等）'!J1893))</f>
        <v>0</v>
      </c>
    </row>
    <row r="1897" spans="1:9">
      <c r="A1897" s="20">
        <v>41718</v>
      </c>
      <c r="B1897" s="35" t="s">
        <v>379</v>
      </c>
      <c r="C1897" s="90">
        <f t="shared" si="87"/>
        <v>0</v>
      </c>
      <c r="D1897" s="90">
        <f t="shared" si="88"/>
        <v>0</v>
      </c>
      <c r="E1897" s="90">
        <f t="shared" si="89"/>
        <v>0</v>
      </c>
      <c r="F1897" s="50">
        <f>'貼り付けシート（日射量等）'!G1894/3.6*10^3</f>
        <v>0</v>
      </c>
      <c r="G1897" s="50">
        <f>'貼り付けシート（日射量等）'!H1894/3.6*10^3</f>
        <v>0</v>
      </c>
      <c r="H1897" s="91">
        <f>RADIANS('貼り付けシート（日射量等）'!I1894)</f>
        <v>0</v>
      </c>
      <c r="I1897" s="91">
        <f>IF('貼り付けシート（日射量等）'!J1894&lt;0,RADIANS(360+('貼り付けシート（日射量等）'!J1894)),RADIANS('貼り付けシート（日射量等）'!J1894))</f>
        <v>0</v>
      </c>
    </row>
    <row r="1898" spans="1:9">
      <c r="A1898" s="20">
        <v>41718</v>
      </c>
      <c r="B1898" s="35" t="s">
        <v>380</v>
      </c>
      <c r="C1898" s="90">
        <f t="shared" si="87"/>
        <v>0</v>
      </c>
      <c r="D1898" s="90">
        <f t="shared" si="88"/>
        <v>0</v>
      </c>
      <c r="E1898" s="90">
        <f t="shared" si="89"/>
        <v>0</v>
      </c>
      <c r="F1898" s="50">
        <f>'貼り付けシート（日射量等）'!G1895/3.6*10^3</f>
        <v>0</v>
      </c>
      <c r="G1898" s="50">
        <f>'貼り付けシート（日射量等）'!H1895/3.6*10^3</f>
        <v>0</v>
      </c>
      <c r="H1898" s="91">
        <f>RADIANS('貼り付けシート（日射量等）'!I1895)</f>
        <v>0</v>
      </c>
      <c r="I1898" s="91">
        <f>IF('貼り付けシート（日射量等）'!J1895&lt;0,RADIANS(360+('貼り付けシート（日射量等）'!J1895)),RADIANS('貼り付けシート（日射量等）'!J1895))</f>
        <v>0</v>
      </c>
    </row>
    <row r="1899" spans="1:9">
      <c r="A1899" s="20">
        <v>41718</v>
      </c>
      <c r="B1899" s="35" t="s">
        <v>381</v>
      </c>
      <c r="C1899" s="90">
        <f t="shared" si="87"/>
        <v>0</v>
      </c>
      <c r="D1899" s="90">
        <f t="shared" si="88"/>
        <v>0</v>
      </c>
      <c r="E1899" s="90">
        <f t="shared" si="89"/>
        <v>0</v>
      </c>
      <c r="F1899" s="50">
        <f>'貼り付けシート（日射量等）'!G1896/3.6*10^3</f>
        <v>0</v>
      </c>
      <c r="G1899" s="50">
        <f>'貼り付けシート（日射量等）'!H1896/3.6*10^3</f>
        <v>0</v>
      </c>
      <c r="H1899" s="91">
        <f>RADIANS('貼り付けシート（日射量等）'!I1896)</f>
        <v>0</v>
      </c>
      <c r="I1899" s="91">
        <f>IF('貼り付けシート（日射量等）'!J1896&lt;0,RADIANS(360+('貼り付けシート（日射量等）'!J1896)),RADIANS('貼り付けシート（日射量等）'!J1896))</f>
        <v>0</v>
      </c>
    </row>
    <row r="1900" spans="1:9">
      <c r="A1900" s="20">
        <v>41718</v>
      </c>
      <c r="B1900" s="35" t="s">
        <v>382</v>
      </c>
      <c r="C1900" s="90">
        <f t="shared" si="87"/>
        <v>0</v>
      </c>
      <c r="D1900" s="90">
        <f t="shared" si="88"/>
        <v>0</v>
      </c>
      <c r="E1900" s="90">
        <f t="shared" si="89"/>
        <v>0</v>
      </c>
      <c r="F1900" s="50">
        <f>'貼り付けシート（日射量等）'!G1897/3.6*10^3</f>
        <v>0</v>
      </c>
      <c r="G1900" s="50">
        <f>'貼り付けシート（日射量等）'!H1897/3.6*10^3</f>
        <v>0</v>
      </c>
      <c r="H1900" s="91">
        <f>RADIANS('貼り付けシート（日射量等）'!I1897)</f>
        <v>0</v>
      </c>
      <c r="I1900" s="91">
        <f>IF('貼り付けシート（日射量等）'!J1897&lt;0,RADIANS(360+('貼り付けシート（日射量等）'!J1897)),RADIANS('貼り付けシート（日射量等）'!J1897))</f>
        <v>0</v>
      </c>
    </row>
    <row r="1901" spans="1:9">
      <c r="A1901" s="20">
        <v>41718</v>
      </c>
      <c r="B1901" s="35" t="s">
        <v>383</v>
      </c>
      <c r="C1901" s="90">
        <f t="shared" si="87"/>
        <v>0</v>
      </c>
      <c r="D1901" s="90">
        <f t="shared" si="88"/>
        <v>0</v>
      </c>
      <c r="E1901" s="90">
        <f t="shared" si="89"/>
        <v>0</v>
      </c>
      <c r="F1901" s="50">
        <f>'貼り付けシート（日射量等）'!G1898/3.6*10^3</f>
        <v>0</v>
      </c>
      <c r="G1901" s="50">
        <f>'貼り付けシート（日射量等）'!H1898/3.6*10^3</f>
        <v>0</v>
      </c>
      <c r="H1901" s="91">
        <f>RADIANS('貼り付けシート（日射量等）'!I1898)</f>
        <v>0</v>
      </c>
      <c r="I1901" s="91">
        <f>IF('貼り付けシート（日射量等）'!J1898&lt;0,RADIANS(360+('貼り付けシート（日射量等）'!J1898)),RADIANS('貼り付けシート（日射量等）'!J1898))</f>
        <v>0</v>
      </c>
    </row>
    <row r="1902" spans="1:9">
      <c r="A1902" s="20">
        <v>41719</v>
      </c>
      <c r="B1902" s="35" t="s">
        <v>360</v>
      </c>
      <c r="C1902" s="90">
        <f t="shared" si="87"/>
        <v>0</v>
      </c>
      <c r="D1902" s="90">
        <f t="shared" si="88"/>
        <v>0</v>
      </c>
      <c r="E1902" s="90">
        <f t="shared" si="89"/>
        <v>0</v>
      </c>
      <c r="F1902" s="50">
        <f>'貼り付けシート（日射量等）'!G1899/3.6*10^3</f>
        <v>0</v>
      </c>
      <c r="G1902" s="50">
        <f>'貼り付けシート（日射量等）'!H1899/3.6*10^3</f>
        <v>0</v>
      </c>
      <c r="H1902" s="91">
        <f>RADIANS('貼り付けシート（日射量等）'!I1899)</f>
        <v>0</v>
      </c>
      <c r="I1902" s="91">
        <f>IF('貼り付けシート（日射量等）'!J1899&lt;0,RADIANS(360+('貼り付けシート（日射量等）'!J1899)),RADIANS('貼り付けシート（日射量等）'!J1899))</f>
        <v>0</v>
      </c>
    </row>
    <row r="1903" spans="1:9">
      <c r="A1903" s="20">
        <v>41719</v>
      </c>
      <c r="B1903" s="35" t="s">
        <v>361</v>
      </c>
      <c r="C1903" s="90">
        <f t="shared" si="87"/>
        <v>0</v>
      </c>
      <c r="D1903" s="90">
        <f t="shared" si="88"/>
        <v>0</v>
      </c>
      <c r="E1903" s="90">
        <f t="shared" si="89"/>
        <v>0</v>
      </c>
      <c r="F1903" s="50">
        <f>'貼り付けシート（日射量等）'!G1900/3.6*10^3</f>
        <v>0</v>
      </c>
      <c r="G1903" s="50">
        <f>'貼り付けシート（日射量等）'!H1900/3.6*10^3</f>
        <v>0</v>
      </c>
      <c r="H1903" s="91">
        <f>RADIANS('貼り付けシート（日射量等）'!I1900)</f>
        <v>0</v>
      </c>
      <c r="I1903" s="91">
        <f>IF('貼り付けシート（日射量等）'!J1900&lt;0,RADIANS(360+('貼り付けシート（日射量等）'!J1900)),RADIANS('貼り付けシート（日射量等）'!J1900))</f>
        <v>0</v>
      </c>
    </row>
    <row r="1904" spans="1:9">
      <c r="A1904" s="20">
        <v>41719</v>
      </c>
      <c r="B1904" s="35" t="s">
        <v>362</v>
      </c>
      <c r="C1904" s="90">
        <f t="shared" si="87"/>
        <v>0</v>
      </c>
      <c r="D1904" s="90">
        <f t="shared" si="88"/>
        <v>0</v>
      </c>
      <c r="E1904" s="90">
        <f t="shared" si="89"/>
        <v>0</v>
      </c>
      <c r="F1904" s="50">
        <f>'貼り付けシート（日射量等）'!G1901/3.6*10^3</f>
        <v>0</v>
      </c>
      <c r="G1904" s="50">
        <f>'貼り付けシート（日射量等）'!H1901/3.6*10^3</f>
        <v>0</v>
      </c>
      <c r="H1904" s="91">
        <f>RADIANS('貼り付けシート（日射量等）'!I1901)</f>
        <v>0</v>
      </c>
      <c r="I1904" s="91">
        <f>IF('貼り付けシート（日射量等）'!J1901&lt;0,RADIANS(360+('貼り付けシート（日射量等）'!J1901)),RADIANS('貼り付けシート（日射量等）'!J1901))</f>
        <v>0</v>
      </c>
    </row>
    <row r="1905" spans="1:9">
      <c r="A1905" s="20">
        <v>41719</v>
      </c>
      <c r="B1905" s="35" t="s">
        <v>363</v>
      </c>
      <c r="C1905" s="90">
        <f t="shared" si="87"/>
        <v>0</v>
      </c>
      <c r="D1905" s="90">
        <f t="shared" si="88"/>
        <v>0</v>
      </c>
      <c r="E1905" s="90">
        <f t="shared" si="89"/>
        <v>0</v>
      </c>
      <c r="F1905" s="50">
        <f>'貼り付けシート（日射量等）'!G1902/3.6*10^3</f>
        <v>0</v>
      </c>
      <c r="G1905" s="50">
        <f>'貼り付けシート（日射量等）'!H1902/3.6*10^3</f>
        <v>0</v>
      </c>
      <c r="H1905" s="91">
        <f>RADIANS('貼り付けシート（日射量等）'!I1902)</f>
        <v>0</v>
      </c>
      <c r="I1905" s="91">
        <f>IF('貼り付けシート（日射量等）'!J1902&lt;0,RADIANS(360+('貼り付けシート（日射量等）'!J1902)),RADIANS('貼り付けシート（日射量等）'!J1902))</f>
        <v>0</v>
      </c>
    </row>
    <row r="1906" spans="1:9">
      <c r="A1906" s="20">
        <v>41719</v>
      </c>
      <c r="B1906" s="35" t="s">
        <v>364</v>
      </c>
      <c r="C1906" s="90">
        <f t="shared" si="87"/>
        <v>0</v>
      </c>
      <c r="D1906" s="90">
        <f t="shared" si="88"/>
        <v>0</v>
      </c>
      <c r="E1906" s="90">
        <f t="shared" si="89"/>
        <v>0</v>
      </c>
      <c r="F1906" s="50">
        <f>'貼り付けシート（日射量等）'!G1903/3.6*10^3</f>
        <v>0</v>
      </c>
      <c r="G1906" s="50">
        <f>'貼り付けシート（日射量等）'!H1903/3.6*10^3</f>
        <v>0</v>
      </c>
      <c r="H1906" s="91">
        <f>RADIANS('貼り付けシート（日射量等）'!I1903)</f>
        <v>0</v>
      </c>
      <c r="I1906" s="91">
        <f>IF('貼り付けシート（日射量等）'!J1903&lt;0,RADIANS(360+('貼り付けシート（日射量等）'!J1903)),RADIANS('貼り付けシート（日射量等）'!J1903))</f>
        <v>0</v>
      </c>
    </row>
    <row r="1907" spans="1:9">
      <c r="A1907" s="20">
        <v>41719</v>
      </c>
      <c r="B1907" s="35" t="s">
        <v>365</v>
      </c>
      <c r="C1907" s="90">
        <f t="shared" si="87"/>
        <v>12.272747974501572</v>
      </c>
      <c r="D1907" s="90">
        <f t="shared" si="88"/>
        <v>1.4966778590243031</v>
      </c>
      <c r="E1907" s="90">
        <f t="shared" si="89"/>
        <v>10.776070115477269</v>
      </c>
      <c r="F1907" s="50">
        <f>'貼り付けシート（日射量等）'!G1904/3.6*10^3</f>
        <v>22.222222222222221</v>
      </c>
      <c r="G1907" s="50">
        <f>'貼り付けシート（日射量等）'!H1904/3.6*10^3</f>
        <v>11.111111111111111</v>
      </c>
      <c r="H1907" s="91">
        <f>RADIANS('貼り付けシート（日射量等）'!I1904)</f>
        <v>5.5850536063818547E-2</v>
      </c>
      <c r="I1907" s="91">
        <f>IF('貼り付けシート（日射量等）'!J1904&lt;0,RADIANS(360+('貼り付けシート（日射量等）'!J1904)),RADIANS('貼り付けシート（日射量等）'!J1904))</f>
        <v>4.7560222116845479</v>
      </c>
    </row>
    <row r="1908" spans="1:9">
      <c r="A1908" s="20">
        <v>41719</v>
      </c>
      <c r="B1908" s="35" t="s">
        <v>366</v>
      </c>
      <c r="C1908" s="90">
        <f t="shared" si="87"/>
        <v>47.359623392639158</v>
      </c>
      <c r="D1908" s="90">
        <f t="shared" si="88"/>
        <v>4.2553429307300794</v>
      </c>
      <c r="E1908" s="90">
        <f t="shared" si="89"/>
        <v>43.104280461909077</v>
      </c>
      <c r="F1908" s="50">
        <f>'貼り付けシート（日射量等）'!G1905/3.6*10^3</f>
        <v>13.888888888888889</v>
      </c>
      <c r="G1908" s="50">
        <f>'貼り付けシート（日射量等）'!H1905/3.6*10^3</f>
        <v>44.444444444444443</v>
      </c>
      <c r="H1908" s="91">
        <f>RADIANS('貼り付けシート（日射量等）'!I1905)</f>
        <v>0.2530727415391778</v>
      </c>
      <c r="I1908" s="91">
        <f>IF('貼り付けシート（日射量等）'!J1905&lt;0,RADIANS(360+('貼り付けシート（日射量等）'!J1905)),RADIANS('貼り付けシート（日射量等）'!J1905))</f>
        <v>4.9288098076319864</v>
      </c>
    </row>
    <row r="1909" spans="1:9">
      <c r="A1909" s="20">
        <v>41719</v>
      </c>
      <c r="B1909" s="35" t="s">
        <v>367</v>
      </c>
      <c r="C1909" s="90">
        <f t="shared" si="87"/>
        <v>78.58035707628386</v>
      </c>
      <c r="D1909" s="90">
        <f t="shared" si="88"/>
        <v>5.8418837968122936</v>
      </c>
      <c r="E1909" s="90">
        <f t="shared" si="89"/>
        <v>72.738473279471563</v>
      </c>
      <c r="F1909" s="50">
        <f>'貼り付けシート（日射量等）'!G1906/3.6*10^3</f>
        <v>11.111111111111111</v>
      </c>
      <c r="G1909" s="50">
        <f>'貼り付けシート（日射量等）'!H1906/3.6*10^3</f>
        <v>75</v>
      </c>
      <c r="H1909" s="91">
        <f>RADIANS('貼り付けシート（日射量等）'!I1906)</f>
        <v>0.44331363000655966</v>
      </c>
      <c r="I1909" s="91">
        <f>IF('貼り付けシート（日射量等）'!J1906&lt;0,RADIANS(360+('貼り付けシート（日射量等）'!J1906)),RADIANS('貼り付けシート（日射量等）'!J1906))</f>
        <v>5.1207960253513622</v>
      </c>
    </row>
    <row r="1910" spans="1:9">
      <c r="A1910" s="20">
        <v>41719</v>
      </c>
      <c r="B1910" s="35" t="s">
        <v>368</v>
      </c>
      <c r="C1910" s="90">
        <f t="shared" si="87"/>
        <v>104.8711373603518</v>
      </c>
      <c r="D1910" s="90">
        <f t="shared" si="88"/>
        <v>7.8865063210563839</v>
      </c>
      <c r="E1910" s="90">
        <f t="shared" si="89"/>
        <v>96.984631039295408</v>
      </c>
      <c r="F1910" s="50">
        <f>'貼り付けシート（日射量等）'!G1907/3.6*10^3</f>
        <v>11.111111111111111</v>
      </c>
      <c r="G1910" s="50">
        <f>'貼り付けシート（日射量等）'!H1907/3.6*10^3</f>
        <v>99.999999999999986</v>
      </c>
      <c r="H1910" s="91">
        <f>RADIANS('貼り付けシート（日射量等）'!I1907)</f>
        <v>0.61784655520599263</v>
      </c>
      <c r="I1910" s="91">
        <f>IF('貼り付けシート（日射量等）'!J1907&lt;0,RADIANS(360+('貼り付けシート（日射量等）'!J1907)),RADIANS('貼り付けシート（日射量等）'!J1907))</f>
        <v>5.3476888281106252</v>
      </c>
    </row>
    <row r="1911" spans="1:9">
      <c r="A1911" s="20">
        <v>41719</v>
      </c>
      <c r="B1911" s="35" t="s">
        <v>369</v>
      </c>
      <c r="C1911" s="90">
        <f t="shared" si="87"/>
        <v>102.37266609703406</v>
      </c>
      <c r="D1911" s="90">
        <f t="shared" si="88"/>
        <v>0</v>
      </c>
      <c r="E1911" s="90">
        <f t="shared" si="89"/>
        <v>102.37266609703406</v>
      </c>
      <c r="F1911" s="50">
        <f>'貼り付けシート（日射量等）'!G1908/3.6*10^3</f>
        <v>0</v>
      </c>
      <c r="G1911" s="50">
        <f>'貼り付けシート（日射量等）'!H1908/3.6*10^3</f>
        <v>105.55555555555556</v>
      </c>
      <c r="H1911" s="91">
        <f>RADIANS('貼り付けシート（日射量等）'!I1908)</f>
        <v>0.7592182246175333</v>
      </c>
      <c r="I1911" s="91">
        <f>IF('貼り付けシート（日射量等）'!J1908&lt;0,RADIANS(360+('貼り付けシート（日射量等）'!J1908)),RADIANS('貼り付けシート（日射量等）'!J1908))</f>
        <v>5.6339228254376961</v>
      </c>
    </row>
    <row r="1912" spans="1:9">
      <c r="A1912" s="20">
        <v>41719</v>
      </c>
      <c r="B1912" s="35" t="s">
        <v>370</v>
      </c>
      <c r="C1912" s="90">
        <f t="shared" si="87"/>
        <v>88.902578452687479</v>
      </c>
      <c r="D1912" s="90">
        <f t="shared" si="88"/>
        <v>0</v>
      </c>
      <c r="E1912" s="90">
        <f t="shared" si="89"/>
        <v>88.902578452687479</v>
      </c>
      <c r="F1912" s="50">
        <f>'貼り付けシート（日射量等）'!G1909/3.6*10^3</f>
        <v>0</v>
      </c>
      <c r="G1912" s="50">
        <f>'貼り付けシート（日射量等）'!H1909/3.6*10^3</f>
        <v>91.666666666666671</v>
      </c>
      <c r="H1912" s="91">
        <f>RADIANS('貼り付けシート（日射量等）'!I1909)</f>
        <v>0.85172067497323278</v>
      </c>
      <c r="I1912" s="91">
        <f>IF('貼り付けシート（日射量等）'!J1909&lt;0,RADIANS(360+('貼り付けシート（日射量等）'!J1909)),RADIANS('貼り付けシート（日射量等）'!J1909))</f>
        <v>5.9899699928445385</v>
      </c>
    </row>
    <row r="1913" spans="1:9">
      <c r="A1913" s="20">
        <v>41719</v>
      </c>
      <c r="B1913" s="35" t="s">
        <v>371</v>
      </c>
      <c r="C1913" s="90">
        <f t="shared" si="87"/>
        <v>102.37266609703406</v>
      </c>
      <c r="D1913" s="90">
        <f t="shared" si="88"/>
        <v>0</v>
      </c>
      <c r="E1913" s="90">
        <f t="shared" si="89"/>
        <v>102.37266609703406</v>
      </c>
      <c r="F1913" s="50">
        <f>'貼り付けシート（日射量等）'!G1910/3.6*10^3</f>
        <v>0</v>
      </c>
      <c r="G1913" s="50">
        <f>'貼り付けシート（日射量等）'!H1910/3.6*10^3</f>
        <v>105.55555555555556</v>
      </c>
      <c r="H1913" s="91">
        <f>RADIANS('貼り付けシート（日射量等）'!I1910)</f>
        <v>0.87091929674517043</v>
      </c>
      <c r="I1913" s="91">
        <f>IF('貼り付けシート（日射量等）'!J1910&lt;0,RADIANS(360+('貼り付けシート（日射量等）'!J1910)),RADIANS('貼り付けシート（日射量等）'!J1910))</f>
        <v>0.10821041362364843</v>
      </c>
    </row>
    <row r="1914" spans="1:9">
      <c r="A1914" s="20">
        <v>41719</v>
      </c>
      <c r="B1914" s="35" t="s">
        <v>372</v>
      </c>
      <c r="C1914" s="90">
        <f t="shared" si="87"/>
        <v>107.53436838608235</v>
      </c>
      <c r="D1914" s="90">
        <f t="shared" si="88"/>
        <v>2.4676847601789649</v>
      </c>
      <c r="E1914" s="90">
        <f t="shared" si="89"/>
        <v>105.06668362590338</v>
      </c>
      <c r="F1914" s="50">
        <f>'貼り付けシート（日射量等）'!G1911/3.6*10^3</f>
        <v>2.7777777777777777</v>
      </c>
      <c r="G1914" s="50">
        <f>'貼り付けシート（日射量等）'!H1911/3.6*10^3</f>
        <v>108.33333333333334</v>
      </c>
      <c r="H1914" s="91">
        <f>RADIANS('貼り付けシート（日射量等）'!I1911)</f>
        <v>0.80983277292536893</v>
      </c>
      <c r="I1914" s="91">
        <f>IF('貼り付けシート（日射量等）'!J1911&lt;0,RADIANS(360+('貼り付けシート（日射量等）'!J1911)),RADIANS('貼り付けシート（日射量等）'!J1911))</f>
        <v>0.4921828490624009</v>
      </c>
    </row>
    <row r="1915" spans="1:9">
      <c r="A1915" s="20">
        <v>41719</v>
      </c>
      <c r="B1915" s="35" t="s">
        <v>373</v>
      </c>
      <c r="C1915" s="90">
        <f t="shared" si="87"/>
        <v>97.566092864952481</v>
      </c>
      <c r="D1915" s="90">
        <f t="shared" si="88"/>
        <v>8.6635144122649983</v>
      </c>
      <c r="E1915" s="90">
        <f t="shared" si="89"/>
        <v>88.902578452687479</v>
      </c>
      <c r="F1915" s="50">
        <f>'貼り付けシート（日射量等）'!G1912/3.6*10^3</f>
        <v>11.111111111111111</v>
      </c>
      <c r="G1915" s="50">
        <f>'貼り付けシート（日射量等）'!H1912/3.6*10^3</f>
        <v>91.666666666666671</v>
      </c>
      <c r="H1915" s="91">
        <f>RADIANS('貼り付けシート（日射量等）'!I1912)</f>
        <v>0.68940505453776013</v>
      </c>
      <c r="I1915" s="91">
        <f>IF('貼り付けシート（日射量等）'!J1912&lt;0,RADIANS(360+('貼り付けシート（日射量等）'!J1912)),RADIANS('貼り付けシート（日射量等）'!J1912))</f>
        <v>0.80983277292536893</v>
      </c>
    </row>
    <row r="1916" spans="1:9">
      <c r="A1916" s="20">
        <v>41719</v>
      </c>
      <c r="B1916" s="35" t="s">
        <v>374</v>
      </c>
      <c r="C1916" s="90">
        <f t="shared" si="87"/>
        <v>75.432490808340887</v>
      </c>
      <c r="D1916" s="90">
        <f t="shared" si="88"/>
        <v>0</v>
      </c>
      <c r="E1916" s="90">
        <f t="shared" si="89"/>
        <v>75.432490808340887</v>
      </c>
      <c r="F1916" s="50">
        <f>'貼り付けシート（日射量等）'!G1913/3.6*10^3</f>
        <v>0</v>
      </c>
      <c r="G1916" s="50">
        <f>'貼り付けシート（日射量等）'!H1913/3.6*10^3</f>
        <v>77.777777777777786</v>
      </c>
      <c r="H1916" s="91">
        <f>RADIANS('貼り付けシート（日射量等）'!I1913)</f>
        <v>0.52708943410228748</v>
      </c>
      <c r="I1916" s="91">
        <f>IF('貼り付けシート（日射量等）'!J1913&lt;0,RADIANS(360+('貼り付けシート（日射量等）'!J1913)),RADIANS('貼り付けシート（日射量等）'!J1913))</f>
        <v>1.0629055144645467</v>
      </c>
    </row>
    <row r="1917" spans="1:9">
      <c r="A1917" s="20">
        <v>41719</v>
      </c>
      <c r="B1917" s="35" t="s">
        <v>375</v>
      </c>
      <c r="C1917" s="90">
        <f t="shared" si="87"/>
        <v>51.929992174097144</v>
      </c>
      <c r="D1917" s="90">
        <f t="shared" si="88"/>
        <v>3.4376766544494397</v>
      </c>
      <c r="E1917" s="90">
        <f t="shared" si="89"/>
        <v>48.492315519647704</v>
      </c>
      <c r="F1917" s="50">
        <f>'貼り付けシート（日射量等）'!G1914/3.6*10^3</f>
        <v>8.3333333333333339</v>
      </c>
      <c r="G1917" s="50">
        <f>'貼り付けシート（日射量等）'!H1914/3.6*10^3</f>
        <v>49.999999999999993</v>
      </c>
      <c r="H1917" s="91">
        <f>RADIANS('貼り付けシート（日射量等）'!I1914)</f>
        <v>0.3438298626428829</v>
      </c>
      <c r="I1917" s="91">
        <f>IF('貼り付けシート（日射量等）'!J1914&lt;0,RADIANS(360+('貼り付けシート（日射量等）'!J1914)),RADIANS('貼り付けシート（日射量等）'!J1914))</f>
        <v>1.2688543661998777</v>
      </c>
    </row>
    <row r="1918" spans="1:9">
      <c r="A1918" s="20">
        <v>41719</v>
      </c>
      <c r="B1918" s="35" t="s">
        <v>376</v>
      </c>
      <c r="C1918" s="90">
        <f t="shared" si="87"/>
        <v>24.053797799834598</v>
      </c>
      <c r="D1918" s="90">
        <f t="shared" si="88"/>
        <v>2.5016575688800575</v>
      </c>
      <c r="E1918" s="90">
        <f t="shared" si="89"/>
        <v>21.552140230954539</v>
      </c>
      <c r="F1918" s="50">
        <f>'貼り付けシート（日射量等）'!G1915/3.6*10^3</f>
        <v>13.888888888888889</v>
      </c>
      <c r="G1918" s="50">
        <f>'貼り付けシート（日射量等）'!H1915/3.6*10^3</f>
        <v>22.222222222222221</v>
      </c>
      <c r="H1918" s="91">
        <f>RADIANS('貼り付けシート（日射量等）'!I1915)</f>
        <v>0.14835298641951802</v>
      </c>
      <c r="I1918" s="91">
        <f>IF('貼り付けシート（日射量等）'!J1915&lt;0,RADIANS(360+('貼り付けシート（日射量等）'!J1915)),RADIANS('貼り付けシート（日射量等）'!J1915))</f>
        <v>1.4486232791552935</v>
      </c>
    </row>
    <row r="1919" spans="1:9">
      <c r="A1919" s="20">
        <v>41719</v>
      </c>
      <c r="B1919" s="35" t="s">
        <v>377</v>
      </c>
      <c r="C1919" s="90">
        <f t="shared" si="87"/>
        <v>0</v>
      </c>
      <c r="D1919" s="90">
        <f t="shared" si="88"/>
        <v>0</v>
      </c>
      <c r="E1919" s="90">
        <f t="shared" si="89"/>
        <v>0</v>
      </c>
      <c r="F1919" s="50">
        <f>'貼り付けシート（日射量等）'!G1916/3.6*10^3</f>
        <v>0</v>
      </c>
      <c r="G1919" s="50">
        <f>'貼り付けシート（日射量等）'!H1916/3.6*10^3</f>
        <v>0</v>
      </c>
      <c r="H1919" s="91">
        <f>RADIANS('貼り付けシート（日射量等）'!I1916)</f>
        <v>0</v>
      </c>
      <c r="I1919" s="91">
        <f>IF('貼り付けシート（日射量等）'!J1916&lt;0,RADIANS(360+('貼り付けシート（日射量等）'!J1916)),RADIANS('貼り付けシート（日射量等）'!J1916))</f>
        <v>0</v>
      </c>
    </row>
    <row r="1920" spans="1:9">
      <c r="A1920" s="20">
        <v>41719</v>
      </c>
      <c r="B1920" s="35" t="s">
        <v>378</v>
      </c>
      <c r="C1920" s="90">
        <f t="shared" si="87"/>
        <v>0</v>
      </c>
      <c r="D1920" s="90">
        <f t="shared" si="88"/>
        <v>0</v>
      </c>
      <c r="E1920" s="90">
        <f t="shared" si="89"/>
        <v>0</v>
      </c>
      <c r="F1920" s="50">
        <f>'貼り付けシート（日射量等）'!G1917/3.6*10^3</f>
        <v>0</v>
      </c>
      <c r="G1920" s="50">
        <f>'貼り付けシート（日射量等）'!H1917/3.6*10^3</f>
        <v>0</v>
      </c>
      <c r="H1920" s="91">
        <f>RADIANS('貼り付けシート（日射量等）'!I1917)</f>
        <v>0</v>
      </c>
      <c r="I1920" s="91">
        <f>IF('貼り付けシート（日射量等）'!J1917&lt;0,RADIANS(360+('貼り付けシート（日射量等）'!J1917)),RADIANS('貼り付けシート（日射量等）'!J1917))</f>
        <v>0</v>
      </c>
    </row>
    <row r="1921" spans="1:9">
      <c r="A1921" s="20">
        <v>41719</v>
      </c>
      <c r="B1921" s="35" t="s">
        <v>379</v>
      </c>
      <c r="C1921" s="90">
        <f t="shared" si="87"/>
        <v>0</v>
      </c>
      <c r="D1921" s="90">
        <f t="shared" si="88"/>
        <v>0</v>
      </c>
      <c r="E1921" s="90">
        <f t="shared" si="89"/>
        <v>0</v>
      </c>
      <c r="F1921" s="50">
        <f>'貼り付けシート（日射量等）'!G1918/3.6*10^3</f>
        <v>0</v>
      </c>
      <c r="G1921" s="50">
        <f>'貼り付けシート（日射量等）'!H1918/3.6*10^3</f>
        <v>0</v>
      </c>
      <c r="H1921" s="91">
        <f>RADIANS('貼り付けシート（日射量等）'!I1918)</f>
        <v>0</v>
      </c>
      <c r="I1921" s="91">
        <f>IF('貼り付けシート（日射量等）'!J1918&lt;0,RADIANS(360+('貼り付けシート（日射量等）'!J1918)),RADIANS('貼り付けシート（日射量等）'!J1918))</f>
        <v>0</v>
      </c>
    </row>
    <row r="1922" spans="1:9">
      <c r="A1922" s="20">
        <v>41719</v>
      </c>
      <c r="B1922" s="35" t="s">
        <v>380</v>
      </c>
      <c r="C1922" s="90">
        <f t="shared" si="87"/>
        <v>0</v>
      </c>
      <c r="D1922" s="90">
        <f t="shared" si="88"/>
        <v>0</v>
      </c>
      <c r="E1922" s="90">
        <f t="shared" si="89"/>
        <v>0</v>
      </c>
      <c r="F1922" s="50">
        <f>'貼り付けシート（日射量等）'!G1919/3.6*10^3</f>
        <v>0</v>
      </c>
      <c r="G1922" s="50">
        <f>'貼り付けシート（日射量等）'!H1919/3.6*10^3</f>
        <v>0</v>
      </c>
      <c r="H1922" s="91">
        <f>RADIANS('貼り付けシート（日射量等）'!I1919)</f>
        <v>0</v>
      </c>
      <c r="I1922" s="91">
        <f>IF('貼り付けシート（日射量等）'!J1919&lt;0,RADIANS(360+('貼り付けシート（日射量等）'!J1919)),RADIANS('貼り付けシート（日射量等）'!J1919))</f>
        <v>0</v>
      </c>
    </row>
    <row r="1923" spans="1:9">
      <c r="A1923" s="20">
        <v>41719</v>
      </c>
      <c r="B1923" s="35" t="s">
        <v>381</v>
      </c>
      <c r="C1923" s="90">
        <f t="shared" si="87"/>
        <v>0</v>
      </c>
      <c r="D1923" s="90">
        <f t="shared" si="88"/>
        <v>0</v>
      </c>
      <c r="E1923" s="90">
        <f t="shared" si="89"/>
        <v>0</v>
      </c>
      <c r="F1923" s="50">
        <f>'貼り付けシート（日射量等）'!G1920/3.6*10^3</f>
        <v>0</v>
      </c>
      <c r="G1923" s="50">
        <f>'貼り付けシート（日射量等）'!H1920/3.6*10^3</f>
        <v>0</v>
      </c>
      <c r="H1923" s="91">
        <f>RADIANS('貼り付けシート（日射量等）'!I1920)</f>
        <v>0</v>
      </c>
      <c r="I1923" s="91">
        <f>IF('貼り付けシート（日射量等）'!J1920&lt;0,RADIANS(360+('貼り付けシート（日射量等）'!J1920)),RADIANS('貼り付けシート（日射量等）'!J1920))</f>
        <v>0</v>
      </c>
    </row>
    <row r="1924" spans="1:9">
      <c r="A1924" s="20">
        <v>41719</v>
      </c>
      <c r="B1924" s="35" t="s">
        <v>382</v>
      </c>
      <c r="C1924" s="90">
        <f t="shared" si="87"/>
        <v>0</v>
      </c>
      <c r="D1924" s="90">
        <f t="shared" si="88"/>
        <v>0</v>
      </c>
      <c r="E1924" s="90">
        <f t="shared" si="89"/>
        <v>0</v>
      </c>
      <c r="F1924" s="50">
        <f>'貼り付けシート（日射量等）'!G1921/3.6*10^3</f>
        <v>0</v>
      </c>
      <c r="G1924" s="50">
        <f>'貼り付けシート（日射量等）'!H1921/3.6*10^3</f>
        <v>0</v>
      </c>
      <c r="H1924" s="91">
        <f>RADIANS('貼り付けシート（日射量等）'!I1921)</f>
        <v>0</v>
      </c>
      <c r="I1924" s="91">
        <f>IF('貼り付けシート（日射量等）'!J1921&lt;0,RADIANS(360+('貼り付けシート（日射量等）'!J1921)),RADIANS('貼り付けシート（日射量等）'!J1921))</f>
        <v>0</v>
      </c>
    </row>
    <row r="1925" spans="1:9">
      <c r="A1925" s="20">
        <v>41719</v>
      </c>
      <c r="B1925" s="35" t="s">
        <v>383</v>
      </c>
      <c r="C1925" s="90">
        <f t="shared" si="87"/>
        <v>0</v>
      </c>
      <c r="D1925" s="90">
        <f t="shared" si="88"/>
        <v>0</v>
      </c>
      <c r="E1925" s="90">
        <f t="shared" si="89"/>
        <v>0</v>
      </c>
      <c r="F1925" s="50">
        <f>'貼り付けシート（日射量等）'!G1922/3.6*10^3</f>
        <v>0</v>
      </c>
      <c r="G1925" s="50">
        <f>'貼り付けシート（日射量等）'!H1922/3.6*10^3</f>
        <v>0</v>
      </c>
      <c r="H1925" s="91">
        <f>RADIANS('貼り付けシート（日射量等）'!I1922)</f>
        <v>0</v>
      </c>
      <c r="I1925" s="91">
        <f>IF('貼り付けシート（日射量等）'!J1922&lt;0,RADIANS(360+('貼り付けシート（日射量等）'!J1922)),RADIANS('貼り付けシート（日射量等）'!J1922))</f>
        <v>0</v>
      </c>
    </row>
    <row r="1926" spans="1:9">
      <c r="A1926" s="20">
        <v>41720</v>
      </c>
      <c r="B1926" s="35" t="s">
        <v>360</v>
      </c>
      <c r="C1926" s="90">
        <f t="shared" si="87"/>
        <v>0</v>
      </c>
      <c r="D1926" s="90">
        <f t="shared" si="88"/>
        <v>0</v>
      </c>
      <c r="E1926" s="90">
        <f t="shared" si="89"/>
        <v>0</v>
      </c>
      <c r="F1926" s="50">
        <f>'貼り付けシート（日射量等）'!G1923/3.6*10^3</f>
        <v>0</v>
      </c>
      <c r="G1926" s="50">
        <f>'貼り付けシート（日射量等）'!H1923/3.6*10^3</f>
        <v>0</v>
      </c>
      <c r="H1926" s="91">
        <f>RADIANS('貼り付けシート（日射量等）'!I1923)</f>
        <v>0</v>
      </c>
      <c r="I1926" s="91">
        <f>IF('貼り付けシート（日射量等）'!J1923&lt;0,RADIANS(360+('貼り付けシート（日射量等）'!J1923)),RADIANS('貼り付けシート（日射量等）'!J1923))</f>
        <v>0</v>
      </c>
    </row>
    <row r="1927" spans="1:9">
      <c r="A1927" s="20">
        <v>41720</v>
      </c>
      <c r="B1927" s="35" t="s">
        <v>361</v>
      </c>
      <c r="C1927" s="90">
        <f t="shared" ref="C1927:C1990" si="90">IF(D1927&lt;0,E1927,D1927+E1927)</f>
        <v>0</v>
      </c>
      <c r="D1927" s="90">
        <f t="shared" ref="D1927:D1990" si="91">F1927*(SIN(H1927)*COS($O$5)+COS(H1927)*SIN($O$5)*COS($O$4-I1927))</f>
        <v>0</v>
      </c>
      <c r="E1927" s="90">
        <f t="shared" ref="E1927:E1990" si="92">G1927*(1+COS($O$5))/2</f>
        <v>0</v>
      </c>
      <c r="F1927" s="50">
        <f>'貼り付けシート（日射量等）'!G1924/3.6*10^3</f>
        <v>0</v>
      </c>
      <c r="G1927" s="50">
        <f>'貼り付けシート（日射量等）'!H1924/3.6*10^3</f>
        <v>0</v>
      </c>
      <c r="H1927" s="91">
        <f>RADIANS('貼り付けシート（日射量等）'!I1924)</f>
        <v>0</v>
      </c>
      <c r="I1927" s="91">
        <f>IF('貼り付けシート（日射量等）'!J1924&lt;0,RADIANS(360+('貼り付けシート（日射量等）'!J1924)),RADIANS('貼り付けシート（日射量等）'!J1924))</f>
        <v>0</v>
      </c>
    </row>
    <row r="1928" spans="1:9">
      <c r="A1928" s="20">
        <v>41720</v>
      </c>
      <c r="B1928" s="35" t="s">
        <v>362</v>
      </c>
      <c r="C1928" s="90">
        <f t="shared" si="90"/>
        <v>0</v>
      </c>
      <c r="D1928" s="90">
        <f t="shared" si="91"/>
        <v>0</v>
      </c>
      <c r="E1928" s="90">
        <f t="shared" si="92"/>
        <v>0</v>
      </c>
      <c r="F1928" s="50">
        <f>'貼り付けシート（日射量等）'!G1925/3.6*10^3</f>
        <v>0</v>
      </c>
      <c r="G1928" s="50">
        <f>'貼り付けシート（日射量等）'!H1925/3.6*10^3</f>
        <v>0</v>
      </c>
      <c r="H1928" s="91">
        <f>RADIANS('貼り付けシート（日射量等）'!I1925)</f>
        <v>0</v>
      </c>
      <c r="I1928" s="91">
        <f>IF('貼り付けシート（日射量等）'!J1925&lt;0,RADIANS(360+('貼り付けシート（日射量等）'!J1925)),RADIANS('貼り付けシート（日射量等）'!J1925))</f>
        <v>0</v>
      </c>
    </row>
    <row r="1929" spans="1:9">
      <c r="A1929" s="20">
        <v>41720</v>
      </c>
      <c r="B1929" s="35" t="s">
        <v>363</v>
      </c>
      <c r="C1929" s="90">
        <f t="shared" si="90"/>
        <v>0</v>
      </c>
      <c r="D1929" s="90">
        <f t="shared" si="91"/>
        <v>0</v>
      </c>
      <c r="E1929" s="90">
        <f t="shared" si="92"/>
        <v>0</v>
      </c>
      <c r="F1929" s="50">
        <f>'貼り付けシート（日射量等）'!G1926/3.6*10^3</f>
        <v>0</v>
      </c>
      <c r="G1929" s="50">
        <f>'貼り付けシート（日射量等）'!H1926/3.6*10^3</f>
        <v>0</v>
      </c>
      <c r="H1929" s="91">
        <f>RADIANS('貼り付けシート（日射量等）'!I1926)</f>
        <v>0</v>
      </c>
      <c r="I1929" s="91">
        <f>IF('貼り付けシート（日射量等）'!J1926&lt;0,RADIANS(360+('貼り付けシート（日射量等）'!J1926)),RADIANS('貼り付けシート（日射量等）'!J1926))</f>
        <v>0</v>
      </c>
    </row>
    <row r="1930" spans="1:9">
      <c r="A1930" s="20">
        <v>41720</v>
      </c>
      <c r="B1930" s="35" t="s">
        <v>364</v>
      </c>
      <c r="C1930" s="90">
        <f t="shared" si="90"/>
        <v>0</v>
      </c>
      <c r="D1930" s="90">
        <f t="shared" si="91"/>
        <v>0</v>
      </c>
      <c r="E1930" s="90">
        <f t="shared" si="92"/>
        <v>0</v>
      </c>
      <c r="F1930" s="50">
        <f>'貼り付けシート（日射量等）'!G1927/3.6*10^3</f>
        <v>0</v>
      </c>
      <c r="G1930" s="50">
        <f>'貼り付けシート（日射量等）'!H1927/3.6*10^3</f>
        <v>0</v>
      </c>
      <c r="H1930" s="91">
        <f>RADIANS('貼り付けシート（日射量等）'!I1927)</f>
        <v>0</v>
      </c>
      <c r="I1930" s="91">
        <f>IF('貼り付けシート（日射量等）'!J1927&lt;0,RADIANS(360+('貼り付けシート（日射量等）'!J1927)),RADIANS('貼り付けシート（日射量等）'!J1927))</f>
        <v>0</v>
      </c>
    </row>
    <row r="1931" spans="1:9">
      <c r="A1931" s="20">
        <v>41720</v>
      </c>
      <c r="B1931" s="35" t="s">
        <v>365</v>
      </c>
      <c r="C1931" s="90">
        <f t="shared" si="90"/>
        <v>12.929374415502547</v>
      </c>
      <c r="D1931" s="90">
        <f t="shared" si="91"/>
        <v>2.153304300025277</v>
      </c>
      <c r="E1931" s="90">
        <f t="shared" si="92"/>
        <v>10.776070115477269</v>
      </c>
      <c r="F1931" s="50">
        <f>'貼り付けシート（日射量等）'!G1928/3.6*10^3</f>
        <v>30.555555555555554</v>
      </c>
      <c r="G1931" s="50">
        <f>'貼り付けシート（日射量等）'!H1928/3.6*10^3</f>
        <v>11.111111111111111</v>
      </c>
      <c r="H1931" s="91">
        <f>RADIANS('貼り付けシート（日射量等）'!I1928)</f>
        <v>6.1086523819801536E-2</v>
      </c>
      <c r="I1931" s="91">
        <f>IF('貼り付けシート（日射量等）'!J1928&lt;0,RADIANS(360+('貼り付けシート（日射量等）'!J1928)),RADIANS('貼り付けシート（日射量等）'!J1928))</f>
        <v>4.7507862239285652</v>
      </c>
    </row>
    <row r="1932" spans="1:9">
      <c r="A1932" s="20">
        <v>41720</v>
      </c>
      <c r="B1932" s="35" t="s">
        <v>366</v>
      </c>
      <c r="C1932" s="90">
        <f t="shared" si="90"/>
        <v>60.767459772657624</v>
      </c>
      <c r="D1932" s="90">
        <f t="shared" si="91"/>
        <v>6.8871091952712806</v>
      </c>
      <c r="E1932" s="90">
        <f t="shared" si="92"/>
        <v>53.880350577386345</v>
      </c>
      <c r="F1932" s="50">
        <f>'貼り付けシート（日射量等）'!G1929/3.6*10^3</f>
        <v>22.222222222222221</v>
      </c>
      <c r="G1932" s="50">
        <f>'貼り付けシート（日射量等）'!H1929/3.6*10^3</f>
        <v>55.555555555555557</v>
      </c>
      <c r="H1932" s="91">
        <f>RADIANS('貼り付けシート（日射量等）'!I1929)</f>
        <v>0.2583087292951608</v>
      </c>
      <c r="I1932" s="91">
        <f>IF('貼り付けシート（日射量等）'!J1929&lt;0,RADIANS(360+('貼り付けシート（日射量等）'!J1929)),RADIANS('貼り付けシート（日射量等）'!J1929))</f>
        <v>4.925319149127998</v>
      </c>
    </row>
    <row r="1933" spans="1:9">
      <c r="A1933" s="20">
        <v>41720</v>
      </c>
      <c r="B1933" s="35" t="s">
        <v>367</v>
      </c>
      <c r="C1933" s="90">
        <f t="shared" si="90"/>
        <v>100.42650772530793</v>
      </c>
      <c r="D1933" s="90">
        <f t="shared" si="91"/>
        <v>8.8299117437511434</v>
      </c>
      <c r="E1933" s="90">
        <f t="shared" si="92"/>
        <v>91.596595981556789</v>
      </c>
      <c r="F1933" s="50">
        <f>'貼り付けシート（日射量等）'!G1930/3.6*10^3</f>
        <v>16.666666666666668</v>
      </c>
      <c r="G1933" s="50">
        <f>'貼り付けシート（日射量等）'!H1930/3.6*10^3</f>
        <v>94.444444444444443</v>
      </c>
      <c r="H1933" s="91">
        <f>RADIANS('貼り付けシート（日射量等）'!I1930)</f>
        <v>0.45029494701453704</v>
      </c>
      <c r="I1933" s="91">
        <f>IF('貼り付けシート（日射量等）'!J1930&lt;0,RADIANS(360+('貼り付けシート（日射量等）'!J1930)),RADIANS('貼り付けシート（日射量等）'!J1930))</f>
        <v>5.1155600375953805</v>
      </c>
    </row>
    <row r="1934" spans="1:9">
      <c r="A1934" s="20">
        <v>41720</v>
      </c>
      <c r="B1934" s="35" t="s">
        <v>368</v>
      </c>
      <c r="C1934" s="90">
        <f t="shared" si="90"/>
        <v>445.78427482200891</v>
      </c>
      <c r="D1934" s="90">
        <f t="shared" si="91"/>
        <v>227.56885498359424</v>
      </c>
      <c r="E1934" s="90">
        <f t="shared" si="92"/>
        <v>218.2154198384147</v>
      </c>
      <c r="F1934" s="50">
        <f>'貼り付けシート（日射量等）'!G1931/3.6*10^3</f>
        <v>319.4444444444444</v>
      </c>
      <c r="G1934" s="50">
        <f>'貼り付けシート（日射量等）'!H1931/3.6*10^3</f>
        <v>225</v>
      </c>
      <c r="H1934" s="91">
        <f>RADIANS('貼り付けシート（日射量等）'!I1931)</f>
        <v>0.62308254296197574</v>
      </c>
      <c r="I1934" s="91">
        <f>IF('貼り付けシート（日射量等）'!J1931&lt;0,RADIANS(360+('貼り付けシート（日射量等）'!J1931)),RADIANS('貼り付けシート（日射量等）'!J1931))</f>
        <v>5.3441981696066367</v>
      </c>
    </row>
    <row r="1935" spans="1:9">
      <c r="A1935" s="20">
        <v>41720</v>
      </c>
      <c r="B1935" s="35" t="s">
        <v>369</v>
      </c>
      <c r="C1935" s="90">
        <f t="shared" si="90"/>
        <v>486.97064555895969</v>
      </c>
      <c r="D1935" s="90">
        <f t="shared" si="91"/>
        <v>209.48684008542006</v>
      </c>
      <c r="E1935" s="90">
        <f t="shared" si="92"/>
        <v>277.48380547353963</v>
      </c>
      <c r="F1935" s="50">
        <f>'貼り付けシート（日射量等）'!G1932/3.6*10^3</f>
        <v>247.22222222222223</v>
      </c>
      <c r="G1935" s="50">
        <f>'貼り付けシート（日射量等）'!H1932/3.6*10^3</f>
        <v>286.11111111111109</v>
      </c>
      <c r="H1935" s="91">
        <f>RADIANS('貼り付けシート（日射量等）'!I1932)</f>
        <v>0.76619954162551063</v>
      </c>
      <c r="I1935" s="91">
        <f>IF('貼り付けシート（日射量等）'!J1932&lt;0,RADIANS(360+('貼り付けシート（日射量等）'!J1932)),RADIANS('貼り付けシート（日射量等）'!J1932))</f>
        <v>5.6304321669337076</v>
      </c>
    </row>
    <row r="1936" spans="1:9">
      <c r="A1936" s="20">
        <v>41720</v>
      </c>
      <c r="B1936" s="35" t="s">
        <v>370</v>
      </c>
      <c r="C1936" s="90">
        <f t="shared" si="90"/>
        <v>653.11053925220847</v>
      </c>
      <c r="D1936" s="90">
        <f t="shared" si="91"/>
        <v>367.54468119206081</v>
      </c>
      <c r="E1936" s="90">
        <f t="shared" si="92"/>
        <v>285.56585806014766</v>
      </c>
      <c r="F1936" s="50">
        <f>'貼り付けシート（日射量等）'!G1933/3.6*10^3</f>
        <v>397.22222222222217</v>
      </c>
      <c r="G1936" s="50">
        <f>'貼り付けシート（日射量等）'!H1933/3.6*10^3</f>
        <v>294.44444444444446</v>
      </c>
      <c r="H1936" s="91">
        <f>RADIANS('貼り付けシート（日射量等）'!I1933)</f>
        <v>0.85870199198121022</v>
      </c>
      <c r="I1936" s="91">
        <f>IF('貼り付けシート（日射量等）'!J1933&lt;0,RADIANS(360+('貼り付けシート（日射量等）'!J1933)),RADIANS('貼り付けシート（日射量等）'!J1933))</f>
        <v>5.9899699928445385</v>
      </c>
    </row>
    <row r="1937" spans="1:9">
      <c r="A1937" s="20">
        <v>41720</v>
      </c>
      <c r="B1937" s="35" t="s">
        <v>371</v>
      </c>
      <c r="C1937" s="90">
        <f t="shared" si="90"/>
        <v>220.23543884596634</v>
      </c>
      <c r="D1937" s="90">
        <f t="shared" si="91"/>
        <v>20.878141709636889</v>
      </c>
      <c r="E1937" s="90">
        <f t="shared" si="92"/>
        <v>199.35729713632946</v>
      </c>
      <c r="F1937" s="50">
        <f>'貼り付けシート（日射量等）'!G1934/3.6*10^3</f>
        <v>22.222222222222221</v>
      </c>
      <c r="G1937" s="50">
        <f>'貼り付けシート（日射量等）'!H1934/3.6*10^3</f>
        <v>205.55555555555554</v>
      </c>
      <c r="H1937" s="91">
        <f>RADIANS('貼り付けシート（日射量等）'!I1934)</f>
        <v>0.87615528450115343</v>
      </c>
      <c r="I1937" s="91">
        <f>IF('貼り付けシート（日射量等）'!J1934&lt;0,RADIANS(360+('貼り付けシート（日射量等）'!J1934)),RADIANS('貼り付けシート（日射量等）'!J1934))</f>
        <v>0.11170107212763709</v>
      </c>
    </row>
    <row r="1938" spans="1:9">
      <c r="A1938" s="20">
        <v>41720</v>
      </c>
      <c r="B1938" s="35" t="s">
        <v>372</v>
      </c>
      <c r="C1938" s="90">
        <f t="shared" si="90"/>
        <v>168.18537179061511</v>
      </c>
      <c r="D1938" s="90">
        <f t="shared" si="91"/>
        <v>17.320390173933323</v>
      </c>
      <c r="E1938" s="90">
        <f t="shared" si="92"/>
        <v>150.86498161668177</v>
      </c>
      <c r="F1938" s="50">
        <f>'貼り付けシート（日射量等）'!G1935/3.6*10^3</f>
        <v>19.444444444444446</v>
      </c>
      <c r="G1938" s="50">
        <f>'貼り付けシート（日射量等）'!H1935/3.6*10^3</f>
        <v>155.55555555555557</v>
      </c>
      <c r="H1938" s="91">
        <f>RADIANS('貼り付けシート（日射量等）'!I1935)</f>
        <v>0.81681408993334614</v>
      </c>
      <c r="I1938" s="91">
        <f>IF('貼り付けシート（日射量等）'!J1935&lt;0,RADIANS(360+('貼り付けシート（日射量等）'!J1935)),RADIANS('貼り付けシート（日射量等）'!J1935))</f>
        <v>0.49741883681838395</v>
      </c>
    </row>
    <row r="1939" spans="1:9">
      <c r="A1939" s="20">
        <v>41720</v>
      </c>
      <c r="B1939" s="35" t="s">
        <v>373</v>
      </c>
      <c r="C1939" s="90">
        <f t="shared" si="90"/>
        <v>109.9284346976805</v>
      </c>
      <c r="D1939" s="90">
        <f t="shared" si="91"/>
        <v>2.1677335429078077</v>
      </c>
      <c r="E1939" s="90">
        <f t="shared" si="92"/>
        <v>107.76070115477269</v>
      </c>
      <c r="F1939" s="50">
        <f>'貼り付けシート（日射量等）'!G1936/3.6*10^3</f>
        <v>2.7777777777777777</v>
      </c>
      <c r="G1939" s="50">
        <f>'貼り付けシート（日射量等）'!H1936/3.6*10^3</f>
        <v>111.11111111111111</v>
      </c>
      <c r="H1939" s="91">
        <f>RADIANS('貼り付けシート（日射量等）'!I1936)</f>
        <v>0.69289571304174891</v>
      </c>
      <c r="I1939" s="91">
        <f>IF('貼り付けシート（日射量等）'!J1936&lt;0,RADIANS(360+('貼り付けシート（日射量等）'!J1936)),RADIANS('貼り付けシート（日射量等）'!J1936))</f>
        <v>0.81681408993334614</v>
      </c>
    </row>
    <row r="1940" spans="1:9">
      <c r="A1940" s="20">
        <v>41720</v>
      </c>
      <c r="B1940" s="35" t="s">
        <v>374</v>
      </c>
      <c r="C1940" s="90">
        <f t="shared" si="90"/>
        <v>60.987552930953321</v>
      </c>
      <c r="D1940" s="90">
        <f t="shared" si="91"/>
        <v>1.7191672958283444</v>
      </c>
      <c r="E1940" s="90">
        <f t="shared" si="92"/>
        <v>59.268385635124979</v>
      </c>
      <c r="F1940" s="50">
        <f>'貼り付けシート（日射量等）'!G1937/3.6*10^3</f>
        <v>2.7777777777777777</v>
      </c>
      <c r="G1940" s="50">
        <f>'貼り付けシート（日射量等）'!H1937/3.6*10^3</f>
        <v>61.111111111111107</v>
      </c>
      <c r="H1940" s="91">
        <f>RADIANS('貼り付けシート（日射量等）'!I1937)</f>
        <v>0.53232542185827048</v>
      </c>
      <c r="I1940" s="91">
        <f>IF('貼り付けシート（日射量等）'!J1937&lt;0,RADIANS(360+('貼り付けシート（日射量等）'!J1937)),RADIANS('貼り付けシート（日射量等）'!J1937))</f>
        <v>1.0681415022205298</v>
      </c>
    </row>
    <row r="1941" spans="1:9">
      <c r="A1941" s="20">
        <v>41720</v>
      </c>
      <c r="B1941" s="35" t="s">
        <v>375</v>
      </c>
      <c r="C1941" s="90">
        <f t="shared" si="90"/>
        <v>37.716245404170444</v>
      </c>
      <c r="D1941" s="90">
        <f t="shared" si="91"/>
        <v>0</v>
      </c>
      <c r="E1941" s="90">
        <f t="shared" si="92"/>
        <v>37.716245404170444</v>
      </c>
      <c r="F1941" s="50">
        <f>'貼り付けシート（日射量等）'!G1938/3.6*10^3</f>
        <v>0</v>
      </c>
      <c r="G1941" s="50">
        <f>'貼り付けシート（日射量等）'!H1938/3.6*10^3</f>
        <v>38.888888888888893</v>
      </c>
      <c r="H1941" s="91">
        <f>RADIANS('貼り付けシート（日射量等）'!I1938)</f>
        <v>0.34732052114687156</v>
      </c>
      <c r="I1941" s="91">
        <f>IF('貼り付けシート（日射量等）'!J1938&lt;0,RADIANS(360+('貼り付けシート（日射量等）'!J1938)),RADIANS('貼り付けシート（日射量等）'!J1938))</f>
        <v>1.2740903539558606</v>
      </c>
    </row>
    <row r="1942" spans="1:9">
      <c r="A1942" s="20">
        <v>41720</v>
      </c>
      <c r="B1942" s="35" t="s">
        <v>376</v>
      </c>
      <c r="C1942" s="90">
        <f t="shared" si="90"/>
        <v>20.875714722642638</v>
      </c>
      <c r="D1942" s="90">
        <f t="shared" si="91"/>
        <v>2.0175920205574149</v>
      </c>
      <c r="E1942" s="90">
        <f t="shared" si="92"/>
        <v>18.858122702085222</v>
      </c>
      <c r="F1942" s="50">
        <f>'貼り付けシート（日射量等）'!G1939/3.6*10^3</f>
        <v>11.111111111111111</v>
      </c>
      <c r="G1942" s="50">
        <f>'貼り付けシート（日射量等）'!H1939/3.6*10^3</f>
        <v>19.444444444444446</v>
      </c>
      <c r="H1942" s="91">
        <f>RADIANS('貼り付けシート（日射量等）'!I1939)</f>
        <v>0.15184364492350666</v>
      </c>
      <c r="I1942" s="91">
        <f>IF('貼り付けシート（日射量等）'!J1939&lt;0,RADIANS(360+('貼り付けシート（日射量等）'!J1939)),RADIANS('貼り付けシート（日射量等）'!J1939))</f>
        <v>1.4538592669112764</v>
      </c>
    </row>
    <row r="1943" spans="1:9">
      <c r="A1943" s="20">
        <v>41720</v>
      </c>
      <c r="B1943" s="35" t="s">
        <v>377</v>
      </c>
      <c r="C1943" s="90">
        <f t="shared" si="90"/>
        <v>2.6940175288693173</v>
      </c>
      <c r="D1943" s="90">
        <f t="shared" si="91"/>
        <v>0</v>
      </c>
      <c r="E1943" s="90">
        <f t="shared" si="92"/>
        <v>2.6940175288693173</v>
      </c>
      <c r="F1943" s="50">
        <f>'貼り付けシート（日射量等）'!G1940/3.6*10^3</f>
        <v>0</v>
      </c>
      <c r="G1943" s="50">
        <f>'貼り付けシート（日射量等）'!H1940/3.6*10^3</f>
        <v>2.7777777777777777</v>
      </c>
      <c r="H1943" s="91">
        <f>RADIANS('貼り付けシート（日射量等）'!I1940)</f>
        <v>0</v>
      </c>
      <c r="I1943" s="91">
        <f>IF('貼り付けシート（日射量等）'!J1940&lt;0,RADIANS(360+('貼り付けシート（日射量等）'!J1940)),RADIANS('貼り付けシート（日射量等）'!J1940))</f>
        <v>0</v>
      </c>
    </row>
    <row r="1944" spans="1:9">
      <c r="A1944" s="20">
        <v>41720</v>
      </c>
      <c r="B1944" s="35" t="s">
        <v>378</v>
      </c>
      <c r="C1944" s="90">
        <f t="shared" si="90"/>
        <v>0</v>
      </c>
      <c r="D1944" s="90">
        <f t="shared" si="91"/>
        <v>0</v>
      </c>
      <c r="E1944" s="90">
        <f t="shared" si="92"/>
        <v>0</v>
      </c>
      <c r="F1944" s="50">
        <f>'貼り付けシート（日射量等）'!G1941/3.6*10^3</f>
        <v>0</v>
      </c>
      <c r="G1944" s="50">
        <f>'貼り付けシート（日射量等）'!H1941/3.6*10^3</f>
        <v>0</v>
      </c>
      <c r="H1944" s="91">
        <f>RADIANS('貼り付けシート（日射量等）'!I1941)</f>
        <v>0</v>
      </c>
      <c r="I1944" s="91">
        <f>IF('貼り付けシート（日射量等）'!J1941&lt;0,RADIANS(360+('貼り付けシート（日射量等）'!J1941)),RADIANS('貼り付けシート（日射量等）'!J1941))</f>
        <v>0</v>
      </c>
    </row>
    <row r="1945" spans="1:9">
      <c r="A1945" s="20">
        <v>41720</v>
      </c>
      <c r="B1945" s="35" t="s">
        <v>379</v>
      </c>
      <c r="C1945" s="90">
        <f t="shared" si="90"/>
        <v>0</v>
      </c>
      <c r="D1945" s="90">
        <f t="shared" si="91"/>
        <v>0</v>
      </c>
      <c r="E1945" s="90">
        <f t="shared" si="92"/>
        <v>0</v>
      </c>
      <c r="F1945" s="50">
        <f>'貼り付けシート（日射量等）'!G1942/3.6*10^3</f>
        <v>0</v>
      </c>
      <c r="G1945" s="50">
        <f>'貼り付けシート（日射量等）'!H1942/3.6*10^3</f>
        <v>0</v>
      </c>
      <c r="H1945" s="91">
        <f>RADIANS('貼り付けシート（日射量等）'!I1942)</f>
        <v>0</v>
      </c>
      <c r="I1945" s="91">
        <f>IF('貼り付けシート（日射量等）'!J1942&lt;0,RADIANS(360+('貼り付けシート（日射量等）'!J1942)),RADIANS('貼り付けシート（日射量等）'!J1942))</f>
        <v>0</v>
      </c>
    </row>
    <row r="1946" spans="1:9">
      <c r="A1946" s="20">
        <v>41720</v>
      </c>
      <c r="B1946" s="35" t="s">
        <v>380</v>
      </c>
      <c r="C1946" s="90">
        <f t="shared" si="90"/>
        <v>0</v>
      </c>
      <c r="D1946" s="90">
        <f t="shared" si="91"/>
        <v>0</v>
      </c>
      <c r="E1946" s="90">
        <f t="shared" si="92"/>
        <v>0</v>
      </c>
      <c r="F1946" s="50">
        <f>'貼り付けシート（日射量等）'!G1943/3.6*10^3</f>
        <v>0</v>
      </c>
      <c r="G1946" s="50">
        <f>'貼り付けシート（日射量等）'!H1943/3.6*10^3</f>
        <v>0</v>
      </c>
      <c r="H1946" s="91">
        <f>RADIANS('貼り付けシート（日射量等）'!I1943)</f>
        <v>0</v>
      </c>
      <c r="I1946" s="91">
        <f>IF('貼り付けシート（日射量等）'!J1943&lt;0,RADIANS(360+('貼り付けシート（日射量等）'!J1943)),RADIANS('貼り付けシート（日射量等）'!J1943))</f>
        <v>0</v>
      </c>
    </row>
    <row r="1947" spans="1:9">
      <c r="A1947" s="20">
        <v>41720</v>
      </c>
      <c r="B1947" s="35" t="s">
        <v>381</v>
      </c>
      <c r="C1947" s="90">
        <f t="shared" si="90"/>
        <v>0</v>
      </c>
      <c r="D1947" s="90">
        <f t="shared" si="91"/>
        <v>0</v>
      </c>
      <c r="E1947" s="90">
        <f t="shared" si="92"/>
        <v>0</v>
      </c>
      <c r="F1947" s="50">
        <f>'貼り付けシート（日射量等）'!G1944/3.6*10^3</f>
        <v>0</v>
      </c>
      <c r="G1947" s="50">
        <f>'貼り付けシート（日射量等）'!H1944/3.6*10^3</f>
        <v>0</v>
      </c>
      <c r="H1947" s="91">
        <f>RADIANS('貼り付けシート（日射量等）'!I1944)</f>
        <v>0</v>
      </c>
      <c r="I1947" s="91">
        <f>IF('貼り付けシート（日射量等）'!J1944&lt;0,RADIANS(360+('貼り付けシート（日射量等）'!J1944)),RADIANS('貼り付けシート（日射量等）'!J1944))</f>
        <v>0</v>
      </c>
    </row>
    <row r="1948" spans="1:9">
      <c r="A1948" s="20">
        <v>41720</v>
      </c>
      <c r="B1948" s="35" t="s">
        <v>382</v>
      </c>
      <c r="C1948" s="90">
        <f t="shared" si="90"/>
        <v>0</v>
      </c>
      <c r="D1948" s="90">
        <f t="shared" si="91"/>
        <v>0</v>
      </c>
      <c r="E1948" s="90">
        <f t="shared" si="92"/>
        <v>0</v>
      </c>
      <c r="F1948" s="50">
        <f>'貼り付けシート（日射量等）'!G1945/3.6*10^3</f>
        <v>0</v>
      </c>
      <c r="G1948" s="50">
        <f>'貼り付けシート（日射量等）'!H1945/3.6*10^3</f>
        <v>0</v>
      </c>
      <c r="H1948" s="91">
        <f>RADIANS('貼り付けシート（日射量等）'!I1945)</f>
        <v>0</v>
      </c>
      <c r="I1948" s="91">
        <f>IF('貼り付けシート（日射量等）'!J1945&lt;0,RADIANS(360+('貼り付けシート（日射量等）'!J1945)),RADIANS('貼り付けシート（日射量等）'!J1945))</f>
        <v>0</v>
      </c>
    </row>
    <row r="1949" spans="1:9">
      <c r="A1949" s="20">
        <v>41720</v>
      </c>
      <c r="B1949" s="35" t="s">
        <v>383</v>
      </c>
      <c r="C1949" s="90">
        <f t="shared" si="90"/>
        <v>0</v>
      </c>
      <c r="D1949" s="90">
        <f t="shared" si="91"/>
        <v>0</v>
      </c>
      <c r="E1949" s="90">
        <f t="shared" si="92"/>
        <v>0</v>
      </c>
      <c r="F1949" s="50">
        <f>'貼り付けシート（日射量等）'!G1946/3.6*10^3</f>
        <v>0</v>
      </c>
      <c r="G1949" s="50">
        <f>'貼り付けシート（日射量等）'!H1946/3.6*10^3</f>
        <v>0</v>
      </c>
      <c r="H1949" s="91">
        <f>RADIANS('貼り付けシート（日射量等）'!I1946)</f>
        <v>0</v>
      </c>
      <c r="I1949" s="91">
        <f>IF('貼り付けシート（日射量等）'!J1946&lt;0,RADIANS(360+('貼り付けシート（日射量等）'!J1946)),RADIANS('貼り付けシート（日射量等）'!J1946))</f>
        <v>0</v>
      </c>
    </row>
    <row r="1950" spans="1:9">
      <c r="A1950" s="20">
        <v>41721</v>
      </c>
      <c r="B1950" s="35" t="s">
        <v>360</v>
      </c>
      <c r="C1950" s="90">
        <f t="shared" si="90"/>
        <v>0</v>
      </c>
      <c r="D1950" s="90">
        <f t="shared" si="91"/>
        <v>0</v>
      </c>
      <c r="E1950" s="90">
        <f t="shared" si="92"/>
        <v>0</v>
      </c>
      <c r="F1950" s="50">
        <f>'貼り付けシート（日射量等）'!G1947/3.6*10^3</f>
        <v>0</v>
      </c>
      <c r="G1950" s="50">
        <f>'貼り付けシート（日射量等）'!H1947/3.6*10^3</f>
        <v>0</v>
      </c>
      <c r="H1950" s="91">
        <f>RADIANS('貼り付けシート（日射量等）'!I1947)</f>
        <v>0</v>
      </c>
      <c r="I1950" s="91">
        <f>IF('貼り付けシート（日射量等）'!J1947&lt;0,RADIANS(360+('貼り付けシート（日射量等）'!J1947)),RADIANS('貼り付けシート（日射量等）'!J1947))</f>
        <v>0</v>
      </c>
    </row>
    <row r="1951" spans="1:9">
      <c r="A1951" s="20">
        <v>41721</v>
      </c>
      <c r="B1951" s="35" t="s">
        <v>361</v>
      </c>
      <c r="C1951" s="90">
        <f t="shared" si="90"/>
        <v>0</v>
      </c>
      <c r="D1951" s="90">
        <f t="shared" si="91"/>
        <v>0</v>
      </c>
      <c r="E1951" s="90">
        <f t="shared" si="92"/>
        <v>0</v>
      </c>
      <c r="F1951" s="50">
        <f>'貼り付けシート（日射量等）'!G1948/3.6*10^3</f>
        <v>0</v>
      </c>
      <c r="G1951" s="50">
        <f>'貼り付けシート（日射量等）'!H1948/3.6*10^3</f>
        <v>0</v>
      </c>
      <c r="H1951" s="91">
        <f>RADIANS('貼り付けシート（日射量等）'!I1948)</f>
        <v>0</v>
      </c>
      <c r="I1951" s="91">
        <f>IF('貼り付けシート（日射量等）'!J1948&lt;0,RADIANS(360+('貼り付けシート（日射量等）'!J1948)),RADIANS('貼り付けシート（日射量等）'!J1948))</f>
        <v>0</v>
      </c>
    </row>
    <row r="1952" spans="1:9">
      <c r="A1952" s="20">
        <v>41721</v>
      </c>
      <c r="B1952" s="35" t="s">
        <v>362</v>
      </c>
      <c r="C1952" s="90">
        <f t="shared" si="90"/>
        <v>0</v>
      </c>
      <c r="D1952" s="90">
        <f t="shared" si="91"/>
        <v>0</v>
      </c>
      <c r="E1952" s="90">
        <f t="shared" si="92"/>
        <v>0</v>
      </c>
      <c r="F1952" s="50">
        <f>'貼り付けシート（日射量等）'!G1949/3.6*10^3</f>
        <v>0</v>
      </c>
      <c r="G1952" s="50">
        <f>'貼り付けシート（日射量等）'!H1949/3.6*10^3</f>
        <v>0</v>
      </c>
      <c r="H1952" s="91">
        <f>RADIANS('貼り付けシート（日射量等）'!I1949)</f>
        <v>0</v>
      </c>
      <c r="I1952" s="91">
        <f>IF('貼り付けシート（日射量等）'!J1949&lt;0,RADIANS(360+('貼り付けシート（日射量等）'!J1949)),RADIANS('貼り付けシート（日射量等）'!J1949))</f>
        <v>0</v>
      </c>
    </row>
    <row r="1953" spans="1:9">
      <c r="A1953" s="20">
        <v>41721</v>
      </c>
      <c r="B1953" s="35" t="s">
        <v>363</v>
      </c>
      <c r="C1953" s="90">
        <f t="shared" si="90"/>
        <v>0</v>
      </c>
      <c r="D1953" s="90">
        <f t="shared" si="91"/>
        <v>0</v>
      </c>
      <c r="E1953" s="90">
        <f t="shared" si="92"/>
        <v>0</v>
      </c>
      <c r="F1953" s="50">
        <f>'貼り付けシート（日射量等）'!G1950/3.6*10^3</f>
        <v>0</v>
      </c>
      <c r="G1953" s="50">
        <f>'貼り付けシート（日射量等）'!H1950/3.6*10^3</f>
        <v>0</v>
      </c>
      <c r="H1953" s="91">
        <f>RADIANS('貼り付けシート（日射量等）'!I1950)</f>
        <v>0</v>
      </c>
      <c r="I1953" s="91">
        <f>IF('貼り付けシート（日射量等）'!J1950&lt;0,RADIANS(360+('貼り付けシート（日射量等）'!J1950)),RADIANS('貼り付けシート（日射量等）'!J1950))</f>
        <v>0</v>
      </c>
    </row>
    <row r="1954" spans="1:9">
      <c r="A1954" s="20">
        <v>41721</v>
      </c>
      <c r="B1954" s="35" t="s">
        <v>364</v>
      </c>
      <c r="C1954" s="90">
        <f t="shared" si="90"/>
        <v>0</v>
      </c>
      <c r="D1954" s="90">
        <f t="shared" si="91"/>
        <v>0</v>
      </c>
      <c r="E1954" s="90">
        <f t="shared" si="92"/>
        <v>0</v>
      </c>
      <c r="F1954" s="50">
        <f>'貼り付けシート（日射量等）'!G1951/3.6*10^3</f>
        <v>0</v>
      </c>
      <c r="G1954" s="50">
        <f>'貼り付けシート（日射量等）'!H1951/3.6*10^3</f>
        <v>0</v>
      </c>
      <c r="H1954" s="91">
        <f>RADIANS('貼り付けシート（日射量等）'!I1951)</f>
        <v>0</v>
      </c>
      <c r="I1954" s="91">
        <f>IF('貼り付けシート（日射量等）'!J1951&lt;0,RADIANS(360+('貼り付けシート（日射量等）'!J1951)),RADIANS('貼り付けシート（日射量等）'!J1951))</f>
        <v>0</v>
      </c>
    </row>
    <row r="1955" spans="1:9">
      <c r="A1955" s="20">
        <v>41721</v>
      </c>
      <c r="B1955" s="35" t="s">
        <v>365</v>
      </c>
      <c r="C1955" s="90">
        <f t="shared" si="90"/>
        <v>20.285615374264911</v>
      </c>
      <c r="D1955" s="90">
        <f t="shared" si="91"/>
        <v>4.1215102010490057</v>
      </c>
      <c r="E1955" s="90">
        <f t="shared" si="92"/>
        <v>16.164105173215905</v>
      </c>
      <c r="F1955" s="50">
        <f>'貼り付けシート（日射量等）'!G1952/3.6*10^3</f>
        <v>55.555555555555557</v>
      </c>
      <c r="G1955" s="50">
        <f>'貼り付けシート（日射量等）'!H1952/3.6*10^3</f>
        <v>16.666666666666668</v>
      </c>
      <c r="H1955" s="91">
        <f>RADIANS('貼り付けシート（日射量等）'!I1952)</f>
        <v>6.6322511575784518E-2</v>
      </c>
      <c r="I1955" s="91">
        <f>IF('貼り付けシート（日射量等）'!J1952&lt;0,RADIANS(360+('貼り付けシート（日射量等）'!J1952)),RADIANS('貼り付けシート（日射量等）'!J1952))</f>
        <v>4.7472955654245768</v>
      </c>
    </row>
    <row r="1956" spans="1:9">
      <c r="A1956" s="20">
        <v>41721</v>
      </c>
      <c r="B1956" s="35" t="s">
        <v>366</v>
      </c>
      <c r="C1956" s="90">
        <f t="shared" si="90"/>
        <v>100.7620554832573</v>
      </c>
      <c r="D1956" s="90">
        <f t="shared" si="91"/>
        <v>25.329564674916412</v>
      </c>
      <c r="E1956" s="90">
        <f t="shared" si="92"/>
        <v>75.432490808340887</v>
      </c>
      <c r="F1956" s="50">
        <f>'貼り付けシート（日射量等）'!G1953/3.6*10^3</f>
        <v>80.555555555555543</v>
      </c>
      <c r="G1956" s="50">
        <f>'貼り付けシート（日射量等）'!H1953/3.6*10^3</f>
        <v>77.777777777777786</v>
      </c>
      <c r="H1956" s="91">
        <f>RADIANS('貼り付けシート（日射量等）'!I1953)</f>
        <v>0.26529004630313807</v>
      </c>
      <c r="I1956" s="91">
        <f>IF('貼り付けシート（日射量等）'!J1953&lt;0,RADIANS(360+('貼り付けシート（日射量等）'!J1953)),RADIANS('貼り付けシート（日射量等）'!J1953))</f>
        <v>4.9200831613720144</v>
      </c>
    </row>
    <row r="1957" spans="1:9">
      <c r="A1957" s="20">
        <v>41721</v>
      </c>
      <c r="B1957" s="35" t="s">
        <v>367</v>
      </c>
      <c r="C1957" s="90">
        <f t="shared" si="90"/>
        <v>237.67203618433109</v>
      </c>
      <c r="D1957" s="90">
        <f t="shared" si="91"/>
        <v>81.41901950991074</v>
      </c>
      <c r="E1957" s="90">
        <f t="shared" si="92"/>
        <v>156.25301667442037</v>
      </c>
      <c r="F1957" s="50">
        <f>'貼り付けシート（日射量等）'!G1954/3.6*10^3</f>
        <v>152.7777777777778</v>
      </c>
      <c r="G1957" s="50">
        <f>'貼り付けシート（日射量等）'!H1954/3.6*10^3</f>
        <v>161.11111111111109</v>
      </c>
      <c r="H1957" s="91">
        <f>RADIANS('貼り付けシート（日射量等）'!I1954)</f>
        <v>0.45553093477052004</v>
      </c>
      <c r="I1957" s="91">
        <f>IF('貼り付けシート（日射量等）'!J1954&lt;0,RADIANS(360+('貼り付けシート（日射量等）'!J1954)),RADIANS('貼り付けシート（日射量等）'!J1954))</f>
        <v>5.1120693790913911</v>
      </c>
    </row>
    <row r="1958" spans="1:9">
      <c r="A1958" s="20">
        <v>41721</v>
      </c>
      <c r="B1958" s="35" t="s">
        <v>368</v>
      </c>
      <c r="C1958" s="90">
        <f t="shared" si="90"/>
        <v>333.00719801260499</v>
      </c>
      <c r="D1958" s="90">
        <f t="shared" si="91"/>
        <v>109.40374311645168</v>
      </c>
      <c r="E1958" s="90">
        <f t="shared" si="92"/>
        <v>223.60345489615332</v>
      </c>
      <c r="F1958" s="50">
        <f>'貼り付けシート（日射量等）'!G1955/3.6*10^3</f>
        <v>152.7777777777778</v>
      </c>
      <c r="G1958" s="50">
        <f>'貼り付けシート（日射量等）'!H1955/3.6*10^3</f>
        <v>230.55555555555554</v>
      </c>
      <c r="H1958" s="91">
        <f>RADIANS('貼り付けシート（日射量等）'!I1955)</f>
        <v>0.63006385996995296</v>
      </c>
      <c r="I1958" s="91">
        <f>IF('貼り付けシート（日射量等）'!J1955&lt;0,RADIANS(360+('貼り付けシート（日射量等）'!J1955)),RADIANS('貼り付けシート（日射量等）'!J1955))</f>
        <v>5.3407075111026483</v>
      </c>
    </row>
    <row r="1959" spans="1:9">
      <c r="A1959" s="20">
        <v>41721</v>
      </c>
      <c r="B1959" s="35" t="s">
        <v>369</v>
      </c>
      <c r="C1959" s="90">
        <f t="shared" si="90"/>
        <v>522.85047285569385</v>
      </c>
      <c r="D1959" s="90">
        <f t="shared" si="91"/>
        <v>248.06068491102354</v>
      </c>
      <c r="E1959" s="90">
        <f t="shared" si="92"/>
        <v>274.78978794467037</v>
      </c>
      <c r="F1959" s="50">
        <f>'貼り付けシート（日射量等）'!G1956/3.6*10^3</f>
        <v>291.66666666666669</v>
      </c>
      <c r="G1959" s="50">
        <f>'貼り付けシート（日射量等）'!H1956/3.6*10^3</f>
        <v>283.33333333333331</v>
      </c>
      <c r="H1959" s="91">
        <f>RADIANS('貼り付けシート（日射量等）'!I1956)</f>
        <v>0.77318085863348796</v>
      </c>
      <c r="I1959" s="91">
        <f>IF('貼り付けシート（日射量等）'!J1956&lt;0,RADIANS(360+('貼り付けシート（日射量等）'!J1956)),RADIANS('貼り付けシート（日射量等）'!J1956))</f>
        <v>5.6286868376817125</v>
      </c>
    </row>
    <row r="1960" spans="1:9">
      <c r="A1960" s="20">
        <v>41721</v>
      </c>
      <c r="B1960" s="35" t="s">
        <v>370</v>
      </c>
      <c r="C1960" s="90">
        <f t="shared" si="90"/>
        <v>754.92727087614742</v>
      </c>
      <c r="D1960" s="90">
        <f t="shared" si="91"/>
        <v>520.54774586451686</v>
      </c>
      <c r="E1960" s="90">
        <f t="shared" si="92"/>
        <v>234.37952501163059</v>
      </c>
      <c r="F1960" s="50">
        <f>'貼り付けシート（日射量等）'!G1957/3.6*10^3</f>
        <v>561.11111111111109</v>
      </c>
      <c r="G1960" s="50">
        <f>'貼り付けシート（日射量等）'!H1957/3.6*10^3</f>
        <v>241.66666666666666</v>
      </c>
      <c r="H1960" s="91">
        <f>RADIANS('貼り付けシート（日射量等）'!I1957)</f>
        <v>0.86568330898918744</v>
      </c>
      <c r="I1960" s="91">
        <f>IF('貼り付けシート（日射量等）'!J1957&lt;0,RADIANS(360+('貼り付けシート（日射量等）'!J1957)),RADIANS('貼り付けシート（日射量等）'!J1957))</f>
        <v>5.9882246635925451</v>
      </c>
    </row>
    <row r="1961" spans="1:9">
      <c r="A1961" s="20">
        <v>41721</v>
      </c>
      <c r="B1961" s="35" t="s">
        <v>371</v>
      </c>
      <c r="C1961" s="90">
        <f t="shared" si="90"/>
        <v>703.82469736845496</v>
      </c>
      <c r="D1961" s="90">
        <f t="shared" si="91"/>
        <v>429.03490942378465</v>
      </c>
      <c r="E1961" s="90">
        <f t="shared" si="92"/>
        <v>274.78978794467037</v>
      </c>
      <c r="F1961" s="50">
        <f>'貼り付けシート（日射量等）'!G1958/3.6*10^3</f>
        <v>455.55555555555549</v>
      </c>
      <c r="G1961" s="50">
        <f>'貼り付けシート（日射量等）'!H1958/3.6*10^3</f>
        <v>283.33333333333331</v>
      </c>
      <c r="H1961" s="91">
        <f>RADIANS('貼り付けシート（日射量等）'!I1958)</f>
        <v>0.88313660150913076</v>
      </c>
      <c r="I1961" s="91">
        <f>IF('貼り付けシート（日射量等）'!J1958&lt;0,RADIANS(360+('貼り付けシート（日射量等）'!J1958)),RADIANS('貼り付けシート（日射量等）'!J1958))</f>
        <v>0.11519173063162574</v>
      </c>
    </row>
    <row r="1962" spans="1:9">
      <c r="A1962" s="20">
        <v>41721</v>
      </c>
      <c r="B1962" s="35" t="s">
        <v>372</v>
      </c>
      <c r="C1962" s="90">
        <f t="shared" si="90"/>
        <v>664.72725308842769</v>
      </c>
      <c r="D1962" s="90">
        <f t="shared" si="91"/>
        <v>411.48960537471186</v>
      </c>
      <c r="E1962" s="90">
        <f t="shared" si="92"/>
        <v>253.2376477137158</v>
      </c>
      <c r="F1962" s="50">
        <f>'貼り付けシート（日射量等）'!G1959/3.6*10^3</f>
        <v>461.11111111111109</v>
      </c>
      <c r="G1962" s="50">
        <f>'貼り付けシート（日射量等）'!H1959/3.6*10^3</f>
        <v>261.11111111111109</v>
      </c>
      <c r="H1962" s="91">
        <f>RADIANS('貼り付けシート（日射量等）'!I1959)</f>
        <v>0.82205007768932925</v>
      </c>
      <c r="I1962" s="91">
        <f>IF('貼り付けシート（日射量等）'!J1959&lt;0,RADIANS(360+('貼り付けシート（日射量等）'!J1959)),RADIANS('貼り付けシート（日射量等）'!J1959))</f>
        <v>0.50265482457436694</v>
      </c>
    </row>
    <row r="1963" spans="1:9">
      <c r="A1963" s="20">
        <v>41721</v>
      </c>
      <c r="B1963" s="35" t="s">
        <v>373</v>
      </c>
      <c r="C1963" s="90">
        <f t="shared" si="90"/>
        <v>338.04402210866749</v>
      </c>
      <c r="D1963" s="90">
        <f t="shared" si="91"/>
        <v>95.582444510428914</v>
      </c>
      <c r="E1963" s="90">
        <f t="shared" si="92"/>
        <v>242.46157759823856</v>
      </c>
      <c r="F1963" s="50">
        <f>'貼り付けシート（日射量等）'!G1960/3.6*10^3</f>
        <v>122.22222222222221</v>
      </c>
      <c r="G1963" s="50">
        <f>'貼り付けシート（日射量等）'!H1960/3.6*10^3</f>
        <v>250</v>
      </c>
      <c r="H1963" s="91">
        <f>RADIANS('貼り付けシート（日射量等）'!I1960)</f>
        <v>0.69813170079773179</v>
      </c>
      <c r="I1963" s="91">
        <f>IF('貼り付けシート（日射量等）'!J1960&lt;0,RADIANS(360+('貼り付けシート（日射量等）'!J1960)),RADIANS('貼り付けシート（日射量等）'!J1960))</f>
        <v>0.82379540694132358</v>
      </c>
    </row>
    <row r="1964" spans="1:9">
      <c r="A1964" s="20">
        <v>41721</v>
      </c>
      <c r="B1964" s="35" t="s">
        <v>374</v>
      </c>
      <c r="C1964" s="90">
        <f t="shared" si="90"/>
        <v>305.62211167185581</v>
      </c>
      <c r="D1964" s="90">
        <f t="shared" si="91"/>
        <v>117.04088465100359</v>
      </c>
      <c r="E1964" s="90">
        <f t="shared" si="92"/>
        <v>188.5812270208522</v>
      </c>
      <c r="F1964" s="50">
        <f>'貼り付けシート（日射量等）'!G1961/3.6*10^3</f>
        <v>188.88888888888889</v>
      </c>
      <c r="G1964" s="50">
        <f>'貼り付けシート（日射量等）'!H1961/3.6*10^3</f>
        <v>194.44444444444443</v>
      </c>
      <c r="H1964" s="91">
        <f>RADIANS('貼り付けシート（日射量等）'!I1961)</f>
        <v>0.53581608036225914</v>
      </c>
      <c r="I1964" s="91">
        <f>IF('貼り付けシート（日射量等）'!J1961&lt;0,RADIANS(360+('貼り付けシート（日射量等）'!J1961)),RADIANS('貼り付けシート（日射量等）'!J1961))</f>
        <v>1.0751228192285069</v>
      </c>
    </row>
    <row r="1965" spans="1:9">
      <c r="A1965" s="20">
        <v>41721</v>
      </c>
      <c r="B1965" s="35" t="s">
        <v>375</v>
      </c>
      <c r="C1965" s="90">
        <f t="shared" si="90"/>
        <v>96.185763713563787</v>
      </c>
      <c r="D1965" s="90">
        <f t="shared" si="91"/>
        <v>12.671220318614944</v>
      </c>
      <c r="E1965" s="90">
        <f t="shared" si="92"/>
        <v>83.514543394948845</v>
      </c>
      <c r="F1965" s="50">
        <f>'貼り付けシート（日射量等）'!G1962/3.6*10^3</f>
        <v>30.555555555555554</v>
      </c>
      <c r="G1965" s="50">
        <f>'貼り付けシート（日射量等）'!H1962/3.6*10^3</f>
        <v>86.111111111111114</v>
      </c>
      <c r="H1965" s="91">
        <f>RADIANS('貼り付けシート（日射量等）'!I1962)</f>
        <v>0.35081117965086028</v>
      </c>
      <c r="I1965" s="91">
        <f>IF('貼り付けシート（日射量等）'!J1962&lt;0,RADIANS(360+('貼り付けシート（日射量等）'!J1962)),RADIANS('貼り付けシート（日射量等）'!J1962))</f>
        <v>1.2810716709638379</v>
      </c>
    </row>
    <row r="1966" spans="1:9">
      <c r="A1966" s="20">
        <v>41721</v>
      </c>
      <c r="B1966" s="35" t="s">
        <v>376</v>
      </c>
      <c r="C1966" s="90">
        <f t="shared" si="90"/>
        <v>45.825564103828995</v>
      </c>
      <c r="D1966" s="90">
        <f t="shared" si="91"/>
        <v>8.1093186996585498</v>
      </c>
      <c r="E1966" s="90">
        <f t="shared" si="92"/>
        <v>37.716245404170444</v>
      </c>
      <c r="F1966" s="50">
        <f>'貼り付けシート（日射量等）'!G1963/3.6*10^3</f>
        <v>44.444444444444443</v>
      </c>
      <c r="G1966" s="50">
        <f>'貼り付けシート（日射量等）'!H1963/3.6*10^3</f>
        <v>38.888888888888893</v>
      </c>
      <c r="H1966" s="91">
        <f>RADIANS('貼り付けシート（日射量等）'!I1963)</f>
        <v>0.15533430342749532</v>
      </c>
      <c r="I1966" s="91">
        <f>IF('貼り付けシート（日射量等）'!J1963&lt;0,RADIANS(360+('貼り付けシート（日射量等）'!J1963)),RADIANS('貼り付けシート（日射量等）'!J1963))</f>
        <v>1.460840583919254</v>
      </c>
    </row>
    <row r="1967" spans="1:9">
      <c r="A1967" s="20">
        <v>41721</v>
      </c>
      <c r="B1967" s="35" t="s">
        <v>377</v>
      </c>
      <c r="C1967" s="90">
        <f t="shared" si="90"/>
        <v>2.6940175288693173</v>
      </c>
      <c r="D1967" s="90">
        <f t="shared" si="91"/>
        <v>0</v>
      </c>
      <c r="E1967" s="90">
        <f t="shared" si="92"/>
        <v>2.6940175288693173</v>
      </c>
      <c r="F1967" s="50">
        <f>'貼り付けシート（日射量等）'!G1964/3.6*10^3</f>
        <v>0</v>
      </c>
      <c r="G1967" s="50">
        <f>'貼り付けシート（日射量等）'!H1964/3.6*10^3</f>
        <v>2.7777777777777777</v>
      </c>
      <c r="H1967" s="91">
        <f>RADIANS('貼り付けシート（日射量等）'!I1964)</f>
        <v>0</v>
      </c>
      <c r="I1967" s="91">
        <f>IF('貼り付けシート（日射量等）'!J1964&lt;0,RADIANS(360+('貼り付けシート（日射量等）'!J1964)),RADIANS('貼り付けシート（日射量等）'!J1964))</f>
        <v>0</v>
      </c>
    </row>
    <row r="1968" spans="1:9">
      <c r="A1968" s="20">
        <v>41721</v>
      </c>
      <c r="B1968" s="35" t="s">
        <v>378</v>
      </c>
      <c r="C1968" s="90">
        <f t="shared" si="90"/>
        <v>0</v>
      </c>
      <c r="D1968" s="90">
        <f t="shared" si="91"/>
        <v>0</v>
      </c>
      <c r="E1968" s="90">
        <f t="shared" si="92"/>
        <v>0</v>
      </c>
      <c r="F1968" s="50">
        <f>'貼り付けシート（日射量等）'!G1965/3.6*10^3</f>
        <v>0</v>
      </c>
      <c r="G1968" s="50">
        <f>'貼り付けシート（日射量等）'!H1965/3.6*10^3</f>
        <v>0</v>
      </c>
      <c r="H1968" s="91">
        <f>RADIANS('貼り付けシート（日射量等）'!I1965)</f>
        <v>0</v>
      </c>
      <c r="I1968" s="91">
        <f>IF('貼り付けシート（日射量等）'!J1965&lt;0,RADIANS(360+('貼り付けシート（日射量等）'!J1965)),RADIANS('貼り付けシート（日射量等）'!J1965))</f>
        <v>0</v>
      </c>
    </row>
    <row r="1969" spans="1:9">
      <c r="A1969" s="20">
        <v>41721</v>
      </c>
      <c r="B1969" s="35" t="s">
        <v>379</v>
      </c>
      <c r="C1969" s="90">
        <f t="shared" si="90"/>
        <v>0</v>
      </c>
      <c r="D1969" s="90">
        <f t="shared" si="91"/>
        <v>0</v>
      </c>
      <c r="E1969" s="90">
        <f t="shared" si="92"/>
        <v>0</v>
      </c>
      <c r="F1969" s="50">
        <f>'貼り付けシート（日射量等）'!G1966/3.6*10^3</f>
        <v>0</v>
      </c>
      <c r="G1969" s="50">
        <f>'貼り付けシート（日射量等）'!H1966/3.6*10^3</f>
        <v>0</v>
      </c>
      <c r="H1969" s="91">
        <f>RADIANS('貼り付けシート（日射量等）'!I1966)</f>
        <v>0</v>
      </c>
      <c r="I1969" s="91">
        <f>IF('貼り付けシート（日射量等）'!J1966&lt;0,RADIANS(360+('貼り付けシート（日射量等）'!J1966)),RADIANS('貼り付けシート（日射量等）'!J1966))</f>
        <v>0</v>
      </c>
    </row>
    <row r="1970" spans="1:9">
      <c r="A1970" s="20">
        <v>41721</v>
      </c>
      <c r="B1970" s="35" t="s">
        <v>380</v>
      </c>
      <c r="C1970" s="90">
        <f t="shared" si="90"/>
        <v>0</v>
      </c>
      <c r="D1970" s="90">
        <f t="shared" si="91"/>
        <v>0</v>
      </c>
      <c r="E1970" s="90">
        <f t="shared" si="92"/>
        <v>0</v>
      </c>
      <c r="F1970" s="50">
        <f>'貼り付けシート（日射量等）'!G1967/3.6*10^3</f>
        <v>0</v>
      </c>
      <c r="G1970" s="50">
        <f>'貼り付けシート（日射量等）'!H1967/3.6*10^3</f>
        <v>0</v>
      </c>
      <c r="H1970" s="91">
        <f>RADIANS('貼り付けシート（日射量等）'!I1967)</f>
        <v>0</v>
      </c>
      <c r="I1970" s="91">
        <f>IF('貼り付けシート（日射量等）'!J1967&lt;0,RADIANS(360+('貼り付けシート（日射量等）'!J1967)),RADIANS('貼り付けシート（日射量等）'!J1967))</f>
        <v>0</v>
      </c>
    </row>
    <row r="1971" spans="1:9">
      <c r="A1971" s="20">
        <v>41721</v>
      </c>
      <c r="B1971" s="35" t="s">
        <v>381</v>
      </c>
      <c r="C1971" s="90">
        <f t="shared" si="90"/>
        <v>0</v>
      </c>
      <c r="D1971" s="90">
        <f t="shared" si="91"/>
        <v>0</v>
      </c>
      <c r="E1971" s="90">
        <f t="shared" si="92"/>
        <v>0</v>
      </c>
      <c r="F1971" s="50">
        <f>'貼り付けシート（日射量等）'!G1968/3.6*10^3</f>
        <v>0</v>
      </c>
      <c r="G1971" s="50">
        <f>'貼り付けシート（日射量等）'!H1968/3.6*10^3</f>
        <v>0</v>
      </c>
      <c r="H1971" s="91">
        <f>RADIANS('貼り付けシート（日射量等）'!I1968)</f>
        <v>0</v>
      </c>
      <c r="I1971" s="91">
        <f>IF('貼り付けシート（日射量等）'!J1968&lt;0,RADIANS(360+('貼り付けシート（日射量等）'!J1968)),RADIANS('貼り付けシート（日射量等）'!J1968))</f>
        <v>0</v>
      </c>
    </row>
    <row r="1972" spans="1:9">
      <c r="A1972" s="20">
        <v>41721</v>
      </c>
      <c r="B1972" s="35" t="s">
        <v>382</v>
      </c>
      <c r="C1972" s="90">
        <f t="shared" si="90"/>
        <v>0</v>
      </c>
      <c r="D1972" s="90">
        <f t="shared" si="91"/>
        <v>0</v>
      </c>
      <c r="E1972" s="90">
        <f t="shared" si="92"/>
        <v>0</v>
      </c>
      <c r="F1972" s="50">
        <f>'貼り付けシート（日射量等）'!G1969/3.6*10^3</f>
        <v>0</v>
      </c>
      <c r="G1972" s="50">
        <f>'貼り付けシート（日射量等）'!H1969/3.6*10^3</f>
        <v>0</v>
      </c>
      <c r="H1972" s="91">
        <f>RADIANS('貼り付けシート（日射量等）'!I1969)</f>
        <v>0</v>
      </c>
      <c r="I1972" s="91">
        <f>IF('貼り付けシート（日射量等）'!J1969&lt;0,RADIANS(360+('貼り付けシート（日射量等）'!J1969)),RADIANS('貼り付けシート（日射量等）'!J1969))</f>
        <v>0</v>
      </c>
    </row>
    <row r="1973" spans="1:9">
      <c r="A1973" s="20">
        <v>41721</v>
      </c>
      <c r="B1973" s="35" t="s">
        <v>383</v>
      </c>
      <c r="C1973" s="90">
        <f t="shared" si="90"/>
        <v>0</v>
      </c>
      <c r="D1973" s="90">
        <f t="shared" si="91"/>
        <v>0</v>
      </c>
      <c r="E1973" s="90">
        <f t="shared" si="92"/>
        <v>0</v>
      </c>
      <c r="F1973" s="50">
        <f>'貼り付けシート（日射量等）'!G1970/3.6*10^3</f>
        <v>0</v>
      </c>
      <c r="G1973" s="50">
        <f>'貼り付けシート（日射量等）'!H1970/3.6*10^3</f>
        <v>0</v>
      </c>
      <c r="H1973" s="91">
        <f>RADIANS('貼り付けシート（日射量等）'!I1970)</f>
        <v>0</v>
      </c>
      <c r="I1973" s="91">
        <f>IF('貼り付けシート（日射量等）'!J1970&lt;0,RADIANS(360+('貼り付けシート（日射量等）'!J1970)),RADIANS('貼り付けシート（日射量等）'!J1970))</f>
        <v>0</v>
      </c>
    </row>
    <row r="1974" spans="1:9">
      <c r="A1974" s="20">
        <v>41722</v>
      </c>
      <c r="B1974" s="35" t="s">
        <v>360</v>
      </c>
      <c r="C1974" s="90">
        <f t="shared" si="90"/>
        <v>0</v>
      </c>
      <c r="D1974" s="90">
        <f t="shared" si="91"/>
        <v>0</v>
      </c>
      <c r="E1974" s="90">
        <f t="shared" si="92"/>
        <v>0</v>
      </c>
      <c r="F1974" s="50">
        <f>'貼り付けシート（日射量等）'!G1971/3.6*10^3</f>
        <v>0</v>
      </c>
      <c r="G1974" s="50">
        <f>'貼り付けシート（日射量等）'!H1971/3.6*10^3</f>
        <v>0</v>
      </c>
      <c r="H1974" s="91">
        <f>RADIANS('貼り付けシート（日射量等）'!I1971)</f>
        <v>0</v>
      </c>
      <c r="I1974" s="91">
        <f>IF('貼り付けシート（日射量等）'!J1971&lt;0,RADIANS(360+('貼り付けシート（日射量等）'!J1971)),RADIANS('貼り付けシート（日射量等）'!J1971))</f>
        <v>0</v>
      </c>
    </row>
    <row r="1975" spans="1:9">
      <c r="A1975" s="20">
        <v>41722</v>
      </c>
      <c r="B1975" s="35" t="s">
        <v>361</v>
      </c>
      <c r="C1975" s="90">
        <f t="shared" si="90"/>
        <v>0</v>
      </c>
      <c r="D1975" s="90">
        <f t="shared" si="91"/>
        <v>0</v>
      </c>
      <c r="E1975" s="90">
        <f t="shared" si="92"/>
        <v>0</v>
      </c>
      <c r="F1975" s="50">
        <f>'貼り付けシート（日射量等）'!G1972/3.6*10^3</f>
        <v>0</v>
      </c>
      <c r="G1975" s="50">
        <f>'貼り付けシート（日射量等）'!H1972/3.6*10^3</f>
        <v>0</v>
      </c>
      <c r="H1975" s="91">
        <f>RADIANS('貼り付けシート（日射量等）'!I1972)</f>
        <v>0</v>
      </c>
      <c r="I1975" s="91">
        <f>IF('貼り付けシート（日射量等）'!J1972&lt;0,RADIANS(360+('貼り付けシート（日射量等）'!J1972)),RADIANS('貼り付けシート（日射量等）'!J1972))</f>
        <v>0</v>
      </c>
    </row>
    <row r="1976" spans="1:9">
      <c r="A1976" s="20">
        <v>41722</v>
      </c>
      <c r="B1976" s="35" t="s">
        <v>362</v>
      </c>
      <c r="C1976" s="90">
        <f t="shared" si="90"/>
        <v>0</v>
      </c>
      <c r="D1976" s="90">
        <f t="shared" si="91"/>
        <v>0</v>
      </c>
      <c r="E1976" s="90">
        <f t="shared" si="92"/>
        <v>0</v>
      </c>
      <c r="F1976" s="50">
        <f>'貼り付けシート（日射量等）'!G1973/3.6*10^3</f>
        <v>0</v>
      </c>
      <c r="G1976" s="50">
        <f>'貼り付けシート（日射量等）'!H1973/3.6*10^3</f>
        <v>0</v>
      </c>
      <c r="H1976" s="91">
        <f>RADIANS('貼り付けシート（日射量等）'!I1973)</f>
        <v>0</v>
      </c>
      <c r="I1976" s="91">
        <f>IF('貼り付けシート（日射量等）'!J1973&lt;0,RADIANS(360+('貼り付けシート（日射量等）'!J1973)),RADIANS('貼り付けシート（日射量等）'!J1973))</f>
        <v>0</v>
      </c>
    </row>
    <row r="1977" spans="1:9">
      <c r="A1977" s="20">
        <v>41722</v>
      </c>
      <c r="B1977" s="35" t="s">
        <v>363</v>
      </c>
      <c r="C1977" s="90">
        <f t="shared" si="90"/>
        <v>0</v>
      </c>
      <c r="D1977" s="90">
        <f t="shared" si="91"/>
        <v>0</v>
      </c>
      <c r="E1977" s="90">
        <f t="shared" si="92"/>
        <v>0</v>
      </c>
      <c r="F1977" s="50">
        <f>'貼り付けシート（日射量等）'!G1974/3.6*10^3</f>
        <v>0</v>
      </c>
      <c r="G1977" s="50">
        <f>'貼り付けシート（日射量等）'!H1974/3.6*10^3</f>
        <v>0</v>
      </c>
      <c r="H1977" s="91">
        <f>RADIANS('貼り付けシート（日射量等）'!I1974)</f>
        <v>0</v>
      </c>
      <c r="I1977" s="91">
        <f>IF('貼り付けシート（日射量等）'!J1974&lt;0,RADIANS(360+('貼り付けシート（日射量等）'!J1974)),RADIANS('貼り付けシート（日射量等）'!J1974))</f>
        <v>0</v>
      </c>
    </row>
    <row r="1978" spans="1:9">
      <c r="A1978" s="20">
        <v>41722</v>
      </c>
      <c r="B1978" s="35" t="s">
        <v>364</v>
      </c>
      <c r="C1978" s="90">
        <f t="shared" si="90"/>
        <v>0</v>
      </c>
      <c r="D1978" s="90">
        <f t="shared" si="91"/>
        <v>0</v>
      </c>
      <c r="E1978" s="90">
        <f t="shared" si="92"/>
        <v>0</v>
      </c>
      <c r="F1978" s="50">
        <f>'貼り付けシート（日射量等）'!G1975/3.6*10^3</f>
        <v>0</v>
      </c>
      <c r="G1978" s="50">
        <f>'貼り付けシート（日射量等）'!H1975/3.6*10^3</f>
        <v>0</v>
      </c>
      <c r="H1978" s="91">
        <f>RADIANS('貼り付けシート（日射量等）'!I1975)</f>
        <v>0</v>
      </c>
      <c r="I1978" s="91">
        <f>IF('貼り付けシート（日射量等）'!J1975&lt;0,RADIANS(360+('貼り付けシート（日射量等）'!J1975)),RADIANS('貼り付けシート（日射量等）'!J1975))</f>
        <v>0</v>
      </c>
    </row>
    <row r="1979" spans="1:9">
      <c r="A1979" s="20">
        <v>41722</v>
      </c>
      <c r="B1979" s="35" t="s">
        <v>365</v>
      </c>
      <c r="C1979" s="90">
        <f t="shared" si="90"/>
        <v>12.279244416749153</v>
      </c>
      <c r="D1979" s="90">
        <f t="shared" si="91"/>
        <v>1.5031743012718839</v>
      </c>
      <c r="E1979" s="90">
        <f t="shared" si="92"/>
        <v>10.776070115477269</v>
      </c>
      <c r="F1979" s="50">
        <f>'貼り付けシート（日射量等）'!G1976/3.6*10^3</f>
        <v>19.444444444444446</v>
      </c>
      <c r="G1979" s="50">
        <f>'貼り付けシート（日射量等）'!H1976/3.6*10^3</f>
        <v>11.111111111111111</v>
      </c>
      <c r="H1979" s="91">
        <f>RADIANS('貼り付けシート（日射量等）'!I1976)</f>
        <v>7.15584993317675E-2</v>
      </c>
      <c r="I1979" s="91">
        <f>IF('貼り付けシート（日射量等）'!J1976&lt;0,RADIANS(360+('貼り付けシート（日射量等）'!J1976)),RADIANS('貼り付けシート（日射量等）'!J1976))</f>
        <v>4.7420595776685932</v>
      </c>
    </row>
    <row r="1980" spans="1:9">
      <c r="A1980" s="20">
        <v>41722</v>
      </c>
      <c r="B1980" s="35" t="s">
        <v>366</v>
      </c>
      <c r="C1980" s="90">
        <f t="shared" si="90"/>
        <v>52.900557151486005</v>
      </c>
      <c r="D1980" s="90">
        <f t="shared" si="91"/>
        <v>4.4082416318383011</v>
      </c>
      <c r="E1980" s="90">
        <f t="shared" si="92"/>
        <v>48.492315519647704</v>
      </c>
      <c r="F1980" s="50">
        <f>'貼り付けシート（日射量等）'!G1977/3.6*10^3</f>
        <v>13.888888888888889</v>
      </c>
      <c r="G1980" s="50">
        <f>'貼り付けシート（日射量等）'!H1977/3.6*10^3</f>
        <v>49.999999999999993</v>
      </c>
      <c r="H1980" s="91">
        <f>RADIANS('貼り付けシート（日射量等）'!I1977)</f>
        <v>0.27052603405912107</v>
      </c>
      <c r="I1980" s="91">
        <f>IF('貼り付けシート（日射量等）'!J1977&lt;0,RADIANS(360+('貼り付けシート（日射量等）'!J1977)),RADIANS('貼り付けシート（日射量等）'!J1977))</f>
        <v>4.9148471736160326</v>
      </c>
    </row>
    <row r="1981" spans="1:9">
      <c r="A1981" s="20">
        <v>41722</v>
      </c>
      <c r="B1981" s="35" t="s">
        <v>367</v>
      </c>
      <c r="C1981" s="90">
        <f t="shared" si="90"/>
        <v>84.077062023472863</v>
      </c>
      <c r="D1981" s="90">
        <f t="shared" si="91"/>
        <v>5.9505536862626753</v>
      </c>
      <c r="E1981" s="90">
        <f t="shared" si="92"/>
        <v>78.126508337210183</v>
      </c>
      <c r="F1981" s="50">
        <f>'貼り付けシート（日射量等）'!G1978/3.6*10^3</f>
        <v>11.111111111111111</v>
      </c>
      <c r="G1981" s="50">
        <f>'貼り付けシート（日射量等）'!H1978/3.6*10^3</f>
        <v>80.555555555555543</v>
      </c>
      <c r="H1981" s="91">
        <f>RADIANS('貼り付けシート（日射量等）'!I1978)</f>
        <v>0.46076692252650298</v>
      </c>
      <c r="I1981" s="91">
        <f>IF('貼り付けシート（日射量等）'!J1978&lt;0,RADIANS(360+('貼り付けシート（日射量等）'!J1978)),RADIANS('貼り付けシート（日射量等）'!J1978))</f>
        <v>5.1068333913354085</v>
      </c>
    </row>
    <row r="1982" spans="1:9">
      <c r="A1982" s="20">
        <v>41722</v>
      </c>
      <c r="B1982" s="35" t="s">
        <v>368</v>
      </c>
      <c r="C1982" s="90">
        <f t="shared" si="90"/>
        <v>111.05555265848217</v>
      </c>
      <c r="D1982" s="90">
        <f t="shared" si="91"/>
        <v>5.9888690325787941</v>
      </c>
      <c r="E1982" s="90">
        <f t="shared" si="92"/>
        <v>105.06668362590338</v>
      </c>
      <c r="F1982" s="50">
        <f>'貼り付けシート（日射量等）'!G1979/3.6*10^3</f>
        <v>8.3333333333333339</v>
      </c>
      <c r="G1982" s="50">
        <f>'貼り付けシート（日射量等）'!H1979/3.6*10^3</f>
        <v>108.33333333333334</v>
      </c>
      <c r="H1982" s="91">
        <f>RADIANS('貼り付けシート（日射量等）'!I1979)</f>
        <v>0.63529984772593595</v>
      </c>
      <c r="I1982" s="91">
        <f>IF('貼り付けシート（日射量等）'!J1979&lt;0,RADIANS(360+('貼り付けシート（日射量等）'!J1979)),RADIANS('貼り付けシート（日射量等）'!J1979))</f>
        <v>5.3372168525986599</v>
      </c>
    </row>
    <row r="1983" spans="1:9">
      <c r="A1983" s="20">
        <v>41722</v>
      </c>
      <c r="B1983" s="35" t="s">
        <v>369</v>
      </c>
      <c r="C1983" s="90">
        <f t="shared" si="90"/>
        <v>131.03586778655125</v>
      </c>
      <c r="D1983" s="90">
        <f t="shared" si="91"/>
        <v>7.1110614585626566</v>
      </c>
      <c r="E1983" s="90">
        <f t="shared" si="92"/>
        <v>123.92480632798859</v>
      </c>
      <c r="F1983" s="50">
        <f>'貼り付けシート（日射量等）'!G1980/3.6*10^3</f>
        <v>8.3333333333333339</v>
      </c>
      <c r="G1983" s="50">
        <f>'貼り付けシート（日射量等）'!H1980/3.6*10^3</f>
        <v>127.77777777777777</v>
      </c>
      <c r="H1983" s="91">
        <f>RADIANS('貼り付けシート（日射量等）'!I1980)</f>
        <v>0.78016217564146539</v>
      </c>
      <c r="I1983" s="91">
        <f>IF('貼り付けシート（日射量等）'!J1980&lt;0,RADIANS(360+('貼り付けシート（日射量等）'!J1980)),RADIANS('貼り付けシート（日射量等）'!J1980))</f>
        <v>5.6251961791777241</v>
      </c>
    </row>
    <row r="1984" spans="1:9">
      <c r="A1984" s="20">
        <v>41722</v>
      </c>
      <c r="B1984" s="35" t="s">
        <v>370</v>
      </c>
      <c r="C1984" s="90">
        <f t="shared" si="90"/>
        <v>177.58488988420231</v>
      </c>
      <c r="D1984" s="90">
        <f t="shared" si="91"/>
        <v>5.167768036565989</v>
      </c>
      <c r="E1984" s="90">
        <f t="shared" si="92"/>
        <v>172.41712184763631</v>
      </c>
      <c r="F1984" s="50">
        <f>'貼り付けシート（日射量等）'!G1981/3.6*10^3</f>
        <v>5.5555555555555554</v>
      </c>
      <c r="G1984" s="50">
        <f>'貼り付けシート（日射量等）'!H1981/3.6*10^3</f>
        <v>177.77777777777777</v>
      </c>
      <c r="H1984" s="91">
        <f>RADIANS('貼り付けシート（日射量等）'!I1981)</f>
        <v>0.87266462599716477</v>
      </c>
      <c r="I1984" s="91">
        <f>IF('貼り付けシート（日射量等）'!J1981&lt;0,RADIANS(360+('貼り付けシート（日射量等）'!J1981)),RADIANS('貼り付けシート（日射量等）'!J1981))</f>
        <v>5.9882246635925451</v>
      </c>
    </row>
    <row r="1985" spans="1:9">
      <c r="A1985" s="20">
        <v>41722</v>
      </c>
      <c r="B1985" s="35" t="s">
        <v>371</v>
      </c>
      <c r="C1985" s="90">
        <f t="shared" si="90"/>
        <v>182.76323053150253</v>
      </c>
      <c r="D1985" s="90">
        <f t="shared" si="91"/>
        <v>15.734143741604825</v>
      </c>
      <c r="E1985" s="90">
        <f t="shared" si="92"/>
        <v>167.02908678989769</v>
      </c>
      <c r="F1985" s="50">
        <f>'貼り付けシート（日射量等）'!G1982/3.6*10^3</f>
        <v>16.666666666666668</v>
      </c>
      <c r="G1985" s="50">
        <f>'貼り付けシート（日射量等）'!H1982/3.6*10^3</f>
        <v>172.22222222222223</v>
      </c>
      <c r="H1985" s="91">
        <f>RADIANS('貼り付けシート（日射量等）'!I1982)</f>
        <v>0.89011791851710809</v>
      </c>
      <c r="I1985" s="91">
        <f>IF('貼り付けシート（日射量等）'!J1982&lt;0,RADIANS(360+('貼り付けシート（日射量等）'!J1982)),RADIANS('貼り付けシート（日射量等）'!J1982))</f>
        <v>0.11693705988362008</v>
      </c>
    </row>
    <row r="1986" spans="1:9">
      <c r="A1986" s="20">
        <v>41722</v>
      </c>
      <c r="B1986" s="35" t="s">
        <v>372</v>
      </c>
      <c r="C1986" s="90">
        <f t="shared" si="90"/>
        <v>136.76878016245956</v>
      </c>
      <c r="D1986" s="90">
        <f t="shared" si="91"/>
        <v>7.4559387767323146</v>
      </c>
      <c r="E1986" s="90">
        <f t="shared" si="92"/>
        <v>129.31284138572724</v>
      </c>
      <c r="F1986" s="50">
        <f>'貼り付けシート（日射量等）'!G1983/3.6*10^3</f>
        <v>8.3333333333333339</v>
      </c>
      <c r="G1986" s="50">
        <f>'貼り付けシート（日射量等）'!H1983/3.6*10^3</f>
        <v>133.33333333333334</v>
      </c>
      <c r="H1986" s="91">
        <f>RADIANS('貼り付けシート（日射量等）'!I1983)</f>
        <v>0.82903139469730658</v>
      </c>
      <c r="I1986" s="91">
        <f>IF('貼り付けシート（日射量等）'!J1983&lt;0,RADIANS(360+('貼り付けシート（日射量等）'!J1983)),RADIANS('貼り付けシート（日射量等）'!J1983))</f>
        <v>0.50789081233034994</v>
      </c>
    </row>
    <row r="1987" spans="1:9">
      <c r="A1987" s="20">
        <v>41722</v>
      </c>
      <c r="B1987" s="35" t="s">
        <v>373</v>
      </c>
      <c r="C1987" s="90">
        <f t="shared" si="90"/>
        <v>119.68215197216381</v>
      </c>
      <c r="D1987" s="90">
        <f t="shared" si="91"/>
        <v>6.5334157596525007</v>
      </c>
      <c r="E1987" s="90">
        <f t="shared" si="92"/>
        <v>113.14873621251131</v>
      </c>
      <c r="F1987" s="50">
        <f>'貼り付けシート（日射量等）'!G1984/3.6*10^3</f>
        <v>8.3333333333333339</v>
      </c>
      <c r="G1987" s="50">
        <f>'貼り付けシート（日射量等）'!H1984/3.6*10^3</f>
        <v>116.66666666666666</v>
      </c>
      <c r="H1987" s="91">
        <f>RADIANS('貼り付けシート（日射量等）'!I1984)</f>
        <v>0.70336768855371479</v>
      </c>
      <c r="I1987" s="91">
        <f>IF('貼り付けシート（日射量等）'!J1984&lt;0,RADIANS(360+('貼り付けシート（日射量等）'!J1984)),RADIANS('貼り付けシート（日射量等）'!J1984))</f>
        <v>0.82903139469730658</v>
      </c>
    </row>
    <row r="1988" spans="1:9">
      <c r="A1988" s="20">
        <v>41722</v>
      </c>
      <c r="B1988" s="35" t="s">
        <v>374</v>
      </c>
      <c r="C1988" s="90">
        <f t="shared" si="90"/>
        <v>95.795348655132983</v>
      </c>
      <c r="D1988" s="90">
        <f t="shared" si="91"/>
        <v>6.8927702024454973</v>
      </c>
      <c r="E1988" s="90">
        <f t="shared" si="92"/>
        <v>88.902578452687479</v>
      </c>
      <c r="F1988" s="50">
        <f>'貼り付けシート（日射量等）'!G1985/3.6*10^3</f>
        <v>11.111111111111111</v>
      </c>
      <c r="G1988" s="50">
        <f>'貼り付けシート（日射量等）'!H1985/3.6*10^3</f>
        <v>91.666666666666671</v>
      </c>
      <c r="H1988" s="91">
        <f>RADIANS('貼り付けシート（日射量等）'!I1985)</f>
        <v>0.5393067388662478</v>
      </c>
      <c r="I1988" s="91">
        <f>IF('貼り付けシート（日射量等）'!J1985&lt;0,RADIANS(360+('貼り付けシート（日射量等）'!J1985)),RADIANS('貼り付けシート（日射量等）'!J1985))</f>
        <v>1.0821041362364843</v>
      </c>
    </row>
    <row r="1989" spans="1:9">
      <c r="A1989" s="20">
        <v>41722</v>
      </c>
      <c r="B1989" s="35" t="s">
        <v>375</v>
      </c>
      <c r="C1989" s="90">
        <f t="shared" si="90"/>
        <v>66.57914511933798</v>
      </c>
      <c r="D1989" s="90">
        <f t="shared" si="91"/>
        <v>4.616741955343679</v>
      </c>
      <c r="E1989" s="90">
        <f t="shared" si="92"/>
        <v>61.962403163994296</v>
      </c>
      <c r="F1989" s="50">
        <f>'貼り付けシート（日射量等）'!G1986/3.6*10^3</f>
        <v>11.111111111111111</v>
      </c>
      <c r="G1989" s="50">
        <f>'貼り付けシート（日射量等）'!H1986/3.6*10^3</f>
        <v>63.888888888888886</v>
      </c>
      <c r="H1989" s="91">
        <f>RADIANS('貼り付けシート（日射量等）'!I1986)</f>
        <v>0.35430183815484889</v>
      </c>
      <c r="I1989" s="91">
        <f>IF('貼り付けシート（日射量等）'!J1986&lt;0,RADIANS(360+('貼り付けシート（日射量等）'!J1986)),RADIANS('貼り付けシート（日射量等）'!J1986))</f>
        <v>1.2880529879718152</v>
      </c>
    </row>
    <row r="1990" spans="1:9">
      <c r="A1990" s="20">
        <v>41722</v>
      </c>
      <c r="B1990" s="35" t="s">
        <v>376</v>
      </c>
      <c r="C1990" s="90">
        <f t="shared" si="90"/>
        <v>30.005522650764888</v>
      </c>
      <c r="D1990" s="90">
        <f t="shared" si="91"/>
        <v>3.0653473620717153</v>
      </c>
      <c r="E1990" s="90">
        <f t="shared" si="92"/>
        <v>26.940175288693172</v>
      </c>
      <c r="F1990" s="50">
        <f>'貼り付けシート（日射量等）'!G1987/3.6*10^3</f>
        <v>16.666666666666668</v>
      </c>
      <c r="G1990" s="50">
        <f>'貼り付けシート（日射量等）'!H1987/3.6*10^3</f>
        <v>27.777777777777779</v>
      </c>
      <c r="H1990" s="91">
        <f>RADIANS('貼り付けシート（日射量等）'!I1987)</f>
        <v>0.15882496193148399</v>
      </c>
      <c r="I1990" s="91">
        <f>IF('貼り付けシート（日射量等）'!J1987&lt;0,RADIANS(360+('貼り付けシート（日射量等）'!J1987)),RADIANS('貼り付けシート（日射量等）'!J1987))</f>
        <v>1.4660765716752369</v>
      </c>
    </row>
    <row r="1991" spans="1:9">
      <c r="A1991" s="20">
        <v>41722</v>
      </c>
      <c r="B1991" s="35" t="s">
        <v>377</v>
      </c>
      <c r="C1991" s="90">
        <f t="shared" ref="C1991:C2054" si="93">IF(D1991&lt;0,E1991,D1991+E1991)</f>
        <v>2.6940175288693173</v>
      </c>
      <c r="D1991" s="90">
        <f t="shared" ref="D1991:D2054" si="94">F1991*(SIN(H1991)*COS($O$5)+COS(H1991)*SIN($O$5)*COS($O$4-I1991))</f>
        <v>0</v>
      </c>
      <c r="E1991" s="90">
        <f t="shared" ref="E1991:E2054" si="95">G1991*(1+COS($O$5))/2</f>
        <v>2.6940175288693173</v>
      </c>
      <c r="F1991" s="50">
        <f>'貼り付けシート（日射量等）'!G1988/3.6*10^3</f>
        <v>0</v>
      </c>
      <c r="G1991" s="50">
        <f>'貼り付けシート（日射量等）'!H1988/3.6*10^3</f>
        <v>2.7777777777777777</v>
      </c>
      <c r="H1991" s="91">
        <f>RADIANS('貼り付けシート（日射量等）'!I1988)</f>
        <v>0</v>
      </c>
      <c r="I1991" s="91">
        <f>IF('貼り付けシート（日射量等）'!J1988&lt;0,RADIANS(360+('貼り付けシート（日射量等）'!J1988)),RADIANS('貼り付けシート（日射量等）'!J1988))</f>
        <v>0</v>
      </c>
    </row>
    <row r="1992" spans="1:9">
      <c r="A1992" s="20">
        <v>41722</v>
      </c>
      <c r="B1992" s="35" t="s">
        <v>378</v>
      </c>
      <c r="C1992" s="90">
        <f t="shared" si="93"/>
        <v>0</v>
      </c>
      <c r="D1992" s="90">
        <f t="shared" si="94"/>
        <v>0</v>
      </c>
      <c r="E1992" s="90">
        <f t="shared" si="95"/>
        <v>0</v>
      </c>
      <c r="F1992" s="50">
        <f>'貼り付けシート（日射量等）'!G1989/3.6*10^3</f>
        <v>0</v>
      </c>
      <c r="G1992" s="50">
        <f>'貼り付けシート（日射量等）'!H1989/3.6*10^3</f>
        <v>0</v>
      </c>
      <c r="H1992" s="91">
        <f>RADIANS('貼り付けシート（日射量等）'!I1989)</f>
        <v>0</v>
      </c>
      <c r="I1992" s="91">
        <f>IF('貼り付けシート（日射量等）'!J1989&lt;0,RADIANS(360+('貼り付けシート（日射量等）'!J1989)),RADIANS('貼り付けシート（日射量等）'!J1989))</f>
        <v>0</v>
      </c>
    </row>
    <row r="1993" spans="1:9">
      <c r="A1993" s="20">
        <v>41722</v>
      </c>
      <c r="B1993" s="35" t="s">
        <v>379</v>
      </c>
      <c r="C1993" s="90">
        <f t="shared" si="93"/>
        <v>0</v>
      </c>
      <c r="D1993" s="90">
        <f t="shared" si="94"/>
        <v>0</v>
      </c>
      <c r="E1993" s="90">
        <f t="shared" si="95"/>
        <v>0</v>
      </c>
      <c r="F1993" s="50">
        <f>'貼り付けシート（日射量等）'!G1990/3.6*10^3</f>
        <v>0</v>
      </c>
      <c r="G1993" s="50">
        <f>'貼り付けシート（日射量等）'!H1990/3.6*10^3</f>
        <v>0</v>
      </c>
      <c r="H1993" s="91">
        <f>RADIANS('貼り付けシート（日射量等）'!I1990)</f>
        <v>0</v>
      </c>
      <c r="I1993" s="91">
        <f>IF('貼り付けシート（日射量等）'!J1990&lt;0,RADIANS(360+('貼り付けシート（日射量等）'!J1990)),RADIANS('貼り付けシート（日射量等）'!J1990))</f>
        <v>0</v>
      </c>
    </row>
    <row r="1994" spans="1:9">
      <c r="A1994" s="20">
        <v>41722</v>
      </c>
      <c r="B1994" s="35" t="s">
        <v>380</v>
      </c>
      <c r="C1994" s="90">
        <f t="shared" si="93"/>
        <v>0</v>
      </c>
      <c r="D1994" s="90">
        <f t="shared" si="94"/>
        <v>0</v>
      </c>
      <c r="E1994" s="90">
        <f t="shared" si="95"/>
        <v>0</v>
      </c>
      <c r="F1994" s="50">
        <f>'貼り付けシート（日射量等）'!G1991/3.6*10^3</f>
        <v>0</v>
      </c>
      <c r="G1994" s="50">
        <f>'貼り付けシート（日射量等）'!H1991/3.6*10^3</f>
        <v>0</v>
      </c>
      <c r="H1994" s="91">
        <f>RADIANS('貼り付けシート（日射量等）'!I1991)</f>
        <v>0</v>
      </c>
      <c r="I1994" s="91">
        <f>IF('貼り付けシート（日射量等）'!J1991&lt;0,RADIANS(360+('貼り付けシート（日射量等）'!J1991)),RADIANS('貼り付けシート（日射量等）'!J1991))</f>
        <v>0</v>
      </c>
    </row>
    <row r="1995" spans="1:9">
      <c r="A1995" s="20">
        <v>41722</v>
      </c>
      <c r="B1995" s="35" t="s">
        <v>381</v>
      </c>
      <c r="C1995" s="90">
        <f t="shared" si="93"/>
        <v>0</v>
      </c>
      <c r="D1995" s="90">
        <f t="shared" si="94"/>
        <v>0</v>
      </c>
      <c r="E1995" s="90">
        <f t="shared" si="95"/>
        <v>0</v>
      </c>
      <c r="F1995" s="50">
        <f>'貼り付けシート（日射量等）'!G1992/3.6*10^3</f>
        <v>0</v>
      </c>
      <c r="G1995" s="50">
        <f>'貼り付けシート（日射量等）'!H1992/3.6*10^3</f>
        <v>0</v>
      </c>
      <c r="H1995" s="91">
        <f>RADIANS('貼り付けシート（日射量等）'!I1992)</f>
        <v>0</v>
      </c>
      <c r="I1995" s="91">
        <f>IF('貼り付けシート（日射量等）'!J1992&lt;0,RADIANS(360+('貼り付けシート（日射量等）'!J1992)),RADIANS('貼り付けシート（日射量等）'!J1992))</f>
        <v>0</v>
      </c>
    </row>
    <row r="1996" spans="1:9">
      <c r="A1996" s="20">
        <v>41722</v>
      </c>
      <c r="B1996" s="35" t="s">
        <v>382</v>
      </c>
      <c r="C1996" s="90">
        <f t="shared" si="93"/>
        <v>0</v>
      </c>
      <c r="D1996" s="90">
        <f t="shared" si="94"/>
        <v>0</v>
      </c>
      <c r="E1996" s="90">
        <f t="shared" si="95"/>
        <v>0</v>
      </c>
      <c r="F1996" s="50">
        <f>'貼り付けシート（日射量等）'!G1993/3.6*10^3</f>
        <v>0</v>
      </c>
      <c r="G1996" s="50">
        <f>'貼り付けシート（日射量等）'!H1993/3.6*10^3</f>
        <v>0</v>
      </c>
      <c r="H1996" s="91">
        <f>RADIANS('貼り付けシート（日射量等）'!I1993)</f>
        <v>0</v>
      </c>
      <c r="I1996" s="91">
        <f>IF('貼り付けシート（日射量等）'!J1993&lt;0,RADIANS(360+('貼り付けシート（日射量等）'!J1993)),RADIANS('貼り付けシート（日射量等）'!J1993))</f>
        <v>0</v>
      </c>
    </row>
    <row r="1997" spans="1:9">
      <c r="A1997" s="20">
        <v>41722</v>
      </c>
      <c r="B1997" s="35" t="s">
        <v>383</v>
      </c>
      <c r="C1997" s="90">
        <f t="shared" si="93"/>
        <v>0</v>
      </c>
      <c r="D1997" s="90">
        <f t="shared" si="94"/>
        <v>0</v>
      </c>
      <c r="E1997" s="90">
        <f t="shared" si="95"/>
        <v>0</v>
      </c>
      <c r="F1997" s="50">
        <f>'貼り付けシート（日射量等）'!G1994/3.6*10^3</f>
        <v>0</v>
      </c>
      <c r="G1997" s="50">
        <f>'貼り付けシート（日射量等）'!H1994/3.6*10^3</f>
        <v>0</v>
      </c>
      <c r="H1997" s="91">
        <f>RADIANS('貼り付けシート（日射量等）'!I1994)</f>
        <v>0</v>
      </c>
      <c r="I1997" s="91">
        <f>IF('貼り付けシート（日射量等）'!J1994&lt;0,RADIANS(360+('貼り付けシート（日射量等）'!J1994)),RADIANS('貼り付けシート（日射量等）'!J1994))</f>
        <v>0</v>
      </c>
    </row>
    <row r="1998" spans="1:9">
      <c r="A1998" s="20">
        <v>41723</v>
      </c>
      <c r="B1998" s="35" t="s">
        <v>360</v>
      </c>
      <c r="C1998" s="90">
        <f t="shared" si="93"/>
        <v>0</v>
      </c>
      <c r="D1998" s="90">
        <f t="shared" si="94"/>
        <v>0</v>
      </c>
      <c r="E1998" s="90">
        <f t="shared" si="95"/>
        <v>0</v>
      </c>
      <c r="F1998" s="50">
        <f>'貼り付けシート（日射量等）'!G1995/3.6*10^3</f>
        <v>0</v>
      </c>
      <c r="G1998" s="50">
        <f>'貼り付けシート（日射量等）'!H1995/3.6*10^3</f>
        <v>0</v>
      </c>
      <c r="H1998" s="91">
        <f>RADIANS('貼り付けシート（日射量等）'!I1995)</f>
        <v>0</v>
      </c>
      <c r="I1998" s="91">
        <f>IF('貼り付けシート（日射量等）'!J1995&lt;0,RADIANS(360+('貼り付けシート（日射量等）'!J1995)),RADIANS('貼り付けシート（日射量等）'!J1995))</f>
        <v>0</v>
      </c>
    </row>
    <row r="1999" spans="1:9">
      <c r="A1999" s="20">
        <v>41723</v>
      </c>
      <c r="B1999" s="35" t="s">
        <v>361</v>
      </c>
      <c r="C1999" s="90">
        <f t="shared" si="93"/>
        <v>0</v>
      </c>
      <c r="D1999" s="90">
        <f t="shared" si="94"/>
        <v>0</v>
      </c>
      <c r="E1999" s="90">
        <f t="shared" si="95"/>
        <v>0</v>
      </c>
      <c r="F1999" s="50">
        <f>'貼り付けシート（日射量等）'!G1996/3.6*10^3</f>
        <v>0</v>
      </c>
      <c r="G1999" s="50">
        <f>'貼り付けシート（日射量等）'!H1996/3.6*10^3</f>
        <v>0</v>
      </c>
      <c r="H1999" s="91">
        <f>RADIANS('貼り付けシート（日射量等）'!I1996)</f>
        <v>0</v>
      </c>
      <c r="I1999" s="91">
        <f>IF('貼り付けシート（日射量等）'!J1996&lt;0,RADIANS(360+('貼り付けシート（日射量等）'!J1996)),RADIANS('貼り付けシート（日射量等）'!J1996))</f>
        <v>0</v>
      </c>
    </row>
    <row r="2000" spans="1:9">
      <c r="A2000" s="20">
        <v>41723</v>
      </c>
      <c r="B2000" s="35" t="s">
        <v>362</v>
      </c>
      <c r="C2000" s="90">
        <f t="shared" si="93"/>
        <v>0</v>
      </c>
      <c r="D2000" s="90">
        <f t="shared" si="94"/>
        <v>0</v>
      </c>
      <c r="E2000" s="90">
        <f t="shared" si="95"/>
        <v>0</v>
      </c>
      <c r="F2000" s="50">
        <f>'貼り付けシート（日射量等）'!G1997/3.6*10^3</f>
        <v>0</v>
      </c>
      <c r="G2000" s="50">
        <f>'貼り付けシート（日射量等）'!H1997/3.6*10^3</f>
        <v>0</v>
      </c>
      <c r="H2000" s="91">
        <f>RADIANS('貼り付けシート（日射量等）'!I1997)</f>
        <v>0</v>
      </c>
      <c r="I2000" s="91">
        <f>IF('貼り付けシート（日射量等）'!J1997&lt;0,RADIANS(360+('貼り付けシート（日射量等）'!J1997)),RADIANS('貼り付けシート（日射量等）'!J1997))</f>
        <v>0</v>
      </c>
    </row>
    <row r="2001" spans="1:9">
      <c r="A2001" s="20">
        <v>41723</v>
      </c>
      <c r="B2001" s="35" t="s">
        <v>363</v>
      </c>
      <c r="C2001" s="90">
        <f t="shared" si="93"/>
        <v>0</v>
      </c>
      <c r="D2001" s="90">
        <f t="shared" si="94"/>
        <v>0</v>
      </c>
      <c r="E2001" s="90">
        <f t="shared" si="95"/>
        <v>0</v>
      </c>
      <c r="F2001" s="50">
        <f>'貼り付けシート（日射量等）'!G1998/3.6*10^3</f>
        <v>0</v>
      </c>
      <c r="G2001" s="50">
        <f>'貼り付けシート（日射量等）'!H1998/3.6*10^3</f>
        <v>0</v>
      </c>
      <c r="H2001" s="91">
        <f>RADIANS('貼り付けシート（日射量等）'!I1998)</f>
        <v>0</v>
      </c>
      <c r="I2001" s="91">
        <f>IF('貼り付けシート（日射量等）'!J1998&lt;0,RADIANS(360+('貼り付けシート（日射量等）'!J1998)),RADIANS('貼り付けシート（日射量等）'!J1998))</f>
        <v>0</v>
      </c>
    </row>
    <row r="2002" spans="1:9">
      <c r="A2002" s="20">
        <v>41723</v>
      </c>
      <c r="B2002" s="35" t="s">
        <v>364</v>
      </c>
      <c r="C2002" s="90">
        <f t="shared" si="93"/>
        <v>0</v>
      </c>
      <c r="D2002" s="90">
        <f t="shared" si="94"/>
        <v>0</v>
      </c>
      <c r="E2002" s="90">
        <f t="shared" si="95"/>
        <v>0</v>
      </c>
      <c r="F2002" s="50">
        <f>'貼り付けシート（日射量等）'!G1999/3.6*10^3</f>
        <v>0</v>
      </c>
      <c r="G2002" s="50">
        <f>'貼り付けシート（日射量等）'!H1999/3.6*10^3</f>
        <v>0</v>
      </c>
      <c r="H2002" s="91">
        <f>RADIANS('貼り付けシート（日射量等）'!I1999)</f>
        <v>0</v>
      </c>
      <c r="I2002" s="91">
        <f>IF('貼り付けシート（日射量等）'!J1999&lt;0,RADIANS(360+('貼り付けシート（日射量等）'!J1999)),RADIANS('貼り付けシート（日射量等）'!J1999))</f>
        <v>0</v>
      </c>
    </row>
    <row r="2003" spans="1:9">
      <c r="A2003" s="20">
        <v>41723</v>
      </c>
      <c r="B2003" s="35" t="s">
        <v>365</v>
      </c>
      <c r="C2003" s="90">
        <f t="shared" si="93"/>
        <v>15.270509008321639</v>
      </c>
      <c r="D2003" s="90">
        <f t="shared" si="94"/>
        <v>1.8004213639750537</v>
      </c>
      <c r="E2003" s="90">
        <f t="shared" si="95"/>
        <v>13.470087644346586</v>
      </c>
      <c r="F2003" s="50">
        <f>'貼り付けシート（日射量等）'!G2000/3.6*10^3</f>
        <v>22.222222222222221</v>
      </c>
      <c r="G2003" s="50">
        <f>'貼り付けシート（日射量等）'!H2000/3.6*10^3</f>
        <v>13.888888888888889</v>
      </c>
      <c r="H2003" s="91">
        <f>RADIANS('貼り付けシート（日射量等）'!I2000)</f>
        <v>7.679448708775051E-2</v>
      </c>
      <c r="I2003" s="91">
        <f>IF('貼り付けシート（日射量等）'!J2000&lt;0,RADIANS(360+('貼り付けシート（日射量等）'!J2000)),RADIANS('貼り付けシート（日射量等）'!J2000))</f>
        <v>4.7385689191646048</v>
      </c>
    </row>
    <row r="2004" spans="1:9">
      <c r="A2004" s="20">
        <v>41723</v>
      </c>
      <c r="B2004" s="35" t="s">
        <v>366</v>
      </c>
      <c r="C2004" s="90">
        <f t="shared" si="93"/>
        <v>61.011647503945497</v>
      </c>
      <c r="D2004" s="90">
        <f t="shared" si="94"/>
        <v>7.1312969265591528</v>
      </c>
      <c r="E2004" s="90">
        <f t="shared" si="95"/>
        <v>53.880350577386345</v>
      </c>
      <c r="F2004" s="50">
        <f>'貼り付けシート（日射量等）'!G2001/3.6*10^3</f>
        <v>22.222222222222221</v>
      </c>
      <c r="G2004" s="50">
        <f>'貼り付けシート（日射量等）'!H2001/3.6*10^3</f>
        <v>55.555555555555557</v>
      </c>
      <c r="H2004" s="91">
        <f>RADIANS('貼り付けシート（日射量等）'!I2001)</f>
        <v>0.27576202181510406</v>
      </c>
      <c r="I2004" s="91">
        <f>IF('貼り付けシート（日射量等）'!J2001&lt;0,RADIANS(360+('貼り付けシート（日射量等）'!J2001)),RADIANS('貼り付けシート（日射量等）'!J2001))</f>
        <v>4.9113565151120433</v>
      </c>
    </row>
    <row r="2005" spans="1:9">
      <c r="A2005" s="20">
        <v>41723</v>
      </c>
      <c r="B2005" s="35" t="s">
        <v>367</v>
      </c>
      <c r="C2005" s="90">
        <f t="shared" si="93"/>
        <v>123.95522743567957</v>
      </c>
      <c r="D2005" s="90">
        <f t="shared" si="94"/>
        <v>13.500508752037597</v>
      </c>
      <c r="E2005" s="90">
        <f t="shared" si="95"/>
        <v>110.45471868364199</v>
      </c>
      <c r="F2005" s="50">
        <f>'貼り付けシート（日射量等）'!G2002/3.6*10^3</f>
        <v>24.999999999999996</v>
      </c>
      <c r="G2005" s="50">
        <f>'貼り付けシート（日射量等）'!H2002/3.6*10^3</f>
        <v>113.88888888888887</v>
      </c>
      <c r="H2005" s="91">
        <f>RADIANS('貼り付けシート（日射量等）'!I2002)</f>
        <v>0.4677482395344803</v>
      </c>
      <c r="I2005" s="91">
        <f>IF('貼り付けシート（日射量等）'!J2002&lt;0,RADIANS(360+('貼り付けシート（日射量等）'!J2002)),RADIANS('貼り付けシート（日射量等）'!J2002))</f>
        <v>5.1033427328314191</v>
      </c>
    </row>
    <row r="2006" spans="1:9">
      <c r="A2006" s="20">
        <v>41723</v>
      </c>
      <c r="B2006" s="35" t="s">
        <v>368</v>
      </c>
      <c r="C2006" s="90">
        <f t="shared" si="93"/>
        <v>321.86655778842703</v>
      </c>
      <c r="D2006" s="90">
        <f t="shared" si="94"/>
        <v>98.263102892273679</v>
      </c>
      <c r="E2006" s="90">
        <f t="shared" si="95"/>
        <v>223.60345489615332</v>
      </c>
      <c r="F2006" s="50">
        <f>'貼り付けシート（日射量等）'!G2003/3.6*10^3</f>
        <v>136.11111111111109</v>
      </c>
      <c r="G2006" s="50">
        <f>'貼り付けシート（日射量等）'!H2003/3.6*10^3</f>
        <v>230.55555555555554</v>
      </c>
      <c r="H2006" s="91">
        <f>RADIANS('貼り付けシート（日射量等）'!I2003)</f>
        <v>0.64228116473391328</v>
      </c>
      <c r="I2006" s="91">
        <f>IF('貼り付けシート（日射量等）'!J2003&lt;0,RADIANS(360+('貼り付けシート（日射量等）'!J2003)),RADIANS('貼り付けシート（日射量等）'!J2003))</f>
        <v>5.3319808648426772</v>
      </c>
    </row>
    <row r="2007" spans="1:9">
      <c r="A2007" s="20">
        <v>41723</v>
      </c>
      <c r="B2007" s="35" t="s">
        <v>369</v>
      </c>
      <c r="C2007" s="90">
        <f t="shared" si="93"/>
        <v>322.20320906171122</v>
      </c>
      <c r="D2007" s="90">
        <f t="shared" si="94"/>
        <v>68.965561347995433</v>
      </c>
      <c r="E2007" s="90">
        <f t="shared" si="95"/>
        <v>253.2376477137158</v>
      </c>
      <c r="F2007" s="50">
        <f>'貼り付けシート（日射量等）'!G2004/3.6*10^3</f>
        <v>80.555555555555543</v>
      </c>
      <c r="G2007" s="50">
        <f>'貼り付けシート（日射量等）'!H2004/3.6*10^3</f>
        <v>261.11111111111109</v>
      </c>
      <c r="H2007" s="91">
        <f>RADIANS('貼り付けシート（日射量等）'!I2004)</f>
        <v>0.78714349264944261</v>
      </c>
      <c r="I2007" s="91">
        <f>IF('貼り付けシート（日射量等）'!J2004&lt;0,RADIANS(360+('貼り付けシート（日射量等）'!J2004)),RADIANS('貼り付けシート（日射量等）'!J2004))</f>
        <v>5.6217055206737356</v>
      </c>
    </row>
    <row r="2008" spans="1:9">
      <c r="A2008" s="20">
        <v>41723</v>
      </c>
      <c r="B2008" s="35" t="s">
        <v>370</v>
      </c>
      <c r="C2008" s="90">
        <f t="shared" si="93"/>
        <v>434.06097836688122</v>
      </c>
      <c r="D2008" s="90">
        <f t="shared" si="94"/>
        <v>126.94298007577909</v>
      </c>
      <c r="E2008" s="90">
        <f t="shared" si="95"/>
        <v>307.11799829110214</v>
      </c>
      <c r="F2008" s="50">
        <f>'貼り付けシート（日射量等）'!G2005/3.6*10^3</f>
        <v>136.11111111111109</v>
      </c>
      <c r="G2008" s="50">
        <f>'貼り付けシート（日射量等）'!H2005/3.6*10^3</f>
        <v>316.66666666666663</v>
      </c>
      <c r="H2008" s="91">
        <f>RADIANS('貼り付けシート（日射量等）'!I2005)</f>
        <v>0.87964594300514209</v>
      </c>
      <c r="I2008" s="91">
        <f>IF('貼り付けシート（日射量等）'!J2005&lt;0,RADIANS(360+('貼り付けシート（日射量等）'!J2005)),RADIANS('貼り付けシート（日射量等）'!J2005))</f>
        <v>5.9882246635925451</v>
      </c>
    </row>
    <row r="2009" spans="1:9">
      <c r="A2009" s="20">
        <v>41723</v>
      </c>
      <c r="B2009" s="35" t="s">
        <v>371</v>
      </c>
      <c r="C2009" s="90">
        <f t="shared" si="93"/>
        <v>169.32938207980345</v>
      </c>
      <c r="D2009" s="90">
        <f t="shared" si="94"/>
        <v>15.770382934252382</v>
      </c>
      <c r="E2009" s="90">
        <f t="shared" si="95"/>
        <v>153.55899914555107</v>
      </c>
      <c r="F2009" s="50">
        <f>'貼り付けシート（日射量等）'!G2006/3.6*10^3</f>
        <v>16.666666666666668</v>
      </c>
      <c r="G2009" s="50">
        <f>'貼り付けシート（日射量等）'!H2006/3.6*10^3</f>
        <v>158.33333333333331</v>
      </c>
      <c r="H2009" s="91">
        <f>RADIANS('貼り付けシート（日射量等）'!I2006)</f>
        <v>0.89709923552508541</v>
      </c>
      <c r="I2009" s="91">
        <f>IF('貼り付けシート（日射量等）'!J2006&lt;0,RADIANS(360+('貼り付けシート（日射量等）'!J2006)),RADIANS('貼り付けシート（日射量等）'!J2006))</f>
        <v>0.12042771838760874</v>
      </c>
    </row>
    <row r="2010" spans="1:9">
      <c r="A2010" s="20">
        <v>41723</v>
      </c>
      <c r="B2010" s="35" t="s">
        <v>372</v>
      </c>
      <c r="C2010" s="90">
        <f t="shared" si="93"/>
        <v>203.51599113262196</v>
      </c>
      <c r="D2010" s="90">
        <f t="shared" si="94"/>
        <v>14.934764111769777</v>
      </c>
      <c r="E2010" s="90">
        <f t="shared" si="95"/>
        <v>188.5812270208522</v>
      </c>
      <c r="F2010" s="50">
        <f>'貼り付けシート（日射量等）'!G2007/3.6*10^3</f>
        <v>16.666666666666668</v>
      </c>
      <c r="G2010" s="50">
        <f>'貼り付けシート（日射量等）'!H2007/3.6*10^3</f>
        <v>194.44444444444443</v>
      </c>
      <c r="H2010" s="91">
        <f>RADIANS('貼り付けシート（日射量等）'!I2007)</f>
        <v>0.83426738245328946</v>
      </c>
      <c r="I2010" s="91">
        <f>IF('貼り付けシート（日射量等）'!J2007&lt;0,RADIANS(360+('貼り付けシート（日射量等）'!J2007)),RADIANS('貼り付けシート（日射量等）'!J2007))</f>
        <v>0.51487212933832727</v>
      </c>
    </row>
    <row r="2011" spans="1:9">
      <c r="A2011" s="20">
        <v>41723</v>
      </c>
      <c r="B2011" s="35" t="s">
        <v>373</v>
      </c>
      <c r="C2011" s="90">
        <f t="shared" si="93"/>
        <v>285.21958677085593</v>
      </c>
      <c r="D2011" s="90">
        <f t="shared" si="94"/>
        <v>58.922114345833307</v>
      </c>
      <c r="E2011" s="90">
        <f t="shared" si="95"/>
        <v>226.29747242502262</v>
      </c>
      <c r="F2011" s="50">
        <f>'貼り付けシート（日射量等）'!G2008/3.6*10^3</f>
        <v>75</v>
      </c>
      <c r="G2011" s="50">
        <f>'貼り付けシート（日射量等）'!H2008/3.6*10^3</f>
        <v>233.33333333333331</v>
      </c>
      <c r="H2011" s="91">
        <f>RADIANS('貼り付けシート（日射量等）'!I2008)</f>
        <v>0.70860367630969778</v>
      </c>
      <c r="I2011" s="91">
        <f>IF('貼り付けシート（日射量等）'!J2008&lt;0,RADIANS(360+('貼り付けシート（日射量等）'!J2008)),RADIANS('貼り付けシート（日射量等）'!J2008))</f>
        <v>0.8360127117052838</v>
      </c>
    </row>
    <row r="2012" spans="1:9">
      <c r="A2012" s="20">
        <v>41723</v>
      </c>
      <c r="B2012" s="35" t="s">
        <v>374</v>
      </c>
      <c r="C2012" s="90">
        <f t="shared" si="93"/>
        <v>113.71007599061372</v>
      </c>
      <c r="D2012" s="90">
        <f t="shared" si="94"/>
        <v>8.6433923647103352</v>
      </c>
      <c r="E2012" s="90">
        <f t="shared" si="95"/>
        <v>105.06668362590338</v>
      </c>
      <c r="F2012" s="50">
        <f>'貼り付けシート（日射量等）'!G2009/3.6*10^3</f>
        <v>13.888888888888889</v>
      </c>
      <c r="G2012" s="50">
        <f>'貼り付けシート（日射量等）'!H2009/3.6*10^3</f>
        <v>108.33333333333334</v>
      </c>
      <c r="H2012" s="91">
        <f>RADIANS('貼り付けシート（日射量等）'!I2009)</f>
        <v>0.5445427266222308</v>
      </c>
      <c r="I2012" s="91">
        <f>IF('貼り付けシート（日射量等）'!J2009&lt;0,RADIANS(360+('貼り付けシート（日射量等）'!J2009)),RADIANS('貼り付けシート（日射量等）'!J2009))</f>
        <v>1.0890854532444616</v>
      </c>
    </row>
    <row r="2013" spans="1:9">
      <c r="A2013" s="20">
        <v>41723</v>
      </c>
      <c r="B2013" s="35" t="s">
        <v>375</v>
      </c>
      <c r="C2013" s="90">
        <f t="shared" si="93"/>
        <v>78.149932198079696</v>
      </c>
      <c r="D2013" s="90">
        <f t="shared" si="94"/>
        <v>8.1054764474774377</v>
      </c>
      <c r="E2013" s="90">
        <f t="shared" si="95"/>
        <v>70.044455750602253</v>
      </c>
      <c r="F2013" s="50">
        <f>'貼り付けシート（日射量等）'!G2010/3.6*10^3</f>
        <v>19.444444444444446</v>
      </c>
      <c r="G2013" s="50">
        <f>'貼り付けシート（日射量等）'!H2010/3.6*10^3</f>
        <v>72.222222222222229</v>
      </c>
      <c r="H2013" s="91">
        <f>RADIANS('貼り付けシート（日射量等）'!I2010)</f>
        <v>0.35779249665883756</v>
      </c>
      <c r="I2013" s="91">
        <f>IF('貼り付けシート（日射量等）'!J2010&lt;0,RADIANS(360+('貼り付けシート（日射量等）'!J2010)),RADIANS('貼り付けシート（日射量等）'!J2010))</f>
        <v>1.2932889757277981</v>
      </c>
    </row>
    <row r="2014" spans="1:9">
      <c r="A2014" s="20">
        <v>41723</v>
      </c>
      <c r="B2014" s="35" t="s">
        <v>376</v>
      </c>
      <c r="C2014" s="90">
        <f t="shared" si="93"/>
        <v>36.434755699920196</v>
      </c>
      <c r="D2014" s="90">
        <f t="shared" si="94"/>
        <v>4.1065453534883867</v>
      </c>
      <c r="E2014" s="90">
        <f t="shared" si="95"/>
        <v>32.32821034643181</v>
      </c>
      <c r="F2014" s="50">
        <f>'貼り付けシート（日射量等）'!G2011/3.6*10^3</f>
        <v>22.222222222222221</v>
      </c>
      <c r="G2014" s="50">
        <f>'貼り付けシート（日射量等）'!H2011/3.6*10^3</f>
        <v>33.333333333333336</v>
      </c>
      <c r="H2014" s="91">
        <f>RADIANS('貼り付けシート（日射量等）'!I2011)</f>
        <v>0.16231562043547265</v>
      </c>
      <c r="I2014" s="91">
        <f>IF('貼り付けシート（日射量等）'!J2011&lt;0,RADIANS(360+('貼り付けシート（日射量等）'!J2011)),RADIANS('貼り付けシート（日射量等）'!J2011))</f>
        <v>1.4730578886832142</v>
      </c>
    </row>
    <row r="2015" spans="1:9">
      <c r="A2015" s="20">
        <v>41723</v>
      </c>
      <c r="B2015" s="35" t="s">
        <v>377</v>
      </c>
      <c r="C2015" s="90">
        <f t="shared" si="93"/>
        <v>2.6940175288693173</v>
      </c>
      <c r="D2015" s="90">
        <f t="shared" si="94"/>
        <v>0</v>
      </c>
      <c r="E2015" s="90">
        <f t="shared" si="95"/>
        <v>2.6940175288693173</v>
      </c>
      <c r="F2015" s="50">
        <f>'貼り付けシート（日射量等）'!G2012/3.6*10^3</f>
        <v>0</v>
      </c>
      <c r="G2015" s="50">
        <f>'貼り付けシート（日射量等）'!H2012/3.6*10^3</f>
        <v>2.7777777777777777</v>
      </c>
      <c r="H2015" s="91">
        <f>RADIANS('貼り付けシート（日射量等）'!I2012)</f>
        <v>0</v>
      </c>
      <c r="I2015" s="91">
        <f>IF('貼り付けシート（日射量等）'!J2012&lt;0,RADIANS(360+('貼り付けシート（日射量等）'!J2012)),RADIANS('貼り付けシート（日射量等）'!J2012))</f>
        <v>0</v>
      </c>
    </row>
    <row r="2016" spans="1:9">
      <c r="A2016" s="20">
        <v>41723</v>
      </c>
      <c r="B2016" s="35" t="s">
        <v>378</v>
      </c>
      <c r="C2016" s="90">
        <f t="shared" si="93"/>
        <v>0</v>
      </c>
      <c r="D2016" s="90">
        <f t="shared" si="94"/>
        <v>0</v>
      </c>
      <c r="E2016" s="90">
        <f t="shared" si="95"/>
        <v>0</v>
      </c>
      <c r="F2016" s="50">
        <f>'貼り付けシート（日射量等）'!G2013/3.6*10^3</f>
        <v>0</v>
      </c>
      <c r="G2016" s="50">
        <f>'貼り付けシート（日射量等）'!H2013/3.6*10^3</f>
        <v>0</v>
      </c>
      <c r="H2016" s="91">
        <f>RADIANS('貼り付けシート（日射量等）'!I2013)</f>
        <v>0</v>
      </c>
      <c r="I2016" s="91">
        <f>IF('貼り付けシート（日射量等）'!J2013&lt;0,RADIANS(360+('貼り付けシート（日射量等）'!J2013)),RADIANS('貼り付けシート（日射量等）'!J2013))</f>
        <v>0</v>
      </c>
    </row>
    <row r="2017" spans="1:9">
      <c r="A2017" s="20">
        <v>41723</v>
      </c>
      <c r="B2017" s="35" t="s">
        <v>379</v>
      </c>
      <c r="C2017" s="90">
        <f t="shared" si="93"/>
        <v>0</v>
      </c>
      <c r="D2017" s="90">
        <f t="shared" si="94"/>
        <v>0</v>
      </c>
      <c r="E2017" s="90">
        <f t="shared" si="95"/>
        <v>0</v>
      </c>
      <c r="F2017" s="50">
        <f>'貼り付けシート（日射量等）'!G2014/3.6*10^3</f>
        <v>0</v>
      </c>
      <c r="G2017" s="50">
        <f>'貼り付けシート（日射量等）'!H2014/3.6*10^3</f>
        <v>0</v>
      </c>
      <c r="H2017" s="91">
        <f>RADIANS('貼り付けシート（日射量等）'!I2014)</f>
        <v>0</v>
      </c>
      <c r="I2017" s="91">
        <f>IF('貼り付けシート（日射量等）'!J2014&lt;0,RADIANS(360+('貼り付けシート（日射量等）'!J2014)),RADIANS('貼り付けシート（日射量等）'!J2014))</f>
        <v>0</v>
      </c>
    </row>
    <row r="2018" spans="1:9">
      <c r="A2018" s="20">
        <v>41723</v>
      </c>
      <c r="B2018" s="35" t="s">
        <v>380</v>
      </c>
      <c r="C2018" s="90">
        <f t="shared" si="93"/>
        <v>0</v>
      </c>
      <c r="D2018" s="90">
        <f t="shared" si="94"/>
        <v>0</v>
      </c>
      <c r="E2018" s="90">
        <f t="shared" si="95"/>
        <v>0</v>
      </c>
      <c r="F2018" s="50">
        <f>'貼り付けシート（日射量等）'!G2015/3.6*10^3</f>
        <v>0</v>
      </c>
      <c r="G2018" s="50">
        <f>'貼り付けシート（日射量等）'!H2015/3.6*10^3</f>
        <v>0</v>
      </c>
      <c r="H2018" s="91">
        <f>RADIANS('貼り付けシート（日射量等）'!I2015)</f>
        <v>0</v>
      </c>
      <c r="I2018" s="91">
        <f>IF('貼り付けシート（日射量等）'!J2015&lt;0,RADIANS(360+('貼り付けシート（日射量等）'!J2015)),RADIANS('貼り付けシート（日射量等）'!J2015))</f>
        <v>0</v>
      </c>
    </row>
    <row r="2019" spans="1:9">
      <c r="A2019" s="20">
        <v>41723</v>
      </c>
      <c r="B2019" s="35" t="s">
        <v>381</v>
      </c>
      <c r="C2019" s="90">
        <f t="shared" si="93"/>
        <v>0</v>
      </c>
      <c r="D2019" s="90">
        <f t="shared" si="94"/>
        <v>0</v>
      </c>
      <c r="E2019" s="90">
        <f t="shared" si="95"/>
        <v>0</v>
      </c>
      <c r="F2019" s="50">
        <f>'貼り付けシート（日射量等）'!G2016/3.6*10^3</f>
        <v>0</v>
      </c>
      <c r="G2019" s="50">
        <f>'貼り付けシート（日射量等）'!H2016/3.6*10^3</f>
        <v>0</v>
      </c>
      <c r="H2019" s="91">
        <f>RADIANS('貼り付けシート（日射量等）'!I2016)</f>
        <v>0</v>
      </c>
      <c r="I2019" s="91">
        <f>IF('貼り付けシート（日射量等）'!J2016&lt;0,RADIANS(360+('貼り付けシート（日射量等）'!J2016)),RADIANS('貼り付けシート（日射量等）'!J2016))</f>
        <v>0</v>
      </c>
    </row>
    <row r="2020" spans="1:9">
      <c r="A2020" s="20">
        <v>41723</v>
      </c>
      <c r="B2020" s="35" t="s">
        <v>382</v>
      </c>
      <c r="C2020" s="90">
        <f t="shared" si="93"/>
        <v>0</v>
      </c>
      <c r="D2020" s="90">
        <f t="shared" si="94"/>
        <v>0</v>
      </c>
      <c r="E2020" s="90">
        <f t="shared" si="95"/>
        <v>0</v>
      </c>
      <c r="F2020" s="50">
        <f>'貼り付けシート（日射量等）'!G2017/3.6*10^3</f>
        <v>0</v>
      </c>
      <c r="G2020" s="50">
        <f>'貼り付けシート（日射量等）'!H2017/3.6*10^3</f>
        <v>0</v>
      </c>
      <c r="H2020" s="91">
        <f>RADIANS('貼り付けシート（日射量等）'!I2017)</f>
        <v>0</v>
      </c>
      <c r="I2020" s="91">
        <f>IF('貼り付けシート（日射量等）'!J2017&lt;0,RADIANS(360+('貼り付けシート（日射量等）'!J2017)),RADIANS('貼り付けシート（日射量等）'!J2017))</f>
        <v>0</v>
      </c>
    </row>
    <row r="2021" spans="1:9">
      <c r="A2021" s="20">
        <v>41723</v>
      </c>
      <c r="B2021" s="35" t="s">
        <v>383</v>
      </c>
      <c r="C2021" s="90">
        <f t="shared" si="93"/>
        <v>0</v>
      </c>
      <c r="D2021" s="90">
        <f t="shared" si="94"/>
        <v>0</v>
      </c>
      <c r="E2021" s="90">
        <f t="shared" si="95"/>
        <v>0</v>
      </c>
      <c r="F2021" s="50">
        <f>'貼り付けシート（日射量等）'!G2018/3.6*10^3</f>
        <v>0</v>
      </c>
      <c r="G2021" s="50">
        <f>'貼り付けシート（日射量等）'!H2018/3.6*10^3</f>
        <v>0</v>
      </c>
      <c r="H2021" s="91">
        <f>RADIANS('貼り付けシート（日射量等）'!I2018)</f>
        <v>0</v>
      </c>
      <c r="I2021" s="91">
        <f>IF('貼り付けシート（日射量等）'!J2018&lt;0,RADIANS(360+('貼り付けシート（日射量等）'!J2018)),RADIANS('貼り付けシート（日射量等）'!J2018))</f>
        <v>0</v>
      </c>
    </row>
    <row r="2022" spans="1:9">
      <c r="A2022" s="20">
        <v>41724</v>
      </c>
      <c r="B2022" s="35" t="s">
        <v>360</v>
      </c>
      <c r="C2022" s="90">
        <f t="shared" si="93"/>
        <v>0</v>
      </c>
      <c r="D2022" s="90">
        <f t="shared" si="94"/>
        <v>0</v>
      </c>
      <c r="E2022" s="90">
        <f t="shared" si="95"/>
        <v>0</v>
      </c>
      <c r="F2022" s="50">
        <f>'貼り付けシート（日射量等）'!G2019/3.6*10^3</f>
        <v>0</v>
      </c>
      <c r="G2022" s="50">
        <f>'貼り付けシート（日射量等）'!H2019/3.6*10^3</f>
        <v>0</v>
      </c>
      <c r="H2022" s="91">
        <f>RADIANS('貼り付けシート（日射量等）'!I2019)</f>
        <v>0</v>
      </c>
      <c r="I2022" s="91">
        <f>IF('貼り付けシート（日射量等）'!J2019&lt;0,RADIANS(360+('貼り付けシート（日射量等）'!J2019)),RADIANS('貼り付けシート（日射量等）'!J2019))</f>
        <v>0</v>
      </c>
    </row>
    <row r="2023" spans="1:9">
      <c r="A2023" s="20">
        <v>41724</v>
      </c>
      <c r="B2023" s="35" t="s">
        <v>361</v>
      </c>
      <c r="C2023" s="90">
        <f t="shared" si="93"/>
        <v>0</v>
      </c>
      <c r="D2023" s="90">
        <f t="shared" si="94"/>
        <v>0</v>
      </c>
      <c r="E2023" s="90">
        <f t="shared" si="95"/>
        <v>0</v>
      </c>
      <c r="F2023" s="50">
        <f>'貼り付けシート（日射量等）'!G2020/3.6*10^3</f>
        <v>0</v>
      </c>
      <c r="G2023" s="50">
        <f>'貼り付けシート（日射量等）'!H2020/3.6*10^3</f>
        <v>0</v>
      </c>
      <c r="H2023" s="91">
        <f>RADIANS('貼り付けシート（日射量等）'!I2020)</f>
        <v>0</v>
      </c>
      <c r="I2023" s="91">
        <f>IF('貼り付けシート（日射量等）'!J2020&lt;0,RADIANS(360+('貼り付けシート（日射量等）'!J2020)),RADIANS('貼り付けシート（日射量等）'!J2020))</f>
        <v>0</v>
      </c>
    </row>
    <row r="2024" spans="1:9">
      <c r="A2024" s="20">
        <v>41724</v>
      </c>
      <c r="B2024" s="35" t="s">
        <v>362</v>
      </c>
      <c r="C2024" s="90">
        <f t="shared" si="93"/>
        <v>0</v>
      </c>
      <c r="D2024" s="90">
        <f t="shared" si="94"/>
        <v>0</v>
      </c>
      <c r="E2024" s="90">
        <f t="shared" si="95"/>
        <v>0</v>
      </c>
      <c r="F2024" s="50">
        <f>'貼り付けシート（日射量等）'!G2021/3.6*10^3</f>
        <v>0</v>
      </c>
      <c r="G2024" s="50">
        <f>'貼り付けシート（日射量等）'!H2021/3.6*10^3</f>
        <v>0</v>
      </c>
      <c r="H2024" s="91">
        <f>RADIANS('貼り付けシート（日射量等）'!I2021)</f>
        <v>0</v>
      </c>
      <c r="I2024" s="91">
        <f>IF('貼り付けシート（日射量等）'!J2021&lt;0,RADIANS(360+('貼り付けシート（日射量等）'!J2021)),RADIANS('貼り付けシート（日射量等）'!J2021))</f>
        <v>0</v>
      </c>
    </row>
    <row r="2025" spans="1:9">
      <c r="A2025" s="20">
        <v>41724</v>
      </c>
      <c r="B2025" s="35" t="s">
        <v>363</v>
      </c>
      <c r="C2025" s="90">
        <f t="shared" si="93"/>
        <v>0</v>
      </c>
      <c r="D2025" s="90">
        <f t="shared" si="94"/>
        <v>0</v>
      </c>
      <c r="E2025" s="90">
        <f t="shared" si="95"/>
        <v>0</v>
      </c>
      <c r="F2025" s="50">
        <f>'貼り付けシート（日射量等）'!G2022/3.6*10^3</f>
        <v>0</v>
      </c>
      <c r="G2025" s="50">
        <f>'貼り付けシート（日射量等）'!H2022/3.6*10^3</f>
        <v>0</v>
      </c>
      <c r="H2025" s="91">
        <f>RADIANS('貼り付けシート（日射量等）'!I2022)</f>
        <v>0</v>
      </c>
      <c r="I2025" s="91">
        <f>IF('貼り付けシート（日射量等）'!J2022&lt;0,RADIANS(360+('貼り付けシート（日射量等）'!J2022)),RADIANS('貼り付けシート（日射量等）'!J2022))</f>
        <v>0</v>
      </c>
    </row>
    <row r="2026" spans="1:9">
      <c r="A2026" s="20">
        <v>41724</v>
      </c>
      <c r="B2026" s="35" t="s">
        <v>364</v>
      </c>
      <c r="C2026" s="90">
        <f t="shared" si="93"/>
        <v>0</v>
      </c>
      <c r="D2026" s="90">
        <f t="shared" si="94"/>
        <v>0</v>
      </c>
      <c r="E2026" s="90">
        <f t="shared" si="95"/>
        <v>0</v>
      </c>
      <c r="F2026" s="50">
        <f>'貼り付けシート（日射量等）'!G2023/3.6*10^3</f>
        <v>0</v>
      </c>
      <c r="G2026" s="50">
        <f>'貼り付けシート（日射量等）'!H2023/3.6*10^3</f>
        <v>0</v>
      </c>
      <c r="H2026" s="91">
        <f>RADIANS('貼り付けシート（日射量等）'!I2023)</f>
        <v>0</v>
      </c>
      <c r="I2026" s="91">
        <f>IF('貼り付けシート（日射量等）'!J2023&lt;0,RADIANS(360+('貼り付けシート（日射量等）'!J2023)),RADIANS('貼り付けシート（日射量等）'!J2023))</f>
        <v>0</v>
      </c>
    </row>
    <row r="2027" spans="1:9">
      <c r="A2027" s="20">
        <v>41724</v>
      </c>
      <c r="B2027" s="35" t="s">
        <v>365</v>
      </c>
      <c r="C2027" s="90">
        <f t="shared" si="93"/>
        <v>15.106058730891956</v>
      </c>
      <c r="D2027" s="90">
        <f t="shared" si="94"/>
        <v>1.6359710865453687</v>
      </c>
      <c r="E2027" s="90">
        <f t="shared" si="95"/>
        <v>13.470087644346586</v>
      </c>
      <c r="F2027" s="50">
        <f>'貼り付けシート（日射量等）'!G2024/3.6*10^3</f>
        <v>19.444444444444446</v>
      </c>
      <c r="G2027" s="50">
        <f>'貼り付けシート（日射量等）'!H2024/3.6*10^3</f>
        <v>13.888888888888889</v>
      </c>
      <c r="H2027" s="91">
        <f>RADIANS('貼り付けシート（日射量等）'!I2024)</f>
        <v>8.2030474843733492E-2</v>
      </c>
      <c r="I2027" s="91">
        <f>IF('貼り付けシート（日射量等）'!J2024&lt;0,RADIANS(360+('貼り付けシート（日射量等）'!J2024)),RADIANS('貼り付けシート（日射量等）'!J2024))</f>
        <v>4.7333329314086212</v>
      </c>
    </row>
    <row r="2028" spans="1:9">
      <c r="A2028" s="20">
        <v>41724</v>
      </c>
      <c r="B2028" s="35" t="s">
        <v>366</v>
      </c>
      <c r="C2028" s="90">
        <f t="shared" si="93"/>
        <v>60.177518937273234</v>
      </c>
      <c r="D2028" s="90">
        <f t="shared" si="94"/>
        <v>6.2971683598868884</v>
      </c>
      <c r="E2028" s="90">
        <f t="shared" si="95"/>
        <v>53.880350577386345</v>
      </c>
      <c r="F2028" s="50">
        <f>'貼り付けシート（日射量等）'!G2025/3.6*10^3</f>
        <v>19.444444444444446</v>
      </c>
      <c r="G2028" s="50">
        <f>'貼り付けシート（日射量等）'!H2025/3.6*10^3</f>
        <v>55.555555555555557</v>
      </c>
      <c r="H2028" s="91">
        <f>RADIANS('貼り付けシート（日射量等）'!I2025)</f>
        <v>0.28099800957108706</v>
      </c>
      <c r="I2028" s="91">
        <f>IF('貼り付けシート（日射量等）'!J2025&lt;0,RADIANS(360+('貼り付けシート（日射量等）'!J2025)),RADIANS('貼り付けシート（日射量等）'!J2025))</f>
        <v>4.9061205273560606</v>
      </c>
    </row>
    <row r="2029" spans="1:9">
      <c r="A2029" s="20">
        <v>41724</v>
      </c>
      <c r="B2029" s="35" t="s">
        <v>367</v>
      </c>
      <c r="C2029" s="90">
        <f t="shared" si="93"/>
        <v>200.60528181108799</v>
      </c>
      <c r="D2029" s="90">
        <f t="shared" si="94"/>
        <v>49.740300194406217</v>
      </c>
      <c r="E2029" s="90">
        <f t="shared" si="95"/>
        <v>150.86498161668177</v>
      </c>
      <c r="F2029" s="50">
        <f>'貼り付けシート（日射量等）'!G2026/3.6*10^3</f>
        <v>91.666666666666671</v>
      </c>
      <c r="G2029" s="50">
        <f>'貼り付けシート（日射量等）'!H2026/3.6*10^3</f>
        <v>155.55555555555557</v>
      </c>
      <c r="H2029" s="91">
        <f>RADIANS('貼り付けシート（日射量等）'!I2026)</f>
        <v>0.47298422729046335</v>
      </c>
      <c r="I2029" s="91">
        <f>IF('貼り付けシート（日射量等）'!J2026&lt;0,RADIANS(360+('貼り付けシート（日射量等）'!J2026)),RADIANS('貼り付けシート（日射量等）'!J2026))</f>
        <v>5.0981067450754374</v>
      </c>
    </row>
    <row r="2030" spans="1:9">
      <c r="A2030" s="20">
        <v>41724</v>
      </c>
      <c r="B2030" s="35" t="s">
        <v>368</v>
      </c>
      <c r="C2030" s="90">
        <f t="shared" si="93"/>
        <v>222.11039664848491</v>
      </c>
      <c r="D2030" s="90">
        <f t="shared" si="94"/>
        <v>36.223187156502036</v>
      </c>
      <c r="E2030" s="90">
        <f t="shared" si="95"/>
        <v>185.88720949198287</v>
      </c>
      <c r="F2030" s="50">
        <f>'貼り付けシート（日射量等）'!G2027/3.6*10^3</f>
        <v>49.999999999999993</v>
      </c>
      <c r="G2030" s="50">
        <f>'貼り付けシート（日射量等）'!H2027/3.6*10^3</f>
        <v>191.66666666666666</v>
      </c>
      <c r="H2030" s="91">
        <f>RADIANS('貼り付けシート（日射量等）'!I2027)</f>
        <v>0.64751715248989627</v>
      </c>
      <c r="I2030" s="91">
        <f>IF('貼り付けシート（日射量等）'!J2027&lt;0,RADIANS(360+('貼り付けシート（日射量等）'!J2027)),RADIANS('貼り付けシート（日射量等）'!J2027))</f>
        <v>5.3284902063386888</v>
      </c>
    </row>
    <row r="2031" spans="1:9">
      <c r="A2031" s="20">
        <v>41724</v>
      </c>
      <c r="B2031" s="35" t="s">
        <v>369</v>
      </c>
      <c r="C2031" s="90">
        <f t="shared" si="93"/>
        <v>223.22235631229103</v>
      </c>
      <c r="D2031" s="90">
        <f t="shared" si="94"/>
        <v>23.865059175961566</v>
      </c>
      <c r="E2031" s="90">
        <f t="shared" si="95"/>
        <v>199.35729713632946</v>
      </c>
      <c r="F2031" s="50">
        <f>'貼り付けシート（日射量等）'!G2028/3.6*10^3</f>
        <v>27.777777777777779</v>
      </c>
      <c r="G2031" s="50">
        <f>'貼り付けシート（日射量等）'!H2028/3.6*10^3</f>
        <v>205.55555555555554</v>
      </c>
      <c r="H2031" s="91">
        <f>RADIANS('貼り付けシート（日射量等）'!I2028)</f>
        <v>0.79412480965741994</v>
      </c>
      <c r="I2031" s="91">
        <f>IF('貼り付けシート（日射量等）'!J2028&lt;0,RADIANS(360+('貼り付けシート（日射量等）'!J2028)),RADIANS('貼り付けシート（日射量等）'!J2028))</f>
        <v>5.6199601914217414</v>
      </c>
    </row>
    <row r="2032" spans="1:9">
      <c r="A2032" s="20">
        <v>41724</v>
      </c>
      <c r="B2032" s="35" t="s">
        <v>370</v>
      </c>
      <c r="C2032" s="90">
        <f t="shared" si="93"/>
        <v>389.84601846994263</v>
      </c>
      <c r="D2032" s="90">
        <f t="shared" si="94"/>
        <v>93.504090294317692</v>
      </c>
      <c r="E2032" s="90">
        <f t="shared" si="95"/>
        <v>296.34192817562496</v>
      </c>
      <c r="F2032" s="50">
        <f>'貼り付けシート（日射量等）'!G2029/3.6*10^3</f>
        <v>99.999999999999986</v>
      </c>
      <c r="G2032" s="50">
        <f>'貼り付けシート（日射量等）'!H2029/3.6*10^3</f>
        <v>305.5555555555556</v>
      </c>
      <c r="H2032" s="91">
        <f>RADIANS('貼り付けシート（日射量等）'!I2029)</f>
        <v>0.88662726001311931</v>
      </c>
      <c r="I2032" s="91">
        <f>IF('貼り付けシート（日射量等）'!J2029&lt;0,RADIANS(360+('貼り付けシート（日射量等）'!J2029)),RADIANS('貼り付けシート（日射量等）'!J2029))</f>
        <v>5.9882246635925451</v>
      </c>
    </row>
    <row r="2033" spans="1:9">
      <c r="A2033" s="20">
        <v>41724</v>
      </c>
      <c r="B2033" s="35" t="s">
        <v>371</v>
      </c>
      <c r="C2033" s="90">
        <f t="shared" si="93"/>
        <v>399.25900016836448</v>
      </c>
      <c r="D2033" s="90">
        <f t="shared" si="94"/>
        <v>94.835019406131707</v>
      </c>
      <c r="E2033" s="90">
        <f t="shared" si="95"/>
        <v>304.42398076223276</v>
      </c>
      <c r="F2033" s="50">
        <f>'貼り付けシート（日射量等）'!G2030/3.6*10^3</f>
        <v>99.999999999999986</v>
      </c>
      <c r="G2033" s="50">
        <f>'貼り付けシート（日射量等）'!H2030/3.6*10^3</f>
        <v>313.8888888888888</v>
      </c>
      <c r="H2033" s="91">
        <f>RADIANS('貼り付けシート（日射量等）'!I2030)</f>
        <v>0.90408055253306263</v>
      </c>
      <c r="I2033" s="91">
        <f>IF('貼り付けシート（日射量等）'!J2030&lt;0,RADIANS(360+('貼り付けシート（日射量等）'!J2030)),RADIANS('貼り付けシート（日射量等）'!J2030))</f>
        <v>0.12391837689159739</v>
      </c>
    </row>
    <row r="2034" spans="1:9">
      <c r="A2034" s="20">
        <v>41724</v>
      </c>
      <c r="B2034" s="35" t="s">
        <v>372</v>
      </c>
      <c r="C2034" s="90">
        <f t="shared" si="93"/>
        <v>200.44655825631693</v>
      </c>
      <c r="D2034" s="90">
        <f t="shared" si="94"/>
        <v>19.94738382207268</v>
      </c>
      <c r="E2034" s="90">
        <f t="shared" si="95"/>
        <v>180.49917443424425</v>
      </c>
      <c r="F2034" s="50">
        <f>'貼り付けシート（日射量等）'!G2031/3.6*10^3</f>
        <v>22.222222222222221</v>
      </c>
      <c r="G2034" s="50">
        <f>'貼り付けシート（日射量等）'!H2031/3.6*10^3</f>
        <v>186.11111111111111</v>
      </c>
      <c r="H2034" s="91">
        <f>RADIANS('貼り付けシート（日射量等）'!I2031)</f>
        <v>0.83950337020927257</v>
      </c>
      <c r="I2034" s="91">
        <f>IF('貼り付けシート（日射量等）'!J2031&lt;0,RADIANS(360+('貼り付けシート（日射量等）'!J2031)),RADIANS('貼り付けシート（日射量等）'!J2031))</f>
        <v>0.52010811709431026</v>
      </c>
    </row>
    <row r="2035" spans="1:9">
      <c r="A2035" s="20">
        <v>41724</v>
      </c>
      <c r="B2035" s="35" t="s">
        <v>373</v>
      </c>
      <c r="C2035" s="90">
        <f t="shared" si="93"/>
        <v>143.4478602343882</v>
      </c>
      <c r="D2035" s="90">
        <f t="shared" si="94"/>
        <v>8.7469837909223376</v>
      </c>
      <c r="E2035" s="90">
        <f t="shared" si="95"/>
        <v>134.70087644346586</v>
      </c>
      <c r="F2035" s="50">
        <f>'貼り付けシート（日射量等）'!G2032/3.6*10^3</f>
        <v>11.111111111111111</v>
      </c>
      <c r="G2035" s="50">
        <f>'貼り付けシート（日射量等）'!H2032/3.6*10^3</f>
        <v>138.88888888888889</v>
      </c>
      <c r="H2035" s="91">
        <f>RADIANS('貼り付けシート（日射量等）'!I2032)</f>
        <v>0.71383966406568078</v>
      </c>
      <c r="I2035" s="91">
        <f>IF('貼り付けシート（日射量等）'!J2032&lt;0,RADIANS(360+('貼り付けシート（日射量等）'!J2032)),RADIANS('貼り付けシート（日射量等）'!J2032))</f>
        <v>0.84299402871326112</v>
      </c>
    </row>
    <row r="2036" spans="1:9">
      <c r="A2036" s="20">
        <v>41724</v>
      </c>
      <c r="B2036" s="35" t="s">
        <v>374</v>
      </c>
      <c r="C2036" s="90">
        <f t="shared" si="93"/>
        <v>114.68829214470473</v>
      </c>
      <c r="D2036" s="90">
        <f t="shared" si="94"/>
        <v>6.9275909899320371</v>
      </c>
      <c r="E2036" s="90">
        <f t="shared" si="95"/>
        <v>107.76070115477269</v>
      </c>
      <c r="F2036" s="50">
        <f>'貼り付けシート（日射量等）'!G2033/3.6*10^3</f>
        <v>11.111111111111111</v>
      </c>
      <c r="G2036" s="50">
        <f>'貼り付けシート（日射量等）'!H2033/3.6*10^3</f>
        <v>111.11111111111111</v>
      </c>
      <c r="H2036" s="91">
        <f>RADIANS('貼り付けシート（日射量等）'!I2033)</f>
        <v>0.54803338512621946</v>
      </c>
      <c r="I2036" s="91">
        <f>IF('貼り付けシート（日射量等）'!J2033&lt;0,RADIANS(360+('貼り付けシート（日射量等）'!J2033)),RADIANS('貼り付けシート（日射量等）'!J2033))</f>
        <v>1.0943214410004447</v>
      </c>
    </row>
    <row r="2037" spans="1:9">
      <c r="A2037" s="20">
        <v>41724</v>
      </c>
      <c r="B2037" s="35" t="s">
        <v>375</v>
      </c>
      <c r="C2037" s="90">
        <f t="shared" si="93"/>
        <v>77.005424681308412</v>
      </c>
      <c r="D2037" s="90">
        <f t="shared" si="94"/>
        <v>6.960968930706156</v>
      </c>
      <c r="E2037" s="90">
        <f t="shared" si="95"/>
        <v>70.044455750602253</v>
      </c>
      <c r="F2037" s="50">
        <f>'貼り付けシート（日射量等）'!G2034/3.6*10^3</f>
        <v>16.666666666666668</v>
      </c>
      <c r="G2037" s="50">
        <f>'貼り付けシート（日射量等）'!H2034/3.6*10^3</f>
        <v>72.222222222222229</v>
      </c>
      <c r="H2037" s="91">
        <f>RADIANS('貼り付けシート（日射量等）'!I2034)</f>
        <v>0.36128315516282622</v>
      </c>
      <c r="I2037" s="91">
        <f>IF('貼り付けシート（日射量等）'!J2034&lt;0,RADIANS(360+('貼り付けシート（日射量等）'!J2034)),RADIANS('貼り付けシート（日射量等）'!J2034))</f>
        <v>1.3002702927357754</v>
      </c>
    </row>
    <row r="2038" spans="1:9">
      <c r="A2038" s="20">
        <v>41724</v>
      </c>
      <c r="B2038" s="35" t="s">
        <v>376</v>
      </c>
      <c r="C2038" s="90">
        <f t="shared" si="93"/>
        <v>36.984543979856142</v>
      </c>
      <c r="D2038" s="90">
        <f t="shared" si="94"/>
        <v>4.6563336334243335</v>
      </c>
      <c r="E2038" s="90">
        <f t="shared" si="95"/>
        <v>32.32821034643181</v>
      </c>
      <c r="F2038" s="50">
        <f>'貼り付けシート（日射量等）'!G2035/3.6*10^3</f>
        <v>24.999999999999996</v>
      </c>
      <c r="G2038" s="50">
        <f>'貼り付けシート（日射量等）'!H2035/3.6*10^3</f>
        <v>33.333333333333336</v>
      </c>
      <c r="H2038" s="91">
        <f>RADIANS('貼り付けシート（日射量等）'!I2035)</f>
        <v>0.16580627893946132</v>
      </c>
      <c r="I2038" s="91">
        <f>IF('貼り付けシート（日射量等）'!J2035&lt;0,RADIANS(360+('貼り付けシート（日射量等）'!J2035)),RADIANS('貼り付けシート（日射量等）'!J2035))</f>
        <v>1.4782938764391971</v>
      </c>
    </row>
    <row r="2039" spans="1:9">
      <c r="A2039" s="20">
        <v>41724</v>
      </c>
      <c r="B2039" s="35" t="s">
        <v>377</v>
      </c>
      <c r="C2039" s="90">
        <f t="shared" si="93"/>
        <v>2.6940175288693173</v>
      </c>
      <c r="D2039" s="90">
        <f t="shared" si="94"/>
        <v>0</v>
      </c>
      <c r="E2039" s="90">
        <f t="shared" si="95"/>
        <v>2.6940175288693173</v>
      </c>
      <c r="F2039" s="50">
        <f>'貼り付けシート（日射量等）'!G2036/3.6*10^3</f>
        <v>0</v>
      </c>
      <c r="G2039" s="50">
        <f>'貼り付けシート（日射量等）'!H2036/3.6*10^3</f>
        <v>2.7777777777777777</v>
      </c>
      <c r="H2039" s="91">
        <f>RADIANS('貼り付けシート（日射量等）'!I2036)</f>
        <v>0</v>
      </c>
      <c r="I2039" s="91">
        <f>IF('貼り付けシート（日射量等）'!J2036&lt;0,RADIANS(360+('貼り付けシート（日射量等）'!J2036)),RADIANS('貼り付けシート（日射量等）'!J2036))</f>
        <v>0</v>
      </c>
    </row>
    <row r="2040" spans="1:9">
      <c r="A2040" s="20">
        <v>41724</v>
      </c>
      <c r="B2040" s="35" t="s">
        <v>378</v>
      </c>
      <c r="C2040" s="90">
        <f t="shared" si="93"/>
        <v>0</v>
      </c>
      <c r="D2040" s="90">
        <f t="shared" si="94"/>
        <v>0</v>
      </c>
      <c r="E2040" s="90">
        <f t="shared" si="95"/>
        <v>0</v>
      </c>
      <c r="F2040" s="50">
        <f>'貼り付けシート（日射量等）'!G2037/3.6*10^3</f>
        <v>0</v>
      </c>
      <c r="G2040" s="50">
        <f>'貼り付けシート（日射量等）'!H2037/3.6*10^3</f>
        <v>0</v>
      </c>
      <c r="H2040" s="91">
        <f>RADIANS('貼り付けシート（日射量等）'!I2037)</f>
        <v>0</v>
      </c>
      <c r="I2040" s="91">
        <f>IF('貼り付けシート（日射量等）'!J2037&lt;0,RADIANS(360+('貼り付けシート（日射量等）'!J2037)),RADIANS('貼り付けシート（日射量等）'!J2037))</f>
        <v>0</v>
      </c>
    </row>
    <row r="2041" spans="1:9">
      <c r="A2041" s="20">
        <v>41724</v>
      </c>
      <c r="B2041" s="35" t="s">
        <v>379</v>
      </c>
      <c r="C2041" s="90">
        <f t="shared" si="93"/>
        <v>0</v>
      </c>
      <c r="D2041" s="90">
        <f t="shared" si="94"/>
        <v>0</v>
      </c>
      <c r="E2041" s="90">
        <f t="shared" si="95"/>
        <v>0</v>
      </c>
      <c r="F2041" s="50">
        <f>'貼り付けシート（日射量等）'!G2038/3.6*10^3</f>
        <v>0</v>
      </c>
      <c r="G2041" s="50">
        <f>'貼り付けシート（日射量等）'!H2038/3.6*10^3</f>
        <v>0</v>
      </c>
      <c r="H2041" s="91">
        <f>RADIANS('貼り付けシート（日射量等）'!I2038)</f>
        <v>0</v>
      </c>
      <c r="I2041" s="91">
        <f>IF('貼り付けシート（日射量等）'!J2038&lt;0,RADIANS(360+('貼り付けシート（日射量等）'!J2038)),RADIANS('貼り付けシート（日射量等）'!J2038))</f>
        <v>0</v>
      </c>
    </row>
    <row r="2042" spans="1:9">
      <c r="A2042" s="20">
        <v>41724</v>
      </c>
      <c r="B2042" s="35" t="s">
        <v>380</v>
      </c>
      <c r="C2042" s="90">
        <f t="shared" si="93"/>
        <v>0</v>
      </c>
      <c r="D2042" s="90">
        <f t="shared" si="94"/>
        <v>0</v>
      </c>
      <c r="E2042" s="90">
        <f t="shared" si="95"/>
        <v>0</v>
      </c>
      <c r="F2042" s="50">
        <f>'貼り付けシート（日射量等）'!G2039/3.6*10^3</f>
        <v>0</v>
      </c>
      <c r="G2042" s="50">
        <f>'貼り付けシート（日射量等）'!H2039/3.6*10^3</f>
        <v>0</v>
      </c>
      <c r="H2042" s="91">
        <f>RADIANS('貼り付けシート（日射量等）'!I2039)</f>
        <v>0</v>
      </c>
      <c r="I2042" s="91">
        <f>IF('貼り付けシート（日射量等）'!J2039&lt;0,RADIANS(360+('貼り付けシート（日射量等）'!J2039)),RADIANS('貼り付けシート（日射量等）'!J2039))</f>
        <v>0</v>
      </c>
    </row>
    <row r="2043" spans="1:9">
      <c r="A2043" s="20">
        <v>41724</v>
      </c>
      <c r="B2043" s="35" t="s">
        <v>381</v>
      </c>
      <c r="C2043" s="90">
        <f t="shared" si="93"/>
        <v>0</v>
      </c>
      <c r="D2043" s="90">
        <f t="shared" si="94"/>
        <v>0</v>
      </c>
      <c r="E2043" s="90">
        <f t="shared" si="95"/>
        <v>0</v>
      </c>
      <c r="F2043" s="50">
        <f>'貼り付けシート（日射量等）'!G2040/3.6*10^3</f>
        <v>0</v>
      </c>
      <c r="G2043" s="50">
        <f>'貼り付けシート（日射量等）'!H2040/3.6*10^3</f>
        <v>0</v>
      </c>
      <c r="H2043" s="91">
        <f>RADIANS('貼り付けシート（日射量等）'!I2040)</f>
        <v>0</v>
      </c>
      <c r="I2043" s="91">
        <f>IF('貼り付けシート（日射量等）'!J2040&lt;0,RADIANS(360+('貼り付けシート（日射量等）'!J2040)),RADIANS('貼り付けシート（日射量等）'!J2040))</f>
        <v>0</v>
      </c>
    </row>
    <row r="2044" spans="1:9">
      <c r="A2044" s="20">
        <v>41724</v>
      </c>
      <c r="B2044" s="35" t="s">
        <v>382</v>
      </c>
      <c r="C2044" s="90">
        <f t="shared" si="93"/>
        <v>0</v>
      </c>
      <c r="D2044" s="90">
        <f t="shared" si="94"/>
        <v>0</v>
      </c>
      <c r="E2044" s="90">
        <f t="shared" si="95"/>
        <v>0</v>
      </c>
      <c r="F2044" s="50">
        <f>'貼り付けシート（日射量等）'!G2041/3.6*10^3</f>
        <v>0</v>
      </c>
      <c r="G2044" s="50">
        <f>'貼り付けシート（日射量等）'!H2041/3.6*10^3</f>
        <v>0</v>
      </c>
      <c r="H2044" s="91">
        <f>RADIANS('貼り付けシート（日射量等）'!I2041)</f>
        <v>0</v>
      </c>
      <c r="I2044" s="91">
        <f>IF('貼り付けシート（日射量等）'!J2041&lt;0,RADIANS(360+('貼り付けシート（日射量等）'!J2041)),RADIANS('貼り付けシート（日射量等）'!J2041))</f>
        <v>0</v>
      </c>
    </row>
    <row r="2045" spans="1:9">
      <c r="A2045" s="20">
        <v>41724</v>
      </c>
      <c r="B2045" s="35" t="s">
        <v>383</v>
      </c>
      <c r="C2045" s="90">
        <f t="shared" si="93"/>
        <v>0</v>
      </c>
      <c r="D2045" s="90">
        <f t="shared" si="94"/>
        <v>0</v>
      </c>
      <c r="E2045" s="90">
        <f t="shared" si="95"/>
        <v>0</v>
      </c>
      <c r="F2045" s="50">
        <f>'貼り付けシート（日射量等）'!G2042/3.6*10^3</f>
        <v>0</v>
      </c>
      <c r="G2045" s="50">
        <f>'貼り付けシート（日射量等）'!H2042/3.6*10^3</f>
        <v>0</v>
      </c>
      <c r="H2045" s="91">
        <f>RADIANS('貼り付けシート（日射量等）'!I2042)</f>
        <v>0</v>
      </c>
      <c r="I2045" s="91">
        <f>IF('貼り付けシート（日射量等）'!J2042&lt;0,RADIANS(360+('貼り付けシート（日射量等）'!J2042)),RADIANS('貼り付けシート（日射量等）'!J2042))</f>
        <v>0</v>
      </c>
    </row>
    <row r="2046" spans="1:9">
      <c r="A2046" s="20">
        <v>41725</v>
      </c>
      <c r="B2046" s="35" t="s">
        <v>360</v>
      </c>
      <c r="C2046" s="90">
        <f t="shared" si="93"/>
        <v>0</v>
      </c>
      <c r="D2046" s="90">
        <f t="shared" si="94"/>
        <v>0</v>
      </c>
      <c r="E2046" s="90">
        <f t="shared" si="95"/>
        <v>0</v>
      </c>
      <c r="F2046" s="50">
        <f>'貼り付けシート（日射量等）'!G2043/3.6*10^3</f>
        <v>0</v>
      </c>
      <c r="G2046" s="50">
        <f>'貼り付けシート（日射量等）'!H2043/3.6*10^3</f>
        <v>0</v>
      </c>
      <c r="H2046" s="91">
        <f>RADIANS('貼り付けシート（日射量等）'!I2043)</f>
        <v>0</v>
      </c>
      <c r="I2046" s="91">
        <f>IF('貼り付けシート（日射量等）'!J2043&lt;0,RADIANS(360+('貼り付けシート（日射量等）'!J2043)),RADIANS('貼り付けシート（日射量等）'!J2043))</f>
        <v>0</v>
      </c>
    </row>
    <row r="2047" spans="1:9">
      <c r="A2047" s="20">
        <v>41725</v>
      </c>
      <c r="B2047" s="35" t="s">
        <v>361</v>
      </c>
      <c r="C2047" s="90">
        <f t="shared" si="93"/>
        <v>0</v>
      </c>
      <c r="D2047" s="90">
        <f t="shared" si="94"/>
        <v>0</v>
      </c>
      <c r="E2047" s="90">
        <f t="shared" si="95"/>
        <v>0</v>
      </c>
      <c r="F2047" s="50">
        <f>'貼り付けシート（日射量等）'!G2044/3.6*10^3</f>
        <v>0</v>
      </c>
      <c r="G2047" s="50">
        <f>'貼り付けシート（日射量等）'!H2044/3.6*10^3</f>
        <v>0</v>
      </c>
      <c r="H2047" s="91">
        <f>RADIANS('貼り付けシート（日射量等）'!I2044)</f>
        <v>0</v>
      </c>
      <c r="I2047" s="91">
        <f>IF('貼り付けシート（日射量等）'!J2044&lt;0,RADIANS(360+('貼り付けシート（日射量等）'!J2044)),RADIANS('貼り付けシート（日射量等）'!J2044))</f>
        <v>0</v>
      </c>
    </row>
    <row r="2048" spans="1:9">
      <c r="A2048" s="20">
        <v>41725</v>
      </c>
      <c r="B2048" s="35" t="s">
        <v>362</v>
      </c>
      <c r="C2048" s="90">
        <f t="shared" si="93"/>
        <v>0</v>
      </c>
      <c r="D2048" s="90">
        <f t="shared" si="94"/>
        <v>0</v>
      </c>
      <c r="E2048" s="90">
        <f t="shared" si="95"/>
        <v>0</v>
      </c>
      <c r="F2048" s="50">
        <f>'貼り付けシート（日射量等）'!G2045/3.6*10^3</f>
        <v>0</v>
      </c>
      <c r="G2048" s="50">
        <f>'貼り付けシート（日射量等）'!H2045/3.6*10^3</f>
        <v>0</v>
      </c>
      <c r="H2048" s="91">
        <f>RADIANS('貼り付けシート（日射量等）'!I2045)</f>
        <v>0</v>
      </c>
      <c r="I2048" s="91">
        <f>IF('貼り付けシート（日射量等）'!J2045&lt;0,RADIANS(360+('貼り付けシート（日射量等）'!J2045)),RADIANS('貼り付けシート（日射量等）'!J2045))</f>
        <v>0</v>
      </c>
    </row>
    <row r="2049" spans="1:9">
      <c r="A2049" s="20">
        <v>41725</v>
      </c>
      <c r="B2049" s="35" t="s">
        <v>363</v>
      </c>
      <c r="C2049" s="90">
        <f t="shared" si="93"/>
        <v>0</v>
      </c>
      <c r="D2049" s="90">
        <f t="shared" si="94"/>
        <v>0</v>
      </c>
      <c r="E2049" s="90">
        <f t="shared" si="95"/>
        <v>0</v>
      </c>
      <c r="F2049" s="50">
        <f>'貼り付けシート（日射量等）'!G2046/3.6*10^3</f>
        <v>0</v>
      </c>
      <c r="G2049" s="50">
        <f>'貼り付けシート（日射量等）'!H2046/3.6*10^3</f>
        <v>0</v>
      </c>
      <c r="H2049" s="91">
        <f>RADIANS('貼り付けシート（日射量等）'!I2046)</f>
        <v>0</v>
      </c>
      <c r="I2049" s="91">
        <f>IF('貼り付けシート（日射量等）'!J2046&lt;0,RADIANS(360+('貼り付けシート（日射量等）'!J2046)),RADIANS('貼り付けシート（日射量等）'!J2046))</f>
        <v>0</v>
      </c>
    </row>
    <row r="2050" spans="1:9">
      <c r="A2050" s="20">
        <v>41725</v>
      </c>
      <c r="B2050" s="35" t="s">
        <v>364</v>
      </c>
      <c r="C2050" s="90">
        <f t="shared" si="93"/>
        <v>0</v>
      </c>
      <c r="D2050" s="90">
        <f t="shared" si="94"/>
        <v>0</v>
      </c>
      <c r="E2050" s="90">
        <f t="shared" si="95"/>
        <v>0</v>
      </c>
      <c r="F2050" s="50">
        <f>'貼り付けシート（日射量等）'!G2047/3.6*10^3</f>
        <v>0</v>
      </c>
      <c r="G2050" s="50">
        <f>'貼り付けシート（日射量等）'!H2047/3.6*10^3</f>
        <v>0</v>
      </c>
      <c r="H2050" s="91">
        <f>RADIANS('貼り付けシート（日射量等）'!I2047)</f>
        <v>0</v>
      </c>
      <c r="I2050" s="91">
        <f>IF('貼り付けシート（日射量等）'!J2047&lt;0,RADIANS(360+('貼り付けシート（日射量等）'!J2047)),RADIANS('貼り付けシート（日射量等）'!J2047))</f>
        <v>0</v>
      </c>
    </row>
    <row r="2051" spans="1:9">
      <c r="A2051" s="20">
        <v>41725</v>
      </c>
      <c r="B2051" s="35" t="s">
        <v>365</v>
      </c>
      <c r="C2051" s="90">
        <f t="shared" si="93"/>
        <v>22.030338239895698</v>
      </c>
      <c r="D2051" s="90">
        <f t="shared" si="94"/>
        <v>3.1722155378104779</v>
      </c>
      <c r="E2051" s="90">
        <f t="shared" si="95"/>
        <v>18.858122702085222</v>
      </c>
      <c r="F2051" s="50">
        <f>'貼り付けシート（日射量等）'!G2048/3.6*10^3</f>
        <v>36.111111111111114</v>
      </c>
      <c r="G2051" s="50">
        <f>'貼り付けシート（日射量等）'!H2048/3.6*10^3</f>
        <v>19.444444444444446</v>
      </c>
      <c r="H2051" s="91">
        <f>RADIANS('貼り付けシート（日射量等）'!I2048)</f>
        <v>8.7266462599716474E-2</v>
      </c>
      <c r="I2051" s="91">
        <f>IF('貼り付けシート（日射量等）'!J2048&lt;0,RADIANS(360+('貼り付けシート（日射量等）'!J2048)),RADIANS('貼り付けシート（日射量等）'!J2048))</f>
        <v>4.7298422729046328</v>
      </c>
    </row>
    <row r="2052" spans="1:9">
      <c r="A2052" s="20">
        <v>41725</v>
      </c>
      <c r="B2052" s="35" t="s">
        <v>366</v>
      </c>
      <c r="C2052" s="90">
        <f t="shared" si="93"/>
        <v>97.222350120329793</v>
      </c>
      <c r="D2052" s="90">
        <f t="shared" si="94"/>
        <v>19.095841783119603</v>
      </c>
      <c r="E2052" s="90">
        <f t="shared" si="95"/>
        <v>78.126508337210183</v>
      </c>
      <c r="F2052" s="50">
        <f>'貼り付けシート（日射量等）'!G2049/3.6*10^3</f>
        <v>58.333333333333329</v>
      </c>
      <c r="G2052" s="50">
        <f>'貼り付けシート（日射量等）'!H2049/3.6*10^3</f>
        <v>80.555555555555543</v>
      </c>
      <c r="H2052" s="91">
        <f>RADIANS('貼り付けシート（日射量等）'!I2049)</f>
        <v>0.28623399732707</v>
      </c>
      <c r="I2052" s="91">
        <f>IF('貼り付けシート（日射量等）'!J2049&lt;0,RADIANS(360+('貼り付けシート（日射量等）'!J2049)),RADIANS('貼り付けシート（日射量等）'!J2049))</f>
        <v>4.9026298688520713</v>
      </c>
    </row>
    <row r="2053" spans="1:9">
      <c r="A2053" s="20">
        <v>41725</v>
      </c>
      <c r="B2053" s="35" t="s">
        <v>367</v>
      </c>
      <c r="C2053" s="90">
        <f t="shared" si="93"/>
        <v>351.45940564942839</v>
      </c>
      <c r="D2053" s="90">
        <f t="shared" si="94"/>
        <v>192.51237144613864</v>
      </c>
      <c r="E2053" s="90">
        <f t="shared" si="95"/>
        <v>158.94703420328972</v>
      </c>
      <c r="F2053" s="50">
        <f>'貼り付けシート（日射量等）'!G2050/3.6*10^3</f>
        <v>352.77777777777783</v>
      </c>
      <c r="G2053" s="50">
        <f>'貼り付けシート（日射量等）'!H2050/3.6*10^3</f>
        <v>163.88888888888889</v>
      </c>
      <c r="H2053" s="91">
        <f>RADIANS('貼り付けシート（日射量等）'!I2050)</f>
        <v>0.4782202150464463</v>
      </c>
      <c r="I2053" s="91">
        <f>IF('貼り付けシート（日射量等）'!J2050&lt;0,RADIANS(360+('貼り付けシート（日射量等）'!J2050)),RADIANS('貼り付けシート（日射量等）'!J2050))</f>
        <v>5.0946160865714472</v>
      </c>
    </row>
    <row r="2054" spans="1:9">
      <c r="A2054" s="20">
        <v>41725</v>
      </c>
      <c r="B2054" s="35" t="s">
        <v>368</v>
      </c>
      <c r="C2054" s="90">
        <f t="shared" si="93"/>
        <v>280.23892862746146</v>
      </c>
      <c r="D2054" s="90">
        <f t="shared" si="94"/>
        <v>64.717526317916096</v>
      </c>
      <c r="E2054" s="90">
        <f t="shared" si="95"/>
        <v>215.52140230954538</v>
      </c>
      <c r="F2054" s="50">
        <f>'貼り付けシート（日射量等）'!G2051/3.6*10^3</f>
        <v>88.888888888888886</v>
      </c>
      <c r="G2054" s="50">
        <f>'貼り付けシート（日射量等）'!H2051/3.6*10^3</f>
        <v>222.22222222222223</v>
      </c>
      <c r="H2054" s="91">
        <f>RADIANS('貼り付けシート（日射量等）'!I2051)</f>
        <v>0.6544984694978736</v>
      </c>
      <c r="I2054" s="91">
        <f>IF('貼り付けシート（日射量等）'!J2051&lt;0,RADIANS(360+('貼り付けシート（日射量等）'!J2051)),RADIANS('貼り付けシート（日射量等）'!J2051))</f>
        <v>5.3249995478346994</v>
      </c>
    </row>
    <row r="2055" spans="1:9">
      <c r="A2055" s="20">
        <v>41725</v>
      </c>
      <c r="B2055" s="35" t="s">
        <v>369</v>
      </c>
      <c r="C2055" s="90">
        <f t="shared" ref="C2055:C2118" si="96">IF(D2055&lt;0,E2055,D2055+E2055)</f>
        <v>434.16151716855188</v>
      </c>
      <c r="D2055" s="90">
        <f t="shared" ref="D2055:D2118" si="97">F2055*(SIN(H2055)*COS($O$5)+COS(H2055)*SIN($O$5)*COS($O$4-I2055))</f>
        <v>145.90164157953492</v>
      </c>
      <c r="E2055" s="90">
        <f t="shared" ref="E2055:E2118" si="98">G2055*(1+COS($O$5))/2</f>
        <v>288.25987558901693</v>
      </c>
      <c r="F2055" s="50">
        <f>'貼り付けシート（日射量等）'!G2052/3.6*10^3</f>
        <v>169.44444444444443</v>
      </c>
      <c r="G2055" s="50">
        <f>'貼り付けシート（日射量等）'!H2052/3.6*10^3</f>
        <v>297.22222222222223</v>
      </c>
      <c r="H2055" s="91">
        <f>RADIANS('貼り付けシート（日射量等）'!I2052)</f>
        <v>0.79936079741340293</v>
      </c>
      <c r="I2055" s="91">
        <f>IF('貼り付けシート（日射量等）'!J2052&lt;0,RADIANS(360+('貼り付けシート（日射量等）'!J2052)),RADIANS('貼り付けシート（日射量等）'!J2052))</f>
        <v>5.616469532917753</v>
      </c>
    </row>
    <row r="2056" spans="1:9">
      <c r="A2056" s="20">
        <v>41725</v>
      </c>
      <c r="B2056" s="35" t="s">
        <v>370</v>
      </c>
      <c r="C2056" s="90">
        <f t="shared" si="96"/>
        <v>326.5898251175999</v>
      </c>
      <c r="D2056" s="90">
        <f t="shared" si="97"/>
        <v>59.88208975953755</v>
      </c>
      <c r="E2056" s="90">
        <f t="shared" si="98"/>
        <v>266.70773535806234</v>
      </c>
      <c r="F2056" s="50">
        <f>'貼り付けシート（日射量等）'!G2053/3.6*10^3</f>
        <v>63.888888888888886</v>
      </c>
      <c r="G2056" s="50">
        <f>'貼り付けシート（日射量等）'!H2053/3.6*10^3</f>
        <v>274.99999999999994</v>
      </c>
      <c r="H2056" s="91">
        <f>RADIANS('貼り付けシート（日射量等）'!I2053)</f>
        <v>0.89360857702109675</v>
      </c>
      <c r="I2056" s="91">
        <f>IF('貼り付けシート（日射量等）'!J2053&lt;0,RADIANS(360+('貼り付けシート（日射量等）'!J2053)),RADIANS('貼り付けシート（日射量等）'!J2053))</f>
        <v>5.98647933434055</v>
      </c>
    </row>
    <row r="2057" spans="1:9">
      <c r="A2057" s="20">
        <v>41725</v>
      </c>
      <c r="B2057" s="35" t="s">
        <v>371</v>
      </c>
      <c r="C2057" s="90">
        <f t="shared" si="96"/>
        <v>539.87686133069985</v>
      </c>
      <c r="D2057" s="90">
        <f t="shared" si="97"/>
        <v>211.20672280864315</v>
      </c>
      <c r="E2057" s="90">
        <f t="shared" si="98"/>
        <v>328.67013852205667</v>
      </c>
      <c r="F2057" s="50">
        <f>'貼り付けシート（日射量等）'!G2054/3.6*10^3</f>
        <v>222.22222222222223</v>
      </c>
      <c r="G2057" s="50">
        <f>'貼り付けシート（日射量等）'!H2054/3.6*10^3</f>
        <v>338.88888888888886</v>
      </c>
      <c r="H2057" s="91">
        <f>RADIANS('貼り付けシート（日射量等）'!I2054)</f>
        <v>0.91106186954104007</v>
      </c>
      <c r="I2057" s="91">
        <f>IF('貼り付けシート（日射量等）'!J2054&lt;0,RADIANS(360+('貼り付けシート（日射量等）'!J2054)),RADIANS('貼り付けシート（日射量等）'!J2054))</f>
        <v>0.12740903539558607</v>
      </c>
    </row>
    <row r="2058" spans="1:9">
      <c r="A2058" s="20">
        <v>41725</v>
      </c>
      <c r="B2058" s="35" t="s">
        <v>372</v>
      </c>
      <c r="C2058" s="90">
        <f t="shared" si="96"/>
        <v>359.97068933150854</v>
      </c>
      <c r="D2058" s="90">
        <f t="shared" si="97"/>
        <v>82.486883857968877</v>
      </c>
      <c r="E2058" s="90">
        <f t="shared" si="98"/>
        <v>277.48380547353963</v>
      </c>
      <c r="F2058" s="50">
        <f>'貼り付けシート（日射量等）'!G2055/3.6*10^3</f>
        <v>91.666666666666671</v>
      </c>
      <c r="G2058" s="50">
        <f>'貼り付けシート（日射量等）'!H2055/3.6*10^3</f>
        <v>286.11111111111109</v>
      </c>
      <c r="H2058" s="91">
        <f>RADIANS('貼り付けシート（日射量等）'!I2055)</f>
        <v>0.84648468721724979</v>
      </c>
      <c r="I2058" s="91">
        <f>IF('貼り付けシート（日射量等）'!J2055&lt;0,RADIANS(360+('貼り付けシート（日射量等）'!J2055)),RADIANS('貼り付けシート（日射量等）'!J2055))</f>
        <v>0.52534410485029326</v>
      </c>
    </row>
    <row r="2059" spans="1:9">
      <c r="A2059" s="20">
        <v>41725</v>
      </c>
      <c r="B2059" s="35" t="s">
        <v>373</v>
      </c>
      <c r="C2059" s="90">
        <f t="shared" si="96"/>
        <v>155.92978153982699</v>
      </c>
      <c r="D2059" s="90">
        <f t="shared" si="97"/>
        <v>13.146852509753161</v>
      </c>
      <c r="E2059" s="90">
        <f t="shared" si="98"/>
        <v>142.78292903007383</v>
      </c>
      <c r="F2059" s="50">
        <f>'貼り付けシート（日射量等）'!G2056/3.6*10^3</f>
        <v>16.666666666666668</v>
      </c>
      <c r="G2059" s="50">
        <f>'貼り付けシート（日射量等）'!H2056/3.6*10^3</f>
        <v>147.22222222222223</v>
      </c>
      <c r="H2059" s="91">
        <f>RADIANS('貼り付けシート（日射量等）'!I2056)</f>
        <v>0.71907565182166377</v>
      </c>
      <c r="I2059" s="91">
        <f>IF('貼り付けシート（日射量等）'!J2056&lt;0,RADIANS(360+('貼り付けシート（日射量等）'!J2056)),RADIANS('貼り付けシート（日射量等）'!J2056))</f>
        <v>0.84997534572123856</v>
      </c>
    </row>
    <row r="2060" spans="1:9">
      <c r="A2060" s="20">
        <v>41725</v>
      </c>
      <c r="B2060" s="35" t="s">
        <v>374</v>
      </c>
      <c r="C2060" s="90">
        <f t="shared" si="96"/>
        <v>124.5293907131844</v>
      </c>
      <c r="D2060" s="90">
        <f t="shared" si="97"/>
        <v>8.6866369718037522</v>
      </c>
      <c r="E2060" s="90">
        <f t="shared" si="98"/>
        <v>115.84275374138065</v>
      </c>
      <c r="F2060" s="50">
        <f>'貼り付けシート（日射量等）'!G2057/3.6*10^3</f>
        <v>13.888888888888889</v>
      </c>
      <c r="G2060" s="50">
        <f>'貼り付けシート（日射量等）'!H2057/3.6*10^3</f>
        <v>119.44444444444444</v>
      </c>
      <c r="H2060" s="91">
        <f>RADIANS('貼り付けシート（日射量等）'!I2057)</f>
        <v>0.55326937288220246</v>
      </c>
      <c r="I2060" s="91">
        <f>IF('貼り付けシート（日射量等）'!J2057&lt;0,RADIANS(360+('貼り付けシート（日射量等）'!J2057)),RADIANS('貼り付けシート（日射量等）'!J2057))</f>
        <v>1.101302758008422</v>
      </c>
    </row>
    <row r="2061" spans="1:9">
      <c r="A2061" s="20">
        <v>41725</v>
      </c>
      <c r="B2061" s="35" t="s">
        <v>375</v>
      </c>
      <c r="C2061" s="90">
        <f t="shared" si="96"/>
        <v>87.43757276582933</v>
      </c>
      <c r="D2061" s="90">
        <f t="shared" si="97"/>
        <v>9.3110644286191491</v>
      </c>
      <c r="E2061" s="90">
        <f t="shared" si="98"/>
        <v>78.126508337210183</v>
      </c>
      <c r="F2061" s="50">
        <f>'貼り付けシート（日射量等）'!G2058/3.6*10^3</f>
        <v>22.222222222222221</v>
      </c>
      <c r="G2061" s="50">
        <f>'貼り付けシート（日射量等）'!H2058/3.6*10^3</f>
        <v>80.555555555555543</v>
      </c>
      <c r="H2061" s="91">
        <f>RADIANS('貼り付けシート（日射量等）'!I2058)</f>
        <v>0.36477381366681483</v>
      </c>
      <c r="I2061" s="91">
        <f>IF('貼り付けシート（日射量等）'!J2058&lt;0,RADIANS(360+('貼り付けシート（日射量等）'!J2058)),RADIANS('貼り付けシート（日射量等）'!J2058))</f>
        <v>1.3055062804917585</v>
      </c>
    </row>
    <row r="2062" spans="1:9">
      <c r="A2062" s="20">
        <v>41725</v>
      </c>
      <c r="B2062" s="35" t="s">
        <v>376</v>
      </c>
      <c r="C2062" s="90">
        <f t="shared" si="96"/>
        <v>40.739932288061446</v>
      </c>
      <c r="D2062" s="90">
        <f t="shared" si="97"/>
        <v>5.7177044127603214</v>
      </c>
      <c r="E2062" s="90">
        <f t="shared" si="98"/>
        <v>35.022227875301127</v>
      </c>
      <c r="F2062" s="50">
        <f>'貼り付けシート（日射量等）'!G2059/3.6*10^3</f>
        <v>30.555555555555554</v>
      </c>
      <c r="G2062" s="50">
        <f>'貼り付けシート（日射量等）'!H2059/3.6*10^3</f>
        <v>36.111111111111114</v>
      </c>
      <c r="H2062" s="91">
        <f>RADIANS('貼り付けシート（日射量等）'!I2059)</f>
        <v>0.16929693744344995</v>
      </c>
      <c r="I2062" s="91">
        <f>IF('貼り付けシート（日射量等）'!J2059&lt;0,RADIANS(360+('貼り付けシート（日射量等）'!J2059)),RADIANS('貼り付けシート（日射量等）'!J2059))</f>
        <v>1.4852751934471744</v>
      </c>
    </row>
    <row r="2063" spans="1:9">
      <c r="A2063" s="20">
        <v>41725</v>
      </c>
      <c r="B2063" s="35" t="s">
        <v>377</v>
      </c>
      <c r="C2063" s="90">
        <f t="shared" si="96"/>
        <v>2.6940175288693173</v>
      </c>
      <c r="D2063" s="90">
        <f t="shared" si="97"/>
        <v>0</v>
      </c>
      <c r="E2063" s="90">
        <f t="shared" si="98"/>
        <v>2.6940175288693173</v>
      </c>
      <c r="F2063" s="50">
        <f>'貼り付けシート（日射量等）'!G2060/3.6*10^3</f>
        <v>0</v>
      </c>
      <c r="G2063" s="50">
        <f>'貼り付けシート（日射量等）'!H2060/3.6*10^3</f>
        <v>2.7777777777777777</v>
      </c>
      <c r="H2063" s="91">
        <f>RADIANS('貼り付けシート（日射量等）'!I2060)</f>
        <v>0</v>
      </c>
      <c r="I2063" s="91">
        <f>IF('貼り付けシート（日射量等）'!J2060&lt;0,RADIANS(360+('貼り付けシート（日射量等）'!J2060)),RADIANS('貼り付けシート（日射量等）'!J2060))</f>
        <v>0</v>
      </c>
    </row>
    <row r="2064" spans="1:9">
      <c r="A2064" s="20">
        <v>41725</v>
      </c>
      <c r="B2064" s="35" t="s">
        <v>378</v>
      </c>
      <c r="C2064" s="90">
        <f t="shared" si="96"/>
        <v>0</v>
      </c>
      <c r="D2064" s="90">
        <f t="shared" si="97"/>
        <v>0</v>
      </c>
      <c r="E2064" s="90">
        <f t="shared" si="98"/>
        <v>0</v>
      </c>
      <c r="F2064" s="50">
        <f>'貼り付けシート（日射量等）'!G2061/3.6*10^3</f>
        <v>0</v>
      </c>
      <c r="G2064" s="50">
        <f>'貼り付けシート（日射量等）'!H2061/3.6*10^3</f>
        <v>0</v>
      </c>
      <c r="H2064" s="91">
        <f>RADIANS('貼り付けシート（日射量等）'!I2061)</f>
        <v>0</v>
      </c>
      <c r="I2064" s="91">
        <f>IF('貼り付けシート（日射量等）'!J2061&lt;0,RADIANS(360+('貼り付けシート（日射量等）'!J2061)),RADIANS('貼り付けシート（日射量等）'!J2061))</f>
        <v>0</v>
      </c>
    </row>
    <row r="2065" spans="1:9">
      <c r="A2065" s="20">
        <v>41725</v>
      </c>
      <c r="B2065" s="35" t="s">
        <v>379</v>
      </c>
      <c r="C2065" s="90">
        <f t="shared" si="96"/>
        <v>0</v>
      </c>
      <c r="D2065" s="90">
        <f t="shared" si="97"/>
        <v>0</v>
      </c>
      <c r="E2065" s="90">
        <f t="shared" si="98"/>
        <v>0</v>
      </c>
      <c r="F2065" s="50">
        <f>'貼り付けシート（日射量等）'!G2062/3.6*10^3</f>
        <v>0</v>
      </c>
      <c r="G2065" s="50">
        <f>'貼り付けシート（日射量等）'!H2062/3.6*10^3</f>
        <v>0</v>
      </c>
      <c r="H2065" s="91">
        <f>RADIANS('貼り付けシート（日射量等）'!I2062)</f>
        <v>0</v>
      </c>
      <c r="I2065" s="91">
        <f>IF('貼り付けシート（日射量等）'!J2062&lt;0,RADIANS(360+('貼り付けシート（日射量等）'!J2062)),RADIANS('貼り付けシート（日射量等）'!J2062))</f>
        <v>0</v>
      </c>
    </row>
    <row r="2066" spans="1:9">
      <c r="A2066" s="20">
        <v>41725</v>
      </c>
      <c r="B2066" s="35" t="s">
        <v>380</v>
      </c>
      <c r="C2066" s="90">
        <f t="shared" si="96"/>
        <v>0</v>
      </c>
      <c r="D2066" s="90">
        <f t="shared" si="97"/>
        <v>0</v>
      </c>
      <c r="E2066" s="90">
        <f t="shared" si="98"/>
        <v>0</v>
      </c>
      <c r="F2066" s="50">
        <f>'貼り付けシート（日射量等）'!G2063/3.6*10^3</f>
        <v>0</v>
      </c>
      <c r="G2066" s="50">
        <f>'貼り付けシート（日射量等）'!H2063/3.6*10^3</f>
        <v>0</v>
      </c>
      <c r="H2066" s="91">
        <f>RADIANS('貼り付けシート（日射量等）'!I2063)</f>
        <v>0</v>
      </c>
      <c r="I2066" s="91">
        <f>IF('貼り付けシート（日射量等）'!J2063&lt;0,RADIANS(360+('貼り付けシート（日射量等）'!J2063)),RADIANS('貼り付けシート（日射量等）'!J2063))</f>
        <v>0</v>
      </c>
    </row>
    <row r="2067" spans="1:9">
      <c r="A2067" s="20">
        <v>41725</v>
      </c>
      <c r="B2067" s="35" t="s">
        <v>381</v>
      </c>
      <c r="C2067" s="90">
        <f t="shared" si="96"/>
        <v>0</v>
      </c>
      <c r="D2067" s="90">
        <f t="shared" si="97"/>
        <v>0</v>
      </c>
      <c r="E2067" s="90">
        <f t="shared" si="98"/>
        <v>0</v>
      </c>
      <c r="F2067" s="50">
        <f>'貼り付けシート（日射量等）'!G2064/3.6*10^3</f>
        <v>0</v>
      </c>
      <c r="G2067" s="50">
        <f>'貼り付けシート（日射量等）'!H2064/3.6*10^3</f>
        <v>0</v>
      </c>
      <c r="H2067" s="91">
        <f>RADIANS('貼り付けシート（日射量等）'!I2064)</f>
        <v>0</v>
      </c>
      <c r="I2067" s="91">
        <f>IF('貼り付けシート（日射量等）'!J2064&lt;0,RADIANS(360+('貼り付けシート（日射量等）'!J2064)),RADIANS('貼り付けシート（日射量等）'!J2064))</f>
        <v>0</v>
      </c>
    </row>
    <row r="2068" spans="1:9">
      <c r="A2068" s="20">
        <v>41725</v>
      </c>
      <c r="B2068" s="35" t="s">
        <v>382</v>
      </c>
      <c r="C2068" s="90">
        <f t="shared" si="96"/>
        <v>0</v>
      </c>
      <c r="D2068" s="90">
        <f t="shared" si="97"/>
        <v>0</v>
      </c>
      <c r="E2068" s="90">
        <f t="shared" si="98"/>
        <v>0</v>
      </c>
      <c r="F2068" s="50">
        <f>'貼り付けシート（日射量等）'!G2065/3.6*10^3</f>
        <v>0</v>
      </c>
      <c r="G2068" s="50">
        <f>'貼り付けシート（日射量等）'!H2065/3.6*10^3</f>
        <v>0</v>
      </c>
      <c r="H2068" s="91">
        <f>RADIANS('貼り付けシート（日射量等）'!I2065)</f>
        <v>0</v>
      </c>
      <c r="I2068" s="91">
        <f>IF('貼り付けシート（日射量等）'!J2065&lt;0,RADIANS(360+('貼り付けシート（日射量等）'!J2065)),RADIANS('貼り付けシート（日射量等）'!J2065))</f>
        <v>0</v>
      </c>
    </row>
    <row r="2069" spans="1:9">
      <c r="A2069" s="20">
        <v>41725</v>
      </c>
      <c r="B2069" s="35" t="s">
        <v>383</v>
      </c>
      <c r="C2069" s="90">
        <f t="shared" si="96"/>
        <v>0</v>
      </c>
      <c r="D2069" s="90">
        <f t="shared" si="97"/>
        <v>0</v>
      </c>
      <c r="E2069" s="90">
        <f t="shared" si="98"/>
        <v>0</v>
      </c>
      <c r="F2069" s="50">
        <f>'貼り付けシート（日射量等）'!G2066/3.6*10^3</f>
        <v>0</v>
      </c>
      <c r="G2069" s="50">
        <f>'貼り付けシート（日射量等）'!H2066/3.6*10^3</f>
        <v>0</v>
      </c>
      <c r="H2069" s="91">
        <f>RADIANS('貼り付けシート（日射量等）'!I2066)</f>
        <v>0</v>
      </c>
      <c r="I2069" s="91">
        <f>IF('貼り付けシート（日射量等）'!J2066&lt;0,RADIANS(360+('貼り付けシート（日射量等）'!J2066)),RADIANS('貼り付けシート（日射量等）'!J2066))</f>
        <v>0</v>
      </c>
    </row>
    <row r="2070" spans="1:9">
      <c r="A2070" s="20">
        <v>41726</v>
      </c>
      <c r="B2070" s="35" t="s">
        <v>360</v>
      </c>
      <c r="C2070" s="90">
        <f t="shared" si="96"/>
        <v>0</v>
      </c>
      <c r="D2070" s="90">
        <f t="shared" si="97"/>
        <v>0</v>
      </c>
      <c r="E2070" s="90">
        <f t="shared" si="98"/>
        <v>0</v>
      </c>
      <c r="F2070" s="50">
        <f>'貼り付けシート（日射量等）'!G2067/3.6*10^3</f>
        <v>0</v>
      </c>
      <c r="G2070" s="50">
        <f>'貼り付けシート（日射量等）'!H2067/3.6*10^3</f>
        <v>0</v>
      </c>
      <c r="H2070" s="91">
        <f>RADIANS('貼り付けシート（日射量等）'!I2067)</f>
        <v>0</v>
      </c>
      <c r="I2070" s="91">
        <f>IF('貼り付けシート（日射量等）'!J2067&lt;0,RADIANS(360+('貼り付けシート（日射量等）'!J2067)),RADIANS('貼り付けシート（日射量等）'!J2067))</f>
        <v>0</v>
      </c>
    </row>
    <row r="2071" spans="1:9">
      <c r="A2071" s="20">
        <v>41726</v>
      </c>
      <c r="B2071" s="35" t="s">
        <v>361</v>
      </c>
      <c r="C2071" s="90">
        <f t="shared" si="96"/>
        <v>0</v>
      </c>
      <c r="D2071" s="90">
        <f t="shared" si="97"/>
        <v>0</v>
      </c>
      <c r="E2071" s="90">
        <f t="shared" si="98"/>
        <v>0</v>
      </c>
      <c r="F2071" s="50">
        <f>'貼り付けシート（日射量等）'!G2068/3.6*10^3</f>
        <v>0</v>
      </c>
      <c r="G2071" s="50">
        <f>'貼り付けシート（日射量等）'!H2068/3.6*10^3</f>
        <v>0</v>
      </c>
      <c r="H2071" s="91">
        <f>RADIANS('貼り付けシート（日射量等）'!I2068)</f>
        <v>0</v>
      </c>
      <c r="I2071" s="91">
        <f>IF('貼り付けシート（日射量等）'!J2068&lt;0,RADIANS(360+('貼り付けシート（日射量等）'!J2068)),RADIANS('貼り付けシート（日射量等）'!J2068))</f>
        <v>0</v>
      </c>
    </row>
    <row r="2072" spans="1:9">
      <c r="A2072" s="20">
        <v>41726</v>
      </c>
      <c r="B2072" s="35" t="s">
        <v>362</v>
      </c>
      <c r="C2072" s="90">
        <f t="shared" si="96"/>
        <v>0</v>
      </c>
      <c r="D2072" s="90">
        <f t="shared" si="97"/>
        <v>0</v>
      </c>
      <c r="E2072" s="90">
        <f t="shared" si="98"/>
        <v>0</v>
      </c>
      <c r="F2072" s="50">
        <f>'貼り付けシート（日射量等）'!G2069/3.6*10^3</f>
        <v>0</v>
      </c>
      <c r="G2072" s="50">
        <f>'貼り付けシート（日射量等）'!H2069/3.6*10^3</f>
        <v>0</v>
      </c>
      <c r="H2072" s="91">
        <f>RADIANS('貼り付けシート（日射量等）'!I2069)</f>
        <v>0</v>
      </c>
      <c r="I2072" s="91">
        <f>IF('貼り付けシート（日射量等）'!J2069&lt;0,RADIANS(360+('貼り付けシート（日射量等）'!J2069)),RADIANS('貼り付けシート（日射量等）'!J2069))</f>
        <v>0</v>
      </c>
    </row>
    <row r="2073" spans="1:9">
      <c r="A2073" s="20">
        <v>41726</v>
      </c>
      <c r="B2073" s="35" t="s">
        <v>363</v>
      </c>
      <c r="C2073" s="90">
        <f t="shared" si="96"/>
        <v>0</v>
      </c>
      <c r="D2073" s="90">
        <f t="shared" si="97"/>
        <v>0</v>
      </c>
      <c r="E2073" s="90">
        <f t="shared" si="98"/>
        <v>0</v>
      </c>
      <c r="F2073" s="50">
        <f>'貼り付けシート（日射量等）'!G2070/3.6*10^3</f>
        <v>0</v>
      </c>
      <c r="G2073" s="50">
        <f>'貼り付けシート（日射量等）'!H2070/3.6*10^3</f>
        <v>0</v>
      </c>
      <c r="H2073" s="91">
        <f>RADIANS('貼り付けシート（日射量等）'!I2070)</f>
        <v>0</v>
      </c>
      <c r="I2073" s="91">
        <f>IF('貼り付けシート（日射量等）'!J2070&lt;0,RADIANS(360+('貼り付けシート（日射量等）'!J2070)),RADIANS('貼り付けシート（日射量等）'!J2070))</f>
        <v>0</v>
      </c>
    </row>
    <row r="2074" spans="1:9">
      <c r="A2074" s="20">
        <v>41726</v>
      </c>
      <c r="B2074" s="35" t="s">
        <v>364</v>
      </c>
      <c r="C2074" s="90">
        <f t="shared" si="96"/>
        <v>0</v>
      </c>
      <c r="D2074" s="90">
        <f t="shared" si="97"/>
        <v>0</v>
      </c>
      <c r="E2074" s="90">
        <f t="shared" si="98"/>
        <v>0</v>
      </c>
      <c r="F2074" s="50">
        <f>'貼り付けシート（日射量等）'!G2071/3.6*10^3</f>
        <v>0</v>
      </c>
      <c r="G2074" s="50">
        <f>'貼り付けシート（日射量等）'!H2071/3.6*10^3</f>
        <v>0</v>
      </c>
      <c r="H2074" s="91">
        <f>RADIANS('貼り付けシート（日射量等）'!I2071)</f>
        <v>0</v>
      </c>
      <c r="I2074" s="91">
        <f>IF('貼り付けシート（日射量等）'!J2071&lt;0,RADIANS(360+('貼り付けシート（日射量等）'!J2071)),RADIANS('貼り付けシート（日射量等）'!J2071))</f>
        <v>0</v>
      </c>
    </row>
    <row r="2075" spans="1:9">
      <c r="A2075" s="20">
        <v>41726</v>
      </c>
      <c r="B2075" s="35" t="s">
        <v>365</v>
      </c>
      <c r="C2075" s="90">
        <f t="shared" si="96"/>
        <v>38.057576528526994</v>
      </c>
      <c r="D2075" s="90">
        <f t="shared" si="97"/>
        <v>11.11740123983382</v>
      </c>
      <c r="E2075" s="90">
        <f t="shared" si="98"/>
        <v>26.940175288693172</v>
      </c>
      <c r="F2075" s="50">
        <f>'貼り付けシート（日射量等）'!G2072/3.6*10^3</f>
        <v>122.22222222222221</v>
      </c>
      <c r="G2075" s="50">
        <f>'貼り付けシート（日射量等）'!H2072/3.6*10^3</f>
        <v>27.777777777777779</v>
      </c>
      <c r="H2075" s="91">
        <f>RADIANS('貼り付けシート（日射量等）'!I2072)</f>
        <v>9.250245035569947E-2</v>
      </c>
      <c r="I2075" s="91">
        <f>IF('貼り付けシート（日射量等）'!J2072&lt;0,RADIANS(360+('貼り付けシート（日射量等）'!J2072)),RADIANS('貼り付けシート（日射量等）'!J2072))</f>
        <v>4.7246062851486501</v>
      </c>
    </row>
    <row r="2076" spans="1:9">
      <c r="A2076" s="20">
        <v>41726</v>
      </c>
      <c r="B2076" s="35" t="s">
        <v>366</v>
      </c>
      <c r="C2076" s="90">
        <f t="shared" si="96"/>
        <v>101.00503861093952</v>
      </c>
      <c r="D2076" s="90">
        <f t="shared" si="97"/>
        <v>20.184512744860022</v>
      </c>
      <c r="E2076" s="90">
        <f t="shared" si="98"/>
        <v>80.820525866079507</v>
      </c>
      <c r="F2076" s="50">
        <f>'貼り付けシート（日射量等）'!G2073/3.6*10^3</f>
        <v>61.111111111111107</v>
      </c>
      <c r="G2076" s="50">
        <f>'貼り付けシート（日射量等）'!H2073/3.6*10^3</f>
        <v>83.333333333333329</v>
      </c>
      <c r="H2076" s="91">
        <f>RADIANS('貼り付けシート（日射量等）'!I2073)</f>
        <v>0.291469985083053</v>
      </c>
      <c r="I2076" s="91">
        <f>IF('貼り付けシート（日射量等）'!J2073&lt;0,RADIANS(360+('貼り付けシート（日射量等）'!J2073)),RADIANS('貼り付けシート（日射量等）'!J2073))</f>
        <v>4.8973938810960895</v>
      </c>
    </row>
    <row r="2077" spans="1:9">
      <c r="A2077" s="20">
        <v>41726</v>
      </c>
      <c r="B2077" s="35" t="s">
        <v>367</v>
      </c>
      <c r="C2077" s="90">
        <f t="shared" si="96"/>
        <v>131.07289321102712</v>
      </c>
      <c r="D2077" s="90">
        <f t="shared" si="97"/>
        <v>15.230139469646474</v>
      </c>
      <c r="E2077" s="90">
        <f t="shared" si="98"/>
        <v>115.84275374138065</v>
      </c>
      <c r="F2077" s="50">
        <f>'貼り付けシート（日射量等）'!G2074/3.6*10^3</f>
        <v>27.777777777777779</v>
      </c>
      <c r="G2077" s="50">
        <f>'貼り付けシート（日射量等）'!H2074/3.6*10^3</f>
        <v>119.44444444444444</v>
      </c>
      <c r="H2077" s="91">
        <f>RADIANS('貼り付けシート（日射量等）'!I2074)</f>
        <v>0.48345620280242929</v>
      </c>
      <c r="I2077" s="91">
        <f>IF('貼り付けシート（日射量等）'!J2074&lt;0,RADIANS(360+('貼り付けシート（日射量等）'!J2074)),RADIANS('貼り付けシート（日射量等）'!J2074))</f>
        <v>5.0893800988154654</v>
      </c>
    </row>
    <row r="2078" spans="1:9">
      <c r="A2078" s="20">
        <v>41726</v>
      </c>
      <c r="B2078" s="35" t="s">
        <v>368</v>
      </c>
      <c r="C2078" s="90">
        <f t="shared" si="96"/>
        <v>401.60815868693959</v>
      </c>
      <c r="D2078" s="90">
        <f t="shared" si="97"/>
        <v>164.53461614643967</v>
      </c>
      <c r="E2078" s="90">
        <f t="shared" si="98"/>
        <v>237.07354254049991</v>
      </c>
      <c r="F2078" s="50">
        <f>'貼り付けシート（日射量等）'!G2075/3.6*10^3</f>
        <v>225</v>
      </c>
      <c r="G2078" s="50">
        <f>'貼り付けシート（日射量等）'!H2075/3.6*10^3</f>
        <v>244.44444444444443</v>
      </c>
      <c r="H2078" s="91">
        <f>RADIANS('貼り付けシート（日射量等）'!I2075)</f>
        <v>0.66147978650585082</v>
      </c>
      <c r="I2078" s="91">
        <f>IF('貼り付けシート（日射量等）'!J2075&lt;0,RADIANS(360+('貼り付けシート（日射量等）'!J2075)),RADIANS('貼り付けシート（日射量等）'!J2075))</f>
        <v>5.3197635600787168</v>
      </c>
    </row>
    <row r="2079" spans="1:9">
      <c r="A2079" s="20">
        <v>41726</v>
      </c>
      <c r="B2079" s="35" t="s">
        <v>369</v>
      </c>
      <c r="C2079" s="90">
        <f t="shared" si="96"/>
        <v>487.99258065471696</v>
      </c>
      <c r="D2079" s="90">
        <f t="shared" si="97"/>
        <v>194.34467000796133</v>
      </c>
      <c r="E2079" s="90">
        <f t="shared" si="98"/>
        <v>293.64791064675563</v>
      </c>
      <c r="F2079" s="50">
        <f>'貼り付けシート（日射量等）'!G2076/3.6*10^3</f>
        <v>225</v>
      </c>
      <c r="G2079" s="50">
        <f>'貼り付けシート（日射量等）'!H2076/3.6*10^3</f>
        <v>302.77777777777783</v>
      </c>
      <c r="H2079" s="91">
        <f>RADIANS('貼り付けシート（日射量等）'!I2076)</f>
        <v>0.80634211442138026</v>
      </c>
      <c r="I2079" s="91">
        <f>IF('貼り付けシート（日射量等）'!J2076&lt;0,RADIANS(360+('貼り付けシート（日射量等）'!J2076)),RADIANS('貼り付けシート（日射量等）'!J2076))</f>
        <v>5.6129788744137645</v>
      </c>
    </row>
    <row r="2080" spans="1:9">
      <c r="A2080" s="20">
        <v>41726</v>
      </c>
      <c r="B2080" s="35" t="s">
        <v>370</v>
      </c>
      <c r="C2080" s="90">
        <f t="shared" si="96"/>
        <v>792.66335739153203</v>
      </c>
      <c r="D2080" s="90">
        <f t="shared" si="97"/>
        <v>566.36588496650938</v>
      </c>
      <c r="E2080" s="90">
        <f t="shared" si="98"/>
        <v>226.29747242502262</v>
      </c>
      <c r="F2080" s="50">
        <f>'貼り付けシート（日射量等）'!G2077/3.6*10^3</f>
        <v>602.77777777777771</v>
      </c>
      <c r="G2080" s="50">
        <f>'貼り付けシート（日射量等）'!H2077/3.6*10^3</f>
        <v>233.33333333333331</v>
      </c>
      <c r="H2080" s="91">
        <f>RADIANS('貼り付けシート（日射量等）'!I2077)</f>
        <v>0.90058989402907408</v>
      </c>
      <c r="I2080" s="91">
        <f>IF('貼り付けシート（日射量等）'!J2077&lt;0,RADIANS(360+('貼り付けシート（日射量等）'!J2077)),RADIANS('貼り付けシート（日射量等）'!J2077))</f>
        <v>5.98647933434055</v>
      </c>
    </row>
    <row r="2081" spans="1:9">
      <c r="A2081" s="20">
        <v>41726</v>
      </c>
      <c r="B2081" s="35" t="s">
        <v>371</v>
      </c>
      <c r="C2081" s="90">
        <f t="shared" si="96"/>
        <v>735.09868022309615</v>
      </c>
      <c r="D2081" s="90">
        <f t="shared" si="97"/>
        <v>463.00290980729505</v>
      </c>
      <c r="E2081" s="90">
        <f t="shared" si="98"/>
        <v>272.09577041580104</v>
      </c>
      <c r="F2081" s="50">
        <f>'貼り付けシート（日射量等）'!G2078/3.6*10^3</f>
        <v>486.11111111111109</v>
      </c>
      <c r="G2081" s="50">
        <f>'貼り付けシート（日射量等）'!H2078/3.6*10^3</f>
        <v>280.55555555555554</v>
      </c>
      <c r="H2081" s="91">
        <f>RADIANS('貼り付けシート（日射量等）'!I2078)</f>
        <v>0.9180431865490174</v>
      </c>
      <c r="I2081" s="91">
        <f>IF('貼り付けシート（日射量等）'!J2078&lt;0,RADIANS(360+('貼り付けシート（日射量等）'!J2078)),RADIANS('貼り付けシート（日射量等）'!J2078))</f>
        <v>0.1308996938995747</v>
      </c>
    </row>
    <row r="2082" spans="1:9">
      <c r="A2082" s="20">
        <v>41726</v>
      </c>
      <c r="B2082" s="35" t="s">
        <v>372</v>
      </c>
      <c r="C2082" s="90">
        <f t="shared" si="96"/>
        <v>691.4879421943125</v>
      </c>
      <c r="D2082" s="90">
        <f t="shared" si="97"/>
        <v>435.55627695172734</v>
      </c>
      <c r="E2082" s="90">
        <f t="shared" si="98"/>
        <v>255.93166524258515</v>
      </c>
      <c r="F2082" s="50">
        <f>'貼り付けシート（日射量等）'!G2079/3.6*10^3</f>
        <v>483.33333333333331</v>
      </c>
      <c r="G2082" s="50">
        <f>'貼り付けシート（日射量等）'!H2079/3.6*10^3</f>
        <v>263.88888888888891</v>
      </c>
      <c r="H2082" s="91">
        <f>RADIANS('貼り付けシート（日射量等）'!I2079)</f>
        <v>0.85172067497323278</v>
      </c>
      <c r="I2082" s="91">
        <f>IF('貼り付けシート（日射量等）'!J2079&lt;0,RADIANS(360+('貼り付けシート（日射量等）'!J2079)),RADIANS('貼り付けシート（日射量等）'!J2079))</f>
        <v>0.53232542185827048</v>
      </c>
    </row>
    <row r="2083" spans="1:9">
      <c r="A2083" s="20">
        <v>41726</v>
      </c>
      <c r="B2083" s="35" t="s">
        <v>373</v>
      </c>
      <c r="C2083" s="90">
        <f t="shared" si="96"/>
        <v>449.98073223987512</v>
      </c>
      <c r="D2083" s="90">
        <f t="shared" si="97"/>
        <v>188.66103193955132</v>
      </c>
      <c r="E2083" s="90">
        <f t="shared" si="98"/>
        <v>261.3197003003238</v>
      </c>
      <c r="F2083" s="50">
        <f>'貼り付けシート（日射量等）'!G2080/3.6*10^3</f>
        <v>238.88888888888889</v>
      </c>
      <c r="G2083" s="50">
        <f>'貼り付けシート（日射量等）'!H2080/3.6*10^3</f>
        <v>269.44444444444446</v>
      </c>
      <c r="H2083" s="91">
        <f>RADIANS('貼り付けシート（日射量等）'!I2080)</f>
        <v>0.72256631032565244</v>
      </c>
      <c r="I2083" s="91">
        <f>IF('貼り付けシート（日射量等）'!J2080&lt;0,RADIANS(360+('貼り付けシート（日射量等）'!J2080)),RADIANS('貼り付けシート（日射量等）'!J2080))</f>
        <v>0.85521133347722145</v>
      </c>
    </row>
    <row r="2084" spans="1:9">
      <c r="A2084" s="20">
        <v>41726</v>
      </c>
      <c r="B2084" s="35" t="s">
        <v>374</v>
      </c>
      <c r="C2084" s="90">
        <f t="shared" si="96"/>
        <v>393.02825045260209</v>
      </c>
      <c r="D2084" s="90">
        <f t="shared" si="97"/>
        <v>201.75300590288057</v>
      </c>
      <c r="E2084" s="90">
        <f t="shared" si="98"/>
        <v>191.27524454972152</v>
      </c>
      <c r="F2084" s="50">
        <f>'貼り付けシート（日射量等）'!G2081/3.6*10^3</f>
        <v>322.22222222222217</v>
      </c>
      <c r="G2084" s="50">
        <f>'貼り付けシート（日射量等）'!H2081/3.6*10^3</f>
        <v>197.22222222222223</v>
      </c>
      <c r="H2084" s="91">
        <f>RADIANS('貼り付けシート（日射量等）'!I2081)</f>
        <v>0.55676003138619112</v>
      </c>
      <c r="I2084" s="91">
        <f>IF('貼り付けシート（日射量等）'!J2081&lt;0,RADIANS(360+('貼り付けシート（日射量等）'!J2081)),RADIANS('貼り付けシート（日射量等）'!J2081))</f>
        <v>1.1082840750163994</v>
      </c>
    </row>
    <row r="2085" spans="1:9">
      <c r="A2085" s="20">
        <v>41726</v>
      </c>
      <c r="B2085" s="35" t="s">
        <v>375</v>
      </c>
      <c r="C2085" s="90">
        <f t="shared" si="96"/>
        <v>102.94493938712509</v>
      </c>
      <c r="D2085" s="90">
        <f t="shared" si="97"/>
        <v>14.042360934437614</v>
      </c>
      <c r="E2085" s="90">
        <f t="shared" si="98"/>
        <v>88.902578452687479</v>
      </c>
      <c r="F2085" s="50">
        <f>'貼り付けシート（日射量等）'!G2082/3.6*10^3</f>
        <v>33.333333333333336</v>
      </c>
      <c r="G2085" s="50">
        <f>'貼り付けシート（日射量等）'!H2082/3.6*10^3</f>
        <v>91.666666666666671</v>
      </c>
      <c r="H2085" s="91">
        <f>RADIANS('貼り付けシート（日射量等）'!I2082)</f>
        <v>0.37000980142279788</v>
      </c>
      <c r="I2085" s="91">
        <f>IF('貼り付けシート（日射量等）'!J2082&lt;0,RADIANS(360+('貼り付けシート（日射量等）'!J2082)),RADIANS('貼り付けシート（日射量等）'!J2082))</f>
        <v>1.3124875974997359</v>
      </c>
    </row>
    <row r="2086" spans="1:9">
      <c r="A2086" s="20">
        <v>41726</v>
      </c>
      <c r="B2086" s="35" t="s">
        <v>376</v>
      </c>
      <c r="C2086" s="90">
        <f t="shared" si="96"/>
        <v>49.315510278327096</v>
      </c>
      <c r="D2086" s="90">
        <f t="shared" si="97"/>
        <v>8.9052473452873411</v>
      </c>
      <c r="E2086" s="90">
        <f t="shared" si="98"/>
        <v>40.410262933039753</v>
      </c>
      <c r="F2086" s="50">
        <f>'貼り付けシート（日射量等）'!G2083/3.6*10^3</f>
        <v>47.222222222222221</v>
      </c>
      <c r="G2086" s="50">
        <f>'貼り付けシート（日射量等）'!H2083/3.6*10^3</f>
        <v>41.666666666666664</v>
      </c>
      <c r="H2086" s="91">
        <f>RADIANS('貼り付けシート（日射量等）'!I2083)</f>
        <v>0.17278759594743864</v>
      </c>
      <c r="I2086" s="91">
        <f>IF('貼り付けシート（日射量等）'!J2083&lt;0,RADIANS(360+('貼り付けシート（日射量等）'!J2083)),RADIANS('貼り付けシート（日射量等）'!J2083))</f>
        <v>1.4905111812031575</v>
      </c>
    </row>
    <row r="2087" spans="1:9">
      <c r="A2087" s="20">
        <v>41726</v>
      </c>
      <c r="B2087" s="35" t="s">
        <v>377</v>
      </c>
      <c r="C2087" s="90">
        <f t="shared" si="96"/>
        <v>2.6940175288693173</v>
      </c>
      <c r="D2087" s="90">
        <f t="shared" si="97"/>
        <v>0</v>
      </c>
      <c r="E2087" s="90">
        <f t="shared" si="98"/>
        <v>2.6940175288693173</v>
      </c>
      <c r="F2087" s="50">
        <f>'貼り付けシート（日射量等）'!G2084/3.6*10^3</f>
        <v>0</v>
      </c>
      <c r="G2087" s="50">
        <f>'貼り付けシート（日射量等）'!H2084/3.6*10^3</f>
        <v>2.7777777777777777</v>
      </c>
      <c r="H2087" s="91">
        <f>RADIANS('貼り付けシート（日射量等）'!I2084)</f>
        <v>0</v>
      </c>
      <c r="I2087" s="91">
        <f>IF('貼り付けシート（日射量等）'!J2084&lt;0,RADIANS(360+('貼り付けシート（日射量等）'!J2084)),RADIANS('貼り付けシート（日射量等）'!J2084))</f>
        <v>0</v>
      </c>
    </row>
    <row r="2088" spans="1:9">
      <c r="A2088" s="20">
        <v>41726</v>
      </c>
      <c r="B2088" s="35" t="s">
        <v>378</v>
      </c>
      <c r="C2088" s="90">
        <f t="shared" si="96"/>
        <v>0</v>
      </c>
      <c r="D2088" s="90">
        <f t="shared" si="97"/>
        <v>0</v>
      </c>
      <c r="E2088" s="90">
        <f t="shared" si="98"/>
        <v>0</v>
      </c>
      <c r="F2088" s="50">
        <f>'貼り付けシート（日射量等）'!G2085/3.6*10^3</f>
        <v>0</v>
      </c>
      <c r="G2088" s="50">
        <f>'貼り付けシート（日射量等）'!H2085/3.6*10^3</f>
        <v>0</v>
      </c>
      <c r="H2088" s="91">
        <f>RADIANS('貼り付けシート（日射量等）'!I2085)</f>
        <v>0</v>
      </c>
      <c r="I2088" s="91">
        <f>IF('貼り付けシート（日射量等）'!J2085&lt;0,RADIANS(360+('貼り付けシート（日射量等）'!J2085)),RADIANS('貼り付けシート（日射量等）'!J2085))</f>
        <v>0</v>
      </c>
    </row>
    <row r="2089" spans="1:9">
      <c r="A2089" s="20">
        <v>41726</v>
      </c>
      <c r="B2089" s="35" t="s">
        <v>379</v>
      </c>
      <c r="C2089" s="90">
        <f t="shared" si="96"/>
        <v>0</v>
      </c>
      <c r="D2089" s="90">
        <f t="shared" si="97"/>
        <v>0</v>
      </c>
      <c r="E2089" s="90">
        <f t="shared" si="98"/>
        <v>0</v>
      </c>
      <c r="F2089" s="50">
        <f>'貼り付けシート（日射量等）'!G2086/3.6*10^3</f>
        <v>0</v>
      </c>
      <c r="G2089" s="50">
        <f>'貼り付けシート（日射量等）'!H2086/3.6*10^3</f>
        <v>0</v>
      </c>
      <c r="H2089" s="91">
        <f>RADIANS('貼り付けシート（日射量等）'!I2086)</f>
        <v>0</v>
      </c>
      <c r="I2089" s="91">
        <f>IF('貼り付けシート（日射量等）'!J2086&lt;0,RADIANS(360+('貼り付けシート（日射量等）'!J2086)),RADIANS('貼り付けシート（日射量等）'!J2086))</f>
        <v>0</v>
      </c>
    </row>
    <row r="2090" spans="1:9">
      <c r="A2090" s="20">
        <v>41726</v>
      </c>
      <c r="B2090" s="35" t="s">
        <v>380</v>
      </c>
      <c r="C2090" s="90">
        <f t="shared" si="96"/>
        <v>0</v>
      </c>
      <c r="D2090" s="90">
        <f t="shared" si="97"/>
        <v>0</v>
      </c>
      <c r="E2090" s="90">
        <f t="shared" si="98"/>
        <v>0</v>
      </c>
      <c r="F2090" s="50">
        <f>'貼り付けシート（日射量等）'!G2087/3.6*10^3</f>
        <v>0</v>
      </c>
      <c r="G2090" s="50">
        <f>'貼り付けシート（日射量等）'!H2087/3.6*10^3</f>
        <v>0</v>
      </c>
      <c r="H2090" s="91">
        <f>RADIANS('貼り付けシート（日射量等）'!I2087)</f>
        <v>0</v>
      </c>
      <c r="I2090" s="91">
        <f>IF('貼り付けシート（日射量等）'!J2087&lt;0,RADIANS(360+('貼り付けシート（日射量等）'!J2087)),RADIANS('貼り付けシート（日射量等）'!J2087))</f>
        <v>0</v>
      </c>
    </row>
    <row r="2091" spans="1:9">
      <c r="A2091" s="20">
        <v>41726</v>
      </c>
      <c r="B2091" s="35" t="s">
        <v>381</v>
      </c>
      <c r="C2091" s="90">
        <f t="shared" si="96"/>
        <v>0</v>
      </c>
      <c r="D2091" s="90">
        <f t="shared" si="97"/>
        <v>0</v>
      </c>
      <c r="E2091" s="90">
        <f t="shared" si="98"/>
        <v>0</v>
      </c>
      <c r="F2091" s="50">
        <f>'貼り付けシート（日射量等）'!G2088/3.6*10^3</f>
        <v>0</v>
      </c>
      <c r="G2091" s="50">
        <f>'貼り付けシート（日射量等）'!H2088/3.6*10^3</f>
        <v>0</v>
      </c>
      <c r="H2091" s="91">
        <f>RADIANS('貼り付けシート（日射量等）'!I2088)</f>
        <v>0</v>
      </c>
      <c r="I2091" s="91">
        <f>IF('貼り付けシート（日射量等）'!J2088&lt;0,RADIANS(360+('貼り付けシート（日射量等）'!J2088)),RADIANS('貼り付けシート（日射量等）'!J2088))</f>
        <v>0</v>
      </c>
    </row>
    <row r="2092" spans="1:9">
      <c r="A2092" s="20">
        <v>41726</v>
      </c>
      <c r="B2092" s="35" t="s">
        <v>382</v>
      </c>
      <c r="C2092" s="90">
        <f t="shared" si="96"/>
        <v>0</v>
      </c>
      <c r="D2092" s="90">
        <f t="shared" si="97"/>
        <v>0</v>
      </c>
      <c r="E2092" s="90">
        <f t="shared" si="98"/>
        <v>0</v>
      </c>
      <c r="F2092" s="50">
        <f>'貼り付けシート（日射量等）'!G2089/3.6*10^3</f>
        <v>0</v>
      </c>
      <c r="G2092" s="50">
        <f>'貼り付けシート（日射量等）'!H2089/3.6*10^3</f>
        <v>0</v>
      </c>
      <c r="H2092" s="91">
        <f>RADIANS('貼り付けシート（日射量等）'!I2089)</f>
        <v>0</v>
      </c>
      <c r="I2092" s="91">
        <f>IF('貼り付けシート（日射量等）'!J2089&lt;0,RADIANS(360+('貼り付けシート（日射量等）'!J2089)),RADIANS('貼り付けシート（日射量等）'!J2089))</f>
        <v>0</v>
      </c>
    </row>
    <row r="2093" spans="1:9">
      <c r="A2093" s="20">
        <v>41726</v>
      </c>
      <c r="B2093" s="35" t="s">
        <v>383</v>
      </c>
      <c r="C2093" s="90">
        <f t="shared" si="96"/>
        <v>0</v>
      </c>
      <c r="D2093" s="90">
        <f t="shared" si="97"/>
        <v>0</v>
      </c>
      <c r="E2093" s="90">
        <f t="shared" si="98"/>
        <v>0</v>
      </c>
      <c r="F2093" s="50">
        <f>'貼り付けシート（日射量等）'!G2090/3.6*10^3</f>
        <v>0</v>
      </c>
      <c r="G2093" s="50">
        <f>'貼り付けシート（日射量等）'!H2090/3.6*10^3</f>
        <v>0</v>
      </c>
      <c r="H2093" s="91">
        <f>RADIANS('貼り付けシート（日射量等）'!I2090)</f>
        <v>0</v>
      </c>
      <c r="I2093" s="91">
        <f>IF('貼り付けシート（日射量等）'!J2090&lt;0,RADIANS(360+('貼り付けシート（日射量等）'!J2090)),RADIANS('貼り付けシート（日射量等）'!J2090))</f>
        <v>0</v>
      </c>
    </row>
    <row r="2094" spans="1:9">
      <c r="A2094" s="20">
        <v>41727</v>
      </c>
      <c r="B2094" s="35" t="s">
        <v>360</v>
      </c>
      <c r="C2094" s="90">
        <f t="shared" si="96"/>
        <v>0</v>
      </c>
      <c r="D2094" s="90">
        <f t="shared" si="97"/>
        <v>0</v>
      </c>
      <c r="E2094" s="90">
        <f t="shared" si="98"/>
        <v>0</v>
      </c>
      <c r="F2094" s="50">
        <f>'貼り付けシート（日射量等）'!G2091/3.6*10^3</f>
        <v>0</v>
      </c>
      <c r="G2094" s="50">
        <f>'貼り付けシート（日射量等）'!H2091/3.6*10^3</f>
        <v>0</v>
      </c>
      <c r="H2094" s="91">
        <f>RADIANS('貼り付けシート（日射量等）'!I2091)</f>
        <v>0</v>
      </c>
      <c r="I2094" s="91">
        <f>IF('貼り付けシート（日射量等）'!J2091&lt;0,RADIANS(360+('貼り付けシート（日射量等）'!J2091)),RADIANS('貼り付けシート（日射量等）'!J2091))</f>
        <v>0</v>
      </c>
    </row>
    <row r="2095" spans="1:9">
      <c r="A2095" s="20">
        <v>41727</v>
      </c>
      <c r="B2095" s="35" t="s">
        <v>361</v>
      </c>
      <c r="C2095" s="90">
        <f t="shared" si="96"/>
        <v>0</v>
      </c>
      <c r="D2095" s="90">
        <f t="shared" si="97"/>
        <v>0</v>
      </c>
      <c r="E2095" s="90">
        <f t="shared" si="98"/>
        <v>0</v>
      </c>
      <c r="F2095" s="50">
        <f>'貼り付けシート（日射量等）'!G2092/3.6*10^3</f>
        <v>0</v>
      </c>
      <c r="G2095" s="50">
        <f>'貼り付けシート（日射量等）'!H2092/3.6*10^3</f>
        <v>0</v>
      </c>
      <c r="H2095" s="91">
        <f>RADIANS('貼り付けシート（日射量等）'!I2092)</f>
        <v>0</v>
      </c>
      <c r="I2095" s="91">
        <f>IF('貼り付けシート（日射量等）'!J2092&lt;0,RADIANS(360+('貼り付けシート（日射量等）'!J2092)),RADIANS('貼り付けシート（日射量等）'!J2092))</f>
        <v>0</v>
      </c>
    </row>
    <row r="2096" spans="1:9">
      <c r="A2096" s="20">
        <v>41727</v>
      </c>
      <c r="B2096" s="35" t="s">
        <v>362</v>
      </c>
      <c r="C2096" s="90">
        <f t="shared" si="96"/>
        <v>0</v>
      </c>
      <c r="D2096" s="90">
        <f t="shared" si="97"/>
        <v>0</v>
      </c>
      <c r="E2096" s="90">
        <f t="shared" si="98"/>
        <v>0</v>
      </c>
      <c r="F2096" s="50">
        <f>'貼り付けシート（日射量等）'!G2093/3.6*10^3</f>
        <v>0</v>
      </c>
      <c r="G2096" s="50">
        <f>'貼り付けシート（日射量等）'!H2093/3.6*10^3</f>
        <v>0</v>
      </c>
      <c r="H2096" s="91">
        <f>RADIANS('貼り付けシート（日射量等）'!I2093)</f>
        <v>0</v>
      </c>
      <c r="I2096" s="91">
        <f>IF('貼り付けシート（日射量等）'!J2093&lt;0,RADIANS(360+('貼り付けシート（日射量等）'!J2093)),RADIANS('貼り付けシート（日射量等）'!J2093))</f>
        <v>0</v>
      </c>
    </row>
    <row r="2097" spans="1:9">
      <c r="A2097" s="20">
        <v>41727</v>
      </c>
      <c r="B2097" s="35" t="s">
        <v>363</v>
      </c>
      <c r="C2097" s="90">
        <f t="shared" si="96"/>
        <v>0</v>
      </c>
      <c r="D2097" s="90">
        <f t="shared" si="97"/>
        <v>0</v>
      </c>
      <c r="E2097" s="90">
        <f t="shared" si="98"/>
        <v>0</v>
      </c>
      <c r="F2097" s="50">
        <f>'貼り付けシート（日射量等）'!G2094/3.6*10^3</f>
        <v>0</v>
      </c>
      <c r="G2097" s="50">
        <f>'貼り付けシート（日射量等）'!H2094/3.6*10^3</f>
        <v>0</v>
      </c>
      <c r="H2097" s="91">
        <f>RADIANS('貼り付けシート（日射量等）'!I2094)</f>
        <v>0</v>
      </c>
      <c r="I2097" s="91">
        <f>IF('貼り付けシート（日射量等）'!J2094&lt;0,RADIANS(360+('貼り付けシート（日射量等）'!J2094)),RADIANS('貼り付けシート（日射量等）'!J2094))</f>
        <v>0</v>
      </c>
    </row>
    <row r="2098" spans="1:9">
      <c r="A2098" s="20">
        <v>41727</v>
      </c>
      <c r="B2098" s="35" t="s">
        <v>364</v>
      </c>
      <c r="C2098" s="90">
        <f t="shared" si="96"/>
        <v>0</v>
      </c>
      <c r="D2098" s="90">
        <f t="shared" si="97"/>
        <v>0</v>
      </c>
      <c r="E2098" s="90">
        <f t="shared" si="98"/>
        <v>0</v>
      </c>
      <c r="F2098" s="50">
        <f>'貼り付けシート（日射量等）'!G2095/3.6*10^3</f>
        <v>0</v>
      </c>
      <c r="G2098" s="50">
        <f>'貼り付けシート（日射量等）'!H2095/3.6*10^3</f>
        <v>0</v>
      </c>
      <c r="H2098" s="91">
        <f>RADIANS('貼り付けシート（日射量等）'!I2095)</f>
        <v>0</v>
      </c>
      <c r="I2098" s="91">
        <f>IF('貼り付けシート（日射量等）'!J2095&lt;0,RADIANS(360+('貼り付けシート（日射量等）'!J2095)),RADIANS('貼り付けシート（日射量等）'!J2095))</f>
        <v>0</v>
      </c>
    </row>
    <row r="2099" spans="1:9">
      <c r="A2099" s="20">
        <v>41727</v>
      </c>
      <c r="B2099" s="35" t="s">
        <v>365</v>
      </c>
      <c r="C2099" s="90">
        <f t="shared" si="96"/>
        <v>43.571475793553432</v>
      </c>
      <c r="D2099" s="90">
        <f t="shared" si="97"/>
        <v>13.937282975990939</v>
      </c>
      <c r="E2099" s="90">
        <f t="shared" si="98"/>
        <v>29.634192817562489</v>
      </c>
      <c r="F2099" s="50">
        <f>'貼り付けシート（日射量等）'!G2096/3.6*10^3</f>
        <v>147.22222222222223</v>
      </c>
      <c r="G2099" s="50">
        <f>'貼り付けシート（日射量等）'!H2096/3.6*10^3</f>
        <v>30.555555555555554</v>
      </c>
      <c r="H2099" s="91">
        <f>RADIANS('貼り付けシート（日射量等）'!I2096)</f>
        <v>9.7738438111682452E-2</v>
      </c>
      <c r="I2099" s="91">
        <f>IF('貼り付けシート（日射量等）'!J2096&lt;0,RADIANS(360+('貼り付けシート（日射量等）'!J2096)),RADIANS('貼り付けシート（日射量等）'!J2096))</f>
        <v>4.7211156266446617</v>
      </c>
    </row>
    <row r="2100" spans="1:9">
      <c r="A2100" s="20">
        <v>41727</v>
      </c>
      <c r="B2100" s="35" t="s">
        <v>366</v>
      </c>
      <c r="C2100" s="90">
        <f t="shared" si="96"/>
        <v>221.4885721861952</v>
      </c>
      <c r="D2100" s="90">
        <f t="shared" si="97"/>
        <v>132.58599373350771</v>
      </c>
      <c r="E2100" s="90">
        <f t="shared" si="98"/>
        <v>88.902578452687479</v>
      </c>
      <c r="F2100" s="50">
        <f>'貼り付けシート（日射量等）'!G2097/3.6*10^3</f>
        <v>397.22222222222217</v>
      </c>
      <c r="G2100" s="50">
        <f>'貼り付けシート（日射量等）'!H2097/3.6*10^3</f>
        <v>91.666666666666671</v>
      </c>
      <c r="H2100" s="91">
        <f>RADIANS('貼り付けシート（日射量等）'!I2097)</f>
        <v>0.29670597283903605</v>
      </c>
      <c r="I2100" s="91">
        <f>IF('貼り付けシート（日射量等）'!J2097&lt;0,RADIANS(360+('貼り付けシート（日射量等）'!J2097)),RADIANS('貼り付けシート（日射量等）'!J2097))</f>
        <v>4.8939032225920993</v>
      </c>
    </row>
    <row r="2101" spans="1:9">
      <c r="A2101" s="20">
        <v>41727</v>
      </c>
      <c r="B2101" s="35" t="s">
        <v>367</v>
      </c>
      <c r="C2101" s="90">
        <f t="shared" si="96"/>
        <v>423.32871024548467</v>
      </c>
      <c r="D2101" s="90">
        <f t="shared" si="97"/>
        <v>288.62783380201881</v>
      </c>
      <c r="E2101" s="90">
        <f t="shared" si="98"/>
        <v>134.70087644346586</v>
      </c>
      <c r="F2101" s="50">
        <f>'貼り付けシート（日射量等）'!G2098/3.6*10^3</f>
        <v>522.22222222222217</v>
      </c>
      <c r="G2101" s="50">
        <f>'貼り付けシート（日射量等）'!H2098/3.6*10^3</f>
        <v>138.88888888888889</v>
      </c>
      <c r="H2101" s="91">
        <f>RADIANS('貼り付けシート（日射量等）'!I2098)</f>
        <v>0.49043751981040662</v>
      </c>
      <c r="I2101" s="91">
        <f>IF('貼り付けシート（日射量等）'!J2098&lt;0,RADIANS(360+('貼り付けシート（日射量等）'!J2098)),RADIANS('貼り付けシート（日射量等）'!J2098))</f>
        <v>5.0858894403114761</v>
      </c>
    </row>
    <row r="2102" spans="1:9">
      <c r="A2102" s="20">
        <v>41727</v>
      </c>
      <c r="B2102" s="35" t="s">
        <v>368</v>
      </c>
      <c r="C2102" s="90">
        <f t="shared" si="96"/>
        <v>449.04236040060403</v>
      </c>
      <c r="D2102" s="90">
        <f t="shared" si="97"/>
        <v>211.96881786010408</v>
      </c>
      <c r="E2102" s="90">
        <f t="shared" si="98"/>
        <v>237.07354254049991</v>
      </c>
      <c r="F2102" s="50">
        <f>'貼り付けシート（日射量等）'!G2099/3.6*10^3</f>
        <v>288.88888888888891</v>
      </c>
      <c r="G2102" s="50">
        <f>'貼り付けシート（日射量等）'!H2099/3.6*10^3</f>
        <v>244.44444444444443</v>
      </c>
      <c r="H2102" s="91">
        <f>RADIANS('貼り付けシート（日射量等）'!I2099)</f>
        <v>0.66671577426183393</v>
      </c>
      <c r="I2102" s="91">
        <f>IF('貼り付けシート（日射量等）'!J2099&lt;0,RADIANS(360+('貼り付けシート（日射量等）'!J2099)),RADIANS('貼り付けシート（日射量等）'!J2099))</f>
        <v>5.3162729015747283</v>
      </c>
    </row>
    <row r="2103" spans="1:9">
      <c r="A2103" s="20">
        <v>41727</v>
      </c>
      <c r="B2103" s="35" t="s">
        <v>369</v>
      </c>
      <c r="C2103" s="90">
        <f t="shared" si="96"/>
        <v>709.0406957825362</v>
      </c>
      <c r="D2103" s="90">
        <f t="shared" si="97"/>
        <v>493.51929347299085</v>
      </c>
      <c r="E2103" s="90">
        <f t="shared" si="98"/>
        <v>215.52140230954538</v>
      </c>
      <c r="F2103" s="50">
        <f>'貼り付けシート（日射量等）'!G2100/3.6*10^3</f>
        <v>569.44444444444446</v>
      </c>
      <c r="G2103" s="50">
        <f>'貼り付けシート（日射量等）'!H2100/3.6*10^3</f>
        <v>222.22222222222223</v>
      </c>
      <c r="H2103" s="91">
        <f>RADIANS('貼り付けシート（日射量等）'!I2100)</f>
        <v>0.81332343142935759</v>
      </c>
      <c r="I2103" s="91">
        <f>IF('貼り付けシート（日射量等）'!J2100&lt;0,RADIANS(360+('貼り付けシート（日射量等）'!J2100)),RADIANS('貼り付けシート（日射量等）'!J2100))</f>
        <v>5.6112335451617694</v>
      </c>
    </row>
    <row r="2104" spans="1:9">
      <c r="A2104" s="20">
        <v>41727</v>
      </c>
      <c r="B2104" s="35" t="s">
        <v>370</v>
      </c>
      <c r="C2104" s="90">
        <f t="shared" si="96"/>
        <v>709.24540545310094</v>
      </c>
      <c r="D2104" s="90">
        <f t="shared" si="97"/>
        <v>429.06758245069193</v>
      </c>
      <c r="E2104" s="90">
        <f t="shared" si="98"/>
        <v>280.17782300240901</v>
      </c>
      <c r="F2104" s="50">
        <f>'貼り付けシート（日射量等）'!G2101/3.6*10^3</f>
        <v>455.55555555555549</v>
      </c>
      <c r="G2104" s="50">
        <f>'貼り付けシート（日射量等）'!H2101/3.6*10^3</f>
        <v>288.88888888888891</v>
      </c>
      <c r="H2104" s="91">
        <f>RADIANS('貼り付けシート（日射量等）'!I2101)</f>
        <v>0.90757121103705141</v>
      </c>
      <c r="I2104" s="91">
        <f>IF('貼り付けシート（日射量等）'!J2101&lt;0,RADIANS(360+('貼り付けシート（日射量等）'!J2101)),RADIANS('貼り付けシート（日射量等）'!J2101))</f>
        <v>5.98647933434055</v>
      </c>
    </row>
    <row r="2105" spans="1:9">
      <c r="A2105" s="20">
        <v>41727</v>
      </c>
      <c r="B2105" s="35" t="s">
        <v>371</v>
      </c>
      <c r="C2105" s="90">
        <f t="shared" si="96"/>
        <v>591.00164895253488</v>
      </c>
      <c r="D2105" s="90">
        <f t="shared" si="97"/>
        <v>262.33151043047815</v>
      </c>
      <c r="E2105" s="90">
        <f t="shared" si="98"/>
        <v>328.67013852205667</v>
      </c>
      <c r="F2105" s="50">
        <f>'貼り付けシート（日射量等）'!G2102/3.6*10^3</f>
        <v>274.99999999999994</v>
      </c>
      <c r="G2105" s="50">
        <f>'貼り付けシート（日射量等）'!H2102/3.6*10^3</f>
        <v>338.88888888888886</v>
      </c>
      <c r="H2105" s="91">
        <f>RADIANS('貼り付けシート（日射量等）'!I2102)</f>
        <v>0.92327917430500028</v>
      </c>
      <c r="I2105" s="91">
        <f>IF('貼り付けシート（日射量等）'!J2102&lt;0,RADIANS(360+('貼り付けシート（日射量等）'!J2102)),RADIANS('貼り付けシート（日射量等）'!J2102))</f>
        <v>0.13439035240356337</v>
      </c>
    </row>
    <row r="2106" spans="1:9">
      <c r="A2106" s="20">
        <v>41727</v>
      </c>
      <c r="B2106" s="35" t="s">
        <v>372</v>
      </c>
      <c r="C2106" s="90">
        <f t="shared" si="96"/>
        <v>203.62490573316202</v>
      </c>
      <c r="D2106" s="90">
        <f t="shared" si="97"/>
        <v>15.043678712309836</v>
      </c>
      <c r="E2106" s="90">
        <f t="shared" si="98"/>
        <v>188.5812270208522</v>
      </c>
      <c r="F2106" s="50">
        <f>'貼り付けシート（日射量等）'!G2103/3.6*10^3</f>
        <v>16.666666666666668</v>
      </c>
      <c r="G2106" s="50">
        <f>'貼り付けシート（日射量等）'!H2103/3.6*10^3</f>
        <v>194.44444444444443</v>
      </c>
      <c r="H2106" s="91">
        <f>RADIANS('貼り付けシート（日射量等）'!I2103)</f>
        <v>0.85695666272921578</v>
      </c>
      <c r="I2106" s="91">
        <f>IF('貼り付けシート（日射量等）'!J2103&lt;0,RADIANS(360+('貼り付けシート（日射量等）'!J2103)),RADIANS('貼り付けシート（日射量等）'!J2103))</f>
        <v>0.53756140961425347</v>
      </c>
    </row>
    <row r="2107" spans="1:9">
      <c r="A2107" s="20">
        <v>41727</v>
      </c>
      <c r="B2107" s="35" t="s">
        <v>373</v>
      </c>
      <c r="C2107" s="90">
        <f t="shared" si="96"/>
        <v>181.42348191693102</v>
      </c>
      <c r="D2107" s="90">
        <f t="shared" si="97"/>
        <v>19.782430184772014</v>
      </c>
      <c r="E2107" s="90">
        <f t="shared" si="98"/>
        <v>161.64105173215901</v>
      </c>
      <c r="F2107" s="50">
        <f>'貼り付けシート（日射量等）'!G2104/3.6*10^3</f>
        <v>24.999999999999996</v>
      </c>
      <c r="G2107" s="50">
        <f>'貼り付けシート（日射量等）'!H2104/3.6*10^3</f>
        <v>166.66666666666666</v>
      </c>
      <c r="H2107" s="91">
        <f>RADIANS('貼り付けシート（日射量等）'!I2104)</f>
        <v>0.72780229808163543</v>
      </c>
      <c r="I2107" s="91">
        <f>IF('貼り付けシート（日射量等）'!J2104&lt;0,RADIANS(360+('貼り付けシート（日射量等）'!J2104)),RADIANS('貼り付けシート（日射量等）'!J2104))</f>
        <v>0.86219265048519877</v>
      </c>
    </row>
    <row r="2108" spans="1:9">
      <c r="A2108" s="20">
        <v>41727</v>
      </c>
      <c r="B2108" s="35" t="s">
        <v>374</v>
      </c>
      <c r="C2108" s="90">
        <f t="shared" si="96"/>
        <v>144.98324424093852</v>
      </c>
      <c r="D2108" s="90">
        <f t="shared" si="97"/>
        <v>15.670402855211293</v>
      </c>
      <c r="E2108" s="90">
        <f t="shared" si="98"/>
        <v>129.31284138572724</v>
      </c>
      <c r="F2108" s="50">
        <f>'貼り付けシート（日射量等）'!G2105/3.6*10^3</f>
        <v>24.999999999999996</v>
      </c>
      <c r="G2108" s="50">
        <f>'貼り付けシート（日射量等）'!H2105/3.6*10^3</f>
        <v>133.33333333333334</v>
      </c>
      <c r="H2108" s="91">
        <f>RADIANS('貼り付けシート（日射量等）'!I2105)</f>
        <v>0.56025068989017979</v>
      </c>
      <c r="I2108" s="91">
        <f>IF('貼り付けシート（日射量等）'!J2105&lt;0,RADIANS(360+('貼り付けシート（日射量等）'!J2105)),RADIANS('貼り付けシート（日射量等）'!J2105))</f>
        <v>1.1152653920243765</v>
      </c>
    </row>
    <row r="2109" spans="1:9">
      <c r="A2109" s="20">
        <v>41727</v>
      </c>
      <c r="B2109" s="35" t="s">
        <v>375</v>
      </c>
      <c r="C2109" s="90">
        <f t="shared" si="96"/>
        <v>102.97140480296163</v>
      </c>
      <c r="D2109" s="90">
        <f t="shared" si="97"/>
        <v>14.068826350274145</v>
      </c>
      <c r="E2109" s="90">
        <f t="shared" si="98"/>
        <v>88.902578452687479</v>
      </c>
      <c r="F2109" s="50">
        <f>'貼り付けシート（日射量等）'!G2106/3.6*10^3</f>
        <v>33.333333333333336</v>
      </c>
      <c r="G2109" s="50">
        <f>'貼り付けシート（日射量等）'!H2106/3.6*10^3</f>
        <v>91.666666666666671</v>
      </c>
      <c r="H2109" s="91">
        <f>RADIANS('貼り付けシート（日射量等）'!I2106)</f>
        <v>0.37350045992678649</v>
      </c>
      <c r="I2109" s="91">
        <f>IF('貼り付けシート（日射量等）'!J2106&lt;0,RADIANS(360+('貼り付けシート（日射量等）'!J2106)),RADIANS('貼り付けシート（日射量等）'!J2106))</f>
        <v>1.319468914507713</v>
      </c>
    </row>
    <row r="2110" spans="1:9">
      <c r="A2110" s="20">
        <v>41727</v>
      </c>
      <c r="B2110" s="35" t="s">
        <v>376</v>
      </c>
      <c r="C2110" s="90">
        <f t="shared" si="96"/>
        <v>48.83033307632855</v>
      </c>
      <c r="D2110" s="90">
        <f t="shared" si="97"/>
        <v>8.4200701432887968</v>
      </c>
      <c r="E2110" s="90">
        <f t="shared" si="98"/>
        <v>40.410262933039753</v>
      </c>
      <c r="F2110" s="50">
        <f>'貼り付けシート（日射量等）'!G2107/3.6*10^3</f>
        <v>44.444444444444443</v>
      </c>
      <c r="G2110" s="50">
        <f>'貼り付けシート（日射量等）'!H2107/3.6*10^3</f>
        <v>41.666666666666664</v>
      </c>
      <c r="H2110" s="91">
        <f>RADIANS('貼り付けシート（日射量等）'!I2107)</f>
        <v>0.17627825445142728</v>
      </c>
      <c r="I2110" s="91">
        <f>IF('貼り付けシート（日射量等）'!J2107&lt;0,RADIANS(360+('貼り付けシート（日射量等）'!J2107)),RADIANS('貼り付けシート（日射量等）'!J2107))</f>
        <v>1.4974924982111346</v>
      </c>
    </row>
    <row r="2111" spans="1:9">
      <c r="A2111" s="20">
        <v>41727</v>
      </c>
      <c r="B2111" s="35" t="s">
        <v>377</v>
      </c>
      <c r="C2111" s="90">
        <f t="shared" si="96"/>
        <v>2.6940175288693173</v>
      </c>
      <c r="D2111" s="90">
        <f t="shared" si="97"/>
        <v>0</v>
      </c>
      <c r="E2111" s="90">
        <f t="shared" si="98"/>
        <v>2.6940175288693173</v>
      </c>
      <c r="F2111" s="50">
        <f>'貼り付けシート（日射量等）'!G2108/3.6*10^3</f>
        <v>0</v>
      </c>
      <c r="G2111" s="50">
        <f>'貼り付けシート（日射量等）'!H2108/3.6*10^3</f>
        <v>2.7777777777777777</v>
      </c>
      <c r="H2111" s="91">
        <f>RADIANS('貼り付けシート（日射量等）'!I2108)</f>
        <v>0</v>
      </c>
      <c r="I2111" s="91">
        <f>IF('貼り付けシート（日射量等）'!J2108&lt;0,RADIANS(360+('貼り付けシート（日射量等）'!J2108)),RADIANS('貼り付けシート（日射量等）'!J2108))</f>
        <v>0</v>
      </c>
    </row>
    <row r="2112" spans="1:9">
      <c r="A2112" s="20">
        <v>41727</v>
      </c>
      <c r="B2112" s="35" t="s">
        <v>378</v>
      </c>
      <c r="C2112" s="90">
        <f t="shared" si="96"/>
        <v>0</v>
      </c>
      <c r="D2112" s="90">
        <f t="shared" si="97"/>
        <v>0</v>
      </c>
      <c r="E2112" s="90">
        <f t="shared" si="98"/>
        <v>0</v>
      </c>
      <c r="F2112" s="50">
        <f>'貼り付けシート（日射量等）'!G2109/3.6*10^3</f>
        <v>0</v>
      </c>
      <c r="G2112" s="50">
        <f>'貼り付けシート（日射量等）'!H2109/3.6*10^3</f>
        <v>0</v>
      </c>
      <c r="H2112" s="91">
        <f>RADIANS('貼り付けシート（日射量等）'!I2109)</f>
        <v>0</v>
      </c>
      <c r="I2112" s="91">
        <f>IF('貼り付けシート（日射量等）'!J2109&lt;0,RADIANS(360+('貼り付けシート（日射量等）'!J2109)),RADIANS('貼り付けシート（日射量等）'!J2109))</f>
        <v>0</v>
      </c>
    </row>
    <row r="2113" spans="1:9">
      <c r="A2113" s="20">
        <v>41727</v>
      </c>
      <c r="B2113" s="35" t="s">
        <v>379</v>
      </c>
      <c r="C2113" s="90">
        <f t="shared" si="96"/>
        <v>0</v>
      </c>
      <c r="D2113" s="90">
        <f t="shared" si="97"/>
        <v>0</v>
      </c>
      <c r="E2113" s="90">
        <f t="shared" si="98"/>
        <v>0</v>
      </c>
      <c r="F2113" s="50">
        <f>'貼り付けシート（日射量等）'!G2110/3.6*10^3</f>
        <v>0</v>
      </c>
      <c r="G2113" s="50">
        <f>'貼り付けシート（日射量等）'!H2110/3.6*10^3</f>
        <v>0</v>
      </c>
      <c r="H2113" s="91">
        <f>RADIANS('貼り付けシート（日射量等）'!I2110)</f>
        <v>0</v>
      </c>
      <c r="I2113" s="91">
        <f>IF('貼り付けシート（日射量等）'!J2110&lt;0,RADIANS(360+('貼り付けシート（日射量等）'!J2110)),RADIANS('貼り付けシート（日射量等）'!J2110))</f>
        <v>0</v>
      </c>
    </row>
    <row r="2114" spans="1:9">
      <c r="A2114" s="20">
        <v>41727</v>
      </c>
      <c r="B2114" s="35" t="s">
        <v>380</v>
      </c>
      <c r="C2114" s="90">
        <f t="shared" si="96"/>
        <v>0</v>
      </c>
      <c r="D2114" s="90">
        <f t="shared" si="97"/>
        <v>0</v>
      </c>
      <c r="E2114" s="90">
        <f t="shared" si="98"/>
        <v>0</v>
      </c>
      <c r="F2114" s="50">
        <f>'貼り付けシート（日射量等）'!G2111/3.6*10^3</f>
        <v>0</v>
      </c>
      <c r="G2114" s="50">
        <f>'貼り付けシート（日射量等）'!H2111/3.6*10^3</f>
        <v>0</v>
      </c>
      <c r="H2114" s="91">
        <f>RADIANS('貼り付けシート（日射量等）'!I2111)</f>
        <v>0</v>
      </c>
      <c r="I2114" s="91">
        <f>IF('貼り付けシート（日射量等）'!J2111&lt;0,RADIANS(360+('貼り付けシート（日射量等）'!J2111)),RADIANS('貼り付けシート（日射量等）'!J2111))</f>
        <v>0</v>
      </c>
    </row>
    <row r="2115" spans="1:9">
      <c r="A2115" s="20">
        <v>41727</v>
      </c>
      <c r="B2115" s="35" t="s">
        <v>381</v>
      </c>
      <c r="C2115" s="90">
        <f t="shared" si="96"/>
        <v>0</v>
      </c>
      <c r="D2115" s="90">
        <f t="shared" si="97"/>
        <v>0</v>
      </c>
      <c r="E2115" s="90">
        <f t="shared" si="98"/>
        <v>0</v>
      </c>
      <c r="F2115" s="50">
        <f>'貼り付けシート（日射量等）'!G2112/3.6*10^3</f>
        <v>0</v>
      </c>
      <c r="G2115" s="50">
        <f>'貼り付けシート（日射量等）'!H2112/3.6*10^3</f>
        <v>0</v>
      </c>
      <c r="H2115" s="91">
        <f>RADIANS('貼り付けシート（日射量等）'!I2112)</f>
        <v>0</v>
      </c>
      <c r="I2115" s="91">
        <f>IF('貼り付けシート（日射量等）'!J2112&lt;0,RADIANS(360+('貼り付けシート（日射量等）'!J2112)),RADIANS('貼り付けシート（日射量等）'!J2112))</f>
        <v>0</v>
      </c>
    </row>
    <row r="2116" spans="1:9">
      <c r="A2116" s="20">
        <v>41727</v>
      </c>
      <c r="B2116" s="35" t="s">
        <v>382</v>
      </c>
      <c r="C2116" s="90">
        <f t="shared" si="96"/>
        <v>0</v>
      </c>
      <c r="D2116" s="90">
        <f t="shared" si="97"/>
        <v>0</v>
      </c>
      <c r="E2116" s="90">
        <f t="shared" si="98"/>
        <v>0</v>
      </c>
      <c r="F2116" s="50">
        <f>'貼り付けシート（日射量等）'!G2113/3.6*10^3</f>
        <v>0</v>
      </c>
      <c r="G2116" s="50">
        <f>'貼り付けシート（日射量等）'!H2113/3.6*10^3</f>
        <v>0</v>
      </c>
      <c r="H2116" s="91">
        <f>RADIANS('貼り付けシート（日射量等）'!I2113)</f>
        <v>0</v>
      </c>
      <c r="I2116" s="91">
        <f>IF('貼り付けシート（日射量等）'!J2113&lt;0,RADIANS(360+('貼り付けシート（日射量等）'!J2113)),RADIANS('貼り付けシート（日射量等）'!J2113))</f>
        <v>0</v>
      </c>
    </row>
    <row r="2117" spans="1:9">
      <c r="A2117" s="20">
        <v>41727</v>
      </c>
      <c r="B2117" s="35" t="s">
        <v>383</v>
      </c>
      <c r="C2117" s="90">
        <f t="shared" si="96"/>
        <v>0</v>
      </c>
      <c r="D2117" s="90">
        <f t="shared" si="97"/>
        <v>0</v>
      </c>
      <c r="E2117" s="90">
        <f t="shared" si="98"/>
        <v>0</v>
      </c>
      <c r="F2117" s="50">
        <f>'貼り付けシート（日射量等）'!G2114/3.6*10^3</f>
        <v>0</v>
      </c>
      <c r="G2117" s="50">
        <f>'貼り付けシート（日射量等）'!H2114/3.6*10^3</f>
        <v>0</v>
      </c>
      <c r="H2117" s="91">
        <f>RADIANS('貼り付けシート（日射量等）'!I2114)</f>
        <v>0</v>
      </c>
      <c r="I2117" s="91">
        <f>IF('貼り付けシート（日射量等）'!J2114&lt;0,RADIANS(360+('貼り付けシート（日射量等）'!J2114)),RADIANS('貼り付けシート（日射量等）'!J2114))</f>
        <v>0</v>
      </c>
    </row>
    <row r="2118" spans="1:9">
      <c r="A2118" s="20">
        <v>41728</v>
      </c>
      <c r="B2118" s="35" t="s">
        <v>360</v>
      </c>
      <c r="C2118" s="90">
        <f t="shared" si="96"/>
        <v>0</v>
      </c>
      <c r="D2118" s="90">
        <f t="shared" si="97"/>
        <v>0</v>
      </c>
      <c r="E2118" s="90">
        <f t="shared" si="98"/>
        <v>0</v>
      </c>
      <c r="F2118" s="50">
        <f>'貼り付けシート（日射量等）'!G2115/3.6*10^3</f>
        <v>0</v>
      </c>
      <c r="G2118" s="50">
        <f>'貼り付けシート（日射量等）'!H2115/3.6*10^3</f>
        <v>0</v>
      </c>
      <c r="H2118" s="91">
        <f>RADIANS('貼り付けシート（日射量等）'!I2115)</f>
        <v>0</v>
      </c>
      <c r="I2118" s="91">
        <f>IF('貼り付けシート（日射量等）'!J2115&lt;0,RADIANS(360+('貼り付けシート（日射量等）'!J2115)),RADIANS('貼り付けシート（日射量等）'!J2115))</f>
        <v>0</v>
      </c>
    </row>
    <row r="2119" spans="1:9">
      <c r="A2119" s="20">
        <v>41728</v>
      </c>
      <c r="B2119" s="35" t="s">
        <v>361</v>
      </c>
      <c r="C2119" s="90">
        <f t="shared" ref="C2119:C2182" si="99">IF(D2119&lt;0,E2119,D2119+E2119)</f>
        <v>0</v>
      </c>
      <c r="D2119" s="90">
        <f t="shared" ref="D2119:D2182" si="100">F2119*(SIN(H2119)*COS($O$5)+COS(H2119)*SIN($O$5)*COS($O$4-I2119))</f>
        <v>0</v>
      </c>
      <c r="E2119" s="90">
        <f t="shared" ref="E2119:E2182" si="101">G2119*(1+COS($O$5))/2</f>
        <v>0</v>
      </c>
      <c r="F2119" s="50">
        <f>'貼り付けシート（日射量等）'!G2116/3.6*10^3</f>
        <v>0</v>
      </c>
      <c r="G2119" s="50">
        <f>'貼り付けシート（日射量等）'!H2116/3.6*10^3</f>
        <v>0</v>
      </c>
      <c r="H2119" s="91">
        <f>RADIANS('貼り付けシート（日射量等）'!I2116)</f>
        <v>0</v>
      </c>
      <c r="I2119" s="91">
        <f>IF('貼り付けシート（日射量等）'!J2116&lt;0,RADIANS(360+('貼り付けシート（日射量等）'!J2116)),RADIANS('貼り付けシート（日射量等）'!J2116))</f>
        <v>0</v>
      </c>
    </row>
    <row r="2120" spans="1:9">
      <c r="A2120" s="20">
        <v>41728</v>
      </c>
      <c r="B2120" s="35" t="s">
        <v>362</v>
      </c>
      <c r="C2120" s="90">
        <f t="shared" si="99"/>
        <v>0</v>
      </c>
      <c r="D2120" s="90">
        <f t="shared" si="100"/>
        <v>0</v>
      </c>
      <c r="E2120" s="90">
        <f t="shared" si="101"/>
        <v>0</v>
      </c>
      <c r="F2120" s="50">
        <f>'貼り付けシート（日射量等）'!G2117/3.6*10^3</f>
        <v>0</v>
      </c>
      <c r="G2120" s="50">
        <f>'貼り付けシート（日射量等）'!H2117/3.6*10^3</f>
        <v>0</v>
      </c>
      <c r="H2120" s="91">
        <f>RADIANS('貼り付けシート（日射量等）'!I2117)</f>
        <v>0</v>
      </c>
      <c r="I2120" s="91">
        <f>IF('貼り付けシート（日射量等）'!J2117&lt;0,RADIANS(360+('貼り付けシート（日射量等）'!J2117)),RADIANS('貼り付けシート（日射量等）'!J2117))</f>
        <v>0</v>
      </c>
    </row>
    <row r="2121" spans="1:9">
      <c r="A2121" s="20">
        <v>41728</v>
      </c>
      <c r="B2121" s="35" t="s">
        <v>363</v>
      </c>
      <c r="C2121" s="90">
        <f t="shared" si="99"/>
        <v>0</v>
      </c>
      <c r="D2121" s="90">
        <f t="shared" si="100"/>
        <v>0</v>
      </c>
      <c r="E2121" s="90">
        <f t="shared" si="101"/>
        <v>0</v>
      </c>
      <c r="F2121" s="50">
        <f>'貼り付けシート（日射量等）'!G2118/3.6*10^3</f>
        <v>0</v>
      </c>
      <c r="G2121" s="50">
        <f>'貼り付けシート（日射量等）'!H2118/3.6*10^3</f>
        <v>0</v>
      </c>
      <c r="H2121" s="91">
        <f>RADIANS('貼り付けシート（日射量等）'!I2118)</f>
        <v>0</v>
      </c>
      <c r="I2121" s="91">
        <f>IF('貼り付けシート（日射量等）'!J2118&lt;0,RADIANS(360+('貼り付けシート（日射量等）'!J2118)),RADIANS('貼り付けシート（日射量等）'!J2118))</f>
        <v>0</v>
      </c>
    </row>
    <row r="2122" spans="1:9">
      <c r="A2122" s="20">
        <v>41728</v>
      </c>
      <c r="B2122" s="35" t="s">
        <v>364</v>
      </c>
      <c r="C2122" s="90">
        <f t="shared" si="99"/>
        <v>0</v>
      </c>
      <c r="D2122" s="90">
        <f t="shared" si="100"/>
        <v>0</v>
      </c>
      <c r="E2122" s="90">
        <f t="shared" si="101"/>
        <v>0</v>
      </c>
      <c r="F2122" s="50">
        <f>'貼り付けシート（日射量等）'!G2119/3.6*10^3</f>
        <v>0</v>
      </c>
      <c r="G2122" s="50">
        <f>'貼り付けシート（日射量等）'!H2119/3.6*10^3</f>
        <v>0</v>
      </c>
      <c r="H2122" s="91">
        <f>RADIANS('貼り付けシート（日射量等）'!I2119)</f>
        <v>0</v>
      </c>
      <c r="I2122" s="91">
        <f>IF('貼り付けシート（日射量等）'!J2119&lt;0,RADIANS(360+('貼り付けシート（日射量等）'!J2119)),RADIANS('貼り付けシート（日射量等）'!J2119))</f>
        <v>0</v>
      </c>
    </row>
    <row r="2123" spans="1:9">
      <c r="A2123" s="20">
        <v>41728</v>
      </c>
      <c r="B2123" s="35" t="s">
        <v>365</v>
      </c>
      <c r="C2123" s="90">
        <f t="shared" si="99"/>
        <v>33.291494861462034</v>
      </c>
      <c r="D2123" s="90">
        <f t="shared" si="100"/>
        <v>6.3513195727688645</v>
      </c>
      <c r="E2123" s="90">
        <f t="shared" si="101"/>
        <v>26.940175288693172</v>
      </c>
      <c r="F2123" s="50">
        <f>'貼り付けシート（日射量等）'!G2120/3.6*10^3</f>
        <v>63.888888888888886</v>
      </c>
      <c r="G2123" s="50">
        <f>'貼り付けシート（日射量等）'!H2120/3.6*10^3</f>
        <v>27.777777777777779</v>
      </c>
      <c r="H2123" s="91">
        <f>RADIANS('貼り付けシート（日射量等）'!I2120)</f>
        <v>0.10471975511965978</v>
      </c>
      <c r="I2123" s="91">
        <f>IF('貼り付けシート（日射量等）'!J2120&lt;0,RADIANS(360+('貼り付けシート（日射量等）'!J2120)),RADIANS('貼り付けシート（日射量等）'!J2120))</f>
        <v>4.7158796388886781</v>
      </c>
    </row>
    <row r="2124" spans="1:9">
      <c r="A2124" s="20">
        <v>41728</v>
      </c>
      <c r="B2124" s="35" t="s">
        <v>366</v>
      </c>
      <c r="C2124" s="90">
        <f t="shared" si="99"/>
        <v>129.99380499299676</v>
      </c>
      <c r="D2124" s="90">
        <f t="shared" si="100"/>
        <v>35.703191482570652</v>
      </c>
      <c r="E2124" s="90">
        <f t="shared" si="101"/>
        <v>94.290613510426098</v>
      </c>
      <c r="F2124" s="50">
        <f>'貼り付けシート（日射量等）'!G2121/3.6*10^3</f>
        <v>105.55555555555556</v>
      </c>
      <c r="G2124" s="50">
        <f>'貼り付けシート（日射量等）'!H2121/3.6*10^3</f>
        <v>97.222222222222214</v>
      </c>
      <c r="H2124" s="91">
        <f>RADIANS('貼り付けシート（日射量等）'!I2121)</f>
        <v>0.30368728984701332</v>
      </c>
      <c r="I2124" s="91">
        <f>IF('貼り付けシート（日射量等）'!J2121&lt;0,RADIANS(360+('貼り付けシート（日射量等）'!J2121)),RADIANS('貼り付けシート（日射量等）'!J2121))</f>
        <v>4.8886672348361175</v>
      </c>
    </row>
    <row r="2125" spans="1:9">
      <c r="A2125" s="20">
        <v>41728</v>
      </c>
      <c r="B2125" s="35" t="s">
        <v>367</v>
      </c>
      <c r="C2125" s="90">
        <f t="shared" si="99"/>
        <v>371.7922198481333</v>
      </c>
      <c r="D2125" s="90">
        <f t="shared" si="100"/>
        <v>212.84518564484358</v>
      </c>
      <c r="E2125" s="90">
        <f t="shared" si="101"/>
        <v>158.94703420328972</v>
      </c>
      <c r="F2125" s="50">
        <f>'貼り付けシート（日射量等）'!G2122/3.6*10^3</f>
        <v>383.33333333333331</v>
      </c>
      <c r="G2125" s="50">
        <f>'貼り付けシート（日射量等）'!H2122/3.6*10^3</f>
        <v>163.88888888888889</v>
      </c>
      <c r="H2125" s="91">
        <f>RADIANS('貼り付けシート（日射量等）'!I2122)</f>
        <v>0.49567350756638956</v>
      </c>
      <c r="I2125" s="91">
        <f>IF('貼り付けシート（日射量等）'!J2122&lt;0,RADIANS(360+('貼り付けシート（日射量等）'!J2122)),RADIANS('貼り付けシート（日射量等）'!J2122))</f>
        <v>5.0806534525554934</v>
      </c>
    </row>
    <row r="2126" spans="1:9">
      <c r="A2126" s="20">
        <v>41728</v>
      </c>
      <c r="B2126" s="35" t="s">
        <v>368</v>
      </c>
      <c r="C2126" s="90">
        <f t="shared" si="99"/>
        <v>649.38678896969191</v>
      </c>
      <c r="D2126" s="90">
        <f t="shared" si="100"/>
        <v>511.99189499735672</v>
      </c>
      <c r="E2126" s="90">
        <f t="shared" si="101"/>
        <v>137.39489397233518</v>
      </c>
      <c r="F2126" s="50">
        <f>'貼り付けシート（日射量等）'!G2123/3.6*10^3</f>
        <v>694.44444444444446</v>
      </c>
      <c r="G2126" s="50">
        <f>'貼り付けシート（日射量等）'!H2123/3.6*10^3</f>
        <v>141.66666666666666</v>
      </c>
      <c r="H2126" s="91">
        <f>RADIANS('貼り付けシート（日射量等）'!I2123)</f>
        <v>0.67369709126981125</v>
      </c>
      <c r="I2126" s="91">
        <f>IF('貼り付けシート（日射量等）'!J2123&lt;0,RADIANS(360+('貼り付けシート（日射量等）'!J2123)),RADIANS('貼り付けシート（日射量等）'!J2123))</f>
        <v>5.312782243070739</v>
      </c>
    </row>
    <row r="2127" spans="1:9">
      <c r="A2127" s="20">
        <v>41728</v>
      </c>
      <c r="B2127" s="35" t="s">
        <v>369</v>
      </c>
      <c r="C2127" s="90">
        <f t="shared" si="99"/>
        <v>782.49590136389713</v>
      </c>
      <c r="D2127" s="90">
        <f t="shared" si="100"/>
        <v>618.16083210286877</v>
      </c>
      <c r="E2127" s="90">
        <f t="shared" si="101"/>
        <v>164.33506926102834</v>
      </c>
      <c r="F2127" s="50">
        <f>'貼り付けシート（日射量等）'!G2124/3.6*10^3</f>
        <v>711.11111111111109</v>
      </c>
      <c r="G2127" s="50">
        <f>'貼り付けシート（日射量等）'!H2124/3.6*10^3</f>
        <v>169.44444444444443</v>
      </c>
      <c r="H2127" s="91">
        <f>RADIANS('貼り付けシート（日射量等）'!I2124)</f>
        <v>0.82030474843733492</v>
      </c>
      <c r="I2127" s="91">
        <f>IF('貼り付けシート（日射量等）'!J2124&lt;0,RADIANS(360+('貼り付けシート（日射量等）'!J2124)),RADIANS('貼り付けシート（日射量等）'!J2124))</f>
        <v>5.607742886657781</v>
      </c>
    </row>
    <row r="2128" spans="1:9">
      <c r="A2128" s="20">
        <v>41728</v>
      </c>
      <c r="B2128" s="35" t="s">
        <v>370</v>
      </c>
      <c r="C2128" s="90">
        <f t="shared" si="99"/>
        <v>854.39027632517707</v>
      </c>
      <c r="D2128" s="90">
        <f t="shared" si="100"/>
        <v>676.58511941980214</v>
      </c>
      <c r="E2128" s="90">
        <f t="shared" si="101"/>
        <v>177.80515690537496</v>
      </c>
      <c r="F2128" s="50">
        <f>'貼り付けシート（日射量等）'!G2125/3.6*10^3</f>
        <v>716.66666666666663</v>
      </c>
      <c r="G2128" s="50">
        <f>'貼り付けシート（日射量等）'!H2125/3.6*10^3</f>
        <v>183.33333333333334</v>
      </c>
      <c r="H2128" s="91">
        <f>RADIANS('貼り付けシート（日射量等）'!I2125)</f>
        <v>0.91455252804502862</v>
      </c>
      <c r="I2128" s="91">
        <f>IF('貼り付けシート（日射量等）'!J2125&lt;0,RADIANS(360+('貼り付けシート（日射量等）'!J2125)),RADIANS('貼り付けシート（日射量等）'!J2125))</f>
        <v>5.98647933434055</v>
      </c>
    </row>
    <row r="2129" spans="1:9">
      <c r="A2129" s="20">
        <v>41728</v>
      </c>
      <c r="B2129" s="35" t="s">
        <v>371</v>
      </c>
      <c r="C2129" s="90">
        <f t="shared" si="99"/>
        <v>868.27732966481642</v>
      </c>
      <c r="D2129" s="90">
        <f t="shared" si="100"/>
        <v>685.08413770170284</v>
      </c>
      <c r="E2129" s="90">
        <f t="shared" si="101"/>
        <v>183.19319196311358</v>
      </c>
      <c r="F2129" s="50">
        <f>'貼り付けシート（日射量等）'!G2126/3.6*10^3</f>
        <v>716.66666666666663</v>
      </c>
      <c r="G2129" s="50">
        <f>'貼り付けシート（日射量等）'!H2126/3.6*10^3</f>
        <v>188.88888888888889</v>
      </c>
      <c r="H2129" s="91">
        <f>RADIANS('貼り付けシート（日射量等）'!I2126)</f>
        <v>0.93026049131297761</v>
      </c>
      <c r="I2129" s="91">
        <f>IF('貼り付けシート（日射量等）'!J2126&lt;0,RADIANS(360+('貼り付けシート（日射量等）'!J2126)),RADIANS('貼り付けシート（日射量等）'!J2126))</f>
        <v>0.1361356816555577</v>
      </c>
    </row>
    <row r="2130" spans="1:9">
      <c r="A2130" s="20">
        <v>41728</v>
      </c>
      <c r="B2130" s="35" t="s">
        <v>372</v>
      </c>
      <c r="C2130" s="90">
        <f t="shared" si="99"/>
        <v>815.61094537702263</v>
      </c>
      <c r="D2130" s="90">
        <f t="shared" si="100"/>
        <v>645.88784105825562</v>
      </c>
      <c r="E2130" s="90">
        <f t="shared" si="101"/>
        <v>169.72310431876699</v>
      </c>
      <c r="F2130" s="50">
        <f>'貼り付けシート（日射量等）'!G2127/3.6*10^3</f>
        <v>713.8888888888888</v>
      </c>
      <c r="G2130" s="50">
        <f>'貼り付けシート（日射量等）'!H2127/3.6*10^3</f>
        <v>175</v>
      </c>
      <c r="H2130" s="91">
        <f>RADIANS('貼り付けシート（日射量等）'!I2127)</f>
        <v>0.86393797973719311</v>
      </c>
      <c r="I2130" s="91">
        <f>IF('貼り付けシート（日射量等）'!J2127&lt;0,RADIANS(360+('貼り付けシート（日射量等）'!J2127)),RADIANS('貼り付けシート（日射量等）'!J2127))</f>
        <v>0.54279739737023647</v>
      </c>
    </row>
    <row r="2131" spans="1:9">
      <c r="A2131" s="20">
        <v>41728</v>
      </c>
      <c r="B2131" s="35" t="s">
        <v>373</v>
      </c>
      <c r="C2131" s="90">
        <f t="shared" si="99"/>
        <v>709.26958383915985</v>
      </c>
      <c r="D2131" s="90">
        <f t="shared" si="100"/>
        <v>563.7926372802167</v>
      </c>
      <c r="E2131" s="90">
        <f t="shared" si="101"/>
        <v>145.47694655894313</v>
      </c>
      <c r="F2131" s="50">
        <f>'貼り付けシート（日射量等）'!G2128/3.6*10^3</f>
        <v>711.11111111111109</v>
      </c>
      <c r="G2131" s="50">
        <f>'貼り付けシート（日射量等）'!H2128/3.6*10^3</f>
        <v>150</v>
      </c>
      <c r="H2131" s="91">
        <f>RADIANS('貼り付けシート（日射量等）'!I2128)</f>
        <v>0.73303828583761843</v>
      </c>
      <c r="I2131" s="91">
        <f>IF('貼り付けシート（日射量等）'!J2128&lt;0,RADIANS(360+('貼り付けシート（日射量等）'!J2128)),RADIANS('貼り付けシート（日射量等）'!J2128))</f>
        <v>0.8691739674931761</v>
      </c>
    </row>
    <row r="2132" spans="1:9">
      <c r="A2132" s="20">
        <v>41728</v>
      </c>
      <c r="B2132" s="35" t="s">
        <v>374</v>
      </c>
      <c r="C2132" s="90">
        <f t="shared" si="99"/>
        <v>502.80123703136871</v>
      </c>
      <c r="D2132" s="90">
        <f t="shared" si="100"/>
        <v>357.32429047242556</v>
      </c>
      <c r="E2132" s="90">
        <f t="shared" si="101"/>
        <v>145.47694655894313</v>
      </c>
      <c r="F2132" s="50">
        <f>'貼り付けシート（日射量等）'!G2129/3.6*10^3</f>
        <v>569.44444444444446</v>
      </c>
      <c r="G2132" s="50">
        <f>'貼り付けシート（日射量等）'!H2129/3.6*10^3</f>
        <v>150</v>
      </c>
      <c r="H2132" s="91">
        <f>RADIANS('貼り付けシート（日射量等）'!I2129)</f>
        <v>0.56374134839416834</v>
      </c>
      <c r="I2132" s="91">
        <f>IF('貼り付けシート（日射量等）'!J2129&lt;0,RADIANS(360+('貼り付けシート（日射量等）'!J2129)),RADIANS('貼り付けシート（日射量等）'!J2129))</f>
        <v>1.1222467090323538</v>
      </c>
    </row>
    <row r="2133" spans="1:9">
      <c r="A2133" s="20">
        <v>41728</v>
      </c>
      <c r="B2133" s="35" t="s">
        <v>375</v>
      </c>
      <c r="C2133" s="90">
        <f t="shared" si="99"/>
        <v>111.9320325343721</v>
      </c>
      <c r="D2133" s="90">
        <f t="shared" si="100"/>
        <v>17.641419023946003</v>
      </c>
      <c r="E2133" s="90">
        <f t="shared" si="101"/>
        <v>94.290613510426098</v>
      </c>
      <c r="F2133" s="50">
        <f>'貼り付けシート（日射量等）'!G2130/3.6*10^3</f>
        <v>41.666666666666664</v>
      </c>
      <c r="G2133" s="50">
        <f>'貼り付けシート（日射量等）'!H2130/3.6*10^3</f>
        <v>97.222222222222214</v>
      </c>
      <c r="H2133" s="91">
        <f>RADIANS('貼り付けシート（日射量等）'!I2130)</f>
        <v>0.37699111843077521</v>
      </c>
      <c r="I2133" s="91">
        <f>IF('貼り付けシート（日射量等）'!J2130&lt;0,RADIANS(360+('貼り付けシート（日射量等）'!J2130)),RADIANS('貼り付けシート（日射量等）'!J2130))</f>
        <v>1.3247049022636963</v>
      </c>
    </row>
    <row r="2134" spans="1:9">
      <c r="A2134" s="20">
        <v>41728</v>
      </c>
      <c r="B2134" s="35" t="s">
        <v>376</v>
      </c>
      <c r="C2134" s="90">
        <f t="shared" si="99"/>
        <v>55.789140399367774</v>
      </c>
      <c r="D2134" s="90">
        <f t="shared" si="100"/>
        <v>9.9908424085893799</v>
      </c>
      <c r="E2134" s="90">
        <f t="shared" si="101"/>
        <v>45.798297990778394</v>
      </c>
      <c r="F2134" s="50">
        <f>'貼り付けシート（日射量等）'!G2131/3.6*10^3</f>
        <v>52.777777777777779</v>
      </c>
      <c r="G2134" s="50">
        <f>'貼り付けシート（日射量等）'!H2131/3.6*10^3</f>
        <v>47.222222222222221</v>
      </c>
      <c r="H2134" s="91">
        <f>RADIANS('貼り付けシート（日射量等）'!I2131)</f>
        <v>0.17802358370342161</v>
      </c>
      <c r="I2134" s="91">
        <f>IF('貼り付けシート（日射量等）'!J2131&lt;0,RADIANS(360+('貼り付けシート（日射量等）'!J2131)),RADIANS('貼り付けシート（日射量等）'!J2131))</f>
        <v>1.5027284859671177</v>
      </c>
    </row>
    <row r="2135" spans="1:9">
      <c r="A2135" s="20">
        <v>41728</v>
      </c>
      <c r="B2135" s="35" t="s">
        <v>377</v>
      </c>
      <c r="C2135" s="90">
        <f t="shared" si="99"/>
        <v>7.2881469651034605</v>
      </c>
      <c r="D2135" s="90">
        <f t="shared" si="100"/>
        <v>1.900111907364826</v>
      </c>
      <c r="E2135" s="90">
        <f t="shared" si="101"/>
        <v>5.3880350577386347</v>
      </c>
      <c r="F2135" s="50">
        <f>'貼り付けシート（日射量等）'!G2132/3.6*10^3</f>
        <v>5.5555555555555554</v>
      </c>
      <c r="G2135" s="50">
        <f>'貼り付けシート（日射量等）'!H2132/3.6*10^3</f>
        <v>5.5555555555555554</v>
      </c>
      <c r="H2135" s="91">
        <f>RADIANS('貼り付けシート（日射量等）'!I2132)</f>
        <v>0</v>
      </c>
      <c r="I2135" s="91">
        <f>IF('貼り付けシート（日射量等）'!J2132&lt;0,RADIANS(360+('貼り付けシート（日射量等）'!J2132)),RADIANS('貼り付けシート（日射量等）'!J2132))</f>
        <v>0</v>
      </c>
    </row>
    <row r="2136" spans="1:9">
      <c r="A2136" s="20">
        <v>41728</v>
      </c>
      <c r="B2136" s="35" t="s">
        <v>378</v>
      </c>
      <c r="C2136" s="90">
        <f t="shared" si="99"/>
        <v>0</v>
      </c>
      <c r="D2136" s="90">
        <f t="shared" si="100"/>
        <v>0</v>
      </c>
      <c r="E2136" s="90">
        <f t="shared" si="101"/>
        <v>0</v>
      </c>
      <c r="F2136" s="50">
        <f>'貼り付けシート（日射量等）'!G2133/3.6*10^3</f>
        <v>0</v>
      </c>
      <c r="G2136" s="50">
        <f>'貼り付けシート（日射量等）'!H2133/3.6*10^3</f>
        <v>0</v>
      </c>
      <c r="H2136" s="91">
        <f>RADIANS('貼り付けシート（日射量等）'!I2133)</f>
        <v>0</v>
      </c>
      <c r="I2136" s="91">
        <f>IF('貼り付けシート（日射量等）'!J2133&lt;0,RADIANS(360+('貼り付けシート（日射量等）'!J2133)),RADIANS('貼り付けシート（日射量等）'!J2133))</f>
        <v>0</v>
      </c>
    </row>
    <row r="2137" spans="1:9">
      <c r="A2137" s="20">
        <v>41728</v>
      </c>
      <c r="B2137" s="35" t="s">
        <v>379</v>
      </c>
      <c r="C2137" s="90">
        <f t="shared" si="99"/>
        <v>0</v>
      </c>
      <c r="D2137" s="90">
        <f t="shared" si="100"/>
        <v>0</v>
      </c>
      <c r="E2137" s="90">
        <f t="shared" si="101"/>
        <v>0</v>
      </c>
      <c r="F2137" s="50">
        <f>'貼り付けシート（日射量等）'!G2134/3.6*10^3</f>
        <v>0</v>
      </c>
      <c r="G2137" s="50">
        <f>'貼り付けシート（日射量等）'!H2134/3.6*10^3</f>
        <v>0</v>
      </c>
      <c r="H2137" s="91">
        <f>RADIANS('貼り付けシート（日射量等）'!I2134)</f>
        <v>0</v>
      </c>
      <c r="I2137" s="91">
        <f>IF('貼り付けシート（日射量等）'!J2134&lt;0,RADIANS(360+('貼り付けシート（日射量等）'!J2134)),RADIANS('貼り付けシート（日射量等）'!J2134))</f>
        <v>0</v>
      </c>
    </row>
    <row r="2138" spans="1:9">
      <c r="A2138" s="20">
        <v>41728</v>
      </c>
      <c r="B2138" s="35" t="s">
        <v>380</v>
      </c>
      <c r="C2138" s="90">
        <f t="shared" si="99"/>
        <v>0</v>
      </c>
      <c r="D2138" s="90">
        <f t="shared" si="100"/>
        <v>0</v>
      </c>
      <c r="E2138" s="90">
        <f t="shared" si="101"/>
        <v>0</v>
      </c>
      <c r="F2138" s="50">
        <f>'貼り付けシート（日射量等）'!G2135/3.6*10^3</f>
        <v>0</v>
      </c>
      <c r="G2138" s="50">
        <f>'貼り付けシート（日射量等）'!H2135/3.6*10^3</f>
        <v>0</v>
      </c>
      <c r="H2138" s="91">
        <f>RADIANS('貼り付けシート（日射量等）'!I2135)</f>
        <v>0</v>
      </c>
      <c r="I2138" s="91">
        <f>IF('貼り付けシート（日射量等）'!J2135&lt;0,RADIANS(360+('貼り付けシート（日射量等）'!J2135)),RADIANS('貼り付けシート（日射量等）'!J2135))</f>
        <v>0</v>
      </c>
    </row>
    <row r="2139" spans="1:9">
      <c r="A2139" s="20">
        <v>41728</v>
      </c>
      <c r="B2139" s="35" t="s">
        <v>381</v>
      </c>
      <c r="C2139" s="90">
        <f t="shared" si="99"/>
        <v>0</v>
      </c>
      <c r="D2139" s="90">
        <f t="shared" si="100"/>
        <v>0</v>
      </c>
      <c r="E2139" s="90">
        <f t="shared" si="101"/>
        <v>0</v>
      </c>
      <c r="F2139" s="50">
        <f>'貼り付けシート（日射量等）'!G2136/3.6*10^3</f>
        <v>0</v>
      </c>
      <c r="G2139" s="50">
        <f>'貼り付けシート（日射量等）'!H2136/3.6*10^3</f>
        <v>0</v>
      </c>
      <c r="H2139" s="91">
        <f>RADIANS('貼り付けシート（日射量等）'!I2136)</f>
        <v>0</v>
      </c>
      <c r="I2139" s="91">
        <f>IF('貼り付けシート（日射量等）'!J2136&lt;0,RADIANS(360+('貼り付けシート（日射量等）'!J2136)),RADIANS('貼り付けシート（日射量等）'!J2136))</f>
        <v>0</v>
      </c>
    </row>
    <row r="2140" spans="1:9">
      <c r="A2140" s="20">
        <v>41728</v>
      </c>
      <c r="B2140" s="35" t="s">
        <v>382</v>
      </c>
      <c r="C2140" s="90">
        <f t="shared" si="99"/>
        <v>0</v>
      </c>
      <c r="D2140" s="90">
        <f t="shared" si="100"/>
        <v>0</v>
      </c>
      <c r="E2140" s="90">
        <f t="shared" si="101"/>
        <v>0</v>
      </c>
      <c r="F2140" s="50">
        <f>'貼り付けシート（日射量等）'!G2137/3.6*10^3</f>
        <v>0</v>
      </c>
      <c r="G2140" s="50">
        <f>'貼り付けシート（日射量等）'!H2137/3.6*10^3</f>
        <v>0</v>
      </c>
      <c r="H2140" s="91">
        <f>RADIANS('貼り付けシート（日射量等）'!I2137)</f>
        <v>0</v>
      </c>
      <c r="I2140" s="91">
        <f>IF('貼り付けシート（日射量等）'!J2137&lt;0,RADIANS(360+('貼り付けシート（日射量等）'!J2137)),RADIANS('貼り付けシート（日射量等）'!J2137))</f>
        <v>0</v>
      </c>
    </row>
    <row r="2141" spans="1:9">
      <c r="A2141" s="20">
        <v>41728</v>
      </c>
      <c r="B2141" s="35" t="s">
        <v>383</v>
      </c>
      <c r="C2141" s="90">
        <f t="shared" si="99"/>
        <v>0</v>
      </c>
      <c r="D2141" s="90">
        <f t="shared" si="100"/>
        <v>0</v>
      </c>
      <c r="E2141" s="90">
        <f t="shared" si="101"/>
        <v>0</v>
      </c>
      <c r="F2141" s="50">
        <f>'貼り付けシート（日射量等）'!G2138/3.6*10^3</f>
        <v>0</v>
      </c>
      <c r="G2141" s="50">
        <f>'貼り付けシート（日射量等）'!H2138/3.6*10^3</f>
        <v>0</v>
      </c>
      <c r="H2141" s="91">
        <f>RADIANS('貼り付けシート（日射量等）'!I2138)</f>
        <v>0</v>
      </c>
      <c r="I2141" s="91">
        <f>IF('貼り付けシート（日射量等）'!J2138&lt;0,RADIANS(360+('貼り付けシート（日射量等）'!J2138)),RADIANS('貼り付けシート（日射量等）'!J2138))</f>
        <v>0</v>
      </c>
    </row>
    <row r="2142" spans="1:9">
      <c r="A2142" s="20">
        <v>41729</v>
      </c>
      <c r="B2142" s="35" t="s">
        <v>360</v>
      </c>
      <c r="C2142" s="90">
        <f t="shared" si="99"/>
        <v>0</v>
      </c>
      <c r="D2142" s="90">
        <f t="shared" si="100"/>
        <v>0</v>
      </c>
      <c r="E2142" s="90">
        <f t="shared" si="101"/>
        <v>0</v>
      </c>
      <c r="F2142" s="50">
        <f>'貼り付けシート（日射量等）'!G2139/3.6*10^3</f>
        <v>0</v>
      </c>
      <c r="G2142" s="50">
        <f>'貼り付けシート（日射量等）'!H2139/3.6*10^3</f>
        <v>0</v>
      </c>
      <c r="H2142" s="91">
        <f>RADIANS('貼り付けシート（日射量等）'!I2139)</f>
        <v>0</v>
      </c>
      <c r="I2142" s="91">
        <f>IF('貼り付けシート（日射量等）'!J2139&lt;0,RADIANS(360+('貼り付けシート（日射量等）'!J2139)),RADIANS('貼り付けシート（日射量等）'!J2139))</f>
        <v>0</v>
      </c>
    </row>
    <row r="2143" spans="1:9">
      <c r="A2143" s="20">
        <v>41729</v>
      </c>
      <c r="B2143" s="35" t="s">
        <v>361</v>
      </c>
      <c r="C2143" s="90">
        <f t="shared" si="99"/>
        <v>0</v>
      </c>
      <c r="D2143" s="90">
        <f t="shared" si="100"/>
        <v>0</v>
      </c>
      <c r="E2143" s="90">
        <f t="shared" si="101"/>
        <v>0</v>
      </c>
      <c r="F2143" s="50">
        <f>'貼り付けシート（日射量等）'!G2140/3.6*10^3</f>
        <v>0</v>
      </c>
      <c r="G2143" s="50">
        <f>'貼り付けシート（日射量等）'!H2140/3.6*10^3</f>
        <v>0</v>
      </c>
      <c r="H2143" s="91">
        <f>RADIANS('貼り付けシート（日射量等）'!I2140)</f>
        <v>0</v>
      </c>
      <c r="I2143" s="91">
        <f>IF('貼り付けシート（日射量等）'!J2140&lt;0,RADIANS(360+('貼り付けシート（日射量等）'!J2140)),RADIANS('貼り付けシート（日射量等）'!J2140))</f>
        <v>0</v>
      </c>
    </row>
    <row r="2144" spans="1:9">
      <c r="A2144" s="20">
        <v>41729</v>
      </c>
      <c r="B2144" s="35" t="s">
        <v>362</v>
      </c>
      <c r="C2144" s="90">
        <f t="shared" si="99"/>
        <v>0</v>
      </c>
      <c r="D2144" s="90">
        <f t="shared" si="100"/>
        <v>0</v>
      </c>
      <c r="E2144" s="90">
        <f t="shared" si="101"/>
        <v>0</v>
      </c>
      <c r="F2144" s="50">
        <f>'貼り付けシート（日射量等）'!G2141/3.6*10^3</f>
        <v>0</v>
      </c>
      <c r="G2144" s="50">
        <f>'貼り付けシート（日射量等）'!H2141/3.6*10^3</f>
        <v>0</v>
      </c>
      <c r="H2144" s="91">
        <f>RADIANS('貼り付けシート（日射量等）'!I2141)</f>
        <v>0</v>
      </c>
      <c r="I2144" s="91">
        <f>IF('貼り付けシート（日射量等）'!J2141&lt;0,RADIANS(360+('貼り付けシート（日射量等）'!J2141)),RADIANS('貼り付けシート（日射量等）'!J2141))</f>
        <v>0</v>
      </c>
    </row>
    <row r="2145" spans="1:9">
      <c r="A2145" s="20">
        <v>41729</v>
      </c>
      <c r="B2145" s="35" t="s">
        <v>363</v>
      </c>
      <c r="C2145" s="90">
        <f t="shared" si="99"/>
        <v>0</v>
      </c>
      <c r="D2145" s="90">
        <f t="shared" si="100"/>
        <v>0</v>
      </c>
      <c r="E2145" s="90">
        <f t="shared" si="101"/>
        <v>0</v>
      </c>
      <c r="F2145" s="50">
        <f>'貼り付けシート（日射量等）'!G2142/3.6*10^3</f>
        <v>0</v>
      </c>
      <c r="G2145" s="50">
        <f>'貼り付けシート（日射量等）'!H2142/3.6*10^3</f>
        <v>0</v>
      </c>
      <c r="H2145" s="91">
        <f>RADIANS('貼り付けシート（日射量等）'!I2142)</f>
        <v>0</v>
      </c>
      <c r="I2145" s="91">
        <f>IF('貼り付けシート（日射量等）'!J2142&lt;0,RADIANS(360+('貼り付けシート（日射量等）'!J2142)),RADIANS('貼り付けシート（日射量等）'!J2142))</f>
        <v>0</v>
      </c>
    </row>
    <row r="2146" spans="1:9">
      <c r="A2146" s="20">
        <v>41729</v>
      </c>
      <c r="B2146" s="35" t="s">
        <v>364</v>
      </c>
      <c r="C2146" s="90">
        <f t="shared" si="99"/>
        <v>0</v>
      </c>
      <c r="D2146" s="90">
        <f t="shared" si="100"/>
        <v>0</v>
      </c>
      <c r="E2146" s="90">
        <f t="shared" si="101"/>
        <v>0</v>
      </c>
      <c r="F2146" s="50">
        <f>'貼り付けシート（日射量等）'!G2143/3.6*10^3</f>
        <v>0</v>
      </c>
      <c r="G2146" s="50">
        <f>'貼り付けシート（日射量等）'!H2143/3.6*10^3</f>
        <v>0</v>
      </c>
      <c r="H2146" s="91">
        <f>RADIANS('貼り付けシート（日射量等）'!I2143)</f>
        <v>0</v>
      </c>
      <c r="I2146" s="91">
        <f>IF('貼り付けシート（日射量等）'!J2143&lt;0,RADIANS(360+('貼り付けシート（日射量等）'!J2143)),RADIANS('貼り付けシート（日射量等）'!J2143))</f>
        <v>0</v>
      </c>
    </row>
    <row r="2147" spans="1:9">
      <c r="A2147" s="20">
        <v>41729</v>
      </c>
      <c r="B2147" s="35" t="s">
        <v>365</v>
      </c>
      <c r="C2147" s="90">
        <f t="shared" si="99"/>
        <v>21.149600977180341</v>
      </c>
      <c r="D2147" s="90">
        <f t="shared" si="100"/>
        <v>2.291478275095121</v>
      </c>
      <c r="E2147" s="90">
        <f t="shared" si="101"/>
        <v>18.858122702085222</v>
      </c>
      <c r="F2147" s="50">
        <f>'貼り付けシート（日射量等）'!G2144/3.6*10^3</f>
        <v>22.222222222222221</v>
      </c>
      <c r="G2147" s="50">
        <f>'貼り付けシート（日射量等）'!H2144/3.6*10^3</f>
        <v>19.444444444444446</v>
      </c>
      <c r="H2147" s="91">
        <f>RADIANS('貼り付けシート（日射量等）'!I2144)</f>
        <v>0.10995574287564276</v>
      </c>
      <c r="I2147" s="91">
        <f>IF('貼り付けシート（日射量等）'!J2144&lt;0,RADIANS(360+('貼り付けシート（日射量等）'!J2144)),RADIANS('貼り付けシート（日射量等）'!J2144))</f>
        <v>4.7123889803846897</v>
      </c>
    </row>
    <row r="2148" spans="1:9">
      <c r="A2148" s="20">
        <v>41729</v>
      </c>
      <c r="B2148" s="35" t="s">
        <v>366</v>
      </c>
      <c r="C2148" s="90">
        <f t="shared" si="99"/>
        <v>57.677208157673427</v>
      </c>
      <c r="D2148" s="90">
        <f t="shared" si="100"/>
        <v>3.7968575802870803</v>
      </c>
      <c r="E2148" s="90">
        <f t="shared" si="101"/>
        <v>53.880350577386345</v>
      </c>
      <c r="F2148" s="50">
        <f>'貼り付けシート（日射量等）'!G2145/3.6*10^3</f>
        <v>11.111111111111111</v>
      </c>
      <c r="G2148" s="50">
        <f>'貼り付けシート（日射量等）'!H2145/3.6*10^3</f>
        <v>55.555555555555557</v>
      </c>
      <c r="H2148" s="91">
        <f>RADIANS('貼り付けシート（日射量等）'!I2145)</f>
        <v>0.30892327760299632</v>
      </c>
      <c r="I2148" s="91">
        <f>IF('貼り付けシート（日射量等）'!J2145&lt;0,RADIANS(360+('貼り付けシート（日射量等）'!J2145)),RADIANS('貼り付けシート（日射量等）'!J2145))</f>
        <v>4.8851765763321282</v>
      </c>
    </row>
    <row r="2149" spans="1:9">
      <c r="A2149" s="20">
        <v>41729</v>
      </c>
      <c r="B2149" s="35" t="s">
        <v>367</v>
      </c>
      <c r="C2149" s="90">
        <f t="shared" si="99"/>
        <v>70.452018597585507</v>
      </c>
      <c r="D2149" s="90">
        <f t="shared" si="100"/>
        <v>3.101580375852572</v>
      </c>
      <c r="E2149" s="90">
        <f t="shared" si="101"/>
        <v>67.350438221732929</v>
      </c>
      <c r="F2149" s="50">
        <f>'貼り付けシート（日射量等）'!G2146/3.6*10^3</f>
        <v>5.5555555555555554</v>
      </c>
      <c r="G2149" s="50">
        <f>'貼り付けシート（日射量等）'!H2146/3.6*10^3</f>
        <v>69.444444444444443</v>
      </c>
      <c r="H2149" s="91">
        <f>RADIANS('貼り付けシート（日射量等）'!I2146)</f>
        <v>0.50090949532237261</v>
      </c>
      <c r="I2149" s="91">
        <f>IF('貼り付けシート（日射量等）'!J2146&lt;0,RADIANS(360+('貼り付けシート（日射量等）'!J2146)),RADIANS('貼り付けシート（日射量等）'!J2146))</f>
        <v>5.0771627940515041</v>
      </c>
    </row>
    <row r="2150" spans="1:9">
      <c r="A2150" s="20">
        <v>41729</v>
      </c>
      <c r="B2150" s="35" t="s">
        <v>368</v>
      </c>
      <c r="C2150" s="90">
        <f t="shared" si="99"/>
        <v>72.738473279471563</v>
      </c>
      <c r="D2150" s="90">
        <f t="shared" si="100"/>
        <v>0</v>
      </c>
      <c r="E2150" s="90">
        <f t="shared" si="101"/>
        <v>72.738473279471563</v>
      </c>
      <c r="F2150" s="50">
        <f>'貼り付けシート（日射量等）'!G2147/3.6*10^3</f>
        <v>0</v>
      </c>
      <c r="G2150" s="50">
        <f>'貼り付けシート（日射量等）'!H2147/3.6*10^3</f>
        <v>75</v>
      </c>
      <c r="H2150" s="91">
        <f>RADIANS('貼り付けシート（日射量等）'!I2147)</f>
        <v>0.67893307902579414</v>
      </c>
      <c r="I2150" s="91">
        <f>IF('貼り付けシート（日射量等）'!J2147&lt;0,RADIANS(360+('貼り付けシート（日射量等）'!J2147)),RADIANS('貼り付けシート（日射量等）'!J2147))</f>
        <v>5.3075462553147563</v>
      </c>
    </row>
    <row r="2151" spans="1:9">
      <c r="A2151" s="20">
        <v>41729</v>
      </c>
      <c r="B2151" s="35" t="s">
        <v>369</v>
      </c>
      <c r="C2151" s="90">
        <f t="shared" si="99"/>
        <v>110.45471868364199</v>
      </c>
      <c r="D2151" s="90">
        <f t="shared" si="100"/>
        <v>0</v>
      </c>
      <c r="E2151" s="90">
        <f t="shared" si="101"/>
        <v>110.45471868364199</v>
      </c>
      <c r="F2151" s="50">
        <f>'貼り付けシート（日射量等）'!G2148/3.6*10^3</f>
        <v>0</v>
      </c>
      <c r="G2151" s="50">
        <f>'貼り付けシート（日射量等）'!H2148/3.6*10^3</f>
        <v>113.88888888888887</v>
      </c>
      <c r="H2151" s="91">
        <f>RADIANS('貼り付けシート（日射量等）'!I2148)</f>
        <v>0.82728606544531214</v>
      </c>
      <c r="I2151" s="91">
        <f>IF('貼り付けシート（日射量等）'!J2148&lt;0,RADIANS(360+('貼り付けシート（日射量等）'!J2148)),RADIANS('貼り付けシート（日射量等）'!J2148))</f>
        <v>5.6042522281537925</v>
      </c>
    </row>
    <row r="2152" spans="1:9">
      <c r="A2152" s="20">
        <v>41729</v>
      </c>
      <c r="B2152" s="35" t="s">
        <v>370</v>
      </c>
      <c r="C2152" s="90">
        <f t="shared" si="99"/>
        <v>142.78292903007383</v>
      </c>
      <c r="D2152" s="90">
        <f t="shared" si="100"/>
        <v>0</v>
      </c>
      <c r="E2152" s="90">
        <f t="shared" si="101"/>
        <v>142.78292903007383</v>
      </c>
      <c r="F2152" s="50">
        <f>'貼り付けシート（日射量等）'!G2149/3.6*10^3</f>
        <v>0</v>
      </c>
      <c r="G2152" s="50">
        <f>'貼り付けシート（日射量等）'!H2149/3.6*10^3</f>
        <v>147.22222222222223</v>
      </c>
      <c r="H2152" s="91">
        <f>RADIANS('貼り付けシート（日射量等）'!I2149)</f>
        <v>0.92153384505300595</v>
      </c>
      <c r="I2152" s="91">
        <f>IF('貼り付けシート（日射量等）'!J2149&lt;0,RADIANS(360+('貼り付けシート（日射量等）'!J2149)),RADIANS('貼り付けシート（日射量等）'!J2149))</f>
        <v>5.98647933434055</v>
      </c>
    </row>
    <row r="2153" spans="1:9">
      <c r="A2153" s="20">
        <v>41729</v>
      </c>
      <c r="B2153" s="35" t="s">
        <v>371</v>
      </c>
      <c r="C2153" s="90">
        <f t="shared" si="99"/>
        <v>145.47694655894313</v>
      </c>
      <c r="D2153" s="90">
        <f t="shared" si="100"/>
        <v>0</v>
      </c>
      <c r="E2153" s="90">
        <f t="shared" si="101"/>
        <v>145.47694655894313</v>
      </c>
      <c r="F2153" s="50">
        <f>'貼り付けシート（日射量等）'!G2150/3.6*10^3</f>
        <v>0</v>
      </c>
      <c r="G2153" s="50">
        <f>'貼り付けシート（日射量等）'!H2150/3.6*10^3</f>
        <v>150</v>
      </c>
      <c r="H2153" s="91">
        <f>RADIANS('貼り付けシート（日射量等）'!I2150)</f>
        <v>0.93724180832095505</v>
      </c>
      <c r="I2153" s="91">
        <f>IF('貼り付けシート（日射量等）'!J2150&lt;0,RADIANS(360+('貼り付けシート（日射量等）'!J2150)),RADIANS('貼り付けシート（日射量等）'!J2150))</f>
        <v>0.13962634015954636</v>
      </c>
    </row>
    <row r="2154" spans="1:9">
      <c r="A2154" s="20">
        <v>41729</v>
      </c>
      <c r="B2154" s="35" t="s">
        <v>372</v>
      </c>
      <c r="C2154" s="90">
        <f t="shared" si="99"/>
        <v>114.95547074389343</v>
      </c>
      <c r="D2154" s="90">
        <f t="shared" si="100"/>
        <v>12.582804646859367</v>
      </c>
      <c r="E2154" s="90">
        <f t="shared" si="101"/>
        <v>102.37266609703406</v>
      </c>
      <c r="F2154" s="50">
        <f>'貼り付けシート（日射量等）'!G2151/3.6*10^3</f>
        <v>13.888888888888889</v>
      </c>
      <c r="G2154" s="50">
        <f>'貼り付けシート（日射量等）'!H2151/3.6*10^3</f>
        <v>105.55555555555556</v>
      </c>
      <c r="H2154" s="91">
        <f>RADIANS('貼り付けシート（日射量等）'!I2151)</f>
        <v>0.8691739674931761</v>
      </c>
      <c r="I2154" s="91">
        <f>IF('貼り付けシート（日射量等）'!J2151&lt;0,RADIANS(360+('貼り付けシート（日射量等）'!J2151)),RADIANS('貼り付けシート（日射量等）'!J2151))</f>
        <v>0.5497787143782138</v>
      </c>
    </row>
    <row r="2155" spans="1:9">
      <c r="A2155" s="20">
        <v>41729</v>
      </c>
      <c r="B2155" s="35" t="s">
        <v>373</v>
      </c>
      <c r="C2155" s="90">
        <f t="shared" si="99"/>
        <v>100.90224297603051</v>
      </c>
      <c r="D2155" s="90">
        <f t="shared" si="100"/>
        <v>6.6116294656044134</v>
      </c>
      <c r="E2155" s="90">
        <f t="shared" si="101"/>
        <v>94.290613510426098</v>
      </c>
      <c r="F2155" s="50">
        <f>'貼り付けシート（日射量等）'!G2152/3.6*10^3</f>
        <v>8.3333333333333339</v>
      </c>
      <c r="G2155" s="50">
        <f>'貼り付けシート（日射量等）'!H2152/3.6*10^3</f>
        <v>97.222222222222214</v>
      </c>
      <c r="H2155" s="91">
        <f>RADIANS('貼り付けシート（日射量等）'!I2152)</f>
        <v>0.73652894434160709</v>
      </c>
      <c r="I2155" s="91">
        <f>IF('貼り付けシート（日射量等）'!J2152&lt;0,RADIANS(360+('貼り付けシート（日射量等）'!J2152)),RADIANS('貼り付けシート（日射量等）'!J2152))</f>
        <v>0.87615528450115343</v>
      </c>
    </row>
    <row r="2156" spans="1:9">
      <c r="A2156" s="20">
        <v>41729</v>
      </c>
      <c r="B2156" s="35" t="s">
        <v>374</v>
      </c>
      <c r="C2156" s="90">
        <f t="shared" si="99"/>
        <v>81.625788622819371</v>
      </c>
      <c r="D2156" s="90">
        <f t="shared" si="100"/>
        <v>3.499280285609192</v>
      </c>
      <c r="E2156" s="90">
        <f t="shared" si="101"/>
        <v>78.126508337210183</v>
      </c>
      <c r="F2156" s="50">
        <f>'貼り付けシート（日射量等）'!G2153/3.6*10^3</f>
        <v>5.5555555555555554</v>
      </c>
      <c r="G2156" s="50">
        <f>'貼り付けシート（日射量等）'!H2153/3.6*10^3</f>
        <v>80.555555555555543</v>
      </c>
      <c r="H2156" s="91">
        <f>RADIANS('貼り付けシート（日射量等）'!I2153)</f>
        <v>0.56897733615015145</v>
      </c>
      <c r="I2156" s="91">
        <f>IF('貼り付けシート（日射量等）'!J2153&lt;0,RADIANS(360+('貼り付けシート（日射量等）'!J2153)),RADIANS('貼り付けシート（日射量等）'!J2153))</f>
        <v>1.1274826967883367</v>
      </c>
    </row>
    <row r="2157" spans="1:9">
      <c r="A2157" s="20">
        <v>41729</v>
      </c>
      <c r="B2157" s="35" t="s">
        <v>375</v>
      </c>
      <c r="C2157" s="90">
        <f t="shared" si="99"/>
        <v>40.410262933039753</v>
      </c>
      <c r="D2157" s="90">
        <f t="shared" si="100"/>
        <v>0</v>
      </c>
      <c r="E2157" s="90">
        <f t="shared" si="101"/>
        <v>40.410262933039753</v>
      </c>
      <c r="F2157" s="50">
        <f>'貼り付けシート（日射量等）'!G2154/3.6*10^3</f>
        <v>0</v>
      </c>
      <c r="G2157" s="50">
        <f>'貼り付けシート（日射量等）'!H2154/3.6*10^3</f>
        <v>41.666666666666664</v>
      </c>
      <c r="H2157" s="91">
        <f>RADIANS('貼り付けシート（日射量等）'!I2154)</f>
        <v>0.38048177693476387</v>
      </c>
      <c r="I2157" s="91">
        <f>IF('貼り付けシート（日射量等）'!J2154&lt;0,RADIANS(360+('貼り付けシート（日射量等）'!J2154)),RADIANS('貼り付けシート（日射量等）'!J2154))</f>
        <v>1.3316862192716734</v>
      </c>
    </row>
    <row r="2158" spans="1:9">
      <c r="A2158" s="20">
        <v>41729</v>
      </c>
      <c r="B2158" s="35" t="s">
        <v>376</v>
      </c>
      <c r="C2158" s="90">
        <f t="shared" si="99"/>
        <v>23.136884514650628</v>
      </c>
      <c r="D2158" s="90">
        <f t="shared" si="100"/>
        <v>1.5847442836960892</v>
      </c>
      <c r="E2158" s="90">
        <f t="shared" si="101"/>
        <v>21.552140230954539</v>
      </c>
      <c r="F2158" s="50">
        <f>'貼り付けシート（日射量等）'!G2155/3.6*10^3</f>
        <v>8.3333333333333339</v>
      </c>
      <c r="G2158" s="50">
        <f>'貼り付けシート（日射量等）'!H2155/3.6*10^3</f>
        <v>22.222222222222221</v>
      </c>
      <c r="H2158" s="91">
        <f>RADIANS('貼り付けシート（日射量等）'!I2155)</f>
        <v>0.18151424220741028</v>
      </c>
      <c r="I2158" s="91">
        <f>IF('貼り付けシート（日射量等）'!J2155&lt;0,RADIANS(360+('貼り付けシート（日射量等）'!J2155)),RADIANS('貼り付けシート（日射量等）'!J2155))</f>
        <v>1.509709802975095</v>
      </c>
    </row>
    <row r="2159" spans="1:9">
      <c r="A2159" s="20">
        <v>41729</v>
      </c>
      <c r="B2159" s="35" t="s">
        <v>377</v>
      </c>
      <c r="C2159" s="90">
        <f t="shared" si="99"/>
        <v>2.6940175288693173</v>
      </c>
      <c r="D2159" s="90">
        <f t="shared" si="100"/>
        <v>0</v>
      </c>
      <c r="E2159" s="90">
        <f t="shared" si="101"/>
        <v>2.6940175288693173</v>
      </c>
      <c r="F2159" s="50">
        <f>'貼り付けシート（日射量等）'!G2156/3.6*10^3</f>
        <v>0</v>
      </c>
      <c r="G2159" s="50">
        <f>'貼り付けシート（日射量等）'!H2156/3.6*10^3</f>
        <v>2.7777777777777777</v>
      </c>
      <c r="H2159" s="91">
        <f>RADIANS('貼り付けシート（日射量等）'!I2156)</f>
        <v>0</v>
      </c>
      <c r="I2159" s="91">
        <f>IF('貼り付けシート（日射量等）'!J2156&lt;0,RADIANS(360+('貼り付けシート（日射量等）'!J2156)),RADIANS('貼り付けシート（日射量等）'!J2156))</f>
        <v>0</v>
      </c>
    </row>
    <row r="2160" spans="1:9">
      <c r="A2160" s="20">
        <v>41729</v>
      </c>
      <c r="B2160" s="35" t="s">
        <v>378</v>
      </c>
      <c r="C2160" s="90">
        <f t="shared" si="99"/>
        <v>0</v>
      </c>
      <c r="D2160" s="90">
        <f t="shared" si="100"/>
        <v>0</v>
      </c>
      <c r="E2160" s="90">
        <f t="shared" si="101"/>
        <v>0</v>
      </c>
      <c r="F2160" s="50">
        <f>'貼り付けシート（日射量等）'!G2157/3.6*10^3</f>
        <v>0</v>
      </c>
      <c r="G2160" s="50">
        <f>'貼り付けシート（日射量等）'!H2157/3.6*10^3</f>
        <v>0</v>
      </c>
      <c r="H2160" s="91">
        <f>RADIANS('貼り付けシート（日射量等）'!I2157)</f>
        <v>0</v>
      </c>
      <c r="I2160" s="91">
        <f>IF('貼り付けシート（日射量等）'!J2157&lt;0,RADIANS(360+('貼り付けシート（日射量等）'!J2157)),RADIANS('貼り付けシート（日射量等）'!J2157))</f>
        <v>0</v>
      </c>
    </row>
    <row r="2161" spans="1:9">
      <c r="A2161" s="20">
        <v>41729</v>
      </c>
      <c r="B2161" s="35" t="s">
        <v>379</v>
      </c>
      <c r="C2161" s="90">
        <f t="shared" si="99"/>
        <v>0</v>
      </c>
      <c r="D2161" s="90">
        <f t="shared" si="100"/>
        <v>0</v>
      </c>
      <c r="E2161" s="90">
        <f t="shared" si="101"/>
        <v>0</v>
      </c>
      <c r="F2161" s="50">
        <f>'貼り付けシート（日射量等）'!G2158/3.6*10^3</f>
        <v>0</v>
      </c>
      <c r="G2161" s="50">
        <f>'貼り付けシート（日射量等）'!H2158/3.6*10^3</f>
        <v>0</v>
      </c>
      <c r="H2161" s="91">
        <f>RADIANS('貼り付けシート（日射量等）'!I2158)</f>
        <v>0</v>
      </c>
      <c r="I2161" s="91">
        <f>IF('貼り付けシート（日射量等）'!J2158&lt;0,RADIANS(360+('貼り付けシート（日射量等）'!J2158)),RADIANS('貼り付けシート（日射量等）'!J2158))</f>
        <v>0</v>
      </c>
    </row>
    <row r="2162" spans="1:9">
      <c r="A2162" s="20">
        <v>41729</v>
      </c>
      <c r="B2162" s="35" t="s">
        <v>380</v>
      </c>
      <c r="C2162" s="90">
        <f t="shared" si="99"/>
        <v>0</v>
      </c>
      <c r="D2162" s="90">
        <f t="shared" si="100"/>
        <v>0</v>
      </c>
      <c r="E2162" s="90">
        <f t="shared" si="101"/>
        <v>0</v>
      </c>
      <c r="F2162" s="50">
        <f>'貼り付けシート（日射量等）'!G2159/3.6*10^3</f>
        <v>0</v>
      </c>
      <c r="G2162" s="50">
        <f>'貼り付けシート（日射量等）'!H2159/3.6*10^3</f>
        <v>0</v>
      </c>
      <c r="H2162" s="91">
        <f>RADIANS('貼り付けシート（日射量等）'!I2159)</f>
        <v>0</v>
      </c>
      <c r="I2162" s="91">
        <f>IF('貼り付けシート（日射量等）'!J2159&lt;0,RADIANS(360+('貼り付けシート（日射量等）'!J2159)),RADIANS('貼り付けシート（日射量等）'!J2159))</f>
        <v>0</v>
      </c>
    </row>
    <row r="2163" spans="1:9">
      <c r="A2163" s="20">
        <v>41729</v>
      </c>
      <c r="B2163" s="35" t="s">
        <v>381</v>
      </c>
      <c r="C2163" s="90">
        <f t="shared" si="99"/>
        <v>0</v>
      </c>
      <c r="D2163" s="90">
        <f t="shared" si="100"/>
        <v>0</v>
      </c>
      <c r="E2163" s="90">
        <f t="shared" si="101"/>
        <v>0</v>
      </c>
      <c r="F2163" s="50">
        <f>'貼り付けシート（日射量等）'!G2160/3.6*10^3</f>
        <v>0</v>
      </c>
      <c r="G2163" s="50">
        <f>'貼り付けシート（日射量等）'!H2160/3.6*10^3</f>
        <v>0</v>
      </c>
      <c r="H2163" s="91">
        <f>RADIANS('貼り付けシート（日射量等）'!I2160)</f>
        <v>0</v>
      </c>
      <c r="I2163" s="91">
        <f>IF('貼り付けシート（日射量等）'!J2160&lt;0,RADIANS(360+('貼り付けシート（日射量等）'!J2160)),RADIANS('貼り付けシート（日射量等）'!J2160))</f>
        <v>0</v>
      </c>
    </row>
    <row r="2164" spans="1:9">
      <c r="A2164" s="20">
        <v>41729</v>
      </c>
      <c r="B2164" s="35" t="s">
        <v>382</v>
      </c>
      <c r="C2164" s="90">
        <f t="shared" si="99"/>
        <v>0</v>
      </c>
      <c r="D2164" s="90">
        <f t="shared" si="100"/>
        <v>0</v>
      </c>
      <c r="E2164" s="90">
        <f t="shared" si="101"/>
        <v>0</v>
      </c>
      <c r="F2164" s="50">
        <f>'貼り付けシート（日射量等）'!G2161/3.6*10^3</f>
        <v>0</v>
      </c>
      <c r="G2164" s="50">
        <f>'貼り付けシート（日射量等）'!H2161/3.6*10^3</f>
        <v>0</v>
      </c>
      <c r="H2164" s="91">
        <f>RADIANS('貼り付けシート（日射量等）'!I2161)</f>
        <v>0</v>
      </c>
      <c r="I2164" s="91">
        <f>IF('貼り付けシート（日射量等）'!J2161&lt;0,RADIANS(360+('貼り付けシート（日射量等）'!J2161)),RADIANS('貼り付けシート（日射量等）'!J2161))</f>
        <v>0</v>
      </c>
    </row>
    <row r="2165" spans="1:9">
      <c r="A2165" s="20">
        <v>41729</v>
      </c>
      <c r="B2165" s="35" t="s">
        <v>383</v>
      </c>
      <c r="C2165" s="90">
        <f t="shared" si="99"/>
        <v>0</v>
      </c>
      <c r="D2165" s="90">
        <f t="shared" si="100"/>
        <v>0</v>
      </c>
      <c r="E2165" s="90">
        <f t="shared" si="101"/>
        <v>0</v>
      </c>
      <c r="F2165" s="50">
        <f>'貼り付けシート（日射量等）'!G2162/3.6*10^3</f>
        <v>0</v>
      </c>
      <c r="G2165" s="50">
        <f>'貼り付けシート（日射量等）'!H2162/3.6*10^3</f>
        <v>0</v>
      </c>
      <c r="H2165" s="91">
        <f>RADIANS('貼り付けシート（日射量等）'!I2162)</f>
        <v>0</v>
      </c>
      <c r="I2165" s="91">
        <f>IF('貼り付けシート（日射量等）'!J2162&lt;0,RADIANS(360+('貼り付けシート（日射量等）'!J2162)),RADIANS('貼り付けシート（日射量等）'!J2162))</f>
        <v>0</v>
      </c>
    </row>
    <row r="2166" spans="1:9">
      <c r="A2166" s="20">
        <v>41730</v>
      </c>
      <c r="B2166" s="35" t="s">
        <v>360</v>
      </c>
      <c r="C2166" s="90">
        <f t="shared" si="99"/>
        <v>0</v>
      </c>
      <c r="D2166" s="90">
        <f t="shared" si="100"/>
        <v>0</v>
      </c>
      <c r="E2166" s="90">
        <f t="shared" si="101"/>
        <v>0</v>
      </c>
      <c r="F2166" s="50">
        <f>'貼り付けシート（日射量等）'!G2163/3.6*10^3</f>
        <v>0</v>
      </c>
      <c r="G2166" s="50">
        <f>'貼り付けシート（日射量等）'!H2163/3.6*10^3</f>
        <v>0</v>
      </c>
      <c r="H2166" s="91">
        <f>RADIANS('貼り付けシート（日射量等）'!I2163)</f>
        <v>0</v>
      </c>
      <c r="I2166" s="91">
        <f>IF('貼り付けシート（日射量等）'!J2163&lt;0,RADIANS(360+('貼り付けシート（日射量等）'!J2163)),RADIANS('貼り付けシート（日射量等）'!J2163))</f>
        <v>0</v>
      </c>
    </row>
    <row r="2167" spans="1:9">
      <c r="A2167" s="20">
        <v>41730</v>
      </c>
      <c r="B2167" s="35" t="s">
        <v>361</v>
      </c>
      <c r="C2167" s="90">
        <f t="shared" si="99"/>
        <v>0</v>
      </c>
      <c r="D2167" s="90">
        <f t="shared" si="100"/>
        <v>0</v>
      </c>
      <c r="E2167" s="90">
        <f t="shared" si="101"/>
        <v>0</v>
      </c>
      <c r="F2167" s="50">
        <f>'貼り付けシート（日射量等）'!G2164/3.6*10^3</f>
        <v>0</v>
      </c>
      <c r="G2167" s="50">
        <f>'貼り付けシート（日射量等）'!H2164/3.6*10^3</f>
        <v>0</v>
      </c>
      <c r="H2167" s="91">
        <f>RADIANS('貼り付けシート（日射量等）'!I2164)</f>
        <v>0</v>
      </c>
      <c r="I2167" s="91">
        <f>IF('貼り付けシート（日射量等）'!J2164&lt;0,RADIANS(360+('貼り付けシート（日射量等）'!J2164)),RADIANS('貼り付けシート（日射量等）'!J2164))</f>
        <v>0</v>
      </c>
    </row>
    <row r="2168" spans="1:9">
      <c r="A2168" s="20">
        <v>41730</v>
      </c>
      <c r="B2168" s="35" t="s">
        <v>362</v>
      </c>
      <c r="C2168" s="90">
        <f t="shared" si="99"/>
        <v>0</v>
      </c>
      <c r="D2168" s="90">
        <f t="shared" si="100"/>
        <v>0</v>
      </c>
      <c r="E2168" s="90">
        <f t="shared" si="101"/>
        <v>0</v>
      </c>
      <c r="F2168" s="50">
        <f>'貼り付けシート（日射量等）'!G2165/3.6*10^3</f>
        <v>0</v>
      </c>
      <c r="G2168" s="50">
        <f>'貼り付けシート（日射量等）'!H2165/3.6*10^3</f>
        <v>0</v>
      </c>
      <c r="H2168" s="91">
        <f>RADIANS('貼り付けシート（日射量等）'!I2165)</f>
        <v>0</v>
      </c>
      <c r="I2168" s="91">
        <f>IF('貼り付けシート（日射量等）'!J2165&lt;0,RADIANS(360+('貼り付けシート（日射量等）'!J2165)),RADIANS('貼り付けシート（日射量等）'!J2165))</f>
        <v>0</v>
      </c>
    </row>
    <row r="2169" spans="1:9">
      <c r="A2169" s="20">
        <v>41730</v>
      </c>
      <c r="B2169" s="35" t="s">
        <v>363</v>
      </c>
      <c r="C2169" s="90">
        <f t="shared" si="99"/>
        <v>0</v>
      </c>
      <c r="D2169" s="90">
        <f t="shared" si="100"/>
        <v>0</v>
      </c>
      <c r="E2169" s="90">
        <f t="shared" si="101"/>
        <v>0</v>
      </c>
      <c r="F2169" s="50">
        <f>'貼り付けシート（日射量等）'!G2166/3.6*10^3</f>
        <v>0</v>
      </c>
      <c r="G2169" s="50">
        <f>'貼り付けシート（日射量等）'!H2166/3.6*10^3</f>
        <v>0</v>
      </c>
      <c r="H2169" s="91">
        <f>RADIANS('貼り付けシート（日射量等）'!I2166)</f>
        <v>0</v>
      </c>
      <c r="I2169" s="91">
        <f>IF('貼り付けシート（日射量等）'!J2166&lt;0,RADIANS(360+('貼り付けシート（日射量等）'!J2166)),RADIANS('貼り付けシート（日射量等）'!J2166))</f>
        <v>0</v>
      </c>
    </row>
    <row r="2170" spans="1:9">
      <c r="A2170" s="20">
        <v>41730</v>
      </c>
      <c r="B2170" s="35" t="s">
        <v>364</v>
      </c>
      <c r="C2170" s="90">
        <f t="shared" si="99"/>
        <v>0</v>
      </c>
      <c r="D2170" s="90">
        <f t="shared" si="100"/>
        <v>0</v>
      </c>
      <c r="E2170" s="90">
        <f t="shared" si="101"/>
        <v>0</v>
      </c>
      <c r="F2170" s="50">
        <f>'貼り付けシート（日射量等）'!G2167/3.6*10^3</f>
        <v>0</v>
      </c>
      <c r="G2170" s="50">
        <f>'貼り付けシート（日射量等）'!H2167/3.6*10^3</f>
        <v>0</v>
      </c>
      <c r="H2170" s="91">
        <f>RADIANS('貼り付けシート（日射量等）'!I2167)</f>
        <v>0</v>
      </c>
      <c r="I2170" s="91">
        <f>IF('貼り付けシート（日射量等）'!J2167&lt;0,RADIANS(360+('貼り付けシート（日射量等）'!J2167)),RADIANS('貼り付けシート（日射量等）'!J2167))</f>
        <v>0</v>
      </c>
    </row>
    <row r="2171" spans="1:9">
      <c r="A2171" s="20">
        <v>41730</v>
      </c>
      <c r="B2171" s="35" t="s">
        <v>365</v>
      </c>
      <c r="C2171" s="90">
        <f t="shared" si="99"/>
        <v>23.912732567785611</v>
      </c>
      <c r="D2171" s="90">
        <f t="shared" si="100"/>
        <v>2.3605923368310719</v>
      </c>
      <c r="E2171" s="90">
        <f t="shared" si="101"/>
        <v>21.552140230954539</v>
      </c>
      <c r="F2171" s="50">
        <f>'貼り付けシート（日射量等）'!G2168/3.6*10^3</f>
        <v>22.222222222222221</v>
      </c>
      <c r="G2171" s="50">
        <f>'貼り付けシート（日射量等）'!H2168/3.6*10^3</f>
        <v>22.222222222222221</v>
      </c>
      <c r="H2171" s="91">
        <f>RADIANS('貼り付けシート（日射量等）'!I2168)</f>
        <v>0.11519173063162574</v>
      </c>
      <c r="I2171" s="91">
        <f>IF('貼り付けシート（日射量等）'!J2168&lt;0,RADIANS(360+('貼り付けシート（日射量等）'!J2168)),RADIANS('貼り付けシート（日射量等）'!J2168))</f>
        <v>4.707152992628707</v>
      </c>
    </row>
    <row r="2172" spans="1:9">
      <c r="A2172" s="20">
        <v>41730</v>
      </c>
      <c r="B2172" s="35" t="s">
        <v>366</v>
      </c>
      <c r="C2172" s="90">
        <f t="shared" si="99"/>
        <v>75.966128429116708</v>
      </c>
      <c r="D2172" s="90">
        <f t="shared" si="100"/>
        <v>8.615690207383782</v>
      </c>
      <c r="E2172" s="90">
        <f t="shared" si="101"/>
        <v>67.350438221732929</v>
      </c>
      <c r="F2172" s="50">
        <f>'貼り付けシート（日射量等）'!G2169/3.6*10^3</f>
        <v>24.999999999999996</v>
      </c>
      <c r="G2172" s="50">
        <f>'貼り付けシート（日射量等）'!H2169/3.6*10^3</f>
        <v>69.444444444444443</v>
      </c>
      <c r="H2172" s="91">
        <f>RADIANS('貼り付けシート（日射量等）'!I2169)</f>
        <v>0.31415926535897931</v>
      </c>
      <c r="I2172" s="91">
        <f>IF('貼り付けシート（日射量等）'!J2169&lt;0,RADIANS(360+('貼り付けシート（日射量等）'!J2169)),RADIANS('貼り付けシート（日射量等）'!J2169))</f>
        <v>4.8799405885761455</v>
      </c>
    </row>
    <row r="2173" spans="1:9">
      <c r="A2173" s="20">
        <v>41730</v>
      </c>
      <c r="B2173" s="35" t="s">
        <v>367</v>
      </c>
      <c r="C2173" s="90">
        <f t="shared" si="99"/>
        <v>128.72709937901604</v>
      </c>
      <c r="D2173" s="90">
        <f t="shared" si="100"/>
        <v>15.578363166504742</v>
      </c>
      <c r="E2173" s="90">
        <f t="shared" si="101"/>
        <v>113.14873621251131</v>
      </c>
      <c r="F2173" s="50">
        <f>'貼り付けシート（日射量等）'!G2170/3.6*10^3</f>
        <v>27.777777777777779</v>
      </c>
      <c r="G2173" s="50">
        <f>'貼り付けシート（日射量等）'!H2170/3.6*10^3</f>
        <v>116.66666666666666</v>
      </c>
      <c r="H2173" s="91">
        <f>RADIANS('貼り付けシート（日射量等）'!I2170)</f>
        <v>0.50614548307835561</v>
      </c>
      <c r="I2173" s="91">
        <f>IF('貼り付けシート（日射量等）'!J2170&lt;0,RADIANS(360+('貼り付けシート（日射量等）'!J2170)),RADIANS('貼り付けシート（日射量等）'!J2170))</f>
        <v>5.0719268062955223</v>
      </c>
    </row>
    <row r="2174" spans="1:9">
      <c r="A2174" s="20">
        <v>41730</v>
      </c>
      <c r="B2174" s="35" t="s">
        <v>368</v>
      </c>
      <c r="C2174" s="90">
        <f t="shared" si="99"/>
        <v>131.53275728014032</v>
      </c>
      <c r="D2174" s="90">
        <f t="shared" si="100"/>
        <v>10.301968481021028</v>
      </c>
      <c r="E2174" s="90">
        <f t="shared" si="101"/>
        <v>121.23078879911928</v>
      </c>
      <c r="F2174" s="50">
        <f>'貼り付けシート（日射量等）'!G2171/3.6*10^3</f>
        <v>13.888888888888889</v>
      </c>
      <c r="G2174" s="50">
        <f>'貼り付けシート（日射量等）'!H2171/3.6*10^3</f>
        <v>125</v>
      </c>
      <c r="H2174" s="91">
        <f>RADIANS('貼り付けシート（日射量等）'!I2171)</f>
        <v>0.68416906678177725</v>
      </c>
      <c r="I2174" s="91">
        <f>IF('貼り付けシート（日射量等）'!J2171&lt;0,RADIANS(360+('貼り付けシート（日射量等）'!J2171)),RADIANS('貼り付けシート（日射量等）'!J2171))</f>
        <v>5.304055596810767</v>
      </c>
    </row>
    <row r="2175" spans="1:9">
      <c r="A2175" s="20">
        <v>41730</v>
      </c>
      <c r="B2175" s="35" t="s">
        <v>369</v>
      </c>
      <c r="C2175" s="90">
        <f t="shared" si="99"/>
        <v>213.65109779754457</v>
      </c>
      <c r="D2175" s="90">
        <f t="shared" si="100"/>
        <v>16.987818190084436</v>
      </c>
      <c r="E2175" s="90">
        <f t="shared" si="101"/>
        <v>196.66327960746014</v>
      </c>
      <c r="F2175" s="50">
        <f>'貼り付けシート（日射量等）'!G2172/3.6*10^3</f>
        <v>19.444444444444446</v>
      </c>
      <c r="G2175" s="50">
        <f>'貼り付けシート（日射量等）'!H2172/3.6*10^3</f>
        <v>202.77777777777777</v>
      </c>
      <c r="H2175" s="91">
        <f>RADIANS('貼り付けシート（日射量等）'!I2172)</f>
        <v>0.83252205320129524</v>
      </c>
      <c r="I2175" s="91">
        <f>IF('貼り付けシート（日射量等）'!J2172&lt;0,RADIANS(360+('貼り付けシート（日射量等）'!J2172)),RADIANS('貼り付けシート（日射量等）'!J2172))</f>
        <v>5.6007615696498032</v>
      </c>
    </row>
    <row r="2176" spans="1:9">
      <c r="A2176" s="20">
        <v>41730</v>
      </c>
      <c r="B2176" s="35" t="s">
        <v>370</v>
      </c>
      <c r="C2176" s="90">
        <f t="shared" si="99"/>
        <v>292.74858324541117</v>
      </c>
      <c r="D2176" s="90">
        <f t="shared" si="100"/>
        <v>39.510935531695374</v>
      </c>
      <c r="E2176" s="90">
        <f t="shared" si="101"/>
        <v>253.2376477137158</v>
      </c>
      <c r="F2176" s="50">
        <f>'貼り付けシート（日射量等）'!G2173/3.6*10^3</f>
        <v>41.666666666666664</v>
      </c>
      <c r="G2176" s="50">
        <f>'貼り付けシート（日射量等）'!H2173/3.6*10^3</f>
        <v>261.11111111111109</v>
      </c>
      <c r="H2176" s="91">
        <f>RADIANS('貼り付けシート（日射量等）'!I2173)</f>
        <v>0.92851516206098339</v>
      </c>
      <c r="I2176" s="91">
        <f>IF('貼り付けシート（日射量等）'!J2173&lt;0,RADIANS(360+('貼り付けシート（日射量等）'!J2173)),RADIANS('貼り付けシート（日射量等）'!J2173))</f>
        <v>5.9847340050885558</v>
      </c>
    </row>
    <row r="2177" spans="1:9">
      <c r="A2177" s="20">
        <v>41730</v>
      </c>
      <c r="B2177" s="35" t="s">
        <v>371</v>
      </c>
      <c r="C2177" s="90">
        <f t="shared" si="99"/>
        <v>354.90507842400496</v>
      </c>
      <c r="D2177" s="90">
        <f t="shared" si="100"/>
        <v>66.645202834988012</v>
      </c>
      <c r="E2177" s="90">
        <f t="shared" si="101"/>
        <v>288.25987558901693</v>
      </c>
      <c r="F2177" s="50">
        <f>'貼り付けシート（日射量等）'!G2174/3.6*10^3</f>
        <v>69.444444444444443</v>
      </c>
      <c r="G2177" s="50">
        <f>'貼り付けシート（日射量等）'!H2174/3.6*10^3</f>
        <v>297.22222222222223</v>
      </c>
      <c r="H2177" s="91">
        <f>RADIANS('貼り付けシート（日射量等）'!I2174)</f>
        <v>0.94422312532893227</v>
      </c>
      <c r="I2177" s="91">
        <f>IF('貼り付けシート（日射量等）'!J2174&lt;0,RADIANS(360+('貼り付けシート（日射量等）'!J2174)),RADIANS('貼り付けシート（日射量等）'!J2174))</f>
        <v>0.143116998663535</v>
      </c>
    </row>
    <row r="2178" spans="1:9">
      <c r="A2178" s="20">
        <v>41730</v>
      </c>
      <c r="B2178" s="35" t="s">
        <v>372</v>
      </c>
      <c r="C2178" s="90">
        <f t="shared" si="99"/>
        <v>386.90397284276412</v>
      </c>
      <c r="D2178" s="90">
        <f t="shared" si="100"/>
        <v>93.256062196008472</v>
      </c>
      <c r="E2178" s="90">
        <f t="shared" si="101"/>
        <v>293.64791064675563</v>
      </c>
      <c r="F2178" s="50">
        <f>'貼り付けシート（日射量等）'!G2175/3.6*10^3</f>
        <v>102.77777777777777</v>
      </c>
      <c r="G2178" s="50">
        <f>'貼り付けシート（日射量等）'!H2175/3.6*10^3</f>
        <v>302.77777777777783</v>
      </c>
      <c r="H2178" s="91">
        <f>RADIANS('貼り付けシート（日射量等）'!I2175)</f>
        <v>0.8744099552491591</v>
      </c>
      <c r="I2178" s="91">
        <f>IF('貼り付けシート（日射量等）'!J2175&lt;0,RADIANS(360+('貼り付けシート（日射量等）'!J2175)),RADIANS('貼り付けシート（日射量等）'!J2175))</f>
        <v>0.55501470213419679</v>
      </c>
    </row>
    <row r="2179" spans="1:9">
      <c r="A2179" s="20">
        <v>41730</v>
      </c>
      <c r="B2179" s="35" t="s">
        <v>373</v>
      </c>
      <c r="C2179" s="90">
        <f t="shared" si="99"/>
        <v>378.34710521785161</v>
      </c>
      <c r="D2179" s="90">
        <f t="shared" si="100"/>
        <v>117.02740491752779</v>
      </c>
      <c r="E2179" s="90">
        <f t="shared" si="101"/>
        <v>261.3197003003238</v>
      </c>
      <c r="F2179" s="50">
        <f>'貼り付けシート（日射量等）'!G2176/3.6*10^3</f>
        <v>147.22222222222223</v>
      </c>
      <c r="G2179" s="50">
        <f>'貼り付けシート（日射量等）'!H2176/3.6*10^3</f>
        <v>269.44444444444446</v>
      </c>
      <c r="H2179" s="91">
        <f>RADIANS('貼り付けシート（日射量等）'!I2176)</f>
        <v>0.74176493209759009</v>
      </c>
      <c r="I2179" s="91">
        <f>IF('貼り付けシート（日射量等）'!J2176&lt;0,RADIANS(360+('貼り付けシート（日射量等）'!J2176)),RADIANS('貼り付けシート（日射量等）'!J2176))</f>
        <v>0.88313660150913076</v>
      </c>
    </row>
    <row r="2180" spans="1:9">
      <c r="A2180" s="20">
        <v>41730</v>
      </c>
      <c r="B2180" s="35" t="s">
        <v>374</v>
      </c>
      <c r="C2180" s="90">
        <f t="shared" si="99"/>
        <v>223.34401477450831</v>
      </c>
      <c r="D2180" s="90">
        <f t="shared" si="100"/>
        <v>45.538857869133359</v>
      </c>
      <c r="E2180" s="90">
        <f t="shared" si="101"/>
        <v>177.80515690537496</v>
      </c>
      <c r="F2180" s="50">
        <f>'貼り付けシート（日射量等）'!G2177/3.6*10^3</f>
        <v>72.222222222222229</v>
      </c>
      <c r="G2180" s="50">
        <f>'貼り付けシート（日射量等）'!H2177/3.6*10^3</f>
        <v>183.33333333333334</v>
      </c>
      <c r="H2180" s="91">
        <f>RADIANS('貼り付けシート（日射量等）'!I2177)</f>
        <v>0.57246799465414</v>
      </c>
      <c r="I2180" s="91">
        <f>IF('貼り付けシート（日射量等）'!J2177&lt;0,RADIANS(360+('貼り付けシート（日射量等）'!J2177)),RADIANS('貼り付けシート（日射量等）'!J2177))</f>
        <v>1.1344640137963142</v>
      </c>
    </row>
    <row r="2181" spans="1:9">
      <c r="A2181" s="20">
        <v>41730</v>
      </c>
      <c r="B2181" s="35" t="s">
        <v>375</v>
      </c>
      <c r="C2181" s="90">
        <f t="shared" si="99"/>
        <v>77.127245776888287</v>
      </c>
      <c r="D2181" s="90">
        <f t="shared" si="100"/>
        <v>7.0827900262860339</v>
      </c>
      <c r="E2181" s="90">
        <f t="shared" si="101"/>
        <v>70.044455750602253</v>
      </c>
      <c r="F2181" s="50">
        <f>'貼り付けシート（日射量等）'!G2178/3.6*10^3</f>
        <v>16.666666666666668</v>
      </c>
      <c r="G2181" s="50">
        <f>'貼り付けシート（日射量等）'!H2178/3.6*10^3</f>
        <v>72.222222222222229</v>
      </c>
      <c r="H2181" s="91">
        <f>RADIANS('貼り付けシート（日射量等）'!I2178)</f>
        <v>0.38397243543875248</v>
      </c>
      <c r="I2181" s="91">
        <f>IF('貼り付けシート（日射量等）'!J2178&lt;0,RADIANS(360+('貼り付けシート（日射量等）'!J2178)),RADIANS('貼り付けシート（日射量等）'!J2178))</f>
        <v>1.3386675362796507</v>
      </c>
    </row>
    <row r="2182" spans="1:9">
      <c r="A2182" s="20">
        <v>41730</v>
      </c>
      <c r="B2182" s="35" t="s">
        <v>376</v>
      </c>
      <c r="C2182" s="90">
        <f t="shared" si="99"/>
        <v>22.613463239844098</v>
      </c>
      <c r="D2182" s="90">
        <f t="shared" si="100"/>
        <v>1.0613230088895604</v>
      </c>
      <c r="E2182" s="90">
        <f t="shared" si="101"/>
        <v>21.552140230954539</v>
      </c>
      <c r="F2182" s="50">
        <f>'貼り付けシート（日射量等）'!G2179/3.6*10^3</f>
        <v>5.5555555555555554</v>
      </c>
      <c r="G2182" s="50">
        <f>'貼り付けシート（日射量等）'!H2179/3.6*10^3</f>
        <v>22.222222222222221</v>
      </c>
      <c r="H2182" s="91">
        <f>RADIANS('貼り付けシート（日射量等）'!I2179)</f>
        <v>0.18500490071139894</v>
      </c>
      <c r="I2182" s="91">
        <f>IF('貼り付けシート（日射量等）'!J2179&lt;0,RADIANS(360+('貼り付けシート（日射量等）'!J2179)),RADIANS('貼り付けシート（日射量等）'!J2179))</f>
        <v>1.5166911199830724</v>
      </c>
    </row>
    <row r="2183" spans="1:9">
      <c r="A2183" s="20">
        <v>41730</v>
      </c>
      <c r="B2183" s="35" t="s">
        <v>377</v>
      </c>
      <c r="C2183" s="90">
        <f t="shared" ref="C2183:C2246" si="102">IF(D2183&lt;0,E2183,D2183+E2183)</f>
        <v>2.6940175288693173</v>
      </c>
      <c r="D2183" s="90">
        <f t="shared" ref="D2183:D2246" si="103">F2183*(SIN(H2183)*COS($O$5)+COS(H2183)*SIN($O$5)*COS($O$4-I2183))</f>
        <v>0</v>
      </c>
      <c r="E2183" s="90">
        <f t="shared" ref="E2183:E2246" si="104">G2183*(1+COS($O$5))/2</f>
        <v>2.6940175288693173</v>
      </c>
      <c r="F2183" s="50">
        <f>'貼り付けシート（日射量等）'!G2180/3.6*10^3</f>
        <v>0</v>
      </c>
      <c r="G2183" s="50">
        <f>'貼り付けシート（日射量等）'!H2180/3.6*10^3</f>
        <v>2.7777777777777777</v>
      </c>
      <c r="H2183" s="91">
        <f>RADIANS('貼り付けシート（日射量等）'!I2180)</f>
        <v>0</v>
      </c>
      <c r="I2183" s="91">
        <f>IF('貼り付けシート（日射量等）'!J2180&lt;0,RADIANS(360+('貼り付けシート（日射量等）'!J2180)),RADIANS('貼り付けシート（日射量等）'!J2180))</f>
        <v>0</v>
      </c>
    </row>
    <row r="2184" spans="1:9">
      <c r="A2184" s="20">
        <v>41730</v>
      </c>
      <c r="B2184" s="35" t="s">
        <v>378</v>
      </c>
      <c r="C2184" s="90">
        <f t="shared" si="102"/>
        <v>0</v>
      </c>
      <c r="D2184" s="90">
        <f t="shared" si="103"/>
        <v>0</v>
      </c>
      <c r="E2184" s="90">
        <f t="shared" si="104"/>
        <v>0</v>
      </c>
      <c r="F2184" s="50">
        <f>'貼り付けシート（日射量等）'!G2181/3.6*10^3</f>
        <v>0</v>
      </c>
      <c r="G2184" s="50">
        <f>'貼り付けシート（日射量等）'!H2181/3.6*10^3</f>
        <v>0</v>
      </c>
      <c r="H2184" s="91">
        <f>RADIANS('貼り付けシート（日射量等）'!I2181)</f>
        <v>0</v>
      </c>
      <c r="I2184" s="91">
        <f>IF('貼り付けシート（日射量等）'!J2181&lt;0,RADIANS(360+('貼り付けシート（日射量等）'!J2181)),RADIANS('貼り付けシート（日射量等）'!J2181))</f>
        <v>0</v>
      </c>
    </row>
    <row r="2185" spans="1:9">
      <c r="A2185" s="20">
        <v>41730</v>
      </c>
      <c r="B2185" s="35" t="s">
        <v>379</v>
      </c>
      <c r="C2185" s="90">
        <f t="shared" si="102"/>
        <v>0</v>
      </c>
      <c r="D2185" s="90">
        <f t="shared" si="103"/>
        <v>0</v>
      </c>
      <c r="E2185" s="90">
        <f t="shared" si="104"/>
        <v>0</v>
      </c>
      <c r="F2185" s="50">
        <f>'貼り付けシート（日射量等）'!G2182/3.6*10^3</f>
        <v>0</v>
      </c>
      <c r="G2185" s="50">
        <f>'貼り付けシート（日射量等）'!H2182/3.6*10^3</f>
        <v>0</v>
      </c>
      <c r="H2185" s="91">
        <f>RADIANS('貼り付けシート（日射量等）'!I2182)</f>
        <v>0</v>
      </c>
      <c r="I2185" s="91">
        <f>IF('貼り付けシート（日射量等）'!J2182&lt;0,RADIANS(360+('貼り付けシート（日射量等）'!J2182)),RADIANS('貼り付けシート（日射量等）'!J2182))</f>
        <v>0</v>
      </c>
    </row>
    <row r="2186" spans="1:9">
      <c r="A2186" s="20">
        <v>41730</v>
      </c>
      <c r="B2186" s="35" t="s">
        <v>380</v>
      </c>
      <c r="C2186" s="90">
        <f t="shared" si="102"/>
        <v>0</v>
      </c>
      <c r="D2186" s="90">
        <f t="shared" si="103"/>
        <v>0</v>
      </c>
      <c r="E2186" s="90">
        <f t="shared" si="104"/>
        <v>0</v>
      </c>
      <c r="F2186" s="50">
        <f>'貼り付けシート（日射量等）'!G2183/3.6*10^3</f>
        <v>0</v>
      </c>
      <c r="G2186" s="50">
        <f>'貼り付けシート（日射量等）'!H2183/3.6*10^3</f>
        <v>0</v>
      </c>
      <c r="H2186" s="91">
        <f>RADIANS('貼り付けシート（日射量等）'!I2183)</f>
        <v>0</v>
      </c>
      <c r="I2186" s="91">
        <f>IF('貼り付けシート（日射量等）'!J2183&lt;0,RADIANS(360+('貼り付けシート（日射量等）'!J2183)),RADIANS('貼り付けシート（日射量等）'!J2183))</f>
        <v>0</v>
      </c>
    </row>
    <row r="2187" spans="1:9">
      <c r="A2187" s="20">
        <v>41730</v>
      </c>
      <c r="B2187" s="35" t="s">
        <v>381</v>
      </c>
      <c r="C2187" s="90">
        <f t="shared" si="102"/>
        <v>0</v>
      </c>
      <c r="D2187" s="90">
        <f t="shared" si="103"/>
        <v>0</v>
      </c>
      <c r="E2187" s="90">
        <f t="shared" si="104"/>
        <v>0</v>
      </c>
      <c r="F2187" s="50">
        <f>'貼り付けシート（日射量等）'!G2184/3.6*10^3</f>
        <v>0</v>
      </c>
      <c r="G2187" s="50">
        <f>'貼り付けシート（日射量等）'!H2184/3.6*10^3</f>
        <v>0</v>
      </c>
      <c r="H2187" s="91">
        <f>RADIANS('貼り付けシート（日射量等）'!I2184)</f>
        <v>0</v>
      </c>
      <c r="I2187" s="91">
        <f>IF('貼り付けシート（日射量等）'!J2184&lt;0,RADIANS(360+('貼り付けシート（日射量等）'!J2184)),RADIANS('貼り付けシート（日射量等）'!J2184))</f>
        <v>0</v>
      </c>
    </row>
    <row r="2188" spans="1:9">
      <c r="A2188" s="20">
        <v>41730</v>
      </c>
      <c r="B2188" s="35" t="s">
        <v>382</v>
      </c>
      <c r="C2188" s="90">
        <f t="shared" si="102"/>
        <v>0</v>
      </c>
      <c r="D2188" s="90">
        <f t="shared" si="103"/>
        <v>0</v>
      </c>
      <c r="E2188" s="90">
        <f t="shared" si="104"/>
        <v>0</v>
      </c>
      <c r="F2188" s="50">
        <f>'貼り付けシート（日射量等）'!G2185/3.6*10^3</f>
        <v>0</v>
      </c>
      <c r="G2188" s="50">
        <f>'貼り付けシート（日射量等）'!H2185/3.6*10^3</f>
        <v>0</v>
      </c>
      <c r="H2188" s="91">
        <f>RADIANS('貼り付けシート（日射量等）'!I2185)</f>
        <v>0</v>
      </c>
      <c r="I2188" s="91">
        <f>IF('貼り付けシート（日射量等）'!J2185&lt;0,RADIANS(360+('貼り付けシート（日射量等）'!J2185)),RADIANS('貼り付けシート（日射量等）'!J2185))</f>
        <v>0</v>
      </c>
    </row>
    <row r="2189" spans="1:9">
      <c r="A2189" s="20">
        <v>41730</v>
      </c>
      <c r="B2189" s="35" t="s">
        <v>383</v>
      </c>
      <c r="C2189" s="90">
        <f t="shared" si="102"/>
        <v>0</v>
      </c>
      <c r="D2189" s="90">
        <f t="shared" si="103"/>
        <v>0</v>
      </c>
      <c r="E2189" s="90">
        <f t="shared" si="104"/>
        <v>0</v>
      </c>
      <c r="F2189" s="50">
        <f>'貼り付けシート（日射量等）'!G2186/3.6*10^3</f>
        <v>0</v>
      </c>
      <c r="G2189" s="50">
        <f>'貼り付けシート（日射量等）'!H2186/3.6*10^3</f>
        <v>0</v>
      </c>
      <c r="H2189" s="91">
        <f>RADIANS('貼り付けシート（日射量等）'!I2186)</f>
        <v>0</v>
      </c>
      <c r="I2189" s="91">
        <f>IF('貼り付けシート（日射量等）'!J2186&lt;0,RADIANS(360+('貼り付けシート（日射量等）'!J2186)),RADIANS('貼り付けシート（日射量等）'!J2186))</f>
        <v>0</v>
      </c>
    </row>
    <row r="2190" spans="1:9">
      <c r="A2190" s="20">
        <v>41731</v>
      </c>
      <c r="B2190" s="35" t="s">
        <v>360</v>
      </c>
      <c r="C2190" s="90">
        <f t="shared" si="102"/>
        <v>0</v>
      </c>
      <c r="D2190" s="90">
        <f t="shared" si="103"/>
        <v>0</v>
      </c>
      <c r="E2190" s="90">
        <f t="shared" si="104"/>
        <v>0</v>
      </c>
      <c r="F2190" s="50">
        <f>'貼り付けシート（日射量等）'!G2187/3.6*10^3</f>
        <v>0</v>
      </c>
      <c r="G2190" s="50">
        <f>'貼り付けシート（日射量等）'!H2187/3.6*10^3</f>
        <v>0</v>
      </c>
      <c r="H2190" s="91">
        <f>RADIANS('貼り付けシート（日射量等）'!I2187)</f>
        <v>0</v>
      </c>
      <c r="I2190" s="91">
        <f>IF('貼り付けシート（日射量等）'!J2187&lt;0,RADIANS(360+('貼り付けシート（日射量等）'!J2187)),RADIANS('貼り付けシート（日射量等）'!J2187))</f>
        <v>0</v>
      </c>
    </row>
    <row r="2191" spans="1:9">
      <c r="A2191" s="20">
        <v>41731</v>
      </c>
      <c r="B2191" s="35" t="s">
        <v>361</v>
      </c>
      <c r="C2191" s="90">
        <f t="shared" si="102"/>
        <v>0</v>
      </c>
      <c r="D2191" s="90">
        <f t="shared" si="103"/>
        <v>0</v>
      </c>
      <c r="E2191" s="90">
        <f t="shared" si="104"/>
        <v>0</v>
      </c>
      <c r="F2191" s="50">
        <f>'貼り付けシート（日射量等）'!G2188/3.6*10^3</f>
        <v>0</v>
      </c>
      <c r="G2191" s="50">
        <f>'貼り付けシート（日射量等）'!H2188/3.6*10^3</f>
        <v>0</v>
      </c>
      <c r="H2191" s="91">
        <f>RADIANS('貼り付けシート（日射量等）'!I2188)</f>
        <v>0</v>
      </c>
      <c r="I2191" s="91">
        <f>IF('貼り付けシート（日射量等）'!J2188&lt;0,RADIANS(360+('貼り付けシート（日射量等）'!J2188)),RADIANS('貼り付けシート（日射量等）'!J2188))</f>
        <v>0</v>
      </c>
    </row>
    <row r="2192" spans="1:9">
      <c r="A2192" s="20">
        <v>41731</v>
      </c>
      <c r="B2192" s="35" t="s">
        <v>362</v>
      </c>
      <c r="C2192" s="90">
        <f t="shared" si="102"/>
        <v>0</v>
      </c>
      <c r="D2192" s="90">
        <f t="shared" si="103"/>
        <v>0</v>
      </c>
      <c r="E2192" s="90">
        <f t="shared" si="104"/>
        <v>0</v>
      </c>
      <c r="F2192" s="50">
        <f>'貼り付けシート（日射量等）'!G2189/3.6*10^3</f>
        <v>0</v>
      </c>
      <c r="G2192" s="50">
        <f>'貼り付けシート（日射量等）'!H2189/3.6*10^3</f>
        <v>0</v>
      </c>
      <c r="H2192" s="91">
        <f>RADIANS('貼り付けシート（日射量等）'!I2189)</f>
        <v>0</v>
      </c>
      <c r="I2192" s="91">
        <f>IF('貼り付けシート（日射量等）'!J2189&lt;0,RADIANS(360+('貼り付けシート（日射量等）'!J2189)),RADIANS('貼り付けシート（日射量等）'!J2189))</f>
        <v>0</v>
      </c>
    </row>
    <row r="2193" spans="1:9">
      <c r="A2193" s="20">
        <v>41731</v>
      </c>
      <c r="B2193" s="35" t="s">
        <v>363</v>
      </c>
      <c r="C2193" s="90">
        <f t="shared" si="102"/>
        <v>0</v>
      </c>
      <c r="D2193" s="90">
        <f t="shared" si="103"/>
        <v>0</v>
      </c>
      <c r="E2193" s="90">
        <f t="shared" si="104"/>
        <v>0</v>
      </c>
      <c r="F2193" s="50">
        <f>'貼り付けシート（日射量等）'!G2190/3.6*10^3</f>
        <v>0</v>
      </c>
      <c r="G2193" s="50">
        <f>'貼り付けシート（日射量等）'!H2190/3.6*10^3</f>
        <v>0</v>
      </c>
      <c r="H2193" s="91">
        <f>RADIANS('貼り付けシート（日射量等）'!I2190)</f>
        <v>0</v>
      </c>
      <c r="I2193" s="91">
        <f>IF('貼り付けシート（日射量等）'!J2190&lt;0,RADIANS(360+('貼り付けシート（日射量等）'!J2190)),RADIANS('貼り付けシート（日射量等）'!J2190))</f>
        <v>0</v>
      </c>
    </row>
    <row r="2194" spans="1:9">
      <c r="A2194" s="20">
        <v>41731</v>
      </c>
      <c r="B2194" s="35" t="s">
        <v>364</v>
      </c>
      <c r="C2194" s="90">
        <f t="shared" si="102"/>
        <v>0</v>
      </c>
      <c r="D2194" s="90">
        <f t="shared" si="103"/>
        <v>0</v>
      </c>
      <c r="E2194" s="90">
        <f t="shared" si="104"/>
        <v>0</v>
      </c>
      <c r="F2194" s="50">
        <f>'貼り付けシート（日射量等）'!G2191/3.6*10^3</f>
        <v>0</v>
      </c>
      <c r="G2194" s="50">
        <f>'貼り付けシート（日射量等）'!H2191/3.6*10^3</f>
        <v>0</v>
      </c>
      <c r="H2194" s="91">
        <f>RADIANS('貼り付けシート（日射量等）'!I2191)</f>
        <v>0</v>
      </c>
      <c r="I2194" s="91">
        <f>IF('貼り付けシート（日射量等）'!J2191&lt;0,RADIANS(360+('貼り付けシート（日射量等）'!J2191)),RADIANS('貼り付けシート（日射量等）'!J2191))</f>
        <v>0</v>
      </c>
    </row>
    <row r="2195" spans="1:9">
      <c r="A2195" s="20">
        <v>41731</v>
      </c>
      <c r="B2195" s="35" t="s">
        <v>365</v>
      </c>
      <c r="C2195" s="90">
        <f t="shared" si="102"/>
        <v>30.604464182748533</v>
      </c>
      <c r="D2195" s="90">
        <f t="shared" si="103"/>
        <v>3.6642888940553595</v>
      </c>
      <c r="E2195" s="90">
        <f t="shared" si="104"/>
        <v>26.940175288693172</v>
      </c>
      <c r="F2195" s="50">
        <f>'貼り付けシート（日射量等）'!G2192/3.6*10^3</f>
        <v>33.333333333333336</v>
      </c>
      <c r="G2195" s="50">
        <f>'貼り付けシート（日射量等）'!H2192/3.6*10^3</f>
        <v>27.777777777777779</v>
      </c>
      <c r="H2195" s="91">
        <f>RADIANS('貼り付けシート（日射量等）'!I2192)</f>
        <v>0.12042771838760874</v>
      </c>
      <c r="I2195" s="91">
        <f>IF('貼り付けシート（日射量等）'!J2192&lt;0,RADIANS(360+('貼り付けシート（日射量等）'!J2192)),RADIANS('貼り付けシート（日射量等）'!J2192))</f>
        <v>4.7036623341247186</v>
      </c>
    </row>
    <row r="2196" spans="1:9">
      <c r="A2196" s="20">
        <v>41731</v>
      </c>
      <c r="B2196" s="35" t="s">
        <v>366</v>
      </c>
      <c r="C2196" s="90">
        <f t="shared" si="102"/>
        <v>86.051548981657348</v>
      </c>
      <c r="D2196" s="90">
        <f t="shared" si="103"/>
        <v>10.619058173316461</v>
      </c>
      <c r="E2196" s="90">
        <f t="shared" si="104"/>
        <v>75.432490808340887</v>
      </c>
      <c r="F2196" s="50">
        <f>'貼り付けシート（日射量等）'!G2193/3.6*10^3</f>
        <v>30.555555555555554</v>
      </c>
      <c r="G2196" s="50">
        <f>'貼り付けシート（日射量等）'!H2193/3.6*10^3</f>
        <v>77.777777777777786</v>
      </c>
      <c r="H2196" s="91">
        <f>RADIANS('貼り付けシート（日射量等）'!I2193)</f>
        <v>0.31939525311496231</v>
      </c>
      <c r="I2196" s="91">
        <f>IF('貼り付けシート（日射量等）'!J2193&lt;0,RADIANS(360+('貼り付けシート（日射量等）'!J2193)),RADIANS('貼り付けシート（日射量等）'!J2193))</f>
        <v>4.8747046008201629</v>
      </c>
    </row>
    <row r="2197" spans="1:9">
      <c r="A2197" s="20">
        <v>41731</v>
      </c>
      <c r="B2197" s="35" t="s">
        <v>367</v>
      </c>
      <c r="C2197" s="90">
        <f t="shared" si="102"/>
        <v>247.26418102124194</v>
      </c>
      <c r="D2197" s="90">
        <f t="shared" si="103"/>
        <v>72.153041644736319</v>
      </c>
      <c r="E2197" s="90">
        <f t="shared" si="104"/>
        <v>175.11113937650561</v>
      </c>
      <c r="F2197" s="50">
        <f>'貼り付けシート（日射量等）'!G2194/3.6*10^3</f>
        <v>127.77777777777777</v>
      </c>
      <c r="G2197" s="50">
        <f>'貼り付けシート（日射量等）'!H2194/3.6*10^3</f>
        <v>180.55555555555554</v>
      </c>
      <c r="H2197" s="91">
        <f>RADIANS('貼り付けシート（日射量等）'!I2194)</f>
        <v>0.51312680008633282</v>
      </c>
      <c r="I2197" s="91">
        <f>IF('貼り付けシート（日射量等）'!J2194&lt;0,RADIANS(360+('貼り付けシート（日射量等）'!J2194)),RADIANS('貼り付けシート（日射量等）'!J2194))</f>
        <v>5.0666908185395387</v>
      </c>
    </row>
    <row r="2198" spans="1:9">
      <c r="A2198" s="20">
        <v>41731</v>
      </c>
      <c r="B2198" s="35" t="s">
        <v>368</v>
      </c>
      <c r="C2198" s="90">
        <f t="shared" si="102"/>
        <v>168.04158061091817</v>
      </c>
      <c r="D2198" s="90">
        <f t="shared" si="103"/>
        <v>14.482581465367097</v>
      </c>
      <c r="E2198" s="90">
        <f t="shared" si="104"/>
        <v>153.55899914555107</v>
      </c>
      <c r="F2198" s="50">
        <f>'貼り付けシート（日射量等）'!G2195/3.6*10^3</f>
        <v>19.444444444444446</v>
      </c>
      <c r="G2198" s="50">
        <f>'貼り付けシート（日射量等）'!H2195/3.6*10^3</f>
        <v>158.33333333333331</v>
      </c>
      <c r="H2198" s="91">
        <f>RADIANS('貼り付けシート（日射量等）'!I2195)</f>
        <v>0.69115038378975457</v>
      </c>
      <c r="I2198" s="91">
        <f>IF('貼り付けシート（日射量等）'!J2195&lt;0,RADIANS(360+('貼り付けシート（日射量等）'!J2195)),RADIANS('貼り付けシート（日射量等）'!J2195))</f>
        <v>5.2988196090547852</v>
      </c>
    </row>
    <row r="2199" spans="1:9">
      <c r="A2199" s="20">
        <v>41731</v>
      </c>
      <c r="B2199" s="35" t="s">
        <v>369</v>
      </c>
      <c r="C2199" s="90">
        <f t="shared" si="102"/>
        <v>205.87822124539503</v>
      </c>
      <c r="D2199" s="90">
        <f t="shared" si="103"/>
        <v>14.602976695673515</v>
      </c>
      <c r="E2199" s="90">
        <f t="shared" si="104"/>
        <v>191.27524454972152</v>
      </c>
      <c r="F2199" s="50">
        <f>'貼り付けシート（日射量等）'!G2196/3.6*10^3</f>
        <v>16.666666666666668</v>
      </c>
      <c r="G2199" s="50">
        <f>'貼り付けシート（日射量等）'!H2196/3.6*10^3</f>
        <v>197.22222222222223</v>
      </c>
      <c r="H2199" s="91">
        <f>RADIANS('貼り付けシート（日射量等）'!I2196)</f>
        <v>0.83950337020927257</v>
      </c>
      <c r="I2199" s="91">
        <f>IF('貼り付けシート（日射量等）'!J2196&lt;0,RADIANS(360+('貼り付けシート（日射量等）'!J2196)),RADIANS('貼り付けシート（日射量等）'!J2196))</f>
        <v>5.5972709111458148</v>
      </c>
    </row>
    <row r="2200" spans="1:9">
      <c r="A2200" s="20">
        <v>41731</v>
      </c>
      <c r="B2200" s="35" t="s">
        <v>370</v>
      </c>
      <c r="C2200" s="90">
        <f t="shared" si="102"/>
        <v>199.03221981671356</v>
      </c>
      <c r="D2200" s="90">
        <f t="shared" si="103"/>
        <v>15.839027853599976</v>
      </c>
      <c r="E2200" s="90">
        <f t="shared" si="104"/>
        <v>183.19319196311358</v>
      </c>
      <c r="F2200" s="50">
        <f>'貼り付けシート（日射量等）'!G2197/3.6*10^3</f>
        <v>16.666666666666668</v>
      </c>
      <c r="G2200" s="50">
        <f>'貼り付けシート（日射量等）'!H2197/3.6*10^3</f>
        <v>188.88888888888889</v>
      </c>
      <c r="H2200" s="91">
        <f>RADIANS('貼り付けシート（日射量等）'!I2197)</f>
        <v>0.93549647906896061</v>
      </c>
      <c r="I2200" s="91">
        <f>IF('貼り付けシート（日射量等）'!J2197&lt;0,RADIANS(360+('貼り付けシート（日射量等）'!J2197)),RADIANS('貼り付けシート（日射量等）'!J2197))</f>
        <v>5.9847340050885558</v>
      </c>
    </row>
    <row r="2201" spans="1:9">
      <c r="A2201" s="20">
        <v>41731</v>
      </c>
      <c r="B2201" s="35" t="s">
        <v>371</v>
      </c>
      <c r="C2201" s="90">
        <f t="shared" si="102"/>
        <v>201.95331912847618</v>
      </c>
      <c r="D2201" s="90">
        <f t="shared" si="103"/>
        <v>10.678074578754659</v>
      </c>
      <c r="E2201" s="90">
        <f t="shared" si="104"/>
        <v>191.27524454972152</v>
      </c>
      <c r="F2201" s="50">
        <f>'貼り付けシート（日射量等）'!G2198/3.6*10^3</f>
        <v>11.111111111111111</v>
      </c>
      <c r="G2201" s="50">
        <f>'貼り付けシート（日射量等）'!H2198/3.6*10^3</f>
        <v>197.22222222222223</v>
      </c>
      <c r="H2201" s="91">
        <f>RADIANS('貼り付けシート（日射量等）'!I2198)</f>
        <v>0.94945911308491526</v>
      </c>
      <c r="I2201" s="91">
        <f>IF('貼り付けシート（日射量等）'!J2198&lt;0,RADIANS(360+('貼り付けシート（日射量等）'!J2198)),RADIANS('貼り付けシート（日射量等）'!J2198))</f>
        <v>0.14660765716752369</v>
      </c>
    </row>
    <row r="2202" spans="1:9">
      <c r="A2202" s="20">
        <v>41731</v>
      </c>
      <c r="B2202" s="35" t="s">
        <v>372</v>
      </c>
      <c r="C2202" s="90">
        <f t="shared" si="102"/>
        <v>217.02307543867991</v>
      </c>
      <c r="D2202" s="90">
        <f t="shared" si="103"/>
        <v>17.665778302350454</v>
      </c>
      <c r="E2202" s="90">
        <f t="shared" si="104"/>
        <v>199.35729713632946</v>
      </c>
      <c r="F2202" s="50">
        <f>'貼り付けシート（日射量等）'!G2199/3.6*10^3</f>
        <v>19.444444444444446</v>
      </c>
      <c r="G2202" s="50">
        <f>'貼り付けシート（日射量等）'!H2199/3.6*10^3</f>
        <v>205.55555555555554</v>
      </c>
      <c r="H2202" s="91">
        <f>RADIANS('貼り付けシート（日射量等）'!I2199)</f>
        <v>0.87964594300514209</v>
      </c>
      <c r="I2202" s="91">
        <f>IF('貼り付けシート（日射量等）'!J2199&lt;0,RADIANS(360+('貼り付けシート（日射量等）'!J2199)),RADIANS('貼り付けシート（日射量等）'!J2199))</f>
        <v>0.56199601914217412</v>
      </c>
    </row>
    <row r="2203" spans="1:9">
      <c r="A2203" s="20">
        <v>41731</v>
      </c>
      <c r="B2203" s="35" t="s">
        <v>373</v>
      </c>
      <c r="C2203" s="90">
        <f t="shared" si="102"/>
        <v>182.99634064531085</v>
      </c>
      <c r="D2203" s="90">
        <f t="shared" si="103"/>
        <v>13.273236326543865</v>
      </c>
      <c r="E2203" s="90">
        <f t="shared" si="104"/>
        <v>169.72310431876699</v>
      </c>
      <c r="F2203" s="50">
        <f>'貼り付けシート（日射量等）'!G2200/3.6*10^3</f>
        <v>16.666666666666668</v>
      </c>
      <c r="G2203" s="50">
        <f>'貼り付けシート（日射量等）'!H2200/3.6*10^3</f>
        <v>175</v>
      </c>
      <c r="H2203" s="91">
        <f>RADIANS('貼り付けシート（日射量等）'!I2200)</f>
        <v>0.74700091985357298</v>
      </c>
      <c r="I2203" s="91">
        <f>IF('貼り付けシート（日射量等）'!J2200&lt;0,RADIANS(360+('貼り付けシート（日射量等）'!J2200)),RADIANS('貼り付けシート（日射量等）'!J2200))</f>
        <v>0.89011791851710809</v>
      </c>
    </row>
    <row r="2204" spans="1:9">
      <c r="A2204" s="20">
        <v>41731</v>
      </c>
      <c r="B2204" s="35" t="s">
        <v>374</v>
      </c>
      <c r="C2204" s="90">
        <f t="shared" si="102"/>
        <v>139.70481112947431</v>
      </c>
      <c r="D2204" s="90">
        <f t="shared" si="103"/>
        <v>15.78000480148572</v>
      </c>
      <c r="E2204" s="90">
        <f t="shared" si="104"/>
        <v>123.92480632798859</v>
      </c>
      <c r="F2204" s="50">
        <f>'貼り付けシート（日射量等）'!G2201/3.6*10^3</f>
        <v>24.999999999999996</v>
      </c>
      <c r="G2204" s="50">
        <f>'貼り付けシート（日射量等）'!H2201/3.6*10^3</f>
        <v>127.77777777777777</v>
      </c>
      <c r="H2204" s="91">
        <f>RADIANS('貼り付けシート（日射量等）'!I2201)</f>
        <v>0.57595865315812877</v>
      </c>
      <c r="I2204" s="91">
        <f>IF('貼り付けシート（日射量等）'!J2201&lt;0,RADIANS(360+('貼り付けシート（日射量等）'!J2201)),RADIANS('貼り付けシート（日射量等）'!J2201))</f>
        <v>1.1414453308042916</v>
      </c>
    </row>
    <row r="2205" spans="1:9">
      <c r="A2205" s="20">
        <v>41731</v>
      </c>
      <c r="B2205" s="35" t="s">
        <v>375</v>
      </c>
      <c r="C2205" s="90">
        <f t="shared" si="102"/>
        <v>89.10947159597545</v>
      </c>
      <c r="D2205" s="90">
        <f t="shared" si="103"/>
        <v>8.2889457298959375</v>
      </c>
      <c r="E2205" s="90">
        <f t="shared" si="104"/>
        <v>80.820525866079507</v>
      </c>
      <c r="F2205" s="50">
        <f>'貼り付けシート（日射量等）'!G2202/3.6*10^3</f>
        <v>19.444444444444446</v>
      </c>
      <c r="G2205" s="50">
        <f>'貼り付けシート（日射量等）'!H2202/3.6*10^3</f>
        <v>83.333333333333329</v>
      </c>
      <c r="H2205" s="91">
        <f>RADIANS('貼り付けシート（日射量等）'!I2202)</f>
        <v>0.38746309394274114</v>
      </c>
      <c r="I2205" s="91">
        <f>IF('貼り付けシート（日射量等）'!J2202&lt;0,RADIANS(360+('貼り付けシート（日射量等）'!J2202)),RADIANS('貼り付けシート（日射量等）'!J2202))</f>
        <v>1.3439035240356338</v>
      </c>
    </row>
    <row r="2206" spans="1:9">
      <c r="A2206" s="20">
        <v>41731</v>
      </c>
      <c r="B2206" s="35" t="s">
        <v>376</v>
      </c>
      <c r="C2206" s="90">
        <f t="shared" si="102"/>
        <v>39.299839124929413</v>
      </c>
      <c r="D2206" s="90">
        <f t="shared" si="103"/>
        <v>4.2776112496282854</v>
      </c>
      <c r="E2206" s="90">
        <f t="shared" si="104"/>
        <v>35.022227875301127</v>
      </c>
      <c r="F2206" s="50">
        <f>'貼り付けシート（日射量等）'!G2203/3.6*10^3</f>
        <v>22.222222222222221</v>
      </c>
      <c r="G2206" s="50">
        <f>'貼り付けシート（日射量等）'!H2203/3.6*10^3</f>
        <v>36.111111111111114</v>
      </c>
      <c r="H2206" s="91">
        <f>RADIANS('貼り付けシート（日射量等）'!I2203)</f>
        <v>0.1884955592153876</v>
      </c>
      <c r="I2206" s="91">
        <f>IF('貼り付けシート（日射量等）'!J2203&lt;0,RADIANS(360+('貼り付けシート（日射量等）'!J2203)),RADIANS('貼り付けシート（日射量等）'!J2203))</f>
        <v>1.5219271077390555</v>
      </c>
    </row>
    <row r="2207" spans="1:9">
      <c r="A2207" s="20">
        <v>41731</v>
      </c>
      <c r="B2207" s="35" t="s">
        <v>377</v>
      </c>
      <c r="C2207" s="90">
        <f t="shared" si="102"/>
        <v>2.6940175288693173</v>
      </c>
      <c r="D2207" s="90">
        <f t="shared" si="103"/>
        <v>0</v>
      </c>
      <c r="E2207" s="90">
        <f t="shared" si="104"/>
        <v>2.6940175288693173</v>
      </c>
      <c r="F2207" s="50">
        <f>'貼り付けシート（日射量等）'!G2204/3.6*10^3</f>
        <v>0</v>
      </c>
      <c r="G2207" s="50">
        <f>'貼り付けシート（日射量等）'!H2204/3.6*10^3</f>
        <v>2.7777777777777777</v>
      </c>
      <c r="H2207" s="91">
        <f>RADIANS('貼り付けシート（日射量等）'!I2204)</f>
        <v>0</v>
      </c>
      <c r="I2207" s="91">
        <f>IF('貼り付けシート（日射量等）'!J2204&lt;0,RADIANS(360+('貼り付けシート（日射量等）'!J2204)),RADIANS('貼り付けシート（日射量等）'!J2204))</f>
        <v>0</v>
      </c>
    </row>
    <row r="2208" spans="1:9">
      <c r="A2208" s="20">
        <v>41731</v>
      </c>
      <c r="B2208" s="35" t="s">
        <v>378</v>
      </c>
      <c r="C2208" s="90">
        <f t="shared" si="102"/>
        <v>0</v>
      </c>
      <c r="D2208" s="90">
        <f t="shared" si="103"/>
        <v>0</v>
      </c>
      <c r="E2208" s="90">
        <f t="shared" si="104"/>
        <v>0</v>
      </c>
      <c r="F2208" s="50">
        <f>'貼り付けシート（日射量等）'!G2205/3.6*10^3</f>
        <v>0</v>
      </c>
      <c r="G2208" s="50">
        <f>'貼り付けシート（日射量等）'!H2205/3.6*10^3</f>
        <v>0</v>
      </c>
      <c r="H2208" s="91">
        <f>RADIANS('貼り付けシート（日射量等）'!I2205)</f>
        <v>0</v>
      </c>
      <c r="I2208" s="91">
        <f>IF('貼り付けシート（日射量等）'!J2205&lt;0,RADIANS(360+('貼り付けシート（日射量等）'!J2205)),RADIANS('貼り付けシート（日射量等）'!J2205))</f>
        <v>0</v>
      </c>
    </row>
    <row r="2209" spans="1:9">
      <c r="A2209" s="20">
        <v>41731</v>
      </c>
      <c r="B2209" s="35" t="s">
        <v>379</v>
      </c>
      <c r="C2209" s="90">
        <f t="shared" si="102"/>
        <v>0</v>
      </c>
      <c r="D2209" s="90">
        <f t="shared" si="103"/>
        <v>0</v>
      </c>
      <c r="E2209" s="90">
        <f t="shared" si="104"/>
        <v>0</v>
      </c>
      <c r="F2209" s="50">
        <f>'貼り付けシート（日射量等）'!G2206/3.6*10^3</f>
        <v>0</v>
      </c>
      <c r="G2209" s="50">
        <f>'貼り付けシート（日射量等）'!H2206/3.6*10^3</f>
        <v>0</v>
      </c>
      <c r="H2209" s="91">
        <f>RADIANS('貼り付けシート（日射量等）'!I2206)</f>
        <v>0</v>
      </c>
      <c r="I2209" s="91">
        <f>IF('貼り付けシート（日射量等）'!J2206&lt;0,RADIANS(360+('貼り付けシート（日射量等）'!J2206)),RADIANS('貼り付けシート（日射量等）'!J2206))</f>
        <v>0</v>
      </c>
    </row>
    <row r="2210" spans="1:9">
      <c r="A2210" s="20">
        <v>41731</v>
      </c>
      <c r="B2210" s="35" t="s">
        <v>380</v>
      </c>
      <c r="C2210" s="90">
        <f t="shared" si="102"/>
        <v>0</v>
      </c>
      <c r="D2210" s="90">
        <f t="shared" si="103"/>
        <v>0</v>
      </c>
      <c r="E2210" s="90">
        <f t="shared" si="104"/>
        <v>0</v>
      </c>
      <c r="F2210" s="50">
        <f>'貼り付けシート（日射量等）'!G2207/3.6*10^3</f>
        <v>0</v>
      </c>
      <c r="G2210" s="50">
        <f>'貼り付けシート（日射量等）'!H2207/3.6*10^3</f>
        <v>0</v>
      </c>
      <c r="H2210" s="91">
        <f>RADIANS('貼り付けシート（日射量等）'!I2207)</f>
        <v>0</v>
      </c>
      <c r="I2210" s="91">
        <f>IF('貼り付けシート（日射量等）'!J2207&lt;0,RADIANS(360+('貼り付けシート（日射量等）'!J2207)),RADIANS('貼り付けシート（日射量等）'!J2207))</f>
        <v>0</v>
      </c>
    </row>
    <row r="2211" spans="1:9">
      <c r="A2211" s="20">
        <v>41731</v>
      </c>
      <c r="B2211" s="35" t="s">
        <v>381</v>
      </c>
      <c r="C2211" s="90">
        <f t="shared" si="102"/>
        <v>0</v>
      </c>
      <c r="D2211" s="90">
        <f t="shared" si="103"/>
        <v>0</v>
      </c>
      <c r="E2211" s="90">
        <f t="shared" si="104"/>
        <v>0</v>
      </c>
      <c r="F2211" s="50">
        <f>'貼り付けシート（日射量等）'!G2208/3.6*10^3</f>
        <v>0</v>
      </c>
      <c r="G2211" s="50">
        <f>'貼り付けシート（日射量等）'!H2208/3.6*10^3</f>
        <v>0</v>
      </c>
      <c r="H2211" s="91">
        <f>RADIANS('貼り付けシート（日射量等）'!I2208)</f>
        <v>0</v>
      </c>
      <c r="I2211" s="91">
        <f>IF('貼り付けシート（日射量等）'!J2208&lt;0,RADIANS(360+('貼り付けシート（日射量等）'!J2208)),RADIANS('貼り付けシート（日射量等）'!J2208))</f>
        <v>0</v>
      </c>
    </row>
    <row r="2212" spans="1:9">
      <c r="A2212" s="20">
        <v>41731</v>
      </c>
      <c r="B2212" s="35" t="s">
        <v>382</v>
      </c>
      <c r="C2212" s="90">
        <f t="shared" si="102"/>
        <v>0</v>
      </c>
      <c r="D2212" s="90">
        <f t="shared" si="103"/>
        <v>0</v>
      </c>
      <c r="E2212" s="90">
        <f t="shared" si="104"/>
        <v>0</v>
      </c>
      <c r="F2212" s="50">
        <f>'貼り付けシート（日射量等）'!G2209/3.6*10^3</f>
        <v>0</v>
      </c>
      <c r="G2212" s="50">
        <f>'貼り付けシート（日射量等）'!H2209/3.6*10^3</f>
        <v>0</v>
      </c>
      <c r="H2212" s="91">
        <f>RADIANS('貼り付けシート（日射量等）'!I2209)</f>
        <v>0</v>
      </c>
      <c r="I2212" s="91">
        <f>IF('貼り付けシート（日射量等）'!J2209&lt;0,RADIANS(360+('貼り付けシート（日射量等）'!J2209)),RADIANS('貼り付けシート（日射量等）'!J2209))</f>
        <v>0</v>
      </c>
    </row>
    <row r="2213" spans="1:9">
      <c r="A2213" s="20">
        <v>41731</v>
      </c>
      <c r="B2213" s="35" t="s">
        <v>383</v>
      </c>
      <c r="C2213" s="90">
        <f t="shared" si="102"/>
        <v>0</v>
      </c>
      <c r="D2213" s="90">
        <f t="shared" si="103"/>
        <v>0</v>
      </c>
      <c r="E2213" s="90">
        <f t="shared" si="104"/>
        <v>0</v>
      </c>
      <c r="F2213" s="50">
        <f>'貼り付けシート（日射量等）'!G2210/3.6*10^3</f>
        <v>0</v>
      </c>
      <c r="G2213" s="50">
        <f>'貼り付けシート（日射量等）'!H2210/3.6*10^3</f>
        <v>0</v>
      </c>
      <c r="H2213" s="91">
        <f>RADIANS('貼り付けシート（日射量等）'!I2210)</f>
        <v>0</v>
      </c>
      <c r="I2213" s="91">
        <f>IF('貼り付けシート（日射量等）'!J2210&lt;0,RADIANS(360+('貼り付けシート（日射量等）'!J2210)),RADIANS('貼り付けシート（日射量等）'!J2210))</f>
        <v>0</v>
      </c>
    </row>
    <row r="2214" spans="1:9">
      <c r="A2214" s="20">
        <v>41732</v>
      </c>
      <c r="B2214" s="35" t="s">
        <v>360</v>
      </c>
      <c r="C2214" s="90">
        <f t="shared" si="102"/>
        <v>0</v>
      </c>
      <c r="D2214" s="90">
        <f t="shared" si="103"/>
        <v>0</v>
      </c>
      <c r="E2214" s="90">
        <f t="shared" si="104"/>
        <v>0</v>
      </c>
      <c r="F2214" s="50">
        <f>'貼り付けシート（日射量等）'!G2211/3.6*10^3</f>
        <v>0</v>
      </c>
      <c r="G2214" s="50">
        <f>'貼り付けシート（日射量等）'!H2211/3.6*10^3</f>
        <v>0</v>
      </c>
      <c r="H2214" s="91">
        <f>RADIANS('貼り付けシート（日射量等）'!I2211)</f>
        <v>0</v>
      </c>
      <c r="I2214" s="91">
        <f>IF('貼り付けシート（日射量等）'!J2211&lt;0,RADIANS(360+('貼り付けシート（日射量等）'!J2211)),RADIANS('貼り付けシート（日射量等）'!J2211))</f>
        <v>0</v>
      </c>
    </row>
    <row r="2215" spans="1:9">
      <c r="A2215" s="20">
        <v>41732</v>
      </c>
      <c r="B2215" s="35" t="s">
        <v>361</v>
      </c>
      <c r="C2215" s="90">
        <f t="shared" si="102"/>
        <v>0</v>
      </c>
      <c r="D2215" s="90">
        <f t="shared" si="103"/>
        <v>0</v>
      </c>
      <c r="E2215" s="90">
        <f t="shared" si="104"/>
        <v>0</v>
      </c>
      <c r="F2215" s="50">
        <f>'貼り付けシート（日射量等）'!G2212/3.6*10^3</f>
        <v>0</v>
      </c>
      <c r="G2215" s="50">
        <f>'貼り付けシート（日射量等）'!H2212/3.6*10^3</f>
        <v>0</v>
      </c>
      <c r="H2215" s="91">
        <f>RADIANS('貼り付けシート（日射量等）'!I2212)</f>
        <v>0</v>
      </c>
      <c r="I2215" s="91">
        <f>IF('貼り付けシート（日射量等）'!J2212&lt;0,RADIANS(360+('貼り付けシート（日射量等）'!J2212)),RADIANS('貼り付けシート（日射量等）'!J2212))</f>
        <v>0</v>
      </c>
    </row>
    <row r="2216" spans="1:9">
      <c r="A2216" s="20">
        <v>41732</v>
      </c>
      <c r="B2216" s="35" t="s">
        <v>362</v>
      </c>
      <c r="C2216" s="90">
        <f t="shared" si="102"/>
        <v>0</v>
      </c>
      <c r="D2216" s="90">
        <f t="shared" si="103"/>
        <v>0</v>
      </c>
      <c r="E2216" s="90">
        <f t="shared" si="104"/>
        <v>0</v>
      </c>
      <c r="F2216" s="50">
        <f>'貼り付けシート（日射量等）'!G2213/3.6*10^3</f>
        <v>0</v>
      </c>
      <c r="G2216" s="50">
        <f>'貼り付けシート（日射量等）'!H2213/3.6*10^3</f>
        <v>0</v>
      </c>
      <c r="H2216" s="91">
        <f>RADIANS('貼り付けシート（日射量等）'!I2213)</f>
        <v>0</v>
      </c>
      <c r="I2216" s="91">
        <f>IF('貼り付けシート（日射量等）'!J2213&lt;0,RADIANS(360+('貼り付けシート（日射量等）'!J2213)),RADIANS('貼り付けシート（日射量等）'!J2213))</f>
        <v>0</v>
      </c>
    </row>
    <row r="2217" spans="1:9">
      <c r="A2217" s="20">
        <v>41732</v>
      </c>
      <c r="B2217" s="35" t="s">
        <v>363</v>
      </c>
      <c r="C2217" s="90">
        <f t="shared" si="102"/>
        <v>0</v>
      </c>
      <c r="D2217" s="90">
        <f t="shared" si="103"/>
        <v>0</v>
      </c>
      <c r="E2217" s="90">
        <f t="shared" si="104"/>
        <v>0</v>
      </c>
      <c r="F2217" s="50">
        <f>'貼り付けシート（日射量等）'!G2214/3.6*10^3</f>
        <v>0</v>
      </c>
      <c r="G2217" s="50">
        <f>'貼り付けシート（日射量等）'!H2214/3.6*10^3</f>
        <v>0</v>
      </c>
      <c r="H2217" s="91">
        <f>RADIANS('貼り付けシート（日射量等）'!I2214)</f>
        <v>0</v>
      </c>
      <c r="I2217" s="91">
        <f>IF('貼り付けシート（日射量等）'!J2214&lt;0,RADIANS(360+('貼り付けシート（日射量等）'!J2214)),RADIANS('貼り付けシート（日射量等）'!J2214))</f>
        <v>0</v>
      </c>
    </row>
    <row r="2218" spans="1:9">
      <c r="A2218" s="20">
        <v>41732</v>
      </c>
      <c r="B2218" s="35" t="s">
        <v>364</v>
      </c>
      <c r="C2218" s="90">
        <f t="shared" si="102"/>
        <v>0</v>
      </c>
      <c r="D2218" s="90">
        <f t="shared" si="103"/>
        <v>0</v>
      </c>
      <c r="E2218" s="90">
        <f t="shared" si="104"/>
        <v>0</v>
      </c>
      <c r="F2218" s="50">
        <f>'貼り付けシート（日射量等）'!G2215/3.6*10^3</f>
        <v>0</v>
      </c>
      <c r="G2218" s="50">
        <f>'貼り付けシート（日射量等）'!H2215/3.6*10^3</f>
        <v>0</v>
      </c>
      <c r="H2218" s="91">
        <f>RADIANS('貼り付けシート（日射量等）'!I2215)</f>
        <v>0</v>
      </c>
      <c r="I2218" s="91">
        <f>IF('貼り付けシート（日射量等）'!J2215&lt;0,RADIANS(360+('貼り付けシート（日射量等）'!J2215)),RADIANS('貼り付けシート（日射量等）'!J2215))</f>
        <v>0</v>
      </c>
    </row>
    <row r="2219" spans="1:9">
      <c r="A2219" s="20">
        <v>41732</v>
      </c>
      <c r="B2219" s="35" t="s">
        <v>365</v>
      </c>
      <c r="C2219" s="90">
        <f t="shared" si="102"/>
        <v>31.336059510080613</v>
      </c>
      <c r="D2219" s="90">
        <f t="shared" si="103"/>
        <v>4.3958842213874414</v>
      </c>
      <c r="E2219" s="90">
        <f t="shared" si="104"/>
        <v>26.940175288693172</v>
      </c>
      <c r="F2219" s="50">
        <f>'貼り付けシート（日射量等）'!G2216/3.6*10^3</f>
        <v>38.888888888888893</v>
      </c>
      <c r="G2219" s="50">
        <f>'貼り付けシート（日射量等）'!H2216/3.6*10^3</f>
        <v>27.777777777777779</v>
      </c>
      <c r="H2219" s="91">
        <f>RADIANS('貼り付けシート（日射量等）'!I2216)</f>
        <v>0.12566370614359174</v>
      </c>
      <c r="I2219" s="91">
        <f>IF('貼り付けシート（日射量等）'!J2216&lt;0,RADIANS(360+('貼り付けシート（日射量等）'!J2216)),RADIANS('貼り付けシート（日射量等）'!J2216))</f>
        <v>4.698426346368735</v>
      </c>
    </row>
    <row r="2220" spans="1:9">
      <c r="A2220" s="20">
        <v>41732</v>
      </c>
      <c r="B2220" s="35" t="s">
        <v>366</v>
      </c>
      <c r="C2220" s="90">
        <f t="shared" si="102"/>
        <v>90.8012042066742</v>
      </c>
      <c r="D2220" s="90">
        <f t="shared" si="103"/>
        <v>12.674695869464012</v>
      </c>
      <c r="E2220" s="90">
        <f t="shared" si="104"/>
        <v>78.126508337210183</v>
      </c>
      <c r="F2220" s="50">
        <f>'貼り付けシート（日射量等）'!G2217/3.6*10^3</f>
        <v>36.111111111111114</v>
      </c>
      <c r="G2220" s="50">
        <f>'貼り付けシート（日射量等）'!H2217/3.6*10^3</f>
        <v>80.555555555555543</v>
      </c>
      <c r="H2220" s="91">
        <f>RADIANS('貼り付けシート（日射量等）'!I2217)</f>
        <v>0.3246312408709453</v>
      </c>
      <c r="I2220" s="91">
        <f>IF('貼り付けシート（日射量等）'!J2217&lt;0,RADIANS(360+('貼り付けシート（日射量等）'!J2217)),RADIANS('貼り付けシート（日射量等）'!J2217))</f>
        <v>4.8712139423161744</v>
      </c>
    </row>
    <row r="2221" spans="1:9">
      <c r="A2221" s="20">
        <v>41732</v>
      </c>
      <c r="B2221" s="35" t="s">
        <v>367</v>
      </c>
      <c r="C2221" s="90">
        <f t="shared" si="102"/>
        <v>275.11192991689461</v>
      </c>
      <c r="D2221" s="90">
        <f t="shared" si="103"/>
        <v>94.612755482650371</v>
      </c>
      <c r="E2221" s="90">
        <f t="shared" si="104"/>
        <v>180.49917443424425</v>
      </c>
      <c r="F2221" s="50">
        <f>'貼り付けシート（日射量等）'!G2218/3.6*10^3</f>
        <v>166.66666666666666</v>
      </c>
      <c r="G2221" s="50">
        <f>'貼り付けシート（日射量等）'!H2218/3.6*10^3</f>
        <v>186.11111111111111</v>
      </c>
      <c r="H2221" s="91">
        <f>RADIANS('貼り付けシート（日射量等）'!I2218)</f>
        <v>0.51836278784231582</v>
      </c>
      <c r="I2221" s="91">
        <f>IF('貼り付けシート（日射量等）'!J2218&lt;0,RADIANS(360+('貼り付けシート（日射量等）'!J2218)),RADIANS('貼り付けシート（日射量等）'!J2218))</f>
        <v>5.0632001600355503</v>
      </c>
    </row>
    <row r="2222" spans="1:9">
      <c r="A2222" s="20">
        <v>41732</v>
      </c>
      <c r="B2222" s="35" t="s">
        <v>368</v>
      </c>
      <c r="C2222" s="90">
        <f t="shared" si="102"/>
        <v>523.72191290674084</v>
      </c>
      <c r="D2222" s="90">
        <f t="shared" si="103"/>
        <v>294.73042295284887</v>
      </c>
      <c r="E2222" s="90">
        <f t="shared" si="104"/>
        <v>228.99148995389197</v>
      </c>
      <c r="F2222" s="50">
        <f>'貼り付けシート（日射量等）'!G2219/3.6*10^3</f>
        <v>394.44444444444446</v>
      </c>
      <c r="G2222" s="50">
        <f>'貼り付けシート（日射量等）'!H2219/3.6*10^3</f>
        <v>236.11111111111111</v>
      </c>
      <c r="H2222" s="91">
        <f>RADIANS('貼り付けシート（日射量等）'!I2219)</f>
        <v>0.69638637154573746</v>
      </c>
      <c r="I2222" s="91">
        <f>IF('貼り付けシート（日射量等）'!J2219&lt;0,RADIANS(360+('貼り付けシート（日射量等）'!J2219)),RADIANS('貼り付けシート（日射量等）'!J2219))</f>
        <v>5.2953289505507959</v>
      </c>
    </row>
    <row r="2223" spans="1:9">
      <c r="A2223" s="20">
        <v>41732</v>
      </c>
      <c r="B2223" s="35" t="s">
        <v>369</v>
      </c>
      <c r="C2223" s="90">
        <f t="shared" si="102"/>
        <v>619.78822726793544</v>
      </c>
      <c r="D2223" s="90">
        <f t="shared" si="103"/>
        <v>336.9163867366571</v>
      </c>
      <c r="E2223" s="90">
        <f t="shared" si="104"/>
        <v>282.87184053127834</v>
      </c>
      <c r="F2223" s="50">
        <f>'貼り付けシート（日射量等）'!G2220/3.6*10^3</f>
        <v>383.33333333333331</v>
      </c>
      <c r="G2223" s="50">
        <f>'貼り付けシート（日射量等）'!H2220/3.6*10^3</f>
        <v>291.66666666666669</v>
      </c>
      <c r="H2223" s="91">
        <f>RADIANS('貼り付けシート（日射量等）'!I2220)</f>
        <v>0.84648468721724979</v>
      </c>
      <c r="I2223" s="91">
        <f>IF('貼り付けシート（日射量等）'!J2220&lt;0,RADIANS(360+('貼り付けシート（日射量等）'!J2220)),RADIANS('貼り付けシート（日射量等）'!J2220))</f>
        <v>5.5955255818938205</v>
      </c>
    </row>
    <row r="2224" spans="1:9">
      <c r="A2224" s="20">
        <v>41732</v>
      </c>
      <c r="B2224" s="35" t="s">
        <v>370</v>
      </c>
      <c r="C2224" s="90">
        <f t="shared" si="102"/>
        <v>437.03795504330793</v>
      </c>
      <c r="D2224" s="90">
        <f t="shared" si="103"/>
        <v>113.7558515789899</v>
      </c>
      <c r="E2224" s="90">
        <f t="shared" si="104"/>
        <v>323.28210346431803</v>
      </c>
      <c r="F2224" s="50">
        <f>'貼り付けシート（日射量等）'!G2221/3.6*10^3</f>
        <v>119.44444444444444</v>
      </c>
      <c r="G2224" s="50">
        <f>'貼り付けシート（日射量等）'!H2221/3.6*10^3</f>
        <v>333.33333333333331</v>
      </c>
      <c r="H2224" s="91">
        <f>RADIANS('貼り付けシート（日射量等）'!I2221)</f>
        <v>0.94247779607693793</v>
      </c>
      <c r="I2224" s="91">
        <f>IF('貼り付けシート（日射量等）'!J2221&lt;0,RADIANS(360+('貼り付けシート（日射量等）'!J2221)),RADIANS('貼り付けシート（日射量等）'!J2221))</f>
        <v>5.9847340050885558</v>
      </c>
    </row>
    <row r="2225" spans="1:9">
      <c r="A2225" s="20">
        <v>41732</v>
      </c>
      <c r="B2225" s="35" t="s">
        <v>371</v>
      </c>
      <c r="C2225" s="90">
        <f t="shared" si="102"/>
        <v>497.23839784300952</v>
      </c>
      <c r="D2225" s="90">
        <f t="shared" si="103"/>
        <v>157.79218920547555</v>
      </c>
      <c r="E2225" s="90">
        <f t="shared" si="104"/>
        <v>339.44620863753397</v>
      </c>
      <c r="F2225" s="50">
        <f>'貼り付けシート（日射量等）'!G2222/3.6*10^3</f>
        <v>163.88888888888889</v>
      </c>
      <c r="G2225" s="50">
        <f>'貼り付けシート（日射量等）'!H2222/3.6*10^3</f>
        <v>350</v>
      </c>
      <c r="H2225" s="91">
        <f>RADIANS('貼り付けシート（日射量等）'!I2222)</f>
        <v>0.95644043009289259</v>
      </c>
      <c r="I2225" s="91">
        <f>IF('貼り付けシート（日射量等）'!J2222&lt;0,RADIANS(360+('貼り付けシート（日射量等）'!J2222)),RADIANS('貼り付けシート（日射量等）'!J2222))</f>
        <v>0.15009831567151233</v>
      </c>
    </row>
    <row r="2226" spans="1:9">
      <c r="A2226" s="20">
        <v>41732</v>
      </c>
      <c r="B2226" s="35" t="s">
        <v>372</v>
      </c>
      <c r="C2226" s="90">
        <f t="shared" si="102"/>
        <v>254.09920836690475</v>
      </c>
      <c r="D2226" s="90">
        <f t="shared" si="103"/>
        <v>27.801735941882125</v>
      </c>
      <c r="E2226" s="90">
        <f t="shared" si="104"/>
        <v>226.29747242502262</v>
      </c>
      <c r="F2226" s="50">
        <f>'貼り付けシート（日射量等）'!G2223/3.6*10^3</f>
        <v>30.555555555555554</v>
      </c>
      <c r="G2226" s="50">
        <f>'貼り付けシート（日射量等）'!H2223/3.6*10^3</f>
        <v>233.33333333333331</v>
      </c>
      <c r="H2226" s="91">
        <f>RADIANS('貼り付けシート（日射量等）'!I2223)</f>
        <v>0.88488193076112509</v>
      </c>
      <c r="I2226" s="91">
        <f>IF('貼り付けシート（日射量等）'!J2223&lt;0,RADIANS(360+('貼り付けシート（日射量等）'!J2223)),RADIANS('貼り付けシート（日射量等）'!J2223))</f>
        <v>0.56723200689815712</v>
      </c>
    </row>
    <row r="2227" spans="1:9">
      <c r="A2227" s="20">
        <v>41732</v>
      </c>
      <c r="B2227" s="35" t="s">
        <v>373</v>
      </c>
      <c r="C2227" s="90">
        <f t="shared" si="102"/>
        <v>262.48901052702638</v>
      </c>
      <c r="D2227" s="90">
        <f t="shared" si="103"/>
        <v>44.273590688611698</v>
      </c>
      <c r="E2227" s="90">
        <f t="shared" si="104"/>
        <v>218.2154198384147</v>
      </c>
      <c r="F2227" s="50">
        <f>'貼り付けシート（日射量等）'!G2224/3.6*10^3</f>
        <v>55.555555555555557</v>
      </c>
      <c r="G2227" s="50">
        <f>'貼り付けシート（日射量等）'!H2224/3.6*10^3</f>
        <v>225</v>
      </c>
      <c r="H2227" s="91">
        <f>RADIANS('貼り付けシート（日射量等）'!I2224)</f>
        <v>0.75049157835756175</v>
      </c>
      <c r="I2227" s="91">
        <f>IF('貼り付けシート（日射量等）'!J2224&lt;0,RADIANS(360+('貼り付けシート（日射量等）'!J2224)),RADIANS('貼り付けシート（日射量等）'!J2224))</f>
        <v>0.89709923552508541</v>
      </c>
    </row>
    <row r="2228" spans="1:9">
      <c r="A2228" s="20">
        <v>41732</v>
      </c>
      <c r="B2228" s="35" t="s">
        <v>374</v>
      </c>
      <c r="C2228" s="90">
        <f t="shared" si="102"/>
        <v>166.58009655524205</v>
      </c>
      <c r="D2228" s="90">
        <f t="shared" si="103"/>
        <v>21.103149996298921</v>
      </c>
      <c r="E2228" s="90">
        <f t="shared" si="104"/>
        <v>145.47694655894313</v>
      </c>
      <c r="F2228" s="50">
        <f>'貼り付けシート（日射量等）'!G2225/3.6*10^3</f>
        <v>33.333333333333336</v>
      </c>
      <c r="G2228" s="50">
        <f>'貼り付けシート（日射量等）'!H2225/3.6*10^3</f>
        <v>150</v>
      </c>
      <c r="H2228" s="91">
        <f>RADIANS('貼り付けシート（日射量等）'!I2225)</f>
        <v>0.58119464091411166</v>
      </c>
      <c r="I2228" s="91">
        <f>IF('貼り付けシート（日射量等）'!J2225&lt;0,RADIANS(360+('貼り付けシート（日射量等）'!J2225)),RADIANS('貼り付けシート（日射量等）'!J2225))</f>
        <v>1.1484266478122689</v>
      </c>
    </row>
    <row r="2229" spans="1:9">
      <c r="A2229" s="20">
        <v>41732</v>
      </c>
      <c r="B2229" s="35" t="s">
        <v>375</v>
      </c>
      <c r="C2229" s="90">
        <f t="shared" si="102"/>
        <v>109.71254346426375</v>
      </c>
      <c r="D2229" s="90">
        <f t="shared" si="103"/>
        <v>15.421929953837649</v>
      </c>
      <c r="E2229" s="90">
        <f t="shared" si="104"/>
        <v>94.290613510426098</v>
      </c>
      <c r="F2229" s="50">
        <f>'貼り付けシート（日射量等）'!G2226/3.6*10^3</f>
        <v>36.111111111111114</v>
      </c>
      <c r="G2229" s="50">
        <f>'貼り付けシート（日射量等）'!H2226/3.6*10^3</f>
        <v>97.222222222222214</v>
      </c>
      <c r="H2229" s="91">
        <f>RADIANS('貼り付けシート（日射量等）'!I2226)</f>
        <v>0.39095375244672981</v>
      </c>
      <c r="I2229" s="91">
        <f>IF('貼り付けシート（日射量等）'!J2226&lt;0,RADIANS(360+('貼り付けシート（日射量等）'!J2226)),RADIANS('貼り付けシート（日射量等）'!J2226))</f>
        <v>1.3508848410436112</v>
      </c>
    </row>
    <row r="2230" spans="1:9">
      <c r="A2230" s="20">
        <v>41732</v>
      </c>
      <c r="B2230" s="35" t="s">
        <v>376</v>
      </c>
      <c r="C2230" s="90">
        <f t="shared" si="102"/>
        <v>50.646641058758263</v>
      </c>
      <c r="D2230" s="90">
        <f t="shared" si="103"/>
        <v>7.5423605968491847</v>
      </c>
      <c r="E2230" s="90">
        <f t="shared" si="104"/>
        <v>43.104280461909077</v>
      </c>
      <c r="F2230" s="50">
        <f>'貼り付けシート（日射量等）'!G2227/3.6*10^3</f>
        <v>38.888888888888893</v>
      </c>
      <c r="G2230" s="50">
        <f>'貼り付けシート（日射量等）'!H2227/3.6*10^3</f>
        <v>44.444444444444443</v>
      </c>
      <c r="H2230" s="91">
        <f>RADIANS('貼り付けシート（日射量等）'!I2227)</f>
        <v>0.19198621771937624</v>
      </c>
      <c r="I2230" s="91">
        <f>IF('貼り付けシート（日射量等）'!J2227&lt;0,RADIANS(360+('貼り付けシート（日射量等）'!J2227)),RADIANS('貼り付けシート（日射量等）'!J2227))</f>
        <v>1.5271630954950384</v>
      </c>
    </row>
    <row r="2231" spans="1:9">
      <c r="A2231" s="20">
        <v>41732</v>
      </c>
      <c r="B2231" s="35" t="s">
        <v>377</v>
      </c>
      <c r="C2231" s="90">
        <f t="shared" si="102"/>
        <v>7.2881469651034605</v>
      </c>
      <c r="D2231" s="90">
        <f t="shared" si="103"/>
        <v>1.900111907364826</v>
      </c>
      <c r="E2231" s="90">
        <f t="shared" si="104"/>
        <v>5.3880350577386347</v>
      </c>
      <c r="F2231" s="50">
        <f>'貼り付けシート（日射量等）'!G2228/3.6*10^3</f>
        <v>5.5555555555555554</v>
      </c>
      <c r="G2231" s="50">
        <f>'貼り付けシート（日射量等）'!H2228/3.6*10^3</f>
        <v>5.5555555555555554</v>
      </c>
      <c r="H2231" s="91">
        <f>RADIANS('貼り付けシート（日射量等）'!I2228)</f>
        <v>0</v>
      </c>
      <c r="I2231" s="91">
        <f>IF('貼り付けシート（日射量等）'!J2228&lt;0,RADIANS(360+('貼り付けシート（日射量等）'!J2228)),RADIANS('貼り付けシート（日射量等）'!J2228))</f>
        <v>0</v>
      </c>
    </row>
    <row r="2232" spans="1:9">
      <c r="A2232" s="20">
        <v>41732</v>
      </c>
      <c r="B2232" s="35" t="s">
        <v>378</v>
      </c>
      <c r="C2232" s="90">
        <f t="shared" si="102"/>
        <v>0</v>
      </c>
      <c r="D2232" s="90">
        <f t="shared" si="103"/>
        <v>0</v>
      </c>
      <c r="E2232" s="90">
        <f t="shared" si="104"/>
        <v>0</v>
      </c>
      <c r="F2232" s="50">
        <f>'貼り付けシート（日射量等）'!G2229/3.6*10^3</f>
        <v>0</v>
      </c>
      <c r="G2232" s="50">
        <f>'貼り付けシート（日射量等）'!H2229/3.6*10^3</f>
        <v>0</v>
      </c>
      <c r="H2232" s="91">
        <f>RADIANS('貼り付けシート（日射量等）'!I2229)</f>
        <v>0</v>
      </c>
      <c r="I2232" s="91">
        <f>IF('貼り付けシート（日射量等）'!J2229&lt;0,RADIANS(360+('貼り付けシート（日射量等）'!J2229)),RADIANS('貼り付けシート（日射量等）'!J2229))</f>
        <v>0</v>
      </c>
    </row>
    <row r="2233" spans="1:9">
      <c r="A2233" s="20">
        <v>41732</v>
      </c>
      <c r="B2233" s="35" t="s">
        <v>379</v>
      </c>
      <c r="C2233" s="90">
        <f t="shared" si="102"/>
        <v>0</v>
      </c>
      <c r="D2233" s="90">
        <f t="shared" si="103"/>
        <v>0</v>
      </c>
      <c r="E2233" s="90">
        <f t="shared" si="104"/>
        <v>0</v>
      </c>
      <c r="F2233" s="50">
        <f>'貼り付けシート（日射量等）'!G2230/3.6*10^3</f>
        <v>0</v>
      </c>
      <c r="G2233" s="50">
        <f>'貼り付けシート（日射量等）'!H2230/3.6*10^3</f>
        <v>0</v>
      </c>
      <c r="H2233" s="91">
        <f>RADIANS('貼り付けシート（日射量等）'!I2230)</f>
        <v>0</v>
      </c>
      <c r="I2233" s="91">
        <f>IF('貼り付けシート（日射量等）'!J2230&lt;0,RADIANS(360+('貼り付けシート（日射量等）'!J2230)),RADIANS('貼り付けシート（日射量等）'!J2230))</f>
        <v>0</v>
      </c>
    </row>
    <row r="2234" spans="1:9">
      <c r="A2234" s="20">
        <v>41732</v>
      </c>
      <c r="B2234" s="35" t="s">
        <v>380</v>
      </c>
      <c r="C2234" s="90">
        <f t="shared" si="102"/>
        <v>0</v>
      </c>
      <c r="D2234" s="90">
        <f t="shared" si="103"/>
        <v>0</v>
      </c>
      <c r="E2234" s="90">
        <f t="shared" si="104"/>
        <v>0</v>
      </c>
      <c r="F2234" s="50">
        <f>'貼り付けシート（日射量等）'!G2231/3.6*10^3</f>
        <v>0</v>
      </c>
      <c r="G2234" s="50">
        <f>'貼り付けシート（日射量等）'!H2231/3.6*10^3</f>
        <v>0</v>
      </c>
      <c r="H2234" s="91">
        <f>RADIANS('貼り付けシート（日射量等）'!I2231)</f>
        <v>0</v>
      </c>
      <c r="I2234" s="91">
        <f>IF('貼り付けシート（日射量等）'!J2231&lt;0,RADIANS(360+('貼り付けシート（日射量等）'!J2231)),RADIANS('貼り付けシート（日射量等）'!J2231))</f>
        <v>0</v>
      </c>
    </row>
    <row r="2235" spans="1:9">
      <c r="A2235" s="20">
        <v>41732</v>
      </c>
      <c r="B2235" s="35" t="s">
        <v>381</v>
      </c>
      <c r="C2235" s="90">
        <f t="shared" si="102"/>
        <v>0</v>
      </c>
      <c r="D2235" s="90">
        <f t="shared" si="103"/>
        <v>0</v>
      </c>
      <c r="E2235" s="90">
        <f t="shared" si="104"/>
        <v>0</v>
      </c>
      <c r="F2235" s="50">
        <f>'貼り付けシート（日射量等）'!G2232/3.6*10^3</f>
        <v>0</v>
      </c>
      <c r="G2235" s="50">
        <f>'貼り付けシート（日射量等）'!H2232/3.6*10^3</f>
        <v>0</v>
      </c>
      <c r="H2235" s="91">
        <f>RADIANS('貼り付けシート（日射量等）'!I2232)</f>
        <v>0</v>
      </c>
      <c r="I2235" s="91">
        <f>IF('貼り付けシート（日射量等）'!J2232&lt;0,RADIANS(360+('貼り付けシート（日射量等）'!J2232)),RADIANS('貼り付けシート（日射量等）'!J2232))</f>
        <v>0</v>
      </c>
    </row>
    <row r="2236" spans="1:9">
      <c r="A2236" s="20">
        <v>41732</v>
      </c>
      <c r="B2236" s="35" t="s">
        <v>382</v>
      </c>
      <c r="C2236" s="90">
        <f t="shared" si="102"/>
        <v>0</v>
      </c>
      <c r="D2236" s="90">
        <f t="shared" si="103"/>
        <v>0</v>
      </c>
      <c r="E2236" s="90">
        <f t="shared" si="104"/>
        <v>0</v>
      </c>
      <c r="F2236" s="50">
        <f>'貼り付けシート（日射量等）'!G2233/3.6*10^3</f>
        <v>0</v>
      </c>
      <c r="G2236" s="50">
        <f>'貼り付けシート（日射量等）'!H2233/3.6*10^3</f>
        <v>0</v>
      </c>
      <c r="H2236" s="91">
        <f>RADIANS('貼り付けシート（日射量等）'!I2233)</f>
        <v>0</v>
      </c>
      <c r="I2236" s="91">
        <f>IF('貼り付けシート（日射量等）'!J2233&lt;0,RADIANS(360+('貼り付けシート（日射量等）'!J2233)),RADIANS('貼り付けシート（日射量等）'!J2233))</f>
        <v>0</v>
      </c>
    </row>
    <row r="2237" spans="1:9">
      <c r="A2237" s="20">
        <v>41732</v>
      </c>
      <c r="B2237" s="35" t="s">
        <v>383</v>
      </c>
      <c r="C2237" s="90">
        <f t="shared" si="102"/>
        <v>0</v>
      </c>
      <c r="D2237" s="90">
        <f t="shared" si="103"/>
        <v>0</v>
      </c>
      <c r="E2237" s="90">
        <f t="shared" si="104"/>
        <v>0</v>
      </c>
      <c r="F2237" s="50">
        <f>'貼り付けシート（日射量等）'!G2234/3.6*10^3</f>
        <v>0</v>
      </c>
      <c r="G2237" s="50">
        <f>'貼り付けシート（日射量等）'!H2234/3.6*10^3</f>
        <v>0</v>
      </c>
      <c r="H2237" s="91">
        <f>RADIANS('貼り付けシート（日射量等）'!I2234)</f>
        <v>0</v>
      </c>
      <c r="I2237" s="91">
        <f>IF('貼り付けシート（日射量等）'!J2234&lt;0,RADIANS(360+('貼り付けシート（日射量等）'!J2234)),RADIANS('貼り付けシート（日射量等）'!J2234))</f>
        <v>0</v>
      </c>
    </row>
    <row r="2238" spans="1:9">
      <c r="A2238" s="20">
        <v>41733</v>
      </c>
      <c r="B2238" s="35" t="s">
        <v>360</v>
      </c>
      <c r="C2238" s="90">
        <f t="shared" si="102"/>
        <v>0</v>
      </c>
      <c r="D2238" s="90">
        <f t="shared" si="103"/>
        <v>0</v>
      </c>
      <c r="E2238" s="90">
        <f t="shared" si="104"/>
        <v>0</v>
      </c>
      <c r="F2238" s="50">
        <f>'貼り付けシート（日射量等）'!G2235/3.6*10^3</f>
        <v>0</v>
      </c>
      <c r="G2238" s="50">
        <f>'貼り付けシート（日射量等）'!H2235/3.6*10^3</f>
        <v>0</v>
      </c>
      <c r="H2238" s="91">
        <f>RADIANS('貼り付けシート（日射量等）'!I2235)</f>
        <v>0</v>
      </c>
      <c r="I2238" s="91">
        <f>IF('貼り付けシート（日射量等）'!J2235&lt;0,RADIANS(360+('貼り付けシート（日射量等）'!J2235)),RADIANS('貼り付けシート（日射量等）'!J2235))</f>
        <v>0</v>
      </c>
    </row>
    <row r="2239" spans="1:9">
      <c r="A2239" s="20">
        <v>41733</v>
      </c>
      <c r="B2239" s="35" t="s">
        <v>361</v>
      </c>
      <c r="C2239" s="90">
        <f t="shared" si="102"/>
        <v>0</v>
      </c>
      <c r="D2239" s="90">
        <f t="shared" si="103"/>
        <v>0</v>
      </c>
      <c r="E2239" s="90">
        <f t="shared" si="104"/>
        <v>0</v>
      </c>
      <c r="F2239" s="50">
        <f>'貼り付けシート（日射量等）'!G2236/3.6*10^3</f>
        <v>0</v>
      </c>
      <c r="G2239" s="50">
        <f>'貼り付けシート（日射量等）'!H2236/3.6*10^3</f>
        <v>0</v>
      </c>
      <c r="H2239" s="91">
        <f>RADIANS('貼り付けシート（日射量等）'!I2236)</f>
        <v>0</v>
      </c>
      <c r="I2239" s="91">
        <f>IF('貼り付けシート（日射量等）'!J2236&lt;0,RADIANS(360+('貼り付けシート（日射量等）'!J2236)),RADIANS('貼り付けシート（日射量等）'!J2236))</f>
        <v>0</v>
      </c>
    </row>
    <row r="2240" spans="1:9">
      <c r="A2240" s="20">
        <v>41733</v>
      </c>
      <c r="B2240" s="35" t="s">
        <v>362</v>
      </c>
      <c r="C2240" s="90">
        <f t="shared" si="102"/>
        <v>0</v>
      </c>
      <c r="D2240" s="90">
        <f t="shared" si="103"/>
        <v>0</v>
      </c>
      <c r="E2240" s="90">
        <f t="shared" si="104"/>
        <v>0</v>
      </c>
      <c r="F2240" s="50">
        <f>'貼り付けシート（日射量等）'!G2237/3.6*10^3</f>
        <v>0</v>
      </c>
      <c r="G2240" s="50">
        <f>'貼り付けシート（日射量等）'!H2237/3.6*10^3</f>
        <v>0</v>
      </c>
      <c r="H2240" s="91">
        <f>RADIANS('貼り付けシート（日射量等）'!I2237)</f>
        <v>0</v>
      </c>
      <c r="I2240" s="91">
        <f>IF('貼り付けシート（日射量等）'!J2237&lt;0,RADIANS(360+('貼り付けシート（日射量等）'!J2237)),RADIANS('貼り付けシート（日射量等）'!J2237))</f>
        <v>0</v>
      </c>
    </row>
    <row r="2241" spans="1:9">
      <c r="A2241" s="20">
        <v>41733</v>
      </c>
      <c r="B2241" s="35" t="s">
        <v>363</v>
      </c>
      <c r="C2241" s="90">
        <f t="shared" si="102"/>
        <v>0</v>
      </c>
      <c r="D2241" s="90">
        <f t="shared" si="103"/>
        <v>0</v>
      </c>
      <c r="E2241" s="90">
        <f t="shared" si="104"/>
        <v>0</v>
      </c>
      <c r="F2241" s="50">
        <f>'貼り付けシート（日射量等）'!G2238/3.6*10^3</f>
        <v>0</v>
      </c>
      <c r="G2241" s="50">
        <f>'貼り付けシート（日射量等）'!H2238/3.6*10^3</f>
        <v>0</v>
      </c>
      <c r="H2241" s="91">
        <f>RADIANS('貼り付けシート（日射量等）'!I2238)</f>
        <v>0</v>
      </c>
      <c r="I2241" s="91">
        <f>IF('貼り付けシート（日射量等）'!J2238&lt;0,RADIANS(360+('貼り付けシート（日射量等）'!J2238)),RADIANS('貼り付けシート（日射量等）'!J2238))</f>
        <v>0</v>
      </c>
    </row>
    <row r="2242" spans="1:9">
      <c r="A2242" s="20">
        <v>41733</v>
      </c>
      <c r="B2242" s="35" t="s">
        <v>364</v>
      </c>
      <c r="C2242" s="90">
        <f t="shared" si="102"/>
        <v>0</v>
      </c>
      <c r="D2242" s="90">
        <f t="shared" si="103"/>
        <v>0</v>
      </c>
      <c r="E2242" s="90">
        <f t="shared" si="104"/>
        <v>0</v>
      </c>
      <c r="F2242" s="50">
        <f>'貼り付けシート（日射量等）'!G2239/3.6*10^3</f>
        <v>0</v>
      </c>
      <c r="G2242" s="50">
        <f>'貼り付けシート（日射量等）'!H2239/3.6*10^3</f>
        <v>0</v>
      </c>
      <c r="H2242" s="91">
        <f>RADIANS('貼り付けシート（日射量等）'!I2239)</f>
        <v>0</v>
      </c>
      <c r="I2242" s="91">
        <f>IF('貼り付けシート（日射量等）'!J2239&lt;0,RADIANS(360+('貼り付けシート（日射量等）'!J2239)),RADIANS('貼り付けシート（日射量等）'!J2239))</f>
        <v>0</v>
      </c>
    </row>
    <row r="2243" spans="1:9">
      <c r="A2243" s="20">
        <v>41733</v>
      </c>
      <c r="B2243" s="35" t="s">
        <v>365</v>
      </c>
      <c r="C2243" s="90">
        <f t="shared" si="102"/>
        <v>31.155659698830981</v>
      </c>
      <c r="D2243" s="90">
        <f t="shared" si="103"/>
        <v>4.2154844101378073</v>
      </c>
      <c r="E2243" s="90">
        <f t="shared" si="104"/>
        <v>26.940175288693172</v>
      </c>
      <c r="F2243" s="50">
        <f>'貼り付けシート（日射量等）'!G2240/3.6*10^3</f>
        <v>36.111111111111114</v>
      </c>
      <c r="G2243" s="50">
        <f>'貼り付けシート（日射量等）'!H2240/3.6*10^3</f>
        <v>27.777777777777779</v>
      </c>
      <c r="H2243" s="91">
        <f>RADIANS('貼り付けシート（日射量等）'!I2240)</f>
        <v>0.1308996938995747</v>
      </c>
      <c r="I2243" s="91">
        <f>IF('貼り付けシート（日射量等）'!J2240&lt;0,RADIANS(360+('貼り付けシート（日射量等）'!J2240)),RADIANS('貼り付けシート（日射量等）'!J2240))</f>
        <v>4.6949356878647466</v>
      </c>
    </row>
    <row r="2244" spans="1:9">
      <c r="A2244" s="20">
        <v>41733</v>
      </c>
      <c r="B2244" s="35" t="s">
        <v>366</v>
      </c>
      <c r="C2244" s="90">
        <f t="shared" si="102"/>
        <v>70.55452073919399</v>
      </c>
      <c r="D2244" s="90">
        <f t="shared" si="103"/>
        <v>5.8981000463303745</v>
      </c>
      <c r="E2244" s="90">
        <f t="shared" si="104"/>
        <v>64.65642069286362</v>
      </c>
      <c r="F2244" s="50">
        <f>'貼り付けシート（日射量等）'!G2241/3.6*10^3</f>
        <v>16.666666666666668</v>
      </c>
      <c r="G2244" s="50">
        <f>'貼り付けシート（日射量等）'!H2241/3.6*10^3</f>
        <v>66.666666666666671</v>
      </c>
      <c r="H2244" s="91">
        <f>RADIANS('貼り付けシート（日射量等）'!I2241)</f>
        <v>0.32986722862692824</v>
      </c>
      <c r="I2244" s="91">
        <f>IF('貼り付けシート（日射量等）'!J2241&lt;0,RADIANS(360+('貼り付けシート（日射量等）'!J2241)),RADIANS('貼り付けシート（日射量等）'!J2241))</f>
        <v>4.8659779545601909</v>
      </c>
    </row>
    <row r="2245" spans="1:9">
      <c r="A2245" s="20">
        <v>41733</v>
      </c>
      <c r="B2245" s="35" t="s">
        <v>367</v>
      </c>
      <c r="C2245" s="90">
        <f t="shared" si="102"/>
        <v>120.43136448484172</v>
      </c>
      <c r="D2245" s="90">
        <f t="shared" si="103"/>
        <v>12.670663330069031</v>
      </c>
      <c r="E2245" s="90">
        <f t="shared" si="104"/>
        <v>107.76070115477269</v>
      </c>
      <c r="F2245" s="50">
        <f>'貼り付けシート（日射量等）'!G2242/3.6*10^3</f>
        <v>22.222222222222221</v>
      </c>
      <c r="G2245" s="50">
        <f>'貼り付けシート（日射量等）'!H2242/3.6*10^3</f>
        <v>111.11111111111111</v>
      </c>
      <c r="H2245" s="91">
        <f>RADIANS('貼り付けシート（日射量等）'!I2242)</f>
        <v>0.52359877559829882</v>
      </c>
      <c r="I2245" s="91">
        <f>IF('貼り付けシート（日射量等）'!J2242&lt;0,RADIANS(360+('貼り付けシート（日射量等）'!J2242)),RADIANS('貼り付けシート（日射量等）'!J2242))</f>
        <v>5.0579641722795676</v>
      </c>
    </row>
    <row r="2246" spans="1:9">
      <c r="A2246" s="20">
        <v>41733</v>
      </c>
      <c r="B2246" s="35" t="s">
        <v>368</v>
      </c>
      <c r="C2246" s="90">
        <f t="shared" si="102"/>
        <v>166.06288497701027</v>
      </c>
      <c r="D2246" s="90">
        <f t="shared" si="103"/>
        <v>12.503885831459195</v>
      </c>
      <c r="E2246" s="90">
        <f t="shared" si="104"/>
        <v>153.55899914555107</v>
      </c>
      <c r="F2246" s="50">
        <f>'貼り付けシート（日射量等）'!G2243/3.6*10^3</f>
        <v>16.666666666666668</v>
      </c>
      <c r="G2246" s="50">
        <f>'貼り付けシート（日射量等）'!H2243/3.6*10^3</f>
        <v>158.33333333333331</v>
      </c>
      <c r="H2246" s="91">
        <f>RADIANS('貼り付けシート（日射量等）'!I2243)</f>
        <v>0.70336768855371479</v>
      </c>
      <c r="I2246" s="91">
        <f>IF('貼り付けシート（日射量等）'!J2243&lt;0,RADIANS(360+('貼り付けシート（日射量等）'!J2243)),RADIANS('貼り付けシート（日射量等）'!J2243))</f>
        <v>5.2900929627948132</v>
      </c>
    </row>
    <row r="2247" spans="1:9">
      <c r="A2247" s="20">
        <v>41733</v>
      </c>
      <c r="B2247" s="35" t="s">
        <v>369</v>
      </c>
      <c r="C2247" s="90">
        <f t="shared" ref="C2247:C2310" si="105">IF(D2247&lt;0,E2247,D2247+E2247)</f>
        <v>203.02470180700863</v>
      </c>
      <c r="D2247" s="90">
        <f t="shared" ref="D2247:D2310" si="106">F2247*(SIN(H2247)*COS($O$5)+COS(H2247)*SIN($O$5)*COS($O$4-I2247))</f>
        <v>17.137492315025739</v>
      </c>
      <c r="E2247" s="90">
        <f t="shared" ref="E2247:E2310" si="107">G2247*(1+COS($O$5))/2</f>
        <v>185.88720949198287</v>
      </c>
      <c r="F2247" s="50">
        <f>'貼り付けシート（日射量等）'!G2244/3.6*10^3</f>
        <v>19.444444444444446</v>
      </c>
      <c r="G2247" s="50">
        <f>'貼り付けシート（日射量等）'!H2244/3.6*10^3</f>
        <v>191.66666666666666</v>
      </c>
      <c r="H2247" s="91">
        <f>RADIANS('貼り付けシート（日射量等）'!I2244)</f>
        <v>0.85346600422522712</v>
      </c>
      <c r="I2247" s="91">
        <f>IF('貼り付けシート（日射量等）'!J2244&lt;0,RADIANS(360+('貼り付けシート（日射量等）'!J2244)),RADIANS('貼り付けシート（日射量等）'!J2244))</f>
        <v>5.5920349233898312</v>
      </c>
    </row>
    <row r="2248" spans="1:9">
      <c r="A2248" s="20">
        <v>41733</v>
      </c>
      <c r="B2248" s="35" t="s">
        <v>370</v>
      </c>
      <c r="C2248" s="90">
        <f t="shared" si="105"/>
        <v>276.95122147329204</v>
      </c>
      <c r="D2248" s="90">
        <f t="shared" si="106"/>
        <v>31.795626346184186</v>
      </c>
      <c r="E2248" s="90">
        <f t="shared" si="107"/>
        <v>245.15559512710786</v>
      </c>
      <c r="F2248" s="50">
        <f>'貼り付けシート（日射量等）'!G2245/3.6*10^3</f>
        <v>33.333333333333336</v>
      </c>
      <c r="G2248" s="50">
        <f>'貼り付けシート（日射量等）'!H2245/3.6*10^3</f>
        <v>252.77777777777777</v>
      </c>
      <c r="H2248" s="91">
        <f>RADIANS('貼り付けシート（日射量等）'!I2245)</f>
        <v>0.94771378383292093</v>
      </c>
      <c r="I2248" s="91">
        <f>IF('貼り付けシート（日射量等）'!J2245&lt;0,RADIANS(360+('貼り付けシート（日射量等）'!J2245)),RADIANS('貼り付けシート（日射量等）'!J2245))</f>
        <v>5.9847340050885558</v>
      </c>
    </row>
    <row r="2249" spans="1:9">
      <c r="A2249" s="20">
        <v>41733</v>
      </c>
      <c r="B2249" s="35" t="s">
        <v>371</v>
      </c>
      <c r="C2249" s="90">
        <f t="shared" si="105"/>
        <v>228.88803210864401</v>
      </c>
      <c r="D2249" s="90">
        <f t="shared" si="106"/>
        <v>18.754664856837262</v>
      </c>
      <c r="E2249" s="90">
        <f t="shared" si="107"/>
        <v>210.13336725180676</v>
      </c>
      <c r="F2249" s="50">
        <f>'貼り付けシート（日射量等）'!G2246/3.6*10^3</f>
        <v>19.444444444444446</v>
      </c>
      <c r="G2249" s="50">
        <f>'貼り付けシート（日射量等）'!H2246/3.6*10^3</f>
        <v>216.66666666666669</v>
      </c>
      <c r="H2249" s="91">
        <f>RADIANS('貼り付けシート（日射量等）'!I2246)</f>
        <v>0.96342174710086992</v>
      </c>
      <c r="I2249" s="91">
        <f>IF('貼り付けシート（日射量等）'!J2246&lt;0,RADIANS(360+('貼り付けシート（日射量等）'!J2246)),RADIANS('貼り付けシート（日射量等）'!J2246))</f>
        <v>0.15358897417550102</v>
      </c>
    </row>
    <row r="2250" spans="1:9">
      <c r="A2250" s="20">
        <v>41733</v>
      </c>
      <c r="B2250" s="35" t="s">
        <v>372</v>
      </c>
      <c r="C2250" s="90">
        <f t="shared" si="105"/>
        <v>209.00156918069806</v>
      </c>
      <c r="D2250" s="90">
        <f t="shared" si="106"/>
        <v>17.726324630976531</v>
      </c>
      <c r="E2250" s="90">
        <f t="shared" si="107"/>
        <v>191.27524454972152</v>
      </c>
      <c r="F2250" s="50">
        <f>'貼り付けシート（日射量等）'!G2247/3.6*10^3</f>
        <v>19.444444444444446</v>
      </c>
      <c r="G2250" s="50">
        <f>'貼り付けシート（日射量等）'!H2247/3.6*10^3</f>
        <v>197.22222222222223</v>
      </c>
      <c r="H2250" s="91">
        <f>RADIANS('貼り付けシート（日射量等）'!I2247)</f>
        <v>0.89186324776910242</v>
      </c>
      <c r="I2250" s="91">
        <f>IF('貼り付けシート（日射量等）'!J2247&lt;0,RADIANS(360+('貼り付けシート（日射量等）'!J2247)),RADIANS('貼り付けシート（日射量等）'!J2247))</f>
        <v>0.57421332390613444</v>
      </c>
    </row>
    <row r="2251" spans="1:9">
      <c r="A2251" s="20">
        <v>41733</v>
      </c>
      <c r="B2251" s="35" t="s">
        <v>373</v>
      </c>
      <c r="C2251" s="90">
        <f t="shared" si="105"/>
        <v>176.68899640411317</v>
      </c>
      <c r="D2251" s="90">
        <f t="shared" si="106"/>
        <v>17.741962200823448</v>
      </c>
      <c r="E2251" s="90">
        <f t="shared" si="107"/>
        <v>158.94703420328972</v>
      </c>
      <c r="F2251" s="50">
        <f>'貼り付けシート（日射量等）'!G2248/3.6*10^3</f>
        <v>22.222222222222221</v>
      </c>
      <c r="G2251" s="50">
        <f>'貼り付けシート（日射量等）'!H2248/3.6*10^3</f>
        <v>163.88888888888889</v>
      </c>
      <c r="H2251" s="91">
        <f>RADIANS('貼り付けシート（日射量等）'!I2248)</f>
        <v>0.75572756611354464</v>
      </c>
      <c r="I2251" s="91">
        <f>IF('貼り付けシート（日射量等）'!J2248&lt;0,RADIANS(360+('貼り付けシート（日射量等）'!J2248)),RADIANS('貼り付けシート（日射量等）'!J2248))</f>
        <v>0.90408055253306263</v>
      </c>
    </row>
    <row r="2252" spans="1:9">
      <c r="A2252" s="20">
        <v>41733</v>
      </c>
      <c r="B2252" s="35" t="s">
        <v>374</v>
      </c>
      <c r="C2252" s="90">
        <f t="shared" si="105"/>
        <v>136.24761703192655</v>
      </c>
      <c r="D2252" s="90">
        <f t="shared" si="106"/>
        <v>12.322810703937968</v>
      </c>
      <c r="E2252" s="90">
        <f t="shared" si="107"/>
        <v>123.92480632798859</v>
      </c>
      <c r="F2252" s="50">
        <f>'貼り付けシート（日射量等）'!G2249/3.6*10^3</f>
        <v>19.444444444444446</v>
      </c>
      <c r="G2252" s="50">
        <f>'貼り付けシート（日射量等）'!H2249/3.6*10^3</f>
        <v>127.77777777777777</v>
      </c>
      <c r="H2252" s="91">
        <f>RADIANS('貼り付けシート（日射量等）'!I2249)</f>
        <v>0.58468529941810043</v>
      </c>
      <c r="I2252" s="91">
        <f>IF('貼り付けシート（日射量等）'!J2249&lt;0,RADIANS(360+('貼り付けシート（日射量等）'!J2249)),RADIANS('貼り付けシート（日射量等）'!J2249))</f>
        <v>1.1554079648202462</v>
      </c>
    </row>
    <row r="2253" spans="1:9">
      <c r="A2253" s="20">
        <v>41733</v>
      </c>
      <c r="B2253" s="35" t="s">
        <v>375</v>
      </c>
      <c r="C2253" s="90">
        <f t="shared" si="105"/>
        <v>87.951303450226376</v>
      </c>
      <c r="D2253" s="90">
        <f t="shared" si="106"/>
        <v>7.1307775841468679</v>
      </c>
      <c r="E2253" s="90">
        <f t="shared" si="107"/>
        <v>80.820525866079507</v>
      </c>
      <c r="F2253" s="50">
        <f>'貼り付けシート（日射量等）'!G2250/3.6*10^3</f>
        <v>16.666666666666668</v>
      </c>
      <c r="G2253" s="50">
        <f>'貼り付けシート（日射量等）'!H2250/3.6*10^3</f>
        <v>83.333333333333329</v>
      </c>
      <c r="H2253" s="91">
        <f>RADIANS('貼り付けシート（日射量等）'!I2250)</f>
        <v>0.39444441095071853</v>
      </c>
      <c r="I2253" s="91">
        <f>IF('貼り付けシート（日射量等）'!J2250&lt;0,RADIANS(360+('貼り付けシート（日射量等）'!J2250)),RADIANS('貼り付けシート（日射量等）'!J2250))</f>
        <v>1.3578661580515883</v>
      </c>
    </row>
    <row r="2254" spans="1:9">
      <c r="A2254" s="20">
        <v>41733</v>
      </c>
      <c r="B2254" s="35" t="s">
        <v>376</v>
      </c>
      <c r="C2254" s="90">
        <f t="shared" si="105"/>
        <v>41.504310690845408</v>
      </c>
      <c r="D2254" s="90">
        <f t="shared" si="106"/>
        <v>3.7880652866749664</v>
      </c>
      <c r="E2254" s="90">
        <f t="shared" si="107"/>
        <v>37.716245404170444</v>
      </c>
      <c r="F2254" s="50">
        <f>'貼り付けシート（日射量等）'!G2251/3.6*10^3</f>
        <v>19.444444444444446</v>
      </c>
      <c r="G2254" s="50">
        <f>'貼り付けシート（日射量等）'!H2251/3.6*10^3</f>
        <v>38.888888888888893</v>
      </c>
      <c r="H2254" s="91">
        <f>RADIANS('貼り付けシート（日射量等）'!I2251)</f>
        <v>0.1954768762233649</v>
      </c>
      <c r="I2254" s="91">
        <f>IF('貼り付けシート（日射量等）'!J2251&lt;0,RADIANS(360+('貼り付けシート（日射量等）'!J2251)),RADIANS('貼り付けシート（日射量等）'!J2251))</f>
        <v>1.5341444125030157</v>
      </c>
    </row>
    <row r="2255" spans="1:9">
      <c r="A2255" s="20">
        <v>41733</v>
      </c>
      <c r="B2255" s="35" t="s">
        <v>377</v>
      </c>
      <c r="C2255" s="90">
        <f t="shared" si="105"/>
        <v>7.2881469651034605</v>
      </c>
      <c r="D2255" s="90">
        <f t="shared" si="106"/>
        <v>1.900111907364826</v>
      </c>
      <c r="E2255" s="90">
        <f t="shared" si="107"/>
        <v>5.3880350577386347</v>
      </c>
      <c r="F2255" s="50">
        <f>'貼り付けシート（日射量等）'!G2252/3.6*10^3</f>
        <v>5.5555555555555554</v>
      </c>
      <c r="G2255" s="50">
        <f>'貼り付けシート（日射量等）'!H2252/3.6*10^3</f>
        <v>5.5555555555555554</v>
      </c>
      <c r="H2255" s="91">
        <f>RADIANS('貼り付けシート（日射量等）'!I2252)</f>
        <v>0</v>
      </c>
      <c r="I2255" s="91">
        <f>IF('貼り付けシート（日射量等）'!J2252&lt;0,RADIANS(360+('貼り付けシート（日射量等）'!J2252)),RADIANS('貼り付けシート（日射量等）'!J2252))</f>
        <v>0</v>
      </c>
    </row>
    <row r="2256" spans="1:9">
      <c r="A2256" s="20">
        <v>41733</v>
      </c>
      <c r="B2256" s="35" t="s">
        <v>378</v>
      </c>
      <c r="C2256" s="90">
        <f t="shared" si="105"/>
        <v>0</v>
      </c>
      <c r="D2256" s="90">
        <f t="shared" si="106"/>
        <v>0</v>
      </c>
      <c r="E2256" s="90">
        <f t="shared" si="107"/>
        <v>0</v>
      </c>
      <c r="F2256" s="50">
        <f>'貼り付けシート（日射量等）'!G2253/3.6*10^3</f>
        <v>0</v>
      </c>
      <c r="G2256" s="50">
        <f>'貼り付けシート（日射量等）'!H2253/3.6*10^3</f>
        <v>0</v>
      </c>
      <c r="H2256" s="91">
        <f>RADIANS('貼り付けシート（日射量等）'!I2253)</f>
        <v>0</v>
      </c>
      <c r="I2256" s="91">
        <f>IF('貼り付けシート（日射量等）'!J2253&lt;0,RADIANS(360+('貼り付けシート（日射量等）'!J2253)),RADIANS('貼り付けシート（日射量等）'!J2253))</f>
        <v>0</v>
      </c>
    </row>
    <row r="2257" spans="1:9">
      <c r="A2257" s="20">
        <v>41733</v>
      </c>
      <c r="B2257" s="35" t="s">
        <v>379</v>
      </c>
      <c r="C2257" s="90">
        <f t="shared" si="105"/>
        <v>0</v>
      </c>
      <c r="D2257" s="90">
        <f t="shared" si="106"/>
        <v>0</v>
      </c>
      <c r="E2257" s="90">
        <f t="shared" si="107"/>
        <v>0</v>
      </c>
      <c r="F2257" s="50">
        <f>'貼り付けシート（日射量等）'!G2254/3.6*10^3</f>
        <v>0</v>
      </c>
      <c r="G2257" s="50">
        <f>'貼り付けシート（日射量等）'!H2254/3.6*10^3</f>
        <v>0</v>
      </c>
      <c r="H2257" s="91">
        <f>RADIANS('貼り付けシート（日射量等）'!I2254)</f>
        <v>0</v>
      </c>
      <c r="I2257" s="91">
        <f>IF('貼り付けシート（日射量等）'!J2254&lt;0,RADIANS(360+('貼り付けシート（日射量等）'!J2254)),RADIANS('貼り付けシート（日射量等）'!J2254))</f>
        <v>0</v>
      </c>
    </row>
    <row r="2258" spans="1:9">
      <c r="A2258" s="20">
        <v>41733</v>
      </c>
      <c r="B2258" s="35" t="s">
        <v>380</v>
      </c>
      <c r="C2258" s="90">
        <f t="shared" si="105"/>
        <v>0</v>
      </c>
      <c r="D2258" s="90">
        <f t="shared" si="106"/>
        <v>0</v>
      </c>
      <c r="E2258" s="90">
        <f t="shared" si="107"/>
        <v>0</v>
      </c>
      <c r="F2258" s="50">
        <f>'貼り付けシート（日射量等）'!G2255/3.6*10^3</f>
        <v>0</v>
      </c>
      <c r="G2258" s="50">
        <f>'貼り付けシート（日射量等）'!H2255/3.6*10^3</f>
        <v>0</v>
      </c>
      <c r="H2258" s="91">
        <f>RADIANS('貼り付けシート（日射量等）'!I2255)</f>
        <v>0</v>
      </c>
      <c r="I2258" s="91">
        <f>IF('貼り付けシート（日射量等）'!J2255&lt;0,RADIANS(360+('貼り付けシート（日射量等）'!J2255)),RADIANS('貼り付けシート（日射量等）'!J2255))</f>
        <v>0</v>
      </c>
    </row>
    <row r="2259" spans="1:9">
      <c r="A2259" s="20">
        <v>41733</v>
      </c>
      <c r="B2259" s="35" t="s">
        <v>381</v>
      </c>
      <c r="C2259" s="90">
        <f t="shared" si="105"/>
        <v>0</v>
      </c>
      <c r="D2259" s="90">
        <f t="shared" si="106"/>
        <v>0</v>
      </c>
      <c r="E2259" s="90">
        <f t="shared" si="107"/>
        <v>0</v>
      </c>
      <c r="F2259" s="50">
        <f>'貼り付けシート（日射量等）'!G2256/3.6*10^3</f>
        <v>0</v>
      </c>
      <c r="G2259" s="50">
        <f>'貼り付けシート（日射量等）'!H2256/3.6*10^3</f>
        <v>0</v>
      </c>
      <c r="H2259" s="91">
        <f>RADIANS('貼り付けシート（日射量等）'!I2256)</f>
        <v>0</v>
      </c>
      <c r="I2259" s="91">
        <f>IF('貼り付けシート（日射量等）'!J2256&lt;0,RADIANS(360+('貼り付けシート（日射量等）'!J2256)),RADIANS('貼り付けシート（日射量等）'!J2256))</f>
        <v>0</v>
      </c>
    </row>
    <row r="2260" spans="1:9">
      <c r="A2260" s="20">
        <v>41733</v>
      </c>
      <c r="B2260" s="35" t="s">
        <v>382</v>
      </c>
      <c r="C2260" s="90">
        <f t="shared" si="105"/>
        <v>0</v>
      </c>
      <c r="D2260" s="90">
        <f t="shared" si="106"/>
        <v>0</v>
      </c>
      <c r="E2260" s="90">
        <f t="shared" si="107"/>
        <v>0</v>
      </c>
      <c r="F2260" s="50">
        <f>'貼り付けシート（日射量等）'!G2257/3.6*10^3</f>
        <v>0</v>
      </c>
      <c r="G2260" s="50">
        <f>'貼り付けシート（日射量等）'!H2257/3.6*10^3</f>
        <v>0</v>
      </c>
      <c r="H2260" s="91">
        <f>RADIANS('貼り付けシート（日射量等）'!I2257)</f>
        <v>0</v>
      </c>
      <c r="I2260" s="91">
        <f>IF('貼り付けシート（日射量等）'!J2257&lt;0,RADIANS(360+('貼り付けシート（日射量等）'!J2257)),RADIANS('貼り付けシート（日射量等）'!J2257))</f>
        <v>0</v>
      </c>
    </row>
    <row r="2261" spans="1:9">
      <c r="A2261" s="20">
        <v>41733</v>
      </c>
      <c r="B2261" s="35" t="s">
        <v>383</v>
      </c>
      <c r="C2261" s="90">
        <f t="shared" si="105"/>
        <v>0</v>
      </c>
      <c r="D2261" s="90">
        <f t="shared" si="106"/>
        <v>0</v>
      </c>
      <c r="E2261" s="90">
        <f t="shared" si="107"/>
        <v>0</v>
      </c>
      <c r="F2261" s="50">
        <f>'貼り付けシート（日射量等）'!G2258/3.6*10^3</f>
        <v>0</v>
      </c>
      <c r="G2261" s="50">
        <f>'貼り付けシート（日射量等）'!H2258/3.6*10^3</f>
        <v>0</v>
      </c>
      <c r="H2261" s="91">
        <f>RADIANS('貼り付けシート（日射量等）'!I2258)</f>
        <v>0</v>
      </c>
      <c r="I2261" s="91">
        <f>IF('貼り付けシート（日射量等）'!J2258&lt;0,RADIANS(360+('貼り付けシート（日射量等）'!J2258)),RADIANS('貼り付けシート（日射量等）'!J2258))</f>
        <v>0</v>
      </c>
    </row>
    <row r="2262" spans="1:9">
      <c r="A2262" s="20">
        <v>41734</v>
      </c>
      <c r="B2262" s="35" t="s">
        <v>360</v>
      </c>
      <c r="C2262" s="90">
        <f t="shared" si="105"/>
        <v>0</v>
      </c>
      <c r="D2262" s="90">
        <f t="shared" si="106"/>
        <v>0</v>
      </c>
      <c r="E2262" s="90">
        <f t="shared" si="107"/>
        <v>0</v>
      </c>
      <c r="F2262" s="50">
        <f>'貼り付けシート（日射量等）'!G2259/3.6*10^3</f>
        <v>0</v>
      </c>
      <c r="G2262" s="50">
        <f>'貼り付けシート（日射量等）'!H2259/3.6*10^3</f>
        <v>0</v>
      </c>
      <c r="H2262" s="91">
        <f>RADIANS('貼り付けシート（日射量等）'!I2259)</f>
        <v>0</v>
      </c>
      <c r="I2262" s="91">
        <f>IF('貼り付けシート（日射量等）'!J2259&lt;0,RADIANS(360+('貼り付けシート（日射量等）'!J2259)),RADIANS('貼り付けシート（日射量等）'!J2259))</f>
        <v>0</v>
      </c>
    </row>
    <row r="2263" spans="1:9">
      <c r="A2263" s="20">
        <v>41734</v>
      </c>
      <c r="B2263" s="35" t="s">
        <v>361</v>
      </c>
      <c r="C2263" s="90">
        <f t="shared" si="105"/>
        <v>0</v>
      </c>
      <c r="D2263" s="90">
        <f t="shared" si="106"/>
        <v>0</v>
      </c>
      <c r="E2263" s="90">
        <f t="shared" si="107"/>
        <v>0</v>
      </c>
      <c r="F2263" s="50">
        <f>'貼り付けシート（日射量等）'!G2260/3.6*10^3</f>
        <v>0</v>
      </c>
      <c r="G2263" s="50">
        <f>'貼り付けシート（日射量等）'!H2260/3.6*10^3</f>
        <v>0</v>
      </c>
      <c r="H2263" s="91">
        <f>RADIANS('貼り付けシート（日射量等）'!I2260)</f>
        <v>0</v>
      </c>
      <c r="I2263" s="91">
        <f>IF('貼り付けシート（日射量等）'!J2260&lt;0,RADIANS(360+('貼り付けシート（日射量等）'!J2260)),RADIANS('貼り付けシート（日射量等）'!J2260))</f>
        <v>0</v>
      </c>
    </row>
    <row r="2264" spans="1:9">
      <c r="A2264" s="20">
        <v>41734</v>
      </c>
      <c r="B2264" s="35" t="s">
        <v>362</v>
      </c>
      <c r="C2264" s="90">
        <f t="shared" si="105"/>
        <v>0</v>
      </c>
      <c r="D2264" s="90">
        <f t="shared" si="106"/>
        <v>0</v>
      </c>
      <c r="E2264" s="90">
        <f t="shared" si="107"/>
        <v>0</v>
      </c>
      <c r="F2264" s="50">
        <f>'貼り付けシート（日射量等）'!G2261/3.6*10^3</f>
        <v>0</v>
      </c>
      <c r="G2264" s="50">
        <f>'貼り付けシート（日射量等）'!H2261/3.6*10^3</f>
        <v>0</v>
      </c>
      <c r="H2264" s="91">
        <f>RADIANS('貼り付けシート（日射量等）'!I2261)</f>
        <v>0</v>
      </c>
      <c r="I2264" s="91">
        <f>IF('貼り付けシート（日射量等）'!J2261&lt;0,RADIANS(360+('貼り付けシート（日射量等）'!J2261)),RADIANS('貼り付けシート（日射量等）'!J2261))</f>
        <v>0</v>
      </c>
    </row>
    <row r="2265" spans="1:9">
      <c r="A2265" s="20">
        <v>41734</v>
      </c>
      <c r="B2265" s="35" t="s">
        <v>363</v>
      </c>
      <c r="C2265" s="90">
        <f t="shared" si="105"/>
        <v>0</v>
      </c>
      <c r="D2265" s="90">
        <f t="shared" si="106"/>
        <v>0</v>
      </c>
      <c r="E2265" s="90">
        <f t="shared" si="107"/>
        <v>0</v>
      </c>
      <c r="F2265" s="50">
        <f>'貼り付けシート（日射量等）'!G2262/3.6*10^3</f>
        <v>0</v>
      </c>
      <c r="G2265" s="50">
        <f>'貼り付けシート（日射量等）'!H2262/3.6*10^3</f>
        <v>0</v>
      </c>
      <c r="H2265" s="91">
        <f>RADIANS('貼り付けシート（日射量等）'!I2262)</f>
        <v>0</v>
      </c>
      <c r="I2265" s="91">
        <f>IF('貼り付けシート（日射量等）'!J2262&lt;0,RADIANS(360+('貼り付けシート（日射量等）'!J2262)),RADIANS('貼り付けシート（日射量等）'!J2262))</f>
        <v>0</v>
      </c>
    </row>
    <row r="2266" spans="1:9">
      <c r="A2266" s="20">
        <v>41734</v>
      </c>
      <c r="B2266" s="35" t="s">
        <v>364</v>
      </c>
      <c r="C2266" s="90">
        <f t="shared" si="105"/>
        <v>0</v>
      </c>
      <c r="D2266" s="90">
        <f t="shared" si="106"/>
        <v>0</v>
      </c>
      <c r="E2266" s="90">
        <f t="shared" si="107"/>
        <v>0</v>
      </c>
      <c r="F2266" s="50">
        <f>'貼り付けシート（日射量等）'!G2263/3.6*10^3</f>
        <v>0</v>
      </c>
      <c r="G2266" s="50">
        <f>'貼り付けシート（日射量等）'!H2263/3.6*10^3</f>
        <v>0</v>
      </c>
      <c r="H2266" s="91">
        <f>RADIANS('貼り付けシート（日射量等）'!I2263)</f>
        <v>0</v>
      </c>
      <c r="I2266" s="91">
        <f>IF('貼り付けシート（日射量等）'!J2263&lt;0,RADIANS(360+('貼り付けシート（日射量等）'!J2263)),RADIANS('貼り付けシート（日射量等）'!J2263))</f>
        <v>0</v>
      </c>
    </row>
    <row r="2267" spans="1:9">
      <c r="A2267" s="20">
        <v>41734</v>
      </c>
      <c r="B2267" s="35" t="s">
        <v>365</v>
      </c>
      <c r="C2267" s="90">
        <f t="shared" si="105"/>
        <v>49.700564326762375</v>
      </c>
      <c r="D2267" s="90">
        <f t="shared" si="106"/>
        <v>11.984318922591934</v>
      </c>
      <c r="E2267" s="90">
        <f t="shared" si="107"/>
        <v>37.716245404170444</v>
      </c>
      <c r="F2267" s="50">
        <f>'貼り付けシート（日射量等）'!G2264/3.6*10^3</f>
        <v>99.999999999999986</v>
      </c>
      <c r="G2267" s="50">
        <f>'貼り付けシート（日射量等）'!H2264/3.6*10^3</f>
        <v>38.888888888888893</v>
      </c>
      <c r="H2267" s="91">
        <f>RADIANS('貼り付けシート（日射量等）'!I2264)</f>
        <v>0.1361356816555577</v>
      </c>
      <c r="I2267" s="91">
        <f>IF('貼り付けシート（日射量等）'!J2264&lt;0,RADIANS(360+('貼り付けシート（日射量等）'!J2264)),RADIANS('貼り付けシート（日射量等）'!J2264))</f>
        <v>4.689699700108763</v>
      </c>
    </row>
    <row r="2268" spans="1:9">
      <c r="A2268" s="20">
        <v>41734</v>
      </c>
      <c r="B2268" s="35" t="s">
        <v>366</v>
      </c>
      <c r="C2268" s="90">
        <f t="shared" si="105"/>
        <v>247.57474080311542</v>
      </c>
      <c r="D2268" s="90">
        <f t="shared" si="106"/>
        <v>147.89609223495069</v>
      </c>
      <c r="E2268" s="90">
        <f t="shared" si="107"/>
        <v>99.678648568164732</v>
      </c>
      <c r="F2268" s="50">
        <f>'貼り付けシート（日射量等）'!G2265/3.6*10^3</f>
        <v>413.88888888888886</v>
      </c>
      <c r="G2268" s="50">
        <f>'貼り付けシート（日射量等）'!H2265/3.6*10^3</f>
        <v>102.77777777777777</v>
      </c>
      <c r="H2268" s="91">
        <f>RADIANS('貼り付けシート（日射量等）'!I2265)</f>
        <v>0.33510321638291124</v>
      </c>
      <c r="I2268" s="91">
        <f>IF('貼り付けシート（日射量等）'!J2265&lt;0,RADIANS(360+('貼り付けシート（日射量等）'!J2265)),RADIANS('貼り付けシート（日射量等）'!J2265))</f>
        <v>4.8624872960562024</v>
      </c>
    </row>
    <row r="2269" spans="1:9">
      <c r="A2269" s="20">
        <v>41734</v>
      </c>
      <c r="B2269" s="35" t="s">
        <v>367</v>
      </c>
      <c r="C2269" s="90">
        <f t="shared" si="105"/>
        <v>532.48931857714683</v>
      </c>
      <c r="D2269" s="90">
        <f t="shared" si="106"/>
        <v>448.97477518219802</v>
      </c>
      <c r="E2269" s="90">
        <f t="shared" si="107"/>
        <v>83.514543394948845</v>
      </c>
      <c r="F2269" s="50">
        <f>'貼り付けシート（日射量等）'!G2266/3.6*10^3</f>
        <v>783.33333333333326</v>
      </c>
      <c r="G2269" s="50">
        <f>'貼り付けシート（日射量等）'!H2266/3.6*10^3</f>
        <v>86.111111111111114</v>
      </c>
      <c r="H2269" s="91">
        <f>RADIANS('貼り付けシート（日射量等）'!I2266)</f>
        <v>0.52883476335428181</v>
      </c>
      <c r="I2269" s="91">
        <f>IF('貼り付けシート（日射量等）'!J2266&lt;0,RADIANS(360+('貼り付けシート（日射量等）'!J2266)),RADIANS('貼り付けシート（日射量等）'!J2266))</f>
        <v>5.0544735137755792</v>
      </c>
    </row>
    <row r="2270" spans="1:9">
      <c r="A2270" s="20">
        <v>41734</v>
      </c>
      <c r="B2270" s="35" t="s">
        <v>368</v>
      </c>
      <c r="C2270" s="90">
        <f t="shared" si="105"/>
        <v>726.83079370465066</v>
      </c>
      <c r="D2270" s="90">
        <f t="shared" si="106"/>
        <v>627.15214513648596</v>
      </c>
      <c r="E2270" s="90">
        <f t="shared" si="107"/>
        <v>99.678648568164732</v>
      </c>
      <c r="F2270" s="50">
        <f>'貼り付けシート（日射量等）'!G2267/3.6*10^3</f>
        <v>833.33333333333326</v>
      </c>
      <c r="G2270" s="50">
        <f>'貼り付けシート（日射量等）'!H2267/3.6*10^3</f>
        <v>102.77777777777777</v>
      </c>
      <c r="H2270" s="91">
        <f>RADIANS('貼り付けシート（日射量等）'!I2267)</f>
        <v>0.70860367630969778</v>
      </c>
      <c r="I2270" s="91">
        <f>IF('貼り付けシート（日射量等）'!J2267&lt;0,RADIANS(360+('貼り付けシート（日射量等）'!J2267)),RADIANS('貼り付けシート（日射量等）'!J2267))</f>
        <v>5.2866023042908239</v>
      </c>
    </row>
    <row r="2271" spans="1:9">
      <c r="A2271" s="20">
        <v>41734</v>
      </c>
      <c r="B2271" s="35" t="s">
        <v>369</v>
      </c>
      <c r="C2271" s="90">
        <f t="shared" si="105"/>
        <v>868.39822746102834</v>
      </c>
      <c r="D2271" s="90">
        <f t="shared" si="106"/>
        <v>757.94350877738634</v>
      </c>
      <c r="E2271" s="90">
        <f t="shared" si="107"/>
        <v>110.45471868364199</v>
      </c>
      <c r="F2271" s="50">
        <f>'貼り付けシート（日射量等）'!G2268/3.6*10^3</f>
        <v>858.33333333333326</v>
      </c>
      <c r="G2271" s="50">
        <f>'貼り付けシート（日射量等）'!H2268/3.6*10^3</f>
        <v>113.88888888888887</v>
      </c>
      <c r="H2271" s="91">
        <f>RADIANS('貼り付けシート（日射量等）'!I2268)</f>
        <v>0.85870199198121022</v>
      </c>
      <c r="I2271" s="91">
        <f>IF('貼り付けシート（日射量等）'!J2268&lt;0,RADIANS(360+('貼り付けシート（日射量等）'!J2268)),RADIANS('貼り付けシート（日射量等）'!J2268))</f>
        <v>5.5885442648858428</v>
      </c>
    </row>
    <row r="2272" spans="1:9">
      <c r="A2272" s="20">
        <v>41734</v>
      </c>
      <c r="B2272" s="35" t="s">
        <v>370</v>
      </c>
      <c r="C2272" s="90">
        <f t="shared" si="105"/>
        <v>946.82629481795198</v>
      </c>
      <c r="D2272" s="90">
        <f t="shared" si="106"/>
        <v>828.28952354770206</v>
      </c>
      <c r="E2272" s="90">
        <f t="shared" si="107"/>
        <v>118.53677127024996</v>
      </c>
      <c r="F2272" s="50">
        <f>'貼り付けシート（日射量等）'!G2269/3.6*10^3</f>
        <v>866.66666666666674</v>
      </c>
      <c r="G2272" s="50">
        <f>'貼り付けシート（日射量等）'!H2269/3.6*10^3</f>
        <v>122.22222222222221</v>
      </c>
      <c r="H2272" s="91">
        <f>RADIANS('貼り付けシート（日射量等）'!I2269)</f>
        <v>0.95469510084089826</v>
      </c>
      <c r="I2272" s="91">
        <f>IF('貼り付けシート（日射量等）'!J2269&lt;0,RADIANS(360+('貼り付けシート（日射量等）'!J2269)),RADIANS('貼り付けシート（日射量等）'!J2269))</f>
        <v>5.9829886758365616</v>
      </c>
    </row>
    <row r="2273" spans="1:9">
      <c r="A2273" s="20">
        <v>41734</v>
      </c>
      <c r="B2273" s="35" t="s">
        <v>371</v>
      </c>
      <c r="C2273" s="90">
        <f t="shared" si="105"/>
        <v>958.5976260367886</v>
      </c>
      <c r="D2273" s="90">
        <f t="shared" si="106"/>
        <v>840.06085476653868</v>
      </c>
      <c r="E2273" s="90">
        <f t="shared" si="107"/>
        <v>118.53677127024996</v>
      </c>
      <c r="F2273" s="50">
        <f>'貼り付けシート（日射量等）'!G2270/3.6*10^3</f>
        <v>869.44444444444434</v>
      </c>
      <c r="G2273" s="50">
        <f>'貼り付けシート（日射量等）'!H2270/3.6*10^3</f>
        <v>122.22222222222221</v>
      </c>
      <c r="H2273" s="91">
        <f>RADIANS('貼り付けシート（日射量等）'!I2270)</f>
        <v>0.97040306410884725</v>
      </c>
      <c r="I2273" s="91">
        <f>IF('貼り付けシート（日射量等）'!J2270&lt;0,RADIANS(360+('貼り付けシート（日射量等）'!J2270)),RADIANS('貼り付けシート（日射量等）'!J2270))</f>
        <v>0.15707963267948966</v>
      </c>
    </row>
    <row r="2274" spans="1:9">
      <c r="A2274" s="20">
        <v>41734</v>
      </c>
      <c r="B2274" s="35" t="s">
        <v>372</v>
      </c>
      <c r="C2274" s="90">
        <f t="shared" si="105"/>
        <v>901.64870693973398</v>
      </c>
      <c r="D2274" s="90">
        <f t="shared" si="106"/>
        <v>788.49997072722272</v>
      </c>
      <c r="E2274" s="90">
        <f t="shared" si="107"/>
        <v>113.14873621251131</v>
      </c>
      <c r="F2274" s="50">
        <f>'貼り付けシート（日射量等）'!G2271/3.6*10^3</f>
        <v>863.8888888888888</v>
      </c>
      <c r="G2274" s="50">
        <f>'貼り付けシート（日射量等）'!H2271/3.6*10^3</f>
        <v>116.66666666666666</v>
      </c>
      <c r="H2274" s="91">
        <f>RADIANS('貼り付けシート（日射量等）'!I2271)</f>
        <v>0.89709923552508541</v>
      </c>
      <c r="I2274" s="91">
        <f>IF('貼り付けシート（日射量等）'!J2271&lt;0,RADIANS(360+('貼り付けシート（日射量等）'!J2271)),RADIANS('貼り付けシート（日射量等）'!J2271))</f>
        <v>0.58119464091411166</v>
      </c>
    </row>
    <row r="2275" spans="1:9">
      <c r="A2275" s="20">
        <v>41734</v>
      </c>
      <c r="B2275" s="35" t="s">
        <v>373</v>
      </c>
      <c r="C2275" s="90">
        <f t="shared" si="105"/>
        <v>777.31752541046876</v>
      </c>
      <c r="D2275" s="90">
        <f t="shared" si="106"/>
        <v>677.63887684230406</v>
      </c>
      <c r="E2275" s="90">
        <f t="shared" si="107"/>
        <v>99.678648568164732</v>
      </c>
      <c r="F2275" s="50">
        <f>'貼り付けシート（日射量等）'!G2272/3.6*10^3</f>
        <v>847.22222222222206</v>
      </c>
      <c r="G2275" s="50">
        <f>'貼り付けシート（日射量等）'!H2272/3.6*10^3</f>
        <v>102.77777777777777</v>
      </c>
      <c r="H2275" s="91">
        <f>RADIANS('貼り付けシート（日射量等）'!I2272)</f>
        <v>0.76096355386952774</v>
      </c>
      <c r="I2275" s="91">
        <f>IF('貼り付けシート（日射量等）'!J2272&lt;0,RADIANS(360+('貼り付けシート（日射量等）'!J2272)),RADIANS('貼り付けシート（日射量等）'!J2272))</f>
        <v>0.91106186954104007</v>
      </c>
    </row>
    <row r="2276" spans="1:9">
      <c r="A2276" s="20">
        <v>41734</v>
      </c>
      <c r="B2276" s="35" t="s">
        <v>374</v>
      </c>
      <c r="C2276" s="90">
        <f t="shared" si="105"/>
        <v>494.6956377957199</v>
      </c>
      <c r="D2276" s="90">
        <f t="shared" si="106"/>
        <v>333.05458606356092</v>
      </c>
      <c r="E2276" s="90">
        <f t="shared" si="107"/>
        <v>161.64105173215901</v>
      </c>
      <c r="F2276" s="50">
        <f>'貼り付けシート（日射量等）'!G2273/3.6*10^3</f>
        <v>524.99999999999989</v>
      </c>
      <c r="G2276" s="50">
        <f>'貼り付けシート（日射量等）'!H2273/3.6*10^3</f>
        <v>166.66666666666666</v>
      </c>
      <c r="H2276" s="91">
        <f>RADIANS('貼り付けシート（日射量等）'!I2273)</f>
        <v>0.5881759579220891</v>
      </c>
      <c r="I2276" s="91">
        <f>IF('貼り付けシート（日射量等）'!J2273&lt;0,RADIANS(360+('貼り付けシート（日射量等）'!J2273)),RADIANS('貼り付けシート（日射量等）'!J2273))</f>
        <v>1.1623892818282233</v>
      </c>
    </row>
    <row r="2277" spans="1:9">
      <c r="A2277" s="20">
        <v>41734</v>
      </c>
      <c r="B2277" s="35" t="s">
        <v>375</v>
      </c>
      <c r="C2277" s="90">
        <f t="shared" si="105"/>
        <v>165.64877725977868</v>
      </c>
      <c r="D2277" s="90">
        <f t="shared" si="106"/>
        <v>41.723970931790106</v>
      </c>
      <c r="E2277" s="90">
        <f t="shared" si="107"/>
        <v>123.92480632798859</v>
      </c>
      <c r="F2277" s="50">
        <f>'貼り付けシート（日射量等）'!G2274/3.6*10^3</f>
        <v>97.222222222222214</v>
      </c>
      <c r="G2277" s="50">
        <f>'貼り付けシート（日射量等）'!H2274/3.6*10^3</f>
        <v>127.77777777777777</v>
      </c>
      <c r="H2277" s="91">
        <f>RADIANS('貼り付けシート（日射量等）'!I2274)</f>
        <v>0.39793506945470714</v>
      </c>
      <c r="I2277" s="91">
        <f>IF('貼り付けシート（日射量等）'!J2274&lt;0,RADIANS(360+('貼り付けシート（日射量等）'!J2274)),RADIANS('貼り付けシート（日射量等）'!J2274))</f>
        <v>1.3631021458075714</v>
      </c>
    </row>
    <row r="2278" spans="1:9">
      <c r="A2278" s="20">
        <v>41734</v>
      </c>
      <c r="B2278" s="35" t="s">
        <v>376</v>
      </c>
      <c r="C2278" s="90">
        <f t="shared" si="105"/>
        <v>79.985595874749549</v>
      </c>
      <c r="D2278" s="90">
        <f t="shared" si="106"/>
        <v>20.717210239624578</v>
      </c>
      <c r="E2278" s="90">
        <f t="shared" si="107"/>
        <v>59.268385635124979</v>
      </c>
      <c r="F2278" s="50">
        <f>'貼り付けシート（日射量等）'!G2275/3.6*10^3</f>
        <v>105.55555555555556</v>
      </c>
      <c r="G2278" s="50">
        <f>'貼り付けシート（日射量等）'!H2275/3.6*10^3</f>
        <v>61.111111111111107</v>
      </c>
      <c r="H2278" s="91">
        <f>RADIANS('貼り付けシート（日射量等）'!I2275)</f>
        <v>0.19896753472735357</v>
      </c>
      <c r="I2278" s="91">
        <f>IF('貼り付けシート（日射量等）'!J2275&lt;0,RADIANS(360+('貼り付けシート（日射量等）'!J2275)),RADIANS('貼り付けシート（日射量等）'!J2275))</f>
        <v>1.5393804002589988</v>
      </c>
    </row>
    <row r="2279" spans="1:9">
      <c r="A2279" s="20">
        <v>41734</v>
      </c>
      <c r="B2279" s="35" t="s">
        <v>377</v>
      </c>
      <c r="C2279" s="90">
        <f t="shared" si="105"/>
        <v>11.882276401337604</v>
      </c>
      <c r="D2279" s="90">
        <f t="shared" si="106"/>
        <v>3.8002238147296521</v>
      </c>
      <c r="E2279" s="90">
        <f t="shared" si="107"/>
        <v>8.0820525866079524</v>
      </c>
      <c r="F2279" s="50">
        <f>'貼り付けシート（日射量等）'!G2276/3.6*10^3</f>
        <v>11.111111111111111</v>
      </c>
      <c r="G2279" s="50">
        <f>'貼り付けシート（日射量等）'!H2276/3.6*10^3</f>
        <v>8.3333333333333339</v>
      </c>
      <c r="H2279" s="91">
        <f>RADIANS('貼り付けシート（日射量等）'!I2276)</f>
        <v>0</v>
      </c>
      <c r="I2279" s="91">
        <f>IF('貼り付けシート（日射量等）'!J2276&lt;0,RADIANS(360+('貼り付けシート（日射量等）'!J2276)),RADIANS('貼り付けシート（日射量等）'!J2276))</f>
        <v>0</v>
      </c>
    </row>
    <row r="2280" spans="1:9">
      <c r="A2280" s="20">
        <v>41734</v>
      </c>
      <c r="B2280" s="35" t="s">
        <v>378</v>
      </c>
      <c r="C2280" s="90">
        <f t="shared" si="105"/>
        <v>0</v>
      </c>
      <c r="D2280" s="90">
        <f t="shared" si="106"/>
        <v>0</v>
      </c>
      <c r="E2280" s="90">
        <f t="shared" si="107"/>
        <v>0</v>
      </c>
      <c r="F2280" s="50">
        <f>'貼り付けシート（日射量等）'!G2277/3.6*10^3</f>
        <v>0</v>
      </c>
      <c r="G2280" s="50">
        <f>'貼り付けシート（日射量等）'!H2277/3.6*10^3</f>
        <v>0</v>
      </c>
      <c r="H2280" s="91">
        <f>RADIANS('貼り付けシート（日射量等）'!I2277)</f>
        <v>0</v>
      </c>
      <c r="I2280" s="91">
        <f>IF('貼り付けシート（日射量等）'!J2277&lt;0,RADIANS(360+('貼り付けシート（日射量等）'!J2277)),RADIANS('貼り付けシート（日射量等）'!J2277))</f>
        <v>0</v>
      </c>
    </row>
    <row r="2281" spans="1:9">
      <c r="A2281" s="20">
        <v>41734</v>
      </c>
      <c r="B2281" s="35" t="s">
        <v>379</v>
      </c>
      <c r="C2281" s="90">
        <f t="shared" si="105"/>
        <v>0</v>
      </c>
      <c r="D2281" s="90">
        <f t="shared" si="106"/>
        <v>0</v>
      </c>
      <c r="E2281" s="90">
        <f t="shared" si="107"/>
        <v>0</v>
      </c>
      <c r="F2281" s="50">
        <f>'貼り付けシート（日射量等）'!G2278/3.6*10^3</f>
        <v>0</v>
      </c>
      <c r="G2281" s="50">
        <f>'貼り付けシート（日射量等）'!H2278/3.6*10^3</f>
        <v>0</v>
      </c>
      <c r="H2281" s="91">
        <f>RADIANS('貼り付けシート（日射量等）'!I2278)</f>
        <v>0</v>
      </c>
      <c r="I2281" s="91">
        <f>IF('貼り付けシート（日射量等）'!J2278&lt;0,RADIANS(360+('貼り付けシート（日射量等）'!J2278)),RADIANS('貼り付けシート（日射量等）'!J2278))</f>
        <v>0</v>
      </c>
    </row>
    <row r="2282" spans="1:9">
      <c r="A2282" s="20">
        <v>41734</v>
      </c>
      <c r="B2282" s="35" t="s">
        <v>380</v>
      </c>
      <c r="C2282" s="90">
        <f t="shared" si="105"/>
        <v>0</v>
      </c>
      <c r="D2282" s="90">
        <f t="shared" si="106"/>
        <v>0</v>
      </c>
      <c r="E2282" s="90">
        <f t="shared" si="107"/>
        <v>0</v>
      </c>
      <c r="F2282" s="50">
        <f>'貼り付けシート（日射量等）'!G2279/3.6*10^3</f>
        <v>0</v>
      </c>
      <c r="G2282" s="50">
        <f>'貼り付けシート（日射量等）'!H2279/3.6*10^3</f>
        <v>0</v>
      </c>
      <c r="H2282" s="91">
        <f>RADIANS('貼り付けシート（日射量等）'!I2279)</f>
        <v>0</v>
      </c>
      <c r="I2282" s="91">
        <f>IF('貼り付けシート（日射量等）'!J2279&lt;0,RADIANS(360+('貼り付けシート（日射量等）'!J2279)),RADIANS('貼り付けシート（日射量等）'!J2279))</f>
        <v>0</v>
      </c>
    </row>
    <row r="2283" spans="1:9">
      <c r="A2283" s="20">
        <v>41734</v>
      </c>
      <c r="B2283" s="35" t="s">
        <v>381</v>
      </c>
      <c r="C2283" s="90">
        <f t="shared" si="105"/>
        <v>0</v>
      </c>
      <c r="D2283" s="90">
        <f t="shared" si="106"/>
        <v>0</v>
      </c>
      <c r="E2283" s="90">
        <f t="shared" si="107"/>
        <v>0</v>
      </c>
      <c r="F2283" s="50">
        <f>'貼り付けシート（日射量等）'!G2280/3.6*10^3</f>
        <v>0</v>
      </c>
      <c r="G2283" s="50">
        <f>'貼り付けシート（日射量等）'!H2280/3.6*10^3</f>
        <v>0</v>
      </c>
      <c r="H2283" s="91">
        <f>RADIANS('貼り付けシート（日射量等）'!I2280)</f>
        <v>0</v>
      </c>
      <c r="I2283" s="91">
        <f>IF('貼り付けシート（日射量等）'!J2280&lt;0,RADIANS(360+('貼り付けシート（日射量等）'!J2280)),RADIANS('貼り付けシート（日射量等）'!J2280))</f>
        <v>0</v>
      </c>
    </row>
    <row r="2284" spans="1:9">
      <c r="A2284" s="20">
        <v>41734</v>
      </c>
      <c r="B2284" s="35" t="s">
        <v>382</v>
      </c>
      <c r="C2284" s="90">
        <f t="shared" si="105"/>
        <v>0</v>
      </c>
      <c r="D2284" s="90">
        <f t="shared" si="106"/>
        <v>0</v>
      </c>
      <c r="E2284" s="90">
        <f t="shared" si="107"/>
        <v>0</v>
      </c>
      <c r="F2284" s="50">
        <f>'貼り付けシート（日射量等）'!G2281/3.6*10^3</f>
        <v>0</v>
      </c>
      <c r="G2284" s="50">
        <f>'貼り付けシート（日射量等）'!H2281/3.6*10^3</f>
        <v>0</v>
      </c>
      <c r="H2284" s="91">
        <f>RADIANS('貼り付けシート（日射量等）'!I2281)</f>
        <v>0</v>
      </c>
      <c r="I2284" s="91">
        <f>IF('貼り付けシート（日射量等）'!J2281&lt;0,RADIANS(360+('貼り付けシート（日射量等）'!J2281)),RADIANS('貼り付けシート（日射量等）'!J2281))</f>
        <v>0</v>
      </c>
    </row>
    <row r="2285" spans="1:9">
      <c r="A2285" s="20">
        <v>41734</v>
      </c>
      <c r="B2285" s="35" t="s">
        <v>383</v>
      </c>
      <c r="C2285" s="90">
        <f t="shared" si="105"/>
        <v>0</v>
      </c>
      <c r="D2285" s="90">
        <f t="shared" si="106"/>
        <v>0</v>
      </c>
      <c r="E2285" s="90">
        <f t="shared" si="107"/>
        <v>0</v>
      </c>
      <c r="F2285" s="50">
        <f>'貼り付けシート（日射量等）'!G2282/3.6*10^3</f>
        <v>0</v>
      </c>
      <c r="G2285" s="50">
        <f>'貼り付けシート（日射量等）'!H2282/3.6*10^3</f>
        <v>0</v>
      </c>
      <c r="H2285" s="91">
        <f>RADIANS('貼り付けシート（日射量等）'!I2282)</f>
        <v>0</v>
      </c>
      <c r="I2285" s="91">
        <f>IF('貼り付けシート（日射量等）'!J2282&lt;0,RADIANS(360+('貼り付けシート（日射量等）'!J2282)),RADIANS('貼り付けシート（日射量等）'!J2282))</f>
        <v>0</v>
      </c>
    </row>
    <row r="2286" spans="1:9">
      <c r="A2286" s="20">
        <v>41735</v>
      </c>
      <c r="B2286" s="35" t="s">
        <v>360</v>
      </c>
      <c r="C2286" s="90">
        <f t="shared" si="105"/>
        <v>0</v>
      </c>
      <c r="D2286" s="90">
        <f t="shared" si="106"/>
        <v>0</v>
      </c>
      <c r="E2286" s="90">
        <f t="shared" si="107"/>
        <v>0</v>
      </c>
      <c r="F2286" s="50">
        <f>'貼り付けシート（日射量等）'!G2283/3.6*10^3</f>
        <v>0</v>
      </c>
      <c r="G2286" s="50">
        <f>'貼り付けシート（日射量等）'!H2283/3.6*10^3</f>
        <v>0</v>
      </c>
      <c r="H2286" s="91">
        <f>RADIANS('貼り付けシート（日射量等）'!I2283)</f>
        <v>0</v>
      </c>
      <c r="I2286" s="91">
        <f>IF('貼り付けシート（日射量等）'!J2283&lt;0,RADIANS(360+('貼り付けシート（日射量等）'!J2283)),RADIANS('貼り付けシート（日射量等）'!J2283))</f>
        <v>0</v>
      </c>
    </row>
    <row r="2287" spans="1:9">
      <c r="A2287" s="20">
        <v>41735</v>
      </c>
      <c r="B2287" s="35" t="s">
        <v>361</v>
      </c>
      <c r="C2287" s="90">
        <f t="shared" si="105"/>
        <v>0</v>
      </c>
      <c r="D2287" s="90">
        <f t="shared" si="106"/>
        <v>0</v>
      </c>
      <c r="E2287" s="90">
        <f t="shared" si="107"/>
        <v>0</v>
      </c>
      <c r="F2287" s="50">
        <f>'貼り付けシート（日射量等）'!G2284/3.6*10^3</f>
        <v>0</v>
      </c>
      <c r="G2287" s="50">
        <f>'貼り付けシート（日射量等）'!H2284/3.6*10^3</f>
        <v>0</v>
      </c>
      <c r="H2287" s="91">
        <f>RADIANS('貼り付けシート（日射量等）'!I2284)</f>
        <v>0</v>
      </c>
      <c r="I2287" s="91">
        <f>IF('貼り付けシート（日射量等）'!J2284&lt;0,RADIANS(360+('貼り付けシート（日射量等）'!J2284)),RADIANS('貼り付けシート（日射量等）'!J2284))</f>
        <v>0</v>
      </c>
    </row>
    <row r="2288" spans="1:9">
      <c r="A2288" s="20">
        <v>41735</v>
      </c>
      <c r="B2288" s="35" t="s">
        <v>362</v>
      </c>
      <c r="C2288" s="90">
        <f t="shared" si="105"/>
        <v>0</v>
      </c>
      <c r="D2288" s="90">
        <f t="shared" si="106"/>
        <v>0</v>
      </c>
      <c r="E2288" s="90">
        <f t="shared" si="107"/>
        <v>0</v>
      </c>
      <c r="F2288" s="50">
        <f>'貼り付けシート（日射量等）'!G2285/3.6*10^3</f>
        <v>0</v>
      </c>
      <c r="G2288" s="50">
        <f>'貼り付けシート（日射量等）'!H2285/3.6*10^3</f>
        <v>0</v>
      </c>
      <c r="H2288" s="91">
        <f>RADIANS('貼り付けシート（日射量等）'!I2285)</f>
        <v>0</v>
      </c>
      <c r="I2288" s="91">
        <f>IF('貼り付けシート（日射量等）'!J2285&lt;0,RADIANS(360+('貼り付けシート（日射量等）'!J2285)),RADIANS('貼り付けシート（日射量等）'!J2285))</f>
        <v>0</v>
      </c>
    </row>
    <row r="2289" spans="1:9">
      <c r="A2289" s="20">
        <v>41735</v>
      </c>
      <c r="B2289" s="35" t="s">
        <v>363</v>
      </c>
      <c r="C2289" s="90">
        <f t="shared" si="105"/>
        <v>0</v>
      </c>
      <c r="D2289" s="90">
        <f t="shared" si="106"/>
        <v>0</v>
      </c>
      <c r="E2289" s="90">
        <f t="shared" si="107"/>
        <v>0</v>
      </c>
      <c r="F2289" s="50">
        <f>'貼り付けシート（日射量等）'!G2286/3.6*10^3</f>
        <v>0</v>
      </c>
      <c r="G2289" s="50">
        <f>'貼り付けシート（日射量等）'!H2286/3.6*10^3</f>
        <v>0</v>
      </c>
      <c r="H2289" s="91">
        <f>RADIANS('貼り付けシート（日射量等）'!I2286)</f>
        <v>0</v>
      </c>
      <c r="I2289" s="91">
        <f>IF('貼り付けシート（日射量等）'!J2286&lt;0,RADIANS(360+('貼り付けシート（日射量等）'!J2286)),RADIANS('貼り付けシート（日射量等）'!J2286))</f>
        <v>0</v>
      </c>
    </row>
    <row r="2290" spans="1:9">
      <c r="A2290" s="20">
        <v>41735</v>
      </c>
      <c r="B2290" s="35" t="s">
        <v>364</v>
      </c>
      <c r="C2290" s="90">
        <f t="shared" si="105"/>
        <v>0</v>
      </c>
      <c r="D2290" s="90">
        <f t="shared" si="106"/>
        <v>0</v>
      </c>
      <c r="E2290" s="90">
        <f t="shared" si="107"/>
        <v>0</v>
      </c>
      <c r="F2290" s="50">
        <f>'貼り付けシート（日射量等）'!G2287/3.6*10^3</f>
        <v>0</v>
      </c>
      <c r="G2290" s="50">
        <f>'貼り付けシート（日射量等）'!H2287/3.6*10^3</f>
        <v>0</v>
      </c>
      <c r="H2290" s="91">
        <f>RADIANS('貼り付けシート（日射量等）'!I2287)</f>
        <v>0</v>
      </c>
      <c r="I2290" s="91">
        <f>IF('貼り付けシート（日射量等）'!J2287&lt;0,RADIANS(360+('貼り付けシート（日射量等）'!J2287)),RADIANS('貼り付けシート（日射量等）'!J2287))</f>
        <v>0</v>
      </c>
    </row>
    <row r="2291" spans="1:9">
      <c r="A2291" s="20">
        <v>41735</v>
      </c>
      <c r="B2291" s="35" t="s">
        <v>365</v>
      </c>
      <c r="C2291" s="90">
        <f t="shared" si="105"/>
        <v>54.480110266376073</v>
      </c>
      <c r="D2291" s="90">
        <f t="shared" si="106"/>
        <v>14.069847333336316</v>
      </c>
      <c r="E2291" s="90">
        <f t="shared" si="107"/>
        <v>40.410262933039753</v>
      </c>
      <c r="F2291" s="50">
        <f>'貼り付けシート（日射量等）'!G2288/3.6*10^3</f>
        <v>113.88888888888887</v>
      </c>
      <c r="G2291" s="50">
        <f>'貼り付けシート（日射量等）'!H2288/3.6*10^3</f>
        <v>41.666666666666664</v>
      </c>
      <c r="H2291" s="91">
        <f>RADIANS('貼り付けシート（日射量等）'!I2288)</f>
        <v>0.1413716694115407</v>
      </c>
      <c r="I2291" s="91">
        <f>IF('貼り付けシート（日射量等）'!J2288&lt;0,RADIANS(360+('貼り付けシート（日射量等）'!J2288)),RADIANS('貼り付けシート（日射量等）'!J2288))</f>
        <v>4.6862090416047746</v>
      </c>
    </row>
    <row r="2292" spans="1:9">
      <c r="A2292" s="20">
        <v>41735</v>
      </c>
      <c r="B2292" s="35" t="s">
        <v>366</v>
      </c>
      <c r="C2292" s="90">
        <f t="shared" si="105"/>
        <v>296.87326207832285</v>
      </c>
      <c r="D2292" s="90">
        <f t="shared" si="106"/>
        <v>224.1347887988513</v>
      </c>
      <c r="E2292" s="90">
        <f t="shared" si="107"/>
        <v>72.738473279471563</v>
      </c>
      <c r="F2292" s="50">
        <f>'貼り付けシート（日射量等）'!G2289/3.6*10^3</f>
        <v>622.22222222222229</v>
      </c>
      <c r="G2292" s="50">
        <f>'貼り付けシート（日射量等）'!H2289/3.6*10^3</f>
        <v>75</v>
      </c>
      <c r="H2292" s="91">
        <f>RADIANS('貼り付けシート（日射量等）'!I2289)</f>
        <v>0.34033920413889424</v>
      </c>
      <c r="I2292" s="91">
        <f>IF('貼り付けシート（日射量等）'!J2289&lt;0,RADIANS(360+('貼り付けシート（日射量等）'!J2289)),RADIANS('貼り付けシート（日射量等）'!J2289))</f>
        <v>4.8572513083002189</v>
      </c>
    </row>
    <row r="2293" spans="1:9">
      <c r="A2293" s="20">
        <v>41735</v>
      </c>
      <c r="B2293" s="35" t="s">
        <v>367</v>
      </c>
      <c r="C2293" s="90">
        <f t="shared" si="105"/>
        <v>526.52683353936015</v>
      </c>
      <c r="D2293" s="90">
        <f t="shared" si="106"/>
        <v>434.93023755780337</v>
      </c>
      <c r="E2293" s="90">
        <f t="shared" si="107"/>
        <v>91.596595981556789</v>
      </c>
      <c r="F2293" s="50">
        <f>'貼り付けシート（日射量等）'!G2290/3.6*10^3</f>
        <v>755.55555555555554</v>
      </c>
      <c r="G2293" s="50">
        <f>'貼り付けシート（日射量等）'!H2290/3.6*10^3</f>
        <v>94.444444444444443</v>
      </c>
      <c r="H2293" s="91">
        <f>RADIANS('貼り付けシート（日射量等）'!I2290)</f>
        <v>0.53407075111026492</v>
      </c>
      <c r="I2293" s="91">
        <f>IF('貼り付けシート（日射量等）'!J2290&lt;0,RADIANS(360+('貼り付けシート（日射量等）'!J2290)),RADIANS('貼り付けシート（日射量等）'!J2290))</f>
        <v>5.0492375260195956</v>
      </c>
    </row>
    <row r="2294" spans="1:9">
      <c r="A2294" s="20">
        <v>41735</v>
      </c>
      <c r="B2294" s="35" t="s">
        <v>368</v>
      </c>
      <c r="C2294" s="90">
        <f t="shared" si="105"/>
        <v>710.4901941686752</v>
      </c>
      <c r="D2294" s="90">
        <f t="shared" si="106"/>
        <v>597.34145795616394</v>
      </c>
      <c r="E2294" s="90">
        <f t="shared" si="107"/>
        <v>113.14873621251131</v>
      </c>
      <c r="F2294" s="50">
        <f>'貼り付けシート（日射量等）'!G2291/3.6*10^3</f>
        <v>791.66666666666663</v>
      </c>
      <c r="G2294" s="50">
        <f>'貼り付けシート（日射量等）'!H2291/3.6*10^3</f>
        <v>116.66666666666666</v>
      </c>
      <c r="H2294" s="91">
        <f>RADIANS('貼り付けシート（日射量等）'!I2291)</f>
        <v>0.71383966406568078</v>
      </c>
      <c r="I2294" s="91">
        <f>IF('貼り付けシート（日射量等）'!J2291&lt;0,RADIANS(360+('貼り付けシート（日射量等）'!J2291)),RADIANS('貼り付けシート（日射量等）'!J2291))</f>
        <v>5.2813663165348412</v>
      </c>
    </row>
    <row r="2295" spans="1:9">
      <c r="A2295" s="20">
        <v>41735</v>
      </c>
      <c r="B2295" s="35" t="s">
        <v>369</v>
      </c>
      <c r="C2295" s="90">
        <f t="shared" si="105"/>
        <v>849.94719338139055</v>
      </c>
      <c r="D2295" s="90">
        <f t="shared" si="106"/>
        <v>720.63435199566334</v>
      </c>
      <c r="E2295" s="90">
        <f t="shared" si="107"/>
        <v>129.31284138572724</v>
      </c>
      <c r="F2295" s="50">
        <f>'貼り付けシート（日射量等）'!G2292/3.6*10^3</f>
        <v>813.88888888888891</v>
      </c>
      <c r="G2295" s="50">
        <f>'貼り付けシート（日射量等）'!H2292/3.6*10^3</f>
        <v>133.33333333333334</v>
      </c>
      <c r="H2295" s="91">
        <f>RADIANS('貼り付けシート（日射量等）'!I2292)</f>
        <v>0.86568330898918744</v>
      </c>
      <c r="I2295" s="91">
        <f>IF('貼り付けシート（日射量等）'!J2292&lt;0,RADIANS(360+('貼り付けシート（日射量等）'!J2292)),RADIANS('貼り付けシート（日射量等）'!J2292))</f>
        <v>5.5850536063818543</v>
      </c>
    </row>
    <row r="2296" spans="1:9">
      <c r="A2296" s="20">
        <v>41735</v>
      </c>
      <c r="B2296" s="35" t="s">
        <v>370</v>
      </c>
      <c r="C2296" s="90">
        <f t="shared" si="105"/>
        <v>927.40132844390587</v>
      </c>
      <c r="D2296" s="90">
        <f t="shared" si="106"/>
        <v>792.70045200044001</v>
      </c>
      <c r="E2296" s="90">
        <f t="shared" si="107"/>
        <v>134.70087644346586</v>
      </c>
      <c r="F2296" s="50">
        <f>'貼り付けシート（日射量等）'!G2293/3.6*10^3</f>
        <v>827.77777777777771</v>
      </c>
      <c r="G2296" s="50">
        <f>'貼り付けシート（日射量等）'!H2293/3.6*10^3</f>
        <v>138.88888888888889</v>
      </c>
      <c r="H2296" s="91">
        <f>RADIANS('貼り付けシート（日射量等）'!I2293)</f>
        <v>0.96167641784887559</v>
      </c>
      <c r="I2296" s="91">
        <f>IF('貼り付けシート（日射量等）'!J2293&lt;0,RADIANS(360+('貼り付けシート（日射量等）'!J2293)),RADIANS('貼り付けシート（日射量等）'!J2293))</f>
        <v>5.9829886758365616</v>
      </c>
    </row>
    <row r="2297" spans="1:9">
      <c r="A2297" s="20">
        <v>41735</v>
      </c>
      <c r="B2297" s="35" t="s">
        <v>371</v>
      </c>
      <c r="C2297" s="90">
        <f t="shared" si="105"/>
        <v>873.80940041233191</v>
      </c>
      <c r="D2297" s="90">
        <f t="shared" si="106"/>
        <v>677.14612080487177</v>
      </c>
      <c r="E2297" s="90">
        <f t="shared" si="107"/>
        <v>196.66327960746014</v>
      </c>
      <c r="F2297" s="50">
        <f>'貼り付けシート（日射量等）'!G2294/3.6*10^3</f>
        <v>700</v>
      </c>
      <c r="G2297" s="50">
        <f>'貼り付けシート（日射量等）'!H2294/3.6*10^3</f>
        <v>202.77777777777777</v>
      </c>
      <c r="H2297" s="91">
        <f>RADIANS('貼り付けシート（日射量等）'!I2294)</f>
        <v>0.97563905186483024</v>
      </c>
      <c r="I2297" s="91">
        <f>IF('貼り付けシート（日射量等）'!J2294&lt;0,RADIANS(360+('貼り付けシート（日射量等）'!J2294)),RADIANS('貼り付けシート（日射量等）'!J2294))</f>
        <v>0.16231562043547265</v>
      </c>
    </row>
    <row r="2298" spans="1:9">
      <c r="A2298" s="20">
        <v>41735</v>
      </c>
      <c r="B2298" s="35" t="s">
        <v>372</v>
      </c>
      <c r="C2298" s="90">
        <f t="shared" si="105"/>
        <v>706.09476880697025</v>
      </c>
      <c r="D2298" s="90">
        <f t="shared" si="106"/>
        <v>436.69301592003848</v>
      </c>
      <c r="E2298" s="90">
        <f t="shared" si="107"/>
        <v>269.40175288693172</v>
      </c>
      <c r="F2298" s="50">
        <f>'貼り付けシート（日射量等）'!G2295/3.6*10^3</f>
        <v>477.77777777777777</v>
      </c>
      <c r="G2298" s="50">
        <f>'貼り付けシート（日射量等）'!H2295/3.6*10^3</f>
        <v>277.77777777777777</v>
      </c>
      <c r="H2298" s="91">
        <f>RADIANS('貼り付けシート（日射量等）'!I2295)</f>
        <v>0.90233522328106841</v>
      </c>
      <c r="I2298" s="91">
        <f>IF('貼り付けシート（日射量等）'!J2295&lt;0,RADIANS(360+('貼り付けシート（日射量等）'!J2295)),RADIANS('貼り付けシート（日射量等）'!J2295))</f>
        <v>0.58643062867009477</v>
      </c>
    </row>
    <row r="2299" spans="1:9">
      <c r="A2299" s="20">
        <v>41735</v>
      </c>
      <c r="B2299" s="35" t="s">
        <v>373</v>
      </c>
      <c r="C2299" s="90">
        <f t="shared" si="105"/>
        <v>611.84535888078517</v>
      </c>
      <c r="D2299" s="90">
        <f t="shared" si="106"/>
        <v>380.15985139802393</v>
      </c>
      <c r="E2299" s="90">
        <f t="shared" si="107"/>
        <v>231.6855074827613</v>
      </c>
      <c r="F2299" s="50">
        <f>'貼り付けシート（日射量等）'!G2296/3.6*10^3</f>
        <v>475</v>
      </c>
      <c r="G2299" s="50">
        <f>'貼り付けシート（日射量等）'!H2296/3.6*10^3</f>
        <v>238.88888888888889</v>
      </c>
      <c r="H2299" s="91">
        <f>RADIANS('貼り付けシート（日射量等）'!I2296)</f>
        <v>0.7644542123735163</v>
      </c>
      <c r="I2299" s="91">
        <f>IF('貼り付けシート（日射量等）'!J2296&lt;0,RADIANS(360+('貼り付けシート（日射量等）'!J2296)),RADIANS('貼り付けシート（日射量等）'!J2296))</f>
        <v>0.9180431865490174</v>
      </c>
    </row>
    <row r="2300" spans="1:9">
      <c r="A2300" s="20">
        <v>41735</v>
      </c>
      <c r="B2300" s="35" t="s">
        <v>374</v>
      </c>
      <c r="C2300" s="90">
        <f t="shared" si="105"/>
        <v>235.3138972202658</v>
      </c>
      <c r="D2300" s="90">
        <f t="shared" si="106"/>
        <v>49.426687728282921</v>
      </c>
      <c r="E2300" s="90">
        <f t="shared" si="107"/>
        <v>185.88720949198287</v>
      </c>
      <c r="F2300" s="50">
        <f>'貼り付けシート（日射量等）'!G2297/3.6*10^3</f>
        <v>77.777777777777786</v>
      </c>
      <c r="G2300" s="50">
        <f>'貼り付けシート（日射量等）'!H2297/3.6*10^3</f>
        <v>191.66666666666666</v>
      </c>
      <c r="H2300" s="91">
        <f>RADIANS('貼り付けシート（日射量等）'!I2297)</f>
        <v>0.59166661642607765</v>
      </c>
      <c r="I2300" s="91">
        <f>IF('貼り付けシート（日射量等）'!J2297&lt;0,RADIANS(360+('貼り付けシート（日射量等）'!J2297)),RADIANS('貼り付けシート（日射量等）'!J2297))</f>
        <v>1.1676252695842066</v>
      </c>
    </row>
    <row r="2301" spans="1:9">
      <c r="A2301" s="20">
        <v>41735</v>
      </c>
      <c r="B2301" s="35" t="s">
        <v>375</v>
      </c>
      <c r="C2301" s="90">
        <f t="shared" si="105"/>
        <v>157.05865584641572</v>
      </c>
      <c r="D2301" s="90">
        <f t="shared" si="106"/>
        <v>35.827867047296422</v>
      </c>
      <c r="E2301" s="90">
        <f t="shared" si="107"/>
        <v>121.23078879911928</v>
      </c>
      <c r="F2301" s="50">
        <f>'貼り付けシート（日射量等）'!G2298/3.6*10^3</f>
        <v>83.333333333333329</v>
      </c>
      <c r="G2301" s="50">
        <f>'貼り付けシート（日射量等）'!H2298/3.6*10^3</f>
        <v>125</v>
      </c>
      <c r="H2301" s="91">
        <f>RADIANS('貼り付けシート（日射量等）'!I2298)</f>
        <v>0.4014257279586958</v>
      </c>
      <c r="I2301" s="91">
        <f>IF('貼り付けシート（日射量等）'!J2298&lt;0,RADIANS(360+('貼り付けシート（日射量等）'!J2298)),RADIANS('貼り付けシート（日射量等）'!J2298))</f>
        <v>1.3700834628155487</v>
      </c>
    </row>
    <row r="2302" spans="1:9">
      <c r="A2302" s="20">
        <v>41735</v>
      </c>
      <c r="B2302" s="35" t="s">
        <v>376</v>
      </c>
      <c r="C2302" s="90">
        <f t="shared" si="105"/>
        <v>74.645265318330502</v>
      </c>
      <c r="D2302" s="90">
        <f t="shared" si="106"/>
        <v>18.070897212074847</v>
      </c>
      <c r="E2302" s="90">
        <f t="shared" si="107"/>
        <v>56.574368106255655</v>
      </c>
      <c r="F2302" s="50">
        <f>'貼り付けシート（日射量等）'!G2299/3.6*10^3</f>
        <v>91.666666666666671</v>
      </c>
      <c r="G2302" s="50">
        <f>'貼り付けシート（日射量等）'!H2299/3.6*10^3</f>
        <v>58.333333333333329</v>
      </c>
      <c r="H2302" s="91">
        <f>RADIANS('貼り付けシート（日射量等）'!I2299)</f>
        <v>0.20245819323134223</v>
      </c>
      <c r="I2302" s="91">
        <f>IF('貼り付けシート（日射量等）'!J2299&lt;0,RADIANS(360+('貼り付けシート（日射量等）'!J2299)),RADIANS('貼り付けシート（日射量等）'!J2299))</f>
        <v>1.5463617172669759</v>
      </c>
    </row>
    <row r="2303" spans="1:9">
      <c r="A2303" s="20">
        <v>41735</v>
      </c>
      <c r="B2303" s="35" t="s">
        <v>377</v>
      </c>
      <c r="C2303" s="90">
        <f t="shared" si="105"/>
        <v>8.0820525866079524</v>
      </c>
      <c r="D2303" s="90">
        <f t="shared" si="106"/>
        <v>-0.52379802069884018</v>
      </c>
      <c r="E2303" s="90">
        <f t="shared" si="107"/>
        <v>8.0820525866079524</v>
      </c>
      <c r="F2303" s="50">
        <f>'貼り付けシート（日射量等）'!G2300/3.6*10^3</f>
        <v>11.111111111111111</v>
      </c>
      <c r="G2303" s="50">
        <f>'貼り付けシート（日射量等）'!H2300/3.6*10^3</f>
        <v>8.3333333333333339</v>
      </c>
      <c r="H2303" s="91">
        <f>RADIANS('貼り付けシート（日射量等）'!I2300)</f>
        <v>1.7453292519943296E-3</v>
      </c>
      <c r="I2303" s="91">
        <f>IF('貼り付けシート（日射量等）'!J2300&lt;0,RADIANS(360+('貼り付けシート（日射量等）'!J2300)),RADIANS('貼り付けシート（日射量等）'!J2300))</f>
        <v>1.7139133254584316</v>
      </c>
    </row>
    <row r="2304" spans="1:9">
      <c r="A2304" s="20">
        <v>41735</v>
      </c>
      <c r="B2304" s="35" t="s">
        <v>378</v>
      </c>
      <c r="C2304" s="90">
        <f t="shared" si="105"/>
        <v>0</v>
      </c>
      <c r="D2304" s="90">
        <f t="shared" si="106"/>
        <v>0</v>
      </c>
      <c r="E2304" s="90">
        <f t="shared" si="107"/>
        <v>0</v>
      </c>
      <c r="F2304" s="50">
        <f>'貼り付けシート（日射量等）'!G2301/3.6*10^3</f>
        <v>0</v>
      </c>
      <c r="G2304" s="50">
        <f>'貼り付けシート（日射量等）'!H2301/3.6*10^3</f>
        <v>0</v>
      </c>
      <c r="H2304" s="91">
        <f>RADIANS('貼り付けシート（日射量等）'!I2301)</f>
        <v>0</v>
      </c>
      <c r="I2304" s="91">
        <f>IF('貼り付けシート（日射量等）'!J2301&lt;0,RADIANS(360+('貼り付けシート（日射量等）'!J2301)),RADIANS('貼り付けシート（日射量等）'!J2301))</f>
        <v>0</v>
      </c>
    </row>
    <row r="2305" spans="1:9">
      <c r="A2305" s="20">
        <v>41735</v>
      </c>
      <c r="B2305" s="35" t="s">
        <v>379</v>
      </c>
      <c r="C2305" s="90">
        <f t="shared" si="105"/>
        <v>0</v>
      </c>
      <c r="D2305" s="90">
        <f t="shared" si="106"/>
        <v>0</v>
      </c>
      <c r="E2305" s="90">
        <f t="shared" si="107"/>
        <v>0</v>
      </c>
      <c r="F2305" s="50">
        <f>'貼り付けシート（日射量等）'!G2302/3.6*10^3</f>
        <v>0</v>
      </c>
      <c r="G2305" s="50">
        <f>'貼り付けシート（日射量等）'!H2302/3.6*10^3</f>
        <v>0</v>
      </c>
      <c r="H2305" s="91">
        <f>RADIANS('貼り付けシート（日射量等）'!I2302)</f>
        <v>0</v>
      </c>
      <c r="I2305" s="91">
        <f>IF('貼り付けシート（日射量等）'!J2302&lt;0,RADIANS(360+('貼り付けシート（日射量等）'!J2302)),RADIANS('貼り付けシート（日射量等）'!J2302))</f>
        <v>0</v>
      </c>
    </row>
    <row r="2306" spans="1:9">
      <c r="A2306" s="20">
        <v>41735</v>
      </c>
      <c r="B2306" s="35" t="s">
        <v>380</v>
      </c>
      <c r="C2306" s="90">
        <f t="shared" si="105"/>
        <v>0</v>
      </c>
      <c r="D2306" s="90">
        <f t="shared" si="106"/>
        <v>0</v>
      </c>
      <c r="E2306" s="90">
        <f t="shared" si="107"/>
        <v>0</v>
      </c>
      <c r="F2306" s="50">
        <f>'貼り付けシート（日射量等）'!G2303/3.6*10^3</f>
        <v>0</v>
      </c>
      <c r="G2306" s="50">
        <f>'貼り付けシート（日射量等）'!H2303/3.6*10^3</f>
        <v>0</v>
      </c>
      <c r="H2306" s="91">
        <f>RADIANS('貼り付けシート（日射量等）'!I2303)</f>
        <v>0</v>
      </c>
      <c r="I2306" s="91">
        <f>IF('貼り付けシート（日射量等）'!J2303&lt;0,RADIANS(360+('貼り付けシート（日射量等）'!J2303)),RADIANS('貼り付けシート（日射量等）'!J2303))</f>
        <v>0</v>
      </c>
    </row>
    <row r="2307" spans="1:9">
      <c r="A2307" s="20">
        <v>41735</v>
      </c>
      <c r="B2307" s="35" t="s">
        <v>381</v>
      </c>
      <c r="C2307" s="90">
        <f t="shared" si="105"/>
        <v>0</v>
      </c>
      <c r="D2307" s="90">
        <f t="shared" si="106"/>
        <v>0</v>
      </c>
      <c r="E2307" s="90">
        <f t="shared" si="107"/>
        <v>0</v>
      </c>
      <c r="F2307" s="50">
        <f>'貼り付けシート（日射量等）'!G2304/3.6*10^3</f>
        <v>0</v>
      </c>
      <c r="G2307" s="50">
        <f>'貼り付けシート（日射量等）'!H2304/3.6*10^3</f>
        <v>0</v>
      </c>
      <c r="H2307" s="91">
        <f>RADIANS('貼り付けシート（日射量等）'!I2304)</f>
        <v>0</v>
      </c>
      <c r="I2307" s="91">
        <f>IF('貼り付けシート（日射量等）'!J2304&lt;0,RADIANS(360+('貼り付けシート（日射量等）'!J2304)),RADIANS('貼り付けシート（日射量等）'!J2304))</f>
        <v>0</v>
      </c>
    </row>
    <row r="2308" spans="1:9">
      <c r="A2308" s="20">
        <v>41735</v>
      </c>
      <c r="B2308" s="35" t="s">
        <v>382</v>
      </c>
      <c r="C2308" s="90">
        <f t="shared" si="105"/>
        <v>0</v>
      </c>
      <c r="D2308" s="90">
        <f t="shared" si="106"/>
        <v>0</v>
      </c>
      <c r="E2308" s="90">
        <f t="shared" si="107"/>
        <v>0</v>
      </c>
      <c r="F2308" s="50">
        <f>'貼り付けシート（日射量等）'!G2305/3.6*10^3</f>
        <v>0</v>
      </c>
      <c r="G2308" s="50">
        <f>'貼り付けシート（日射量等）'!H2305/3.6*10^3</f>
        <v>0</v>
      </c>
      <c r="H2308" s="91">
        <f>RADIANS('貼り付けシート（日射量等）'!I2305)</f>
        <v>0</v>
      </c>
      <c r="I2308" s="91">
        <f>IF('貼り付けシート（日射量等）'!J2305&lt;0,RADIANS(360+('貼り付けシート（日射量等）'!J2305)),RADIANS('貼り付けシート（日射量等）'!J2305))</f>
        <v>0</v>
      </c>
    </row>
    <row r="2309" spans="1:9">
      <c r="A2309" s="20">
        <v>41735</v>
      </c>
      <c r="B2309" s="35" t="s">
        <v>383</v>
      </c>
      <c r="C2309" s="90">
        <f t="shared" si="105"/>
        <v>0</v>
      </c>
      <c r="D2309" s="90">
        <f t="shared" si="106"/>
        <v>0</v>
      </c>
      <c r="E2309" s="90">
        <f t="shared" si="107"/>
        <v>0</v>
      </c>
      <c r="F2309" s="50">
        <f>'貼り付けシート（日射量等）'!G2306/3.6*10^3</f>
        <v>0</v>
      </c>
      <c r="G2309" s="50">
        <f>'貼り付けシート（日射量等）'!H2306/3.6*10^3</f>
        <v>0</v>
      </c>
      <c r="H2309" s="91">
        <f>RADIANS('貼り付けシート（日射量等）'!I2306)</f>
        <v>0</v>
      </c>
      <c r="I2309" s="91">
        <f>IF('貼り付けシート（日射量等）'!J2306&lt;0,RADIANS(360+('貼り付けシート（日射量等）'!J2306)),RADIANS('貼り付けシート（日射量等）'!J2306))</f>
        <v>0</v>
      </c>
    </row>
    <row r="2310" spans="1:9">
      <c r="A2310" s="20">
        <v>41736</v>
      </c>
      <c r="B2310" s="35" t="s">
        <v>360</v>
      </c>
      <c r="C2310" s="90">
        <f t="shared" si="105"/>
        <v>0</v>
      </c>
      <c r="D2310" s="90">
        <f t="shared" si="106"/>
        <v>0</v>
      </c>
      <c r="E2310" s="90">
        <f t="shared" si="107"/>
        <v>0</v>
      </c>
      <c r="F2310" s="50">
        <f>'貼り付けシート（日射量等）'!G2307/3.6*10^3</f>
        <v>0</v>
      </c>
      <c r="G2310" s="50">
        <f>'貼り付けシート（日射量等）'!H2307/3.6*10^3</f>
        <v>0</v>
      </c>
      <c r="H2310" s="91">
        <f>RADIANS('貼り付けシート（日射量等）'!I2307)</f>
        <v>0</v>
      </c>
      <c r="I2310" s="91">
        <f>IF('貼り付けシート（日射量等）'!J2307&lt;0,RADIANS(360+('貼り付けシート（日射量等）'!J2307)),RADIANS('貼り付けシート（日射量等）'!J2307))</f>
        <v>0</v>
      </c>
    </row>
    <row r="2311" spans="1:9">
      <c r="A2311" s="20">
        <v>41736</v>
      </c>
      <c r="B2311" s="35" t="s">
        <v>361</v>
      </c>
      <c r="C2311" s="90">
        <f t="shared" ref="C2311:C2374" si="108">IF(D2311&lt;0,E2311,D2311+E2311)</f>
        <v>0</v>
      </c>
      <c r="D2311" s="90">
        <f t="shared" ref="D2311:D2374" si="109">F2311*(SIN(H2311)*COS($O$5)+COS(H2311)*SIN($O$5)*COS($O$4-I2311))</f>
        <v>0</v>
      </c>
      <c r="E2311" s="90">
        <f t="shared" ref="E2311:E2374" si="110">G2311*(1+COS($O$5))/2</f>
        <v>0</v>
      </c>
      <c r="F2311" s="50">
        <f>'貼り付けシート（日射量等）'!G2308/3.6*10^3</f>
        <v>0</v>
      </c>
      <c r="G2311" s="50">
        <f>'貼り付けシート（日射量等）'!H2308/3.6*10^3</f>
        <v>0</v>
      </c>
      <c r="H2311" s="91">
        <f>RADIANS('貼り付けシート（日射量等）'!I2308)</f>
        <v>0</v>
      </c>
      <c r="I2311" s="91">
        <f>IF('貼り付けシート（日射量等）'!J2308&lt;0,RADIANS(360+('貼り付けシート（日射量等）'!J2308)),RADIANS('貼り付けシート（日射量等）'!J2308))</f>
        <v>0</v>
      </c>
    </row>
    <row r="2312" spans="1:9">
      <c r="A2312" s="20">
        <v>41736</v>
      </c>
      <c r="B2312" s="35" t="s">
        <v>362</v>
      </c>
      <c r="C2312" s="90">
        <f t="shared" si="108"/>
        <v>0</v>
      </c>
      <c r="D2312" s="90">
        <f t="shared" si="109"/>
        <v>0</v>
      </c>
      <c r="E2312" s="90">
        <f t="shared" si="110"/>
        <v>0</v>
      </c>
      <c r="F2312" s="50">
        <f>'貼り付けシート（日射量等）'!G2309/3.6*10^3</f>
        <v>0</v>
      </c>
      <c r="G2312" s="50">
        <f>'貼り付けシート（日射量等）'!H2309/3.6*10^3</f>
        <v>0</v>
      </c>
      <c r="H2312" s="91">
        <f>RADIANS('貼り付けシート（日射量等）'!I2309)</f>
        <v>0</v>
      </c>
      <c r="I2312" s="91">
        <f>IF('貼り付けシート（日射量等）'!J2309&lt;0,RADIANS(360+('貼り付けシート（日射量等）'!J2309)),RADIANS('貼り付けシート（日射量等）'!J2309))</f>
        <v>0</v>
      </c>
    </row>
    <row r="2313" spans="1:9">
      <c r="A2313" s="20">
        <v>41736</v>
      </c>
      <c r="B2313" s="35" t="s">
        <v>363</v>
      </c>
      <c r="C2313" s="90">
        <f t="shared" si="108"/>
        <v>0</v>
      </c>
      <c r="D2313" s="90">
        <f t="shared" si="109"/>
        <v>0</v>
      </c>
      <c r="E2313" s="90">
        <f t="shared" si="110"/>
        <v>0</v>
      </c>
      <c r="F2313" s="50">
        <f>'貼り付けシート（日射量等）'!G2310/3.6*10^3</f>
        <v>0</v>
      </c>
      <c r="G2313" s="50">
        <f>'貼り付けシート（日射量等）'!H2310/3.6*10^3</f>
        <v>0</v>
      </c>
      <c r="H2313" s="91">
        <f>RADIANS('貼り付けシート（日射量等）'!I2310)</f>
        <v>0</v>
      </c>
      <c r="I2313" s="91">
        <f>IF('貼り付けシート（日射量等）'!J2310&lt;0,RADIANS(360+('貼り付けシート（日射量等）'!J2310)),RADIANS('貼り付けシート（日射量等）'!J2310))</f>
        <v>0</v>
      </c>
    </row>
    <row r="2314" spans="1:9">
      <c r="A2314" s="20">
        <v>41736</v>
      </c>
      <c r="B2314" s="35" t="s">
        <v>364</v>
      </c>
      <c r="C2314" s="90">
        <f t="shared" si="108"/>
        <v>0</v>
      </c>
      <c r="D2314" s="90">
        <f t="shared" si="109"/>
        <v>0</v>
      </c>
      <c r="E2314" s="90">
        <f t="shared" si="110"/>
        <v>0</v>
      </c>
      <c r="F2314" s="50">
        <f>'貼り付けシート（日射量等）'!G2311/3.6*10^3</f>
        <v>0</v>
      </c>
      <c r="G2314" s="50">
        <f>'貼り付けシート（日射量等）'!H2311/3.6*10^3</f>
        <v>0</v>
      </c>
      <c r="H2314" s="91">
        <f>RADIANS('貼り付けシート（日射量等）'!I2311)</f>
        <v>0</v>
      </c>
      <c r="I2314" s="91">
        <f>IF('貼り付けシート（日射量等）'!J2311&lt;0,RADIANS(360+('貼り付けシート（日射量等）'!J2311)),RADIANS('貼り付けシート（日射量等）'!J2311))</f>
        <v>0</v>
      </c>
    </row>
    <row r="2315" spans="1:9">
      <c r="A2315" s="20">
        <v>41736</v>
      </c>
      <c r="B2315" s="35" t="s">
        <v>365</v>
      </c>
      <c r="C2315" s="90">
        <f t="shared" si="108"/>
        <v>19.913500036853687</v>
      </c>
      <c r="D2315" s="90">
        <f t="shared" si="109"/>
        <v>1.055377334768467</v>
      </c>
      <c r="E2315" s="90">
        <f t="shared" si="110"/>
        <v>18.858122702085222</v>
      </c>
      <c r="F2315" s="50">
        <f>'貼り付けシート（日射量等）'!G2312/3.6*10^3</f>
        <v>8.3333333333333339</v>
      </c>
      <c r="G2315" s="50">
        <f>'貼り付けシート（日射量等）'!H2312/3.6*10^3</f>
        <v>19.444444444444446</v>
      </c>
      <c r="H2315" s="91">
        <f>RADIANS('貼り付けシート（日射量等）'!I2312)</f>
        <v>0.14660765716752369</v>
      </c>
      <c r="I2315" s="91">
        <f>IF('貼り付けシート（日射量等）'!J2312&lt;0,RADIANS(360+('貼り付けシート（日射量等）'!J2312)),RADIANS('貼り付けシート（日射量等）'!J2312))</f>
        <v>4.6809730538487919</v>
      </c>
    </row>
    <row r="2316" spans="1:9">
      <c r="A2316" s="20">
        <v>41736</v>
      </c>
      <c r="B2316" s="35" t="s">
        <v>366</v>
      </c>
      <c r="C2316" s="90">
        <f t="shared" si="108"/>
        <v>76.105315170494151</v>
      </c>
      <c r="D2316" s="90">
        <f t="shared" si="109"/>
        <v>6.060859419891897</v>
      </c>
      <c r="E2316" s="90">
        <f t="shared" si="110"/>
        <v>70.044455750602253</v>
      </c>
      <c r="F2316" s="50">
        <f>'貼り付けシート（日射量等）'!G2313/3.6*10^3</f>
        <v>16.666666666666668</v>
      </c>
      <c r="G2316" s="50">
        <f>'貼り付けシート（日射量等）'!H2313/3.6*10^3</f>
        <v>72.222222222222229</v>
      </c>
      <c r="H2316" s="91">
        <f>RADIANS('貼り付けシート（日射量等）'!I2313)</f>
        <v>0.34557519189487729</v>
      </c>
      <c r="I2316" s="91">
        <f>IF('貼り付けシート（日射量等）'!J2313&lt;0,RADIANS(360+('貼り付けシート（日射量等）'!J2313)),RADIANS('貼り付けシート（日射量等）'!J2313))</f>
        <v>4.8537606497962305</v>
      </c>
    </row>
    <row r="2317" spans="1:9">
      <c r="A2317" s="20">
        <v>41736</v>
      </c>
      <c r="B2317" s="35" t="s">
        <v>367</v>
      </c>
      <c r="C2317" s="90">
        <f t="shared" si="108"/>
        <v>155.5773307468553</v>
      </c>
      <c r="D2317" s="90">
        <f t="shared" si="109"/>
        <v>20.876454303389433</v>
      </c>
      <c r="E2317" s="90">
        <f t="shared" si="110"/>
        <v>134.70087644346586</v>
      </c>
      <c r="F2317" s="50">
        <f>'貼り付けシート（日射量等）'!G2314/3.6*10^3</f>
        <v>36.111111111111114</v>
      </c>
      <c r="G2317" s="50">
        <f>'貼り付けシート（日射量等）'!H2314/3.6*10^3</f>
        <v>138.88888888888889</v>
      </c>
      <c r="H2317" s="91">
        <f>RADIANS('貼り付けシート（日射量等）'!I2314)</f>
        <v>0.5393067388662478</v>
      </c>
      <c r="I2317" s="91">
        <f>IF('貼り付けシート（日射量等）'!J2314&lt;0,RADIANS(360+('貼り付けシート（日射量等）'!J2314)),RADIANS('貼り付けシート（日射量等）'!J2314))</f>
        <v>5.0440015382636121</v>
      </c>
    </row>
    <row r="2318" spans="1:9">
      <c r="A2318" s="20">
        <v>41736</v>
      </c>
      <c r="B2318" s="35" t="s">
        <v>368</v>
      </c>
      <c r="C2318" s="90">
        <f t="shared" si="108"/>
        <v>204.24535959100999</v>
      </c>
      <c r="D2318" s="90">
        <f t="shared" si="109"/>
        <v>21.052167627896416</v>
      </c>
      <c r="E2318" s="90">
        <f t="shared" si="110"/>
        <v>183.19319196311358</v>
      </c>
      <c r="F2318" s="50">
        <f>'貼り付けシート（日射量等）'!G2315/3.6*10^3</f>
        <v>27.777777777777779</v>
      </c>
      <c r="G2318" s="50">
        <f>'貼り付けシート（日射量等）'!H2315/3.6*10^3</f>
        <v>188.88888888888889</v>
      </c>
      <c r="H2318" s="91">
        <f>RADIANS('貼り付けシート（日射量等）'!I2315)</f>
        <v>0.72082098107365811</v>
      </c>
      <c r="I2318" s="91">
        <f>IF('貼り付けシート（日射量等）'!J2315&lt;0,RADIANS(360+('貼り付けシート（日射量等）'!J2315)),RADIANS('貼り付けシート（日射量等）'!J2315))</f>
        <v>5.2778756580308519</v>
      </c>
    </row>
    <row r="2319" spans="1:9">
      <c r="A2319" s="20">
        <v>41736</v>
      </c>
      <c r="B2319" s="35" t="s">
        <v>369</v>
      </c>
      <c r="C2319" s="90">
        <f t="shared" si="108"/>
        <v>182.27331904855333</v>
      </c>
      <c r="D2319" s="90">
        <f t="shared" si="109"/>
        <v>9.8561972009170162</v>
      </c>
      <c r="E2319" s="90">
        <f t="shared" si="110"/>
        <v>172.41712184763631</v>
      </c>
      <c r="F2319" s="50">
        <f>'貼り付けシート（日射量等）'!G2316/3.6*10^3</f>
        <v>11.111111111111111</v>
      </c>
      <c r="G2319" s="50">
        <f>'貼り付けシート（日射量等）'!H2316/3.6*10^3</f>
        <v>177.77777777777777</v>
      </c>
      <c r="H2319" s="91">
        <f>RADIANS('貼り付けシート（日射量等）'!I2316)</f>
        <v>0.87091929674517043</v>
      </c>
      <c r="I2319" s="91">
        <f>IF('貼り付けシート（日射量等）'!J2316&lt;0,RADIANS(360+('貼り付けシート（日射量等）'!J2316)),RADIANS('貼り付けシート（日射量等）'!J2316))</f>
        <v>5.5815629478778659</v>
      </c>
    </row>
    <row r="2320" spans="1:9">
      <c r="A2320" s="20">
        <v>41736</v>
      </c>
      <c r="B2320" s="35" t="s">
        <v>370</v>
      </c>
      <c r="C2320" s="90">
        <f t="shared" si="108"/>
        <v>320.09875744162235</v>
      </c>
      <c r="D2320" s="90">
        <f t="shared" si="109"/>
        <v>45.308969496951988</v>
      </c>
      <c r="E2320" s="90">
        <f t="shared" si="110"/>
        <v>274.78978794467037</v>
      </c>
      <c r="F2320" s="50">
        <f>'貼り付けシート（日射量等）'!G2317/3.6*10^3</f>
        <v>47.222222222222221</v>
      </c>
      <c r="G2320" s="50">
        <f>'貼り付けシート（日射量等）'!H2317/3.6*10^3</f>
        <v>283.33333333333331</v>
      </c>
      <c r="H2320" s="91">
        <f>RADIANS('貼り付けシート（日射量等）'!I2317)</f>
        <v>0.96865773485685291</v>
      </c>
      <c r="I2320" s="91">
        <f>IF('貼り付けシート（日射量等）'!J2317&lt;0,RADIANS(360+('貼り付けシート（日射量等）'!J2317)),RADIANS('貼り付けシート（日射量等）'!J2317))</f>
        <v>5.9829886758365616</v>
      </c>
    </row>
    <row r="2321" spans="1:9">
      <c r="A2321" s="20">
        <v>41736</v>
      </c>
      <c r="B2321" s="35" t="s">
        <v>371</v>
      </c>
      <c r="C2321" s="90">
        <f t="shared" si="108"/>
        <v>885.68695049364203</v>
      </c>
      <c r="D2321" s="90">
        <f t="shared" si="109"/>
        <v>694.41170594392054</v>
      </c>
      <c r="E2321" s="90">
        <f t="shared" si="110"/>
        <v>191.27524454972152</v>
      </c>
      <c r="F2321" s="50">
        <f>'貼り付けシート（日射量等）'!G2318/3.6*10^3</f>
        <v>716.66666666666663</v>
      </c>
      <c r="G2321" s="50">
        <f>'貼り付けシート（日射量等）'!H2318/3.6*10^3</f>
        <v>197.22222222222223</v>
      </c>
      <c r="H2321" s="91">
        <f>RADIANS('貼り付けシート（日射量等）'!I2318)</f>
        <v>0.98262036887280746</v>
      </c>
      <c r="I2321" s="91">
        <f>IF('貼り付けシート（日射量等）'!J2318&lt;0,RADIANS(360+('貼り付けシート（日射量等）'!J2318)),RADIANS('貼り付けシート（日射量等）'!J2318))</f>
        <v>0.16580627893946132</v>
      </c>
    </row>
    <row r="2322" spans="1:9">
      <c r="A2322" s="20">
        <v>41736</v>
      </c>
      <c r="B2322" s="35" t="s">
        <v>372</v>
      </c>
      <c r="C2322" s="90">
        <f t="shared" si="108"/>
        <v>521.69668724062194</v>
      </c>
      <c r="D2322" s="90">
        <f t="shared" si="109"/>
        <v>195.72056624743456</v>
      </c>
      <c r="E2322" s="90">
        <f t="shared" si="110"/>
        <v>325.97612099318735</v>
      </c>
      <c r="F2322" s="50">
        <f>'貼り付けシート（日射量等）'!G2319/3.6*10^3</f>
        <v>213.88888888888889</v>
      </c>
      <c r="G2322" s="50">
        <f>'貼り付けシート（日射量等）'!H2319/3.6*10^3</f>
        <v>336.11111111111109</v>
      </c>
      <c r="H2322" s="91">
        <f>RADIANS('貼り付けシート（日射量等）'!I2319)</f>
        <v>0.90757121103705141</v>
      </c>
      <c r="I2322" s="91">
        <f>IF('貼り付けシート（日射量等）'!J2319&lt;0,RADIANS(360+('貼り付けシート（日射量等）'!J2319)),RADIANS('貼り付けシート（日射量等）'!J2319))</f>
        <v>0.59341194567807209</v>
      </c>
    </row>
    <row r="2323" spans="1:9">
      <c r="A2323" s="20">
        <v>41736</v>
      </c>
      <c r="B2323" s="35" t="s">
        <v>373</v>
      </c>
      <c r="C2323" s="90">
        <f t="shared" si="108"/>
        <v>403.96192784375978</v>
      </c>
      <c r="D2323" s="90">
        <f t="shared" si="109"/>
        <v>129.17213989908944</v>
      </c>
      <c r="E2323" s="90">
        <f t="shared" si="110"/>
        <v>274.78978794467037</v>
      </c>
      <c r="F2323" s="50">
        <f>'貼り付けシート（日射量等）'!G2320/3.6*10^3</f>
        <v>161.11111111111109</v>
      </c>
      <c r="G2323" s="50">
        <f>'貼り付けシート（日射量等）'!H2320/3.6*10^3</f>
        <v>283.33333333333331</v>
      </c>
      <c r="H2323" s="91">
        <f>RADIANS('貼り付けシート（日射量等）'!I2320)</f>
        <v>0.7696902001294994</v>
      </c>
      <c r="I2323" s="91">
        <f>IF('貼り付けシート（日射量等）'!J2320&lt;0,RADIANS(360+('貼り付けシート（日射量等）'!J2320)),RADIANS('貼り付けシート（日射量等）'!J2320))</f>
        <v>0.92502450355699462</v>
      </c>
    </row>
    <row r="2324" spans="1:9">
      <c r="A2324" s="20">
        <v>41736</v>
      </c>
      <c r="B2324" s="35" t="s">
        <v>374</v>
      </c>
      <c r="C2324" s="90">
        <f t="shared" si="108"/>
        <v>233.59636364567106</v>
      </c>
      <c r="D2324" s="90">
        <f t="shared" si="109"/>
        <v>47.709154153688182</v>
      </c>
      <c r="E2324" s="90">
        <f t="shared" si="110"/>
        <v>185.88720949198287</v>
      </c>
      <c r="F2324" s="50">
        <f>'貼り付けシート（日射量等）'!G2321/3.6*10^3</f>
        <v>75</v>
      </c>
      <c r="G2324" s="50">
        <f>'貼り付けシート（日射量等）'!H2321/3.6*10^3</f>
        <v>191.66666666666666</v>
      </c>
      <c r="H2324" s="91">
        <f>RADIANS('貼り付けシート（日射量等）'!I2321)</f>
        <v>0.59515727493006643</v>
      </c>
      <c r="I2324" s="91">
        <f>IF('貼り付けシート（日射量等）'!J2321&lt;0,RADIANS(360+('貼り付けシート（日射量等）'!J2321)),RADIANS('貼り付けシート（日射量等）'!J2321))</f>
        <v>1.1746065865921838</v>
      </c>
    </row>
    <row r="2325" spans="1:9">
      <c r="A2325" s="20">
        <v>41736</v>
      </c>
      <c r="B2325" s="35" t="s">
        <v>375</v>
      </c>
      <c r="C2325" s="90">
        <f t="shared" si="108"/>
        <v>162.25763833309753</v>
      </c>
      <c r="D2325" s="90">
        <f t="shared" si="109"/>
        <v>38.332832005108941</v>
      </c>
      <c r="E2325" s="90">
        <f t="shared" si="110"/>
        <v>123.92480632798859</v>
      </c>
      <c r="F2325" s="50">
        <f>'貼り付けシート（日射量等）'!G2322/3.6*10^3</f>
        <v>88.888888888888886</v>
      </c>
      <c r="G2325" s="50">
        <f>'貼り付けシート（日射量等）'!H2322/3.6*10^3</f>
        <v>127.77777777777777</v>
      </c>
      <c r="H2325" s="91">
        <f>RADIANS('貼り付けシート（日射量等）'!I2322)</f>
        <v>0.40491638646268446</v>
      </c>
      <c r="I2325" s="91">
        <f>IF('貼り付けシート（日射量等）'!J2322&lt;0,RADIANS(360+('貼り付けシート（日射量等）'!J2322)),RADIANS('貼り付けシート（日射量等）'!J2322))</f>
        <v>1.3753194505715316</v>
      </c>
    </row>
    <row r="2326" spans="1:9">
      <c r="A2326" s="20">
        <v>41736</v>
      </c>
      <c r="B2326" s="35" t="s">
        <v>376</v>
      </c>
      <c r="C2326" s="90">
        <f t="shared" si="108"/>
        <v>52.969624780781977</v>
      </c>
      <c r="D2326" s="90">
        <f t="shared" si="109"/>
        <v>7.1713267900035804</v>
      </c>
      <c r="E2326" s="90">
        <f t="shared" si="110"/>
        <v>45.798297990778394</v>
      </c>
      <c r="F2326" s="50">
        <f>'貼り付けシート（日射量等）'!G2323/3.6*10^3</f>
        <v>36.111111111111114</v>
      </c>
      <c r="G2326" s="50">
        <f>'貼り付けシート（日射量等）'!H2323/3.6*10^3</f>
        <v>47.222222222222221</v>
      </c>
      <c r="H2326" s="91">
        <f>RADIANS('貼り付けシート（日射量等）'!I2323)</f>
        <v>0.2059488517353309</v>
      </c>
      <c r="I2326" s="91">
        <f>IF('貼り付けシート（日射量等）'!J2323&lt;0,RADIANS(360+('貼り付けシート（日射量等）'!J2323)),RADIANS('貼り付けシート（日射量等）'!J2323))</f>
        <v>1.551597705022959</v>
      </c>
    </row>
    <row r="2327" spans="1:9">
      <c r="A2327" s="20">
        <v>41736</v>
      </c>
      <c r="B2327" s="35" t="s">
        <v>377</v>
      </c>
      <c r="C2327" s="90">
        <f t="shared" si="108"/>
        <v>5.3880350577386347</v>
      </c>
      <c r="D2327" s="90">
        <f t="shared" si="109"/>
        <v>-0.25351614680787948</v>
      </c>
      <c r="E2327" s="90">
        <f t="shared" si="110"/>
        <v>5.3880350577386347</v>
      </c>
      <c r="F2327" s="50">
        <f>'貼り付けシート（日射量等）'!G2324/3.6*10^3</f>
        <v>5.5555555555555554</v>
      </c>
      <c r="G2327" s="50">
        <f>'貼り付けシート（日射量等）'!H2324/3.6*10^3</f>
        <v>5.5555555555555554</v>
      </c>
      <c r="H2327" s="91">
        <f>RADIANS('貼り付けシート（日射量等）'!I2324)</f>
        <v>5.2359877559829881E-3</v>
      </c>
      <c r="I2327" s="91">
        <f>IF('貼り付けシート（日射量等）'!J2324&lt;0,RADIANS(360+('貼り付けシート（日射量等）'!J2324)),RADIANS('貼り付けシート（日射量等）'!J2324))</f>
        <v>1.7191493132144147</v>
      </c>
    </row>
    <row r="2328" spans="1:9">
      <c r="A2328" s="20">
        <v>41736</v>
      </c>
      <c r="B2328" s="35" t="s">
        <v>378</v>
      </c>
      <c r="C2328" s="90">
        <f t="shared" si="108"/>
        <v>0</v>
      </c>
      <c r="D2328" s="90">
        <f t="shared" si="109"/>
        <v>0</v>
      </c>
      <c r="E2328" s="90">
        <f t="shared" si="110"/>
        <v>0</v>
      </c>
      <c r="F2328" s="50">
        <f>'貼り付けシート（日射量等）'!G2325/3.6*10^3</f>
        <v>0</v>
      </c>
      <c r="G2328" s="50">
        <f>'貼り付けシート（日射量等）'!H2325/3.6*10^3</f>
        <v>0</v>
      </c>
      <c r="H2328" s="91">
        <f>RADIANS('貼り付けシート（日射量等）'!I2325)</f>
        <v>0</v>
      </c>
      <c r="I2328" s="91">
        <f>IF('貼り付けシート（日射量等）'!J2325&lt;0,RADIANS(360+('貼り付けシート（日射量等）'!J2325)),RADIANS('貼り付けシート（日射量等）'!J2325))</f>
        <v>0</v>
      </c>
    </row>
    <row r="2329" spans="1:9">
      <c r="A2329" s="20">
        <v>41736</v>
      </c>
      <c r="B2329" s="35" t="s">
        <v>379</v>
      </c>
      <c r="C2329" s="90">
        <f t="shared" si="108"/>
        <v>0</v>
      </c>
      <c r="D2329" s="90">
        <f t="shared" si="109"/>
        <v>0</v>
      </c>
      <c r="E2329" s="90">
        <f t="shared" si="110"/>
        <v>0</v>
      </c>
      <c r="F2329" s="50">
        <f>'貼り付けシート（日射量等）'!G2326/3.6*10^3</f>
        <v>0</v>
      </c>
      <c r="G2329" s="50">
        <f>'貼り付けシート（日射量等）'!H2326/3.6*10^3</f>
        <v>0</v>
      </c>
      <c r="H2329" s="91">
        <f>RADIANS('貼り付けシート（日射量等）'!I2326)</f>
        <v>0</v>
      </c>
      <c r="I2329" s="91">
        <f>IF('貼り付けシート（日射量等）'!J2326&lt;0,RADIANS(360+('貼り付けシート（日射量等）'!J2326)),RADIANS('貼り付けシート（日射量等）'!J2326))</f>
        <v>0</v>
      </c>
    </row>
    <row r="2330" spans="1:9">
      <c r="A2330" s="20">
        <v>41736</v>
      </c>
      <c r="B2330" s="35" t="s">
        <v>380</v>
      </c>
      <c r="C2330" s="90">
        <f t="shared" si="108"/>
        <v>0</v>
      </c>
      <c r="D2330" s="90">
        <f t="shared" si="109"/>
        <v>0</v>
      </c>
      <c r="E2330" s="90">
        <f t="shared" si="110"/>
        <v>0</v>
      </c>
      <c r="F2330" s="50">
        <f>'貼り付けシート（日射量等）'!G2327/3.6*10^3</f>
        <v>0</v>
      </c>
      <c r="G2330" s="50">
        <f>'貼り付けシート（日射量等）'!H2327/3.6*10^3</f>
        <v>0</v>
      </c>
      <c r="H2330" s="91">
        <f>RADIANS('貼り付けシート（日射量等）'!I2327)</f>
        <v>0</v>
      </c>
      <c r="I2330" s="91">
        <f>IF('貼り付けシート（日射量等）'!J2327&lt;0,RADIANS(360+('貼り付けシート（日射量等）'!J2327)),RADIANS('貼り付けシート（日射量等）'!J2327))</f>
        <v>0</v>
      </c>
    </row>
    <row r="2331" spans="1:9">
      <c r="A2331" s="20">
        <v>41736</v>
      </c>
      <c r="B2331" s="35" t="s">
        <v>381</v>
      </c>
      <c r="C2331" s="90">
        <f t="shared" si="108"/>
        <v>0</v>
      </c>
      <c r="D2331" s="90">
        <f t="shared" si="109"/>
        <v>0</v>
      </c>
      <c r="E2331" s="90">
        <f t="shared" si="110"/>
        <v>0</v>
      </c>
      <c r="F2331" s="50">
        <f>'貼り付けシート（日射量等）'!G2328/3.6*10^3</f>
        <v>0</v>
      </c>
      <c r="G2331" s="50">
        <f>'貼り付けシート（日射量等）'!H2328/3.6*10^3</f>
        <v>0</v>
      </c>
      <c r="H2331" s="91">
        <f>RADIANS('貼り付けシート（日射量等）'!I2328)</f>
        <v>0</v>
      </c>
      <c r="I2331" s="91">
        <f>IF('貼り付けシート（日射量等）'!J2328&lt;0,RADIANS(360+('貼り付けシート（日射量等）'!J2328)),RADIANS('貼り付けシート（日射量等）'!J2328))</f>
        <v>0</v>
      </c>
    </row>
    <row r="2332" spans="1:9">
      <c r="A2332" s="20">
        <v>41736</v>
      </c>
      <c r="B2332" s="35" t="s">
        <v>382</v>
      </c>
      <c r="C2332" s="90">
        <f t="shared" si="108"/>
        <v>0</v>
      </c>
      <c r="D2332" s="90">
        <f t="shared" si="109"/>
        <v>0</v>
      </c>
      <c r="E2332" s="90">
        <f t="shared" si="110"/>
        <v>0</v>
      </c>
      <c r="F2332" s="50">
        <f>'貼り付けシート（日射量等）'!G2329/3.6*10^3</f>
        <v>0</v>
      </c>
      <c r="G2332" s="50">
        <f>'貼り付けシート（日射量等）'!H2329/3.6*10^3</f>
        <v>0</v>
      </c>
      <c r="H2332" s="91">
        <f>RADIANS('貼り付けシート（日射量等）'!I2329)</f>
        <v>0</v>
      </c>
      <c r="I2332" s="91">
        <f>IF('貼り付けシート（日射量等）'!J2329&lt;0,RADIANS(360+('貼り付けシート（日射量等）'!J2329)),RADIANS('貼り付けシート（日射量等）'!J2329))</f>
        <v>0</v>
      </c>
    </row>
    <row r="2333" spans="1:9">
      <c r="A2333" s="20">
        <v>41736</v>
      </c>
      <c r="B2333" s="35" t="s">
        <v>383</v>
      </c>
      <c r="C2333" s="90">
        <f t="shared" si="108"/>
        <v>0</v>
      </c>
      <c r="D2333" s="90">
        <f t="shared" si="109"/>
        <v>0</v>
      </c>
      <c r="E2333" s="90">
        <f t="shared" si="110"/>
        <v>0</v>
      </c>
      <c r="F2333" s="50">
        <f>'貼り付けシート（日射量等）'!G2330/3.6*10^3</f>
        <v>0</v>
      </c>
      <c r="G2333" s="50">
        <f>'貼り付けシート（日射量等）'!H2330/3.6*10^3</f>
        <v>0</v>
      </c>
      <c r="H2333" s="91">
        <f>RADIANS('貼り付けシート（日射量等）'!I2330)</f>
        <v>0</v>
      </c>
      <c r="I2333" s="91">
        <f>IF('貼り付けシート（日射量等）'!J2330&lt;0,RADIANS(360+('貼り付けシート（日射量等）'!J2330)),RADIANS('貼り付けシート（日射量等）'!J2330))</f>
        <v>0</v>
      </c>
    </row>
    <row r="2334" spans="1:9">
      <c r="A2334" s="20">
        <v>41737</v>
      </c>
      <c r="B2334" s="35" t="s">
        <v>360</v>
      </c>
      <c r="C2334" s="90">
        <f t="shared" si="108"/>
        <v>0</v>
      </c>
      <c r="D2334" s="90">
        <f t="shared" si="109"/>
        <v>0</v>
      </c>
      <c r="E2334" s="90">
        <f t="shared" si="110"/>
        <v>0</v>
      </c>
      <c r="F2334" s="50">
        <f>'貼り付けシート（日射量等）'!G2331/3.6*10^3</f>
        <v>0</v>
      </c>
      <c r="G2334" s="50">
        <f>'貼り付けシート（日射量等）'!H2331/3.6*10^3</f>
        <v>0</v>
      </c>
      <c r="H2334" s="91">
        <f>RADIANS('貼り付けシート（日射量等）'!I2331)</f>
        <v>0</v>
      </c>
      <c r="I2334" s="91">
        <f>IF('貼り付けシート（日射量等）'!J2331&lt;0,RADIANS(360+('貼り付けシート（日射量等）'!J2331)),RADIANS('貼り付けシート（日射量等）'!J2331))</f>
        <v>0</v>
      </c>
    </row>
    <row r="2335" spans="1:9">
      <c r="A2335" s="20">
        <v>41737</v>
      </c>
      <c r="B2335" s="35" t="s">
        <v>361</v>
      </c>
      <c r="C2335" s="90">
        <f t="shared" si="108"/>
        <v>0</v>
      </c>
      <c r="D2335" s="90">
        <f t="shared" si="109"/>
        <v>0</v>
      </c>
      <c r="E2335" s="90">
        <f t="shared" si="110"/>
        <v>0</v>
      </c>
      <c r="F2335" s="50">
        <f>'貼り付けシート（日射量等）'!G2332/3.6*10^3</f>
        <v>0</v>
      </c>
      <c r="G2335" s="50">
        <f>'貼り付けシート（日射量等）'!H2332/3.6*10^3</f>
        <v>0</v>
      </c>
      <c r="H2335" s="91">
        <f>RADIANS('貼り付けシート（日射量等）'!I2332)</f>
        <v>0</v>
      </c>
      <c r="I2335" s="91">
        <f>IF('貼り付けシート（日射量等）'!J2332&lt;0,RADIANS(360+('貼り付けシート（日射量等）'!J2332)),RADIANS('貼り付けシート（日射量等）'!J2332))</f>
        <v>0</v>
      </c>
    </row>
    <row r="2336" spans="1:9">
      <c r="A2336" s="20">
        <v>41737</v>
      </c>
      <c r="B2336" s="35" t="s">
        <v>362</v>
      </c>
      <c r="C2336" s="90">
        <f t="shared" si="108"/>
        <v>0</v>
      </c>
      <c r="D2336" s="90">
        <f t="shared" si="109"/>
        <v>0</v>
      </c>
      <c r="E2336" s="90">
        <f t="shared" si="110"/>
        <v>0</v>
      </c>
      <c r="F2336" s="50">
        <f>'貼り付けシート（日射量等）'!G2333/3.6*10^3</f>
        <v>0</v>
      </c>
      <c r="G2336" s="50">
        <f>'貼り付けシート（日射量等）'!H2333/3.6*10^3</f>
        <v>0</v>
      </c>
      <c r="H2336" s="91">
        <f>RADIANS('貼り付けシート（日射量等）'!I2333)</f>
        <v>0</v>
      </c>
      <c r="I2336" s="91">
        <f>IF('貼り付けシート（日射量等）'!J2333&lt;0,RADIANS(360+('貼り付けシート（日射量等）'!J2333)),RADIANS('貼り付けシート（日射量等）'!J2333))</f>
        <v>0</v>
      </c>
    </row>
    <row r="2337" spans="1:9">
      <c r="A2337" s="20">
        <v>41737</v>
      </c>
      <c r="B2337" s="35" t="s">
        <v>363</v>
      </c>
      <c r="C2337" s="90">
        <f t="shared" si="108"/>
        <v>0</v>
      </c>
      <c r="D2337" s="90">
        <f t="shared" si="109"/>
        <v>0</v>
      </c>
      <c r="E2337" s="90">
        <f t="shared" si="110"/>
        <v>0</v>
      </c>
      <c r="F2337" s="50">
        <f>'貼り付けシート（日射量等）'!G2334/3.6*10^3</f>
        <v>0</v>
      </c>
      <c r="G2337" s="50">
        <f>'貼り付けシート（日射量等）'!H2334/3.6*10^3</f>
        <v>0</v>
      </c>
      <c r="H2337" s="91">
        <f>RADIANS('貼り付けシート（日射量等）'!I2334)</f>
        <v>0</v>
      </c>
      <c r="I2337" s="91">
        <f>IF('貼り付けシート（日射量等）'!J2334&lt;0,RADIANS(360+('貼り付けシート（日射量等）'!J2334)),RADIANS('貼り付けシート（日射量等）'!J2334))</f>
        <v>0</v>
      </c>
    </row>
    <row r="2338" spans="1:9">
      <c r="A2338" s="20">
        <v>41737</v>
      </c>
      <c r="B2338" s="35" t="s">
        <v>364</v>
      </c>
      <c r="C2338" s="90">
        <f t="shared" si="108"/>
        <v>2.6940175288693173</v>
      </c>
      <c r="D2338" s="90">
        <f t="shared" si="109"/>
        <v>0</v>
      </c>
      <c r="E2338" s="90">
        <f t="shared" si="110"/>
        <v>2.6940175288693173</v>
      </c>
      <c r="F2338" s="50">
        <f>'貼り付けシート（日射量等）'!G2335/3.6*10^3</f>
        <v>0</v>
      </c>
      <c r="G2338" s="50">
        <f>'貼り付けシート（日射量等）'!H2335/3.6*10^3</f>
        <v>2.7777777777777777</v>
      </c>
      <c r="H2338" s="91">
        <f>RADIANS('貼り付けシート（日射量等）'!I2335)</f>
        <v>0</v>
      </c>
      <c r="I2338" s="91">
        <f>IF('貼り付けシート（日射量等）'!J2335&lt;0,RADIANS(360+('貼り付けシート（日射量等）'!J2335)),RADIANS('貼り付けシート（日射量等）'!J2335))</f>
        <v>0</v>
      </c>
    </row>
    <row r="2339" spans="1:9">
      <c r="A2339" s="20">
        <v>41737</v>
      </c>
      <c r="B2339" s="35" t="s">
        <v>365</v>
      </c>
      <c r="C2339" s="90">
        <f t="shared" si="108"/>
        <v>87.796641421831509</v>
      </c>
      <c r="D2339" s="90">
        <f t="shared" si="109"/>
        <v>41.998343431053122</v>
      </c>
      <c r="E2339" s="90">
        <f t="shared" si="110"/>
        <v>45.798297990778394</v>
      </c>
      <c r="F2339" s="50">
        <f>'貼り付けシート（日射量等）'!G2336/3.6*10^3</f>
        <v>322.22222222222217</v>
      </c>
      <c r="G2339" s="50">
        <f>'貼り付けシート（日射量等）'!H2336/3.6*10^3</f>
        <v>47.222222222222221</v>
      </c>
      <c r="H2339" s="91">
        <f>RADIANS('貼り付けシート（日射量等）'!I2336)</f>
        <v>0.15184364492350666</v>
      </c>
      <c r="I2339" s="91">
        <f>IF('貼り付けシート（日射量等）'!J2336&lt;0,RADIANS(360+('貼り付けシート（日射量等）'!J2336)),RADIANS('貼り付けシート（日射量等）'!J2336))</f>
        <v>4.6774823953448035</v>
      </c>
    </row>
    <row r="2340" spans="1:9">
      <c r="A2340" s="20">
        <v>41737</v>
      </c>
      <c r="B2340" s="35" t="s">
        <v>366</v>
      </c>
      <c r="C2340" s="90">
        <f t="shared" si="108"/>
        <v>314.75471096616849</v>
      </c>
      <c r="D2340" s="90">
        <f t="shared" si="109"/>
        <v>247.40427274443556</v>
      </c>
      <c r="E2340" s="90">
        <f t="shared" si="110"/>
        <v>67.350438221732929</v>
      </c>
      <c r="F2340" s="50">
        <f>'貼り付けシート（日射量等）'!G2337/3.6*10^3</f>
        <v>675</v>
      </c>
      <c r="G2340" s="50">
        <f>'貼り付けシート（日射量等）'!H2337/3.6*10^3</f>
        <v>69.444444444444443</v>
      </c>
      <c r="H2340" s="91">
        <f>RADIANS('貼り付けシート（日射量等）'!I2337)</f>
        <v>0.35081117965086028</v>
      </c>
      <c r="I2340" s="91">
        <f>IF('貼り付けシート（日射量等）'!J2337&lt;0,RADIANS(360+('貼り付けシート（日射量等）'!J2337)),RADIANS('貼り付けシート（日射量等）'!J2337))</f>
        <v>4.8485246620402478</v>
      </c>
    </row>
    <row r="2341" spans="1:9">
      <c r="A2341" s="20">
        <v>41737</v>
      </c>
      <c r="B2341" s="35" t="s">
        <v>367</v>
      </c>
      <c r="C2341" s="90">
        <f t="shared" si="108"/>
        <v>548.33252603947926</v>
      </c>
      <c r="D2341" s="90">
        <f t="shared" si="109"/>
        <v>467.51200017339971</v>
      </c>
      <c r="E2341" s="90">
        <f t="shared" si="110"/>
        <v>80.820525866079507</v>
      </c>
      <c r="F2341" s="50">
        <f>'貼り付けシート（日射量等）'!G2338/3.6*10^3</f>
        <v>802.77777777777783</v>
      </c>
      <c r="G2341" s="50">
        <f>'貼り付けシート（日射量等）'!H2338/3.6*10^3</f>
        <v>83.333333333333329</v>
      </c>
      <c r="H2341" s="91">
        <f>RADIANS('貼り付けシート（日射量等）'!I2338)</f>
        <v>0.54628805587422513</v>
      </c>
      <c r="I2341" s="91">
        <f>IF('貼り付けシート（日射量等）'!J2338&lt;0,RADIANS(360+('貼り付けシート（日射量等）'!J2338)),RADIANS('貼り付けシート（日射量等）'!J2338))</f>
        <v>5.0405108797596236</v>
      </c>
    </row>
    <row r="2342" spans="1:9">
      <c r="A2342" s="20">
        <v>41737</v>
      </c>
      <c r="B2342" s="35" t="s">
        <v>368</v>
      </c>
      <c r="C2342" s="90">
        <f t="shared" si="108"/>
        <v>741.64610860062567</v>
      </c>
      <c r="D2342" s="90">
        <f t="shared" si="109"/>
        <v>650.04951261906888</v>
      </c>
      <c r="E2342" s="90">
        <f t="shared" si="110"/>
        <v>91.596595981556789</v>
      </c>
      <c r="F2342" s="50">
        <f>'貼り付けシート（日射量等）'!G2339/3.6*10^3</f>
        <v>855.55555555555554</v>
      </c>
      <c r="G2342" s="50">
        <f>'貼り付けシート（日射量等）'!H2339/3.6*10^3</f>
        <v>94.444444444444443</v>
      </c>
      <c r="H2342" s="91">
        <f>RADIANS('貼り付けシート（日射量等）'!I2339)</f>
        <v>0.7260569688296411</v>
      </c>
      <c r="I2342" s="91">
        <f>IF('貼り付けシート（日射量等）'!J2339&lt;0,RADIANS(360+('貼り付けシート（日射量等）'!J2339)),RADIANS('貼り付けシート（日射量等）'!J2339))</f>
        <v>5.2726396702748701</v>
      </c>
    </row>
    <row r="2343" spans="1:9">
      <c r="A2343" s="20">
        <v>41737</v>
      </c>
      <c r="B2343" s="35" t="s">
        <v>369</v>
      </c>
      <c r="C2343" s="90">
        <f t="shared" si="108"/>
        <v>885.51541658582767</v>
      </c>
      <c r="D2343" s="90">
        <f t="shared" si="109"/>
        <v>783.14275048879358</v>
      </c>
      <c r="E2343" s="90">
        <f t="shared" si="110"/>
        <v>102.37266609703406</v>
      </c>
      <c r="F2343" s="50">
        <f>'貼り付けシート（日射量等）'!G2340/3.6*10^3</f>
        <v>880.55555555555554</v>
      </c>
      <c r="G2343" s="50">
        <f>'貼り付けシート（日射量等）'!H2340/3.6*10^3</f>
        <v>105.55555555555556</v>
      </c>
      <c r="H2343" s="91">
        <f>RADIANS('貼り付けシート（日射量等）'!I2340)</f>
        <v>0.87790061375314776</v>
      </c>
      <c r="I2343" s="91">
        <f>IF('貼り付けシート（日射量等）'!J2340&lt;0,RADIANS(360+('貼り付けシート（日射量等）'!J2340)),RADIANS('貼り付けシート（日射量等）'!J2340))</f>
        <v>5.5780722893738774</v>
      </c>
    </row>
    <row r="2344" spans="1:9">
      <c r="A2344" s="20">
        <v>41737</v>
      </c>
      <c r="B2344" s="35" t="s">
        <v>370</v>
      </c>
      <c r="C2344" s="90">
        <f t="shared" si="108"/>
        <v>959.51242759336526</v>
      </c>
      <c r="D2344" s="90">
        <f t="shared" si="109"/>
        <v>849.05770890972326</v>
      </c>
      <c r="E2344" s="90">
        <f t="shared" si="110"/>
        <v>110.45471868364199</v>
      </c>
      <c r="F2344" s="50">
        <f>'貼り付けシート（日射量等）'!G2341/3.6*10^3</f>
        <v>883.33333333333326</v>
      </c>
      <c r="G2344" s="50">
        <f>'貼り付けシート（日射量等）'!H2341/3.6*10^3</f>
        <v>113.88888888888887</v>
      </c>
      <c r="H2344" s="91">
        <f>RADIANS('貼り付けシート（日射量等）'!I2341)</f>
        <v>0.97563905186483024</v>
      </c>
      <c r="I2344" s="91">
        <f>IF('貼り付けシート（日射量等）'!J2341&lt;0,RADIANS(360+('貼り付けシート（日射量等）'!J2341)),RADIANS('貼り付けシート（日射量等）'!J2341))</f>
        <v>5.9812433465845674</v>
      </c>
    </row>
    <row r="2345" spans="1:9">
      <c r="A2345" s="20">
        <v>41737</v>
      </c>
      <c r="B2345" s="35" t="s">
        <v>371</v>
      </c>
      <c r="C2345" s="90">
        <f t="shared" si="108"/>
        <v>973.11273203751625</v>
      </c>
      <c r="D2345" s="90">
        <f t="shared" si="109"/>
        <v>857.2699782961356</v>
      </c>
      <c r="E2345" s="90">
        <f t="shared" si="110"/>
        <v>115.84275374138065</v>
      </c>
      <c r="F2345" s="50">
        <f>'貼り付けシート（日射量等）'!G2342/3.6*10^3</f>
        <v>883.33333333333326</v>
      </c>
      <c r="G2345" s="50">
        <f>'貼り付けシート（日射量等）'!H2342/3.6*10^3</f>
        <v>119.44444444444444</v>
      </c>
      <c r="H2345" s="91">
        <f>RADIANS('貼り付けシート（日射量等）'!I2342)</f>
        <v>0.9896016858807849</v>
      </c>
      <c r="I2345" s="91">
        <f>IF('貼り付けシート（日射量等）'!J2342&lt;0,RADIANS(360+('貼り付けシート（日射量等）'!J2342)),RADIANS('貼り付けシート（日射量等）'!J2342))</f>
        <v>0.16929693744344995</v>
      </c>
    </row>
    <row r="2346" spans="1:9">
      <c r="A2346" s="20">
        <v>41737</v>
      </c>
      <c r="B2346" s="35" t="s">
        <v>372</v>
      </c>
      <c r="C2346" s="90">
        <f t="shared" si="108"/>
        <v>914.27348458636698</v>
      </c>
      <c r="D2346" s="90">
        <f t="shared" si="109"/>
        <v>809.20680096046362</v>
      </c>
      <c r="E2346" s="90">
        <f t="shared" si="110"/>
        <v>105.06668362590338</v>
      </c>
      <c r="F2346" s="50">
        <f>'貼り付けシート（日射量等）'!G2343/3.6*10^3</f>
        <v>883.33333333333326</v>
      </c>
      <c r="G2346" s="50">
        <f>'貼り付けシート（日射量等）'!H2343/3.6*10^3</f>
        <v>108.33333333333334</v>
      </c>
      <c r="H2346" s="91">
        <f>RADIANS('貼り付けシート（日射量等）'!I2343)</f>
        <v>0.91280719879303429</v>
      </c>
      <c r="I2346" s="91">
        <f>IF('貼り付けシート（日射量等）'!J2343&lt;0,RADIANS(360+('貼り付けシート（日射量等）'!J2343)),RADIANS('貼り付けシート（日射量等）'!J2343))</f>
        <v>0.60039326268604931</v>
      </c>
    </row>
    <row r="2347" spans="1:9">
      <c r="A2347" s="20">
        <v>41737</v>
      </c>
      <c r="B2347" s="35" t="s">
        <v>373</v>
      </c>
      <c r="C2347" s="90">
        <f t="shared" si="108"/>
        <v>787.80276070731622</v>
      </c>
      <c r="D2347" s="90">
        <f t="shared" si="109"/>
        <v>690.81812966802079</v>
      </c>
      <c r="E2347" s="90">
        <f t="shared" si="110"/>
        <v>96.984631039295408</v>
      </c>
      <c r="F2347" s="50">
        <f>'貼り付けシート（日射量等）'!G2344/3.6*10^3</f>
        <v>861.1111111111112</v>
      </c>
      <c r="G2347" s="50">
        <f>'貼り付けシート（日射量等）'!H2344/3.6*10^3</f>
        <v>99.999999999999986</v>
      </c>
      <c r="H2347" s="91">
        <f>RADIANS('貼り付けシート（日射量等）'!I2344)</f>
        <v>0.77318085863348796</v>
      </c>
      <c r="I2347" s="91">
        <f>IF('貼り付けシート（日射量等）'!J2344&lt;0,RADIANS(360+('貼り付けシート（日射量等）'!J2344)),RADIANS('貼り付けシート（日射量等）'!J2344))</f>
        <v>0.93200582056497194</v>
      </c>
    </row>
    <row r="2348" spans="1:9">
      <c r="A2348" s="20">
        <v>41737</v>
      </c>
      <c r="B2348" s="35" t="s">
        <v>374</v>
      </c>
      <c r="C2348" s="90">
        <f t="shared" si="108"/>
        <v>612.37384118934654</v>
      </c>
      <c r="D2348" s="90">
        <f t="shared" si="109"/>
        <v>528.85929779439766</v>
      </c>
      <c r="E2348" s="90">
        <f t="shared" si="110"/>
        <v>83.514543394948845</v>
      </c>
      <c r="F2348" s="50">
        <f>'貼り付けシート（日射量等）'!G2345/3.6*10^3</f>
        <v>830.55555555555566</v>
      </c>
      <c r="G2348" s="50">
        <f>'貼り付けシート（日射量等）'!H2345/3.6*10^3</f>
        <v>86.111111111111114</v>
      </c>
      <c r="H2348" s="91">
        <f>RADIANS('貼り付けシート（日射量等）'!I2345)</f>
        <v>0.59864793343405498</v>
      </c>
      <c r="I2348" s="91">
        <f>IF('貼り付けシート（日射量等）'!J2345&lt;0,RADIANS(360+('貼り付けシート（日射量等）'!J2345)),RADIANS('貼り付けシート（日射量等）'!J2345))</f>
        <v>1.1815879036001611</v>
      </c>
    </row>
    <row r="2349" spans="1:9">
      <c r="A2349" s="20">
        <v>41737</v>
      </c>
      <c r="B2349" s="35" t="s">
        <v>375</v>
      </c>
      <c r="C2349" s="90">
        <f t="shared" si="108"/>
        <v>247.79851508548307</v>
      </c>
      <c r="D2349" s="90">
        <f t="shared" si="109"/>
        <v>110.40362111314788</v>
      </c>
      <c r="E2349" s="90">
        <f t="shared" si="110"/>
        <v>137.39489397233518</v>
      </c>
      <c r="F2349" s="50">
        <f>'貼り付けシート（日射量等）'!G2346/3.6*10^3</f>
        <v>255.55555555555554</v>
      </c>
      <c r="G2349" s="50">
        <f>'貼り付けシート（日射量等）'!H2346/3.6*10^3</f>
        <v>141.66666666666666</v>
      </c>
      <c r="H2349" s="91">
        <f>RADIANS('貼り付けシート（日射量等）'!I2346)</f>
        <v>0.40840704496667307</v>
      </c>
      <c r="I2349" s="91">
        <f>IF('貼り付けシート（日射量等）'!J2346&lt;0,RADIANS(360+('貼り付けシート（日射量等）'!J2346)),RADIANS('貼り付けシート（日射量等）'!J2346))</f>
        <v>1.3823007675795091</v>
      </c>
    </row>
    <row r="2350" spans="1:9">
      <c r="A2350" s="20">
        <v>41737</v>
      </c>
      <c r="B2350" s="35" t="s">
        <v>376</v>
      </c>
      <c r="C2350" s="90">
        <f t="shared" si="108"/>
        <v>87.44898844433861</v>
      </c>
      <c r="D2350" s="90">
        <f t="shared" si="109"/>
        <v>25.486585280344315</v>
      </c>
      <c r="E2350" s="90">
        <f t="shared" si="110"/>
        <v>61.962403163994296</v>
      </c>
      <c r="F2350" s="50">
        <f>'貼り付けシート（日射量等）'!G2347/3.6*10^3</f>
        <v>127.77777777777777</v>
      </c>
      <c r="G2350" s="50">
        <f>'貼り付けシート（日射量等）'!H2347/3.6*10^3</f>
        <v>63.888888888888886</v>
      </c>
      <c r="H2350" s="91">
        <f>RADIANS('貼り付けシート（日射量等）'!I2347)</f>
        <v>0.20943951023931956</v>
      </c>
      <c r="I2350" s="91">
        <f>IF('貼り付けシート（日射量等）'!J2347&lt;0,RADIANS(360+('貼り付けシート（日射量等）'!J2347)),RADIANS('貼り付けシート（日射量等）'!J2347))</f>
        <v>1.5585790220309363</v>
      </c>
    </row>
    <row r="2351" spans="1:9">
      <c r="A2351" s="20">
        <v>41737</v>
      </c>
      <c r="B2351" s="35" t="s">
        <v>377</v>
      </c>
      <c r="C2351" s="90">
        <f t="shared" si="108"/>
        <v>10.776070115477269</v>
      </c>
      <c r="D2351" s="90">
        <f t="shared" si="109"/>
        <v>-0.99359539283721865</v>
      </c>
      <c r="E2351" s="90">
        <f t="shared" si="110"/>
        <v>10.776070115477269</v>
      </c>
      <c r="F2351" s="50">
        <f>'貼り付けシート（日射量等）'!G2348/3.6*10^3</f>
        <v>22.222222222222221</v>
      </c>
      <c r="G2351" s="50">
        <f>'貼り付けシート（日射量等）'!H2348/3.6*10^3</f>
        <v>11.111111111111111</v>
      </c>
      <c r="H2351" s="91">
        <f>RADIANS('貼り付けシート（日射量等）'!I2348)</f>
        <v>8.7266462599716477E-3</v>
      </c>
      <c r="I2351" s="91">
        <f>IF('貼り付けシート（日射量等）'!J2348&lt;0,RADIANS(360+('貼り付けシート（日射量等）'!J2348)),RADIANS('貼り付けシート（日射量等）'!J2348))</f>
        <v>1.726130630222392</v>
      </c>
    </row>
    <row r="2352" spans="1:9">
      <c r="A2352" s="20">
        <v>41737</v>
      </c>
      <c r="B2352" s="35" t="s">
        <v>378</v>
      </c>
      <c r="C2352" s="90">
        <f t="shared" si="108"/>
        <v>0</v>
      </c>
      <c r="D2352" s="90">
        <f t="shared" si="109"/>
        <v>0</v>
      </c>
      <c r="E2352" s="90">
        <f t="shared" si="110"/>
        <v>0</v>
      </c>
      <c r="F2352" s="50">
        <f>'貼り付けシート（日射量等）'!G2349/3.6*10^3</f>
        <v>0</v>
      </c>
      <c r="G2352" s="50">
        <f>'貼り付けシート（日射量等）'!H2349/3.6*10^3</f>
        <v>0</v>
      </c>
      <c r="H2352" s="91">
        <f>RADIANS('貼り付けシート（日射量等）'!I2349)</f>
        <v>0</v>
      </c>
      <c r="I2352" s="91">
        <f>IF('貼り付けシート（日射量等）'!J2349&lt;0,RADIANS(360+('貼り付けシート（日射量等）'!J2349)),RADIANS('貼り付けシート（日射量等）'!J2349))</f>
        <v>0</v>
      </c>
    </row>
    <row r="2353" spans="1:9">
      <c r="A2353" s="20">
        <v>41737</v>
      </c>
      <c r="B2353" s="35" t="s">
        <v>379</v>
      </c>
      <c r="C2353" s="90">
        <f t="shared" si="108"/>
        <v>0</v>
      </c>
      <c r="D2353" s="90">
        <f t="shared" si="109"/>
        <v>0</v>
      </c>
      <c r="E2353" s="90">
        <f t="shared" si="110"/>
        <v>0</v>
      </c>
      <c r="F2353" s="50">
        <f>'貼り付けシート（日射量等）'!G2350/3.6*10^3</f>
        <v>0</v>
      </c>
      <c r="G2353" s="50">
        <f>'貼り付けシート（日射量等）'!H2350/3.6*10^3</f>
        <v>0</v>
      </c>
      <c r="H2353" s="91">
        <f>RADIANS('貼り付けシート（日射量等）'!I2350)</f>
        <v>0</v>
      </c>
      <c r="I2353" s="91">
        <f>IF('貼り付けシート（日射量等）'!J2350&lt;0,RADIANS(360+('貼り付けシート（日射量等）'!J2350)),RADIANS('貼り付けシート（日射量等）'!J2350))</f>
        <v>0</v>
      </c>
    </row>
    <row r="2354" spans="1:9">
      <c r="A2354" s="20">
        <v>41737</v>
      </c>
      <c r="B2354" s="35" t="s">
        <v>380</v>
      </c>
      <c r="C2354" s="90">
        <f t="shared" si="108"/>
        <v>0</v>
      </c>
      <c r="D2354" s="90">
        <f t="shared" si="109"/>
        <v>0</v>
      </c>
      <c r="E2354" s="90">
        <f t="shared" si="110"/>
        <v>0</v>
      </c>
      <c r="F2354" s="50">
        <f>'貼り付けシート（日射量等）'!G2351/3.6*10^3</f>
        <v>0</v>
      </c>
      <c r="G2354" s="50">
        <f>'貼り付けシート（日射量等）'!H2351/3.6*10^3</f>
        <v>0</v>
      </c>
      <c r="H2354" s="91">
        <f>RADIANS('貼り付けシート（日射量等）'!I2351)</f>
        <v>0</v>
      </c>
      <c r="I2354" s="91">
        <f>IF('貼り付けシート（日射量等）'!J2351&lt;0,RADIANS(360+('貼り付けシート（日射量等）'!J2351)),RADIANS('貼り付けシート（日射量等）'!J2351))</f>
        <v>0</v>
      </c>
    </row>
    <row r="2355" spans="1:9">
      <c r="A2355" s="20">
        <v>41737</v>
      </c>
      <c r="B2355" s="35" t="s">
        <v>381</v>
      </c>
      <c r="C2355" s="90">
        <f t="shared" si="108"/>
        <v>0</v>
      </c>
      <c r="D2355" s="90">
        <f t="shared" si="109"/>
        <v>0</v>
      </c>
      <c r="E2355" s="90">
        <f t="shared" si="110"/>
        <v>0</v>
      </c>
      <c r="F2355" s="50">
        <f>'貼り付けシート（日射量等）'!G2352/3.6*10^3</f>
        <v>0</v>
      </c>
      <c r="G2355" s="50">
        <f>'貼り付けシート（日射量等）'!H2352/3.6*10^3</f>
        <v>0</v>
      </c>
      <c r="H2355" s="91">
        <f>RADIANS('貼り付けシート（日射量等）'!I2352)</f>
        <v>0</v>
      </c>
      <c r="I2355" s="91">
        <f>IF('貼り付けシート（日射量等）'!J2352&lt;0,RADIANS(360+('貼り付けシート（日射量等）'!J2352)),RADIANS('貼り付けシート（日射量等）'!J2352))</f>
        <v>0</v>
      </c>
    </row>
    <row r="2356" spans="1:9">
      <c r="A2356" s="20">
        <v>41737</v>
      </c>
      <c r="B2356" s="35" t="s">
        <v>382</v>
      </c>
      <c r="C2356" s="90">
        <f t="shared" si="108"/>
        <v>0</v>
      </c>
      <c r="D2356" s="90">
        <f t="shared" si="109"/>
        <v>0</v>
      </c>
      <c r="E2356" s="90">
        <f t="shared" si="110"/>
        <v>0</v>
      </c>
      <c r="F2356" s="50">
        <f>'貼り付けシート（日射量等）'!G2353/3.6*10^3</f>
        <v>0</v>
      </c>
      <c r="G2356" s="50">
        <f>'貼り付けシート（日射量等）'!H2353/3.6*10^3</f>
        <v>0</v>
      </c>
      <c r="H2356" s="91">
        <f>RADIANS('貼り付けシート（日射量等）'!I2353)</f>
        <v>0</v>
      </c>
      <c r="I2356" s="91">
        <f>IF('貼り付けシート（日射量等）'!J2353&lt;0,RADIANS(360+('貼り付けシート（日射量等）'!J2353)),RADIANS('貼り付けシート（日射量等）'!J2353))</f>
        <v>0</v>
      </c>
    </row>
    <row r="2357" spans="1:9">
      <c r="A2357" s="20">
        <v>41737</v>
      </c>
      <c r="B2357" s="35" t="s">
        <v>383</v>
      </c>
      <c r="C2357" s="90">
        <f t="shared" si="108"/>
        <v>0</v>
      </c>
      <c r="D2357" s="90">
        <f t="shared" si="109"/>
        <v>0</v>
      </c>
      <c r="E2357" s="90">
        <f t="shared" si="110"/>
        <v>0</v>
      </c>
      <c r="F2357" s="50">
        <f>'貼り付けシート（日射量等）'!G2354/3.6*10^3</f>
        <v>0</v>
      </c>
      <c r="G2357" s="50">
        <f>'貼り付けシート（日射量等）'!H2354/3.6*10^3</f>
        <v>0</v>
      </c>
      <c r="H2357" s="91">
        <f>RADIANS('貼り付けシート（日射量等）'!I2354)</f>
        <v>0</v>
      </c>
      <c r="I2357" s="91">
        <f>IF('貼り付けシート（日射量等）'!J2354&lt;0,RADIANS(360+('貼り付けシート（日射量等）'!J2354)),RADIANS('貼り付けシート（日射量等）'!J2354))</f>
        <v>0</v>
      </c>
    </row>
    <row r="2358" spans="1:9">
      <c r="A2358" s="20">
        <v>41738</v>
      </c>
      <c r="B2358" s="35" t="s">
        <v>360</v>
      </c>
      <c r="C2358" s="90">
        <f t="shared" si="108"/>
        <v>0</v>
      </c>
      <c r="D2358" s="90">
        <f t="shared" si="109"/>
        <v>0</v>
      </c>
      <c r="E2358" s="90">
        <f t="shared" si="110"/>
        <v>0</v>
      </c>
      <c r="F2358" s="50">
        <f>'貼り付けシート（日射量等）'!G2355/3.6*10^3</f>
        <v>0</v>
      </c>
      <c r="G2358" s="50">
        <f>'貼り付けシート（日射量等）'!H2355/3.6*10^3</f>
        <v>0</v>
      </c>
      <c r="H2358" s="91">
        <f>RADIANS('貼り付けシート（日射量等）'!I2355)</f>
        <v>0</v>
      </c>
      <c r="I2358" s="91">
        <f>IF('貼り付けシート（日射量等）'!J2355&lt;0,RADIANS(360+('貼り付けシート（日射量等）'!J2355)),RADIANS('貼り付けシート（日射量等）'!J2355))</f>
        <v>0</v>
      </c>
    </row>
    <row r="2359" spans="1:9">
      <c r="A2359" s="20">
        <v>41738</v>
      </c>
      <c r="B2359" s="35" t="s">
        <v>361</v>
      </c>
      <c r="C2359" s="90">
        <f t="shared" si="108"/>
        <v>0</v>
      </c>
      <c r="D2359" s="90">
        <f t="shared" si="109"/>
        <v>0</v>
      </c>
      <c r="E2359" s="90">
        <f t="shared" si="110"/>
        <v>0</v>
      </c>
      <c r="F2359" s="50">
        <f>'貼り付けシート（日射量等）'!G2356/3.6*10^3</f>
        <v>0</v>
      </c>
      <c r="G2359" s="50">
        <f>'貼り付けシート（日射量等）'!H2356/3.6*10^3</f>
        <v>0</v>
      </c>
      <c r="H2359" s="91">
        <f>RADIANS('貼り付けシート（日射量等）'!I2356)</f>
        <v>0</v>
      </c>
      <c r="I2359" s="91">
        <f>IF('貼り付けシート（日射量等）'!J2356&lt;0,RADIANS(360+('貼り付けシート（日射量等）'!J2356)),RADIANS('貼り付けシート（日射量等）'!J2356))</f>
        <v>0</v>
      </c>
    </row>
    <row r="2360" spans="1:9">
      <c r="A2360" s="20">
        <v>41738</v>
      </c>
      <c r="B2360" s="35" t="s">
        <v>362</v>
      </c>
      <c r="C2360" s="90">
        <f t="shared" si="108"/>
        <v>0</v>
      </c>
      <c r="D2360" s="90">
        <f t="shared" si="109"/>
        <v>0</v>
      </c>
      <c r="E2360" s="90">
        <f t="shared" si="110"/>
        <v>0</v>
      </c>
      <c r="F2360" s="50">
        <f>'貼り付けシート（日射量等）'!G2357/3.6*10^3</f>
        <v>0</v>
      </c>
      <c r="G2360" s="50">
        <f>'貼り付けシート（日射量等）'!H2357/3.6*10^3</f>
        <v>0</v>
      </c>
      <c r="H2360" s="91">
        <f>RADIANS('貼り付けシート（日射量等）'!I2357)</f>
        <v>0</v>
      </c>
      <c r="I2360" s="91">
        <f>IF('貼り付けシート（日射量等）'!J2357&lt;0,RADIANS(360+('貼り付けシート（日射量等）'!J2357)),RADIANS('貼り付けシート（日射量等）'!J2357))</f>
        <v>0</v>
      </c>
    </row>
    <row r="2361" spans="1:9">
      <c r="A2361" s="20">
        <v>41738</v>
      </c>
      <c r="B2361" s="35" t="s">
        <v>363</v>
      </c>
      <c r="C2361" s="90">
        <f t="shared" si="108"/>
        <v>0</v>
      </c>
      <c r="D2361" s="90">
        <f t="shared" si="109"/>
        <v>0</v>
      </c>
      <c r="E2361" s="90">
        <f t="shared" si="110"/>
        <v>0</v>
      </c>
      <c r="F2361" s="50">
        <f>'貼り付けシート（日射量等）'!G2358/3.6*10^3</f>
        <v>0</v>
      </c>
      <c r="G2361" s="50">
        <f>'貼り付けシート（日射量等）'!H2358/3.6*10^3</f>
        <v>0</v>
      </c>
      <c r="H2361" s="91">
        <f>RADIANS('貼り付けシート（日射量等）'!I2358)</f>
        <v>0</v>
      </c>
      <c r="I2361" s="91">
        <f>IF('貼り付けシート（日射量等）'!J2358&lt;0,RADIANS(360+('貼り付けシート（日射量等）'!J2358)),RADIANS('貼り付けシート（日射量等）'!J2358))</f>
        <v>0</v>
      </c>
    </row>
    <row r="2362" spans="1:9">
      <c r="A2362" s="20">
        <v>41738</v>
      </c>
      <c r="B2362" s="35" t="s">
        <v>364</v>
      </c>
      <c r="C2362" s="90">
        <f t="shared" si="108"/>
        <v>2.6940175288693173</v>
      </c>
      <c r="D2362" s="90">
        <f t="shared" si="109"/>
        <v>0</v>
      </c>
      <c r="E2362" s="90">
        <f t="shared" si="110"/>
        <v>2.6940175288693173</v>
      </c>
      <c r="F2362" s="50">
        <f>'貼り付けシート（日射量等）'!G2359/3.6*10^3</f>
        <v>0</v>
      </c>
      <c r="G2362" s="50">
        <f>'貼り付けシート（日射量等）'!H2359/3.6*10^3</f>
        <v>2.7777777777777777</v>
      </c>
      <c r="H2362" s="91">
        <f>RADIANS('貼り付けシート（日射量等）'!I2359)</f>
        <v>0</v>
      </c>
      <c r="I2362" s="91">
        <f>IF('貼り付けシート（日射量等）'!J2359&lt;0,RADIANS(360+('貼り付けシート（日射量等）'!J2359)),RADIANS('貼り付けシート（日射量等）'!J2359))</f>
        <v>0</v>
      </c>
    </row>
    <row r="2363" spans="1:9">
      <c r="A2363" s="20">
        <v>41738</v>
      </c>
      <c r="B2363" s="35" t="s">
        <v>365</v>
      </c>
      <c r="C2363" s="90">
        <f t="shared" si="108"/>
        <v>35.98986557936356</v>
      </c>
      <c r="D2363" s="90">
        <f t="shared" si="109"/>
        <v>3.6616552329317478</v>
      </c>
      <c r="E2363" s="90">
        <f t="shared" si="110"/>
        <v>32.32821034643181</v>
      </c>
      <c r="F2363" s="50">
        <f>'貼り付けシート（日射量等）'!G2360/3.6*10^3</f>
        <v>27.777777777777779</v>
      </c>
      <c r="G2363" s="50">
        <f>'貼り付けシート（日射量等）'!H2360/3.6*10^3</f>
        <v>33.333333333333336</v>
      </c>
      <c r="H2363" s="91">
        <f>RADIANS('貼り付けシート（日射量等）'!I2360)</f>
        <v>0.15533430342749532</v>
      </c>
      <c r="I2363" s="91">
        <f>IF('貼り付けシート（日射量等）'!J2360&lt;0,RADIANS(360+('貼り付けシート（日射量等）'!J2360)),RADIANS('貼り付けシート（日射量等）'!J2360))</f>
        <v>4.6722464075888199</v>
      </c>
    </row>
    <row r="2364" spans="1:9">
      <c r="A2364" s="20">
        <v>41738</v>
      </c>
      <c r="B2364" s="35" t="s">
        <v>366</v>
      </c>
      <c r="C2364" s="90">
        <f t="shared" si="108"/>
        <v>87.361340172526553</v>
      </c>
      <c r="D2364" s="90">
        <f t="shared" si="109"/>
        <v>9.2348318353163652</v>
      </c>
      <c r="E2364" s="90">
        <f t="shared" si="110"/>
        <v>78.126508337210183</v>
      </c>
      <c r="F2364" s="50">
        <f>'貼り付けシート（日射量等）'!G2361/3.6*10^3</f>
        <v>24.999999999999996</v>
      </c>
      <c r="G2364" s="50">
        <f>'貼り付けシート（日射量等）'!H2361/3.6*10^3</f>
        <v>80.555555555555543</v>
      </c>
      <c r="H2364" s="91">
        <f>RADIANS('貼り付けシート（日射量等）'!I2361)</f>
        <v>0.35604716740684322</v>
      </c>
      <c r="I2364" s="91">
        <f>IF('貼り付けシート（日射量等）'!J2361&lt;0,RADIANS(360+('貼り付けシート（日射量等）'!J2361)),RADIANS('貼り付けシート（日射量等）'!J2361))</f>
        <v>4.8432886742842642</v>
      </c>
    </row>
    <row r="2365" spans="1:9">
      <c r="A2365" s="20">
        <v>41738</v>
      </c>
      <c r="B2365" s="35" t="s">
        <v>367</v>
      </c>
      <c r="C2365" s="90">
        <f t="shared" si="108"/>
        <v>141.23929886930324</v>
      </c>
      <c r="D2365" s="90">
        <f t="shared" si="109"/>
        <v>14.62047501244535</v>
      </c>
      <c r="E2365" s="90">
        <f t="shared" si="110"/>
        <v>126.6188238568579</v>
      </c>
      <c r="F2365" s="50">
        <f>'貼り付けシート（日射量等）'!G2362/3.6*10^3</f>
        <v>24.999999999999996</v>
      </c>
      <c r="G2365" s="50">
        <f>'貼り付けシート（日射量等）'!H2362/3.6*10^3</f>
        <v>130.55555555555554</v>
      </c>
      <c r="H2365" s="91">
        <f>RADIANS('貼り付けシート（日射量等）'!I2362)</f>
        <v>0.55152404363020813</v>
      </c>
      <c r="I2365" s="91">
        <f>IF('貼り付けシート（日射量等）'!J2362&lt;0,RADIANS(360+('貼り付けシート（日射量等）'!J2362)),RADIANS('貼り付けシート（日射量等）'!J2362))</f>
        <v>5.035274892003641</v>
      </c>
    </row>
    <row r="2366" spans="1:9">
      <c r="A2366" s="20">
        <v>41738</v>
      </c>
      <c r="B2366" s="35" t="s">
        <v>368</v>
      </c>
      <c r="C2366" s="90">
        <f t="shared" si="108"/>
        <v>192.04628668750067</v>
      </c>
      <c r="D2366" s="90">
        <f t="shared" si="109"/>
        <v>16.935147310995053</v>
      </c>
      <c r="E2366" s="90">
        <f t="shared" si="110"/>
        <v>175.11113937650561</v>
      </c>
      <c r="F2366" s="50">
        <f>'貼り付けシート（日射量等）'!G2363/3.6*10^3</f>
        <v>22.222222222222221</v>
      </c>
      <c r="G2366" s="50">
        <f>'貼り付けシート（日射量等）'!H2363/3.6*10^3</f>
        <v>180.55555555555554</v>
      </c>
      <c r="H2366" s="91">
        <f>RADIANS('貼り付けシート（日射量等）'!I2363)</f>
        <v>0.7312929565856241</v>
      </c>
      <c r="I2366" s="91">
        <f>IF('貼り付けシート（日射量等）'!J2363&lt;0,RADIANS(360+('貼り付けシート（日射量等）'!J2363)),RADIANS('貼り付けシート（日射量等）'!J2363))</f>
        <v>5.2691490117708808</v>
      </c>
    </row>
    <row r="2367" spans="1:9">
      <c r="A2367" s="20">
        <v>41738</v>
      </c>
      <c r="B2367" s="35" t="s">
        <v>369</v>
      </c>
      <c r="C2367" s="90">
        <f t="shared" si="108"/>
        <v>438.60621260187355</v>
      </c>
      <c r="D2367" s="90">
        <f t="shared" si="109"/>
        <v>128.79419678190209</v>
      </c>
      <c r="E2367" s="90">
        <f t="shared" si="110"/>
        <v>309.81201581997146</v>
      </c>
      <c r="F2367" s="50">
        <f>'貼り付けシート（日射量等）'!G2364/3.6*10^3</f>
        <v>144.44444444444446</v>
      </c>
      <c r="G2367" s="50">
        <f>'貼り付けシート（日射量等）'!H2364/3.6*10^3</f>
        <v>319.4444444444444</v>
      </c>
      <c r="H2367" s="91">
        <f>RADIANS('貼り付けシート（日射量等）'!I2364)</f>
        <v>0.88488193076112509</v>
      </c>
      <c r="I2367" s="91">
        <f>IF('貼り付けシート（日射量等）'!J2364&lt;0,RADIANS(360+('貼り付けシート（日射量等）'!J2364)),RADIANS('貼り付けシート（日射量等）'!J2364))</f>
        <v>5.5745816308698881</v>
      </c>
    </row>
    <row r="2368" spans="1:9">
      <c r="A2368" s="20">
        <v>41738</v>
      </c>
      <c r="B2368" s="35" t="s">
        <v>370</v>
      </c>
      <c r="C2368" s="90">
        <f t="shared" si="108"/>
        <v>416.88450280822485</v>
      </c>
      <c r="D2368" s="90">
        <f t="shared" si="109"/>
        <v>96.296416872776092</v>
      </c>
      <c r="E2368" s="90">
        <f t="shared" si="110"/>
        <v>320.58808593544876</v>
      </c>
      <c r="F2368" s="50">
        <f>'貼り付けシート（日射量等）'!G2365/3.6*10^3</f>
        <v>99.999999999999986</v>
      </c>
      <c r="G2368" s="50">
        <f>'貼り付けシート（日射量等）'!H2365/3.6*10^3</f>
        <v>330.55555555555554</v>
      </c>
      <c r="H2368" s="91">
        <f>RADIANS('貼り付けシート（日射量等）'!I2365)</f>
        <v>0.98262036887280746</v>
      </c>
      <c r="I2368" s="91">
        <f>IF('貼り付けシート（日射量等）'!J2365&lt;0,RADIANS(360+('貼り付けシート（日射量等）'!J2365)),RADIANS('貼り付けシート（日射量等）'!J2365))</f>
        <v>5.9812433465845674</v>
      </c>
    </row>
    <row r="2369" spans="1:9">
      <c r="A2369" s="20">
        <v>41738</v>
      </c>
      <c r="B2369" s="35" t="s">
        <v>371</v>
      </c>
      <c r="C2369" s="90">
        <f t="shared" si="108"/>
        <v>598.51910253629262</v>
      </c>
      <c r="D2369" s="90">
        <f t="shared" si="109"/>
        <v>248.29682378328147</v>
      </c>
      <c r="E2369" s="90">
        <f t="shared" si="110"/>
        <v>350.22227875301121</v>
      </c>
      <c r="F2369" s="50">
        <f>'貼り付けシート（日射量等）'!G2366/3.6*10^3</f>
        <v>255.55555555555554</v>
      </c>
      <c r="G2369" s="50">
        <f>'貼り付けシート（日射量等）'!H2366/3.6*10^3</f>
        <v>361.11111111111109</v>
      </c>
      <c r="H2369" s="91">
        <f>RADIANS('貼り付けシート（日射量等）'!I2366)</f>
        <v>0.99483767363676789</v>
      </c>
      <c r="I2369" s="91">
        <f>IF('貼り付けシート（日射量等）'!J2366&lt;0,RADIANS(360+('貼り付けシート（日射量等）'!J2366)),RADIANS('貼り付けシート（日射量等）'!J2366))</f>
        <v>0.17278759594743864</v>
      </c>
    </row>
    <row r="2370" spans="1:9">
      <c r="A2370" s="20">
        <v>41738</v>
      </c>
      <c r="B2370" s="35" t="s">
        <v>372</v>
      </c>
      <c r="C2370" s="90">
        <f t="shared" si="108"/>
        <v>228.11560913858577</v>
      </c>
      <c r="D2370" s="90">
        <f t="shared" si="109"/>
        <v>15.288224357909712</v>
      </c>
      <c r="E2370" s="90">
        <f t="shared" si="110"/>
        <v>212.82738478067606</v>
      </c>
      <c r="F2370" s="50">
        <f>'貼り付けシート（日射量等）'!G2367/3.6*10^3</f>
        <v>16.666666666666668</v>
      </c>
      <c r="G2370" s="50">
        <f>'貼り付けシート（日射量等）'!H2367/3.6*10^3</f>
        <v>219.44444444444443</v>
      </c>
      <c r="H2370" s="91">
        <f>RADIANS('貼り付けシート（日射量等）'!I2367)</f>
        <v>0.9180431865490174</v>
      </c>
      <c r="I2370" s="91">
        <f>IF('貼り付けシート（日射量等）'!J2367&lt;0,RADIANS(360+('貼り付けシート（日射量等）'!J2367)),RADIANS('貼り付けシート（日射量等）'!J2367))</f>
        <v>0.60562925044203242</v>
      </c>
    </row>
    <row r="2371" spans="1:9">
      <c r="A2371" s="20">
        <v>41738</v>
      </c>
      <c r="B2371" s="35" t="s">
        <v>373</v>
      </c>
      <c r="C2371" s="90">
        <f t="shared" si="108"/>
        <v>105.45223318833976</v>
      </c>
      <c r="D2371" s="90">
        <f t="shared" si="109"/>
        <v>11.161619677913659</v>
      </c>
      <c r="E2371" s="90">
        <f t="shared" si="110"/>
        <v>94.290613510426098</v>
      </c>
      <c r="F2371" s="50">
        <f>'貼り付けシート（日射量等）'!G2368/3.6*10^3</f>
        <v>13.888888888888889</v>
      </c>
      <c r="G2371" s="50">
        <f>'貼り付けシート（日射量等）'!H2368/3.6*10^3</f>
        <v>97.222222222222214</v>
      </c>
      <c r="H2371" s="91">
        <f>RADIANS('貼り付けシート（日射量等）'!I2368)</f>
        <v>0.77841684638947095</v>
      </c>
      <c r="I2371" s="91">
        <f>IF('貼り付けシート（日射量等）'!J2368&lt;0,RADIANS(360+('貼り付けシート（日射量等）'!J2368)),RADIANS('貼り付けシート（日射量等）'!J2368))</f>
        <v>0.93898713757294927</v>
      </c>
    </row>
    <row r="2372" spans="1:9">
      <c r="A2372" s="20">
        <v>41738</v>
      </c>
      <c r="B2372" s="35" t="s">
        <v>374</v>
      </c>
      <c r="C2372" s="90">
        <f t="shared" si="108"/>
        <v>79.900412603918468</v>
      </c>
      <c r="D2372" s="90">
        <f t="shared" si="109"/>
        <v>1.7739042667082809</v>
      </c>
      <c r="E2372" s="90">
        <f t="shared" si="110"/>
        <v>78.126508337210183</v>
      </c>
      <c r="F2372" s="50">
        <f>'貼り付けシート（日射量等）'!G2369/3.6*10^3</f>
        <v>2.7777777777777777</v>
      </c>
      <c r="G2372" s="50">
        <f>'貼り付けシート（日射量等）'!H2369/3.6*10^3</f>
        <v>80.555555555555543</v>
      </c>
      <c r="H2372" s="91">
        <f>RADIANS('貼り付けシート（日射量等）'!I2369)</f>
        <v>0.60388392119003809</v>
      </c>
      <c r="I2372" s="91">
        <f>IF('貼り付けシート（日射量等）'!J2369&lt;0,RADIANS(360+('貼り付けシート（日射量等）'!J2369)),RADIANS('貼り付けシート（日射量等）'!J2369))</f>
        <v>1.1885692206081384</v>
      </c>
    </row>
    <row r="2373" spans="1:9">
      <c r="A2373" s="20">
        <v>41738</v>
      </c>
      <c r="B2373" s="35" t="s">
        <v>375</v>
      </c>
      <c r="C2373" s="90">
        <f t="shared" si="108"/>
        <v>53.582566005979615</v>
      </c>
      <c r="D2373" s="90">
        <f t="shared" si="109"/>
        <v>2.3962329574625887</v>
      </c>
      <c r="E2373" s="90">
        <f t="shared" si="110"/>
        <v>51.186333048517028</v>
      </c>
      <c r="F2373" s="50">
        <f>'貼り付けシート（日射量等）'!G2370/3.6*10^3</f>
        <v>5.5555555555555554</v>
      </c>
      <c r="G2373" s="50">
        <f>'貼り付けシート（日射量等）'!H2370/3.6*10^3</f>
        <v>52.777777777777779</v>
      </c>
      <c r="H2373" s="91">
        <f>RADIANS('貼り付けシート（日射量等）'!I2370)</f>
        <v>0.41015237421866746</v>
      </c>
      <c r="I2373" s="91">
        <f>IF('貼り付けシート（日射量等）'!J2370&lt;0,RADIANS(360+('貼り付けシート（日射量等）'!J2370)),RADIANS('貼り付けシート（日射量等）'!J2370))</f>
        <v>1.3892820845874863</v>
      </c>
    </row>
    <row r="2374" spans="1:9">
      <c r="A2374" s="20">
        <v>41738</v>
      </c>
      <c r="B2374" s="35" t="s">
        <v>376</v>
      </c>
      <c r="C2374" s="90">
        <f t="shared" si="108"/>
        <v>28.04746251491245</v>
      </c>
      <c r="D2374" s="90">
        <f t="shared" si="109"/>
        <v>1.1072872262192763</v>
      </c>
      <c r="E2374" s="90">
        <f t="shared" si="110"/>
        <v>26.940175288693172</v>
      </c>
      <c r="F2374" s="50">
        <f>'貼り付けシート（日射量等）'!G2371/3.6*10^3</f>
        <v>5.5555555555555554</v>
      </c>
      <c r="G2374" s="50">
        <f>'貼り付けシート（日射量等）'!H2371/3.6*10^3</f>
        <v>27.777777777777779</v>
      </c>
      <c r="H2374" s="91">
        <f>RADIANS('貼り付けシート（日射量等）'!I2371)</f>
        <v>0.21118483949131386</v>
      </c>
      <c r="I2374" s="91">
        <f>IF('貼り付けシート（日射量等）'!J2371&lt;0,RADIANS(360+('貼り付けシート（日射量等）'!J2371)),RADIANS('貼り付けシート（日射量等）'!J2371))</f>
        <v>1.5638150097869192</v>
      </c>
    </row>
    <row r="2375" spans="1:9">
      <c r="A2375" s="20">
        <v>41738</v>
      </c>
      <c r="B2375" s="35" t="s">
        <v>377</v>
      </c>
      <c r="C2375" s="90">
        <f t="shared" ref="C2375:C2438" si="111">IF(D2375&lt;0,E2375,D2375+E2375)</f>
        <v>2.6940175288693173</v>
      </c>
      <c r="D2375" s="90">
        <f t="shared" ref="D2375:D2438" si="112">F2375*(SIN(H2375)*COS($O$5)+COS(H2375)*SIN($O$5)*COS($O$4-I2375))</f>
        <v>0</v>
      </c>
      <c r="E2375" s="90">
        <f t="shared" ref="E2375:E2438" si="113">G2375*(1+COS($O$5))/2</f>
        <v>2.6940175288693173</v>
      </c>
      <c r="F2375" s="50">
        <f>'貼り付けシート（日射量等）'!G2372/3.6*10^3</f>
        <v>0</v>
      </c>
      <c r="G2375" s="50">
        <f>'貼り付けシート（日射量等）'!H2372/3.6*10^3</f>
        <v>2.7777777777777777</v>
      </c>
      <c r="H2375" s="91">
        <f>RADIANS('貼り付けシート（日射量等）'!I2372)</f>
        <v>1.2217304763960306E-2</v>
      </c>
      <c r="I2375" s="91">
        <f>IF('貼り付けシート（日射量等）'!J2372&lt;0,RADIANS(360+('貼り付けシート（日射量等）'!J2372)),RADIANS('貼り付けシート（日射量等）'!J2372))</f>
        <v>1.7313666179783749</v>
      </c>
    </row>
    <row r="2376" spans="1:9">
      <c r="A2376" s="20">
        <v>41738</v>
      </c>
      <c r="B2376" s="35" t="s">
        <v>378</v>
      </c>
      <c r="C2376" s="90">
        <f t="shared" si="111"/>
        <v>0</v>
      </c>
      <c r="D2376" s="90">
        <f t="shared" si="112"/>
        <v>0</v>
      </c>
      <c r="E2376" s="90">
        <f t="shared" si="113"/>
        <v>0</v>
      </c>
      <c r="F2376" s="50">
        <f>'貼り付けシート（日射量等）'!G2373/3.6*10^3</f>
        <v>0</v>
      </c>
      <c r="G2376" s="50">
        <f>'貼り付けシート（日射量等）'!H2373/3.6*10^3</f>
        <v>0</v>
      </c>
      <c r="H2376" s="91">
        <f>RADIANS('貼り付けシート（日射量等）'!I2373)</f>
        <v>0</v>
      </c>
      <c r="I2376" s="91">
        <f>IF('貼り付けシート（日射量等）'!J2373&lt;0,RADIANS(360+('貼り付けシート（日射量等）'!J2373)),RADIANS('貼り付けシート（日射量等）'!J2373))</f>
        <v>0</v>
      </c>
    </row>
    <row r="2377" spans="1:9">
      <c r="A2377" s="20">
        <v>41738</v>
      </c>
      <c r="B2377" s="35" t="s">
        <v>379</v>
      </c>
      <c r="C2377" s="90">
        <f t="shared" si="111"/>
        <v>0</v>
      </c>
      <c r="D2377" s="90">
        <f t="shared" si="112"/>
        <v>0</v>
      </c>
      <c r="E2377" s="90">
        <f t="shared" si="113"/>
        <v>0</v>
      </c>
      <c r="F2377" s="50">
        <f>'貼り付けシート（日射量等）'!G2374/3.6*10^3</f>
        <v>0</v>
      </c>
      <c r="G2377" s="50">
        <f>'貼り付けシート（日射量等）'!H2374/3.6*10^3</f>
        <v>0</v>
      </c>
      <c r="H2377" s="91">
        <f>RADIANS('貼り付けシート（日射量等）'!I2374)</f>
        <v>0</v>
      </c>
      <c r="I2377" s="91">
        <f>IF('貼り付けシート（日射量等）'!J2374&lt;0,RADIANS(360+('貼り付けシート（日射量等）'!J2374)),RADIANS('貼り付けシート（日射量等）'!J2374))</f>
        <v>0</v>
      </c>
    </row>
    <row r="2378" spans="1:9">
      <c r="A2378" s="20">
        <v>41738</v>
      </c>
      <c r="B2378" s="35" t="s">
        <v>380</v>
      </c>
      <c r="C2378" s="90">
        <f t="shared" si="111"/>
        <v>0</v>
      </c>
      <c r="D2378" s="90">
        <f t="shared" si="112"/>
        <v>0</v>
      </c>
      <c r="E2378" s="90">
        <f t="shared" si="113"/>
        <v>0</v>
      </c>
      <c r="F2378" s="50">
        <f>'貼り付けシート（日射量等）'!G2375/3.6*10^3</f>
        <v>0</v>
      </c>
      <c r="G2378" s="50">
        <f>'貼り付けシート（日射量等）'!H2375/3.6*10^3</f>
        <v>0</v>
      </c>
      <c r="H2378" s="91">
        <f>RADIANS('貼り付けシート（日射量等）'!I2375)</f>
        <v>0</v>
      </c>
      <c r="I2378" s="91">
        <f>IF('貼り付けシート（日射量等）'!J2375&lt;0,RADIANS(360+('貼り付けシート（日射量等）'!J2375)),RADIANS('貼り付けシート（日射量等）'!J2375))</f>
        <v>0</v>
      </c>
    </row>
    <row r="2379" spans="1:9">
      <c r="A2379" s="20">
        <v>41738</v>
      </c>
      <c r="B2379" s="35" t="s">
        <v>381</v>
      </c>
      <c r="C2379" s="90">
        <f t="shared" si="111"/>
        <v>0</v>
      </c>
      <c r="D2379" s="90">
        <f t="shared" si="112"/>
        <v>0</v>
      </c>
      <c r="E2379" s="90">
        <f t="shared" si="113"/>
        <v>0</v>
      </c>
      <c r="F2379" s="50">
        <f>'貼り付けシート（日射量等）'!G2376/3.6*10^3</f>
        <v>0</v>
      </c>
      <c r="G2379" s="50">
        <f>'貼り付けシート（日射量等）'!H2376/3.6*10^3</f>
        <v>0</v>
      </c>
      <c r="H2379" s="91">
        <f>RADIANS('貼り付けシート（日射量等）'!I2376)</f>
        <v>0</v>
      </c>
      <c r="I2379" s="91">
        <f>IF('貼り付けシート（日射量等）'!J2376&lt;0,RADIANS(360+('貼り付けシート（日射量等）'!J2376)),RADIANS('貼り付けシート（日射量等）'!J2376))</f>
        <v>0</v>
      </c>
    </row>
    <row r="2380" spans="1:9">
      <c r="A2380" s="20">
        <v>41738</v>
      </c>
      <c r="B2380" s="35" t="s">
        <v>382</v>
      </c>
      <c r="C2380" s="90">
        <f t="shared" si="111"/>
        <v>0</v>
      </c>
      <c r="D2380" s="90">
        <f t="shared" si="112"/>
        <v>0</v>
      </c>
      <c r="E2380" s="90">
        <f t="shared" si="113"/>
        <v>0</v>
      </c>
      <c r="F2380" s="50">
        <f>'貼り付けシート（日射量等）'!G2377/3.6*10^3</f>
        <v>0</v>
      </c>
      <c r="G2380" s="50">
        <f>'貼り付けシート（日射量等）'!H2377/3.6*10^3</f>
        <v>0</v>
      </c>
      <c r="H2380" s="91">
        <f>RADIANS('貼り付けシート（日射量等）'!I2377)</f>
        <v>0</v>
      </c>
      <c r="I2380" s="91">
        <f>IF('貼り付けシート（日射量等）'!J2377&lt;0,RADIANS(360+('貼り付けシート（日射量等）'!J2377)),RADIANS('貼り付けシート（日射量等）'!J2377))</f>
        <v>0</v>
      </c>
    </row>
    <row r="2381" spans="1:9">
      <c r="A2381" s="20">
        <v>41738</v>
      </c>
      <c r="B2381" s="35" t="s">
        <v>383</v>
      </c>
      <c r="C2381" s="90">
        <f t="shared" si="111"/>
        <v>0</v>
      </c>
      <c r="D2381" s="90">
        <f t="shared" si="112"/>
        <v>0</v>
      </c>
      <c r="E2381" s="90">
        <f t="shared" si="113"/>
        <v>0</v>
      </c>
      <c r="F2381" s="50">
        <f>'貼り付けシート（日射量等）'!G2378/3.6*10^3</f>
        <v>0</v>
      </c>
      <c r="G2381" s="50">
        <f>'貼り付けシート（日射量等）'!H2378/3.6*10^3</f>
        <v>0</v>
      </c>
      <c r="H2381" s="91">
        <f>RADIANS('貼り付けシート（日射量等）'!I2378)</f>
        <v>0</v>
      </c>
      <c r="I2381" s="91">
        <f>IF('貼り付けシート（日射量等）'!J2378&lt;0,RADIANS(360+('貼り付けシート（日射量等）'!J2378)),RADIANS('貼り付けシート（日射量等）'!J2378))</f>
        <v>0</v>
      </c>
    </row>
    <row r="2382" spans="1:9">
      <c r="A2382" s="20">
        <v>41739</v>
      </c>
      <c r="B2382" s="35" t="s">
        <v>360</v>
      </c>
      <c r="C2382" s="90">
        <f t="shared" si="111"/>
        <v>0</v>
      </c>
      <c r="D2382" s="90">
        <f t="shared" si="112"/>
        <v>0</v>
      </c>
      <c r="E2382" s="90">
        <f t="shared" si="113"/>
        <v>0</v>
      </c>
      <c r="F2382" s="50">
        <f>'貼り付けシート（日射量等）'!G2379/3.6*10^3</f>
        <v>0</v>
      </c>
      <c r="G2382" s="50">
        <f>'貼り付けシート（日射量等）'!H2379/3.6*10^3</f>
        <v>0</v>
      </c>
      <c r="H2382" s="91">
        <f>RADIANS('貼り付けシート（日射量等）'!I2379)</f>
        <v>0</v>
      </c>
      <c r="I2382" s="91">
        <f>IF('貼り付けシート（日射量等）'!J2379&lt;0,RADIANS(360+('貼り付けシート（日射量等）'!J2379)),RADIANS('貼り付けシート（日射量等）'!J2379))</f>
        <v>0</v>
      </c>
    </row>
    <row r="2383" spans="1:9">
      <c r="A2383" s="20">
        <v>41739</v>
      </c>
      <c r="B2383" s="35" t="s">
        <v>361</v>
      </c>
      <c r="C2383" s="90">
        <f t="shared" si="111"/>
        <v>0</v>
      </c>
      <c r="D2383" s="90">
        <f t="shared" si="112"/>
        <v>0</v>
      </c>
      <c r="E2383" s="90">
        <f t="shared" si="113"/>
        <v>0</v>
      </c>
      <c r="F2383" s="50">
        <f>'貼り付けシート（日射量等）'!G2380/3.6*10^3</f>
        <v>0</v>
      </c>
      <c r="G2383" s="50">
        <f>'貼り付けシート（日射量等）'!H2380/3.6*10^3</f>
        <v>0</v>
      </c>
      <c r="H2383" s="91">
        <f>RADIANS('貼り付けシート（日射量等）'!I2380)</f>
        <v>0</v>
      </c>
      <c r="I2383" s="91">
        <f>IF('貼り付けシート（日射量等）'!J2380&lt;0,RADIANS(360+('貼り付けシート（日射量等）'!J2380)),RADIANS('貼り付けシート（日射量等）'!J2380))</f>
        <v>0</v>
      </c>
    </row>
    <row r="2384" spans="1:9">
      <c r="A2384" s="20">
        <v>41739</v>
      </c>
      <c r="B2384" s="35" t="s">
        <v>362</v>
      </c>
      <c r="C2384" s="90">
        <f t="shared" si="111"/>
        <v>0</v>
      </c>
      <c r="D2384" s="90">
        <f t="shared" si="112"/>
        <v>0</v>
      </c>
      <c r="E2384" s="90">
        <f t="shared" si="113"/>
        <v>0</v>
      </c>
      <c r="F2384" s="50">
        <f>'貼り付けシート（日射量等）'!G2381/3.6*10^3</f>
        <v>0</v>
      </c>
      <c r="G2384" s="50">
        <f>'貼り付けシート（日射量等）'!H2381/3.6*10^3</f>
        <v>0</v>
      </c>
      <c r="H2384" s="91">
        <f>RADIANS('貼り付けシート（日射量等）'!I2381)</f>
        <v>0</v>
      </c>
      <c r="I2384" s="91">
        <f>IF('貼り付けシート（日射量等）'!J2381&lt;0,RADIANS(360+('貼り付けシート（日射量等）'!J2381)),RADIANS('貼り付けシート（日射量等）'!J2381))</f>
        <v>0</v>
      </c>
    </row>
    <row r="2385" spans="1:9">
      <c r="A2385" s="20">
        <v>41739</v>
      </c>
      <c r="B2385" s="35" t="s">
        <v>363</v>
      </c>
      <c r="C2385" s="90">
        <f t="shared" si="111"/>
        <v>0</v>
      </c>
      <c r="D2385" s="90">
        <f t="shared" si="112"/>
        <v>0</v>
      </c>
      <c r="E2385" s="90">
        <f t="shared" si="113"/>
        <v>0</v>
      </c>
      <c r="F2385" s="50">
        <f>'貼り付けシート（日射量等）'!G2382/3.6*10^3</f>
        <v>0</v>
      </c>
      <c r="G2385" s="50">
        <f>'貼り付けシート（日射量等）'!H2382/3.6*10^3</f>
        <v>0</v>
      </c>
      <c r="H2385" s="91">
        <f>RADIANS('貼り付けシート（日射量等）'!I2382)</f>
        <v>0</v>
      </c>
      <c r="I2385" s="91">
        <f>IF('貼り付けシート（日射量等）'!J2382&lt;0,RADIANS(360+('貼り付けシート（日射量等）'!J2382)),RADIANS('貼り付けシート（日射量等）'!J2382))</f>
        <v>0</v>
      </c>
    </row>
    <row r="2386" spans="1:9">
      <c r="A2386" s="20">
        <v>41739</v>
      </c>
      <c r="B2386" s="35" t="s">
        <v>364</v>
      </c>
      <c r="C2386" s="90">
        <f t="shared" si="111"/>
        <v>2.6940175288693173</v>
      </c>
      <c r="D2386" s="90">
        <f t="shared" si="112"/>
        <v>0</v>
      </c>
      <c r="E2386" s="90">
        <f t="shared" si="113"/>
        <v>2.6940175288693173</v>
      </c>
      <c r="F2386" s="50">
        <f>'貼り付けシート（日射量等）'!G2383/3.6*10^3</f>
        <v>0</v>
      </c>
      <c r="G2386" s="50">
        <f>'貼り付けシート（日射量等）'!H2383/3.6*10^3</f>
        <v>2.7777777777777777</v>
      </c>
      <c r="H2386" s="91">
        <f>RADIANS('貼り付けシート（日射量等）'!I2383)</f>
        <v>0</v>
      </c>
      <c r="I2386" s="91">
        <f>IF('貼り付けシート（日射量等）'!J2383&lt;0,RADIANS(360+('貼り付けシート（日射量等）'!J2383)),RADIANS('貼り付けシート（日射量等）'!J2383))</f>
        <v>0</v>
      </c>
    </row>
    <row r="2387" spans="1:9">
      <c r="A2387" s="20">
        <v>41739</v>
      </c>
      <c r="B2387" s="35" t="s">
        <v>365</v>
      </c>
      <c r="C2387" s="90">
        <f t="shared" si="111"/>
        <v>39.539306991220698</v>
      </c>
      <c r="D2387" s="90">
        <f t="shared" si="112"/>
        <v>4.5170791159195707</v>
      </c>
      <c r="E2387" s="90">
        <f t="shared" si="113"/>
        <v>35.022227875301127</v>
      </c>
      <c r="F2387" s="50">
        <f>'貼り付けシート（日射量等）'!G2384/3.6*10^3</f>
        <v>33.333333333333336</v>
      </c>
      <c r="G2387" s="50">
        <f>'貼り付けシート（日射量等）'!H2384/3.6*10^3</f>
        <v>36.111111111111114</v>
      </c>
      <c r="H2387" s="91">
        <f>RADIANS('貼り付けシート（日射量等）'!I2384)</f>
        <v>0.16057029118347832</v>
      </c>
      <c r="I2387" s="91">
        <f>IF('貼り付けシート（日射量等）'!J2384&lt;0,RADIANS(360+('貼り付けシート（日射量等）'!J2384)),RADIANS('貼り付けシート（日射量等）'!J2384))</f>
        <v>4.6687557490848315</v>
      </c>
    </row>
    <row r="2388" spans="1:9">
      <c r="A2388" s="20">
        <v>41739</v>
      </c>
      <c r="B2388" s="35" t="s">
        <v>366</v>
      </c>
      <c r="C2388" s="90">
        <f t="shared" si="111"/>
        <v>265.58246296856669</v>
      </c>
      <c r="D2388" s="90">
        <f t="shared" si="112"/>
        <v>160.51577934266331</v>
      </c>
      <c r="E2388" s="90">
        <f t="shared" si="113"/>
        <v>105.06668362590338</v>
      </c>
      <c r="F2388" s="50">
        <f>'貼り付けシート（日射量等）'!G2385/3.6*10^3</f>
        <v>430.5555555555556</v>
      </c>
      <c r="G2388" s="50">
        <f>'貼り付けシート（日射量等）'!H2385/3.6*10^3</f>
        <v>108.33333333333334</v>
      </c>
      <c r="H2388" s="91">
        <f>RADIANS('貼り付けシート（日射量等）'!I2385)</f>
        <v>0.36128315516282622</v>
      </c>
      <c r="I2388" s="91">
        <f>IF('貼り付けシート（日射量等）'!J2385&lt;0,RADIANS(360+('貼り付けシート（日射量等）'!J2385)),RADIANS('貼り付けシート（日射量等）'!J2385))</f>
        <v>4.8397980157802758</v>
      </c>
    </row>
    <row r="2389" spans="1:9">
      <c r="A2389" s="20">
        <v>41739</v>
      </c>
      <c r="B2389" s="35" t="s">
        <v>367</v>
      </c>
      <c r="C2389" s="90">
        <f t="shared" si="111"/>
        <v>395.25961469035371</v>
      </c>
      <c r="D2389" s="90">
        <f t="shared" si="112"/>
        <v>212.06642272724011</v>
      </c>
      <c r="E2389" s="90">
        <f t="shared" si="113"/>
        <v>183.19319196311358</v>
      </c>
      <c r="F2389" s="50">
        <f>'貼り付けシート（日射量等）'!G2386/3.6*10^3</f>
        <v>361.11111111111109</v>
      </c>
      <c r="G2389" s="50">
        <f>'貼り付けシート（日射量等）'!H2386/3.6*10^3</f>
        <v>188.88888888888889</v>
      </c>
      <c r="H2389" s="91">
        <f>RADIANS('貼り付けシート（日射量等）'!I2386)</f>
        <v>0.55676003138619112</v>
      </c>
      <c r="I2389" s="91">
        <f>IF('貼り付けシート（日射量等）'!J2386&lt;0,RADIANS(360+('貼り付けシート（日射量等）'!J2386)),RADIANS('貼り付けシート（日射量等）'!J2386))</f>
        <v>5.0300389042476574</v>
      </c>
    </row>
    <row r="2390" spans="1:9">
      <c r="A2390" s="20">
        <v>41739</v>
      </c>
      <c r="B2390" s="35" t="s">
        <v>368</v>
      </c>
      <c r="C2390" s="90">
        <f t="shared" si="111"/>
        <v>492.36863771263847</v>
      </c>
      <c r="D2390" s="90">
        <f t="shared" si="112"/>
        <v>233.74295494118397</v>
      </c>
      <c r="E2390" s="90">
        <f t="shared" si="113"/>
        <v>258.62568277145448</v>
      </c>
      <c r="F2390" s="50">
        <f>'貼り付けシート（日射量等）'!G2387/3.6*10^3</f>
        <v>305.5555555555556</v>
      </c>
      <c r="G2390" s="50">
        <f>'貼り付けシート（日射量等）'!H2387/3.6*10^3</f>
        <v>266.66666666666669</v>
      </c>
      <c r="H2390" s="91">
        <f>RADIANS('貼り付けシート（日射量等）'!I2387)</f>
        <v>0.73827427359360132</v>
      </c>
      <c r="I2390" s="91">
        <f>IF('貼り付けシート（日射量等）'!J2387&lt;0,RADIANS(360+('貼り付けシート（日射量等）'!J2387)),RADIANS('貼り付けシート（日射量等）'!J2387))</f>
        <v>5.2639130240148981</v>
      </c>
    </row>
    <row r="2391" spans="1:9">
      <c r="A2391" s="20">
        <v>41739</v>
      </c>
      <c r="B2391" s="35" t="s">
        <v>369</v>
      </c>
      <c r="C2391" s="90">
        <f t="shared" si="111"/>
        <v>405.93827846335893</v>
      </c>
      <c r="D2391" s="90">
        <f t="shared" si="112"/>
        <v>104.20831522999539</v>
      </c>
      <c r="E2391" s="90">
        <f t="shared" si="113"/>
        <v>301.72996323336355</v>
      </c>
      <c r="F2391" s="50">
        <f>'貼り付けシート（日射量等）'!G2388/3.6*10^3</f>
        <v>116.66666666666666</v>
      </c>
      <c r="G2391" s="50">
        <f>'貼り付けシート（日射量等）'!H2388/3.6*10^3</f>
        <v>311.11111111111114</v>
      </c>
      <c r="H2391" s="91">
        <f>RADIANS('貼り付けシート（日射量等）'!I2388)</f>
        <v>0.89011791851710809</v>
      </c>
      <c r="I2391" s="91">
        <f>IF('貼り付けシート（日射量等）'!J2388&lt;0,RADIANS(360+('貼り付けシート（日射量等）'!J2388)),RADIANS('貼り付けシート（日射量等）'!J2388))</f>
        <v>5.5710909723658997</v>
      </c>
    </row>
    <row r="2392" spans="1:9">
      <c r="A2392" s="20">
        <v>41739</v>
      </c>
      <c r="B2392" s="35" t="s">
        <v>370</v>
      </c>
      <c r="C2392" s="90">
        <f t="shared" si="111"/>
        <v>274.65009131091682</v>
      </c>
      <c r="D2392" s="90">
        <f t="shared" si="112"/>
        <v>24.106461126070311</v>
      </c>
      <c r="E2392" s="90">
        <f t="shared" si="113"/>
        <v>250.54363018484653</v>
      </c>
      <c r="F2392" s="50">
        <f>'貼り付けシート（日射量等）'!G2389/3.6*10^3</f>
        <v>24.999999999999996</v>
      </c>
      <c r="G2392" s="50">
        <f>'貼り付けシート（日射量等）'!H2389/3.6*10^3</f>
        <v>258.33333333333337</v>
      </c>
      <c r="H2392" s="91">
        <f>RADIANS('貼り付けシート（日射量等）'!I2389)</f>
        <v>0.98785635662879057</v>
      </c>
      <c r="I2392" s="91">
        <f>IF('貼り付けシート（日射量等）'!J2389&lt;0,RADIANS(360+('貼り付けシート（日射量等）'!J2389)),RADIANS('貼り付けシート（日射量等）'!J2389))</f>
        <v>5.9812433465845674</v>
      </c>
    </row>
    <row r="2393" spans="1:9">
      <c r="A2393" s="20">
        <v>41739</v>
      </c>
      <c r="B2393" s="35" t="s">
        <v>371</v>
      </c>
      <c r="C2393" s="90">
        <f t="shared" si="111"/>
        <v>334.20998572245543</v>
      </c>
      <c r="D2393" s="90">
        <f t="shared" si="112"/>
        <v>45.950110133438514</v>
      </c>
      <c r="E2393" s="90">
        <f t="shared" si="113"/>
        <v>288.25987558901693</v>
      </c>
      <c r="F2393" s="50">
        <f>'貼り付けシート（日射量等）'!G2390/3.6*10^3</f>
        <v>47.222222222222221</v>
      </c>
      <c r="G2393" s="50">
        <f>'貼り付けシート（日射量等）'!H2390/3.6*10^3</f>
        <v>297.22222222222223</v>
      </c>
      <c r="H2393" s="91">
        <f>RADIANS('貼り付けシート（日射量等）'!I2390)</f>
        <v>1.0018189906447452</v>
      </c>
      <c r="I2393" s="91">
        <f>IF('貼り付けシート（日射量等）'!J2390&lt;0,RADIANS(360+('貼り付けシート（日射量等）'!J2390)),RADIANS('貼り付けシート（日射量等）'!J2390))</f>
        <v>0.17627825445142728</v>
      </c>
    </row>
    <row r="2394" spans="1:9">
      <c r="A2394" s="20">
        <v>41739</v>
      </c>
      <c r="B2394" s="35" t="s">
        <v>372</v>
      </c>
      <c r="C2394" s="90">
        <f t="shared" si="111"/>
        <v>259.88718094195605</v>
      </c>
      <c r="D2394" s="90">
        <f t="shared" si="112"/>
        <v>25.507655930325445</v>
      </c>
      <c r="E2394" s="90">
        <f t="shared" si="113"/>
        <v>234.37952501163059</v>
      </c>
      <c r="F2394" s="50">
        <f>'貼り付けシート（日射量等）'!G2391/3.6*10^3</f>
        <v>27.777777777777779</v>
      </c>
      <c r="G2394" s="50">
        <f>'貼り付けシート（日射量等）'!H2391/3.6*10^3</f>
        <v>241.66666666666666</v>
      </c>
      <c r="H2394" s="91">
        <f>RADIANS('貼り付けシート（日射量等）'!I2391)</f>
        <v>0.92327917430500028</v>
      </c>
      <c r="I2394" s="91">
        <f>IF('貼り付けシート（日射量等）'!J2391&lt;0,RADIANS(360+('貼り付けシート（日射量等）'!J2391)),RADIANS('貼り付けシート（日射量等）'!J2391))</f>
        <v>0.61261056745000975</v>
      </c>
    </row>
    <row r="2395" spans="1:9">
      <c r="A2395" s="20">
        <v>41739</v>
      </c>
      <c r="B2395" s="35" t="s">
        <v>373</v>
      </c>
      <c r="C2395" s="90">
        <f t="shared" si="111"/>
        <v>223.92706441076268</v>
      </c>
      <c r="D2395" s="90">
        <f t="shared" si="112"/>
        <v>24.569767274433222</v>
      </c>
      <c r="E2395" s="90">
        <f t="shared" si="113"/>
        <v>199.35729713632946</v>
      </c>
      <c r="F2395" s="50">
        <f>'貼り付けシート（日射量等）'!G2392/3.6*10^3</f>
        <v>30.555555555555554</v>
      </c>
      <c r="G2395" s="50">
        <f>'貼り付けシート（日射量等）'!H2392/3.6*10^3</f>
        <v>205.55555555555554</v>
      </c>
      <c r="H2395" s="91">
        <f>RADIANS('貼り付けシート（日射量等）'!I2392)</f>
        <v>0.78190750489345962</v>
      </c>
      <c r="I2395" s="91">
        <f>IF('貼り付けシート（日射量等）'!J2392&lt;0,RADIANS(360+('貼り付けシート（日射量等）'!J2392)),RADIANS('貼り付けシート（日射量等）'!J2392))</f>
        <v>0.94596845458092671</v>
      </c>
    </row>
    <row r="2396" spans="1:9">
      <c r="A2396" s="20">
        <v>41739</v>
      </c>
      <c r="B2396" s="35" t="s">
        <v>374</v>
      </c>
      <c r="C2396" s="90">
        <f t="shared" si="111"/>
        <v>173.09093648312032</v>
      </c>
      <c r="D2396" s="90">
        <f t="shared" si="112"/>
        <v>19.531937337569239</v>
      </c>
      <c r="E2396" s="90">
        <f t="shared" si="113"/>
        <v>153.55899914555107</v>
      </c>
      <c r="F2396" s="50">
        <f>'貼り付けシート（日射量等）'!G2393/3.6*10^3</f>
        <v>30.555555555555554</v>
      </c>
      <c r="G2396" s="50">
        <f>'貼り付けシート（日射量等）'!H2393/3.6*10^3</f>
        <v>158.33333333333331</v>
      </c>
      <c r="H2396" s="91">
        <f>RADIANS('貼り付けシート（日射量等）'!I2393)</f>
        <v>0.60737457969402664</v>
      </c>
      <c r="I2396" s="91">
        <f>IF('貼り付けシート（日射量等）'!J2393&lt;0,RADIANS(360+('貼り付けシート（日射量等）'!J2393)),RADIANS('貼り付けシート（日射量等）'!J2393))</f>
        <v>1.1955505376161157</v>
      </c>
    </row>
    <row r="2397" spans="1:9">
      <c r="A2397" s="20">
        <v>41739</v>
      </c>
      <c r="B2397" s="35" t="s">
        <v>375</v>
      </c>
      <c r="C2397" s="90">
        <f t="shared" si="111"/>
        <v>114.09957667232179</v>
      </c>
      <c r="D2397" s="90">
        <f t="shared" si="112"/>
        <v>14.420928104157055</v>
      </c>
      <c r="E2397" s="90">
        <f t="shared" si="113"/>
        <v>99.678648568164732</v>
      </c>
      <c r="F2397" s="50">
        <f>'貼り付けシート（日射量等）'!G2394/3.6*10^3</f>
        <v>33.333333333333336</v>
      </c>
      <c r="G2397" s="50">
        <f>'貼り付けシート（日射量等）'!H2394/3.6*10^3</f>
        <v>102.77777777777777</v>
      </c>
      <c r="H2397" s="91">
        <f>RADIANS('貼り付けシート（日射量等）'!I2394)</f>
        <v>0.41364303272265607</v>
      </c>
      <c r="I2397" s="91">
        <f>IF('貼り付けシート（日射量等）'!J2394&lt;0,RADIANS(360+('貼り付けシート（日射量等）'!J2394)),RADIANS('貼り付けシート（日射量等）'!J2394))</f>
        <v>1.3945180723434694</v>
      </c>
    </row>
    <row r="2398" spans="1:9">
      <c r="A2398" s="20">
        <v>41739</v>
      </c>
      <c r="B2398" s="35" t="s">
        <v>376</v>
      </c>
      <c r="C2398" s="90">
        <f t="shared" si="111"/>
        <v>56.299894517482443</v>
      </c>
      <c r="D2398" s="90">
        <f t="shared" si="112"/>
        <v>7.807578997834737</v>
      </c>
      <c r="E2398" s="90">
        <f t="shared" si="113"/>
        <v>48.492315519647704</v>
      </c>
      <c r="F2398" s="50">
        <f>'貼り付けシート（日射量等）'!G2395/3.6*10^3</f>
        <v>38.888888888888893</v>
      </c>
      <c r="G2398" s="50">
        <f>'貼り付けシート（日射量等）'!H2395/3.6*10^3</f>
        <v>49.999999999999993</v>
      </c>
      <c r="H2398" s="91">
        <f>RADIANS('貼り付けシート（日射量等）'!I2395)</f>
        <v>0.21467549799530256</v>
      </c>
      <c r="I2398" s="91">
        <f>IF('貼り付けシート（日射量等）'!J2395&lt;0,RADIANS(360+('貼り付けシート（日射量等）'!J2395)),RADIANS('貼り付けシート（日射量等）'!J2395))</f>
        <v>1.5690509975429023</v>
      </c>
    </row>
    <row r="2399" spans="1:9">
      <c r="A2399" s="20">
        <v>41739</v>
      </c>
      <c r="B2399" s="35" t="s">
        <v>377</v>
      </c>
      <c r="C2399" s="90">
        <f t="shared" si="111"/>
        <v>8.0820525866079524</v>
      </c>
      <c r="D2399" s="90">
        <f t="shared" si="112"/>
        <v>-0.46313990659985066</v>
      </c>
      <c r="E2399" s="90">
        <f t="shared" si="113"/>
        <v>8.0820525866079524</v>
      </c>
      <c r="F2399" s="50">
        <f>'貼り付けシート（日射量等）'!G2396/3.6*10^3</f>
        <v>11.111111111111111</v>
      </c>
      <c r="G2399" s="50">
        <f>'貼り付けシート（日射量等）'!H2396/3.6*10^3</f>
        <v>8.3333333333333339</v>
      </c>
      <c r="H2399" s="91">
        <f>RADIANS('貼り付けシート（日射量等）'!I2396)</f>
        <v>1.5707963267948967E-2</v>
      </c>
      <c r="I2399" s="91">
        <f>IF('貼り付けシート（日射量等）'!J2396&lt;0,RADIANS(360+('貼り付けシート（日射量等）'!J2396)),RADIANS('貼り付けシート（日射量等）'!J2396))</f>
        <v>1.736602605734358</v>
      </c>
    </row>
    <row r="2400" spans="1:9">
      <c r="A2400" s="20">
        <v>41739</v>
      </c>
      <c r="B2400" s="35" t="s">
        <v>378</v>
      </c>
      <c r="C2400" s="90">
        <f t="shared" si="111"/>
        <v>0</v>
      </c>
      <c r="D2400" s="90">
        <f t="shared" si="112"/>
        <v>0</v>
      </c>
      <c r="E2400" s="90">
        <f t="shared" si="113"/>
        <v>0</v>
      </c>
      <c r="F2400" s="50">
        <f>'貼り付けシート（日射量等）'!G2397/3.6*10^3</f>
        <v>0</v>
      </c>
      <c r="G2400" s="50">
        <f>'貼り付けシート（日射量等）'!H2397/3.6*10^3</f>
        <v>0</v>
      </c>
      <c r="H2400" s="91">
        <f>RADIANS('貼り付けシート（日射量等）'!I2397)</f>
        <v>0</v>
      </c>
      <c r="I2400" s="91">
        <f>IF('貼り付けシート（日射量等）'!J2397&lt;0,RADIANS(360+('貼り付けシート（日射量等）'!J2397)),RADIANS('貼り付けシート（日射量等）'!J2397))</f>
        <v>0</v>
      </c>
    </row>
    <row r="2401" spans="1:9">
      <c r="A2401" s="20">
        <v>41739</v>
      </c>
      <c r="B2401" s="35" t="s">
        <v>379</v>
      </c>
      <c r="C2401" s="90">
        <f t="shared" si="111"/>
        <v>0</v>
      </c>
      <c r="D2401" s="90">
        <f t="shared" si="112"/>
        <v>0</v>
      </c>
      <c r="E2401" s="90">
        <f t="shared" si="113"/>
        <v>0</v>
      </c>
      <c r="F2401" s="50">
        <f>'貼り付けシート（日射量等）'!G2398/3.6*10^3</f>
        <v>0</v>
      </c>
      <c r="G2401" s="50">
        <f>'貼り付けシート（日射量等）'!H2398/3.6*10^3</f>
        <v>0</v>
      </c>
      <c r="H2401" s="91">
        <f>RADIANS('貼り付けシート（日射量等）'!I2398)</f>
        <v>0</v>
      </c>
      <c r="I2401" s="91">
        <f>IF('貼り付けシート（日射量等）'!J2398&lt;0,RADIANS(360+('貼り付けシート（日射量等）'!J2398)),RADIANS('貼り付けシート（日射量等）'!J2398))</f>
        <v>0</v>
      </c>
    </row>
    <row r="2402" spans="1:9">
      <c r="A2402" s="20">
        <v>41739</v>
      </c>
      <c r="B2402" s="35" t="s">
        <v>380</v>
      </c>
      <c r="C2402" s="90">
        <f t="shared" si="111"/>
        <v>0</v>
      </c>
      <c r="D2402" s="90">
        <f t="shared" si="112"/>
        <v>0</v>
      </c>
      <c r="E2402" s="90">
        <f t="shared" si="113"/>
        <v>0</v>
      </c>
      <c r="F2402" s="50">
        <f>'貼り付けシート（日射量等）'!G2399/3.6*10^3</f>
        <v>0</v>
      </c>
      <c r="G2402" s="50">
        <f>'貼り付けシート（日射量等）'!H2399/3.6*10^3</f>
        <v>0</v>
      </c>
      <c r="H2402" s="91">
        <f>RADIANS('貼り付けシート（日射量等）'!I2399)</f>
        <v>0</v>
      </c>
      <c r="I2402" s="91">
        <f>IF('貼り付けシート（日射量等）'!J2399&lt;0,RADIANS(360+('貼り付けシート（日射量等）'!J2399)),RADIANS('貼り付けシート（日射量等）'!J2399))</f>
        <v>0</v>
      </c>
    </row>
    <row r="2403" spans="1:9">
      <c r="A2403" s="20">
        <v>41739</v>
      </c>
      <c r="B2403" s="35" t="s">
        <v>381</v>
      </c>
      <c r="C2403" s="90">
        <f t="shared" si="111"/>
        <v>0</v>
      </c>
      <c r="D2403" s="90">
        <f t="shared" si="112"/>
        <v>0</v>
      </c>
      <c r="E2403" s="90">
        <f t="shared" si="113"/>
        <v>0</v>
      </c>
      <c r="F2403" s="50">
        <f>'貼り付けシート（日射量等）'!G2400/3.6*10^3</f>
        <v>0</v>
      </c>
      <c r="G2403" s="50">
        <f>'貼り付けシート（日射量等）'!H2400/3.6*10^3</f>
        <v>0</v>
      </c>
      <c r="H2403" s="91">
        <f>RADIANS('貼り付けシート（日射量等）'!I2400)</f>
        <v>0</v>
      </c>
      <c r="I2403" s="91">
        <f>IF('貼り付けシート（日射量等）'!J2400&lt;0,RADIANS(360+('貼り付けシート（日射量等）'!J2400)),RADIANS('貼り付けシート（日射量等）'!J2400))</f>
        <v>0</v>
      </c>
    </row>
    <row r="2404" spans="1:9">
      <c r="A2404" s="20">
        <v>41739</v>
      </c>
      <c r="B2404" s="35" t="s">
        <v>382</v>
      </c>
      <c r="C2404" s="90">
        <f t="shared" si="111"/>
        <v>0</v>
      </c>
      <c r="D2404" s="90">
        <f t="shared" si="112"/>
        <v>0</v>
      </c>
      <c r="E2404" s="90">
        <f t="shared" si="113"/>
        <v>0</v>
      </c>
      <c r="F2404" s="50">
        <f>'貼り付けシート（日射量等）'!G2401/3.6*10^3</f>
        <v>0</v>
      </c>
      <c r="G2404" s="50">
        <f>'貼り付けシート（日射量等）'!H2401/3.6*10^3</f>
        <v>0</v>
      </c>
      <c r="H2404" s="91">
        <f>RADIANS('貼り付けシート（日射量等）'!I2401)</f>
        <v>0</v>
      </c>
      <c r="I2404" s="91">
        <f>IF('貼り付けシート（日射量等）'!J2401&lt;0,RADIANS(360+('貼り付けシート（日射量等）'!J2401)),RADIANS('貼り付けシート（日射量等）'!J2401))</f>
        <v>0</v>
      </c>
    </row>
    <row r="2405" spans="1:9">
      <c r="A2405" s="20">
        <v>41739</v>
      </c>
      <c r="B2405" s="35" t="s">
        <v>383</v>
      </c>
      <c r="C2405" s="90">
        <f t="shared" si="111"/>
        <v>0</v>
      </c>
      <c r="D2405" s="90">
        <f t="shared" si="112"/>
        <v>0</v>
      </c>
      <c r="E2405" s="90">
        <f t="shared" si="113"/>
        <v>0</v>
      </c>
      <c r="F2405" s="50">
        <f>'貼り付けシート（日射量等）'!G2402/3.6*10^3</f>
        <v>0</v>
      </c>
      <c r="G2405" s="50">
        <f>'貼り付けシート（日射量等）'!H2402/3.6*10^3</f>
        <v>0</v>
      </c>
      <c r="H2405" s="91">
        <f>RADIANS('貼り付けシート（日射量等）'!I2402)</f>
        <v>0</v>
      </c>
      <c r="I2405" s="91">
        <f>IF('貼り付けシート（日射量等）'!J2402&lt;0,RADIANS(360+('貼り付けシート（日射量等）'!J2402)),RADIANS('貼り付けシート（日射量等）'!J2402))</f>
        <v>0</v>
      </c>
    </row>
    <row r="2406" spans="1:9">
      <c r="A2406" s="20">
        <v>41740</v>
      </c>
      <c r="B2406" s="35" t="s">
        <v>360</v>
      </c>
      <c r="C2406" s="90">
        <f t="shared" si="111"/>
        <v>0</v>
      </c>
      <c r="D2406" s="90">
        <f t="shared" si="112"/>
        <v>0</v>
      </c>
      <c r="E2406" s="90">
        <f t="shared" si="113"/>
        <v>0</v>
      </c>
      <c r="F2406" s="50">
        <f>'貼り付けシート（日射量等）'!G2403/3.6*10^3</f>
        <v>0</v>
      </c>
      <c r="G2406" s="50">
        <f>'貼り付けシート（日射量等）'!H2403/3.6*10^3</f>
        <v>0</v>
      </c>
      <c r="H2406" s="91">
        <f>RADIANS('貼り付けシート（日射量等）'!I2403)</f>
        <v>0</v>
      </c>
      <c r="I2406" s="91">
        <f>IF('貼り付けシート（日射量等）'!J2403&lt;0,RADIANS(360+('貼り付けシート（日射量等）'!J2403)),RADIANS('貼り付けシート（日射量等）'!J2403))</f>
        <v>0</v>
      </c>
    </row>
    <row r="2407" spans="1:9">
      <c r="A2407" s="20">
        <v>41740</v>
      </c>
      <c r="B2407" s="35" t="s">
        <v>361</v>
      </c>
      <c r="C2407" s="90">
        <f t="shared" si="111"/>
        <v>0</v>
      </c>
      <c r="D2407" s="90">
        <f t="shared" si="112"/>
        <v>0</v>
      </c>
      <c r="E2407" s="90">
        <f t="shared" si="113"/>
        <v>0</v>
      </c>
      <c r="F2407" s="50">
        <f>'貼り付けシート（日射量等）'!G2404/3.6*10^3</f>
        <v>0</v>
      </c>
      <c r="G2407" s="50">
        <f>'貼り付けシート（日射量等）'!H2404/3.6*10^3</f>
        <v>0</v>
      </c>
      <c r="H2407" s="91">
        <f>RADIANS('貼り付けシート（日射量等）'!I2404)</f>
        <v>0</v>
      </c>
      <c r="I2407" s="91">
        <f>IF('貼り付けシート（日射量等）'!J2404&lt;0,RADIANS(360+('貼り付けシート（日射量等）'!J2404)),RADIANS('貼り付けシート（日射量等）'!J2404))</f>
        <v>0</v>
      </c>
    </row>
    <row r="2408" spans="1:9">
      <c r="A2408" s="20">
        <v>41740</v>
      </c>
      <c r="B2408" s="35" t="s">
        <v>362</v>
      </c>
      <c r="C2408" s="90">
        <f t="shared" si="111"/>
        <v>0</v>
      </c>
      <c r="D2408" s="90">
        <f t="shared" si="112"/>
        <v>0</v>
      </c>
      <c r="E2408" s="90">
        <f t="shared" si="113"/>
        <v>0</v>
      </c>
      <c r="F2408" s="50">
        <f>'貼り付けシート（日射量等）'!G2405/3.6*10^3</f>
        <v>0</v>
      </c>
      <c r="G2408" s="50">
        <f>'貼り付けシート（日射量等）'!H2405/3.6*10^3</f>
        <v>0</v>
      </c>
      <c r="H2408" s="91">
        <f>RADIANS('貼り付けシート（日射量等）'!I2405)</f>
        <v>0</v>
      </c>
      <c r="I2408" s="91">
        <f>IF('貼り付けシート（日射量等）'!J2405&lt;0,RADIANS(360+('貼り付けシート（日射量等）'!J2405)),RADIANS('貼り付けシート（日射量等）'!J2405))</f>
        <v>0</v>
      </c>
    </row>
    <row r="2409" spans="1:9">
      <c r="A2409" s="20">
        <v>41740</v>
      </c>
      <c r="B2409" s="35" t="s">
        <v>363</v>
      </c>
      <c r="C2409" s="90">
        <f t="shared" si="111"/>
        <v>0</v>
      </c>
      <c r="D2409" s="90">
        <f t="shared" si="112"/>
        <v>0</v>
      </c>
      <c r="E2409" s="90">
        <f t="shared" si="113"/>
        <v>0</v>
      </c>
      <c r="F2409" s="50">
        <f>'貼り付けシート（日射量等）'!G2406/3.6*10^3</f>
        <v>0</v>
      </c>
      <c r="G2409" s="50">
        <f>'貼り付けシート（日射量等）'!H2406/3.6*10^3</f>
        <v>0</v>
      </c>
      <c r="H2409" s="91">
        <f>RADIANS('貼り付けシート（日射量等）'!I2406)</f>
        <v>0</v>
      </c>
      <c r="I2409" s="91">
        <f>IF('貼り付けシート（日射量等）'!J2406&lt;0,RADIANS(360+('貼り付けシート（日射量等）'!J2406)),RADIANS('貼り付けシート（日射量等）'!J2406))</f>
        <v>0</v>
      </c>
    </row>
    <row r="2410" spans="1:9">
      <c r="A2410" s="20">
        <v>41740</v>
      </c>
      <c r="B2410" s="35" t="s">
        <v>364</v>
      </c>
      <c r="C2410" s="90">
        <f t="shared" si="111"/>
        <v>2.6940175288693173</v>
      </c>
      <c r="D2410" s="90">
        <f t="shared" si="112"/>
        <v>0</v>
      </c>
      <c r="E2410" s="90">
        <f t="shared" si="113"/>
        <v>2.6940175288693173</v>
      </c>
      <c r="F2410" s="50">
        <f>'貼り付けシート（日射量等）'!G2407/3.6*10^3</f>
        <v>0</v>
      </c>
      <c r="G2410" s="50">
        <f>'貼り付けシート（日射量等）'!H2407/3.6*10^3</f>
        <v>2.7777777777777777</v>
      </c>
      <c r="H2410" s="91">
        <f>RADIANS('貼り付けシート（日射量等）'!I2407)</f>
        <v>0</v>
      </c>
      <c r="I2410" s="91">
        <f>IF('貼り付けシート（日射量等）'!J2407&lt;0,RADIANS(360+('貼り付けシート（日射量等）'!J2407)),RADIANS('貼り付けシート（日射量等）'!J2407))</f>
        <v>0</v>
      </c>
    </row>
    <row r="2411" spans="1:9">
      <c r="A2411" s="20">
        <v>41740</v>
      </c>
      <c r="B2411" s="35" t="s">
        <v>365</v>
      </c>
      <c r="C2411" s="90">
        <f t="shared" si="111"/>
        <v>78.909442407462478</v>
      </c>
      <c r="D2411" s="90">
        <f t="shared" si="112"/>
        <v>27.723109358945443</v>
      </c>
      <c r="E2411" s="90">
        <f t="shared" si="113"/>
        <v>51.186333048517028</v>
      </c>
      <c r="F2411" s="50">
        <f>'貼り付けシート（日射量等）'!G2408/3.6*10^3</f>
        <v>199.99999999999997</v>
      </c>
      <c r="G2411" s="50">
        <f>'貼り付けシート（日射量等）'!H2408/3.6*10^3</f>
        <v>52.777777777777779</v>
      </c>
      <c r="H2411" s="91">
        <f>RADIANS('貼り付けシート（日射量等）'!I2408)</f>
        <v>0.16580627893946132</v>
      </c>
      <c r="I2411" s="91">
        <f>IF('貼り付けシート（日射量等）'!J2408&lt;0,RADIANS(360+('貼り付けシート（日射量等）'!J2408)),RADIANS('貼り付けシート（日射量等）'!J2408))</f>
        <v>4.6635197613288479</v>
      </c>
    </row>
    <row r="2412" spans="1:9">
      <c r="A2412" s="20">
        <v>41740</v>
      </c>
      <c r="B2412" s="35" t="s">
        <v>366</v>
      </c>
      <c r="C2412" s="90">
        <f t="shared" si="111"/>
        <v>280.81544233501018</v>
      </c>
      <c r="D2412" s="90">
        <f t="shared" si="112"/>
        <v>178.44277623797615</v>
      </c>
      <c r="E2412" s="90">
        <f t="shared" si="113"/>
        <v>102.37266609703406</v>
      </c>
      <c r="F2412" s="50">
        <f>'貼り付けシート（日射量等）'!G2409/3.6*10^3</f>
        <v>475</v>
      </c>
      <c r="G2412" s="50">
        <f>'貼り付けシート（日射量等）'!H2409/3.6*10^3</f>
        <v>105.55555555555556</v>
      </c>
      <c r="H2412" s="91">
        <f>RADIANS('貼り付けシート（日射量等）'!I2409)</f>
        <v>0.36651914291880922</v>
      </c>
      <c r="I2412" s="91">
        <f>IF('貼り付けシート（日射量等）'!J2409&lt;0,RADIANS(360+('貼り付けシート（日射量等）'!J2409)),RADIANS('貼り付けシート（日射量等）'!J2409))</f>
        <v>4.8345620280242931</v>
      </c>
    </row>
    <row r="2413" spans="1:9">
      <c r="A2413" s="20">
        <v>41740</v>
      </c>
      <c r="B2413" s="35" t="s">
        <v>367</v>
      </c>
      <c r="C2413" s="90">
        <f t="shared" si="111"/>
        <v>449.58588000966995</v>
      </c>
      <c r="D2413" s="90">
        <f t="shared" si="112"/>
        <v>285.25081074864164</v>
      </c>
      <c r="E2413" s="90">
        <f t="shared" si="113"/>
        <v>164.33506926102834</v>
      </c>
      <c r="F2413" s="50">
        <f>'貼り付けシート（日射量等）'!G2410/3.6*10^3</f>
        <v>483.33333333333331</v>
      </c>
      <c r="G2413" s="50">
        <f>'貼り付けシート（日射量等）'!H2410/3.6*10^3</f>
        <v>169.44444444444443</v>
      </c>
      <c r="H2413" s="91">
        <f>RADIANS('貼り付けシート（日射量等）'!I2410)</f>
        <v>0.56199601914217412</v>
      </c>
      <c r="I2413" s="91">
        <f>IF('貼り付けシート（日射量等）'!J2410&lt;0,RADIANS(360+('貼り付けシート（日射量等）'!J2410)),RADIANS('貼り付けシート（日射量等）'!J2410))</f>
        <v>5.026548245743669</v>
      </c>
    </row>
    <row r="2414" spans="1:9">
      <c r="A2414" s="20">
        <v>41740</v>
      </c>
      <c r="B2414" s="35" t="s">
        <v>368</v>
      </c>
      <c r="C2414" s="90">
        <f t="shared" si="111"/>
        <v>417.94749820000249</v>
      </c>
      <c r="D2414" s="90">
        <f t="shared" si="112"/>
        <v>151.23976284194015</v>
      </c>
      <c r="E2414" s="90">
        <f t="shared" si="113"/>
        <v>266.70773535806234</v>
      </c>
      <c r="F2414" s="50">
        <f>'貼り付けシート（日射量等）'!G2411/3.6*10^3</f>
        <v>197.22222222222223</v>
      </c>
      <c r="G2414" s="50">
        <f>'貼り付けシート（日射量等）'!H2411/3.6*10^3</f>
        <v>274.99999999999994</v>
      </c>
      <c r="H2414" s="91">
        <f>RADIANS('貼り付けシート（日射量等）'!I2411)</f>
        <v>0.74351026134958442</v>
      </c>
      <c r="I2414" s="91">
        <f>IF('貼り付けシート（日射量等）'!J2411&lt;0,RADIANS(360+('貼り付けシート（日射量等）'!J2411)),RADIANS('貼り付けシート（日射量等）'!J2411))</f>
        <v>5.2586770362589155</v>
      </c>
    </row>
    <row r="2415" spans="1:9">
      <c r="A2415" s="20">
        <v>41740</v>
      </c>
      <c r="B2415" s="35" t="s">
        <v>369</v>
      </c>
      <c r="C2415" s="90">
        <f t="shared" si="111"/>
        <v>704.05934262222536</v>
      </c>
      <c r="D2415" s="90">
        <f t="shared" si="112"/>
        <v>442.73964232190156</v>
      </c>
      <c r="E2415" s="90">
        <f t="shared" si="113"/>
        <v>261.3197003003238</v>
      </c>
      <c r="F2415" s="50">
        <f>'貼り付けシート（日射量等）'!G2412/3.6*10^3</f>
        <v>494.44444444444446</v>
      </c>
      <c r="G2415" s="50">
        <f>'貼り付けシート（日射量等）'!H2412/3.6*10^3</f>
        <v>269.44444444444446</v>
      </c>
      <c r="H2415" s="91">
        <f>RADIANS('貼り付けシート（日射量等）'!I2412)</f>
        <v>0.89709923552508541</v>
      </c>
      <c r="I2415" s="91">
        <f>IF('貼り付けシート（日射量等）'!J2412&lt;0,RADIANS(360+('貼り付けシート（日射量等）'!J2412)),RADIANS('貼り付けシート（日射量等）'!J2412))</f>
        <v>5.5676003138619112</v>
      </c>
    </row>
    <row r="2416" spans="1:9">
      <c r="A2416" s="20">
        <v>41740</v>
      </c>
      <c r="B2416" s="35" t="s">
        <v>370</v>
      </c>
      <c r="C2416" s="90">
        <f t="shared" si="111"/>
        <v>955.62558592420623</v>
      </c>
      <c r="D2416" s="90">
        <f t="shared" si="112"/>
        <v>831.70077959621767</v>
      </c>
      <c r="E2416" s="90">
        <f t="shared" si="113"/>
        <v>123.92480632798859</v>
      </c>
      <c r="F2416" s="50">
        <f>'貼り付けシート（日射量等）'!G2413/3.6*10^3</f>
        <v>861.1111111111112</v>
      </c>
      <c r="G2416" s="50">
        <f>'貼り付けシート（日射量等）'!H2413/3.6*10^3</f>
        <v>127.77777777777777</v>
      </c>
      <c r="H2416" s="91">
        <f>RADIANS('貼り付けシート（日射量等）'!I2413)</f>
        <v>0.99483767363676789</v>
      </c>
      <c r="I2416" s="91">
        <f>IF('貼り付けシート（日射量等）'!J2413&lt;0,RADIANS(360+('貼り付けシート（日射量等）'!J2413)),RADIANS('貼り付けシート（日射量等）'!J2413))</f>
        <v>5.9794980173325731</v>
      </c>
    </row>
    <row r="2417" spans="1:9">
      <c r="A2417" s="20">
        <v>41740</v>
      </c>
      <c r="B2417" s="35" t="s">
        <v>371</v>
      </c>
      <c r="C2417" s="90">
        <f t="shared" si="111"/>
        <v>829.61584459406095</v>
      </c>
      <c r="D2417" s="90">
        <f t="shared" si="112"/>
        <v>584.46024946695309</v>
      </c>
      <c r="E2417" s="90">
        <f t="shared" si="113"/>
        <v>245.15559512710786</v>
      </c>
      <c r="F2417" s="50">
        <f>'貼り付けシート（日射量等）'!G2414/3.6*10^3</f>
        <v>600</v>
      </c>
      <c r="G2417" s="50">
        <f>'貼り付けシート（日射量等）'!H2414/3.6*10^3</f>
        <v>252.77777777777777</v>
      </c>
      <c r="H2417" s="91">
        <f>RADIANS('貼り付けシート（日射量等）'!I2414)</f>
        <v>1.0070549784007281</v>
      </c>
      <c r="I2417" s="91">
        <f>IF('貼り付けシート（日射量等）'!J2414&lt;0,RADIANS(360+('貼り付けシート（日射量等）'!J2414)),RADIANS('貼り付けシート（日射量等）'!J2414))</f>
        <v>0.17976891295541594</v>
      </c>
    </row>
    <row r="2418" spans="1:9">
      <c r="A2418" s="20">
        <v>41740</v>
      </c>
      <c r="B2418" s="35" t="s">
        <v>372</v>
      </c>
      <c r="C2418" s="90">
        <f t="shared" si="111"/>
        <v>846.52339808445572</v>
      </c>
      <c r="D2418" s="90">
        <f t="shared" si="112"/>
        <v>674.10627623681944</v>
      </c>
      <c r="E2418" s="90">
        <f t="shared" si="113"/>
        <v>172.41712184763631</v>
      </c>
      <c r="F2418" s="50">
        <f>'貼り付けシート（日射量等）'!G2415/3.6*10^3</f>
        <v>733.33333333333337</v>
      </c>
      <c r="G2418" s="50">
        <f>'貼り付けシート（日射量等）'!H2415/3.6*10^3</f>
        <v>177.77777777777777</v>
      </c>
      <c r="H2418" s="91">
        <f>RADIANS('貼り付けシート（日射量等）'!I2415)</f>
        <v>0.92851516206098339</v>
      </c>
      <c r="I2418" s="91">
        <f>IF('貼り付けシート（日射量等）'!J2415&lt;0,RADIANS(360+('貼り付けシート（日射量等）'!J2415)),RADIANS('貼り付けシート（日射量等）'!J2415))</f>
        <v>0.61959188445798696</v>
      </c>
    </row>
    <row r="2419" spans="1:9">
      <c r="A2419" s="20">
        <v>41740</v>
      </c>
      <c r="B2419" s="35" t="s">
        <v>373</v>
      </c>
      <c r="C2419" s="90">
        <f t="shared" si="111"/>
        <v>627.70978609581221</v>
      </c>
      <c r="D2419" s="90">
        <f t="shared" si="112"/>
        <v>396.02427861305097</v>
      </c>
      <c r="E2419" s="90">
        <f t="shared" si="113"/>
        <v>231.6855074827613</v>
      </c>
      <c r="F2419" s="50">
        <f>'貼り付けシート（日射量等）'!G2416/3.6*10^3</f>
        <v>491.66666666666663</v>
      </c>
      <c r="G2419" s="50">
        <f>'貼り付けシート（日射量等）'!H2416/3.6*10^3</f>
        <v>238.88888888888889</v>
      </c>
      <c r="H2419" s="91">
        <f>RADIANS('貼り付けシート（日射量等）'!I2416)</f>
        <v>0.78714349264944261</v>
      </c>
      <c r="I2419" s="91">
        <f>IF('貼り付けシート（日射量等）'!J2416&lt;0,RADIANS(360+('貼り付けシート（日射量等）'!J2416)),RADIANS('貼り付けシート（日射量等）'!J2416))</f>
        <v>0.95294977158890393</v>
      </c>
    </row>
    <row r="2420" spans="1:9">
      <c r="A2420" s="20">
        <v>41740</v>
      </c>
      <c r="B2420" s="35" t="s">
        <v>374</v>
      </c>
      <c r="C2420" s="90">
        <f t="shared" si="111"/>
        <v>608.25753767898993</v>
      </c>
      <c r="D2420" s="90">
        <f t="shared" si="112"/>
        <v>519.35495922630241</v>
      </c>
      <c r="E2420" s="90">
        <f t="shared" si="113"/>
        <v>88.902578452687479</v>
      </c>
      <c r="F2420" s="50">
        <f>'貼り付けシート（日射量等）'!G2417/3.6*10^3</f>
        <v>811.11111111111109</v>
      </c>
      <c r="G2420" s="50">
        <f>'貼り付けシート（日射量等）'!H2417/3.6*10^3</f>
        <v>91.666666666666671</v>
      </c>
      <c r="H2420" s="91">
        <f>RADIANS('貼り付けシート（日射量等）'!I2417)</f>
        <v>0.6108652381980153</v>
      </c>
      <c r="I2420" s="91">
        <f>IF('貼り付けシート（日射量等）'!J2417&lt;0,RADIANS(360+('貼り付けシート（日射量等）'!J2417)),RADIANS('貼り付けシート（日射量等）'!J2417))</f>
        <v>1.2007865253720986</v>
      </c>
    </row>
    <row r="2421" spans="1:9">
      <c r="A2421" s="20">
        <v>41740</v>
      </c>
      <c r="B2421" s="35" t="s">
        <v>375</v>
      </c>
      <c r="C2421" s="90">
        <f t="shared" si="111"/>
        <v>261.68002118702174</v>
      </c>
      <c r="D2421" s="90">
        <f t="shared" si="112"/>
        <v>121.59110968581724</v>
      </c>
      <c r="E2421" s="90">
        <f t="shared" si="113"/>
        <v>140.08891150120451</v>
      </c>
      <c r="F2421" s="50">
        <f>'貼り付けシート（日射量等）'!G2418/3.6*10^3</f>
        <v>280.55555555555554</v>
      </c>
      <c r="G2421" s="50">
        <f>'貼り付けシート（日射量等）'!H2418/3.6*10^3</f>
        <v>144.44444444444446</v>
      </c>
      <c r="H2421" s="91">
        <f>RADIANS('貼り付けシート（日射量等）'!I2418)</f>
        <v>0.41713369122664473</v>
      </c>
      <c r="I2421" s="91">
        <f>IF('貼り付けシート（日射量等）'!J2418&lt;0,RADIANS(360+('貼り付けシート（日射量等）'!J2418)),RADIANS('貼り付けシート（日射量等）'!J2418))</f>
        <v>1.4014993893514465</v>
      </c>
    </row>
    <row r="2422" spans="1:9">
      <c r="A2422" s="20">
        <v>41740</v>
      </c>
      <c r="B2422" s="35" t="s">
        <v>376</v>
      </c>
      <c r="C2422" s="90">
        <f t="shared" si="111"/>
        <v>79.325705714089821</v>
      </c>
      <c r="D2422" s="90">
        <f t="shared" si="112"/>
        <v>17.363302550095526</v>
      </c>
      <c r="E2422" s="90">
        <f t="shared" si="113"/>
        <v>61.962403163994296</v>
      </c>
      <c r="F2422" s="50">
        <f>'貼り付けシート（日射量等）'!G2419/3.6*10^3</f>
        <v>86.111111111111114</v>
      </c>
      <c r="G2422" s="50">
        <f>'貼り付けシート（日射量等）'!H2419/3.6*10^3</f>
        <v>63.888888888888886</v>
      </c>
      <c r="H2422" s="91">
        <f>RADIANS('貼り付けシート（日射量等）'!I2419)</f>
        <v>0.21816615649929119</v>
      </c>
      <c r="I2422" s="91">
        <f>IF('貼り付けシート（日射量等）'!J2419&lt;0,RADIANS(360+('貼り付けシート（日射量等）'!J2419)),RADIANS('貼り付けシート（日射量等）'!J2419))</f>
        <v>1.5760323145508794</v>
      </c>
    </row>
    <row r="2423" spans="1:9">
      <c r="A2423" s="20">
        <v>41740</v>
      </c>
      <c r="B2423" s="35" t="s">
        <v>377</v>
      </c>
      <c r="C2423" s="90">
        <f t="shared" si="111"/>
        <v>10.776070115477269</v>
      </c>
      <c r="D2423" s="90">
        <f t="shared" si="112"/>
        <v>-1.8112303928283315</v>
      </c>
      <c r="E2423" s="90">
        <f t="shared" si="113"/>
        <v>10.776070115477269</v>
      </c>
      <c r="F2423" s="50">
        <f>'貼り付けシート（日射量等）'!G2420/3.6*10^3</f>
        <v>44.444444444444443</v>
      </c>
      <c r="G2423" s="50">
        <f>'貼り付けシート（日射量等）'!H2420/3.6*10^3</f>
        <v>11.111111111111111</v>
      </c>
      <c r="H2423" s="91">
        <f>RADIANS('貼り付けシート（日射量等）'!I2420)</f>
        <v>1.9198621771937627E-2</v>
      </c>
      <c r="I2423" s="91">
        <f>IF('貼り付けシート（日射量等）'!J2420&lt;0,RADIANS(360+('貼り付けシート（日射量等）'!J2420)),RADIANS('貼り付けシート（日射量等）'!J2420))</f>
        <v>1.7435839227423353</v>
      </c>
    </row>
    <row r="2424" spans="1:9">
      <c r="A2424" s="20">
        <v>41740</v>
      </c>
      <c r="B2424" s="35" t="s">
        <v>378</v>
      </c>
      <c r="C2424" s="90">
        <f t="shared" si="111"/>
        <v>0</v>
      </c>
      <c r="D2424" s="90">
        <f t="shared" si="112"/>
        <v>0</v>
      </c>
      <c r="E2424" s="90">
        <f t="shared" si="113"/>
        <v>0</v>
      </c>
      <c r="F2424" s="50">
        <f>'貼り付けシート（日射量等）'!G2421/3.6*10^3</f>
        <v>0</v>
      </c>
      <c r="G2424" s="50">
        <f>'貼り付けシート（日射量等）'!H2421/3.6*10^3</f>
        <v>0</v>
      </c>
      <c r="H2424" s="91">
        <f>RADIANS('貼り付けシート（日射量等）'!I2421)</f>
        <v>0</v>
      </c>
      <c r="I2424" s="91">
        <f>IF('貼り付けシート（日射量等）'!J2421&lt;0,RADIANS(360+('貼り付けシート（日射量等）'!J2421)),RADIANS('貼り付けシート（日射量等）'!J2421))</f>
        <v>0</v>
      </c>
    </row>
    <row r="2425" spans="1:9">
      <c r="A2425" s="20">
        <v>41740</v>
      </c>
      <c r="B2425" s="35" t="s">
        <v>379</v>
      </c>
      <c r="C2425" s="90">
        <f t="shared" si="111"/>
        <v>0</v>
      </c>
      <c r="D2425" s="90">
        <f t="shared" si="112"/>
        <v>0</v>
      </c>
      <c r="E2425" s="90">
        <f t="shared" si="113"/>
        <v>0</v>
      </c>
      <c r="F2425" s="50">
        <f>'貼り付けシート（日射量等）'!G2422/3.6*10^3</f>
        <v>0</v>
      </c>
      <c r="G2425" s="50">
        <f>'貼り付けシート（日射量等）'!H2422/3.6*10^3</f>
        <v>0</v>
      </c>
      <c r="H2425" s="91">
        <f>RADIANS('貼り付けシート（日射量等）'!I2422)</f>
        <v>0</v>
      </c>
      <c r="I2425" s="91">
        <f>IF('貼り付けシート（日射量等）'!J2422&lt;0,RADIANS(360+('貼り付けシート（日射量等）'!J2422)),RADIANS('貼り付けシート（日射量等）'!J2422))</f>
        <v>0</v>
      </c>
    </row>
    <row r="2426" spans="1:9">
      <c r="A2426" s="20">
        <v>41740</v>
      </c>
      <c r="B2426" s="35" t="s">
        <v>380</v>
      </c>
      <c r="C2426" s="90">
        <f t="shared" si="111"/>
        <v>0</v>
      </c>
      <c r="D2426" s="90">
        <f t="shared" si="112"/>
        <v>0</v>
      </c>
      <c r="E2426" s="90">
        <f t="shared" si="113"/>
        <v>0</v>
      </c>
      <c r="F2426" s="50">
        <f>'貼り付けシート（日射量等）'!G2423/3.6*10^3</f>
        <v>0</v>
      </c>
      <c r="G2426" s="50">
        <f>'貼り付けシート（日射量等）'!H2423/3.6*10^3</f>
        <v>0</v>
      </c>
      <c r="H2426" s="91">
        <f>RADIANS('貼り付けシート（日射量等）'!I2423)</f>
        <v>0</v>
      </c>
      <c r="I2426" s="91">
        <f>IF('貼り付けシート（日射量等）'!J2423&lt;0,RADIANS(360+('貼り付けシート（日射量等）'!J2423)),RADIANS('貼り付けシート（日射量等）'!J2423))</f>
        <v>0</v>
      </c>
    </row>
    <row r="2427" spans="1:9">
      <c r="A2427" s="20">
        <v>41740</v>
      </c>
      <c r="B2427" s="35" t="s">
        <v>381</v>
      </c>
      <c r="C2427" s="90">
        <f t="shared" si="111"/>
        <v>0</v>
      </c>
      <c r="D2427" s="90">
        <f t="shared" si="112"/>
        <v>0</v>
      </c>
      <c r="E2427" s="90">
        <f t="shared" si="113"/>
        <v>0</v>
      </c>
      <c r="F2427" s="50">
        <f>'貼り付けシート（日射量等）'!G2424/3.6*10^3</f>
        <v>0</v>
      </c>
      <c r="G2427" s="50">
        <f>'貼り付けシート（日射量等）'!H2424/3.6*10^3</f>
        <v>0</v>
      </c>
      <c r="H2427" s="91">
        <f>RADIANS('貼り付けシート（日射量等）'!I2424)</f>
        <v>0</v>
      </c>
      <c r="I2427" s="91">
        <f>IF('貼り付けシート（日射量等）'!J2424&lt;0,RADIANS(360+('貼り付けシート（日射量等）'!J2424)),RADIANS('貼り付けシート（日射量等）'!J2424))</f>
        <v>0</v>
      </c>
    </row>
    <row r="2428" spans="1:9">
      <c r="A2428" s="20">
        <v>41740</v>
      </c>
      <c r="B2428" s="35" t="s">
        <v>382</v>
      </c>
      <c r="C2428" s="90">
        <f t="shared" si="111"/>
        <v>0</v>
      </c>
      <c r="D2428" s="90">
        <f t="shared" si="112"/>
        <v>0</v>
      </c>
      <c r="E2428" s="90">
        <f t="shared" si="113"/>
        <v>0</v>
      </c>
      <c r="F2428" s="50">
        <f>'貼り付けシート（日射量等）'!G2425/3.6*10^3</f>
        <v>0</v>
      </c>
      <c r="G2428" s="50">
        <f>'貼り付けシート（日射量等）'!H2425/3.6*10^3</f>
        <v>0</v>
      </c>
      <c r="H2428" s="91">
        <f>RADIANS('貼り付けシート（日射量等）'!I2425)</f>
        <v>0</v>
      </c>
      <c r="I2428" s="91">
        <f>IF('貼り付けシート（日射量等）'!J2425&lt;0,RADIANS(360+('貼り付けシート（日射量等）'!J2425)),RADIANS('貼り付けシート（日射量等）'!J2425))</f>
        <v>0</v>
      </c>
    </row>
    <row r="2429" spans="1:9">
      <c r="A2429" s="20">
        <v>41740</v>
      </c>
      <c r="B2429" s="35" t="s">
        <v>383</v>
      </c>
      <c r="C2429" s="90">
        <f t="shared" si="111"/>
        <v>0</v>
      </c>
      <c r="D2429" s="90">
        <f t="shared" si="112"/>
        <v>0</v>
      </c>
      <c r="E2429" s="90">
        <f t="shared" si="113"/>
        <v>0</v>
      </c>
      <c r="F2429" s="50">
        <f>'貼り付けシート（日射量等）'!G2426/3.6*10^3</f>
        <v>0</v>
      </c>
      <c r="G2429" s="50">
        <f>'貼り付けシート（日射量等）'!H2426/3.6*10^3</f>
        <v>0</v>
      </c>
      <c r="H2429" s="91">
        <f>RADIANS('貼り付けシート（日射量等）'!I2426)</f>
        <v>0</v>
      </c>
      <c r="I2429" s="91">
        <f>IF('貼り付けシート（日射量等）'!J2426&lt;0,RADIANS(360+('貼り付けシート（日射量等）'!J2426)),RADIANS('貼り付けシート（日射量等）'!J2426))</f>
        <v>0</v>
      </c>
    </row>
    <row r="2430" spans="1:9">
      <c r="A2430" s="20">
        <v>41741</v>
      </c>
      <c r="B2430" s="35" t="s">
        <v>360</v>
      </c>
      <c r="C2430" s="90">
        <f t="shared" si="111"/>
        <v>0</v>
      </c>
      <c r="D2430" s="90">
        <f t="shared" si="112"/>
        <v>0</v>
      </c>
      <c r="E2430" s="90">
        <f t="shared" si="113"/>
        <v>0</v>
      </c>
      <c r="F2430" s="50">
        <f>'貼り付けシート（日射量等）'!G2427/3.6*10^3</f>
        <v>0</v>
      </c>
      <c r="G2430" s="50">
        <f>'貼り付けシート（日射量等）'!H2427/3.6*10^3</f>
        <v>0</v>
      </c>
      <c r="H2430" s="91">
        <f>RADIANS('貼り付けシート（日射量等）'!I2427)</f>
        <v>0</v>
      </c>
      <c r="I2430" s="91">
        <f>IF('貼り付けシート（日射量等）'!J2427&lt;0,RADIANS(360+('貼り付けシート（日射量等）'!J2427)),RADIANS('貼り付けシート（日射量等）'!J2427))</f>
        <v>0</v>
      </c>
    </row>
    <row r="2431" spans="1:9">
      <c r="A2431" s="20">
        <v>41741</v>
      </c>
      <c r="B2431" s="35" t="s">
        <v>361</v>
      </c>
      <c r="C2431" s="90">
        <f t="shared" si="111"/>
        <v>0</v>
      </c>
      <c r="D2431" s="90">
        <f t="shared" si="112"/>
        <v>0</v>
      </c>
      <c r="E2431" s="90">
        <f t="shared" si="113"/>
        <v>0</v>
      </c>
      <c r="F2431" s="50">
        <f>'貼り付けシート（日射量等）'!G2428/3.6*10^3</f>
        <v>0</v>
      </c>
      <c r="G2431" s="50">
        <f>'貼り付けシート（日射量等）'!H2428/3.6*10^3</f>
        <v>0</v>
      </c>
      <c r="H2431" s="91">
        <f>RADIANS('貼り付けシート（日射量等）'!I2428)</f>
        <v>0</v>
      </c>
      <c r="I2431" s="91">
        <f>IF('貼り付けシート（日射量等）'!J2428&lt;0,RADIANS(360+('貼り付けシート（日射量等）'!J2428)),RADIANS('貼り付けシート（日射量等）'!J2428))</f>
        <v>0</v>
      </c>
    </row>
    <row r="2432" spans="1:9">
      <c r="A2432" s="20">
        <v>41741</v>
      </c>
      <c r="B2432" s="35" t="s">
        <v>362</v>
      </c>
      <c r="C2432" s="90">
        <f t="shared" si="111"/>
        <v>0</v>
      </c>
      <c r="D2432" s="90">
        <f t="shared" si="112"/>
        <v>0</v>
      </c>
      <c r="E2432" s="90">
        <f t="shared" si="113"/>
        <v>0</v>
      </c>
      <c r="F2432" s="50">
        <f>'貼り付けシート（日射量等）'!G2429/3.6*10^3</f>
        <v>0</v>
      </c>
      <c r="G2432" s="50">
        <f>'貼り付けシート（日射量等）'!H2429/3.6*10^3</f>
        <v>0</v>
      </c>
      <c r="H2432" s="91">
        <f>RADIANS('貼り付けシート（日射量等）'!I2429)</f>
        <v>0</v>
      </c>
      <c r="I2432" s="91">
        <f>IF('貼り付けシート（日射量等）'!J2429&lt;0,RADIANS(360+('貼り付けシート（日射量等）'!J2429)),RADIANS('貼り付けシート（日射量等）'!J2429))</f>
        <v>0</v>
      </c>
    </row>
    <row r="2433" spans="1:9">
      <c r="A2433" s="20">
        <v>41741</v>
      </c>
      <c r="B2433" s="35" t="s">
        <v>363</v>
      </c>
      <c r="C2433" s="90">
        <f t="shared" si="111"/>
        <v>0</v>
      </c>
      <c r="D2433" s="90">
        <f t="shared" si="112"/>
        <v>0</v>
      </c>
      <c r="E2433" s="90">
        <f t="shared" si="113"/>
        <v>0</v>
      </c>
      <c r="F2433" s="50">
        <f>'貼り付けシート（日射量等）'!G2430/3.6*10^3</f>
        <v>0</v>
      </c>
      <c r="G2433" s="50">
        <f>'貼り付けシート（日射量等）'!H2430/3.6*10^3</f>
        <v>0</v>
      </c>
      <c r="H2433" s="91">
        <f>RADIANS('貼り付けシート（日射量等）'!I2430)</f>
        <v>0</v>
      </c>
      <c r="I2433" s="91">
        <f>IF('貼り付けシート（日射量等）'!J2430&lt;0,RADIANS(360+('貼り付けシート（日射量等）'!J2430)),RADIANS('貼り付けシート（日射量等）'!J2430))</f>
        <v>0</v>
      </c>
    </row>
    <row r="2434" spans="1:9">
      <c r="A2434" s="20">
        <v>41741</v>
      </c>
      <c r="B2434" s="35" t="s">
        <v>364</v>
      </c>
      <c r="C2434" s="90">
        <f t="shared" si="111"/>
        <v>2.6940175288693173</v>
      </c>
      <c r="D2434" s="90">
        <f t="shared" si="112"/>
        <v>0</v>
      </c>
      <c r="E2434" s="90">
        <f t="shared" si="113"/>
        <v>2.6940175288693173</v>
      </c>
      <c r="F2434" s="50">
        <f>'貼り付けシート（日射量等）'!G2431/3.6*10^3</f>
        <v>0</v>
      </c>
      <c r="G2434" s="50">
        <f>'貼り付けシート（日射量等）'!H2431/3.6*10^3</f>
        <v>2.7777777777777777</v>
      </c>
      <c r="H2434" s="91">
        <f>RADIANS('貼り付けシート（日射量等）'!I2431)</f>
        <v>0</v>
      </c>
      <c r="I2434" s="91">
        <f>IF('貼り付けシート（日射量等）'!J2431&lt;0,RADIANS(360+('貼り付けシート（日射量等）'!J2431)),RADIANS('貼り付けシート（日射量等）'!J2431))</f>
        <v>0</v>
      </c>
    </row>
    <row r="2435" spans="1:9">
      <c r="A2435" s="20">
        <v>41741</v>
      </c>
      <c r="B2435" s="35" t="s">
        <v>365</v>
      </c>
      <c r="C2435" s="90">
        <f t="shared" si="111"/>
        <v>35.095268677075765</v>
      </c>
      <c r="D2435" s="90">
        <f t="shared" si="112"/>
        <v>2.7670583306439536</v>
      </c>
      <c r="E2435" s="90">
        <f t="shared" si="113"/>
        <v>32.32821034643181</v>
      </c>
      <c r="F2435" s="50">
        <f>'貼り付けシート（日射量等）'!G2432/3.6*10^3</f>
        <v>19.444444444444446</v>
      </c>
      <c r="G2435" s="50">
        <f>'貼り付けシート（日射量等）'!H2432/3.6*10^3</f>
        <v>33.333333333333336</v>
      </c>
      <c r="H2435" s="91">
        <f>RADIANS('貼り付けシート（日射量等）'!I2432)</f>
        <v>0.17104226669544431</v>
      </c>
      <c r="I2435" s="91">
        <f>IF('貼り付けシート（日射量等）'!J2432&lt;0,RADIANS(360+('貼り付けシート（日射量等）'!J2432)),RADIANS('貼り付けシート（日射量等）'!J2432))</f>
        <v>4.6600291028248595</v>
      </c>
    </row>
    <row r="2436" spans="1:9">
      <c r="A2436" s="20">
        <v>41741</v>
      </c>
      <c r="B2436" s="35" t="s">
        <v>366</v>
      </c>
      <c r="C2436" s="90">
        <f t="shared" si="111"/>
        <v>80.109371660703857</v>
      </c>
      <c r="D2436" s="90">
        <f t="shared" si="112"/>
        <v>7.370898381232287</v>
      </c>
      <c r="E2436" s="90">
        <f t="shared" si="113"/>
        <v>72.738473279471563</v>
      </c>
      <c r="F2436" s="50">
        <f>'貼り付けシート（日射量等）'!G2433/3.6*10^3</f>
        <v>19.444444444444446</v>
      </c>
      <c r="G2436" s="50">
        <f>'貼り付けシート（日射量等）'!H2433/3.6*10^3</f>
        <v>75</v>
      </c>
      <c r="H2436" s="91">
        <f>RADIANS('貼り付けシート（日射量等）'!I2433)</f>
        <v>0.37175513067479221</v>
      </c>
      <c r="I2436" s="91">
        <f>IF('貼り付けシート（日射量等）'!J2433&lt;0,RADIANS(360+('貼り付けシート（日射量等）'!J2433)),RADIANS('貼り付けシート（日射量等）'!J2433))</f>
        <v>4.8310713695203047</v>
      </c>
    </row>
    <row r="2437" spans="1:9">
      <c r="A2437" s="20">
        <v>41741</v>
      </c>
      <c r="B2437" s="35" t="s">
        <v>367</v>
      </c>
      <c r="C2437" s="90">
        <f t="shared" si="111"/>
        <v>96.534903482983509</v>
      </c>
      <c r="D2437" s="90">
        <f t="shared" si="112"/>
        <v>4.9383075014267162</v>
      </c>
      <c r="E2437" s="90">
        <f t="shared" si="113"/>
        <v>91.596595981556789</v>
      </c>
      <c r="F2437" s="50">
        <f>'貼り付けシート（日射量等）'!G2434/3.6*10^3</f>
        <v>8.3333333333333339</v>
      </c>
      <c r="G2437" s="50">
        <f>'貼り付けシート（日射量等）'!H2434/3.6*10^3</f>
        <v>94.444444444444443</v>
      </c>
      <c r="H2437" s="91">
        <f>RADIANS('貼り付けシート（日射量等）'!I2434)</f>
        <v>0.56723200689815712</v>
      </c>
      <c r="I2437" s="91">
        <f>IF('貼り付けシート（日射量等）'!J2434&lt;0,RADIANS(360+('貼り付けシート（日射量等）'!J2434)),RADIANS('貼り付けシート（日射量等）'!J2434))</f>
        <v>5.0213122579876863</v>
      </c>
    </row>
    <row r="2438" spans="1:9">
      <c r="A2438" s="20">
        <v>41741</v>
      </c>
      <c r="B2438" s="35" t="s">
        <v>368</v>
      </c>
      <c r="C2438" s="90">
        <f t="shared" si="111"/>
        <v>107.76070115477269</v>
      </c>
      <c r="D2438" s="90">
        <f t="shared" si="112"/>
        <v>0</v>
      </c>
      <c r="E2438" s="90">
        <f t="shared" si="113"/>
        <v>107.76070115477269</v>
      </c>
      <c r="F2438" s="50">
        <f>'貼り付けシート（日射量等）'!G2435/3.6*10^3</f>
        <v>0</v>
      </c>
      <c r="G2438" s="50">
        <f>'貼り付けシート（日射量等）'!H2435/3.6*10^3</f>
        <v>111.11111111111111</v>
      </c>
      <c r="H2438" s="91">
        <f>RADIANS('貼り付けシート（日射量等）'!I2435)</f>
        <v>0.74874624910556731</v>
      </c>
      <c r="I2438" s="91">
        <f>IF('貼り付けシート（日射量等）'!J2435&lt;0,RADIANS(360+('貼り付けシート（日射量等）'!J2435)),RADIANS('貼り付けシート（日射量等）'!J2435))</f>
        <v>5.255186377754927</v>
      </c>
    </row>
    <row r="2439" spans="1:9">
      <c r="A2439" s="20">
        <v>41741</v>
      </c>
      <c r="B2439" s="35" t="s">
        <v>369</v>
      </c>
      <c r="C2439" s="90">
        <f t="shared" ref="C2439:C2502" si="114">IF(D2439&lt;0,E2439,D2439+E2439)</f>
        <v>154.83545530505728</v>
      </c>
      <c r="D2439" s="90">
        <f t="shared" ref="D2439:D2502" si="115">F2439*(SIN(H2439)*COS($O$5)+COS(H2439)*SIN($O$5)*COS($O$4-I2439))</f>
        <v>17.440561332722094</v>
      </c>
      <c r="E2439" s="90">
        <f t="shared" ref="E2439:E2502" si="116">G2439*(1+COS($O$5))/2</f>
        <v>137.39489397233518</v>
      </c>
      <c r="F2439" s="50">
        <f>'貼り付けシート（日射量等）'!G2436/3.6*10^3</f>
        <v>19.444444444444446</v>
      </c>
      <c r="G2439" s="50">
        <f>'貼り付けシート（日射量等）'!H2436/3.6*10^3</f>
        <v>141.66666666666666</v>
      </c>
      <c r="H2439" s="91">
        <f>RADIANS('貼り付けシート（日射量等）'!I2436)</f>
        <v>0.90233522328106841</v>
      </c>
      <c r="I2439" s="91">
        <f>IF('貼り付けシート（日射量等）'!J2436&lt;0,RADIANS(360+('貼り付けシート（日射量等）'!J2436)),RADIANS('貼り付けシート（日射量等）'!J2436))</f>
        <v>5.5641096553579228</v>
      </c>
    </row>
    <row r="2440" spans="1:9">
      <c r="A2440" s="20">
        <v>41741</v>
      </c>
      <c r="B2440" s="35" t="s">
        <v>370</v>
      </c>
      <c r="C2440" s="90">
        <f t="shared" si="114"/>
        <v>137.39489397233518</v>
      </c>
      <c r="D2440" s="90">
        <f t="shared" si="115"/>
        <v>0</v>
      </c>
      <c r="E2440" s="90">
        <f t="shared" si="116"/>
        <v>137.39489397233518</v>
      </c>
      <c r="F2440" s="50">
        <f>'貼り付けシート（日射量等）'!G2437/3.6*10^3</f>
        <v>0</v>
      </c>
      <c r="G2440" s="50">
        <f>'貼り付けシート（日射量等）'!H2437/3.6*10^3</f>
        <v>141.66666666666666</v>
      </c>
      <c r="H2440" s="91">
        <f>RADIANS('貼り付けシート（日射量等）'!I2437)</f>
        <v>1.0018189906447452</v>
      </c>
      <c r="I2440" s="91">
        <f>IF('貼り付けシート（日射量等）'!J2437&lt;0,RADIANS(360+('貼り付けシート（日射量等）'!J2437)),RADIANS('貼り付けシート（日射量等）'!J2437))</f>
        <v>5.9794980173325731</v>
      </c>
    </row>
    <row r="2441" spans="1:9">
      <c r="A2441" s="20">
        <v>41741</v>
      </c>
      <c r="B2441" s="35" t="s">
        <v>371</v>
      </c>
      <c r="C2441" s="90">
        <f t="shared" si="114"/>
        <v>172.55802745736389</v>
      </c>
      <c r="D2441" s="90">
        <f t="shared" si="115"/>
        <v>24.387063369551427</v>
      </c>
      <c r="E2441" s="90">
        <f t="shared" si="116"/>
        <v>148.17096408781248</v>
      </c>
      <c r="F2441" s="50">
        <f>'貼り付けシート（日射量等）'!G2438/3.6*10^3</f>
        <v>24.999999999999996</v>
      </c>
      <c r="G2441" s="50">
        <f>'貼り付けシート（日射量等）'!H2438/3.6*10^3</f>
        <v>152.7777777777778</v>
      </c>
      <c r="H2441" s="91">
        <f>RADIANS('貼り付けシート（日射量等）'!I2438)</f>
        <v>1.0140362954087054</v>
      </c>
      <c r="I2441" s="91">
        <f>IF('貼り付けシート（日射量等）'!J2438&lt;0,RADIANS(360+('貼り付けシート（日射量等）'!J2438)),RADIANS('貼り付けシート（日射量等）'!J2438))</f>
        <v>0.18325957145940461</v>
      </c>
    </row>
    <row r="2442" spans="1:9">
      <c r="A2442" s="20">
        <v>41741</v>
      </c>
      <c r="B2442" s="35" t="s">
        <v>372</v>
      </c>
      <c r="C2442" s="90">
        <f t="shared" si="114"/>
        <v>160.95405156639669</v>
      </c>
      <c r="D2442" s="90">
        <f t="shared" si="115"/>
        <v>12.783087478584221</v>
      </c>
      <c r="E2442" s="90">
        <f t="shared" si="116"/>
        <v>148.17096408781248</v>
      </c>
      <c r="F2442" s="50">
        <f>'貼り付けシート（日射量等）'!G2439/3.6*10^3</f>
        <v>13.888888888888889</v>
      </c>
      <c r="G2442" s="50">
        <f>'貼り付けシート（日射量等）'!H2439/3.6*10^3</f>
        <v>152.7777777777778</v>
      </c>
      <c r="H2442" s="91">
        <f>RADIANS('貼り付けシート（日射量等）'!I2439)</f>
        <v>0.93375114981696627</v>
      </c>
      <c r="I2442" s="91">
        <f>IF('貼り付けシート（日射量等）'!J2439&lt;0,RADIANS(360+('貼り付けシート（日射量等）'!J2439)),RADIANS('貼り付けシート（日射量等）'!J2439))</f>
        <v>0.62482787221396996</v>
      </c>
    </row>
    <row r="2443" spans="1:9">
      <c r="A2443" s="20">
        <v>41741</v>
      </c>
      <c r="B2443" s="35" t="s">
        <v>373</v>
      </c>
      <c r="C2443" s="90">
        <f t="shared" si="114"/>
        <v>91.596595981556789</v>
      </c>
      <c r="D2443" s="90">
        <f t="shared" si="115"/>
        <v>0</v>
      </c>
      <c r="E2443" s="90">
        <f t="shared" si="116"/>
        <v>91.596595981556789</v>
      </c>
      <c r="F2443" s="50">
        <f>'貼り付けシート（日射量等）'!G2440/3.6*10^3</f>
        <v>0</v>
      </c>
      <c r="G2443" s="50">
        <f>'貼り付けシート（日射量等）'!H2440/3.6*10^3</f>
        <v>94.444444444444443</v>
      </c>
      <c r="H2443" s="91">
        <f>RADIANS('貼り付けシート（日射量等）'!I2440)</f>
        <v>0.79063415115343127</v>
      </c>
      <c r="I2443" s="91">
        <f>IF('貼り付けシート（日射量等）'!J2440&lt;0,RADIANS(360+('貼り付けシート（日射量等）'!J2440)),RADIANS('貼り付けシート（日射量等）'!J2440))</f>
        <v>0.95993108859688125</v>
      </c>
    </row>
    <row r="2444" spans="1:9">
      <c r="A2444" s="20">
        <v>41741</v>
      </c>
      <c r="B2444" s="35" t="s">
        <v>374</v>
      </c>
      <c r="C2444" s="90">
        <f t="shared" si="114"/>
        <v>73.605091823686806</v>
      </c>
      <c r="D2444" s="90">
        <f t="shared" si="115"/>
        <v>3.5606360730845572</v>
      </c>
      <c r="E2444" s="90">
        <f t="shared" si="116"/>
        <v>70.044455750602253</v>
      </c>
      <c r="F2444" s="50">
        <f>'貼り付けシート（日射量等）'!G2441/3.6*10^3</f>
        <v>5.5555555555555554</v>
      </c>
      <c r="G2444" s="50">
        <f>'貼り付けシート（日射量等）'!H2441/3.6*10^3</f>
        <v>72.222222222222229</v>
      </c>
      <c r="H2444" s="91">
        <f>RADIANS('貼り付けシート（日射量等）'!I2441)</f>
        <v>0.61435589670200408</v>
      </c>
      <c r="I2444" s="91">
        <f>IF('貼り付けシート（日射量等）'!J2441&lt;0,RADIANS(360+('貼り付けシート（日射量等）'!J2441)),RADIANS('貼り付けシート（日射量等）'!J2441))</f>
        <v>1.2077678423800762</v>
      </c>
    </row>
    <row r="2445" spans="1:9">
      <c r="A2445" s="20">
        <v>41741</v>
      </c>
      <c r="B2445" s="35" t="s">
        <v>375</v>
      </c>
      <c r="C2445" s="90">
        <f t="shared" si="114"/>
        <v>49.699806462941098</v>
      </c>
      <c r="D2445" s="90">
        <f t="shared" si="115"/>
        <v>1.2074909432933967</v>
      </c>
      <c r="E2445" s="90">
        <f t="shared" si="116"/>
        <v>48.492315519647704</v>
      </c>
      <c r="F2445" s="50">
        <f>'貼り付けシート（日射量等）'!G2442/3.6*10^3</f>
        <v>2.7777777777777777</v>
      </c>
      <c r="G2445" s="50">
        <f>'貼り付けシート（日射量等）'!H2442/3.6*10^3</f>
        <v>49.999999999999993</v>
      </c>
      <c r="H2445" s="91">
        <f>RADIANS('貼り付けシート（日射量等）'!I2442)</f>
        <v>0.42062434973063345</v>
      </c>
      <c r="I2445" s="91">
        <f>IF('貼り付けシート（日射量等）'!J2442&lt;0,RADIANS(360+('貼り付けシート（日射量等）'!J2442)),RADIANS('貼り付けシート（日射量等）'!J2442))</f>
        <v>1.4067353771074296</v>
      </c>
    </row>
    <row r="2446" spans="1:9">
      <c r="A2446" s="20">
        <v>41741</v>
      </c>
      <c r="B2446" s="35" t="s">
        <v>376</v>
      </c>
      <c r="C2446" s="90">
        <f t="shared" si="114"/>
        <v>28.068474840691181</v>
      </c>
      <c r="D2446" s="90">
        <f t="shared" si="115"/>
        <v>1.1282995519980068</v>
      </c>
      <c r="E2446" s="90">
        <f t="shared" si="116"/>
        <v>26.940175288693172</v>
      </c>
      <c r="F2446" s="50">
        <f>'貼り付けシート（日射量等）'!G2443/3.6*10^3</f>
        <v>5.5555555555555554</v>
      </c>
      <c r="G2446" s="50">
        <f>'貼り付けシート（日射量等）'!H2443/3.6*10^3</f>
        <v>27.777777777777779</v>
      </c>
      <c r="H2446" s="91">
        <f>RADIANS('貼り付けシート（日射量等）'!I2443)</f>
        <v>0.22165681500327983</v>
      </c>
      <c r="I2446" s="91">
        <f>IF('貼り付けシート（日射量等）'!J2443&lt;0,RADIANS(360+('貼り付けシート（日射量等）'!J2443)),RADIANS('貼り付けシート（日射量等）'!J2443))</f>
        <v>1.5812683023068625</v>
      </c>
    </row>
    <row r="2447" spans="1:9">
      <c r="A2447" s="20">
        <v>41741</v>
      </c>
      <c r="B2447" s="35" t="s">
        <v>377</v>
      </c>
      <c r="C2447" s="90">
        <f t="shared" si="114"/>
        <v>5.3880350577386347</v>
      </c>
      <c r="D2447" s="90">
        <f t="shared" si="115"/>
        <v>-0.21795466142423295</v>
      </c>
      <c r="E2447" s="90">
        <f t="shared" si="116"/>
        <v>5.3880350577386347</v>
      </c>
      <c r="F2447" s="50">
        <f>'貼り付けシート（日射量等）'!G2444/3.6*10^3</f>
        <v>5.5555555555555554</v>
      </c>
      <c r="G2447" s="50">
        <f>'貼り付けシート（日射量等）'!H2444/3.6*10^3</f>
        <v>5.5555555555555554</v>
      </c>
      <c r="H2447" s="91">
        <f>RADIANS('貼り付けシート（日射量等）'!I2444)</f>
        <v>2.2689280275926284E-2</v>
      </c>
      <c r="I2447" s="91">
        <f>IF('貼り付けシート（日射量等）'!J2444&lt;0,RADIANS(360+('貼り付けシート（日射量等）'!J2444)),RADIANS('貼り付けシート（日射量等）'!J2444))</f>
        <v>1.7488199104983182</v>
      </c>
    </row>
    <row r="2448" spans="1:9">
      <c r="A2448" s="20">
        <v>41741</v>
      </c>
      <c r="B2448" s="35" t="s">
        <v>378</v>
      </c>
      <c r="C2448" s="90">
        <f t="shared" si="114"/>
        <v>0</v>
      </c>
      <c r="D2448" s="90">
        <f t="shared" si="115"/>
        <v>0</v>
      </c>
      <c r="E2448" s="90">
        <f t="shared" si="116"/>
        <v>0</v>
      </c>
      <c r="F2448" s="50">
        <f>'貼り付けシート（日射量等）'!G2445/3.6*10^3</f>
        <v>0</v>
      </c>
      <c r="G2448" s="50">
        <f>'貼り付けシート（日射量等）'!H2445/3.6*10^3</f>
        <v>0</v>
      </c>
      <c r="H2448" s="91">
        <f>RADIANS('貼り付けシート（日射量等）'!I2445)</f>
        <v>0</v>
      </c>
      <c r="I2448" s="91">
        <f>IF('貼り付けシート（日射量等）'!J2445&lt;0,RADIANS(360+('貼り付けシート（日射量等）'!J2445)),RADIANS('貼り付けシート（日射量等）'!J2445))</f>
        <v>0</v>
      </c>
    </row>
    <row r="2449" spans="1:9">
      <c r="A2449" s="20">
        <v>41741</v>
      </c>
      <c r="B2449" s="35" t="s">
        <v>379</v>
      </c>
      <c r="C2449" s="90">
        <f t="shared" si="114"/>
        <v>0</v>
      </c>
      <c r="D2449" s="90">
        <f t="shared" si="115"/>
        <v>0</v>
      </c>
      <c r="E2449" s="90">
        <f t="shared" si="116"/>
        <v>0</v>
      </c>
      <c r="F2449" s="50">
        <f>'貼り付けシート（日射量等）'!G2446/3.6*10^3</f>
        <v>0</v>
      </c>
      <c r="G2449" s="50">
        <f>'貼り付けシート（日射量等）'!H2446/3.6*10^3</f>
        <v>0</v>
      </c>
      <c r="H2449" s="91">
        <f>RADIANS('貼り付けシート（日射量等）'!I2446)</f>
        <v>0</v>
      </c>
      <c r="I2449" s="91">
        <f>IF('貼り付けシート（日射量等）'!J2446&lt;0,RADIANS(360+('貼り付けシート（日射量等）'!J2446)),RADIANS('貼り付けシート（日射量等）'!J2446))</f>
        <v>0</v>
      </c>
    </row>
    <row r="2450" spans="1:9">
      <c r="A2450" s="20">
        <v>41741</v>
      </c>
      <c r="B2450" s="35" t="s">
        <v>380</v>
      </c>
      <c r="C2450" s="90">
        <f t="shared" si="114"/>
        <v>0</v>
      </c>
      <c r="D2450" s="90">
        <f t="shared" si="115"/>
        <v>0</v>
      </c>
      <c r="E2450" s="90">
        <f t="shared" si="116"/>
        <v>0</v>
      </c>
      <c r="F2450" s="50">
        <f>'貼り付けシート（日射量等）'!G2447/3.6*10^3</f>
        <v>0</v>
      </c>
      <c r="G2450" s="50">
        <f>'貼り付けシート（日射量等）'!H2447/3.6*10^3</f>
        <v>0</v>
      </c>
      <c r="H2450" s="91">
        <f>RADIANS('貼り付けシート（日射量等）'!I2447)</f>
        <v>0</v>
      </c>
      <c r="I2450" s="91">
        <f>IF('貼り付けシート（日射量等）'!J2447&lt;0,RADIANS(360+('貼り付けシート（日射量等）'!J2447)),RADIANS('貼り付けシート（日射量等）'!J2447))</f>
        <v>0</v>
      </c>
    </row>
    <row r="2451" spans="1:9">
      <c r="A2451" s="20">
        <v>41741</v>
      </c>
      <c r="B2451" s="35" t="s">
        <v>381</v>
      </c>
      <c r="C2451" s="90">
        <f t="shared" si="114"/>
        <v>0</v>
      </c>
      <c r="D2451" s="90">
        <f t="shared" si="115"/>
        <v>0</v>
      </c>
      <c r="E2451" s="90">
        <f t="shared" si="116"/>
        <v>0</v>
      </c>
      <c r="F2451" s="50">
        <f>'貼り付けシート（日射量等）'!G2448/3.6*10^3</f>
        <v>0</v>
      </c>
      <c r="G2451" s="50">
        <f>'貼り付けシート（日射量等）'!H2448/3.6*10^3</f>
        <v>0</v>
      </c>
      <c r="H2451" s="91">
        <f>RADIANS('貼り付けシート（日射量等）'!I2448)</f>
        <v>0</v>
      </c>
      <c r="I2451" s="91">
        <f>IF('貼り付けシート（日射量等）'!J2448&lt;0,RADIANS(360+('貼り付けシート（日射量等）'!J2448)),RADIANS('貼り付けシート（日射量等）'!J2448))</f>
        <v>0</v>
      </c>
    </row>
    <row r="2452" spans="1:9">
      <c r="A2452" s="20">
        <v>41741</v>
      </c>
      <c r="B2452" s="35" t="s">
        <v>382</v>
      </c>
      <c r="C2452" s="90">
        <f t="shared" si="114"/>
        <v>0</v>
      </c>
      <c r="D2452" s="90">
        <f t="shared" si="115"/>
        <v>0</v>
      </c>
      <c r="E2452" s="90">
        <f t="shared" si="116"/>
        <v>0</v>
      </c>
      <c r="F2452" s="50">
        <f>'貼り付けシート（日射量等）'!G2449/3.6*10^3</f>
        <v>0</v>
      </c>
      <c r="G2452" s="50">
        <f>'貼り付けシート（日射量等）'!H2449/3.6*10^3</f>
        <v>0</v>
      </c>
      <c r="H2452" s="91">
        <f>RADIANS('貼り付けシート（日射量等）'!I2449)</f>
        <v>0</v>
      </c>
      <c r="I2452" s="91">
        <f>IF('貼り付けシート（日射量等）'!J2449&lt;0,RADIANS(360+('貼り付けシート（日射量等）'!J2449)),RADIANS('貼り付けシート（日射量等）'!J2449))</f>
        <v>0</v>
      </c>
    </row>
    <row r="2453" spans="1:9">
      <c r="A2453" s="20">
        <v>41741</v>
      </c>
      <c r="B2453" s="35" t="s">
        <v>383</v>
      </c>
      <c r="C2453" s="90">
        <f t="shared" si="114"/>
        <v>0</v>
      </c>
      <c r="D2453" s="90">
        <f t="shared" si="115"/>
        <v>0</v>
      </c>
      <c r="E2453" s="90">
        <f t="shared" si="116"/>
        <v>0</v>
      </c>
      <c r="F2453" s="50">
        <f>'貼り付けシート（日射量等）'!G2450/3.6*10^3</f>
        <v>0</v>
      </c>
      <c r="G2453" s="50">
        <f>'貼り付けシート（日射量等）'!H2450/3.6*10^3</f>
        <v>0</v>
      </c>
      <c r="H2453" s="91">
        <f>RADIANS('貼り付けシート（日射量等）'!I2450)</f>
        <v>0</v>
      </c>
      <c r="I2453" s="91">
        <f>IF('貼り付けシート（日射量等）'!J2450&lt;0,RADIANS(360+('貼り付けシート（日射量等）'!J2450)),RADIANS('貼り付けシート（日射量等）'!J2450))</f>
        <v>0</v>
      </c>
    </row>
    <row r="2454" spans="1:9">
      <c r="A2454" s="20">
        <v>41742</v>
      </c>
      <c r="B2454" s="35" t="s">
        <v>360</v>
      </c>
      <c r="C2454" s="90">
        <f t="shared" si="114"/>
        <v>0</v>
      </c>
      <c r="D2454" s="90">
        <f t="shared" si="115"/>
        <v>0</v>
      </c>
      <c r="E2454" s="90">
        <f t="shared" si="116"/>
        <v>0</v>
      </c>
      <c r="F2454" s="50">
        <f>'貼り付けシート（日射量等）'!G2451/3.6*10^3</f>
        <v>0</v>
      </c>
      <c r="G2454" s="50">
        <f>'貼り付けシート（日射量等）'!H2451/3.6*10^3</f>
        <v>0</v>
      </c>
      <c r="H2454" s="91">
        <f>RADIANS('貼り付けシート（日射量等）'!I2451)</f>
        <v>0</v>
      </c>
      <c r="I2454" s="91">
        <f>IF('貼り付けシート（日射量等）'!J2451&lt;0,RADIANS(360+('貼り付けシート（日射量等）'!J2451)),RADIANS('貼り付けシート（日射量等）'!J2451))</f>
        <v>0</v>
      </c>
    </row>
    <row r="2455" spans="1:9">
      <c r="A2455" s="20">
        <v>41742</v>
      </c>
      <c r="B2455" s="35" t="s">
        <v>361</v>
      </c>
      <c r="C2455" s="90">
        <f t="shared" si="114"/>
        <v>0</v>
      </c>
      <c r="D2455" s="90">
        <f t="shared" si="115"/>
        <v>0</v>
      </c>
      <c r="E2455" s="90">
        <f t="shared" si="116"/>
        <v>0</v>
      </c>
      <c r="F2455" s="50">
        <f>'貼り付けシート（日射量等）'!G2452/3.6*10^3</f>
        <v>0</v>
      </c>
      <c r="G2455" s="50">
        <f>'貼り付けシート（日射量等）'!H2452/3.6*10^3</f>
        <v>0</v>
      </c>
      <c r="H2455" s="91">
        <f>RADIANS('貼り付けシート（日射量等）'!I2452)</f>
        <v>0</v>
      </c>
      <c r="I2455" s="91">
        <f>IF('貼り付けシート（日射量等）'!J2452&lt;0,RADIANS(360+('貼り付けシート（日射量等）'!J2452)),RADIANS('貼り付けシート（日射量等）'!J2452))</f>
        <v>0</v>
      </c>
    </row>
    <row r="2456" spans="1:9">
      <c r="A2456" s="20">
        <v>41742</v>
      </c>
      <c r="B2456" s="35" t="s">
        <v>362</v>
      </c>
      <c r="C2456" s="90">
        <f t="shared" si="114"/>
        <v>0</v>
      </c>
      <c r="D2456" s="90">
        <f t="shared" si="115"/>
        <v>0</v>
      </c>
      <c r="E2456" s="90">
        <f t="shared" si="116"/>
        <v>0</v>
      </c>
      <c r="F2456" s="50">
        <f>'貼り付けシート（日射量等）'!G2453/3.6*10^3</f>
        <v>0</v>
      </c>
      <c r="G2456" s="50">
        <f>'貼り付けシート（日射量等）'!H2453/3.6*10^3</f>
        <v>0</v>
      </c>
      <c r="H2456" s="91">
        <f>RADIANS('貼り付けシート（日射量等）'!I2453)</f>
        <v>0</v>
      </c>
      <c r="I2456" s="91">
        <f>IF('貼り付けシート（日射量等）'!J2453&lt;0,RADIANS(360+('貼り付けシート（日射量等）'!J2453)),RADIANS('貼り付けシート（日射量等）'!J2453))</f>
        <v>0</v>
      </c>
    </row>
    <row r="2457" spans="1:9">
      <c r="A2457" s="20">
        <v>41742</v>
      </c>
      <c r="B2457" s="35" t="s">
        <v>363</v>
      </c>
      <c r="C2457" s="90">
        <f t="shared" si="114"/>
        <v>0</v>
      </c>
      <c r="D2457" s="90">
        <f t="shared" si="115"/>
        <v>0</v>
      </c>
      <c r="E2457" s="90">
        <f t="shared" si="116"/>
        <v>0</v>
      </c>
      <c r="F2457" s="50">
        <f>'貼り付けシート（日射量等）'!G2454/3.6*10^3</f>
        <v>0</v>
      </c>
      <c r="G2457" s="50">
        <f>'貼り付けシート（日射量等）'!H2454/3.6*10^3</f>
        <v>0</v>
      </c>
      <c r="H2457" s="91">
        <f>RADIANS('貼り付けシート（日射量等）'!I2454)</f>
        <v>0</v>
      </c>
      <c r="I2457" s="91">
        <f>IF('貼り付けシート（日射量等）'!J2454&lt;0,RADIANS(360+('貼り付けシート（日射量等）'!J2454)),RADIANS('貼り付けシート（日射量等）'!J2454))</f>
        <v>0</v>
      </c>
    </row>
    <row r="2458" spans="1:9">
      <c r="A2458" s="20">
        <v>41742</v>
      </c>
      <c r="B2458" s="35" t="s">
        <v>364</v>
      </c>
      <c r="C2458" s="90">
        <f t="shared" si="114"/>
        <v>2.6940175288693173</v>
      </c>
      <c r="D2458" s="90">
        <f t="shared" si="115"/>
        <v>0</v>
      </c>
      <c r="E2458" s="90">
        <f t="shared" si="116"/>
        <v>2.6940175288693173</v>
      </c>
      <c r="F2458" s="50">
        <f>'貼り付けシート（日射量等）'!G2455/3.6*10^3</f>
        <v>0</v>
      </c>
      <c r="G2458" s="50">
        <f>'貼り付けシート（日射量等）'!H2455/3.6*10^3</f>
        <v>2.7777777777777777</v>
      </c>
      <c r="H2458" s="91">
        <f>RADIANS('貼り付けシート（日射量等）'!I2455)</f>
        <v>0</v>
      </c>
      <c r="I2458" s="91">
        <f>IF('貼り付けシート（日射量等）'!J2455&lt;0,RADIANS(360+('貼り付けシート（日射量等）'!J2455)),RADIANS('貼り付けシート（日射量等）'!J2455))</f>
        <v>0</v>
      </c>
    </row>
    <row r="2459" spans="1:9">
      <c r="A2459" s="20">
        <v>41742</v>
      </c>
      <c r="B2459" s="35" t="s">
        <v>365</v>
      </c>
      <c r="C2459" s="90">
        <f t="shared" si="114"/>
        <v>42.159263469646518</v>
      </c>
      <c r="D2459" s="90">
        <f t="shared" si="115"/>
        <v>4.443018065476072</v>
      </c>
      <c r="E2459" s="90">
        <f t="shared" si="116"/>
        <v>37.716245404170444</v>
      </c>
      <c r="F2459" s="50">
        <f>'貼り付けシート（日射量等）'!G2456/3.6*10^3</f>
        <v>30.555555555555554</v>
      </c>
      <c r="G2459" s="50">
        <f>'貼り付けシート（日射量等）'!H2456/3.6*10^3</f>
        <v>38.888888888888893</v>
      </c>
      <c r="H2459" s="91">
        <f>RADIANS('貼り付けシート（日射量等）'!I2456)</f>
        <v>0.17627825445142728</v>
      </c>
      <c r="I2459" s="91">
        <f>IF('貼り付けシート（日射量等）'!J2456&lt;0,RADIANS(360+('貼り付けシート（日射量等）'!J2456)),RADIANS('貼り付けシート（日射量等）'!J2456))</f>
        <v>4.6547931150688768</v>
      </c>
    </row>
    <row r="2460" spans="1:9">
      <c r="A2460" s="20">
        <v>41742</v>
      </c>
      <c r="B2460" s="35" t="s">
        <v>366</v>
      </c>
      <c r="C2460" s="90">
        <f t="shared" si="114"/>
        <v>94.081826739582041</v>
      </c>
      <c r="D2460" s="90">
        <f t="shared" si="115"/>
        <v>10.567283344633193</v>
      </c>
      <c r="E2460" s="90">
        <f t="shared" si="116"/>
        <v>83.514543394948845</v>
      </c>
      <c r="F2460" s="50">
        <f>'貼り付けシート（日射量等）'!G2457/3.6*10^3</f>
        <v>27.777777777777779</v>
      </c>
      <c r="G2460" s="50">
        <f>'貼り付けシート（日射量等）'!H2457/3.6*10^3</f>
        <v>86.111111111111114</v>
      </c>
      <c r="H2460" s="91">
        <f>RADIANS('貼り付けシート（日射量等）'!I2457)</f>
        <v>0.37524578917878088</v>
      </c>
      <c r="I2460" s="91">
        <f>IF('貼り付けシート（日射量等）'!J2457&lt;0,RADIANS(360+('貼り付けシート（日射量等）'!J2457)),RADIANS('貼り付けシート（日射量等）'!J2457))</f>
        <v>4.8258353817643211</v>
      </c>
    </row>
    <row r="2461" spans="1:9">
      <c r="A2461" s="20">
        <v>41742</v>
      </c>
      <c r="B2461" s="35" t="s">
        <v>367</v>
      </c>
      <c r="C2461" s="90">
        <f t="shared" si="114"/>
        <v>149.54407296867987</v>
      </c>
      <c r="D2461" s="90">
        <f t="shared" si="115"/>
        <v>14.843196525214026</v>
      </c>
      <c r="E2461" s="90">
        <f t="shared" si="116"/>
        <v>134.70087644346586</v>
      </c>
      <c r="F2461" s="50">
        <f>'貼り付けシート（日射量等）'!G2458/3.6*10^3</f>
        <v>24.999999999999996</v>
      </c>
      <c r="G2461" s="50">
        <f>'貼り付けシート（日射量等）'!H2458/3.6*10^3</f>
        <v>138.88888888888889</v>
      </c>
      <c r="H2461" s="91">
        <f>RADIANS('貼り付けシート（日射量等）'!I2458)</f>
        <v>0.57072266540214578</v>
      </c>
      <c r="I2461" s="91">
        <f>IF('貼り付けシート（日射量等）'!J2458&lt;0,RADIANS(360+('貼り付けシート（日射量等）'!J2458)),RADIANS('貼り付けシート（日射量等）'!J2458))</f>
        <v>5.0160762702317028</v>
      </c>
    </row>
    <row r="2462" spans="1:9">
      <c r="A2462" s="20">
        <v>41742</v>
      </c>
      <c r="B2462" s="35" t="s">
        <v>368</v>
      </c>
      <c r="C2462" s="90">
        <f t="shared" si="114"/>
        <v>200.3249117818537</v>
      </c>
      <c r="D2462" s="90">
        <f t="shared" si="115"/>
        <v>17.131719818740137</v>
      </c>
      <c r="E2462" s="90">
        <f t="shared" si="116"/>
        <v>183.19319196311358</v>
      </c>
      <c r="F2462" s="50">
        <f>'貼り付けシート（日射量等）'!G2459/3.6*10^3</f>
        <v>22.222222222222221</v>
      </c>
      <c r="G2462" s="50">
        <f>'貼り付けシート（日射量等）'!H2459/3.6*10^3</f>
        <v>188.88888888888889</v>
      </c>
      <c r="H2462" s="91">
        <f>RADIANS('貼り付けシート（日射量等）'!I2459)</f>
        <v>0.75398223686155041</v>
      </c>
      <c r="I2462" s="91">
        <f>IF('貼り付けシート（日射量等）'!J2459&lt;0,RADIANS(360+('貼り付けシート（日射量等）'!J2459)),RADIANS('貼り付けシート（日射量等）'!J2459))</f>
        <v>5.2499503899989435</v>
      </c>
    </row>
    <row r="2463" spans="1:9">
      <c r="A2463" s="20">
        <v>41742</v>
      </c>
      <c r="B2463" s="35" t="s">
        <v>369</v>
      </c>
      <c r="C2463" s="90">
        <f t="shared" si="114"/>
        <v>243.19023265318512</v>
      </c>
      <c r="D2463" s="90">
        <f t="shared" si="115"/>
        <v>24.974812814770424</v>
      </c>
      <c r="E2463" s="90">
        <f t="shared" si="116"/>
        <v>218.2154198384147</v>
      </c>
      <c r="F2463" s="50">
        <f>'貼り付けシート（日射量等）'!G2460/3.6*10^3</f>
        <v>27.777777777777779</v>
      </c>
      <c r="G2463" s="50">
        <f>'貼り付けシート（日射量等）'!H2460/3.6*10^3</f>
        <v>225</v>
      </c>
      <c r="H2463" s="91">
        <f>RADIANS('貼り付けシート（日射量等）'!I2460)</f>
        <v>0.90931654028904574</v>
      </c>
      <c r="I2463" s="91">
        <f>IF('貼り付けシート（日射量等）'!J2460&lt;0,RADIANS(360+('貼り付けシート（日射量等）'!J2460)),RADIANS('貼り付けシート（日射量等）'!J2460))</f>
        <v>5.5606189968539343</v>
      </c>
    </row>
    <row r="2464" spans="1:9">
      <c r="A2464" s="20">
        <v>41742</v>
      </c>
      <c r="B2464" s="35" t="s">
        <v>370</v>
      </c>
      <c r="C2464" s="90">
        <f t="shared" si="114"/>
        <v>263.9923200928875</v>
      </c>
      <c r="D2464" s="90">
        <f t="shared" si="115"/>
        <v>26.918777552387603</v>
      </c>
      <c r="E2464" s="90">
        <f t="shared" si="116"/>
        <v>237.07354254049991</v>
      </c>
      <c r="F2464" s="50">
        <f>'貼り付けシート（日射量等）'!G2461/3.6*10^3</f>
        <v>27.777777777777779</v>
      </c>
      <c r="G2464" s="50">
        <f>'貼り付けシート（日射量等）'!H2461/3.6*10^3</f>
        <v>244.44444444444443</v>
      </c>
      <c r="H2464" s="91">
        <f>RADIANS('貼り付けシート（日射量等）'!I2461)</f>
        <v>1.0088003076527223</v>
      </c>
      <c r="I2464" s="91">
        <f>IF('貼り付けシート（日射量等）'!J2461&lt;0,RADIANS(360+('貼り付けシート（日射量等）'!J2461)),RADIANS('貼り付けシート（日射量等）'!J2461))</f>
        <v>5.9794980173325731</v>
      </c>
    </row>
    <row r="2465" spans="1:9">
      <c r="A2465" s="20">
        <v>41742</v>
      </c>
      <c r="B2465" s="35" t="s">
        <v>371</v>
      </c>
      <c r="C2465" s="90">
        <f t="shared" si="114"/>
        <v>269.58382431077541</v>
      </c>
      <c r="D2465" s="90">
        <f t="shared" si="115"/>
        <v>27.122246712536864</v>
      </c>
      <c r="E2465" s="90">
        <f t="shared" si="116"/>
        <v>242.46157759823856</v>
      </c>
      <c r="F2465" s="50">
        <f>'貼り付けシート（日射量等）'!G2462/3.6*10^3</f>
        <v>27.777777777777779</v>
      </c>
      <c r="G2465" s="50">
        <f>'貼り付けシート（日射量等）'!H2462/3.6*10^3</f>
        <v>250</v>
      </c>
      <c r="H2465" s="91">
        <f>RADIANS('貼り付けシート（日射量等）'!I2462)</f>
        <v>1.0192722831646885</v>
      </c>
      <c r="I2465" s="91">
        <f>IF('貼り付けシート（日射量等）'!J2462&lt;0,RADIANS(360+('貼り付けシート（日射量等）'!J2462)),RADIANS('貼り付けシート（日射量等）'!J2462))</f>
        <v>0.1884955592153876</v>
      </c>
    </row>
    <row r="2466" spans="1:9">
      <c r="A2466" s="20">
        <v>41742</v>
      </c>
      <c r="B2466" s="35" t="s">
        <v>372</v>
      </c>
      <c r="C2466" s="90">
        <f t="shared" si="114"/>
        <v>302.26636052237893</v>
      </c>
      <c r="D2466" s="90">
        <f t="shared" si="115"/>
        <v>40.946660222055144</v>
      </c>
      <c r="E2466" s="90">
        <f t="shared" si="116"/>
        <v>261.3197003003238</v>
      </c>
      <c r="F2466" s="50">
        <f>'貼り付けシート（日射量等）'!G2463/3.6*10^3</f>
        <v>44.444444444444443</v>
      </c>
      <c r="G2466" s="50">
        <f>'貼り付けシート（日射量等）'!H2463/3.6*10^3</f>
        <v>269.44444444444446</v>
      </c>
      <c r="H2466" s="91">
        <f>RADIANS('貼り付けシート（日射量等）'!I2463)</f>
        <v>0.93898713757294927</v>
      </c>
      <c r="I2466" s="91">
        <f>IF('貼り付けシート（日射量等）'!J2463&lt;0,RADIANS(360+('貼り付けシート（日射量等）'!J2463)),RADIANS('貼り付けシート（日射量等）'!J2463))</f>
        <v>0.6318091892219474</v>
      </c>
    </row>
    <row r="2467" spans="1:9">
      <c r="A2467" s="20">
        <v>41742</v>
      </c>
      <c r="B2467" s="35" t="s">
        <v>373</v>
      </c>
      <c r="C2467" s="90">
        <f t="shared" si="114"/>
        <v>354.16189004288657</v>
      </c>
      <c r="D2467" s="90">
        <f t="shared" si="115"/>
        <v>87.454154684824218</v>
      </c>
      <c r="E2467" s="90">
        <f t="shared" si="116"/>
        <v>266.70773535806234</v>
      </c>
      <c r="F2467" s="50">
        <f>'貼り付けシート（日射量等）'!G2464/3.6*10^3</f>
        <v>108.33333333333334</v>
      </c>
      <c r="G2467" s="50">
        <f>'貼り付けシート（日射量等）'!H2464/3.6*10^3</f>
        <v>274.99999999999994</v>
      </c>
      <c r="H2467" s="91">
        <f>RADIANS('貼り付けシート（日射量等）'!I2464)</f>
        <v>0.79587013890941427</v>
      </c>
      <c r="I2467" s="91">
        <f>IF('貼り付けシート（日射量等）'!J2464&lt;0,RADIANS(360+('貼り付けシート（日射量等）'!J2464)),RADIANS('貼り付けシート（日射量等）'!J2464))</f>
        <v>0.96691240560485858</v>
      </c>
    </row>
    <row r="2468" spans="1:9">
      <c r="A2468" s="20">
        <v>41742</v>
      </c>
      <c r="B2468" s="35" t="s">
        <v>374</v>
      </c>
      <c r="C2468" s="90">
        <f t="shared" si="114"/>
        <v>563.2120141907584</v>
      </c>
      <c r="D2468" s="90">
        <f t="shared" si="115"/>
        <v>436.59319033390045</v>
      </c>
      <c r="E2468" s="90">
        <f t="shared" si="116"/>
        <v>126.6188238568579</v>
      </c>
      <c r="F2468" s="50">
        <f>'貼り付けシート（日射量等）'!G2465/3.6*10^3</f>
        <v>680.55555555555554</v>
      </c>
      <c r="G2468" s="50">
        <f>'貼り付けシート（日射量等）'!H2465/3.6*10^3</f>
        <v>130.55555555555554</v>
      </c>
      <c r="H2468" s="91">
        <f>RADIANS('貼り付けシート（日射量等）'!I2465)</f>
        <v>0.61784655520599263</v>
      </c>
      <c r="I2468" s="91">
        <f>IF('貼り付けシート（日射量等）'!J2465&lt;0,RADIANS(360+('貼り付けシート（日射量等）'!J2465)),RADIANS('貼り付けシート（日射量等）'!J2465))</f>
        <v>1.2147491593880533</v>
      </c>
    </row>
    <row r="2469" spans="1:9">
      <c r="A2469" s="20">
        <v>41742</v>
      </c>
      <c r="B2469" s="35" t="s">
        <v>375</v>
      </c>
      <c r="C2469" s="90">
        <f t="shared" si="114"/>
        <v>217.77890203136425</v>
      </c>
      <c r="D2469" s="90">
        <f t="shared" si="115"/>
        <v>74.995973001290423</v>
      </c>
      <c r="E2469" s="90">
        <f t="shared" si="116"/>
        <v>142.78292903007383</v>
      </c>
      <c r="F2469" s="50">
        <f>'貼り付けシート（日射量等）'!G2466/3.6*10^3</f>
        <v>172.22222222222223</v>
      </c>
      <c r="G2469" s="50">
        <f>'貼り付けシート（日射量等）'!H2466/3.6*10^3</f>
        <v>147.22222222222223</v>
      </c>
      <c r="H2469" s="91">
        <f>RADIANS('貼り付けシート（日射量等）'!I2466)</f>
        <v>0.42411500823462212</v>
      </c>
      <c r="I2469" s="91">
        <f>IF('貼り付けシート（日射量等）'!J2466&lt;0,RADIANS(360+('貼り付けシート（日射量等）'!J2466)),RADIANS('貼り付けシート（日射量等）'!J2466))</f>
        <v>1.4137166941154069</v>
      </c>
    </row>
    <row r="2470" spans="1:9">
      <c r="A2470" s="20">
        <v>41742</v>
      </c>
      <c r="B2470" s="35" t="s">
        <v>376</v>
      </c>
      <c r="C2470" s="90">
        <f t="shared" si="114"/>
        <v>54.174255966227655</v>
      </c>
      <c r="D2470" s="90">
        <f t="shared" si="115"/>
        <v>5.6819404465799526</v>
      </c>
      <c r="E2470" s="90">
        <f t="shared" si="116"/>
        <v>48.492315519647704</v>
      </c>
      <c r="F2470" s="50">
        <f>'貼り付けシート（日射量等）'!G2467/3.6*10^3</f>
        <v>27.777777777777779</v>
      </c>
      <c r="G2470" s="50">
        <f>'貼り付けシート（日射量等）'!H2467/3.6*10^3</f>
        <v>49.999999999999993</v>
      </c>
      <c r="H2470" s="91">
        <f>RADIANS('貼り付けシート（日射量等）'!I2467)</f>
        <v>0.22514747350726852</v>
      </c>
      <c r="I2470" s="91">
        <f>IF('貼り付けシート（日射量等）'!J2467&lt;0,RADIANS(360+('貼り付けシート（日射量等）'!J2467)),RADIANS('貼り付けシート（日射量等）'!J2467))</f>
        <v>1.5865042900628457</v>
      </c>
    </row>
    <row r="2471" spans="1:9">
      <c r="A2471" s="20">
        <v>41742</v>
      </c>
      <c r="B2471" s="35" t="s">
        <v>377</v>
      </c>
      <c r="C2471" s="90">
        <f t="shared" si="114"/>
        <v>8.0820525866079524</v>
      </c>
      <c r="D2471" s="90">
        <f t="shared" si="115"/>
        <v>-0.4189841895972285</v>
      </c>
      <c r="E2471" s="90">
        <f t="shared" si="116"/>
        <v>8.0820525866079524</v>
      </c>
      <c r="F2471" s="50">
        <f>'貼り付けシート（日射量等）'!G2468/3.6*10^3</f>
        <v>11.111111111111111</v>
      </c>
      <c r="G2471" s="50">
        <f>'貼り付けシート（日射量等）'!H2468/3.6*10^3</f>
        <v>8.3333333333333339</v>
      </c>
      <c r="H2471" s="91">
        <f>RADIANS('貼り付けシート（日射量等）'!I2468)</f>
        <v>2.6179938779914945E-2</v>
      </c>
      <c r="I2471" s="91">
        <f>IF('貼り付けシート（日射量等）'!J2468&lt;0,RADIANS(360+('貼り付けシート（日射量等）'!J2468)),RADIANS('貼り付けシート（日射量等）'!J2468))</f>
        <v>1.7540558982543013</v>
      </c>
    </row>
    <row r="2472" spans="1:9">
      <c r="A2472" s="20">
        <v>41742</v>
      </c>
      <c r="B2472" s="35" t="s">
        <v>378</v>
      </c>
      <c r="C2472" s="90">
        <f t="shared" si="114"/>
        <v>0</v>
      </c>
      <c r="D2472" s="90">
        <f t="shared" si="115"/>
        <v>0</v>
      </c>
      <c r="E2472" s="90">
        <f t="shared" si="116"/>
        <v>0</v>
      </c>
      <c r="F2472" s="50">
        <f>'貼り付けシート（日射量等）'!G2469/3.6*10^3</f>
        <v>0</v>
      </c>
      <c r="G2472" s="50">
        <f>'貼り付けシート（日射量等）'!H2469/3.6*10^3</f>
        <v>0</v>
      </c>
      <c r="H2472" s="91">
        <f>RADIANS('貼り付けシート（日射量等）'!I2469)</f>
        <v>0</v>
      </c>
      <c r="I2472" s="91">
        <f>IF('貼り付けシート（日射量等）'!J2469&lt;0,RADIANS(360+('貼り付けシート（日射量等）'!J2469)),RADIANS('貼り付けシート（日射量等）'!J2469))</f>
        <v>0</v>
      </c>
    </row>
    <row r="2473" spans="1:9">
      <c r="A2473" s="20">
        <v>41742</v>
      </c>
      <c r="B2473" s="35" t="s">
        <v>379</v>
      </c>
      <c r="C2473" s="90">
        <f t="shared" si="114"/>
        <v>0</v>
      </c>
      <c r="D2473" s="90">
        <f t="shared" si="115"/>
        <v>0</v>
      </c>
      <c r="E2473" s="90">
        <f t="shared" si="116"/>
        <v>0</v>
      </c>
      <c r="F2473" s="50">
        <f>'貼り付けシート（日射量等）'!G2470/3.6*10^3</f>
        <v>0</v>
      </c>
      <c r="G2473" s="50">
        <f>'貼り付けシート（日射量等）'!H2470/3.6*10^3</f>
        <v>0</v>
      </c>
      <c r="H2473" s="91">
        <f>RADIANS('貼り付けシート（日射量等）'!I2470)</f>
        <v>0</v>
      </c>
      <c r="I2473" s="91">
        <f>IF('貼り付けシート（日射量等）'!J2470&lt;0,RADIANS(360+('貼り付けシート（日射量等）'!J2470)),RADIANS('貼り付けシート（日射量等）'!J2470))</f>
        <v>0</v>
      </c>
    </row>
    <row r="2474" spans="1:9">
      <c r="A2474" s="20">
        <v>41742</v>
      </c>
      <c r="B2474" s="35" t="s">
        <v>380</v>
      </c>
      <c r="C2474" s="90">
        <f t="shared" si="114"/>
        <v>0</v>
      </c>
      <c r="D2474" s="90">
        <f t="shared" si="115"/>
        <v>0</v>
      </c>
      <c r="E2474" s="90">
        <f t="shared" si="116"/>
        <v>0</v>
      </c>
      <c r="F2474" s="50">
        <f>'貼り付けシート（日射量等）'!G2471/3.6*10^3</f>
        <v>0</v>
      </c>
      <c r="G2474" s="50">
        <f>'貼り付けシート（日射量等）'!H2471/3.6*10^3</f>
        <v>0</v>
      </c>
      <c r="H2474" s="91">
        <f>RADIANS('貼り付けシート（日射量等）'!I2471)</f>
        <v>0</v>
      </c>
      <c r="I2474" s="91">
        <f>IF('貼り付けシート（日射量等）'!J2471&lt;0,RADIANS(360+('貼り付けシート（日射量等）'!J2471)),RADIANS('貼り付けシート（日射量等）'!J2471))</f>
        <v>0</v>
      </c>
    </row>
    <row r="2475" spans="1:9">
      <c r="A2475" s="20">
        <v>41742</v>
      </c>
      <c r="B2475" s="35" t="s">
        <v>381</v>
      </c>
      <c r="C2475" s="90">
        <f t="shared" si="114"/>
        <v>0</v>
      </c>
      <c r="D2475" s="90">
        <f t="shared" si="115"/>
        <v>0</v>
      </c>
      <c r="E2475" s="90">
        <f t="shared" si="116"/>
        <v>0</v>
      </c>
      <c r="F2475" s="50">
        <f>'貼り付けシート（日射量等）'!G2472/3.6*10^3</f>
        <v>0</v>
      </c>
      <c r="G2475" s="50">
        <f>'貼り付けシート（日射量等）'!H2472/3.6*10^3</f>
        <v>0</v>
      </c>
      <c r="H2475" s="91">
        <f>RADIANS('貼り付けシート（日射量等）'!I2472)</f>
        <v>0</v>
      </c>
      <c r="I2475" s="91">
        <f>IF('貼り付けシート（日射量等）'!J2472&lt;0,RADIANS(360+('貼り付けシート（日射量等）'!J2472)),RADIANS('貼り付けシート（日射量等）'!J2472))</f>
        <v>0</v>
      </c>
    </row>
    <row r="2476" spans="1:9">
      <c r="A2476" s="20">
        <v>41742</v>
      </c>
      <c r="B2476" s="35" t="s">
        <v>382</v>
      </c>
      <c r="C2476" s="90">
        <f t="shared" si="114"/>
        <v>0</v>
      </c>
      <c r="D2476" s="90">
        <f t="shared" si="115"/>
        <v>0</v>
      </c>
      <c r="E2476" s="90">
        <f t="shared" si="116"/>
        <v>0</v>
      </c>
      <c r="F2476" s="50">
        <f>'貼り付けシート（日射量等）'!G2473/3.6*10^3</f>
        <v>0</v>
      </c>
      <c r="G2476" s="50">
        <f>'貼り付けシート（日射量等）'!H2473/3.6*10^3</f>
        <v>0</v>
      </c>
      <c r="H2476" s="91">
        <f>RADIANS('貼り付けシート（日射量等）'!I2473)</f>
        <v>0</v>
      </c>
      <c r="I2476" s="91">
        <f>IF('貼り付けシート（日射量等）'!J2473&lt;0,RADIANS(360+('貼り付けシート（日射量等）'!J2473)),RADIANS('貼り付けシート（日射量等）'!J2473))</f>
        <v>0</v>
      </c>
    </row>
    <row r="2477" spans="1:9">
      <c r="A2477" s="20">
        <v>41742</v>
      </c>
      <c r="B2477" s="35" t="s">
        <v>383</v>
      </c>
      <c r="C2477" s="90">
        <f t="shared" si="114"/>
        <v>0</v>
      </c>
      <c r="D2477" s="90">
        <f t="shared" si="115"/>
        <v>0</v>
      </c>
      <c r="E2477" s="90">
        <f t="shared" si="116"/>
        <v>0</v>
      </c>
      <c r="F2477" s="50">
        <f>'貼り付けシート（日射量等）'!G2474/3.6*10^3</f>
        <v>0</v>
      </c>
      <c r="G2477" s="50">
        <f>'貼り付けシート（日射量等）'!H2474/3.6*10^3</f>
        <v>0</v>
      </c>
      <c r="H2477" s="91">
        <f>RADIANS('貼り付けシート（日射量等）'!I2474)</f>
        <v>0</v>
      </c>
      <c r="I2477" s="91">
        <f>IF('貼り付けシート（日射量等）'!J2474&lt;0,RADIANS(360+('貼り付けシート（日射量等）'!J2474)),RADIANS('貼り付けシート（日射量等）'!J2474))</f>
        <v>0</v>
      </c>
    </row>
    <row r="2478" spans="1:9">
      <c r="A2478" s="20">
        <v>41743</v>
      </c>
      <c r="B2478" s="35" t="s">
        <v>360</v>
      </c>
      <c r="C2478" s="90">
        <f t="shared" si="114"/>
        <v>0</v>
      </c>
      <c r="D2478" s="90">
        <f t="shared" si="115"/>
        <v>0</v>
      </c>
      <c r="E2478" s="90">
        <f t="shared" si="116"/>
        <v>0</v>
      </c>
      <c r="F2478" s="50">
        <f>'貼り付けシート（日射量等）'!G2475/3.6*10^3</f>
        <v>0</v>
      </c>
      <c r="G2478" s="50">
        <f>'貼り付けシート（日射量等）'!H2475/3.6*10^3</f>
        <v>0</v>
      </c>
      <c r="H2478" s="91">
        <f>RADIANS('貼り付けシート（日射量等）'!I2475)</f>
        <v>0</v>
      </c>
      <c r="I2478" s="91">
        <f>IF('貼り付けシート（日射量等）'!J2475&lt;0,RADIANS(360+('貼り付けシート（日射量等）'!J2475)),RADIANS('貼り付けシート（日射量等）'!J2475))</f>
        <v>0</v>
      </c>
    </row>
    <row r="2479" spans="1:9">
      <c r="A2479" s="20">
        <v>41743</v>
      </c>
      <c r="B2479" s="35" t="s">
        <v>361</v>
      </c>
      <c r="C2479" s="90">
        <f t="shared" si="114"/>
        <v>0</v>
      </c>
      <c r="D2479" s="90">
        <f t="shared" si="115"/>
        <v>0</v>
      </c>
      <c r="E2479" s="90">
        <f t="shared" si="116"/>
        <v>0</v>
      </c>
      <c r="F2479" s="50">
        <f>'貼り付けシート（日射量等）'!G2476/3.6*10^3</f>
        <v>0</v>
      </c>
      <c r="G2479" s="50">
        <f>'貼り付けシート（日射量等）'!H2476/3.6*10^3</f>
        <v>0</v>
      </c>
      <c r="H2479" s="91">
        <f>RADIANS('貼り付けシート（日射量等）'!I2476)</f>
        <v>0</v>
      </c>
      <c r="I2479" s="91">
        <f>IF('貼り付けシート（日射量等）'!J2476&lt;0,RADIANS(360+('貼り付けシート（日射量等）'!J2476)),RADIANS('貼り付けシート（日射量等）'!J2476))</f>
        <v>0</v>
      </c>
    </row>
    <row r="2480" spans="1:9">
      <c r="A2480" s="20">
        <v>41743</v>
      </c>
      <c r="B2480" s="35" t="s">
        <v>362</v>
      </c>
      <c r="C2480" s="90">
        <f t="shared" si="114"/>
        <v>0</v>
      </c>
      <c r="D2480" s="90">
        <f t="shared" si="115"/>
        <v>0</v>
      </c>
      <c r="E2480" s="90">
        <f t="shared" si="116"/>
        <v>0</v>
      </c>
      <c r="F2480" s="50">
        <f>'貼り付けシート（日射量等）'!G2477/3.6*10^3</f>
        <v>0</v>
      </c>
      <c r="G2480" s="50">
        <f>'貼り付けシート（日射量等）'!H2477/3.6*10^3</f>
        <v>0</v>
      </c>
      <c r="H2480" s="91">
        <f>RADIANS('貼り付けシート（日射量等）'!I2477)</f>
        <v>0</v>
      </c>
      <c r="I2480" s="91">
        <f>IF('貼り付けシート（日射量等）'!J2477&lt;0,RADIANS(360+('貼り付けシート（日射量等）'!J2477)),RADIANS('貼り付けシート（日射量等）'!J2477))</f>
        <v>0</v>
      </c>
    </row>
    <row r="2481" spans="1:9">
      <c r="A2481" s="20">
        <v>41743</v>
      </c>
      <c r="B2481" s="35" t="s">
        <v>363</v>
      </c>
      <c r="C2481" s="90">
        <f t="shared" si="114"/>
        <v>0</v>
      </c>
      <c r="D2481" s="90">
        <f t="shared" si="115"/>
        <v>0</v>
      </c>
      <c r="E2481" s="90">
        <f t="shared" si="116"/>
        <v>0</v>
      </c>
      <c r="F2481" s="50">
        <f>'貼り付けシート（日射量等）'!G2478/3.6*10^3</f>
        <v>0</v>
      </c>
      <c r="G2481" s="50">
        <f>'貼り付けシート（日射量等）'!H2478/3.6*10^3</f>
        <v>0</v>
      </c>
      <c r="H2481" s="91">
        <f>RADIANS('貼り付けシート（日射量等）'!I2478)</f>
        <v>0</v>
      </c>
      <c r="I2481" s="91">
        <f>IF('貼り付けシート（日射量等）'!J2478&lt;0,RADIANS(360+('貼り付けシート（日射量等）'!J2478)),RADIANS('貼り付けシート（日射量等）'!J2478))</f>
        <v>0</v>
      </c>
    </row>
    <row r="2482" spans="1:9">
      <c r="A2482" s="20">
        <v>41743</v>
      </c>
      <c r="B2482" s="35" t="s">
        <v>364</v>
      </c>
      <c r="C2482" s="90">
        <f t="shared" si="114"/>
        <v>2.6940175288693173</v>
      </c>
      <c r="D2482" s="90">
        <f t="shared" si="115"/>
        <v>0</v>
      </c>
      <c r="E2482" s="90">
        <f t="shared" si="116"/>
        <v>2.6940175288693173</v>
      </c>
      <c r="F2482" s="50">
        <f>'貼り付けシート（日射量等）'!G2479/3.6*10^3</f>
        <v>0</v>
      </c>
      <c r="G2482" s="50">
        <f>'貼り付けシート（日射量等）'!H2479/3.6*10^3</f>
        <v>2.7777777777777777</v>
      </c>
      <c r="H2482" s="91">
        <f>RADIANS('貼り付けシート（日射量等）'!I2479)</f>
        <v>0</v>
      </c>
      <c r="I2482" s="91">
        <f>IF('貼り付けシート（日射量等）'!J2479&lt;0,RADIANS(360+('貼り付けシート（日射量等）'!J2479)),RADIANS('貼り付けシート（日射量等）'!J2479))</f>
        <v>0</v>
      </c>
    </row>
    <row r="2483" spans="1:9">
      <c r="A2483" s="20">
        <v>41743</v>
      </c>
      <c r="B2483" s="35" t="s">
        <v>365</v>
      </c>
      <c r="C2483" s="90">
        <f t="shared" si="114"/>
        <v>35.227293467350464</v>
      </c>
      <c r="D2483" s="90">
        <f t="shared" si="115"/>
        <v>2.8990831209186565</v>
      </c>
      <c r="E2483" s="90">
        <f t="shared" si="116"/>
        <v>32.32821034643181</v>
      </c>
      <c r="F2483" s="50">
        <f>'貼り付けシート（日射量等）'!G2480/3.6*10^3</f>
        <v>19.444444444444446</v>
      </c>
      <c r="G2483" s="50">
        <f>'貼り付けシート（日射量等）'!H2480/3.6*10^3</f>
        <v>33.333333333333336</v>
      </c>
      <c r="H2483" s="91">
        <f>RADIANS('貼り付けシート（日射量等）'!I2480)</f>
        <v>0.18151424220741028</v>
      </c>
      <c r="I2483" s="91">
        <f>IF('貼り付けシート（日射量等）'!J2480&lt;0,RADIANS(360+('貼り付けシート（日射量等）'!J2480)),RADIANS('貼り付けシート（日射量等）'!J2480))</f>
        <v>4.6513024565648884</v>
      </c>
    </row>
    <row r="2484" spans="1:9">
      <c r="A2484" s="20">
        <v>41743</v>
      </c>
      <c r="B2484" s="35" t="s">
        <v>366</v>
      </c>
      <c r="C2484" s="90">
        <f t="shared" si="114"/>
        <v>81.829473081356994</v>
      </c>
      <c r="D2484" s="90">
        <f t="shared" si="115"/>
        <v>6.3969822730161008</v>
      </c>
      <c r="E2484" s="90">
        <f t="shared" si="116"/>
        <v>75.432490808340887</v>
      </c>
      <c r="F2484" s="50">
        <f>'貼り付けシート（日射量等）'!G2481/3.6*10^3</f>
        <v>16.666666666666668</v>
      </c>
      <c r="G2484" s="50">
        <f>'貼り付けシート（日射量等）'!H2481/3.6*10^3</f>
        <v>77.777777777777786</v>
      </c>
      <c r="H2484" s="91">
        <f>RADIANS('貼り付けシート（日射量等）'!I2481)</f>
        <v>0.38048177693476387</v>
      </c>
      <c r="I2484" s="91">
        <f>IF('貼り付けシート（日射量等）'!J2481&lt;0,RADIANS(360+('貼り付けシート（日射量等）'!J2481)),RADIANS('貼り付けシート（日射量等）'!J2481))</f>
        <v>4.8223447232603327</v>
      </c>
    </row>
    <row r="2485" spans="1:9">
      <c r="A2485" s="20">
        <v>41743</v>
      </c>
      <c r="B2485" s="35" t="s">
        <v>367</v>
      </c>
      <c r="C2485" s="90">
        <f t="shared" si="114"/>
        <v>131.1743694335176</v>
      </c>
      <c r="D2485" s="90">
        <f t="shared" si="115"/>
        <v>9.9435806343983231</v>
      </c>
      <c r="E2485" s="90">
        <f t="shared" si="116"/>
        <v>121.23078879911928</v>
      </c>
      <c r="F2485" s="50">
        <f>'貼り付けシート（日射量等）'!G2482/3.6*10^3</f>
        <v>16.666666666666668</v>
      </c>
      <c r="G2485" s="50">
        <f>'貼り付けシート（日射量等）'!H2482/3.6*10^3</f>
        <v>125</v>
      </c>
      <c r="H2485" s="91">
        <f>RADIANS('貼り付けシート（日射量等）'!I2482)</f>
        <v>0.57595865315812877</v>
      </c>
      <c r="I2485" s="91">
        <f>IF('貼り付けシート（日射量等）'!J2482&lt;0,RADIANS(360+('貼り付けシート（日射量等）'!J2482)),RADIANS('貼り付けシート（日射量等）'!J2482))</f>
        <v>5.0125856117277143</v>
      </c>
    </row>
    <row r="2486" spans="1:9">
      <c r="A2486" s="20">
        <v>41743</v>
      </c>
      <c r="B2486" s="35" t="s">
        <v>368</v>
      </c>
      <c r="C2486" s="90">
        <f t="shared" si="114"/>
        <v>174.52035591297252</v>
      </c>
      <c r="D2486" s="90">
        <f t="shared" si="115"/>
        <v>12.879304180813509</v>
      </c>
      <c r="E2486" s="90">
        <f t="shared" si="116"/>
        <v>161.64105173215901</v>
      </c>
      <c r="F2486" s="50">
        <f>'貼り付けシート（日射量等）'!G2483/3.6*10^3</f>
        <v>16.666666666666668</v>
      </c>
      <c r="G2486" s="50">
        <f>'貼り付けシート（日射量等）'!H2483/3.6*10^3</f>
        <v>166.66666666666666</v>
      </c>
      <c r="H2486" s="91">
        <f>RADIANS('貼り付けシート（日射量等）'!I2483)</f>
        <v>0.7592182246175333</v>
      </c>
      <c r="I2486" s="91">
        <f>IF('貼り付けシート（日射量等）'!J2483&lt;0,RADIANS(360+('貼り付けシート（日射量等）'!J2483)),RADIANS('貼り付けシート（日射量等）'!J2483))</f>
        <v>5.2447144022429599</v>
      </c>
    </row>
    <row r="2487" spans="1:9">
      <c r="A2487" s="20">
        <v>41743</v>
      </c>
      <c r="B2487" s="35" t="s">
        <v>369</v>
      </c>
      <c r="C2487" s="90">
        <f t="shared" si="114"/>
        <v>211.0952441446683</v>
      </c>
      <c r="D2487" s="90">
        <f t="shared" si="115"/>
        <v>22.514017123816096</v>
      </c>
      <c r="E2487" s="90">
        <f t="shared" si="116"/>
        <v>188.5812270208522</v>
      </c>
      <c r="F2487" s="50">
        <f>'貼り付けシート（日射量等）'!G2484/3.6*10^3</f>
        <v>24.999999999999996</v>
      </c>
      <c r="G2487" s="50">
        <f>'貼り付けシート（日射量等）'!H2484/3.6*10^3</f>
        <v>194.44444444444443</v>
      </c>
      <c r="H2487" s="91">
        <f>RADIANS('貼り付けシート（日射量等）'!I2484)</f>
        <v>0.91455252804502862</v>
      </c>
      <c r="I2487" s="91">
        <f>IF('貼り付けシート（日射量等）'!J2484&lt;0,RADIANS(360+('貼り付けシート（日射量等）'!J2484)),RADIANS('貼り付けシート（日射量等）'!J2484))</f>
        <v>5.557128338349945</v>
      </c>
    </row>
    <row r="2488" spans="1:9">
      <c r="A2488" s="20">
        <v>41743</v>
      </c>
      <c r="B2488" s="35" t="s">
        <v>370</v>
      </c>
      <c r="C2488" s="90">
        <f t="shared" si="114"/>
        <v>231.69129484618199</v>
      </c>
      <c r="D2488" s="90">
        <f t="shared" si="115"/>
        <v>18.863910065505934</v>
      </c>
      <c r="E2488" s="90">
        <f t="shared" si="116"/>
        <v>212.82738478067606</v>
      </c>
      <c r="F2488" s="50">
        <f>'貼り付けシート（日射量等）'!G2485/3.6*10^3</f>
        <v>19.444444444444446</v>
      </c>
      <c r="G2488" s="50">
        <f>'貼り付けシート（日射量等）'!H2485/3.6*10^3</f>
        <v>219.44444444444443</v>
      </c>
      <c r="H2488" s="91">
        <f>RADIANS('貼り付けシート（日射量等）'!I2485)</f>
        <v>1.0140362954087054</v>
      </c>
      <c r="I2488" s="91">
        <f>IF('貼り付けシート（日射量等）'!J2485&lt;0,RADIANS(360+('貼り付けシート（日射量等）'!J2485)),RADIANS('貼り付けシート（日射量等）'!J2485))</f>
        <v>5.9777526880805789</v>
      </c>
    </row>
    <row r="2489" spans="1:9">
      <c r="A2489" s="20">
        <v>41743</v>
      </c>
      <c r="B2489" s="35" t="s">
        <v>371</v>
      </c>
      <c r="C2489" s="90">
        <f t="shared" si="114"/>
        <v>234.53223446124252</v>
      </c>
      <c r="D2489" s="90">
        <f t="shared" si="115"/>
        <v>19.010832151697148</v>
      </c>
      <c r="E2489" s="90">
        <f t="shared" si="116"/>
        <v>215.52140230954538</v>
      </c>
      <c r="F2489" s="50">
        <f>'貼り付けシート（日射量等）'!G2486/3.6*10^3</f>
        <v>19.444444444444446</v>
      </c>
      <c r="G2489" s="50">
        <f>'貼り付けシート（日射量等）'!H2486/3.6*10^3</f>
        <v>222.22222222222223</v>
      </c>
      <c r="H2489" s="91">
        <f>RADIANS('貼り付けシート（日射量等）'!I2486)</f>
        <v>1.0262536001726656</v>
      </c>
      <c r="I2489" s="91">
        <f>IF('貼り付けシート（日射量等）'!J2486&lt;0,RADIANS(360+('貼り付けシート（日射量等）'!J2486)),RADIANS('貼り付けシート（日射量等）'!J2486))</f>
        <v>0.19198621771937624</v>
      </c>
    </row>
    <row r="2490" spans="1:9">
      <c r="A2490" s="20">
        <v>41743</v>
      </c>
      <c r="B2490" s="35" t="s">
        <v>372</v>
      </c>
      <c r="C2490" s="90">
        <f t="shared" si="114"/>
        <v>217.2888884744678</v>
      </c>
      <c r="D2490" s="90">
        <f t="shared" si="115"/>
        <v>17.93159133813834</v>
      </c>
      <c r="E2490" s="90">
        <f t="shared" si="116"/>
        <v>199.35729713632946</v>
      </c>
      <c r="F2490" s="50">
        <f>'貼り付けシート（日射量等）'!G2487/3.6*10^3</f>
        <v>19.444444444444446</v>
      </c>
      <c r="G2490" s="50">
        <f>'貼り付けシート（日射量等）'!H2487/3.6*10^3</f>
        <v>205.55555555555554</v>
      </c>
      <c r="H2490" s="91">
        <f>RADIANS('貼り付けシート（日射量等）'!I2487)</f>
        <v>0.94422312532893227</v>
      </c>
      <c r="I2490" s="91">
        <f>IF('貼り付けシート（日射量等）'!J2487&lt;0,RADIANS(360+('貼り付けシート（日射量等）'!J2487)),RADIANS('貼り付けシート（日射量等）'!J2487))</f>
        <v>0.63879050622992462</v>
      </c>
    </row>
    <row r="2491" spans="1:9">
      <c r="A2491" s="20">
        <v>41743</v>
      </c>
      <c r="B2491" s="35" t="s">
        <v>373</v>
      </c>
      <c r="C2491" s="90">
        <f t="shared" si="114"/>
        <v>183.18479269350112</v>
      </c>
      <c r="D2491" s="90">
        <f t="shared" si="115"/>
        <v>13.461688374734129</v>
      </c>
      <c r="E2491" s="90">
        <f t="shared" si="116"/>
        <v>169.72310431876699</v>
      </c>
      <c r="F2491" s="50">
        <f>'貼り付けシート（日射量等）'!G2488/3.6*10^3</f>
        <v>16.666666666666668</v>
      </c>
      <c r="G2491" s="50">
        <f>'貼り付けシート（日射量等）'!H2488/3.6*10^3</f>
        <v>175</v>
      </c>
      <c r="H2491" s="91">
        <f>RADIANS('貼り付けシート（日射量等）'!I2488)</f>
        <v>0.79936079741340293</v>
      </c>
      <c r="I2491" s="91">
        <f>IF('貼り付けシート（日射量等）'!J2488&lt;0,RADIANS(360+('貼り付けシート（日射量等）'!J2488)),RADIANS('貼り付けシート（日射量等）'!J2488))</f>
        <v>0.9738937226128358</v>
      </c>
    </row>
    <row r="2492" spans="1:9">
      <c r="A2492" s="20">
        <v>41743</v>
      </c>
      <c r="B2492" s="35" t="s">
        <v>374</v>
      </c>
      <c r="C2492" s="90">
        <f t="shared" si="114"/>
        <v>141.79872933255072</v>
      </c>
      <c r="D2492" s="90">
        <f t="shared" si="115"/>
        <v>12.485887946823484</v>
      </c>
      <c r="E2492" s="90">
        <f t="shared" si="116"/>
        <v>129.31284138572724</v>
      </c>
      <c r="F2492" s="50">
        <f>'貼り付けシート（日射量等）'!G2489/3.6*10^3</f>
        <v>19.444444444444446</v>
      </c>
      <c r="G2492" s="50">
        <f>'貼り付けシート（日射量等）'!H2489/3.6*10^3</f>
        <v>133.33333333333334</v>
      </c>
      <c r="H2492" s="91">
        <f>RADIANS('貼り付けシート（日射量等）'!I2489)</f>
        <v>0.6213372137099813</v>
      </c>
      <c r="I2492" s="91">
        <f>IF('貼り付けシート（日射量等）'!J2489&lt;0,RADIANS(360+('貼り付けシート（日射量等）'!J2489)),RADIANS('貼り付けシート（日射量等）'!J2489))</f>
        <v>1.2217304763960306</v>
      </c>
    </row>
    <row r="2493" spans="1:9">
      <c r="A2493" s="20">
        <v>41743</v>
      </c>
      <c r="B2493" s="35" t="s">
        <v>375</v>
      </c>
      <c r="C2493" s="90">
        <f t="shared" si="114"/>
        <v>90.793882420689826</v>
      </c>
      <c r="D2493" s="90">
        <f t="shared" si="115"/>
        <v>7.2793390257409785</v>
      </c>
      <c r="E2493" s="90">
        <f t="shared" si="116"/>
        <v>83.514543394948845</v>
      </c>
      <c r="F2493" s="50">
        <f>'貼り付けシート（日射量等）'!G2490/3.6*10^3</f>
        <v>16.666666666666668</v>
      </c>
      <c r="G2493" s="50">
        <f>'貼り付けシート（日射量等）'!H2490/3.6*10^3</f>
        <v>86.111111111111114</v>
      </c>
      <c r="H2493" s="91">
        <f>RADIANS('貼り付けシート（日射量等）'!I2490)</f>
        <v>0.42760566673861072</v>
      </c>
      <c r="I2493" s="91">
        <f>IF('貼り付けシート（日射量等）'!J2490&lt;0,RADIANS(360+('貼り付けシート（日射量等）'!J2490)),RADIANS('貼り付けシート（日射量等）'!J2490))</f>
        <v>1.4189526818713898</v>
      </c>
    </row>
    <row r="2494" spans="1:9">
      <c r="A2494" s="20">
        <v>41743</v>
      </c>
      <c r="B2494" s="35" t="s">
        <v>376</v>
      </c>
      <c r="C2494" s="90">
        <f t="shared" si="114"/>
        <v>46.501350409405809</v>
      </c>
      <c r="D2494" s="90">
        <f t="shared" si="115"/>
        <v>3.3970699474967305</v>
      </c>
      <c r="E2494" s="90">
        <f t="shared" si="116"/>
        <v>43.104280461909077</v>
      </c>
      <c r="F2494" s="50">
        <f>'貼り付けシート（日射量等）'!G2491/3.6*10^3</f>
        <v>16.666666666666668</v>
      </c>
      <c r="G2494" s="50">
        <f>'貼り付けシート（日射量等）'!H2491/3.6*10^3</f>
        <v>44.444444444444443</v>
      </c>
      <c r="H2494" s="91">
        <f>RADIANS('貼り付けシート（日射量等）'!I2491)</f>
        <v>0.22689280275926285</v>
      </c>
      <c r="I2494" s="91">
        <f>IF('貼り付けシート（日射量等）'!J2491&lt;0,RADIANS(360+('貼り付けシート（日射量等）'!J2491)),RADIANS('貼り付けシート（日射量等）'!J2491))</f>
        <v>1.5934856070708228</v>
      </c>
    </row>
    <row r="2495" spans="1:9">
      <c r="A2495" s="20">
        <v>41743</v>
      </c>
      <c r="B2495" s="35" t="s">
        <v>377</v>
      </c>
      <c r="C2495" s="90">
        <f t="shared" si="114"/>
        <v>8.0820525866079524</v>
      </c>
      <c r="D2495" s="90">
        <f t="shared" si="115"/>
        <v>-0.4020313961362621</v>
      </c>
      <c r="E2495" s="90">
        <f t="shared" si="116"/>
        <v>8.0820525866079524</v>
      </c>
      <c r="F2495" s="50">
        <f>'貼り付けシート（日射量等）'!G2492/3.6*10^3</f>
        <v>11.111111111111111</v>
      </c>
      <c r="G2495" s="50">
        <f>'貼り付けシート（日射量等）'!H2492/3.6*10^3</f>
        <v>8.3333333333333339</v>
      </c>
      <c r="H2495" s="91">
        <f>RADIANS('貼り付けシート（日射量等）'!I2492)</f>
        <v>2.9670597283903602E-2</v>
      </c>
      <c r="I2495" s="91">
        <f>IF('貼り付けシート（日射量等）'!J2492&lt;0,RADIANS(360+('貼り付けシート（日射量等）'!J2492)),RADIANS('貼り付けシート（日射量等）'!J2492))</f>
        <v>1.7592918860102842</v>
      </c>
    </row>
    <row r="2496" spans="1:9">
      <c r="A2496" s="20">
        <v>41743</v>
      </c>
      <c r="B2496" s="35" t="s">
        <v>378</v>
      </c>
      <c r="C2496" s="90">
        <f t="shared" si="114"/>
        <v>0</v>
      </c>
      <c r="D2496" s="90">
        <f t="shared" si="115"/>
        <v>0</v>
      </c>
      <c r="E2496" s="90">
        <f t="shared" si="116"/>
        <v>0</v>
      </c>
      <c r="F2496" s="50">
        <f>'貼り付けシート（日射量等）'!G2493/3.6*10^3</f>
        <v>0</v>
      </c>
      <c r="G2496" s="50">
        <f>'貼り付けシート（日射量等）'!H2493/3.6*10^3</f>
        <v>0</v>
      </c>
      <c r="H2496" s="91">
        <f>RADIANS('貼り付けシート（日射量等）'!I2493)</f>
        <v>0</v>
      </c>
      <c r="I2496" s="91">
        <f>IF('貼り付けシート（日射量等）'!J2493&lt;0,RADIANS(360+('貼り付けシート（日射量等）'!J2493)),RADIANS('貼り付けシート（日射量等）'!J2493))</f>
        <v>0</v>
      </c>
    </row>
    <row r="2497" spans="1:9">
      <c r="A2497" s="20">
        <v>41743</v>
      </c>
      <c r="B2497" s="35" t="s">
        <v>379</v>
      </c>
      <c r="C2497" s="90">
        <f t="shared" si="114"/>
        <v>0</v>
      </c>
      <c r="D2497" s="90">
        <f t="shared" si="115"/>
        <v>0</v>
      </c>
      <c r="E2497" s="90">
        <f t="shared" si="116"/>
        <v>0</v>
      </c>
      <c r="F2497" s="50">
        <f>'貼り付けシート（日射量等）'!G2494/3.6*10^3</f>
        <v>0</v>
      </c>
      <c r="G2497" s="50">
        <f>'貼り付けシート（日射量等）'!H2494/3.6*10^3</f>
        <v>0</v>
      </c>
      <c r="H2497" s="91">
        <f>RADIANS('貼り付けシート（日射量等）'!I2494)</f>
        <v>0</v>
      </c>
      <c r="I2497" s="91">
        <f>IF('貼り付けシート（日射量等）'!J2494&lt;0,RADIANS(360+('貼り付けシート（日射量等）'!J2494)),RADIANS('貼り付けシート（日射量等）'!J2494))</f>
        <v>0</v>
      </c>
    </row>
    <row r="2498" spans="1:9">
      <c r="A2498" s="20">
        <v>41743</v>
      </c>
      <c r="B2498" s="35" t="s">
        <v>380</v>
      </c>
      <c r="C2498" s="90">
        <f t="shared" si="114"/>
        <v>0</v>
      </c>
      <c r="D2498" s="90">
        <f t="shared" si="115"/>
        <v>0</v>
      </c>
      <c r="E2498" s="90">
        <f t="shared" si="116"/>
        <v>0</v>
      </c>
      <c r="F2498" s="50">
        <f>'貼り付けシート（日射量等）'!G2495/3.6*10^3</f>
        <v>0</v>
      </c>
      <c r="G2498" s="50">
        <f>'貼り付けシート（日射量等）'!H2495/3.6*10^3</f>
        <v>0</v>
      </c>
      <c r="H2498" s="91">
        <f>RADIANS('貼り付けシート（日射量等）'!I2495)</f>
        <v>0</v>
      </c>
      <c r="I2498" s="91">
        <f>IF('貼り付けシート（日射量等）'!J2495&lt;0,RADIANS(360+('貼り付けシート（日射量等）'!J2495)),RADIANS('貼り付けシート（日射量等）'!J2495))</f>
        <v>0</v>
      </c>
    </row>
    <row r="2499" spans="1:9">
      <c r="A2499" s="20">
        <v>41743</v>
      </c>
      <c r="B2499" s="35" t="s">
        <v>381</v>
      </c>
      <c r="C2499" s="90">
        <f t="shared" si="114"/>
        <v>0</v>
      </c>
      <c r="D2499" s="90">
        <f t="shared" si="115"/>
        <v>0</v>
      </c>
      <c r="E2499" s="90">
        <f t="shared" si="116"/>
        <v>0</v>
      </c>
      <c r="F2499" s="50">
        <f>'貼り付けシート（日射量等）'!G2496/3.6*10^3</f>
        <v>0</v>
      </c>
      <c r="G2499" s="50">
        <f>'貼り付けシート（日射量等）'!H2496/3.6*10^3</f>
        <v>0</v>
      </c>
      <c r="H2499" s="91">
        <f>RADIANS('貼り付けシート（日射量等）'!I2496)</f>
        <v>0</v>
      </c>
      <c r="I2499" s="91">
        <f>IF('貼り付けシート（日射量等）'!J2496&lt;0,RADIANS(360+('貼り付けシート（日射量等）'!J2496)),RADIANS('貼り付けシート（日射量等）'!J2496))</f>
        <v>0</v>
      </c>
    </row>
    <row r="2500" spans="1:9">
      <c r="A2500" s="20">
        <v>41743</v>
      </c>
      <c r="B2500" s="35" t="s">
        <v>382</v>
      </c>
      <c r="C2500" s="90">
        <f t="shared" si="114"/>
        <v>0</v>
      </c>
      <c r="D2500" s="90">
        <f t="shared" si="115"/>
        <v>0</v>
      </c>
      <c r="E2500" s="90">
        <f t="shared" si="116"/>
        <v>0</v>
      </c>
      <c r="F2500" s="50">
        <f>'貼り付けシート（日射量等）'!G2497/3.6*10^3</f>
        <v>0</v>
      </c>
      <c r="G2500" s="50">
        <f>'貼り付けシート（日射量等）'!H2497/3.6*10^3</f>
        <v>0</v>
      </c>
      <c r="H2500" s="91">
        <f>RADIANS('貼り付けシート（日射量等）'!I2497)</f>
        <v>0</v>
      </c>
      <c r="I2500" s="91">
        <f>IF('貼り付けシート（日射量等）'!J2497&lt;0,RADIANS(360+('貼り付けシート（日射量等）'!J2497)),RADIANS('貼り付けシート（日射量等）'!J2497))</f>
        <v>0</v>
      </c>
    </row>
    <row r="2501" spans="1:9">
      <c r="A2501" s="20">
        <v>41743</v>
      </c>
      <c r="B2501" s="35" t="s">
        <v>383</v>
      </c>
      <c r="C2501" s="90">
        <f t="shared" si="114"/>
        <v>0</v>
      </c>
      <c r="D2501" s="90">
        <f t="shared" si="115"/>
        <v>0</v>
      </c>
      <c r="E2501" s="90">
        <f t="shared" si="116"/>
        <v>0</v>
      </c>
      <c r="F2501" s="50">
        <f>'貼り付けシート（日射量等）'!G2498/3.6*10^3</f>
        <v>0</v>
      </c>
      <c r="G2501" s="50">
        <f>'貼り付けシート（日射量等）'!H2498/3.6*10^3</f>
        <v>0</v>
      </c>
      <c r="H2501" s="91">
        <f>RADIANS('貼り付けシート（日射量等）'!I2498)</f>
        <v>0</v>
      </c>
      <c r="I2501" s="91">
        <f>IF('貼り付けシート（日射量等）'!J2498&lt;0,RADIANS(360+('貼り付けシート（日射量等）'!J2498)),RADIANS('貼り付けシート（日射量等）'!J2498))</f>
        <v>0</v>
      </c>
    </row>
    <row r="2502" spans="1:9">
      <c r="A2502" s="20">
        <v>41744</v>
      </c>
      <c r="B2502" s="35" t="s">
        <v>360</v>
      </c>
      <c r="C2502" s="90">
        <f t="shared" si="114"/>
        <v>0</v>
      </c>
      <c r="D2502" s="90">
        <f t="shared" si="115"/>
        <v>0</v>
      </c>
      <c r="E2502" s="90">
        <f t="shared" si="116"/>
        <v>0</v>
      </c>
      <c r="F2502" s="50">
        <f>'貼り付けシート（日射量等）'!G2499/3.6*10^3</f>
        <v>0</v>
      </c>
      <c r="G2502" s="50">
        <f>'貼り付けシート（日射量等）'!H2499/3.6*10^3</f>
        <v>0</v>
      </c>
      <c r="H2502" s="91">
        <f>RADIANS('貼り付けシート（日射量等）'!I2499)</f>
        <v>0</v>
      </c>
      <c r="I2502" s="91">
        <f>IF('貼り付けシート（日射量等）'!J2499&lt;0,RADIANS(360+('貼り付けシート（日射量等）'!J2499)),RADIANS('貼り付けシート（日射量等）'!J2499))</f>
        <v>0</v>
      </c>
    </row>
    <row r="2503" spans="1:9">
      <c r="A2503" s="20">
        <v>41744</v>
      </c>
      <c r="B2503" s="35" t="s">
        <v>361</v>
      </c>
      <c r="C2503" s="90">
        <f t="shared" ref="C2503:C2566" si="117">IF(D2503&lt;0,E2503,D2503+E2503)</f>
        <v>0</v>
      </c>
      <c r="D2503" s="90">
        <f t="shared" ref="D2503:D2566" si="118">F2503*(SIN(H2503)*COS($O$5)+COS(H2503)*SIN($O$5)*COS($O$4-I2503))</f>
        <v>0</v>
      </c>
      <c r="E2503" s="90">
        <f t="shared" ref="E2503:E2566" si="119">G2503*(1+COS($O$5))/2</f>
        <v>0</v>
      </c>
      <c r="F2503" s="50">
        <f>'貼り付けシート（日射量等）'!G2500/3.6*10^3</f>
        <v>0</v>
      </c>
      <c r="G2503" s="50">
        <f>'貼り付けシート（日射量等）'!H2500/3.6*10^3</f>
        <v>0</v>
      </c>
      <c r="H2503" s="91">
        <f>RADIANS('貼り付けシート（日射量等）'!I2500)</f>
        <v>0</v>
      </c>
      <c r="I2503" s="91">
        <f>IF('貼り付けシート（日射量等）'!J2500&lt;0,RADIANS(360+('貼り付けシート（日射量等）'!J2500)),RADIANS('貼り付けシート（日射量等）'!J2500))</f>
        <v>0</v>
      </c>
    </row>
    <row r="2504" spans="1:9">
      <c r="A2504" s="20">
        <v>41744</v>
      </c>
      <c r="B2504" s="35" t="s">
        <v>362</v>
      </c>
      <c r="C2504" s="90">
        <f t="shared" si="117"/>
        <v>0</v>
      </c>
      <c r="D2504" s="90">
        <f t="shared" si="118"/>
        <v>0</v>
      </c>
      <c r="E2504" s="90">
        <f t="shared" si="119"/>
        <v>0</v>
      </c>
      <c r="F2504" s="50">
        <f>'貼り付けシート（日射量等）'!G2501/3.6*10^3</f>
        <v>0</v>
      </c>
      <c r="G2504" s="50">
        <f>'貼り付けシート（日射量等）'!H2501/3.6*10^3</f>
        <v>0</v>
      </c>
      <c r="H2504" s="91">
        <f>RADIANS('貼り付けシート（日射量等）'!I2501)</f>
        <v>0</v>
      </c>
      <c r="I2504" s="91">
        <f>IF('貼り付けシート（日射量等）'!J2501&lt;0,RADIANS(360+('貼り付けシート（日射量等）'!J2501)),RADIANS('貼り付けシート（日射量等）'!J2501))</f>
        <v>0</v>
      </c>
    </row>
    <row r="2505" spans="1:9">
      <c r="A2505" s="20">
        <v>41744</v>
      </c>
      <c r="B2505" s="35" t="s">
        <v>363</v>
      </c>
      <c r="C2505" s="90">
        <f t="shared" si="117"/>
        <v>0</v>
      </c>
      <c r="D2505" s="90">
        <f t="shared" si="118"/>
        <v>0</v>
      </c>
      <c r="E2505" s="90">
        <f t="shared" si="119"/>
        <v>0</v>
      </c>
      <c r="F2505" s="50">
        <f>'貼り付けシート（日射量等）'!G2502/3.6*10^3</f>
        <v>0</v>
      </c>
      <c r="G2505" s="50">
        <f>'貼り付けシート（日射量等）'!H2502/3.6*10^3</f>
        <v>0</v>
      </c>
      <c r="H2505" s="91">
        <f>RADIANS('貼り付けシート（日射量等）'!I2502)</f>
        <v>0</v>
      </c>
      <c r="I2505" s="91">
        <f>IF('貼り付けシート（日射量等）'!J2502&lt;0,RADIANS(360+('貼り付けシート（日射量等）'!J2502)),RADIANS('貼り付けシート（日射量等）'!J2502))</f>
        <v>0</v>
      </c>
    </row>
    <row r="2506" spans="1:9">
      <c r="A2506" s="20">
        <v>41744</v>
      </c>
      <c r="B2506" s="35" t="s">
        <v>364</v>
      </c>
      <c r="C2506" s="90">
        <f t="shared" si="117"/>
        <v>7.2881469651034605</v>
      </c>
      <c r="D2506" s="90">
        <f t="shared" si="118"/>
        <v>1.900111907364826</v>
      </c>
      <c r="E2506" s="90">
        <f t="shared" si="119"/>
        <v>5.3880350577386347</v>
      </c>
      <c r="F2506" s="50">
        <f>'貼り付けシート（日射量等）'!G2503/3.6*10^3</f>
        <v>5.5555555555555554</v>
      </c>
      <c r="G2506" s="50">
        <f>'貼り付けシート（日射量等）'!H2503/3.6*10^3</f>
        <v>5.5555555555555554</v>
      </c>
      <c r="H2506" s="91">
        <f>RADIANS('貼り付けシート（日射量等）'!I2503)</f>
        <v>0</v>
      </c>
      <c r="I2506" s="91">
        <f>IF('貼り付けシート（日射量等）'!J2503&lt;0,RADIANS(360+('貼り付けシート（日射量等）'!J2503)),RADIANS('貼り付けシート（日射量等）'!J2503))</f>
        <v>0</v>
      </c>
    </row>
    <row r="2507" spans="1:9">
      <c r="A2507" s="20">
        <v>41744</v>
      </c>
      <c r="B2507" s="35" t="s">
        <v>365</v>
      </c>
      <c r="C2507" s="90">
        <f t="shared" si="117"/>
        <v>49.378343896648623</v>
      </c>
      <c r="D2507" s="90">
        <f t="shared" si="118"/>
        <v>6.2740634347395439</v>
      </c>
      <c r="E2507" s="90">
        <f t="shared" si="119"/>
        <v>43.104280461909077</v>
      </c>
      <c r="F2507" s="50">
        <f>'貼り付けシート（日射量等）'!G2504/3.6*10^3</f>
        <v>41.666666666666664</v>
      </c>
      <c r="G2507" s="50">
        <f>'貼り付けシート（日射量等）'!H2504/3.6*10^3</f>
        <v>44.444444444444443</v>
      </c>
      <c r="H2507" s="91">
        <f>RADIANS('貼り付けシート（日射量等）'!I2504)</f>
        <v>0.18500490071139894</v>
      </c>
      <c r="I2507" s="91">
        <f>IF('貼り付けシート（日射量等）'!J2504&lt;0,RADIANS(360+('貼り付けシート（日射量等）'!J2504)),RADIANS('貼り付けシート（日射量等）'!J2504))</f>
        <v>4.6460664688089048</v>
      </c>
    </row>
    <row r="2508" spans="1:9">
      <c r="A2508" s="20">
        <v>41744</v>
      </c>
      <c r="B2508" s="35" t="s">
        <v>366</v>
      </c>
      <c r="C2508" s="90">
        <f t="shared" si="117"/>
        <v>113.09543690011463</v>
      </c>
      <c r="D2508" s="90">
        <f t="shared" si="118"/>
        <v>16.110805860819234</v>
      </c>
      <c r="E2508" s="90">
        <f t="shared" si="119"/>
        <v>96.984631039295408</v>
      </c>
      <c r="F2508" s="50">
        <f>'貼り付けシート（日射量等）'!G2505/3.6*10^3</f>
        <v>41.666666666666664</v>
      </c>
      <c r="G2508" s="50">
        <f>'貼り付けシート（日射量等）'!H2505/3.6*10^3</f>
        <v>99.999999999999986</v>
      </c>
      <c r="H2508" s="91">
        <f>RADIANS('貼り付けシート（日射量等）'!I2505)</f>
        <v>0.38571776469074687</v>
      </c>
      <c r="I2508" s="91">
        <f>IF('貼り付けシート（日射量等）'!J2505&lt;0,RADIANS(360+('貼り付けシート（日射量等）'!J2505)),RADIANS('貼り付けシート（日射量等）'!J2505))</f>
        <v>4.8171087355043491</v>
      </c>
    </row>
    <row r="2509" spans="1:9">
      <c r="A2509" s="20">
        <v>41744</v>
      </c>
      <c r="B2509" s="35" t="s">
        <v>367</v>
      </c>
      <c r="C2509" s="90">
        <f t="shared" si="117"/>
        <v>174.15995799792955</v>
      </c>
      <c r="D2509" s="90">
        <f t="shared" si="118"/>
        <v>23.294976381247782</v>
      </c>
      <c r="E2509" s="90">
        <f t="shared" si="119"/>
        <v>150.86498161668177</v>
      </c>
      <c r="F2509" s="50">
        <f>'貼り付けシート（日射量等）'!G2506/3.6*10^3</f>
        <v>38.888888888888893</v>
      </c>
      <c r="G2509" s="50">
        <f>'貼り付けシート（日射量等）'!H2506/3.6*10^3</f>
        <v>155.55555555555557</v>
      </c>
      <c r="H2509" s="91">
        <f>RADIANS('貼り付けシート（日射量等）'!I2506)</f>
        <v>0.58119464091411166</v>
      </c>
      <c r="I2509" s="91">
        <f>IF('貼り付けシート（日射量等）'!J2506&lt;0,RADIANS(360+('貼り付けシート（日射量等）'!J2506)),RADIANS('貼り付けシート（日射量等）'!J2506))</f>
        <v>5.0073496239717308</v>
      </c>
    </row>
    <row r="2510" spans="1:9">
      <c r="A2510" s="20">
        <v>41744</v>
      </c>
      <c r="B2510" s="35" t="s">
        <v>368</v>
      </c>
      <c r="C2510" s="90">
        <f t="shared" si="117"/>
        <v>232.72955739800034</v>
      </c>
      <c r="D2510" s="90">
        <f t="shared" si="118"/>
        <v>27.984225203932233</v>
      </c>
      <c r="E2510" s="90">
        <f t="shared" si="119"/>
        <v>204.74533219406811</v>
      </c>
      <c r="F2510" s="50">
        <f>'貼り付けシート（日射量等）'!G2507/3.6*10^3</f>
        <v>36.111111111111114</v>
      </c>
      <c r="G2510" s="50">
        <f>'貼り付けシート（日射量等）'!H2507/3.6*10^3</f>
        <v>211.11111111111111</v>
      </c>
      <c r="H2510" s="91">
        <f>RADIANS('貼り付けシート（日射量等）'!I2507)</f>
        <v>0.7644542123735163</v>
      </c>
      <c r="I2510" s="91">
        <f>IF('貼り付けシート（日射量等）'!J2507&lt;0,RADIANS(360+('貼り付けシート（日射量等）'!J2507)),RADIANS('貼り付けシート（日射量等）'!J2507))</f>
        <v>5.2412237437389715</v>
      </c>
    </row>
    <row r="2511" spans="1:9">
      <c r="A2511" s="20">
        <v>41744</v>
      </c>
      <c r="B2511" s="35" t="s">
        <v>369</v>
      </c>
      <c r="C2511" s="90">
        <f t="shared" si="117"/>
        <v>381.69789772678371</v>
      </c>
      <c r="D2511" s="90">
        <f t="shared" si="118"/>
        <v>82.661952022289512</v>
      </c>
      <c r="E2511" s="90">
        <f t="shared" si="119"/>
        <v>299.03594570449422</v>
      </c>
      <c r="F2511" s="50">
        <f>'貼り付けシート（日射量等）'!G2508/3.6*10^3</f>
        <v>91.666666666666671</v>
      </c>
      <c r="G2511" s="50">
        <f>'貼り付けシート（日射量等）'!H2508/3.6*10^3</f>
        <v>308.33333333333337</v>
      </c>
      <c r="H2511" s="91">
        <f>RADIANS('貼り付けシート（日射量等）'!I2508)</f>
        <v>0.91978851580101173</v>
      </c>
      <c r="I2511" s="91">
        <f>IF('貼り付けシート（日射量等）'!J2508&lt;0,RADIANS(360+('貼り付けシート（日射量等）'!J2508)),RADIANS('貼り付けシート（日射量等）'!J2508))</f>
        <v>5.5518923505939624</v>
      </c>
    </row>
    <row r="2512" spans="1:9">
      <c r="A2512" s="20">
        <v>41744</v>
      </c>
      <c r="B2512" s="35" t="s">
        <v>370</v>
      </c>
      <c r="C2512" s="90">
        <f t="shared" si="117"/>
        <v>301.80025024651195</v>
      </c>
      <c r="D2512" s="90">
        <f t="shared" si="118"/>
        <v>37.786532417318867</v>
      </c>
      <c r="E2512" s="90">
        <f t="shared" si="119"/>
        <v>264.01371782919307</v>
      </c>
      <c r="F2512" s="50">
        <f>'貼り付けシート（日射量等）'!G2509/3.6*10^3</f>
        <v>38.888888888888893</v>
      </c>
      <c r="G2512" s="50">
        <f>'貼り付けシート（日射量等）'!H2509/3.6*10^3</f>
        <v>272.22222222222217</v>
      </c>
      <c r="H2512" s="91">
        <f>RADIANS('貼り付けシート（日射量等）'!I2509)</f>
        <v>1.0210176124166828</v>
      </c>
      <c r="I2512" s="91">
        <f>IF('貼り付けシート（日射量等）'!J2509&lt;0,RADIANS(360+('貼り付けシート（日射量等）'!J2509)),RADIANS('貼り付けシート（日射量等）'!J2509))</f>
        <v>5.9777526880805789</v>
      </c>
    </row>
    <row r="2513" spans="1:9">
      <c r="A2513" s="20">
        <v>41744</v>
      </c>
      <c r="B2513" s="35" t="s">
        <v>371</v>
      </c>
      <c r="C2513" s="90">
        <f t="shared" si="117"/>
        <v>526.84334858418163</v>
      </c>
      <c r="D2513" s="90">
        <f t="shared" si="118"/>
        <v>168.53901724456242</v>
      </c>
      <c r="E2513" s="90">
        <f t="shared" si="119"/>
        <v>358.30433133961918</v>
      </c>
      <c r="F2513" s="50">
        <f>'貼り付けシート（日射量等）'!G2510/3.6*10^3</f>
        <v>172.22222222222223</v>
      </c>
      <c r="G2513" s="50">
        <f>'貼り付けシート（日射量等）'!H2510/3.6*10^3</f>
        <v>369.44444444444446</v>
      </c>
      <c r="H2513" s="91">
        <f>RADIANS('貼り付けシート（日射量等）'!I2510)</f>
        <v>1.0314895879286488</v>
      </c>
      <c r="I2513" s="91">
        <f>IF('貼り付けシート（日射量等）'!J2510&lt;0,RADIANS(360+('貼り付けシート（日射量等）'!J2510)),RADIANS('貼り付けシート（日射量等）'!J2510))</f>
        <v>0.1954768762233649</v>
      </c>
    </row>
    <row r="2514" spans="1:9">
      <c r="A2514" s="20">
        <v>41744</v>
      </c>
      <c r="B2514" s="35" t="s">
        <v>372</v>
      </c>
      <c r="C2514" s="90">
        <f t="shared" si="117"/>
        <v>726.19904191546198</v>
      </c>
      <c r="D2514" s="90">
        <f t="shared" si="118"/>
        <v>448.7152364419224</v>
      </c>
      <c r="E2514" s="90">
        <f t="shared" si="119"/>
        <v>277.48380547353963</v>
      </c>
      <c r="F2514" s="50">
        <f>'貼り付けシート（日射量等）'!G2511/3.6*10^3</f>
        <v>486.11111111111109</v>
      </c>
      <c r="G2514" s="50">
        <f>'貼り付けシート（日射量等）'!H2511/3.6*10^3</f>
        <v>286.11111111111109</v>
      </c>
      <c r="H2514" s="91">
        <f>RADIANS('貼り付けシート（日射量等）'!I2511)</f>
        <v>0.94945911308491526</v>
      </c>
      <c r="I2514" s="91">
        <f>IF('貼り付けシート（日射量等）'!J2511&lt;0,RADIANS(360+('貼り付けシート（日射量等）'!J2511)),RADIANS('貼り付けシート（日射量等）'!J2511))</f>
        <v>0.64577182323790194</v>
      </c>
    </row>
    <row r="2515" spans="1:9">
      <c r="A2515" s="20">
        <v>41744</v>
      </c>
      <c r="B2515" s="35" t="s">
        <v>373</v>
      </c>
      <c r="C2515" s="90">
        <f t="shared" si="117"/>
        <v>738.55262993714632</v>
      </c>
      <c r="D2515" s="90">
        <f t="shared" si="118"/>
        <v>590.38166584933379</v>
      </c>
      <c r="E2515" s="90">
        <f t="shared" si="119"/>
        <v>148.17096408781248</v>
      </c>
      <c r="F2515" s="50">
        <f>'貼り付けシート（日射量等）'!G2512/3.6*10^3</f>
        <v>730.55555555555554</v>
      </c>
      <c r="G2515" s="50">
        <f>'貼り付けシート（日射量等）'!H2512/3.6*10^3</f>
        <v>152.7777777777778</v>
      </c>
      <c r="H2515" s="91">
        <f>RADIANS('貼り付けシート（日射量等）'!I2512)</f>
        <v>0.8028514559173916</v>
      </c>
      <c r="I2515" s="91">
        <f>IF('貼り付けシート（日射量等）'!J2512&lt;0,RADIANS(360+('貼り付けシート（日射量等）'!J2512)),RADIANS('貼り付けシート（日射量等）'!J2512))</f>
        <v>0.98087503962081324</v>
      </c>
    </row>
    <row r="2516" spans="1:9">
      <c r="A2516" s="20">
        <v>41744</v>
      </c>
      <c r="B2516" s="35" t="s">
        <v>374</v>
      </c>
      <c r="C2516" s="90">
        <f t="shared" si="117"/>
        <v>573.25091295511061</v>
      </c>
      <c r="D2516" s="90">
        <f t="shared" si="118"/>
        <v>452.02012415599131</v>
      </c>
      <c r="E2516" s="90">
        <f t="shared" si="119"/>
        <v>121.23078879911928</v>
      </c>
      <c r="F2516" s="50">
        <f>'貼り付けシート（日射量等）'!G2513/3.6*10^3</f>
        <v>702.77777777777771</v>
      </c>
      <c r="G2516" s="50">
        <f>'貼り付けシート（日射量等）'!H2513/3.6*10^3</f>
        <v>125</v>
      </c>
      <c r="H2516" s="91">
        <f>RADIANS('貼り付けシート（日射量等）'!I2513)</f>
        <v>0.62482787221396996</v>
      </c>
      <c r="I2516" s="91">
        <f>IF('貼り付けシート（日射量等）'!J2513&lt;0,RADIANS(360+('貼り付けシート（日射量等）'!J2513)),RADIANS('貼り付けシート（日射量等）'!J2513))</f>
        <v>1.2269664641520137</v>
      </c>
    </row>
    <row r="2517" spans="1:9">
      <c r="A2517" s="20">
        <v>41744</v>
      </c>
      <c r="B2517" s="35" t="s">
        <v>375</v>
      </c>
      <c r="C2517" s="90">
        <f t="shared" si="117"/>
        <v>181.14710730838314</v>
      </c>
      <c r="D2517" s="90">
        <f t="shared" si="118"/>
        <v>43.752213336047966</v>
      </c>
      <c r="E2517" s="90">
        <f t="shared" si="119"/>
        <v>137.39489397233518</v>
      </c>
      <c r="F2517" s="50">
        <f>'貼り付けシート（日射量等）'!G2514/3.6*10^3</f>
        <v>99.999999999999986</v>
      </c>
      <c r="G2517" s="50">
        <f>'貼り付けシート（日射量等）'!H2514/3.6*10^3</f>
        <v>141.66666666666666</v>
      </c>
      <c r="H2517" s="91">
        <f>RADIANS('貼り付けシート（日射量等）'!I2514)</f>
        <v>0.43109632524259939</v>
      </c>
      <c r="I2517" s="91">
        <f>IF('貼り付けシート（日射量等）'!J2514&lt;0,RADIANS(360+('貼り付けシート（日射量等）'!J2514)),RADIANS('貼り付けシート（日射量等）'!J2514))</f>
        <v>1.4259339988793673</v>
      </c>
    </row>
    <row r="2518" spans="1:9">
      <c r="A2518" s="20">
        <v>41744</v>
      </c>
      <c r="B2518" s="35" t="s">
        <v>376</v>
      </c>
      <c r="C2518" s="90">
        <f t="shared" si="117"/>
        <v>63.004003018606042</v>
      </c>
      <c r="D2518" s="90">
        <f t="shared" si="118"/>
        <v>9.1236524412196989</v>
      </c>
      <c r="E2518" s="90">
        <f t="shared" si="119"/>
        <v>53.880350577386345</v>
      </c>
      <c r="F2518" s="50">
        <f>'貼り付けシート（日射量等）'!G2515/3.6*10^3</f>
        <v>44.444444444444443</v>
      </c>
      <c r="G2518" s="50">
        <f>'貼り付けシート（日射量等）'!H2515/3.6*10^3</f>
        <v>55.555555555555557</v>
      </c>
      <c r="H2518" s="91">
        <f>RADIANS('貼り付けシート（日射量等）'!I2515)</f>
        <v>0.23038346126325149</v>
      </c>
      <c r="I2518" s="91">
        <f>IF('貼り付けシート（日射量等）'!J2515&lt;0,RADIANS(360+('貼り付けシート（日射量等）'!J2515)),RADIANS('貼り付けシート（日射量等）'!J2515))</f>
        <v>1.5987215948268059</v>
      </c>
    </row>
    <row r="2519" spans="1:9">
      <c r="A2519" s="20">
        <v>41744</v>
      </c>
      <c r="B2519" s="35" t="s">
        <v>377</v>
      </c>
      <c r="C2519" s="90">
        <f t="shared" si="117"/>
        <v>10.776070115477269</v>
      </c>
      <c r="D2519" s="90">
        <f t="shared" si="118"/>
        <v>-0.80660979659203003</v>
      </c>
      <c r="E2519" s="90">
        <f t="shared" si="119"/>
        <v>10.776070115477269</v>
      </c>
      <c r="F2519" s="50">
        <f>'貼り付けシート（日射量等）'!G2516/3.6*10^3</f>
        <v>22.222222222222221</v>
      </c>
      <c r="G2519" s="50">
        <f>'貼り付けシート（日射量等）'!H2516/3.6*10^3</f>
        <v>11.111111111111111</v>
      </c>
      <c r="H2519" s="91">
        <f>RADIANS('貼り付けシート（日射量等）'!I2516)</f>
        <v>3.1415926535897934E-2</v>
      </c>
      <c r="I2519" s="91">
        <f>IF('貼り付けシート（日射量等）'!J2516&lt;0,RADIANS(360+('貼り付けシート（日射量等）'!J2516)),RADIANS('貼り付けシート（日射量等）'!J2516))</f>
        <v>1.7645278737662671</v>
      </c>
    </row>
    <row r="2520" spans="1:9">
      <c r="A2520" s="20">
        <v>41744</v>
      </c>
      <c r="B2520" s="35" t="s">
        <v>378</v>
      </c>
      <c r="C2520" s="90">
        <f t="shared" si="117"/>
        <v>0</v>
      </c>
      <c r="D2520" s="90">
        <f t="shared" si="118"/>
        <v>0</v>
      </c>
      <c r="E2520" s="90">
        <f t="shared" si="119"/>
        <v>0</v>
      </c>
      <c r="F2520" s="50">
        <f>'貼り付けシート（日射量等）'!G2517/3.6*10^3</f>
        <v>0</v>
      </c>
      <c r="G2520" s="50">
        <f>'貼り付けシート（日射量等）'!H2517/3.6*10^3</f>
        <v>0</v>
      </c>
      <c r="H2520" s="91">
        <f>RADIANS('貼り付けシート（日射量等）'!I2517)</f>
        <v>0</v>
      </c>
      <c r="I2520" s="91">
        <f>IF('貼り付けシート（日射量等）'!J2517&lt;0,RADIANS(360+('貼り付けシート（日射量等）'!J2517)),RADIANS('貼り付けシート（日射量等）'!J2517))</f>
        <v>0</v>
      </c>
    </row>
    <row r="2521" spans="1:9">
      <c r="A2521" s="20">
        <v>41744</v>
      </c>
      <c r="B2521" s="35" t="s">
        <v>379</v>
      </c>
      <c r="C2521" s="90">
        <f t="shared" si="117"/>
        <v>0</v>
      </c>
      <c r="D2521" s="90">
        <f t="shared" si="118"/>
        <v>0</v>
      </c>
      <c r="E2521" s="90">
        <f t="shared" si="119"/>
        <v>0</v>
      </c>
      <c r="F2521" s="50">
        <f>'貼り付けシート（日射量等）'!G2518/3.6*10^3</f>
        <v>0</v>
      </c>
      <c r="G2521" s="50">
        <f>'貼り付けシート（日射量等）'!H2518/3.6*10^3</f>
        <v>0</v>
      </c>
      <c r="H2521" s="91">
        <f>RADIANS('貼り付けシート（日射量等）'!I2518)</f>
        <v>0</v>
      </c>
      <c r="I2521" s="91">
        <f>IF('貼り付けシート（日射量等）'!J2518&lt;0,RADIANS(360+('貼り付けシート（日射量等）'!J2518)),RADIANS('貼り付けシート（日射量等）'!J2518))</f>
        <v>0</v>
      </c>
    </row>
    <row r="2522" spans="1:9">
      <c r="A2522" s="20">
        <v>41744</v>
      </c>
      <c r="B2522" s="35" t="s">
        <v>380</v>
      </c>
      <c r="C2522" s="90">
        <f t="shared" si="117"/>
        <v>0</v>
      </c>
      <c r="D2522" s="90">
        <f t="shared" si="118"/>
        <v>0</v>
      </c>
      <c r="E2522" s="90">
        <f t="shared" si="119"/>
        <v>0</v>
      </c>
      <c r="F2522" s="50">
        <f>'貼り付けシート（日射量等）'!G2519/3.6*10^3</f>
        <v>0</v>
      </c>
      <c r="G2522" s="50">
        <f>'貼り付けシート（日射量等）'!H2519/3.6*10^3</f>
        <v>0</v>
      </c>
      <c r="H2522" s="91">
        <f>RADIANS('貼り付けシート（日射量等）'!I2519)</f>
        <v>0</v>
      </c>
      <c r="I2522" s="91">
        <f>IF('貼り付けシート（日射量等）'!J2519&lt;0,RADIANS(360+('貼り付けシート（日射量等）'!J2519)),RADIANS('貼り付けシート（日射量等）'!J2519))</f>
        <v>0</v>
      </c>
    </row>
    <row r="2523" spans="1:9">
      <c r="A2523" s="20">
        <v>41744</v>
      </c>
      <c r="B2523" s="35" t="s">
        <v>381</v>
      </c>
      <c r="C2523" s="90">
        <f t="shared" si="117"/>
        <v>0</v>
      </c>
      <c r="D2523" s="90">
        <f t="shared" si="118"/>
        <v>0</v>
      </c>
      <c r="E2523" s="90">
        <f t="shared" si="119"/>
        <v>0</v>
      </c>
      <c r="F2523" s="50">
        <f>'貼り付けシート（日射量等）'!G2520/3.6*10^3</f>
        <v>0</v>
      </c>
      <c r="G2523" s="50">
        <f>'貼り付けシート（日射量等）'!H2520/3.6*10^3</f>
        <v>0</v>
      </c>
      <c r="H2523" s="91">
        <f>RADIANS('貼り付けシート（日射量等）'!I2520)</f>
        <v>0</v>
      </c>
      <c r="I2523" s="91">
        <f>IF('貼り付けシート（日射量等）'!J2520&lt;0,RADIANS(360+('貼り付けシート（日射量等）'!J2520)),RADIANS('貼り付けシート（日射量等）'!J2520))</f>
        <v>0</v>
      </c>
    </row>
    <row r="2524" spans="1:9">
      <c r="A2524" s="20">
        <v>41744</v>
      </c>
      <c r="B2524" s="35" t="s">
        <v>382</v>
      </c>
      <c r="C2524" s="90">
        <f t="shared" si="117"/>
        <v>0</v>
      </c>
      <c r="D2524" s="90">
        <f t="shared" si="118"/>
        <v>0</v>
      </c>
      <c r="E2524" s="90">
        <f t="shared" si="119"/>
        <v>0</v>
      </c>
      <c r="F2524" s="50">
        <f>'貼り付けシート（日射量等）'!G2521/3.6*10^3</f>
        <v>0</v>
      </c>
      <c r="G2524" s="50">
        <f>'貼り付けシート（日射量等）'!H2521/3.6*10^3</f>
        <v>0</v>
      </c>
      <c r="H2524" s="91">
        <f>RADIANS('貼り付けシート（日射量等）'!I2521)</f>
        <v>0</v>
      </c>
      <c r="I2524" s="91">
        <f>IF('貼り付けシート（日射量等）'!J2521&lt;0,RADIANS(360+('貼り付けシート（日射量等）'!J2521)),RADIANS('貼り付けシート（日射量等）'!J2521))</f>
        <v>0</v>
      </c>
    </row>
    <row r="2525" spans="1:9">
      <c r="A2525" s="20">
        <v>41744</v>
      </c>
      <c r="B2525" s="35" t="s">
        <v>383</v>
      </c>
      <c r="C2525" s="90">
        <f t="shared" si="117"/>
        <v>0</v>
      </c>
      <c r="D2525" s="90">
        <f t="shared" si="118"/>
        <v>0</v>
      </c>
      <c r="E2525" s="90">
        <f t="shared" si="119"/>
        <v>0</v>
      </c>
      <c r="F2525" s="50">
        <f>'貼り付けシート（日射量等）'!G2522/3.6*10^3</f>
        <v>0</v>
      </c>
      <c r="G2525" s="50">
        <f>'貼り付けシート（日射量等）'!H2522/3.6*10^3</f>
        <v>0</v>
      </c>
      <c r="H2525" s="91">
        <f>RADIANS('貼り付けシート（日射量等）'!I2522)</f>
        <v>0</v>
      </c>
      <c r="I2525" s="91">
        <f>IF('貼り付けシート（日射量等）'!J2522&lt;0,RADIANS(360+('貼り付けシート（日射量等）'!J2522)),RADIANS('貼り付けシート（日射量等）'!J2522))</f>
        <v>0</v>
      </c>
    </row>
    <row r="2526" spans="1:9">
      <c r="A2526" s="20">
        <v>41745</v>
      </c>
      <c r="B2526" s="35" t="s">
        <v>360</v>
      </c>
      <c r="C2526" s="90">
        <f t="shared" si="117"/>
        <v>0</v>
      </c>
      <c r="D2526" s="90">
        <f t="shared" si="118"/>
        <v>0</v>
      </c>
      <c r="E2526" s="90">
        <f t="shared" si="119"/>
        <v>0</v>
      </c>
      <c r="F2526" s="50">
        <f>'貼り付けシート（日射量等）'!G2523/3.6*10^3</f>
        <v>0</v>
      </c>
      <c r="G2526" s="50">
        <f>'貼り付けシート（日射量等）'!H2523/3.6*10^3</f>
        <v>0</v>
      </c>
      <c r="H2526" s="91">
        <f>RADIANS('貼り付けシート（日射量等）'!I2523)</f>
        <v>0</v>
      </c>
      <c r="I2526" s="91">
        <f>IF('貼り付けシート（日射量等）'!J2523&lt;0,RADIANS(360+('貼り付けシート（日射量等）'!J2523)),RADIANS('貼り付けシート（日射量等）'!J2523))</f>
        <v>0</v>
      </c>
    </row>
    <row r="2527" spans="1:9">
      <c r="A2527" s="20">
        <v>41745</v>
      </c>
      <c r="B2527" s="35" t="s">
        <v>361</v>
      </c>
      <c r="C2527" s="90">
        <f t="shared" si="117"/>
        <v>0</v>
      </c>
      <c r="D2527" s="90">
        <f t="shared" si="118"/>
        <v>0</v>
      </c>
      <c r="E2527" s="90">
        <f t="shared" si="119"/>
        <v>0</v>
      </c>
      <c r="F2527" s="50">
        <f>'貼り付けシート（日射量等）'!G2524/3.6*10^3</f>
        <v>0</v>
      </c>
      <c r="G2527" s="50">
        <f>'貼り付けシート（日射量等）'!H2524/3.6*10^3</f>
        <v>0</v>
      </c>
      <c r="H2527" s="91">
        <f>RADIANS('貼り付けシート（日射量等）'!I2524)</f>
        <v>0</v>
      </c>
      <c r="I2527" s="91">
        <f>IF('貼り付けシート（日射量等）'!J2524&lt;0,RADIANS(360+('貼り付けシート（日射量等）'!J2524)),RADIANS('貼り付けシート（日射量等）'!J2524))</f>
        <v>0</v>
      </c>
    </row>
    <row r="2528" spans="1:9">
      <c r="A2528" s="20">
        <v>41745</v>
      </c>
      <c r="B2528" s="35" t="s">
        <v>362</v>
      </c>
      <c r="C2528" s="90">
        <f t="shared" si="117"/>
        <v>0</v>
      </c>
      <c r="D2528" s="90">
        <f t="shared" si="118"/>
        <v>0</v>
      </c>
      <c r="E2528" s="90">
        <f t="shared" si="119"/>
        <v>0</v>
      </c>
      <c r="F2528" s="50">
        <f>'貼り付けシート（日射量等）'!G2525/3.6*10^3</f>
        <v>0</v>
      </c>
      <c r="G2528" s="50">
        <f>'貼り付けシート（日射量等）'!H2525/3.6*10^3</f>
        <v>0</v>
      </c>
      <c r="H2528" s="91">
        <f>RADIANS('貼り付けシート（日射量等）'!I2525)</f>
        <v>0</v>
      </c>
      <c r="I2528" s="91">
        <f>IF('貼り付けシート（日射量等）'!J2525&lt;0,RADIANS(360+('貼り付けシート（日射量等）'!J2525)),RADIANS('貼り付けシート（日射量等）'!J2525))</f>
        <v>0</v>
      </c>
    </row>
    <row r="2529" spans="1:9">
      <c r="A2529" s="20">
        <v>41745</v>
      </c>
      <c r="B2529" s="35" t="s">
        <v>363</v>
      </c>
      <c r="C2529" s="90">
        <f t="shared" si="117"/>
        <v>0</v>
      </c>
      <c r="D2529" s="90">
        <f t="shared" si="118"/>
        <v>0</v>
      </c>
      <c r="E2529" s="90">
        <f t="shared" si="119"/>
        <v>0</v>
      </c>
      <c r="F2529" s="50">
        <f>'貼り付けシート（日射量等）'!G2526/3.6*10^3</f>
        <v>0</v>
      </c>
      <c r="G2529" s="50">
        <f>'貼り付けシート（日射量等）'!H2526/3.6*10^3</f>
        <v>0</v>
      </c>
      <c r="H2529" s="91">
        <f>RADIANS('貼り付けシート（日射量等）'!I2526)</f>
        <v>0</v>
      </c>
      <c r="I2529" s="91">
        <f>IF('貼り付けシート（日射量等）'!J2526&lt;0,RADIANS(360+('貼り付けシート（日射量等）'!J2526)),RADIANS('貼り付けシート（日射量等）'!J2526))</f>
        <v>0</v>
      </c>
    </row>
    <row r="2530" spans="1:9">
      <c r="A2530" s="20">
        <v>41745</v>
      </c>
      <c r="B2530" s="35" t="s">
        <v>364</v>
      </c>
      <c r="C2530" s="90">
        <f t="shared" si="117"/>
        <v>7.2881469651034605</v>
      </c>
      <c r="D2530" s="90">
        <f t="shared" si="118"/>
        <v>1.900111907364826</v>
      </c>
      <c r="E2530" s="90">
        <f t="shared" si="119"/>
        <v>5.3880350577386347</v>
      </c>
      <c r="F2530" s="50">
        <f>'貼り付けシート（日射量等）'!G2527/3.6*10^3</f>
        <v>5.5555555555555554</v>
      </c>
      <c r="G2530" s="50">
        <f>'貼り付けシート（日射量等）'!H2527/3.6*10^3</f>
        <v>5.5555555555555554</v>
      </c>
      <c r="H2530" s="91">
        <f>RADIANS('貼り付けシート（日射量等）'!I2527)</f>
        <v>0</v>
      </c>
      <c r="I2530" s="91">
        <f>IF('貼り付けシート（日射量等）'!J2527&lt;0,RADIANS(360+('貼り付けシート（日射量等）'!J2527)),RADIANS('貼り付けシート（日射量等）'!J2527))</f>
        <v>0</v>
      </c>
    </row>
    <row r="2531" spans="1:9">
      <c r="A2531" s="20">
        <v>41745</v>
      </c>
      <c r="B2531" s="35" t="s">
        <v>365</v>
      </c>
      <c r="C2531" s="90">
        <f t="shared" si="117"/>
        <v>56.205510741450368</v>
      </c>
      <c r="D2531" s="90">
        <f t="shared" si="118"/>
        <v>7.7131952218026605</v>
      </c>
      <c r="E2531" s="90">
        <f t="shared" si="119"/>
        <v>48.492315519647704</v>
      </c>
      <c r="F2531" s="50">
        <f>'貼り付けシート（日射量等）'!G2528/3.6*10^3</f>
        <v>49.999999999999993</v>
      </c>
      <c r="G2531" s="50">
        <f>'貼り付けシート（日射量等）'!H2528/3.6*10^3</f>
        <v>49.999999999999993</v>
      </c>
      <c r="H2531" s="91">
        <f>RADIANS('貼り付けシート（日射量等）'!I2528)</f>
        <v>0.19024088846738194</v>
      </c>
      <c r="I2531" s="91">
        <f>IF('貼り付けシート（日射量等）'!J2528&lt;0,RADIANS(360+('貼り付けシート（日射量等）'!J2528)),RADIANS('貼り付けシート（日射量等）'!J2528))</f>
        <v>4.6425758103049164</v>
      </c>
    </row>
    <row r="2532" spans="1:9">
      <c r="A2532" s="20">
        <v>41745</v>
      </c>
      <c r="B2532" s="35" t="s">
        <v>366</v>
      </c>
      <c r="C2532" s="90">
        <f t="shared" si="117"/>
        <v>125.65235884845831</v>
      </c>
      <c r="D2532" s="90">
        <f t="shared" si="118"/>
        <v>20.585675222554929</v>
      </c>
      <c r="E2532" s="90">
        <f t="shared" si="119"/>
        <v>105.06668362590338</v>
      </c>
      <c r="F2532" s="50">
        <f>'貼り付けシート（日射量等）'!G2529/3.6*10^3</f>
        <v>52.777777777777779</v>
      </c>
      <c r="G2532" s="50">
        <f>'貼り付けシート（日射量等）'!H2529/3.6*10^3</f>
        <v>108.33333333333334</v>
      </c>
      <c r="H2532" s="91">
        <f>RADIANS('貼り付けシート（日射量等）'!I2529)</f>
        <v>0.39095375244672981</v>
      </c>
      <c r="I2532" s="91">
        <f>IF('貼り付けシート（日射量等）'!J2529&lt;0,RADIANS(360+('貼り付けシート（日射量等）'!J2529)),RADIANS('貼り付けシート（日射量等）'!J2529))</f>
        <v>4.8136180770003607</v>
      </c>
    </row>
    <row r="2533" spans="1:9">
      <c r="A2533" s="20">
        <v>41745</v>
      </c>
      <c r="B2533" s="35" t="s">
        <v>367</v>
      </c>
      <c r="C2533" s="90">
        <f t="shared" si="117"/>
        <v>437.11918574336181</v>
      </c>
      <c r="D2533" s="90">
        <f t="shared" si="118"/>
        <v>253.92599378024823</v>
      </c>
      <c r="E2533" s="90">
        <f t="shared" si="119"/>
        <v>183.19319196311358</v>
      </c>
      <c r="F2533" s="50">
        <f>'貼り付けシート（日射量等）'!G2530/3.6*10^3</f>
        <v>422.22222222222223</v>
      </c>
      <c r="G2533" s="50">
        <f>'貼り付けシート（日射量等）'!H2530/3.6*10^3</f>
        <v>188.88888888888889</v>
      </c>
      <c r="H2533" s="91">
        <f>RADIANS('貼り付けシート（日射量等）'!I2530)</f>
        <v>0.58643062867009477</v>
      </c>
      <c r="I2533" s="91">
        <f>IF('貼り付けシート（日射量等）'!J2530&lt;0,RADIANS(360+('貼り付けシート（日射量等）'!J2530)),RADIANS('貼り付けシート（日射量等）'!J2530))</f>
        <v>5.002113636215749</v>
      </c>
    </row>
    <row r="2534" spans="1:9">
      <c r="A2534" s="20">
        <v>41745</v>
      </c>
      <c r="B2534" s="35" t="s">
        <v>368</v>
      </c>
      <c r="C2534" s="90">
        <f t="shared" si="117"/>
        <v>717.80046443026799</v>
      </c>
      <c r="D2534" s="90">
        <f t="shared" si="118"/>
        <v>580.40557045793287</v>
      </c>
      <c r="E2534" s="90">
        <f t="shared" si="119"/>
        <v>137.39489397233518</v>
      </c>
      <c r="F2534" s="50">
        <f>'貼り付けシート（日射量等）'!G2531/3.6*10^3</f>
        <v>747.22222222222229</v>
      </c>
      <c r="G2534" s="50">
        <f>'貼り付けシート（日射量等）'!H2531/3.6*10^3</f>
        <v>141.66666666666666</v>
      </c>
      <c r="H2534" s="91">
        <f>RADIANS('貼り付けシート（日射量等）'!I2531)</f>
        <v>0.7696902001294994</v>
      </c>
      <c r="I2534" s="91">
        <f>IF('貼り付けシート（日射量等）'!J2531&lt;0,RADIANS(360+('貼り付けシート（日射量等）'!J2531)),RADIANS('貼り付けシート（日射量等）'!J2531))</f>
        <v>5.2359877559829888</v>
      </c>
    </row>
    <row r="2535" spans="1:9">
      <c r="A2535" s="20">
        <v>41745</v>
      </c>
      <c r="B2535" s="35" t="s">
        <v>369</v>
      </c>
      <c r="C2535" s="90">
        <f t="shared" si="117"/>
        <v>846.85967208101306</v>
      </c>
      <c r="D2535" s="90">
        <f t="shared" si="118"/>
        <v>687.91263787772334</v>
      </c>
      <c r="E2535" s="90">
        <f t="shared" si="119"/>
        <v>158.94703420328972</v>
      </c>
      <c r="F2535" s="50">
        <f>'貼り付けシート（日射量等）'!G2532/3.6*10^3</f>
        <v>761.1111111111112</v>
      </c>
      <c r="G2535" s="50">
        <f>'貼り付けシート（日射量等）'!H2532/3.6*10^3</f>
        <v>163.88888888888889</v>
      </c>
      <c r="H2535" s="91">
        <f>RADIANS('貼り付けシート（日射量等）'!I2532)</f>
        <v>0.92676983280898906</v>
      </c>
      <c r="I2535" s="91">
        <f>IF('貼り付けシート（日射量等）'!J2532&lt;0,RADIANS(360+('貼り付けシート（日射量等）'!J2532)),RADIANS('貼り付けシート（日射量等）'!J2532))</f>
        <v>5.548401692089973</v>
      </c>
    </row>
    <row r="2536" spans="1:9">
      <c r="A2536" s="20">
        <v>41745</v>
      </c>
      <c r="B2536" s="35" t="s">
        <v>370</v>
      </c>
      <c r="C2536" s="90">
        <f t="shared" si="117"/>
        <v>912.72073419766616</v>
      </c>
      <c r="D2536" s="90">
        <f t="shared" si="118"/>
        <v>740.30361235002988</v>
      </c>
      <c r="E2536" s="90">
        <f t="shared" si="119"/>
        <v>172.41712184763631</v>
      </c>
      <c r="F2536" s="50">
        <f>'貼り付けシート（日射量等）'!G2533/3.6*10^3</f>
        <v>761.1111111111112</v>
      </c>
      <c r="G2536" s="50">
        <f>'貼り付けシート（日射量等）'!H2533/3.6*10^3</f>
        <v>177.77777777777777</v>
      </c>
      <c r="H2536" s="91">
        <f>RADIANS('貼り付けシート（日射量等）'!I2533)</f>
        <v>1.0262536001726656</v>
      </c>
      <c r="I2536" s="91">
        <f>IF('貼り付けシート（日射量等）'!J2533&lt;0,RADIANS(360+('貼り付けシート（日射量等）'!J2533)),RADIANS('貼り付けシート（日射量等）'!J2533))</f>
        <v>5.9760073588285838</v>
      </c>
    </row>
    <row r="2537" spans="1:9">
      <c r="A2537" s="20">
        <v>41745</v>
      </c>
      <c r="B2537" s="35" t="s">
        <v>371</v>
      </c>
      <c r="C2537" s="90">
        <f t="shared" si="117"/>
        <v>852.18917653622327</v>
      </c>
      <c r="D2537" s="90">
        <f t="shared" si="118"/>
        <v>615.11563399572333</v>
      </c>
      <c r="E2537" s="90">
        <f t="shared" si="119"/>
        <v>237.07354254049991</v>
      </c>
      <c r="F2537" s="50">
        <f>'貼り付けシート（日射量等）'!G2534/3.6*10^3</f>
        <v>627.7777777777776</v>
      </c>
      <c r="G2537" s="50">
        <f>'貼り付けシート（日射量等）'!H2534/3.6*10^3</f>
        <v>244.44444444444443</v>
      </c>
      <c r="H2537" s="91">
        <f>RADIANS('貼り付けシート（日射量等）'!I2534)</f>
        <v>1.0384709049366261</v>
      </c>
      <c r="I2537" s="91">
        <f>IF('貼り付けシート（日射量等）'!J2534&lt;0,RADIANS(360+('貼り付けシート（日射量等）'!J2534)),RADIANS('貼り付けシート（日射量等）'!J2534))</f>
        <v>0.19896753472735357</v>
      </c>
    </row>
    <row r="2538" spans="1:9">
      <c r="A2538" s="20">
        <v>41745</v>
      </c>
      <c r="B2538" s="35" t="s">
        <v>372</v>
      </c>
      <c r="C2538" s="90">
        <f t="shared" si="117"/>
        <v>412.87461135543634</v>
      </c>
      <c r="D2538" s="90">
        <f t="shared" si="118"/>
        <v>94.980542948856922</v>
      </c>
      <c r="E2538" s="90">
        <f t="shared" si="119"/>
        <v>317.89406840657944</v>
      </c>
      <c r="F2538" s="50">
        <f>'貼り付けシート（日射量等）'!G2535/3.6*10^3</f>
        <v>102.77777777777777</v>
      </c>
      <c r="G2538" s="50">
        <f>'貼り付けシート（日射量等）'!H2535/3.6*10^3</f>
        <v>327.77777777777777</v>
      </c>
      <c r="H2538" s="91">
        <f>RADIANS('貼り付けシート（日射量等）'!I2535)</f>
        <v>0.95469510084089826</v>
      </c>
      <c r="I2538" s="91">
        <f>IF('貼り付けシート（日射量等）'!J2535&lt;0,RADIANS(360+('貼り付けシート（日射量等）'!J2535)),RADIANS('貼り付けシート（日射量等）'!J2535))</f>
        <v>0.65100781099388483</v>
      </c>
    </row>
    <row r="2539" spans="1:9">
      <c r="A2539" s="20">
        <v>41745</v>
      </c>
      <c r="B2539" s="35" t="s">
        <v>373</v>
      </c>
      <c r="C2539" s="90">
        <f t="shared" si="117"/>
        <v>264.96673993563007</v>
      </c>
      <c r="D2539" s="90">
        <f t="shared" si="118"/>
        <v>35.975249981738088</v>
      </c>
      <c r="E2539" s="90">
        <f t="shared" si="119"/>
        <v>228.99148995389197</v>
      </c>
      <c r="F2539" s="50">
        <f>'貼り付けシート（日射量等）'!G2536/3.6*10^3</f>
        <v>44.444444444444443</v>
      </c>
      <c r="G2539" s="50">
        <f>'貼り付けシート（日射量等）'!H2536/3.6*10^3</f>
        <v>236.11111111111111</v>
      </c>
      <c r="H2539" s="91">
        <f>RADIANS('貼り付けシート（日射量等）'!I2536)</f>
        <v>0.80808744367337448</v>
      </c>
      <c r="I2539" s="91">
        <f>IF('貼り付けシート（日射量等）'!J2536&lt;0,RADIANS(360+('貼り付けシート（日射量等）'!J2536)),RADIANS('貼り付けシート（日射量等）'!J2536))</f>
        <v>0.98785635662879057</v>
      </c>
    </row>
    <row r="2540" spans="1:9">
      <c r="A2540" s="20">
        <v>41745</v>
      </c>
      <c r="B2540" s="35" t="s">
        <v>374</v>
      </c>
      <c r="C2540" s="90">
        <f t="shared" si="117"/>
        <v>207.30068099987011</v>
      </c>
      <c r="D2540" s="90">
        <f t="shared" si="118"/>
        <v>32.189541623364519</v>
      </c>
      <c r="E2540" s="90">
        <f t="shared" si="119"/>
        <v>175.11113937650561</v>
      </c>
      <c r="F2540" s="50">
        <f>'貼り付けシート（日射量等）'!G2537/3.6*10^3</f>
        <v>49.999999999999993</v>
      </c>
      <c r="G2540" s="50">
        <f>'貼り付けシート（日射量等）'!H2537/3.6*10^3</f>
        <v>180.55555555555554</v>
      </c>
      <c r="H2540" s="91">
        <f>RADIANS('貼り付けシート（日射量等）'!I2537)</f>
        <v>0.62831853071795862</v>
      </c>
      <c r="I2540" s="91">
        <f>IF('貼り付けシート（日射量等）'!J2537&lt;0,RADIANS(360+('貼り付けシート（日射量等）'!J2537)),RADIANS('貼り付けシート（日射量等）'!J2537))</f>
        <v>1.233947781159991</v>
      </c>
    </row>
    <row r="2541" spans="1:9">
      <c r="A2541" s="20">
        <v>41745</v>
      </c>
      <c r="B2541" s="35" t="s">
        <v>375</v>
      </c>
      <c r="C2541" s="90">
        <f t="shared" si="117"/>
        <v>139.19017696304851</v>
      </c>
      <c r="D2541" s="90">
        <f t="shared" si="118"/>
        <v>20.653405692798568</v>
      </c>
      <c r="E2541" s="90">
        <f t="shared" si="119"/>
        <v>118.53677127024996</v>
      </c>
      <c r="F2541" s="50">
        <f>'貼り付けシート（日射量等）'!G2538/3.6*10^3</f>
        <v>47.222222222222221</v>
      </c>
      <c r="G2541" s="50">
        <f>'貼り付けシート（日射量等）'!H2538/3.6*10^3</f>
        <v>122.22222222222221</v>
      </c>
      <c r="H2541" s="91">
        <f>RADIANS('貼り付けシート（日射量等）'!I2538)</f>
        <v>0.43284165449459372</v>
      </c>
      <c r="I2541" s="91">
        <f>IF('貼り付けシート（日射量等）'!J2538&lt;0,RADIANS(360+('貼り付けシート（日射量等）'!J2538)),RADIANS('貼り付けシート（日射量等）'!J2538))</f>
        <v>1.4311699866353502</v>
      </c>
    </row>
    <row r="2542" spans="1:9">
      <c r="A2542" s="20">
        <v>41745</v>
      </c>
      <c r="B2542" s="35" t="s">
        <v>376</v>
      </c>
      <c r="C2542" s="90">
        <f t="shared" si="117"/>
        <v>70.753983988655619</v>
      </c>
      <c r="D2542" s="90">
        <f t="shared" si="118"/>
        <v>11.485598353530641</v>
      </c>
      <c r="E2542" s="90">
        <f t="shared" si="119"/>
        <v>59.268385635124979</v>
      </c>
      <c r="F2542" s="50">
        <f>'貼り付けシート（日射量等）'!G2539/3.6*10^3</f>
        <v>55.555555555555557</v>
      </c>
      <c r="G2542" s="50">
        <f>'貼り付けシート（日射量等）'!H2539/3.6*10^3</f>
        <v>61.111111111111107</v>
      </c>
      <c r="H2542" s="91">
        <f>RADIANS('貼り付けシート（日射量等）'!I2539)</f>
        <v>0.23387411976724015</v>
      </c>
      <c r="I2542" s="91">
        <f>IF('貼り付けシート（日射量等）'!J2539&lt;0,RADIANS(360+('貼り付けシート（日射量等）'!J2539)),RADIANS('貼り付けシート（日射量等）'!J2539))</f>
        <v>1.603957582582789</v>
      </c>
    </row>
    <row r="2543" spans="1:9">
      <c r="A2543" s="20">
        <v>41745</v>
      </c>
      <c r="B2543" s="35" t="s">
        <v>377</v>
      </c>
      <c r="C2543" s="90">
        <f t="shared" si="117"/>
        <v>10.776070115477269</v>
      </c>
      <c r="D2543" s="90">
        <f t="shared" si="118"/>
        <v>-1.5451915809380603</v>
      </c>
      <c r="E2543" s="90">
        <f t="shared" si="119"/>
        <v>10.776070115477269</v>
      </c>
      <c r="F2543" s="50">
        <f>'貼り付けシート（日射量等）'!G2540/3.6*10^3</f>
        <v>44.444444444444443</v>
      </c>
      <c r="G2543" s="50">
        <f>'貼り付けシート（日射量等）'!H2540/3.6*10^3</f>
        <v>11.111111111111111</v>
      </c>
      <c r="H2543" s="91">
        <f>RADIANS('貼り付けシート（日射量等）'!I2540)</f>
        <v>3.4906585039886591E-2</v>
      </c>
      <c r="I2543" s="91">
        <f>IF('貼り付けシート（日射量等）'!J2540&lt;0,RADIANS(360+('貼り付けシート（日射量等）'!J2540)),RADIANS('貼り付けシート（日射量等）'!J2540))</f>
        <v>1.7697638615222502</v>
      </c>
    </row>
    <row r="2544" spans="1:9">
      <c r="A2544" s="20">
        <v>41745</v>
      </c>
      <c r="B2544" s="35" t="s">
        <v>378</v>
      </c>
      <c r="C2544" s="90">
        <f t="shared" si="117"/>
        <v>0</v>
      </c>
      <c r="D2544" s="90">
        <f t="shared" si="118"/>
        <v>0</v>
      </c>
      <c r="E2544" s="90">
        <f t="shared" si="119"/>
        <v>0</v>
      </c>
      <c r="F2544" s="50">
        <f>'貼り付けシート（日射量等）'!G2541/3.6*10^3</f>
        <v>0</v>
      </c>
      <c r="G2544" s="50">
        <f>'貼り付けシート（日射量等）'!H2541/3.6*10^3</f>
        <v>0</v>
      </c>
      <c r="H2544" s="91">
        <f>RADIANS('貼り付けシート（日射量等）'!I2541)</f>
        <v>0</v>
      </c>
      <c r="I2544" s="91">
        <f>IF('貼り付けシート（日射量等）'!J2541&lt;0,RADIANS(360+('貼り付けシート（日射量等）'!J2541)),RADIANS('貼り付けシート（日射量等）'!J2541))</f>
        <v>0</v>
      </c>
    </row>
    <row r="2545" spans="1:9">
      <c r="A2545" s="20">
        <v>41745</v>
      </c>
      <c r="B2545" s="35" t="s">
        <v>379</v>
      </c>
      <c r="C2545" s="90">
        <f t="shared" si="117"/>
        <v>0</v>
      </c>
      <c r="D2545" s="90">
        <f t="shared" si="118"/>
        <v>0</v>
      </c>
      <c r="E2545" s="90">
        <f t="shared" si="119"/>
        <v>0</v>
      </c>
      <c r="F2545" s="50">
        <f>'貼り付けシート（日射量等）'!G2542/3.6*10^3</f>
        <v>0</v>
      </c>
      <c r="G2545" s="50">
        <f>'貼り付けシート（日射量等）'!H2542/3.6*10^3</f>
        <v>0</v>
      </c>
      <c r="H2545" s="91">
        <f>RADIANS('貼り付けシート（日射量等）'!I2542)</f>
        <v>0</v>
      </c>
      <c r="I2545" s="91">
        <f>IF('貼り付けシート（日射量等）'!J2542&lt;0,RADIANS(360+('貼り付けシート（日射量等）'!J2542)),RADIANS('貼り付けシート（日射量等）'!J2542))</f>
        <v>0</v>
      </c>
    </row>
    <row r="2546" spans="1:9">
      <c r="A2546" s="20">
        <v>41745</v>
      </c>
      <c r="B2546" s="35" t="s">
        <v>380</v>
      </c>
      <c r="C2546" s="90">
        <f t="shared" si="117"/>
        <v>0</v>
      </c>
      <c r="D2546" s="90">
        <f t="shared" si="118"/>
        <v>0</v>
      </c>
      <c r="E2546" s="90">
        <f t="shared" si="119"/>
        <v>0</v>
      </c>
      <c r="F2546" s="50">
        <f>'貼り付けシート（日射量等）'!G2543/3.6*10^3</f>
        <v>0</v>
      </c>
      <c r="G2546" s="50">
        <f>'貼り付けシート（日射量等）'!H2543/3.6*10^3</f>
        <v>0</v>
      </c>
      <c r="H2546" s="91">
        <f>RADIANS('貼り付けシート（日射量等）'!I2543)</f>
        <v>0</v>
      </c>
      <c r="I2546" s="91">
        <f>IF('貼り付けシート（日射量等）'!J2543&lt;0,RADIANS(360+('貼り付けシート（日射量等）'!J2543)),RADIANS('貼り付けシート（日射量等）'!J2543))</f>
        <v>0</v>
      </c>
    </row>
    <row r="2547" spans="1:9">
      <c r="A2547" s="20">
        <v>41745</v>
      </c>
      <c r="B2547" s="35" t="s">
        <v>381</v>
      </c>
      <c r="C2547" s="90">
        <f t="shared" si="117"/>
        <v>0</v>
      </c>
      <c r="D2547" s="90">
        <f t="shared" si="118"/>
        <v>0</v>
      </c>
      <c r="E2547" s="90">
        <f t="shared" si="119"/>
        <v>0</v>
      </c>
      <c r="F2547" s="50">
        <f>'貼り付けシート（日射量等）'!G2544/3.6*10^3</f>
        <v>0</v>
      </c>
      <c r="G2547" s="50">
        <f>'貼り付けシート（日射量等）'!H2544/3.6*10^3</f>
        <v>0</v>
      </c>
      <c r="H2547" s="91">
        <f>RADIANS('貼り付けシート（日射量等）'!I2544)</f>
        <v>0</v>
      </c>
      <c r="I2547" s="91">
        <f>IF('貼り付けシート（日射量等）'!J2544&lt;0,RADIANS(360+('貼り付けシート（日射量等）'!J2544)),RADIANS('貼り付けシート（日射量等）'!J2544))</f>
        <v>0</v>
      </c>
    </row>
    <row r="2548" spans="1:9">
      <c r="A2548" s="20">
        <v>41745</v>
      </c>
      <c r="B2548" s="35" t="s">
        <v>382</v>
      </c>
      <c r="C2548" s="90">
        <f t="shared" si="117"/>
        <v>0</v>
      </c>
      <c r="D2548" s="90">
        <f t="shared" si="118"/>
        <v>0</v>
      </c>
      <c r="E2548" s="90">
        <f t="shared" si="119"/>
        <v>0</v>
      </c>
      <c r="F2548" s="50">
        <f>'貼り付けシート（日射量等）'!G2545/3.6*10^3</f>
        <v>0</v>
      </c>
      <c r="G2548" s="50">
        <f>'貼り付けシート（日射量等）'!H2545/3.6*10^3</f>
        <v>0</v>
      </c>
      <c r="H2548" s="91">
        <f>RADIANS('貼り付けシート（日射量等）'!I2545)</f>
        <v>0</v>
      </c>
      <c r="I2548" s="91">
        <f>IF('貼り付けシート（日射量等）'!J2545&lt;0,RADIANS(360+('貼り付けシート（日射量等）'!J2545)),RADIANS('貼り付けシート（日射量等）'!J2545))</f>
        <v>0</v>
      </c>
    </row>
    <row r="2549" spans="1:9">
      <c r="A2549" s="20">
        <v>41745</v>
      </c>
      <c r="B2549" s="35" t="s">
        <v>383</v>
      </c>
      <c r="C2549" s="90">
        <f t="shared" si="117"/>
        <v>0</v>
      </c>
      <c r="D2549" s="90">
        <f t="shared" si="118"/>
        <v>0</v>
      </c>
      <c r="E2549" s="90">
        <f t="shared" si="119"/>
        <v>0</v>
      </c>
      <c r="F2549" s="50">
        <f>'貼り付けシート（日射量等）'!G2546/3.6*10^3</f>
        <v>0</v>
      </c>
      <c r="G2549" s="50">
        <f>'貼り付けシート（日射量等）'!H2546/3.6*10^3</f>
        <v>0</v>
      </c>
      <c r="H2549" s="91">
        <f>RADIANS('貼り付けシート（日射量等）'!I2546)</f>
        <v>0</v>
      </c>
      <c r="I2549" s="91">
        <f>IF('貼り付けシート（日射量等）'!J2546&lt;0,RADIANS(360+('貼り付けシート（日射量等）'!J2546)),RADIANS('貼り付けシート（日射量等）'!J2546))</f>
        <v>0</v>
      </c>
    </row>
    <row r="2550" spans="1:9">
      <c r="A2550" s="20">
        <v>41746</v>
      </c>
      <c r="B2550" s="35" t="s">
        <v>360</v>
      </c>
      <c r="C2550" s="90">
        <f t="shared" si="117"/>
        <v>0</v>
      </c>
      <c r="D2550" s="90">
        <f t="shared" si="118"/>
        <v>0</v>
      </c>
      <c r="E2550" s="90">
        <f t="shared" si="119"/>
        <v>0</v>
      </c>
      <c r="F2550" s="50">
        <f>'貼り付けシート（日射量等）'!G2547/3.6*10^3</f>
        <v>0</v>
      </c>
      <c r="G2550" s="50">
        <f>'貼り付けシート（日射量等）'!H2547/3.6*10^3</f>
        <v>0</v>
      </c>
      <c r="H2550" s="91">
        <f>RADIANS('貼り付けシート（日射量等）'!I2547)</f>
        <v>0</v>
      </c>
      <c r="I2550" s="91">
        <f>IF('貼り付けシート（日射量等）'!J2547&lt;0,RADIANS(360+('貼り付けシート（日射量等）'!J2547)),RADIANS('貼り付けシート（日射量等）'!J2547))</f>
        <v>0</v>
      </c>
    </row>
    <row r="2551" spans="1:9">
      <c r="A2551" s="20">
        <v>41746</v>
      </c>
      <c r="B2551" s="35" t="s">
        <v>361</v>
      </c>
      <c r="C2551" s="90">
        <f t="shared" si="117"/>
        <v>0</v>
      </c>
      <c r="D2551" s="90">
        <f t="shared" si="118"/>
        <v>0</v>
      </c>
      <c r="E2551" s="90">
        <f t="shared" si="119"/>
        <v>0</v>
      </c>
      <c r="F2551" s="50">
        <f>'貼り付けシート（日射量等）'!G2548/3.6*10^3</f>
        <v>0</v>
      </c>
      <c r="G2551" s="50">
        <f>'貼り付けシート（日射量等）'!H2548/3.6*10^3</f>
        <v>0</v>
      </c>
      <c r="H2551" s="91">
        <f>RADIANS('貼り付けシート（日射量等）'!I2548)</f>
        <v>0</v>
      </c>
      <c r="I2551" s="91">
        <f>IF('貼り付けシート（日射量等）'!J2548&lt;0,RADIANS(360+('貼り付けシート（日射量等）'!J2548)),RADIANS('貼り付けシート（日射量等）'!J2548))</f>
        <v>0</v>
      </c>
    </row>
    <row r="2552" spans="1:9">
      <c r="A2552" s="20">
        <v>41746</v>
      </c>
      <c r="B2552" s="35" t="s">
        <v>362</v>
      </c>
      <c r="C2552" s="90">
        <f t="shared" si="117"/>
        <v>0</v>
      </c>
      <c r="D2552" s="90">
        <f t="shared" si="118"/>
        <v>0</v>
      </c>
      <c r="E2552" s="90">
        <f t="shared" si="119"/>
        <v>0</v>
      </c>
      <c r="F2552" s="50">
        <f>'貼り付けシート（日射量等）'!G2549/3.6*10^3</f>
        <v>0</v>
      </c>
      <c r="G2552" s="50">
        <f>'貼り付けシート（日射量等）'!H2549/3.6*10^3</f>
        <v>0</v>
      </c>
      <c r="H2552" s="91">
        <f>RADIANS('貼り付けシート（日射量等）'!I2549)</f>
        <v>0</v>
      </c>
      <c r="I2552" s="91">
        <f>IF('貼り付けシート（日射量等）'!J2549&lt;0,RADIANS(360+('貼り付けシート（日射量等）'!J2549)),RADIANS('貼り付けシート（日射量等）'!J2549))</f>
        <v>0</v>
      </c>
    </row>
    <row r="2553" spans="1:9">
      <c r="A2553" s="20">
        <v>41746</v>
      </c>
      <c r="B2553" s="35" t="s">
        <v>363</v>
      </c>
      <c r="C2553" s="90">
        <f t="shared" si="117"/>
        <v>0</v>
      </c>
      <c r="D2553" s="90">
        <f t="shared" si="118"/>
        <v>0</v>
      </c>
      <c r="E2553" s="90">
        <f t="shared" si="119"/>
        <v>0</v>
      </c>
      <c r="F2553" s="50">
        <f>'貼り付けシート（日射量等）'!G2550/3.6*10^3</f>
        <v>0</v>
      </c>
      <c r="G2553" s="50">
        <f>'貼り付けシート（日射量等）'!H2550/3.6*10^3</f>
        <v>0</v>
      </c>
      <c r="H2553" s="91">
        <f>RADIANS('貼り付けシート（日射量等）'!I2550)</f>
        <v>0</v>
      </c>
      <c r="I2553" s="91">
        <f>IF('貼り付けシート（日射量等）'!J2550&lt;0,RADIANS(360+('貼り付けシート（日射量等）'!J2550)),RADIANS('貼り付けシート（日射量等）'!J2550))</f>
        <v>0</v>
      </c>
    </row>
    <row r="2554" spans="1:9">
      <c r="A2554" s="20">
        <v>41746</v>
      </c>
      <c r="B2554" s="35" t="s">
        <v>364</v>
      </c>
      <c r="C2554" s="90">
        <f t="shared" si="117"/>
        <v>7.2881469651034605</v>
      </c>
      <c r="D2554" s="90">
        <f t="shared" si="118"/>
        <v>1.900111907364826</v>
      </c>
      <c r="E2554" s="90">
        <f t="shared" si="119"/>
        <v>5.3880350577386347</v>
      </c>
      <c r="F2554" s="50">
        <f>'貼り付けシート（日射量等）'!G2551/3.6*10^3</f>
        <v>5.5555555555555554</v>
      </c>
      <c r="G2554" s="50">
        <f>'貼り付けシート（日射量等）'!H2551/3.6*10^3</f>
        <v>5.5555555555555554</v>
      </c>
      <c r="H2554" s="91">
        <f>RADIANS('貼り付けシート（日射量等）'!I2551)</f>
        <v>0</v>
      </c>
      <c r="I2554" s="91">
        <f>IF('貼り付けシート（日射量等）'!J2551&lt;0,RADIANS(360+('貼り付けシート（日射量等）'!J2551)),RADIANS('貼り付けシート（日射量等）'!J2551))</f>
        <v>0</v>
      </c>
    </row>
    <row r="2555" spans="1:9">
      <c r="A2555" s="20">
        <v>41746</v>
      </c>
      <c r="B2555" s="35" t="s">
        <v>365</v>
      </c>
      <c r="C2555" s="90">
        <f t="shared" si="117"/>
        <v>55.951004178540131</v>
      </c>
      <c r="D2555" s="90">
        <f t="shared" si="118"/>
        <v>7.4586886588924273</v>
      </c>
      <c r="E2555" s="90">
        <f t="shared" si="119"/>
        <v>48.492315519647704</v>
      </c>
      <c r="F2555" s="50">
        <f>'貼り付けシート（日射量等）'!G2552/3.6*10^3</f>
        <v>47.222222222222221</v>
      </c>
      <c r="G2555" s="50">
        <f>'貼り付けシート（日射量等）'!H2552/3.6*10^3</f>
        <v>49.999999999999993</v>
      </c>
      <c r="H2555" s="91">
        <f>RADIANS('貼り付けシート（日射量等）'!I2552)</f>
        <v>0.1954768762233649</v>
      </c>
      <c r="I2555" s="91">
        <f>IF('貼り付けシート（日射量等）'!J2552&lt;0,RADIANS(360+('貼り付けシート（日射量等）'!J2552)),RADIANS('貼り付けシート（日射量等）'!J2552))</f>
        <v>4.639085151800928</v>
      </c>
    </row>
    <row r="2556" spans="1:9">
      <c r="A2556" s="20">
        <v>41746</v>
      </c>
      <c r="B2556" s="35" t="s">
        <v>366</v>
      </c>
      <c r="C2556" s="90">
        <f t="shared" si="117"/>
        <v>119.76748375826052</v>
      </c>
      <c r="D2556" s="90">
        <f t="shared" si="118"/>
        <v>17.394817661226472</v>
      </c>
      <c r="E2556" s="90">
        <f t="shared" si="119"/>
        <v>102.37266609703406</v>
      </c>
      <c r="F2556" s="50">
        <f>'貼り付けシート（日射量等）'!G2553/3.6*10^3</f>
        <v>44.444444444444443</v>
      </c>
      <c r="G2556" s="50">
        <f>'貼り付けシート（日射量等）'!H2553/3.6*10^3</f>
        <v>105.55555555555556</v>
      </c>
      <c r="H2556" s="91">
        <f>RADIANS('貼り付けシート（日射量等）'!I2553)</f>
        <v>0.39444441095071853</v>
      </c>
      <c r="I2556" s="91">
        <f>IF('貼り付けシート（日射量等）'!J2553&lt;0,RADIANS(360+('貼り付けシート（日射量等）'!J2553)),RADIANS('貼り付けシート（日射量等）'!J2553))</f>
        <v>4.808382089244378</v>
      </c>
    </row>
    <row r="2557" spans="1:9">
      <c r="A2557" s="20">
        <v>41746</v>
      </c>
      <c r="B2557" s="35" t="s">
        <v>367</v>
      </c>
      <c r="C2557" s="90">
        <f t="shared" si="117"/>
        <v>185.80304824377478</v>
      </c>
      <c r="D2557" s="90">
        <f t="shared" si="118"/>
        <v>26.856014040485057</v>
      </c>
      <c r="E2557" s="90">
        <f t="shared" si="119"/>
        <v>158.94703420328972</v>
      </c>
      <c r="F2557" s="50">
        <f>'貼り付けシート（日射量等）'!G2554/3.6*10^3</f>
        <v>44.444444444444443</v>
      </c>
      <c r="G2557" s="50">
        <f>'貼り付けシート（日射量等）'!H2554/3.6*10^3</f>
        <v>163.88888888888889</v>
      </c>
      <c r="H2557" s="91">
        <f>RADIANS('貼り付けシート（日射量等）'!I2554)</f>
        <v>0.59166661642607765</v>
      </c>
      <c r="I2557" s="91">
        <f>IF('貼り付けシート（日射量等）'!J2554&lt;0,RADIANS(360+('貼り付けシート（日射量等）'!J2554)),RADIANS('貼り付けシート（日射量等）'!J2554))</f>
        <v>4.9986229777117597</v>
      </c>
    </row>
    <row r="2558" spans="1:9">
      <c r="A2558" s="20">
        <v>41746</v>
      </c>
      <c r="B2558" s="35" t="s">
        <v>368</v>
      </c>
      <c r="C2558" s="90">
        <f t="shared" si="117"/>
        <v>244.73517898929498</v>
      </c>
      <c r="D2558" s="90">
        <f t="shared" si="118"/>
        <v>34.601811737488234</v>
      </c>
      <c r="E2558" s="90">
        <f t="shared" si="119"/>
        <v>210.13336725180676</v>
      </c>
      <c r="F2558" s="50">
        <f>'貼り付けシート（日射量等）'!G2555/3.6*10^3</f>
        <v>44.444444444444443</v>
      </c>
      <c r="G2558" s="50">
        <f>'貼り付けシート（日射量等）'!H2555/3.6*10^3</f>
        <v>216.66666666666669</v>
      </c>
      <c r="H2558" s="91">
        <f>RADIANS('貼り付けシート（日射量等）'!I2555)</f>
        <v>0.77492618788548229</v>
      </c>
      <c r="I2558" s="91">
        <f>IF('貼り付けシート（日射量等）'!J2555&lt;0,RADIANS(360+('貼り付けシート（日射量等）'!J2555)),RADIANS('貼り付けシート（日射量等）'!J2555))</f>
        <v>5.2307517682270053</v>
      </c>
    </row>
    <row r="2559" spans="1:9">
      <c r="A2559" s="20">
        <v>41746</v>
      </c>
      <c r="B2559" s="35" t="s">
        <v>369</v>
      </c>
      <c r="C2559" s="90">
        <f t="shared" si="117"/>
        <v>499.83712791909721</v>
      </c>
      <c r="D2559" s="90">
        <f t="shared" si="118"/>
        <v>168.47297186817116</v>
      </c>
      <c r="E2559" s="90">
        <f t="shared" si="119"/>
        <v>331.36415605092606</v>
      </c>
      <c r="F2559" s="50">
        <f>'貼り付けシート（日射量等）'!G2556/3.6*10^3</f>
        <v>186.11111111111111</v>
      </c>
      <c r="G2559" s="50">
        <f>'貼り付けシート（日射量等）'!H2556/3.6*10^3</f>
        <v>341.66666666666669</v>
      </c>
      <c r="H2559" s="91">
        <f>RADIANS('貼り付けシート（日射量等）'!I2556)</f>
        <v>0.93200582056497194</v>
      </c>
      <c r="I2559" s="91">
        <f>IF('貼り付けシート（日射量等）'!J2556&lt;0,RADIANS(360+('貼り付けシート（日射量等）'!J2556)),RADIANS('貼り付けシート（日射量等）'!J2556))</f>
        <v>5.5449110335859846</v>
      </c>
    </row>
    <row r="2560" spans="1:9">
      <c r="A2560" s="20">
        <v>41746</v>
      </c>
      <c r="B2560" s="35" t="s">
        <v>370</v>
      </c>
      <c r="C2560" s="90">
        <f t="shared" si="117"/>
        <v>534.18161669036817</v>
      </c>
      <c r="D2560" s="90">
        <f t="shared" si="118"/>
        <v>175.87728535074899</v>
      </c>
      <c r="E2560" s="90">
        <f t="shared" si="119"/>
        <v>358.30433133961918</v>
      </c>
      <c r="F2560" s="50">
        <f>'貼り付けシート（日射量等）'!G2557/3.6*10^3</f>
        <v>180.55555555555554</v>
      </c>
      <c r="G2560" s="50">
        <f>'貼り付けシート（日射量等）'!H2557/3.6*10^3</f>
        <v>369.44444444444446</v>
      </c>
      <c r="H2560" s="91">
        <f>RADIANS('貼り付けシート（日射量等）'!I2557)</f>
        <v>1.0332349171806432</v>
      </c>
      <c r="I2560" s="91">
        <f>IF('貼り付けシート（日射量等）'!J2557&lt;0,RADIANS(360+('貼り付けシート（日射量等）'!J2557)),RADIANS('貼り付けシート（日射量等）'!J2557))</f>
        <v>5.9760073588285838</v>
      </c>
    </row>
    <row r="2561" spans="1:9">
      <c r="A2561" s="20">
        <v>41746</v>
      </c>
      <c r="B2561" s="35" t="s">
        <v>371</v>
      </c>
      <c r="C2561" s="90">
        <f t="shared" si="117"/>
        <v>426.64801118597467</v>
      </c>
      <c r="D2561" s="90">
        <f t="shared" si="118"/>
        <v>89.89582007731002</v>
      </c>
      <c r="E2561" s="90">
        <f t="shared" si="119"/>
        <v>336.75219110866465</v>
      </c>
      <c r="F2561" s="50">
        <f>'貼り付けシート（日射量等）'!G2558/3.6*10^3</f>
        <v>91.666666666666671</v>
      </c>
      <c r="G2561" s="50">
        <f>'貼り付けシート（日射量等）'!H2558/3.6*10^3</f>
        <v>347.22222222222223</v>
      </c>
      <c r="H2561" s="91">
        <f>RADIANS('貼り付けシート（日射量等）'!I2558)</f>
        <v>1.043706892692609</v>
      </c>
      <c r="I2561" s="91">
        <f>IF('貼り付けシート（日射量等）'!J2558&lt;0,RADIANS(360+('貼り付けシート（日射量等）'!J2558)),RADIANS('貼り付けシート（日射量等）'!J2558))</f>
        <v>0.20245819323134223</v>
      </c>
    </row>
    <row r="2562" spans="1:9">
      <c r="A2562" s="20">
        <v>41746</v>
      </c>
      <c r="B2562" s="35" t="s">
        <v>372</v>
      </c>
      <c r="C2562" s="90">
        <f t="shared" si="117"/>
        <v>796.69512513224845</v>
      </c>
      <c r="D2562" s="90">
        <f t="shared" si="118"/>
        <v>570.3976527072258</v>
      </c>
      <c r="E2562" s="90">
        <f t="shared" si="119"/>
        <v>226.29747242502262</v>
      </c>
      <c r="F2562" s="50">
        <f>'貼り付けシート（日射量等）'!G2559/3.6*10^3</f>
        <v>616.66666666666674</v>
      </c>
      <c r="G2562" s="50">
        <f>'貼り付けシート（日射量等）'!H2559/3.6*10^3</f>
        <v>233.33333333333331</v>
      </c>
      <c r="H2562" s="91">
        <f>RADIANS('貼り付けシート（日射量等）'!I2559)</f>
        <v>0.95993108859688125</v>
      </c>
      <c r="I2562" s="91">
        <f>IF('貼り付けシート（日射量等）'!J2559&lt;0,RADIANS(360+('貼り付けシート（日射量等）'!J2559)),RADIANS('貼り付けシート（日射量等）'!J2559))</f>
        <v>0.65798912800186227</v>
      </c>
    </row>
    <row r="2563" spans="1:9">
      <c r="A2563" s="20">
        <v>41746</v>
      </c>
      <c r="B2563" s="35" t="s">
        <v>373</v>
      </c>
      <c r="C2563" s="90">
        <f t="shared" si="117"/>
        <v>585.70569460618015</v>
      </c>
      <c r="D2563" s="90">
        <f t="shared" si="118"/>
        <v>321.69197677698708</v>
      </c>
      <c r="E2563" s="90">
        <f t="shared" si="119"/>
        <v>264.01371782919307</v>
      </c>
      <c r="F2563" s="50">
        <f>'貼り付けシート（日射量等）'!G2560/3.6*10^3</f>
        <v>397.22222222222217</v>
      </c>
      <c r="G2563" s="50">
        <f>'貼り付けシート（日射量等）'!H2560/3.6*10^3</f>
        <v>272.22222222222217</v>
      </c>
      <c r="H2563" s="91">
        <f>RADIANS('貼り付けシート（日射量等）'!I2560)</f>
        <v>0.81157810217736326</v>
      </c>
      <c r="I2563" s="91">
        <f>IF('貼り付けシート（日射量等）'!J2560&lt;0,RADIANS(360+('貼り付けシート（日射量等）'!J2560)),RADIANS('貼り付けシート（日射量等）'!J2560))</f>
        <v>0.99483767363676789</v>
      </c>
    </row>
    <row r="2564" spans="1:9">
      <c r="A2564" s="20">
        <v>41746</v>
      </c>
      <c r="B2564" s="35" t="s">
        <v>374</v>
      </c>
      <c r="C2564" s="90">
        <f t="shared" si="117"/>
        <v>578.55814763353101</v>
      </c>
      <c r="D2564" s="90">
        <f t="shared" si="118"/>
        <v>460.02137636328104</v>
      </c>
      <c r="E2564" s="90">
        <f t="shared" si="119"/>
        <v>118.53677127024996</v>
      </c>
      <c r="F2564" s="50">
        <f>'貼り付けシート（日射量等）'!G2561/3.6*10^3</f>
        <v>713.8888888888888</v>
      </c>
      <c r="G2564" s="50">
        <f>'貼り付けシート（日射量等）'!H2561/3.6*10^3</f>
        <v>122.22222222222221</v>
      </c>
      <c r="H2564" s="91">
        <f>RADIANS('貼り付けシート（日射量等）'!I2561)</f>
        <v>0.6318091892219474</v>
      </c>
      <c r="I2564" s="91">
        <f>IF('貼り付けシート（日射量等）'!J2561&lt;0,RADIANS(360+('貼り付けシート（日射量等）'!J2561)),RADIANS('貼り付けシート（日射量等）'!J2561))</f>
        <v>1.2409290981679681</v>
      </c>
    </row>
    <row r="2565" spans="1:9">
      <c r="A2565" s="20">
        <v>41746</v>
      </c>
      <c r="B2565" s="35" t="s">
        <v>375</v>
      </c>
      <c r="C2565" s="90">
        <f t="shared" si="117"/>
        <v>290.04245161358608</v>
      </c>
      <c r="D2565" s="90">
        <f t="shared" si="118"/>
        <v>147.25952258351225</v>
      </c>
      <c r="E2565" s="90">
        <f t="shared" si="119"/>
        <v>142.78292903007383</v>
      </c>
      <c r="F2565" s="50">
        <f>'貼り付けシート（日射量等）'!G2562/3.6*10^3</f>
        <v>336.11111111111109</v>
      </c>
      <c r="G2565" s="50">
        <f>'貼り付けシート（日射量等）'!H2562/3.6*10^3</f>
        <v>147.22222222222223</v>
      </c>
      <c r="H2565" s="91">
        <f>RADIANS('貼り付けシート（日射量等）'!I2562)</f>
        <v>0.43633231299858238</v>
      </c>
      <c r="I2565" s="91">
        <f>IF('貼り付けシート（日射量等）'!J2562&lt;0,RADIANS(360+('貼り付けシート（日射量等）'!J2562)),RADIANS('貼り付けシート（日射量等）'!J2562))</f>
        <v>1.4381513036433275</v>
      </c>
    </row>
    <row r="2566" spans="1:9">
      <c r="A2566" s="20">
        <v>41746</v>
      </c>
      <c r="B2566" s="35" t="s">
        <v>376</v>
      </c>
      <c r="C2566" s="90">
        <f t="shared" si="117"/>
        <v>69.678387630257276</v>
      </c>
      <c r="D2566" s="90">
        <f t="shared" si="118"/>
        <v>10.410001995132301</v>
      </c>
      <c r="E2566" s="90">
        <f t="shared" si="119"/>
        <v>59.268385635124979</v>
      </c>
      <c r="F2566" s="50">
        <f>'貼り付けシート（日射量等）'!G2563/3.6*10^3</f>
        <v>49.999999999999993</v>
      </c>
      <c r="G2566" s="50">
        <f>'貼り付けシート（日射量等）'!H2563/3.6*10^3</f>
        <v>61.111111111111107</v>
      </c>
      <c r="H2566" s="91">
        <f>RADIANS('貼り付けシート（日射量等）'!I2563)</f>
        <v>0.23736477827122882</v>
      </c>
      <c r="I2566" s="91">
        <f>IF('貼り付けシート（日射量等）'!J2563&lt;0,RADIANS(360+('貼り付けシート（日射量等）'!J2563)),RADIANS('貼り付けシート（日射量等）'!J2563))</f>
        <v>1.6091935703387719</v>
      </c>
    </row>
    <row r="2567" spans="1:9">
      <c r="A2567" s="20">
        <v>41746</v>
      </c>
      <c r="B2567" s="35" t="s">
        <v>377</v>
      </c>
      <c r="C2567" s="90">
        <f t="shared" ref="C2567:C2630" si="120">IF(D2567&lt;0,E2567,D2567+E2567)</f>
        <v>10.776070115477269</v>
      </c>
      <c r="D2567" s="90">
        <f t="shared" ref="D2567:D2630" si="121">F2567*(SIN(H2567)*COS($O$5)+COS(H2567)*SIN($O$5)*COS($O$4-I2567))</f>
        <v>-1.477043410568547</v>
      </c>
      <c r="E2567" s="90">
        <f t="shared" ref="E2567:E2630" si="122">G2567*(1+COS($O$5))/2</f>
        <v>10.776070115477269</v>
      </c>
      <c r="F2567" s="50">
        <f>'貼り付けシート（日射量等）'!G2564/3.6*10^3</f>
        <v>44.444444444444443</v>
      </c>
      <c r="G2567" s="50">
        <f>'貼り付けシート（日射量等）'!H2564/3.6*10^3</f>
        <v>11.111111111111111</v>
      </c>
      <c r="H2567" s="91">
        <f>RADIANS('貼り付けシート（日射量等）'!I2564)</f>
        <v>3.8397243543875255E-2</v>
      </c>
      <c r="I2567" s="91">
        <f>IF('貼り付けシート（日射量等）'!J2564&lt;0,RADIANS(360+('貼り付けシート（日射量等）'!J2564)),RADIANS('貼り付けシート（日射量等）'!J2564))</f>
        <v>1.7749998492782333</v>
      </c>
    </row>
    <row r="2568" spans="1:9">
      <c r="A2568" s="20">
        <v>41746</v>
      </c>
      <c r="B2568" s="35" t="s">
        <v>378</v>
      </c>
      <c r="C2568" s="90">
        <f t="shared" si="120"/>
        <v>0</v>
      </c>
      <c r="D2568" s="90">
        <f t="shared" si="121"/>
        <v>0</v>
      </c>
      <c r="E2568" s="90">
        <f t="shared" si="122"/>
        <v>0</v>
      </c>
      <c r="F2568" s="50">
        <f>'貼り付けシート（日射量等）'!G2565/3.6*10^3</f>
        <v>0</v>
      </c>
      <c r="G2568" s="50">
        <f>'貼り付けシート（日射量等）'!H2565/3.6*10^3</f>
        <v>0</v>
      </c>
      <c r="H2568" s="91">
        <f>RADIANS('貼り付けシート（日射量等）'!I2565)</f>
        <v>0</v>
      </c>
      <c r="I2568" s="91">
        <f>IF('貼り付けシート（日射量等）'!J2565&lt;0,RADIANS(360+('貼り付けシート（日射量等）'!J2565)),RADIANS('貼り付けシート（日射量等）'!J2565))</f>
        <v>0</v>
      </c>
    </row>
    <row r="2569" spans="1:9">
      <c r="A2569" s="20">
        <v>41746</v>
      </c>
      <c r="B2569" s="35" t="s">
        <v>379</v>
      </c>
      <c r="C2569" s="90">
        <f t="shared" si="120"/>
        <v>0</v>
      </c>
      <c r="D2569" s="90">
        <f t="shared" si="121"/>
        <v>0</v>
      </c>
      <c r="E2569" s="90">
        <f t="shared" si="122"/>
        <v>0</v>
      </c>
      <c r="F2569" s="50">
        <f>'貼り付けシート（日射量等）'!G2566/3.6*10^3</f>
        <v>0</v>
      </c>
      <c r="G2569" s="50">
        <f>'貼り付けシート（日射量等）'!H2566/3.6*10^3</f>
        <v>0</v>
      </c>
      <c r="H2569" s="91">
        <f>RADIANS('貼り付けシート（日射量等）'!I2566)</f>
        <v>0</v>
      </c>
      <c r="I2569" s="91">
        <f>IF('貼り付けシート（日射量等）'!J2566&lt;0,RADIANS(360+('貼り付けシート（日射量等）'!J2566)),RADIANS('貼り付けシート（日射量等）'!J2566))</f>
        <v>0</v>
      </c>
    </row>
    <row r="2570" spans="1:9">
      <c r="A2570" s="20">
        <v>41746</v>
      </c>
      <c r="B2570" s="35" t="s">
        <v>380</v>
      </c>
      <c r="C2570" s="90">
        <f t="shared" si="120"/>
        <v>0</v>
      </c>
      <c r="D2570" s="90">
        <f t="shared" si="121"/>
        <v>0</v>
      </c>
      <c r="E2570" s="90">
        <f t="shared" si="122"/>
        <v>0</v>
      </c>
      <c r="F2570" s="50">
        <f>'貼り付けシート（日射量等）'!G2567/3.6*10^3</f>
        <v>0</v>
      </c>
      <c r="G2570" s="50">
        <f>'貼り付けシート（日射量等）'!H2567/3.6*10^3</f>
        <v>0</v>
      </c>
      <c r="H2570" s="91">
        <f>RADIANS('貼り付けシート（日射量等）'!I2567)</f>
        <v>0</v>
      </c>
      <c r="I2570" s="91">
        <f>IF('貼り付けシート（日射量等）'!J2567&lt;0,RADIANS(360+('貼り付けシート（日射量等）'!J2567)),RADIANS('貼り付けシート（日射量等）'!J2567))</f>
        <v>0</v>
      </c>
    </row>
    <row r="2571" spans="1:9">
      <c r="A2571" s="20">
        <v>41746</v>
      </c>
      <c r="B2571" s="35" t="s">
        <v>381</v>
      </c>
      <c r="C2571" s="90">
        <f t="shared" si="120"/>
        <v>0</v>
      </c>
      <c r="D2571" s="90">
        <f t="shared" si="121"/>
        <v>0</v>
      </c>
      <c r="E2571" s="90">
        <f t="shared" si="122"/>
        <v>0</v>
      </c>
      <c r="F2571" s="50">
        <f>'貼り付けシート（日射量等）'!G2568/3.6*10^3</f>
        <v>0</v>
      </c>
      <c r="G2571" s="50">
        <f>'貼り付けシート（日射量等）'!H2568/3.6*10^3</f>
        <v>0</v>
      </c>
      <c r="H2571" s="91">
        <f>RADIANS('貼り付けシート（日射量等）'!I2568)</f>
        <v>0</v>
      </c>
      <c r="I2571" s="91">
        <f>IF('貼り付けシート（日射量等）'!J2568&lt;0,RADIANS(360+('貼り付けシート（日射量等）'!J2568)),RADIANS('貼り付けシート（日射量等）'!J2568))</f>
        <v>0</v>
      </c>
    </row>
    <row r="2572" spans="1:9">
      <c r="A2572" s="20">
        <v>41746</v>
      </c>
      <c r="B2572" s="35" t="s">
        <v>382</v>
      </c>
      <c r="C2572" s="90">
        <f t="shared" si="120"/>
        <v>0</v>
      </c>
      <c r="D2572" s="90">
        <f t="shared" si="121"/>
        <v>0</v>
      </c>
      <c r="E2572" s="90">
        <f t="shared" si="122"/>
        <v>0</v>
      </c>
      <c r="F2572" s="50">
        <f>'貼り付けシート（日射量等）'!G2569/3.6*10^3</f>
        <v>0</v>
      </c>
      <c r="G2572" s="50">
        <f>'貼り付けシート（日射量等）'!H2569/3.6*10^3</f>
        <v>0</v>
      </c>
      <c r="H2572" s="91">
        <f>RADIANS('貼り付けシート（日射量等）'!I2569)</f>
        <v>0</v>
      </c>
      <c r="I2572" s="91">
        <f>IF('貼り付けシート（日射量等）'!J2569&lt;0,RADIANS(360+('貼り付けシート（日射量等）'!J2569)),RADIANS('貼り付けシート（日射量等）'!J2569))</f>
        <v>0</v>
      </c>
    </row>
    <row r="2573" spans="1:9">
      <c r="A2573" s="20">
        <v>41746</v>
      </c>
      <c r="B2573" s="35" t="s">
        <v>383</v>
      </c>
      <c r="C2573" s="90">
        <f t="shared" si="120"/>
        <v>0</v>
      </c>
      <c r="D2573" s="90">
        <f t="shared" si="121"/>
        <v>0</v>
      </c>
      <c r="E2573" s="90">
        <f t="shared" si="122"/>
        <v>0</v>
      </c>
      <c r="F2573" s="50">
        <f>'貼り付けシート（日射量等）'!G2570/3.6*10^3</f>
        <v>0</v>
      </c>
      <c r="G2573" s="50">
        <f>'貼り付けシート（日射量等）'!H2570/3.6*10^3</f>
        <v>0</v>
      </c>
      <c r="H2573" s="91">
        <f>RADIANS('貼り付けシート（日射量等）'!I2570)</f>
        <v>0</v>
      </c>
      <c r="I2573" s="91">
        <f>IF('貼り付けシート（日射量等）'!J2570&lt;0,RADIANS(360+('貼り付けシート（日射量等）'!J2570)),RADIANS('貼り付けシート（日射量等）'!J2570))</f>
        <v>0</v>
      </c>
    </row>
    <row r="2574" spans="1:9">
      <c r="A2574" s="20">
        <v>41747</v>
      </c>
      <c r="B2574" s="35" t="s">
        <v>360</v>
      </c>
      <c r="C2574" s="90">
        <f t="shared" si="120"/>
        <v>0</v>
      </c>
      <c r="D2574" s="90">
        <f t="shared" si="121"/>
        <v>0</v>
      </c>
      <c r="E2574" s="90">
        <f t="shared" si="122"/>
        <v>0</v>
      </c>
      <c r="F2574" s="50">
        <f>'貼り付けシート（日射量等）'!G2571/3.6*10^3</f>
        <v>0</v>
      </c>
      <c r="G2574" s="50">
        <f>'貼り付けシート（日射量等）'!H2571/3.6*10^3</f>
        <v>0</v>
      </c>
      <c r="H2574" s="91">
        <f>RADIANS('貼り付けシート（日射量等）'!I2571)</f>
        <v>0</v>
      </c>
      <c r="I2574" s="91">
        <f>IF('貼り付けシート（日射量等）'!J2571&lt;0,RADIANS(360+('貼り付けシート（日射量等）'!J2571)),RADIANS('貼り付けシート（日射量等）'!J2571))</f>
        <v>0</v>
      </c>
    </row>
    <row r="2575" spans="1:9">
      <c r="A2575" s="20">
        <v>41747</v>
      </c>
      <c r="B2575" s="35" t="s">
        <v>361</v>
      </c>
      <c r="C2575" s="90">
        <f t="shared" si="120"/>
        <v>0</v>
      </c>
      <c r="D2575" s="90">
        <f t="shared" si="121"/>
        <v>0</v>
      </c>
      <c r="E2575" s="90">
        <f t="shared" si="122"/>
        <v>0</v>
      </c>
      <c r="F2575" s="50">
        <f>'貼り付けシート（日射量等）'!G2572/3.6*10^3</f>
        <v>0</v>
      </c>
      <c r="G2575" s="50">
        <f>'貼り付けシート（日射量等）'!H2572/3.6*10^3</f>
        <v>0</v>
      </c>
      <c r="H2575" s="91">
        <f>RADIANS('貼り付けシート（日射量等）'!I2572)</f>
        <v>0</v>
      </c>
      <c r="I2575" s="91">
        <f>IF('貼り付けシート（日射量等）'!J2572&lt;0,RADIANS(360+('貼り付けシート（日射量等）'!J2572)),RADIANS('貼り付けシート（日射量等）'!J2572))</f>
        <v>0</v>
      </c>
    </row>
    <row r="2576" spans="1:9">
      <c r="A2576" s="20">
        <v>41747</v>
      </c>
      <c r="B2576" s="35" t="s">
        <v>362</v>
      </c>
      <c r="C2576" s="90">
        <f t="shared" si="120"/>
        <v>0</v>
      </c>
      <c r="D2576" s="90">
        <f t="shared" si="121"/>
        <v>0</v>
      </c>
      <c r="E2576" s="90">
        <f t="shared" si="122"/>
        <v>0</v>
      </c>
      <c r="F2576" s="50">
        <f>'貼り付けシート（日射量等）'!G2573/3.6*10^3</f>
        <v>0</v>
      </c>
      <c r="G2576" s="50">
        <f>'貼り付けシート（日射量等）'!H2573/3.6*10^3</f>
        <v>0</v>
      </c>
      <c r="H2576" s="91">
        <f>RADIANS('貼り付けシート（日射量等）'!I2573)</f>
        <v>0</v>
      </c>
      <c r="I2576" s="91">
        <f>IF('貼り付けシート（日射量等）'!J2573&lt;0,RADIANS(360+('貼り付けシート（日射量等）'!J2573)),RADIANS('貼り付けシート（日射量等）'!J2573))</f>
        <v>0</v>
      </c>
    </row>
    <row r="2577" spans="1:9">
      <c r="A2577" s="20">
        <v>41747</v>
      </c>
      <c r="B2577" s="35" t="s">
        <v>363</v>
      </c>
      <c r="C2577" s="90">
        <f t="shared" si="120"/>
        <v>0</v>
      </c>
      <c r="D2577" s="90">
        <f t="shared" si="121"/>
        <v>0</v>
      </c>
      <c r="E2577" s="90">
        <f t="shared" si="122"/>
        <v>0</v>
      </c>
      <c r="F2577" s="50">
        <f>'貼り付けシート（日射量等）'!G2574/3.6*10^3</f>
        <v>0</v>
      </c>
      <c r="G2577" s="50">
        <f>'貼り付けシート（日射量等）'!H2574/3.6*10^3</f>
        <v>0</v>
      </c>
      <c r="H2577" s="91">
        <f>RADIANS('貼り付けシート（日射量等）'!I2574)</f>
        <v>0</v>
      </c>
      <c r="I2577" s="91">
        <f>IF('貼り付けシート（日射量等）'!J2574&lt;0,RADIANS(360+('貼り付けシート（日射量等）'!J2574)),RADIANS('貼り付けシート（日射量等）'!J2574))</f>
        <v>0</v>
      </c>
    </row>
    <row r="2578" spans="1:9">
      <c r="A2578" s="20">
        <v>41747</v>
      </c>
      <c r="B2578" s="35" t="s">
        <v>364</v>
      </c>
      <c r="C2578" s="90">
        <f t="shared" si="120"/>
        <v>8.0820525866079524</v>
      </c>
      <c r="D2578" s="90">
        <f t="shared" si="121"/>
        <v>-0.90113292440940318</v>
      </c>
      <c r="E2578" s="90">
        <f t="shared" si="122"/>
        <v>8.0820525866079524</v>
      </c>
      <c r="F2578" s="50">
        <f>'貼り付けシート（日射量等）'!G2575/3.6*10^3</f>
        <v>11.111111111111111</v>
      </c>
      <c r="G2578" s="50">
        <f>'貼り付けシート（日射量等）'!H2575/3.6*10^3</f>
        <v>8.3333333333333339</v>
      </c>
      <c r="H2578" s="91">
        <f>RADIANS('貼り付けシート（日射量等）'!I2575)</f>
        <v>1.7453292519943296E-3</v>
      </c>
      <c r="I2578" s="91">
        <f>IF('貼り付けシート（日射量等）'!J2575&lt;0,RADIANS(360+('貼り付けシート（日射量等）'!J2575)),RADIANS('貼り付けシート（日射量等）'!J2575))</f>
        <v>4.4680428851054836</v>
      </c>
    </row>
    <row r="2579" spans="1:9">
      <c r="A2579" s="20">
        <v>41747</v>
      </c>
      <c r="B2579" s="35" t="s">
        <v>365</v>
      </c>
      <c r="C2579" s="90">
        <f t="shared" si="120"/>
        <v>104.4775946294892</v>
      </c>
      <c r="D2579" s="90">
        <f t="shared" si="121"/>
        <v>42.515191465494915</v>
      </c>
      <c r="E2579" s="90">
        <f t="shared" si="122"/>
        <v>61.962403163994296</v>
      </c>
      <c r="F2579" s="50">
        <f>'貼り付けシート（日射量等）'!G2576/3.6*10^3</f>
        <v>266.66666666666669</v>
      </c>
      <c r="G2579" s="50">
        <f>'貼り付けシート（日射量等）'!H2576/3.6*10^3</f>
        <v>63.888888888888886</v>
      </c>
      <c r="H2579" s="91">
        <f>RADIANS('貼り付けシート（日射量等）'!I2576)</f>
        <v>0.19896753472735357</v>
      </c>
      <c r="I2579" s="91">
        <f>IF('貼り付けシート（日射量等）'!J2576&lt;0,RADIANS(360+('貼り付けシート（日射量等）'!J2576)),RADIANS('貼り付けシート（日射量等）'!J2576))</f>
        <v>4.6338491640449453</v>
      </c>
    </row>
    <row r="2580" spans="1:9">
      <c r="A2580" s="20">
        <v>41747</v>
      </c>
      <c r="B2580" s="35" t="s">
        <v>366</v>
      </c>
      <c r="C2580" s="90">
        <f t="shared" si="120"/>
        <v>338.0662049370527</v>
      </c>
      <c r="D2580" s="90">
        <f t="shared" si="121"/>
        <v>251.85764401323456</v>
      </c>
      <c r="E2580" s="90">
        <f t="shared" si="122"/>
        <v>86.208560923818155</v>
      </c>
      <c r="F2580" s="50">
        <f>'貼り付けシート（日射量等）'!G2577/3.6*10^3</f>
        <v>638.8888888888888</v>
      </c>
      <c r="G2580" s="50">
        <f>'貼り付けシート（日射量等）'!H2577/3.6*10^3</f>
        <v>88.888888888888886</v>
      </c>
      <c r="H2580" s="91">
        <f>RADIANS('貼り付けシート（日射量等）'!I2577)</f>
        <v>0.39968039870670147</v>
      </c>
      <c r="I2580" s="91">
        <f>IF('貼り付けシート（日射量等）'!J2577&lt;0,RADIANS(360+('貼り付けシート（日射量等）'!J2577)),RADIANS('貼り付けシート（日射量等）'!J2577))</f>
        <v>4.8031461014883945</v>
      </c>
    </row>
    <row r="2581" spans="1:9">
      <c r="A2581" s="20">
        <v>41747</v>
      </c>
      <c r="B2581" s="35" t="s">
        <v>367</v>
      </c>
      <c r="C2581" s="90">
        <f t="shared" si="120"/>
        <v>547.56881196881216</v>
      </c>
      <c r="D2581" s="90">
        <f t="shared" si="121"/>
        <v>439.80811081403948</v>
      </c>
      <c r="E2581" s="90">
        <f t="shared" si="122"/>
        <v>107.76070115477269</v>
      </c>
      <c r="F2581" s="50">
        <f>'貼り付けシート（日射量等）'!G2578/3.6*10^3</f>
        <v>725</v>
      </c>
      <c r="G2581" s="50">
        <f>'貼り付けシート（日射量等）'!H2578/3.6*10^3</f>
        <v>111.11111111111111</v>
      </c>
      <c r="H2581" s="91">
        <f>RADIANS('貼り付けシート（日射量等）'!I2578)</f>
        <v>0.59690260418206076</v>
      </c>
      <c r="I2581" s="91">
        <f>IF('貼り付けシート（日射量等）'!J2578&lt;0,RADIANS(360+('貼り付けシート（日射量等）'!J2578)),RADIANS('貼り付けシート（日射量等）'!J2578))</f>
        <v>4.993386989955777</v>
      </c>
    </row>
    <row r="2582" spans="1:9">
      <c r="A2582" s="20">
        <v>41747</v>
      </c>
      <c r="B2582" s="35" t="s">
        <v>368</v>
      </c>
      <c r="C2582" s="90">
        <f t="shared" si="120"/>
        <v>726.72169183784195</v>
      </c>
      <c r="D2582" s="90">
        <f t="shared" si="121"/>
        <v>592.02081539437609</v>
      </c>
      <c r="E2582" s="90">
        <f t="shared" si="122"/>
        <v>134.70087644346586</v>
      </c>
      <c r="F2582" s="50">
        <f>'貼り付けシート（日射量等）'!G2579/3.6*10^3</f>
        <v>758.33333333333326</v>
      </c>
      <c r="G2582" s="50">
        <f>'貼り付けシート（日射量等）'!H2579/3.6*10^3</f>
        <v>138.88888888888889</v>
      </c>
      <c r="H2582" s="91">
        <f>RADIANS('貼り付けシート（日射量等）'!I2579)</f>
        <v>0.78016217564146539</v>
      </c>
      <c r="I2582" s="91">
        <f>IF('貼り付けシート（日射量等）'!J2579&lt;0,RADIANS(360+('貼り付けシート（日射量等）'!J2579)),RADIANS('貼り付けシート（日射量等）'!J2579))</f>
        <v>5.2272611097230168</v>
      </c>
    </row>
    <row r="2583" spans="1:9">
      <c r="A2583" s="20">
        <v>41747</v>
      </c>
      <c r="B2583" s="35" t="s">
        <v>369</v>
      </c>
      <c r="C2583" s="90">
        <f t="shared" si="120"/>
        <v>856.00538772439381</v>
      </c>
      <c r="D2583" s="90">
        <f t="shared" si="121"/>
        <v>705.14040610771201</v>
      </c>
      <c r="E2583" s="90">
        <f t="shared" si="122"/>
        <v>150.86498161668177</v>
      </c>
      <c r="F2583" s="50">
        <f>'貼り付けシート（日射量等）'!G2580/3.6*10^3</f>
        <v>777.77777777777771</v>
      </c>
      <c r="G2583" s="50">
        <f>'貼り付けシート（日射量等）'!H2580/3.6*10^3</f>
        <v>155.55555555555557</v>
      </c>
      <c r="H2583" s="91">
        <f>RADIANS('貼り付けシート（日射量等）'!I2580)</f>
        <v>0.93724180832095505</v>
      </c>
      <c r="I2583" s="91">
        <f>IF('貼り付けシート（日射量等）'!J2580&lt;0,RADIANS(360+('貼り付けシート（日射量等）'!J2580)),RADIANS('貼り付けシート（日射量等）'!J2580))</f>
        <v>5.5414203750819961</v>
      </c>
    </row>
    <row r="2584" spans="1:9">
      <c r="A2584" s="20">
        <v>41747</v>
      </c>
      <c r="B2584" s="35" t="s">
        <v>370</v>
      </c>
      <c r="C2584" s="90">
        <f t="shared" si="120"/>
        <v>794.94550909018699</v>
      </c>
      <c r="D2584" s="90">
        <f t="shared" si="121"/>
        <v>512.07366855890871</v>
      </c>
      <c r="E2584" s="90">
        <f t="shared" si="122"/>
        <v>282.87184053127834</v>
      </c>
      <c r="F2584" s="50">
        <f>'貼り付けシート（日射量等）'!G2581/3.6*10^3</f>
        <v>524.99999999999989</v>
      </c>
      <c r="G2584" s="50">
        <f>'貼り付けシート（日射量等）'!H2581/3.6*10^3</f>
        <v>291.66666666666669</v>
      </c>
      <c r="H2584" s="91">
        <f>RADIANS('貼り付けシート（日射量等）'!I2581)</f>
        <v>1.0402162341886205</v>
      </c>
      <c r="I2584" s="91">
        <f>IF('貼り付けシート（日射量等）'!J2581&lt;0,RADIANS(360+('貼り付けシート（日射量等）'!J2581)),RADIANS('貼り付けシート（日射量等）'!J2581))</f>
        <v>5.9742620295765905</v>
      </c>
    </row>
    <row r="2585" spans="1:9">
      <c r="A2585" s="20">
        <v>41747</v>
      </c>
      <c r="B2585" s="35" t="s">
        <v>371</v>
      </c>
      <c r="C2585" s="90">
        <f t="shared" si="120"/>
        <v>620.03949509284666</v>
      </c>
      <c r="D2585" s="90">
        <f t="shared" si="121"/>
        <v>256.34712869548883</v>
      </c>
      <c r="E2585" s="90">
        <f t="shared" si="122"/>
        <v>363.69236639735783</v>
      </c>
      <c r="F2585" s="50">
        <f>'貼り付けシート（日射量等）'!G2582/3.6*10^3</f>
        <v>261.11111111111109</v>
      </c>
      <c r="G2585" s="50">
        <f>'貼り付けシート（日射量等）'!H2582/3.6*10^3</f>
        <v>375</v>
      </c>
      <c r="H2585" s="91">
        <f>RADIANS('貼り付けシート（日射量等）'!I2582)</f>
        <v>1.0506882097005865</v>
      </c>
      <c r="I2585" s="91">
        <f>IF('貼り付けシート（日射量等）'!J2582&lt;0,RADIANS(360+('貼り付けシート（日射量等）'!J2582)),RADIANS('貼り付けシート（日射量等）'!J2582))</f>
        <v>0.20769418098732523</v>
      </c>
    </row>
    <row r="2586" spans="1:9">
      <c r="A2586" s="20">
        <v>41747</v>
      </c>
      <c r="B2586" s="35" t="s">
        <v>372</v>
      </c>
      <c r="C2586" s="90">
        <f t="shared" si="120"/>
        <v>328.8856974717101</v>
      </c>
      <c r="D2586" s="90">
        <f t="shared" si="121"/>
        <v>51.40189199817047</v>
      </c>
      <c r="E2586" s="90">
        <f t="shared" si="122"/>
        <v>277.48380547353963</v>
      </c>
      <c r="F2586" s="50">
        <f>'貼り付けシート（日射量等）'!G2583/3.6*10^3</f>
        <v>55.555555555555557</v>
      </c>
      <c r="G2586" s="50">
        <f>'貼り付けシート（日射量等）'!H2583/3.6*10^3</f>
        <v>286.11111111111109</v>
      </c>
      <c r="H2586" s="91">
        <f>RADIANS('貼り付けシート（日射量等）'!I2583)</f>
        <v>0.96342174710086992</v>
      </c>
      <c r="I2586" s="91">
        <f>IF('貼り付けシート（日射量等）'!J2583&lt;0,RADIANS(360+('貼り付けシート（日射量等）'!J2583)),RADIANS('貼り付けシート（日射量等）'!J2583))</f>
        <v>0.66497044500983959</v>
      </c>
    </row>
    <row r="2587" spans="1:9">
      <c r="A2587" s="20">
        <v>41747</v>
      </c>
      <c r="B2587" s="35" t="s">
        <v>373</v>
      </c>
      <c r="C2587" s="90">
        <f t="shared" si="120"/>
        <v>282.08791776880901</v>
      </c>
      <c r="D2587" s="90">
        <f t="shared" si="121"/>
        <v>45.014375228309099</v>
      </c>
      <c r="E2587" s="90">
        <f t="shared" si="122"/>
        <v>237.07354254049991</v>
      </c>
      <c r="F2587" s="50">
        <f>'貼り付けシート（日射量等）'!G2584/3.6*10^3</f>
        <v>55.555555555555557</v>
      </c>
      <c r="G2587" s="50">
        <f>'貼り付けシート（日射量等）'!H2584/3.6*10^3</f>
        <v>244.44444444444443</v>
      </c>
      <c r="H2587" s="91">
        <f>RADIANS('貼り付けシート（日射量等）'!I2584)</f>
        <v>0.81506876068135192</v>
      </c>
      <c r="I2587" s="91">
        <f>IF('貼り付けシート（日射量等）'!J2584&lt;0,RADIANS(360+('貼り付けシート（日射量等）'!J2584)),RADIANS('貼り付けシート（日射量等）'!J2584))</f>
        <v>1.0018189906447452</v>
      </c>
    </row>
    <row r="2588" spans="1:9">
      <c r="A2588" s="20">
        <v>41747</v>
      </c>
      <c r="B2588" s="35" t="s">
        <v>374</v>
      </c>
      <c r="C2588" s="90">
        <f t="shared" si="120"/>
        <v>223.51116610396573</v>
      </c>
      <c r="D2588" s="90">
        <f t="shared" si="121"/>
        <v>37.623956611982855</v>
      </c>
      <c r="E2588" s="90">
        <f t="shared" si="122"/>
        <v>185.88720949198287</v>
      </c>
      <c r="F2588" s="50">
        <f>'貼り付けシート（日射量等）'!G2585/3.6*10^3</f>
        <v>58.333333333333329</v>
      </c>
      <c r="G2588" s="50">
        <f>'貼り付けシート（日射量等）'!H2585/3.6*10^3</f>
        <v>191.66666666666666</v>
      </c>
      <c r="H2588" s="91">
        <f>RADIANS('貼り付けシート（日射量等）'!I2585)</f>
        <v>0.63529984772593595</v>
      </c>
      <c r="I2588" s="91">
        <f>IF('貼り付けシート（日射量等）'!J2585&lt;0,RADIANS(360+('貼り付けシート（日射量等）'!J2585)),RADIANS('貼り付けシート（日射量等）'!J2585))</f>
        <v>1.2479104151759457</v>
      </c>
    </row>
    <row r="2589" spans="1:9">
      <c r="A2589" s="20">
        <v>41747</v>
      </c>
      <c r="B2589" s="35" t="s">
        <v>375</v>
      </c>
      <c r="C2589" s="90">
        <f t="shared" si="120"/>
        <v>149.55788615809473</v>
      </c>
      <c r="D2589" s="90">
        <f t="shared" si="121"/>
        <v>25.633079830106134</v>
      </c>
      <c r="E2589" s="90">
        <f t="shared" si="122"/>
        <v>123.92480632798859</v>
      </c>
      <c r="F2589" s="50">
        <f>'貼り付けシート（日射量等）'!G2586/3.6*10^3</f>
        <v>58.333333333333329</v>
      </c>
      <c r="G2589" s="50">
        <f>'貼り付けシート（日射量等）'!H2586/3.6*10^3</f>
        <v>127.77777777777777</v>
      </c>
      <c r="H2589" s="91">
        <f>RADIANS('貼り付けシート（日射量等）'!I2586)</f>
        <v>0.43982297150257105</v>
      </c>
      <c r="I2589" s="91">
        <f>IF('貼り付けシート（日射量等）'!J2586&lt;0,RADIANS(360+('貼り付けシート（日射量等）'!J2586)),RADIANS('貼り付けシート（日射量等）'!J2586))</f>
        <v>1.4433872913993107</v>
      </c>
    </row>
    <row r="2590" spans="1:9">
      <c r="A2590" s="20">
        <v>41747</v>
      </c>
      <c r="B2590" s="35" t="s">
        <v>376</v>
      </c>
      <c r="C2590" s="90">
        <f t="shared" si="120"/>
        <v>77.433588481509148</v>
      </c>
      <c r="D2590" s="90">
        <f t="shared" si="121"/>
        <v>12.77716778864553</v>
      </c>
      <c r="E2590" s="90">
        <f t="shared" si="122"/>
        <v>64.65642069286362</v>
      </c>
      <c r="F2590" s="50">
        <f>'貼り付けシート（日射量等）'!G2587/3.6*10^3</f>
        <v>61.111111111111107</v>
      </c>
      <c r="G2590" s="50">
        <f>'貼り付けシート（日射量等）'!H2587/3.6*10^3</f>
        <v>66.666666666666671</v>
      </c>
      <c r="H2590" s="91">
        <f>RADIANS('貼り付けシート（日射量等）'!I2587)</f>
        <v>0.24085543677521748</v>
      </c>
      <c r="I2590" s="91">
        <f>IF('貼り付けシート（日射量等）'!J2587&lt;0,RADIANS(360+('貼り付けシート（日射量等）'!J2587)),RADIANS('貼り付けシート（日射量等）'!J2587))</f>
        <v>1.616174887346749</v>
      </c>
    </row>
    <row r="2591" spans="1:9">
      <c r="A2591" s="20">
        <v>41747</v>
      </c>
      <c r="B2591" s="35" t="s">
        <v>377</v>
      </c>
      <c r="C2591" s="90">
        <f t="shared" si="120"/>
        <v>13.470087644346586</v>
      </c>
      <c r="D2591" s="90">
        <f t="shared" si="121"/>
        <v>-2.2012061078479817</v>
      </c>
      <c r="E2591" s="90">
        <f t="shared" si="122"/>
        <v>13.470087644346586</v>
      </c>
      <c r="F2591" s="50">
        <f>'貼り付けシート（日射量等）'!G2588/3.6*10^3</f>
        <v>69.444444444444443</v>
      </c>
      <c r="G2591" s="50">
        <f>'貼り付けシート（日射量等）'!H2588/3.6*10^3</f>
        <v>13.888888888888889</v>
      </c>
      <c r="H2591" s="91">
        <f>RADIANS('貼り付けシート（日射量等）'!I2588)</f>
        <v>4.1887902047863905E-2</v>
      </c>
      <c r="I2591" s="91">
        <f>IF('貼り付けシート（日射量等）'!J2588&lt;0,RADIANS(360+('貼り付けシート（日射量等）'!J2588)),RADIANS('貼り付けシート（日射量等）'!J2588))</f>
        <v>1.7802358370342162</v>
      </c>
    </row>
    <row r="2592" spans="1:9">
      <c r="A2592" s="20">
        <v>41747</v>
      </c>
      <c r="B2592" s="35" t="s">
        <v>378</v>
      </c>
      <c r="C2592" s="90">
        <f t="shared" si="120"/>
        <v>0</v>
      </c>
      <c r="D2592" s="90">
        <f t="shared" si="121"/>
        <v>0</v>
      </c>
      <c r="E2592" s="90">
        <f t="shared" si="122"/>
        <v>0</v>
      </c>
      <c r="F2592" s="50">
        <f>'貼り付けシート（日射量等）'!G2589/3.6*10^3</f>
        <v>0</v>
      </c>
      <c r="G2592" s="50">
        <f>'貼り付けシート（日射量等）'!H2589/3.6*10^3</f>
        <v>0</v>
      </c>
      <c r="H2592" s="91">
        <f>RADIANS('貼り付けシート（日射量等）'!I2589)</f>
        <v>0</v>
      </c>
      <c r="I2592" s="91">
        <f>IF('貼り付けシート（日射量等）'!J2589&lt;0,RADIANS(360+('貼り付けシート（日射量等）'!J2589)),RADIANS('貼り付けシート（日射量等）'!J2589))</f>
        <v>0</v>
      </c>
    </row>
    <row r="2593" spans="1:9">
      <c r="A2593" s="20">
        <v>41747</v>
      </c>
      <c r="B2593" s="35" t="s">
        <v>379</v>
      </c>
      <c r="C2593" s="90">
        <f t="shared" si="120"/>
        <v>0</v>
      </c>
      <c r="D2593" s="90">
        <f t="shared" si="121"/>
        <v>0</v>
      </c>
      <c r="E2593" s="90">
        <f t="shared" si="122"/>
        <v>0</v>
      </c>
      <c r="F2593" s="50">
        <f>'貼り付けシート（日射量等）'!G2590/3.6*10^3</f>
        <v>0</v>
      </c>
      <c r="G2593" s="50">
        <f>'貼り付けシート（日射量等）'!H2590/3.6*10^3</f>
        <v>0</v>
      </c>
      <c r="H2593" s="91">
        <f>RADIANS('貼り付けシート（日射量等）'!I2590)</f>
        <v>0</v>
      </c>
      <c r="I2593" s="91">
        <f>IF('貼り付けシート（日射量等）'!J2590&lt;0,RADIANS(360+('貼り付けシート（日射量等）'!J2590)),RADIANS('貼り付けシート（日射量等）'!J2590))</f>
        <v>0</v>
      </c>
    </row>
    <row r="2594" spans="1:9">
      <c r="A2594" s="20">
        <v>41747</v>
      </c>
      <c r="B2594" s="35" t="s">
        <v>380</v>
      </c>
      <c r="C2594" s="90">
        <f t="shared" si="120"/>
        <v>0</v>
      </c>
      <c r="D2594" s="90">
        <f t="shared" si="121"/>
        <v>0</v>
      </c>
      <c r="E2594" s="90">
        <f t="shared" si="122"/>
        <v>0</v>
      </c>
      <c r="F2594" s="50">
        <f>'貼り付けシート（日射量等）'!G2591/3.6*10^3</f>
        <v>0</v>
      </c>
      <c r="G2594" s="50">
        <f>'貼り付けシート（日射量等）'!H2591/3.6*10^3</f>
        <v>0</v>
      </c>
      <c r="H2594" s="91">
        <f>RADIANS('貼り付けシート（日射量等）'!I2591)</f>
        <v>0</v>
      </c>
      <c r="I2594" s="91">
        <f>IF('貼り付けシート（日射量等）'!J2591&lt;0,RADIANS(360+('貼り付けシート（日射量等）'!J2591)),RADIANS('貼り付けシート（日射量等）'!J2591))</f>
        <v>0</v>
      </c>
    </row>
    <row r="2595" spans="1:9">
      <c r="A2595" s="20">
        <v>41747</v>
      </c>
      <c r="B2595" s="35" t="s">
        <v>381</v>
      </c>
      <c r="C2595" s="90">
        <f t="shared" si="120"/>
        <v>0</v>
      </c>
      <c r="D2595" s="90">
        <f t="shared" si="121"/>
        <v>0</v>
      </c>
      <c r="E2595" s="90">
        <f t="shared" si="122"/>
        <v>0</v>
      </c>
      <c r="F2595" s="50">
        <f>'貼り付けシート（日射量等）'!G2592/3.6*10^3</f>
        <v>0</v>
      </c>
      <c r="G2595" s="50">
        <f>'貼り付けシート（日射量等）'!H2592/3.6*10^3</f>
        <v>0</v>
      </c>
      <c r="H2595" s="91">
        <f>RADIANS('貼り付けシート（日射量等）'!I2592)</f>
        <v>0</v>
      </c>
      <c r="I2595" s="91">
        <f>IF('貼り付けシート（日射量等）'!J2592&lt;0,RADIANS(360+('貼り付けシート（日射量等）'!J2592)),RADIANS('貼り付けシート（日射量等）'!J2592))</f>
        <v>0</v>
      </c>
    </row>
    <row r="2596" spans="1:9">
      <c r="A2596" s="20">
        <v>41747</v>
      </c>
      <c r="B2596" s="35" t="s">
        <v>382</v>
      </c>
      <c r="C2596" s="90">
        <f t="shared" si="120"/>
        <v>0</v>
      </c>
      <c r="D2596" s="90">
        <f t="shared" si="121"/>
        <v>0</v>
      </c>
      <c r="E2596" s="90">
        <f t="shared" si="122"/>
        <v>0</v>
      </c>
      <c r="F2596" s="50">
        <f>'貼り付けシート（日射量等）'!G2593/3.6*10^3</f>
        <v>0</v>
      </c>
      <c r="G2596" s="50">
        <f>'貼り付けシート（日射量等）'!H2593/3.6*10^3</f>
        <v>0</v>
      </c>
      <c r="H2596" s="91">
        <f>RADIANS('貼り付けシート（日射量等）'!I2593)</f>
        <v>0</v>
      </c>
      <c r="I2596" s="91">
        <f>IF('貼り付けシート（日射量等）'!J2593&lt;0,RADIANS(360+('貼り付けシート（日射量等）'!J2593)),RADIANS('貼り付けシート（日射量等）'!J2593))</f>
        <v>0</v>
      </c>
    </row>
    <row r="2597" spans="1:9">
      <c r="A2597" s="20">
        <v>41747</v>
      </c>
      <c r="B2597" s="35" t="s">
        <v>383</v>
      </c>
      <c r="C2597" s="90">
        <f t="shared" si="120"/>
        <v>0</v>
      </c>
      <c r="D2597" s="90">
        <f t="shared" si="121"/>
        <v>0</v>
      </c>
      <c r="E2597" s="90">
        <f t="shared" si="122"/>
        <v>0</v>
      </c>
      <c r="F2597" s="50">
        <f>'貼り付けシート（日射量等）'!G2594/3.6*10^3</f>
        <v>0</v>
      </c>
      <c r="G2597" s="50">
        <f>'貼り付けシート（日射量等）'!H2594/3.6*10^3</f>
        <v>0</v>
      </c>
      <c r="H2597" s="91">
        <f>RADIANS('貼り付けシート（日射量等）'!I2594)</f>
        <v>0</v>
      </c>
      <c r="I2597" s="91">
        <f>IF('貼り付けシート（日射量等）'!J2594&lt;0,RADIANS(360+('貼り付けシート（日射量等）'!J2594)),RADIANS('貼り付けシート（日射量等）'!J2594))</f>
        <v>0</v>
      </c>
    </row>
    <row r="2598" spans="1:9">
      <c r="A2598" s="20">
        <v>41748</v>
      </c>
      <c r="B2598" s="35" t="s">
        <v>360</v>
      </c>
      <c r="C2598" s="90">
        <f t="shared" si="120"/>
        <v>0</v>
      </c>
      <c r="D2598" s="90">
        <f t="shared" si="121"/>
        <v>0</v>
      </c>
      <c r="E2598" s="90">
        <f t="shared" si="122"/>
        <v>0</v>
      </c>
      <c r="F2598" s="50">
        <f>'貼り付けシート（日射量等）'!G2595/3.6*10^3</f>
        <v>0</v>
      </c>
      <c r="G2598" s="50">
        <f>'貼り付けシート（日射量等）'!H2595/3.6*10^3</f>
        <v>0</v>
      </c>
      <c r="H2598" s="91">
        <f>RADIANS('貼り付けシート（日射量等）'!I2595)</f>
        <v>0</v>
      </c>
      <c r="I2598" s="91">
        <f>IF('貼り付けシート（日射量等）'!J2595&lt;0,RADIANS(360+('貼り付けシート（日射量等）'!J2595)),RADIANS('貼り付けシート（日射量等）'!J2595))</f>
        <v>0</v>
      </c>
    </row>
    <row r="2599" spans="1:9">
      <c r="A2599" s="20">
        <v>41748</v>
      </c>
      <c r="B2599" s="35" t="s">
        <v>361</v>
      </c>
      <c r="C2599" s="90">
        <f t="shared" si="120"/>
        <v>0</v>
      </c>
      <c r="D2599" s="90">
        <f t="shared" si="121"/>
        <v>0</v>
      </c>
      <c r="E2599" s="90">
        <f t="shared" si="122"/>
        <v>0</v>
      </c>
      <c r="F2599" s="50">
        <f>'貼り付けシート（日射量等）'!G2596/3.6*10^3</f>
        <v>0</v>
      </c>
      <c r="G2599" s="50">
        <f>'貼り付けシート（日射量等）'!H2596/3.6*10^3</f>
        <v>0</v>
      </c>
      <c r="H2599" s="91">
        <f>RADIANS('貼り付けシート（日射量等）'!I2596)</f>
        <v>0</v>
      </c>
      <c r="I2599" s="91">
        <f>IF('貼り付けシート（日射量等）'!J2596&lt;0,RADIANS(360+('貼り付けシート（日射量等）'!J2596)),RADIANS('貼り付けシート（日射量等）'!J2596))</f>
        <v>0</v>
      </c>
    </row>
    <row r="2600" spans="1:9">
      <c r="A2600" s="20">
        <v>41748</v>
      </c>
      <c r="B2600" s="35" t="s">
        <v>362</v>
      </c>
      <c r="C2600" s="90">
        <f t="shared" si="120"/>
        <v>0</v>
      </c>
      <c r="D2600" s="90">
        <f t="shared" si="121"/>
        <v>0</v>
      </c>
      <c r="E2600" s="90">
        <f t="shared" si="122"/>
        <v>0</v>
      </c>
      <c r="F2600" s="50">
        <f>'貼り付けシート（日射量等）'!G2597/3.6*10^3</f>
        <v>0</v>
      </c>
      <c r="G2600" s="50">
        <f>'貼り付けシート（日射量等）'!H2597/3.6*10^3</f>
        <v>0</v>
      </c>
      <c r="H2600" s="91">
        <f>RADIANS('貼り付けシート（日射量等）'!I2597)</f>
        <v>0</v>
      </c>
      <c r="I2600" s="91">
        <f>IF('貼り付けシート（日射量等）'!J2597&lt;0,RADIANS(360+('貼り付けシート（日射量等）'!J2597)),RADIANS('貼り付けシート（日射量等）'!J2597))</f>
        <v>0</v>
      </c>
    </row>
    <row r="2601" spans="1:9">
      <c r="A2601" s="20">
        <v>41748</v>
      </c>
      <c r="B2601" s="35" t="s">
        <v>363</v>
      </c>
      <c r="C2601" s="90">
        <f t="shared" si="120"/>
        <v>0</v>
      </c>
      <c r="D2601" s="90">
        <f t="shared" si="121"/>
        <v>0</v>
      </c>
      <c r="E2601" s="90">
        <f t="shared" si="122"/>
        <v>0</v>
      </c>
      <c r="F2601" s="50">
        <f>'貼り付けシート（日射量等）'!G2598/3.6*10^3</f>
        <v>0</v>
      </c>
      <c r="G2601" s="50">
        <f>'貼り付けシート（日射量等）'!H2598/3.6*10^3</f>
        <v>0</v>
      </c>
      <c r="H2601" s="91">
        <f>RADIANS('貼り付けシート（日射量等）'!I2598)</f>
        <v>0</v>
      </c>
      <c r="I2601" s="91">
        <f>IF('貼り付けシート（日射量等）'!J2598&lt;0,RADIANS(360+('貼り付けシート（日射量等）'!J2598)),RADIANS('貼り付けシート（日射量等）'!J2598))</f>
        <v>0</v>
      </c>
    </row>
    <row r="2602" spans="1:9">
      <c r="A2602" s="20">
        <v>41748</v>
      </c>
      <c r="B2602" s="35" t="s">
        <v>364</v>
      </c>
      <c r="C2602" s="90">
        <f t="shared" si="120"/>
        <v>2.6940175288693173</v>
      </c>
      <c r="D2602" s="90">
        <f t="shared" si="121"/>
        <v>0</v>
      </c>
      <c r="E2602" s="90">
        <f t="shared" si="122"/>
        <v>2.6940175288693173</v>
      </c>
      <c r="F2602" s="50">
        <f>'貼り付けシート（日射量等）'!G2599/3.6*10^3</f>
        <v>0</v>
      </c>
      <c r="G2602" s="50">
        <f>'貼り付けシート（日射量等）'!H2599/3.6*10^3</f>
        <v>2.7777777777777777</v>
      </c>
      <c r="H2602" s="91">
        <f>RADIANS('貼り付けシート（日射量等）'!I2599)</f>
        <v>6.9813170079773184E-3</v>
      </c>
      <c r="I2602" s="91">
        <f>IF('貼り付けシート（日射量等）'!J2599&lt;0,RADIANS(360+('貼り付けシート（日射量等）'!J2599)),RADIANS('貼り付けシート（日射量等）'!J2599))</f>
        <v>4.4645522266014952</v>
      </c>
    </row>
    <row r="2603" spans="1:9">
      <c r="A2603" s="20">
        <v>41748</v>
      </c>
      <c r="B2603" s="35" t="s">
        <v>365</v>
      </c>
      <c r="C2603" s="90">
        <f t="shared" si="120"/>
        <v>22.458336772158844</v>
      </c>
      <c r="D2603" s="90">
        <f t="shared" si="121"/>
        <v>0.90619654120430515</v>
      </c>
      <c r="E2603" s="90">
        <f t="shared" si="122"/>
        <v>21.552140230954539</v>
      </c>
      <c r="F2603" s="50">
        <f>'貼り付けシート（日射量等）'!G2600/3.6*10^3</f>
        <v>5.5555555555555554</v>
      </c>
      <c r="G2603" s="50">
        <f>'貼り付けシート（日射量等）'!H2600/3.6*10^3</f>
        <v>22.222222222222221</v>
      </c>
      <c r="H2603" s="91">
        <f>RADIANS('貼り付けシート（日射量等）'!I2600)</f>
        <v>0.20420352248333654</v>
      </c>
      <c r="I2603" s="91">
        <f>IF('貼り付けシート（日射量等）'!J2600&lt;0,RADIANS(360+('貼り付けシート（日射量等）'!J2600)),RADIANS('貼り付けシート（日射量等）'!J2600))</f>
        <v>4.6303585055409568</v>
      </c>
    </row>
    <row r="2604" spans="1:9">
      <c r="A2604" s="20">
        <v>41748</v>
      </c>
      <c r="B2604" s="35" t="s">
        <v>366</v>
      </c>
      <c r="C2604" s="90">
        <f t="shared" si="120"/>
        <v>45.313073955397563</v>
      </c>
      <c r="D2604" s="90">
        <f t="shared" si="121"/>
        <v>2.2087934934884879</v>
      </c>
      <c r="E2604" s="90">
        <f t="shared" si="122"/>
        <v>43.104280461909077</v>
      </c>
      <c r="F2604" s="50">
        <f>'貼り付けシート（日射量等）'!G2601/3.6*10^3</f>
        <v>5.5555555555555554</v>
      </c>
      <c r="G2604" s="50">
        <f>'貼り付けシート（日射量等）'!H2601/3.6*10^3</f>
        <v>44.444444444444443</v>
      </c>
      <c r="H2604" s="91">
        <f>RADIANS('貼り付けシート（日射量等）'!I2601)</f>
        <v>0.40491638646268446</v>
      </c>
      <c r="I2604" s="91">
        <f>IF('貼り付けシート（日射量等）'!J2601&lt;0,RADIANS(360+('貼り付けシート（日射量等）'!J2601)),RADIANS('貼り付けシート（日射量等）'!J2601))</f>
        <v>4.7996554429844061</v>
      </c>
    </row>
    <row r="2605" spans="1:9">
      <c r="A2605" s="20">
        <v>41748</v>
      </c>
      <c r="B2605" s="35" t="s">
        <v>367</v>
      </c>
      <c r="C2605" s="90">
        <f t="shared" si="120"/>
        <v>70.044455750602253</v>
      </c>
      <c r="D2605" s="90">
        <f t="shared" si="121"/>
        <v>0</v>
      </c>
      <c r="E2605" s="90">
        <f t="shared" si="122"/>
        <v>70.044455750602253</v>
      </c>
      <c r="F2605" s="50">
        <f>'貼り付けシート（日射量等）'!G2602/3.6*10^3</f>
        <v>0</v>
      </c>
      <c r="G2605" s="50">
        <f>'貼り付けシート（日射量等）'!H2602/3.6*10^3</f>
        <v>72.222222222222229</v>
      </c>
      <c r="H2605" s="91">
        <f>RADIANS('貼り付けシート（日射量等）'!I2602)</f>
        <v>0.60039326268604931</v>
      </c>
      <c r="I2605" s="91">
        <f>IF('貼り付けシート（日射量等）'!J2602&lt;0,RADIANS(360+('貼り付けシート（日射量等）'!J2602)),RADIANS('貼り付けシート（日射量等）'!J2602))</f>
        <v>4.9881510021997943</v>
      </c>
    </row>
    <row r="2606" spans="1:9">
      <c r="A2606" s="20">
        <v>41748</v>
      </c>
      <c r="B2606" s="35" t="s">
        <v>368</v>
      </c>
      <c r="C2606" s="90">
        <f t="shared" si="120"/>
        <v>88.902578452687479</v>
      </c>
      <c r="D2606" s="90">
        <f t="shared" si="121"/>
        <v>0</v>
      </c>
      <c r="E2606" s="90">
        <f t="shared" si="122"/>
        <v>88.902578452687479</v>
      </c>
      <c r="F2606" s="50">
        <f>'貼り付けシート（日射量等）'!G2603/3.6*10^3</f>
        <v>0</v>
      </c>
      <c r="G2606" s="50">
        <f>'貼り付けシート（日射量等）'!H2603/3.6*10^3</f>
        <v>91.666666666666671</v>
      </c>
      <c r="H2606" s="91">
        <f>RADIANS('貼り付けシート（日射量等）'!I2603)</f>
        <v>0.78539816339744828</v>
      </c>
      <c r="I2606" s="91">
        <f>IF('貼り付けシート（日射量等）'!J2603&lt;0,RADIANS(360+('貼り付けシート（日射量等）'!J2603)),RADIANS('貼り付けシート（日射量等）'!J2603))</f>
        <v>5.2220251219670342</v>
      </c>
    </row>
    <row r="2607" spans="1:9">
      <c r="A2607" s="20">
        <v>41748</v>
      </c>
      <c r="B2607" s="35" t="s">
        <v>369</v>
      </c>
      <c r="C2607" s="90">
        <f t="shared" si="120"/>
        <v>104.2124366158547</v>
      </c>
      <c r="D2607" s="90">
        <f t="shared" si="121"/>
        <v>12.615840634297907</v>
      </c>
      <c r="E2607" s="90">
        <f t="shared" si="122"/>
        <v>91.596595981556789</v>
      </c>
      <c r="F2607" s="50">
        <f>'貼り付けシート（日射量等）'!G2604/3.6*10^3</f>
        <v>13.888888888888889</v>
      </c>
      <c r="G2607" s="50">
        <f>'貼り付けシート（日射量等）'!H2604/3.6*10^3</f>
        <v>94.444444444444443</v>
      </c>
      <c r="H2607" s="91">
        <f>RADIANS('貼り付けシート（日射量等）'!I2604)</f>
        <v>0.94422312532893227</v>
      </c>
      <c r="I2607" s="91">
        <f>IF('貼り付けシート（日射量等）'!J2604&lt;0,RADIANS(360+('貼り付けシート（日射量等）'!J2604)),RADIANS('貼り付けシート（日射量等）'!J2604))</f>
        <v>5.5361843873260135</v>
      </c>
    </row>
    <row r="2608" spans="1:9">
      <c r="A2608" s="20">
        <v>41748</v>
      </c>
      <c r="B2608" s="35" t="s">
        <v>370</v>
      </c>
      <c r="C2608" s="90">
        <f t="shared" si="120"/>
        <v>110.45471868364199</v>
      </c>
      <c r="D2608" s="90">
        <f t="shared" si="121"/>
        <v>0</v>
      </c>
      <c r="E2608" s="90">
        <f t="shared" si="122"/>
        <v>110.45471868364199</v>
      </c>
      <c r="F2608" s="50">
        <f>'貼り付けシート（日射量等）'!G2605/3.6*10^3</f>
        <v>0</v>
      </c>
      <c r="G2608" s="50">
        <f>'貼り付けシート（日射量等）'!H2605/3.6*10^3</f>
        <v>113.88888888888887</v>
      </c>
      <c r="H2608" s="91">
        <f>RADIANS('貼り付けシート（日射量等）'!I2605)</f>
        <v>1.0454522219446034</v>
      </c>
      <c r="I2608" s="91">
        <f>IF('貼り付けシート（日射量等）'!J2605&lt;0,RADIANS(360+('貼り付けシート（日射量等）'!J2605)),RADIANS('貼り付けシート（日射量等）'!J2605))</f>
        <v>5.9725167003245954</v>
      </c>
    </row>
    <row r="2609" spans="1:9">
      <c r="A2609" s="20">
        <v>41748</v>
      </c>
      <c r="B2609" s="35" t="s">
        <v>371</v>
      </c>
      <c r="C2609" s="90">
        <f t="shared" si="120"/>
        <v>175.32276556082348</v>
      </c>
      <c r="D2609" s="90">
        <f t="shared" si="121"/>
        <v>16.375731357533763</v>
      </c>
      <c r="E2609" s="90">
        <f t="shared" si="122"/>
        <v>158.94703420328972</v>
      </c>
      <c r="F2609" s="50">
        <f>'貼り付けシート（日射量等）'!G2606/3.6*10^3</f>
        <v>16.666666666666668</v>
      </c>
      <c r="G2609" s="50">
        <f>'貼り付けシート（日射量等）'!H2606/3.6*10^3</f>
        <v>163.88888888888889</v>
      </c>
      <c r="H2609" s="91">
        <f>RADIANS('貼り付けシート（日射量等）'!I2606)</f>
        <v>1.0559241974565694</v>
      </c>
      <c r="I2609" s="91">
        <f>IF('貼り付けシート（日射量等）'!J2606&lt;0,RADIANS(360+('貼り付けシート（日射量等）'!J2606)),RADIANS('貼り付けシート（日射量等）'!J2606))</f>
        <v>0.21118483949131386</v>
      </c>
    </row>
    <row r="2610" spans="1:9">
      <c r="A2610" s="20">
        <v>41748</v>
      </c>
      <c r="B2610" s="35" t="s">
        <v>372</v>
      </c>
      <c r="C2610" s="90">
        <f t="shared" si="120"/>
        <v>220.42263373313278</v>
      </c>
      <c r="D2610" s="90">
        <f t="shared" si="121"/>
        <v>10.289266481326026</v>
      </c>
      <c r="E2610" s="90">
        <f t="shared" si="122"/>
        <v>210.13336725180676</v>
      </c>
      <c r="F2610" s="50">
        <f>'貼り付けシート（日射量等）'!G2607/3.6*10^3</f>
        <v>11.111111111111111</v>
      </c>
      <c r="G2610" s="50">
        <f>'貼り付けシート（日射量等）'!H2607/3.6*10^3</f>
        <v>216.66666666666669</v>
      </c>
      <c r="H2610" s="91">
        <f>RADIANS('貼り付けシート（日射量等）'!I2607)</f>
        <v>0.96865773485685291</v>
      </c>
      <c r="I2610" s="91">
        <f>IF('貼り付けシート（日射量等）'!J2607&lt;0,RADIANS(360+('貼り付けシート（日射量等）'!J2607)),RADIANS('貼り付けシート（日射量等）'!J2607))</f>
        <v>0.67195176201781692</v>
      </c>
    </row>
    <row r="2611" spans="1:9">
      <c r="A2611" s="20">
        <v>41748</v>
      </c>
      <c r="B2611" s="35" t="s">
        <v>373</v>
      </c>
      <c r="C2611" s="90">
        <f t="shared" si="120"/>
        <v>187.75743526023427</v>
      </c>
      <c r="D2611" s="90">
        <f t="shared" si="121"/>
        <v>18.034330941467303</v>
      </c>
      <c r="E2611" s="90">
        <f t="shared" si="122"/>
        <v>169.72310431876699</v>
      </c>
      <c r="F2611" s="50">
        <f>'貼り付けシート（日射量等）'!G2608/3.6*10^3</f>
        <v>22.222222222222221</v>
      </c>
      <c r="G2611" s="50">
        <f>'貼り付けシート（日射量等）'!H2608/3.6*10^3</f>
        <v>175</v>
      </c>
      <c r="H2611" s="91">
        <f>RADIANS('貼り付けシート（日射量等）'!I2608)</f>
        <v>0.82030474843733492</v>
      </c>
      <c r="I2611" s="91">
        <f>IF('貼り付けシート（日射量等）'!J2608&lt;0,RADIANS(360+('貼り付けシート（日射量等）'!J2608)),RADIANS('貼り付けシート（日射量等）'!J2608))</f>
        <v>1.0088003076527223</v>
      </c>
    </row>
    <row r="2612" spans="1:9">
      <c r="A2612" s="20">
        <v>41748</v>
      </c>
      <c r="B2612" s="35" t="s">
        <v>374</v>
      </c>
      <c r="C2612" s="90">
        <f t="shared" si="120"/>
        <v>142.7740082234094</v>
      </c>
      <c r="D2612" s="90">
        <f t="shared" si="121"/>
        <v>10.767149308812856</v>
      </c>
      <c r="E2612" s="90">
        <f t="shared" si="122"/>
        <v>132.00685891459653</v>
      </c>
      <c r="F2612" s="50">
        <f>'貼り付けシート（日射量等）'!G2609/3.6*10^3</f>
        <v>16.666666666666668</v>
      </c>
      <c r="G2612" s="50">
        <f>'貼り付けシート（日射量等）'!H2609/3.6*10^3</f>
        <v>136.11111111111109</v>
      </c>
      <c r="H2612" s="91">
        <f>RADIANS('貼り付けシート（日射量等）'!I2609)</f>
        <v>0.63879050622992462</v>
      </c>
      <c r="I2612" s="91">
        <f>IF('貼り付けシート（日射量等）'!J2609&lt;0,RADIANS(360+('貼り付けシート（日射量等）'!J2609)),RADIANS('貼り付けシート（日射量等）'!J2609))</f>
        <v>1.2531464029319286</v>
      </c>
    </row>
    <row r="2613" spans="1:9">
      <c r="A2613" s="20">
        <v>41748</v>
      </c>
      <c r="B2613" s="35" t="s">
        <v>375</v>
      </c>
      <c r="C2613" s="90">
        <f t="shared" si="120"/>
        <v>96.247908349926675</v>
      </c>
      <c r="D2613" s="90">
        <f t="shared" si="121"/>
        <v>7.3453298972391972</v>
      </c>
      <c r="E2613" s="90">
        <f t="shared" si="122"/>
        <v>88.902578452687479</v>
      </c>
      <c r="F2613" s="50">
        <f>'貼り付けシート（日射量等）'!G2610/3.6*10^3</f>
        <v>16.666666666666668</v>
      </c>
      <c r="G2613" s="50">
        <f>'貼り付けシート（日射量等）'!H2610/3.6*10^3</f>
        <v>91.666666666666671</v>
      </c>
      <c r="H2613" s="91">
        <f>RADIANS('貼り付けシート（日射量等）'!I2610)</f>
        <v>0.44331363000655966</v>
      </c>
      <c r="I2613" s="91">
        <f>IF('貼り付けシート（日射量等）'!J2610&lt;0,RADIANS(360+('貼り付けシート（日射量等）'!J2610)),RADIANS('貼り付けシート（日射量等）'!J2610))</f>
        <v>1.4486232791552935</v>
      </c>
    </row>
    <row r="2614" spans="1:9">
      <c r="A2614" s="20">
        <v>41748</v>
      </c>
      <c r="B2614" s="35" t="s">
        <v>376</v>
      </c>
      <c r="C2614" s="90">
        <f t="shared" si="120"/>
        <v>40.037839076244587</v>
      </c>
      <c r="D2614" s="90">
        <f t="shared" si="121"/>
        <v>2.3215936720741435</v>
      </c>
      <c r="E2614" s="90">
        <f t="shared" si="122"/>
        <v>37.716245404170444</v>
      </c>
      <c r="F2614" s="50">
        <f>'貼り付けシート（日射量等）'!G2611/3.6*10^3</f>
        <v>11.111111111111111</v>
      </c>
      <c r="G2614" s="50">
        <f>'貼り付けシート（日射量等）'!H2611/3.6*10^3</f>
        <v>38.888888888888893</v>
      </c>
      <c r="H2614" s="91">
        <f>RADIANS('貼り付けシート（日射量等）'!I2611)</f>
        <v>0.24260076602721181</v>
      </c>
      <c r="I2614" s="91">
        <f>IF('貼り付けシート（日射量等）'!J2611&lt;0,RADIANS(360+('貼り付けシート（日射量等）'!J2611)),RADIANS('貼り付けシート（日射量等）'!J2611))</f>
        <v>1.6214108751027323</v>
      </c>
    </row>
    <row r="2615" spans="1:9">
      <c r="A2615" s="20">
        <v>41748</v>
      </c>
      <c r="B2615" s="35" t="s">
        <v>377</v>
      </c>
      <c r="C2615" s="90">
        <f t="shared" si="120"/>
        <v>5.3880350577386347</v>
      </c>
      <c r="D2615" s="90">
        <f t="shared" si="121"/>
        <v>-0.16754673920126875</v>
      </c>
      <c r="E2615" s="90">
        <f t="shared" si="122"/>
        <v>5.3880350577386347</v>
      </c>
      <c r="F2615" s="50">
        <f>'貼り付けシート（日射量等）'!G2612/3.6*10^3</f>
        <v>5.5555555555555554</v>
      </c>
      <c r="G2615" s="50">
        <f>'貼り付けシート（日射量等）'!H2612/3.6*10^3</f>
        <v>5.5555555555555554</v>
      </c>
      <c r="H2615" s="91">
        <f>RADIANS('貼り付けシート（日射量等）'!I2612)</f>
        <v>4.5378560551852569E-2</v>
      </c>
      <c r="I2615" s="91">
        <f>IF('貼り付けシート（日射量等）'!J2612&lt;0,RADIANS(360+('貼り付けシート（日射量等）'!J2612)),RADIANS('貼り付けシート（日射量等）'!J2612))</f>
        <v>1.7854718247901991</v>
      </c>
    </row>
    <row r="2616" spans="1:9">
      <c r="A2616" s="20">
        <v>41748</v>
      </c>
      <c r="B2616" s="35" t="s">
        <v>378</v>
      </c>
      <c r="C2616" s="90">
        <f t="shared" si="120"/>
        <v>0</v>
      </c>
      <c r="D2616" s="90">
        <f t="shared" si="121"/>
        <v>0</v>
      </c>
      <c r="E2616" s="90">
        <f t="shared" si="122"/>
        <v>0</v>
      </c>
      <c r="F2616" s="50">
        <f>'貼り付けシート（日射量等）'!G2613/3.6*10^3</f>
        <v>0</v>
      </c>
      <c r="G2616" s="50">
        <f>'貼り付けシート（日射量等）'!H2613/3.6*10^3</f>
        <v>0</v>
      </c>
      <c r="H2616" s="91">
        <f>RADIANS('貼り付けシート（日射量等）'!I2613)</f>
        <v>0</v>
      </c>
      <c r="I2616" s="91">
        <f>IF('貼り付けシート（日射量等）'!J2613&lt;0,RADIANS(360+('貼り付けシート（日射量等）'!J2613)),RADIANS('貼り付けシート（日射量等）'!J2613))</f>
        <v>0</v>
      </c>
    </row>
    <row r="2617" spans="1:9">
      <c r="A2617" s="20">
        <v>41748</v>
      </c>
      <c r="B2617" s="35" t="s">
        <v>379</v>
      </c>
      <c r="C2617" s="90">
        <f t="shared" si="120"/>
        <v>0</v>
      </c>
      <c r="D2617" s="90">
        <f t="shared" si="121"/>
        <v>0</v>
      </c>
      <c r="E2617" s="90">
        <f t="shared" si="122"/>
        <v>0</v>
      </c>
      <c r="F2617" s="50">
        <f>'貼り付けシート（日射量等）'!G2614/3.6*10^3</f>
        <v>0</v>
      </c>
      <c r="G2617" s="50">
        <f>'貼り付けシート（日射量等）'!H2614/3.6*10^3</f>
        <v>0</v>
      </c>
      <c r="H2617" s="91">
        <f>RADIANS('貼り付けシート（日射量等）'!I2614)</f>
        <v>0</v>
      </c>
      <c r="I2617" s="91">
        <f>IF('貼り付けシート（日射量等）'!J2614&lt;0,RADIANS(360+('貼り付けシート（日射量等）'!J2614)),RADIANS('貼り付けシート（日射量等）'!J2614))</f>
        <v>0</v>
      </c>
    </row>
    <row r="2618" spans="1:9">
      <c r="A2618" s="20">
        <v>41748</v>
      </c>
      <c r="B2618" s="35" t="s">
        <v>380</v>
      </c>
      <c r="C2618" s="90">
        <f t="shared" si="120"/>
        <v>0</v>
      </c>
      <c r="D2618" s="90">
        <f t="shared" si="121"/>
        <v>0</v>
      </c>
      <c r="E2618" s="90">
        <f t="shared" si="122"/>
        <v>0</v>
      </c>
      <c r="F2618" s="50">
        <f>'貼り付けシート（日射量等）'!G2615/3.6*10^3</f>
        <v>0</v>
      </c>
      <c r="G2618" s="50">
        <f>'貼り付けシート（日射量等）'!H2615/3.6*10^3</f>
        <v>0</v>
      </c>
      <c r="H2618" s="91">
        <f>RADIANS('貼り付けシート（日射量等）'!I2615)</f>
        <v>0</v>
      </c>
      <c r="I2618" s="91">
        <f>IF('貼り付けシート（日射量等）'!J2615&lt;0,RADIANS(360+('貼り付けシート（日射量等）'!J2615)),RADIANS('貼り付けシート（日射量等）'!J2615))</f>
        <v>0</v>
      </c>
    </row>
    <row r="2619" spans="1:9">
      <c r="A2619" s="20">
        <v>41748</v>
      </c>
      <c r="B2619" s="35" t="s">
        <v>381</v>
      </c>
      <c r="C2619" s="90">
        <f t="shared" si="120"/>
        <v>0</v>
      </c>
      <c r="D2619" s="90">
        <f t="shared" si="121"/>
        <v>0</v>
      </c>
      <c r="E2619" s="90">
        <f t="shared" si="122"/>
        <v>0</v>
      </c>
      <c r="F2619" s="50">
        <f>'貼り付けシート（日射量等）'!G2616/3.6*10^3</f>
        <v>0</v>
      </c>
      <c r="G2619" s="50">
        <f>'貼り付けシート（日射量等）'!H2616/3.6*10^3</f>
        <v>0</v>
      </c>
      <c r="H2619" s="91">
        <f>RADIANS('貼り付けシート（日射量等）'!I2616)</f>
        <v>0</v>
      </c>
      <c r="I2619" s="91">
        <f>IF('貼り付けシート（日射量等）'!J2616&lt;0,RADIANS(360+('貼り付けシート（日射量等）'!J2616)),RADIANS('貼り付けシート（日射量等）'!J2616))</f>
        <v>0</v>
      </c>
    </row>
    <row r="2620" spans="1:9">
      <c r="A2620" s="20">
        <v>41748</v>
      </c>
      <c r="B2620" s="35" t="s">
        <v>382</v>
      </c>
      <c r="C2620" s="90">
        <f t="shared" si="120"/>
        <v>0</v>
      </c>
      <c r="D2620" s="90">
        <f t="shared" si="121"/>
        <v>0</v>
      </c>
      <c r="E2620" s="90">
        <f t="shared" si="122"/>
        <v>0</v>
      </c>
      <c r="F2620" s="50">
        <f>'貼り付けシート（日射量等）'!G2617/3.6*10^3</f>
        <v>0</v>
      </c>
      <c r="G2620" s="50">
        <f>'貼り付けシート（日射量等）'!H2617/3.6*10^3</f>
        <v>0</v>
      </c>
      <c r="H2620" s="91">
        <f>RADIANS('貼り付けシート（日射量等）'!I2617)</f>
        <v>0</v>
      </c>
      <c r="I2620" s="91">
        <f>IF('貼り付けシート（日射量等）'!J2617&lt;0,RADIANS(360+('貼り付けシート（日射量等）'!J2617)),RADIANS('貼り付けシート（日射量等）'!J2617))</f>
        <v>0</v>
      </c>
    </row>
    <row r="2621" spans="1:9">
      <c r="A2621" s="20">
        <v>41748</v>
      </c>
      <c r="B2621" s="35" t="s">
        <v>383</v>
      </c>
      <c r="C2621" s="90">
        <f t="shared" si="120"/>
        <v>0</v>
      </c>
      <c r="D2621" s="90">
        <f t="shared" si="121"/>
        <v>0</v>
      </c>
      <c r="E2621" s="90">
        <f t="shared" si="122"/>
        <v>0</v>
      </c>
      <c r="F2621" s="50">
        <f>'貼り付けシート（日射量等）'!G2618/3.6*10^3</f>
        <v>0</v>
      </c>
      <c r="G2621" s="50">
        <f>'貼り付けシート（日射量等）'!H2618/3.6*10^3</f>
        <v>0</v>
      </c>
      <c r="H2621" s="91">
        <f>RADIANS('貼り付けシート（日射量等）'!I2618)</f>
        <v>0</v>
      </c>
      <c r="I2621" s="91">
        <f>IF('貼り付けシート（日射量等）'!J2618&lt;0,RADIANS(360+('貼り付けシート（日射量等）'!J2618)),RADIANS('貼り付けシート（日射量等）'!J2618))</f>
        <v>0</v>
      </c>
    </row>
    <row r="2622" spans="1:9">
      <c r="A2622" s="20">
        <v>41749</v>
      </c>
      <c r="B2622" s="35" t="s">
        <v>360</v>
      </c>
      <c r="C2622" s="90">
        <f t="shared" si="120"/>
        <v>0</v>
      </c>
      <c r="D2622" s="90">
        <f t="shared" si="121"/>
        <v>0</v>
      </c>
      <c r="E2622" s="90">
        <f t="shared" si="122"/>
        <v>0</v>
      </c>
      <c r="F2622" s="50">
        <f>'貼り付けシート（日射量等）'!G2619/3.6*10^3</f>
        <v>0</v>
      </c>
      <c r="G2622" s="50">
        <f>'貼り付けシート（日射量等）'!H2619/3.6*10^3</f>
        <v>0</v>
      </c>
      <c r="H2622" s="91">
        <f>RADIANS('貼り付けシート（日射量等）'!I2619)</f>
        <v>0</v>
      </c>
      <c r="I2622" s="91">
        <f>IF('貼り付けシート（日射量等）'!J2619&lt;0,RADIANS(360+('貼り付けシート（日射量等）'!J2619)),RADIANS('貼り付けシート（日射量等）'!J2619))</f>
        <v>0</v>
      </c>
    </row>
    <row r="2623" spans="1:9">
      <c r="A2623" s="20">
        <v>41749</v>
      </c>
      <c r="B2623" s="35" t="s">
        <v>361</v>
      </c>
      <c r="C2623" s="90">
        <f t="shared" si="120"/>
        <v>0</v>
      </c>
      <c r="D2623" s="90">
        <f t="shared" si="121"/>
        <v>0</v>
      </c>
      <c r="E2623" s="90">
        <f t="shared" si="122"/>
        <v>0</v>
      </c>
      <c r="F2623" s="50">
        <f>'貼り付けシート（日射量等）'!G2620/3.6*10^3</f>
        <v>0</v>
      </c>
      <c r="G2623" s="50">
        <f>'貼り付けシート（日射量等）'!H2620/3.6*10^3</f>
        <v>0</v>
      </c>
      <c r="H2623" s="91">
        <f>RADIANS('貼り付けシート（日射量等）'!I2620)</f>
        <v>0</v>
      </c>
      <c r="I2623" s="91">
        <f>IF('貼り付けシート（日射量等）'!J2620&lt;0,RADIANS(360+('貼り付けシート（日射量等）'!J2620)),RADIANS('貼り付けシート（日射量等）'!J2620))</f>
        <v>0</v>
      </c>
    </row>
    <row r="2624" spans="1:9">
      <c r="A2624" s="20">
        <v>41749</v>
      </c>
      <c r="B2624" s="35" t="s">
        <v>362</v>
      </c>
      <c r="C2624" s="90">
        <f t="shared" si="120"/>
        <v>0</v>
      </c>
      <c r="D2624" s="90">
        <f t="shared" si="121"/>
        <v>0</v>
      </c>
      <c r="E2624" s="90">
        <f t="shared" si="122"/>
        <v>0</v>
      </c>
      <c r="F2624" s="50">
        <f>'貼り付けシート（日射量等）'!G2621/3.6*10^3</f>
        <v>0</v>
      </c>
      <c r="G2624" s="50">
        <f>'貼り付けシート（日射量等）'!H2621/3.6*10^3</f>
        <v>0</v>
      </c>
      <c r="H2624" s="91">
        <f>RADIANS('貼り付けシート（日射量等）'!I2621)</f>
        <v>0</v>
      </c>
      <c r="I2624" s="91">
        <f>IF('貼り付けシート（日射量等）'!J2621&lt;0,RADIANS(360+('貼り付けシート（日射量等）'!J2621)),RADIANS('貼り付けシート（日射量等）'!J2621))</f>
        <v>0</v>
      </c>
    </row>
    <row r="2625" spans="1:9">
      <c r="A2625" s="20">
        <v>41749</v>
      </c>
      <c r="B2625" s="35" t="s">
        <v>363</v>
      </c>
      <c r="C2625" s="90">
        <f t="shared" si="120"/>
        <v>0</v>
      </c>
      <c r="D2625" s="90">
        <f t="shared" si="121"/>
        <v>0</v>
      </c>
      <c r="E2625" s="90">
        <f t="shared" si="122"/>
        <v>0</v>
      </c>
      <c r="F2625" s="50">
        <f>'貼り付けシート（日射量等）'!G2622/3.6*10^3</f>
        <v>0</v>
      </c>
      <c r="G2625" s="50">
        <f>'貼り付けシート（日射量等）'!H2622/3.6*10^3</f>
        <v>0</v>
      </c>
      <c r="H2625" s="91">
        <f>RADIANS('貼り付けシート（日射量等）'!I2622)</f>
        <v>0</v>
      </c>
      <c r="I2625" s="91">
        <f>IF('貼り付けシート（日射量等）'!J2622&lt;0,RADIANS(360+('貼り付けシート（日射量等）'!J2622)),RADIANS('貼り付けシート（日射量等）'!J2622))</f>
        <v>0</v>
      </c>
    </row>
    <row r="2626" spans="1:9">
      <c r="A2626" s="20">
        <v>41749</v>
      </c>
      <c r="B2626" s="35" t="s">
        <v>364</v>
      </c>
      <c r="C2626" s="90">
        <f t="shared" si="120"/>
        <v>8.0820525866079524</v>
      </c>
      <c r="D2626" s="90">
        <f t="shared" si="121"/>
        <v>-0.81744863877364626</v>
      </c>
      <c r="E2626" s="90">
        <f t="shared" si="122"/>
        <v>8.0820525866079524</v>
      </c>
      <c r="F2626" s="50">
        <f>'貼り付けシート（日射量等）'!G2623/3.6*10^3</f>
        <v>11.111111111111111</v>
      </c>
      <c r="G2626" s="50">
        <f>'貼り付けシート（日射量等）'!H2623/3.6*10^3</f>
        <v>8.3333333333333339</v>
      </c>
      <c r="H2626" s="91">
        <f>RADIANS('貼り付けシート（日射量等）'!I2623)</f>
        <v>1.2217304763960306E-2</v>
      </c>
      <c r="I2626" s="91">
        <f>IF('貼り付けシート（日射量等）'!J2623&lt;0,RADIANS(360+('貼り付けシート（日射量等）'!J2623)),RADIANS('貼り付けシート（日射量等）'!J2623))</f>
        <v>4.4610615680975059</v>
      </c>
    </row>
    <row r="2627" spans="1:9">
      <c r="A2627" s="20">
        <v>41749</v>
      </c>
      <c r="B2627" s="35" t="s">
        <v>365</v>
      </c>
      <c r="C2627" s="90">
        <f t="shared" si="120"/>
        <v>41.409922306591916</v>
      </c>
      <c r="D2627" s="90">
        <f t="shared" si="121"/>
        <v>3.693676902421474</v>
      </c>
      <c r="E2627" s="90">
        <f t="shared" si="122"/>
        <v>37.716245404170444</v>
      </c>
      <c r="F2627" s="50">
        <f>'貼り付けシート（日射量等）'!G2624/3.6*10^3</f>
        <v>22.222222222222221</v>
      </c>
      <c r="G2627" s="50">
        <f>'貼り付けシート（日射量等）'!H2624/3.6*10^3</f>
        <v>38.888888888888893</v>
      </c>
      <c r="H2627" s="91">
        <f>RADIANS('貼り付けシート（日射量等）'!I2624)</f>
        <v>0.20943951023931956</v>
      </c>
      <c r="I2627" s="91">
        <f>IF('貼り付けシート（日射量等）'!J2624&lt;0,RADIANS(360+('貼り付けシート（日射量等）'!J2624)),RADIANS('貼り付けシート（日射量等）'!J2624))</f>
        <v>4.6251225177849733</v>
      </c>
    </row>
    <row r="2628" spans="1:9">
      <c r="A2628" s="20">
        <v>41749</v>
      </c>
      <c r="B2628" s="35" t="s">
        <v>366</v>
      </c>
      <c r="C2628" s="90">
        <f t="shared" si="120"/>
        <v>98.875495134074427</v>
      </c>
      <c r="D2628" s="90">
        <f t="shared" si="121"/>
        <v>9.9729166813869448</v>
      </c>
      <c r="E2628" s="90">
        <f t="shared" si="122"/>
        <v>88.902578452687479</v>
      </c>
      <c r="F2628" s="50">
        <f>'貼り付けシート（日射量等）'!G2625/3.6*10^3</f>
        <v>24.999999999999996</v>
      </c>
      <c r="G2628" s="50">
        <f>'貼り付けシート（日射量等）'!H2625/3.6*10^3</f>
        <v>91.666666666666671</v>
      </c>
      <c r="H2628" s="91">
        <f>RADIANS('貼り付けシート（日射量等）'!I2625)</f>
        <v>0.40840704496667307</v>
      </c>
      <c r="I2628" s="91">
        <f>IF('貼り付けシート（日射量等）'!J2625&lt;0,RADIANS(360+('貼り付けシート（日射量等）'!J2625)),RADIANS('貼り付けシート（日射量等）'!J2625))</f>
        <v>4.7944194552284234</v>
      </c>
    </row>
    <row r="2629" spans="1:9">
      <c r="A2629" s="20">
        <v>41749</v>
      </c>
      <c r="B2629" s="35" t="s">
        <v>367</v>
      </c>
      <c r="C2629" s="90">
        <f t="shared" si="120"/>
        <v>229.9835911159837</v>
      </c>
      <c r="D2629" s="90">
        <f t="shared" si="121"/>
        <v>44.096381624000834</v>
      </c>
      <c r="E2629" s="90">
        <f t="shared" si="122"/>
        <v>185.88720949198287</v>
      </c>
      <c r="F2629" s="50">
        <f>'貼り付けシート（日射量等）'!G2626/3.6*10^3</f>
        <v>72.222222222222229</v>
      </c>
      <c r="G2629" s="50">
        <f>'貼り付けシート（日射量等）'!H2626/3.6*10^3</f>
        <v>191.66666666666666</v>
      </c>
      <c r="H2629" s="91">
        <f>RADIANS('貼り付けシート（日射量等）'!I2626)</f>
        <v>0.60562925044203242</v>
      </c>
      <c r="I2629" s="91">
        <f>IF('貼り付けシート（日射量等）'!J2626&lt;0,RADIANS(360+('貼り付けシート（日射量等）'!J2626)),RADIANS('貼り付けシート（日射量等）'!J2626))</f>
        <v>4.9846603436958059</v>
      </c>
    </row>
    <row r="2630" spans="1:9">
      <c r="A2630" s="20">
        <v>41749</v>
      </c>
      <c r="B2630" s="35" t="s">
        <v>368</v>
      </c>
      <c r="C2630" s="90">
        <f t="shared" si="120"/>
        <v>297.4355121749465</v>
      </c>
      <c r="D2630" s="90">
        <f t="shared" si="121"/>
        <v>52.279917047838637</v>
      </c>
      <c r="E2630" s="90">
        <f t="shared" si="122"/>
        <v>245.15559512710786</v>
      </c>
      <c r="F2630" s="50">
        <f>'貼り付けシート（日射量等）'!G2627/3.6*10^3</f>
        <v>66.666666666666671</v>
      </c>
      <c r="G2630" s="50">
        <f>'貼り付けシート（日射量等）'!H2627/3.6*10^3</f>
        <v>252.77777777777777</v>
      </c>
      <c r="H2630" s="91">
        <f>RADIANS('貼り付けシート（日射量等）'!I2627)</f>
        <v>0.79063415115343127</v>
      </c>
      <c r="I2630" s="91">
        <f>IF('貼り付けシート（日射量等）'!J2627&lt;0,RADIANS(360+('貼り付けシート（日射量等）'!J2627)),RADIANS('貼り付けシート（日射量等）'!J2627))</f>
        <v>5.2167891342110506</v>
      </c>
    </row>
    <row r="2631" spans="1:9">
      <c r="A2631" s="20">
        <v>41749</v>
      </c>
      <c r="B2631" s="35" t="s">
        <v>369</v>
      </c>
      <c r="C2631" s="90">
        <f t="shared" ref="C2631:C2694" si="123">IF(D2631&lt;0,E2631,D2631+E2631)</f>
        <v>351.43179813983522</v>
      </c>
      <c r="D2631" s="90">
        <f t="shared" ref="D2631:D2694" si="124">F2631*(SIN(H2631)*COS($O$5)+COS(H2631)*SIN($O$5)*COS($O$4-I2631))</f>
        <v>63.171922550818273</v>
      </c>
      <c r="E2631" s="90">
        <f t="shared" ref="E2631:E2694" si="125">G2631*(1+COS($O$5))/2</f>
        <v>288.25987558901693</v>
      </c>
      <c r="F2631" s="50">
        <f>'貼り付けシート（日射量等）'!G2628/3.6*10^3</f>
        <v>69.444444444444443</v>
      </c>
      <c r="G2631" s="50">
        <f>'貼り付けシート（日射量等）'!H2628/3.6*10^3</f>
        <v>297.22222222222223</v>
      </c>
      <c r="H2631" s="91">
        <f>RADIANS('貼り付けシート（日射量等）'!I2628)</f>
        <v>0.94945911308491526</v>
      </c>
      <c r="I2631" s="91">
        <f>IF('貼り付けシート（日射量等）'!J2628&lt;0,RADIANS(360+('貼り付けシート（日射量等）'!J2628)),RADIANS('貼り付けシート（日射量等）'!J2628))</f>
        <v>5.532693728822025</v>
      </c>
    </row>
    <row r="2632" spans="1:9">
      <c r="A2632" s="20">
        <v>41749</v>
      </c>
      <c r="B2632" s="35" t="s">
        <v>370</v>
      </c>
      <c r="C2632" s="90">
        <f t="shared" si="123"/>
        <v>485.95584274738906</v>
      </c>
      <c r="D2632" s="90">
        <f t="shared" si="124"/>
        <v>130.34552893663914</v>
      </c>
      <c r="E2632" s="90">
        <f t="shared" si="125"/>
        <v>355.61031381074991</v>
      </c>
      <c r="F2632" s="50">
        <f>'貼り付けシート（日射量等）'!G2629/3.6*10^3</f>
        <v>133.33333333333334</v>
      </c>
      <c r="G2632" s="50">
        <f>'貼り付けシート（日射量等）'!H2629/3.6*10^3</f>
        <v>366.66666666666669</v>
      </c>
      <c r="H2632" s="91">
        <f>RADIANS('貼り付けシート（日射量等）'!I2629)</f>
        <v>1.0524335389525807</v>
      </c>
      <c r="I2632" s="91">
        <f>IF('貼り付けシート（日射量等）'!J2629&lt;0,RADIANS(360+('貼り付けシート（日射量等）'!J2629)),RADIANS('貼り付けシート（日射量等）'!J2629))</f>
        <v>5.9725167003245954</v>
      </c>
    </row>
    <row r="2633" spans="1:9">
      <c r="A2633" s="20">
        <v>41749</v>
      </c>
      <c r="B2633" s="35" t="s">
        <v>371</v>
      </c>
      <c r="C2633" s="90">
        <f t="shared" si="123"/>
        <v>604.01870095319384</v>
      </c>
      <c r="D2633" s="90">
        <f t="shared" si="124"/>
        <v>237.63231702696666</v>
      </c>
      <c r="E2633" s="90">
        <f t="shared" si="125"/>
        <v>366.38638392622715</v>
      </c>
      <c r="F2633" s="50">
        <f>'貼り付けシート（日射量等）'!G2630/3.6*10^3</f>
        <v>241.66666666666666</v>
      </c>
      <c r="G2633" s="50">
        <f>'貼り付けシート（日射量等）'!H2630/3.6*10^3</f>
        <v>377.77777777777777</v>
      </c>
      <c r="H2633" s="91">
        <f>RADIANS('貼り付けシート（日射量等）'!I2630)</f>
        <v>1.0611601852125523</v>
      </c>
      <c r="I2633" s="91">
        <f>IF('貼り付けシート（日射量等）'!J2630&lt;0,RADIANS(360+('貼り付けシート（日射量等）'!J2630)),RADIANS('貼り付けシート（日射量等）'!J2630))</f>
        <v>0.21467549799530256</v>
      </c>
    </row>
    <row r="2634" spans="1:9">
      <c r="A2634" s="20">
        <v>41749</v>
      </c>
      <c r="B2634" s="35" t="s">
        <v>372</v>
      </c>
      <c r="C2634" s="90">
        <f t="shared" si="123"/>
        <v>677.96311730721709</v>
      </c>
      <c r="D2634" s="90">
        <f t="shared" si="124"/>
        <v>368.15110148724557</v>
      </c>
      <c r="E2634" s="90">
        <f t="shared" si="125"/>
        <v>309.81201581997146</v>
      </c>
      <c r="F2634" s="50">
        <f>'貼り付けシート（日射量等）'!G2631/3.6*10^3</f>
        <v>397.22222222222217</v>
      </c>
      <c r="G2634" s="50">
        <f>'貼り付けシート（日射量等）'!H2631/3.6*10^3</f>
        <v>319.4444444444444</v>
      </c>
      <c r="H2634" s="91">
        <f>RADIANS('貼り付けシート（日射量等）'!I2631)</f>
        <v>0.9738937226128358</v>
      </c>
      <c r="I2634" s="91">
        <f>IF('貼り付けシート（日射量等）'!J2631&lt;0,RADIANS(360+('貼り付けシート（日射量等）'!J2631)),RADIANS('貼り付けシート（日射量等）'!J2631))</f>
        <v>0.67893307902579414</v>
      </c>
    </row>
    <row r="2635" spans="1:9">
      <c r="A2635" s="20">
        <v>41749</v>
      </c>
      <c r="B2635" s="35" t="s">
        <v>373</v>
      </c>
      <c r="C2635" s="90">
        <f t="shared" si="123"/>
        <v>699.38819005823893</v>
      </c>
      <c r="D2635" s="90">
        <f t="shared" si="124"/>
        <v>505.41892797964817</v>
      </c>
      <c r="E2635" s="90">
        <f t="shared" si="125"/>
        <v>193.96926207859082</v>
      </c>
      <c r="F2635" s="50">
        <f>'貼り付けシート（日射量等）'!G2632/3.6*10^3</f>
        <v>622.22222222222229</v>
      </c>
      <c r="G2635" s="50">
        <f>'貼り付けシート（日射量等）'!H2632/3.6*10^3</f>
        <v>199.99999999999997</v>
      </c>
      <c r="H2635" s="91">
        <f>RADIANS('貼り付けシート（日射量等）'!I2632)</f>
        <v>0.82379540694132358</v>
      </c>
      <c r="I2635" s="91">
        <f>IF('貼り付けシート（日射量等）'!J2632&lt;0,RADIANS(360+('貼り付けシート（日射量等）'!J2632)),RADIANS('貼り付けシート（日射量等）'!J2632))</f>
        <v>1.0140362954087054</v>
      </c>
    </row>
    <row r="2636" spans="1:9">
      <c r="A2636" s="20">
        <v>41749</v>
      </c>
      <c r="B2636" s="35" t="s">
        <v>374</v>
      </c>
      <c r="C2636" s="90">
        <f t="shared" si="123"/>
        <v>586.43673526681869</v>
      </c>
      <c r="D2636" s="90">
        <f t="shared" si="124"/>
        <v>470.59398152543804</v>
      </c>
      <c r="E2636" s="90">
        <f t="shared" si="125"/>
        <v>115.84275374138065</v>
      </c>
      <c r="F2636" s="50">
        <f>'貼り付けシート（日射量等）'!G2633/3.6*10^3</f>
        <v>727.77777777777771</v>
      </c>
      <c r="G2636" s="50">
        <f>'貼り付けシート（日射量等）'!H2633/3.6*10^3</f>
        <v>119.44444444444444</v>
      </c>
      <c r="H2636" s="91">
        <f>RADIANS('貼り付けシート（日射量等）'!I2633)</f>
        <v>0.64228116473391328</v>
      </c>
      <c r="I2636" s="91">
        <f>IF('貼り付けシート（日射量等）'!J2633&lt;0,RADIANS(360+('貼り付けシート（日射量等）'!J2633)),RADIANS('貼り付けシート（日射量等）'!J2633))</f>
        <v>1.2601277199399059</v>
      </c>
    </row>
    <row r="2637" spans="1:9">
      <c r="A2637" s="20">
        <v>41749</v>
      </c>
      <c r="B2637" s="35" t="s">
        <v>375</v>
      </c>
      <c r="C2637" s="90">
        <f t="shared" si="123"/>
        <v>336.08026463989529</v>
      </c>
      <c r="D2637" s="90">
        <f t="shared" si="124"/>
        <v>212.15545831190667</v>
      </c>
      <c r="E2637" s="90">
        <f t="shared" si="125"/>
        <v>123.92480632798859</v>
      </c>
      <c r="F2637" s="50">
        <f>'貼り付けシート（日射量等）'!G2634/3.6*10^3</f>
        <v>480.55555555555549</v>
      </c>
      <c r="G2637" s="50">
        <f>'貼り付けシート（日射量等）'!H2634/3.6*10^3</f>
        <v>127.77777777777777</v>
      </c>
      <c r="H2637" s="91">
        <f>RADIANS('貼り付けシート（日射量等）'!I2634)</f>
        <v>0.44680428851054838</v>
      </c>
      <c r="I2637" s="91">
        <f>IF('貼り付けシート（日射量等）'!J2634&lt;0,RADIANS(360+('貼り付けシート（日射量等）'!J2634)),RADIANS('貼り付けシート（日射量等）'!J2634))</f>
        <v>1.4556045961632709</v>
      </c>
    </row>
    <row r="2638" spans="1:9">
      <c r="A2638" s="20">
        <v>41749</v>
      </c>
      <c r="B2638" s="35" t="s">
        <v>376</v>
      </c>
      <c r="C2638" s="90">
        <f t="shared" si="123"/>
        <v>71.898258845957557</v>
      </c>
      <c r="D2638" s="90">
        <f t="shared" si="124"/>
        <v>9.9358556819632664</v>
      </c>
      <c r="E2638" s="90">
        <f t="shared" si="125"/>
        <v>61.962403163994296</v>
      </c>
      <c r="F2638" s="50">
        <f>'貼り付けシート（日射量等）'!G2635/3.6*10^3</f>
        <v>47.222222222222221</v>
      </c>
      <c r="G2638" s="50">
        <f>'貼り付けシート（日射量等）'!H2635/3.6*10^3</f>
        <v>63.888888888888886</v>
      </c>
      <c r="H2638" s="91">
        <f>RADIANS('貼り付けシート（日射量等）'!I2635)</f>
        <v>0.24609142453120045</v>
      </c>
      <c r="I2638" s="91">
        <f>IF('貼り付けシート（日射量等）'!J2635&lt;0,RADIANS(360+('貼り付けシート（日射量等）'!J2635)),RADIANS('貼り付けシート（日射量等）'!J2635))</f>
        <v>1.6266468628587152</v>
      </c>
    </row>
    <row r="2639" spans="1:9">
      <c r="A2639" s="20">
        <v>41749</v>
      </c>
      <c r="B2639" s="35" t="s">
        <v>377</v>
      </c>
      <c r="C2639" s="90">
        <f t="shared" si="123"/>
        <v>13.470087644346586</v>
      </c>
      <c r="D2639" s="90">
        <f t="shared" si="124"/>
        <v>-1.9872598005537092</v>
      </c>
      <c r="E2639" s="90">
        <f t="shared" si="125"/>
        <v>13.470087644346586</v>
      </c>
      <c r="F2639" s="50">
        <f>'貼り付けシート（日射量等）'!G2636/3.6*10^3</f>
        <v>69.444444444444443</v>
      </c>
      <c r="G2639" s="50">
        <f>'貼り付けシート（日射量等）'!H2636/3.6*10^3</f>
        <v>13.888888888888889</v>
      </c>
      <c r="H2639" s="91">
        <f>RADIANS('貼り付けシート（日射量等）'!I2636)</f>
        <v>4.8869219055841226E-2</v>
      </c>
      <c r="I2639" s="91">
        <f>IF('貼り付けシート（日射量等）'!J2636&lt;0,RADIANS(360+('貼り付けシート（日射量等）'!J2636)),RADIANS('貼り付けシート（日射量等）'!J2636))</f>
        <v>1.7907078125461819</v>
      </c>
    </row>
    <row r="2640" spans="1:9">
      <c r="A2640" s="20">
        <v>41749</v>
      </c>
      <c r="B2640" s="35" t="s">
        <v>378</v>
      </c>
      <c r="C2640" s="90">
        <f t="shared" si="123"/>
        <v>0</v>
      </c>
      <c r="D2640" s="90">
        <f t="shared" si="124"/>
        <v>0</v>
      </c>
      <c r="E2640" s="90">
        <f t="shared" si="125"/>
        <v>0</v>
      </c>
      <c r="F2640" s="50">
        <f>'貼り付けシート（日射量等）'!G2637/3.6*10^3</f>
        <v>0</v>
      </c>
      <c r="G2640" s="50">
        <f>'貼り付けシート（日射量等）'!H2637/3.6*10^3</f>
        <v>0</v>
      </c>
      <c r="H2640" s="91">
        <f>RADIANS('貼り付けシート（日射量等）'!I2637)</f>
        <v>0</v>
      </c>
      <c r="I2640" s="91">
        <f>IF('貼り付けシート（日射量等）'!J2637&lt;0,RADIANS(360+('貼り付けシート（日射量等）'!J2637)),RADIANS('貼り付けシート（日射量等）'!J2637))</f>
        <v>0</v>
      </c>
    </row>
    <row r="2641" spans="1:9">
      <c r="A2641" s="20">
        <v>41749</v>
      </c>
      <c r="B2641" s="35" t="s">
        <v>379</v>
      </c>
      <c r="C2641" s="90">
        <f t="shared" si="123"/>
        <v>0</v>
      </c>
      <c r="D2641" s="90">
        <f t="shared" si="124"/>
        <v>0</v>
      </c>
      <c r="E2641" s="90">
        <f t="shared" si="125"/>
        <v>0</v>
      </c>
      <c r="F2641" s="50">
        <f>'貼り付けシート（日射量等）'!G2638/3.6*10^3</f>
        <v>0</v>
      </c>
      <c r="G2641" s="50">
        <f>'貼り付けシート（日射量等）'!H2638/3.6*10^3</f>
        <v>0</v>
      </c>
      <c r="H2641" s="91">
        <f>RADIANS('貼り付けシート（日射量等）'!I2638)</f>
        <v>0</v>
      </c>
      <c r="I2641" s="91">
        <f>IF('貼り付けシート（日射量等）'!J2638&lt;0,RADIANS(360+('貼り付けシート（日射量等）'!J2638)),RADIANS('貼り付けシート（日射量等）'!J2638))</f>
        <v>0</v>
      </c>
    </row>
    <row r="2642" spans="1:9">
      <c r="A2642" s="20">
        <v>41749</v>
      </c>
      <c r="B2642" s="35" t="s">
        <v>380</v>
      </c>
      <c r="C2642" s="90">
        <f t="shared" si="123"/>
        <v>0</v>
      </c>
      <c r="D2642" s="90">
        <f t="shared" si="124"/>
        <v>0</v>
      </c>
      <c r="E2642" s="90">
        <f t="shared" si="125"/>
        <v>0</v>
      </c>
      <c r="F2642" s="50">
        <f>'貼り付けシート（日射量等）'!G2639/3.6*10^3</f>
        <v>0</v>
      </c>
      <c r="G2642" s="50">
        <f>'貼り付けシート（日射量等）'!H2639/3.6*10^3</f>
        <v>0</v>
      </c>
      <c r="H2642" s="91">
        <f>RADIANS('貼り付けシート（日射量等）'!I2639)</f>
        <v>0</v>
      </c>
      <c r="I2642" s="91">
        <f>IF('貼り付けシート（日射量等）'!J2639&lt;0,RADIANS(360+('貼り付けシート（日射量等）'!J2639)),RADIANS('貼り付けシート（日射量等）'!J2639))</f>
        <v>0</v>
      </c>
    </row>
    <row r="2643" spans="1:9">
      <c r="A2643" s="20">
        <v>41749</v>
      </c>
      <c r="B2643" s="35" t="s">
        <v>381</v>
      </c>
      <c r="C2643" s="90">
        <f t="shared" si="123"/>
        <v>0</v>
      </c>
      <c r="D2643" s="90">
        <f t="shared" si="124"/>
        <v>0</v>
      </c>
      <c r="E2643" s="90">
        <f t="shared" si="125"/>
        <v>0</v>
      </c>
      <c r="F2643" s="50">
        <f>'貼り付けシート（日射量等）'!G2640/3.6*10^3</f>
        <v>0</v>
      </c>
      <c r="G2643" s="50">
        <f>'貼り付けシート（日射量等）'!H2640/3.6*10^3</f>
        <v>0</v>
      </c>
      <c r="H2643" s="91">
        <f>RADIANS('貼り付けシート（日射量等）'!I2640)</f>
        <v>0</v>
      </c>
      <c r="I2643" s="91">
        <f>IF('貼り付けシート（日射量等）'!J2640&lt;0,RADIANS(360+('貼り付けシート（日射量等）'!J2640)),RADIANS('貼り付けシート（日射量等）'!J2640))</f>
        <v>0</v>
      </c>
    </row>
    <row r="2644" spans="1:9">
      <c r="A2644" s="20">
        <v>41749</v>
      </c>
      <c r="B2644" s="35" t="s">
        <v>382</v>
      </c>
      <c r="C2644" s="90">
        <f t="shared" si="123"/>
        <v>0</v>
      </c>
      <c r="D2644" s="90">
        <f t="shared" si="124"/>
        <v>0</v>
      </c>
      <c r="E2644" s="90">
        <f t="shared" si="125"/>
        <v>0</v>
      </c>
      <c r="F2644" s="50">
        <f>'貼り付けシート（日射量等）'!G2641/3.6*10^3</f>
        <v>0</v>
      </c>
      <c r="G2644" s="50">
        <f>'貼り付けシート（日射量等）'!H2641/3.6*10^3</f>
        <v>0</v>
      </c>
      <c r="H2644" s="91">
        <f>RADIANS('貼り付けシート（日射量等）'!I2641)</f>
        <v>0</v>
      </c>
      <c r="I2644" s="91">
        <f>IF('貼り付けシート（日射量等）'!J2641&lt;0,RADIANS(360+('貼り付けシート（日射量等）'!J2641)),RADIANS('貼り付けシート（日射量等）'!J2641))</f>
        <v>0</v>
      </c>
    </row>
    <row r="2645" spans="1:9">
      <c r="A2645" s="20">
        <v>41749</v>
      </c>
      <c r="B2645" s="35" t="s">
        <v>383</v>
      </c>
      <c r="C2645" s="90">
        <f t="shared" si="123"/>
        <v>0</v>
      </c>
      <c r="D2645" s="90">
        <f t="shared" si="124"/>
        <v>0</v>
      </c>
      <c r="E2645" s="90">
        <f t="shared" si="125"/>
        <v>0</v>
      </c>
      <c r="F2645" s="50">
        <f>'貼り付けシート（日射量等）'!G2642/3.6*10^3</f>
        <v>0</v>
      </c>
      <c r="G2645" s="50">
        <f>'貼り付けシート（日射量等）'!H2642/3.6*10^3</f>
        <v>0</v>
      </c>
      <c r="H2645" s="91">
        <f>RADIANS('貼り付けシート（日射量等）'!I2642)</f>
        <v>0</v>
      </c>
      <c r="I2645" s="91">
        <f>IF('貼り付けシート（日射量等）'!J2642&lt;0,RADIANS(360+('貼り付けシート（日射量等）'!J2642)),RADIANS('貼り付けシート（日射量等）'!J2642))</f>
        <v>0</v>
      </c>
    </row>
    <row r="2646" spans="1:9">
      <c r="A2646" s="20">
        <v>41750</v>
      </c>
      <c r="B2646" s="35" t="s">
        <v>360</v>
      </c>
      <c r="C2646" s="90">
        <f t="shared" si="123"/>
        <v>0</v>
      </c>
      <c r="D2646" s="90">
        <f t="shared" si="124"/>
        <v>0</v>
      </c>
      <c r="E2646" s="90">
        <f t="shared" si="125"/>
        <v>0</v>
      </c>
      <c r="F2646" s="50">
        <f>'貼り付けシート（日射量等）'!G2643/3.6*10^3</f>
        <v>0</v>
      </c>
      <c r="G2646" s="50">
        <f>'貼り付けシート（日射量等）'!H2643/3.6*10^3</f>
        <v>0</v>
      </c>
      <c r="H2646" s="91">
        <f>RADIANS('貼り付けシート（日射量等）'!I2643)</f>
        <v>0</v>
      </c>
      <c r="I2646" s="91">
        <f>IF('貼り付けシート（日射量等）'!J2643&lt;0,RADIANS(360+('貼り付けシート（日射量等）'!J2643)),RADIANS('貼り付けシート（日射量等）'!J2643))</f>
        <v>0</v>
      </c>
    </row>
    <row r="2647" spans="1:9">
      <c r="A2647" s="20">
        <v>41750</v>
      </c>
      <c r="B2647" s="35" t="s">
        <v>361</v>
      </c>
      <c r="C2647" s="90">
        <f t="shared" si="123"/>
        <v>0</v>
      </c>
      <c r="D2647" s="90">
        <f t="shared" si="124"/>
        <v>0</v>
      </c>
      <c r="E2647" s="90">
        <f t="shared" si="125"/>
        <v>0</v>
      </c>
      <c r="F2647" s="50">
        <f>'貼り付けシート（日射量等）'!G2644/3.6*10^3</f>
        <v>0</v>
      </c>
      <c r="G2647" s="50">
        <f>'貼り付けシート（日射量等）'!H2644/3.6*10^3</f>
        <v>0</v>
      </c>
      <c r="H2647" s="91">
        <f>RADIANS('貼り付けシート（日射量等）'!I2644)</f>
        <v>0</v>
      </c>
      <c r="I2647" s="91">
        <f>IF('貼り付けシート（日射量等）'!J2644&lt;0,RADIANS(360+('貼り付けシート（日射量等）'!J2644)),RADIANS('貼り付けシート（日射量等）'!J2644))</f>
        <v>0</v>
      </c>
    </row>
    <row r="2648" spans="1:9">
      <c r="A2648" s="20">
        <v>41750</v>
      </c>
      <c r="B2648" s="35" t="s">
        <v>362</v>
      </c>
      <c r="C2648" s="90">
        <f t="shared" si="123"/>
        <v>0</v>
      </c>
      <c r="D2648" s="90">
        <f t="shared" si="124"/>
        <v>0</v>
      </c>
      <c r="E2648" s="90">
        <f t="shared" si="125"/>
        <v>0</v>
      </c>
      <c r="F2648" s="50">
        <f>'貼り付けシート（日射量等）'!G2645/3.6*10^3</f>
        <v>0</v>
      </c>
      <c r="G2648" s="50">
        <f>'貼り付けシート（日射量等）'!H2645/3.6*10^3</f>
        <v>0</v>
      </c>
      <c r="H2648" s="91">
        <f>RADIANS('貼り付けシート（日射量等）'!I2645)</f>
        <v>0</v>
      </c>
      <c r="I2648" s="91">
        <f>IF('貼り付けシート（日射量等）'!J2645&lt;0,RADIANS(360+('貼り付けシート（日射量等）'!J2645)),RADIANS('貼り付けシート（日射量等）'!J2645))</f>
        <v>0</v>
      </c>
    </row>
    <row r="2649" spans="1:9">
      <c r="A2649" s="20">
        <v>41750</v>
      </c>
      <c r="B2649" s="35" t="s">
        <v>363</v>
      </c>
      <c r="C2649" s="90">
        <f t="shared" si="123"/>
        <v>0</v>
      </c>
      <c r="D2649" s="90">
        <f t="shared" si="124"/>
        <v>0</v>
      </c>
      <c r="E2649" s="90">
        <f t="shared" si="125"/>
        <v>0</v>
      </c>
      <c r="F2649" s="50">
        <f>'貼り付けシート（日射量等）'!G2646/3.6*10^3</f>
        <v>0</v>
      </c>
      <c r="G2649" s="50">
        <f>'貼り付けシート（日射量等）'!H2646/3.6*10^3</f>
        <v>0</v>
      </c>
      <c r="H2649" s="91">
        <f>RADIANS('貼り付けシート（日射量等）'!I2646)</f>
        <v>0</v>
      </c>
      <c r="I2649" s="91">
        <f>IF('貼り付けシート（日射量等）'!J2646&lt;0,RADIANS(360+('貼り付けシート（日射量等）'!J2646)),RADIANS('貼り付けシート（日射量等）'!J2646))</f>
        <v>0</v>
      </c>
    </row>
    <row r="2650" spans="1:9">
      <c r="A2650" s="20">
        <v>41750</v>
      </c>
      <c r="B2650" s="35" t="s">
        <v>364</v>
      </c>
      <c r="C2650" s="90">
        <f t="shared" si="123"/>
        <v>10.776070115477269</v>
      </c>
      <c r="D2650" s="90">
        <f t="shared" si="124"/>
        <v>-1.600434917760208</v>
      </c>
      <c r="E2650" s="90">
        <f t="shared" si="125"/>
        <v>10.776070115477269</v>
      </c>
      <c r="F2650" s="50">
        <f>'貼り付けシート（日射量等）'!G2647/3.6*10^3</f>
        <v>22.222222222222221</v>
      </c>
      <c r="G2650" s="50">
        <f>'貼り付けシート（日射量等）'!H2647/3.6*10^3</f>
        <v>11.111111111111111</v>
      </c>
      <c r="H2650" s="91">
        <f>RADIANS('貼り付けシート（日射量等）'!I2647)</f>
        <v>1.5707963267948967E-2</v>
      </c>
      <c r="I2650" s="91">
        <f>IF('貼り付けシート（日射量等）'!J2647&lt;0,RADIANS(360+('貼り付けシート（日射量等）'!J2647)),RADIANS('貼り付けシート（日射量等）'!J2647))</f>
        <v>4.4558255803415232</v>
      </c>
    </row>
    <row r="2651" spans="1:9">
      <c r="A2651" s="20">
        <v>41750</v>
      </c>
      <c r="B2651" s="35" t="s">
        <v>365</v>
      </c>
      <c r="C2651" s="90">
        <f t="shared" si="123"/>
        <v>79.258078822837092</v>
      </c>
      <c r="D2651" s="90">
        <f t="shared" si="124"/>
        <v>17.295675658842793</v>
      </c>
      <c r="E2651" s="90">
        <f t="shared" si="125"/>
        <v>61.962403163994296</v>
      </c>
      <c r="F2651" s="50">
        <f>'貼り付けシート（日射量等）'!G2648/3.6*10^3</f>
        <v>102.77777777777777</v>
      </c>
      <c r="G2651" s="50">
        <f>'貼り付けシート（日射量等）'!H2648/3.6*10^3</f>
        <v>63.888888888888886</v>
      </c>
      <c r="H2651" s="91">
        <f>RADIANS('貼り付けシート（日射量等）'!I2648)</f>
        <v>0.2129301687433082</v>
      </c>
      <c r="I2651" s="91">
        <f>IF('貼り付けシート（日射量等）'!J2648&lt;0,RADIANS(360+('貼り付けシート（日射量等）'!J2648)),RADIANS('貼り付けシート（日射量等）'!J2648))</f>
        <v>4.6216318592809849</v>
      </c>
    </row>
    <row r="2652" spans="1:9">
      <c r="A2652" s="20">
        <v>41750</v>
      </c>
      <c r="B2652" s="35" t="s">
        <v>366</v>
      </c>
      <c r="C2652" s="90">
        <f t="shared" si="123"/>
        <v>167.30583831380829</v>
      </c>
      <c r="D2652" s="90">
        <f t="shared" si="124"/>
        <v>37.992996928081055</v>
      </c>
      <c r="E2652" s="90">
        <f t="shared" si="125"/>
        <v>129.31284138572724</v>
      </c>
      <c r="F2652" s="50">
        <f>'貼り付けシート（日射量等）'!G2649/3.6*10^3</f>
        <v>94.444444444444443</v>
      </c>
      <c r="G2652" s="50">
        <f>'貼り付けシート（日射量等）'!H2649/3.6*10^3</f>
        <v>133.33333333333334</v>
      </c>
      <c r="H2652" s="91">
        <f>RADIANS('貼り付けシート（日射量等）'!I2649)</f>
        <v>0.41364303272265607</v>
      </c>
      <c r="I2652" s="91">
        <f>IF('貼り付けシート（日射量等）'!J2649&lt;0,RADIANS(360+('貼り付けシート（日射量等）'!J2649)),RADIANS('貼り付けシート（日射量等）'!J2649))</f>
        <v>4.7909287967244349</v>
      </c>
    </row>
    <row r="2653" spans="1:9">
      <c r="A2653" s="20">
        <v>41750</v>
      </c>
      <c r="B2653" s="35" t="s">
        <v>367</v>
      </c>
      <c r="C2653" s="90">
        <f t="shared" si="123"/>
        <v>571.99292945649324</v>
      </c>
      <c r="D2653" s="90">
        <f t="shared" si="124"/>
        <v>475.00829841719786</v>
      </c>
      <c r="E2653" s="90">
        <f t="shared" si="125"/>
        <v>96.984631039295408</v>
      </c>
      <c r="F2653" s="50">
        <f>'貼り付けシート（日射量等）'!G2650/3.6*10^3</f>
        <v>775</v>
      </c>
      <c r="G2653" s="50">
        <f>'貼り付けシート（日射量等）'!H2650/3.6*10^3</f>
        <v>99.999999999999986</v>
      </c>
      <c r="H2653" s="91">
        <f>RADIANS('貼り付けシート（日射量等）'!I2650)</f>
        <v>0.6108652381980153</v>
      </c>
      <c r="I2653" s="91">
        <f>IF('貼り付けシート（日射量等）'!J2650&lt;0,RADIANS(360+('貼り付けシート（日射量等）'!J2650)),RADIANS('貼り付けシート（日射量等）'!J2650))</f>
        <v>4.9794243559398224</v>
      </c>
    </row>
    <row r="2654" spans="1:9">
      <c r="A2654" s="20">
        <v>41750</v>
      </c>
      <c r="B2654" s="35" t="s">
        <v>368</v>
      </c>
      <c r="C2654" s="90">
        <f t="shared" si="123"/>
        <v>755.50665326971296</v>
      </c>
      <c r="D2654" s="90">
        <f t="shared" si="124"/>
        <v>639.66389952833231</v>
      </c>
      <c r="E2654" s="90">
        <f t="shared" si="125"/>
        <v>115.84275374138065</v>
      </c>
      <c r="F2654" s="50">
        <f>'貼り付けシート（日射量等）'!G2651/3.6*10^3</f>
        <v>813.88888888888891</v>
      </c>
      <c r="G2654" s="50">
        <f>'貼り付けシート（日射量等）'!H2651/3.6*10^3</f>
        <v>119.44444444444444</v>
      </c>
      <c r="H2654" s="91">
        <f>RADIANS('貼り付けシート（日射量等）'!I2651)</f>
        <v>0.79587013890941427</v>
      </c>
      <c r="I2654" s="91">
        <f>IF('貼り付けシート（日射量等）'!J2651&lt;0,RADIANS(360+('貼り付けシート（日射量等）'!J2651)),RADIANS('貼り付けシート（日射量等）'!J2651))</f>
        <v>5.2115531464550688</v>
      </c>
    </row>
    <row r="2655" spans="1:9">
      <c r="A2655" s="20">
        <v>41750</v>
      </c>
      <c r="B2655" s="35" t="s">
        <v>369</v>
      </c>
      <c r="C2655" s="90">
        <f t="shared" si="123"/>
        <v>885.90937117406452</v>
      </c>
      <c r="D2655" s="90">
        <f t="shared" si="124"/>
        <v>753.90251225946804</v>
      </c>
      <c r="E2655" s="90">
        <f t="shared" si="125"/>
        <v>132.00685891459653</v>
      </c>
      <c r="F2655" s="50">
        <f>'貼り付けシート（日射量等）'!G2652/3.6*10^3</f>
        <v>827.77777777777771</v>
      </c>
      <c r="G2655" s="50">
        <f>'貼り付けシート（日射量等）'!H2652/3.6*10^3</f>
        <v>136.11111111111109</v>
      </c>
      <c r="H2655" s="91">
        <f>RADIANS('貼り付けシート（日射量等）'!I2652)</f>
        <v>0.95469510084089826</v>
      </c>
      <c r="I2655" s="91">
        <f>IF('貼り付けシート（日射量等）'!J2652&lt;0,RADIANS(360+('貼り付けシート（日射量等）'!J2652)),RADIANS('貼り付けシート（日射量等）'!J2652))</f>
        <v>5.5274577410660415</v>
      </c>
    </row>
    <row r="2656" spans="1:9">
      <c r="A2656" s="20">
        <v>41750</v>
      </c>
      <c r="B2656" s="35" t="s">
        <v>370</v>
      </c>
      <c r="C2656" s="90">
        <f t="shared" si="123"/>
        <v>958.20145884691647</v>
      </c>
      <c r="D2656" s="90">
        <f t="shared" si="124"/>
        <v>820.80656487458123</v>
      </c>
      <c r="E2656" s="90">
        <f t="shared" si="125"/>
        <v>137.39489397233518</v>
      </c>
      <c r="F2656" s="50">
        <f>'貼り付けシート（日射量等）'!G2653/3.6*10^3</f>
        <v>838.88888888888891</v>
      </c>
      <c r="G2656" s="50">
        <f>'貼り付けシート（日射量等）'!H2653/3.6*10^3</f>
        <v>141.66666666666666</v>
      </c>
      <c r="H2656" s="91">
        <f>RADIANS('貼り付けシート（日射量等）'!I2653)</f>
        <v>1.0576695267085636</v>
      </c>
      <c r="I2656" s="91">
        <f>IF('貼り付けシート（日射量等）'!J2653&lt;0,RADIANS(360+('貼り付けシート（日射量等）'!J2653)),RADIANS('貼り付けシート（日射量等）'!J2653))</f>
        <v>5.970771371072602</v>
      </c>
    </row>
    <row r="2657" spans="1:9">
      <c r="A2657" s="20">
        <v>41750</v>
      </c>
      <c r="B2657" s="35" t="s">
        <v>371</v>
      </c>
      <c r="C2657" s="90">
        <f t="shared" si="123"/>
        <v>962.85717590988202</v>
      </c>
      <c r="D2657" s="90">
        <f t="shared" si="124"/>
        <v>822.76826440867751</v>
      </c>
      <c r="E2657" s="90">
        <f t="shared" si="125"/>
        <v>140.08891150120451</v>
      </c>
      <c r="F2657" s="50">
        <f>'貼り付けシート（日射量等）'!G2654/3.6*10^3</f>
        <v>836.11111111111097</v>
      </c>
      <c r="G2657" s="50">
        <f>'貼り付けシート（日射量等）'!H2654/3.6*10^3</f>
        <v>144.44444444444446</v>
      </c>
      <c r="H2657" s="91">
        <f>RADIANS('貼り付けシート（日射量等）'!I2654)</f>
        <v>1.0663961729685354</v>
      </c>
      <c r="I2657" s="91">
        <f>IF('貼り付けシート（日射量等）'!J2654&lt;0,RADIANS(360+('貼り付けシート（日射量等）'!J2654)),RADIANS('貼り付けシート（日射量等）'!J2654))</f>
        <v>0.21816615649929119</v>
      </c>
    </row>
    <row r="2658" spans="1:9">
      <c r="A2658" s="20">
        <v>41750</v>
      </c>
      <c r="B2658" s="35" t="s">
        <v>372</v>
      </c>
      <c r="C2658" s="90">
        <f t="shared" si="123"/>
        <v>907.73810435254541</v>
      </c>
      <c r="D2658" s="90">
        <f t="shared" si="124"/>
        <v>775.73124543794893</v>
      </c>
      <c r="E2658" s="90">
        <f t="shared" si="125"/>
        <v>132.00685891459653</v>
      </c>
      <c r="F2658" s="50">
        <f>'貼り付けシート（日射量等）'!G2655/3.6*10^3</f>
        <v>836.11111111111097</v>
      </c>
      <c r="G2658" s="50">
        <f>'貼り付けシート（日射量等）'!H2655/3.6*10^3</f>
        <v>136.11111111111109</v>
      </c>
      <c r="H2658" s="91">
        <f>RADIANS('貼り付けシート（日射量等）'!I2655)</f>
        <v>0.97912971036881891</v>
      </c>
      <c r="I2658" s="91">
        <f>IF('貼り付けシート（日射量等）'!J2655&lt;0,RADIANS(360+('貼り付けシート（日射量等）'!J2655)),RADIANS('貼り付けシート（日射量等）'!J2655))</f>
        <v>0.68416906678177725</v>
      </c>
    </row>
    <row r="2659" spans="1:9">
      <c r="A2659" s="20">
        <v>41750</v>
      </c>
      <c r="B2659" s="35" t="s">
        <v>373</v>
      </c>
      <c r="C2659" s="90">
        <f t="shared" si="123"/>
        <v>786.29232263927258</v>
      </c>
      <c r="D2659" s="90">
        <f t="shared" si="124"/>
        <v>670.44956889789194</v>
      </c>
      <c r="E2659" s="90">
        <f t="shared" si="125"/>
        <v>115.84275374138065</v>
      </c>
      <c r="F2659" s="50">
        <f>'貼り付けシート（日射量等）'!G2656/3.6*10^3</f>
        <v>825.00000000000011</v>
      </c>
      <c r="G2659" s="50">
        <f>'貼り付けシート（日射量等）'!H2656/3.6*10^3</f>
        <v>119.44444444444444</v>
      </c>
      <c r="H2659" s="91">
        <f>RADIANS('貼り付けシート（日射量等）'!I2656)</f>
        <v>0.82728606544531214</v>
      </c>
      <c r="I2659" s="91">
        <f>IF('貼り付けシート（日射量等）'!J2656&lt;0,RADIANS(360+('貼り付けシート（日射量等）'!J2656)),RADIANS('貼り付けシート（日射量等）'!J2656))</f>
        <v>1.0210176124166828</v>
      </c>
    </row>
    <row r="2660" spans="1:9">
      <c r="A2660" s="20">
        <v>41750</v>
      </c>
      <c r="B2660" s="35" t="s">
        <v>374</v>
      </c>
      <c r="C2660" s="90">
        <f t="shared" si="123"/>
        <v>611.51353048807175</v>
      </c>
      <c r="D2660" s="90">
        <f t="shared" si="124"/>
        <v>514.52889944877631</v>
      </c>
      <c r="E2660" s="90">
        <f t="shared" si="125"/>
        <v>96.984631039295408</v>
      </c>
      <c r="F2660" s="50">
        <f>'貼り付けシート（日射量等）'!G2657/3.6*10^3</f>
        <v>794.44444444444434</v>
      </c>
      <c r="G2660" s="50">
        <f>'貼り付けシート（日射量等）'!H2657/3.6*10^3</f>
        <v>99.999999999999986</v>
      </c>
      <c r="H2660" s="91">
        <f>RADIANS('貼り付けシート（日射量等）'!I2657)</f>
        <v>0.64577182323790194</v>
      </c>
      <c r="I2660" s="91">
        <f>IF('貼り付けシート（日射量等）'!J2657&lt;0,RADIANS(360+('貼り付けシート（日射量等）'!J2657)),RADIANS('貼り付けシート（日射量等）'!J2657))</f>
        <v>1.265363707695889</v>
      </c>
    </row>
    <row r="2661" spans="1:9">
      <c r="A2661" s="20">
        <v>41750</v>
      </c>
      <c r="B2661" s="35" t="s">
        <v>375</v>
      </c>
      <c r="C2661" s="90">
        <f t="shared" si="123"/>
        <v>359.55512425652654</v>
      </c>
      <c r="D2661" s="90">
        <f t="shared" si="124"/>
        <v>246.40638804401522</v>
      </c>
      <c r="E2661" s="90">
        <f t="shared" si="125"/>
        <v>113.14873621251131</v>
      </c>
      <c r="F2661" s="50">
        <f>'貼り付けシート（日射量等）'!G2658/3.6*10^3</f>
        <v>558.33333333333326</v>
      </c>
      <c r="G2661" s="50">
        <f>'貼り付けシート（日射量等）'!H2658/3.6*10^3</f>
        <v>116.66666666666666</v>
      </c>
      <c r="H2661" s="91">
        <f>RADIANS('貼り付けシート（日射量等）'!I2658)</f>
        <v>0.44854961776254271</v>
      </c>
      <c r="I2661" s="91">
        <f>IF('貼り付けシート（日射量等）'!J2658&lt;0,RADIANS(360+('貼り付けシート（日射量等）'!J2658)),RADIANS('貼り付けシート（日射量等）'!J2658))</f>
        <v>1.460840583919254</v>
      </c>
    </row>
    <row r="2662" spans="1:9">
      <c r="A2662" s="20">
        <v>41750</v>
      </c>
      <c r="B2662" s="35" t="s">
        <v>376</v>
      </c>
      <c r="C2662" s="90">
        <f t="shared" si="123"/>
        <v>93.336971326231293</v>
      </c>
      <c r="D2662" s="90">
        <f t="shared" si="124"/>
        <v>20.598498046759737</v>
      </c>
      <c r="E2662" s="90">
        <f t="shared" si="125"/>
        <v>72.738473279471563</v>
      </c>
      <c r="F2662" s="50">
        <f>'貼り付けシート（日射量等）'!G2659/3.6*10^3</f>
        <v>97.222222222222214</v>
      </c>
      <c r="G2662" s="50">
        <f>'貼り付けシート（日射量等）'!H2659/3.6*10^3</f>
        <v>75</v>
      </c>
      <c r="H2662" s="91">
        <f>RADIANS('貼り付けシート（日射量等）'!I2659)</f>
        <v>0.24958208303518914</v>
      </c>
      <c r="I2662" s="91">
        <f>IF('貼り付けシート（日射量等）'!J2659&lt;0,RADIANS(360+('貼り付けシート（日射量等）'!J2659)),RADIANS('貼り付けシート（日射量等）'!J2659))</f>
        <v>1.6318828506146981</v>
      </c>
    </row>
    <row r="2663" spans="1:9">
      <c r="A2663" s="20">
        <v>41750</v>
      </c>
      <c r="B2663" s="35" t="s">
        <v>377</v>
      </c>
      <c r="C2663" s="90">
        <f t="shared" si="123"/>
        <v>13.470087644346586</v>
      </c>
      <c r="D2663" s="90">
        <f t="shared" si="124"/>
        <v>-4.1479301372562603</v>
      </c>
      <c r="E2663" s="90">
        <f t="shared" si="125"/>
        <v>13.470087644346586</v>
      </c>
      <c r="F2663" s="50">
        <f>'貼り付けシート（日射量等）'!G2660/3.6*10^3</f>
        <v>144.44444444444446</v>
      </c>
      <c r="G2663" s="50">
        <f>'貼り付けシート（日射量等）'!H2660/3.6*10^3</f>
        <v>13.888888888888889</v>
      </c>
      <c r="H2663" s="91">
        <f>RADIANS('貼り付けシート（日射量等）'!I2660)</f>
        <v>5.0614548307835558E-2</v>
      </c>
      <c r="I2663" s="91">
        <f>IF('貼り付けシート（日射量等）'!J2660&lt;0,RADIANS(360+('貼り付けシート（日射量等）'!J2660)),RADIANS('貼り付けシート（日射量等）'!J2660))</f>
        <v>1.7959438003021653</v>
      </c>
    </row>
    <row r="2664" spans="1:9">
      <c r="A2664" s="20">
        <v>41750</v>
      </c>
      <c r="B2664" s="35" t="s">
        <v>378</v>
      </c>
      <c r="C2664" s="90">
        <f t="shared" si="123"/>
        <v>0</v>
      </c>
      <c r="D2664" s="90">
        <f t="shared" si="124"/>
        <v>0</v>
      </c>
      <c r="E2664" s="90">
        <f t="shared" si="125"/>
        <v>0</v>
      </c>
      <c r="F2664" s="50">
        <f>'貼り付けシート（日射量等）'!G2661/3.6*10^3</f>
        <v>0</v>
      </c>
      <c r="G2664" s="50">
        <f>'貼り付けシート（日射量等）'!H2661/3.6*10^3</f>
        <v>0</v>
      </c>
      <c r="H2664" s="91">
        <f>RADIANS('貼り付けシート（日射量等）'!I2661)</f>
        <v>0</v>
      </c>
      <c r="I2664" s="91">
        <f>IF('貼り付けシート（日射量等）'!J2661&lt;0,RADIANS(360+('貼り付けシート（日射量等）'!J2661)),RADIANS('貼り付けシート（日射量等）'!J2661))</f>
        <v>0</v>
      </c>
    </row>
    <row r="2665" spans="1:9">
      <c r="A2665" s="20">
        <v>41750</v>
      </c>
      <c r="B2665" s="35" t="s">
        <v>379</v>
      </c>
      <c r="C2665" s="90">
        <f t="shared" si="123"/>
        <v>0</v>
      </c>
      <c r="D2665" s="90">
        <f t="shared" si="124"/>
        <v>0</v>
      </c>
      <c r="E2665" s="90">
        <f t="shared" si="125"/>
        <v>0</v>
      </c>
      <c r="F2665" s="50">
        <f>'貼り付けシート（日射量等）'!G2662/3.6*10^3</f>
        <v>0</v>
      </c>
      <c r="G2665" s="50">
        <f>'貼り付けシート（日射量等）'!H2662/3.6*10^3</f>
        <v>0</v>
      </c>
      <c r="H2665" s="91">
        <f>RADIANS('貼り付けシート（日射量等）'!I2662)</f>
        <v>0</v>
      </c>
      <c r="I2665" s="91">
        <f>IF('貼り付けシート（日射量等）'!J2662&lt;0,RADIANS(360+('貼り付けシート（日射量等）'!J2662)),RADIANS('貼り付けシート（日射量等）'!J2662))</f>
        <v>0</v>
      </c>
    </row>
    <row r="2666" spans="1:9">
      <c r="A2666" s="20">
        <v>41750</v>
      </c>
      <c r="B2666" s="35" t="s">
        <v>380</v>
      </c>
      <c r="C2666" s="90">
        <f t="shared" si="123"/>
        <v>0</v>
      </c>
      <c r="D2666" s="90">
        <f t="shared" si="124"/>
        <v>0</v>
      </c>
      <c r="E2666" s="90">
        <f t="shared" si="125"/>
        <v>0</v>
      </c>
      <c r="F2666" s="50">
        <f>'貼り付けシート（日射量等）'!G2663/3.6*10^3</f>
        <v>0</v>
      </c>
      <c r="G2666" s="50">
        <f>'貼り付けシート（日射量等）'!H2663/3.6*10^3</f>
        <v>0</v>
      </c>
      <c r="H2666" s="91">
        <f>RADIANS('貼り付けシート（日射量等）'!I2663)</f>
        <v>0</v>
      </c>
      <c r="I2666" s="91">
        <f>IF('貼り付けシート（日射量等）'!J2663&lt;0,RADIANS(360+('貼り付けシート（日射量等）'!J2663)),RADIANS('貼り付けシート（日射量等）'!J2663))</f>
        <v>0</v>
      </c>
    </row>
    <row r="2667" spans="1:9">
      <c r="A2667" s="20">
        <v>41750</v>
      </c>
      <c r="B2667" s="35" t="s">
        <v>381</v>
      </c>
      <c r="C2667" s="90">
        <f t="shared" si="123"/>
        <v>0</v>
      </c>
      <c r="D2667" s="90">
        <f t="shared" si="124"/>
        <v>0</v>
      </c>
      <c r="E2667" s="90">
        <f t="shared" si="125"/>
        <v>0</v>
      </c>
      <c r="F2667" s="50">
        <f>'貼り付けシート（日射量等）'!G2664/3.6*10^3</f>
        <v>0</v>
      </c>
      <c r="G2667" s="50">
        <f>'貼り付けシート（日射量等）'!H2664/3.6*10^3</f>
        <v>0</v>
      </c>
      <c r="H2667" s="91">
        <f>RADIANS('貼り付けシート（日射量等）'!I2664)</f>
        <v>0</v>
      </c>
      <c r="I2667" s="91">
        <f>IF('貼り付けシート（日射量等）'!J2664&lt;0,RADIANS(360+('貼り付けシート（日射量等）'!J2664)),RADIANS('貼り付けシート（日射量等）'!J2664))</f>
        <v>0</v>
      </c>
    </row>
    <row r="2668" spans="1:9">
      <c r="A2668" s="20">
        <v>41750</v>
      </c>
      <c r="B2668" s="35" t="s">
        <v>382</v>
      </c>
      <c r="C2668" s="90">
        <f t="shared" si="123"/>
        <v>0</v>
      </c>
      <c r="D2668" s="90">
        <f t="shared" si="124"/>
        <v>0</v>
      </c>
      <c r="E2668" s="90">
        <f t="shared" si="125"/>
        <v>0</v>
      </c>
      <c r="F2668" s="50">
        <f>'貼り付けシート（日射量等）'!G2665/3.6*10^3</f>
        <v>0</v>
      </c>
      <c r="G2668" s="50">
        <f>'貼り付けシート（日射量等）'!H2665/3.6*10^3</f>
        <v>0</v>
      </c>
      <c r="H2668" s="91">
        <f>RADIANS('貼り付けシート（日射量等）'!I2665)</f>
        <v>0</v>
      </c>
      <c r="I2668" s="91">
        <f>IF('貼り付けシート（日射量等）'!J2665&lt;0,RADIANS(360+('貼り付けシート（日射量等）'!J2665)),RADIANS('貼り付けシート（日射量等）'!J2665))</f>
        <v>0</v>
      </c>
    </row>
    <row r="2669" spans="1:9">
      <c r="A2669" s="20">
        <v>41750</v>
      </c>
      <c r="B2669" s="35" t="s">
        <v>383</v>
      </c>
      <c r="C2669" s="90">
        <f t="shared" si="123"/>
        <v>0</v>
      </c>
      <c r="D2669" s="90">
        <f t="shared" si="124"/>
        <v>0</v>
      </c>
      <c r="E2669" s="90">
        <f t="shared" si="125"/>
        <v>0</v>
      </c>
      <c r="F2669" s="50">
        <f>'貼り付けシート（日射量等）'!G2666/3.6*10^3</f>
        <v>0</v>
      </c>
      <c r="G2669" s="50">
        <f>'貼り付けシート（日射量等）'!H2666/3.6*10^3</f>
        <v>0</v>
      </c>
      <c r="H2669" s="91">
        <f>RADIANS('貼り付けシート（日射量等）'!I2666)</f>
        <v>0</v>
      </c>
      <c r="I2669" s="91">
        <f>IF('貼り付けシート（日射量等）'!J2666&lt;0,RADIANS(360+('貼り付けシート（日射量等）'!J2666)),RADIANS('貼り付けシート（日射量等）'!J2666))</f>
        <v>0</v>
      </c>
    </row>
    <row r="2670" spans="1:9">
      <c r="A2670" s="20">
        <v>41751</v>
      </c>
      <c r="B2670" s="35" t="s">
        <v>360</v>
      </c>
      <c r="C2670" s="90">
        <f t="shared" si="123"/>
        <v>0</v>
      </c>
      <c r="D2670" s="90">
        <f t="shared" si="124"/>
        <v>0</v>
      </c>
      <c r="E2670" s="90">
        <f t="shared" si="125"/>
        <v>0</v>
      </c>
      <c r="F2670" s="50">
        <f>'貼り付けシート（日射量等）'!G2667/3.6*10^3</f>
        <v>0</v>
      </c>
      <c r="G2670" s="50">
        <f>'貼り付けシート（日射量等）'!H2667/3.6*10^3</f>
        <v>0</v>
      </c>
      <c r="H2670" s="91">
        <f>RADIANS('貼り付けシート（日射量等）'!I2667)</f>
        <v>0</v>
      </c>
      <c r="I2670" s="91">
        <f>IF('貼り付けシート（日射量等）'!J2667&lt;0,RADIANS(360+('貼り付けシート（日射量等）'!J2667)),RADIANS('貼り付けシート（日射量等）'!J2667))</f>
        <v>0</v>
      </c>
    </row>
    <row r="2671" spans="1:9">
      <c r="A2671" s="20">
        <v>41751</v>
      </c>
      <c r="B2671" s="35" t="s">
        <v>361</v>
      </c>
      <c r="C2671" s="90">
        <f t="shared" si="123"/>
        <v>0</v>
      </c>
      <c r="D2671" s="90">
        <f t="shared" si="124"/>
        <v>0</v>
      </c>
      <c r="E2671" s="90">
        <f t="shared" si="125"/>
        <v>0</v>
      </c>
      <c r="F2671" s="50">
        <f>'貼り付けシート（日射量等）'!G2668/3.6*10^3</f>
        <v>0</v>
      </c>
      <c r="G2671" s="50">
        <f>'貼り付けシート（日射量等）'!H2668/3.6*10^3</f>
        <v>0</v>
      </c>
      <c r="H2671" s="91">
        <f>RADIANS('貼り付けシート（日射量等）'!I2668)</f>
        <v>0</v>
      </c>
      <c r="I2671" s="91">
        <f>IF('貼り付けシート（日射量等）'!J2668&lt;0,RADIANS(360+('貼り付けシート（日射量等）'!J2668)),RADIANS('貼り付けシート（日射量等）'!J2668))</f>
        <v>0</v>
      </c>
    </row>
    <row r="2672" spans="1:9">
      <c r="A2672" s="20">
        <v>41751</v>
      </c>
      <c r="B2672" s="35" t="s">
        <v>362</v>
      </c>
      <c r="C2672" s="90">
        <f t="shared" si="123"/>
        <v>0</v>
      </c>
      <c r="D2672" s="90">
        <f t="shared" si="124"/>
        <v>0</v>
      </c>
      <c r="E2672" s="90">
        <f t="shared" si="125"/>
        <v>0</v>
      </c>
      <c r="F2672" s="50">
        <f>'貼り付けシート（日射量等）'!G2669/3.6*10^3</f>
        <v>0</v>
      </c>
      <c r="G2672" s="50">
        <f>'貼り付けシート（日射量等）'!H2669/3.6*10^3</f>
        <v>0</v>
      </c>
      <c r="H2672" s="91">
        <f>RADIANS('貼り付けシート（日射量等）'!I2669)</f>
        <v>0</v>
      </c>
      <c r="I2672" s="91">
        <f>IF('貼り付けシート（日射量等）'!J2669&lt;0,RADIANS(360+('貼り付けシート（日射量等）'!J2669)),RADIANS('貼り付けシート（日射量等）'!J2669))</f>
        <v>0</v>
      </c>
    </row>
    <row r="2673" spans="1:9">
      <c r="A2673" s="20">
        <v>41751</v>
      </c>
      <c r="B2673" s="35" t="s">
        <v>363</v>
      </c>
      <c r="C2673" s="90">
        <f t="shared" si="123"/>
        <v>0</v>
      </c>
      <c r="D2673" s="90">
        <f t="shared" si="124"/>
        <v>0</v>
      </c>
      <c r="E2673" s="90">
        <f t="shared" si="125"/>
        <v>0</v>
      </c>
      <c r="F2673" s="50">
        <f>'貼り付けシート（日射量等）'!G2670/3.6*10^3</f>
        <v>0</v>
      </c>
      <c r="G2673" s="50">
        <f>'貼り付けシート（日射量等）'!H2670/3.6*10^3</f>
        <v>0</v>
      </c>
      <c r="H2673" s="91">
        <f>RADIANS('貼り付けシート（日射量等）'!I2670)</f>
        <v>0</v>
      </c>
      <c r="I2673" s="91">
        <f>IF('貼り付けシート（日射量等）'!J2670&lt;0,RADIANS(360+('貼り付けシート（日射量等）'!J2670)),RADIANS('貼り付けシート（日射量等）'!J2670))</f>
        <v>0</v>
      </c>
    </row>
    <row r="2674" spans="1:9">
      <c r="A2674" s="20">
        <v>41751</v>
      </c>
      <c r="B2674" s="35" t="s">
        <v>364</v>
      </c>
      <c r="C2674" s="90">
        <f t="shared" si="123"/>
        <v>5.3880350577386347</v>
      </c>
      <c r="D2674" s="90">
        <f t="shared" si="124"/>
        <v>-0.18957186011049262</v>
      </c>
      <c r="E2674" s="90">
        <f t="shared" si="125"/>
        <v>5.3880350577386347</v>
      </c>
      <c r="F2674" s="50">
        <f>'貼り付けシート（日射量等）'!G2671/3.6*10^3</f>
        <v>2.7777777777777777</v>
      </c>
      <c r="G2674" s="50">
        <f>'貼り付けシート（日射量等）'!H2671/3.6*10^3</f>
        <v>5.5555555555555554</v>
      </c>
      <c r="H2674" s="91">
        <f>RADIANS('貼り付けシート（日射量等）'!I2671)</f>
        <v>2.0943951023931952E-2</v>
      </c>
      <c r="I2674" s="91">
        <f>IF('貼り付けシート（日射量等）'!J2671&lt;0,RADIANS(360+('貼り付けシート（日射量等）'!J2671)),RADIANS('貼り付けシート（日射量等）'!J2671))</f>
        <v>4.4523349218375348</v>
      </c>
    </row>
    <row r="2675" spans="1:9">
      <c r="A2675" s="20">
        <v>41751</v>
      </c>
      <c r="B2675" s="35" t="s">
        <v>365</v>
      </c>
      <c r="C2675" s="90">
        <f t="shared" si="123"/>
        <v>43.276308403413395</v>
      </c>
      <c r="D2675" s="90">
        <f t="shared" si="124"/>
        <v>2.8660454703736447</v>
      </c>
      <c r="E2675" s="90">
        <f t="shared" si="125"/>
        <v>40.410262933039753</v>
      </c>
      <c r="F2675" s="50">
        <f>'貼り付けシート（日射量等）'!G2672/3.6*10^3</f>
        <v>16.666666666666668</v>
      </c>
      <c r="G2675" s="50">
        <f>'貼り付けシート（日射量等）'!H2672/3.6*10^3</f>
        <v>41.666666666666664</v>
      </c>
      <c r="H2675" s="91">
        <f>RADIANS('貼り付けシート（日射量等）'!I2672)</f>
        <v>0.21816615649929119</v>
      </c>
      <c r="I2675" s="91">
        <f>IF('貼り付けシート（日射量等）'!J2672&lt;0,RADIANS(360+('貼り付けシート（日射量等）'!J2672)),RADIANS('貼り付けシート（日射量等）'!J2672))</f>
        <v>4.6181412007769964</v>
      </c>
    </row>
    <row r="2676" spans="1:9">
      <c r="A2676" s="20">
        <v>41751</v>
      </c>
      <c r="B2676" s="35" t="s">
        <v>366</v>
      </c>
      <c r="C2676" s="90">
        <f t="shared" si="123"/>
        <v>88.668491296975134</v>
      </c>
      <c r="D2676" s="90">
        <f t="shared" si="124"/>
        <v>7.8479654308956306</v>
      </c>
      <c r="E2676" s="90">
        <f t="shared" si="125"/>
        <v>80.820525866079507</v>
      </c>
      <c r="F2676" s="50">
        <f>'貼り付けシート（日射量等）'!G2673/3.6*10^3</f>
        <v>19.444444444444446</v>
      </c>
      <c r="G2676" s="50">
        <f>'貼り付けシート（日射量等）'!H2673/3.6*10^3</f>
        <v>83.333333333333329</v>
      </c>
      <c r="H2676" s="91">
        <f>RADIANS('貼り付けシート（日射量等）'!I2673)</f>
        <v>0.41713369122664473</v>
      </c>
      <c r="I2676" s="91">
        <f>IF('貼り付けシート（日射量等）'!J2673&lt;0,RADIANS(360+('貼り付けシート（日射量等）'!J2673)),RADIANS('貼り付けシート（日射量等）'!J2673))</f>
        <v>4.7856928089684514</v>
      </c>
    </row>
    <row r="2677" spans="1:9">
      <c r="A2677" s="20">
        <v>41751</v>
      </c>
      <c r="B2677" s="35" t="s">
        <v>367</v>
      </c>
      <c r="C2677" s="90">
        <f t="shared" si="123"/>
        <v>138.55778944549735</v>
      </c>
      <c r="D2677" s="90">
        <f t="shared" si="124"/>
        <v>11.938965588639455</v>
      </c>
      <c r="E2677" s="90">
        <f t="shared" si="125"/>
        <v>126.6188238568579</v>
      </c>
      <c r="F2677" s="50">
        <f>'貼り付けシート（日射量等）'!G2674/3.6*10^3</f>
        <v>19.444444444444446</v>
      </c>
      <c r="G2677" s="50">
        <f>'貼り付けシート（日射量等）'!H2674/3.6*10^3</f>
        <v>130.55555555555554</v>
      </c>
      <c r="H2677" s="91">
        <f>RADIANS('貼り付けシート（日射量等）'!I2674)</f>
        <v>0.61435589670200408</v>
      </c>
      <c r="I2677" s="91">
        <f>IF('貼り付けシート（日射量等）'!J2674&lt;0,RADIANS(360+('貼り付けシート（日射量等）'!J2674)),RADIANS('貼り付けシート（日射量等）'!J2674))</f>
        <v>4.9741883681838388</v>
      </c>
    </row>
    <row r="2678" spans="1:9">
      <c r="A2678" s="20">
        <v>41751</v>
      </c>
      <c r="B2678" s="35" t="s">
        <v>368</v>
      </c>
      <c r="C2678" s="90">
        <f t="shared" si="123"/>
        <v>185.0386892604397</v>
      </c>
      <c r="D2678" s="90">
        <f t="shared" si="124"/>
        <v>15.3155849416727</v>
      </c>
      <c r="E2678" s="90">
        <f t="shared" si="125"/>
        <v>169.72310431876699</v>
      </c>
      <c r="F2678" s="50">
        <f>'貼り付けシート（日射量等）'!G2675/3.6*10^3</f>
        <v>19.444444444444446</v>
      </c>
      <c r="G2678" s="50">
        <f>'貼り付けシート（日射量等）'!H2675/3.6*10^3</f>
        <v>175</v>
      </c>
      <c r="H2678" s="91">
        <f>RADIANS('貼り付けシート（日射量等）'!I2675)</f>
        <v>0.80110612666539727</v>
      </c>
      <c r="I2678" s="91">
        <f>IF('貼り付けシート（日射量等）'!J2675&lt;0,RADIANS(360+('貼り付けシート（日射量等）'!J2675)),RADIANS('貼り付けシート（日射量等）'!J2675))</f>
        <v>5.2063171586990853</v>
      </c>
    </row>
    <row r="2679" spans="1:9">
      <c r="A2679" s="20">
        <v>41751</v>
      </c>
      <c r="B2679" s="35" t="s">
        <v>369</v>
      </c>
      <c r="C2679" s="90">
        <f t="shared" si="123"/>
        <v>214.87923471953178</v>
      </c>
      <c r="D2679" s="90">
        <f t="shared" si="124"/>
        <v>10.133902525463679</v>
      </c>
      <c r="E2679" s="90">
        <f t="shared" si="125"/>
        <v>204.74533219406811</v>
      </c>
      <c r="F2679" s="50">
        <f>'貼り付けシート（日射量等）'!G2676/3.6*10^3</f>
        <v>11.111111111111111</v>
      </c>
      <c r="G2679" s="50">
        <f>'貼り付けシート（日射量等）'!H2676/3.6*10^3</f>
        <v>211.11111111111111</v>
      </c>
      <c r="H2679" s="91">
        <f>RADIANS('貼り付けシート（日射量等）'!I2676)</f>
        <v>0.95993108859688125</v>
      </c>
      <c r="I2679" s="91">
        <f>IF('貼り付けシート（日射量等）'!J2676&lt;0,RADIANS(360+('貼り付けシート（日射量等）'!J2676)),RADIANS('貼り付けシート（日射量等）'!J2676))</f>
        <v>5.523967082562053</v>
      </c>
    </row>
    <row r="2680" spans="1:9">
      <c r="A2680" s="20">
        <v>41751</v>
      </c>
      <c r="B2680" s="35" t="s">
        <v>370</v>
      </c>
      <c r="C2680" s="90">
        <f t="shared" si="123"/>
        <v>239.87229794438221</v>
      </c>
      <c r="D2680" s="90">
        <f t="shared" si="124"/>
        <v>10.880807990490231</v>
      </c>
      <c r="E2680" s="90">
        <f t="shared" si="125"/>
        <v>228.99148995389197</v>
      </c>
      <c r="F2680" s="50">
        <f>'貼り付けシート（日射量等）'!G2677/3.6*10^3</f>
        <v>11.111111111111111</v>
      </c>
      <c r="G2680" s="50">
        <f>'貼り付けシート（日射量等）'!H2677/3.6*10^3</f>
        <v>236.11111111111111</v>
      </c>
      <c r="H2680" s="91">
        <f>RADIANS('貼り付けシート（日射量等）'!I2677)</f>
        <v>1.0629055144645467</v>
      </c>
      <c r="I2680" s="91">
        <f>IF('貼り付けシート（日射量等）'!J2677&lt;0,RADIANS(360+('貼り付けシート（日射量等）'!J2677)),RADIANS('貼り付けシート（日射量等）'!J2677))</f>
        <v>5.9690260418206069</v>
      </c>
    </row>
    <row r="2681" spans="1:9">
      <c r="A2681" s="20">
        <v>41751</v>
      </c>
      <c r="B2681" s="35" t="s">
        <v>371</v>
      </c>
      <c r="C2681" s="90">
        <f t="shared" si="123"/>
        <v>240.18739283575229</v>
      </c>
      <c r="D2681" s="90">
        <f t="shared" si="124"/>
        <v>27.360008055076239</v>
      </c>
      <c r="E2681" s="90">
        <f t="shared" si="125"/>
        <v>212.82738478067606</v>
      </c>
      <c r="F2681" s="50">
        <f>'貼り付けシート（日射量等）'!G2678/3.6*10^3</f>
        <v>27.777777777777779</v>
      </c>
      <c r="G2681" s="50">
        <f>'貼り付けシート（日射量等）'!H2678/3.6*10^3</f>
        <v>219.44444444444443</v>
      </c>
      <c r="H2681" s="91">
        <f>RADIANS('貼り付けシート（日射量等）'!I2678)</f>
        <v>1.0733774899765127</v>
      </c>
      <c r="I2681" s="91">
        <f>IF('貼り付けシート（日射量等）'!J2678&lt;0,RADIANS(360+('貼り付けシート（日射量等）'!J2678)),RADIANS('貼り付けシート（日射量等）'!J2678))</f>
        <v>0.22340214425527419</v>
      </c>
    </row>
    <row r="2682" spans="1:9">
      <c r="A2682" s="20">
        <v>41751</v>
      </c>
      <c r="B2682" s="35" t="s">
        <v>372</v>
      </c>
      <c r="C2682" s="90">
        <f t="shared" si="123"/>
        <v>222.55729423132479</v>
      </c>
      <c r="D2682" s="90">
        <f t="shared" si="124"/>
        <v>23.199997094995329</v>
      </c>
      <c r="E2682" s="90">
        <f t="shared" si="125"/>
        <v>199.35729713632946</v>
      </c>
      <c r="F2682" s="50">
        <f>'貼り付けシート（日射量等）'!G2679/3.6*10^3</f>
        <v>24.999999999999996</v>
      </c>
      <c r="G2682" s="50">
        <f>'貼り付けシート（日射量等）'!H2679/3.6*10^3</f>
        <v>205.55555555555554</v>
      </c>
      <c r="H2682" s="91">
        <f>RADIANS('貼り付けシート（日射量等）'!I2679)</f>
        <v>0.98262036887280746</v>
      </c>
      <c r="I2682" s="91">
        <f>IF('貼り付けシート（日射量等）'!J2679&lt;0,RADIANS(360+('貼り付けシート（日射量等）'!J2679)),RADIANS('貼り付けシート（日射量等）'!J2679))</f>
        <v>0.69115038378975457</v>
      </c>
    </row>
    <row r="2683" spans="1:9">
      <c r="A2683" s="20">
        <v>41751</v>
      </c>
      <c r="B2683" s="35" t="s">
        <v>373</v>
      </c>
      <c r="C2683" s="90">
        <f t="shared" si="123"/>
        <v>190.92037751713409</v>
      </c>
      <c r="D2683" s="90">
        <f t="shared" si="124"/>
        <v>15.809238140628475</v>
      </c>
      <c r="E2683" s="90">
        <f t="shared" si="125"/>
        <v>175.11113937650561</v>
      </c>
      <c r="F2683" s="50">
        <f>'貼り付けシート（日射量等）'!G2680/3.6*10^3</f>
        <v>19.444444444444446</v>
      </c>
      <c r="G2683" s="50">
        <f>'貼り付けシート（日射量等）'!H2680/3.6*10^3</f>
        <v>180.55555555555554</v>
      </c>
      <c r="H2683" s="91">
        <f>RADIANS('貼り付けシート（日射量等）'!I2680)</f>
        <v>0.83077672394930091</v>
      </c>
      <c r="I2683" s="91">
        <f>IF('貼り付けシート（日射量等）'!J2680&lt;0,RADIANS(360+('貼り付けシート（日射量等）'!J2680)),RADIANS('貼り付けシート（日射量等）'!J2680))</f>
        <v>1.0279989294246601</v>
      </c>
    </row>
    <row r="2684" spans="1:9">
      <c r="A2684" s="20">
        <v>41751</v>
      </c>
      <c r="B2684" s="35" t="s">
        <v>374</v>
      </c>
      <c r="C2684" s="90">
        <f t="shared" si="123"/>
        <v>146.38157852055184</v>
      </c>
      <c r="D2684" s="90">
        <f t="shared" si="124"/>
        <v>8.9866845482166671</v>
      </c>
      <c r="E2684" s="90">
        <f t="shared" si="125"/>
        <v>137.39489397233518</v>
      </c>
      <c r="F2684" s="50">
        <f>'貼り付けシート（日射量等）'!G2681/3.6*10^3</f>
        <v>13.888888888888889</v>
      </c>
      <c r="G2684" s="50">
        <f>'貼り付けシート（日射量等）'!H2681/3.6*10^3</f>
        <v>141.66666666666666</v>
      </c>
      <c r="H2684" s="91">
        <f>RADIANS('貼り付けシート（日射量等）'!I2681)</f>
        <v>0.64751715248989627</v>
      </c>
      <c r="I2684" s="91">
        <f>IF('貼り付けシート（日射量等）'!J2681&lt;0,RADIANS(360+('貼り付けシート（日射量等）'!J2681)),RADIANS('貼り付けシート（日射量等）'!J2681))</f>
        <v>1.2723450247038663</v>
      </c>
    </row>
    <row r="2685" spans="1:9">
      <c r="A2685" s="20">
        <v>41751</v>
      </c>
      <c r="B2685" s="35" t="s">
        <v>375</v>
      </c>
      <c r="C2685" s="90">
        <f t="shared" si="123"/>
        <v>96.279567844203783</v>
      </c>
      <c r="D2685" s="90">
        <f t="shared" si="124"/>
        <v>7.3769893915163038</v>
      </c>
      <c r="E2685" s="90">
        <f t="shared" si="125"/>
        <v>88.902578452687479</v>
      </c>
      <c r="F2685" s="50">
        <f>'貼り付けシート（日射量等）'!G2682/3.6*10^3</f>
        <v>16.666666666666668</v>
      </c>
      <c r="G2685" s="50">
        <f>'貼り付けシート（日射量等）'!H2682/3.6*10^3</f>
        <v>91.666666666666671</v>
      </c>
      <c r="H2685" s="91">
        <f>RADIANS('貼り付けシート（日射量等）'!I2682)</f>
        <v>0.45204027626653132</v>
      </c>
      <c r="I2685" s="91">
        <f>IF('貼り付けシート（日射量等）'!J2682&lt;0,RADIANS(360+('貼り付けシート（日射量等）'!J2682)),RADIANS('貼り付けシート（日射量等）'!J2682))</f>
        <v>1.4660765716752369</v>
      </c>
    </row>
    <row r="2686" spans="1:9">
      <c r="A2686" s="20">
        <v>41751</v>
      </c>
      <c r="B2686" s="35" t="s">
        <v>376</v>
      </c>
      <c r="C2686" s="90">
        <f t="shared" si="123"/>
        <v>49.946483038160309</v>
      </c>
      <c r="D2686" s="90">
        <f t="shared" si="124"/>
        <v>4.1481850473819124</v>
      </c>
      <c r="E2686" s="90">
        <f t="shared" si="125"/>
        <v>45.798297990778394</v>
      </c>
      <c r="F2686" s="50">
        <f>'貼り付けシート（日射量等）'!G2683/3.6*10^3</f>
        <v>19.444444444444446</v>
      </c>
      <c r="G2686" s="50">
        <f>'貼り付けシート（日射量等）'!H2683/3.6*10^3</f>
        <v>47.222222222222221</v>
      </c>
      <c r="H2686" s="91">
        <f>RADIANS('貼り付けシート（日射量等）'!I2683)</f>
        <v>0.2530727415391778</v>
      </c>
      <c r="I2686" s="91">
        <f>IF('貼り付けシート（日射量等）'!J2683&lt;0,RADIANS(360+('貼り付けシート（日射量等）'!J2683)),RADIANS('貼り付けシート（日射量等）'!J2683))</f>
        <v>1.6371188383706812</v>
      </c>
    </row>
    <row r="2687" spans="1:9">
      <c r="A2687" s="20">
        <v>41751</v>
      </c>
      <c r="B2687" s="35" t="s">
        <v>377</v>
      </c>
      <c r="C2687" s="90">
        <f t="shared" si="123"/>
        <v>10.776070115477269</v>
      </c>
      <c r="D2687" s="90">
        <f t="shared" si="124"/>
        <v>-0.52828317304639028</v>
      </c>
      <c r="E2687" s="90">
        <f t="shared" si="125"/>
        <v>10.776070115477269</v>
      </c>
      <c r="F2687" s="50">
        <f>'貼り付けシート（日射量等）'!G2684/3.6*10^3</f>
        <v>19.444444444444446</v>
      </c>
      <c r="G2687" s="50">
        <f>'貼り付けシート（日射量等）'!H2684/3.6*10^3</f>
        <v>11.111111111111111</v>
      </c>
      <c r="H2687" s="91">
        <f>RADIANS('貼り付けシート（日射量等）'!I2684)</f>
        <v>5.4105206811824215E-2</v>
      </c>
      <c r="I2687" s="91">
        <f>IF('貼り付けシート（日射量等）'!J2684&lt;0,RADIANS(360+('貼り付けシート（日射量等）'!J2684)),RADIANS('貼り付けシート（日射量等）'!J2684))</f>
        <v>1.8011797880581482</v>
      </c>
    </row>
    <row r="2688" spans="1:9">
      <c r="A2688" s="20">
        <v>41751</v>
      </c>
      <c r="B2688" s="35" t="s">
        <v>378</v>
      </c>
      <c r="C2688" s="90">
        <f t="shared" si="123"/>
        <v>0</v>
      </c>
      <c r="D2688" s="90">
        <f t="shared" si="124"/>
        <v>0</v>
      </c>
      <c r="E2688" s="90">
        <f t="shared" si="125"/>
        <v>0</v>
      </c>
      <c r="F2688" s="50">
        <f>'貼り付けシート（日射量等）'!G2685/3.6*10^3</f>
        <v>0</v>
      </c>
      <c r="G2688" s="50">
        <f>'貼り付けシート（日射量等）'!H2685/3.6*10^3</f>
        <v>0</v>
      </c>
      <c r="H2688" s="91">
        <f>RADIANS('貼り付けシート（日射量等）'!I2685)</f>
        <v>0</v>
      </c>
      <c r="I2688" s="91">
        <f>IF('貼り付けシート（日射量等）'!J2685&lt;0,RADIANS(360+('貼り付けシート（日射量等）'!J2685)),RADIANS('貼り付けシート（日射量等）'!J2685))</f>
        <v>0</v>
      </c>
    </row>
    <row r="2689" spans="1:9">
      <c r="A2689" s="20">
        <v>41751</v>
      </c>
      <c r="B2689" s="35" t="s">
        <v>379</v>
      </c>
      <c r="C2689" s="90">
        <f t="shared" si="123"/>
        <v>0</v>
      </c>
      <c r="D2689" s="90">
        <f t="shared" si="124"/>
        <v>0</v>
      </c>
      <c r="E2689" s="90">
        <f t="shared" si="125"/>
        <v>0</v>
      </c>
      <c r="F2689" s="50">
        <f>'貼り付けシート（日射量等）'!G2686/3.6*10^3</f>
        <v>0</v>
      </c>
      <c r="G2689" s="50">
        <f>'貼り付けシート（日射量等）'!H2686/3.6*10^3</f>
        <v>0</v>
      </c>
      <c r="H2689" s="91">
        <f>RADIANS('貼り付けシート（日射量等）'!I2686)</f>
        <v>0</v>
      </c>
      <c r="I2689" s="91">
        <f>IF('貼り付けシート（日射量等）'!J2686&lt;0,RADIANS(360+('貼り付けシート（日射量等）'!J2686)),RADIANS('貼り付けシート（日射量等）'!J2686))</f>
        <v>0</v>
      </c>
    </row>
    <row r="2690" spans="1:9">
      <c r="A2690" s="20">
        <v>41751</v>
      </c>
      <c r="B2690" s="35" t="s">
        <v>380</v>
      </c>
      <c r="C2690" s="90">
        <f t="shared" si="123"/>
        <v>0</v>
      </c>
      <c r="D2690" s="90">
        <f t="shared" si="124"/>
        <v>0</v>
      </c>
      <c r="E2690" s="90">
        <f t="shared" si="125"/>
        <v>0</v>
      </c>
      <c r="F2690" s="50">
        <f>'貼り付けシート（日射量等）'!G2687/3.6*10^3</f>
        <v>0</v>
      </c>
      <c r="G2690" s="50">
        <f>'貼り付けシート（日射量等）'!H2687/3.6*10^3</f>
        <v>0</v>
      </c>
      <c r="H2690" s="91">
        <f>RADIANS('貼り付けシート（日射量等）'!I2687)</f>
        <v>0</v>
      </c>
      <c r="I2690" s="91">
        <f>IF('貼り付けシート（日射量等）'!J2687&lt;0,RADIANS(360+('貼り付けシート（日射量等）'!J2687)),RADIANS('貼り付けシート（日射量等）'!J2687))</f>
        <v>0</v>
      </c>
    </row>
    <row r="2691" spans="1:9">
      <c r="A2691" s="20">
        <v>41751</v>
      </c>
      <c r="B2691" s="35" t="s">
        <v>381</v>
      </c>
      <c r="C2691" s="90">
        <f t="shared" si="123"/>
        <v>0</v>
      </c>
      <c r="D2691" s="90">
        <f t="shared" si="124"/>
        <v>0</v>
      </c>
      <c r="E2691" s="90">
        <f t="shared" si="125"/>
        <v>0</v>
      </c>
      <c r="F2691" s="50">
        <f>'貼り付けシート（日射量等）'!G2688/3.6*10^3</f>
        <v>0</v>
      </c>
      <c r="G2691" s="50">
        <f>'貼り付けシート（日射量等）'!H2688/3.6*10^3</f>
        <v>0</v>
      </c>
      <c r="H2691" s="91">
        <f>RADIANS('貼り付けシート（日射量等）'!I2688)</f>
        <v>0</v>
      </c>
      <c r="I2691" s="91">
        <f>IF('貼り付けシート（日射量等）'!J2688&lt;0,RADIANS(360+('貼り付けシート（日射量等）'!J2688)),RADIANS('貼り付けシート（日射量等）'!J2688))</f>
        <v>0</v>
      </c>
    </row>
    <row r="2692" spans="1:9">
      <c r="A2692" s="20">
        <v>41751</v>
      </c>
      <c r="B2692" s="35" t="s">
        <v>382</v>
      </c>
      <c r="C2692" s="90">
        <f t="shared" si="123"/>
        <v>0</v>
      </c>
      <c r="D2692" s="90">
        <f t="shared" si="124"/>
        <v>0</v>
      </c>
      <c r="E2692" s="90">
        <f t="shared" si="125"/>
        <v>0</v>
      </c>
      <c r="F2692" s="50">
        <f>'貼り付けシート（日射量等）'!G2689/3.6*10^3</f>
        <v>0</v>
      </c>
      <c r="G2692" s="50">
        <f>'貼り付けシート（日射量等）'!H2689/3.6*10^3</f>
        <v>0</v>
      </c>
      <c r="H2692" s="91">
        <f>RADIANS('貼り付けシート（日射量等）'!I2689)</f>
        <v>0</v>
      </c>
      <c r="I2692" s="91">
        <f>IF('貼り付けシート（日射量等）'!J2689&lt;0,RADIANS(360+('貼り付けシート（日射量等）'!J2689)),RADIANS('貼り付けシート（日射量等）'!J2689))</f>
        <v>0</v>
      </c>
    </row>
    <row r="2693" spans="1:9">
      <c r="A2693" s="20">
        <v>41751</v>
      </c>
      <c r="B2693" s="35" t="s">
        <v>383</v>
      </c>
      <c r="C2693" s="90">
        <f t="shared" si="123"/>
        <v>0</v>
      </c>
      <c r="D2693" s="90">
        <f t="shared" si="124"/>
        <v>0</v>
      </c>
      <c r="E2693" s="90">
        <f t="shared" si="125"/>
        <v>0</v>
      </c>
      <c r="F2693" s="50">
        <f>'貼り付けシート（日射量等）'!G2690/3.6*10^3</f>
        <v>0</v>
      </c>
      <c r="G2693" s="50">
        <f>'貼り付けシート（日射量等）'!H2690/3.6*10^3</f>
        <v>0</v>
      </c>
      <c r="H2693" s="91">
        <f>RADIANS('貼り付けシート（日射量等）'!I2690)</f>
        <v>0</v>
      </c>
      <c r="I2693" s="91">
        <f>IF('貼り付けシート（日射量等）'!J2690&lt;0,RADIANS(360+('貼り付けシート（日射量等）'!J2690)),RADIANS('貼り付けシート（日射量等）'!J2690))</f>
        <v>0</v>
      </c>
    </row>
    <row r="2694" spans="1:9">
      <c r="A2694" s="20">
        <v>41752</v>
      </c>
      <c r="B2694" s="35" t="s">
        <v>360</v>
      </c>
      <c r="C2694" s="90">
        <f t="shared" si="123"/>
        <v>0</v>
      </c>
      <c r="D2694" s="90">
        <f t="shared" si="124"/>
        <v>0</v>
      </c>
      <c r="E2694" s="90">
        <f t="shared" si="125"/>
        <v>0</v>
      </c>
      <c r="F2694" s="50">
        <f>'貼り付けシート（日射量等）'!G2691/3.6*10^3</f>
        <v>0</v>
      </c>
      <c r="G2694" s="50">
        <f>'貼り付けシート（日射量等）'!H2691/3.6*10^3</f>
        <v>0</v>
      </c>
      <c r="H2694" s="91">
        <f>RADIANS('貼り付けシート（日射量等）'!I2691)</f>
        <v>0</v>
      </c>
      <c r="I2694" s="91">
        <f>IF('貼り付けシート（日射量等）'!J2691&lt;0,RADIANS(360+('貼り付けシート（日射量等）'!J2691)),RADIANS('貼り付けシート（日射量等）'!J2691))</f>
        <v>0</v>
      </c>
    </row>
    <row r="2695" spans="1:9">
      <c r="A2695" s="20">
        <v>41752</v>
      </c>
      <c r="B2695" s="35" t="s">
        <v>361</v>
      </c>
      <c r="C2695" s="90">
        <f t="shared" ref="C2695:C2758" si="126">IF(D2695&lt;0,E2695,D2695+E2695)</f>
        <v>0</v>
      </c>
      <c r="D2695" s="90">
        <f t="shared" ref="D2695:D2758" si="127">F2695*(SIN(H2695)*COS($O$5)+COS(H2695)*SIN($O$5)*COS($O$4-I2695))</f>
        <v>0</v>
      </c>
      <c r="E2695" s="90">
        <f t="shared" ref="E2695:E2758" si="128">G2695*(1+COS($O$5))/2</f>
        <v>0</v>
      </c>
      <c r="F2695" s="50">
        <f>'貼り付けシート（日射量等）'!G2692/3.6*10^3</f>
        <v>0</v>
      </c>
      <c r="G2695" s="50">
        <f>'貼り付けシート（日射量等）'!H2692/3.6*10^3</f>
        <v>0</v>
      </c>
      <c r="H2695" s="91">
        <f>RADIANS('貼り付けシート（日射量等）'!I2692)</f>
        <v>0</v>
      </c>
      <c r="I2695" s="91">
        <f>IF('貼り付けシート（日射量等）'!J2692&lt;0,RADIANS(360+('貼り付けシート（日射量等）'!J2692)),RADIANS('貼り付けシート（日射量等）'!J2692))</f>
        <v>0</v>
      </c>
    </row>
    <row r="2696" spans="1:9">
      <c r="A2696" s="20">
        <v>41752</v>
      </c>
      <c r="B2696" s="35" t="s">
        <v>362</v>
      </c>
      <c r="C2696" s="90">
        <f t="shared" si="126"/>
        <v>0</v>
      </c>
      <c r="D2696" s="90">
        <f t="shared" si="127"/>
        <v>0</v>
      </c>
      <c r="E2696" s="90">
        <f t="shared" si="128"/>
        <v>0</v>
      </c>
      <c r="F2696" s="50">
        <f>'貼り付けシート（日射量等）'!G2693/3.6*10^3</f>
        <v>0</v>
      </c>
      <c r="G2696" s="50">
        <f>'貼り付けシート（日射量等）'!H2693/3.6*10^3</f>
        <v>0</v>
      </c>
      <c r="H2696" s="91">
        <f>RADIANS('貼り付けシート（日射量等）'!I2693)</f>
        <v>0</v>
      </c>
      <c r="I2696" s="91">
        <f>IF('貼り付けシート（日射量等）'!J2693&lt;0,RADIANS(360+('貼り付けシート（日射量等）'!J2693)),RADIANS('貼り付けシート（日射量等）'!J2693))</f>
        <v>0</v>
      </c>
    </row>
    <row r="2697" spans="1:9">
      <c r="A2697" s="20">
        <v>41752</v>
      </c>
      <c r="B2697" s="35" t="s">
        <v>363</v>
      </c>
      <c r="C2697" s="90">
        <f t="shared" si="126"/>
        <v>0</v>
      </c>
      <c r="D2697" s="90">
        <f t="shared" si="127"/>
        <v>0</v>
      </c>
      <c r="E2697" s="90">
        <f t="shared" si="128"/>
        <v>0</v>
      </c>
      <c r="F2697" s="50">
        <f>'貼り付けシート（日射量等）'!G2694/3.6*10^3</f>
        <v>0</v>
      </c>
      <c r="G2697" s="50">
        <f>'貼り付けシート（日射量等）'!H2694/3.6*10^3</f>
        <v>0</v>
      </c>
      <c r="H2697" s="91">
        <f>RADIANS('貼り付けシート（日射量等）'!I2694)</f>
        <v>0</v>
      </c>
      <c r="I2697" s="91">
        <f>IF('貼り付けシート（日射量等）'!J2694&lt;0,RADIANS(360+('貼り付けシート（日射量等）'!J2694)),RADIANS('貼り付けシート（日射量等）'!J2694))</f>
        <v>0</v>
      </c>
    </row>
    <row r="2698" spans="1:9">
      <c r="A2698" s="20">
        <v>41752</v>
      </c>
      <c r="B2698" s="35" t="s">
        <v>364</v>
      </c>
      <c r="C2698" s="90">
        <f t="shared" si="126"/>
        <v>2.6940175288693173</v>
      </c>
      <c r="D2698" s="90">
        <f t="shared" si="127"/>
        <v>0</v>
      </c>
      <c r="E2698" s="90">
        <f t="shared" si="128"/>
        <v>2.6940175288693173</v>
      </c>
      <c r="F2698" s="50">
        <f>'貼り付けシート（日射量等）'!G2695/3.6*10^3</f>
        <v>0</v>
      </c>
      <c r="G2698" s="50">
        <f>'貼り付けシート（日射量等）'!H2695/3.6*10^3</f>
        <v>2.7777777777777777</v>
      </c>
      <c r="H2698" s="91">
        <f>RADIANS('貼り付けシート（日射量等）'!I2695)</f>
        <v>2.4434609527920613E-2</v>
      </c>
      <c r="I2698" s="91">
        <f>IF('貼り付けシート（日射量等）'!J2695&lt;0,RADIANS(360+('貼り付けシート（日射量等）'!J2695)),RADIANS('貼り付けシート（日射量等）'!J2695))</f>
        <v>4.4488442633335463</v>
      </c>
    </row>
    <row r="2699" spans="1:9">
      <c r="A2699" s="20">
        <v>41752</v>
      </c>
      <c r="B2699" s="35" t="s">
        <v>365</v>
      </c>
      <c r="C2699" s="90">
        <f t="shared" si="126"/>
        <v>22.033944610562152</v>
      </c>
      <c r="D2699" s="90">
        <f t="shared" si="127"/>
        <v>0.48180437960761219</v>
      </c>
      <c r="E2699" s="90">
        <f t="shared" si="128"/>
        <v>21.552140230954539</v>
      </c>
      <c r="F2699" s="50">
        <f>'貼り付けシート（日射量等）'!G2696/3.6*10^3</f>
        <v>2.7777777777777777</v>
      </c>
      <c r="G2699" s="50">
        <f>'貼り付けシート（日射量等）'!H2696/3.6*10^3</f>
        <v>22.222222222222221</v>
      </c>
      <c r="H2699" s="91">
        <f>RADIANS('貼り付けシート（日射量等）'!I2696)</f>
        <v>0.22165681500327983</v>
      </c>
      <c r="I2699" s="91">
        <f>IF('貼り付けシート（日射量等）'!J2696&lt;0,RADIANS(360+('貼り付けシート（日射量等）'!J2696)),RADIANS('貼り付けシート（日射量等）'!J2696))</f>
        <v>4.6129052130210129</v>
      </c>
    </row>
    <row r="2700" spans="1:9">
      <c r="A2700" s="20">
        <v>41752</v>
      </c>
      <c r="B2700" s="35" t="s">
        <v>366</v>
      </c>
      <c r="C2700" s="90">
        <f t="shared" si="126"/>
        <v>48.492315519647704</v>
      </c>
      <c r="D2700" s="90">
        <f t="shared" si="127"/>
        <v>0</v>
      </c>
      <c r="E2700" s="90">
        <f t="shared" si="128"/>
        <v>48.492315519647704</v>
      </c>
      <c r="F2700" s="50">
        <f>'貼り付けシート（日射量等）'!G2697/3.6*10^3</f>
        <v>0</v>
      </c>
      <c r="G2700" s="50">
        <f>'貼り付けシート（日射量等）'!H2697/3.6*10^3</f>
        <v>49.999999999999993</v>
      </c>
      <c r="H2700" s="91">
        <f>RADIANS('貼り付けシート（日射量等）'!I2697)</f>
        <v>0.42236967898262773</v>
      </c>
      <c r="I2700" s="91">
        <f>IF('貼り付けシート（日射量等）'!J2697&lt;0,RADIANS(360+('貼り付けシート（日射量等）'!J2697)),RADIANS('貼り付けシート（日射量等）'!J2697))</f>
        <v>4.782202150464463</v>
      </c>
    </row>
    <row r="2701" spans="1:9">
      <c r="A2701" s="20">
        <v>41752</v>
      </c>
      <c r="B2701" s="35" t="s">
        <v>367</v>
      </c>
      <c r="C2701" s="90">
        <f t="shared" si="126"/>
        <v>73.468564837756986</v>
      </c>
      <c r="D2701" s="90">
        <f t="shared" si="127"/>
        <v>3.4241090871547368</v>
      </c>
      <c r="E2701" s="90">
        <f t="shared" si="128"/>
        <v>70.044455750602253</v>
      </c>
      <c r="F2701" s="50">
        <f>'貼り付けシート（日射量等）'!G2698/3.6*10^3</f>
        <v>5.5555555555555554</v>
      </c>
      <c r="G2701" s="50">
        <f>'貼り付けシート（日射量等）'!H2698/3.6*10^3</f>
        <v>72.222222222222229</v>
      </c>
      <c r="H2701" s="91">
        <f>RADIANS('貼り付けシート（日射量等）'!I2698)</f>
        <v>0.61959188445798696</v>
      </c>
      <c r="I2701" s="91">
        <f>IF('貼り付けシート（日射量等）'!J2698&lt;0,RADIANS(360+('貼り付けシート（日射量等）'!J2698)),RADIANS('貼り付けシート（日射量等）'!J2698))</f>
        <v>4.9689523804278561</v>
      </c>
    </row>
    <row r="2702" spans="1:9">
      <c r="A2702" s="20">
        <v>41752</v>
      </c>
      <c r="B2702" s="35" t="s">
        <v>368</v>
      </c>
      <c r="C2702" s="90">
        <f t="shared" si="126"/>
        <v>94.483070427883447</v>
      </c>
      <c r="D2702" s="90">
        <f t="shared" si="127"/>
        <v>10.968527032934603</v>
      </c>
      <c r="E2702" s="90">
        <f t="shared" si="128"/>
        <v>83.514543394948845</v>
      </c>
      <c r="F2702" s="50">
        <f>'貼り付けシート（日射量等）'!G2699/3.6*10^3</f>
        <v>13.888888888888889</v>
      </c>
      <c r="G2702" s="50">
        <f>'貼り付けシート（日射量等）'!H2699/3.6*10^3</f>
        <v>86.111111111111114</v>
      </c>
      <c r="H2702" s="91">
        <f>RADIANS('貼り付けシート（日射量等）'!I2699)</f>
        <v>0.80634211442138026</v>
      </c>
      <c r="I2702" s="91">
        <f>IF('貼り付けシート（日射量等）'!J2699&lt;0,RADIANS(360+('貼り付けシート（日射量等）'!J2699)),RADIANS('貼り付けシート（日射量等）'!J2699))</f>
        <v>5.2028265001950968</v>
      </c>
    </row>
    <row r="2703" spans="1:9">
      <c r="A2703" s="20">
        <v>41752</v>
      </c>
      <c r="B2703" s="35" t="s">
        <v>369</v>
      </c>
      <c r="C2703" s="90">
        <f t="shared" si="126"/>
        <v>107.13272051858148</v>
      </c>
      <c r="D2703" s="90">
        <f t="shared" si="127"/>
        <v>10.148089479286075</v>
      </c>
      <c r="E2703" s="90">
        <f t="shared" si="128"/>
        <v>96.984631039295408</v>
      </c>
      <c r="F2703" s="50">
        <f>'貼り付けシート（日射量等）'!G2700/3.6*10^3</f>
        <v>11.111111111111111</v>
      </c>
      <c r="G2703" s="50">
        <f>'貼り付けシート（日射量等）'!H2700/3.6*10^3</f>
        <v>99.999999999999986</v>
      </c>
      <c r="H2703" s="91">
        <f>RADIANS('貼り付けシート（日射量等）'!I2700)</f>
        <v>0.96516707635286414</v>
      </c>
      <c r="I2703" s="91">
        <f>IF('貼り付けシート（日射量等）'!J2700&lt;0,RADIANS(360+('貼り付けシート（日射量等）'!J2700)),RADIANS('貼り付けシート（日射量等）'!J2700))</f>
        <v>5.5204764240580646</v>
      </c>
    </row>
    <row r="2704" spans="1:9">
      <c r="A2704" s="20">
        <v>41752</v>
      </c>
      <c r="B2704" s="35" t="s">
        <v>370</v>
      </c>
      <c r="C2704" s="90">
        <f t="shared" si="126"/>
        <v>113.14873621251131</v>
      </c>
      <c r="D2704" s="90">
        <f t="shared" si="127"/>
        <v>0</v>
      </c>
      <c r="E2704" s="90">
        <f t="shared" si="128"/>
        <v>113.14873621251131</v>
      </c>
      <c r="F2704" s="50">
        <f>'貼り付けシート（日射量等）'!G2701/3.6*10^3</f>
        <v>0</v>
      </c>
      <c r="G2704" s="50">
        <f>'貼り付けシート（日射量等）'!H2701/3.6*10^3</f>
        <v>116.66666666666666</v>
      </c>
      <c r="H2704" s="91">
        <f>RADIANS('貼り付けシート（日射量等）'!I2701)</f>
        <v>1.0698868314725241</v>
      </c>
      <c r="I2704" s="91">
        <f>IF('貼り付けシート（日射量等）'!J2701&lt;0,RADIANS(360+('貼り付けシート（日射量等）'!J2701)),RADIANS('貼り付けシート（日射量等）'!J2701))</f>
        <v>5.9690260418206069</v>
      </c>
    </row>
    <row r="2705" spans="1:9">
      <c r="A2705" s="20">
        <v>41752</v>
      </c>
      <c r="B2705" s="35" t="s">
        <v>371</v>
      </c>
      <c r="C2705" s="90">
        <f t="shared" si="126"/>
        <v>175.28655673420238</v>
      </c>
      <c r="D2705" s="90">
        <f t="shared" si="127"/>
        <v>10.951487473174044</v>
      </c>
      <c r="E2705" s="90">
        <f t="shared" si="128"/>
        <v>164.33506926102834</v>
      </c>
      <c r="F2705" s="50">
        <f>'貼り付けシート（日射量等）'!G2702/3.6*10^3</f>
        <v>11.111111111111111</v>
      </c>
      <c r="G2705" s="50">
        <f>'貼り付けシート（日射量等）'!H2702/3.6*10^3</f>
        <v>169.44444444444443</v>
      </c>
      <c r="H2705" s="91">
        <f>RADIANS('貼り付けシート（日射量等）'!I2702)</f>
        <v>1.0786134777324956</v>
      </c>
      <c r="I2705" s="91">
        <f>IF('貼り付けシート（日射量等）'!J2702&lt;0,RADIANS(360+('貼り付けシート（日射量等）'!J2702)),RADIANS('貼り付けシート（日射量等）'!J2702))</f>
        <v>0.22689280275926285</v>
      </c>
    </row>
    <row r="2706" spans="1:9">
      <c r="A2706" s="20">
        <v>41752</v>
      </c>
      <c r="B2706" s="35" t="s">
        <v>372</v>
      </c>
      <c r="C2706" s="90">
        <f t="shared" si="126"/>
        <v>222.68970974031865</v>
      </c>
      <c r="D2706" s="90">
        <f t="shared" si="127"/>
        <v>20.638395075119856</v>
      </c>
      <c r="E2706" s="90">
        <f t="shared" si="128"/>
        <v>202.05131466519879</v>
      </c>
      <c r="F2706" s="50">
        <f>'貼り付けシート（日射量等）'!G2703/3.6*10^3</f>
        <v>22.222222222222221</v>
      </c>
      <c r="G2706" s="50">
        <f>'貼り付けシート（日射量等）'!H2703/3.6*10^3</f>
        <v>208.33333333333331</v>
      </c>
      <c r="H2706" s="91">
        <f>RADIANS('貼り付けシート（日射量等）'!I2703)</f>
        <v>0.98785635662879057</v>
      </c>
      <c r="I2706" s="91">
        <f>IF('貼り付けシート（日射量等）'!J2703&lt;0,RADIANS(360+('貼り付けシート（日射量等）'!J2703)),RADIANS('貼り付けシート（日射量等）'!J2703))</f>
        <v>0.69813170079773179</v>
      </c>
    </row>
    <row r="2707" spans="1:9">
      <c r="A2707" s="20">
        <v>41752</v>
      </c>
      <c r="B2707" s="35" t="s">
        <v>373</v>
      </c>
      <c r="C2707" s="90">
        <f t="shared" si="126"/>
        <v>145.0424338896477</v>
      </c>
      <c r="D2707" s="90">
        <f t="shared" si="127"/>
        <v>2.2595048595738705</v>
      </c>
      <c r="E2707" s="90">
        <f t="shared" si="128"/>
        <v>142.78292903007383</v>
      </c>
      <c r="F2707" s="50">
        <f>'貼り付けシート（日射量等）'!G2704/3.6*10^3</f>
        <v>2.7777777777777777</v>
      </c>
      <c r="G2707" s="50">
        <f>'貼り付けシート（日射量等）'!H2704/3.6*10^3</f>
        <v>147.22222222222223</v>
      </c>
      <c r="H2707" s="91">
        <f>RADIANS('貼り付けシート（日射量等）'!I2704)</f>
        <v>0.83426738245328946</v>
      </c>
      <c r="I2707" s="91">
        <f>IF('貼り付けシート（日射量等）'!J2704&lt;0,RADIANS(360+('貼り付けシート（日射量等）'!J2704)),RADIANS('貼り付けシート（日射量等）'!J2704))</f>
        <v>1.0349802464326374</v>
      </c>
    </row>
    <row r="2708" spans="1:9">
      <c r="A2708" s="20">
        <v>41752</v>
      </c>
      <c r="B2708" s="35" t="s">
        <v>374</v>
      </c>
      <c r="C2708" s="90">
        <f t="shared" si="126"/>
        <v>108.66459705195004</v>
      </c>
      <c r="D2708" s="90">
        <f t="shared" si="127"/>
        <v>3.5979134260466603</v>
      </c>
      <c r="E2708" s="90">
        <f t="shared" si="128"/>
        <v>105.06668362590338</v>
      </c>
      <c r="F2708" s="50">
        <f>'貼り付けシート（日射量等）'!G2705/3.6*10^3</f>
        <v>5.5555555555555554</v>
      </c>
      <c r="G2708" s="50">
        <f>'貼り付けシート（日射量等）'!H2705/3.6*10^3</f>
        <v>108.33333333333334</v>
      </c>
      <c r="H2708" s="91">
        <f>RADIANS('貼り付けシート（日射量等）'!I2705)</f>
        <v>0.65100781099388483</v>
      </c>
      <c r="I2708" s="91">
        <f>IF('貼り付けシート（日射量等）'!J2705&lt;0,RADIANS(360+('貼り付けシート（日射量等）'!J2705)),RADIANS('貼り付けシート（日射量等）'!J2705))</f>
        <v>1.2793263417118435</v>
      </c>
    </row>
    <row r="2709" spans="1:9">
      <c r="A2709" s="20">
        <v>41752</v>
      </c>
      <c r="B2709" s="35" t="s">
        <v>375</v>
      </c>
      <c r="C2709" s="90">
        <f t="shared" si="126"/>
        <v>100.22823782452915</v>
      </c>
      <c r="D2709" s="90">
        <f t="shared" si="127"/>
        <v>8.6316418429723623</v>
      </c>
      <c r="E2709" s="90">
        <f t="shared" si="128"/>
        <v>91.596595981556789</v>
      </c>
      <c r="F2709" s="50">
        <f>'貼り付けシート（日射量等）'!G2706/3.6*10^3</f>
        <v>19.444444444444446</v>
      </c>
      <c r="G2709" s="50">
        <f>'貼り付けシート（日射量等）'!H2706/3.6*10^3</f>
        <v>94.444444444444443</v>
      </c>
      <c r="H2709" s="91">
        <f>RADIANS('貼り付けシート（日射量等）'!I2706)</f>
        <v>0.45553093477052004</v>
      </c>
      <c r="I2709" s="91">
        <f>IF('貼り付けシート（日射量等）'!J2706&lt;0,RADIANS(360+('貼り付けシート（日射量等）'!J2706)),RADIANS('貼り付けシート（日射量等）'!J2706))</f>
        <v>1.4713125594312197</v>
      </c>
    </row>
    <row r="2710" spans="1:9">
      <c r="A2710" s="20">
        <v>41752</v>
      </c>
      <c r="B2710" s="35" t="s">
        <v>376</v>
      </c>
      <c r="C2710" s="90">
        <f t="shared" si="126"/>
        <v>49.351694251530525</v>
      </c>
      <c r="D2710" s="90">
        <f t="shared" si="127"/>
        <v>3.5533962607521303</v>
      </c>
      <c r="E2710" s="90">
        <f t="shared" si="128"/>
        <v>45.798297990778394</v>
      </c>
      <c r="F2710" s="50">
        <f>'貼り付けシート（日射量等）'!G2707/3.6*10^3</f>
        <v>16.666666666666668</v>
      </c>
      <c r="G2710" s="50">
        <f>'貼り付けシート（日射量等）'!H2707/3.6*10^3</f>
        <v>47.222222222222221</v>
      </c>
      <c r="H2710" s="91">
        <f>RADIANS('貼り付けシート（日射量等）'!I2707)</f>
        <v>0.25481807079117214</v>
      </c>
      <c r="I2710" s="91">
        <f>IF('貼り付けシート（日射量等）'!J2707&lt;0,RADIANS(360+('貼り付けシート（日射量等）'!J2707)),RADIANS('貼り付けシート（日射量等）'!J2707))</f>
        <v>1.6423548261266641</v>
      </c>
    </row>
    <row r="2711" spans="1:9">
      <c r="A2711" s="20">
        <v>41752</v>
      </c>
      <c r="B2711" s="35" t="s">
        <v>377</v>
      </c>
      <c r="C2711" s="90">
        <f t="shared" si="126"/>
        <v>10.776070115477269</v>
      </c>
      <c r="D2711" s="90">
        <f t="shared" si="127"/>
        <v>-0.56929180186959383</v>
      </c>
      <c r="E2711" s="90">
        <f t="shared" si="128"/>
        <v>10.776070115477269</v>
      </c>
      <c r="F2711" s="50">
        <f>'貼り付けシート（日射量等）'!G2708/3.6*10^3</f>
        <v>22.222222222222221</v>
      </c>
      <c r="G2711" s="50">
        <f>'貼り付けシート（日射量等）'!H2708/3.6*10^3</f>
        <v>11.111111111111111</v>
      </c>
      <c r="H2711" s="91">
        <f>RADIANS('貼り付けシート（日射量等）'!I2708)</f>
        <v>5.7595865315812872E-2</v>
      </c>
      <c r="I2711" s="91">
        <f>IF('貼り付けシート（日射量等）'!J2708&lt;0,RADIANS(360+('貼り付けシート（日射量等）'!J2708)),RADIANS('貼り付けシート（日射量等）'!J2708))</f>
        <v>1.806415775814131</v>
      </c>
    </row>
    <row r="2712" spans="1:9">
      <c r="A2712" s="20">
        <v>41752</v>
      </c>
      <c r="B2712" s="35" t="s">
        <v>378</v>
      </c>
      <c r="C2712" s="90">
        <f t="shared" si="126"/>
        <v>0</v>
      </c>
      <c r="D2712" s="90">
        <f t="shared" si="127"/>
        <v>0</v>
      </c>
      <c r="E2712" s="90">
        <f t="shared" si="128"/>
        <v>0</v>
      </c>
      <c r="F2712" s="50">
        <f>'貼り付けシート（日射量等）'!G2709/3.6*10^3</f>
        <v>0</v>
      </c>
      <c r="G2712" s="50">
        <f>'貼り付けシート（日射量等）'!H2709/3.6*10^3</f>
        <v>0</v>
      </c>
      <c r="H2712" s="91">
        <f>RADIANS('貼り付けシート（日射量等）'!I2709)</f>
        <v>0</v>
      </c>
      <c r="I2712" s="91">
        <f>IF('貼り付けシート（日射量等）'!J2709&lt;0,RADIANS(360+('貼り付けシート（日射量等）'!J2709)),RADIANS('貼り付けシート（日射量等）'!J2709))</f>
        <v>0</v>
      </c>
    </row>
    <row r="2713" spans="1:9">
      <c r="A2713" s="20">
        <v>41752</v>
      </c>
      <c r="B2713" s="35" t="s">
        <v>379</v>
      </c>
      <c r="C2713" s="90">
        <f t="shared" si="126"/>
        <v>0</v>
      </c>
      <c r="D2713" s="90">
        <f t="shared" si="127"/>
        <v>0</v>
      </c>
      <c r="E2713" s="90">
        <f t="shared" si="128"/>
        <v>0</v>
      </c>
      <c r="F2713" s="50">
        <f>'貼り付けシート（日射量等）'!G2710/3.6*10^3</f>
        <v>0</v>
      </c>
      <c r="G2713" s="50">
        <f>'貼り付けシート（日射量等）'!H2710/3.6*10^3</f>
        <v>0</v>
      </c>
      <c r="H2713" s="91">
        <f>RADIANS('貼り付けシート（日射量等）'!I2710)</f>
        <v>0</v>
      </c>
      <c r="I2713" s="91">
        <f>IF('貼り付けシート（日射量等）'!J2710&lt;0,RADIANS(360+('貼り付けシート（日射量等）'!J2710)),RADIANS('貼り付けシート（日射量等）'!J2710))</f>
        <v>0</v>
      </c>
    </row>
    <row r="2714" spans="1:9">
      <c r="A2714" s="20">
        <v>41752</v>
      </c>
      <c r="B2714" s="35" t="s">
        <v>380</v>
      </c>
      <c r="C2714" s="90">
        <f t="shared" si="126"/>
        <v>0</v>
      </c>
      <c r="D2714" s="90">
        <f t="shared" si="127"/>
        <v>0</v>
      </c>
      <c r="E2714" s="90">
        <f t="shared" si="128"/>
        <v>0</v>
      </c>
      <c r="F2714" s="50">
        <f>'貼り付けシート（日射量等）'!G2711/3.6*10^3</f>
        <v>0</v>
      </c>
      <c r="G2714" s="50">
        <f>'貼り付けシート（日射量等）'!H2711/3.6*10^3</f>
        <v>0</v>
      </c>
      <c r="H2714" s="91">
        <f>RADIANS('貼り付けシート（日射量等）'!I2711)</f>
        <v>0</v>
      </c>
      <c r="I2714" s="91">
        <f>IF('貼り付けシート（日射量等）'!J2711&lt;0,RADIANS(360+('貼り付けシート（日射量等）'!J2711)),RADIANS('貼り付けシート（日射量等）'!J2711))</f>
        <v>0</v>
      </c>
    </row>
    <row r="2715" spans="1:9">
      <c r="A2715" s="20">
        <v>41752</v>
      </c>
      <c r="B2715" s="35" t="s">
        <v>381</v>
      </c>
      <c r="C2715" s="90">
        <f t="shared" si="126"/>
        <v>0</v>
      </c>
      <c r="D2715" s="90">
        <f t="shared" si="127"/>
        <v>0</v>
      </c>
      <c r="E2715" s="90">
        <f t="shared" si="128"/>
        <v>0</v>
      </c>
      <c r="F2715" s="50">
        <f>'貼り付けシート（日射量等）'!G2712/3.6*10^3</f>
        <v>0</v>
      </c>
      <c r="G2715" s="50">
        <f>'貼り付けシート（日射量等）'!H2712/3.6*10^3</f>
        <v>0</v>
      </c>
      <c r="H2715" s="91">
        <f>RADIANS('貼り付けシート（日射量等）'!I2712)</f>
        <v>0</v>
      </c>
      <c r="I2715" s="91">
        <f>IF('貼り付けシート（日射量等）'!J2712&lt;0,RADIANS(360+('貼り付けシート（日射量等）'!J2712)),RADIANS('貼り付けシート（日射量等）'!J2712))</f>
        <v>0</v>
      </c>
    </row>
    <row r="2716" spans="1:9">
      <c r="A2716" s="20">
        <v>41752</v>
      </c>
      <c r="B2716" s="35" t="s">
        <v>382</v>
      </c>
      <c r="C2716" s="90">
        <f t="shared" si="126"/>
        <v>0</v>
      </c>
      <c r="D2716" s="90">
        <f t="shared" si="127"/>
        <v>0</v>
      </c>
      <c r="E2716" s="90">
        <f t="shared" si="128"/>
        <v>0</v>
      </c>
      <c r="F2716" s="50">
        <f>'貼り付けシート（日射量等）'!G2713/3.6*10^3</f>
        <v>0</v>
      </c>
      <c r="G2716" s="50">
        <f>'貼り付けシート（日射量等）'!H2713/3.6*10^3</f>
        <v>0</v>
      </c>
      <c r="H2716" s="91">
        <f>RADIANS('貼り付けシート（日射量等）'!I2713)</f>
        <v>0</v>
      </c>
      <c r="I2716" s="91">
        <f>IF('貼り付けシート（日射量等）'!J2713&lt;0,RADIANS(360+('貼り付けシート（日射量等）'!J2713)),RADIANS('貼り付けシート（日射量等）'!J2713))</f>
        <v>0</v>
      </c>
    </row>
    <row r="2717" spans="1:9">
      <c r="A2717" s="20">
        <v>41752</v>
      </c>
      <c r="B2717" s="35" t="s">
        <v>383</v>
      </c>
      <c r="C2717" s="90">
        <f t="shared" si="126"/>
        <v>0</v>
      </c>
      <c r="D2717" s="90">
        <f t="shared" si="127"/>
        <v>0</v>
      </c>
      <c r="E2717" s="90">
        <f t="shared" si="128"/>
        <v>0</v>
      </c>
      <c r="F2717" s="50">
        <f>'貼り付けシート（日射量等）'!G2714/3.6*10^3</f>
        <v>0</v>
      </c>
      <c r="G2717" s="50">
        <f>'貼り付けシート（日射量等）'!H2714/3.6*10^3</f>
        <v>0</v>
      </c>
      <c r="H2717" s="91">
        <f>RADIANS('貼り付けシート（日射量等）'!I2714)</f>
        <v>0</v>
      </c>
      <c r="I2717" s="91">
        <f>IF('貼り付けシート（日射量等）'!J2714&lt;0,RADIANS(360+('貼り付けシート（日射量等）'!J2714)),RADIANS('貼り付けシート（日射量等）'!J2714))</f>
        <v>0</v>
      </c>
    </row>
    <row r="2718" spans="1:9">
      <c r="A2718" s="20">
        <v>41753</v>
      </c>
      <c r="B2718" s="35" t="s">
        <v>360</v>
      </c>
      <c r="C2718" s="90">
        <f t="shared" si="126"/>
        <v>0</v>
      </c>
      <c r="D2718" s="90">
        <f t="shared" si="127"/>
        <v>0</v>
      </c>
      <c r="E2718" s="90">
        <f t="shared" si="128"/>
        <v>0</v>
      </c>
      <c r="F2718" s="50">
        <f>'貼り付けシート（日射量等）'!G2715/3.6*10^3</f>
        <v>0</v>
      </c>
      <c r="G2718" s="50">
        <f>'貼り付けシート（日射量等）'!H2715/3.6*10^3</f>
        <v>0</v>
      </c>
      <c r="H2718" s="91">
        <f>RADIANS('貼り付けシート（日射量等）'!I2715)</f>
        <v>0</v>
      </c>
      <c r="I2718" s="91">
        <f>IF('貼り付けシート（日射量等）'!J2715&lt;0,RADIANS(360+('貼り付けシート（日射量等）'!J2715)),RADIANS('貼り付けシート（日射量等）'!J2715))</f>
        <v>0</v>
      </c>
    </row>
    <row r="2719" spans="1:9">
      <c r="A2719" s="20">
        <v>41753</v>
      </c>
      <c r="B2719" s="35" t="s">
        <v>361</v>
      </c>
      <c r="C2719" s="90">
        <f t="shared" si="126"/>
        <v>0</v>
      </c>
      <c r="D2719" s="90">
        <f t="shared" si="127"/>
        <v>0</v>
      </c>
      <c r="E2719" s="90">
        <f t="shared" si="128"/>
        <v>0</v>
      </c>
      <c r="F2719" s="50">
        <f>'貼り付けシート（日射量等）'!G2716/3.6*10^3</f>
        <v>0</v>
      </c>
      <c r="G2719" s="50">
        <f>'貼り付けシート（日射量等）'!H2716/3.6*10^3</f>
        <v>0</v>
      </c>
      <c r="H2719" s="91">
        <f>RADIANS('貼り付けシート（日射量等）'!I2716)</f>
        <v>0</v>
      </c>
      <c r="I2719" s="91">
        <f>IF('貼り付けシート（日射量等）'!J2716&lt;0,RADIANS(360+('貼り付けシート（日射量等）'!J2716)),RADIANS('貼り付けシート（日射量等）'!J2716))</f>
        <v>0</v>
      </c>
    </row>
    <row r="2720" spans="1:9">
      <c r="A2720" s="20">
        <v>41753</v>
      </c>
      <c r="B2720" s="35" t="s">
        <v>362</v>
      </c>
      <c r="C2720" s="90">
        <f t="shared" si="126"/>
        <v>0</v>
      </c>
      <c r="D2720" s="90">
        <f t="shared" si="127"/>
        <v>0</v>
      </c>
      <c r="E2720" s="90">
        <f t="shared" si="128"/>
        <v>0</v>
      </c>
      <c r="F2720" s="50">
        <f>'貼り付けシート（日射量等）'!G2717/3.6*10^3</f>
        <v>0</v>
      </c>
      <c r="G2720" s="50">
        <f>'貼り付けシート（日射量等）'!H2717/3.6*10^3</f>
        <v>0</v>
      </c>
      <c r="H2720" s="91">
        <f>RADIANS('貼り付けシート（日射量等）'!I2717)</f>
        <v>0</v>
      </c>
      <c r="I2720" s="91">
        <f>IF('貼り付けシート（日射量等）'!J2717&lt;0,RADIANS(360+('貼り付けシート（日射量等）'!J2717)),RADIANS('貼り付けシート（日射量等）'!J2717))</f>
        <v>0</v>
      </c>
    </row>
    <row r="2721" spans="1:9">
      <c r="A2721" s="20">
        <v>41753</v>
      </c>
      <c r="B2721" s="35" t="s">
        <v>363</v>
      </c>
      <c r="C2721" s="90">
        <f t="shared" si="126"/>
        <v>0</v>
      </c>
      <c r="D2721" s="90">
        <f t="shared" si="127"/>
        <v>0</v>
      </c>
      <c r="E2721" s="90">
        <f t="shared" si="128"/>
        <v>0</v>
      </c>
      <c r="F2721" s="50">
        <f>'貼り付けシート（日射量等）'!G2718/3.6*10^3</f>
        <v>0</v>
      </c>
      <c r="G2721" s="50">
        <f>'貼り付けシート（日射量等）'!H2718/3.6*10^3</f>
        <v>0</v>
      </c>
      <c r="H2721" s="91">
        <f>RADIANS('貼り付けシート（日射量等）'!I2718)</f>
        <v>0</v>
      </c>
      <c r="I2721" s="91">
        <f>IF('貼り付けシート（日射量等）'!J2718&lt;0,RADIANS(360+('貼り付けシート（日射量等）'!J2718)),RADIANS('貼り付けシート（日射量等）'!J2718))</f>
        <v>0</v>
      </c>
    </row>
    <row r="2722" spans="1:9">
      <c r="A2722" s="20">
        <v>41753</v>
      </c>
      <c r="B2722" s="35" t="s">
        <v>364</v>
      </c>
      <c r="C2722" s="90">
        <f t="shared" si="126"/>
        <v>13.470087644346586</v>
      </c>
      <c r="D2722" s="90">
        <f t="shared" si="127"/>
        <v>-4.3286823011272517</v>
      </c>
      <c r="E2722" s="90">
        <f t="shared" si="128"/>
        <v>13.470087644346586</v>
      </c>
      <c r="F2722" s="50">
        <f>'貼り付けシート（日射量等）'!G2719/3.6*10^3</f>
        <v>69.444444444444443</v>
      </c>
      <c r="G2722" s="50">
        <f>'貼り付けシート（日射量等）'!H2719/3.6*10^3</f>
        <v>13.888888888888889</v>
      </c>
      <c r="H2722" s="91">
        <f>RADIANS('貼り付けシート（日射量等）'!I2719)</f>
        <v>2.9670597283903602E-2</v>
      </c>
      <c r="I2722" s="91">
        <f>IF('貼り付けシート（日射量等）'!J2719&lt;0,RADIANS(360+('貼り付けシート（日射量等）'!J2719)),RADIANS('貼り付けシート（日射量等）'!J2719))</f>
        <v>4.445353604829557</v>
      </c>
    </row>
    <row r="2723" spans="1:9">
      <c r="A2723" s="20">
        <v>41753</v>
      </c>
      <c r="B2723" s="35" t="s">
        <v>365</v>
      </c>
      <c r="C2723" s="90">
        <f t="shared" si="126"/>
        <v>123.1830964409196</v>
      </c>
      <c r="D2723" s="90">
        <f t="shared" si="127"/>
        <v>53.138640690317345</v>
      </c>
      <c r="E2723" s="90">
        <f t="shared" si="128"/>
        <v>70.044455750602253</v>
      </c>
      <c r="F2723" s="50">
        <f>'貼り付けシート（日射量等）'!G2720/3.6*10^3</f>
        <v>300</v>
      </c>
      <c r="G2723" s="50">
        <f>'貼り付けシート（日射量等）'!H2720/3.6*10^3</f>
        <v>72.222222222222229</v>
      </c>
      <c r="H2723" s="91">
        <f>RADIANS('貼り付けシート（日射量等）'!I2720)</f>
        <v>0.22689280275926285</v>
      </c>
      <c r="I2723" s="91">
        <f>IF('貼り付けシート（日射量等）'!J2720&lt;0,RADIANS(360+('貼り付けシート（日射量等）'!J2720)),RADIANS('貼り付けシート（日射量等）'!J2720))</f>
        <v>4.6094145545170244</v>
      </c>
    </row>
    <row r="2724" spans="1:9">
      <c r="A2724" s="20">
        <v>41753</v>
      </c>
      <c r="B2724" s="35" t="s">
        <v>366</v>
      </c>
      <c r="C2724" s="90">
        <f t="shared" si="126"/>
        <v>367.33277607754695</v>
      </c>
      <c r="D2724" s="90">
        <f t="shared" si="127"/>
        <v>289.20626774033678</v>
      </c>
      <c r="E2724" s="90">
        <f t="shared" si="128"/>
        <v>78.126508337210183</v>
      </c>
      <c r="F2724" s="50">
        <f>'貼り付けシート（日射量等）'!G2721/3.6*10^3</f>
        <v>708.33333333333326</v>
      </c>
      <c r="G2724" s="50">
        <f>'貼り付けシート（日射量等）'!H2721/3.6*10^3</f>
        <v>80.555555555555543</v>
      </c>
      <c r="H2724" s="91">
        <f>RADIANS('貼り付けシート（日射量等）'!I2721)</f>
        <v>0.42586033748661639</v>
      </c>
      <c r="I2724" s="91">
        <f>IF('貼り付けシート（日射量等）'!J2721&lt;0,RADIANS(360+('貼り付けシート（日射量等）'!J2721)),RADIANS('貼り付けシート（日射量等）'!J2721))</f>
        <v>4.7769661627084794</v>
      </c>
    </row>
    <row r="2725" spans="1:9">
      <c r="A2725" s="20">
        <v>41753</v>
      </c>
      <c r="B2725" s="35" t="s">
        <v>367</v>
      </c>
      <c r="C2725" s="90">
        <f t="shared" si="126"/>
        <v>581.73886282473404</v>
      </c>
      <c r="D2725" s="90">
        <f t="shared" si="127"/>
        <v>487.44824931430799</v>
      </c>
      <c r="E2725" s="90">
        <f t="shared" si="128"/>
        <v>94.290613510426098</v>
      </c>
      <c r="F2725" s="50">
        <f>'貼り付けシート（日射量等）'!G2722/3.6*10^3</f>
        <v>788.88888888888891</v>
      </c>
      <c r="G2725" s="50">
        <f>'貼り付けシート（日射量等）'!H2722/3.6*10^3</f>
        <v>97.222222222222214</v>
      </c>
      <c r="H2725" s="91">
        <f>RADIANS('貼り付けシート（日射量等）'!I2722)</f>
        <v>0.62308254296197574</v>
      </c>
      <c r="I2725" s="91">
        <f>IF('貼り付けシート（日射量等）'!J2722&lt;0,RADIANS(360+('貼り付けシート（日射量等）'!J2722)),RADIANS('貼り付けシート（日射量等）'!J2722))</f>
        <v>4.9654617219238677</v>
      </c>
    </row>
    <row r="2726" spans="1:9">
      <c r="A2726" s="20">
        <v>41753</v>
      </c>
      <c r="B2726" s="35" t="s">
        <v>368</v>
      </c>
      <c r="C2726" s="90">
        <f t="shared" si="126"/>
        <v>762.61941983454801</v>
      </c>
      <c r="D2726" s="90">
        <f t="shared" si="127"/>
        <v>652.16470115090601</v>
      </c>
      <c r="E2726" s="90">
        <f t="shared" si="128"/>
        <v>110.45471868364199</v>
      </c>
      <c r="F2726" s="50">
        <f>'貼り付けシート（日射量等）'!G2723/3.6*10^3</f>
        <v>825.00000000000011</v>
      </c>
      <c r="G2726" s="50">
        <f>'貼り付けシート（日射量等）'!H2723/3.6*10^3</f>
        <v>113.88888888888887</v>
      </c>
      <c r="H2726" s="91">
        <f>RADIANS('貼り付けシート（日射量等）'!I2723)</f>
        <v>0.80983277292536893</v>
      </c>
      <c r="I2726" s="91">
        <f>IF('貼り付けシート（日射量等）'!J2723&lt;0,RADIANS(360+('貼り付けシート（日射量等）'!J2723)),RADIANS('貼り付けシート（日射量等）'!J2723))</f>
        <v>5.1975905124391133</v>
      </c>
    </row>
    <row r="2727" spans="1:9">
      <c r="A2727" s="20">
        <v>41753</v>
      </c>
      <c r="B2727" s="35" t="s">
        <v>369</v>
      </c>
      <c r="C2727" s="90">
        <f t="shared" si="126"/>
        <v>891.27214467659485</v>
      </c>
      <c r="D2727" s="90">
        <f t="shared" si="127"/>
        <v>761.95930329086764</v>
      </c>
      <c r="E2727" s="90">
        <f t="shared" si="128"/>
        <v>129.31284138572724</v>
      </c>
      <c r="F2727" s="50">
        <f>'貼り付けシート（日射量等）'!G2724/3.6*10^3</f>
        <v>833.33333333333326</v>
      </c>
      <c r="G2727" s="50">
        <f>'貼り付けシート（日射量等）'!H2724/3.6*10^3</f>
        <v>133.33333333333334</v>
      </c>
      <c r="H2727" s="91">
        <f>RADIANS('貼り付けシート（日射量等）'!I2724)</f>
        <v>0.97040306410884725</v>
      </c>
      <c r="I2727" s="91">
        <f>IF('貼り付けシート（日射量等）'!J2724&lt;0,RADIANS(360+('貼り付けシート（日射量等）'!J2724)),RADIANS('貼り付けシート（日射量等）'!J2724))</f>
        <v>5.5152404363020811</v>
      </c>
    </row>
    <row r="2728" spans="1:9">
      <c r="A2728" s="20">
        <v>41753</v>
      </c>
      <c r="B2728" s="35" t="s">
        <v>370</v>
      </c>
      <c r="C2728" s="90">
        <f t="shared" si="126"/>
        <v>963.25722843342123</v>
      </c>
      <c r="D2728" s="90">
        <f t="shared" si="127"/>
        <v>825.86233446108599</v>
      </c>
      <c r="E2728" s="90">
        <f t="shared" si="128"/>
        <v>137.39489397233518</v>
      </c>
      <c r="F2728" s="50">
        <f>'貼り付けシート（日射量等）'!G2725/3.6*10^3</f>
        <v>841.66666666666652</v>
      </c>
      <c r="G2728" s="50">
        <f>'貼り付けシート（日射量等）'!H2725/3.6*10^3</f>
        <v>141.66666666666666</v>
      </c>
      <c r="H2728" s="91">
        <f>RADIANS('貼り付けシート（日射量等）'!I2725)</f>
        <v>1.0751228192285069</v>
      </c>
      <c r="I2728" s="91">
        <f>IF('貼り付けシート（日射量等）'!J2725&lt;0,RADIANS(360+('貼り付けシート（日射量等）'!J2725)),RADIANS('貼り付けシート（日射量等）'!J2725))</f>
        <v>5.9672807125686127</v>
      </c>
    </row>
    <row r="2729" spans="1:9">
      <c r="A2729" s="20">
        <v>41753</v>
      </c>
      <c r="B2729" s="35" t="s">
        <v>371</v>
      </c>
      <c r="C2729" s="90">
        <f t="shared" si="126"/>
        <v>850.43993063614403</v>
      </c>
      <c r="D2729" s="90">
        <f t="shared" si="127"/>
        <v>594.50826539355887</v>
      </c>
      <c r="E2729" s="90">
        <f t="shared" si="128"/>
        <v>255.93166524258515</v>
      </c>
      <c r="F2729" s="50">
        <f>'貼り付けシート（日射量等）'!G2726/3.6*10^3</f>
        <v>602.77777777777771</v>
      </c>
      <c r="G2729" s="50">
        <f>'貼り付けシート（日射量等）'!H2726/3.6*10^3</f>
        <v>263.88888888888891</v>
      </c>
      <c r="H2729" s="91">
        <f>RADIANS('貼り付けシート（日射量等）'!I2726)</f>
        <v>1.0838494654884787</v>
      </c>
      <c r="I2729" s="91">
        <f>IF('貼り付けシート（日射量等）'!J2726&lt;0,RADIANS(360+('貼り付けシート（日射量等）'!J2726)),RADIANS('貼り付けシート（日射量等）'!J2726))</f>
        <v>0.23038346126325149</v>
      </c>
    </row>
    <row r="2730" spans="1:9">
      <c r="A2730" s="20">
        <v>41753</v>
      </c>
      <c r="B2730" s="35" t="s">
        <v>372</v>
      </c>
      <c r="C2730" s="90">
        <f t="shared" si="126"/>
        <v>909.00687809542092</v>
      </c>
      <c r="D2730" s="90">
        <f t="shared" si="127"/>
        <v>779.69403670969371</v>
      </c>
      <c r="E2730" s="90">
        <f t="shared" si="128"/>
        <v>129.31284138572724</v>
      </c>
      <c r="F2730" s="50">
        <f>'貼り付けシート（日射量等）'!G2727/3.6*10^3</f>
        <v>838.88888888888891</v>
      </c>
      <c r="G2730" s="50">
        <f>'貼り付けシート（日射量等）'!H2727/3.6*10^3</f>
        <v>133.33333333333334</v>
      </c>
      <c r="H2730" s="91">
        <f>RADIANS('貼り付けシート（日射量等）'!I2727)</f>
        <v>0.99309234438477345</v>
      </c>
      <c r="I2730" s="91">
        <f>IF('貼り付けシート（日射量等）'!J2727&lt;0,RADIANS(360+('貼り付けシート（日射量等）'!J2727)),RADIANS('貼り付けシート（日射量等）'!J2727))</f>
        <v>0.70511301780570912</v>
      </c>
    </row>
    <row r="2731" spans="1:9">
      <c r="A2731" s="20">
        <v>41753</v>
      </c>
      <c r="B2731" s="35" t="s">
        <v>373</v>
      </c>
      <c r="C2731" s="90">
        <f t="shared" si="126"/>
        <v>559.09037665766755</v>
      </c>
      <c r="D2731" s="90">
        <f t="shared" si="127"/>
        <v>273.52451859751983</v>
      </c>
      <c r="E2731" s="90">
        <f t="shared" si="128"/>
        <v>285.56585806014766</v>
      </c>
      <c r="F2731" s="50">
        <f>'貼り付けシート（日射量等）'!G2728/3.6*10^3</f>
        <v>336.11111111111109</v>
      </c>
      <c r="G2731" s="50">
        <f>'貼り付けシート（日射量等）'!H2728/3.6*10^3</f>
        <v>294.44444444444446</v>
      </c>
      <c r="H2731" s="91">
        <f>RADIANS('貼り付けシート（日射量等）'!I2728)</f>
        <v>0.83775804095727824</v>
      </c>
      <c r="I2731" s="91">
        <f>IF('貼り付けシート（日射量等）'!J2728&lt;0,RADIANS(360+('貼り付けシート（日射量等）'!J2728)),RADIANS('貼り付けシート（日射量等）'!J2728))</f>
        <v>1.0419615634406147</v>
      </c>
    </row>
    <row r="2732" spans="1:9">
      <c r="A2732" s="20">
        <v>41753</v>
      </c>
      <c r="B2732" s="35" t="s">
        <v>374</v>
      </c>
      <c r="C2732" s="90">
        <f t="shared" si="126"/>
        <v>614.11075836450073</v>
      </c>
      <c r="D2732" s="90">
        <f t="shared" si="127"/>
        <v>517.12612732520529</v>
      </c>
      <c r="E2732" s="90">
        <f t="shared" si="128"/>
        <v>96.984631039295408</v>
      </c>
      <c r="F2732" s="50">
        <f>'貼り付けシート（日射量等）'!G2729/3.6*10^3</f>
        <v>797.22222222222229</v>
      </c>
      <c r="G2732" s="50">
        <f>'貼り付けシート（日射量等）'!H2729/3.6*10^3</f>
        <v>99.999999999999986</v>
      </c>
      <c r="H2732" s="91">
        <f>RADIANS('貼り付けシート（日射量等）'!I2729)</f>
        <v>0.6544984694978736</v>
      </c>
      <c r="I2732" s="91">
        <f>IF('貼り付けシート（日射量等）'!J2729&lt;0,RADIANS(360+('貼り付けシート（日射量等）'!J2729)),RADIANS('貼り付けシート（日射量等）'!J2729))</f>
        <v>1.2845623294678266</v>
      </c>
    </row>
    <row r="2733" spans="1:9">
      <c r="A2733" s="20">
        <v>41753</v>
      </c>
      <c r="B2733" s="35" t="s">
        <v>375</v>
      </c>
      <c r="C2733" s="90">
        <f t="shared" si="126"/>
        <v>365.13014090090218</v>
      </c>
      <c r="D2733" s="90">
        <f t="shared" si="127"/>
        <v>251.98140468839088</v>
      </c>
      <c r="E2733" s="90">
        <f t="shared" si="128"/>
        <v>113.14873621251131</v>
      </c>
      <c r="F2733" s="50">
        <f>'貼り付けシート（日射量等）'!G2730/3.6*10^3</f>
        <v>566.66666666666663</v>
      </c>
      <c r="G2733" s="50">
        <f>'貼り付けシート（日射量等）'!H2730/3.6*10^3</f>
        <v>116.66666666666666</v>
      </c>
      <c r="H2733" s="91">
        <f>RADIANS('貼り付けシート（日射量等）'!I2730)</f>
        <v>0.4590215932745087</v>
      </c>
      <c r="I2733" s="91">
        <f>IF('貼り付けシート（日射量等）'!J2730&lt;0,RADIANS(360+('貼り付けシート（日射量等）'!J2730)),RADIANS('貼り付けシート（日射量等）'!J2730))</f>
        <v>1.4782938764391971</v>
      </c>
    </row>
    <row r="2734" spans="1:9">
      <c r="A2734" s="20">
        <v>41753</v>
      </c>
      <c r="B2734" s="35" t="s">
        <v>376</v>
      </c>
      <c r="C2734" s="90">
        <f t="shared" si="126"/>
        <v>101.97890576863868</v>
      </c>
      <c r="D2734" s="90">
        <f t="shared" si="127"/>
        <v>23.8523974314285</v>
      </c>
      <c r="E2734" s="90">
        <f t="shared" si="128"/>
        <v>78.126508337210183</v>
      </c>
      <c r="F2734" s="50">
        <f>'貼り付けシート（日射量等）'!G2731/3.6*10^3</f>
        <v>111.11111111111111</v>
      </c>
      <c r="G2734" s="50">
        <f>'貼り付けシート（日射量等）'!H2731/3.6*10^3</f>
        <v>80.555555555555543</v>
      </c>
      <c r="H2734" s="91">
        <f>RADIANS('貼り付けシート（日射量等）'!I2731)</f>
        <v>0.2583087292951608</v>
      </c>
      <c r="I2734" s="91">
        <f>IF('貼り付けシート（日射量等）'!J2731&lt;0,RADIANS(360+('貼り付けシート（日射量等）'!J2731)),RADIANS('貼り付けシート（日射量等）'!J2731))</f>
        <v>1.6475908138826472</v>
      </c>
    </row>
    <row r="2735" spans="1:9">
      <c r="A2735" s="20">
        <v>41753</v>
      </c>
      <c r="B2735" s="35" t="s">
        <v>377</v>
      </c>
      <c r="C2735" s="90">
        <f t="shared" si="126"/>
        <v>16.164105173215905</v>
      </c>
      <c r="D2735" s="90">
        <f t="shared" si="127"/>
        <v>-3.0748720491245787</v>
      </c>
      <c r="E2735" s="90">
        <f t="shared" si="128"/>
        <v>16.164105173215905</v>
      </c>
      <c r="F2735" s="50">
        <f>'貼り付けシート（日射量等）'!G2732/3.6*10^3</f>
        <v>127.77777777777777</v>
      </c>
      <c r="G2735" s="50">
        <f>'貼り付けシート（日射量等）'!H2732/3.6*10^3</f>
        <v>16.666666666666668</v>
      </c>
      <c r="H2735" s="91">
        <f>RADIANS('貼り付けシート（日射量等）'!I2732)</f>
        <v>6.1086523819801536E-2</v>
      </c>
      <c r="I2735" s="91">
        <f>IF('貼り付けシート（日射量等）'!J2732&lt;0,RADIANS(360+('貼り付けシート（日射量等）'!J2732)),RADIANS('貼り付けシート（日射量等）'!J2732))</f>
        <v>1.8116517635701139</v>
      </c>
    </row>
    <row r="2736" spans="1:9">
      <c r="A2736" s="20">
        <v>41753</v>
      </c>
      <c r="B2736" s="35" t="s">
        <v>378</v>
      </c>
      <c r="C2736" s="90">
        <f t="shared" si="126"/>
        <v>0</v>
      </c>
      <c r="D2736" s="90">
        <f t="shared" si="127"/>
        <v>0</v>
      </c>
      <c r="E2736" s="90">
        <f t="shared" si="128"/>
        <v>0</v>
      </c>
      <c r="F2736" s="50">
        <f>'貼り付けシート（日射量等）'!G2733/3.6*10^3</f>
        <v>0</v>
      </c>
      <c r="G2736" s="50">
        <f>'貼り付けシート（日射量等）'!H2733/3.6*10^3</f>
        <v>0</v>
      </c>
      <c r="H2736" s="91">
        <f>RADIANS('貼り付けシート（日射量等）'!I2733)</f>
        <v>0</v>
      </c>
      <c r="I2736" s="91">
        <f>IF('貼り付けシート（日射量等）'!J2733&lt;0,RADIANS(360+('貼り付けシート（日射量等）'!J2733)),RADIANS('貼り付けシート（日射量等）'!J2733))</f>
        <v>0</v>
      </c>
    </row>
    <row r="2737" spans="1:9">
      <c r="A2737" s="20">
        <v>41753</v>
      </c>
      <c r="B2737" s="35" t="s">
        <v>379</v>
      </c>
      <c r="C2737" s="90">
        <f t="shared" si="126"/>
        <v>0</v>
      </c>
      <c r="D2737" s="90">
        <f t="shared" si="127"/>
        <v>0</v>
      </c>
      <c r="E2737" s="90">
        <f t="shared" si="128"/>
        <v>0</v>
      </c>
      <c r="F2737" s="50">
        <f>'貼り付けシート（日射量等）'!G2734/3.6*10^3</f>
        <v>0</v>
      </c>
      <c r="G2737" s="50">
        <f>'貼り付けシート（日射量等）'!H2734/3.6*10^3</f>
        <v>0</v>
      </c>
      <c r="H2737" s="91">
        <f>RADIANS('貼り付けシート（日射量等）'!I2734)</f>
        <v>0</v>
      </c>
      <c r="I2737" s="91">
        <f>IF('貼り付けシート（日射量等）'!J2734&lt;0,RADIANS(360+('貼り付けシート（日射量等）'!J2734)),RADIANS('貼り付けシート（日射量等）'!J2734))</f>
        <v>0</v>
      </c>
    </row>
    <row r="2738" spans="1:9">
      <c r="A2738" s="20">
        <v>41753</v>
      </c>
      <c r="B2738" s="35" t="s">
        <v>380</v>
      </c>
      <c r="C2738" s="90">
        <f t="shared" si="126"/>
        <v>0</v>
      </c>
      <c r="D2738" s="90">
        <f t="shared" si="127"/>
        <v>0</v>
      </c>
      <c r="E2738" s="90">
        <f t="shared" si="128"/>
        <v>0</v>
      </c>
      <c r="F2738" s="50">
        <f>'貼り付けシート（日射量等）'!G2735/3.6*10^3</f>
        <v>0</v>
      </c>
      <c r="G2738" s="50">
        <f>'貼り付けシート（日射量等）'!H2735/3.6*10^3</f>
        <v>0</v>
      </c>
      <c r="H2738" s="91">
        <f>RADIANS('貼り付けシート（日射量等）'!I2735)</f>
        <v>0</v>
      </c>
      <c r="I2738" s="91">
        <f>IF('貼り付けシート（日射量等）'!J2735&lt;0,RADIANS(360+('貼り付けシート（日射量等）'!J2735)),RADIANS('貼り付けシート（日射量等）'!J2735))</f>
        <v>0</v>
      </c>
    </row>
    <row r="2739" spans="1:9">
      <c r="A2739" s="20">
        <v>41753</v>
      </c>
      <c r="B2739" s="35" t="s">
        <v>381</v>
      </c>
      <c r="C2739" s="90">
        <f t="shared" si="126"/>
        <v>0</v>
      </c>
      <c r="D2739" s="90">
        <f t="shared" si="127"/>
        <v>0</v>
      </c>
      <c r="E2739" s="90">
        <f t="shared" si="128"/>
        <v>0</v>
      </c>
      <c r="F2739" s="50">
        <f>'貼り付けシート（日射量等）'!G2736/3.6*10^3</f>
        <v>0</v>
      </c>
      <c r="G2739" s="50">
        <f>'貼り付けシート（日射量等）'!H2736/3.6*10^3</f>
        <v>0</v>
      </c>
      <c r="H2739" s="91">
        <f>RADIANS('貼り付けシート（日射量等）'!I2736)</f>
        <v>0</v>
      </c>
      <c r="I2739" s="91">
        <f>IF('貼り付けシート（日射量等）'!J2736&lt;0,RADIANS(360+('貼り付けシート（日射量等）'!J2736)),RADIANS('貼り付けシート（日射量等）'!J2736))</f>
        <v>0</v>
      </c>
    </row>
    <row r="2740" spans="1:9">
      <c r="A2740" s="20">
        <v>41753</v>
      </c>
      <c r="B2740" s="35" t="s">
        <v>382</v>
      </c>
      <c r="C2740" s="90">
        <f t="shared" si="126"/>
        <v>0</v>
      </c>
      <c r="D2740" s="90">
        <f t="shared" si="127"/>
        <v>0</v>
      </c>
      <c r="E2740" s="90">
        <f t="shared" si="128"/>
        <v>0</v>
      </c>
      <c r="F2740" s="50">
        <f>'貼り付けシート（日射量等）'!G2737/3.6*10^3</f>
        <v>0</v>
      </c>
      <c r="G2740" s="50">
        <f>'貼り付けシート（日射量等）'!H2737/3.6*10^3</f>
        <v>0</v>
      </c>
      <c r="H2740" s="91">
        <f>RADIANS('貼り付けシート（日射量等）'!I2737)</f>
        <v>0</v>
      </c>
      <c r="I2740" s="91">
        <f>IF('貼り付けシート（日射量等）'!J2737&lt;0,RADIANS(360+('貼り付けシート（日射量等）'!J2737)),RADIANS('貼り付けシート（日射量等）'!J2737))</f>
        <v>0</v>
      </c>
    </row>
    <row r="2741" spans="1:9">
      <c r="A2741" s="20">
        <v>41753</v>
      </c>
      <c r="B2741" s="35" t="s">
        <v>383</v>
      </c>
      <c r="C2741" s="90">
        <f t="shared" si="126"/>
        <v>0</v>
      </c>
      <c r="D2741" s="90">
        <f t="shared" si="127"/>
        <v>0</v>
      </c>
      <c r="E2741" s="90">
        <f t="shared" si="128"/>
        <v>0</v>
      </c>
      <c r="F2741" s="50">
        <f>'貼り付けシート（日射量等）'!G2738/3.6*10^3</f>
        <v>0</v>
      </c>
      <c r="G2741" s="50">
        <f>'貼り付けシート（日射量等）'!H2738/3.6*10^3</f>
        <v>0</v>
      </c>
      <c r="H2741" s="91">
        <f>RADIANS('貼り付けシート（日射量等）'!I2738)</f>
        <v>0</v>
      </c>
      <c r="I2741" s="91">
        <f>IF('貼り付けシート（日射量等）'!J2738&lt;0,RADIANS(360+('貼り付けシート（日射量等）'!J2738)),RADIANS('貼り付けシート（日射量等）'!J2738))</f>
        <v>0</v>
      </c>
    </row>
    <row r="2742" spans="1:9">
      <c r="A2742" s="20">
        <v>41754</v>
      </c>
      <c r="B2742" s="35" t="s">
        <v>360</v>
      </c>
      <c r="C2742" s="90">
        <f t="shared" si="126"/>
        <v>0</v>
      </c>
      <c r="D2742" s="90">
        <f t="shared" si="127"/>
        <v>0</v>
      </c>
      <c r="E2742" s="90">
        <f t="shared" si="128"/>
        <v>0</v>
      </c>
      <c r="F2742" s="50">
        <f>'貼り付けシート（日射量等）'!G2739/3.6*10^3</f>
        <v>0</v>
      </c>
      <c r="G2742" s="50">
        <f>'貼り付けシート（日射量等）'!H2739/3.6*10^3</f>
        <v>0</v>
      </c>
      <c r="H2742" s="91">
        <f>RADIANS('貼り付けシート（日射量等）'!I2739)</f>
        <v>0</v>
      </c>
      <c r="I2742" s="91">
        <f>IF('貼り付けシート（日射量等）'!J2739&lt;0,RADIANS(360+('貼り付けシート（日射量等）'!J2739)),RADIANS('貼り付けシート（日射量等）'!J2739))</f>
        <v>0</v>
      </c>
    </row>
    <row r="2743" spans="1:9">
      <c r="A2743" s="20">
        <v>41754</v>
      </c>
      <c r="B2743" s="35" t="s">
        <v>361</v>
      </c>
      <c r="C2743" s="90">
        <f t="shared" si="126"/>
        <v>0</v>
      </c>
      <c r="D2743" s="90">
        <f t="shared" si="127"/>
        <v>0</v>
      </c>
      <c r="E2743" s="90">
        <f t="shared" si="128"/>
        <v>0</v>
      </c>
      <c r="F2743" s="50">
        <f>'貼り付けシート（日射量等）'!G2740/3.6*10^3</f>
        <v>0</v>
      </c>
      <c r="G2743" s="50">
        <f>'貼り付けシート（日射量等）'!H2740/3.6*10^3</f>
        <v>0</v>
      </c>
      <c r="H2743" s="91">
        <f>RADIANS('貼り付けシート（日射量等）'!I2740)</f>
        <v>0</v>
      </c>
      <c r="I2743" s="91">
        <f>IF('貼り付けシート（日射量等）'!J2740&lt;0,RADIANS(360+('貼り付けシート（日射量等）'!J2740)),RADIANS('貼り付けシート（日射量等）'!J2740))</f>
        <v>0</v>
      </c>
    </row>
    <row r="2744" spans="1:9">
      <c r="A2744" s="20">
        <v>41754</v>
      </c>
      <c r="B2744" s="35" t="s">
        <v>362</v>
      </c>
      <c r="C2744" s="90">
        <f t="shared" si="126"/>
        <v>0</v>
      </c>
      <c r="D2744" s="90">
        <f t="shared" si="127"/>
        <v>0</v>
      </c>
      <c r="E2744" s="90">
        <f t="shared" si="128"/>
        <v>0</v>
      </c>
      <c r="F2744" s="50">
        <f>'貼り付けシート（日射量等）'!G2741/3.6*10^3</f>
        <v>0</v>
      </c>
      <c r="G2744" s="50">
        <f>'貼り付けシート（日射量等）'!H2741/3.6*10^3</f>
        <v>0</v>
      </c>
      <c r="H2744" s="91">
        <f>RADIANS('貼り付けシート（日射量等）'!I2741)</f>
        <v>0</v>
      </c>
      <c r="I2744" s="91">
        <f>IF('貼り付けシート（日射量等）'!J2741&lt;0,RADIANS(360+('貼り付けシート（日射量等）'!J2741)),RADIANS('貼り付けシート（日射量等）'!J2741))</f>
        <v>0</v>
      </c>
    </row>
    <row r="2745" spans="1:9">
      <c r="A2745" s="20">
        <v>41754</v>
      </c>
      <c r="B2745" s="35" t="s">
        <v>363</v>
      </c>
      <c r="C2745" s="90">
        <f t="shared" si="126"/>
        <v>0</v>
      </c>
      <c r="D2745" s="90">
        <f t="shared" si="127"/>
        <v>0</v>
      </c>
      <c r="E2745" s="90">
        <f t="shared" si="128"/>
        <v>0</v>
      </c>
      <c r="F2745" s="50">
        <f>'貼り付けシート（日射量等）'!G2742/3.6*10^3</f>
        <v>0</v>
      </c>
      <c r="G2745" s="50">
        <f>'貼り付けシート（日射量等）'!H2742/3.6*10^3</f>
        <v>0</v>
      </c>
      <c r="H2745" s="91">
        <f>RADIANS('貼り付けシート（日射量等）'!I2742)</f>
        <v>0</v>
      </c>
      <c r="I2745" s="91">
        <f>IF('貼り付けシート（日射量等）'!J2742&lt;0,RADIANS(360+('貼り付けシート（日射量等）'!J2742)),RADIANS('貼り付けシート（日射量等）'!J2742))</f>
        <v>0</v>
      </c>
    </row>
    <row r="2746" spans="1:9">
      <c r="A2746" s="20">
        <v>41754</v>
      </c>
      <c r="B2746" s="35" t="s">
        <v>364</v>
      </c>
      <c r="C2746" s="90">
        <f t="shared" si="126"/>
        <v>10.776070115477269</v>
      </c>
      <c r="D2746" s="90">
        <f t="shared" si="127"/>
        <v>-2.3632681403835551</v>
      </c>
      <c r="E2746" s="90">
        <f t="shared" si="128"/>
        <v>10.776070115477269</v>
      </c>
      <c r="F2746" s="50">
        <f>'貼り付けシート（日射量等）'!G2743/3.6*10^3</f>
        <v>38.888888888888893</v>
      </c>
      <c r="G2746" s="50">
        <f>'貼り付けシート（日射量等）'!H2743/3.6*10^3</f>
        <v>11.111111111111111</v>
      </c>
      <c r="H2746" s="91">
        <f>RADIANS('貼り付けシート（日射量等）'!I2743)</f>
        <v>3.3161255787892259E-2</v>
      </c>
      <c r="I2746" s="91">
        <f>IF('貼り付けシート（日射量等）'!J2743&lt;0,RADIANS(360+('貼り付けシート（日射量等）'!J2743)),RADIANS('貼り付けシート（日射量等）'!J2743))</f>
        <v>4.4401176170735743</v>
      </c>
    </row>
    <row r="2747" spans="1:9">
      <c r="A2747" s="20">
        <v>41754</v>
      </c>
      <c r="B2747" s="35" t="s">
        <v>365</v>
      </c>
      <c r="C2747" s="90">
        <f t="shared" si="126"/>
        <v>78.096078318205755</v>
      </c>
      <c r="D2747" s="90">
        <f t="shared" si="127"/>
        <v>13.439657625342132</v>
      </c>
      <c r="E2747" s="90">
        <f t="shared" si="128"/>
        <v>64.65642069286362</v>
      </c>
      <c r="F2747" s="50">
        <f>'貼り付けシート（日射量等）'!G2744/3.6*10^3</f>
        <v>75</v>
      </c>
      <c r="G2747" s="50">
        <f>'貼り付けシート（日射量等）'!H2744/3.6*10^3</f>
        <v>66.666666666666671</v>
      </c>
      <c r="H2747" s="91">
        <f>RADIANS('貼り付けシート（日射量等）'!I2744)</f>
        <v>0.23038346126325149</v>
      </c>
      <c r="I2747" s="91">
        <f>IF('貼り付けシート（日射量等）'!J2744&lt;0,RADIANS(360+('貼り付けシート（日射量等）'!J2744)),RADIANS('貼り付けシート（日射量等）'!J2744))</f>
        <v>4.6059238960130351</v>
      </c>
    </row>
    <row r="2748" spans="1:9">
      <c r="A2748" s="20">
        <v>41754</v>
      </c>
      <c r="B2748" s="35" t="s">
        <v>366</v>
      </c>
      <c r="C2748" s="90">
        <f t="shared" si="126"/>
        <v>296.66129981062693</v>
      </c>
      <c r="D2748" s="90">
        <f t="shared" si="127"/>
        <v>164.65444089603042</v>
      </c>
      <c r="E2748" s="90">
        <f t="shared" si="128"/>
        <v>132.00685891459653</v>
      </c>
      <c r="F2748" s="50">
        <f>'貼り付けシート（日射量等）'!G2745/3.6*10^3</f>
        <v>399.99999999999994</v>
      </c>
      <c r="G2748" s="50">
        <f>'貼り付けシート（日射量等）'!H2745/3.6*10^3</f>
        <v>136.11111111111109</v>
      </c>
      <c r="H2748" s="91">
        <f>RADIANS('貼り付けシート（日射量等）'!I2745)</f>
        <v>0.43109632524259939</v>
      </c>
      <c r="I2748" s="91">
        <f>IF('貼り付けシート（日射量等）'!J2745&lt;0,RADIANS(360+('貼り付けシート（日射量等）'!J2745)),RADIANS('貼り付けシート（日射量等）'!J2745))</f>
        <v>4.773475504204491</v>
      </c>
    </row>
    <row r="2749" spans="1:9">
      <c r="A2749" s="20">
        <v>41754</v>
      </c>
      <c r="B2749" s="35" t="s">
        <v>367</v>
      </c>
      <c r="C2749" s="90">
        <f t="shared" si="126"/>
        <v>228.20601319356149</v>
      </c>
      <c r="D2749" s="90">
        <f t="shared" si="127"/>
        <v>39.624786172709292</v>
      </c>
      <c r="E2749" s="90">
        <f t="shared" si="128"/>
        <v>188.5812270208522</v>
      </c>
      <c r="F2749" s="50">
        <f>'貼り付けシート（日射量等）'!G2746/3.6*10^3</f>
        <v>63.888888888888886</v>
      </c>
      <c r="G2749" s="50">
        <f>'貼り付けシート（日射量等）'!H2746/3.6*10^3</f>
        <v>194.44444444444443</v>
      </c>
      <c r="H2749" s="91">
        <f>RADIANS('貼り付けシート（日射量等）'!I2746)</f>
        <v>0.62831853071795862</v>
      </c>
      <c r="I2749" s="91">
        <f>IF('貼り付けシート（日射量等）'!J2746&lt;0,RADIANS(360+('貼り付けシート（日射量等）'!J2746)),RADIANS('貼り付けシート（日射量等）'!J2746))</f>
        <v>4.9602257341678841</v>
      </c>
    </row>
    <row r="2750" spans="1:9">
      <c r="A2750" s="20">
        <v>41754</v>
      </c>
      <c r="B2750" s="35" t="s">
        <v>368</v>
      </c>
      <c r="C2750" s="90">
        <f t="shared" si="126"/>
        <v>258.81199485979431</v>
      </c>
      <c r="D2750" s="90">
        <f t="shared" si="127"/>
        <v>35.208539963641002</v>
      </c>
      <c r="E2750" s="90">
        <f t="shared" si="128"/>
        <v>223.60345489615332</v>
      </c>
      <c r="F2750" s="50">
        <f>'貼り付けシート（日射量等）'!G2747/3.6*10^3</f>
        <v>44.444444444444443</v>
      </c>
      <c r="G2750" s="50">
        <f>'貼り付けシート（日射量等）'!H2747/3.6*10^3</f>
        <v>230.55555555555554</v>
      </c>
      <c r="H2750" s="91">
        <f>RADIANS('貼り付けシート（日射量等）'!I2747)</f>
        <v>0.81506876068135192</v>
      </c>
      <c r="I2750" s="91">
        <f>IF('貼り付けシート（日射量等）'!J2747&lt;0,RADIANS(360+('貼り付けシート（日射量等）'!J2747)),RADIANS('貼り付けシート（日射量等）'!J2747))</f>
        <v>5.1923545246831306</v>
      </c>
    </row>
    <row r="2751" spans="1:9">
      <c r="A2751" s="20">
        <v>41754</v>
      </c>
      <c r="B2751" s="35" t="s">
        <v>369</v>
      </c>
      <c r="C2751" s="90">
        <f t="shared" si="126"/>
        <v>304.54485161611842</v>
      </c>
      <c r="D2751" s="90">
        <f t="shared" si="127"/>
        <v>43.225151315794591</v>
      </c>
      <c r="E2751" s="90">
        <f t="shared" si="128"/>
        <v>261.3197003003238</v>
      </c>
      <c r="F2751" s="50">
        <f>'貼り付けシート（日射量等）'!G2748/3.6*10^3</f>
        <v>47.222222222222221</v>
      </c>
      <c r="G2751" s="50">
        <f>'貼り付けシート（日射量等）'!H2748/3.6*10^3</f>
        <v>269.44444444444446</v>
      </c>
      <c r="H2751" s="91">
        <f>RADIANS('貼り付けシート（日射量等）'!I2748)</f>
        <v>0.97563905186483024</v>
      </c>
      <c r="I2751" s="91">
        <f>IF('貼り付けシート（日射量等）'!J2748&lt;0,RADIANS(360+('貼り付けシート（日射量等）'!J2748)),RADIANS('貼り付けシート（日射量等）'!J2748))</f>
        <v>5.5100044485460984</v>
      </c>
    </row>
    <row r="2752" spans="1:9">
      <c r="A2752" s="20">
        <v>41754</v>
      </c>
      <c r="B2752" s="35" t="s">
        <v>370</v>
      </c>
      <c r="C2752" s="90">
        <f t="shared" si="126"/>
        <v>489.19925374602428</v>
      </c>
      <c r="D2752" s="90">
        <f t="shared" si="127"/>
        <v>128.20090487753578</v>
      </c>
      <c r="E2752" s="90">
        <f t="shared" si="128"/>
        <v>360.99834886848851</v>
      </c>
      <c r="F2752" s="50">
        <f>'貼り付けシート（日射量等）'!G2749/3.6*10^3</f>
        <v>130.55555555555554</v>
      </c>
      <c r="G2752" s="50">
        <f>'貼り付けシート（日射量等）'!H2749/3.6*10^3</f>
        <v>372.22222222222223</v>
      </c>
      <c r="H2752" s="91">
        <f>RADIANS('貼り付けシート（日射量等）'!I2749)</f>
        <v>1.08035880698449</v>
      </c>
      <c r="I2752" s="91">
        <f>IF('貼り付けシート（日射量等）'!J2749&lt;0,RADIANS(360+('貼り付けシート（日射量等）'!J2749)),RADIANS('貼り付けシート（日射量等）'!J2749))</f>
        <v>5.9655353833166185</v>
      </c>
    </row>
    <row r="2753" spans="1:9">
      <c r="A2753" s="20">
        <v>41754</v>
      </c>
      <c r="B2753" s="35" t="s">
        <v>371</v>
      </c>
      <c r="C2753" s="90">
        <f t="shared" si="126"/>
        <v>383.68751501450646</v>
      </c>
      <c r="D2753" s="90">
        <f t="shared" si="127"/>
        <v>65.793446607927024</v>
      </c>
      <c r="E2753" s="90">
        <f t="shared" si="128"/>
        <v>317.89406840657944</v>
      </c>
      <c r="F2753" s="50">
        <f>'貼り付けシート（日射量等）'!G2750/3.6*10^3</f>
        <v>66.666666666666671</v>
      </c>
      <c r="G2753" s="50">
        <f>'貼り付けシート（日射量等）'!H2750/3.6*10^3</f>
        <v>327.77777777777777</v>
      </c>
      <c r="H2753" s="91">
        <f>RADIANS('貼り付けシート（日射量等）'!I2750)</f>
        <v>1.0890854532444616</v>
      </c>
      <c r="I2753" s="91">
        <f>IF('貼り付けシート（日射量等）'!J2750&lt;0,RADIANS(360+('貼り付けシート（日射量等）'!J2750)),RADIANS('貼り付けシート（日射量等）'!J2750))</f>
        <v>0.23387411976724015</v>
      </c>
    </row>
    <row r="2754" spans="1:9">
      <c r="A2754" s="20">
        <v>41754</v>
      </c>
      <c r="B2754" s="35" t="s">
        <v>372</v>
      </c>
      <c r="C2754" s="90">
        <f t="shared" si="126"/>
        <v>671.77656455955787</v>
      </c>
      <c r="D2754" s="90">
        <f t="shared" si="127"/>
        <v>351.18847862410911</v>
      </c>
      <c r="E2754" s="90">
        <f t="shared" si="128"/>
        <v>320.58808593544876</v>
      </c>
      <c r="F2754" s="50">
        <f>'貼り付けシート（日射量等）'!G2751/3.6*10^3</f>
        <v>377.77777777777777</v>
      </c>
      <c r="G2754" s="50">
        <f>'貼り付けシート（日射量等）'!H2751/3.6*10^3</f>
        <v>330.55555555555554</v>
      </c>
      <c r="H2754" s="91">
        <f>RADIANS('貼り付けシート（日射量等）'!I2751)</f>
        <v>0.99658300288876223</v>
      </c>
      <c r="I2754" s="91">
        <f>IF('貼り付けシート（日射量等）'!J2751&lt;0,RADIANS(360+('貼り付けシート（日射量等）'!J2751)),RADIANS('貼り付けシート（日射量等）'!J2751))</f>
        <v>0.71209433481368645</v>
      </c>
    </row>
    <row r="2755" spans="1:9">
      <c r="A2755" s="20">
        <v>41754</v>
      </c>
      <c r="B2755" s="35" t="s">
        <v>373</v>
      </c>
      <c r="C2755" s="90">
        <f t="shared" si="126"/>
        <v>685.56602201326791</v>
      </c>
      <c r="D2755" s="90">
        <f t="shared" si="127"/>
        <v>475.43265476146121</v>
      </c>
      <c r="E2755" s="90">
        <f t="shared" si="128"/>
        <v>210.13336725180676</v>
      </c>
      <c r="F2755" s="50">
        <f>'貼り付けシート（日射量等）'!G2752/3.6*10^3</f>
        <v>583.33333333333337</v>
      </c>
      <c r="G2755" s="50">
        <f>'貼り付けシート（日射量等）'!H2752/3.6*10^3</f>
        <v>216.66666666666669</v>
      </c>
      <c r="H2755" s="91">
        <f>RADIANS('貼り付けシート（日射量等）'!I2752)</f>
        <v>0.84299402871326112</v>
      </c>
      <c r="I2755" s="91">
        <f>IF('貼り付けシート（日射量等）'!J2752&lt;0,RADIANS(360+('貼り付けシート（日射量等）'!J2752)),RADIANS('貼り付けシート（日射量等）'!J2752))</f>
        <v>1.0489428804485921</v>
      </c>
    </row>
    <row r="2756" spans="1:9">
      <c r="A2756" s="20">
        <v>41754</v>
      </c>
      <c r="B2756" s="35" t="s">
        <v>374</v>
      </c>
      <c r="C2756" s="90">
        <f t="shared" si="126"/>
        <v>463.50573046830448</v>
      </c>
      <c r="D2756" s="90">
        <f t="shared" si="127"/>
        <v>250.67834568762839</v>
      </c>
      <c r="E2756" s="90">
        <f t="shared" si="128"/>
        <v>212.82738478067606</v>
      </c>
      <c r="F2756" s="50">
        <f>'貼り付けシート（日射量等）'!G2753/3.6*10^3</f>
        <v>386.11111111111109</v>
      </c>
      <c r="G2756" s="50">
        <f>'貼り付けシート（日射量等）'!H2753/3.6*10^3</f>
        <v>219.44444444444443</v>
      </c>
      <c r="H2756" s="91">
        <f>RADIANS('貼り付けシート（日射量等）'!I2753)</f>
        <v>0.65798912800186227</v>
      </c>
      <c r="I2756" s="91">
        <f>IF('貼り付けシート（日射量等）'!J2753&lt;0,RADIANS(360+('貼り付けシート（日射量等）'!J2753)),RADIANS('貼り付けシート（日射量等）'!J2753))</f>
        <v>1.2915436464758039</v>
      </c>
    </row>
    <row r="2757" spans="1:9">
      <c r="A2757" s="20">
        <v>41754</v>
      </c>
      <c r="B2757" s="35" t="s">
        <v>375</v>
      </c>
      <c r="C2757" s="90">
        <f t="shared" si="126"/>
        <v>294.09942496786709</v>
      </c>
      <c r="D2757" s="90">
        <f t="shared" si="127"/>
        <v>143.23444335118535</v>
      </c>
      <c r="E2757" s="90">
        <f t="shared" si="128"/>
        <v>150.86498161668177</v>
      </c>
      <c r="F2757" s="50">
        <f>'貼り付けシート（日射量等）'!G2754/3.6*10^3</f>
        <v>322.22222222222217</v>
      </c>
      <c r="G2757" s="50">
        <f>'貼り付けシート（日射量等）'!H2754/3.6*10^3</f>
        <v>155.55555555555557</v>
      </c>
      <c r="H2757" s="91">
        <f>RADIANS('貼り付けシート（日射量等）'!I2754)</f>
        <v>0.46076692252650298</v>
      </c>
      <c r="I2757" s="91">
        <f>IF('貼り付けシート（日射量等）'!J2754&lt;0,RADIANS(360+('貼り付けシート（日射量等）'!J2754)),RADIANS('貼り付けシート（日射量等）'!J2754))</f>
        <v>1.4835298641951802</v>
      </c>
    </row>
    <row r="2758" spans="1:9">
      <c r="A2758" s="20">
        <v>41754</v>
      </c>
      <c r="B2758" s="35" t="s">
        <v>376</v>
      </c>
      <c r="C2758" s="90">
        <f t="shared" si="126"/>
        <v>100.94135389454101</v>
      </c>
      <c r="D2758" s="90">
        <f t="shared" si="127"/>
        <v>22.814845557330827</v>
      </c>
      <c r="E2758" s="90">
        <f t="shared" si="128"/>
        <v>78.126508337210183</v>
      </c>
      <c r="F2758" s="50">
        <f>'貼り付けシート（日射量等）'!G2755/3.6*10^3</f>
        <v>105.55555555555556</v>
      </c>
      <c r="G2758" s="50">
        <f>'貼り付けシート（日射量等）'!H2755/3.6*10^3</f>
        <v>80.555555555555543</v>
      </c>
      <c r="H2758" s="91">
        <f>RADIANS('貼り付けシート（日射量等）'!I2755)</f>
        <v>0.26179938779914941</v>
      </c>
      <c r="I2758" s="91">
        <f>IF('貼り付けシート（日射量等）'!J2755&lt;0,RADIANS(360+('貼り付けシート（日射量等）'!J2755)),RADIANS('貼り付けシート（日射量等）'!J2755))</f>
        <v>1.65282680163863</v>
      </c>
    </row>
    <row r="2759" spans="1:9">
      <c r="A2759" s="20">
        <v>41754</v>
      </c>
      <c r="B2759" s="35" t="s">
        <v>377</v>
      </c>
      <c r="C2759" s="90">
        <f t="shared" ref="C2759:C2822" si="129">IF(D2759&lt;0,E2759,D2759+E2759)</f>
        <v>16.164105173215905</v>
      </c>
      <c r="D2759" s="90">
        <f t="shared" ref="D2759:D2822" si="130">F2759*(SIN(H2759)*COS($O$5)+COS(H2759)*SIN($O$5)*COS($O$4-I2759))</f>
        <v>-1.3129103229059047</v>
      </c>
      <c r="E2759" s="90">
        <f t="shared" ref="E2759:E2822" si="131">G2759*(1+COS($O$5))/2</f>
        <v>16.164105173215905</v>
      </c>
      <c r="F2759" s="50">
        <f>'貼り付けシート（日射量等）'!G2756/3.6*10^3</f>
        <v>58.333333333333329</v>
      </c>
      <c r="G2759" s="50">
        <f>'貼り付けシート（日射量等）'!H2756/3.6*10^3</f>
        <v>16.666666666666668</v>
      </c>
      <c r="H2759" s="91">
        <f>RADIANS('貼り付けシート（日射量等）'!I2756)</f>
        <v>6.45771823237902E-2</v>
      </c>
      <c r="I2759" s="91">
        <f>IF('貼り付けシート（日射量等）'!J2756&lt;0,RADIANS(360+('貼り付けシート（日射量等）'!J2756)),RADIANS('貼り付けシート（日射量等）'!J2756))</f>
        <v>1.816887751326097</v>
      </c>
    </row>
    <row r="2760" spans="1:9">
      <c r="A2760" s="20">
        <v>41754</v>
      </c>
      <c r="B2760" s="35" t="s">
        <v>378</v>
      </c>
      <c r="C2760" s="90">
        <f t="shared" si="129"/>
        <v>0</v>
      </c>
      <c r="D2760" s="90">
        <f t="shared" si="130"/>
        <v>0</v>
      </c>
      <c r="E2760" s="90">
        <f t="shared" si="131"/>
        <v>0</v>
      </c>
      <c r="F2760" s="50">
        <f>'貼り付けシート（日射量等）'!G2757/3.6*10^3</f>
        <v>0</v>
      </c>
      <c r="G2760" s="50">
        <f>'貼り付けシート（日射量等）'!H2757/3.6*10^3</f>
        <v>0</v>
      </c>
      <c r="H2760" s="91">
        <f>RADIANS('貼り付けシート（日射量等）'!I2757)</f>
        <v>0</v>
      </c>
      <c r="I2760" s="91">
        <f>IF('貼り付けシート（日射量等）'!J2757&lt;0,RADIANS(360+('貼り付けシート（日射量等）'!J2757)),RADIANS('貼り付けシート（日射量等）'!J2757))</f>
        <v>0</v>
      </c>
    </row>
    <row r="2761" spans="1:9">
      <c r="A2761" s="20">
        <v>41754</v>
      </c>
      <c r="B2761" s="35" t="s">
        <v>379</v>
      </c>
      <c r="C2761" s="90">
        <f t="shared" si="129"/>
        <v>0</v>
      </c>
      <c r="D2761" s="90">
        <f t="shared" si="130"/>
        <v>0</v>
      </c>
      <c r="E2761" s="90">
        <f t="shared" si="131"/>
        <v>0</v>
      </c>
      <c r="F2761" s="50">
        <f>'貼り付けシート（日射量等）'!G2758/3.6*10^3</f>
        <v>0</v>
      </c>
      <c r="G2761" s="50">
        <f>'貼り付けシート（日射量等）'!H2758/3.6*10^3</f>
        <v>0</v>
      </c>
      <c r="H2761" s="91">
        <f>RADIANS('貼り付けシート（日射量等）'!I2758)</f>
        <v>0</v>
      </c>
      <c r="I2761" s="91">
        <f>IF('貼り付けシート（日射量等）'!J2758&lt;0,RADIANS(360+('貼り付けシート（日射量等）'!J2758)),RADIANS('貼り付けシート（日射量等）'!J2758))</f>
        <v>0</v>
      </c>
    </row>
    <row r="2762" spans="1:9">
      <c r="A2762" s="20">
        <v>41754</v>
      </c>
      <c r="B2762" s="35" t="s">
        <v>380</v>
      </c>
      <c r="C2762" s="90">
        <f t="shared" si="129"/>
        <v>0</v>
      </c>
      <c r="D2762" s="90">
        <f t="shared" si="130"/>
        <v>0</v>
      </c>
      <c r="E2762" s="90">
        <f t="shared" si="131"/>
        <v>0</v>
      </c>
      <c r="F2762" s="50">
        <f>'貼り付けシート（日射量等）'!G2759/3.6*10^3</f>
        <v>0</v>
      </c>
      <c r="G2762" s="50">
        <f>'貼り付けシート（日射量等）'!H2759/3.6*10^3</f>
        <v>0</v>
      </c>
      <c r="H2762" s="91">
        <f>RADIANS('貼り付けシート（日射量等）'!I2759)</f>
        <v>0</v>
      </c>
      <c r="I2762" s="91">
        <f>IF('貼り付けシート（日射量等）'!J2759&lt;0,RADIANS(360+('貼り付けシート（日射量等）'!J2759)),RADIANS('貼り付けシート（日射量等）'!J2759))</f>
        <v>0</v>
      </c>
    </row>
    <row r="2763" spans="1:9">
      <c r="A2763" s="20">
        <v>41754</v>
      </c>
      <c r="B2763" s="35" t="s">
        <v>381</v>
      </c>
      <c r="C2763" s="90">
        <f t="shared" si="129"/>
        <v>0</v>
      </c>
      <c r="D2763" s="90">
        <f t="shared" si="130"/>
        <v>0</v>
      </c>
      <c r="E2763" s="90">
        <f t="shared" si="131"/>
        <v>0</v>
      </c>
      <c r="F2763" s="50">
        <f>'貼り付けシート（日射量等）'!G2760/3.6*10^3</f>
        <v>0</v>
      </c>
      <c r="G2763" s="50">
        <f>'貼り付けシート（日射量等）'!H2760/3.6*10^3</f>
        <v>0</v>
      </c>
      <c r="H2763" s="91">
        <f>RADIANS('貼り付けシート（日射量等）'!I2760)</f>
        <v>0</v>
      </c>
      <c r="I2763" s="91">
        <f>IF('貼り付けシート（日射量等）'!J2760&lt;0,RADIANS(360+('貼り付けシート（日射量等）'!J2760)),RADIANS('貼り付けシート（日射量等）'!J2760))</f>
        <v>0</v>
      </c>
    </row>
    <row r="2764" spans="1:9">
      <c r="A2764" s="20">
        <v>41754</v>
      </c>
      <c r="B2764" s="35" t="s">
        <v>382</v>
      </c>
      <c r="C2764" s="90">
        <f t="shared" si="129"/>
        <v>0</v>
      </c>
      <c r="D2764" s="90">
        <f t="shared" si="130"/>
        <v>0</v>
      </c>
      <c r="E2764" s="90">
        <f t="shared" si="131"/>
        <v>0</v>
      </c>
      <c r="F2764" s="50">
        <f>'貼り付けシート（日射量等）'!G2761/3.6*10^3</f>
        <v>0</v>
      </c>
      <c r="G2764" s="50">
        <f>'貼り付けシート（日射量等）'!H2761/3.6*10^3</f>
        <v>0</v>
      </c>
      <c r="H2764" s="91">
        <f>RADIANS('貼り付けシート（日射量等）'!I2761)</f>
        <v>0</v>
      </c>
      <c r="I2764" s="91">
        <f>IF('貼り付けシート（日射量等）'!J2761&lt;0,RADIANS(360+('貼り付けシート（日射量等）'!J2761)),RADIANS('貼り付けシート（日射量等）'!J2761))</f>
        <v>0</v>
      </c>
    </row>
    <row r="2765" spans="1:9">
      <c r="A2765" s="20">
        <v>41754</v>
      </c>
      <c r="B2765" s="35" t="s">
        <v>383</v>
      </c>
      <c r="C2765" s="90">
        <f t="shared" si="129"/>
        <v>0</v>
      </c>
      <c r="D2765" s="90">
        <f t="shared" si="130"/>
        <v>0</v>
      </c>
      <c r="E2765" s="90">
        <f t="shared" si="131"/>
        <v>0</v>
      </c>
      <c r="F2765" s="50">
        <f>'貼り付けシート（日射量等）'!G2762/3.6*10^3</f>
        <v>0</v>
      </c>
      <c r="G2765" s="50">
        <f>'貼り付けシート（日射量等）'!H2762/3.6*10^3</f>
        <v>0</v>
      </c>
      <c r="H2765" s="91">
        <f>RADIANS('貼り付けシート（日射量等）'!I2762)</f>
        <v>0</v>
      </c>
      <c r="I2765" s="91">
        <f>IF('貼り付けシート（日射量等）'!J2762&lt;0,RADIANS(360+('貼り付けシート（日射量等）'!J2762)),RADIANS('貼り付けシート（日射量等）'!J2762))</f>
        <v>0</v>
      </c>
    </row>
    <row r="2766" spans="1:9">
      <c r="A2766" s="20">
        <v>41755</v>
      </c>
      <c r="B2766" s="35" t="s">
        <v>360</v>
      </c>
      <c r="C2766" s="90">
        <f t="shared" si="129"/>
        <v>0</v>
      </c>
      <c r="D2766" s="90">
        <f t="shared" si="130"/>
        <v>0</v>
      </c>
      <c r="E2766" s="90">
        <f t="shared" si="131"/>
        <v>0</v>
      </c>
      <c r="F2766" s="50">
        <f>'貼り付けシート（日射量等）'!G2763/3.6*10^3</f>
        <v>0</v>
      </c>
      <c r="G2766" s="50">
        <f>'貼り付けシート（日射量等）'!H2763/3.6*10^3</f>
        <v>0</v>
      </c>
      <c r="H2766" s="91">
        <f>RADIANS('貼り付けシート（日射量等）'!I2763)</f>
        <v>0</v>
      </c>
      <c r="I2766" s="91">
        <f>IF('貼り付けシート（日射量等）'!J2763&lt;0,RADIANS(360+('貼り付けシート（日射量等）'!J2763)),RADIANS('貼り付けシート（日射量等）'!J2763))</f>
        <v>0</v>
      </c>
    </row>
    <row r="2767" spans="1:9">
      <c r="A2767" s="20">
        <v>41755</v>
      </c>
      <c r="B2767" s="35" t="s">
        <v>361</v>
      </c>
      <c r="C2767" s="90">
        <f t="shared" si="129"/>
        <v>0</v>
      </c>
      <c r="D2767" s="90">
        <f t="shared" si="130"/>
        <v>0</v>
      </c>
      <c r="E2767" s="90">
        <f t="shared" si="131"/>
        <v>0</v>
      </c>
      <c r="F2767" s="50">
        <f>'貼り付けシート（日射量等）'!G2764/3.6*10^3</f>
        <v>0</v>
      </c>
      <c r="G2767" s="50">
        <f>'貼り付けシート（日射量等）'!H2764/3.6*10^3</f>
        <v>0</v>
      </c>
      <c r="H2767" s="91">
        <f>RADIANS('貼り付けシート（日射量等）'!I2764)</f>
        <v>0</v>
      </c>
      <c r="I2767" s="91">
        <f>IF('貼り付けシート（日射量等）'!J2764&lt;0,RADIANS(360+('貼り付けシート（日射量等）'!J2764)),RADIANS('貼り付けシート（日射量等）'!J2764))</f>
        <v>0</v>
      </c>
    </row>
    <row r="2768" spans="1:9">
      <c r="A2768" s="20">
        <v>41755</v>
      </c>
      <c r="B2768" s="35" t="s">
        <v>362</v>
      </c>
      <c r="C2768" s="90">
        <f t="shared" si="129"/>
        <v>0</v>
      </c>
      <c r="D2768" s="90">
        <f t="shared" si="130"/>
        <v>0</v>
      </c>
      <c r="E2768" s="90">
        <f t="shared" si="131"/>
        <v>0</v>
      </c>
      <c r="F2768" s="50">
        <f>'貼り付けシート（日射量等）'!G2765/3.6*10^3</f>
        <v>0</v>
      </c>
      <c r="G2768" s="50">
        <f>'貼り付けシート（日射量等）'!H2765/3.6*10^3</f>
        <v>0</v>
      </c>
      <c r="H2768" s="91">
        <f>RADIANS('貼り付けシート（日射量等）'!I2765)</f>
        <v>0</v>
      </c>
      <c r="I2768" s="91">
        <f>IF('貼り付けシート（日射量等）'!J2765&lt;0,RADIANS(360+('貼り付けシート（日射量等）'!J2765)),RADIANS('貼り付けシート（日射量等）'!J2765))</f>
        <v>0</v>
      </c>
    </row>
    <row r="2769" spans="1:9">
      <c r="A2769" s="20">
        <v>41755</v>
      </c>
      <c r="B2769" s="35" t="s">
        <v>363</v>
      </c>
      <c r="C2769" s="90">
        <f t="shared" si="129"/>
        <v>0</v>
      </c>
      <c r="D2769" s="90">
        <f t="shared" si="130"/>
        <v>0</v>
      </c>
      <c r="E2769" s="90">
        <f t="shared" si="131"/>
        <v>0</v>
      </c>
      <c r="F2769" s="50">
        <f>'貼り付けシート（日射量等）'!G2766/3.6*10^3</f>
        <v>0</v>
      </c>
      <c r="G2769" s="50">
        <f>'貼り付けシート（日射量等）'!H2766/3.6*10^3</f>
        <v>0</v>
      </c>
      <c r="H2769" s="91">
        <f>RADIANS('貼り付けシート（日射量等）'!I2766)</f>
        <v>0</v>
      </c>
      <c r="I2769" s="91">
        <f>IF('貼り付けシート（日射量等）'!J2766&lt;0,RADIANS(360+('貼り付けシート（日射量等）'!J2766)),RADIANS('貼り付けシート（日射量等）'!J2766))</f>
        <v>0</v>
      </c>
    </row>
    <row r="2770" spans="1:9">
      <c r="A2770" s="20">
        <v>41755</v>
      </c>
      <c r="B2770" s="35" t="s">
        <v>364</v>
      </c>
      <c r="C2770" s="90">
        <f t="shared" si="129"/>
        <v>5.3880350577386347</v>
      </c>
      <c r="D2770" s="90">
        <f t="shared" si="130"/>
        <v>-0.15828874177232469</v>
      </c>
      <c r="E2770" s="90">
        <f t="shared" si="131"/>
        <v>5.3880350577386347</v>
      </c>
      <c r="F2770" s="50">
        <f>'貼り付けシート（日射量等）'!G2767/3.6*10^3</f>
        <v>2.7777777777777777</v>
      </c>
      <c r="G2770" s="50">
        <f>'貼り付けシート（日射量等）'!H2767/3.6*10^3</f>
        <v>5.5555555555555554</v>
      </c>
      <c r="H2770" s="91">
        <f>RADIANS('貼り付けシート（日射量等）'!I2767)</f>
        <v>3.8397243543875255E-2</v>
      </c>
      <c r="I2770" s="91">
        <f>IF('貼り付けシート（日射量等）'!J2767&lt;0,RADIANS(360+('貼り付けシート（日射量等）'!J2767)),RADIANS('貼り付けシート（日射量等）'!J2767))</f>
        <v>4.4366269585695859</v>
      </c>
    </row>
    <row r="2771" spans="1:9">
      <c r="A2771" s="20">
        <v>41755</v>
      </c>
      <c r="B2771" s="35" t="s">
        <v>365</v>
      </c>
      <c r="C2771" s="90">
        <f t="shared" si="129"/>
        <v>27.943981310522144</v>
      </c>
      <c r="D2771" s="90">
        <f t="shared" si="130"/>
        <v>1.0038060218289708</v>
      </c>
      <c r="E2771" s="90">
        <f t="shared" si="131"/>
        <v>26.940175288693172</v>
      </c>
      <c r="F2771" s="50">
        <f>'貼り付けシート（日射量等）'!G2768/3.6*10^3</f>
        <v>5.5555555555555554</v>
      </c>
      <c r="G2771" s="50">
        <f>'貼り付けシート（日射量等）'!H2768/3.6*10^3</f>
        <v>27.777777777777779</v>
      </c>
      <c r="H2771" s="91">
        <f>RADIANS('貼り付けシート（日射量等）'!I2768)</f>
        <v>0.23387411976724015</v>
      </c>
      <c r="I2771" s="91">
        <f>IF('貼り付けシート（日射量等）'!J2768&lt;0,RADIANS(360+('貼り付けシート（日射量等）'!J2768)),RADIANS('貼り付けシート（日射量等）'!J2768))</f>
        <v>4.6006879082570533</v>
      </c>
    </row>
    <row r="2772" spans="1:9">
      <c r="A2772" s="20">
        <v>41755</v>
      </c>
      <c r="B2772" s="35" t="s">
        <v>366</v>
      </c>
      <c r="C2772" s="90">
        <f t="shared" si="129"/>
        <v>55.027466141305524</v>
      </c>
      <c r="D2772" s="90">
        <f t="shared" si="130"/>
        <v>1.1471155639191772</v>
      </c>
      <c r="E2772" s="90">
        <f t="shared" si="131"/>
        <v>53.880350577386345</v>
      </c>
      <c r="F2772" s="50">
        <f>'貼り付けシート（日射量等）'!G2769/3.6*10^3</f>
        <v>2.7777777777777777</v>
      </c>
      <c r="G2772" s="50">
        <f>'貼り付けシート（日射量等）'!H2769/3.6*10^3</f>
        <v>55.555555555555557</v>
      </c>
      <c r="H2772" s="91">
        <f>RADIANS('貼り付けシート（日射量等）'!I2769)</f>
        <v>0.43458698374658805</v>
      </c>
      <c r="I2772" s="91">
        <f>IF('貼り付けシート（日射量等）'!J2769&lt;0,RADIANS(360+('貼り付けシート（日射量等）'!J2769)),RADIANS('貼り付けシート（日射量等）'!J2769))</f>
        <v>4.7682395164485083</v>
      </c>
    </row>
    <row r="2773" spans="1:9">
      <c r="A2773" s="20">
        <v>41755</v>
      </c>
      <c r="B2773" s="35" t="s">
        <v>367</v>
      </c>
      <c r="C2773" s="90">
        <f t="shared" si="129"/>
        <v>123.71418735534982</v>
      </c>
      <c r="D2773" s="90">
        <f t="shared" si="130"/>
        <v>5.1774160850998614</v>
      </c>
      <c r="E2773" s="90">
        <f t="shared" si="131"/>
        <v>118.53677127024996</v>
      </c>
      <c r="F2773" s="50">
        <f>'貼り付けシート（日射量等）'!G2770/3.6*10^3</f>
        <v>8.3333333333333339</v>
      </c>
      <c r="G2773" s="50">
        <f>'貼り付けシート（日射量等）'!H2770/3.6*10^3</f>
        <v>122.22222222222221</v>
      </c>
      <c r="H2773" s="91">
        <f>RADIANS('貼り付けシート（日射量等）'!I2770)</f>
        <v>0.6318091892219474</v>
      </c>
      <c r="I2773" s="91">
        <f>IF('貼り付けシート（日射量等）'!J2770&lt;0,RADIANS(360+('貼り付けシート（日射量等）'!J2770)),RADIANS('貼り付けシート（日射量等）'!J2770))</f>
        <v>4.9549897464119015</v>
      </c>
    </row>
    <row r="2774" spans="1:9">
      <c r="A2774" s="20">
        <v>41755</v>
      </c>
      <c r="B2774" s="35" t="s">
        <v>368</v>
      </c>
      <c r="C2774" s="90">
        <f t="shared" si="129"/>
        <v>211.61079649211612</v>
      </c>
      <c r="D2774" s="90">
        <f t="shared" si="130"/>
        <v>17.641534413525303</v>
      </c>
      <c r="E2774" s="90">
        <f t="shared" si="131"/>
        <v>193.96926207859082</v>
      </c>
      <c r="F2774" s="50">
        <f>'貼り付けシート（日射量等）'!G2771/3.6*10^3</f>
        <v>22.222222222222221</v>
      </c>
      <c r="G2774" s="50">
        <f>'貼り付けシート（日射量等）'!H2771/3.6*10^3</f>
        <v>199.99999999999997</v>
      </c>
      <c r="H2774" s="91">
        <f>RADIANS('貼り付けシート（日射量等）'!I2771)</f>
        <v>0.82030474843733492</v>
      </c>
      <c r="I2774" s="91">
        <f>IF('貼り付けシート（日射量等）'!J2771&lt;0,RADIANS(360+('貼り付けシート（日射量等）'!J2771)),RADIANS('貼り付けシート（日射量等）'!J2771))</f>
        <v>5.1871185369271471</v>
      </c>
    </row>
    <row r="2775" spans="1:9">
      <c r="A2775" s="20">
        <v>41755</v>
      </c>
      <c r="B2775" s="35" t="s">
        <v>369</v>
      </c>
      <c r="C2775" s="90">
        <f t="shared" si="129"/>
        <v>182.00940896728363</v>
      </c>
      <c r="D2775" s="90">
        <f t="shared" si="130"/>
        <v>20.368357235124613</v>
      </c>
      <c r="E2775" s="90">
        <f t="shared" si="131"/>
        <v>161.64105173215901</v>
      </c>
      <c r="F2775" s="50">
        <f>'貼り付けシート（日射量等）'!G2772/3.6*10^3</f>
        <v>22.222222222222221</v>
      </c>
      <c r="G2775" s="50">
        <f>'貼り付けシート（日射量等）'!H2772/3.6*10^3</f>
        <v>166.66666666666666</v>
      </c>
      <c r="H2775" s="91">
        <f>RADIANS('貼り付けシート（日射量等）'!I2772)</f>
        <v>0.98087503962081324</v>
      </c>
      <c r="I2775" s="91">
        <f>IF('貼り付けシート（日射量等）'!J2772&lt;0,RADIANS(360+('貼り付けシート（日射量等）'!J2772)),RADIANS('貼り付けシート（日射量等）'!J2772))</f>
        <v>5.5065137900421099</v>
      </c>
    </row>
    <row r="2776" spans="1:9">
      <c r="A2776" s="20">
        <v>41755</v>
      </c>
      <c r="B2776" s="35" t="s">
        <v>370</v>
      </c>
      <c r="C2776" s="90">
        <f t="shared" si="129"/>
        <v>199.39367569614205</v>
      </c>
      <c r="D2776" s="90">
        <f t="shared" si="130"/>
        <v>2.7303960886819101</v>
      </c>
      <c r="E2776" s="90">
        <f t="shared" si="131"/>
        <v>196.66327960746014</v>
      </c>
      <c r="F2776" s="50">
        <f>'貼り付けシート（日射量等）'!G2773/3.6*10^3</f>
        <v>2.7777777777777777</v>
      </c>
      <c r="G2776" s="50">
        <f>'貼り付けシート（日射量等）'!H2773/3.6*10^3</f>
        <v>202.77777777777777</v>
      </c>
      <c r="H2776" s="91">
        <f>RADIANS('貼り付けシート（日射量等）'!I2773)</f>
        <v>1.0873401239924672</v>
      </c>
      <c r="I2776" s="91">
        <f>IF('貼り付けシート（日射量等）'!J2773&lt;0,RADIANS(360+('貼り付けシート（日射量等）'!J2773)),RADIANS('貼り付けシート（日射量等）'!J2773))</f>
        <v>5.9637900540646243</v>
      </c>
    </row>
    <row r="2777" spans="1:9">
      <c r="A2777" s="20">
        <v>41755</v>
      </c>
      <c r="B2777" s="35" t="s">
        <v>371</v>
      </c>
      <c r="C2777" s="90">
        <f t="shared" si="129"/>
        <v>272.43895956438877</v>
      </c>
      <c r="D2777" s="90">
        <f t="shared" si="130"/>
        <v>19.201311850672962</v>
      </c>
      <c r="E2777" s="90">
        <f t="shared" si="131"/>
        <v>253.2376477137158</v>
      </c>
      <c r="F2777" s="50">
        <f>'貼り付けシート（日射量等）'!G2774/3.6*10^3</f>
        <v>19.444444444444446</v>
      </c>
      <c r="G2777" s="50">
        <f>'貼り付けシート（日射量等）'!H2774/3.6*10^3</f>
        <v>261.11111111111109</v>
      </c>
      <c r="H2777" s="91">
        <f>RADIANS('貼り付けシート（日射量等）'!I2774)</f>
        <v>1.0943214410004447</v>
      </c>
      <c r="I2777" s="91">
        <f>IF('貼り付けシート（日射量等）'!J2774&lt;0,RADIANS(360+('貼り付けシート（日射量等）'!J2774)),RADIANS('貼り付けシート（日射量等）'!J2774))</f>
        <v>0.23736477827122882</v>
      </c>
    </row>
    <row r="2778" spans="1:9">
      <c r="A2778" s="20">
        <v>41755</v>
      </c>
      <c r="B2778" s="35" t="s">
        <v>372</v>
      </c>
      <c r="C2778" s="90">
        <f t="shared" si="129"/>
        <v>252.47269285115954</v>
      </c>
      <c r="D2778" s="90">
        <f t="shared" si="130"/>
        <v>18.093167839528938</v>
      </c>
      <c r="E2778" s="90">
        <f t="shared" si="131"/>
        <v>234.37952501163059</v>
      </c>
      <c r="F2778" s="50">
        <f>'貼り付けシート（日射量等）'!G2775/3.6*10^3</f>
        <v>19.444444444444446</v>
      </c>
      <c r="G2778" s="50">
        <f>'貼り付けシート（日射量等）'!H2775/3.6*10^3</f>
        <v>241.66666666666666</v>
      </c>
      <c r="H2778" s="91">
        <f>RADIANS('貼り付けシート（日射量等）'!I2775)</f>
        <v>1.0018189906447452</v>
      </c>
      <c r="I2778" s="91">
        <f>IF('貼り付けシート（日射量等）'!J2775&lt;0,RADIANS(360+('貼り付けシート（日射量等）'!J2775)),RADIANS('貼り付けシート（日射量等）'!J2775))</f>
        <v>0.71733032256966944</v>
      </c>
    </row>
    <row r="2779" spans="1:9">
      <c r="A2779" s="20">
        <v>41755</v>
      </c>
      <c r="B2779" s="35" t="s">
        <v>373</v>
      </c>
      <c r="C2779" s="90">
        <f t="shared" si="129"/>
        <v>402.36602024599284</v>
      </c>
      <c r="D2779" s="90">
        <f t="shared" si="130"/>
        <v>108.71810959923721</v>
      </c>
      <c r="E2779" s="90">
        <f t="shared" si="131"/>
        <v>293.64791064675563</v>
      </c>
      <c r="F2779" s="50">
        <f>'貼り付けシート（日射量等）'!G2776/3.6*10^3</f>
        <v>133.33333333333334</v>
      </c>
      <c r="G2779" s="50">
        <f>'貼り付けシート（日射量等）'!H2776/3.6*10^3</f>
        <v>302.77777777777783</v>
      </c>
      <c r="H2779" s="91">
        <f>RADIANS('貼り付けシート（日射量等）'!I2776)</f>
        <v>0.84648468721724979</v>
      </c>
      <c r="I2779" s="91">
        <f>IF('貼り付けシート（日射量等）'!J2776&lt;0,RADIANS(360+('貼り付けシート（日射量等）'!J2776)),RADIANS('貼り付けシート（日射量等）'!J2776))</f>
        <v>1.0559241974565694</v>
      </c>
    </row>
    <row r="2780" spans="1:9">
      <c r="A2780" s="20">
        <v>41755</v>
      </c>
      <c r="B2780" s="35" t="s">
        <v>374</v>
      </c>
      <c r="C2780" s="90">
        <f t="shared" si="129"/>
        <v>476.57872664931159</v>
      </c>
      <c r="D2780" s="90">
        <f t="shared" si="130"/>
        <v>269.13937692637415</v>
      </c>
      <c r="E2780" s="90">
        <f t="shared" si="131"/>
        <v>207.43934972293744</v>
      </c>
      <c r="F2780" s="50">
        <f>'貼り付けシート（日射量等）'!G2777/3.6*10^3</f>
        <v>413.88888888888886</v>
      </c>
      <c r="G2780" s="50">
        <f>'貼り付けシート（日射量等）'!H2777/3.6*10^3</f>
        <v>213.88888888888889</v>
      </c>
      <c r="H2780" s="91">
        <f>RADIANS('貼り付けシート（日射量等）'!I2777)</f>
        <v>0.66147978650585082</v>
      </c>
      <c r="I2780" s="91">
        <f>IF('貼り付けシート（日射量等）'!J2777&lt;0,RADIANS(360+('貼り付けシート（日射量等）'!J2777)),RADIANS('貼り付けシート（日射量等）'!J2777))</f>
        <v>1.2967796342317868</v>
      </c>
    </row>
    <row r="2781" spans="1:9">
      <c r="A2781" s="20">
        <v>41755</v>
      </c>
      <c r="B2781" s="35" t="s">
        <v>375</v>
      </c>
      <c r="C2781" s="90">
        <f t="shared" si="129"/>
        <v>192.75238847351221</v>
      </c>
      <c r="D2781" s="90">
        <f t="shared" si="130"/>
        <v>44.581424385699748</v>
      </c>
      <c r="E2781" s="90">
        <f t="shared" si="131"/>
        <v>148.17096408781248</v>
      </c>
      <c r="F2781" s="50">
        <f>'貼り付けシート（日射量等）'!G2778/3.6*10^3</f>
        <v>99.999999999999986</v>
      </c>
      <c r="G2781" s="50">
        <f>'貼り付けシート（日射量等）'!H2778/3.6*10^3</f>
        <v>152.7777777777778</v>
      </c>
      <c r="H2781" s="91">
        <f>RADIANS('貼り付けシート（日射量等）'!I2778)</f>
        <v>0.4642575810304917</v>
      </c>
      <c r="I2781" s="91">
        <f>IF('貼り付けシート（日射量等）'!J2778&lt;0,RADIANS(360+('貼り付けシート（日射量等）'!J2778)),RADIANS('貼り付けシート（日射量等）'!J2778))</f>
        <v>1.4887658519511631</v>
      </c>
    </row>
    <row r="2782" spans="1:9">
      <c r="A2782" s="20">
        <v>41755</v>
      </c>
      <c r="B2782" s="35" t="s">
        <v>376</v>
      </c>
      <c r="C2782" s="90">
        <f t="shared" si="129"/>
        <v>51.492515128682548</v>
      </c>
      <c r="D2782" s="90">
        <f t="shared" si="130"/>
        <v>3.0001996090348464</v>
      </c>
      <c r="E2782" s="90">
        <f t="shared" si="131"/>
        <v>48.492315519647704</v>
      </c>
      <c r="F2782" s="50">
        <f>'貼り付けシート（日射量等）'!G2779/3.6*10^3</f>
        <v>13.888888888888889</v>
      </c>
      <c r="G2782" s="50">
        <f>'貼り付けシート（日射量等）'!H2779/3.6*10^3</f>
        <v>49.999999999999993</v>
      </c>
      <c r="H2782" s="91">
        <f>RADIANS('貼り付けシート（日射量等）'!I2779)</f>
        <v>0.26354471705114374</v>
      </c>
      <c r="I2782" s="91">
        <f>IF('貼り付けシート（日射量等）'!J2779&lt;0,RADIANS(360+('貼り付けシート（日射量等）'!J2779)),RADIANS('貼り付けシート（日射量等）'!J2779))</f>
        <v>1.6580627893946132</v>
      </c>
    </row>
    <row r="2783" spans="1:9">
      <c r="A2783" s="20">
        <v>41755</v>
      </c>
      <c r="B2783" s="35" t="s">
        <v>377</v>
      </c>
      <c r="C2783" s="90">
        <f t="shared" si="129"/>
        <v>8.0820525866079524</v>
      </c>
      <c r="D2783" s="90">
        <f t="shared" si="130"/>
        <v>-0.11636953295421845</v>
      </c>
      <c r="E2783" s="90">
        <f t="shared" si="131"/>
        <v>8.0820525866079524</v>
      </c>
      <c r="F2783" s="50">
        <f>'貼り付けシート（日射量等）'!G2780/3.6*10^3</f>
        <v>5.5555555555555554</v>
      </c>
      <c r="G2783" s="50">
        <f>'貼り付けシート（日射量等）'!H2780/3.6*10^3</f>
        <v>8.3333333333333339</v>
      </c>
      <c r="H2783" s="91">
        <f>RADIANS('貼り付けシート（日射量等）'!I2780)</f>
        <v>6.806784082777885E-2</v>
      </c>
      <c r="I2783" s="91">
        <f>IF('貼り付けシート（日射量等）'!J2780&lt;0,RADIANS(360+('貼り付けシート（日射量等）'!J2780)),RADIANS('貼り付けシート（日射量等）'!J2780))</f>
        <v>1.8221237390820801</v>
      </c>
    </row>
    <row r="2784" spans="1:9">
      <c r="A2784" s="20">
        <v>41755</v>
      </c>
      <c r="B2784" s="35" t="s">
        <v>378</v>
      </c>
      <c r="C2784" s="90">
        <f t="shared" si="129"/>
        <v>0</v>
      </c>
      <c r="D2784" s="90">
        <f t="shared" si="130"/>
        <v>0</v>
      </c>
      <c r="E2784" s="90">
        <f t="shared" si="131"/>
        <v>0</v>
      </c>
      <c r="F2784" s="50">
        <f>'貼り付けシート（日射量等）'!G2781/3.6*10^3</f>
        <v>0</v>
      </c>
      <c r="G2784" s="50">
        <f>'貼り付けシート（日射量等）'!H2781/3.6*10^3</f>
        <v>0</v>
      </c>
      <c r="H2784" s="91">
        <f>RADIANS('貼り付けシート（日射量等）'!I2781)</f>
        <v>0</v>
      </c>
      <c r="I2784" s="91">
        <f>IF('貼り付けシート（日射量等）'!J2781&lt;0,RADIANS(360+('貼り付けシート（日射量等）'!J2781)),RADIANS('貼り付けシート（日射量等）'!J2781))</f>
        <v>0</v>
      </c>
    </row>
    <row r="2785" spans="1:9">
      <c r="A2785" s="20">
        <v>41755</v>
      </c>
      <c r="B2785" s="35" t="s">
        <v>379</v>
      </c>
      <c r="C2785" s="90">
        <f t="shared" si="129"/>
        <v>0</v>
      </c>
      <c r="D2785" s="90">
        <f t="shared" si="130"/>
        <v>0</v>
      </c>
      <c r="E2785" s="90">
        <f t="shared" si="131"/>
        <v>0</v>
      </c>
      <c r="F2785" s="50">
        <f>'貼り付けシート（日射量等）'!G2782/3.6*10^3</f>
        <v>0</v>
      </c>
      <c r="G2785" s="50">
        <f>'貼り付けシート（日射量等）'!H2782/3.6*10^3</f>
        <v>0</v>
      </c>
      <c r="H2785" s="91">
        <f>RADIANS('貼り付けシート（日射量等）'!I2782)</f>
        <v>0</v>
      </c>
      <c r="I2785" s="91">
        <f>IF('貼り付けシート（日射量等）'!J2782&lt;0,RADIANS(360+('貼り付けシート（日射量等）'!J2782)),RADIANS('貼り付けシート（日射量等）'!J2782))</f>
        <v>0</v>
      </c>
    </row>
    <row r="2786" spans="1:9">
      <c r="A2786" s="20">
        <v>41755</v>
      </c>
      <c r="B2786" s="35" t="s">
        <v>380</v>
      </c>
      <c r="C2786" s="90">
        <f t="shared" si="129"/>
        <v>0</v>
      </c>
      <c r="D2786" s="90">
        <f t="shared" si="130"/>
        <v>0</v>
      </c>
      <c r="E2786" s="90">
        <f t="shared" si="131"/>
        <v>0</v>
      </c>
      <c r="F2786" s="50">
        <f>'貼り付けシート（日射量等）'!G2783/3.6*10^3</f>
        <v>0</v>
      </c>
      <c r="G2786" s="50">
        <f>'貼り付けシート（日射量等）'!H2783/3.6*10^3</f>
        <v>0</v>
      </c>
      <c r="H2786" s="91">
        <f>RADIANS('貼り付けシート（日射量等）'!I2783)</f>
        <v>0</v>
      </c>
      <c r="I2786" s="91">
        <f>IF('貼り付けシート（日射量等）'!J2783&lt;0,RADIANS(360+('貼り付けシート（日射量等）'!J2783)),RADIANS('貼り付けシート（日射量等）'!J2783))</f>
        <v>0</v>
      </c>
    </row>
    <row r="2787" spans="1:9">
      <c r="A2787" s="20">
        <v>41755</v>
      </c>
      <c r="B2787" s="35" t="s">
        <v>381</v>
      </c>
      <c r="C2787" s="90">
        <f t="shared" si="129"/>
        <v>0</v>
      </c>
      <c r="D2787" s="90">
        <f t="shared" si="130"/>
        <v>0</v>
      </c>
      <c r="E2787" s="90">
        <f t="shared" si="131"/>
        <v>0</v>
      </c>
      <c r="F2787" s="50">
        <f>'貼り付けシート（日射量等）'!G2784/3.6*10^3</f>
        <v>0</v>
      </c>
      <c r="G2787" s="50">
        <f>'貼り付けシート（日射量等）'!H2784/3.6*10^3</f>
        <v>0</v>
      </c>
      <c r="H2787" s="91">
        <f>RADIANS('貼り付けシート（日射量等）'!I2784)</f>
        <v>0</v>
      </c>
      <c r="I2787" s="91">
        <f>IF('貼り付けシート（日射量等）'!J2784&lt;0,RADIANS(360+('貼り付けシート（日射量等）'!J2784)),RADIANS('貼り付けシート（日射量等）'!J2784))</f>
        <v>0</v>
      </c>
    </row>
    <row r="2788" spans="1:9">
      <c r="A2788" s="20">
        <v>41755</v>
      </c>
      <c r="B2788" s="35" t="s">
        <v>382</v>
      </c>
      <c r="C2788" s="90">
        <f t="shared" si="129"/>
        <v>0</v>
      </c>
      <c r="D2788" s="90">
        <f t="shared" si="130"/>
        <v>0</v>
      </c>
      <c r="E2788" s="90">
        <f t="shared" si="131"/>
        <v>0</v>
      </c>
      <c r="F2788" s="50">
        <f>'貼り付けシート（日射量等）'!G2785/3.6*10^3</f>
        <v>0</v>
      </c>
      <c r="G2788" s="50">
        <f>'貼り付けシート（日射量等）'!H2785/3.6*10^3</f>
        <v>0</v>
      </c>
      <c r="H2788" s="91">
        <f>RADIANS('貼り付けシート（日射量等）'!I2785)</f>
        <v>0</v>
      </c>
      <c r="I2788" s="91">
        <f>IF('貼り付けシート（日射量等）'!J2785&lt;0,RADIANS(360+('貼り付けシート（日射量等）'!J2785)),RADIANS('貼り付けシート（日射量等）'!J2785))</f>
        <v>0</v>
      </c>
    </row>
    <row r="2789" spans="1:9">
      <c r="A2789" s="20">
        <v>41755</v>
      </c>
      <c r="B2789" s="35" t="s">
        <v>383</v>
      </c>
      <c r="C2789" s="90">
        <f t="shared" si="129"/>
        <v>0</v>
      </c>
      <c r="D2789" s="90">
        <f t="shared" si="130"/>
        <v>0</v>
      </c>
      <c r="E2789" s="90">
        <f t="shared" si="131"/>
        <v>0</v>
      </c>
      <c r="F2789" s="50">
        <f>'貼り付けシート（日射量等）'!G2786/3.6*10^3</f>
        <v>0</v>
      </c>
      <c r="G2789" s="50">
        <f>'貼り付けシート（日射量等）'!H2786/3.6*10^3</f>
        <v>0</v>
      </c>
      <c r="H2789" s="91">
        <f>RADIANS('貼り付けシート（日射量等）'!I2786)</f>
        <v>0</v>
      </c>
      <c r="I2789" s="91">
        <f>IF('貼り付けシート（日射量等）'!J2786&lt;0,RADIANS(360+('貼り付けシート（日射量等）'!J2786)),RADIANS('貼り付けシート（日射量等）'!J2786))</f>
        <v>0</v>
      </c>
    </row>
    <row r="2790" spans="1:9">
      <c r="A2790" s="20">
        <v>41756</v>
      </c>
      <c r="B2790" s="35" t="s">
        <v>360</v>
      </c>
      <c r="C2790" s="90">
        <f t="shared" si="129"/>
        <v>0</v>
      </c>
      <c r="D2790" s="90">
        <f t="shared" si="130"/>
        <v>0</v>
      </c>
      <c r="E2790" s="90">
        <f t="shared" si="131"/>
        <v>0</v>
      </c>
      <c r="F2790" s="50">
        <f>'貼り付けシート（日射量等）'!G2787/3.6*10^3</f>
        <v>0</v>
      </c>
      <c r="G2790" s="50">
        <f>'貼り付けシート（日射量等）'!H2787/3.6*10^3</f>
        <v>0</v>
      </c>
      <c r="H2790" s="91">
        <f>RADIANS('貼り付けシート（日射量等）'!I2787)</f>
        <v>0</v>
      </c>
      <c r="I2790" s="91">
        <f>IF('貼り付けシート（日射量等）'!J2787&lt;0,RADIANS(360+('貼り付けシート（日射量等）'!J2787)),RADIANS('貼り付けシート（日射量等）'!J2787))</f>
        <v>0</v>
      </c>
    </row>
    <row r="2791" spans="1:9">
      <c r="A2791" s="20">
        <v>41756</v>
      </c>
      <c r="B2791" s="35" t="s">
        <v>361</v>
      </c>
      <c r="C2791" s="90">
        <f t="shared" si="129"/>
        <v>0</v>
      </c>
      <c r="D2791" s="90">
        <f t="shared" si="130"/>
        <v>0</v>
      </c>
      <c r="E2791" s="90">
        <f t="shared" si="131"/>
        <v>0</v>
      </c>
      <c r="F2791" s="50">
        <f>'貼り付けシート（日射量等）'!G2788/3.6*10^3</f>
        <v>0</v>
      </c>
      <c r="G2791" s="50">
        <f>'貼り付けシート（日射量等）'!H2788/3.6*10^3</f>
        <v>0</v>
      </c>
      <c r="H2791" s="91">
        <f>RADIANS('貼り付けシート（日射量等）'!I2788)</f>
        <v>0</v>
      </c>
      <c r="I2791" s="91">
        <f>IF('貼り付けシート（日射量等）'!J2788&lt;0,RADIANS(360+('貼り付けシート（日射量等）'!J2788)),RADIANS('貼り付けシート（日射量等）'!J2788))</f>
        <v>0</v>
      </c>
    </row>
    <row r="2792" spans="1:9">
      <c r="A2792" s="20">
        <v>41756</v>
      </c>
      <c r="B2792" s="35" t="s">
        <v>362</v>
      </c>
      <c r="C2792" s="90">
        <f t="shared" si="129"/>
        <v>0</v>
      </c>
      <c r="D2792" s="90">
        <f t="shared" si="130"/>
        <v>0</v>
      </c>
      <c r="E2792" s="90">
        <f t="shared" si="131"/>
        <v>0</v>
      </c>
      <c r="F2792" s="50">
        <f>'貼り付けシート（日射量等）'!G2789/3.6*10^3</f>
        <v>0</v>
      </c>
      <c r="G2792" s="50">
        <f>'貼り付けシート（日射量等）'!H2789/3.6*10^3</f>
        <v>0</v>
      </c>
      <c r="H2792" s="91">
        <f>RADIANS('貼り付けシート（日射量等）'!I2789)</f>
        <v>0</v>
      </c>
      <c r="I2792" s="91">
        <f>IF('貼り付けシート（日射量等）'!J2789&lt;0,RADIANS(360+('貼り付けシート（日射量等）'!J2789)),RADIANS('貼り付けシート（日射量等）'!J2789))</f>
        <v>0</v>
      </c>
    </row>
    <row r="2793" spans="1:9">
      <c r="A2793" s="20">
        <v>41756</v>
      </c>
      <c r="B2793" s="35" t="s">
        <v>363</v>
      </c>
      <c r="C2793" s="90">
        <f t="shared" si="129"/>
        <v>0</v>
      </c>
      <c r="D2793" s="90">
        <f t="shared" si="130"/>
        <v>0</v>
      </c>
      <c r="E2793" s="90">
        <f t="shared" si="131"/>
        <v>0</v>
      </c>
      <c r="F2793" s="50">
        <f>'貼り付けシート（日射量等）'!G2790/3.6*10^3</f>
        <v>0</v>
      </c>
      <c r="G2793" s="50">
        <f>'貼り付けシート（日射量等）'!H2790/3.6*10^3</f>
        <v>0</v>
      </c>
      <c r="H2793" s="91">
        <f>RADIANS('貼り付けシート（日射量等）'!I2790)</f>
        <v>0</v>
      </c>
      <c r="I2793" s="91">
        <f>IF('貼り付けシート（日射量等）'!J2790&lt;0,RADIANS(360+('貼り付けシート（日射量等）'!J2790)),RADIANS('貼り付けシート（日射量等）'!J2790))</f>
        <v>0</v>
      </c>
    </row>
    <row r="2794" spans="1:9">
      <c r="A2794" s="20">
        <v>41756</v>
      </c>
      <c r="B2794" s="35" t="s">
        <v>364</v>
      </c>
      <c r="C2794" s="90">
        <f t="shared" si="129"/>
        <v>13.470087644346586</v>
      </c>
      <c r="D2794" s="90">
        <f t="shared" si="130"/>
        <v>-3.8083743917595814</v>
      </c>
      <c r="E2794" s="90">
        <f t="shared" si="131"/>
        <v>13.470087644346586</v>
      </c>
      <c r="F2794" s="50">
        <f>'貼り付けシート（日射量等）'!G2791/3.6*10^3</f>
        <v>69.444444444444443</v>
      </c>
      <c r="G2794" s="50">
        <f>'貼り付けシート（日射量等）'!H2791/3.6*10^3</f>
        <v>13.888888888888889</v>
      </c>
      <c r="H2794" s="91">
        <f>RADIANS('貼り付けシート（日射量等）'!I2791)</f>
        <v>4.1887902047863905E-2</v>
      </c>
      <c r="I2794" s="91">
        <f>IF('貼り付けシート（日射量等）'!J2791&lt;0,RADIANS(360+('貼り付けシート（日射量等）'!J2791)),RADIANS('貼り付けシート（日射量等）'!J2791))</f>
        <v>4.4331363000655974</v>
      </c>
    </row>
    <row r="2795" spans="1:9">
      <c r="A2795" s="20">
        <v>41756</v>
      </c>
      <c r="B2795" s="35" t="s">
        <v>365</v>
      </c>
      <c r="C2795" s="90">
        <f t="shared" si="129"/>
        <v>87.968603730448962</v>
      </c>
      <c r="D2795" s="90">
        <f t="shared" si="130"/>
        <v>17.924147979846708</v>
      </c>
      <c r="E2795" s="90">
        <f t="shared" si="131"/>
        <v>70.044455750602253</v>
      </c>
      <c r="F2795" s="50">
        <f>'貼り付けシート（日射量等）'!G2792/3.6*10^3</f>
        <v>97.222222222222214</v>
      </c>
      <c r="G2795" s="50">
        <f>'貼り付けシート（日射量等）'!H2792/3.6*10^3</f>
        <v>72.222222222222229</v>
      </c>
      <c r="H2795" s="91">
        <f>RADIANS('貼り付けシート（日射量等）'!I2792)</f>
        <v>0.23911010752322315</v>
      </c>
      <c r="I2795" s="91">
        <f>IF('貼り付けシート（日射量等）'!J2792&lt;0,RADIANS(360+('貼り付けシート（日射量等）'!J2792)),RADIANS('貼り付けシート（日射量等）'!J2792))</f>
        <v>4.597197249753064</v>
      </c>
    </row>
    <row r="2796" spans="1:9">
      <c r="A2796" s="20">
        <v>41756</v>
      </c>
      <c r="B2796" s="35" t="s">
        <v>366</v>
      </c>
      <c r="C2796" s="90">
        <f t="shared" si="129"/>
        <v>148.12303076626125</v>
      </c>
      <c r="D2796" s="90">
        <f t="shared" si="130"/>
        <v>24.198224438272671</v>
      </c>
      <c r="E2796" s="90">
        <f t="shared" si="131"/>
        <v>123.92480632798859</v>
      </c>
      <c r="F2796" s="50">
        <f>'貼り付けシート（日射量等）'!G2793/3.6*10^3</f>
        <v>58.333333333333329</v>
      </c>
      <c r="G2796" s="50">
        <f>'貼り付けシート（日射量等）'!H2793/3.6*10^3</f>
        <v>127.77777777777777</v>
      </c>
      <c r="H2796" s="91">
        <f>RADIANS('貼り付けシート（日射量等）'!I2793)</f>
        <v>0.43807764225057672</v>
      </c>
      <c r="I2796" s="91">
        <f>IF('貼り付けシート（日射量等）'!J2793&lt;0,RADIANS(360+('貼り付けシート（日射量等）'!J2793)),RADIANS('貼り付けシート（日射量等）'!J2793))</f>
        <v>4.7647488579445199</v>
      </c>
    </row>
    <row r="2797" spans="1:9">
      <c r="A2797" s="20">
        <v>41756</v>
      </c>
      <c r="B2797" s="35" t="s">
        <v>367</v>
      </c>
      <c r="C2797" s="90">
        <f t="shared" si="129"/>
        <v>252.28571370655908</v>
      </c>
      <c r="D2797" s="90">
        <f t="shared" si="130"/>
        <v>50.234399041360284</v>
      </c>
      <c r="E2797" s="90">
        <f t="shared" si="131"/>
        <v>202.05131466519879</v>
      </c>
      <c r="F2797" s="50">
        <f>'貼り付けシート（日射量等）'!G2794/3.6*10^3</f>
        <v>80.555555555555543</v>
      </c>
      <c r="G2797" s="50">
        <f>'貼り付けシート（日射量等）'!H2794/3.6*10^3</f>
        <v>208.33333333333331</v>
      </c>
      <c r="H2797" s="91">
        <f>RADIANS('貼り付けシート（日射量等）'!I2794)</f>
        <v>0.63704517697793028</v>
      </c>
      <c r="I2797" s="91">
        <f>IF('貼り付けシート（日射量等）'!J2794&lt;0,RADIANS(360+('貼り付けシート（日射量等）'!J2794)),RADIANS('貼り付けシート（日射量等）'!J2794))</f>
        <v>4.9497537586559188</v>
      </c>
    </row>
    <row r="2798" spans="1:9">
      <c r="A2798" s="20">
        <v>41756</v>
      </c>
      <c r="B2798" s="35" t="s">
        <v>368</v>
      </c>
      <c r="C2798" s="90">
        <f t="shared" si="129"/>
        <v>416.76848878541</v>
      </c>
      <c r="D2798" s="90">
        <f t="shared" si="130"/>
        <v>125.81459566752372</v>
      </c>
      <c r="E2798" s="90">
        <f t="shared" si="131"/>
        <v>290.95389311788625</v>
      </c>
      <c r="F2798" s="50">
        <f>'貼り付けシート（日射量等）'!G2795/3.6*10^3</f>
        <v>158.33333333333331</v>
      </c>
      <c r="G2798" s="50">
        <f>'貼り付けシート（日射量等）'!H2795/3.6*10^3</f>
        <v>300</v>
      </c>
      <c r="H2798" s="91">
        <f>RADIANS('貼り付けシート（日射量等）'!I2795)</f>
        <v>0.82379540694132358</v>
      </c>
      <c r="I2798" s="91">
        <f>IF('貼り付けシート（日射量等）'!J2795&lt;0,RADIANS(360+('貼り付けシート（日射量等）'!J2795)),RADIANS('貼り付けシート（日射量等）'!J2795))</f>
        <v>5.1818825491711644</v>
      </c>
    </row>
    <row r="2799" spans="1:9">
      <c r="A2799" s="20">
        <v>41756</v>
      </c>
      <c r="B2799" s="35" t="s">
        <v>369</v>
      </c>
      <c r="C2799" s="90">
        <f t="shared" si="129"/>
        <v>691.83168067452505</v>
      </c>
      <c r="D2799" s="90">
        <f t="shared" si="130"/>
        <v>387.40769991229229</v>
      </c>
      <c r="E2799" s="90">
        <f t="shared" si="131"/>
        <v>304.42398076223276</v>
      </c>
      <c r="F2799" s="50">
        <f>'貼り付けシート（日射量等）'!G2796/3.6*10^3</f>
        <v>422.22222222222223</v>
      </c>
      <c r="G2799" s="50">
        <f>'貼り付けシート（日射量等）'!H2796/3.6*10^3</f>
        <v>313.8888888888888</v>
      </c>
      <c r="H2799" s="91">
        <f>RADIANS('貼り付けシート（日射量等）'!I2796)</f>
        <v>0.98611102737679623</v>
      </c>
      <c r="I2799" s="91">
        <f>IF('貼り付けシート（日射量等）'!J2796&lt;0,RADIANS(360+('貼り付けシート（日射量等）'!J2796)),RADIANS('貼り付けシート（日射量等）'!J2796))</f>
        <v>5.5012778022861264</v>
      </c>
    </row>
    <row r="2800" spans="1:9">
      <c r="A2800" s="20">
        <v>41756</v>
      </c>
      <c r="B2800" s="35" t="s">
        <v>370</v>
      </c>
      <c r="C2800" s="90">
        <f t="shared" si="129"/>
        <v>929.22315599324725</v>
      </c>
      <c r="D2800" s="90">
        <f t="shared" si="130"/>
        <v>754.1120166167417</v>
      </c>
      <c r="E2800" s="90">
        <f t="shared" si="131"/>
        <v>175.11113937650561</v>
      </c>
      <c r="F2800" s="50">
        <f>'貼り付けシート（日射量等）'!G2797/3.6*10^3</f>
        <v>766.66666666666663</v>
      </c>
      <c r="G2800" s="50">
        <f>'貼り付けシート（日射量等）'!H2797/3.6*10^3</f>
        <v>180.55555555555554</v>
      </c>
      <c r="H2800" s="91">
        <f>RADIANS('貼り付けシート（日射量等）'!I2797)</f>
        <v>1.0925761117484503</v>
      </c>
      <c r="I2800" s="91">
        <f>IF('貼り付けシート（日射量等）'!J2797&lt;0,RADIANS(360+('貼り付けシート（日射量等）'!J2797)),RADIANS('貼り付けシート（日射量等）'!J2797))</f>
        <v>5.96204472481263</v>
      </c>
    </row>
    <row r="2801" spans="1:9">
      <c r="A2801" s="20">
        <v>41756</v>
      </c>
      <c r="B2801" s="35" t="s">
        <v>371</v>
      </c>
      <c r="C2801" s="90">
        <f t="shared" si="129"/>
        <v>932.47633240388814</v>
      </c>
      <c r="D2801" s="90">
        <f t="shared" si="130"/>
        <v>751.97715796964394</v>
      </c>
      <c r="E2801" s="90">
        <f t="shared" si="131"/>
        <v>180.49917443424425</v>
      </c>
      <c r="F2801" s="50">
        <f>'貼り付けシート（日射量等）'!G2798/3.6*10^3</f>
        <v>761.1111111111112</v>
      </c>
      <c r="G2801" s="50">
        <f>'貼り付けシート（日射量等）'!H2798/3.6*10^3</f>
        <v>186.11111111111111</v>
      </c>
      <c r="H2801" s="91">
        <f>RADIANS('貼り付けシート（日射量等）'!I2798)</f>
        <v>1.0995574287564276</v>
      </c>
      <c r="I2801" s="91">
        <f>IF('貼り付けシート（日射量等）'!J2798&lt;0,RADIANS(360+('貼り付けシート（日射量等）'!J2798)),RADIANS('貼り付けシート（日射量等）'!J2798))</f>
        <v>0.24260076602721181</v>
      </c>
    </row>
    <row r="2802" spans="1:9">
      <c r="A2802" s="20">
        <v>41756</v>
      </c>
      <c r="B2802" s="35" t="s">
        <v>372</v>
      </c>
      <c r="C2802" s="90">
        <f t="shared" si="129"/>
        <v>872.78338657613085</v>
      </c>
      <c r="D2802" s="90">
        <f t="shared" si="130"/>
        <v>705.7542997862331</v>
      </c>
      <c r="E2802" s="90">
        <f t="shared" si="131"/>
        <v>167.02908678989769</v>
      </c>
      <c r="F2802" s="50">
        <f>'貼り付けシート（日射量等）'!G2799/3.6*10^3</f>
        <v>758.33333333333326</v>
      </c>
      <c r="G2802" s="50">
        <f>'貼り付けシート（日射量等）'!H2799/3.6*10^3</f>
        <v>172.22222222222223</v>
      </c>
      <c r="H2802" s="91">
        <f>RADIANS('貼り付けシート（日射量等）'!I2799)</f>
        <v>1.0053096491487339</v>
      </c>
      <c r="I2802" s="91">
        <f>IF('貼り付けシート（日射量等）'!J2799&lt;0,RADIANS(360+('貼り付けシート（日射量等）'!J2799)),RADIANS('貼り付けシート（日射量等）'!J2799))</f>
        <v>0.72431163957764677</v>
      </c>
    </row>
    <row r="2803" spans="1:9">
      <c r="A2803" s="20">
        <v>41756</v>
      </c>
      <c r="B2803" s="35" t="s">
        <v>373</v>
      </c>
      <c r="C2803" s="90">
        <f t="shared" si="129"/>
        <v>759.80670276639103</v>
      </c>
      <c r="D2803" s="90">
        <f t="shared" si="130"/>
        <v>614.32975620744787</v>
      </c>
      <c r="E2803" s="90">
        <f t="shared" si="131"/>
        <v>145.47694655894313</v>
      </c>
      <c r="F2803" s="50">
        <f>'貼り付けシート（日射量等）'!G2800/3.6*10^3</f>
        <v>752.77777777777771</v>
      </c>
      <c r="G2803" s="50">
        <f>'貼り付けシート（日射量等）'!H2800/3.6*10^3</f>
        <v>150</v>
      </c>
      <c r="H2803" s="91">
        <f>RADIANS('貼り付けシート（日射量等）'!I2800)</f>
        <v>0.84997534572123856</v>
      </c>
      <c r="I2803" s="91">
        <f>IF('貼り付けシート（日射量等）'!J2800&lt;0,RADIANS(360+('貼り付けシート（日射量等）'!J2800)),RADIANS('貼り付けシート（日射量等）'!J2800))</f>
        <v>1.0611601852125523</v>
      </c>
    </row>
    <row r="2804" spans="1:9">
      <c r="A2804" s="20">
        <v>41756</v>
      </c>
      <c r="B2804" s="35" t="s">
        <v>374</v>
      </c>
      <c r="C2804" s="90">
        <f t="shared" si="129"/>
        <v>558.81099968992612</v>
      </c>
      <c r="D2804" s="90">
        <f t="shared" si="130"/>
        <v>405.25200054437511</v>
      </c>
      <c r="E2804" s="90">
        <f t="shared" si="131"/>
        <v>153.55899914555107</v>
      </c>
      <c r="F2804" s="50">
        <f>'貼り付けシート（日射量等）'!G2801/3.6*10^3</f>
        <v>622.22222222222229</v>
      </c>
      <c r="G2804" s="50">
        <f>'貼り付けシート（日射量等）'!H2801/3.6*10^3</f>
        <v>158.33333333333331</v>
      </c>
      <c r="H2804" s="91">
        <f>RADIANS('貼り付けシート（日射量等）'!I2801)</f>
        <v>0.66497044500983959</v>
      </c>
      <c r="I2804" s="91">
        <f>IF('貼り付けシート（日射量等）'!J2801&lt;0,RADIANS(360+('貼り付けシート（日射量等）'!J2801)),RADIANS('貼り付けシート（日射量等）'!J2801))</f>
        <v>1.3020156219877697</v>
      </c>
    </row>
    <row r="2805" spans="1:9">
      <c r="A2805" s="20">
        <v>41756</v>
      </c>
      <c r="B2805" s="35" t="s">
        <v>375</v>
      </c>
      <c r="C2805" s="90">
        <f t="shared" si="129"/>
        <v>180.04186748773179</v>
      </c>
      <c r="D2805" s="90">
        <f t="shared" si="130"/>
        <v>37.258938457657948</v>
      </c>
      <c r="E2805" s="90">
        <f t="shared" si="131"/>
        <v>142.78292903007383</v>
      </c>
      <c r="F2805" s="50">
        <f>'貼り付けシート（日射量等）'!G2802/3.6*10^3</f>
        <v>83.333333333333329</v>
      </c>
      <c r="G2805" s="50">
        <f>'貼り付けシート（日射量等）'!H2802/3.6*10^3</f>
        <v>147.22222222222223</v>
      </c>
      <c r="H2805" s="91">
        <f>RADIANS('貼り付けシート（日射量等）'!I2802)</f>
        <v>0.4677482395344803</v>
      </c>
      <c r="I2805" s="91">
        <f>IF('貼り付けシート（日射量等）'!J2802&lt;0,RADIANS(360+('貼り付けシート（日射量等）'!J2802)),RADIANS('貼り付けシート（日射量等）'!J2802))</f>
        <v>1.494001839707146</v>
      </c>
    </row>
    <row r="2806" spans="1:9">
      <c r="A2806" s="20">
        <v>41756</v>
      </c>
      <c r="B2806" s="35" t="s">
        <v>376</v>
      </c>
      <c r="C2806" s="90">
        <f t="shared" si="129"/>
        <v>86.633455592105975</v>
      </c>
      <c r="D2806" s="90">
        <f t="shared" si="130"/>
        <v>13.894982312634404</v>
      </c>
      <c r="E2806" s="90">
        <f t="shared" si="131"/>
        <v>72.738473279471563</v>
      </c>
      <c r="F2806" s="50">
        <f>'貼り付けシート（日射量等）'!G2803/3.6*10^3</f>
        <v>63.888888888888886</v>
      </c>
      <c r="G2806" s="50">
        <f>'貼り付けシート（日射量等）'!H2803/3.6*10^3</f>
        <v>75</v>
      </c>
      <c r="H2806" s="91">
        <f>RADIANS('貼り付けシート（日射量等）'!I2803)</f>
        <v>0.26703537555513246</v>
      </c>
      <c r="I2806" s="91">
        <f>IF('貼り付けシート（日射量等）'!J2803&lt;0,RADIANS(360+('貼り付けシート（日射量等）'!J2803)),RADIANS('貼り付けシート（日射量等）'!J2803))</f>
        <v>1.663298777150596</v>
      </c>
    </row>
    <row r="2807" spans="1:9">
      <c r="A2807" s="20">
        <v>41756</v>
      </c>
      <c r="B2807" s="35" t="s">
        <v>377</v>
      </c>
      <c r="C2807" s="90">
        <f t="shared" si="129"/>
        <v>16.164105173215905</v>
      </c>
      <c r="D2807" s="90">
        <f t="shared" si="130"/>
        <v>-1.3067286675688339</v>
      </c>
      <c r="E2807" s="90">
        <f t="shared" si="131"/>
        <v>16.164105173215905</v>
      </c>
      <c r="F2807" s="50">
        <f>'貼り付けシート（日射量等）'!G2804/3.6*10^3</f>
        <v>63.888888888888886</v>
      </c>
      <c r="G2807" s="50">
        <f>'貼り付けシート（日射量等）'!H2804/3.6*10^3</f>
        <v>16.666666666666668</v>
      </c>
      <c r="H2807" s="91">
        <f>RADIANS('貼り付けシート（日射量等）'!I2804)</f>
        <v>6.9813170079773182E-2</v>
      </c>
      <c r="I2807" s="91">
        <f>IF('貼り付けシート（日射量等）'!J2804&lt;0,RADIANS(360+('貼り付けシート（日射量等）'!J2804)),RADIANS('貼り付けシート（日射量等）'!J2804))</f>
        <v>1.8256143975860686</v>
      </c>
    </row>
    <row r="2808" spans="1:9">
      <c r="A2808" s="20">
        <v>41756</v>
      </c>
      <c r="B2808" s="35" t="s">
        <v>378</v>
      </c>
      <c r="C2808" s="90">
        <f t="shared" si="129"/>
        <v>0</v>
      </c>
      <c r="D2808" s="90">
        <f t="shared" si="130"/>
        <v>0</v>
      </c>
      <c r="E2808" s="90">
        <f t="shared" si="131"/>
        <v>0</v>
      </c>
      <c r="F2808" s="50">
        <f>'貼り付けシート（日射量等）'!G2805/3.6*10^3</f>
        <v>0</v>
      </c>
      <c r="G2808" s="50">
        <f>'貼り付けシート（日射量等）'!H2805/3.6*10^3</f>
        <v>0</v>
      </c>
      <c r="H2808" s="91">
        <f>RADIANS('貼り付けシート（日射量等）'!I2805)</f>
        <v>0</v>
      </c>
      <c r="I2808" s="91">
        <f>IF('貼り付けシート（日射量等）'!J2805&lt;0,RADIANS(360+('貼り付けシート（日射量等）'!J2805)),RADIANS('貼り付けシート（日射量等）'!J2805))</f>
        <v>0</v>
      </c>
    </row>
    <row r="2809" spans="1:9">
      <c r="A2809" s="20">
        <v>41756</v>
      </c>
      <c r="B2809" s="35" t="s">
        <v>379</v>
      </c>
      <c r="C2809" s="90">
        <f t="shared" si="129"/>
        <v>0</v>
      </c>
      <c r="D2809" s="90">
        <f t="shared" si="130"/>
        <v>0</v>
      </c>
      <c r="E2809" s="90">
        <f t="shared" si="131"/>
        <v>0</v>
      </c>
      <c r="F2809" s="50">
        <f>'貼り付けシート（日射量等）'!G2806/3.6*10^3</f>
        <v>0</v>
      </c>
      <c r="G2809" s="50">
        <f>'貼り付けシート（日射量等）'!H2806/3.6*10^3</f>
        <v>0</v>
      </c>
      <c r="H2809" s="91">
        <f>RADIANS('貼り付けシート（日射量等）'!I2806)</f>
        <v>0</v>
      </c>
      <c r="I2809" s="91">
        <f>IF('貼り付けシート（日射量等）'!J2806&lt;0,RADIANS(360+('貼り付けシート（日射量等）'!J2806)),RADIANS('貼り付けシート（日射量等）'!J2806))</f>
        <v>0</v>
      </c>
    </row>
    <row r="2810" spans="1:9">
      <c r="A2810" s="20">
        <v>41756</v>
      </c>
      <c r="B2810" s="35" t="s">
        <v>380</v>
      </c>
      <c r="C2810" s="90">
        <f t="shared" si="129"/>
        <v>0</v>
      </c>
      <c r="D2810" s="90">
        <f t="shared" si="130"/>
        <v>0</v>
      </c>
      <c r="E2810" s="90">
        <f t="shared" si="131"/>
        <v>0</v>
      </c>
      <c r="F2810" s="50">
        <f>'貼り付けシート（日射量等）'!G2807/3.6*10^3</f>
        <v>0</v>
      </c>
      <c r="G2810" s="50">
        <f>'貼り付けシート（日射量等）'!H2807/3.6*10^3</f>
        <v>0</v>
      </c>
      <c r="H2810" s="91">
        <f>RADIANS('貼り付けシート（日射量等）'!I2807)</f>
        <v>0</v>
      </c>
      <c r="I2810" s="91">
        <f>IF('貼り付けシート（日射量等）'!J2807&lt;0,RADIANS(360+('貼り付けシート（日射量等）'!J2807)),RADIANS('貼り付けシート（日射量等）'!J2807))</f>
        <v>0</v>
      </c>
    </row>
    <row r="2811" spans="1:9">
      <c r="A2811" s="20">
        <v>41756</v>
      </c>
      <c r="B2811" s="35" t="s">
        <v>381</v>
      </c>
      <c r="C2811" s="90">
        <f t="shared" si="129"/>
        <v>0</v>
      </c>
      <c r="D2811" s="90">
        <f t="shared" si="130"/>
        <v>0</v>
      </c>
      <c r="E2811" s="90">
        <f t="shared" si="131"/>
        <v>0</v>
      </c>
      <c r="F2811" s="50">
        <f>'貼り付けシート（日射量等）'!G2808/3.6*10^3</f>
        <v>0</v>
      </c>
      <c r="G2811" s="50">
        <f>'貼り付けシート（日射量等）'!H2808/3.6*10^3</f>
        <v>0</v>
      </c>
      <c r="H2811" s="91">
        <f>RADIANS('貼り付けシート（日射量等）'!I2808)</f>
        <v>0</v>
      </c>
      <c r="I2811" s="91">
        <f>IF('貼り付けシート（日射量等）'!J2808&lt;0,RADIANS(360+('貼り付けシート（日射量等）'!J2808)),RADIANS('貼り付けシート（日射量等）'!J2808))</f>
        <v>0</v>
      </c>
    </row>
    <row r="2812" spans="1:9">
      <c r="A2812" s="20">
        <v>41756</v>
      </c>
      <c r="B2812" s="35" t="s">
        <v>382</v>
      </c>
      <c r="C2812" s="90">
        <f t="shared" si="129"/>
        <v>0</v>
      </c>
      <c r="D2812" s="90">
        <f t="shared" si="130"/>
        <v>0</v>
      </c>
      <c r="E2812" s="90">
        <f t="shared" si="131"/>
        <v>0</v>
      </c>
      <c r="F2812" s="50">
        <f>'貼り付けシート（日射量等）'!G2809/3.6*10^3</f>
        <v>0</v>
      </c>
      <c r="G2812" s="50">
        <f>'貼り付けシート（日射量等）'!H2809/3.6*10^3</f>
        <v>0</v>
      </c>
      <c r="H2812" s="91">
        <f>RADIANS('貼り付けシート（日射量等）'!I2809)</f>
        <v>0</v>
      </c>
      <c r="I2812" s="91">
        <f>IF('貼り付けシート（日射量等）'!J2809&lt;0,RADIANS(360+('貼り付けシート（日射量等）'!J2809)),RADIANS('貼り付けシート（日射量等）'!J2809))</f>
        <v>0</v>
      </c>
    </row>
    <row r="2813" spans="1:9">
      <c r="A2813" s="20">
        <v>41756</v>
      </c>
      <c r="B2813" s="35" t="s">
        <v>383</v>
      </c>
      <c r="C2813" s="90">
        <f t="shared" si="129"/>
        <v>0</v>
      </c>
      <c r="D2813" s="90">
        <f t="shared" si="130"/>
        <v>0</v>
      </c>
      <c r="E2813" s="90">
        <f t="shared" si="131"/>
        <v>0</v>
      </c>
      <c r="F2813" s="50">
        <f>'貼り付けシート（日射量等）'!G2810/3.6*10^3</f>
        <v>0</v>
      </c>
      <c r="G2813" s="50">
        <f>'貼り付けシート（日射量等）'!H2810/3.6*10^3</f>
        <v>0</v>
      </c>
      <c r="H2813" s="91">
        <f>RADIANS('貼り付けシート（日射量等）'!I2810)</f>
        <v>0</v>
      </c>
      <c r="I2813" s="91">
        <f>IF('貼り付けシート（日射量等）'!J2810&lt;0,RADIANS(360+('貼り付けシート（日射量等）'!J2810)),RADIANS('貼り付けシート（日射量等）'!J2810))</f>
        <v>0</v>
      </c>
    </row>
    <row r="2814" spans="1:9">
      <c r="A2814" s="20">
        <v>41757</v>
      </c>
      <c r="B2814" s="35" t="s">
        <v>360</v>
      </c>
      <c r="C2814" s="90">
        <f t="shared" si="129"/>
        <v>0</v>
      </c>
      <c r="D2814" s="90">
        <f t="shared" si="130"/>
        <v>0</v>
      </c>
      <c r="E2814" s="90">
        <f t="shared" si="131"/>
        <v>0</v>
      </c>
      <c r="F2814" s="50">
        <f>'貼り付けシート（日射量等）'!G2811/3.6*10^3</f>
        <v>0</v>
      </c>
      <c r="G2814" s="50">
        <f>'貼り付けシート（日射量等）'!H2811/3.6*10^3</f>
        <v>0</v>
      </c>
      <c r="H2814" s="91">
        <f>RADIANS('貼り付けシート（日射量等）'!I2811)</f>
        <v>0</v>
      </c>
      <c r="I2814" s="91">
        <f>IF('貼り付けシート（日射量等）'!J2811&lt;0,RADIANS(360+('貼り付けシート（日射量等）'!J2811)),RADIANS('貼り付けシート（日射量等）'!J2811))</f>
        <v>0</v>
      </c>
    </row>
    <row r="2815" spans="1:9">
      <c r="A2815" s="20">
        <v>41757</v>
      </c>
      <c r="B2815" s="35" t="s">
        <v>361</v>
      </c>
      <c r="C2815" s="90">
        <f t="shared" si="129"/>
        <v>0</v>
      </c>
      <c r="D2815" s="90">
        <f t="shared" si="130"/>
        <v>0</v>
      </c>
      <c r="E2815" s="90">
        <f t="shared" si="131"/>
        <v>0</v>
      </c>
      <c r="F2815" s="50">
        <f>'貼り付けシート（日射量等）'!G2812/3.6*10^3</f>
        <v>0</v>
      </c>
      <c r="G2815" s="50">
        <f>'貼り付けシート（日射量等）'!H2812/3.6*10^3</f>
        <v>0</v>
      </c>
      <c r="H2815" s="91">
        <f>RADIANS('貼り付けシート（日射量等）'!I2812)</f>
        <v>0</v>
      </c>
      <c r="I2815" s="91">
        <f>IF('貼り付けシート（日射量等）'!J2812&lt;0,RADIANS(360+('貼り付けシート（日射量等）'!J2812)),RADIANS('貼り付けシート（日射量等）'!J2812))</f>
        <v>0</v>
      </c>
    </row>
    <row r="2816" spans="1:9">
      <c r="A2816" s="20">
        <v>41757</v>
      </c>
      <c r="B2816" s="35" t="s">
        <v>362</v>
      </c>
      <c r="C2816" s="90">
        <f t="shared" si="129"/>
        <v>0</v>
      </c>
      <c r="D2816" s="90">
        <f t="shared" si="130"/>
        <v>0</v>
      </c>
      <c r="E2816" s="90">
        <f t="shared" si="131"/>
        <v>0</v>
      </c>
      <c r="F2816" s="50">
        <f>'貼り付けシート（日射量等）'!G2813/3.6*10^3</f>
        <v>0</v>
      </c>
      <c r="G2816" s="50">
        <f>'貼り付けシート（日射量等）'!H2813/3.6*10^3</f>
        <v>0</v>
      </c>
      <c r="H2816" s="91">
        <f>RADIANS('貼り付けシート（日射量等）'!I2813)</f>
        <v>0</v>
      </c>
      <c r="I2816" s="91">
        <f>IF('貼り付けシート（日射量等）'!J2813&lt;0,RADIANS(360+('貼り付けシート（日射量等）'!J2813)),RADIANS('貼り付けシート（日射量等）'!J2813))</f>
        <v>0</v>
      </c>
    </row>
    <row r="2817" spans="1:9">
      <c r="A2817" s="20">
        <v>41757</v>
      </c>
      <c r="B2817" s="35" t="s">
        <v>363</v>
      </c>
      <c r="C2817" s="90">
        <f t="shared" si="129"/>
        <v>0</v>
      </c>
      <c r="D2817" s="90">
        <f t="shared" si="130"/>
        <v>0</v>
      </c>
      <c r="E2817" s="90">
        <f t="shared" si="131"/>
        <v>0</v>
      </c>
      <c r="F2817" s="50">
        <f>'貼り付けシート（日射量等）'!G2814/3.6*10^3</f>
        <v>0</v>
      </c>
      <c r="G2817" s="50">
        <f>'貼り付けシート（日射量等）'!H2814/3.6*10^3</f>
        <v>0</v>
      </c>
      <c r="H2817" s="91">
        <f>RADIANS('貼り付けシート（日射量等）'!I2814)</f>
        <v>0</v>
      </c>
      <c r="I2817" s="91">
        <f>IF('貼り付けシート（日射量等）'!J2814&lt;0,RADIANS(360+('貼り付けシート（日射量等）'!J2814)),RADIANS('貼り付けシート（日射量等）'!J2814))</f>
        <v>0</v>
      </c>
    </row>
    <row r="2818" spans="1:9">
      <c r="A2818" s="20">
        <v>41757</v>
      </c>
      <c r="B2818" s="35" t="s">
        <v>364</v>
      </c>
      <c r="C2818" s="90">
        <f t="shared" si="129"/>
        <v>10.776070115477269</v>
      </c>
      <c r="D2818" s="90">
        <f t="shared" si="130"/>
        <v>-2.1270443824164218</v>
      </c>
      <c r="E2818" s="90">
        <f t="shared" si="131"/>
        <v>10.776070115477269</v>
      </c>
      <c r="F2818" s="50">
        <f>'貼り付けシート（日射量等）'!G2815/3.6*10^3</f>
        <v>41.666666666666664</v>
      </c>
      <c r="G2818" s="50">
        <f>'貼り付けシート（日射量等）'!H2815/3.6*10^3</f>
        <v>11.111111111111111</v>
      </c>
      <c r="H2818" s="91">
        <f>RADIANS('貼り付けシート（日射量等）'!I2815)</f>
        <v>4.7123889803846901E-2</v>
      </c>
      <c r="I2818" s="91">
        <f>IF('貼り付けシート（日射量等）'!J2815&lt;0,RADIANS(360+('貼り付けシート（日射量等）'!J2815)),RADIANS('貼り付けシート（日射量等）'!J2815))</f>
        <v>4.429645641561609</v>
      </c>
    </row>
    <row r="2819" spans="1:9">
      <c r="A2819" s="20">
        <v>41757</v>
      </c>
      <c r="B2819" s="35" t="s">
        <v>365</v>
      </c>
      <c r="C2819" s="90">
        <f t="shared" si="129"/>
        <v>80.814816844308936</v>
      </c>
      <c r="D2819" s="90">
        <f t="shared" si="130"/>
        <v>13.464378622576008</v>
      </c>
      <c r="E2819" s="90">
        <f t="shared" si="131"/>
        <v>67.350438221732929</v>
      </c>
      <c r="F2819" s="50">
        <f>'貼り付けシート（日射量等）'!G2816/3.6*10^3</f>
        <v>72.222222222222229</v>
      </c>
      <c r="G2819" s="50">
        <f>'貼り付けシート（日射量等）'!H2816/3.6*10^3</f>
        <v>69.444444444444443</v>
      </c>
      <c r="H2819" s="91">
        <f>RADIANS('貼り付けシート（日射量等）'!I2816)</f>
        <v>0.24260076602721181</v>
      </c>
      <c r="I2819" s="91">
        <f>IF('貼り付けシート（日射量等）'!J2816&lt;0,RADIANS(360+('貼り付けシート（日射量等）'!J2816)),RADIANS('貼り付けシート（日射量等）'!J2816))</f>
        <v>4.5937065912490755</v>
      </c>
    </row>
    <row r="2820" spans="1:9">
      <c r="A2820" s="20">
        <v>41757</v>
      </c>
      <c r="B2820" s="35" t="s">
        <v>366</v>
      </c>
      <c r="C2820" s="90">
        <f t="shared" si="129"/>
        <v>253.74676294253226</v>
      </c>
      <c r="D2820" s="90">
        <f t="shared" si="130"/>
        <v>102.88178132585048</v>
      </c>
      <c r="E2820" s="90">
        <f t="shared" si="131"/>
        <v>150.86498161668177</v>
      </c>
      <c r="F2820" s="50">
        <f>'貼り付けシート（日射量等）'!G2817/3.6*10^3</f>
        <v>247.22222222222223</v>
      </c>
      <c r="G2820" s="50">
        <f>'貼り付けシート（日射量等）'!H2817/3.6*10^3</f>
        <v>155.55555555555557</v>
      </c>
      <c r="H2820" s="91">
        <f>RADIANS('貼り付けシート（日射量等）'!I2817)</f>
        <v>0.44156830075456538</v>
      </c>
      <c r="I2820" s="91">
        <f>IF('貼り付けシート（日射量等）'!J2817&lt;0,RADIANS(360+('貼り付けシート（日射量等）'!J2817)),RADIANS('貼り付けシート（日射量等）'!J2817))</f>
        <v>4.7595128701885363</v>
      </c>
    </row>
    <row r="2821" spans="1:9">
      <c r="A2821" s="20">
        <v>41757</v>
      </c>
      <c r="B2821" s="35" t="s">
        <v>367</v>
      </c>
      <c r="C2821" s="90">
        <f t="shared" si="129"/>
        <v>445.33781126148244</v>
      </c>
      <c r="D2821" s="90">
        <f t="shared" si="130"/>
        <v>237.89846153854498</v>
      </c>
      <c r="E2821" s="90">
        <f t="shared" si="131"/>
        <v>207.43934972293744</v>
      </c>
      <c r="F2821" s="50">
        <f>'貼り付けシート（日射量等）'!G2818/3.6*10^3</f>
        <v>380.5555555555556</v>
      </c>
      <c r="G2821" s="50">
        <f>'貼り付けシート（日射量等）'!H2818/3.6*10^3</f>
        <v>213.88888888888889</v>
      </c>
      <c r="H2821" s="91">
        <f>RADIANS('貼り付けシート（日射量等）'!I2818)</f>
        <v>0.64053583548191895</v>
      </c>
      <c r="I2821" s="91">
        <f>IF('貼り付けシート（日射量等）'!J2818&lt;0,RADIANS(360+('貼り付けシート（日射量等）'!J2818)),RADIANS('貼り付けシート（日射量等）'!J2818))</f>
        <v>4.9462631001519295</v>
      </c>
    </row>
    <row r="2822" spans="1:9">
      <c r="A2822" s="20">
        <v>41757</v>
      </c>
      <c r="B2822" s="35" t="s">
        <v>368</v>
      </c>
      <c r="C2822" s="90">
        <f t="shared" si="129"/>
        <v>625.59844500939994</v>
      </c>
      <c r="D2822" s="90">
        <f t="shared" si="130"/>
        <v>380.44284988229202</v>
      </c>
      <c r="E2822" s="90">
        <f t="shared" si="131"/>
        <v>245.15559512710786</v>
      </c>
      <c r="F2822" s="50">
        <f>'貼り付けシート（日射量等）'!G2819/3.6*10^3</f>
        <v>477.77777777777777</v>
      </c>
      <c r="G2822" s="50">
        <f>'貼り付けシート（日射量等）'!H2819/3.6*10^3</f>
        <v>252.77777777777777</v>
      </c>
      <c r="H2822" s="91">
        <f>RADIANS('貼り付けシート（日射量等）'!I2819)</f>
        <v>0.82903139469730658</v>
      </c>
      <c r="I2822" s="91">
        <f>IF('貼り付けシート（日射量等）'!J2819&lt;0,RADIANS(360+('貼り付けシート（日射量等）'!J2819)),RADIANS('貼り付けシート（日射量等）'!J2819))</f>
        <v>5.1766465614151818</v>
      </c>
    </row>
    <row r="2823" spans="1:9">
      <c r="A2823" s="20">
        <v>41757</v>
      </c>
      <c r="B2823" s="35" t="s">
        <v>369</v>
      </c>
      <c r="C2823" s="90">
        <f t="shared" ref="C2823:C2886" si="132">IF(D2823&lt;0,E2823,D2823+E2823)</f>
        <v>454.14502786331934</v>
      </c>
      <c r="D2823" s="90">
        <f t="shared" ref="D2823:D2886" si="133">F2823*(SIN(H2823)*COS($O$5)+COS(H2823)*SIN($O$5)*COS($O$4-I2823))</f>
        <v>117.39283675465471</v>
      </c>
      <c r="E2823" s="90">
        <f t="shared" ref="E2823:E2886" si="134">G2823*(1+COS($O$5))/2</f>
        <v>336.75219110866465</v>
      </c>
      <c r="F2823" s="50">
        <f>'貼り付けシート（日射量等）'!G2820/3.6*10^3</f>
        <v>127.77777777777777</v>
      </c>
      <c r="G2823" s="50">
        <f>'貼り付けシート（日射量等）'!H2820/3.6*10^3</f>
        <v>347.22222222222223</v>
      </c>
      <c r="H2823" s="91">
        <f>RADIANS('貼り付けシート（日射量等）'!I2820)</f>
        <v>0.99134701513277912</v>
      </c>
      <c r="I2823" s="91">
        <f>IF('貼り付けシート（日射量等）'!J2820&lt;0,RADIANS(360+('貼り付けシート（日射量等）'!J2820)),RADIANS('貼り付けシート（日射量等）'!J2820))</f>
        <v>5.497787143782138</v>
      </c>
    </row>
    <row r="2824" spans="1:9">
      <c r="A2824" s="20">
        <v>41757</v>
      </c>
      <c r="B2824" s="35" t="s">
        <v>370</v>
      </c>
      <c r="C2824" s="90">
        <f t="shared" si="132"/>
        <v>332.00949948038868</v>
      </c>
      <c r="D2824" s="90">
        <f t="shared" si="133"/>
        <v>43.749623891371769</v>
      </c>
      <c r="E2824" s="90">
        <f t="shared" si="134"/>
        <v>288.25987558901693</v>
      </c>
      <c r="F2824" s="50">
        <f>'貼り付けシート（日射量等）'!G2821/3.6*10^3</f>
        <v>44.444444444444443</v>
      </c>
      <c r="G2824" s="50">
        <f>'貼り付けシート（日射量等）'!H2821/3.6*10^3</f>
        <v>297.22222222222223</v>
      </c>
      <c r="H2824" s="91">
        <f>RADIANS('貼り付けシート（日射量等）'!I2821)</f>
        <v>1.0978120995044334</v>
      </c>
      <c r="I2824" s="91">
        <f>IF('貼り付けシート（日射量等）'!J2821&lt;0,RADIANS(360+('貼り付けシート（日射量等）'!J2821)),RADIANS('貼り付けシート（日射量等）'!J2821))</f>
        <v>5.96204472481263</v>
      </c>
    </row>
    <row r="2825" spans="1:9">
      <c r="A2825" s="20">
        <v>41757</v>
      </c>
      <c r="B2825" s="35" t="s">
        <v>371</v>
      </c>
      <c r="C2825" s="90">
        <f t="shared" si="132"/>
        <v>544.75468925033385</v>
      </c>
      <c r="D2825" s="90">
        <f t="shared" si="133"/>
        <v>170.28625273749876</v>
      </c>
      <c r="E2825" s="90">
        <f t="shared" si="134"/>
        <v>374.46843651283507</v>
      </c>
      <c r="F2825" s="50">
        <f>'貼り付けシート（日射量等）'!G2822/3.6*10^3</f>
        <v>172.22222222222223</v>
      </c>
      <c r="G2825" s="50">
        <f>'貼り付けシート（日射量等）'!H2822/3.6*10^3</f>
        <v>386.11111111111109</v>
      </c>
      <c r="H2825" s="91">
        <f>RADIANS('貼り付けシート（日射量等）'!I2822)</f>
        <v>1.1065387457644049</v>
      </c>
      <c r="I2825" s="91">
        <f>IF('貼り付けシート（日射量等）'!J2822&lt;0,RADIANS(360+('貼り付けシート（日射量等）'!J2822)),RADIANS('貼り付けシート（日射量等）'!J2822))</f>
        <v>0.24609142453120045</v>
      </c>
    </row>
    <row r="2826" spans="1:9">
      <c r="A2826" s="20">
        <v>41757</v>
      </c>
      <c r="B2826" s="35" t="s">
        <v>372</v>
      </c>
      <c r="C2826" s="90">
        <f t="shared" si="132"/>
        <v>738.60814159539314</v>
      </c>
      <c r="D2826" s="90">
        <f t="shared" si="133"/>
        <v>444.9602309486375</v>
      </c>
      <c r="E2826" s="90">
        <f t="shared" si="134"/>
        <v>293.64791064675563</v>
      </c>
      <c r="F2826" s="50">
        <f>'貼り付けシート（日射量等）'!G2823/3.6*10^3</f>
        <v>477.77777777777777</v>
      </c>
      <c r="G2826" s="50">
        <f>'貼り付けシート（日射量等）'!H2823/3.6*10^3</f>
        <v>302.77777777777783</v>
      </c>
      <c r="H2826" s="91">
        <f>RADIANS('貼り付けシート（日射量等）'!I2823)</f>
        <v>1.0105456369047168</v>
      </c>
      <c r="I2826" s="91">
        <f>IF('貼り付けシート（日射量等）'!J2823&lt;0,RADIANS(360+('貼り付けシート（日射量等）'!J2823)),RADIANS('貼り付けシート（日射量等）'!J2823))</f>
        <v>0.7312929565856241</v>
      </c>
    </row>
    <row r="2827" spans="1:9">
      <c r="A2827" s="20">
        <v>41757</v>
      </c>
      <c r="B2827" s="35" t="s">
        <v>373</v>
      </c>
      <c r="C2827" s="90">
        <f t="shared" si="132"/>
        <v>310.78670067729308</v>
      </c>
      <c r="D2827" s="90">
        <f t="shared" si="133"/>
        <v>52.161017905838634</v>
      </c>
      <c r="E2827" s="90">
        <f t="shared" si="134"/>
        <v>258.62568277145448</v>
      </c>
      <c r="F2827" s="50">
        <f>'貼り付けシート（日射量等）'!G2824/3.6*10^3</f>
        <v>63.888888888888886</v>
      </c>
      <c r="G2827" s="50">
        <f>'貼り付けシート（日射量等）'!H2824/3.6*10^3</f>
        <v>266.66666666666669</v>
      </c>
      <c r="H2827" s="91">
        <f>RADIANS('貼り付けシート（日射量等）'!I2824)</f>
        <v>0.85346600422522712</v>
      </c>
      <c r="I2827" s="91">
        <f>IF('貼り付けシート（日射量等）'!J2824&lt;0,RADIANS(360+('貼り付けシート（日射量等）'!J2824)),RADIANS('貼り付けシート（日射量等）'!J2824))</f>
        <v>1.0681415022205298</v>
      </c>
    </row>
    <row r="2828" spans="1:9">
      <c r="A2828" s="20">
        <v>41757</v>
      </c>
      <c r="B2828" s="35" t="s">
        <v>374</v>
      </c>
      <c r="C2828" s="90">
        <f t="shared" si="132"/>
        <v>399.74326771250702</v>
      </c>
      <c r="D2828" s="90">
        <f t="shared" si="133"/>
        <v>162.66972517200711</v>
      </c>
      <c r="E2828" s="90">
        <f t="shared" si="134"/>
        <v>237.07354254049991</v>
      </c>
      <c r="F2828" s="50">
        <f>'貼り付けシート（日射量等）'!G2825/3.6*10^3</f>
        <v>250</v>
      </c>
      <c r="G2828" s="50">
        <f>'貼り付けシート（日射量等）'!H2825/3.6*10^3</f>
        <v>244.44444444444443</v>
      </c>
      <c r="H2828" s="91">
        <f>RADIANS('貼り付けシート（日射量等）'!I2825)</f>
        <v>0.66671577426183393</v>
      </c>
      <c r="I2828" s="91">
        <f>IF('貼り付けシート（日射量等）'!J2825&lt;0,RADIANS(360+('貼り付けシート（日射量等）'!J2825)),RADIANS('貼り付けシート（日射量等）'!J2825))</f>
        <v>1.3089969389957472</v>
      </c>
    </row>
    <row r="2829" spans="1:9">
      <c r="A2829" s="20">
        <v>41757</v>
      </c>
      <c r="B2829" s="35" t="s">
        <v>375</v>
      </c>
      <c r="C2829" s="90">
        <f t="shared" si="132"/>
        <v>206.94555211097671</v>
      </c>
      <c r="D2829" s="90">
        <f t="shared" si="133"/>
        <v>53.386552965425629</v>
      </c>
      <c r="E2829" s="90">
        <f t="shared" si="134"/>
        <v>153.55899914555107</v>
      </c>
      <c r="F2829" s="50">
        <f>'貼り付けシート（日射量等）'!G2826/3.6*10^3</f>
        <v>119.44444444444444</v>
      </c>
      <c r="G2829" s="50">
        <f>'貼り付けシート（日射量等）'!H2826/3.6*10^3</f>
        <v>158.33333333333331</v>
      </c>
      <c r="H2829" s="91">
        <f>RADIANS('貼り付けシート（日射量等）'!I2826)</f>
        <v>0.46949356878647464</v>
      </c>
      <c r="I2829" s="91">
        <f>IF('貼り付けシート（日射量等）'!J2826&lt;0,RADIANS(360+('貼り付けシート（日射量等）'!J2826)),RADIANS('貼り付けシート（日射量等）'!J2826))</f>
        <v>1.4992378274631293</v>
      </c>
    </row>
    <row r="2830" spans="1:9">
      <c r="A2830" s="20">
        <v>41757</v>
      </c>
      <c r="B2830" s="35" t="s">
        <v>376</v>
      </c>
      <c r="C2830" s="90">
        <f t="shared" si="132"/>
        <v>91.28765109359702</v>
      </c>
      <c r="D2830" s="90">
        <f t="shared" si="133"/>
        <v>15.855160285256135</v>
      </c>
      <c r="E2830" s="90">
        <f t="shared" si="134"/>
        <v>75.432490808340887</v>
      </c>
      <c r="F2830" s="50">
        <f>'貼り付けシート（日射量等）'!G2827/3.6*10^3</f>
        <v>72.222222222222229</v>
      </c>
      <c r="G2830" s="50">
        <f>'貼り付けシート（日射量等）'!H2827/3.6*10^3</f>
        <v>77.777777777777786</v>
      </c>
      <c r="H2830" s="91">
        <f>RADIANS('貼り付けシート（日射量等）'!I2827)</f>
        <v>0.27052603405912107</v>
      </c>
      <c r="I2830" s="91">
        <f>IF('貼り付けシート（日射量等）'!J2827&lt;0,RADIANS(360+('貼り付けシート（日射量等）'!J2827)),RADIANS('貼り付けシート（日射量等）'!J2827))</f>
        <v>1.6667894356545847</v>
      </c>
    </row>
    <row r="2831" spans="1:9">
      <c r="A2831" s="20">
        <v>41757</v>
      </c>
      <c r="B2831" s="35" t="s">
        <v>377</v>
      </c>
      <c r="C2831" s="90">
        <f t="shared" si="132"/>
        <v>16.164105173215905</v>
      </c>
      <c r="D2831" s="90">
        <f t="shared" si="133"/>
        <v>-1.1017430757528359</v>
      </c>
      <c r="E2831" s="90">
        <f t="shared" si="134"/>
        <v>16.164105173215905</v>
      </c>
      <c r="F2831" s="50">
        <f>'貼り付けシート（日射量等）'!G2828/3.6*10^3</f>
        <v>58.333333333333329</v>
      </c>
      <c r="G2831" s="50">
        <f>'貼り付けシート（日射量等）'!H2828/3.6*10^3</f>
        <v>16.666666666666668</v>
      </c>
      <c r="H2831" s="91">
        <f>RADIANS('貼り付けシート（日射量等）'!I2828)</f>
        <v>7.3303828583761846E-2</v>
      </c>
      <c r="I2831" s="91">
        <f>IF('貼り付けシート（日射量等）'!J2828&lt;0,RADIANS(360+('貼り付けシート（日射量等）'!J2828)),RADIANS('貼り付けシート（日射量等）'!J2828))</f>
        <v>1.8308503853420517</v>
      </c>
    </row>
    <row r="2832" spans="1:9">
      <c r="A2832" s="20">
        <v>41757</v>
      </c>
      <c r="B2832" s="35" t="s">
        <v>378</v>
      </c>
      <c r="C2832" s="90">
        <f t="shared" si="132"/>
        <v>0</v>
      </c>
      <c r="D2832" s="90">
        <f t="shared" si="133"/>
        <v>0</v>
      </c>
      <c r="E2832" s="90">
        <f t="shared" si="134"/>
        <v>0</v>
      </c>
      <c r="F2832" s="50">
        <f>'貼り付けシート（日射量等）'!G2829/3.6*10^3</f>
        <v>0</v>
      </c>
      <c r="G2832" s="50">
        <f>'貼り付けシート（日射量等）'!H2829/3.6*10^3</f>
        <v>0</v>
      </c>
      <c r="H2832" s="91">
        <f>RADIANS('貼り付けシート（日射量等）'!I2829)</f>
        <v>0</v>
      </c>
      <c r="I2832" s="91">
        <f>IF('貼り付けシート（日射量等）'!J2829&lt;0,RADIANS(360+('貼り付けシート（日射量等）'!J2829)),RADIANS('貼り付けシート（日射量等）'!J2829))</f>
        <v>0</v>
      </c>
    </row>
    <row r="2833" spans="1:9">
      <c r="A2833" s="20">
        <v>41757</v>
      </c>
      <c r="B2833" s="35" t="s">
        <v>379</v>
      </c>
      <c r="C2833" s="90">
        <f t="shared" si="132"/>
        <v>0</v>
      </c>
      <c r="D2833" s="90">
        <f t="shared" si="133"/>
        <v>0</v>
      </c>
      <c r="E2833" s="90">
        <f t="shared" si="134"/>
        <v>0</v>
      </c>
      <c r="F2833" s="50">
        <f>'貼り付けシート（日射量等）'!G2830/3.6*10^3</f>
        <v>0</v>
      </c>
      <c r="G2833" s="50">
        <f>'貼り付けシート（日射量等）'!H2830/3.6*10^3</f>
        <v>0</v>
      </c>
      <c r="H2833" s="91">
        <f>RADIANS('貼り付けシート（日射量等）'!I2830)</f>
        <v>0</v>
      </c>
      <c r="I2833" s="91">
        <f>IF('貼り付けシート（日射量等）'!J2830&lt;0,RADIANS(360+('貼り付けシート（日射量等）'!J2830)),RADIANS('貼り付けシート（日射量等）'!J2830))</f>
        <v>0</v>
      </c>
    </row>
    <row r="2834" spans="1:9">
      <c r="A2834" s="20">
        <v>41757</v>
      </c>
      <c r="B2834" s="35" t="s">
        <v>380</v>
      </c>
      <c r="C2834" s="90">
        <f t="shared" si="132"/>
        <v>0</v>
      </c>
      <c r="D2834" s="90">
        <f t="shared" si="133"/>
        <v>0</v>
      </c>
      <c r="E2834" s="90">
        <f t="shared" si="134"/>
        <v>0</v>
      </c>
      <c r="F2834" s="50">
        <f>'貼り付けシート（日射量等）'!G2831/3.6*10^3</f>
        <v>0</v>
      </c>
      <c r="G2834" s="50">
        <f>'貼り付けシート（日射量等）'!H2831/3.6*10^3</f>
        <v>0</v>
      </c>
      <c r="H2834" s="91">
        <f>RADIANS('貼り付けシート（日射量等）'!I2831)</f>
        <v>0</v>
      </c>
      <c r="I2834" s="91">
        <f>IF('貼り付けシート（日射量等）'!J2831&lt;0,RADIANS(360+('貼り付けシート（日射量等）'!J2831)),RADIANS('貼り付けシート（日射量等）'!J2831))</f>
        <v>0</v>
      </c>
    </row>
    <row r="2835" spans="1:9">
      <c r="A2835" s="20">
        <v>41757</v>
      </c>
      <c r="B2835" s="35" t="s">
        <v>381</v>
      </c>
      <c r="C2835" s="90">
        <f t="shared" si="132"/>
        <v>0</v>
      </c>
      <c r="D2835" s="90">
        <f t="shared" si="133"/>
        <v>0</v>
      </c>
      <c r="E2835" s="90">
        <f t="shared" si="134"/>
        <v>0</v>
      </c>
      <c r="F2835" s="50">
        <f>'貼り付けシート（日射量等）'!G2832/3.6*10^3</f>
        <v>0</v>
      </c>
      <c r="G2835" s="50">
        <f>'貼り付けシート（日射量等）'!H2832/3.6*10^3</f>
        <v>0</v>
      </c>
      <c r="H2835" s="91">
        <f>RADIANS('貼り付けシート（日射量等）'!I2832)</f>
        <v>0</v>
      </c>
      <c r="I2835" s="91">
        <f>IF('貼り付けシート（日射量等）'!J2832&lt;0,RADIANS(360+('貼り付けシート（日射量等）'!J2832)),RADIANS('貼り付けシート（日射量等）'!J2832))</f>
        <v>0</v>
      </c>
    </row>
    <row r="2836" spans="1:9">
      <c r="A2836" s="20">
        <v>41757</v>
      </c>
      <c r="B2836" s="35" t="s">
        <v>382</v>
      </c>
      <c r="C2836" s="90">
        <f t="shared" si="132"/>
        <v>0</v>
      </c>
      <c r="D2836" s="90">
        <f t="shared" si="133"/>
        <v>0</v>
      </c>
      <c r="E2836" s="90">
        <f t="shared" si="134"/>
        <v>0</v>
      </c>
      <c r="F2836" s="50">
        <f>'貼り付けシート（日射量等）'!G2833/3.6*10^3</f>
        <v>0</v>
      </c>
      <c r="G2836" s="50">
        <f>'貼り付けシート（日射量等）'!H2833/3.6*10^3</f>
        <v>0</v>
      </c>
      <c r="H2836" s="91">
        <f>RADIANS('貼り付けシート（日射量等）'!I2833)</f>
        <v>0</v>
      </c>
      <c r="I2836" s="91">
        <f>IF('貼り付けシート（日射量等）'!J2833&lt;0,RADIANS(360+('貼り付けシート（日射量等）'!J2833)),RADIANS('貼り付けシート（日射量等）'!J2833))</f>
        <v>0</v>
      </c>
    </row>
    <row r="2837" spans="1:9">
      <c r="A2837" s="20">
        <v>41757</v>
      </c>
      <c r="B2837" s="35" t="s">
        <v>383</v>
      </c>
      <c r="C2837" s="90">
        <f t="shared" si="132"/>
        <v>0</v>
      </c>
      <c r="D2837" s="90">
        <f t="shared" si="133"/>
        <v>0</v>
      </c>
      <c r="E2837" s="90">
        <f t="shared" si="134"/>
        <v>0</v>
      </c>
      <c r="F2837" s="50">
        <f>'貼り付けシート（日射量等）'!G2834/3.6*10^3</f>
        <v>0</v>
      </c>
      <c r="G2837" s="50">
        <f>'貼り付けシート（日射量等）'!H2834/3.6*10^3</f>
        <v>0</v>
      </c>
      <c r="H2837" s="91">
        <f>RADIANS('貼り付けシート（日射量等）'!I2834)</f>
        <v>0</v>
      </c>
      <c r="I2837" s="91">
        <f>IF('貼り付けシート（日射量等）'!J2834&lt;0,RADIANS(360+('貼り付けシート（日射量等）'!J2834)),RADIANS('貼り付けシート（日射量等）'!J2834))</f>
        <v>0</v>
      </c>
    </row>
    <row r="2838" spans="1:9">
      <c r="A2838" s="20">
        <v>41758</v>
      </c>
      <c r="B2838" s="35" t="s">
        <v>360</v>
      </c>
      <c r="C2838" s="90">
        <f t="shared" si="132"/>
        <v>0</v>
      </c>
      <c r="D2838" s="90">
        <f t="shared" si="133"/>
        <v>0</v>
      </c>
      <c r="E2838" s="90">
        <f t="shared" si="134"/>
        <v>0</v>
      </c>
      <c r="F2838" s="50">
        <f>'貼り付けシート（日射量等）'!G2835/3.6*10^3</f>
        <v>0</v>
      </c>
      <c r="G2838" s="50">
        <f>'貼り付けシート（日射量等）'!H2835/3.6*10^3</f>
        <v>0</v>
      </c>
      <c r="H2838" s="91">
        <f>RADIANS('貼り付けシート（日射量等）'!I2835)</f>
        <v>0</v>
      </c>
      <c r="I2838" s="91">
        <f>IF('貼り付けシート（日射量等）'!J2835&lt;0,RADIANS(360+('貼り付けシート（日射量等）'!J2835)),RADIANS('貼り付けシート（日射量等）'!J2835))</f>
        <v>0</v>
      </c>
    </row>
    <row r="2839" spans="1:9">
      <c r="A2839" s="20">
        <v>41758</v>
      </c>
      <c r="B2839" s="35" t="s">
        <v>361</v>
      </c>
      <c r="C2839" s="90">
        <f t="shared" si="132"/>
        <v>0</v>
      </c>
      <c r="D2839" s="90">
        <f t="shared" si="133"/>
        <v>0</v>
      </c>
      <c r="E2839" s="90">
        <f t="shared" si="134"/>
        <v>0</v>
      </c>
      <c r="F2839" s="50">
        <f>'貼り付けシート（日射量等）'!G2836/3.6*10^3</f>
        <v>0</v>
      </c>
      <c r="G2839" s="50">
        <f>'貼り付けシート（日射量等）'!H2836/3.6*10^3</f>
        <v>0</v>
      </c>
      <c r="H2839" s="91">
        <f>RADIANS('貼り付けシート（日射量等）'!I2836)</f>
        <v>0</v>
      </c>
      <c r="I2839" s="91">
        <f>IF('貼り付けシート（日射量等）'!J2836&lt;0,RADIANS(360+('貼り付けシート（日射量等）'!J2836)),RADIANS('貼り付けシート（日射量等）'!J2836))</f>
        <v>0</v>
      </c>
    </row>
    <row r="2840" spans="1:9">
      <c r="A2840" s="20">
        <v>41758</v>
      </c>
      <c r="B2840" s="35" t="s">
        <v>362</v>
      </c>
      <c r="C2840" s="90">
        <f t="shared" si="132"/>
        <v>0</v>
      </c>
      <c r="D2840" s="90">
        <f t="shared" si="133"/>
        <v>0</v>
      </c>
      <c r="E2840" s="90">
        <f t="shared" si="134"/>
        <v>0</v>
      </c>
      <c r="F2840" s="50">
        <f>'貼り付けシート（日射量等）'!G2837/3.6*10^3</f>
        <v>0</v>
      </c>
      <c r="G2840" s="50">
        <f>'貼り付けシート（日射量等）'!H2837/3.6*10^3</f>
        <v>0</v>
      </c>
      <c r="H2840" s="91">
        <f>RADIANS('貼り付けシート（日射量等）'!I2837)</f>
        <v>0</v>
      </c>
      <c r="I2840" s="91">
        <f>IF('貼り付けシート（日射量等）'!J2837&lt;0,RADIANS(360+('貼り付けシート（日射量等）'!J2837)),RADIANS('貼り付けシート（日射量等）'!J2837))</f>
        <v>0</v>
      </c>
    </row>
    <row r="2841" spans="1:9">
      <c r="A2841" s="20">
        <v>41758</v>
      </c>
      <c r="B2841" s="35" t="s">
        <v>363</v>
      </c>
      <c r="C2841" s="90">
        <f t="shared" si="132"/>
        <v>0</v>
      </c>
      <c r="D2841" s="90">
        <f t="shared" si="133"/>
        <v>0</v>
      </c>
      <c r="E2841" s="90">
        <f t="shared" si="134"/>
        <v>0</v>
      </c>
      <c r="F2841" s="50">
        <f>'貼り付けシート（日射量等）'!G2838/3.6*10^3</f>
        <v>0</v>
      </c>
      <c r="G2841" s="50">
        <f>'貼り付けシート（日射量等）'!H2838/3.6*10^3</f>
        <v>0</v>
      </c>
      <c r="H2841" s="91">
        <f>RADIANS('貼り付けシート（日射量等）'!I2838)</f>
        <v>0</v>
      </c>
      <c r="I2841" s="91">
        <f>IF('貼り付けシート（日射量等）'!J2838&lt;0,RADIANS(360+('貼り付けシート（日射量等）'!J2838)),RADIANS('貼り付けシート（日射量等）'!J2838))</f>
        <v>0</v>
      </c>
    </row>
    <row r="2842" spans="1:9">
      <c r="A2842" s="20">
        <v>41758</v>
      </c>
      <c r="B2842" s="35" t="s">
        <v>364</v>
      </c>
      <c r="C2842" s="90">
        <f t="shared" si="132"/>
        <v>13.470087644346586</v>
      </c>
      <c r="D2842" s="90">
        <f t="shared" si="133"/>
        <v>-4.7542625211559892</v>
      </c>
      <c r="E2842" s="90">
        <f t="shared" si="134"/>
        <v>13.470087644346586</v>
      </c>
      <c r="F2842" s="50">
        <f>'貼り付けシート（日射量等）'!G2839/3.6*10^3</f>
        <v>97.222222222222214</v>
      </c>
      <c r="G2842" s="50">
        <f>'貼り付けシート（日射量等）'!H2839/3.6*10^3</f>
        <v>13.888888888888889</v>
      </c>
      <c r="H2842" s="91">
        <f>RADIANS('貼り付けシート（日射量等）'!I2839)</f>
        <v>5.0614548307835558E-2</v>
      </c>
      <c r="I2842" s="91">
        <f>IF('貼り付けシート（日射量等）'!J2839&lt;0,RADIANS(360+('貼り付けシート（日射量等）'!J2839)),RADIANS('貼り付けシート（日射量等）'!J2839))</f>
        <v>4.4261549830576197</v>
      </c>
    </row>
    <row r="2843" spans="1:9">
      <c r="A2843" s="20">
        <v>41758</v>
      </c>
      <c r="B2843" s="35" t="s">
        <v>365</v>
      </c>
      <c r="C2843" s="90">
        <f t="shared" si="132"/>
        <v>138.07338093915217</v>
      </c>
      <c r="D2843" s="90">
        <f t="shared" si="133"/>
        <v>62.640890130811279</v>
      </c>
      <c r="E2843" s="90">
        <f t="shared" si="134"/>
        <v>75.432490808340887</v>
      </c>
      <c r="F2843" s="50">
        <f>'貼り付けシート（日射量等）'!G2840/3.6*10^3</f>
        <v>333.33333333333331</v>
      </c>
      <c r="G2843" s="50">
        <f>'貼り付けシート（日射量等）'!H2840/3.6*10^3</f>
        <v>77.777777777777786</v>
      </c>
      <c r="H2843" s="91">
        <f>RADIANS('貼り付けシート（日射量等）'!I2840)</f>
        <v>0.24609142453120045</v>
      </c>
      <c r="I2843" s="91">
        <f>IF('貼り付けシート（日射量等）'!J2840&lt;0,RADIANS(360+('貼り付けシート（日射量等）'!J2840)),RADIANS('貼り付けシート（日射量等）'!J2840))</f>
        <v>4.588470603493092</v>
      </c>
    </row>
    <row r="2844" spans="1:9">
      <c r="A2844" s="20">
        <v>41758</v>
      </c>
      <c r="B2844" s="35" t="s">
        <v>366</v>
      </c>
      <c r="C2844" s="90">
        <f t="shared" si="132"/>
        <v>366.22676763539704</v>
      </c>
      <c r="D2844" s="90">
        <f t="shared" si="133"/>
        <v>277.32418918270957</v>
      </c>
      <c r="E2844" s="90">
        <f t="shared" si="134"/>
        <v>88.902578452687479</v>
      </c>
      <c r="F2844" s="50">
        <f>'貼り付けシート（日射量等）'!G2841/3.6*10^3</f>
        <v>661.11111111111109</v>
      </c>
      <c r="G2844" s="50">
        <f>'貼り付けシート（日射量等）'!H2841/3.6*10^3</f>
        <v>91.666666666666671</v>
      </c>
      <c r="H2844" s="91">
        <f>RADIANS('貼り付けシート（日射量等）'!I2841)</f>
        <v>0.44680428851054838</v>
      </c>
      <c r="I2844" s="91">
        <f>IF('貼り付けシート（日射量等）'!J2841&lt;0,RADIANS(360+('貼り付けシート（日射量等）'!J2841)),RADIANS('貼り付けシート（日射量等）'!J2841))</f>
        <v>4.7560222116845479</v>
      </c>
    </row>
    <row r="2845" spans="1:9">
      <c r="A2845" s="20">
        <v>41758</v>
      </c>
      <c r="B2845" s="35" t="s">
        <v>367</v>
      </c>
      <c r="C2845" s="90">
        <f t="shared" si="132"/>
        <v>572.36314034129668</v>
      </c>
      <c r="D2845" s="90">
        <f t="shared" si="133"/>
        <v>459.21440412878536</v>
      </c>
      <c r="E2845" s="90">
        <f t="shared" si="134"/>
        <v>113.14873621251131</v>
      </c>
      <c r="F2845" s="50">
        <f>'貼り付けシート（日射量等）'!G2842/3.6*10^3</f>
        <v>733.33333333333337</v>
      </c>
      <c r="G2845" s="50">
        <f>'貼り付けシート（日射量等）'!H2842/3.6*10^3</f>
        <v>116.66666666666666</v>
      </c>
      <c r="H2845" s="91">
        <f>RADIANS('貼り付けシート（日射量等）'!I2842)</f>
        <v>0.64402649398590761</v>
      </c>
      <c r="I2845" s="91">
        <f>IF('貼り付けシート（日射量等）'!J2842&lt;0,RADIANS(360+('貼り付けシート（日射量等）'!J2842)),RADIANS('貼り付けシート（日射量等）'!J2842))</f>
        <v>4.9410271123959477</v>
      </c>
    </row>
    <row r="2846" spans="1:9">
      <c r="A2846" s="20">
        <v>41758</v>
      </c>
      <c r="B2846" s="35" t="s">
        <v>368</v>
      </c>
      <c r="C2846" s="90">
        <f t="shared" si="132"/>
        <v>748.43873717611518</v>
      </c>
      <c r="D2846" s="90">
        <f t="shared" si="133"/>
        <v>611.04384320377994</v>
      </c>
      <c r="E2846" s="90">
        <f t="shared" si="134"/>
        <v>137.39489397233518</v>
      </c>
      <c r="F2846" s="50">
        <f>'貼り付けシート（日射量等）'!G2843/3.6*10^3</f>
        <v>766.66666666666663</v>
      </c>
      <c r="G2846" s="50">
        <f>'貼り付けシート（日射量等）'!H2843/3.6*10^3</f>
        <v>141.66666666666666</v>
      </c>
      <c r="H2846" s="91">
        <f>RADIANS('貼り付けシート（日射量等）'!I2843)</f>
        <v>0.83252205320129524</v>
      </c>
      <c r="I2846" s="91">
        <f>IF('貼り付けシート（日射量等）'!J2843&lt;0,RADIANS(360+('貼り付けシート（日射量等）'!J2843)),RADIANS('貼り付けシート（日射量等）'!J2843))</f>
        <v>5.1714105736591982</v>
      </c>
    </row>
    <row r="2847" spans="1:9">
      <c r="A2847" s="20">
        <v>41758</v>
      </c>
      <c r="B2847" s="35" t="s">
        <v>369</v>
      </c>
      <c r="C2847" s="90">
        <f t="shared" si="132"/>
        <v>868.98864060001915</v>
      </c>
      <c r="D2847" s="90">
        <f t="shared" si="133"/>
        <v>712.73562392559882</v>
      </c>
      <c r="E2847" s="90">
        <f t="shared" si="134"/>
        <v>156.25301667442037</v>
      </c>
      <c r="F2847" s="50">
        <f>'貼り付けシート（日射量等）'!G2844/3.6*10^3</f>
        <v>775</v>
      </c>
      <c r="G2847" s="50">
        <f>'貼り付けシート（日射量等）'!H2844/3.6*10^3</f>
        <v>161.11111111111109</v>
      </c>
      <c r="H2847" s="91">
        <f>RADIANS('貼り付けシート（日射量等）'!I2844)</f>
        <v>0.99658300288876223</v>
      </c>
      <c r="I2847" s="91">
        <f>IF('貼り付けシート（日射量等）'!J2844&lt;0,RADIANS(360+('貼り付けシート（日射量等）'!J2844)),RADIANS('貼り付けシート（日射量等）'!J2844))</f>
        <v>5.4925511560261553</v>
      </c>
    </row>
    <row r="2848" spans="1:9">
      <c r="A2848" s="20">
        <v>41758</v>
      </c>
      <c r="B2848" s="35" t="s">
        <v>370</v>
      </c>
      <c r="C2848" s="90">
        <f t="shared" si="132"/>
        <v>938.56762602224944</v>
      </c>
      <c r="D2848" s="90">
        <f t="shared" si="133"/>
        <v>768.84452170348243</v>
      </c>
      <c r="E2848" s="90">
        <f t="shared" si="134"/>
        <v>169.72310431876699</v>
      </c>
      <c r="F2848" s="50">
        <f>'貼り付けシート（日射量等）'!G2845/3.6*10^3</f>
        <v>780.55555555555554</v>
      </c>
      <c r="G2848" s="50">
        <f>'貼り付けシート（日射量等）'!H2845/3.6*10^3</f>
        <v>175</v>
      </c>
      <c r="H2848" s="91">
        <f>RADIANS('貼り付けシート（日射量等）'!I2845)</f>
        <v>1.1030480872604163</v>
      </c>
      <c r="I2848" s="91">
        <f>IF('貼り付けシート（日射量等）'!J2845&lt;0,RADIANS(360+('貼り付けシート（日射量等）'!J2845)),RADIANS('貼り付けシート（日射量等）'!J2845))</f>
        <v>5.9602993955606358</v>
      </c>
    </row>
    <row r="2849" spans="1:9">
      <c r="A2849" s="20">
        <v>41758</v>
      </c>
      <c r="B2849" s="35" t="s">
        <v>371</v>
      </c>
      <c r="C2849" s="90">
        <f t="shared" si="132"/>
        <v>771.14565086765583</v>
      </c>
      <c r="D2849" s="90">
        <f t="shared" si="133"/>
        <v>445.16952987446842</v>
      </c>
      <c r="E2849" s="90">
        <f t="shared" si="134"/>
        <v>325.97612099318735</v>
      </c>
      <c r="F2849" s="50">
        <f>'貼り付けシート（日射量等）'!G2846/3.6*10^3</f>
        <v>450</v>
      </c>
      <c r="G2849" s="50">
        <f>'貼り付けシート（日射量等）'!H2846/3.6*10^3</f>
        <v>336.11111111111109</v>
      </c>
      <c r="H2849" s="91">
        <f>RADIANS('貼り付けシート（日射量等）'!I2846)</f>
        <v>1.111774733520388</v>
      </c>
      <c r="I2849" s="91">
        <f>IF('貼り付けシート（日射量等）'!J2846&lt;0,RADIANS(360+('貼り付けシート（日射量等）'!J2846)),RADIANS('貼り付けシート（日射量等）'!J2846))</f>
        <v>0.24958208303518914</v>
      </c>
    </row>
    <row r="2850" spans="1:9">
      <c r="A2850" s="20">
        <v>41758</v>
      </c>
      <c r="B2850" s="35" t="s">
        <v>372</v>
      </c>
      <c r="C2850" s="90">
        <f t="shared" si="132"/>
        <v>826.38425783965795</v>
      </c>
      <c r="D2850" s="90">
        <f t="shared" si="133"/>
        <v>608.16883800124322</v>
      </c>
      <c r="E2850" s="90">
        <f t="shared" si="134"/>
        <v>218.2154198384147</v>
      </c>
      <c r="F2850" s="50">
        <f>'貼り付けシート（日射量等）'!G2847/3.6*10^3</f>
        <v>652.77777777777783</v>
      </c>
      <c r="G2850" s="50">
        <f>'貼り付けシート（日射量等）'!H2847/3.6*10^3</f>
        <v>225</v>
      </c>
      <c r="H2850" s="91">
        <f>RADIANS('貼り付けシート（日射量等）'!I2847)</f>
        <v>1.0140362954087054</v>
      </c>
      <c r="I2850" s="91">
        <f>IF('貼り付けシート（日射量等）'!J2847&lt;0,RADIANS(360+('貼り付けシート（日射量等）'!J2847)),RADIANS('貼り付けシート（日射量等）'!J2847))</f>
        <v>0.73652894434160709</v>
      </c>
    </row>
    <row r="2851" spans="1:9">
      <c r="A2851" s="20">
        <v>41758</v>
      </c>
      <c r="B2851" s="35" t="s">
        <v>373</v>
      </c>
      <c r="C2851" s="90">
        <f t="shared" si="132"/>
        <v>768.55468234585237</v>
      </c>
      <c r="D2851" s="90">
        <f t="shared" si="133"/>
        <v>628.46577084464786</v>
      </c>
      <c r="E2851" s="90">
        <f t="shared" si="134"/>
        <v>140.08891150120451</v>
      </c>
      <c r="F2851" s="50">
        <f>'貼り付けシート（日射量等）'!G2848/3.6*10^3</f>
        <v>769.44444444444434</v>
      </c>
      <c r="G2851" s="50">
        <f>'貼り付けシート（日射量等）'!H2848/3.6*10^3</f>
        <v>144.44444444444446</v>
      </c>
      <c r="H2851" s="91">
        <f>RADIANS('貼り付けシート（日射量等）'!I2848)</f>
        <v>0.85695666272921578</v>
      </c>
      <c r="I2851" s="91">
        <f>IF('貼り付けシート（日射量等）'!J2848&lt;0,RADIANS(360+('貼り付けシート（日射量等）'!J2848)),RADIANS('貼り付けシート（日射量等）'!J2848))</f>
        <v>1.0751228192285069</v>
      </c>
    </row>
    <row r="2852" spans="1:9">
      <c r="A2852" s="20">
        <v>41758</v>
      </c>
      <c r="B2852" s="35" t="s">
        <v>374</v>
      </c>
      <c r="C2852" s="90">
        <f t="shared" si="132"/>
        <v>438.98532271043746</v>
      </c>
      <c r="D2852" s="90">
        <f t="shared" si="133"/>
        <v>209.99383275654552</v>
      </c>
      <c r="E2852" s="90">
        <f t="shared" si="134"/>
        <v>228.99148995389197</v>
      </c>
      <c r="F2852" s="50">
        <f>'貼り付けシート（日射量等）'!G2849/3.6*10^3</f>
        <v>322.22222222222217</v>
      </c>
      <c r="G2852" s="50">
        <f>'貼り付けシート（日射量等）'!H2849/3.6*10^3</f>
        <v>236.11111111111111</v>
      </c>
      <c r="H2852" s="91">
        <f>RADIANS('貼り付けシート（日射量等）'!I2849)</f>
        <v>0.67020643276582248</v>
      </c>
      <c r="I2852" s="91">
        <f>IF('貼り付けシート（日射量等）'!J2849&lt;0,RADIANS(360+('貼り付けシート（日射量等）'!J2849)),RADIANS('貼り付けシート（日射量等）'!J2849))</f>
        <v>1.3142329267517301</v>
      </c>
    </row>
    <row r="2853" spans="1:9">
      <c r="A2853" s="20">
        <v>41758</v>
      </c>
      <c r="B2853" s="35" t="s">
        <v>375</v>
      </c>
      <c r="C2853" s="90">
        <f t="shared" si="132"/>
        <v>182.83116733736151</v>
      </c>
      <c r="D2853" s="90">
        <f t="shared" si="133"/>
        <v>37.354220778418387</v>
      </c>
      <c r="E2853" s="90">
        <f t="shared" si="134"/>
        <v>145.47694655894313</v>
      </c>
      <c r="F2853" s="50">
        <f>'貼り付けシート（日射量等）'!G2850/3.6*10^3</f>
        <v>83.333333333333329</v>
      </c>
      <c r="G2853" s="50">
        <f>'貼り付けシート（日射量等）'!H2850/3.6*10^3</f>
        <v>150</v>
      </c>
      <c r="H2853" s="91">
        <f>RADIANS('貼り付けシート（日射量等）'!I2850)</f>
        <v>0.47298422729046335</v>
      </c>
      <c r="I2853" s="91">
        <f>IF('貼り付けシート（日射量等）'!J2850&lt;0,RADIANS(360+('貼り付けシート（日射量等）'!J2850)),RADIANS('貼り付けシート（日射量等）'!J2850))</f>
        <v>1.5044738152191122</v>
      </c>
    </row>
    <row r="2854" spans="1:9">
      <c r="A2854" s="20">
        <v>41758</v>
      </c>
      <c r="B2854" s="35" t="s">
        <v>376</v>
      </c>
      <c r="C2854" s="90">
        <f t="shared" si="132"/>
        <v>101.54276130313373</v>
      </c>
      <c r="D2854" s="90">
        <f t="shared" si="133"/>
        <v>20.72223543705422</v>
      </c>
      <c r="E2854" s="90">
        <f t="shared" si="134"/>
        <v>80.820525866079507</v>
      </c>
      <c r="F2854" s="50">
        <f>'貼り付けシート（日射量等）'!G2851/3.6*10^3</f>
        <v>94.444444444444443</v>
      </c>
      <c r="G2854" s="50">
        <f>'貼り付けシート（日射量等）'!H2851/3.6*10^3</f>
        <v>83.333333333333329</v>
      </c>
      <c r="H2854" s="91">
        <f>RADIANS('貼り付けシート（日射量等）'!I2851)</f>
        <v>0.2722713633111154</v>
      </c>
      <c r="I2854" s="91">
        <f>IF('貼り付けシート（日射量等）'!J2851&lt;0,RADIANS(360+('貼り付けシート（日射量等）'!J2851)),RADIANS('貼り付けシート（日射量等）'!J2851))</f>
        <v>1.6720254234105676</v>
      </c>
    </row>
    <row r="2855" spans="1:9">
      <c r="A2855" s="20">
        <v>41758</v>
      </c>
      <c r="B2855" s="35" t="s">
        <v>377</v>
      </c>
      <c r="C2855" s="90">
        <f t="shared" si="132"/>
        <v>21.552140230954539</v>
      </c>
      <c r="D2855" s="90">
        <f t="shared" si="133"/>
        <v>-1.972257669297538</v>
      </c>
      <c r="E2855" s="90">
        <f t="shared" si="134"/>
        <v>21.552140230954539</v>
      </c>
      <c r="F2855" s="50">
        <f>'貼り付けシート（日射量等）'!G2852/3.6*10^3</f>
        <v>113.88888888888887</v>
      </c>
      <c r="G2855" s="50">
        <f>'貼り付けシート（日射量等）'!H2852/3.6*10^3</f>
        <v>22.222222222222221</v>
      </c>
      <c r="H2855" s="91">
        <f>RADIANS('貼り付けシート（日射量等）'!I2852)</f>
        <v>7.679448708775051E-2</v>
      </c>
      <c r="I2855" s="91">
        <f>IF('貼り付けシート（日射量等）'!J2852&lt;0,RADIANS(360+('貼り付けシート（日射量等）'!J2852)),RADIANS('貼り付けシート（日射量等）'!J2852))</f>
        <v>1.8360863730980348</v>
      </c>
    </row>
    <row r="2856" spans="1:9">
      <c r="A2856" s="20">
        <v>41758</v>
      </c>
      <c r="B2856" s="35" t="s">
        <v>378</v>
      </c>
      <c r="C2856" s="90">
        <f t="shared" si="132"/>
        <v>0</v>
      </c>
      <c r="D2856" s="90">
        <f t="shared" si="133"/>
        <v>0</v>
      </c>
      <c r="E2856" s="90">
        <f t="shared" si="134"/>
        <v>0</v>
      </c>
      <c r="F2856" s="50">
        <f>'貼り付けシート（日射量等）'!G2853/3.6*10^3</f>
        <v>0</v>
      </c>
      <c r="G2856" s="50">
        <f>'貼り付けシート（日射量等）'!H2853/3.6*10^3</f>
        <v>0</v>
      </c>
      <c r="H2856" s="91">
        <f>RADIANS('貼り付けシート（日射量等）'!I2853)</f>
        <v>0</v>
      </c>
      <c r="I2856" s="91">
        <f>IF('貼り付けシート（日射量等）'!J2853&lt;0,RADIANS(360+('貼り付けシート（日射量等）'!J2853)),RADIANS('貼り付けシート（日射量等）'!J2853))</f>
        <v>0</v>
      </c>
    </row>
    <row r="2857" spans="1:9">
      <c r="A2857" s="20">
        <v>41758</v>
      </c>
      <c r="B2857" s="35" t="s">
        <v>379</v>
      </c>
      <c r="C2857" s="90">
        <f t="shared" si="132"/>
        <v>0</v>
      </c>
      <c r="D2857" s="90">
        <f t="shared" si="133"/>
        <v>0</v>
      </c>
      <c r="E2857" s="90">
        <f t="shared" si="134"/>
        <v>0</v>
      </c>
      <c r="F2857" s="50">
        <f>'貼り付けシート（日射量等）'!G2854/3.6*10^3</f>
        <v>0</v>
      </c>
      <c r="G2857" s="50">
        <f>'貼り付けシート（日射量等）'!H2854/3.6*10^3</f>
        <v>0</v>
      </c>
      <c r="H2857" s="91">
        <f>RADIANS('貼り付けシート（日射量等）'!I2854)</f>
        <v>0</v>
      </c>
      <c r="I2857" s="91">
        <f>IF('貼り付けシート（日射量等）'!J2854&lt;0,RADIANS(360+('貼り付けシート（日射量等）'!J2854)),RADIANS('貼り付けシート（日射量等）'!J2854))</f>
        <v>0</v>
      </c>
    </row>
    <row r="2858" spans="1:9">
      <c r="A2858" s="20">
        <v>41758</v>
      </c>
      <c r="B2858" s="35" t="s">
        <v>380</v>
      </c>
      <c r="C2858" s="90">
        <f t="shared" si="132"/>
        <v>0</v>
      </c>
      <c r="D2858" s="90">
        <f t="shared" si="133"/>
        <v>0</v>
      </c>
      <c r="E2858" s="90">
        <f t="shared" si="134"/>
        <v>0</v>
      </c>
      <c r="F2858" s="50">
        <f>'貼り付けシート（日射量等）'!G2855/3.6*10^3</f>
        <v>0</v>
      </c>
      <c r="G2858" s="50">
        <f>'貼り付けシート（日射量等）'!H2855/3.6*10^3</f>
        <v>0</v>
      </c>
      <c r="H2858" s="91">
        <f>RADIANS('貼り付けシート（日射量等）'!I2855)</f>
        <v>0</v>
      </c>
      <c r="I2858" s="91">
        <f>IF('貼り付けシート（日射量等）'!J2855&lt;0,RADIANS(360+('貼り付けシート（日射量等）'!J2855)),RADIANS('貼り付けシート（日射量等）'!J2855))</f>
        <v>0</v>
      </c>
    </row>
    <row r="2859" spans="1:9">
      <c r="A2859" s="20">
        <v>41758</v>
      </c>
      <c r="B2859" s="35" t="s">
        <v>381</v>
      </c>
      <c r="C2859" s="90">
        <f t="shared" si="132"/>
        <v>0</v>
      </c>
      <c r="D2859" s="90">
        <f t="shared" si="133"/>
        <v>0</v>
      </c>
      <c r="E2859" s="90">
        <f t="shared" si="134"/>
        <v>0</v>
      </c>
      <c r="F2859" s="50">
        <f>'貼り付けシート（日射量等）'!G2856/3.6*10^3</f>
        <v>0</v>
      </c>
      <c r="G2859" s="50">
        <f>'貼り付けシート（日射量等）'!H2856/3.6*10^3</f>
        <v>0</v>
      </c>
      <c r="H2859" s="91">
        <f>RADIANS('貼り付けシート（日射量等）'!I2856)</f>
        <v>0</v>
      </c>
      <c r="I2859" s="91">
        <f>IF('貼り付けシート（日射量等）'!J2856&lt;0,RADIANS(360+('貼り付けシート（日射量等）'!J2856)),RADIANS('貼り付けシート（日射量等）'!J2856))</f>
        <v>0</v>
      </c>
    </row>
    <row r="2860" spans="1:9">
      <c r="A2860" s="20">
        <v>41758</v>
      </c>
      <c r="B2860" s="35" t="s">
        <v>382</v>
      </c>
      <c r="C2860" s="90">
        <f t="shared" si="132"/>
        <v>0</v>
      </c>
      <c r="D2860" s="90">
        <f t="shared" si="133"/>
        <v>0</v>
      </c>
      <c r="E2860" s="90">
        <f t="shared" si="134"/>
        <v>0</v>
      </c>
      <c r="F2860" s="50">
        <f>'貼り付けシート（日射量等）'!G2857/3.6*10^3</f>
        <v>0</v>
      </c>
      <c r="G2860" s="50">
        <f>'貼り付けシート（日射量等）'!H2857/3.6*10^3</f>
        <v>0</v>
      </c>
      <c r="H2860" s="91">
        <f>RADIANS('貼り付けシート（日射量等）'!I2857)</f>
        <v>0</v>
      </c>
      <c r="I2860" s="91">
        <f>IF('貼り付けシート（日射量等）'!J2857&lt;0,RADIANS(360+('貼り付けシート（日射量等）'!J2857)),RADIANS('貼り付けシート（日射量等）'!J2857))</f>
        <v>0</v>
      </c>
    </row>
    <row r="2861" spans="1:9">
      <c r="A2861" s="20">
        <v>41758</v>
      </c>
      <c r="B2861" s="35" t="s">
        <v>383</v>
      </c>
      <c r="C2861" s="90">
        <f t="shared" si="132"/>
        <v>0</v>
      </c>
      <c r="D2861" s="90">
        <f t="shared" si="133"/>
        <v>0</v>
      </c>
      <c r="E2861" s="90">
        <f t="shared" si="134"/>
        <v>0</v>
      </c>
      <c r="F2861" s="50">
        <f>'貼り付けシート（日射量等）'!G2858/3.6*10^3</f>
        <v>0</v>
      </c>
      <c r="G2861" s="50">
        <f>'貼り付けシート（日射量等）'!H2858/3.6*10^3</f>
        <v>0</v>
      </c>
      <c r="H2861" s="91">
        <f>RADIANS('貼り付けシート（日射量等）'!I2858)</f>
        <v>0</v>
      </c>
      <c r="I2861" s="91">
        <f>IF('貼り付けシート（日射量等）'!J2858&lt;0,RADIANS(360+('貼り付けシート（日射量等）'!J2858)),RADIANS('貼り付けシート（日射量等）'!J2858))</f>
        <v>0</v>
      </c>
    </row>
    <row r="2862" spans="1:9">
      <c r="A2862" s="20">
        <v>41759</v>
      </c>
      <c r="B2862" s="35" t="s">
        <v>360</v>
      </c>
      <c r="C2862" s="90">
        <f t="shared" si="132"/>
        <v>0</v>
      </c>
      <c r="D2862" s="90">
        <f t="shared" si="133"/>
        <v>0</v>
      </c>
      <c r="E2862" s="90">
        <f t="shared" si="134"/>
        <v>0</v>
      </c>
      <c r="F2862" s="50">
        <f>'貼り付けシート（日射量等）'!G2859/3.6*10^3</f>
        <v>0</v>
      </c>
      <c r="G2862" s="50">
        <f>'貼り付けシート（日射量等）'!H2859/3.6*10^3</f>
        <v>0</v>
      </c>
      <c r="H2862" s="91">
        <f>RADIANS('貼り付けシート（日射量等）'!I2859)</f>
        <v>0</v>
      </c>
      <c r="I2862" s="91">
        <f>IF('貼り付けシート（日射量等）'!J2859&lt;0,RADIANS(360+('貼り付けシート（日射量等）'!J2859)),RADIANS('貼り付けシート（日射量等）'!J2859))</f>
        <v>0</v>
      </c>
    </row>
    <row r="2863" spans="1:9">
      <c r="A2863" s="20">
        <v>41759</v>
      </c>
      <c r="B2863" s="35" t="s">
        <v>361</v>
      </c>
      <c r="C2863" s="90">
        <f t="shared" si="132"/>
        <v>0</v>
      </c>
      <c r="D2863" s="90">
        <f t="shared" si="133"/>
        <v>0</v>
      </c>
      <c r="E2863" s="90">
        <f t="shared" si="134"/>
        <v>0</v>
      </c>
      <c r="F2863" s="50">
        <f>'貼り付けシート（日射量等）'!G2860/3.6*10^3</f>
        <v>0</v>
      </c>
      <c r="G2863" s="50">
        <f>'貼り付けシート（日射量等）'!H2860/3.6*10^3</f>
        <v>0</v>
      </c>
      <c r="H2863" s="91">
        <f>RADIANS('貼り付けシート（日射量等）'!I2860)</f>
        <v>0</v>
      </c>
      <c r="I2863" s="91">
        <f>IF('貼り付けシート（日射量等）'!J2860&lt;0,RADIANS(360+('貼り付けシート（日射量等）'!J2860)),RADIANS('貼り付けシート（日射量等）'!J2860))</f>
        <v>0</v>
      </c>
    </row>
    <row r="2864" spans="1:9">
      <c r="A2864" s="20">
        <v>41759</v>
      </c>
      <c r="B2864" s="35" t="s">
        <v>362</v>
      </c>
      <c r="C2864" s="90">
        <f t="shared" si="132"/>
        <v>0</v>
      </c>
      <c r="D2864" s="90">
        <f t="shared" si="133"/>
        <v>0</v>
      </c>
      <c r="E2864" s="90">
        <f t="shared" si="134"/>
        <v>0</v>
      </c>
      <c r="F2864" s="50">
        <f>'貼り付けシート（日射量等）'!G2861/3.6*10^3</f>
        <v>0</v>
      </c>
      <c r="G2864" s="50">
        <f>'貼り付けシート（日射量等）'!H2861/3.6*10^3</f>
        <v>0</v>
      </c>
      <c r="H2864" s="91">
        <f>RADIANS('貼り付けシート（日射量等）'!I2861)</f>
        <v>0</v>
      </c>
      <c r="I2864" s="91">
        <f>IF('貼り付けシート（日射量等）'!J2861&lt;0,RADIANS(360+('貼り付けシート（日射量等）'!J2861)),RADIANS('貼り付けシート（日射量等）'!J2861))</f>
        <v>0</v>
      </c>
    </row>
    <row r="2865" spans="1:9">
      <c r="A2865" s="20">
        <v>41759</v>
      </c>
      <c r="B2865" s="35" t="s">
        <v>363</v>
      </c>
      <c r="C2865" s="90">
        <f t="shared" si="132"/>
        <v>0</v>
      </c>
      <c r="D2865" s="90">
        <f t="shared" si="133"/>
        <v>0</v>
      </c>
      <c r="E2865" s="90">
        <f t="shared" si="134"/>
        <v>0</v>
      </c>
      <c r="F2865" s="50">
        <f>'貼り付けシート（日射量等）'!G2862/3.6*10^3</f>
        <v>0</v>
      </c>
      <c r="G2865" s="50">
        <f>'貼り付けシート（日射量等）'!H2862/3.6*10^3</f>
        <v>0</v>
      </c>
      <c r="H2865" s="91">
        <f>RADIANS('貼り付けシート（日射量等）'!I2862)</f>
        <v>0</v>
      </c>
      <c r="I2865" s="91">
        <f>IF('貼り付けシート（日射量等）'!J2862&lt;0,RADIANS(360+('貼り付けシート（日射量等）'!J2862)),RADIANS('貼り付けシート（日射量等）'!J2862))</f>
        <v>0</v>
      </c>
    </row>
    <row r="2866" spans="1:9">
      <c r="A2866" s="20">
        <v>41759</v>
      </c>
      <c r="B2866" s="35" t="s">
        <v>364</v>
      </c>
      <c r="C2866" s="90">
        <f t="shared" si="132"/>
        <v>10.776070115477269</v>
      </c>
      <c r="D2866" s="90">
        <f t="shared" si="133"/>
        <v>-1.6882208488828665</v>
      </c>
      <c r="E2866" s="90">
        <f t="shared" si="134"/>
        <v>10.776070115477269</v>
      </c>
      <c r="F2866" s="50">
        <f>'貼り付けシート（日射量等）'!G2863/3.6*10^3</f>
        <v>36.111111111111114</v>
      </c>
      <c r="G2866" s="50">
        <f>'貼り付けシート（日射量等）'!H2863/3.6*10^3</f>
        <v>11.111111111111111</v>
      </c>
      <c r="H2866" s="91">
        <f>RADIANS('貼り付けシート（日射量等）'!I2863)</f>
        <v>5.4105206811824215E-2</v>
      </c>
      <c r="I2866" s="91">
        <f>IF('貼り付けシート（日射量等）'!J2863&lt;0,RADIANS(360+('貼り付けシート（日射量等）'!J2863)),RADIANS('貼り付けシート（日射量等）'!J2863))</f>
        <v>4.4226643245536312</v>
      </c>
    </row>
    <row r="2867" spans="1:9">
      <c r="A2867" s="20">
        <v>41759</v>
      </c>
      <c r="B2867" s="35" t="s">
        <v>365</v>
      </c>
      <c r="C2867" s="90">
        <f t="shared" si="132"/>
        <v>55.936108763785214</v>
      </c>
      <c r="D2867" s="90">
        <f t="shared" si="133"/>
        <v>4.749775715268183</v>
      </c>
      <c r="E2867" s="90">
        <f t="shared" si="134"/>
        <v>51.186333048517028</v>
      </c>
      <c r="F2867" s="50">
        <f>'貼り付けシート（日射量等）'!G2864/3.6*10^3</f>
        <v>24.999999999999996</v>
      </c>
      <c r="G2867" s="50">
        <f>'貼り付けシート（日射量等）'!H2864/3.6*10^3</f>
        <v>52.777777777777779</v>
      </c>
      <c r="H2867" s="91">
        <f>RADIANS('貼り付けシート（日射量等）'!I2864)</f>
        <v>0.24958208303518914</v>
      </c>
      <c r="I2867" s="91">
        <f>IF('貼り付けシート（日射量等）'!J2864&lt;0,RADIANS(360+('貼り付けシート（日射量等）'!J2864)),RADIANS('貼り付けシート（日射量等）'!J2864))</f>
        <v>4.5849799449891036</v>
      </c>
    </row>
    <row r="2868" spans="1:9">
      <c r="A2868" s="20">
        <v>41759</v>
      </c>
      <c r="B2868" s="35" t="s">
        <v>366</v>
      </c>
      <c r="C2868" s="90">
        <f t="shared" si="132"/>
        <v>111.36765138107283</v>
      </c>
      <c r="D2868" s="90">
        <f t="shared" si="133"/>
        <v>11.6890028129081</v>
      </c>
      <c r="E2868" s="90">
        <f t="shared" si="134"/>
        <v>99.678648568164732</v>
      </c>
      <c r="F2868" s="50">
        <f>'貼り付けシート（日射量等）'!G2865/3.6*10^3</f>
        <v>27.777777777777779</v>
      </c>
      <c r="G2868" s="50">
        <f>'貼り付けシート（日射量等）'!H2865/3.6*10^3</f>
        <v>102.77777777777777</v>
      </c>
      <c r="H2868" s="91">
        <f>RADIANS('貼り付けシート（日射量等）'!I2865)</f>
        <v>0.45029494701453704</v>
      </c>
      <c r="I2868" s="91">
        <f>IF('貼り付けシート（日射量等）'!J2865&lt;0,RADIANS(360+('貼り付けシート（日射量等）'!J2865)),RADIANS('貼り付けシート（日射量等）'!J2865))</f>
        <v>4.7507862239285652</v>
      </c>
    </row>
    <row r="2869" spans="1:9">
      <c r="A2869" s="20">
        <v>41759</v>
      </c>
      <c r="B2869" s="35" t="s">
        <v>367</v>
      </c>
      <c r="C2869" s="90">
        <f t="shared" si="132"/>
        <v>161.15860302183088</v>
      </c>
      <c r="D2869" s="90">
        <f t="shared" si="133"/>
        <v>15.681656462887759</v>
      </c>
      <c r="E2869" s="90">
        <f t="shared" si="134"/>
        <v>145.47694655894313</v>
      </c>
      <c r="F2869" s="50">
        <f>'貼り付けシート（日射量等）'!G2866/3.6*10^3</f>
        <v>24.999999999999996</v>
      </c>
      <c r="G2869" s="50">
        <f>'貼り付けシート（日射量等）'!H2866/3.6*10^3</f>
        <v>150</v>
      </c>
      <c r="H2869" s="91">
        <f>RADIANS('貼り付けシート（日射量等）'!I2866)</f>
        <v>0.64751715248989627</v>
      </c>
      <c r="I2869" s="91">
        <f>IF('貼り付けシート（日射量等）'!J2866&lt;0,RADIANS(360+('貼り付けシート（日射量等）'!J2866)),RADIANS('貼り付けシート（日射量等）'!J2866))</f>
        <v>4.9357911246399642</v>
      </c>
    </row>
    <row r="2870" spans="1:9">
      <c r="A2870" s="20">
        <v>41759</v>
      </c>
      <c r="B2870" s="35" t="s">
        <v>368</v>
      </c>
      <c r="C2870" s="90">
        <f t="shared" si="132"/>
        <v>211.71707629637001</v>
      </c>
      <c r="D2870" s="90">
        <f t="shared" si="133"/>
        <v>17.747814217779187</v>
      </c>
      <c r="E2870" s="90">
        <f t="shared" si="134"/>
        <v>193.96926207859082</v>
      </c>
      <c r="F2870" s="50">
        <f>'貼り付けシート（日射量等）'!G2867/3.6*10^3</f>
        <v>22.222222222222221</v>
      </c>
      <c r="G2870" s="50">
        <f>'貼り付けシート（日射量等）'!H2867/3.6*10^3</f>
        <v>199.99999999999997</v>
      </c>
      <c r="H2870" s="91">
        <f>RADIANS('貼り付けシート（日射量等）'!I2867)</f>
        <v>0.83775804095727824</v>
      </c>
      <c r="I2870" s="91">
        <f>IF('貼り付けシート（日射量等）'!J2867&lt;0,RADIANS(360+('貼り付けシート（日射量等）'!J2867)),RADIANS('貼り付けシート（日射量等）'!J2867))</f>
        <v>5.1661745859032155</v>
      </c>
    </row>
    <row r="2871" spans="1:9">
      <c r="A2871" s="20">
        <v>41759</v>
      </c>
      <c r="B2871" s="35" t="s">
        <v>369</v>
      </c>
      <c r="C2871" s="90">
        <f t="shared" si="132"/>
        <v>249.58554945624221</v>
      </c>
      <c r="D2871" s="90">
        <f t="shared" si="133"/>
        <v>17.900041973480914</v>
      </c>
      <c r="E2871" s="90">
        <f t="shared" si="134"/>
        <v>231.6855074827613</v>
      </c>
      <c r="F2871" s="50">
        <f>'貼り付けシート（日射量等）'!G2868/3.6*10^3</f>
        <v>19.444444444444446</v>
      </c>
      <c r="G2871" s="50">
        <f>'貼り付けシート（日射量等）'!H2868/3.6*10^3</f>
        <v>238.88888888888889</v>
      </c>
      <c r="H2871" s="91">
        <f>RADIANS('貼り付けシート（日射量等）'!I2868)</f>
        <v>1.0018189906447452</v>
      </c>
      <c r="I2871" s="91">
        <f>IF('貼り付けシート（日射量等）'!J2868&lt;0,RADIANS(360+('貼り付けシート（日射量等）'!J2868)),RADIANS('貼り付けシート（日射量等）'!J2868))</f>
        <v>5.4873151682701717</v>
      </c>
    </row>
    <row r="2872" spans="1:9">
      <c r="A2872" s="20">
        <v>41759</v>
      </c>
      <c r="B2872" s="35" t="s">
        <v>370</v>
      </c>
      <c r="C2872" s="90">
        <f t="shared" si="132"/>
        <v>380.77548718385907</v>
      </c>
      <c r="D2872" s="90">
        <f t="shared" si="133"/>
        <v>57.493383719541065</v>
      </c>
      <c r="E2872" s="90">
        <f t="shared" si="134"/>
        <v>323.28210346431803</v>
      </c>
      <c r="F2872" s="50">
        <f>'貼り付けシート（日射量等）'!G2869/3.6*10^3</f>
        <v>58.333333333333329</v>
      </c>
      <c r="G2872" s="50">
        <f>'貼り付けシート（日射量等）'!H2869/3.6*10^3</f>
        <v>333.33333333333331</v>
      </c>
      <c r="H2872" s="91">
        <f>RADIANS('貼り付けシート（日射量等）'!I2869)</f>
        <v>1.1082840750163994</v>
      </c>
      <c r="I2872" s="91">
        <f>IF('貼り付けシート（日射量等）'!J2869&lt;0,RADIANS(360+('貼り付けシート（日射量等）'!J2869)),RADIANS('貼り付けシート（日射量等）'!J2869))</f>
        <v>5.9585540663086407</v>
      </c>
    </row>
    <row r="2873" spans="1:9">
      <c r="A2873" s="20">
        <v>41759</v>
      </c>
      <c r="B2873" s="35" t="s">
        <v>371</v>
      </c>
      <c r="C2873" s="90">
        <f t="shared" si="132"/>
        <v>440.93058705171933</v>
      </c>
      <c r="D2873" s="90">
        <f t="shared" si="133"/>
        <v>90.708308298708118</v>
      </c>
      <c r="E2873" s="90">
        <f t="shared" si="134"/>
        <v>350.22227875301121</v>
      </c>
      <c r="F2873" s="50">
        <f>'貼り付けシート（日射量等）'!G2870/3.6*10^3</f>
        <v>91.666666666666671</v>
      </c>
      <c r="G2873" s="50">
        <f>'貼り付けシート（日射量等）'!H2870/3.6*10^3</f>
        <v>361.11111111111109</v>
      </c>
      <c r="H2873" s="91">
        <f>RADIANS('貼り付けシート（日射量等）'!I2870)</f>
        <v>1.1152653920243765</v>
      </c>
      <c r="I2873" s="91">
        <f>IF('貼り付けシート（日射量等）'!J2870&lt;0,RADIANS(360+('貼り付けシート（日射量等）'!J2870)),RADIANS('貼り付けシート（日射量等）'!J2870))</f>
        <v>0.2530727415391778</v>
      </c>
    </row>
    <row r="2874" spans="1:9">
      <c r="A2874" s="20">
        <v>41759</v>
      </c>
      <c r="B2874" s="35" t="s">
        <v>372</v>
      </c>
      <c r="C2874" s="90">
        <f t="shared" si="132"/>
        <v>255.30556378594062</v>
      </c>
      <c r="D2874" s="90">
        <f t="shared" si="133"/>
        <v>15.538003716571382</v>
      </c>
      <c r="E2874" s="90">
        <f t="shared" si="134"/>
        <v>239.76756006936924</v>
      </c>
      <c r="F2874" s="50">
        <f>'貼り付けシート（日射量等）'!G2871/3.6*10^3</f>
        <v>16.666666666666668</v>
      </c>
      <c r="G2874" s="50">
        <f>'貼り付けシート（日射量等）'!H2871/3.6*10^3</f>
        <v>247.22222222222223</v>
      </c>
      <c r="H2874" s="91">
        <f>RADIANS('貼り付けシート（日射量等）'!I2871)</f>
        <v>1.0192722831646885</v>
      </c>
      <c r="I2874" s="91">
        <f>IF('貼り付けシート（日射量等）'!J2871&lt;0,RADIANS(360+('貼り付けシート（日射量等）'!J2871)),RADIANS('貼り付けシート（日射量等）'!J2871))</f>
        <v>0.74351026134958442</v>
      </c>
    </row>
    <row r="2875" spans="1:9">
      <c r="A2875" s="20">
        <v>41759</v>
      </c>
      <c r="B2875" s="35" t="s">
        <v>373</v>
      </c>
      <c r="C2875" s="90">
        <f t="shared" si="132"/>
        <v>219.37059608081245</v>
      </c>
      <c r="D2875" s="90">
        <f t="shared" si="133"/>
        <v>22.707316473352304</v>
      </c>
      <c r="E2875" s="90">
        <f t="shared" si="134"/>
        <v>196.66327960746014</v>
      </c>
      <c r="F2875" s="50">
        <f>'貼り付けシート（日射量等）'!G2872/3.6*10^3</f>
        <v>27.777777777777779</v>
      </c>
      <c r="G2875" s="50">
        <f>'貼り付けシート（日射量等）'!H2872/3.6*10^3</f>
        <v>202.77777777777777</v>
      </c>
      <c r="H2875" s="91">
        <f>RADIANS('貼り付けシート（日射量等）'!I2872)</f>
        <v>0.86044732123320444</v>
      </c>
      <c r="I2875" s="91">
        <f>IF('貼り付けシート（日射量等）'!J2872&lt;0,RADIANS(360+('貼り付けシート（日射量等）'!J2872)),RADIANS('貼り付けシート（日射量等）'!J2872))</f>
        <v>1.08035880698449</v>
      </c>
    </row>
    <row r="2876" spans="1:9">
      <c r="A2876" s="20">
        <v>41759</v>
      </c>
      <c r="B2876" s="35" t="s">
        <v>374</v>
      </c>
      <c r="C2876" s="90">
        <f t="shared" si="132"/>
        <v>472.80837736031515</v>
      </c>
      <c r="D2876" s="90">
        <f t="shared" si="133"/>
        <v>257.2869750507698</v>
      </c>
      <c r="E2876" s="90">
        <f t="shared" si="134"/>
        <v>215.52140230954538</v>
      </c>
      <c r="F2876" s="50">
        <f>'貼り付けシート（日射量等）'!G2873/3.6*10^3</f>
        <v>394.44444444444446</v>
      </c>
      <c r="G2876" s="50">
        <f>'貼り付けシート（日射量等）'!H2873/3.6*10^3</f>
        <v>222.22222222222223</v>
      </c>
      <c r="H2876" s="91">
        <f>RADIANS('貼り付けシート（日射量等）'!I2873)</f>
        <v>0.67369709126981125</v>
      </c>
      <c r="I2876" s="91">
        <f>IF('貼り付けシート（日射量等）'!J2873&lt;0,RADIANS(360+('貼り付けシート（日射量等）'!J2873)),RADIANS('貼り付けシート（日射量等）'!J2873))</f>
        <v>1.3212142437597074</v>
      </c>
    </row>
    <row r="2877" spans="1:9">
      <c r="A2877" s="20">
        <v>41759</v>
      </c>
      <c r="B2877" s="35" t="s">
        <v>375</v>
      </c>
      <c r="C2877" s="90">
        <f t="shared" si="132"/>
        <v>138.71304686524346</v>
      </c>
      <c r="D2877" s="90">
        <f t="shared" si="133"/>
        <v>17.482258066124164</v>
      </c>
      <c r="E2877" s="90">
        <f t="shared" si="134"/>
        <v>121.23078879911928</v>
      </c>
      <c r="F2877" s="50">
        <f>'貼り付けシート（日射量等）'!G2874/3.6*10^3</f>
        <v>38.888888888888893</v>
      </c>
      <c r="G2877" s="50">
        <f>'貼り付けシート（日射量等）'!H2874/3.6*10^3</f>
        <v>125</v>
      </c>
      <c r="H2877" s="91">
        <f>RADIANS('貼り付けシート（日射量等）'!I2874)</f>
        <v>0.47647488579445196</v>
      </c>
      <c r="I2877" s="91">
        <f>IF('貼り付けシート（日射量等）'!J2874&lt;0,RADIANS(360+('貼り付けシート（日射量等）'!J2874)),RADIANS('貼り付けシート（日射量等）'!J2874))</f>
        <v>1.509709802975095</v>
      </c>
    </row>
    <row r="2878" spans="1:9">
      <c r="A2878" s="20">
        <v>41759</v>
      </c>
      <c r="B2878" s="35" t="s">
        <v>376</v>
      </c>
      <c r="C2878" s="90">
        <f t="shared" si="132"/>
        <v>62.096579415655121</v>
      </c>
      <c r="D2878" s="90">
        <f t="shared" si="133"/>
        <v>5.5222113093994682</v>
      </c>
      <c r="E2878" s="90">
        <f t="shared" si="134"/>
        <v>56.574368106255655</v>
      </c>
      <c r="F2878" s="50">
        <f>'貼り付けシート（日射量等）'!G2875/3.6*10^3</f>
        <v>24.999999999999996</v>
      </c>
      <c r="G2878" s="50">
        <f>'貼り付けシート（日射量等）'!H2875/3.6*10^3</f>
        <v>58.333333333333329</v>
      </c>
      <c r="H2878" s="91">
        <f>RADIANS('貼り付けシート（日射量等）'!I2875)</f>
        <v>0.27576202181510406</v>
      </c>
      <c r="I2878" s="91">
        <f>IF('貼り付けシート（日射量等）'!J2875&lt;0,RADIANS(360+('貼り付けシート（日射量等）'!J2875)),RADIANS('貼り付けシート（日射量等）'!J2875))</f>
        <v>1.6772614111665507</v>
      </c>
    </row>
    <row r="2879" spans="1:9">
      <c r="A2879" s="20">
        <v>41759</v>
      </c>
      <c r="B2879" s="35" t="s">
        <v>377</v>
      </c>
      <c r="C2879" s="90">
        <f t="shared" si="132"/>
        <v>13.470087644346586</v>
      </c>
      <c r="D2879" s="90">
        <f t="shared" si="133"/>
        <v>-0.3371254193120044</v>
      </c>
      <c r="E2879" s="90">
        <f t="shared" si="134"/>
        <v>13.470087644346586</v>
      </c>
      <c r="F2879" s="50">
        <f>'貼り付けシート（日射量等）'!G2876/3.6*10^3</f>
        <v>22.222222222222221</v>
      </c>
      <c r="G2879" s="50">
        <f>'貼り付けシート（日射量等）'!H2876/3.6*10^3</f>
        <v>13.888888888888889</v>
      </c>
      <c r="H2879" s="91">
        <f>RADIANS('貼り付けシート（日射量等）'!I2876)</f>
        <v>8.028514559173916E-2</v>
      </c>
      <c r="I2879" s="91">
        <f>IF('貼り付けシート（日射量等）'!J2876&lt;0,RADIANS(360+('貼り付けシート（日射量等）'!J2876)),RADIANS('貼り付けシート（日射量等）'!J2876))</f>
        <v>1.8395770316020235</v>
      </c>
    </row>
    <row r="2880" spans="1:9">
      <c r="A2880" s="20">
        <v>41759</v>
      </c>
      <c r="B2880" s="35" t="s">
        <v>378</v>
      </c>
      <c r="C2880" s="90">
        <f t="shared" si="132"/>
        <v>0</v>
      </c>
      <c r="D2880" s="90">
        <f t="shared" si="133"/>
        <v>0</v>
      </c>
      <c r="E2880" s="90">
        <f t="shared" si="134"/>
        <v>0</v>
      </c>
      <c r="F2880" s="50">
        <f>'貼り付けシート（日射量等）'!G2877/3.6*10^3</f>
        <v>0</v>
      </c>
      <c r="G2880" s="50">
        <f>'貼り付けシート（日射量等）'!H2877/3.6*10^3</f>
        <v>0</v>
      </c>
      <c r="H2880" s="91">
        <f>RADIANS('貼り付けシート（日射量等）'!I2877)</f>
        <v>0</v>
      </c>
      <c r="I2880" s="91">
        <f>IF('貼り付けシート（日射量等）'!J2877&lt;0,RADIANS(360+('貼り付けシート（日射量等）'!J2877)),RADIANS('貼り付けシート（日射量等）'!J2877))</f>
        <v>0</v>
      </c>
    </row>
    <row r="2881" spans="1:9">
      <c r="A2881" s="20">
        <v>41759</v>
      </c>
      <c r="B2881" s="35" t="s">
        <v>379</v>
      </c>
      <c r="C2881" s="90">
        <f t="shared" si="132"/>
        <v>0</v>
      </c>
      <c r="D2881" s="90">
        <f t="shared" si="133"/>
        <v>0</v>
      </c>
      <c r="E2881" s="90">
        <f t="shared" si="134"/>
        <v>0</v>
      </c>
      <c r="F2881" s="50">
        <f>'貼り付けシート（日射量等）'!G2878/3.6*10^3</f>
        <v>0</v>
      </c>
      <c r="G2881" s="50">
        <f>'貼り付けシート（日射量等）'!H2878/3.6*10^3</f>
        <v>0</v>
      </c>
      <c r="H2881" s="91">
        <f>RADIANS('貼り付けシート（日射量等）'!I2878)</f>
        <v>0</v>
      </c>
      <c r="I2881" s="91">
        <f>IF('貼り付けシート（日射量等）'!J2878&lt;0,RADIANS(360+('貼り付けシート（日射量等）'!J2878)),RADIANS('貼り付けシート（日射量等）'!J2878))</f>
        <v>0</v>
      </c>
    </row>
    <row r="2882" spans="1:9">
      <c r="A2882" s="20">
        <v>41759</v>
      </c>
      <c r="B2882" s="35" t="s">
        <v>380</v>
      </c>
      <c r="C2882" s="90">
        <f t="shared" si="132"/>
        <v>0</v>
      </c>
      <c r="D2882" s="90">
        <f t="shared" si="133"/>
        <v>0</v>
      </c>
      <c r="E2882" s="90">
        <f t="shared" si="134"/>
        <v>0</v>
      </c>
      <c r="F2882" s="50">
        <f>'貼り付けシート（日射量等）'!G2879/3.6*10^3</f>
        <v>0</v>
      </c>
      <c r="G2882" s="50">
        <f>'貼り付けシート（日射量等）'!H2879/3.6*10^3</f>
        <v>0</v>
      </c>
      <c r="H2882" s="91">
        <f>RADIANS('貼り付けシート（日射量等）'!I2879)</f>
        <v>0</v>
      </c>
      <c r="I2882" s="91">
        <f>IF('貼り付けシート（日射量等）'!J2879&lt;0,RADIANS(360+('貼り付けシート（日射量等）'!J2879)),RADIANS('貼り付けシート（日射量等）'!J2879))</f>
        <v>0</v>
      </c>
    </row>
    <row r="2883" spans="1:9">
      <c r="A2883" s="20">
        <v>41759</v>
      </c>
      <c r="B2883" s="35" t="s">
        <v>381</v>
      </c>
      <c r="C2883" s="90">
        <f t="shared" si="132"/>
        <v>0</v>
      </c>
      <c r="D2883" s="90">
        <f t="shared" si="133"/>
        <v>0</v>
      </c>
      <c r="E2883" s="90">
        <f t="shared" si="134"/>
        <v>0</v>
      </c>
      <c r="F2883" s="50">
        <f>'貼り付けシート（日射量等）'!G2880/3.6*10^3</f>
        <v>0</v>
      </c>
      <c r="G2883" s="50">
        <f>'貼り付けシート（日射量等）'!H2880/3.6*10^3</f>
        <v>0</v>
      </c>
      <c r="H2883" s="91">
        <f>RADIANS('貼り付けシート（日射量等）'!I2880)</f>
        <v>0</v>
      </c>
      <c r="I2883" s="91">
        <f>IF('貼り付けシート（日射量等）'!J2880&lt;0,RADIANS(360+('貼り付けシート（日射量等）'!J2880)),RADIANS('貼り付けシート（日射量等）'!J2880))</f>
        <v>0</v>
      </c>
    </row>
    <row r="2884" spans="1:9">
      <c r="A2884" s="20">
        <v>41759</v>
      </c>
      <c r="B2884" s="35" t="s">
        <v>382</v>
      </c>
      <c r="C2884" s="90">
        <f t="shared" si="132"/>
        <v>0</v>
      </c>
      <c r="D2884" s="90">
        <f t="shared" si="133"/>
        <v>0</v>
      </c>
      <c r="E2884" s="90">
        <f t="shared" si="134"/>
        <v>0</v>
      </c>
      <c r="F2884" s="50">
        <f>'貼り付けシート（日射量等）'!G2881/3.6*10^3</f>
        <v>0</v>
      </c>
      <c r="G2884" s="50">
        <f>'貼り付けシート（日射量等）'!H2881/3.6*10^3</f>
        <v>0</v>
      </c>
      <c r="H2884" s="91">
        <f>RADIANS('貼り付けシート（日射量等）'!I2881)</f>
        <v>0</v>
      </c>
      <c r="I2884" s="91">
        <f>IF('貼り付けシート（日射量等）'!J2881&lt;0,RADIANS(360+('貼り付けシート（日射量等）'!J2881)),RADIANS('貼り付けシート（日射量等）'!J2881))</f>
        <v>0</v>
      </c>
    </row>
    <row r="2885" spans="1:9">
      <c r="A2885" s="20">
        <v>41759</v>
      </c>
      <c r="B2885" s="35" t="s">
        <v>383</v>
      </c>
      <c r="C2885" s="90">
        <f t="shared" si="132"/>
        <v>0</v>
      </c>
      <c r="D2885" s="90">
        <f t="shared" si="133"/>
        <v>0</v>
      </c>
      <c r="E2885" s="90">
        <f t="shared" si="134"/>
        <v>0</v>
      </c>
      <c r="F2885" s="50">
        <f>'貼り付けシート（日射量等）'!G2882/3.6*10^3</f>
        <v>0</v>
      </c>
      <c r="G2885" s="50">
        <f>'貼り付けシート（日射量等）'!H2882/3.6*10^3</f>
        <v>0</v>
      </c>
      <c r="H2885" s="91">
        <f>RADIANS('貼り付けシート（日射量等）'!I2882)</f>
        <v>0</v>
      </c>
      <c r="I2885" s="91">
        <f>IF('貼り付けシート（日射量等）'!J2882&lt;0,RADIANS(360+('貼り付けシート（日射量等）'!J2882)),RADIANS('貼り付けシート（日射量等）'!J2882))</f>
        <v>0</v>
      </c>
    </row>
    <row r="2886" spans="1:9">
      <c r="A2886" s="20">
        <v>41760</v>
      </c>
      <c r="B2886" s="35" t="s">
        <v>360</v>
      </c>
      <c r="C2886" s="90">
        <f t="shared" si="132"/>
        <v>0</v>
      </c>
      <c r="D2886" s="90">
        <f t="shared" si="133"/>
        <v>0</v>
      </c>
      <c r="E2886" s="90">
        <f t="shared" si="134"/>
        <v>0</v>
      </c>
      <c r="F2886" s="50">
        <f>'貼り付けシート（日射量等）'!G2883/3.6*10^3</f>
        <v>0</v>
      </c>
      <c r="G2886" s="50">
        <f>'貼り付けシート（日射量等）'!H2883/3.6*10^3</f>
        <v>0</v>
      </c>
      <c r="H2886" s="91">
        <f>RADIANS('貼り付けシート（日射量等）'!I2883)</f>
        <v>0</v>
      </c>
      <c r="I2886" s="91">
        <f>IF('貼り付けシート（日射量等）'!J2883&lt;0,RADIANS(360+('貼り付けシート（日射量等）'!J2883)),RADIANS('貼り付けシート（日射量等）'!J2883))</f>
        <v>0</v>
      </c>
    </row>
    <row r="2887" spans="1:9">
      <c r="A2887" s="20">
        <v>41760</v>
      </c>
      <c r="B2887" s="35" t="s">
        <v>361</v>
      </c>
      <c r="C2887" s="90">
        <f t="shared" ref="C2887:C2950" si="135">IF(D2887&lt;0,E2887,D2887+E2887)</f>
        <v>0</v>
      </c>
      <c r="D2887" s="90">
        <f t="shared" ref="D2887:D2950" si="136">F2887*(SIN(H2887)*COS($O$5)+COS(H2887)*SIN($O$5)*COS($O$4-I2887))</f>
        <v>0</v>
      </c>
      <c r="E2887" s="90">
        <f t="shared" ref="E2887:E2950" si="137">G2887*(1+COS($O$5))/2</f>
        <v>0</v>
      </c>
      <c r="F2887" s="50">
        <f>'貼り付けシート（日射量等）'!G2884/3.6*10^3</f>
        <v>0</v>
      </c>
      <c r="G2887" s="50">
        <f>'貼り付けシート（日射量等）'!H2884/3.6*10^3</f>
        <v>0</v>
      </c>
      <c r="H2887" s="91">
        <f>RADIANS('貼り付けシート（日射量等）'!I2884)</f>
        <v>0</v>
      </c>
      <c r="I2887" s="91">
        <f>IF('貼り付けシート（日射量等）'!J2884&lt;0,RADIANS(360+('貼り付けシート（日射量等）'!J2884)),RADIANS('貼り付けシート（日射量等）'!J2884))</f>
        <v>0</v>
      </c>
    </row>
    <row r="2888" spans="1:9">
      <c r="A2888" s="20">
        <v>41760</v>
      </c>
      <c r="B2888" s="35" t="s">
        <v>362</v>
      </c>
      <c r="C2888" s="90">
        <f t="shared" si="135"/>
        <v>0</v>
      </c>
      <c r="D2888" s="90">
        <f t="shared" si="136"/>
        <v>0</v>
      </c>
      <c r="E2888" s="90">
        <f t="shared" si="137"/>
        <v>0</v>
      </c>
      <c r="F2888" s="50">
        <f>'貼り付けシート（日射量等）'!G2885/3.6*10^3</f>
        <v>0</v>
      </c>
      <c r="G2888" s="50">
        <f>'貼り付けシート（日射量等）'!H2885/3.6*10^3</f>
        <v>0</v>
      </c>
      <c r="H2888" s="91">
        <f>RADIANS('貼り付けシート（日射量等）'!I2885)</f>
        <v>0</v>
      </c>
      <c r="I2888" s="91">
        <f>IF('貼り付けシート（日射量等）'!J2885&lt;0,RADIANS(360+('貼り付けシート（日射量等）'!J2885)),RADIANS('貼り付けシート（日射量等）'!J2885))</f>
        <v>0</v>
      </c>
    </row>
    <row r="2889" spans="1:9">
      <c r="A2889" s="20">
        <v>41760</v>
      </c>
      <c r="B2889" s="35" t="s">
        <v>363</v>
      </c>
      <c r="C2889" s="90">
        <f t="shared" si="135"/>
        <v>0</v>
      </c>
      <c r="D2889" s="90">
        <f t="shared" si="136"/>
        <v>0</v>
      </c>
      <c r="E2889" s="90">
        <f t="shared" si="137"/>
        <v>0</v>
      </c>
      <c r="F2889" s="50">
        <f>'貼り付けシート（日射量等）'!G2886/3.6*10^3</f>
        <v>0</v>
      </c>
      <c r="G2889" s="50">
        <f>'貼り付けシート（日射量等）'!H2886/3.6*10^3</f>
        <v>0</v>
      </c>
      <c r="H2889" s="91">
        <f>RADIANS('貼り付けシート（日射量等）'!I2886)</f>
        <v>0</v>
      </c>
      <c r="I2889" s="91">
        <f>IF('貼り付けシート（日射量等）'!J2886&lt;0,RADIANS(360+('貼り付けシート（日射量等）'!J2886)),RADIANS('貼り付けシート（日射量等）'!J2886))</f>
        <v>0</v>
      </c>
    </row>
    <row r="2890" spans="1:9">
      <c r="A2890" s="20">
        <v>41760</v>
      </c>
      <c r="B2890" s="35" t="s">
        <v>364</v>
      </c>
      <c r="C2890" s="90">
        <f t="shared" si="135"/>
        <v>13.470087644346586</v>
      </c>
      <c r="D2890" s="90">
        <f t="shared" si="136"/>
        <v>-3.4687555812344191</v>
      </c>
      <c r="E2890" s="90">
        <f t="shared" si="137"/>
        <v>13.470087644346586</v>
      </c>
      <c r="F2890" s="50">
        <f>'貼り付けシート（日射量等）'!G2887/3.6*10^3</f>
        <v>77.777777777777786</v>
      </c>
      <c r="G2890" s="50">
        <f>'貼り付けシート（日射量等）'!H2887/3.6*10^3</f>
        <v>13.888888888888889</v>
      </c>
      <c r="H2890" s="91">
        <f>RADIANS('貼り付けシート（日射量等）'!I2887)</f>
        <v>5.7595865315812872E-2</v>
      </c>
      <c r="I2890" s="91">
        <f>IF('貼り付けシート（日射量等）'!J2887&lt;0,RADIANS(360+('貼り付けシート（日射量等）'!J2887)),RADIANS('貼り付けシート（日射量等）'!J2887))</f>
        <v>4.4191736660496419</v>
      </c>
    </row>
    <row r="2891" spans="1:9">
      <c r="A2891" s="20">
        <v>41760</v>
      </c>
      <c r="B2891" s="35" t="s">
        <v>365</v>
      </c>
      <c r="C2891" s="90">
        <f t="shared" si="135"/>
        <v>78.553916461421863</v>
      </c>
      <c r="D2891" s="90">
        <f t="shared" si="136"/>
        <v>11.203478239688927</v>
      </c>
      <c r="E2891" s="90">
        <f t="shared" si="137"/>
        <v>67.350438221732929</v>
      </c>
      <c r="F2891" s="50">
        <f>'貼り付けシート（日射量等）'!G2888/3.6*10^3</f>
        <v>58.333333333333329</v>
      </c>
      <c r="G2891" s="50">
        <f>'貼り付けシート（日射量等）'!H2888/3.6*10^3</f>
        <v>69.444444444444443</v>
      </c>
      <c r="H2891" s="91">
        <f>RADIANS('貼り付けシート（日射量等）'!I2888)</f>
        <v>0.2530727415391778</v>
      </c>
      <c r="I2891" s="91">
        <f>IF('貼り付けシート（日射量等）'!J2888&lt;0,RADIANS(360+('貼り付けシート（日射量等）'!J2888)),RADIANS('貼り付けシート（日射量等）'!J2888))</f>
        <v>4.5814892864851151</v>
      </c>
    </row>
    <row r="2892" spans="1:9">
      <c r="A2892" s="20">
        <v>41760</v>
      </c>
      <c r="B2892" s="35" t="s">
        <v>366</v>
      </c>
      <c r="C2892" s="90">
        <f t="shared" si="135"/>
        <v>225.17680061785876</v>
      </c>
      <c r="D2892" s="90">
        <f t="shared" si="136"/>
        <v>71.617801472307676</v>
      </c>
      <c r="E2892" s="90">
        <f t="shared" si="137"/>
        <v>153.55899914555107</v>
      </c>
      <c r="F2892" s="50">
        <f>'貼り付けシート（日射量等）'!G2889/3.6*10^3</f>
        <v>169.44444444444443</v>
      </c>
      <c r="G2892" s="50">
        <f>'貼り付けシート（日射量等）'!H2889/3.6*10^3</f>
        <v>158.33333333333331</v>
      </c>
      <c r="H2892" s="91">
        <f>RADIANS('貼り付けシート（日射量等）'!I2889)</f>
        <v>0.4537856055185257</v>
      </c>
      <c r="I2892" s="91">
        <f>IF('貼り付けシート（日射量等）'!J2889&lt;0,RADIANS(360+('貼り付けシート（日射量等）'!J2889)),RADIANS('貼り付けシート（日射量等）'!J2889))</f>
        <v>4.7472955654245768</v>
      </c>
    </row>
    <row r="2893" spans="1:9">
      <c r="A2893" s="20">
        <v>41760</v>
      </c>
      <c r="B2893" s="35" t="s">
        <v>367</v>
      </c>
      <c r="C2893" s="90">
        <f t="shared" si="135"/>
        <v>580.411625687992</v>
      </c>
      <c r="D2893" s="90">
        <f t="shared" si="136"/>
        <v>467.26288947548068</v>
      </c>
      <c r="E2893" s="90">
        <f t="shared" si="137"/>
        <v>113.14873621251131</v>
      </c>
      <c r="F2893" s="50">
        <f>'貼り付けシート（日射量等）'!G2890/3.6*10^3</f>
        <v>741.66666666666663</v>
      </c>
      <c r="G2893" s="50">
        <f>'貼り付けシート（日射量等）'!H2890/3.6*10^3</f>
        <v>116.66666666666666</v>
      </c>
      <c r="H2893" s="91">
        <f>RADIANS('貼り付けシート（日射量等）'!I2890)</f>
        <v>0.65275314024587927</v>
      </c>
      <c r="I2893" s="91">
        <f>IF('貼り付けシート（日射量等）'!J2890&lt;0,RADIANS(360+('貼り付けシート（日射量等）'!J2890)),RADIANS('貼り付けシート（日射量等）'!J2890))</f>
        <v>4.9323004661359757</v>
      </c>
    </row>
    <row r="2894" spans="1:9">
      <c r="A2894" s="20">
        <v>41760</v>
      </c>
      <c r="B2894" s="35" t="s">
        <v>368</v>
      </c>
      <c r="C2894" s="90">
        <f t="shared" si="135"/>
        <v>705.48322583833647</v>
      </c>
      <c r="D2894" s="90">
        <f t="shared" si="136"/>
        <v>519.59601634635362</v>
      </c>
      <c r="E2894" s="90">
        <f t="shared" si="137"/>
        <v>185.88720949198287</v>
      </c>
      <c r="F2894" s="50">
        <f>'貼り付けシート（日射量等）'!G2891/3.6*10^3</f>
        <v>649.99999999999989</v>
      </c>
      <c r="G2894" s="50">
        <f>'貼り付けシート（日射量等）'!H2891/3.6*10^3</f>
        <v>191.66666666666666</v>
      </c>
      <c r="H2894" s="91">
        <f>RADIANS('貼り付けシート（日射量等）'!I2891)</f>
        <v>0.8412486994612669</v>
      </c>
      <c r="I2894" s="91">
        <f>IF('貼り付けシート（日射量等）'!J2891&lt;0,RADIANS(360+('貼り付けシート（日射量等）'!J2891)),RADIANS('貼り付けシート（日射量等）'!J2891))</f>
        <v>5.160938598147232</v>
      </c>
    </row>
    <row r="2895" spans="1:9">
      <c r="A2895" s="20">
        <v>41760</v>
      </c>
      <c r="B2895" s="35" t="s">
        <v>369</v>
      </c>
      <c r="C2895" s="90">
        <f t="shared" si="135"/>
        <v>877.70386255395931</v>
      </c>
      <c r="D2895" s="90">
        <f t="shared" si="136"/>
        <v>724.14486340840824</v>
      </c>
      <c r="E2895" s="90">
        <f t="shared" si="137"/>
        <v>153.55899914555107</v>
      </c>
      <c r="F2895" s="50">
        <f>'貼り付けシート（日射量等）'!G2892/3.6*10^3</f>
        <v>786.11111111111109</v>
      </c>
      <c r="G2895" s="50">
        <f>'貼り付けシート（日射量等）'!H2892/3.6*10^3</f>
        <v>158.33333333333331</v>
      </c>
      <c r="H2895" s="91">
        <f>RADIANS('貼り付けシート（日射量等）'!I2892)</f>
        <v>1.0053096491487339</v>
      </c>
      <c r="I2895" s="91">
        <f>IF('貼り付けシート（日射量等）'!J2892&lt;0,RADIANS(360+('貼り付けシート（日射量等）'!J2892)),RADIANS('貼り付けシート（日射量等）'!J2892))</f>
        <v>5.4838245097661833</v>
      </c>
    </row>
    <row r="2896" spans="1:9">
      <c r="A2896" s="20">
        <v>41760</v>
      </c>
      <c r="B2896" s="35" t="s">
        <v>370</v>
      </c>
      <c r="C2896" s="90">
        <f t="shared" si="135"/>
        <v>942.16402663474946</v>
      </c>
      <c r="D2896" s="90">
        <f t="shared" si="136"/>
        <v>772.44092231598245</v>
      </c>
      <c r="E2896" s="90">
        <f t="shared" si="137"/>
        <v>169.72310431876699</v>
      </c>
      <c r="F2896" s="50">
        <f>'貼り付けシート（日射量等）'!G2893/3.6*10^3</f>
        <v>783.33333333333326</v>
      </c>
      <c r="G2896" s="50">
        <f>'貼り付けシート（日射量等）'!H2893/3.6*10^3</f>
        <v>175</v>
      </c>
      <c r="H2896" s="91">
        <f>RADIANS('貼り付けシート（日射量等）'!I2893)</f>
        <v>1.1135200627723822</v>
      </c>
      <c r="I2896" s="91">
        <f>IF('貼り付けシート（日射量等）'!J2893&lt;0,RADIANS(360+('貼り付けシート（日射量等）'!J2893)),RADIANS('貼り付けシート（日射量等）'!J2893))</f>
        <v>5.9550634078046523</v>
      </c>
    </row>
    <row r="2897" spans="1:9">
      <c r="A2897" s="20">
        <v>41760</v>
      </c>
      <c r="B2897" s="35" t="s">
        <v>371</v>
      </c>
      <c r="C2897" s="90">
        <f t="shared" si="135"/>
        <v>945.22957341457015</v>
      </c>
      <c r="D2897" s="90">
        <f t="shared" si="136"/>
        <v>775.50646909580314</v>
      </c>
      <c r="E2897" s="90">
        <f t="shared" si="137"/>
        <v>169.72310431876699</v>
      </c>
      <c r="F2897" s="50">
        <f>'貼り付けシート（日射量等）'!G2894/3.6*10^3</f>
        <v>783.33333333333326</v>
      </c>
      <c r="G2897" s="50">
        <f>'貼り付けシート（日射量等）'!H2894/3.6*10^3</f>
        <v>175</v>
      </c>
      <c r="H2897" s="91">
        <f>RADIANS('貼り付けシート（日射量等）'!I2894)</f>
        <v>1.1205013797803596</v>
      </c>
      <c r="I2897" s="91">
        <f>IF('貼り付けシート（日射量等）'!J2894&lt;0,RADIANS(360+('貼り付けシート（日射量等）'!J2894)),RADIANS('貼り付けシート（日射量等）'!J2894))</f>
        <v>0.25656340004316641</v>
      </c>
    </row>
    <row r="2898" spans="1:9">
      <c r="A2898" s="20">
        <v>41760</v>
      </c>
      <c r="B2898" s="35" t="s">
        <v>372</v>
      </c>
      <c r="C2898" s="90">
        <f t="shared" si="135"/>
        <v>598.96617371382945</v>
      </c>
      <c r="D2898" s="90">
        <f t="shared" si="136"/>
        <v>246.04987743194891</v>
      </c>
      <c r="E2898" s="90">
        <f t="shared" si="137"/>
        <v>352.91629628188053</v>
      </c>
      <c r="F2898" s="50">
        <f>'貼り付けシート（日射量等）'!G2895/3.6*10^3</f>
        <v>263.88888888888891</v>
      </c>
      <c r="G2898" s="50">
        <f>'貼り付けシート（日射量等）'!H2895/3.6*10^3</f>
        <v>363.88888888888886</v>
      </c>
      <c r="H2898" s="91">
        <f>RADIANS('貼り付けシート（日射量等）'!I2895)</f>
        <v>1.0227629416686772</v>
      </c>
      <c r="I2898" s="91">
        <f>IF('貼り付けシート（日射量等）'!J2895&lt;0,RADIANS(360+('貼り付けシート（日射量等）'!J2895)),RADIANS('貼り付けシート（日射量等）'!J2895))</f>
        <v>0.75049157835756175</v>
      </c>
    </row>
    <row r="2899" spans="1:9">
      <c r="A2899" s="20">
        <v>41760</v>
      </c>
      <c r="B2899" s="35" t="s">
        <v>373</v>
      </c>
      <c r="C2899" s="90">
        <f t="shared" si="135"/>
        <v>288.73964242932595</v>
      </c>
      <c r="D2899" s="90">
        <f t="shared" si="136"/>
        <v>40.8900297733488</v>
      </c>
      <c r="E2899" s="90">
        <f t="shared" si="137"/>
        <v>247.84961265597718</v>
      </c>
      <c r="F2899" s="50">
        <f>'貼り付けシート（日射量等）'!G2896/3.6*10^3</f>
        <v>49.999999999999993</v>
      </c>
      <c r="G2899" s="50">
        <f>'貼り付けシート（日射量等）'!H2896/3.6*10^3</f>
        <v>255.55555555555554</v>
      </c>
      <c r="H2899" s="91">
        <f>RADIANS('貼り付けシート（日射量等）'!I2896)</f>
        <v>0.86393797973719311</v>
      </c>
      <c r="I2899" s="91">
        <f>IF('貼り付けシート（日射量等）'!J2896&lt;0,RADIANS(360+('貼り付けシート（日射量等）'!J2896)),RADIANS('貼り付けシート（日射量等）'!J2896))</f>
        <v>1.0873401239924672</v>
      </c>
    </row>
    <row r="2900" spans="1:9">
      <c r="A2900" s="20">
        <v>41760</v>
      </c>
      <c r="B2900" s="35" t="s">
        <v>374</v>
      </c>
      <c r="C2900" s="90">
        <f t="shared" si="135"/>
        <v>228.44893602921104</v>
      </c>
      <c r="D2900" s="90">
        <f t="shared" si="136"/>
        <v>34.47967395062021</v>
      </c>
      <c r="E2900" s="90">
        <f t="shared" si="137"/>
        <v>193.96926207859082</v>
      </c>
      <c r="F2900" s="50">
        <f>'貼り付けシート（日射量等）'!G2897/3.6*10^3</f>
        <v>52.777777777777779</v>
      </c>
      <c r="G2900" s="50">
        <f>'貼り付けシート（日射量等）'!H2897/3.6*10^3</f>
        <v>199.99999999999997</v>
      </c>
      <c r="H2900" s="91">
        <f>RADIANS('貼り付けシート（日射量等）'!I2897)</f>
        <v>0.67718774977379981</v>
      </c>
      <c r="I2900" s="91">
        <f>IF('貼り付けシート（日射量等）'!J2897&lt;0,RADIANS(360+('貼り付けシート（日射量等）'!J2897)),RADIANS('貼り付けシート（日射量等）'!J2897))</f>
        <v>1.3264502315156905</v>
      </c>
    </row>
    <row r="2901" spans="1:9">
      <c r="A2901" s="20">
        <v>41760</v>
      </c>
      <c r="B2901" s="35" t="s">
        <v>375</v>
      </c>
      <c r="C2901" s="90">
        <f t="shared" si="135"/>
        <v>180.43001415998575</v>
      </c>
      <c r="D2901" s="90">
        <f t="shared" si="136"/>
        <v>34.953067601042619</v>
      </c>
      <c r="E2901" s="90">
        <f t="shared" si="137"/>
        <v>145.47694655894313</v>
      </c>
      <c r="F2901" s="50">
        <f>'貼り付けシート（日射量等）'!G2898/3.6*10^3</f>
        <v>77.777777777777786</v>
      </c>
      <c r="G2901" s="50">
        <f>'貼り付けシート（日射量等）'!H2898/3.6*10^3</f>
        <v>150</v>
      </c>
      <c r="H2901" s="91">
        <f>RADIANS('貼り付けシート（日射量等）'!I2898)</f>
        <v>0.4782202150464463</v>
      </c>
      <c r="I2901" s="91">
        <f>IF('貼り付けシート（日射量等）'!J2898&lt;0,RADIANS(360+('貼り付けシート（日射量等）'!J2898)),RADIANS('貼り付けシート（日射量等）'!J2898))</f>
        <v>1.5149457907310779</v>
      </c>
    </row>
    <row r="2902" spans="1:9">
      <c r="A2902" s="20">
        <v>41760</v>
      </c>
      <c r="B2902" s="35" t="s">
        <v>376</v>
      </c>
      <c r="C2902" s="90">
        <f t="shared" si="135"/>
        <v>89.021564000355838</v>
      </c>
      <c r="D2902" s="90">
        <f t="shared" si="136"/>
        <v>13.589073192014952</v>
      </c>
      <c r="E2902" s="90">
        <f t="shared" si="137"/>
        <v>75.432490808340887</v>
      </c>
      <c r="F2902" s="50">
        <f>'貼り付けシート（日射量等）'!G2899/3.6*10^3</f>
        <v>61.111111111111107</v>
      </c>
      <c r="G2902" s="50">
        <f>'貼り付けシート（日射量等）'!H2899/3.6*10^3</f>
        <v>77.777777777777786</v>
      </c>
      <c r="H2902" s="91">
        <f>RADIANS('貼り付けシート（日射量等）'!I2899)</f>
        <v>0.27925268031909273</v>
      </c>
      <c r="I2902" s="91">
        <f>IF('貼り付けシート（日射量等）'!J2899&lt;0,RADIANS(360+('貼り付けシート（日射量等）'!J2899)),RADIANS('貼り付けシート（日射量等）'!J2899))</f>
        <v>1.6824973989225338</v>
      </c>
    </row>
    <row r="2903" spans="1:9">
      <c r="A2903" s="20">
        <v>41760</v>
      </c>
      <c r="B2903" s="35" t="s">
        <v>377</v>
      </c>
      <c r="C2903" s="90">
        <f t="shared" si="135"/>
        <v>21.552140230954539</v>
      </c>
      <c r="D2903" s="90">
        <f t="shared" si="136"/>
        <v>-1.1008529167688679</v>
      </c>
      <c r="E2903" s="90">
        <f t="shared" si="137"/>
        <v>21.552140230954539</v>
      </c>
      <c r="F2903" s="50">
        <f>'貼り付けシート（日射量等）'!G2900/3.6*10^3</f>
        <v>72.222222222222229</v>
      </c>
      <c r="G2903" s="50">
        <f>'貼り付けシート（日射量等）'!H2900/3.6*10^3</f>
        <v>22.222222222222221</v>
      </c>
      <c r="H2903" s="91">
        <f>RADIANS('貼り付けシート（日射量等）'!I2900)</f>
        <v>8.2030474843733492E-2</v>
      </c>
      <c r="I2903" s="91">
        <f>IF('貼り付けシート（日射量等）'!J2900&lt;0,RADIANS(360+('貼り付けシート（日射量等）'!J2900)),RADIANS('貼り付けシート（日射量等）'!J2900))</f>
        <v>1.8448130193580063</v>
      </c>
    </row>
    <row r="2904" spans="1:9">
      <c r="A2904" s="20">
        <v>41760</v>
      </c>
      <c r="B2904" s="35" t="s">
        <v>378</v>
      </c>
      <c r="C2904" s="90">
        <f t="shared" si="135"/>
        <v>0</v>
      </c>
      <c r="D2904" s="90">
        <f t="shared" si="136"/>
        <v>0</v>
      </c>
      <c r="E2904" s="90">
        <f t="shared" si="137"/>
        <v>0</v>
      </c>
      <c r="F2904" s="50">
        <f>'貼り付けシート（日射量等）'!G2901/3.6*10^3</f>
        <v>0</v>
      </c>
      <c r="G2904" s="50">
        <f>'貼り付けシート（日射量等）'!H2901/3.6*10^3</f>
        <v>0</v>
      </c>
      <c r="H2904" s="91">
        <f>RADIANS('貼り付けシート（日射量等）'!I2901)</f>
        <v>0</v>
      </c>
      <c r="I2904" s="91">
        <f>IF('貼り付けシート（日射量等）'!J2901&lt;0,RADIANS(360+('貼り付けシート（日射量等）'!J2901)),RADIANS('貼り付けシート（日射量等）'!J2901))</f>
        <v>0</v>
      </c>
    </row>
    <row r="2905" spans="1:9">
      <c r="A2905" s="20">
        <v>41760</v>
      </c>
      <c r="B2905" s="35" t="s">
        <v>379</v>
      </c>
      <c r="C2905" s="90">
        <f t="shared" si="135"/>
        <v>0</v>
      </c>
      <c r="D2905" s="90">
        <f t="shared" si="136"/>
        <v>0</v>
      </c>
      <c r="E2905" s="90">
        <f t="shared" si="137"/>
        <v>0</v>
      </c>
      <c r="F2905" s="50">
        <f>'貼り付けシート（日射量等）'!G2902/3.6*10^3</f>
        <v>0</v>
      </c>
      <c r="G2905" s="50">
        <f>'貼り付けシート（日射量等）'!H2902/3.6*10^3</f>
        <v>0</v>
      </c>
      <c r="H2905" s="91">
        <f>RADIANS('貼り付けシート（日射量等）'!I2902)</f>
        <v>0</v>
      </c>
      <c r="I2905" s="91">
        <f>IF('貼り付けシート（日射量等）'!J2902&lt;0,RADIANS(360+('貼り付けシート（日射量等）'!J2902)),RADIANS('貼り付けシート（日射量等）'!J2902))</f>
        <v>0</v>
      </c>
    </row>
    <row r="2906" spans="1:9">
      <c r="A2906" s="20">
        <v>41760</v>
      </c>
      <c r="B2906" s="35" t="s">
        <v>380</v>
      </c>
      <c r="C2906" s="90">
        <f t="shared" si="135"/>
        <v>0</v>
      </c>
      <c r="D2906" s="90">
        <f t="shared" si="136"/>
        <v>0</v>
      </c>
      <c r="E2906" s="90">
        <f t="shared" si="137"/>
        <v>0</v>
      </c>
      <c r="F2906" s="50">
        <f>'貼り付けシート（日射量等）'!G2903/3.6*10^3</f>
        <v>0</v>
      </c>
      <c r="G2906" s="50">
        <f>'貼り付けシート（日射量等）'!H2903/3.6*10^3</f>
        <v>0</v>
      </c>
      <c r="H2906" s="91">
        <f>RADIANS('貼り付けシート（日射量等）'!I2903)</f>
        <v>0</v>
      </c>
      <c r="I2906" s="91">
        <f>IF('貼り付けシート（日射量等）'!J2903&lt;0,RADIANS(360+('貼り付けシート（日射量等）'!J2903)),RADIANS('貼り付けシート（日射量等）'!J2903))</f>
        <v>0</v>
      </c>
    </row>
    <row r="2907" spans="1:9">
      <c r="A2907" s="20">
        <v>41760</v>
      </c>
      <c r="B2907" s="35" t="s">
        <v>381</v>
      </c>
      <c r="C2907" s="90">
        <f t="shared" si="135"/>
        <v>0</v>
      </c>
      <c r="D2907" s="90">
        <f t="shared" si="136"/>
        <v>0</v>
      </c>
      <c r="E2907" s="90">
        <f t="shared" si="137"/>
        <v>0</v>
      </c>
      <c r="F2907" s="50">
        <f>'貼り付けシート（日射量等）'!G2904/3.6*10^3</f>
        <v>0</v>
      </c>
      <c r="G2907" s="50">
        <f>'貼り付けシート（日射量等）'!H2904/3.6*10^3</f>
        <v>0</v>
      </c>
      <c r="H2907" s="91">
        <f>RADIANS('貼り付けシート（日射量等）'!I2904)</f>
        <v>0</v>
      </c>
      <c r="I2907" s="91">
        <f>IF('貼り付けシート（日射量等）'!J2904&lt;0,RADIANS(360+('貼り付けシート（日射量等）'!J2904)),RADIANS('貼り付けシート（日射量等）'!J2904))</f>
        <v>0</v>
      </c>
    </row>
    <row r="2908" spans="1:9">
      <c r="A2908" s="20">
        <v>41760</v>
      </c>
      <c r="B2908" s="35" t="s">
        <v>382</v>
      </c>
      <c r="C2908" s="90">
        <f t="shared" si="135"/>
        <v>0</v>
      </c>
      <c r="D2908" s="90">
        <f t="shared" si="136"/>
        <v>0</v>
      </c>
      <c r="E2908" s="90">
        <f t="shared" si="137"/>
        <v>0</v>
      </c>
      <c r="F2908" s="50">
        <f>'貼り付けシート（日射量等）'!G2905/3.6*10^3</f>
        <v>0</v>
      </c>
      <c r="G2908" s="50">
        <f>'貼り付けシート（日射量等）'!H2905/3.6*10^3</f>
        <v>0</v>
      </c>
      <c r="H2908" s="91">
        <f>RADIANS('貼り付けシート（日射量等）'!I2905)</f>
        <v>0</v>
      </c>
      <c r="I2908" s="91">
        <f>IF('貼り付けシート（日射量等）'!J2905&lt;0,RADIANS(360+('貼り付けシート（日射量等）'!J2905)),RADIANS('貼り付けシート（日射量等）'!J2905))</f>
        <v>0</v>
      </c>
    </row>
    <row r="2909" spans="1:9">
      <c r="A2909" s="20">
        <v>41760</v>
      </c>
      <c r="B2909" s="35" t="s">
        <v>383</v>
      </c>
      <c r="C2909" s="90">
        <f t="shared" si="135"/>
        <v>0</v>
      </c>
      <c r="D2909" s="90">
        <f t="shared" si="136"/>
        <v>0</v>
      </c>
      <c r="E2909" s="90">
        <f t="shared" si="137"/>
        <v>0</v>
      </c>
      <c r="F2909" s="50">
        <f>'貼り付けシート（日射量等）'!G2906/3.6*10^3</f>
        <v>0</v>
      </c>
      <c r="G2909" s="50">
        <f>'貼り付けシート（日射量等）'!H2906/3.6*10^3</f>
        <v>0</v>
      </c>
      <c r="H2909" s="91">
        <f>RADIANS('貼り付けシート（日射量等）'!I2906)</f>
        <v>0</v>
      </c>
      <c r="I2909" s="91">
        <f>IF('貼り付けシート（日射量等）'!J2906&lt;0,RADIANS(360+('貼り付けシート（日射量等）'!J2906)),RADIANS('貼り付けシート（日射量等）'!J2906))</f>
        <v>0</v>
      </c>
    </row>
    <row r="2910" spans="1:9">
      <c r="A2910" s="20">
        <v>41761</v>
      </c>
      <c r="B2910" s="35" t="s">
        <v>360</v>
      </c>
      <c r="C2910" s="90">
        <f t="shared" si="135"/>
        <v>0</v>
      </c>
      <c r="D2910" s="90">
        <f t="shared" si="136"/>
        <v>0</v>
      </c>
      <c r="E2910" s="90">
        <f t="shared" si="137"/>
        <v>0</v>
      </c>
      <c r="F2910" s="50">
        <f>'貼り付けシート（日射量等）'!G2907/3.6*10^3</f>
        <v>0</v>
      </c>
      <c r="G2910" s="50">
        <f>'貼り付けシート（日射量等）'!H2907/3.6*10^3</f>
        <v>0</v>
      </c>
      <c r="H2910" s="91">
        <f>RADIANS('貼り付けシート（日射量等）'!I2907)</f>
        <v>0</v>
      </c>
      <c r="I2910" s="91">
        <f>IF('貼り付けシート（日射量等）'!J2907&lt;0,RADIANS(360+('貼り付けシート（日射量等）'!J2907)),RADIANS('貼り付けシート（日射量等）'!J2907))</f>
        <v>0</v>
      </c>
    </row>
    <row r="2911" spans="1:9">
      <c r="A2911" s="20">
        <v>41761</v>
      </c>
      <c r="B2911" s="35" t="s">
        <v>361</v>
      </c>
      <c r="C2911" s="90">
        <f t="shared" si="135"/>
        <v>0</v>
      </c>
      <c r="D2911" s="90">
        <f t="shared" si="136"/>
        <v>0</v>
      </c>
      <c r="E2911" s="90">
        <f t="shared" si="137"/>
        <v>0</v>
      </c>
      <c r="F2911" s="50">
        <f>'貼り付けシート（日射量等）'!G2908/3.6*10^3</f>
        <v>0</v>
      </c>
      <c r="G2911" s="50">
        <f>'貼り付けシート（日射量等）'!H2908/3.6*10^3</f>
        <v>0</v>
      </c>
      <c r="H2911" s="91">
        <f>RADIANS('貼り付けシート（日射量等）'!I2908)</f>
        <v>0</v>
      </c>
      <c r="I2911" s="91">
        <f>IF('貼り付けシート（日射量等）'!J2908&lt;0,RADIANS(360+('貼り付けシート（日射量等）'!J2908)),RADIANS('貼り付けシート（日射量等）'!J2908))</f>
        <v>0</v>
      </c>
    </row>
    <row r="2912" spans="1:9">
      <c r="A2912" s="20">
        <v>41761</v>
      </c>
      <c r="B2912" s="35" t="s">
        <v>362</v>
      </c>
      <c r="C2912" s="90">
        <f t="shared" si="135"/>
        <v>0</v>
      </c>
      <c r="D2912" s="90">
        <f t="shared" si="136"/>
        <v>0</v>
      </c>
      <c r="E2912" s="90">
        <f t="shared" si="137"/>
        <v>0</v>
      </c>
      <c r="F2912" s="50">
        <f>'貼り付けシート（日射量等）'!G2909/3.6*10^3</f>
        <v>0</v>
      </c>
      <c r="G2912" s="50">
        <f>'貼り付けシート（日射量等）'!H2909/3.6*10^3</f>
        <v>0</v>
      </c>
      <c r="H2912" s="91">
        <f>RADIANS('貼り付けシート（日射量等）'!I2909)</f>
        <v>0</v>
      </c>
      <c r="I2912" s="91">
        <f>IF('貼り付けシート（日射量等）'!J2909&lt;0,RADIANS(360+('貼り付けシート（日射量等）'!J2909)),RADIANS('貼り付けシート（日射量等）'!J2909))</f>
        <v>0</v>
      </c>
    </row>
    <row r="2913" spans="1:9">
      <c r="A2913" s="20">
        <v>41761</v>
      </c>
      <c r="B2913" s="35" t="s">
        <v>363</v>
      </c>
      <c r="C2913" s="90">
        <f t="shared" si="135"/>
        <v>0</v>
      </c>
      <c r="D2913" s="90">
        <f t="shared" si="136"/>
        <v>0</v>
      </c>
      <c r="E2913" s="90">
        <f t="shared" si="137"/>
        <v>0</v>
      </c>
      <c r="F2913" s="50">
        <f>'貼り付けシート（日射量等）'!G2910/3.6*10^3</f>
        <v>0</v>
      </c>
      <c r="G2913" s="50">
        <f>'貼り付けシート（日射量等）'!H2910/3.6*10^3</f>
        <v>0</v>
      </c>
      <c r="H2913" s="91">
        <f>RADIANS('貼り付けシート（日射量等）'!I2910)</f>
        <v>0</v>
      </c>
      <c r="I2913" s="91">
        <f>IF('貼り付けシート（日射量等）'!J2910&lt;0,RADIANS(360+('貼り付けシート（日射量等）'!J2910)),RADIANS('貼り付けシート（日射量等）'!J2910))</f>
        <v>0</v>
      </c>
    </row>
    <row r="2914" spans="1:9">
      <c r="A2914" s="20">
        <v>41761</v>
      </c>
      <c r="B2914" s="35" t="s">
        <v>364</v>
      </c>
      <c r="C2914" s="90">
        <f t="shared" si="135"/>
        <v>10.776070115477269</v>
      </c>
      <c r="D2914" s="90">
        <f t="shared" si="136"/>
        <v>-1.1490410808623779</v>
      </c>
      <c r="E2914" s="90">
        <f t="shared" si="137"/>
        <v>10.776070115477269</v>
      </c>
      <c r="F2914" s="50">
        <f>'貼り付けシート（日射量等）'!G2911/3.6*10^3</f>
        <v>27.777777777777779</v>
      </c>
      <c r="G2914" s="50">
        <f>'貼り付けシート（日射量等）'!H2911/3.6*10^3</f>
        <v>11.111111111111111</v>
      </c>
      <c r="H2914" s="91">
        <f>RADIANS('貼り付けシート（日射量等）'!I2911)</f>
        <v>6.2831853071795868E-2</v>
      </c>
      <c r="I2914" s="91">
        <f>IF('貼り付けシート（日射量等）'!J2911&lt;0,RADIANS(360+('貼り付けシート（日射量等）'!J2911)),RADIANS('貼り付けシート（日射量等）'!J2911))</f>
        <v>4.4139376782936592</v>
      </c>
    </row>
    <row r="2915" spans="1:9">
      <c r="A2915" s="20">
        <v>41761</v>
      </c>
      <c r="B2915" s="35" t="s">
        <v>365</v>
      </c>
      <c r="C2915" s="90">
        <f t="shared" si="135"/>
        <v>52.287151790685428</v>
      </c>
      <c r="D2915" s="90">
        <f t="shared" si="136"/>
        <v>3.7948362710377266</v>
      </c>
      <c r="E2915" s="90">
        <f t="shared" si="137"/>
        <v>48.492315519647704</v>
      </c>
      <c r="F2915" s="50">
        <f>'貼り付けシート（日射量等）'!G2912/3.6*10^3</f>
        <v>19.444444444444446</v>
      </c>
      <c r="G2915" s="50">
        <f>'貼り付けシート（日射量等）'!H2912/3.6*10^3</f>
        <v>49.999999999999993</v>
      </c>
      <c r="H2915" s="91">
        <f>RADIANS('貼り付けシート（日射量等）'!I2912)</f>
        <v>0.2583087292951608</v>
      </c>
      <c r="I2915" s="91">
        <f>IF('貼り付けシート（日射量等）'!J2912&lt;0,RADIANS(360+('貼り付けシート（日射量等）'!J2912)),RADIANS('貼り付けシート（日射量等）'!J2912))</f>
        <v>4.5762532987291316</v>
      </c>
    </row>
    <row r="2916" spans="1:9">
      <c r="A2916" s="20">
        <v>41761</v>
      </c>
      <c r="B2916" s="35" t="s">
        <v>366</v>
      </c>
      <c r="C2916" s="90">
        <f t="shared" si="135"/>
        <v>98.662992345345671</v>
      </c>
      <c r="D2916" s="90">
        <f t="shared" si="136"/>
        <v>7.0663963637888889</v>
      </c>
      <c r="E2916" s="90">
        <f t="shared" si="137"/>
        <v>91.596595981556789</v>
      </c>
      <c r="F2916" s="50">
        <f>'貼り付けシート（日射量等）'!G2913/3.6*10^3</f>
        <v>16.666666666666668</v>
      </c>
      <c r="G2916" s="50">
        <f>'貼り付けシート（日射量等）'!H2913/3.6*10^3</f>
        <v>94.444444444444443</v>
      </c>
      <c r="H2916" s="91">
        <f>RADIANS('貼り付けシート（日射量等）'!I2913)</f>
        <v>0.45727626402251431</v>
      </c>
      <c r="I2916" s="91">
        <f>IF('貼り付けシート（日射量等）'!J2913&lt;0,RADIANS(360+('貼り付けシート（日射量等）'!J2913)),RADIANS('貼り付けシート（日射量等）'!J2913))</f>
        <v>4.7420595776685932</v>
      </c>
    </row>
    <row r="2917" spans="1:9">
      <c r="A2917" s="20">
        <v>41761</v>
      </c>
      <c r="B2917" s="35" t="s">
        <v>367</v>
      </c>
      <c r="C2917" s="90">
        <f t="shared" si="135"/>
        <v>148.72478028502601</v>
      </c>
      <c r="D2917" s="90">
        <f t="shared" si="136"/>
        <v>14.023903841560154</v>
      </c>
      <c r="E2917" s="90">
        <f t="shared" si="137"/>
        <v>134.70087644346586</v>
      </c>
      <c r="F2917" s="50">
        <f>'貼り付けシート（日射量等）'!G2914/3.6*10^3</f>
        <v>22.222222222222221</v>
      </c>
      <c r="G2917" s="50">
        <f>'貼り付けシート（日射量等）'!H2914/3.6*10^3</f>
        <v>138.88888888888889</v>
      </c>
      <c r="H2917" s="91">
        <f>RADIANS('貼り付けシート（日射量等）'!I2914)</f>
        <v>0.65624379874986793</v>
      </c>
      <c r="I2917" s="91">
        <f>IF('貼り付けシート（日射量等）'!J2914&lt;0,RADIANS(360+('貼り付けシート（日射量等）'!J2914)),RADIANS('貼り付けシート（日射量等）'!J2914))</f>
        <v>4.9270644783799922</v>
      </c>
    </row>
    <row r="2918" spans="1:9">
      <c r="A2918" s="20">
        <v>41761</v>
      </c>
      <c r="B2918" s="35" t="s">
        <v>368</v>
      </c>
      <c r="C2918" s="90">
        <f t="shared" si="135"/>
        <v>193.83419578758415</v>
      </c>
      <c r="D2918" s="90">
        <f t="shared" si="136"/>
        <v>13.335021353339897</v>
      </c>
      <c r="E2918" s="90">
        <f t="shared" si="137"/>
        <v>180.49917443424425</v>
      </c>
      <c r="F2918" s="50">
        <f>'貼り付けシート（日射量等）'!G2915/3.6*10^3</f>
        <v>16.666666666666668</v>
      </c>
      <c r="G2918" s="50">
        <f>'貼り付けシート（日射量等）'!H2915/3.6*10^3</f>
        <v>186.11111111111111</v>
      </c>
      <c r="H2918" s="91">
        <f>RADIANS('貼り付けシート（日射量等）'!I2915)</f>
        <v>0.84473935796525546</v>
      </c>
      <c r="I2918" s="91">
        <f>IF('貼り付けシート（日射量等）'!J2915&lt;0,RADIANS(360+('貼り付けシート（日射量等）'!J2915)),RADIANS('貼り付けシート（日射量等）'!J2915))</f>
        <v>5.1557026103912493</v>
      </c>
    </row>
    <row r="2919" spans="1:9">
      <c r="A2919" s="20">
        <v>41761</v>
      </c>
      <c r="B2919" s="35" t="s">
        <v>369</v>
      </c>
      <c r="C2919" s="90">
        <f t="shared" si="135"/>
        <v>230.62357436349595</v>
      </c>
      <c r="D2919" s="90">
        <f t="shared" si="136"/>
        <v>20.490207111689202</v>
      </c>
      <c r="E2919" s="90">
        <f t="shared" si="137"/>
        <v>210.13336725180676</v>
      </c>
      <c r="F2919" s="50">
        <f>'貼り付けシート（日射量等）'!G2916/3.6*10^3</f>
        <v>22.222222222222221</v>
      </c>
      <c r="G2919" s="50">
        <f>'貼り付けシート（日射量等）'!H2916/3.6*10^3</f>
        <v>216.66666666666669</v>
      </c>
      <c r="H2919" s="91">
        <f>RADIANS('貼り付けシート（日射量等）'!I2916)</f>
        <v>1.0105456369047168</v>
      </c>
      <c r="I2919" s="91">
        <f>IF('貼り付けシート（日射量等）'!J2916&lt;0,RADIANS(360+('貼り付けシート（日射量等）'!J2916)),RADIANS('貼り付けシート（日射量等）'!J2916))</f>
        <v>5.4785885220101997</v>
      </c>
    </row>
    <row r="2920" spans="1:9">
      <c r="A2920" s="20">
        <v>41761</v>
      </c>
      <c r="B2920" s="35" t="s">
        <v>370</v>
      </c>
      <c r="C2920" s="90">
        <f t="shared" si="135"/>
        <v>245.48229928952662</v>
      </c>
      <c r="D2920" s="90">
        <f t="shared" si="136"/>
        <v>19.184826864504004</v>
      </c>
      <c r="E2920" s="90">
        <f t="shared" si="137"/>
        <v>226.29747242502262</v>
      </c>
      <c r="F2920" s="50">
        <f>'貼り付けシート（日射量等）'!G2917/3.6*10^3</f>
        <v>19.444444444444446</v>
      </c>
      <c r="G2920" s="50">
        <f>'貼り付けシート（日射量等）'!H2917/3.6*10^3</f>
        <v>233.33333333333331</v>
      </c>
      <c r="H2920" s="91">
        <f>RADIANS('貼り付けシート（日射量等）'!I2917)</f>
        <v>1.1187560505283651</v>
      </c>
      <c r="I2920" s="91">
        <f>IF('貼り付けシート（日射量等）'!J2917&lt;0,RADIANS(360+('貼り付けシート（日射量等）'!J2917)),RADIANS('貼り付けシート（日射量等）'!J2917))</f>
        <v>5.953318078552658</v>
      </c>
    </row>
    <row r="2921" spans="1:9">
      <c r="A2921" s="20">
        <v>41761</v>
      </c>
      <c r="B2921" s="35" t="s">
        <v>371</v>
      </c>
      <c r="C2921" s="90">
        <f t="shared" si="135"/>
        <v>245.4989115490784</v>
      </c>
      <c r="D2921" s="90">
        <f t="shared" si="136"/>
        <v>16.50742159518644</v>
      </c>
      <c r="E2921" s="90">
        <f t="shared" si="137"/>
        <v>228.99148995389197</v>
      </c>
      <c r="F2921" s="50">
        <f>'貼り付けシート（日射量等）'!G2918/3.6*10^3</f>
        <v>16.666666666666668</v>
      </c>
      <c r="G2921" s="50">
        <f>'貼り付けシート（日射量等）'!H2918/3.6*10^3</f>
        <v>236.11111111111111</v>
      </c>
      <c r="H2921" s="91">
        <f>RADIANS('貼り付けシート（日射量等）'!I2918)</f>
        <v>1.1257373675363425</v>
      </c>
      <c r="I2921" s="91">
        <f>IF('貼り付けシート（日射量等）'!J2918&lt;0,RADIANS(360+('貼り付けシート（日射量等）'!J2918)),RADIANS('貼り付けシート（日射量等）'!J2918))</f>
        <v>0.26005405854715513</v>
      </c>
    </row>
    <row r="2922" spans="1:9">
      <c r="A2922" s="20">
        <v>41761</v>
      </c>
      <c r="B2922" s="35" t="s">
        <v>372</v>
      </c>
      <c r="C2922" s="90">
        <f t="shared" si="135"/>
        <v>231.07473050630952</v>
      </c>
      <c r="D2922" s="90">
        <f t="shared" si="136"/>
        <v>15.553328196764145</v>
      </c>
      <c r="E2922" s="90">
        <f t="shared" si="137"/>
        <v>215.52140230954538</v>
      </c>
      <c r="F2922" s="50">
        <f>'貼り付けシート（日射量等）'!G2919/3.6*10^3</f>
        <v>16.666666666666668</v>
      </c>
      <c r="G2922" s="50">
        <f>'貼り付けシート（日射量等）'!H2919/3.6*10^3</f>
        <v>222.22222222222223</v>
      </c>
      <c r="H2922" s="91">
        <f>RADIANS('貼り付けシート（日射量等）'!I2919)</f>
        <v>1.0279989294246601</v>
      </c>
      <c r="I2922" s="91">
        <f>IF('貼り付けシート（日射量等）'!J2919&lt;0,RADIANS(360+('貼り付けシート（日射量等）'!J2919)),RADIANS('貼り付けシート（日射量等）'!J2919))</f>
        <v>0.75572756611354464</v>
      </c>
    </row>
    <row r="2923" spans="1:9">
      <c r="A2923" s="20">
        <v>41761</v>
      </c>
      <c r="B2923" s="35" t="s">
        <v>373</v>
      </c>
      <c r="C2923" s="90">
        <f t="shared" si="135"/>
        <v>200.95252502821808</v>
      </c>
      <c r="D2923" s="90">
        <f t="shared" si="136"/>
        <v>20.453350593973813</v>
      </c>
      <c r="E2923" s="90">
        <f t="shared" si="137"/>
        <v>180.49917443424425</v>
      </c>
      <c r="F2923" s="50">
        <f>'貼り付けシート（日射量等）'!G2920/3.6*10^3</f>
        <v>24.999999999999996</v>
      </c>
      <c r="G2923" s="50">
        <f>'貼り付けシート（日射量等）'!H2920/3.6*10^3</f>
        <v>186.11111111111111</v>
      </c>
      <c r="H2923" s="91">
        <f>RADIANS('貼り付けシート（日射量等）'!I2920)</f>
        <v>0.86742863824118188</v>
      </c>
      <c r="I2923" s="91">
        <f>IF('貼り付けシート（日射量等）'!J2920&lt;0,RADIANS(360+('貼り付けシート（日射量等）'!J2920)),RADIANS('貼り付けシート（日射量等）'!J2920))</f>
        <v>1.0943214410004447</v>
      </c>
    </row>
    <row r="2924" spans="1:9">
      <c r="A2924" s="20">
        <v>41761</v>
      </c>
      <c r="B2924" s="35" t="s">
        <v>374</v>
      </c>
      <c r="C2924" s="90">
        <f t="shared" si="135"/>
        <v>152.78871216222498</v>
      </c>
      <c r="D2924" s="90">
        <f t="shared" si="136"/>
        <v>12.699800661020474</v>
      </c>
      <c r="E2924" s="90">
        <f t="shared" si="137"/>
        <v>140.08891150120451</v>
      </c>
      <c r="F2924" s="50">
        <f>'貼り付けシート（日射量等）'!G2921/3.6*10^3</f>
        <v>19.444444444444446</v>
      </c>
      <c r="G2924" s="50">
        <f>'貼り付けシート（日射量等）'!H2921/3.6*10^3</f>
        <v>144.44444444444446</v>
      </c>
      <c r="H2924" s="91">
        <f>RADIANS('貼り付けシート（日射量等）'!I2921)</f>
        <v>0.67893307902579414</v>
      </c>
      <c r="I2924" s="91">
        <f>IF('貼り付けシート（日射量等）'!J2921&lt;0,RADIANS(360+('貼り付けシート（日射量等）'!J2921)),RADIANS('貼り付けシート（日射量等）'!J2921))</f>
        <v>1.3316862192716734</v>
      </c>
    </row>
    <row r="2925" spans="1:9">
      <c r="A2925" s="20">
        <v>41761</v>
      </c>
      <c r="B2925" s="35" t="s">
        <v>375</v>
      </c>
      <c r="C2925" s="90">
        <f t="shared" si="135"/>
        <v>105.74805857592743</v>
      </c>
      <c r="D2925" s="90">
        <f t="shared" si="136"/>
        <v>8.7634275366320242</v>
      </c>
      <c r="E2925" s="90">
        <f t="shared" si="137"/>
        <v>96.984631039295408</v>
      </c>
      <c r="F2925" s="50">
        <f>'貼り付けシート（日射量等）'!G2922/3.6*10^3</f>
        <v>19.444444444444446</v>
      </c>
      <c r="G2925" s="50">
        <f>'貼り付けシート（日射量等）'!H2922/3.6*10^3</f>
        <v>99.999999999999986</v>
      </c>
      <c r="H2925" s="91">
        <f>RADIANS('貼り付けシート（日射量等）'!I2922)</f>
        <v>0.48171087355043496</v>
      </c>
      <c r="I2925" s="91">
        <f>IF('貼り付けシート（日射量等）'!J2922&lt;0,RADIANS(360+('貼り付けシート（日射量等）'!J2922)),RADIANS('貼り付けシート（日射量等）'!J2922))</f>
        <v>1.520181778487061</v>
      </c>
    </row>
    <row r="2926" spans="1:9">
      <c r="A2926" s="20">
        <v>41761</v>
      </c>
      <c r="B2926" s="35" t="s">
        <v>376</v>
      </c>
      <c r="C2926" s="90">
        <f t="shared" si="135"/>
        <v>57.594042515670651</v>
      </c>
      <c r="D2926" s="90">
        <f t="shared" si="136"/>
        <v>3.7136919382843039</v>
      </c>
      <c r="E2926" s="90">
        <f t="shared" si="137"/>
        <v>53.880350577386345</v>
      </c>
      <c r="F2926" s="50">
        <f>'貼り付けシート（日射量等）'!G2923/3.6*10^3</f>
        <v>16.666666666666668</v>
      </c>
      <c r="G2926" s="50">
        <f>'貼り付けシート（日射量等）'!H2923/3.6*10^3</f>
        <v>55.555555555555557</v>
      </c>
      <c r="H2926" s="91">
        <f>RADIANS('貼り付けシート（日射量等）'!I2923)</f>
        <v>0.28099800957108706</v>
      </c>
      <c r="I2926" s="91">
        <f>IF('貼り付けシート（日射量等）'!J2923&lt;0,RADIANS(360+('貼り付けシート（日射量等）'!J2923)),RADIANS('貼り付けシート（日射量等）'!J2923))</f>
        <v>1.6859880574265222</v>
      </c>
    </row>
    <row r="2927" spans="1:9">
      <c r="A2927" s="20">
        <v>41761</v>
      </c>
      <c r="B2927" s="35" t="s">
        <v>377</v>
      </c>
      <c r="C2927" s="90">
        <f t="shared" si="135"/>
        <v>13.470087644346586</v>
      </c>
      <c r="D2927" s="90">
        <f t="shared" si="136"/>
        <v>-0.25455645250431586</v>
      </c>
      <c r="E2927" s="90">
        <f t="shared" si="137"/>
        <v>13.470087644346586</v>
      </c>
      <c r="F2927" s="50">
        <f>'貼り付けシート（日射量等）'!G2924/3.6*10^3</f>
        <v>19.444444444444446</v>
      </c>
      <c r="G2927" s="50">
        <f>'貼り付けシート（日射量等）'!H2924/3.6*10^3</f>
        <v>13.888888888888889</v>
      </c>
      <c r="H2927" s="91">
        <f>RADIANS('貼り付けシート（日射量等）'!I2924)</f>
        <v>8.5521133347722156E-2</v>
      </c>
      <c r="I2927" s="91">
        <f>IF('貼り付けシート（日射量等）'!J2924&lt;0,RADIANS(360+('貼り付けシート（日射量等）'!J2924)),RADIANS('貼り付けシート（日射量等）'!J2924))</f>
        <v>1.848303677861995</v>
      </c>
    </row>
    <row r="2928" spans="1:9">
      <c r="A2928" s="20">
        <v>41761</v>
      </c>
      <c r="B2928" s="35" t="s">
        <v>378</v>
      </c>
      <c r="C2928" s="90">
        <f t="shared" si="135"/>
        <v>0</v>
      </c>
      <c r="D2928" s="90">
        <f t="shared" si="136"/>
        <v>0</v>
      </c>
      <c r="E2928" s="90">
        <f t="shared" si="137"/>
        <v>0</v>
      </c>
      <c r="F2928" s="50">
        <f>'貼り付けシート（日射量等）'!G2925/3.6*10^3</f>
        <v>0</v>
      </c>
      <c r="G2928" s="50">
        <f>'貼り付けシート（日射量等）'!H2925/3.6*10^3</f>
        <v>0</v>
      </c>
      <c r="H2928" s="91">
        <f>RADIANS('貼り付けシート（日射量等）'!I2925)</f>
        <v>0</v>
      </c>
      <c r="I2928" s="91">
        <f>IF('貼り付けシート（日射量等）'!J2925&lt;0,RADIANS(360+('貼り付けシート（日射量等）'!J2925)),RADIANS('貼り付けシート（日射量等）'!J2925))</f>
        <v>0</v>
      </c>
    </row>
    <row r="2929" spans="1:9">
      <c r="A2929" s="20">
        <v>41761</v>
      </c>
      <c r="B2929" s="35" t="s">
        <v>379</v>
      </c>
      <c r="C2929" s="90">
        <f t="shared" si="135"/>
        <v>0</v>
      </c>
      <c r="D2929" s="90">
        <f t="shared" si="136"/>
        <v>0</v>
      </c>
      <c r="E2929" s="90">
        <f t="shared" si="137"/>
        <v>0</v>
      </c>
      <c r="F2929" s="50">
        <f>'貼り付けシート（日射量等）'!G2926/3.6*10^3</f>
        <v>0</v>
      </c>
      <c r="G2929" s="50">
        <f>'貼り付けシート（日射量等）'!H2926/3.6*10^3</f>
        <v>0</v>
      </c>
      <c r="H2929" s="91">
        <f>RADIANS('貼り付けシート（日射量等）'!I2926)</f>
        <v>0</v>
      </c>
      <c r="I2929" s="91">
        <f>IF('貼り付けシート（日射量等）'!J2926&lt;0,RADIANS(360+('貼り付けシート（日射量等）'!J2926)),RADIANS('貼り付けシート（日射量等）'!J2926))</f>
        <v>0</v>
      </c>
    </row>
    <row r="2930" spans="1:9">
      <c r="A2930" s="20">
        <v>41761</v>
      </c>
      <c r="B2930" s="35" t="s">
        <v>380</v>
      </c>
      <c r="C2930" s="90">
        <f t="shared" si="135"/>
        <v>0</v>
      </c>
      <c r="D2930" s="90">
        <f t="shared" si="136"/>
        <v>0</v>
      </c>
      <c r="E2930" s="90">
        <f t="shared" si="137"/>
        <v>0</v>
      </c>
      <c r="F2930" s="50">
        <f>'貼り付けシート（日射量等）'!G2927/3.6*10^3</f>
        <v>0</v>
      </c>
      <c r="G2930" s="50">
        <f>'貼り付けシート（日射量等）'!H2927/3.6*10^3</f>
        <v>0</v>
      </c>
      <c r="H2930" s="91">
        <f>RADIANS('貼り付けシート（日射量等）'!I2927)</f>
        <v>0</v>
      </c>
      <c r="I2930" s="91">
        <f>IF('貼り付けシート（日射量等）'!J2927&lt;0,RADIANS(360+('貼り付けシート（日射量等）'!J2927)),RADIANS('貼り付けシート（日射量等）'!J2927))</f>
        <v>0</v>
      </c>
    </row>
    <row r="2931" spans="1:9">
      <c r="A2931" s="20">
        <v>41761</v>
      </c>
      <c r="B2931" s="35" t="s">
        <v>381</v>
      </c>
      <c r="C2931" s="90">
        <f t="shared" si="135"/>
        <v>0</v>
      </c>
      <c r="D2931" s="90">
        <f t="shared" si="136"/>
        <v>0</v>
      </c>
      <c r="E2931" s="90">
        <f t="shared" si="137"/>
        <v>0</v>
      </c>
      <c r="F2931" s="50">
        <f>'貼り付けシート（日射量等）'!G2928/3.6*10^3</f>
        <v>0</v>
      </c>
      <c r="G2931" s="50">
        <f>'貼り付けシート（日射量等）'!H2928/3.6*10^3</f>
        <v>0</v>
      </c>
      <c r="H2931" s="91">
        <f>RADIANS('貼り付けシート（日射量等）'!I2928)</f>
        <v>0</v>
      </c>
      <c r="I2931" s="91">
        <f>IF('貼り付けシート（日射量等）'!J2928&lt;0,RADIANS(360+('貼り付けシート（日射量等）'!J2928)),RADIANS('貼り付けシート（日射量等）'!J2928))</f>
        <v>0</v>
      </c>
    </row>
    <row r="2932" spans="1:9">
      <c r="A2932" s="20">
        <v>41761</v>
      </c>
      <c r="B2932" s="35" t="s">
        <v>382</v>
      </c>
      <c r="C2932" s="90">
        <f t="shared" si="135"/>
        <v>0</v>
      </c>
      <c r="D2932" s="90">
        <f t="shared" si="136"/>
        <v>0</v>
      </c>
      <c r="E2932" s="90">
        <f t="shared" si="137"/>
        <v>0</v>
      </c>
      <c r="F2932" s="50">
        <f>'貼り付けシート（日射量等）'!G2929/3.6*10^3</f>
        <v>0</v>
      </c>
      <c r="G2932" s="50">
        <f>'貼り付けシート（日射量等）'!H2929/3.6*10^3</f>
        <v>0</v>
      </c>
      <c r="H2932" s="91">
        <f>RADIANS('貼り付けシート（日射量等）'!I2929)</f>
        <v>0</v>
      </c>
      <c r="I2932" s="91">
        <f>IF('貼り付けシート（日射量等）'!J2929&lt;0,RADIANS(360+('貼り付けシート（日射量等）'!J2929)),RADIANS('貼り付けシート（日射量等）'!J2929))</f>
        <v>0</v>
      </c>
    </row>
    <row r="2933" spans="1:9">
      <c r="A2933" s="20">
        <v>41761</v>
      </c>
      <c r="B2933" s="35" t="s">
        <v>383</v>
      </c>
      <c r="C2933" s="90">
        <f t="shared" si="135"/>
        <v>0</v>
      </c>
      <c r="D2933" s="90">
        <f t="shared" si="136"/>
        <v>0</v>
      </c>
      <c r="E2933" s="90">
        <f t="shared" si="137"/>
        <v>0</v>
      </c>
      <c r="F2933" s="50">
        <f>'貼り付けシート（日射量等）'!G2930/3.6*10^3</f>
        <v>0</v>
      </c>
      <c r="G2933" s="50">
        <f>'貼り付けシート（日射量等）'!H2930/3.6*10^3</f>
        <v>0</v>
      </c>
      <c r="H2933" s="91">
        <f>RADIANS('貼り付けシート（日射量等）'!I2930)</f>
        <v>0</v>
      </c>
      <c r="I2933" s="91">
        <f>IF('貼り付けシート（日射量等）'!J2930&lt;0,RADIANS(360+('貼り付けシート（日射量等）'!J2930)),RADIANS('貼り付けシート（日射量等）'!J2930))</f>
        <v>0</v>
      </c>
    </row>
    <row r="2934" spans="1:9">
      <c r="A2934" s="20">
        <v>41762</v>
      </c>
      <c r="B2934" s="35" t="s">
        <v>360</v>
      </c>
      <c r="C2934" s="90">
        <f t="shared" si="135"/>
        <v>0</v>
      </c>
      <c r="D2934" s="90">
        <f t="shared" si="136"/>
        <v>0</v>
      </c>
      <c r="E2934" s="90">
        <f t="shared" si="137"/>
        <v>0</v>
      </c>
      <c r="F2934" s="50">
        <f>'貼り付けシート（日射量等）'!G2931/3.6*10^3</f>
        <v>0</v>
      </c>
      <c r="G2934" s="50">
        <f>'貼り付けシート（日射量等）'!H2931/3.6*10^3</f>
        <v>0</v>
      </c>
      <c r="H2934" s="91">
        <f>RADIANS('貼り付けシート（日射量等）'!I2931)</f>
        <v>0</v>
      </c>
      <c r="I2934" s="91">
        <f>IF('貼り付けシート（日射量等）'!J2931&lt;0,RADIANS(360+('貼り付けシート（日射量等）'!J2931)),RADIANS('貼り付けシート（日射量等）'!J2931))</f>
        <v>0</v>
      </c>
    </row>
    <row r="2935" spans="1:9">
      <c r="A2935" s="20">
        <v>41762</v>
      </c>
      <c r="B2935" s="35" t="s">
        <v>361</v>
      </c>
      <c r="C2935" s="90">
        <f t="shared" si="135"/>
        <v>0</v>
      </c>
      <c r="D2935" s="90">
        <f t="shared" si="136"/>
        <v>0</v>
      </c>
      <c r="E2935" s="90">
        <f t="shared" si="137"/>
        <v>0</v>
      </c>
      <c r="F2935" s="50">
        <f>'貼り付けシート（日射量等）'!G2932/3.6*10^3</f>
        <v>0</v>
      </c>
      <c r="G2935" s="50">
        <f>'貼り付けシート（日射量等）'!H2932/3.6*10^3</f>
        <v>0</v>
      </c>
      <c r="H2935" s="91">
        <f>RADIANS('貼り付けシート（日射量等）'!I2932)</f>
        <v>0</v>
      </c>
      <c r="I2935" s="91">
        <f>IF('貼り付けシート（日射量等）'!J2932&lt;0,RADIANS(360+('貼り付けシート（日射量等）'!J2932)),RADIANS('貼り付けシート（日射量等）'!J2932))</f>
        <v>0</v>
      </c>
    </row>
    <row r="2936" spans="1:9">
      <c r="A2936" s="20">
        <v>41762</v>
      </c>
      <c r="B2936" s="35" t="s">
        <v>362</v>
      </c>
      <c r="C2936" s="90">
        <f t="shared" si="135"/>
        <v>0</v>
      </c>
      <c r="D2936" s="90">
        <f t="shared" si="136"/>
        <v>0</v>
      </c>
      <c r="E2936" s="90">
        <f t="shared" si="137"/>
        <v>0</v>
      </c>
      <c r="F2936" s="50">
        <f>'貼り付けシート（日射量等）'!G2933/3.6*10^3</f>
        <v>0</v>
      </c>
      <c r="G2936" s="50">
        <f>'貼り付けシート（日射量等）'!H2933/3.6*10^3</f>
        <v>0</v>
      </c>
      <c r="H2936" s="91">
        <f>RADIANS('貼り付けシート（日射量等）'!I2933)</f>
        <v>0</v>
      </c>
      <c r="I2936" s="91">
        <f>IF('貼り付けシート（日射量等）'!J2933&lt;0,RADIANS(360+('貼り付けシート（日射量等）'!J2933)),RADIANS('貼り付けシート（日射量等）'!J2933))</f>
        <v>0</v>
      </c>
    </row>
    <row r="2937" spans="1:9">
      <c r="A2937" s="20">
        <v>41762</v>
      </c>
      <c r="B2937" s="35" t="s">
        <v>363</v>
      </c>
      <c r="C2937" s="90">
        <f t="shared" si="135"/>
        <v>0</v>
      </c>
      <c r="D2937" s="90">
        <f t="shared" si="136"/>
        <v>0</v>
      </c>
      <c r="E2937" s="90">
        <f t="shared" si="137"/>
        <v>0</v>
      </c>
      <c r="F2937" s="50">
        <f>'貼り付けシート（日射量等）'!G2934/3.6*10^3</f>
        <v>0</v>
      </c>
      <c r="G2937" s="50">
        <f>'貼り付けシート（日射量等）'!H2934/3.6*10^3</f>
        <v>0</v>
      </c>
      <c r="H2937" s="91">
        <f>RADIANS('貼り付けシート（日射量等）'!I2934)</f>
        <v>0</v>
      </c>
      <c r="I2937" s="91">
        <f>IF('貼り付けシート（日射量等）'!J2934&lt;0,RADIANS(360+('貼り付けシート（日射量等）'!J2934)),RADIANS('貼り付けシート（日射量等）'!J2934))</f>
        <v>0</v>
      </c>
    </row>
    <row r="2938" spans="1:9">
      <c r="A2938" s="20">
        <v>41762</v>
      </c>
      <c r="B2938" s="35" t="s">
        <v>364</v>
      </c>
      <c r="C2938" s="90">
        <f t="shared" si="135"/>
        <v>10.776070115477269</v>
      </c>
      <c r="D2938" s="90">
        <f t="shared" si="136"/>
        <v>-0.98018733001940084</v>
      </c>
      <c r="E2938" s="90">
        <f t="shared" si="137"/>
        <v>10.776070115477269</v>
      </c>
      <c r="F2938" s="50">
        <f>'貼り付けシート（日射量等）'!G2935/3.6*10^3</f>
        <v>24.999999999999996</v>
      </c>
      <c r="G2938" s="50">
        <f>'貼り付けシート（日射量等）'!H2935/3.6*10^3</f>
        <v>11.111111111111111</v>
      </c>
      <c r="H2938" s="91">
        <f>RADIANS('貼り付けシート（日射量等）'!I2935)</f>
        <v>6.6322511575784518E-2</v>
      </c>
      <c r="I2938" s="91">
        <f>IF('貼り付けシート（日射量等）'!J2935&lt;0,RADIANS(360+('貼り付けシート（日射量等）'!J2935)),RADIANS('貼り付けシート（日射量等）'!J2935))</f>
        <v>4.4104470197896708</v>
      </c>
    </row>
    <row r="2939" spans="1:9">
      <c r="A2939" s="20">
        <v>41762</v>
      </c>
      <c r="B2939" s="35" t="s">
        <v>365</v>
      </c>
      <c r="C2939" s="90">
        <f t="shared" si="135"/>
        <v>51.779520080765366</v>
      </c>
      <c r="D2939" s="90">
        <f t="shared" si="136"/>
        <v>3.2872045611176639</v>
      </c>
      <c r="E2939" s="90">
        <f t="shared" si="137"/>
        <v>48.492315519647704</v>
      </c>
      <c r="F2939" s="50">
        <f>'貼り付けシート（日射量等）'!G2936/3.6*10^3</f>
        <v>16.666666666666668</v>
      </c>
      <c r="G2939" s="50">
        <f>'貼り付けシート（日射量等）'!H2936/3.6*10^3</f>
        <v>49.999999999999993</v>
      </c>
      <c r="H2939" s="91">
        <f>RADIANS('貼り付けシート（日射量等）'!I2936)</f>
        <v>0.26179938779914941</v>
      </c>
      <c r="I2939" s="91">
        <f>IF('貼り付けシート（日射量等）'!J2936&lt;0,RADIANS(360+('貼り付けシート（日射量等）'!J2936)),RADIANS('貼り付けシート（日射量等）'!J2936))</f>
        <v>4.5727626402251431</v>
      </c>
    </row>
    <row r="2940" spans="1:9">
      <c r="A2940" s="20">
        <v>41762</v>
      </c>
      <c r="B2940" s="35" t="s">
        <v>366</v>
      </c>
      <c r="C2940" s="90">
        <f t="shared" si="135"/>
        <v>72.081990924790475</v>
      </c>
      <c r="D2940" s="90">
        <f t="shared" si="136"/>
        <v>4.7315527030575497</v>
      </c>
      <c r="E2940" s="90">
        <f t="shared" si="137"/>
        <v>67.350438221732929</v>
      </c>
      <c r="F2940" s="50">
        <f>'貼り付けシート（日射量等）'!G2937/3.6*10^3</f>
        <v>11.111111111111111</v>
      </c>
      <c r="G2940" s="50">
        <f>'貼り付けシート（日射量等）'!H2937/3.6*10^3</f>
        <v>69.444444444444443</v>
      </c>
      <c r="H2940" s="91">
        <f>RADIANS('貼り付けシート（日射量等）'!I2937)</f>
        <v>0.46076692252650298</v>
      </c>
      <c r="I2940" s="91">
        <f>IF('貼り付けシート（日射量等）'!J2937&lt;0,RADIANS(360+('貼り付けシート（日射量等）'!J2937)),RADIANS('貼り付けシート（日射量等）'!J2937))</f>
        <v>4.7385689191646048</v>
      </c>
    </row>
    <row r="2941" spans="1:9">
      <c r="A2941" s="20">
        <v>41762</v>
      </c>
      <c r="B2941" s="35" t="s">
        <v>367</v>
      </c>
      <c r="C2941" s="90">
        <f t="shared" si="135"/>
        <v>75.432490808340887</v>
      </c>
      <c r="D2941" s="90">
        <f t="shared" si="136"/>
        <v>0</v>
      </c>
      <c r="E2941" s="90">
        <f t="shared" si="137"/>
        <v>75.432490808340887</v>
      </c>
      <c r="F2941" s="50">
        <f>'貼り付けシート（日射量等）'!G2938/3.6*10^3</f>
        <v>0</v>
      </c>
      <c r="G2941" s="50">
        <f>'貼り付けシート（日射量等）'!H2938/3.6*10^3</f>
        <v>77.777777777777786</v>
      </c>
      <c r="H2941" s="91">
        <f>RADIANS('貼り付けシート（日射量等）'!I2938)</f>
        <v>0.65973445725385649</v>
      </c>
      <c r="I2941" s="91">
        <f>IF('貼り付けシート（日射量等）'!J2938&lt;0,RADIANS(360+('貼り付けシート（日射量等）'!J2938)),RADIANS('貼り付けシート（日射量等）'!J2938))</f>
        <v>4.9218284906240095</v>
      </c>
    </row>
    <row r="2942" spans="1:9">
      <c r="A2942" s="20">
        <v>41762</v>
      </c>
      <c r="B2942" s="35" t="s">
        <v>368</v>
      </c>
      <c r="C2942" s="90">
        <f t="shared" si="135"/>
        <v>145.35386061146681</v>
      </c>
      <c r="D2942" s="90">
        <f t="shared" si="136"/>
        <v>13.347001696870285</v>
      </c>
      <c r="E2942" s="90">
        <f t="shared" si="137"/>
        <v>132.00685891459653</v>
      </c>
      <c r="F2942" s="50">
        <f>'貼り付けシート（日射量等）'!G2939/3.6*10^3</f>
        <v>16.666666666666668</v>
      </c>
      <c r="G2942" s="50">
        <f>'貼り付けシート（日射量等）'!H2939/3.6*10^3</f>
        <v>136.11111111111109</v>
      </c>
      <c r="H2942" s="91">
        <f>RADIANS('貼り付けシート（日射量等）'!I2939)</f>
        <v>0.84823001646924423</v>
      </c>
      <c r="I2942" s="91">
        <f>IF('貼り付けシート（日射量等）'!J2939&lt;0,RADIANS(360+('貼り付けシート（日射量等）'!J2939)),RADIANS('貼り付けシート（日射量等）'!J2939))</f>
        <v>5.1504666226352667</v>
      </c>
    </row>
    <row r="2943" spans="1:9">
      <c r="A2943" s="20">
        <v>41762</v>
      </c>
      <c r="B2943" s="35" t="s">
        <v>369</v>
      </c>
      <c r="C2943" s="90">
        <f t="shared" si="135"/>
        <v>228.0691540154817</v>
      </c>
      <c r="D2943" s="90">
        <f t="shared" si="136"/>
        <v>17.935786763674948</v>
      </c>
      <c r="E2943" s="90">
        <f t="shared" si="137"/>
        <v>210.13336725180676</v>
      </c>
      <c r="F2943" s="50">
        <f>'貼り付けシート（日射量等）'!G2940/3.6*10^3</f>
        <v>19.444444444444446</v>
      </c>
      <c r="G2943" s="50">
        <f>'貼り付けシート（日射量等）'!H2940/3.6*10^3</f>
        <v>216.66666666666669</v>
      </c>
      <c r="H2943" s="91">
        <f>RADIANS('貼り付けシート（日射量等）'!I2940)</f>
        <v>1.0140362954087054</v>
      </c>
      <c r="I2943" s="91">
        <f>IF('貼り付けシート（日射量等）'!J2940&lt;0,RADIANS(360+('貼り付けシート（日射量等）'!J2940)),RADIANS('貼り付けシート（日射量等）'!J2940))</f>
        <v>5.473352534254218</v>
      </c>
    </row>
    <row r="2944" spans="1:9">
      <c r="A2944" s="20">
        <v>41762</v>
      </c>
      <c r="B2944" s="35" t="s">
        <v>370</v>
      </c>
      <c r="C2944" s="90">
        <f t="shared" si="135"/>
        <v>180.5473125289891</v>
      </c>
      <c r="D2944" s="90">
        <f t="shared" si="136"/>
        <v>2.7421556236141278</v>
      </c>
      <c r="E2944" s="90">
        <f t="shared" si="137"/>
        <v>177.80515690537496</v>
      </c>
      <c r="F2944" s="50">
        <f>'貼り付けシート（日射量等）'!G2941/3.6*10^3</f>
        <v>2.7777777777777777</v>
      </c>
      <c r="G2944" s="50">
        <f>'貼り付けシート（日射量等）'!H2941/3.6*10^3</f>
        <v>183.33333333333334</v>
      </c>
      <c r="H2944" s="91">
        <f>RADIANS('貼り付けシート（日射量等）'!I2941)</f>
        <v>1.1239920382843482</v>
      </c>
      <c r="I2944" s="91">
        <f>IF('貼り付けシート（日射量等）'!J2941&lt;0,RADIANS(360+('貼り付けシート（日射量等）'!J2941)),RADIANS('貼り付けシート（日射量等）'!J2941))</f>
        <v>5.9515727493006638</v>
      </c>
    </row>
    <row r="2945" spans="1:9">
      <c r="A2945" s="20">
        <v>41762</v>
      </c>
      <c r="B2945" s="35" t="s">
        <v>371</v>
      </c>
      <c r="C2945" s="90">
        <f t="shared" si="135"/>
        <v>180.55753564768307</v>
      </c>
      <c r="D2945" s="90">
        <f t="shared" si="136"/>
        <v>2.7523787423081179</v>
      </c>
      <c r="E2945" s="90">
        <f t="shared" si="137"/>
        <v>177.80515690537496</v>
      </c>
      <c r="F2945" s="50">
        <f>'貼り付けシート（日射量等）'!G2942/3.6*10^3</f>
        <v>2.7777777777777777</v>
      </c>
      <c r="G2945" s="50">
        <f>'貼り付けシート（日射量等）'!H2942/3.6*10^3</f>
        <v>183.33333333333334</v>
      </c>
      <c r="H2945" s="91">
        <f>RADIANS('貼り付けシート（日射量等）'!I2942)</f>
        <v>1.1309733552923256</v>
      </c>
      <c r="I2945" s="91">
        <f>IF('貼り付けシート（日射量等）'!J2942&lt;0,RADIANS(360+('貼り付けシート（日射量等）'!J2942)),RADIANS('貼り付けシート（日射量等）'!J2942))</f>
        <v>0.26354471705114374</v>
      </c>
    </row>
    <row r="2946" spans="1:9">
      <c r="A2946" s="20">
        <v>41762</v>
      </c>
      <c r="B2946" s="35" t="s">
        <v>372</v>
      </c>
      <c r="C2946" s="90">
        <f t="shared" si="135"/>
        <v>228.48390591755998</v>
      </c>
      <c r="D2946" s="90">
        <f t="shared" si="136"/>
        <v>12.962503608014599</v>
      </c>
      <c r="E2946" s="90">
        <f t="shared" si="137"/>
        <v>215.52140230954538</v>
      </c>
      <c r="F2946" s="50">
        <f>'貼り付けシート（日射量等）'!G2943/3.6*10^3</f>
        <v>13.888888888888889</v>
      </c>
      <c r="G2946" s="50">
        <f>'貼り付けシート（日射量等）'!H2943/3.6*10^3</f>
        <v>222.22222222222223</v>
      </c>
      <c r="H2946" s="91">
        <f>RADIANS('貼り付けシート（日射量等）'!I2943)</f>
        <v>1.0314895879286488</v>
      </c>
      <c r="I2946" s="91">
        <f>IF('貼り付けシート（日射量等）'!J2943&lt;0,RADIANS(360+('貼り付けシート（日射量等）'!J2943)),RADIANS('貼り付けシート（日射量等）'!J2943))</f>
        <v>0.76270888312152207</v>
      </c>
    </row>
    <row r="2947" spans="1:9">
      <c r="A2947" s="20">
        <v>41762</v>
      </c>
      <c r="B2947" s="35" t="s">
        <v>373</v>
      </c>
      <c r="C2947" s="90">
        <f t="shared" si="135"/>
        <v>198.69487624062953</v>
      </c>
      <c r="D2947" s="90">
        <f t="shared" si="136"/>
        <v>18.195701806385266</v>
      </c>
      <c r="E2947" s="90">
        <f t="shared" si="137"/>
        <v>180.49917443424425</v>
      </c>
      <c r="F2947" s="50">
        <f>'貼り付けシート（日射量等）'!G2944/3.6*10^3</f>
        <v>22.222222222222221</v>
      </c>
      <c r="G2947" s="50">
        <f>'貼り付けシート（日射量等）'!H2944/3.6*10^3</f>
        <v>186.11111111111111</v>
      </c>
      <c r="H2947" s="91">
        <f>RADIANS('貼り付けシート（日射量等）'!I2944)</f>
        <v>0.87091929674517043</v>
      </c>
      <c r="I2947" s="91">
        <f>IF('貼り付けシート（日射量等）'!J2944&lt;0,RADIANS(360+('貼り付けシート（日射量等）'!J2944)),RADIANS('貼り付けシート（日射量等）'!J2944))</f>
        <v>1.0995574287564276</v>
      </c>
    </row>
    <row r="2948" spans="1:9">
      <c r="A2948" s="20">
        <v>41762</v>
      </c>
      <c r="B2948" s="35" t="s">
        <v>374</v>
      </c>
      <c r="C2948" s="90">
        <f t="shared" si="135"/>
        <v>153.68547474334002</v>
      </c>
      <c r="D2948" s="90">
        <f t="shared" si="136"/>
        <v>10.902545713266207</v>
      </c>
      <c r="E2948" s="90">
        <f t="shared" si="137"/>
        <v>142.78292903007383</v>
      </c>
      <c r="F2948" s="50">
        <f>'貼り付けシート（日射量等）'!G2945/3.6*10^3</f>
        <v>16.666666666666668</v>
      </c>
      <c r="G2948" s="50">
        <f>'貼り付けシート（日射量等）'!H2945/3.6*10^3</f>
        <v>147.22222222222223</v>
      </c>
      <c r="H2948" s="91">
        <f>RADIANS('貼り付けシート（日射量等）'!I2945)</f>
        <v>0.68242373752978291</v>
      </c>
      <c r="I2948" s="91">
        <f>IF('貼り付けシート（日射量等）'!J2945&lt;0,RADIANS(360+('貼り付けシート（日射量等）'!J2945)),RADIANS('貼り付けシート（日射量等）'!J2945))</f>
        <v>1.3369222070276563</v>
      </c>
    </row>
    <row r="2949" spans="1:9">
      <c r="A2949" s="20">
        <v>41762</v>
      </c>
      <c r="B2949" s="35" t="s">
        <v>375</v>
      </c>
      <c r="C2949" s="90">
        <f t="shared" si="135"/>
        <v>103.26219225406773</v>
      </c>
      <c r="D2949" s="90">
        <f t="shared" si="136"/>
        <v>6.2775612147723239</v>
      </c>
      <c r="E2949" s="90">
        <f t="shared" si="137"/>
        <v>96.984631039295408</v>
      </c>
      <c r="F2949" s="50">
        <f>'貼り付けシート（日射量等）'!G2946/3.6*10^3</f>
        <v>13.888888888888889</v>
      </c>
      <c r="G2949" s="50">
        <f>'貼り付けシート（日射量等）'!H2946/3.6*10^3</f>
        <v>99.999999999999986</v>
      </c>
      <c r="H2949" s="91">
        <f>RADIANS('貼り付けシート（日射量等）'!I2946)</f>
        <v>0.48520153205442362</v>
      </c>
      <c r="I2949" s="91">
        <f>IF('貼り付けシート（日射量等）'!J2946&lt;0,RADIANS(360+('貼り付けシート（日射量等）'!J2946)),RADIANS('貼り付けシート（日射量等）'!J2946))</f>
        <v>1.5254177662430441</v>
      </c>
    </row>
    <row r="2950" spans="1:9">
      <c r="A2950" s="20">
        <v>41762</v>
      </c>
      <c r="B2950" s="35" t="s">
        <v>376</v>
      </c>
      <c r="C2950" s="90">
        <f t="shared" si="135"/>
        <v>58.241793630531646</v>
      </c>
      <c r="D2950" s="90">
        <f t="shared" si="136"/>
        <v>4.3614430531452983</v>
      </c>
      <c r="E2950" s="90">
        <f t="shared" si="137"/>
        <v>53.880350577386345</v>
      </c>
      <c r="F2950" s="50">
        <f>'貼り付けシート（日射量等）'!G2947/3.6*10^3</f>
        <v>19.444444444444446</v>
      </c>
      <c r="G2950" s="50">
        <f>'貼り付けシート（日射量等）'!H2947/3.6*10^3</f>
        <v>55.555555555555557</v>
      </c>
      <c r="H2950" s="91">
        <f>RADIANS('貼り付けシート（日射量等）'!I2947)</f>
        <v>0.28448866807507572</v>
      </c>
      <c r="I2950" s="91">
        <f>IF('貼り付けシート（日射量等）'!J2947&lt;0,RADIANS(360+('貼り付けシート（日射量等）'!J2947)),RADIANS('貼り付けシート（日射量等）'!J2947))</f>
        <v>1.6912240451825054</v>
      </c>
    </row>
    <row r="2951" spans="1:9">
      <c r="A2951" s="20">
        <v>41762</v>
      </c>
      <c r="B2951" s="35" t="s">
        <v>377</v>
      </c>
      <c r="C2951" s="90">
        <f t="shared" ref="C2951:C3014" si="138">IF(D2951&lt;0,E2951,D2951+E2951)</f>
        <v>13.470087644346586</v>
      </c>
      <c r="D2951" s="90">
        <f t="shared" ref="D2951:D3014" si="139">F2951*(SIN(H2951)*COS($O$5)+COS(H2951)*SIN($O$5)*COS($O$4-I2951))</f>
        <v>-0.22379582267223705</v>
      </c>
      <c r="E2951" s="90">
        <f t="shared" ref="E2951:E3014" si="140">G2951*(1+COS($O$5))/2</f>
        <v>13.470087644346586</v>
      </c>
      <c r="F2951" s="50">
        <f>'貼り付けシート（日射量等）'!G2948/3.6*10^3</f>
        <v>19.444444444444446</v>
      </c>
      <c r="G2951" s="50">
        <f>'貼り付けシート（日射量等）'!H2948/3.6*10^3</f>
        <v>13.888888888888889</v>
      </c>
      <c r="H2951" s="91">
        <f>RADIANS('貼り付けシート（日射量等）'!I2948)</f>
        <v>8.9011791851710806E-2</v>
      </c>
      <c r="I2951" s="91">
        <f>IF('貼り付けシート（日射量等）'!J2948&lt;0,RADIANS(360+('貼り付けシート（日射量等）'!J2948)),RADIANS('貼り付けシート（日射量等）'!J2948))</f>
        <v>1.8535396656179781</v>
      </c>
    </row>
    <row r="2952" spans="1:9">
      <c r="A2952" s="20">
        <v>41762</v>
      </c>
      <c r="B2952" s="35" t="s">
        <v>378</v>
      </c>
      <c r="C2952" s="90">
        <f t="shared" si="138"/>
        <v>0</v>
      </c>
      <c r="D2952" s="90">
        <f t="shared" si="139"/>
        <v>0</v>
      </c>
      <c r="E2952" s="90">
        <f t="shared" si="140"/>
        <v>0</v>
      </c>
      <c r="F2952" s="50">
        <f>'貼り付けシート（日射量等）'!G2949/3.6*10^3</f>
        <v>0</v>
      </c>
      <c r="G2952" s="50">
        <f>'貼り付けシート（日射量等）'!H2949/3.6*10^3</f>
        <v>0</v>
      </c>
      <c r="H2952" s="91">
        <f>RADIANS('貼り付けシート（日射量等）'!I2949)</f>
        <v>0</v>
      </c>
      <c r="I2952" s="91">
        <f>IF('貼り付けシート（日射量等）'!J2949&lt;0,RADIANS(360+('貼り付けシート（日射量等）'!J2949)),RADIANS('貼り付けシート（日射量等）'!J2949))</f>
        <v>0</v>
      </c>
    </row>
    <row r="2953" spans="1:9">
      <c r="A2953" s="20">
        <v>41762</v>
      </c>
      <c r="B2953" s="35" t="s">
        <v>379</v>
      </c>
      <c r="C2953" s="90">
        <f t="shared" si="138"/>
        <v>0</v>
      </c>
      <c r="D2953" s="90">
        <f t="shared" si="139"/>
        <v>0</v>
      </c>
      <c r="E2953" s="90">
        <f t="shared" si="140"/>
        <v>0</v>
      </c>
      <c r="F2953" s="50">
        <f>'貼り付けシート（日射量等）'!G2950/3.6*10^3</f>
        <v>0</v>
      </c>
      <c r="G2953" s="50">
        <f>'貼り付けシート（日射量等）'!H2950/3.6*10^3</f>
        <v>0</v>
      </c>
      <c r="H2953" s="91">
        <f>RADIANS('貼り付けシート（日射量等）'!I2950)</f>
        <v>0</v>
      </c>
      <c r="I2953" s="91">
        <f>IF('貼り付けシート（日射量等）'!J2950&lt;0,RADIANS(360+('貼り付けシート（日射量等）'!J2950)),RADIANS('貼り付けシート（日射量等）'!J2950))</f>
        <v>0</v>
      </c>
    </row>
    <row r="2954" spans="1:9">
      <c r="A2954" s="20">
        <v>41762</v>
      </c>
      <c r="B2954" s="35" t="s">
        <v>380</v>
      </c>
      <c r="C2954" s="90">
        <f t="shared" si="138"/>
        <v>0</v>
      </c>
      <c r="D2954" s="90">
        <f t="shared" si="139"/>
        <v>0</v>
      </c>
      <c r="E2954" s="90">
        <f t="shared" si="140"/>
        <v>0</v>
      </c>
      <c r="F2954" s="50">
        <f>'貼り付けシート（日射量等）'!G2951/3.6*10^3</f>
        <v>0</v>
      </c>
      <c r="G2954" s="50">
        <f>'貼り付けシート（日射量等）'!H2951/3.6*10^3</f>
        <v>0</v>
      </c>
      <c r="H2954" s="91">
        <f>RADIANS('貼り付けシート（日射量等）'!I2951)</f>
        <v>0</v>
      </c>
      <c r="I2954" s="91">
        <f>IF('貼り付けシート（日射量等）'!J2951&lt;0,RADIANS(360+('貼り付けシート（日射量等）'!J2951)),RADIANS('貼り付けシート（日射量等）'!J2951))</f>
        <v>0</v>
      </c>
    </row>
    <row r="2955" spans="1:9">
      <c r="A2955" s="20">
        <v>41762</v>
      </c>
      <c r="B2955" s="35" t="s">
        <v>381</v>
      </c>
      <c r="C2955" s="90">
        <f t="shared" si="138"/>
        <v>0</v>
      </c>
      <c r="D2955" s="90">
        <f t="shared" si="139"/>
        <v>0</v>
      </c>
      <c r="E2955" s="90">
        <f t="shared" si="140"/>
        <v>0</v>
      </c>
      <c r="F2955" s="50">
        <f>'貼り付けシート（日射量等）'!G2952/3.6*10^3</f>
        <v>0</v>
      </c>
      <c r="G2955" s="50">
        <f>'貼り付けシート（日射量等）'!H2952/3.6*10^3</f>
        <v>0</v>
      </c>
      <c r="H2955" s="91">
        <f>RADIANS('貼り付けシート（日射量等）'!I2952)</f>
        <v>0</v>
      </c>
      <c r="I2955" s="91">
        <f>IF('貼り付けシート（日射量等）'!J2952&lt;0,RADIANS(360+('貼り付けシート（日射量等）'!J2952)),RADIANS('貼り付けシート（日射量等）'!J2952))</f>
        <v>0</v>
      </c>
    </row>
    <row r="2956" spans="1:9">
      <c r="A2956" s="20">
        <v>41762</v>
      </c>
      <c r="B2956" s="35" t="s">
        <v>382</v>
      </c>
      <c r="C2956" s="90">
        <f t="shared" si="138"/>
        <v>0</v>
      </c>
      <c r="D2956" s="90">
        <f t="shared" si="139"/>
        <v>0</v>
      </c>
      <c r="E2956" s="90">
        <f t="shared" si="140"/>
        <v>0</v>
      </c>
      <c r="F2956" s="50">
        <f>'貼り付けシート（日射量等）'!G2953/3.6*10^3</f>
        <v>0</v>
      </c>
      <c r="G2956" s="50">
        <f>'貼り付けシート（日射量等）'!H2953/3.6*10^3</f>
        <v>0</v>
      </c>
      <c r="H2956" s="91">
        <f>RADIANS('貼り付けシート（日射量等）'!I2953)</f>
        <v>0</v>
      </c>
      <c r="I2956" s="91">
        <f>IF('貼り付けシート（日射量等）'!J2953&lt;0,RADIANS(360+('貼り付けシート（日射量等）'!J2953)),RADIANS('貼り付けシート（日射量等）'!J2953))</f>
        <v>0</v>
      </c>
    </row>
    <row r="2957" spans="1:9">
      <c r="A2957" s="20">
        <v>41762</v>
      </c>
      <c r="B2957" s="35" t="s">
        <v>383</v>
      </c>
      <c r="C2957" s="90">
        <f t="shared" si="138"/>
        <v>0</v>
      </c>
      <c r="D2957" s="90">
        <f t="shared" si="139"/>
        <v>0</v>
      </c>
      <c r="E2957" s="90">
        <f t="shared" si="140"/>
        <v>0</v>
      </c>
      <c r="F2957" s="50">
        <f>'貼り付けシート（日射量等）'!G2954/3.6*10^3</f>
        <v>0</v>
      </c>
      <c r="G2957" s="50">
        <f>'貼り付けシート（日射量等）'!H2954/3.6*10^3</f>
        <v>0</v>
      </c>
      <c r="H2957" s="91">
        <f>RADIANS('貼り付けシート（日射量等）'!I2954)</f>
        <v>0</v>
      </c>
      <c r="I2957" s="91">
        <f>IF('貼り付けシート（日射量等）'!J2954&lt;0,RADIANS(360+('貼り付けシート（日射量等）'!J2954)),RADIANS('貼り付けシート（日射量等）'!J2954))</f>
        <v>0</v>
      </c>
    </row>
    <row r="2958" spans="1:9">
      <c r="A2958" s="20">
        <v>41763</v>
      </c>
      <c r="B2958" s="35" t="s">
        <v>360</v>
      </c>
      <c r="C2958" s="90">
        <f t="shared" si="138"/>
        <v>0</v>
      </c>
      <c r="D2958" s="90">
        <f t="shared" si="139"/>
        <v>0</v>
      </c>
      <c r="E2958" s="90">
        <f t="shared" si="140"/>
        <v>0</v>
      </c>
      <c r="F2958" s="50">
        <f>'貼り付けシート（日射量等）'!G2955/3.6*10^3</f>
        <v>0</v>
      </c>
      <c r="G2958" s="50">
        <f>'貼り付けシート（日射量等）'!H2955/3.6*10^3</f>
        <v>0</v>
      </c>
      <c r="H2958" s="91">
        <f>RADIANS('貼り付けシート（日射量等）'!I2955)</f>
        <v>0</v>
      </c>
      <c r="I2958" s="91">
        <f>IF('貼り付けシート（日射量等）'!J2955&lt;0,RADIANS(360+('貼り付けシート（日射量等）'!J2955)),RADIANS('貼り付けシート（日射量等）'!J2955))</f>
        <v>0</v>
      </c>
    </row>
    <row r="2959" spans="1:9">
      <c r="A2959" s="20">
        <v>41763</v>
      </c>
      <c r="B2959" s="35" t="s">
        <v>361</v>
      </c>
      <c r="C2959" s="90">
        <f t="shared" si="138"/>
        <v>0</v>
      </c>
      <c r="D2959" s="90">
        <f t="shared" si="139"/>
        <v>0</v>
      </c>
      <c r="E2959" s="90">
        <f t="shared" si="140"/>
        <v>0</v>
      </c>
      <c r="F2959" s="50">
        <f>'貼り付けシート（日射量等）'!G2956/3.6*10^3</f>
        <v>0</v>
      </c>
      <c r="G2959" s="50">
        <f>'貼り付けシート（日射量等）'!H2956/3.6*10^3</f>
        <v>0</v>
      </c>
      <c r="H2959" s="91">
        <f>RADIANS('貼り付けシート（日射量等）'!I2956)</f>
        <v>0</v>
      </c>
      <c r="I2959" s="91">
        <f>IF('貼り付けシート（日射量等）'!J2956&lt;0,RADIANS(360+('貼り付けシート（日射量等）'!J2956)),RADIANS('貼り付けシート（日射量等）'!J2956))</f>
        <v>0</v>
      </c>
    </row>
    <row r="2960" spans="1:9">
      <c r="A2960" s="20">
        <v>41763</v>
      </c>
      <c r="B2960" s="35" t="s">
        <v>362</v>
      </c>
      <c r="C2960" s="90">
        <f t="shared" si="138"/>
        <v>0</v>
      </c>
      <c r="D2960" s="90">
        <f t="shared" si="139"/>
        <v>0</v>
      </c>
      <c r="E2960" s="90">
        <f t="shared" si="140"/>
        <v>0</v>
      </c>
      <c r="F2960" s="50">
        <f>'貼り付けシート（日射量等）'!G2957/3.6*10^3</f>
        <v>0</v>
      </c>
      <c r="G2960" s="50">
        <f>'貼り付けシート（日射量等）'!H2957/3.6*10^3</f>
        <v>0</v>
      </c>
      <c r="H2960" s="91">
        <f>RADIANS('貼り付けシート（日射量等）'!I2957)</f>
        <v>0</v>
      </c>
      <c r="I2960" s="91">
        <f>IF('貼り付けシート（日射量等）'!J2957&lt;0,RADIANS(360+('貼り付けシート（日射量等）'!J2957)),RADIANS('貼り付けシート（日射量等）'!J2957))</f>
        <v>0</v>
      </c>
    </row>
    <row r="2961" spans="1:9">
      <c r="A2961" s="20">
        <v>41763</v>
      </c>
      <c r="B2961" s="35" t="s">
        <v>363</v>
      </c>
      <c r="C2961" s="90">
        <f t="shared" si="138"/>
        <v>0</v>
      </c>
      <c r="D2961" s="90">
        <f t="shared" si="139"/>
        <v>0</v>
      </c>
      <c r="E2961" s="90">
        <f t="shared" si="140"/>
        <v>0</v>
      </c>
      <c r="F2961" s="50">
        <f>'貼り付けシート（日射量等）'!G2958/3.6*10^3</f>
        <v>0</v>
      </c>
      <c r="G2961" s="50">
        <f>'貼り付けシート（日射量等）'!H2958/3.6*10^3</f>
        <v>0</v>
      </c>
      <c r="H2961" s="91">
        <f>RADIANS('貼り付けシート（日射量等）'!I2958)</f>
        <v>0</v>
      </c>
      <c r="I2961" s="91">
        <f>IF('貼り付けシート（日射量等）'!J2958&lt;0,RADIANS(360+('貼り付けシート（日射量等）'!J2958)),RADIANS('貼り付けシート（日射量等）'!J2958))</f>
        <v>0</v>
      </c>
    </row>
    <row r="2962" spans="1:9">
      <c r="A2962" s="20">
        <v>41763</v>
      </c>
      <c r="B2962" s="35" t="s">
        <v>364</v>
      </c>
      <c r="C2962" s="90">
        <f t="shared" si="138"/>
        <v>13.470087644346586</v>
      </c>
      <c r="D2962" s="90">
        <f t="shared" si="139"/>
        <v>-1.3378179323741928</v>
      </c>
      <c r="E2962" s="90">
        <f t="shared" si="140"/>
        <v>13.470087644346586</v>
      </c>
      <c r="F2962" s="50">
        <f>'貼り付けシート（日射量等）'!G2959/3.6*10^3</f>
        <v>36.111111111111114</v>
      </c>
      <c r="G2962" s="50">
        <f>'貼り付けシート（日射量等）'!H2959/3.6*10^3</f>
        <v>13.888888888888889</v>
      </c>
      <c r="H2962" s="91">
        <f>RADIANS('貼り付けシート（日射量等）'!I2959)</f>
        <v>6.9813170079773182E-2</v>
      </c>
      <c r="I2962" s="91">
        <f>IF('貼り付けシート（日射量等）'!J2959&lt;0,RADIANS(360+('貼り付けシート（日射量等）'!J2959)),RADIANS('貼り付けシート（日射量等）'!J2959))</f>
        <v>4.4069563612856824</v>
      </c>
    </row>
    <row r="2963" spans="1:9">
      <c r="A2963" s="20">
        <v>41763</v>
      </c>
      <c r="B2963" s="35" t="s">
        <v>365</v>
      </c>
      <c r="C2963" s="90">
        <f t="shared" si="138"/>
        <v>62.664146316331603</v>
      </c>
      <c r="D2963" s="90">
        <f t="shared" si="139"/>
        <v>6.0897782100759494</v>
      </c>
      <c r="E2963" s="90">
        <f t="shared" si="140"/>
        <v>56.574368106255655</v>
      </c>
      <c r="F2963" s="50">
        <f>'貼り付けシート（日射量等）'!G2960/3.6*10^3</f>
        <v>30.555555555555554</v>
      </c>
      <c r="G2963" s="50">
        <f>'貼り付けシート（日射量等）'!H2960/3.6*10^3</f>
        <v>58.333333333333329</v>
      </c>
      <c r="H2963" s="91">
        <f>RADIANS('貼り付けシート（日射量等）'!I2960)</f>
        <v>0.26529004630313807</v>
      </c>
      <c r="I2963" s="91">
        <f>IF('貼り付けシート（日射量等）'!J2960&lt;0,RADIANS(360+('貼り付けシート（日射量等）'!J2960)),RADIANS('貼り付けシート（日射量等）'!J2960))</f>
        <v>4.5692719817211547</v>
      </c>
    </row>
    <row r="2964" spans="1:9">
      <c r="A2964" s="20">
        <v>41763</v>
      </c>
      <c r="B2964" s="35" t="s">
        <v>366</v>
      </c>
      <c r="C2964" s="90">
        <f t="shared" si="138"/>
        <v>163.17824281793619</v>
      </c>
      <c r="D2964" s="90">
        <f t="shared" si="139"/>
        <v>28.477366374470343</v>
      </c>
      <c r="E2964" s="90">
        <f t="shared" si="140"/>
        <v>134.70087644346586</v>
      </c>
      <c r="F2964" s="50">
        <f>'貼り付けシート（日射量等）'!G2961/3.6*10^3</f>
        <v>66.666666666666671</v>
      </c>
      <c r="G2964" s="50">
        <f>'貼り付けシート（日射量等）'!H2961/3.6*10^3</f>
        <v>138.88888888888889</v>
      </c>
      <c r="H2964" s="91">
        <f>RADIANS('貼り付けシート（日射量等）'!I2961)</f>
        <v>0.4642575810304917</v>
      </c>
      <c r="I2964" s="91">
        <f>IF('貼り付けシート（日射量等）'!J2961&lt;0,RADIANS(360+('貼り付けシート（日射量等）'!J2961)),RADIANS('貼り付けシート（日射量等）'!J2961))</f>
        <v>4.7333329314086212</v>
      </c>
    </row>
    <row r="2965" spans="1:9">
      <c r="A2965" s="20">
        <v>41763</v>
      </c>
      <c r="B2965" s="35" t="s">
        <v>367</v>
      </c>
      <c r="C2965" s="90">
        <f t="shared" si="138"/>
        <v>250.475495380376</v>
      </c>
      <c r="D2965" s="90">
        <f t="shared" si="139"/>
        <v>45.730163186307905</v>
      </c>
      <c r="E2965" s="90">
        <f t="shared" si="140"/>
        <v>204.74533219406811</v>
      </c>
      <c r="F2965" s="50">
        <f>'貼り付けシート（日射量等）'!G2962/3.6*10^3</f>
        <v>72.222222222222229</v>
      </c>
      <c r="G2965" s="50">
        <f>'貼り付けシート（日射量等）'!H2962/3.6*10^3</f>
        <v>211.11111111111111</v>
      </c>
      <c r="H2965" s="91">
        <f>RADIANS('貼り付けシート（日射量等）'!I2962)</f>
        <v>0.66322511575784526</v>
      </c>
      <c r="I2965" s="91">
        <f>IF('貼り付けシート（日射量等）'!J2962&lt;0,RADIANS(360+('貼り付けシート（日射量等）'!J2962)),RADIANS('貼り付けシート（日射量等）'!J2962))</f>
        <v>4.916592502868026</v>
      </c>
    </row>
    <row r="2966" spans="1:9">
      <c r="A2966" s="20">
        <v>41763</v>
      </c>
      <c r="B2966" s="35" t="s">
        <v>368</v>
      </c>
      <c r="C2966" s="90">
        <f t="shared" si="138"/>
        <v>666.89931990335822</v>
      </c>
      <c r="D2966" s="90">
        <f t="shared" si="139"/>
        <v>445.98988253607422</v>
      </c>
      <c r="E2966" s="90">
        <f t="shared" si="140"/>
        <v>220.90943736728397</v>
      </c>
      <c r="F2966" s="50">
        <f>'貼り付けシート（日射量等）'!G2963/3.6*10^3</f>
        <v>555.55555555555554</v>
      </c>
      <c r="G2966" s="50">
        <f>'貼り付けシート（日射量等）'!H2963/3.6*10^3</f>
        <v>227.77777777777774</v>
      </c>
      <c r="H2966" s="91">
        <f>RADIANS('貼り付けシート（日射量等）'!I2963)</f>
        <v>0.85346600422522712</v>
      </c>
      <c r="I2966" s="91">
        <f>IF('貼り付けシート（日射量等）'!J2963&lt;0,RADIANS(360+('貼り付けシート（日射量等）'!J2963)),RADIANS('貼り付けシート（日射量等）'!J2963))</f>
        <v>5.1469759641312773</v>
      </c>
    </row>
    <row r="2967" spans="1:9">
      <c r="A2967" s="20">
        <v>41763</v>
      </c>
      <c r="B2967" s="35" t="s">
        <v>369</v>
      </c>
      <c r="C2967" s="90">
        <f t="shared" si="138"/>
        <v>529.87629974113338</v>
      </c>
      <c r="D2967" s="90">
        <f t="shared" si="139"/>
        <v>176.96000345925279</v>
      </c>
      <c r="E2967" s="90">
        <f t="shared" si="140"/>
        <v>352.91629628188053</v>
      </c>
      <c r="F2967" s="50">
        <f>'貼り付けシート（日射量等）'!G2964/3.6*10^3</f>
        <v>191.66666666666666</v>
      </c>
      <c r="G2967" s="50">
        <f>'貼り付けシート（日射量等）'!H2964/3.6*10^3</f>
        <v>363.88888888888886</v>
      </c>
      <c r="H2967" s="91">
        <f>RADIANS('貼り付けシート（日射量等）'!I2964)</f>
        <v>1.0192722831646885</v>
      </c>
      <c r="I2967" s="91">
        <f>IF('貼り付けシート（日射量等）'!J2964&lt;0,RADIANS(360+('貼り付けシート（日射量等）'!J2964)),RADIANS('貼り付けシート（日射量等）'!J2964))</f>
        <v>5.4681165464982344</v>
      </c>
    </row>
    <row r="2968" spans="1:9">
      <c r="A2968" s="20">
        <v>41763</v>
      </c>
      <c r="B2968" s="35" t="s">
        <v>370</v>
      </c>
      <c r="C2968" s="90">
        <f t="shared" si="138"/>
        <v>288.70567173062852</v>
      </c>
      <c r="D2968" s="90">
        <f t="shared" si="139"/>
        <v>24.691953901435461</v>
      </c>
      <c r="E2968" s="90">
        <f t="shared" si="140"/>
        <v>264.01371782919307</v>
      </c>
      <c r="F2968" s="50">
        <f>'貼り付けシート（日射量等）'!G2965/3.6*10^3</f>
        <v>24.999999999999996</v>
      </c>
      <c r="G2968" s="50">
        <f>'貼り付けシート（日射量等）'!H2965/3.6*10^3</f>
        <v>272.22222222222217</v>
      </c>
      <c r="H2968" s="91">
        <f>RADIANS('貼り付けシート（日射量等）'!I2965)</f>
        <v>1.1292280260403313</v>
      </c>
      <c r="I2968" s="91">
        <f>IF('貼り付けシート（日射量等）'!J2965&lt;0,RADIANS(360+('貼り付けシート（日射量等）'!J2965)),RADIANS('貼り付けシート（日射量等）'!J2965))</f>
        <v>5.9498274200486687</v>
      </c>
    </row>
    <row r="2969" spans="1:9">
      <c r="A2969" s="20">
        <v>41763</v>
      </c>
      <c r="B2969" s="35" t="s">
        <v>371</v>
      </c>
      <c r="C2969" s="90">
        <f t="shared" si="138"/>
        <v>291.48877205100632</v>
      </c>
      <c r="D2969" s="90">
        <f t="shared" si="139"/>
        <v>24.781036692943982</v>
      </c>
      <c r="E2969" s="90">
        <f t="shared" si="140"/>
        <v>266.70773535806234</v>
      </c>
      <c r="F2969" s="50">
        <f>'貼り付けシート（日射量等）'!G2966/3.6*10^3</f>
        <v>24.999999999999996</v>
      </c>
      <c r="G2969" s="50">
        <f>'貼り付けシート（日射量等）'!H2966/3.6*10^3</f>
        <v>274.99999999999994</v>
      </c>
      <c r="H2969" s="91">
        <f>RADIANS('貼り付けシート（日射量等）'!I2966)</f>
        <v>1.1362093430483085</v>
      </c>
      <c r="I2969" s="91">
        <f>IF('貼り付けシート（日射量等）'!J2966&lt;0,RADIANS(360+('貼り付けシート（日射量等）'!J2966)),RADIANS('貼り付けシート（日射量等）'!J2966))</f>
        <v>0.26703537555513246</v>
      </c>
    </row>
    <row r="2970" spans="1:9">
      <c r="A2970" s="20">
        <v>41763</v>
      </c>
      <c r="B2970" s="35" t="s">
        <v>372</v>
      </c>
      <c r="C2970" s="90">
        <f t="shared" si="138"/>
        <v>271.08318259590959</v>
      </c>
      <c r="D2970" s="90">
        <f t="shared" si="139"/>
        <v>25.927587468801736</v>
      </c>
      <c r="E2970" s="90">
        <f t="shared" si="140"/>
        <v>245.15559512710786</v>
      </c>
      <c r="F2970" s="50">
        <f>'貼り付けシート（日射量等）'!G2967/3.6*10^3</f>
        <v>27.777777777777779</v>
      </c>
      <c r="G2970" s="50">
        <f>'貼り付けシート（日射量等）'!H2967/3.6*10^3</f>
        <v>252.77777777777777</v>
      </c>
      <c r="H2970" s="91">
        <f>RADIANS('貼り付けシート（日射量等）'!I2967)</f>
        <v>1.0349802464326374</v>
      </c>
      <c r="I2970" s="91">
        <f>IF('貼り付けシート（日射量等）'!J2967&lt;0,RADIANS(360+('貼り付けシート（日射量等）'!J2967)),RADIANS('貼り付けシート（日射量等）'!J2967))</f>
        <v>0.7696902001294994</v>
      </c>
    </row>
    <row r="2971" spans="1:9">
      <c r="A2971" s="20">
        <v>41763</v>
      </c>
      <c r="B2971" s="35" t="s">
        <v>373</v>
      </c>
      <c r="C2971" s="90">
        <f t="shared" si="138"/>
        <v>235.16242240201788</v>
      </c>
      <c r="D2971" s="90">
        <f t="shared" si="139"/>
        <v>25.029055150211125</v>
      </c>
      <c r="E2971" s="90">
        <f t="shared" si="140"/>
        <v>210.13336725180676</v>
      </c>
      <c r="F2971" s="50">
        <f>'貼り付けシート（日射量等）'!G2968/3.6*10^3</f>
        <v>30.555555555555554</v>
      </c>
      <c r="G2971" s="50">
        <f>'貼り付けシート（日射量等）'!H2968/3.6*10^3</f>
        <v>216.66666666666669</v>
      </c>
      <c r="H2971" s="91">
        <f>RADIANS('貼り付けシート（日射量等）'!I2968)</f>
        <v>0.8744099552491591</v>
      </c>
      <c r="I2971" s="91">
        <f>IF('貼り付けシート（日射量等）'!J2968&lt;0,RADIANS(360+('貼り付けシート（日射量等）'!J2968)),RADIANS('貼り付けシート（日射量等）'!J2968))</f>
        <v>1.1065387457644049</v>
      </c>
    </row>
    <row r="2972" spans="1:9">
      <c r="A2972" s="20">
        <v>41763</v>
      </c>
      <c r="B2972" s="35" t="s">
        <v>374</v>
      </c>
      <c r="C2972" s="90">
        <f t="shared" si="138"/>
        <v>184.35417989017307</v>
      </c>
      <c r="D2972" s="90">
        <f t="shared" si="139"/>
        <v>20.019110629144723</v>
      </c>
      <c r="E2972" s="90">
        <f t="shared" si="140"/>
        <v>164.33506926102834</v>
      </c>
      <c r="F2972" s="50">
        <f>'貼り付けシート（日射量等）'!G2969/3.6*10^3</f>
        <v>30.555555555555554</v>
      </c>
      <c r="G2972" s="50">
        <f>'貼り付けシート（日射量等）'!H2969/3.6*10^3</f>
        <v>169.44444444444443</v>
      </c>
      <c r="H2972" s="91">
        <f>RADIANS('貼り付けシート（日射量等）'!I2969)</f>
        <v>0.68591439603377147</v>
      </c>
      <c r="I2972" s="91">
        <f>IF('貼り付けシート（日射量等）'!J2969&lt;0,RADIANS(360+('貼り付けシート（日射量等）'!J2969)),RADIANS('貼り付けシート（日射量等）'!J2969))</f>
        <v>1.3421581947836396</v>
      </c>
    </row>
    <row r="2973" spans="1:9">
      <c r="A2973" s="20">
        <v>41763</v>
      </c>
      <c r="B2973" s="35" t="s">
        <v>375</v>
      </c>
      <c r="C2973" s="90">
        <f t="shared" si="138"/>
        <v>242.42371430557029</v>
      </c>
      <c r="D2973" s="90">
        <f t="shared" si="139"/>
        <v>75.394627515672582</v>
      </c>
      <c r="E2973" s="90">
        <f t="shared" si="140"/>
        <v>167.02908678989769</v>
      </c>
      <c r="F2973" s="50">
        <f>'貼り付けシート（日射量等）'!G2970/3.6*10^3</f>
        <v>166.66666666666666</v>
      </c>
      <c r="G2973" s="50">
        <f>'貼り付けシート（日射量等）'!H2970/3.6*10^3</f>
        <v>172.22222222222223</v>
      </c>
      <c r="H2973" s="91">
        <f>RADIANS('貼り付けシート（日射量等）'!I2970)</f>
        <v>0.4869468613064179</v>
      </c>
      <c r="I2973" s="91">
        <f>IF('貼り付けシート（日射量等）'!J2970&lt;0,RADIANS(360+('貼り付けシート（日射量等）'!J2970)),RADIANS('貼り付けシート（日射量等）'!J2970))</f>
        <v>1.5289084247470326</v>
      </c>
    </row>
    <row r="2974" spans="1:9">
      <c r="A2974" s="20">
        <v>41763</v>
      </c>
      <c r="B2974" s="35" t="s">
        <v>376</v>
      </c>
      <c r="C2974" s="90">
        <f t="shared" si="138"/>
        <v>71.555433892863888</v>
      </c>
      <c r="D2974" s="90">
        <f t="shared" si="139"/>
        <v>6.8990132000002626</v>
      </c>
      <c r="E2974" s="90">
        <f t="shared" si="140"/>
        <v>64.65642069286362</v>
      </c>
      <c r="F2974" s="50">
        <f>'貼り付けシート（日射量等）'!G2971/3.6*10^3</f>
        <v>30.555555555555554</v>
      </c>
      <c r="G2974" s="50">
        <f>'貼り付けシート（日射量等）'!H2971/3.6*10^3</f>
        <v>66.666666666666671</v>
      </c>
      <c r="H2974" s="91">
        <f>RADIANS('貼り付けシート（日射量等）'!I2971)</f>
        <v>0.28797932657906439</v>
      </c>
      <c r="I2974" s="91">
        <f>IF('貼り付けシート（日射量等）'!J2971&lt;0,RADIANS(360+('貼り付けシート（日射量等）'!J2971)),RADIANS('貼り付けシート（日射量等）'!J2971))</f>
        <v>1.6964600329384885</v>
      </c>
    </row>
    <row r="2975" spans="1:9">
      <c r="A2975" s="20">
        <v>41763</v>
      </c>
      <c r="B2975" s="35" t="s">
        <v>377</v>
      </c>
      <c r="C2975" s="90">
        <f t="shared" si="138"/>
        <v>18.858122702085222</v>
      </c>
      <c r="D2975" s="90">
        <f t="shared" si="139"/>
        <v>-0.39730418152844366</v>
      </c>
      <c r="E2975" s="90">
        <f t="shared" si="140"/>
        <v>18.858122702085222</v>
      </c>
      <c r="F2975" s="50">
        <f>'貼り付けシート（日射量等）'!G2972/3.6*10^3</f>
        <v>36.111111111111114</v>
      </c>
      <c r="G2975" s="50">
        <f>'貼り付けシート（日射量等）'!H2972/3.6*10^3</f>
        <v>19.444444444444446</v>
      </c>
      <c r="H2975" s="91">
        <f>RADIANS('貼り付けシート（日射量等）'!I2972)</f>
        <v>9.0757121103705138E-2</v>
      </c>
      <c r="I2975" s="91">
        <f>IF('貼り付けシート（日射量等）'!J2972&lt;0,RADIANS(360+('貼り付けシート（日射量等）'!J2972)),RADIANS('貼り付けシート（日射量等）'!J2972))</f>
        <v>1.8570303241219668</v>
      </c>
    </row>
    <row r="2976" spans="1:9">
      <c r="A2976" s="20">
        <v>41763</v>
      </c>
      <c r="B2976" s="35" t="s">
        <v>378</v>
      </c>
      <c r="C2976" s="90">
        <f t="shared" si="138"/>
        <v>0</v>
      </c>
      <c r="D2976" s="90">
        <f t="shared" si="139"/>
        <v>0</v>
      </c>
      <c r="E2976" s="90">
        <f t="shared" si="140"/>
        <v>0</v>
      </c>
      <c r="F2976" s="50">
        <f>'貼り付けシート（日射量等）'!G2973/3.6*10^3</f>
        <v>0</v>
      </c>
      <c r="G2976" s="50">
        <f>'貼り付けシート（日射量等）'!H2973/3.6*10^3</f>
        <v>0</v>
      </c>
      <c r="H2976" s="91">
        <f>RADIANS('貼り付けシート（日射量等）'!I2973)</f>
        <v>0</v>
      </c>
      <c r="I2976" s="91">
        <f>IF('貼り付けシート（日射量等）'!J2973&lt;0,RADIANS(360+('貼り付けシート（日射量等）'!J2973)),RADIANS('貼り付けシート（日射量等）'!J2973))</f>
        <v>0</v>
      </c>
    </row>
    <row r="2977" spans="1:9">
      <c r="A2977" s="20">
        <v>41763</v>
      </c>
      <c r="B2977" s="35" t="s">
        <v>379</v>
      </c>
      <c r="C2977" s="90">
        <f t="shared" si="138"/>
        <v>0</v>
      </c>
      <c r="D2977" s="90">
        <f t="shared" si="139"/>
        <v>0</v>
      </c>
      <c r="E2977" s="90">
        <f t="shared" si="140"/>
        <v>0</v>
      </c>
      <c r="F2977" s="50">
        <f>'貼り付けシート（日射量等）'!G2974/3.6*10^3</f>
        <v>0</v>
      </c>
      <c r="G2977" s="50">
        <f>'貼り付けシート（日射量等）'!H2974/3.6*10^3</f>
        <v>0</v>
      </c>
      <c r="H2977" s="91">
        <f>RADIANS('貼り付けシート（日射量等）'!I2974)</f>
        <v>0</v>
      </c>
      <c r="I2977" s="91">
        <f>IF('貼り付けシート（日射量等）'!J2974&lt;0,RADIANS(360+('貼り付けシート（日射量等）'!J2974)),RADIANS('貼り付けシート（日射量等）'!J2974))</f>
        <v>0</v>
      </c>
    </row>
    <row r="2978" spans="1:9">
      <c r="A2978" s="20">
        <v>41763</v>
      </c>
      <c r="B2978" s="35" t="s">
        <v>380</v>
      </c>
      <c r="C2978" s="90">
        <f t="shared" si="138"/>
        <v>0</v>
      </c>
      <c r="D2978" s="90">
        <f t="shared" si="139"/>
        <v>0</v>
      </c>
      <c r="E2978" s="90">
        <f t="shared" si="140"/>
        <v>0</v>
      </c>
      <c r="F2978" s="50">
        <f>'貼り付けシート（日射量等）'!G2975/3.6*10^3</f>
        <v>0</v>
      </c>
      <c r="G2978" s="50">
        <f>'貼り付けシート（日射量等）'!H2975/3.6*10^3</f>
        <v>0</v>
      </c>
      <c r="H2978" s="91">
        <f>RADIANS('貼り付けシート（日射量等）'!I2975)</f>
        <v>0</v>
      </c>
      <c r="I2978" s="91">
        <f>IF('貼り付けシート（日射量等）'!J2975&lt;0,RADIANS(360+('貼り付けシート（日射量等）'!J2975)),RADIANS('貼り付けシート（日射量等）'!J2975))</f>
        <v>0</v>
      </c>
    </row>
    <row r="2979" spans="1:9">
      <c r="A2979" s="20">
        <v>41763</v>
      </c>
      <c r="B2979" s="35" t="s">
        <v>381</v>
      </c>
      <c r="C2979" s="90">
        <f t="shared" si="138"/>
        <v>0</v>
      </c>
      <c r="D2979" s="90">
        <f t="shared" si="139"/>
        <v>0</v>
      </c>
      <c r="E2979" s="90">
        <f t="shared" si="140"/>
        <v>0</v>
      </c>
      <c r="F2979" s="50">
        <f>'貼り付けシート（日射量等）'!G2976/3.6*10^3</f>
        <v>0</v>
      </c>
      <c r="G2979" s="50">
        <f>'貼り付けシート（日射量等）'!H2976/3.6*10^3</f>
        <v>0</v>
      </c>
      <c r="H2979" s="91">
        <f>RADIANS('貼り付けシート（日射量等）'!I2976)</f>
        <v>0</v>
      </c>
      <c r="I2979" s="91">
        <f>IF('貼り付けシート（日射量等）'!J2976&lt;0,RADIANS(360+('貼り付けシート（日射量等）'!J2976)),RADIANS('貼り付けシート（日射量等）'!J2976))</f>
        <v>0</v>
      </c>
    </row>
    <row r="2980" spans="1:9">
      <c r="A2980" s="20">
        <v>41763</v>
      </c>
      <c r="B2980" s="35" t="s">
        <v>382</v>
      </c>
      <c r="C2980" s="90">
        <f t="shared" si="138"/>
        <v>0</v>
      </c>
      <c r="D2980" s="90">
        <f t="shared" si="139"/>
        <v>0</v>
      </c>
      <c r="E2980" s="90">
        <f t="shared" si="140"/>
        <v>0</v>
      </c>
      <c r="F2980" s="50">
        <f>'貼り付けシート（日射量等）'!G2977/3.6*10^3</f>
        <v>0</v>
      </c>
      <c r="G2980" s="50">
        <f>'貼り付けシート（日射量等）'!H2977/3.6*10^3</f>
        <v>0</v>
      </c>
      <c r="H2980" s="91">
        <f>RADIANS('貼り付けシート（日射量等）'!I2977)</f>
        <v>0</v>
      </c>
      <c r="I2980" s="91">
        <f>IF('貼り付けシート（日射量等）'!J2977&lt;0,RADIANS(360+('貼り付けシート（日射量等）'!J2977)),RADIANS('貼り付けシート（日射量等）'!J2977))</f>
        <v>0</v>
      </c>
    </row>
    <row r="2981" spans="1:9">
      <c r="A2981" s="20">
        <v>41763</v>
      </c>
      <c r="B2981" s="35" t="s">
        <v>383</v>
      </c>
      <c r="C2981" s="90">
        <f t="shared" si="138"/>
        <v>0</v>
      </c>
      <c r="D2981" s="90">
        <f t="shared" si="139"/>
        <v>0</v>
      </c>
      <c r="E2981" s="90">
        <f t="shared" si="140"/>
        <v>0</v>
      </c>
      <c r="F2981" s="50">
        <f>'貼り付けシート（日射量等）'!G2978/3.6*10^3</f>
        <v>0</v>
      </c>
      <c r="G2981" s="50">
        <f>'貼り付けシート（日射量等）'!H2978/3.6*10^3</f>
        <v>0</v>
      </c>
      <c r="H2981" s="91">
        <f>RADIANS('貼り付けシート（日射量等）'!I2978)</f>
        <v>0</v>
      </c>
      <c r="I2981" s="91">
        <f>IF('貼り付けシート（日射量等）'!J2978&lt;0,RADIANS(360+('貼り付けシート（日射量等）'!J2978)),RADIANS('貼り付けシート（日射量等）'!J2978))</f>
        <v>0</v>
      </c>
    </row>
    <row r="2982" spans="1:9">
      <c r="A2982" s="20">
        <v>41764</v>
      </c>
      <c r="B2982" s="35" t="s">
        <v>360</v>
      </c>
      <c r="C2982" s="90">
        <f t="shared" si="138"/>
        <v>0</v>
      </c>
      <c r="D2982" s="90">
        <f t="shared" si="139"/>
        <v>0</v>
      </c>
      <c r="E2982" s="90">
        <f t="shared" si="140"/>
        <v>0</v>
      </c>
      <c r="F2982" s="50">
        <f>'貼り付けシート（日射量等）'!G2979/3.6*10^3</f>
        <v>0</v>
      </c>
      <c r="G2982" s="50">
        <f>'貼り付けシート（日射量等）'!H2979/3.6*10^3</f>
        <v>0</v>
      </c>
      <c r="H2982" s="91">
        <f>RADIANS('貼り付けシート（日射量等）'!I2979)</f>
        <v>0</v>
      </c>
      <c r="I2982" s="91">
        <f>IF('貼り付けシート（日射量等）'!J2979&lt;0,RADIANS(360+('貼り付けシート（日射量等）'!J2979)),RADIANS('貼り付けシート（日射量等）'!J2979))</f>
        <v>0</v>
      </c>
    </row>
    <row r="2983" spans="1:9">
      <c r="A2983" s="20">
        <v>41764</v>
      </c>
      <c r="B2983" s="35" t="s">
        <v>361</v>
      </c>
      <c r="C2983" s="90">
        <f t="shared" si="138"/>
        <v>0</v>
      </c>
      <c r="D2983" s="90">
        <f t="shared" si="139"/>
        <v>0</v>
      </c>
      <c r="E2983" s="90">
        <f t="shared" si="140"/>
        <v>0</v>
      </c>
      <c r="F2983" s="50">
        <f>'貼り付けシート（日射量等）'!G2980/3.6*10^3</f>
        <v>0</v>
      </c>
      <c r="G2983" s="50">
        <f>'貼り付けシート（日射量等）'!H2980/3.6*10^3</f>
        <v>0</v>
      </c>
      <c r="H2983" s="91">
        <f>RADIANS('貼り付けシート（日射量等）'!I2980)</f>
        <v>0</v>
      </c>
      <c r="I2983" s="91">
        <f>IF('貼り付けシート（日射量等）'!J2980&lt;0,RADIANS(360+('貼り付けシート（日射量等）'!J2980)),RADIANS('貼り付けシート（日射量等）'!J2980))</f>
        <v>0</v>
      </c>
    </row>
    <row r="2984" spans="1:9">
      <c r="A2984" s="20">
        <v>41764</v>
      </c>
      <c r="B2984" s="35" t="s">
        <v>362</v>
      </c>
      <c r="C2984" s="90">
        <f t="shared" si="138"/>
        <v>0</v>
      </c>
      <c r="D2984" s="90">
        <f t="shared" si="139"/>
        <v>0</v>
      </c>
      <c r="E2984" s="90">
        <f t="shared" si="140"/>
        <v>0</v>
      </c>
      <c r="F2984" s="50">
        <f>'貼り付けシート（日射量等）'!G2981/3.6*10^3</f>
        <v>0</v>
      </c>
      <c r="G2984" s="50">
        <f>'貼り付けシート（日射量等）'!H2981/3.6*10^3</f>
        <v>0</v>
      </c>
      <c r="H2984" s="91">
        <f>RADIANS('貼り付けシート（日射量等）'!I2981)</f>
        <v>0</v>
      </c>
      <c r="I2984" s="91">
        <f>IF('貼り付けシート（日射量等）'!J2981&lt;0,RADIANS(360+('貼り付けシート（日射量等）'!J2981)),RADIANS('貼り付けシート（日射量等）'!J2981))</f>
        <v>0</v>
      </c>
    </row>
    <row r="2985" spans="1:9">
      <c r="A2985" s="20">
        <v>41764</v>
      </c>
      <c r="B2985" s="35" t="s">
        <v>363</v>
      </c>
      <c r="C2985" s="90">
        <f t="shared" si="138"/>
        <v>0</v>
      </c>
      <c r="D2985" s="90">
        <f t="shared" si="139"/>
        <v>0</v>
      </c>
      <c r="E2985" s="90">
        <f t="shared" si="140"/>
        <v>0</v>
      </c>
      <c r="F2985" s="50">
        <f>'貼り付けシート（日射量等）'!G2982/3.6*10^3</f>
        <v>0</v>
      </c>
      <c r="G2985" s="50">
        <f>'貼り付けシート（日射量等）'!H2982/3.6*10^3</f>
        <v>0</v>
      </c>
      <c r="H2985" s="91">
        <f>RADIANS('貼り付けシート（日射量等）'!I2982)</f>
        <v>0</v>
      </c>
      <c r="I2985" s="91">
        <f>IF('貼り付けシート（日射量等）'!J2982&lt;0,RADIANS(360+('貼り付けシート（日射量等）'!J2982)),RADIANS('貼り付けシート（日射量等）'!J2982))</f>
        <v>0</v>
      </c>
    </row>
    <row r="2986" spans="1:9">
      <c r="A2986" s="20">
        <v>41764</v>
      </c>
      <c r="B2986" s="35" t="s">
        <v>364</v>
      </c>
      <c r="C2986" s="90">
        <f t="shared" si="138"/>
        <v>21.552140230954539</v>
      </c>
      <c r="D2986" s="90">
        <f t="shared" si="139"/>
        <v>-4.4574999771035779</v>
      </c>
      <c r="E2986" s="90">
        <f t="shared" si="140"/>
        <v>21.552140230954539</v>
      </c>
      <c r="F2986" s="50">
        <f>'貼り付けシート（日射量等）'!G2983/3.6*10^3</f>
        <v>127.77777777777777</v>
      </c>
      <c r="G2986" s="50">
        <f>'貼り付けシート（日射量等）'!H2983/3.6*10^3</f>
        <v>22.222222222222221</v>
      </c>
      <c r="H2986" s="91">
        <f>RADIANS('貼り付けシート（日射量等）'!I2983)</f>
        <v>7.3303828583761846E-2</v>
      </c>
      <c r="I2986" s="91">
        <f>IF('貼り付けシート（日射量等）'!J2983&lt;0,RADIANS(360+('貼り付けシート（日射量等）'!J2983)),RADIANS('貼り付けシート（日射量等）'!J2983))</f>
        <v>4.4034657027816939</v>
      </c>
    </row>
    <row r="2987" spans="1:9">
      <c r="A2987" s="20">
        <v>41764</v>
      </c>
      <c r="B2987" s="35" t="s">
        <v>365</v>
      </c>
      <c r="C2987" s="90">
        <f t="shared" si="138"/>
        <v>102.07642743855946</v>
      </c>
      <c r="D2987" s="90">
        <f t="shared" si="139"/>
        <v>21.25590157247996</v>
      </c>
      <c r="E2987" s="90">
        <f t="shared" si="140"/>
        <v>80.820525866079507</v>
      </c>
      <c r="F2987" s="50">
        <f>'貼り付けシート（日射量等）'!G2984/3.6*10^3</f>
        <v>105.55555555555556</v>
      </c>
      <c r="G2987" s="50">
        <f>'貼り付けシート（日射量等）'!H2984/3.6*10^3</f>
        <v>83.333333333333329</v>
      </c>
      <c r="H2987" s="91">
        <f>RADIANS('貼り付けシート（日射量等）'!I2984)</f>
        <v>0.26878070480712674</v>
      </c>
      <c r="I2987" s="91">
        <f>IF('貼り付けシート（日射量等）'!J2984&lt;0,RADIANS(360+('貼り付けシート（日射量等）'!J2984)),RADIANS('貼り付けシート（日射量等）'!J2984))</f>
        <v>4.5657813232171662</v>
      </c>
    </row>
    <row r="2988" spans="1:9">
      <c r="A2988" s="20">
        <v>41764</v>
      </c>
      <c r="B2988" s="35" t="s">
        <v>366</v>
      </c>
      <c r="C2988" s="90">
        <f t="shared" si="138"/>
        <v>339.05312141828938</v>
      </c>
      <c r="D2988" s="90">
        <f t="shared" si="139"/>
        <v>209.74028003256217</v>
      </c>
      <c r="E2988" s="90">
        <f t="shared" si="140"/>
        <v>129.31284138572724</v>
      </c>
      <c r="F2988" s="50">
        <f>'貼り付けシート（日射量等）'!G2985/3.6*10^3</f>
        <v>488.88888888888886</v>
      </c>
      <c r="G2988" s="50">
        <f>'貼り付けシート（日射量等）'!H2985/3.6*10^3</f>
        <v>133.33333333333334</v>
      </c>
      <c r="H2988" s="91">
        <f>RADIANS('貼り付けシート（日射量等）'!I2985)</f>
        <v>0.4677482395344803</v>
      </c>
      <c r="I2988" s="91">
        <f>IF('貼り付けシート（日射量等）'!J2985&lt;0,RADIANS(360+('貼り付けシート（日射量等）'!J2985)),RADIANS('貼り付けシート（日射量等）'!J2985))</f>
        <v>4.7298422729046328</v>
      </c>
    </row>
    <row r="2989" spans="1:9">
      <c r="A2989" s="20">
        <v>41764</v>
      </c>
      <c r="B2989" s="35" t="s">
        <v>367</v>
      </c>
      <c r="C2989" s="90">
        <f t="shared" si="138"/>
        <v>602.14924227429333</v>
      </c>
      <c r="D2989" s="90">
        <f t="shared" si="139"/>
        <v>502.47059370612862</v>
      </c>
      <c r="E2989" s="90">
        <f t="shared" si="140"/>
        <v>99.678648568164732</v>
      </c>
      <c r="F2989" s="50">
        <f>'貼り付けシート（日射量等）'!G2986/3.6*10^3</f>
        <v>791.66666666666663</v>
      </c>
      <c r="G2989" s="50">
        <f>'貼り付けシート（日射量等）'!H2986/3.6*10^3</f>
        <v>102.77777777777777</v>
      </c>
      <c r="H2989" s="91">
        <f>RADIANS('貼り付けシート（日射量等）'!I2986)</f>
        <v>0.66671577426183393</v>
      </c>
      <c r="I2989" s="91">
        <f>IF('貼り付けシート（日射量等）'!J2986&lt;0,RADIANS(360+('貼り付けシート（日射量等）'!J2986)),RADIANS('貼り付けシート（日射量等）'!J2986))</f>
        <v>4.9131018443640375</v>
      </c>
    </row>
    <row r="2990" spans="1:9">
      <c r="A2990" s="20">
        <v>41764</v>
      </c>
      <c r="B2990" s="35" t="s">
        <v>368</v>
      </c>
      <c r="C2990" s="90">
        <f t="shared" si="138"/>
        <v>775.18202866366494</v>
      </c>
      <c r="D2990" s="90">
        <f t="shared" si="139"/>
        <v>653.95123986454564</v>
      </c>
      <c r="E2990" s="90">
        <f t="shared" si="140"/>
        <v>121.23078879911928</v>
      </c>
      <c r="F2990" s="50">
        <f>'貼り付けシート（日射量等）'!G2987/3.6*10^3</f>
        <v>813.88888888888891</v>
      </c>
      <c r="G2990" s="50">
        <f>'貼り付けシート（日射量等）'!H2987/3.6*10^3</f>
        <v>125</v>
      </c>
      <c r="H2990" s="91">
        <f>RADIANS('貼り付けシート（日射量等）'!I2987)</f>
        <v>0.85695666272921578</v>
      </c>
      <c r="I2990" s="91">
        <f>IF('貼り付けシート（日射量等）'!J2987&lt;0,RADIANS(360+('貼り付けシート（日射量等）'!J2987)),RADIANS('貼り付けシート（日射量等）'!J2987))</f>
        <v>5.1417399763752956</v>
      </c>
    </row>
    <row r="2991" spans="1:9">
      <c r="A2991" s="20">
        <v>41764</v>
      </c>
      <c r="B2991" s="35" t="s">
        <v>369</v>
      </c>
      <c r="C2991" s="90">
        <f t="shared" si="138"/>
        <v>901.93427510595643</v>
      </c>
      <c r="D2991" s="90">
        <f t="shared" si="139"/>
        <v>764.5393811336213</v>
      </c>
      <c r="E2991" s="90">
        <f t="shared" si="140"/>
        <v>137.39489397233518</v>
      </c>
      <c r="F2991" s="50">
        <f>'貼り付けシート（日射量等）'!G2988/3.6*10^3</f>
        <v>827.77777777777771</v>
      </c>
      <c r="G2991" s="50">
        <f>'貼り付けシート（日射量等）'!H2988/3.6*10^3</f>
        <v>141.66666666666666</v>
      </c>
      <c r="H2991" s="91">
        <f>RADIANS('貼り付けシート（日射量等）'!I2988)</f>
        <v>1.0227629416686772</v>
      </c>
      <c r="I2991" s="91">
        <f>IF('貼り付けシート（日射量等）'!J2988&lt;0,RADIANS(360+('貼り付けシート（日射量等）'!J2988)),RADIANS('貼り付けシート（日射量等）'!J2988))</f>
        <v>5.4628805587422518</v>
      </c>
    </row>
    <row r="2992" spans="1:9">
      <c r="A2992" s="20">
        <v>41764</v>
      </c>
      <c r="B2992" s="35" t="s">
        <v>370</v>
      </c>
      <c r="C2992" s="90">
        <f t="shared" si="138"/>
        <v>966.14341481499582</v>
      </c>
      <c r="D2992" s="90">
        <f t="shared" si="139"/>
        <v>817.97245072718329</v>
      </c>
      <c r="E2992" s="90">
        <f t="shared" si="140"/>
        <v>148.17096408781248</v>
      </c>
      <c r="F2992" s="50">
        <f>'貼り付けシート（日射量等）'!G2989/3.6*10^3</f>
        <v>827.77777777777771</v>
      </c>
      <c r="G2992" s="50">
        <f>'貼り付けシート（日射量等）'!H2989/3.6*10^3</f>
        <v>152.7777777777778</v>
      </c>
      <c r="H2992" s="91">
        <f>RADIANS('貼り付けシート（日射量等）'!I2989)</f>
        <v>1.1344640137963142</v>
      </c>
      <c r="I2992" s="91">
        <f>IF('貼り付けシート（日射量等）'!J2989&lt;0,RADIANS(360+('貼り付けシート（日射量等）'!J2989)),RADIANS('貼り付けシート（日射量等）'!J2989))</f>
        <v>5.9480820907966754</v>
      </c>
    </row>
    <row r="2993" spans="1:9">
      <c r="A2993" s="20">
        <v>41764</v>
      </c>
      <c r="B2993" s="35" t="s">
        <v>371</v>
      </c>
      <c r="C2993" s="90">
        <f t="shared" si="138"/>
        <v>971.75044493365067</v>
      </c>
      <c r="D2993" s="90">
        <f t="shared" si="139"/>
        <v>823.57948084583825</v>
      </c>
      <c r="E2993" s="90">
        <f t="shared" si="140"/>
        <v>148.17096408781248</v>
      </c>
      <c r="F2993" s="50">
        <f>'貼り付けシート（日射量等）'!G2990/3.6*10^3</f>
        <v>830.55555555555566</v>
      </c>
      <c r="G2993" s="50">
        <f>'貼り付けシート（日射量等）'!H2990/3.6*10^3</f>
        <v>152.7777777777778</v>
      </c>
      <c r="H2993" s="91">
        <f>RADIANS('貼り付けシート（日射量等）'!I2990)</f>
        <v>1.1414453308042916</v>
      </c>
      <c r="I2993" s="91">
        <f>IF('貼り付けシート（日射量等）'!J2990&lt;0,RADIANS(360+('貼り付けシート（日射量等）'!J2990)),RADIANS('貼り付けシート（日射量等）'!J2990))</f>
        <v>0.27052603405912107</v>
      </c>
    </row>
    <row r="2994" spans="1:9">
      <c r="A2994" s="20">
        <v>41764</v>
      </c>
      <c r="B2994" s="35" t="s">
        <v>372</v>
      </c>
      <c r="C2994" s="90">
        <f t="shared" si="138"/>
        <v>910.66697301975341</v>
      </c>
      <c r="D2994" s="90">
        <f t="shared" si="139"/>
        <v>773.27207904741829</v>
      </c>
      <c r="E2994" s="90">
        <f t="shared" si="140"/>
        <v>137.39489397233518</v>
      </c>
      <c r="F2994" s="50">
        <f>'貼り付けシート（日射量等）'!G2991/3.6*10^3</f>
        <v>827.77777777777771</v>
      </c>
      <c r="G2994" s="50">
        <f>'貼り付けシート（日射量等）'!H2991/3.6*10^3</f>
        <v>141.66666666666666</v>
      </c>
      <c r="H2994" s="91">
        <f>RADIANS('貼り付けシート（日射量等）'!I2991)</f>
        <v>1.0402162341886205</v>
      </c>
      <c r="I2994" s="91">
        <f>IF('貼り付けシート（日射量等）'!J2991&lt;0,RADIANS(360+('貼り付けシート（日射量等）'!J2991)),RADIANS('貼り付けシート（日射量等）'!J2991))</f>
        <v>0.77492618788548229</v>
      </c>
    </row>
    <row r="2995" spans="1:9">
      <c r="A2995" s="20">
        <v>41764</v>
      </c>
      <c r="B2995" s="35" t="s">
        <v>373</v>
      </c>
      <c r="C2995" s="90">
        <f t="shared" si="138"/>
        <v>794.59141732391709</v>
      </c>
      <c r="D2995" s="90">
        <f t="shared" si="139"/>
        <v>673.36062852479779</v>
      </c>
      <c r="E2995" s="90">
        <f t="shared" si="140"/>
        <v>121.23078879911928</v>
      </c>
      <c r="F2995" s="50">
        <f>'貼り付けシート（日射量等）'!G2992/3.6*10^3</f>
        <v>822.22222222222217</v>
      </c>
      <c r="G2995" s="50">
        <f>'貼り付けシート（日射量等）'!H2992/3.6*10^3</f>
        <v>125</v>
      </c>
      <c r="H2995" s="91">
        <f>RADIANS('貼り付けシート（日射量等）'!I2992)</f>
        <v>0.87615528450115343</v>
      </c>
      <c r="I2995" s="91">
        <f>IF('貼り付けシート（日射量等）'!J2992&lt;0,RADIANS(360+('貼り付けシート（日射量等）'!J2992)),RADIANS('貼り付けシート（日射量等）'!J2992))</f>
        <v>1.111774733520388</v>
      </c>
    </row>
    <row r="2996" spans="1:9">
      <c r="A2996" s="20">
        <v>41764</v>
      </c>
      <c r="B2996" s="35" t="s">
        <v>374</v>
      </c>
      <c r="C2996" s="90">
        <f t="shared" si="138"/>
        <v>620.91807816715686</v>
      </c>
      <c r="D2996" s="90">
        <f t="shared" si="139"/>
        <v>518.54541207012278</v>
      </c>
      <c r="E2996" s="90">
        <f t="shared" si="140"/>
        <v>102.37266609703406</v>
      </c>
      <c r="F2996" s="50">
        <f>'貼り付けシート（日射量等）'!G2993/3.6*10^3</f>
        <v>791.66666666666663</v>
      </c>
      <c r="G2996" s="50">
        <f>'貼り付けシート（日射量等）'!H2993/3.6*10^3</f>
        <v>105.55555555555556</v>
      </c>
      <c r="H2996" s="91">
        <f>RADIANS('貼り付けシート（日射量等）'!I2993)</f>
        <v>0.6876597252857658</v>
      </c>
      <c r="I2996" s="91">
        <f>IF('貼り付けシート（日射量等）'!J2993&lt;0,RADIANS(360+('貼り付けシート（日射量等）'!J2993)),RADIANS('貼り付けシート（日射量等）'!J2993))</f>
        <v>1.3473941825396225</v>
      </c>
    </row>
    <row r="2997" spans="1:9">
      <c r="A2997" s="20">
        <v>41764</v>
      </c>
      <c r="B2997" s="35" t="s">
        <v>375</v>
      </c>
      <c r="C2997" s="90">
        <f t="shared" si="138"/>
        <v>378.13224045217476</v>
      </c>
      <c r="D2997" s="90">
        <f t="shared" si="139"/>
        <v>259.59546918192478</v>
      </c>
      <c r="E2997" s="90">
        <f t="shared" si="140"/>
        <v>118.53677127024996</v>
      </c>
      <c r="F2997" s="50">
        <f>'貼り付けシート（日射量等）'!G2994/3.6*10^3</f>
        <v>572.22222222222217</v>
      </c>
      <c r="G2997" s="50">
        <f>'貼り付けシート（日射量等）'!H2994/3.6*10^3</f>
        <v>122.22222222222221</v>
      </c>
      <c r="H2997" s="91">
        <f>RADIANS('貼り付けシート（日射量等）'!I2994)</f>
        <v>0.49043751981040662</v>
      </c>
      <c r="I2997" s="91">
        <f>IF('貼り付けシート（日射量等）'!J2994&lt;0,RADIANS(360+('貼り付けシート（日射量等）'!J2994)),RADIANS('貼り付けシート（日射量等）'!J2994))</f>
        <v>1.5341444125030157</v>
      </c>
    </row>
    <row r="2998" spans="1:9">
      <c r="A2998" s="20">
        <v>41764</v>
      </c>
      <c r="B2998" s="35" t="s">
        <v>376</v>
      </c>
      <c r="C2998" s="90">
        <f t="shared" si="138"/>
        <v>157.58456977550571</v>
      </c>
      <c r="D2998" s="90">
        <f t="shared" si="139"/>
        <v>65.987973793948939</v>
      </c>
      <c r="E2998" s="90">
        <f t="shared" si="140"/>
        <v>91.596595981556789</v>
      </c>
      <c r="F2998" s="50">
        <f>'貼り付けシート（日射量等）'!G2995/3.6*10^3</f>
        <v>291.66666666666669</v>
      </c>
      <c r="G2998" s="50">
        <f>'貼り付けシート（日射量等）'!H2995/3.6*10^3</f>
        <v>94.444444444444443</v>
      </c>
      <c r="H2998" s="91">
        <f>RADIANS('貼り付けシート（日射量等）'!I2995)</f>
        <v>0.28972465583105872</v>
      </c>
      <c r="I2998" s="91">
        <f>IF('貼り付けシート（日射量等）'!J2995&lt;0,RADIANS(360+('貼り付けシート（日射量等）'!J2995)),RADIANS('貼り付けシート（日射量等）'!J2995))</f>
        <v>1.6999506914424771</v>
      </c>
    </row>
    <row r="2999" spans="1:9">
      <c r="A2999" s="20">
        <v>41764</v>
      </c>
      <c r="B2999" s="35" t="s">
        <v>377</v>
      </c>
      <c r="C2999" s="90">
        <f t="shared" si="138"/>
        <v>26.940175288693172</v>
      </c>
      <c r="D2999" s="90">
        <f t="shared" si="139"/>
        <v>-1.1055803908650939</v>
      </c>
      <c r="E2999" s="90">
        <f t="shared" si="140"/>
        <v>26.940175288693172</v>
      </c>
      <c r="F2999" s="50">
        <f>'貼り付けシート（日射量等）'!G2996/3.6*10^3</f>
        <v>125</v>
      </c>
      <c r="G2999" s="50">
        <f>'貼り付けシート（日射量等）'!H2996/3.6*10^3</f>
        <v>27.777777777777779</v>
      </c>
      <c r="H2999" s="91">
        <f>RADIANS('貼り付けシート（日射量等）'!I2996)</f>
        <v>9.4247779607693802E-2</v>
      </c>
      <c r="I2999" s="91">
        <f>IF('貼り付けシート（日射量等）'!J2996&lt;0,RADIANS(360+('貼り付けシート（日射量等）'!J2996)),RADIANS('貼り付けシート（日射量等）'!J2996))</f>
        <v>1.8605209826259552</v>
      </c>
    </row>
    <row r="3000" spans="1:9">
      <c r="A3000" s="20">
        <v>41764</v>
      </c>
      <c r="B3000" s="35" t="s">
        <v>378</v>
      </c>
      <c r="C3000" s="90">
        <f t="shared" si="138"/>
        <v>0</v>
      </c>
      <c r="D3000" s="90">
        <f t="shared" si="139"/>
        <v>0</v>
      </c>
      <c r="E3000" s="90">
        <f t="shared" si="140"/>
        <v>0</v>
      </c>
      <c r="F3000" s="50">
        <f>'貼り付けシート（日射量等）'!G2997/3.6*10^3</f>
        <v>0</v>
      </c>
      <c r="G3000" s="50">
        <f>'貼り付けシート（日射量等）'!H2997/3.6*10^3</f>
        <v>0</v>
      </c>
      <c r="H3000" s="91">
        <f>RADIANS('貼り付けシート（日射量等）'!I2997)</f>
        <v>0</v>
      </c>
      <c r="I3000" s="91">
        <f>IF('貼り付けシート（日射量等）'!J2997&lt;0,RADIANS(360+('貼り付けシート（日射量等）'!J2997)),RADIANS('貼り付けシート（日射量等）'!J2997))</f>
        <v>0</v>
      </c>
    </row>
    <row r="3001" spans="1:9">
      <c r="A3001" s="20">
        <v>41764</v>
      </c>
      <c r="B3001" s="35" t="s">
        <v>379</v>
      </c>
      <c r="C3001" s="90">
        <f t="shared" si="138"/>
        <v>0</v>
      </c>
      <c r="D3001" s="90">
        <f t="shared" si="139"/>
        <v>0</v>
      </c>
      <c r="E3001" s="90">
        <f t="shared" si="140"/>
        <v>0</v>
      </c>
      <c r="F3001" s="50">
        <f>'貼り付けシート（日射量等）'!G2998/3.6*10^3</f>
        <v>0</v>
      </c>
      <c r="G3001" s="50">
        <f>'貼り付けシート（日射量等）'!H2998/3.6*10^3</f>
        <v>0</v>
      </c>
      <c r="H3001" s="91">
        <f>RADIANS('貼り付けシート（日射量等）'!I2998)</f>
        <v>0</v>
      </c>
      <c r="I3001" s="91">
        <f>IF('貼り付けシート（日射量等）'!J2998&lt;0,RADIANS(360+('貼り付けシート（日射量等）'!J2998)),RADIANS('貼り付けシート（日射量等）'!J2998))</f>
        <v>0</v>
      </c>
    </row>
    <row r="3002" spans="1:9">
      <c r="A3002" s="20">
        <v>41764</v>
      </c>
      <c r="B3002" s="35" t="s">
        <v>380</v>
      </c>
      <c r="C3002" s="90">
        <f t="shared" si="138"/>
        <v>0</v>
      </c>
      <c r="D3002" s="90">
        <f t="shared" si="139"/>
        <v>0</v>
      </c>
      <c r="E3002" s="90">
        <f t="shared" si="140"/>
        <v>0</v>
      </c>
      <c r="F3002" s="50">
        <f>'貼り付けシート（日射量等）'!G2999/3.6*10^3</f>
        <v>0</v>
      </c>
      <c r="G3002" s="50">
        <f>'貼り付けシート（日射量等）'!H2999/3.6*10^3</f>
        <v>0</v>
      </c>
      <c r="H3002" s="91">
        <f>RADIANS('貼り付けシート（日射量等）'!I2999)</f>
        <v>0</v>
      </c>
      <c r="I3002" s="91">
        <f>IF('貼り付けシート（日射量等）'!J2999&lt;0,RADIANS(360+('貼り付けシート（日射量等）'!J2999)),RADIANS('貼り付けシート（日射量等）'!J2999))</f>
        <v>0</v>
      </c>
    </row>
    <row r="3003" spans="1:9">
      <c r="A3003" s="20">
        <v>41764</v>
      </c>
      <c r="B3003" s="35" t="s">
        <v>381</v>
      </c>
      <c r="C3003" s="90">
        <f t="shared" si="138"/>
        <v>0</v>
      </c>
      <c r="D3003" s="90">
        <f t="shared" si="139"/>
        <v>0</v>
      </c>
      <c r="E3003" s="90">
        <f t="shared" si="140"/>
        <v>0</v>
      </c>
      <c r="F3003" s="50">
        <f>'貼り付けシート（日射量等）'!G3000/3.6*10^3</f>
        <v>0</v>
      </c>
      <c r="G3003" s="50">
        <f>'貼り付けシート（日射量等）'!H3000/3.6*10^3</f>
        <v>0</v>
      </c>
      <c r="H3003" s="91">
        <f>RADIANS('貼り付けシート（日射量等）'!I3000)</f>
        <v>0</v>
      </c>
      <c r="I3003" s="91">
        <f>IF('貼り付けシート（日射量等）'!J3000&lt;0,RADIANS(360+('貼り付けシート（日射量等）'!J3000)),RADIANS('貼り付けシート（日射量等）'!J3000))</f>
        <v>0</v>
      </c>
    </row>
    <row r="3004" spans="1:9">
      <c r="A3004" s="20">
        <v>41764</v>
      </c>
      <c r="B3004" s="35" t="s">
        <v>382</v>
      </c>
      <c r="C3004" s="90">
        <f t="shared" si="138"/>
        <v>0</v>
      </c>
      <c r="D3004" s="90">
        <f t="shared" si="139"/>
        <v>0</v>
      </c>
      <c r="E3004" s="90">
        <f t="shared" si="140"/>
        <v>0</v>
      </c>
      <c r="F3004" s="50">
        <f>'貼り付けシート（日射量等）'!G3001/3.6*10^3</f>
        <v>0</v>
      </c>
      <c r="G3004" s="50">
        <f>'貼り付けシート（日射量等）'!H3001/3.6*10^3</f>
        <v>0</v>
      </c>
      <c r="H3004" s="91">
        <f>RADIANS('貼り付けシート（日射量等）'!I3001)</f>
        <v>0</v>
      </c>
      <c r="I3004" s="91">
        <f>IF('貼り付けシート（日射量等）'!J3001&lt;0,RADIANS(360+('貼り付けシート（日射量等）'!J3001)),RADIANS('貼り付けシート（日射量等）'!J3001))</f>
        <v>0</v>
      </c>
    </row>
    <row r="3005" spans="1:9">
      <c r="A3005" s="20">
        <v>41764</v>
      </c>
      <c r="B3005" s="35" t="s">
        <v>383</v>
      </c>
      <c r="C3005" s="90">
        <f t="shared" si="138"/>
        <v>0</v>
      </c>
      <c r="D3005" s="90">
        <f t="shared" si="139"/>
        <v>0</v>
      </c>
      <c r="E3005" s="90">
        <f t="shared" si="140"/>
        <v>0</v>
      </c>
      <c r="F3005" s="50">
        <f>'貼り付けシート（日射量等）'!G3002/3.6*10^3</f>
        <v>0</v>
      </c>
      <c r="G3005" s="50">
        <f>'貼り付けシート（日射量等）'!H3002/3.6*10^3</f>
        <v>0</v>
      </c>
      <c r="H3005" s="91">
        <f>RADIANS('貼り付けシート（日射量等）'!I3002)</f>
        <v>0</v>
      </c>
      <c r="I3005" s="91">
        <f>IF('貼り付けシート（日射量等）'!J3002&lt;0,RADIANS(360+('貼り付けシート（日射量等）'!J3002)),RADIANS('貼り付けシート（日射量等）'!J3002))</f>
        <v>0</v>
      </c>
    </row>
    <row r="3006" spans="1:9">
      <c r="A3006" s="20">
        <v>41765</v>
      </c>
      <c r="B3006" s="35" t="s">
        <v>360</v>
      </c>
      <c r="C3006" s="90">
        <f t="shared" si="138"/>
        <v>0</v>
      </c>
      <c r="D3006" s="90">
        <f t="shared" si="139"/>
        <v>0</v>
      </c>
      <c r="E3006" s="90">
        <f t="shared" si="140"/>
        <v>0</v>
      </c>
      <c r="F3006" s="50">
        <f>'貼り付けシート（日射量等）'!G3003/3.6*10^3</f>
        <v>0</v>
      </c>
      <c r="G3006" s="50">
        <f>'貼り付けシート（日射量等）'!H3003/3.6*10^3</f>
        <v>0</v>
      </c>
      <c r="H3006" s="91">
        <f>RADIANS('貼り付けシート（日射量等）'!I3003)</f>
        <v>0</v>
      </c>
      <c r="I3006" s="91">
        <f>IF('貼り付けシート（日射量等）'!J3003&lt;0,RADIANS(360+('貼り付けシート（日射量等）'!J3003)),RADIANS('貼り付けシート（日射量等）'!J3003))</f>
        <v>0</v>
      </c>
    </row>
    <row r="3007" spans="1:9">
      <c r="A3007" s="20">
        <v>41765</v>
      </c>
      <c r="B3007" s="35" t="s">
        <v>361</v>
      </c>
      <c r="C3007" s="90">
        <f t="shared" si="138"/>
        <v>0</v>
      </c>
      <c r="D3007" s="90">
        <f t="shared" si="139"/>
        <v>0</v>
      </c>
      <c r="E3007" s="90">
        <f t="shared" si="140"/>
        <v>0</v>
      </c>
      <c r="F3007" s="50">
        <f>'貼り付けシート（日射量等）'!G3004/3.6*10^3</f>
        <v>0</v>
      </c>
      <c r="G3007" s="50">
        <f>'貼り付けシート（日射量等）'!H3004/3.6*10^3</f>
        <v>0</v>
      </c>
      <c r="H3007" s="91">
        <f>RADIANS('貼り付けシート（日射量等）'!I3004)</f>
        <v>0</v>
      </c>
      <c r="I3007" s="91">
        <f>IF('貼り付けシート（日射量等）'!J3004&lt;0,RADIANS(360+('貼り付けシート（日射量等）'!J3004)),RADIANS('貼り付けシート（日射量等）'!J3004))</f>
        <v>0</v>
      </c>
    </row>
    <row r="3008" spans="1:9">
      <c r="A3008" s="20">
        <v>41765</v>
      </c>
      <c r="B3008" s="35" t="s">
        <v>362</v>
      </c>
      <c r="C3008" s="90">
        <f t="shared" si="138"/>
        <v>0</v>
      </c>
      <c r="D3008" s="90">
        <f t="shared" si="139"/>
        <v>0</v>
      </c>
      <c r="E3008" s="90">
        <f t="shared" si="140"/>
        <v>0</v>
      </c>
      <c r="F3008" s="50">
        <f>'貼り付けシート（日射量等）'!G3005/3.6*10^3</f>
        <v>0</v>
      </c>
      <c r="G3008" s="50">
        <f>'貼り付けシート（日射量等）'!H3005/3.6*10^3</f>
        <v>0</v>
      </c>
      <c r="H3008" s="91">
        <f>RADIANS('貼り付けシート（日射量等）'!I3005)</f>
        <v>0</v>
      </c>
      <c r="I3008" s="91">
        <f>IF('貼り付けシート（日射量等）'!J3005&lt;0,RADIANS(360+('貼り付けシート（日射量等）'!J3005)),RADIANS('貼り付けシート（日射量等）'!J3005))</f>
        <v>0</v>
      </c>
    </row>
    <row r="3009" spans="1:9">
      <c r="A3009" s="20">
        <v>41765</v>
      </c>
      <c r="B3009" s="35" t="s">
        <v>363</v>
      </c>
      <c r="C3009" s="90">
        <f t="shared" si="138"/>
        <v>0</v>
      </c>
      <c r="D3009" s="90">
        <f t="shared" si="139"/>
        <v>0</v>
      </c>
      <c r="E3009" s="90">
        <f t="shared" si="140"/>
        <v>0</v>
      </c>
      <c r="F3009" s="50">
        <f>'貼り付けシート（日射量等）'!G3006/3.6*10^3</f>
        <v>0</v>
      </c>
      <c r="G3009" s="50">
        <f>'貼り付けシート（日射量等）'!H3006/3.6*10^3</f>
        <v>0</v>
      </c>
      <c r="H3009" s="91">
        <f>RADIANS('貼り付けシート（日射量等）'!I3006)</f>
        <v>0</v>
      </c>
      <c r="I3009" s="91">
        <f>IF('貼り付けシート（日射量等）'!J3006&lt;0,RADIANS(360+('貼り付けシート（日射量等）'!J3006)),RADIANS('貼り付けシート（日射量等）'!J3006))</f>
        <v>0</v>
      </c>
    </row>
    <row r="3010" spans="1:9">
      <c r="A3010" s="20">
        <v>41765</v>
      </c>
      <c r="B3010" s="35" t="s">
        <v>364</v>
      </c>
      <c r="C3010" s="90">
        <f t="shared" si="138"/>
        <v>16.164105173215905</v>
      </c>
      <c r="D3010" s="90">
        <f t="shared" si="139"/>
        <v>-1.1815565966994088</v>
      </c>
      <c r="E3010" s="90">
        <f t="shared" si="140"/>
        <v>16.164105173215905</v>
      </c>
      <c r="F3010" s="50">
        <f>'貼り付けシート（日射量等）'!G3007/3.6*10^3</f>
        <v>36.111111111111114</v>
      </c>
      <c r="G3010" s="50">
        <f>'貼り付けシート（日射量等）'!H3007/3.6*10^3</f>
        <v>16.666666666666668</v>
      </c>
      <c r="H3010" s="91">
        <f>RADIANS('貼り付けシート（日射量等）'!I3007)</f>
        <v>7.679448708775051E-2</v>
      </c>
      <c r="I3010" s="91">
        <f>IF('貼り付けシート（日射量等）'!J3007&lt;0,RADIANS(360+('貼り付けシート（日射量等）'!J3007)),RADIANS('貼り付けシート（日射量等）'!J3007))</f>
        <v>4.3999750442777046</v>
      </c>
    </row>
    <row r="3011" spans="1:9">
      <c r="A3011" s="20">
        <v>41765</v>
      </c>
      <c r="B3011" s="35" t="s">
        <v>365</v>
      </c>
      <c r="C3011" s="90">
        <f t="shared" si="138"/>
        <v>73.066333947783107</v>
      </c>
      <c r="D3011" s="90">
        <f t="shared" si="139"/>
        <v>8.4099132549194913</v>
      </c>
      <c r="E3011" s="90">
        <f t="shared" si="140"/>
        <v>64.65642069286362</v>
      </c>
      <c r="F3011" s="50">
        <f>'貼り付けシート（日射量等）'!G3008/3.6*10^3</f>
        <v>41.666666666666664</v>
      </c>
      <c r="G3011" s="50">
        <f>'貼り付けシート（日射量等）'!H3008/3.6*10^3</f>
        <v>66.666666666666671</v>
      </c>
      <c r="H3011" s="91">
        <f>RADIANS('貼り付けシート（日射量等）'!I3008)</f>
        <v>0.27052603405912107</v>
      </c>
      <c r="I3011" s="91">
        <f>IF('貼り付けシート（日射量等）'!J3008&lt;0,RADIANS(360+('貼り付けシート（日射量等）'!J3008)),RADIANS('貼り付けシート（日射量等）'!J3008))</f>
        <v>4.5622906647131769</v>
      </c>
    </row>
    <row r="3012" spans="1:9">
      <c r="A3012" s="20">
        <v>41765</v>
      </c>
      <c r="B3012" s="35" t="s">
        <v>366</v>
      </c>
      <c r="C3012" s="90">
        <f t="shared" si="138"/>
        <v>253.68483218660629</v>
      </c>
      <c r="D3012" s="90">
        <f t="shared" si="139"/>
        <v>92.043780454447258</v>
      </c>
      <c r="E3012" s="90">
        <f t="shared" si="140"/>
        <v>161.64105173215901</v>
      </c>
      <c r="F3012" s="50">
        <f>'貼り付けシート（日射量等）'!G3009/3.6*10^3</f>
        <v>213.88888888888889</v>
      </c>
      <c r="G3012" s="50">
        <f>'貼り付けシート（日射量等）'!H3009/3.6*10^3</f>
        <v>166.66666666666666</v>
      </c>
      <c r="H3012" s="91">
        <f>RADIANS('貼り付けシート（日射量等）'!I3009)</f>
        <v>0.47123889803846897</v>
      </c>
      <c r="I3012" s="91">
        <f>IF('貼り付けシート（日射量等）'!J3009&lt;0,RADIANS(360+('貼り付けシート（日射量等）'!J3009)),RADIANS('貼り付けシート（日射量等）'!J3009))</f>
        <v>4.7246062851486501</v>
      </c>
    </row>
    <row r="3013" spans="1:9">
      <c r="A3013" s="20">
        <v>41765</v>
      </c>
      <c r="B3013" s="35" t="s">
        <v>367</v>
      </c>
      <c r="C3013" s="90">
        <f t="shared" si="138"/>
        <v>518.63798709355092</v>
      </c>
      <c r="D3013" s="90">
        <f t="shared" si="139"/>
        <v>340.83283018817593</v>
      </c>
      <c r="E3013" s="90">
        <f t="shared" si="140"/>
        <v>177.80515690537496</v>
      </c>
      <c r="F3013" s="50">
        <f>'貼り付けシート（日射量等）'!G3010/3.6*10^3</f>
        <v>536.11111111111109</v>
      </c>
      <c r="G3013" s="50">
        <f>'貼り付けシート（日射量等）'!H3010/3.6*10^3</f>
        <v>183.33333333333334</v>
      </c>
      <c r="H3013" s="91">
        <f>RADIANS('貼り付けシート（日射量等）'!I3010)</f>
        <v>0.67020643276582248</v>
      </c>
      <c r="I3013" s="91">
        <f>IF('貼り付けシート（日射量等）'!J3010&lt;0,RADIANS(360+('貼り付けシート（日射量等）'!J3010)),RADIANS('貼り付けシート（日射量等）'!J3010))</f>
        <v>4.9078658566080549</v>
      </c>
    </row>
    <row r="3014" spans="1:9">
      <c r="A3014" s="20">
        <v>41765</v>
      </c>
      <c r="B3014" s="35" t="s">
        <v>368</v>
      </c>
      <c r="C3014" s="90">
        <f t="shared" si="138"/>
        <v>569.72764034772581</v>
      </c>
      <c r="D3014" s="90">
        <f t="shared" si="139"/>
        <v>281.46776475870888</v>
      </c>
      <c r="E3014" s="90">
        <f t="shared" si="140"/>
        <v>288.25987558901693</v>
      </c>
      <c r="F3014" s="50">
        <f>'貼り付けシート（日射量等）'!G3011/3.6*10^3</f>
        <v>350</v>
      </c>
      <c r="G3014" s="50">
        <f>'貼り付けシート（日射量等）'!H3011/3.6*10^3</f>
        <v>297.22222222222223</v>
      </c>
      <c r="H3014" s="91">
        <f>RADIANS('貼り付けシート（日射量等）'!I3011)</f>
        <v>0.86044732123320444</v>
      </c>
      <c r="I3014" s="91">
        <f>IF('貼り付けシート（日射量等）'!J3011&lt;0,RADIANS(360+('貼り付けシート（日射量等）'!J3011)),RADIANS('貼り付けシート（日射量等）'!J3011))</f>
        <v>5.136503988619312</v>
      </c>
    </row>
    <row r="3015" spans="1:9">
      <c r="A3015" s="20">
        <v>41765</v>
      </c>
      <c r="B3015" s="35" t="s">
        <v>369</v>
      </c>
      <c r="C3015" s="90">
        <f t="shared" ref="C3015:C3078" si="141">IF(D3015&lt;0,E3015,D3015+E3015)</f>
        <v>543.06514935361156</v>
      </c>
      <c r="D3015" s="90">
        <f t="shared" ref="D3015:D3078" si="142">F3015*(SIN(H3015)*COS($O$5)+COS(H3015)*SIN($O$5)*COS($O$4-I3015))</f>
        <v>187.45483554286167</v>
      </c>
      <c r="E3015" s="90">
        <f t="shared" ref="E3015:E3078" si="143">G3015*(1+COS($O$5))/2</f>
        <v>355.61031381074991</v>
      </c>
      <c r="F3015" s="50">
        <f>'貼り付けシート（日射量等）'!G3012/3.6*10^3</f>
        <v>202.77777777777777</v>
      </c>
      <c r="G3015" s="50">
        <f>'貼り付けシート（日射量等）'!H3012/3.6*10^3</f>
        <v>366.66666666666669</v>
      </c>
      <c r="H3015" s="91">
        <f>RADIANS('貼り付けシート（日射量等）'!I3012)</f>
        <v>1.0279989294246601</v>
      </c>
      <c r="I3015" s="91">
        <f>IF('貼り付けシート（日射量等）'!J3012&lt;0,RADIANS(360+('貼り付けシート（日射量等）'!J3012)),RADIANS('貼り付けシート（日射量等）'!J3012))</f>
        <v>5.4576445709862682</v>
      </c>
    </row>
    <row r="3016" spans="1:9">
      <c r="A3016" s="20">
        <v>41765</v>
      </c>
      <c r="B3016" s="35" t="s">
        <v>370</v>
      </c>
      <c r="C3016" s="90">
        <f t="shared" si="141"/>
        <v>646.20845587346412</v>
      </c>
      <c r="D3016" s="90">
        <f t="shared" si="142"/>
        <v>266.35198430289046</v>
      </c>
      <c r="E3016" s="90">
        <f t="shared" si="143"/>
        <v>379.85647157057372</v>
      </c>
      <c r="F3016" s="50">
        <f>'貼り付けシート（日射量等）'!G3013/3.6*10^3</f>
        <v>269.44444444444446</v>
      </c>
      <c r="G3016" s="50">
        <f>'貼り付けシート（日射量等）'!H3013/3.6*10^3</f>
        <v>391.66666666666663</v>
      </c>
      <c r="H3016" s="91">
        <f>RADIANS('貼り付けシート（日射量等）'!I3013)</f>
        <v>1.1397000015522971</v>
      </c>
      <c r="I3016" s="91">
        <f>IF('貼り付けシート（日射量等）'!J3013&lt;0,RADIANS(360+('貼り付けシート（日射量等）'!J3013)),RADIANS('貼り付けシート（日射量等）'!J3013))</f>
        <v>5.9445914322926869</v>
      </c>
    </row>
    <row r="3017" spans="1:9">
      <c r="A3017" s="20">
        <v>41765</v>
      </c>
      <c r="B3017" s="35" t="s">
        <v>371</v>
      </c>
      <c r="C3017" s="90">
        <f t="shared" si="141"/>
        <v>476.58432478459798</v>
      </c>
      <c r="D3017" s="90">
        <f t="shared" si="142"/>
        <v>110.19794085837084</v>
      </c>
      <c r="E3017" s="90">
        <f t="shared" si="143"/>
        <v>366.38638392622715</v>
      </c>
      <c r="F3017" s="50">
        <f>'貼り付けシート（日射量等）'!G3014/3.6*10^3</f>
        <v>111.11111111111111</v>
      </c>
      <c r="G3017" s="50">
        <f>'貼り付けシート（日射量等）'!H3014/3.6*10^3</f>
        <v>377.77777777777777</v>
      </c>
      <c r="H3017" s="91">
        <f>RADIANS('貼り付けシート（日射量等）'!I3014)</f>
        <v>1.14493598930828</v>
      </c>
      <c r="I3017" s="91">
        <f>IF('貼り付けシート（日射量等）'!J3014&lt;0,RADIANS(360+('貼り付けシート（日射量等）'!J3014)),RADIANS('貼り付けシート（日射量等）'!J3014))</f>
        <v>0.27401669256310973</v>
      </c>
    </row>
    <row r="3018" spans="1:9">
      <c r="A3018" s="20">
        <v>41765</v>
      </c>
      <c r="B3018" s="35" t="s">
        <v>372</v>
      </c>
      <c r="C3018" s="90">
        <f t="shared" si="141"/>
        <v>294.9568221958562</v>
      </c>
      <c r="D3018" s="90">
        <f t="shared" si="142"/>
        <v>36.331139424401705</v>
      </c>
      <c r="E3018" s="90">
        <f t="shared" si="143"/>
        <v>258.62568277145448</v>
      </c>
      <c r="F3018" s="50">
        <f>'貼り付けシート（日射量等）'!G3015/3.6*10^3</f>
        <v>38.888888888888893</v>
      </c>
      <c r="G3018" s="50">
        <f>'貼り付けシート（日射量等）'!H3015/3.6*10^3</f>
        <v>266.66666666666669</v>
      </c>
      <c r="H3018" s="91">
        <f>RADIANS('貼り付けシート（日射量等）'!I3015)</f>
        <v>1.043706892692609</v>
      </c>
      <c r="I3018" s="91">
        <f>IF('貼り付けシート（日射量等）'!J3015&lt;0,RADIANS(360+('貼り付けシート（日射量等）'!J3015)),RADIANS('貼り付けシート（日射量等）'!J3015))</f>
        <v>0.78190750489345962</v>
      </c>
    </row>
    <row r="3019" spans="1:9">
      <c r="A3019" s="20">
        <v>41765</v>
      </c>
      <c r="B3019" s="35" t="s">
        <v>373</v>
      </c>
      <c r="C3019" s="90">
        <f t="shared" si="141"/>
        <v>253.60659148983112</v>
      </c>
      <c r="D3019" s="90">
        <f t="shared" si="142"/>
        <v>27.309119064808502</v>
      </c>
      <c r="E3019" s="90">
        <f t="shared" si="143"/>
        <v>226.29747242502262</v>
      </c>
      <c r="F3019" s="50">
        <f>'貼り付けシート（日射量等）'!G3016/3.6*10^3</f>
        <v>33.333333333333336</v>
      </c>
      <c r="G3019" s="50">
        <f>'貼り付けシート（日射量等）'!H3016/3.6*10^3</f>
        <v>233.33333333333331</v>
      </c>
      <c r="H3019" s="91">
        <f>RADIANS('貼り付けシート（日射量等）'!I3016)</f>
        <v>0.87964594300514209</v>
      </c>
      <c r="I3019" s="91">
        <f>IF('貼り付けシート（日射量等）'!J3016&lt;0,RADIANS(360+('貼り付けシート（日射量等）'!J3016)),RADIANS('貼り付けシート（日射量等）'!J3016))</f>
        <v>1.1187560505283651</v>
      </c>
    </row>
    <row r="3020" spans="1:9">
      <c r="A3020" s="20">
        <v>41765</v>
      </c>
      <c r="B3020" s="35" t="s">
        <v>374</v>
      </c>
      <c r="C3020" s="90">
        <f t="shared" si="141"/>
        <v>200.54426598860442</v>
      </c>
      <c r="D3020" s="90">
        <f t="shared" si="142"/>
        <v>20.045091554360159</v>
      </c>
      <c r="E3020" s="90">
        <f t="shared" si="143"/>
        <v>180.49917443424425</v>
      </c>
      <c r="F3020" s="50">
        <f>'貼り付けシート（日射量等）'!G3017/3.6*10^3</f>
        <v>30.555555555555554</v>
      </c>
      <c r="G3020" s="50">
        <f>'貼り付けシート（日射量等）'!H3017/3.6*10^3</f>
        <v>186.11111111111111</v>
      </c>
      <c r="H3020" s="91">
        <f>RADIANS('貼り付けシート（日射量等）'!I3017)</f>
        <v>0.69115038378975457</v>
      </c>
      <c r="I3020" s="91">
        <f>IF('貼り付けシート（日射量等）'!J3017&lt;0,RADIANS(360+('貼り付けシート（日射量等）'!J3017)),RADIANS('貼り付けシート（日射量等）'!J3017))</f>
        <v>1.3526301702956054</v>
      </c>
    </row>
    <row r="3021" spans="1:9">
      <c r="A3021" s="20">
        <v>41765</v>
      </c>
      <c r="B3021" s="35" t="s">
        <v>375</v>
      </c>
      <c r="C3021" s="90">
        <f t="shared" si="141"/>
        <v>140.30193219660481</v>
      </c>
      <c r="D3021" s="90">
        <f t="shared" si="142"/>
        <v>16.377125868616229</v>
      </c>
      <c r="E3021" s="90">
        <f t="shared" si="143"/>
        <v>123.92480632798859</v>
      </c>
      <c r="F3021" s="50">
        <f>'貼り付けシート（日射量等）'!G3018/3.6*10^3</f>
        <v>36.111111111111114</v>
      </c>
      <c r="G3021" s="50">
        <f>'貼り付けシート（日射量等）'!H3018/3.6*10^3</f>
        <v>127.77777777777777</v>
      </c>
      <c r="H3021" s="91">
        <f>RADIANS('貼り付けシート（日射量等）'!I3018)</f>
        <v>0.4921828490624009</v>
      </c>
      <c r="I3021" s="91">
        <f>IF('貼り付けシート（日射量等）'!J3018&lt;0,RADIANS(360+('貼り付けシート（日射量等）'!J3018)),RADIANS('貼り付けシート（日射量等）'!J3018))</f>
        <v>1.5393804002589988</v>
      </c>
    </row>
    <row r="3022" spans="1:9">
      <c r="A3022" s="20">
        <v>41765</v>
      </c>
      <c r="B3022" s="35" t="s">
        <v>376</v>
      </c>
      <c r="C3022" s="90">
        <f t="shared" si="141"/>
        <v>78.922684938612321</v>
      </c>
      <c r="D3022" s="90">
        <f t="shared" si="142"/>
        <v>8.8782291880100637</v>
      </c>
      <c r="E3022" s="90">
        <f t="shared" si="143"/>
        <v>70.044455750602253</v>
      </c>
      <c r="F3022" s="50">
        <f>'貼り付けシート（日射量等）'!G3019/3.6*10^3</f>
        <v>38.888888888888893</v>
      </c>
      <c r="G3022" s="50">
        <f>'貼り付けシート（日射量等）'!H3019/3.6*10^3</f>
        <v>72.222222222222229</v>
      </c>
      <c r="H3022" s="91">
        <f>RADIANS('貼り付けシート（日射量等）'!I3019)</f>
        <v>0.29321531433504738</v>
      </c>
      <c r="I3022" s="91">
        <f>IF('貼り付けシート（日射量等）'!J3019&lt;0,RADIANS(360+('貼り付けシート（日射量等）'!J3019)),RADIANS('貼り付けシート（日射量等）'!J3019))</f>
        <v>1.7034413499464656</v>
      </c>
    </row>
    <row r="3023" spans="1:9">
      <c r="A3023" s="20">
        <v>41765</v>
      </c>
      <c r="B3023" s="35" t="s">
        <v>377</v>
      </c>
      <c r="C3023" s="90">
        <f t="shared" si="141"/>
        <v>21.552140230954539</v>
      </c>
      <c r="D3023" s="90">
        <f t="shared" si="142"/>
        <v>-0.28208267668539455</v>
      </c>
      <c r="E3023" s="90">
        <f t="shared" si="143"/>
        <v>21.552140230954539</v>
      </c>
      <c r="F3023" s="50">
        <f>'貼り付けシート（日射量等）'!G3020/3.6*10^3</f>
        <v>38.888888888888893</v>
      </c>
      <c r="G3023" s="50">
        <f>'貼り付けシート（日射量等）'!H3020/3.6*10^3</f>
        <v>22.222222222222221</v>
      </c>
      <c r="H3023" s="91">
        <f>RADIANS('貼り付けシート（日射量等）'!I3020)</f>
        <v>9.7738438111682452E-2</v>
      </c>
      <c r="I3023" s="91">
        <f>IF('貼り付けシート（日射量等）'!J3020&lt;0,RADIANS(360+('貼り付けシート（日射量等）'!J3020)),RADIANS('貼り付けシート（日射量等）'!J3020))</f>
        <v>1.8657569703819383</v>
      </c>
    </row>
    <row r="3024" spans="1:9">
      <c r="A3024" s="20">
        <v>41765</v>
      </c>
      <c r="B3024" s="35" t="s">
        <v>378</v>
      </c>
      <c r="C3024" s="90">
        <f t="shared" si="141"/>
        <v>0</v>
      </c>
      <c r="D3024" s="90">
        <f t="shared" si="142"/>
        <v>0</v>
      </c>
      <c r="E3024" s="90">
        <f t="shared" si="143"/>
        <v>0</v>
      </c>
      <c r="F3024" s="50">
        <f>'貼り付けシート（日射量等）'!G3021/3.6*10^3</f>
        <v>0</v>
      </c>
      <c r="G3024" s="50">
        <f>'貼り付けシート（日射量等）'!H3021/3.6*10^3</f>
        <v>0</v>
      </c>
      <c r="H3024" s="91">
        <f>RADIANS('貼り付けシート（日射量等）'!I3021)</f>
        <v>0</v>
      </c>
      <c r="I3024" s="91">
        <f>IF('貼り付けシート（日射量等）'!J3021&lt;0,RADIANS(360+('貼り付けシート（日射量等）'!J3021)),RADIANS('貼り付けシート（日射量等）'!J3021))</f>
        <v>0</v>
      </c>
    </row>
    <row r="3025" spans="1:9">
      <c r="A3025" s="20">
        <v>41765</v>
      </c>
      <c r="B3025" s="35" t="s">
        <v>379</v>
      </c>
      <c r="C3025" s="90">
        <f t="shared" si="141"/>
        <v>0</v>
      </c>
      <c r="D3025" s="90">
        <f t="shared" si="142"/>
        <v>0</v>
      </c>
      <c r="E3025" s="90">
        <f t="shared" si="143"/>
        <v>0</v>
      </c>
      <c r="F3025" s="50">
        <f>'貼り付けシート（日射量等）'!G3022/3.6*10^3</f>
        <v>0</v>
      </c>
      <c r="G3025" s="50">
        <f>'貼り付けシート（日射量等）'!H3022/3.6*10^3</f>
        <v>0</v>
      </c>
      <c r="H3025" s="91">
        <f>RADIANS('貼り付けシート（日射量等）'!I3022)</f>
        <v>0</v>
      </c>
      <c r="I3025" s="91">
        <f>IF('貼り付けシート（日射量等）'!J3022&lt;0,RADIANS(360+('貼り付けシート（日射量等）'!J3022)),RADIANS('貼り付けシート（日射量等）'!J3022))</f>
        <v>0</v>
      </c>
    </row>
    <row r="3026" spans="1:9">
      <c r="A3026" s="20">
        <v>41765</v>
      </c>
      <c r="B3026" s="35" t="s">
        <v>380</v>
      </c>
      <c r="C3026" s="90">
        <f t="shared" si="141"/>
        <v>0</v>
      </c>
      <c r="D3026" s="90">
        <f t="shared" si="142"/>
        <v>0</v>
      </c>
      <c r="E3026" s="90">
        <f t="shared" si="143"/>
        <v>0</v>
      </c>
      <c r="F3026" s="50">
        <f>'貼り付けシート（日射量等）'!G3023/3.6*10^3</f>
        <v>0</v>
      </c>
      <c r="G3026" s="50">
        <f>'貼り付けシート（日射量等）'!H3023/3.6*10^3</f>
        <v>0</v>
      </c>
      <c r="H3026" s="91">
        <f>RADIANS('貼り付けシート（日射量等）'!I3023)</f>
        <v>0</v>
      </c>
      <c r="I3026" s="91">
        <f>IF('貼り付けシート（日射量等）'!J3023&lt;0,RADIANS(360+('貼り付けシート（日射量等）'!J3023)),RADIANS('貼り付けシート（日射量等）'!J3023))</f>
        <v>0</v>
      </c>
    </row>
    <row r="3027" spans="1:9">
      <c r="A3027" s="20">
        <v>41765</v>
      </c>
      <c r="B3027" s="35" t="s">
        <v>381</v>
      </c>
      <c r="C3027" s="90">
        <f t="shared" si="141"/>
        <v>0</v>
      </c>
      <c r="D3027" s="90">
        <f t="shared" si="142"/>
        <v>0</v>
      </c>
      <c r="E3027" s="90">
        <f t="shared" si="143"/>
        <v>0</v>
      </c>
      <c r="F3027" s="50">
        <f>'貼り付けシート（日射量等）'!G3024/3.6*10^3</f>
        <v>0</v>
      </c>
      <c r="G3027" s="50">
        <f>'貼り付けシート（日射量等）'!H3024/3.6*10^3</f>
        <v>0</v>
      </c>
      <c r="H3027" s="91">
        <f>RADIANS('貼り付けシート（日射量等）'!I3024)</f>
        <v>0</v>
      </c>
      <c r="I3027" s="91">
        <f>IF('貼り付けシート（日射量等）'!J3024&lt;0,RADIANS(360+('貼り付けシート（日射量等）'!J3024)),RADIANS('貼り付けシート（日射量等）'!J3024))</f>
        <v>0</v>
      </c>
    </row>
    <row r="3028" spans="1:9">
      <c r="A3028" s="20">
        <v>41765</v>
      </c>
      <c r="B3028" s="35" t="s">
        <v>382</v>
      </c>
      <c r="C3028" s="90">
        <f t="shared" si="141"/>
        <v>0</v>
      </c>
      <c r="D3028" s="90">
        <f t="shared" si="142"/>
        <v>0</v>
      </c>
      <c r="E3028" s="90">
        <f t="shared" si="143"/>
        <v>0</v>
      </c>
      <c r="F3028" s="50">
        <f>'貼り付けシート（日射量等）'!G3025/3.6*10^3</f>
        <v>0</v>
      </c>
      <c r="G3028" s="50">
        <f>'貼り付けシート（日射量等）'!H3025/3.6*10^3</f>
        <v>0</v>
      </c>
      <c r="H3028" s="91">
        <f>RADIANS('貼り付けシート（日射量等）'!I3025)</f>
        <v>0</v>
      </c>
      <c r="I3028" s="91">
        <f>IF('貼り付けシート（日射量等）'!J3025&lt;0,RADIANS(360+('貼り付けシート（日射量等）'!J3025)),RADIANS('貼り付けシート（日射量等）'!J3025))</f>
        <v>0</v>
      </c>
    </row>
    <row r="3029" spans="1:9">
      <c r="A3029" s="20">
        <v>41765</v>
      </c>
      <c r="B3029" s="35" t="s">
        <v>383</v>
      </c>
      <c r="C3029" s="90">
        <f t="shared" si="141"/>
        <v>0</v>
      </c>
      <c r="D3029" s="90">
        <f t="shared" si="142"/>
        <v>0</v>
      </c>
      <c r="E3029" s="90">
        <f t="shared" si="143"/>
        <v>0</v>
      </c>
      <c r="F3029" s="50">
        <f>'貼り付けシート（日射量等）'!G3026/3.6*10^3</f>
        <v>0</v>
      </c>
      <c r="G3029" s="50">
        <f>'貼り付けシート（日射量等）'!H3026/3.6*10^3</f>
        <v>0</v>
      </c>
      <c r="H3029" s="91">
        <f>RADIANS('貼り付けシート（日射量等）'!I3026)</f>
        <v>0</v>
      </c>
      <c r="I3029" s="91">
        <f>IF('貼り付けシート（日射量等）'!J3026&lt;0,RADIANS(360+('貼り付けシート（日射量等）'!J3026)),RADIANS('貼り付けシート（日射量等）'!J3026))</f>
        <v>0</v>
      </c>
    </row>
    <row r="3030" spans="1:9">
      <c r="A3030" s="20">
        <v>41766</v>
      </c>
      <c r="B3030" s="35" t="s">
        <v>360</v>
      </c>
      <c r="C3030" s="90">
        <f t="shared" si="141"/>
        <v>0</v>
      </c>
      <c r="D3030" s="90">
        <f t="shared" si="142"/>
        <v>0</v>
      </c>
      <c r="E3030" s="90">
        <f t="shared" si="143"/>
        <v>0</v>
      </c>
      <c r="F3030" s="50">
        <f>'貼り付けシート（日射量等）'!G3027/3.6*10^3</f>
        <v>0</v>
      </c>
      <c r="G3030" s="50">
        <f>'貼り付けシート（日射量等）'!H3027/3.6*10^3</f>
        <v>0</v>
      </c>
      <c r="H3030" s="91">
        <f>RADIANS('貼り付けシート（日射量等）'!I3027)</f>
        <v>0</v>
      </c>
      <c r="I3030" s="91">
        <f>IF('貼り付けシート（日射量等）'!J3027&lt;0,RADIANS(360+('貼り付けシート（日射量等）'!J3027)),RADIANS('貼り付けシート（日射量等）'!J3027))</f>
        <v>0</v>
      </c>
    </row>
    <row r="3031" spans="1:9">
      <c r="A3031" s="20">
        <v>41766</v>
      </c>
      <c r="B3031" s="35" t="s">
        <v>361</v>
      </c>
      <c r="C3031" s="90">
        <f t="shared" si="141"/>
        <v>0</v>
      </c>
      <c r="D3031" s="90">
        <f t="shared" si="142"/>
        <v>0</v>
      </c>
      <c r="E3031" s="90">
        <f t="shared" si="143"/>
        <v>0</v>
      </c>
      <c r="F3031" s="50">
        <f>'貼り付けシート（日射量等）'!G3028/3.6*10^3</f>
        <v>0</v>
      </c>
      <c r="G3031" s="50">
        <f>'貼り付けシート（日射量等）'!H3028/3.6*10^3</f>
        <v>0</v>
      </c>
      <c r="H3031" s="91">
        <f>RADIANS('貼り付けシート（日射量等）'!I3028)</f>
        <v>0</v>
      </c>
      <c r="I3031" s="91">
        <f>IF('貼り付けシート（日射量等）'!J3028&lt;0,RADIANS(360+('貼り付けシート（日射量等）'!J3028)),RADIANS('貼り付けシート（日射量等）'!J3028))</f>
        <v>0</v>
      </c>
    </row>
    <row r="3032" spans="1:9">
      <c r="A3032" s="20">
        <v>41766</v>
      </c>
      <c r="B3032" s="35" t="s">
        <v>362</v>
      </c>
      <c r="C3032" s="90">
        <f t="shared" si="141"/>
        <v>0</v>
      </c>
      <c r="D3032" s="90">
        <f t="shared" si="142"/>
        <v>0</v>
      </c>
      <c r="E3032" s="90">
        <f t="shared" si="143"/>
        <v>0</v>
      </c>
      <c r="F3032" s="50">
        <f>'貼り付けシート（日射量等）'!G3029/3.6*10^3</f>
        <v>0</v>
      </c>
      <c r="G3032" s="50">
        <f>'貼り付けシート（日射量等）'!H3029/3.6*10^3</f>
        <v>0</v>
      </c>
      <c r="H3032" s="91">
        <f>RADIANS('貼り付けシート（日射量等）'!I3029)</f>
        <v>0</v>
      </c>
      <c r="I3032" s="91">
        <f>IF('貼り付けシート（日射量等）'!J3029&lt;0,RADIANS(360+('貼り付けシート（日射量等）'!J3029)),RADIANS('貼り付けシート（日射量等）'!J3029))</f>
        <v>0</v>
      </c>
    </row>
    <row r="3033" spans="1:9">
      <c r="A3033" s="20">
        <v>41766</v>
      </c>
      <c r="B3033" s="35" t="s">
        <v>363</v>
      </c>
      <c r="C3033" s="90">
        <f t="shared" si="141"/>
        <v>0</v>
      </c>
      <c r="D3033" s="90">
        <f t="shared" si="142"/>
        <v>0</v>
      </c>
      <c r="E3033" s="90">
        <f t="shared" si="143"/>
        <v>0</v>
      </c>
      <c r="F3033" s="50">
        <f>'貼り付けシート（日射量等）'!G3030/3.6*10^3</f>
        <v>0</v>
      </c>
      <c r="G3033" s="50">
        <f>'貼り付けシート（日射量等）'!H3030/3.6*10^3</f>
        <v>0</v>
      </c>
      <c r="H3033" s="91">
        <f>RADIANS('貼り付けシート（日射量等）'!I3030)</f>
        <v>0</v>
      </c>
      <c r="I3033" s="91">
        <f>IF('貼り付けシート（日射量等）'!J3030&lt;0,RADIANS(360+('貼り付けシート（日射量等）'!J3030)),RADIANS('貼り付けシート（日射量等）'!J3030))</f>
        <v>0</v>
      </c>
    </row>
    <row r="3034" spans="1:9">
      <c r="A3034" s="20">
        <v>41766</v>
      </c>
      <c r="B3034" s="35" t="s">
        <v>364</v>
      </c>
      <c r="C3034" s="90">
        <f t="shared" si="141"/>
        <v>16.164105173215905</v>
      </c>
      <c r="D3034" s="90">
        <f t="shared" si="142"/>
        <v>-1.0184330322853723</v>
      </c>
      <c r="E3034" s="90">
        <f t="shared" si="143"/>
        <v>16.164105173215905</v>
      </c>
      <c r="F3034" s="50">
        <f>'貼り付けシート（日射量等）'!G3031/3.6*10^3</f>
        <v>33.333333333333336</v>
      </c>
      <c r="G3034" s="50">
        <f>'貼り付けシート（日射量等）'!H3031/3.6*10^3</f>
        <v>16.666666666666668</v>
      </c>
      <c r="H3034" s="91">
        <f>RADIANS('貼り付けシート（日射量等）'!I3031)</f>
        <v>8.028514559173916E-2</v>
      </c>
      <c r="I3034" s="91">
        <f>IF('貼り付けシート（日射量等）'!J3031&lt;0,RADIANS(360+('貼り付けシート（日射量等）'!J3031)),RADIANS('貼り付けシート（日射量等）'!J3031))</f>
        <v>4.3964843857737161</v>
      </c>
    </row>
    <row r="3035" spans="1:9">
      <c r="A3035" s="20">
        <v>41766</v>
      </c>
      <c r="B3035" s="35" t="s">
        <v>365</v>
      </c>
      <c r="C3035" s="90">
        <f t="shared" si="141"/>
        <v>68.175609713417217</v>
      </c>
      <c r="D3035" s="90">
        <f t="shared" si="142"/>
        <v>6.2132065494229227</v>
      </c>
      <c r="E3035" s="90">
        <f t="shared" si="143"/>
        <v>61.962403163994296</v>
      </c>
      <c r="F3035" s="50">
        <f>'貼り付けシート（日射量等）'!G3032/3.6*10^3</f>
        <v>30.555555555555554</v>
      </c>
      <c r="G3035" s="50">
        <f>'貼り付けシート（日射量等）'!H3032/3.6*10^3</f>
        <v>63.888888888888886</v>
      </c>
      <c r="H3035" s="91">
        <f>RADIANS('貼り付けシート（日射量等）'!I3032)</f>
        <v>0.27401669256310973</v>
      </c>
      <c r="I3035" s="91">
        <f>IF('貼り付けシート（日射量等）'!J3032&lt;0,RADIANS(360+('貼り付けシート（日射量等）'!J3032)),RADIANS('貼り付けシート（日射量等）'!J3032))</f>
        <v>4.5570546769571951</v>
      </c>
    </row>
    <row r="3036" spans="1:9">
      <c r="A3036" s="20">
        <v>41766</v>
      </c>
      <c r="B3036" s="35" t="s">
        <v>366</v>
      </c>
      <c r="C3036" s="90">
        <f t="shared" si="141"/>
        <v>122.45988941786639</v>
      </c>
      <c r="D3036" s="90">
        <f t="shared" si="142"/>
        <v>12.005170734224407</v>
      </c>
      <c r="E3036" s="90">
        <f t="shared" si="143"/>
        <v>110.45471868364199</v>
      </c>
      <c r="F3036" s="50">
        <f>'貼り付けシート（日射量等）'!G3033/3.6*10^3</f>
        <v>27.777777777777779</v>
      </c>
      <c r="G3036" s="50">
        <f>'貼り付けシート（日射量等）'!H3033/3.6*10^3</f>
        <v>113.88888888888887</v>
      </c>
      <c r="H3036" s="91">
        <f>RADIANS('貼り付けシート（日射量等）'!I3033)</f>
        <v>0.47472955654245763</v>
      </c>
      <c r="I3036" s="91">
        <f>IF('貼り付けシート（日射量等）'!J3033&lt;0,RADIANS(360+('貼り付けシート（日射量等）'!J3033)),RADIANS('貼り付けシート（日射量等）'!J3033))</f>
        <v>4.7211156266446617</v>
      </c>
    </row>
    <row r="3037" spans="1:9">
      <c r="A3037" s="20">
        <v>41766</v>
      </c>
      <c r="B3037" s="35" t="s">
        <v>367</v>
      </c>
      <c r="C3037" s="90">
        <f t="shared" si="141"/>
        <v>216.88342526109847</v>
      </c>
      <c r="D3037" s="90">
        <f t="shared" si="142"/>
        <v>28.302198240246263</v>
      </c>
      <c r="E3037" s="90">
        <f t="shared" si="143"/>
        <v>188.5812270208522</v>
      </c>
      <c r="F3037" s="50">
        <f>'貼り付けシート（日射量等）'!G3034/3.6*10^3</f>
        <v>44.444444444444443</v>
      </c>
      <c r="G3037" s="50">
        <f>'貼り付けシート（日射量等）'!H3034/3.6*10^3</f>
        <v>194.44444444444443</v>
      </c>
      <c r="H3037" s="91">
        <f>RADIANS('貼り付けシート（日射量等）'!I3034)</f>
        <v>0.67369709126981125</v>
      </c>
      <c r="I3037" s="91">
        <f>IF('貼り付けシート（日射量等）'!J3034&lt;0,RADIANS(360+('貼り付けシート（日射量等）'!J3034)),RADIANS('貼り付けシート（日射量等）'!J3034))</f>
        <v>4.9026298688520713</v>
      </c>
    </row>
    <row r="3038" spans="1:9">
      <c r="A3038" s="20">
        <v>41766</v>
      </c>
      <c r="B3038" s="35" t="s">
        <v>368</v>
      </c>
      <c r="C3038" s="90">
        <f t="shared" si="141"/>
        <v>325.29716765989349</v>
      </c>
      <c r="D3038" s="90">
        <f t="shared" si="142"/>
        <v>55.895414772961793</v>
      </c>
      <c r="E3038" s="90">
        <f t="shared" si="143"/>
        <v>269.40175288693172</v>
      </c>
      <c r="F3038" s="50">
        <f>'貼り付けシート（日射量等）'!G3035/3.6*10^3</f>
        <v>69.444444444444443</v>
      </c>
      <c r="G3038" s="50">
        <f>'貼り付けシート（日射量等）'!H3035/3.6*10^3</f>
        <v>277.77777777777777</v>
      </c>
      <c r="H3038" s="91">
        <f>RADIANS('貼り付けシート（日射量等）'!I3035)</f>
        <v>0.86393797973719311</v>
      </c>
      <c r="I3038" s="91">
        <f>IF('貼り付けシート（日射量等）'!J3035&lt;0,RADIANS(360+('貼り付けシート（日射量等）'!J3035)),RADIANS('貼り付けシート（日射量等）'!J3035))</f>
        <v>5.1312680008633285</v>
      </c>
    </row>
    <row r="3039" spans="1:9">
      <c r="A3039" s="20">
        <v>41766</v>
      </c>
      <c r="B3039" s="35" t="s">
        <v>369</v>
      </c>
      <c r="C3039" s="90">
        <f t="shared" si="141"/>
        <v>273.28666796266145</v>
      </c>
      <c r="D3039" s="90">
        <f t="shared" si="142"/>
        <v>30.825090364422877</v>
      </c>
      <c r="E3039" s="90">
        <f t="shared" si="143"/>
        <v>242.46157759823856</v>
      </c>
      <c r="F3039" s="50">
        <f>'貼り付けシート（日射量等）'!G3036/3.6*10^3</f>
        <v>33.333333333333336</v>
      </c>
      <c r="G3039" s="50">
        <f>'貼り付けシート（日射量等）'!H3036/3.6*10^3</f>
        <v>250</v>
      </c>
      <c r="H3039" s="91">
        <f>RADIANS('貼り付けシート（日射量等）'!I3036)</f>
        <v>1.0314895879286488</v>
      </c>
      <c r="I3039" s="91">
        <f>IF('貼り付けシート（日射量等）'!J3036&lt;0,RADIANS(360+('貼り付けシート（日射量等）'!J3036)),RADIANS('貼り付けシート（日射量等）'!J3036))</f>
        <v>5.4524085832302855</v>
      </c>
    </row>
    <row r="3040" spans="1:9">
      <c r="A3040" s="20">
        <v>41766</v>
      </c>
      <c r="B3040" s="35" t="s">
        <v>370</v>
      </c>
      <c r="C3040" s="90">
        <f t="shared" si="141"/>
        <v>408.11162384379372</v>
      </c>
      <c r="D3040" s="90">
        <f t="shared" si="142"/>
        <v>68.665415206259738</v>
      </c>
      <c r="E3040" s="90">
        <f t="shared" si="143"/>
        <v>339.44620863753397</v>
      </c>
      <c r="F3040" s="50">
        <f>'貼り付けシート（日射量等）'!G3037/3.6*10^3</f>
        <v>69.444444444444443</v>
      </c>
      <c r="G3040" s="50">
        <f>'貼り付けシート（日射量等）'!H3037/3.6*10^3</f>
        <v>350</v>
      </c>
      <c r="H3040" s="91">
        <f>RADIANS('貼り付けシート（日射量等）'!I3037)</f>
        <v>1.1431906600562858</v>
      </c>
      <c r="I3040" s="91">
        <f>IF('貼り付けシート（日射量等）'!J3037&lt;0,RADIANS(360+('貼り付けシート（日射量等）'!J3037)),RADIANS('貼り付けシート（日射量等）'!J3037))</f>
        <v>5.9428461030406918</v>
      </c>
    </row>
    <row r="3041" spans="1:9">
      <c r="A3041" s="20">
        <v>41766</v>
      </c>
      <c r="B3041" s="35" t="s">
        <v>371</v>
      </c>
      <c r="C3041" s="90">
        <f t="shared" si="141"/>
        <v>641.53640722205591</v>
      </c>
      <c r="D3041" s="90">
        <f t="shared" si="142"/>
        <v>256.29190059374355</v>
      </c>
      <c r="E3041" s="90">
        <f t="shared" si="143"/>
        <v>385.24450662831231</v>
      </c>
      <c r="F3041" s="50">
        <f>'貼り付けシート（日射量等）'!G3038/3.6*10^3</f>
        <v>258.33333333333337</v>
      </c>
      <c r="G3041" s="50">
        <f>'貼り付けシート（日射量等）'!H3038/3.6*10^3</f>
        <v>397.22222222222217</v>
      </c>
      <c r="H3041" s="91">
        <f>RADIANS('貼り付けシート（日射量等）'!I3038)</f>
        <v>1.1501719770642633</v>
      </c>
      <c r="I3041" s="91">
        <f>IF('貼り付けシート（日射量等）'!J3038&lt;0,RADIANS(360+('貼り付けシート（日射量等）'!J3038)),RADIANS('貼り付けシート（日射量等）'!J3038))</f>
        <v>0.2775073510670984</v>
      </c>
    </row>
    <row r="3042" spans="1:9">
      <c r="A3042" s="20">
        <v>41766</v>
      </c>
      <c r="B3042" s="35" t="s">
        <v>372</v>
      </c>
      <c r="C3042" s="90">
        <f t="shared" si="141"/>
        <v>658.83488496301129</v>
      </c>
      <c r="D3042" s="90">
        <f t="shared" si="142"/>
        <v>316.69465879660794</v>
      </c>
      <c r="E3042" s="90">
        <f t="shared" si="143"/>
        <v>342.14022616640335</v>
      </c>
      <c r="F3042" s="50">
        <f>'貼り付けシート（日射量等）'!G3039/3.6*10^3</f>
        <v>338.88888888888886</v>
      </c>
      <c r="G3042" s="50">
        <f>'貼り付けシート（日射量等）'!H3039/3.6*10^3</f>
        <v>352.77777777777783</v>
      </c>
      <c r="H3042" s="91">
        <f>RADIANS('貼り付けシート（日射量等）'!I3039)</f>
        <v>1.0471975511965976</v>
      </c>
      <c r="I3042" s="91">
        <f>IF('貼り付けシート（日射量等）'!J3039&lt;0,RADIANS(360+('貼り付けシート（日射量等）'!J3039)),RADIANS('貼り付けシート（日射量等）'!J3039))</f>
        <v>0.78714349264944261</v>
      </c>
    </row>
    <row r="3043" spans="1:9">
      <c r="A3043" s="20">
        <v>41766</v>
      </c>
      <c r="B3043" s="35" t="s">
        <v>373</v>
      </c>
      <c r="C3043" s="90">
        <f t="shared" si="141"/>
        <v>430.10806835474244</v>
      </c>
      <c r="D3043" s="90">
        <f t="shared" si="142"/>
        <v>122.99007006364029</v>
      </c>
      <c r="E3043" s="90">
        <f t="shared" si="143"/>
        <v>307.11799829110214</v>
      </c>
      <c r="F3043" s="50">
        <f>'貼り付けシート（日射量等）'!G3040/3.6*10^3</f>
        <v>150</v>
      </c>
      <c r="G3043" s="50">
        <f>'貼り付けシート（日射量等）'!H3040/3.6*10^3</f>
        <v>316.66666666666663</v>
      </c>
      <c r="H3043" s="91">
        <f>RADIANS('貼り付けシート（日射量等）'!I3040)</f>
        <v>0.88313660150913076</v>
      </c>
      <c r="I3043" s="91">
        <f>IF('貼り付けシート（日射量等）'!J3040&lt;0,RADIANS(360+('貼り付けシート（日射量等）'!J3040)),RADIANS('貼り付けシート（日射量等）'!J3040))</f>
        <v>1.1239920382843482</v>
      </c>
    </row>
    <row r="3044" spans="1:9">
      <c r="A3044" s="20">
        <v>41766</v>
      </c>
      <c r="B3044" s="35" t="s">
        <v>374</v>
      </c>
      <c r="C3044" s="90">
        <f t="shared" si="141"/>
        <v>229.5150720263558</v>
      </c>
      <c r="D3044" s="90">
        <f t="shared" si="142"/>
        <v>32.851792418895656</v>
      </c>
      <c r="E3044" s="90">
        <f t="shared" si="143"/>
        <v>196.66327960746014</v>
      </c>
      <c r="F3044" s="50">
        <f>'貼り付けシート（日射量等）'!G3041/3.6*10^3</f>
        <v>49.999999999999993</v>
      </c>
      <c r="G3044" s="50">
        <f>'貼り付けシート（日射量等）'!H3041/3.6*10^3</f>
        <v>202.77777777777777</v>
      </c>
      <c r="H3044" s="91">
        <f>RADIANS('貼り付けシート（日射量等）'!I3041)</f>
        <v>0.69464104229374313</v>
      </c>
      <c r="I3044" s="91">
        <f>IF('貼り付けシート（日射量等）'!J3041&lt;0,RADIANS(360+('貼り付けシート（日射量等）'!J3041)),RADIANS('貼り付けシート（日射量等）'!J3041))</f>
        <v>1.3578661580515883</v>
      </c>
    </row>
    <row r="3045" spans="1:9">
      <c r="A3045" s="20">
        <v>41766</v>
      </c>
      <c r="B3045" s="35" t="s">
        <v>375</v>
      </c>
      <c r="C3045" s="90">
        <f t="shared" si="141"/>
        <v>187.50294454844024</v>
      </c>
      <c r="D3045" s="90">
        <f t="shared" si="142"/>
        <v>36.637962931758473</v>
      </c>
      <c r="E3045" s="90">
        <f t="shared" si="143"/>
        <v>150.86498161668177</v>
      </c>
      <c r="F3045" s="50">
        <f>'貼り付けシート（日射量等）'!G3042/3.6*10^3</f>
        <v>80.555555555555543</v>
      </c>
      <c r="G3045" s="50">
        <f>'貼り付けシート（日射量等）'!H3042/3.6*10^3</f>
        <v>155.55555555555557</v>
      </c>
      <c r="H3045" s="91">
        <f>RADIANS('貼り付けシート（日射量等）'!I3042)</f>
        <v>0.49567350756638956</v>
      </c>
      <c r="I3045" s="91">
        <f>IF('貼り付けシート（日射量等）'!J3042&lt;0,RADIANS(360+('貼り付けシート（日射量等）'!J3042)),RADIANS('貼り付けシート（日射量等）'!J3042))</f>
        <v>1.5446163880149817</v>
      </c>
    </row>
    <row r="3046" spans="1:9">
      <c r="A3046" s="20">
        <v>41766</v>
      </c>
      <c r="B3046" s="35" t="s">
        <v>376</v>
      </c>
      <c r="C3046" s="90">
        <f t="shared" si="141"/>
        <v>74.956839707378776</v>
      </c>
      <c r="D3046" s="90">
        <f t="shared" si="142"/>
        <v>7.6064014856458524</v>
      </c>
      <c r="E3046" s="90">
        <f t="shared" si="143"/>
        <v>67.350438221732929</v>
      </c>
      <c r="F3046" s="50">
        <f>'貼り付けシート（日射量等）'!G3043/3.6*10^3</f>
        <v>33.333333333333336</v>
      </c>
      <c r="G3046" s="50">
        <f>'貼り付けシート（日射量等）'!H3043/3.6*10^3</f>
        <v>69.444444444444443</v>
      </c>
      <c r="H3046" s="91">
        <f>RADIANS('貼り付けシート（日射量等）'!I3043)</f>
        <v>0.29496064358704166</v>
      </c>
      <c r="I3046" s="91">
        <f>IF('貼り付けシート（日射量等）'!J3043&lt;0,RADIANS(360+('貼り付けシート（日射量等）'!J3043)),RADIANS('貼り付けシート（日射量等）'!J3043))</f>
        <v>1.7086773377024487</v>
      </c>
    </row>
    <row r="3047" spans="1:9">
      <c r="A3047" s="20">
        <v>41766</v>
      </c>
      <c r="B3047" s="35" t="s">
        <v>377</v>
      </c>
      <c r="C3047" s="90">
        <f t="shared" si="141"/>
        <v>21.552140230954539</v>
      </c>
      <c r="D3047" s="90">
        <f t="shared" si="142"/>
        <v>-0.16970073404694494</v>
      </c>
      <c r="E3047" s="90">
        <f t="shared" si="143"/>
        <v>21.552140230954539</v>
      </c>
      <c r="F3047" s="50">
        <f>'貼り付けシート（日射量等）'!G3044/3.6*10^3</f>
        <v>33.333333333333336</v>
      </c>
      <c r="G3047" s="50">
        <f>'貼り付けシート（日射量等）'!H3044/3.6*10^3</f>
        <v>22.222222222222221</v>
      </c>
      <c r="H3047" s="91">
        <f>RADIANS('貼り付けシート（日射量等）'!I3044)</f>
        <v>0.10122909661567112</v>
      </c>
      <c r="I3047" s="91">
        <f>IF('貼り付けシート（日射量等）'!J3044&lt;0,RADIANS(360+('貼り付けシート（日射量等）'!J3044)),RADIANS('貼り付けシート（日射量等）'!J3044))</f>
        <v>1.8692476288859268</v>
      </c>
    </row>
    <row r="3048" spans="1:9">
      <c r="A3048" s="20">
        <v>41766</v>
      </c>
      <c r="B3048" s="35" t="s">
        <v>378</v>
      </c>
      <c r="C3048" s="90">
        <f t="shared" si="141"/>
        <v>0</v>
      </c>
      <c r="D3048" s="90">
        <f t="shared" si="142"/>
        <v>0</v>
      </c>
      <c r="E3048" s="90">
        <f t="shared" si="143"/>
        <v>0</v>
      </c>
      <c r="F3048" s="50">
        <f>'貼り付けシート（日射量等）'!G3045/3.6*10^3</f>
        <v>0</v>
      </c>
      <c r="G3048" s="50">
        <f>'貼り付けシート（日射量等）'!H3045/3.6*10^3</f>
        <v>0</v>
      </c>
      <c r="H3048" s="91">
        <f>RADIANS('貼り付けシート（日射量等）'!I3045)</f>
        <v>0</v>
      </c>
      <c r="I3048" s="91">
        <f>IF('貼り付けシート（日射量等）'!J3045&lt;0,RADIANS(360+('貼り付けシート（日射量等）'!J3045)),RADIANS('貼り付けシート（日射量等）'!J3045))</f>
        <v>0</v>
      </c>
    </row>
    <row r="3049" spans="1:9">
      <c r="A3049" s="20">
        <v>41766</v>
      </c>
      <c r="B3049" s="35" t="s">
        <v>379</v>
      </c>
      <c r="C3049" s="90">
        <f t="shared" si="141"/>
        <v>0</v>
      </c>
      <c r="D3049" s="90">
        <f t="shared" si="142"/>
        <v>0</v>
      </c>
      <c r="E3049" s="90">
        <f t="shared" si="143"/>
        <v>0</v>
      </c>
      <c r="F3049" s="50">
        <f>'貼り付けシート（日射量等）'!G3046/3.6*10^3</f>
        <v>0</v>
      </c>
      <c r="G3049" s="50">
        <f>'貼り付けシート（日射量等）'!H3046/3.6*10^3</f>
        <v>0</v>
      </c>
      <c r="H3049" s="91">
        <f>RADIANS('貼り付けシート（日射量等）'!I3046)</f>
        <v>0</v>
      </c>
      <c r="I3049" s="91">
        <f>IF('貼り付けシート（日射量等）'!J3046&lt;0,RADIANS(360+('貼り付けシート（日射量等）'!J3046)),RADIANS('貼り付けシート（日射量等）'!J3046))</f>
        <v>0</v>
      </c>
    </row>
    <row r="3050" spans="1:9">
      <c r="A3050" s="20">
        <v>41766</v>
      </c>
      <c r="B3050" s="35" t="s">
        <v>380</v>
      </c>
      <c r="C3050" s="90">
        <f t="shared" si="141"/>
        <v>0</v>
      </c>
      <c r="D3050" s="90">
        <f t="shared" si="142"/>
        <v>0</v>
      </c>
      <c r="E3050" s="90">
        <f t="shared" si="143"/>
        <v>0</v>
      </c>
      <c r="F3050" s="50">
        <f>'貼り付けシート（日射量等）'!G3047/3.6*10^3</f>
        <v>0</v>
      </c>
      <c r="G3050" s="50">
        <f>'貼り付けシート（日射量等）'!H3047/3.6*10^3</f>
        <v>0</v>
      </c>
      <c r="H3050" s="91">
        <f>RADIANS('貼り付けシート（日射量等）'!I3047)</f>
        <v>0</v>
      </c>
      <c r="I3050" s="91">
        <f>IF('貼り付けシート（日射量等）'!J3047&lt;0,RADIANS(360+('貼り付けシート（日射量等）'!J3047)),RADIANS('貼り付けシート（日射量等）'!J3047))</f>
        <v>0</v>
      </c>
    </row>
    <row r="3051" spans="1:9">
      <c r="A3051" s="20">
        <v>41766</v>
      </c>
      <c r="B3051" s="35" t="s">
        <v>381</v>
      </c>
      <c r="C3051" s="90">
        <f t="shared" si="141"/>
        <v>0</v>
      </c>
      <c r="D3051" s="90">
        <f t="shared" si="142"/>
        <v>0</v>
      </c>
      <c r="E3051" s="90">
        <f t="shared" si="143"/>
        <v>0</v>
      </c>
      <c r="F3051" s="50">
        <f>'貼り付けシート（日射量等）'!G3048/3.6*10^3</f>
        <v>0</v>
      </c>
      <c r="G3051" s="50">
        <f>'貼り付けシート（日射量等）'!H3048/3.6*10^3</f>
        <v>0</v>
      </c>
      <c r="H3051" s="91">
        <f>RADIANS('貼り付けシート（日射量等）'!I3048)</f>
        <v>0</v>
      </c>
      <c r="I3051" s="91">
        <f>IF('貼り付けシート（日射量等）'!J3048&lt;0,RADIANS(360+('貼り付けシート（日射量等）'!J3048)),RADIANS('貼り付けシート（日射量等）'!J3048))</f>
        <v>0</v>
      </c>
    </row>
    <row r="3052" spans="1:9">
      <c r="A3052" s="20">
        <v>41766</v>
      </c>
      <c r="B3052" s="35" t="s">
        <v>382</v>
      </c>
      <c r="C3052" s="90">
        <f t="shared" si="141"/>
        <v>0</v>
      </c>
      <c r="D3052" s="90">
        <f t="shared" si="142"/>
        <v>0</v>
      </c>
      <c r="E3052" s="90">
        <f t="shared" si="143"/>
        <v>0</v>
      </c>
      <c r="F3052" s="50">
        <f>'貼り付けシート（日射量等）'!G3049/3.6*10^3</f>
        <v>0</v>
      </c>
      <c r="G3052" s="50">
        <f>'貼り付けシート（日射量等）'!H3049/3.6*10^3</f>
        <v>0</v>
      </c>
      <c r="H3052" s="91">
        <f>RADIANS('貼り付けシート（日射量等）'!I3049)</f>
        <v>0</v>
      </c>
      <c r="I3052" s="91">
        <f>IF('貼り付けシート（日射量等）'!J3049&lt;0,RADIANS(360+('貼り付けシート（日射量等）'!J3049)),RADIANS('貼り付けシート（日射量等）'!J3049))</f>
        <v>0</v>
      </c>
    </row>
    <row r="3053" spans="1:9">
      <c r="A3053" s="20">
        <v>41766</v>
      </c>
      <c r="B3053" s="35" t="s">
        <v>383</v>
      </c>
      <c r="C3053" s="90">
        <f t="shared" si="141"/>
        <v>0</v>
      </c>
      <c r="D3053" s="90">
        <f t="shared" si="142"/>
        <v>0</v>
      </c>
      <c r="E3053" s="90">
        <f t="shared" si="143"/>
        <v>0</v>
      </c>
      <c r="F3053" s="50">
        <f>'貼り付けシート（日射量等）'!G3050/3.6*10^3</f>
        <v>0</v>
      </c>
      <c r="G3053" s="50">
        <f>'貼り付けシート（日射量等）'!H3050/3.6*10^3</f>
        <v>0</v>
      </c>
      <c r="H3053" s="91">
        <f>RADIANS('貼り付けシート（日射量等）'!I3050)</f>
        <v>0</v>
      </c>
      <c r="I3053" s="91">
        <f>IF('貼り付けシート（日射量等）'!J3050&lt;0,RADIANS(360+('貼り付けシート（日射量等）'!J3050)),RADIANS('貼り付けシート（日射量等）'!J3050))</f>
        <v>0</v>
      </c>
    </row>
    <row r="3054" spans="1:9">
      <c r="A3054" s="20">
        <v>41767</v>
      </c>
      <c r="B3054" s="35" t="s">
        <v>360</v>
      </c>
      <c r="C3054" s="90">
        <f t="shared" si="141"/>
        <v>0</v>
      </c>
      <c r="D3054" s="90">
        <f t="shared" si="142"/>
        <v>0</v>
      </c>
      <c r="E3054" s="90">
        <f t="shared" si="143"/>
        <v>0</v>
      </c>
      <c r="F3054" s="50">
        <f>'貼り付けシート（日射量等）'!G3051/3.6*10^3</f>
        <v>0</v>
      </c>
      <c r="G3054" s="50">
        <f>'貼り付けシート（日射量等）'!H3051/3.6*10^3</f>
        <v>0</v>
      </c>
      <c r="H3054" s="91">
        <f>RADIANS('貼り付けシート（日射量等）'!I3051)</f>
        <v>0</v>
      </c>
      <c r="I3054" s="91">
        <f>IF('貼り付けシート（日射量等）'!J3051&lt;0,RADIANS(360+('貼り付けシート（日射量等）'!J3051)),RADIANS('貼り付けシート（日射量等）'!J3051))</f>
        <v>0</v>
      </c>
    </row>
    <row r="3055" spans="1:9">
      <c r="A3055" s="20">
        <v>41767</v>
      </c>
      <c r="B3055" s="35" t="s">
        <v>361</v>
      </c>
      <c r="C3055" s="90">
        <f t="shared" si="141"/>
        <v>0</v>
      </c>
      <c r="D3055" s="90">
        <f t="shared" si="142"/>
        <v>0</v>
      </c>
      <c r="E3055" s="90">
        <f t="shared" si="143"/>
        <v>0</v>
      </c>
      <c r="F3055" s="50">
        <f>'貼り付けシート（日射量等）'!G3052/3.6*10^3</f>
        <v>0</v>
      </c>
      <c r="G3055" s="50">
        <f>'貼り付けシート（日射量等）'!H3052/3.6*10^3</f>
        <v>0</v>
      </c>
      <c r="H3055" s="91">
        <f>RADIANS('貼り付けシート（日射量等）'!I3052)</f>
        <v>0</v>
      </c>
      <c r="I3055" s="91">
        <f>IF('貼り付けシート（日射量等）'!J3052&lt;0,RADIANS(360+('貼り付けシート（日射量等）'!J3052)),RADIANS('貼り付けシート（日射量等）'!J3052))</f>
        <v>0</v>
      </c>
    </row>
    <row r="3056" spans="1:9">
      <c r="A3056" s="20">
        <v>41767</v>
      </c>
      <c r="B3056" s="35" t="s">
        <v>362</v>
      </c>
      <c r="C3056" s="90">
        <f t="shared" si="141"/>
        <v>0</v>
      </c>
      <c r="D3056" s="90">
        <f t="shared" si="142"/>
        <v>0</v>
      </c>
      <c r="E3056" s="90">
        <f t="shared" si="143"/>
        <v>0</v>
      </c>
      <c r="F3056" s="50">
        <f>'貼り付けシート（日射量等）'!G3053/3.6*10^3</f>
        <v>0</v>
      </c>
      <c r="G3056" s="50">
        <f>'貼り付けシート（日射量等）'!H3053/3.6*10^3</f>
        <v>0</v>
      </c>
      <c r="H3056" s="91">
        <f>RADIANS('貼り付けシート（日射量等）'!I3053)</f>
        <v>0</v>
      </c>
      <c r="I3056" s="91">
        <f>IF('貼り付けシート（日射量等）'!J3053&lt;0,RADIANS(360+('貼り付けシート（日射量等）'!J3053)),RADIANS('貼り付けシート（日射量等）'!J3053))</f>
        <v>0</v>
      </c>
    </row>
    <row r="3057" spans="1:9">
      <c r="A3057" s="20">
        <v>41767</v>
      </c>
      <c r="B3057" s="35" t="s">
        <v>363</v>
      </c>
      <c r="C3057" s="90">
        <f t="shared" si="141"/>
        <v>0</v>
      </c>
      <c r="D3057" s="90">
        <f t="shared" si="142"/>
        <v>0</v>
      </c>
      <c r="E3057" s="90">
        <f t="shared" si="143"/>
        <v>0</v>
      </c>
      <c r="F3057" s="50">
        <f>'貼り付けシート（日射量等）'!G3054/3.6*10^3</f>
        <v>0</v>
      </c>
      <c r="G3057" s="50">
        <f>'貼り付けシート（日射量等）'!H3054/3.6*10^3</f>
        <v>0</v>
      </c>
      <c r="H3057" s="91">
        <f>RADIANS('貼り付けシート（日射量等）'!I3054)</f>
        <v>0</v>
      </c>
      <c r="I3057" s="91">
        <f>IF('貼り付けシート（日射量等）'!J3054&lt;0,RADIANS(360+('貼り付けシート（日射量等）'!J3054)),RADIANS('貼り付けシート（日射量等）'!J3054))</f>
        <v>0</v>
      </c>
    </row>
    <row r="3058" spans="1:9">
      <c r="A3058" s="20">
        <v>41767</v>
      </c>
      <c r="B3058" s="35" t="s">
        <v>364</v>
      </c>
      <c r="C3058" s="90">
        <f t="shared" si="141"/>
        <v>21.552140230954539</v>
      </c>
      <c r="D3058" s="90">
        <f t="shared" si="142"/>
        <v>-2.6806785207948804</v>
      </c>
      <c r="E3058" s="90">
        <f t="shared" si="143"/>
        <v>21.552140230954539</v>
      </c>
      <c r="F3058" s="50">
        <f>'貼り付けシート（日射量等）'!G3055/3.6*10^3</f>
        <v>94.444444444444443</v>
      </c>
      <c r="G3058" s="50">
        <f>'貼り付けシート（日射量等）'!H3055/3.6*10^3</f>
        <v>22.222222222222221</v>
      </c>
      <c r="H3058" s="91">
        <f>RADIANS('貼り付けシート（日射量等）'!I3055)</f>
        <v>8.377580409572781E-2</v>
      </c>
      <c r="I3058" s="91">
        <f>IF('貼り付けシート（日射量等）'!J3055&lt;0,RADIANS(360+('貼り付けシート（日射量等）'!J3055)),RADIANS('貼り付けシート（日射量等）'!J3055))</f>
        <v>4.3929937272697277</v>
      </c>
    </row>
    <row r="3059" spans="1:9">
      <c r="A3059" s="20">
        <v>41767</v>
      </c>
      <c r="B3059" s="35" t="s">
        <v>365</v>
      </c>
      <c r="C3059" s="90">
        <f t="shared" si="141"/>
        <v>170.15105242324313</v>
      </c>
      <c r="D3059" s="90">
        <f t="shared" si="142"/>
        <v>94.718561614902228</v>
      </c>
      <c r="E3059" s="90">
        <f t="shared" si="143"/>
        <v>75.432490808340887</v>
      </c>
      <c r="F3059" s="50">
        <f>'貼り付けシート（日射量等）'!G3056/3.6*10^3</f>
        <v>461.11111111111109</v>
      </c>
      <c r="G3059" s="50">
        <f>'貼り付けシート（日射量等）'!H3056/3.6*10^3</f>
        <v>77.777777777777786</v>
      </c>
      <c r="H3059" s="91">
        <f>RADIANS('貼り付けシート（日射量等）'!I3056)</f>
        <v>0.2775073510670984</v>
      </c>
      <c r="I3059" s="91">
        <f>IF('貼り付けシート（日射量等）'!J3056&lt;0,RADIANS(360+('貼り付けシート（日射量等）'!J3056)),RADIANS('貼り付けシート（日射量等）'!J3056))</f>
        <v>4.5535640184532058</v>
      </c>
    </row>
    <row r="3060" spans="1:9">
      <c r="A3060" s="20">
        <v>41767</v>
      </c>
      <c r="B3060" s="35" t="s">
        <v>366</v>
      </c>
      <c r="C3060" s="90">
        <f t="shared" si="141"/>
        <v>383.58873193139203</v>
      </c>
      <c r="D3060" s="90">
        <f t="shared" si="142"/>
        <v>291.99213594983524</v>
      </c>
      <c r="E3060" s="90">
        <f t="shared" si="143"/>
        <v>91.596595981556789</v>
      </c>
      <c r="F3060" s="50">
        <f>'貼り付けシート（日射量等）'!G3057/3.6*10^3</f>
        <v>675</v>
      </c>
      <c r="G3060" s="50">
        <f>'貼り付けシート（日射量等）'!H3057/3.6*10^3</f>
        <v>94.444444444444443</v>
      </c>
      <c r="H3060" s="91">
        <f>RADIANS('貼り付けシート（日射量等）'!I3057)</f>
        <v>0.47647488579445196</v>
      </c>
      <c r="I3060" s="91">
        <f>IF('貼り付けシート（日射量等）'!J3057&lt;0,RADIANS(360+('貼り付けシート（日射量等）'!J3057)),RADIANS('貼り付けシート（日射量等）'!J3057))</f>
        <v>4.7176249681406732</v>
      </c>
    </row>
    <row r="3061" spans="1:9">
      <c r="A3061" s="20">
        <v>41767</v>
      </c>
      <c r="B3061" s="35" t="s">
        <v>367</v>
      </c>
      <c r="C3061" s="90">
        <f t="shared" si="141"/>
        <v>583.96976007958494</v>
      </c>
      <c r="D3061" s="90">
        <f t="shared" si="142"/>
        <v>465.43298880933497</v>
      </c>
      <c r="E3061" s="90">
        <f t="shared" si="143"/>
        <v>118.53677127024996</v>
      </c>
      <c r="F3061" s="50">
        <f>'貼り付けシート（日射量等）'!G3058/3.6*10^3</f>
        <v>730.55555555555554</v>
      </c>
      <c r="G3061" s="50">
        <f>'貼り付けシート（日射量等）'!H3058/3.6*10^3</f>
        <v>122.22222222222221</v>
      </c>
      <c r="H3061" s="91">
        <f>RADIANS('貼り付けシート（日射量等）'!I3058)</f>
        <v>0.67544242052180559</v>
      </c>
      <c r="I3061" s="91">
        <f>IF('貼り付けシート（日射量等）'!J3058&lt;0,RADIANS(360+('貼り付けシート（日射量等）'!J3058)),RADIANS('貼り付けシート（日射量等）'!J3058))</f>
        <v>4.8991392103480829</v>
      </c>
    </row>
    <row r="3062" spans="1:9">
      <c r="A3062" s="20">
        <v>41767</v>
      </c>
      <c r="B3062" s="35" t="s">
        <v>368</v>
      </c>
      <c r="C3062" s="90">
        <f t="shared" si="141"/>
        <v>751.90774791614251</v>
      </c>
      <c r="D3062" s="90">
        <f t="shared" si="142"/>
        <v>606.43080135719936</v>
      </c>
      <c r="E3062" s="90">
        <f t="shared" si="143"/>
        <v>145.47694655894313</v>
      </c>
      <c r="F3062" s="50">
        <f>'貼り付けシート（日射量等）'!G3059/3.6*10^3</f>
        <v>752.77777777777771</v>
      </c>
      <c r="G3062" s="50">
        <f>'貼り付けシート（日射量等）'!H3059/3.6*10^3</f>
        <v>150</v>
      </c>
      <c r="H3062" s="91">
        <f>RADIANS('貼り付けシート（日射量等）'!I3059)</f>
        <v>0.86742863824118188</v>
      </c>
      <c r="I3062" s="91">
        <f>IF('貼り付けシート（日射量等）'!J3059&lt;0,RADIANS(360+('貼り付けシート（日射量等）'!J3059)),RADIANS('貼り付けシート（日射量等）'!J3059))</f>
        <v>5.1260320131073458</v>
      </c>
    </row>
    <row r="3063" spans="1:9">
      <c r="A3063" s="20">
        <v>41767</v>
      </c>
      <c r="B3063" s="35" t="s">
        <v>369</v>
      </c>
      <c r="C3063" s="90">
        <f t="shared" si="141"/>
        <v>871.65137605224322</v>
      </c>
      <c r="D3063" s="90">
        <f t="shared" si="142"/>
        <v>704.62228926234559</v>
      </c>
      <c r="E3063" s="90">
        <f t="shared" si="143"/>
        <v>167.02908678989769</v>
      </c>
      <c r="F3063" s="50">
        <f>'貼り付けシート（日射量等）'!G3060/3.6*10^3</f>
        <v>761.1111111111112</v>
      </c>
      <c r="G3063" s="50">
        <f>'貼り付けシート（日射量等）'!H3060/3.6*10^3</f>
        <v>172.22222222222223</v>
      </c>
      <c r="H3063" s="91">
        <f>RADIANS('貼り付けシート（日射量等）'!I3060)</f>
        <v>1.0367255756846316</v>
      </c>
      <c r="I3063" s="91">
        <f>IF('貼り付けシート（日射量等）'!J3060&lt;0,RADIANS(360+('貼り付けシート（日射量等）'!J3060)),RADIANS('貼り付けシート（日射量等）'!J3060))</f>
        <v>5.4489179247262962</v>
      </c>
    </row>
    <row r="3064" spans="1:9">
      <c r="A3064" s="20">
        <v>41767</v>
      </c>
      <c r="B3064" s="35" t="s">
        <v>370</v>
      </c>
      <c r="C3064" s="90">
        <f t="shared" si="141"/>
        <v>933.32956379549944</v>
      </c>
      <c r="D3064" s="90">
        <f t="shared" si="142"/>
        <v>750.13637183238586</v>
      </c>
      <c r="E3064" s="90">
        <f t="shared" si="143"/>
        <v>183.19319196311358</v>
      </c>
      <c r="F3064" s="50">
        <f>'貼り付けシート（日射量等）'!G3061/3.6*10^3</f>
        <v>758.33333333333326</v>
      </c>
      <c r="G3064" s="50">
        <f>'貼り付けシート（日射量等）'!H3061/3.6*10^3</f>
        <v>188.88888888888889</v>
      </c>
      <c r="H3064" s="91">
        <f>RADIANS('貼り付けシート（日射量等）'!I3061)</f>
        <v>1.1484266478122689</v>
      </c>
      <c r="I3064" s="91">
        <f>IF('貼り付けシート（日射量等）'!J3061&lt;0,RADIANS(360+('貼り付けシート（日射量等）'!J3061)),RADIANS('貼り付けシート（日射量等）'!J3061))</f>
        <v>5.9411007737886976</v>
      </c>
    </row>
    <row r="3065" spans="1:9">
      <c r="A3065" s="20">
        <v>41767</v>
      </c>
      <c r="B3065" s="35" t="s">
        <v>371</v>
      </c>
      <c r="C3065" s="90">
        <f t="shared" si="141"/>
        <v>935.75423060780031</v>
      </c>
      <c r="D3065" s="90">
        <f t="shared" si="142"/>
        <v>752.56103864468673</v>
      </c>
      <c r="E3065" s="90">
        <f t="shared" si="143"/>
        <v>183.19319196311358</v>
      </c>
      <c r="F3065" s="50">
        <f>'貼り付けシート（日射量等）'!G3062/3.6*10^3</f>
        <v>758.33333333333326</v>
      </c>
      <c r="G3065" s="50">
        <f>'貼り付けシート（日射量等）'!H3062/3.6*10^3</f>
        <v>188.88888888888889</v>
      </c>
      <c r="H3065" s="91">
        <f>RADIANS('貼り付けシート（日射量等）'!I3062)</f>
        <v>1.1554079648202462</v>
      </c>
      <c r="I3065" s="91">
        <f>IF('貼り付けシート（日射量等）'!J3062&lt;0,RADIANS(360+('貼り付けシート（日射量等）'!J3062)),RADIANS('貼り付けシート（日射量等）'!J3062))</f>
        <v>0.28099800957108706</v>
      </c>
    </row>
    <row r="3066" spans="1:9">
      <c r="A3066" s="20">
        <v>41767</v>
      </c>
      <c r="B3066" s="35" t="s">
        <v>372</v>
      </c>
      <c r="C3066" s="90">
        <f t="shared" si="141"/>
        <v>770.93802244904145</v>
      </c>
      <c r="D3066" s="90">
        <f t="shared" si="142"/>
        <v>490.7601994466325</v>
      </c>
      <c r="E3066" s="90">
        <f t="shared" si="143"/>
        <v>280.17782300240901</v>
      </c>
      <c r="F3066" s="50">
        <f>'貼り付けシート（日射量等）'!G3063/3.6*10^3</f>
        <v>524.99999999999989</v>
      </c>
      <c r="G3066" s="50">
        <f>'貼り付けシート（日射量等）'!H3063/3.6*10^3</f>
        <v>288.88888888888891</v>
      </c>
      <c r="H3066" s="91">
        <f>RADIANS('貼り付けシート（日射量等）'!I3063)</f>
        <v>1.0506882097005865</v>
      </c>
      <c r="I3066" s="91">
        <f>IF('貼り付けシート（日射量等）'!J3063&lt;0,RADIANS(360+('貼り付けシート（日射量等）'!J3063)),RADIANS('貼り付けシート（日射量等）'!J3063))</f>
        <v>0.79237948040542561</v>
      </c>
    </row>
    <row r="3067" spans="1:9">
      <c r="A3067" s="20">
        <v>41767</v>
      </c>
      <c r="B3067" s="35" t="s">
        <v>373</v>
      </c>
      <c r="C3067" s="90">
        <f t="shared" si="141"/>
        <v>319.13433013492909</v>
      </c>
      <c r="D3067" s="90">
        <f t="shared" si="142"/>
        <v>52.426594776866736</v>
      </c>
      <c r="E3067" s="90">
        <f t="shared" si="143"/>
        <v>266.70773535806234</v>
      </c>
      <c r="F3067" s="50">
        <f>'貼り付けシート（日射量等）'!G3064/3.6*10^3</f>
        <v>63.888888888888886</v>
      </c>
      <c r="G3067" s="50">
        <f>'貼り付けシート（日射量等）'!H3064/3.6*10^3</f>
        <v>274.99999999999994</v>
      </c>
      <c r="H3067" s="91">
        <f>RADIANS('貼り付けシート（日射量等）'!I3064)</f>
        <v>0.88662726001311931</v>
      </c>
      <c r="I3067" s="91">
        <f>IF('貼り付けシート（日射量等）'!J3064&lt;0,RADIANS(360+('貼り付けシート（日射量等）'!J3064)),RADIANS('貼り付けシート（日射量等）'!J3064))</f>
        <v>1.1292280260403313</v>
      </c>
    </row>
    <row r="3068" spans="1:9">
      <c r="A3068" s="20">
        <v>41767</v>
      </c>
      <c r="B3068" s="35" t="s">
        <v>374</v>
      </c>
      <c r="C3068" s="90">
        <f t="shared" si="141"/>
        <v>253.92473814609724</v>
      </c>
      <c r="D3068" s="90">
        <f t="shared" si="142"/>
        <v>43.79137089429048</v>
      </c>
      <c r="E3068" s="90">
        <f t="shared" si="143"/>
        <v>210.13336725180676</v>
      </c>
      <c r="F3068" s="50">
        <f>'貼り付けシート（日射量等）'!G3065/3.6*10^3</f>
        <v>66.666666666666671</v>
      </c>
      <c r="G3068" s="50">
        <f>'貼り付けシート（日射量等）'!H3065/3.6*10^3</f>
        <v>216.66666666666669</v>
      </c>
      <c r="H3068" s="91">
        <f>RADIANS('貼り付けシート（日射量等）'!I3065)</f>
        <v>0.69638637154573746</v>
      </c>
      <c r="I3068" s="91">
        <f>IF('貼り付けシート（日射量等）'!J3065&lt;0,RADIANS(360+('貼り付けシート（日射量等）'!J3065)),RADIANS('貼り付けシート（日射量等）'!J3065))</f>
        <v>1.3631021458075714</v>
      </c>
    </row>
    <row r="3069" spans="1:9">
      <c r="A3069" s="20">
        <v>41767</v>
      </c>
      <c r="B3069" s="35" t="s">
        <v>375</v>
      </c>
      <c r="C3069" s="90">
        <f t="shared" si="141"/>
        <v>179.78219807294795</v>
      </c>
      <c r="D3069" s="90">
        <f t="shared" si="142"/>
        <v>31.611233985135481</v>
      </c>
      <c r="E3069" s="90">
        <f t="shared" si="143"/>
        <v>148.17096408781248</v>
      </c>
      <c r="F3069" s="50">
        <f>'貼り付けシート（日射量等）'!G3066/3.6*10^3</f>
        <v>69.444444444444443</v>
      </c>
      <c r="G3069" s="50">
        <f>'貼り付けシート（日射量等）'!H3066/3.6*10^3</f>
        <v>152.7777777777778</v>
      </c>
      <c r="H3069" s="91">
        <f>RADIANS('貼り付けシート（日射量等）'!I3066)</f>
        <v>0.49741883681838395</v>
      </c>
      <c r="I3069" s="91">
        <f>IF('貼り付けシート（日射量等）'!J3066&lt;0,RADIANS(360+('貼り付けシート（日射量等）'!J3066)),RADIANS('貼り付けシート（日射量等）'!J3066))</f>
        <v>1.5481070465189704</v>
      </c>
    </row>
    <row r="3070" spans="1:9">
      <c r="A3070" s="20">
        <v>41767</v>
      </c>
      <c r="B3070" s="35" t="s">
        <v>376</v>
      </c>
      <c r="C3070" s="90">
        <f t="shared" si="141"/>
        <v>100.78305682606819</v>
      </c>
      <c r="D3070" s="90">
        <f t="shared" si="142"/>
        <v>17.268513431119338</v>
      </c>
      <c r="E3070" s="90">
        <f t="shared" si="143"/>
        <v>83.514543394948845</v>
      </c>
      <c r="F3070" s="50">
        <f>'貼り付けシート（日射量等）'!G3067/3.6*10^3</f>
        <v>75</v>
      </c>
      <c r="G3070" s="50">
        <f>'貼り付けシート（日射量等）'!H3067/3.6*10^3</f>
        <v>86.111111111111114</v>
      </c>
      <c r="H3070" s="91">
        <f>RADIANS('貼り付けシート（日射量等）'!I3067)</f>
        <v>0.29845130209103038</v>
      </c>
      <c r="I3070" s="91">
        <f>IF('貼り付けシート（日射量等）'!J3067&lt;0,RADIANS(360+('貼り付けシート（日射量等）'!J3067)),RADIANS('貼り付けシート（日射量等）'!J3067))</f>
        <v>1.7121679962064371</v>
      </c>
    </row>
    <row r="3071" spans="1:9">
      <c r="A3071" s="20">
        <v>41767</v>
      </c>
      <c r="B3071" s="35" t="s">
        <v>377</v>
      </c>
      <c r="C3071" s="90">
        <f t="shared" si="141"/>
        <v>26.940175288693172</v>
      </c>
      <c r="D3071" s="90">
        <f t="shared" si="142"/>
        <v>-0.36862559284567137</v>
      </c>
      <c r="E3071" s="90">
        <f t="shared" si="143"/>
        <v>26.940175288693172</v>
      </c>
      <c r="F3071" s="50">
        <f>'貼り付けシート（日射量等）'!G3068/3.6*10^3</f>
        <v>80.555555555555543</v>
      </c>
      <c r="G3071" s="50">
        <f>'貼り付けシート（日射量等）'!H3068/3.6*10^3</f>
        <v>27.777777777777779</v>
      </c>
      <c r="H3071" s="91">
        <f>RADIANS('貼り付けシート（日射量等）'!I3068)</f>
        <v>0.10297442586766545</v>
      </c>
      <c r="I3071" s="91">
        <f>IF('貼り付けシート（日射量等）'!J3068&lt;0,RADIANS(360+('貼り付けシート（日射量等）'!J3068)),RADIANS('貼り付けシート（日射量等）'!J3068))</f>
        <v>1.8727382873899157</v>
      </c>
    </row>
    <row r="3072" spans="1:9">
      <c r="A3072" s="20">
        <v>41767</v>
      </c>
      <c r="B3072" s="35" t="s">
        <v>378</v>
      </c>
      <c r="C3072" s="90">
        <f t="shared" si="141"/>
        <v>0</v>
      </c>
      <c r="D3072" s="90">
        <f t="shared" si="142"/>
        <v>0</v>
      </c>
      <c r="E3072" s="90">
        <f t="shared" si="143"/>
        <v>0</v>
      </c>
      <c r="F3072" s="50">
        <f>'貼り付けシート（日射量等）'!G3069/3.6*10^3</f>
        <v>0</v>
      </c>
      <c r="G3072" s="50">
        <f>'貼り付けシート（日射量等）'!H3069/3.6*10^3</f>
        <v>0</v>
      </c>
      <c r="H3072" s="91">
        <f>RADIANS('貼り付けシート（日射量等）'!I3069)</f>
        <v>0</v>
      </c>
      <c r="I3072" s="91">
        <f>IF('貼り付けシート（日射量等）'!J3069&lt;0,RADIANS(360+('貼り付けシート（日射量等）'!J3069)),RADIANS('貼り付けシート（日射量等）'!J3069))</f>
        <v>0</v>
      </c>
    </row>
    <row r="3073" spans="1:9">
      <c r="A3073" s="20">
        <v>41767</v>
      </c>
      <c r="B3073" s="35" t="s">
        <v>379</v>
      </c>
      <c r="C3073" s="90">
        <f t="shared" si="141"/>
        <v>0</v>
      </c>
      <c r="D3073" s="90">
        <f t="shared" si="142"/>
        <v>0</v>
      </c>
      <c r="E3073" s="90">
        <f t="shared" si="143"/>
        <v>0</v>
      </c>
      <c r="F3073" s="50">
        <f>'貼り付けシート（日射量等）'!G3070/3.6*10^3</f>
        <v>0</v>
      </c>
      <c r="G3073" s="50">
        <f>'貼り付けシート（日射量等）'!H3070/3.6*10^3</f>
        <v>0</v>
      </c>
      <c r="H3073" s="91">
        <f>RADIANS('貼り付けシート（日射量等）'!I3070)</f>
        <v>0</v>
      </c>
      <c r="I3073" s="91">
        <f>IF('貼り付けシート（日射量等）'!J3070&lt;0,RADIANS(360+('貼り付けシート（日射量等）'!J3070)),RADIANS('貼り付けシート（日射量等）'!J3070))</f>
        <v>0</v>
      </c>
    </row>
    <row r="3074" spans="1:9">
      <c r="A3074" s="20">
        <v>41767</v>
      </c>
      <c r="B3074" s="35" t="s">
        <v>380</v>
      </c>
      <c r="C3074" s="90">
        <f t="shared" si="141"/>
        <v>0</v>
      </c>
      <c r="D3074" s="90">
        <f t="shared" si="142"/>
        <v>0</v>
      </c>
      <c r="E3074" s="90">
        <f t="shared" si="143"/>
        <v>0</v>
      </c>
      <c r="F3074" s="50">
        <f>'貼り付けシート（日射量等）'!G3071/3.6*10^3</f>
        <v>0</v>
      </c>
      <c r="G3074" s="50">
        <f>'貼り付けシート（日射量等）'!H3071/3.6*10^3</f>
        <v>0</v>
      </c>
      <c r="H3074" s="91">
        <f>RADIANS('貼り付けシート（日射量等）'!I3071)</f>
        <v>0</v>
      </c>
      <c r="I3074" s="91">
        <f>IF('貼り付けシート（日射量等）'!J3071&lt;0,RADIANS(360+('貼り付けシート（日射量等）'!J3071)),RADIANS('貼り付けシート（日射量等）'!J3071))</f>
        <v>0</v>
      </c>
    </row>
    <row r="3075" spans="1:9">
      <c r="A3075" s="20">
        <v>41767</v>
      </c>
      <c r="B3075" s="35" t="s">
        <v>381</v>
      </c>
      <c r="C3075" s="90">
        <f t="shared" si="141"/>
        <v>0</v>
      </c>
      <c r="D3075" s="90">
        <f t="shared" si="142"/>
        <v>0</v>
      </c>
      <c r="E3075" s="90">
        <f t="shared" si="143"/>
        <v>0</v>
      </c>
      <c r="F3075" s="50">
        <f>'貼り付けシート（日射量等）'!G3072/3.6*10^3</f>
        <v>0</v>
      </c>
      <c r="G3075" s="50">
        <f>'貼り付けシート（日射量等）'!H3072/3.6*10^3</f>
        <v>0</v>
      </c>
      <c r="H3075" s="91">
        <f>RADIANS('貼り付けシート（日射量等）'!I3072)</f>
        <v>0</v>
      </c>
      <c r="I3075" s="91">
        <f>IF('貼り付けシート（日射量等）'!J3072&lt;0,RADIANS(360+('貼り付けシート（日射量等）'!J3072)),RADIANS('貼り付けシート（日射量等）'!J3072))</f>
        <v>0</v>
      </c>
    </row>
    <row r="3076" spans="1:9">
      <c r="A3076" s="20">
        <v>41767</v>
      </c>
      <c r="B3076" s="35" t="s">
        <v>382</v>
      </c>
      <c r="C3076" s="90">
        <f t="shared" si="141"/>
        <v>0</v>
      </c>
      <c r="D3076" s="90">
        <f t="shared" si="142"/>
        <v>0</v>
      </c>
      <c r="E3076" s="90">
        <f t="shared" si="143"/>
        <v>0</v>
      </c>
      <c r="F3076" s="50">
        <f>'貼り付けシート（日射量等）'!G3073/3.6*10^3</f>
        <v>0</v>
      </c>
      <c r="G3076" s="50">
        <f>'貼り付けシート（日射量等）'!H3073/3.6*10^3</f>
        <v>0</v>
      </c>
      <c r="H3076" s="91">
        <f>RADIANS('貼り付けシート（日射量等）'!I3073)</f>
        <v>0</v>
      </c>
      <c r="I3076" s="91">
        <f>IF('貼り付けシート（日射量等）'!J3073&lt;0,RADIANS(360+('貼り付けシート（日射量等）'!J3073)),RADIANS('貼り付けシート（日射量等）'!J3073))</f>
        <v>0</v>
      </c>
    </row>
    <row r="3077" spans="1:9">
      <c r="A3077" s="20">
        <v>41767</v>
      </c>
      <c r="B3077" s="35" t="s">
        <v>383</v>
      </c>
      <c r="C3077" s="90">
        <f t="shared" si="141"/>
        <v>0</v>
      </c>
      <c r="D3077" s="90">
        <f t="shared" si="142"/>
        <v>0</v>
      </c>
      <c r="E3077" s="90">
        <f t="shared" si="143"/>
        <v>0</v>
      </c>
      <c r="F3077" s="50">
        <f>'貼り付けシート（日射量等）'!G3074/3.6*10^3</f>
        <v>0</v>
      </c>
      <c r="G3077" s="50">
        <f>'貼り付けシート（日射量等）'!H3074/3.6*10^3</f>
        <v>0</v>
      </c>
      <c r="H3077" s="91">
        <f>RADIANS('貼り付けシート（日射量等）'!I3074)</f>
        <v>0</v>
      </c>
      <c r="I3077" s="91">
        <f>IF('貼り付けシート（日射量等）'!J3074&lt;0,RADIANS(360+('貼り付けシート（日射量等）'!J3074)),RADIANS('貼り付けシート（日射量等）'!J3074))</f>
        <v>0</v>
      </c>
    </row>
    <row r="3078" spans="1:9">
      <c r="A3078" s="20">
        <v>41768</v>
      </c>
      <c r="B3078" s="35" t="s">
        <v>360</v>
      </c>
      <c r="C3078" s="90">
        <f t="shared" si="141"/>
        <v>0</v>
      </c>
      <c r="D3078" s="90">
        <f t="shared" si="142"/>
        <v>0</v>
      </c>
      <c r="E3078" s="90">
        <f t="shared" si="143"/>
        <v>0</v>
      </c>
      <c r="F3078" s="50">
        <f>'貼り付けシート（日射量等）'!G3075/3.6*10^3</f>
        <v>0</v>
      </c>
      <c r="G3078" s="50">
        <f>'貼り付けシート（日射量等）'!H3075/3.6*10^3</f>
        <v>0</v>
      </c>
      <c r="H3078" s="91">
        <f>RADIANS('貼り付けシート（日射量等）'!I3075)</f>
        <v>0</v>
      </c>
      <c r="I3078" s="91">
        <f>IF('貼り付けシート（日射量等）'!J3075&lt;0,RADIANS(360+('貼り付けシート（日射量等）'!J3075)),RADIANS('貼り付けシート（日射量等）'!J3075))</f>
        <v>0</v>
      </c>
    </row>
    <row r="3079" spans="1:9">
      <c r="A3079" s="20">
        <v>41768</v>
      </c>
      <c r="B3079" s="35" t="s">
        <v>361</v>
      </c>
      <c r="C3079" s="90">
        <f t="shared" ref="C3079:C3142" si="144">IF(D3079&lt;0,E3079,D3079+E3079)</f>
        <v>0</v>
      </c>
      <c r="D3079" s="90">
        <f t="shared" ref="D3079:D3142" si="145">F3079*(SIN(H3079)*COS($O$5)+COS(H3079)*SIN($O$5)*COS($O$4-I3079))</f>
        <v>0</v>
      </c>
      <c r="E3079" s="90">
        <f t="shared" ref="E3079:E3142" si="146">G3079*(1+COS($O$5))/2</f>
        <v>0</v>
      </c>
      <c r="F3079" s="50">
        <f>'貼り付けシート（日射量等）'!G3076/3.6*10^3</f>
        <v>0</v>
      </c>
      <c r="G3079" s="50">
        <f>'貼り付けシート（日射量等）'!H3076/3.6*10^3</f>
        <v>0</v>
      </c>
      <c r="H3079" s="91">
        <f>RADIANS('貼り付けシート（日射量等）'!I3076)</f>
        <v>0</v>
      </c>
      <c r="I3079" s="91">
        <f>IF('貼り付けシート（日射量等）'!J3076&lt;0,RADIANS(360+('貼り付けシート（日射量等）'!J3076)),RADIANS('貼り付けシート（日射量等）'!J3076))</f>
        <v>0</v>
      </c>
    </row>
    <row r="3080" spans="1:9">
      <c r="A3080" s="20">
        <v>41768</v>
      </c>
      <c r="B3080" s="35" t="s">
        <v>362</v>
      </c>
      <c r="C3080" s="90">
        <f t="shared" si="144"/>
        <v>0</v>
      </c>
      <c r="D3080" s="90">
        <f t="shared" si="145"/>
        <v>0</v>
      </c>
      <c r="E3080" s="90">
        <f t="shared" si="146"/>
        <v>0</v>
      </c>
      <c r="F3080" s="50">
        <f>'貼り付けシート（日射量等）'!G3077/3.6*10^3</f>
        <v>0</v>
      </c>
      <c r="G3080" s="50">
        <f>'貼り付けシート（日射量等）'!H3077/3.6*10^3</f>
        <v>0</v>
      </c>
      <c r="H3080" s="91">
        <f>RADIANS('貼り付けシート（日射量等）'!I3077)</f>
        <v>0</v>
      </c>
      <c r="I3080" s="91">
        <f>IF('貼り付けシート（日射量等）'!J3077&lt;0,RADIANS(360+('貼り付けシート（日射量等）'!J3077)),RADIANS('貼り付けシート（日射量等）'!J3077))</f>
        <v>0</v>
      </c>
    </row>
    <row r="3081" spans="1:9">
      <c r="A3081" s="20">
        <v>41768</v>
      </c>
      <c r="B3081" s="35" t="s">
        <v>363</v>
      </c>
      <c r="C3081" s="90">
        <f t="shared" si="144"/>
        <v>0</v>
      </c>
      <c r="D3081" s="90">
        <f t="shared" si="145"/>
        <v>0</v>
      </c>
      <c r="E3081" s="90">
        <f t="shared" si="146"/>
        <v>0</v>
      </c>
      <c r="F3081" s="50">
        <f>'貼り付けシート（日射量等）'!G3078/3.6*10^3</f>
        <v>0</v>
      </c>
      <c r="G3081" s="50">
        <f>'貼り付けシート（日射量等）'!H3078/3.6*10^3</f>
        <v>0</v>
      </c>
      <c r="H3081" s="91">
        <f>RADIANS('貼り付けシート（日射量等）'!I3078)</f>
        <v>0</v>
      </c>
      <c r="I3081" s="91">
        <f>IF('貼り付けシート（日射量等）'!J3078&lt;0,RADIANS(360+('貼り付けシート（日射量等）'!J3078)),RADIANS('貼り付けシート（日射量等）'!J3078))</f>
        <v>0</v>
      </c>
    </row>
    <row r="3082" spans="1:9">
      <c r="A3082" s="20">
        <v>41768</v>
      </c>
      <c r="B3082" s="35" t="s">
        <v>364</v>
      </c>
      <c r="C3082" s="90">
        <f t="shared" si="144"/>
        <v>13.470087644346586</v>
      </c>
      <c r="D3082" s="90">
        <f t="shared" si="145"/>
        <v>-0.5096779126378429</v>
      </c>
      <c r="E3082" s="90">
        <f t="shared" si="146"/>
        <v>13.470087644346586</v>
      </c>
      <c r="F3082" s="50">
        <f>'貼り付けシート（日射量等）'!G3079/3.6*10^3</f>
        <v>19.444444444444446</v>
      </c>
      <c r="G3082" s="50">
        <f>'貼り付けシート（日射量等）'!H3079/3.6*10^3</f>
        <v>13.888888888888889</v>
      </c>
      <c r="H3082" s="91">
        <f>RADIANS('貼り付けシート（日射量等）'!I3079)</f>
        <v>8.7266462599716474E-2</v>
      </c>
      <c r="I3082" s="91">
        <f>IF('貼り付けシート（日射量等）'!J3079&lt;0,RADIANS(360+('貼り付けシート（日射量等）'!J3079)),RADIANS('貼り付けシート（日射量等）'!J3079))</f>
        <v>4.3895030687657384</v>
      </c>
    </row>
    <row r="3083" spans="1:9">
      <c r="A3083" s="20">
        <v>41768</v>
      </c>
      <c r="B3083" s="35" t="s">
        <v>365</v>
      </c>
      <c r="C3083" s="90">
        <f t="shared" si="144"/>
        <v>54.644442657639132</v>
      </c>
      <c r="D3083" s="90">
        <f t="shared" si="145"/>
        <v>3.4581096091221055</v>
      </c>
      <c r="E3083" s="90">
        <f t="shared" si="146"/>
        <v>51.186333048517028</v>
      </c>
      <c r="F3083" s="50">
        <f>'貼り付けシート（日射量等）'!G3080/3.6*10^3</f>
        <v>16.666666666666668</v>
      </c>
      <c r="G3083" s="50">
        <f>'貼り付けシート（日射量等）'!H3080/3.6*10^3</f>
        <v>52.777777777777779</v>
      </c>
      <c r="H3083" s="91">
        <f>RADIANS('貼り付けシート（日射量等）'!I3080)</f>
        <v>0.28099800957108706</v>
      </c>
      <c r="I3083" s="91">
        <f>IF('貼り付けシート（日射量等）'!J3080&lt;0,RADIANS(360+('貼り付けシート（日射量等）'!J3080)),RADIANS('貼り付けシート（日射量等）'!J3080))</f>
        <v>4.5500733599492174</v>
      </c>
    </row>
    <row r="3084" spans="1:9">
      <c r="A3084" s="20">
        <v>41768</v>
      </c>
      <c r="B3084" s="35" t="s">
        <v>366</v>
      </c>
      <c r="C3084" s="90">
        <f t="shared" si="144"/>
        <v>74.865586467436557</v>
      </c>
      <c r="D3084" s="90">
        <f t="shared" si="145"/>
        <v>4.8211307168343085</v>
      </c>
      <c r="E3084" s="90">
        <f t="shared" si="146"/>
        <v>70.044455750602253</v>
      </c>
      <c r="F3084" s="50">
        <f>'貼り付けシート（日射量等）'!G3081/3.6*10^3</f>
        <v>11.111111111111111</v>
      </c>
      <c r="G3084" s="50">
        <f>'貼り付けシート（日射量等）'!H3081/3.6*10^3</f>
        <v>72.222222222222229</v>
      </c>
      <c r="H3084" s="91">
        <f>RADIANS('貼り付けシート（日射量等）'!I3081)</f>
        <v>0.47996554429844063</v>
      </c>
      <c r="I3084" s="91">
        <f>IF('貼り付けシート（日射量等）'!J3081&lt;0,RADIANS(360+('貼り付けシート（日射量等）'!J3081)),RADIANS('貼り付けシート（日射量等）'!J3081))</f>
        <v>4.7123889803846897</v>
      </c>
    </row>
    <row r="3085" spans="1:9">
      <c r="A3085" s="20">
        <v>41768</v>
      </c>
      <c r="B3085" s="35" t="s">
        <v>367</v>
      </c>
      <c r="C3085" s="90">
        <f t="shared" si="144"/>
        <v>119.38798654569126</v>
      </c>
      <c r="D3085" s="90">
        <f t="shared" si="145"/>
        <v>3.5452328043106083</v>
      </c>
      <c r="E3085" s="90">
        <f t="shared" si="146"/>
        <v>115.84275374138065</v>
      </c>
      <c r="F3085" s="50">
        <f>'貼り付けシート（日射量等）'!G3082/3.6*10^3</f>
        <v>5.5555555555555554</v>
      </c>
      <c r="G3085" s="50">
        <f>'貼り付けシート（日射量等）'!H3082/3.6*10^3</f>
        <v>119.44444444444444</v>
      </c>
      <c r="H3085" s="91">
        <f>RADIANS('貼り付けシート（日射量等）'!I3082)</f>
        <v>0.67893307902579414</v>
      </c>
      <c r="I3085" s="91">
        <f>IF('貼り付けシート（日射量等）'!J3082&lt;0,RADIANS(360+('貼り付けシート（日射量等）'!J3082)),RADIANS('貼り付けシート（日射量等）'!J3082))</f>
        <v>4.8939032225920993</v>
      </c>
    </row>
    <row r="3086" spans="1:9">
      <c r="A3086" s="20">
        <v>41768</v>
      </c>
      <c r="B3086" s="35" t="s">
        <v>368</v>
      </c>
      <c r="C3086" s="90">
        <f t="shared" si="144"/>
        <v>198.41659597674055</v>
      </c>
      <c r="D3086" s="90">
        <f t="shared" si="145"/>
        <v>17.917421542496296</v>
      </c>
      <c r="E3086" s="90">
        <f t="shared" si="146"/>
        <v>180.49917443424425</v>
      </c>
      <c r="F3086" s="50">
        <f>'貼り付けシート（日射量等）'!G3083/3.6*10^3</f>
        <v>22.222222222222221</v>
      </c>
      <c r="G3086" s="50">
        <f>'貼り付けシート（日射量等）'!H3083/3.6*10^3</f>
        <v>186.11111111111111</v>
      </c>
      <c r="H3086" s="91">
        <f>RADIANS('貼り付けシート（日射量等）'!I3083)</f>
        <v>0.87091929674517043</v>
      </c>
      <c r="I3086" s="91">
        <f>IF('貼り付けシート（日射量等）'!J3083&lt;0,RADIANS(360+('貼り付けシート（日射量等）'!J3083)),RADIANS('貼り付けシート（日射量等）'!J3083))</f>
        <v>5.1207960253513622</v>
      </c>
    </row>
    <row r="3087" spans="1:9">
      <c r="A3087" s="20">
        <v>41768</v>
      </c>
      <c r="B3087" s="35" t="s">
        <v>369</v>
      </c>
      <c r="C3087" s="90">
        <f t="shared" si="144"/>
        <v>233.65011998350951</v>
      </c>
      <c r="D3087" s="90">
        <f t="shared" si="145"/>
        <v>15.434700145094812</v>
      </c>
      <c r="E3087" s="90">
        <f t="shared" si="146"/>
        <v>218.2154198384147</v>
      </c>
      <c r="F3087" s="50">
        <f>'貼り付けシート（日射量等）'!G3084/3.6*10^3</f>
        <v>16.666666666666668</v>
      </c>
      <c r="G3087" s="50">
        <f>'貼り付けシート（日射量等）'!H3084/3.6*10^3</f>
        <v>225</v>
      </c>
      <c r="H3087" s="91">
        <f>RADIANS('貼り付けシート（日射量等）'!I3084)</f>
        <v>1.0402162341886205</v>
      </c>
      <c r="I3087" s="91">
        <f>IF('貼り付けシート（日射量等）'!J3084&lt;0,RADIANS(360+('貼り付けシート（日射量等）'!J3084)),RADIANS('貼り付けシート（日射量等）'!J3084))</f>
        <v>5.4436819369703136</v>
      </c>
    </row>
    <row r="3088" spans="1:9">
      <c r="A3088" s="20">
        <v>41768</v>
      </c>
      <c r="B3088" s="35" t="s">
        <v>370</v>
      </c>
      <c r="C3088" s="90">
        <f t="shared" si="144"/>
        <v>253.56508135659752</v>
      </c>
      <c r="D3088" s="90">
        <f t="shared" si="145"/>
        <v>16.491538816097592</v>
      </c>
      <c r="E3088" s="90">
        <f t="shared" si="146"/>
        <v>237.07354254049991</v>
      </c>
      <c r="F3088" s="50">
        <f>'貼り付けシート（日射量等）'!G3085/3.6*10^3</f>
        <v>16.666666666666668</v>
      </c>
      <c r="G3088" s="50">
        <f>'貼り付けシート（日射量等）'!H3085/3.6*10^3</f>
        <v>244.44444444444443</v>
      </c>
      <c r="H3088" s="91">
        <f>RADIANS('貼り付けシート（日射量等）'!I3085)</f>
        <v>1.1536626355682518</v>
      </c>
      <c r="I3088" s="91">
        <f>IF('貼り付けシート（日射量等）'!J3085&lt;0,RADIANS(360+('貼り付けシート（日射量等）'!J3085)),RADIANS('貼り付けシート（日射量等）'!J3085))</f>
        <v>5.9376101152847092</v>
      </c>
    </row>
    <row r="3089" spans="1:9">
      <c r="A3089" s="20">
        <v>41768</v>
      </c>
      <c r="B3089" s="35" t="s">
        <v>371</v>
      </c>
      <c r="C3089" s="90">
        <f t="shared" si="144"/>
        <v>250.85858379353238</v>
      </c>
      <c r="D3089" s="90">
        <f t="shared" si="145"/>
        <v>13.785041253032457</v>
      </c>
      <c r="E3089" s="90">
        <f t="shared" si="146"/>
        <v>237.07354254049991</v>
      </c>
      <c r="F3089" s="50">
        <f>'貼り付けシート（日射量等）'!G3086/3.6*10^3</f>
        <v>13.888888888888889</v>
      </c>
      <c r="G3089" s="50">
        <f>'貼り付けシート（日射量等）'!H3086/3.6*10^3</f>
        <v>244.44444444444443</v>
      </c>
      <c r="H3089" s="91">
        <f>RADIANS('貼り付けシート（日射量等）'!I3086)</f>
        <v>1.1588986233242349</v>
      </c>
      <c r="I3089" s="91">
        <f>IF('貼り付けシート（日射量等）'!J3086&lt;0,RADIANS(360+('貼り付けシート（日射量等）'!J3086)),RADIANS('貼り付けシート（日射量等）'!J3086))</f>
        <v>0.28448866807507572</v>
      </c>
    </row>
    <row r="3090" spans="1:9">
      <c r="A3090" s="20">
        <v>41768</v>
      </c>
      <c r="B3090" s="35" t="s">
        <v>372</v>
      </c>
      <c r="C3090" s="90">
        <f t="shared" si="144"/>
        <v>236.58728398813471</v>
      </c>
      <c r="D3090" s="90">
        <f t="shared" si="145"/>
        <v>12.983829091981386</v>
      </c>
      <c r="E3090" s="90">
        <f t="shared" si="146"/>
        <v>223.60345489615332</v>
      </c>
      <c r="F3090" s="50">
        <f>'貼り付けシート（日射量等）'!G3087/3.6*10^3</f>
        <v>13.888888888888889</v>
      </c>
      <c r="G3090" s="50">
        <f>'貼り付けシート（日射量等）'!H3087/3.6*10^3</f>
        <v>230.55555555555554</v>
      </c>
      <c r="H3090" s="91">
        <f>RADIANS('貼り付けシート（日射量等）'!I3087)</f>
        <v>1.054178868204575</v>
      </c>
      <c r="I3090" s="91">
        <f>IF('貼り付けシート（日射量等）'!J3087&lt;0,RADIANS(360+('貼り付けシート（日射量等）'!J3087)),RADIANS('貼り付けシート（日射量等）'!J3087))</f>
        <v>0.79936079741340293</v>
      </c>
    </row>
    <row r="3091" spans="1:9">
      <c r="A3091" s="20">
        <v>41768</v>
      </c>
      <c r="B3091" s="35" t="s">
        <v>373</v>
      </c>
      <c r="C3091" s="90">
        <f t="shared" si="144"/>
        <v>199.9873768224073</v>
      </c>
      <c r="D3091" s="90">
        <f t="shared" si="145"/>
        <v>11.406149801555092</v>
      </c>
      <c r="E3091" s="90">
        <f t="shared" si="146"/>
        <v>188.5812270208522</v>
      </c>
      <c r="F3091" s="50">
        <f>'貼り付けシート（日射量等）'!G3088/3.6*10^3</f>
        <v>13.888888888888889</v>
      </c>
      <c r="G3091" s="50">
        <f>'貼り付けシート（日射量等）'!H3088/3.6*10^3</f>
        <v>194.44444444444443</v>
      </c>
      <c r="H3091" s="91">
        <f>RADIANS('貼り付けシート（日射量等）'!I3088)</f>
        <v>0.89011791851710809</v>
      </c>
      <c r="I3091" s="91">
        <f>IF('貼り付けシート（日射量等）'!J3088&lt;0,RADIANS(360+('貼り付けシート（日射量等）'!J3088)),RADIANS('貼り付けシート（日射量等）'!J3088))</f>
        <v>1.1344640137963142</v>
      </c>
    </row>
    <row r="3092" spans="1:9">
      <c r="A3092" s="20">
        <v>41768</v>
      </c>
      <c r="B3092" s="35" t="s">
        <v>374</v>
      </c>
      <c r="C3092" s="90">
        <f t="shared" si="144"/>
        <v>158.26913411274197</v>
      </c>
      <c r="D3092" s="90">
        <f t="shared" si="145"/>
        <v>12.792187553798842</v>
      </c>
      <c r="E3092" s="90">
        <f t="shared" si="146"/>
        <v>145.47694655894313</v>
      </c>
      <c r="F3092" s="50">
        <f>'貼り付けシート（日射量等）'!G3089/3.6*10^3</f>
        <v>19.444444444444446</v>
      </c>
      <c r="G3092" s="50">
        <f>'貼り付けシート（日射量等）'!H3089/3.6*10^3</f>
        <v>150</v>
      </c>
      <c r="H3092" s="91">
        <f>RADIANS('貼り付けシート（日射量等）'!I3089)</f>
        <v>0.69987703004972612</v>
      </c>
      <c r="I3092" s="91">
        <f>IF('貼り付けシート（日射量等）'!J3089&lt;0,RADIANS(360+('貼り付けシート（日射量等）'!J3089)),RADIANS('貼り付けシート（日射量等）'!J3089))</f>
        <v>1.3683381335635545</v>
      </c>
    </row>
    <row r="3093" spans="1:9">
      <c r="A3093" s="20">
        <v>41768</v>
      </c>
      <c r="B3093" s="35" t="s">
        <v>375</v>
      </c>
      <c r="C3093" s="90">
        <f t="shared" si="144"/>
        <v>87.318695292604659</v>
      </c>
      <c r="D3093" s="90">
        <f t="shared" si="145"/>
        <v>3.8041518976558168</v>
      </c>
      <c r="E3093" s="90">
        <f t="shared" si="146"/>
        <v>83.514543394948845</v>
      </c>
      <c r="F3093" s="50">
        <f>'貼り付けシート（日射量等）'!G3090/3.6*10^3</f>
        <v>8.3333333333333339</v>
      </c>
      <c r="G3093" s="50">
        <f>'貼り付けシート（日射量等）'!H3090/3.6*10^3</f>
        <v>86.111111111111114</v>
      </c>
      <c r="H3093" s="91">
        <f>RADIANS('貼り付けシート（日射量等）'!I3090)</f>
        <v>0.50090949532237261</v>
      </c>
      <c r="I3093" s="91">
        <f>IF('貼り付けシート（日射量等）'!J3090&lt;0,RADIANS(360+('貼り付けシート（日射量等）'!J3090)),RADIANS('貼り付けシート（日射量等）'!J3090))</f>
        <v>1.5533430342749532</v>
      </c>
    </row>
    <row r="3094" spans="1:9">
      <c r="A3094" s="20">
        <v>41768</v>
      </c>
      <c r="B3094" s="35" t="s">
        <v>376</v>
      </c>
      <c r="C3094" s="90">
        <f t="shared" si="144"/>
        <v>45.661455756271259</v>
      </c>
      <c r="D3094" s="90">
        <f t="shared" si="145"/>
        <v>2.5571752943621808</v>
      </c>
      <c r="E3094" s="90">
        <f t="shared" si="146"/>
        <v>43.104280461909077</v>
      </c>
      <c r="F3094" s="50">
        <f>'貼り付けシート（日射量等）'!G3091/3.6*10^3</f>
        <v>11.111111111111111</v>
      </c>
      <c r="G3094" s="50">
        <f>'貼り付けシート（日射量等）'!H3091/3.6*10^3</f>
        <v>44.444444444444443</v>
      </c>
      <c r="H3094" s="91">
        <f>RADIANS('貼り付けシート（日射量等）'!I3091)</f>
        <v>0.30019663134302466</v>
      </c>
      <c r="I3094" s="91">
        <f>IF('貼り付けシート（日射量等）'!J3091&lt;0,RADIANS(360+('貼り付けシート（日射量等）'!J3091)),RADIANS('貼り付けシート（日射量等）'!J3091))</f>
        <v>1.7174039839624204</v>
      </c>
    </row>
    <row r="3095" spans="1:9">
      <c r="A3095" s="20">
        <v>41768</v>
      </c>
      <c r="B3095" s="35" t="s">
        <v>377</v>
      </c>
      <c r="C3095" s="90">
        <f t="shared" si="144"/>
        <v>18.858122702085222</v>
      </c>
      <c r="D3095" s="90">
        <f t="shared" si="145"/>
        <v>-4.6852341691845663E-2</v>
      </c>
      <c r="E3095" s="90">
        <f t="shared" si="146"/>
        <v>18.858122702085222</v>
      </c>
      <c r="F3095" s="50">
        <f>'貼り付けシート（日射量等）'!G3092/3.6*10^3</f>
        <v>19.444444444444446</v>
      </c>
      <c r="G3095" s="50">
        <f>'貼り付けシート（日射量等）'!H3092/3.6*10^3</f>
        <v>19.444444444444446</v>
      </c>
      <c r="H3095" s="91">
        <f>RADIANS('貼り付けシート（日射量等）'!I3092)</f>
        <v>0.1064650843716541</v>
      </c>
      <c r="I3095" s="91">
        <f>IF('貼り付けシート（日射量等）'!J3092&lt;0,RADIANS(360+('貼り付けシート（日射量等）'!J3092)),RADIANS('貼り付けシート（日射量等）'!J3092))</f>
        <v>1.8762289458939043</v>
      </c>
    </row>
    <row r="3096" spans="1:9">
      <c r="A3096" s="20">
        <v>41768</v>
      </c>
      <c r="B3096" s="35" t="s">
        <v>378</v>
      </c>
      <c r="C3096" s="90">
        <f t="shared" si="144"/>
        <v>0</v>
      </c>
      <c r="D3096" s="90">
        <f t="shared" si="145"/>
        <v>0</v>
      </c>
      <c r="E3096" s="90">
        <f t="shared" si="146"/>
        <v>0</v>
      </c>
      <c r="F3096" s="50">
        <f>'貼り付けシート（日射量等）'!G3093/3.6*10^3</f>
        <v>0</v>
      </c>
      <c r="G3096" s="50">
        <f>'貼り付けシート（日射量等）'!H3093/3.6*10^3</f>
        <v>0</v>
      </c>
      <c r="H3096" s="91">
        <f>RADIANS('貼り付けシート（日射量等）'!I3093)</f>
        <v>0</v>
      </c>
      <c r="I3096" s="91">
        <f>IF('貼り付けシート（日射量等）'!J3093&lt;0,RADIANS(360+('貼り付けシート（日射量等）'!J3093)),RADIANS('貼り付けシート（日射量等）'!J3093))</f>
        <v>0</v>
      </c>
    </row>
    <row r="3097" spans="1:9">
      <c r="A3097" s="20">
        <v>41768</v>
      </c>
      <c r="B3097" s="35" t="s">
        <v>379</v>
      </c>
      <c r="C3097" s="90">
        <f t="shared" si="144"/>
        <v>0</v>
      </c>
      <c r="D3097" s="90">
        <f t="shared" si="145"/>
        <v>0</v>
      </c>
      <c r="E3097" s="90">
        <f t="shared" si="146"/>
        <v>0</v>
      </c>
      <c r="F3097" s="50">
        <f>'貼り付けシート（日射量等）'!G3094/3.6*10^3</f>
        <v>0</v>
      </c>
      <c r="G3097" s="50">
        <f>'貼り付けシート（日射量等）'!H3094/3.6*10^3</f>
        <v>0</v>
      </c>
      <c r="H3097" s="91">
        <f>RADIANS('貼り付けシート（日射量等）'!I3094)</f>
        <v>0</v>
      </c>
      <c r="I3097" s="91">
        <f>IF('貼り付けシート（日射量等）'!J3094&lt;0,RADIANS(360+('貼り付けシート（日射量等）'!J3094)),RADIANS('貼り付けシート（日射量等）'!J3094))</f>
        <v>0</v>
      </c>
    </row>
    <row r="3098" spans="1:9">
      <c r="A3098" s="20">
        <v>41768</v>
      </c>
      <c r="B3098" s="35" t="s">
        <v>380</v>
      </c>
      <c r="C3098" s="90">
        <f t="shared" si="144"/>
        <v>0</v>
      </c>
      <c r="D3098" s="90">
        <f t="shared" si="145"/>
        <v>0</v>
      </c>
      <c r="E3098" s="90">
        <f t="shared" si="146"/>
        <v>0</v>
      </c>
      <c r="F3098" s="50">
        <f>'貼り付けシート（日射量等）'!G3095/3.6*10^3</f>
        <v>0</v>
      </c>
      <c r="G3098" s="50">
        <f>'貼り付けシート（日射量等）'!H3095/3.6*10^3</f>
        <v>0</v>
      </c>
      <c r="H3098" s="91">
        <f>RADIANS('貼り付けシート（日射量等）'!I3095)</f>
        <v>0</v>
      </c>
      <c r="I3098" s="91">
        <f>IF('貼り付けシート（日射量等）'!J3095&lt;0,RADIANS(360+('貼り付けシート（日射量等）'!J3095)),RADIANS('貼り付けシート（日射量等）'!J3095))</f>
        <v>0</v>
      </c>
    </row>
    <row r="3099" spans="1:9">
      <c r="A3099" s="20">
        <v>41768</v>
      </c>
      <c r="B3099" s="35" t="s">
        <v>381</v>
      </c>
      <c r="C3099" s="90">
        <f t="shared" si="144"/>
        <v>0</v>
      </c>
      <c r="D3099" s="90">
        <f t="shared" si="145"/>
        <v>0</v>
      </c>
      <c r="E3099" s="90">
        <f t="shared" si="146"/>
        <v>0</v>
      </c>
      <c r="F3099" s="50">
        <f>'貼り付けシート（日射量等）'!G3096/3.6*10^3</f>
        <v>0</v>
      </c>
      <c r="G3099" s="50">
        <f>'貼り付けシート（日射量等）'!H3096/3.6*10^3</f>
        <v>0</v>
      </c>
      <c r="H3099" s="91">
        <f>RADIANS('貼り付けシート（日射量等）'!I3096)</f>
        <v>0</v>
      </c>
      <c r="I3099" s="91">
        <f>IF('貼り付けシート（日射量等）'!J3096&lt;0,RADIANS(360+('貼り付けシート（日射量等）'!J3096)),RADIANS('貼り付けシート（日射量等）'!J3096))</f>
        <v>0</v>
      </c>
    </row>
    <row r="3100" spans="1:9">
      <c r="A3100" s="20">
        <v>41768</v>
      </c>
      <c r="B3100" s="35" t="s">
        <v>382</v>
      </c>
      <c r="C3100" s="90">
        <f t="shared" si="144"/>
        <v>0</v>
      </c>
      <c r="D3100" s="90">
        <f t="shared" si="145"/>
        <v>0</v>
      </c>
      <c r="E3100" s="90">
        <f t="shared" si="146"/>
        <v>0</v>
      </c>
      <c r="F3100" s="50">
        <f>'貼り付けシート（日射量等）'!G3097/3.6*10^3</f>
        <v>0</v>
      </c>
      <c r="G3100" s="50">
        <f>'貼り付けシート（日射量等）'!H3097/3.6*10^3</f>
        <v>0</v>
      </c>
      <c r="H3100" s="91">
        <f>RADIANS('貼り付けシート（日射量等）'!I3097)</f>
        <v>0</v>
      </c>
      <c r="I3100" s="91">
        <f>IF('貼り付けシート（日射量等）'!J3097&lt;0,RADIANS(360+('貼り付けシート（日射量等）'!J3097)),RADIANS('貼り付けシート（日射量等）'!J3097))</f>
        <v>0</v>
      </c>
    </row>
    <row r="3101" spans="1:9">
      <c r="A3101" s="20">
        <v>41768</v>
      </c>
      <c r="B3101" s="35" t="s">
        <v>383</v>
      </c>
      <c r="C3101" s="90">
        <f t="shared" si="144"/>
        <v>0</v>
      </c>
      <c r="D3101" s="90">
        <f t="shared" si="145"/>
        <v>0</v>
      </c>
      <c r="E3101" s="90">
        <f t="shared" si="146"/>
        <v>0</v>
      </c>
      <c r="F3101" s="50">
        <f>'貼り付けシート（日射量等）'!G3098/3.6*10^3</f>
        <v>0</v>
      </c>
      <c r="G3101" s="50">
        <f>'貼り付けシート（日射量等）'!H3098/3.6*10^3</f>
        <v>0</v>
      </c>
      <c r="H3101" s="91">
        <f>RADIANS('貼り付けシート（日射量等）'!I3098)</f>
        <v>0</v>
      </c>
      <c r="I3101" s="91">
        <f>IF('貼り付けシート（日射量等）'!J3098&lt;0,RADIANS(360+('貼り付けシート（日射量等）'!J3098)),RADIANS('貼り付けシート（日射量等）'!J3098))</f>
        <v>0</v>
      </c>
    </row>
    <row r="3102" spans="1:9">
      <c r="A3102" s="20">
        <v>41769</v>
      </c>
      <c r="B3102" s="35" t="s">
        <v>360</v>
      </c>
      <c r="C3102" s="90">
        <f t="shared" si="144"/>
        <v>0</v>
      </c>
      <c r="D3102" s="90">
        <f t="shared" si="145"/>
        <v>0</v>
      </c>
      <c r="E3102" s="90">
        <f t="shared" si="146"/>
        <v>0</v>
      </c>
      <c r="F3102" s="50">
        <f>'貼り付けシート（日射量等）'!G3099/3.6*10^3</f>
        <v>0</v>
      </c>
      <c r="G3102" s="50">
        <f>'貼り付けシート（日射量等）'!H3099/3.6*10^3</f>
        <v>0</v>
      </c>
      <c r="H3102" s="91">
        <f>RADIANS('貼り付けシート（日射量等）'!I3099)</f>
        <v>0</v>
      </c>
      <c r="I3102" s="91">
        <f>IF('貼り付けシート（日射量等）'!J3099&lt;0,RADIANS(360+('貼り付けシート（日射量等）'!J3099)),RADIANS('貼り付けシート（日射量等）'!J3099))</f>
        <v>0</v>
      </c>
    </row>
    <row r="3103" spans="1:9">
      <c r="A3103" s="20">
        <v>41769</v>
      </c>
      <c r="B3103" s="35" t="s">
        <v>361</v>
      </c>
      <c r="C3103" s="90">
        <f t="shared" si="144"/>
        <v>0</v>
      </c>
      <c r="D3103" s="90">
        <f t="shared" si="145"/>
        <v>0</v>
      </c>
      <c r="E3103" s="90">
        <f t="shared" si="146"/>
        <v>0</v>
      </c>
      <c r="F3103" s="50">
        <f>'貼り付けシート（日射量等）'!G3100/3.6*10^3</f>
        <v>0</v>
      </c>
      <c r="G3103" s="50">
        <f>'貼り付けシート（日射量等）'!H3100/3.6*10^3</f>
        <v>0</v>
      </c>
      <c r="H3103" s="91">
        <f>RADIANS('貼り付けシート（日射量等）'!I3100)</f>
        <v>0</v>
      </c>
      <c r="I3103" s="91">
        <f>IF('貼り付けシート（日射量等）'!J3100&lt;0,RADIANS(360+('貼り付けシート（日射量等）'!J3100)),RADIANS('貼り付けシート（日射量等）'!J3100))</f>
        <v>0</v>
      </c>
    </row>
    <row r="3104" spans="1:9">
      <c r="A3104" s="20">
        <v>41769</v>
      </c>
      <c r="B3104" s="35" t="s">
        <v>362</v>
      </c>
      <c r="C3104" s="90">
        <f t="shared" si="144"/>
        <v>0</v>
      </c>
      <c r="D3104" s="90">
        <f t="shared" si="145"/>
        <v>0</v>
      </c>
      <c r="E3104" s="90">
        <f t="shared" si="146"/>
        <v>0</v>
      </c>
      <c r="F3104" s="50">
        <f>'貼り付けシート（日射量等）'!G3101/3.6*10^3</f>
        <v>0</v>
      </c>
      <c r="G3104" s="50">
        <f>'貼り付けシート（日射量等）'!H3101/3.6*10^3</f>
        <v>0</v>
      </c>
      <c r="H3104" s="91">
        <f>RADIANS('貼り付けシート（日射量等）'!I3101)</f>
        <v>0</v>
      </c>
      <c r="I3104" s="91">
        <f>IF('貼り付けシート（日射量等）'!J3101&lt;0,RADIANS(360+('貼り付けシート（日射量等）'!J3101)),RADIANS('貼り付けシート（日射量等）'!J3101))</f>
        <v>0</v>
      </c>
    </row>
    <row r="3105" spans="1:9">
      <c r="A3105" s="20">
        <v>41769</v>
      </c>
      <c r="B3105" s="35" t="s">
        <v>363</v>
      </c>
      <c r="C3105" s="90">
        <f t="shared" si="144"/>
        <v>0</v>
      </c>
      <c r="D3105" s="90">
        <f t="shared" si="145"/>
        <v>0</v>
      </c>
      <c r="E3105" s="90">
        <f t="shared" si="146"/>
        <v>0</v>
      </c>
      <c r="F3105" s="50">
        <f>'貼り付けシート（日射量等）'!G3102/3.6*10^3</f>
        <v>0</v>
      </c>
      <c r="G3105" s="50">
        <f>'貼り付けシート（日射量等）'!H3102/3.6*10^3</f>
        <v>0</v>
      </c>
      <c r="H3105" s="91">
        <f>RADIANS('貼り付けシート（日射量等）'!I3102)</f>
        <v>0</v>
      </c>
      <c r="I3105" s="91">
        <f>IF('貼り付けシート（日射量等）'!J3102&lt;0,RADIANS(360+('貼り付けシート（日射量等）'!J3102)),RADIANS('貼り付けシート（日射量等）'!J3102))</f>
        <v>0</v>
      </c>
    </row>
    <row r="3106" spans="1:9">
      <c r="A3106" s="20">
        <v>41769</v>
      </c>
      <c r="B3106" s="35" t="s">
        <v>364</v>
      </c>
      <c r="C3106" s="90">
        <f t="shared" si="144"/>
        <v>8.0820525866079524</v>
      </c>
      <c r="D3106" s="90">
        <f t="shared" si="145"/>
        <v>-7.1357402404720174E-2</v>
      </c>
      <c r="E3106" s="90">
        <f t="shared" si="146"/>
        <v>8.0820525866079524</v>
      </c>
      <c r="F3106" s="50">
        <f>'貼り付けシート（日射量等）'!G3103/3.6*10^3</f>
        <v>2.7777777777777777</v>
      </c>
      <c r="G3106" s="50">
        <f>'貼り付けシート（日射量等）'!H3103/3.6*10^3</f>
        <v>8.3333333333333339</v>
      </c>
      <c r="H3106" s="91">
        <f>RADIANS('貼り付けシート（日射量等）'!I3103)</f>
        <v>8.9011791851710806E-2</v>
      </c>
      <c r="I3106" s="91">
        <f>IF('貼り付けシート（日射量等）'!J3103&lt;0,RADIANS(360+('貼り付けシート（日射量等）'!J3103)),RADIANS('貼り付けシート（日射量等）'!J3103))</f>
        <v>4.3860124102617499</v>
      </c>
    </row>
    <row r="3107" spans="1:9">
      <c r="A3107" s="20">
        <v>41769</v>
      </c>
      <c r="B3107" s="35" t="s">
        <v>365</v>
      </c>
      <c r="C3107" s="90">
        <f t="shared" si="144"/>
        <v>30.798413955811565</v>
      </c>
      <c r="D3107" s="90">
        <f t="shared" si="145"/>
        <v>1.1642211382490761</v>
      </c>
      <c r="E3107" s="90">
        <f t="shared" si="146"/>
        <v>29.634192817562489</v>
      </c>
      <c r="F3107" s="50">
        <f>'貼り付けシート（日射量等）'!G3104/3.6*10^3</f>
        <v>5.5555555555555554</v>
      </c>
      <c r="G3107" s="50">
        <f>'貼り付けシート（日射量等）'!H3104/3.6*10^3</f>
        <v>30.555555555555554</v>
      </c>
      <c r="H3107" s="91">
        <f>RADIANS('貼り付けシート（日射量等）'!I3104)</f>
        <v>0.28448866807507572</v>
      </c>
      <c r="I3107" s="91">
        <f>IF('貼り付けシート（日射量等）'!J3104&lt;0,RADIANS(360+('貼り付けシート（日射量等）'!J3104)),RADIANS('貼り付けシート（日射量等）'!J3104))</f>
        <v>4.5465827014452289</v>
      </c>
    </row>
    <row r="3108" spans="1:9">
      <c r="A3108" s="20">
        <v>41769</v>
      </c>
      <c r="B3108" s="35" t="s">
        <v>366</v>
      </c>
      <c r="C3108" s="90">
        <f t="shared" si="144"/>
        <v>82.968192699078088</v>
      </c>
      <c r="D3108" s="90">
        <f t="shared" si="145"/>
        <v>4.8416843618679</v>
      </c>
      <c r="E3108" s="90">
        <f t="shared" si="146"/>
        <v>78.126508337210183</v>
      </c>
      <c r="F3108" s="50">
        <f>'貼り付けシート（日射量等）'!G3105/3.6*10^3</f>
        <v>11.111111111111111</v>
      </c>
      <c r="G3108" s="50">
        <f>'貼り付けシート（日射量等）'!H3105/3.6*10^3</f>
        <v>80.555555555555543</v>
      </c>
      <c r="H3108" s="91">
        <f>RADIANS('貼り付けシート（日射量等）'!I3105)</f>
        <v>0.48345620280242929</v>
      </c>
      <c r="I3108" s="91">
        <f>IF('貼り付けシート（日射量等）'!J3105&lt;0,RADIANS(360+('貼り付けシート（日射量等）'!J3105)),RADIANS('貼り付けシート（日射量等）'!J3105))</f>
        <v>4.7088983218807012</v>
      </c>
    </row>
    <row r="3109" spans="1:9">
      <c r="A3109" s="20">
        <v>41769</v>
      </c>
      <c r="B3109" s="35" t="s">
        <v>367</v>
      </c>
      <c r="C3109" s="90">
        <f t="shared" si="144"/>
        <v>114.0082956532018</v>
      </c>
      <c r="D3109" s="90">
        <f t="shared" si="145"/>
        <v>3.5535769695598147</v>
      </c>
      <c r="E3109" s="90">
        <f t="shared" si="146"/>
        <v>110.45471868364199</v>
      </c>
      <c r="F3109" s="50">
        <f>'貼り付けシート（日射量等）'!G3106/3.6*10^3</f>
        <v>5.5555555555555554</v>
      </c>
      <c r="G3109" s="50">
        <f>'貼り付けシート（日射量等）'!H3106/3.6*10^3</f>
        <v>113.88888888888887</v>
      </c>
      <c r="H3109" s="91">
        <f>RADIANS('貼り付けシート（日射量等）'!I3106)</f>
        <v>0.68242373752978291</v>
      </c>
      <c r="I3109" s="91">
        <f>IF('貼り付けシート（日射量等）'!J3106&lt;0,RADIANS(360+('貼り付けシート（日射量等）'!J3106)),RADIANS('貼り付けシート（日射量等）'!J3106))</f>
        <v>4.8904125640881109</v>
      </c>
    </row>
    <row r="3110" spans="1:9">
      <c r="A3110" s="20">
        <v>41769</v>
      </c>
      <c r="B3110" s="35" t="s">
        <v>368</v>
      </c>
      <c r="C3110" s="90">
        <f t="shared" si="144"/>
        <v>151.74930414193406</v>
      </c>
      <c r="D3110" s="90">
        <f t="shared" si="145"/>
        <v>8.9663751118602182</v>
      </c>
      <c r="E3110" s="90">
        <f t="shared" si="146"/>
        <v>142.78292903007383</v>
      </c>
      <c r="F3110" s="50">
        <f>'貼り付けシート（日射量等）'!G3107/3.6*10^3</f>
        <v>11.111111111111111</v>
      </c>
      <c r="G3110" s="50">
        <f>'貼り付けシート（日射量等）'!H3107/3.6*10^3</f>
        <v>147.22222222222223</v>
      </c>
      <c r="H3110" s="91">
        <f>RADIANS('貼り付けシート（日射量等）'!I3107)</f>
        <v>0.8744099552491591</v>
      </c>
      <c r="I3110" s="91">
        <f>IF('貼り付けシート（日射量等）'!J3107&lt;0,RADIANS(360+('貼り付けシート（日射量等）'!J3107)),RADIANS('貼り付けシート（日射量等）'!J3107))</f>
        <v>5.1155600375953805</v>
      </c>
    </row>
    <row r="3111" spans="1:9">
      <c r="A3111" s="20">
        <v>41769</v>
      </c>
      <c r="B3111" s="35" t="s">
        <v>369</v>
      </c>
      <c r="C3111" s="90">
        <f t="shared" si="144"/>
        <v>233.77577737770881</v>
      </c>
      <c r="D3111" s="90">
        <f t="shared" si="145"/>
        <v>12.86634001042483</v>
      </c>
      <c r="E3111" s="90">
        <f t="shared" si="146"/>
        <v>220.90943736728397</v>
      </c>
      <c r="F3111" s="50">
        <f>'貼り付けシート（日射量等）'!G3108/3.6*10^3</f>
        <v>13.888888888888889</v>
      </c>
      <c r="G3111" s="50">
        <f>'貼り付けシート（日射量等）'!H3108/3.6*10^3</f>
        <v>227.77777777777774</v>
      </c>
      <c r="H3111" s="91">
        <f>RADIANS('貼り付けシート（日射量等）'!I3108)</f>
        <v>1.043706892692609</v>
      </c>
      <c r="I3111" s="91">
        <f>IF('貼り付けシート（日射量等）'!J3108&lt;0,RADIANS(360+('貼り付けシート（日射量等）'!J3108)),RADIANS('貼り付けシート（日射量等）'!J3108))</f>
        <v>5.4384459492143309</v>
      </c>
    </row>
    <row r="3112" spans="1:9">
      <c r="A3112" s="20">
        <v>41769</v>
      </c>
      <c r="B3112" s="35" t="s">
        <v>370</v>
      </c>
      <c r="C3112" s="90">
        <f t="shared" si="144"/>
        <v>250.81946995913853</v>
      </c>
      <c r="D3112" s="90">
        <f t="shared" si="145"/>
        <v>13.74592741863863</v>
      </c>
      <c r="E3112" s="90">
        <f t="shared" si="146"/>
        <v>237.07354254049991</v>
      </c>
      <c r="F3112" s="50">
        <f>'貼り付けシート（日射量等）'!G3109/3.6*10^3</f>
        <v>13.888888888888889</v>
      </c>
      <c r="G3112" s="50">
        <f>'貼り付けシート（日射量等）'!H3109/3.6*10^3</f>
        <v>244.44444444444443</v>
      </c>
      <c r="H3112" s="91">
        <f>RADIANS('貼り付けシート（日射量等）'!I3109)</f>
        <v>1.1571532940722404</v>
      </c>
      <c r="I3112" s="91">
        <f>IF('貼り付けシート（日射量等）'!J3109&lt;0,RADIANS(360+('貼り付けシート（日射量等）'!J3109)),RADIANS('貼り付けシート（日射量等）'!J3109))</f>
        <v>5.9358647860327149</v>
      </c>
    </row>
    <row r="3113" spans="1:9">
      <c r="A3113" s="20">
        <v>41769</v>
      </c>
      <c r="B3113" s="35" t="s">
        <v>371</v>
      </c>
      <c r="C3113" s="90">
        <f t="shared" si="144"/>
        <v>253.55697155274888</v>
      </c>
      <c r="D3113" s="90">
        <f t="shared" si="145"/>
        <v>13.789411483379631</v>
      </c>
      <c r="E3113" s="90">
        <f t="shared" si="146"/>
        <v>239.76756006936924</v>
      </c>
      <c r="F3113" s="50">
        <f>'貼り付けシート（日射量等）'!G3110/3.6*10^3</f>
        <v>13.888888888888889</v>
      </c>
      <c r="G3113" s="50">
        <f>'貼り付けシート（日射量等）'!H3110/3.6*10^3</f>
        <v>247.22222222222223</v>
      </c>
      <c r="H3113" s="91">
        <f>RADIANS('貼り付けシート（日射量等）'!I3110)</f>
        <v>1.1641346110802178</v>
      </c>
      <c r="I3113" s="91">
        <f>IF('貼り付けシート（日射量等）'!J3110&lt;0,RADIANS(360+('貼り付けシート（日射量等）'!J3110)),RADIANS('貼り付けシート（日射量等）'!J3110))</f>
        <v>0.28623399732707</v>
      </c>
    </row>
    <row r="3114" spans="1:9">
      <c r="A3114" s="20">
        <v>41769</v>
      </c>
      <c r="B3114" s="35" t="s">
        <v>372</v>
      </c>
      <c r="C3114" s="90">
        <f t="shared" si="144"/>
        <v>233.99339538176562</v>
      </c>
      <c r="D3114" s="90">
        <f t="shared" si="145"/>
        <v>10.389940485612287</v>
      </c>
      <c r="E3114" s="90">
        <f t="shared" si="146"/>
        <v>223.60345489615332</v>
      </c>
      <c r="F3114" s="50">
        <f>'貼り付けシート（日射量等）'!G3111/3.6*10^3</f>
        <v>11.111111111111111</v>
      </c>
      <c r="G3114" s="50">
        <f>'貼り付けシート（日射量等）'!H3111/3.6*10^3</f>
        <v>230.55555555555554</v>
      </c>
      <c r="H3114" s="91">
        <f>RADIANS('貼り付けシート（日射量等）'!I3111)</f>
        <v>1.0576695267085636</v>
      </c>
      <c r="I3114" s="91">
        <f>IF('貼り付けシート（日射量等）'!J3111&lt;0,RADIANS(360+('貼り付けシート（日射量等）'!J3111)),RADIANS('貼り付けシート（日射量等）'!J3111))</f>
        <v>0.80459678516938593</v>
      </c>
    </row>
    <row r="3115" spans="1:9">
      <c r="A3115" s="20">
        <v>41769</v>
      </c>
      <c r="B3115" s="35" t="s">
        <v>373</v>
      </c>
      <c r="C3115" s="90">
        <f t="shared" si="144"/>
        <v>202.25983491288034</v>
      </c>
      <c r="D3115" s="90">
        <f t="shared" si="145"/>
        <v>13.678607892028131</v>
      </c>
      <c r="E3115" s="90">
        <f t="shared" si="146"/>
        <v>188.5812270208522</v>
      </c>
      <c r="F3115" s="50">
        <f>'貼り付けシート（日射量等）'!G3112/3.6*10^3</f>
        <v>16.666666666666668</v>
      </c>
      <c r="G3115" s="50">
        <f>'貼り付けシート（日射量等）'!H3112/3.6*10^3</f>
        <v>194.44444444444443</v>
      </c>
      <c r="H3115" s="91">
        <f>RADIANS('貼り付けシート（日射量等）'!I3112)</f>
        <v>0.89186324776910242</v>
      </c>
      <c r="I3115" s="91">
        <f>IF('貼り付けシート（日射量等）'!J3112&lt;0,RADIANS(360+('貼り付けシート（日射量等）'!J3112)),RADIANS('貼り付けシート（日射量等）'!J3112))</f>
        <v>1.1414453308042916</v>
      </c>
    </row>
    <row r="3116" spans="1:9">
      <c r="A3116" s="20">
        <v>41769</v>
      </c>
      <c r="B3116" s="35" t="s">
        <v>374</v>
      </c>
      <c r="C3116" s="90">
        <f t="shared" si="144"/>
        <v>122.19076876012306</v>
      </c>
      <c r="D3116" s="90">
        <f t="shared" si="145"/>
        <v>3.6539974898731016</v>
      </c>
      <c r="E3116" s="90">
        <f t="shared" si="146"/>
        <v>118.53677127024996</v>
      </c>
      <c r="F3116" s="50">
        <f>'貼り付けシート（日射量等）'!G3113/3.6*10^3</f>
        <v>5.5555555555555554</v>
      </c>
      <c r="G3116" s="50">
        <f>'貼り付けシート（日射量等）'!H3113/3.6*10^3</f>
        <v>122.22222222222221</v>
      </c>
      <c r="H3116" s="91">
        <f>RADIANS('貼り付けシート（日射量等）'!I3113)</f>
        <v>0.70162235930172057</v>
      </c>
      <c r="I3116" s="91">
        <f>IF('貼り付けシート（日射量等）'!J3113&lt;0,RADIANS(360+('貼り付けシート（日射量等）'!J3113)),RADIANS('貼り付けシート（日射量等）'!J3113))</f>
        <v>1.3735741213195374</v>
      </c>
    </row>
    <row r="3117" spans="1:9">
      <c r="A3117" s="20">
        <v>41769</v>
      </c>
      <c r="B3117" s="35" t="s">
        <v>375</v>
      </c>
      <c r="C3117" s="90">
        <f t="shared" si="144"/>
        <v>81.933883678843912</v>
      </c>
      <c r="D3117" s="90">
        <f t="shared" si="145"/>
        <v>3.8073753416337235</v>
      </c>
      <c r="E3117" s="90">
        <f t="shared" si="146"/>
        <v>78.126508337210183</v>
      </c>
      <c r="F3117" s="50">
        <f>'貼り付けシート（日射量等）'!G3114/3.6*10^3</f>
        <v>8.3333333333333339</v>
      </c>
      <c r="G3117" s="50">
        <f>'貼り付けシート（日射量等）'!H3114/3.6*10^3</f>
        <v>80.555555555555543</v>
      </c>
      <c r="H3117" s="91">
        <f>RADIANS('貼り付けシート（日射量等）'!I3114)</f>
        <v>0.50265482457436694</v>
      </c>
      <c r="I3117" s="91">
        <f>IF('貼り付けシート（日射量等）'!J3114&lt;0,RADIANS(360+('貼り付けシート（日射量等）'!J3114)),RADIANS('貼り付けシート（日射量等）'!J3114))</f>
        <v>1.5568336927789419</v>
      </c>
    </row>
    <row r="3118" spans="1:9">
      <c r="A3118" s="20">
        <v>41769</v>
      </c>
      <c r="B3118" s="35" t="s">
        <v>376</v>
      </c>
      <c r="C3118" s="90">
        <f t="shared" si="144"/>
        <v>51.072345112936922</v>
      </c>
      <c r="D3118" s="90">
        <f t="shared" si="145"/>
        <v>2.5800295932892161</v>
      </c>
      <c r="E3118" s="90">
        <f t="shared" si="146"/>
        <v>48.492315519647704</v>
      </c>
      <c r="F3118" s="50">
        <f>'貼り付けシート（日射量等）'!G3115/3.6*10^3</f>
        <v>11.111111111111111</v>
      </c>
      <c r="G3118" s="50">
        <f>'貼り付けシート（日射量等）'!H3115/3.6*10^3</f>
        <v>49.999999999999993</v>
      </c>
      <c r="H3118" s="91">
        <f>RADIANS('貼り付けシート（日射量等）'!I3115)</f>
        <v>0.30368728984701332</v>
      </c>
      <c r="I3118" s="91">
        <f>IF('貼り付けシート（日射量等）'!J3115&lt;0,RADIANS(360+('貼り付けシート（日射量等）'!J3115)),RADIANS('貼り付けシート（日射量等）'!J3115))</f>
        <v>1.7208946424664089</v>
      </c>
    </row>
    <row r="3119" spans="1:9">
      <c r="A3119" s="20">
        <v>41769</v>
      </c>
      <c r="B3119" s="35" t="s">
        <v>377</v>
      </c>
      <c r="C3119" s="90">
        <f t="shared" si="144"/>
        <v>13.470087644346586</v>
      </c>
      <c r="D3119" s="90">
        <f t="shared" si="145"/>
        <v>-1.0505660745515098E-2</v>
      </c>
      <c r="E3119" s="90">
        <f t="shared" si="146"/>
        <v>13.470087644346586</v>
      </c>
      <c r="F3119" s="50">
        <f>'貼り付けシート（日射量等）'!G3116/3.6*10^3</f>
        <v>5.5555555555555554</v>
      </c>
      <c r="G3119" s="50">
        <f>'貼り付けシート（日射量等）'!H3116/3.6*10^3</f>
        <v>13.888888888888889</v>
      </c>
      <c r="H3119" s="91">
        <f>RADIANS('貼り付けシート（日射量等）'!I3116)</f>
        <v>0.10821041362364843</v>
      </c>
      <c r="I3119" s="91">
        <f>IF('貼り付けシート（日射量等）'!J3116&lt;0,RADIANS(360+('貼り付けシート（日射量等）'!J3116)),RADIANS('貼り付けシート（日射量等）'!J3116))</f>
        <v>1.879719604397893</v>
      </c>
    </row>
    <row r="3120" spans="1:9">
      <c r="A3120" s="20">
        <v>41769</v>
      </c>
      <c r="B3120" s="35" t="s">
        <v>378</v>
      </c>
      <c r="C3120" s="90">
        <f t="shared" si="144"/>
        <v>0</v>
      </c>
      <c r="D3120" s="90">
        <f t="shared" si="145"/>
        <v>0</v>
      </c>
      <c r="E3120" s="90">
        <f t="shared" si="146"/>
        <v>0</v>
      </c>
      <c r="F3120" s="50">
        <f>'貼り付けシート（日射量等）'!G3117/3.6*10^3</f>
        <v>0</v>
      </c>
      <c r="G3120" s="50">
        <f>'貼り付けシート（日射量等）'!H3117/3.6*10^3</f>
        <v>0</v>
      </c>
      <c r="H3120" s="91">
        <f>RADIANS('貼り付けシート（日射量等）'!I3117)</f>
        <v>0</v>
      </c>
      <c r="I3120" s="91">
        <f>IF('貼り付けシート（日射量等）'!J3117&lt;0,RADIANS(360+('貼り付けシート（日射量等）'!J3117)),RADIANS('貼り付けシート（日射量等）'!J3117))</f>
        <v>0</v>
      </c>
    </row>
    <row r="3121" spans="1:9">
      <c r="A3121" s="20">
        <v>41769</v>
      </c>
      <c r="B3121" s="35" t="s">
        <v>379</v>
      </c>
      <c r="C3121" s="90">
        <f t="shared" si="144"/>
        <v>0</v>
      </c>
      <c r="D3121" s="90">
        <f t="shared" si="145"/>
        <v>0</v>
      </c>
      <c r="E3121" s="90">
        <f t="shared" si="146"/>
        <v>0</v>
      </c>
      <c r="F3121" s="50">
        <f>'貼り付けシート（日射量等）'!G3118/3.6*10^3</f>
        <v>0</v>
      </c>
      <c r="G3121" s="50">
        <f>'貼り付けシート（日射量等）'!H3118/3.6*10^3</f>
        <v>0</v>
      </c>
      <c r="H3121" s="91">
        <f>RADIANS('貼り付けシート（日射量等）'!I3118)</f>
        <v>0</v>
      </c>
      <c r="I3121" s="91">
        <f>IF('貼り付けシート（日射量等）'!J3118&lt;0,RADIANS(360+('貼り付けシート（日射量等）'!J3118)),RADIANS('貼り付けシート（日射量等）'!J3118))</f>
        <v>0</v>
      </c>
    </row>
    <row r="3122" spans="1:9">
      <c r="A3122" s="20">
        <v>41769</v>
      </c>
      <c r="B3122" s="35" t="s">
        <v>380</v>
      </c>
      <c r="C3122" s="90">
        <f t="shared" si="144"/>
        <v>0</v>
      </c>
      <c r="D3122" s="90">
        <f t="shared" si="145"/>
        <v>0</v>
      </c>
      <c r="E3122" s="90">
        <f t="shared" si="146"/>
        <v>0</v>
      </c>
      <c r="F3122" s="50">
        <f>'貼り付けシート（日射量等）'!G3119/3.6*10^3</f>
        <v>0</v>
      </c>
      <c r="G3122" s="50">
        <f>'貼り付けシート（日射量等）'!H3119/3.6*10^3</f>
        <v>0</v>
      </c>
      <c r="H3122" s="91">
        <f>RADIANS('貼り付けシート（日射量等）'!I3119)</f>
        <v>0</v>
      </c>
      <c r="I3122" s="91">
        <f>IF('貼り付けシート（日射量等）'!J3119&lt;0,RADIANS(360+('貼り付けシート（日射量等）'!J3119)),RADIANS('貼り付けシート（日射量等）'!J3119))</f>
        <v>0</v>
      </c>
    </row>
    <row r="3123" spans="1:9">
      <c r="A3123" s="20">
        <v>41769</v>
      </c>
      <c r="B3123" s="35" t="s">
        <v>381</v>
      </c>
      <c r="C3123" s="90">
        <f t="shared" si="144"/>
        <v>0</v>
      </c>
      <c r="D3123" s="90">
        <f t="shared" si="145"/>
        <v>0</v>
      </c>
      <c r="E3123" s="90">
        <f t="shared" si="146"/>
        <v>0</v>
      </c>
      <c r="F3123" s="50">
        <f>'貼り付けシート（日射量等）'!G3120/3.6*10^3</f>
        <v>0</v>
      </c>
      <c r="G3123" s="50">
        <f>'貼り付けシート（日射量等）'!H3120/3.6*10^3</f>
        <v>0</v>
      </c>
      <c r="H3123" s="91">
        <f>RADIANS('貼り付けシート（日射量等）'!I3120)</f>
        <v>0</v>
      </c>
      <c r="I3123" s="91">
        <f>IF('貼り付けシート（日射量等）'!J3120&lt;0,RADIANS(360+('貼り付けシート（日射量等）'!J3120)),RADIANS('貼り付けシート（日射量等）'!J3120))</f>
        <v>0</v>
      </c>
    </row>
    <row r="3124" spans="1:9">
      <c r="A3124" s="20">
        <v>41769</v>
      </c>
      <c r="B3124" s="35" t="s">
        <v>382</v>
      </c>
      <c r="C3124" s="90">
        <f t="shared" si="144"/>
        <v>0</v>
      </c>
      <c r="D3124" s="90">
        <f t="shared" si="145"/>
        <v>0</v>
      </c>
      <c r="E3124" s="90">
        <f t="shared" si="146"/>
        <v>0</v>
      </c>
      <c r="F3124" s="50">
        <f>'貼り付けシート（日射量等）'!G3121/3.6*10^3</f>
        <v>0</v>
      </c>
      <c r="G3124" s="50">
        <f>'貼り付けシート（日射量等）'!H3121/3.6*10^3</f>
        <v>0</v>
      </c>
      <c r="H3124" s="91">
        <f>RADIANS('貼り付けシート（日射量等）'!I3121)</f>
        <v>0</v>
      </c>
      <c r="I3124" s="91">
        <f>IF('貼り付けシート（日射量等）'!J3121&lt;0,RADIANS(360+('貼り付けシート（日射量等）'!J3121)),RADIANS('貼り付けシート（日射量等）'!J3121))</f>
        <v>0</v>
      </c>
    </row>
    <row r="3125" spans="1:9">
      <c r="A3125" s="20">
        <v>41769</v>
      </c>
      <c r="B3125" s="35" t="s">
        <v>383</v>
      </c>
      <c r="C3125" s="90">
        <f t="shared" si="144"/>
        <v>0</v>
      </c>
      <c r="D3125" s="90">
        <f t="shared" si="145"/>
        <v>0</v>
      </c>
      <c r="E3125" s="90">
        <f t="shared" si="146"/>
        <v>0</v>
      </c>
      <c r="F3125" s="50">
        <f>'貼り付けシート（日射量等）'!G3122/3.6*10^3</f>
        <v>0</v>
      </c>
      <c r="G3125" s="50">
        <f>'貼り付けシート（日射量等）'!H3122/3.6*10^3</f>
        <v>0</v>
      </c>
      <c r="H3125" s="91">
        <f>RADIANS('貼り付けシート（日射量等）'!I3122)</f>
        <v>0</v>
      </c>
      <c r="I3125" s="91">
        <f>IF('貼り付けシート（日射量等）'!J3122&lt;0,RADIANS(360+('貼り付けシート（日射量等）'!J3122)),RADIANS('貼り付けシート（日射量等）'!J3122))</f>
        <v>0</v>
      </c>
    </row>
    <row r="3126" spans="1:9">
      <c r="A3126" s="20">
        <v>41770</v>
      </c>
      <c r="B3126" s="35" t="s">
        <v>360</v>
      </c>
      <c r="C3126" s="90">
        <f t="shared" si="144"/>
        <v>0</v>
      </c>
      <c r="D3126" s="90">
        <f t="shared" si="145"/>
        <v>0</v>
      </c>
      <c r="E3126" s="90">
        <f t="shared" si="146"/>
        <v>0</v>
      </c>
      <c r="F3126" s="50">
        <f>'貼り付けシート（日射量等）'!G3123/3.6*10^3</f>
        <v>0</v>
      </c>
      <c r="G3126" s="50">
        <f>'貼り付けシート（日射量等）'!H3123/3.6*10^3</f>
        <v>0</v>
      </c>
      <c r="H3126" s="91">
        <f>RADIANS('貼り付けシート（日射量等）'!I3123)</f>
        <v>0</v>
      </c>
      <c r="I3126" s="91">
        <f>IF('貼り付けシート（日射量等）'!J3123&lt;0,RADIANS(360+('貼り付けシート（日射量等）'!J3123)),RADIANS('貼り付けシート（日射量等）'!J3123))</f>
        <v>0</v>
      </c>
    </row>
    <row r="3127" spans="1:9">
      <c r="A3127" s="20">
        <v>41770</v>
      </c>
      <c r="B3127" s="35" t="s">
        <v>361</v>
      </c>
      <c r="C3127" s="90">
        <f t="shared" si="144"/>
        <v>0</v>
      </c>
      <c r="D3127" s="90">
        <f t="shared" si="145"/>
        <v>0</v>
      </c>
      <c r="E3127" s="90">
        <f t="shared" si="146"/>
        <v>0</v>
      </c>
      <c r="F3127" s="50">
        <f>'貼り付けシート（日射量等）'!G3124/3.6*10^3</f>
        <v>0</v>
      </c>
      <c r="G3127" s="50">
        <f>'貼り付けシート（日射量等）'!H3124/3.6*10^3</f>
        <v>0</v>
      </c>
      <c r="H3127" s="91">
        <f>RADIANS('貼り付けシート（日射量等）'!I3124)</f>
        <v>0</v>
      </c>
      <c r="I3127" s="91">
        <f>IF('貼り付けシート（日射量等）'!J3124&lt;0,RADIANS(360+('貼り付けシート（日射量等）'!J3124)),RADIANS('貼り付けシート（日射量等）'!J3124))</f>
        <v>0</v>
      </c>
    </row>
    <row r="3128" spans="1:9">
      <c r="A3128" s="20">
        <v>41770</v>
      </c>
      <c r="B3128" s="35" t="s">
        <v>362</v>
      </c>
      <c r="C3128" s="90">
        <f t="shared" si="144"/>
        <v>0</v>
      </c>
      <c r="D3128" s="90">
        <f t="shared" si="145"/>
        <v>0</v>
      </c>
      <c r="E3128" s="90">
        <f t="shared" si="146"/>
        <v>0</v>
      </c>
      <c r="F3128" s="50">
        <f>'貼り付けシート（日射量等）'!G3125/3.6*10^3</f>
        <v>0</v>
      </c>
      <c r="G3128" s="50">
        <f>'貼り付けシート（日射量等）'!H3125/3.6*10^3</f>
        <v>0</v>
      </c>
      <c r="H3128" s="91">
        <f>RADIANS('貼り付けシート（日射量等）'!I3125)</f>
        <v>0</v>
      </c>
      <c r="I3128" s="91">
        <f>IF('貼り付けシート（日射量等）'!J3125&lt;0,RADIANS(360+('貼り付けシート（日射量等）'!J3125)),RADIANS('貼り付けシート（日射量等）'!J3125))</f>
        <v>0</v>
      </c>
    </row>
    <row r="3129" spans="1:9">
      <c r="A3129" s="20">
        <v>41770</v>
      </c>
      <c r="B3129" s="35" t="s">
        <v>363</v>
      </c>
      <c r="C3129" s="90">
        <f t="shared" si="144"/>
        <v>0</v>
      </c>
      <c r="D3129" s="90">
        <f t="shared" si="145"/>
        <v>0</v>
      </c>
      <c r="E3129" s="90">
        <f t="shared" si="146"/>
        <v>0</v>
      </c>
      <c r="F3129" s="50">
        <f>'貼り付けシート（日射量等）'!G3126/3.6*10^3</f>
        <v>0</v>
      </c>
      <c r="G3129" s="50">
        <f>'貼り付けシート（日射量等）'!H3126/3.6*10^3</f>
        <v>0</v>
      </c>
      <c r="H3129" s="91">
        <f>RADIANS('貼り付けシート（日射量等）'!I3126)</f>
        <v>0</v>
      </c>
      <c r="I3129" s="91">
        <f>IF('貼り付けシート（日射量等）'!J3126&lt;0,RADIANS(360+('貼り付けシート（日射量等）'!J3126)),RADIANS('貼り付けシート（日射量等）'!J3126))</f>
        <v>0</v>
      </c>
    </row>
    <row r="3130" spans="1:9">
      <c r="A3130" s="20">
        <v>41770</v>
      </c>
      <c r="B3130" s="35" t="s">
        <v>364</v>
      </c>
      <c r="C3130" s="90">
        <f t="shared" si="144"/>
        <v>21.552140230954539</v>
      </c>
      <c r="D3130" s="90">
        <f t="shared" si="145"/>
        <v>-1.3062598669402605</v>
      </c>
      <c r="E3130" s="90">
        <f t="shared" si="146"/>
        <v>21.552140230954539</v>
      </c>
      <c r="F3130" s="50">
        <f>'貼り付けシート（日射量等）'!G3127/3.6*10^3</f>
        <v>55.555555555555557</v>
      </c>
      <c r="G3130" s="50">
        <f>'貼り付けシート（日射量等）'!H3127/3.6*10^3</f>
        <v>22.222222222222221</v>
      </c>
      <c r="H3130" s="91">
        <f>RADIANS('貼り付けシート（日射量等）'!I3127)</f>
        <v>9.250245035569947E-2</v>
      </c>
      <c r="I3130" s="91">
        <f>IF('貼り付けシート（日射量等）'!J3127&lt;0,RADIANS(360+('貼り付けシート（日射量等）'!J3127)),RADIANS('貼り付けシート（日射量等）'!J3127))</f>
        <v>4.3825217517577615</v>
      </c>
    </row>
    <row r="3131" spans="1:9">
      <c r="A3131" s="20">
        <v>41770</v>
      </c>
      <c r="B3131" s="35" t="s">
        <v>365</v>
      </c>
      <c r="C3131" s="90">
        <f t="shared" si="144"/>
        <v>84.406919150869271</v>
      </c>
      <c r="D3131" s="90">
        <f t="shared" si="145"/>
        <v>11.668445871397704</v>
      </c>
      <c r="E3131" s="90">
        <f t="shared" si="146"/>
        <v>72.738473279471563</v>
      </c>
      <c r="F3131" s="50">
        <f>'貼り付けシート（日射量等）'!G3128/3.6*10^3</f>
        <v>55.555555555555557</v>
      </c>
      <c r="G3131" s="50">
        <f>'貼り付けシート（日射量等）'!H3128/3.6*10^3</f>
        <v>75</v>
      </c>
      <c r="H3131" s="91">
        <f>RADIANS('貼り付けシート（日射量等）'!I3128)</f>
        <v>0.28623399732707</v>
      </c>
      <c r="I3131" s="91">
        <f>IF('貼り付けシート（日射量等）'!J3128&lt;0,RADIANS(360+('貼り付けシート（日射量等）'!J3128)),RADIANS('貼り付けシート（日射量等）'!J3128))</f>
        <v>4.5430920429412396</v>
      </c>
    </row>
    <row r="3132" spans="1:9">
      <c r="A3132" s="20">
        <v>41770</v>
      </c>
      <c r="B3132" s="35" t="s">
        <v>366</v>
      </c>
      <c r="C3132" s="90">
        <f t="shared" si="144"/>
        <v>155.02577809529086</v>
      </c>
      <c r="D3132" s="90">
        <f t="shared" si="145"/>
        <v>23.018919180694336</v>
      </c>
      <c r="E3132" s="90">
        <f t="shared" si="146"/>
        <v>132.00685891459653</v>
      </c>
      <c r="F3132" s="50">
        <f>'貼り付けシート（日射量等）'!G3129/3.6*10^3</f>
        <v>52.777777777777779</v>
      </c>
      <c r="G3132" s="50">
        <f>'貼り付けシート（日射量等）'!H3129/3.6*10^3</f>
        <v>136.11111111111109</v>
      </c>
      <c r="H3132" s="91">
        <f>RADIANS('貼り付けシート（日射量等）'!I3129)</f>
        <v>0.48520153205442362</v>
      </c>
      <c r="I3132" s="91">
        <f>IF('貼り付けシート（日射量等）'!J3129&lt;0,RADIANS(360+('貼り付けシート（日射量等）'!J3129)),RADIANS('貼り付けシート（日射量等）'!J3129))</f>
        <v>4.7054076633767128</v>
      </c>
    </row>
    <row r="3133" spans="1:9">
      <c r="A3133" s="20">
        <v>41770</v>
      </c>
      <c r="B3133" s="35" t="s">
        <v>367</v>
      </c>
      <c r="C3133" s="90">
        <f t="shared" si="144"/>
        <v>224.22395547122463</v>
      </c>
      <c r="D3133" s="90">
        <f t="shared" si="145"/>
        <v>30.254693392633815</v>
      </c>
      <c r="E3133" s="90">
        <f t="shared" si="146"/>
        <v>193.96926207859082</v>
      </c>
      <c r="F3133" s="50">
        <f>'貼り付けシート（日射量等）'!G3130/3.6*10^3</f>
        <v>47.222222222222221</v>
      </c>
      <c r="G3133" s="50">
        <f>'貼り付けシート（日射量等）'!H3130/3.6*10^3</f>
        <v>199.99999999999997</v>
      </c>
      <c r="H3133" s="91">
        <f>RADIANS('貼り付けシート（日射量等）'!I3130)</f>
        <v>0.68591439603377147</v>
      </c>
      <c r="I3133" s="91">
        <f>IF('貼り付けシート（日射量等）'!J3130&lt;0,RADIANS(360+('貼り付けシート（日射量等）'!J3130)),RADIANS('貼り付けシート（日射量等）'!J3130))</f>
        <v>4.8851765763321282</v>
      </c>
    </row>
    <row r="3134" spans="1:9">
      <c r="A3134" s="20">
        <v>41770</v>
      </c>
      <c r="B3134" s="35" t="s">
        <v>368</v>
      </c>
      <c r="C3134" s="90">
        <f t="shared" si="144"/>
        <v>688.90000807426577</v>
      </c>
      <c r="D3134" s="90">
        <f t="shared" si="145"/>
        <v>473.37860576472042</v>
      </c>
      <c r="E3134" s="90">
        <f t="shared" si="146"/>
        <v>215.52140230954538</v>
      </c>
      <c r="F3134" s="50">
        <f>'貼り付けシート（日射量等）'!G3131/3.6*10^3</f>
        <v>586.11111111111097</v>
      </c>
      <c r="G3134" s="50">
        <f>'貼り付けシート（日射量等）'!H3131/3.6*10^3</f>
        <v>222.22222222222223</v>
      </c>
      <c r="H3134" s="91">
        <f>RADIANS('貼り付けシート（日射量等）'!I3131)</f>
        <v>0.87790061375314776</v>
      </c>
      <c r="I3134" s="91">
        <f>IF('貼り付けシート（日射量等）'!J3131&lt;0,RADIANS(360+('貼り付けシート（日射量等）'!J3131)),RADIANS('貼り付けシート（日射量等）'!J3131))</f>
        <v>5.1103240498393969</v>
      </c>
    </row>
    <row r="3135" spans="1:9">
      <c r="A3135" s="20">
        <v>41770</v>
      </c>
      <c r="B3135" s="35" t="s">
        <v>369</v>
      </c>
      <c r="C3135" s="90">
        <f t="shared" si="144"/>
        <v>796.48602334214729</v>
      </c>
      <c r="D3135" s="90">
        <f t="shared" si="145"/>
        <v>540.55435809956214</v>
      </c>
      <c r="E3135" s="90">
        <f t="shared" si="146"/>
        <v>255.93166524258515</v>
      </c>
      <c r="F3135" s="50">
        <f>'貼り付けシート（日射量等）'!G3132/3.6*10^3</f>
        <v>583.33333333333337</v>
      </c>
      <c r="G3135" s="50">
        <f>'貼り付けシート（日射量等）'!H3132/3.6*10^3</f>
        <v>263.88888888888891</v>
      </c>
      <c r="H3135" s="91">
        <f>RADIANS('貼り付けシート（日射量等）'!I3132)</f>
        <v>1.0471975511965976</v>
      </c>
      <c r="I3135" s="91">
        <f>IF('貼り付けシート（日射量等）'!J3132&lt;0,RADIANS(360+('貼り付けシート（日射量等）'!J3132)),RADIANS('貼り付けシート（日射量等）'!J3132))</f>
        <v>5.4332099614583482</v>
      </c>
    </row>
    <row r="3136" spans="1:9">
      <c r="A3136" s="20">
        <v>41770</v>
      </c>
      <c r="B3136" s="35" t="s">
        <v>370</v>
      </c>
      <c r="C3136" s="90">
        <f t="shared" si="144"/>
        <v>914.16567941024675</v>
      </c>
      <c r="D3136" s="90">
        <f t="shared" si="145"/>
        <v>706.72632968730932</v>
      </c>
      <c r="E3136" s="90">
        <f t="shared" si="146"/>
        <v>207.43934972293744</v>
      </c>
      <c r="F3136" s="50">
        <f>'貼り付けシート（日射量等）'!G3133/3.6*10^3</f>
        <v>713.8888888888888</v>
      </c>
      <c r="G3136" s="50">
        <f>'貼り付けシート（日射量等）'!H3133/3.6*10^3</f>
        <v>213.88888888888889</v>
      </c>
      <c r="H3136" s="91">
        <f>RADIANS('貼り付けシート（日射量等）'!I3133)</f>
        <v>1.1623892818282233</v>
      </c>
      <c r="I3136" s="91">
        <f>IF('貼り付けシート（日射量等）'!J3133&lt;0,RADIANS(360+('貼り付けシート（日射量等）'!J3133)),RADIANS('貼り付けシート（日射量等）'!J3133))</f>
        <v>5.9323741275287256</v>
      </c>
    </row>
    <row r="3137" spans="1:9">
      <c r="A3137" s="20">
        <v>41770</v>
      </c>
      <c r="B3137" s="35" t="s">
        <v>371</v>
      </c>
      <c r="C3137" s="90">
        <f t="shared" si="144"/>
        <v>916.37374295242216</v>
      </c>
      <c r="D3137" s="90">
        <f t="shared" si="145"/>
        <v>708.93439322948473</v>
      </c>
      <c r="E3137" s="90">
        <f t="shared" si="146"/>
        <v>207.43934972293744</v>
      </c>
      <c r="F3137" s="50">
        <f>'貼り付けシート（日射量等）'!G3134/3.6*10^3</f>
        <v>713.8888888888888</v>
      </c>
      <c r="G3137" s="50">
        <f>'貼り付けシート（日射量等）'!H3134/3.6*10^3</f>
        <v>213.88888888888889</v>
      </c>
      <c r="H3137" s="91">
        <f>RADIANS('貼り付けシート（日射量等）'!I3134)</f>
        <v>1.1693705988362009</v>
      </c>
      <c r="I3137" s="91">
        <f>IF('貼り付けシート（日射量等）'!J3134&lt;0,RADIANS(360+('貼り付けシート（日射量等）'!J3134)),RADIANS('貼り付けシート（日射量等）'!J3134))</f>
        <v>0.28972465583105872</v>
      </c>
    </row>
    <row r="3138" spans="1:9">
      <c r="A3138" s="20">
        <v>41770</v>
      </c>
      <c r="B3138" s="35" t="s">
        <v>372</v>
      </c>
      <c r="C3138" s="90">
        <f t="shared" si="144"/>
        <v>751.33261342099445</v>
      </c>
      <c r="D3138" s="90">
        <f t="shared" si="145"/>
        <v>452.29666771650022</v>
      </c>
      <c r="E3138" s="90">
        <f t="shared" si="146"/>
        <v>299.03594570449422</v>
      </c>
      <c r="F3138" s="50">
        <f>'貼り付けシート（日射量等）'!G3135/3.6*10^3</f>
        <v>483.33333333333331</v>
      </c>
      <c r="G3138" s="50">
        <f>'貼り付けシート（日射量等）'!H3135/3.6*10^3</f>
        <v>308.33333333333337</v>
      </c>
      <c r="H3138" s="91">
        <f>RADIANS('貼り付けシート（日射量等）'!I3135)</f>
        <v>1.0629055144645467</v>
      </c>
      <c r="I3138" s="91">
        <f>IF('貼り付けシート（日射量等）'!J3135&lt;0,RADIANS(360+('貼り付けシート（日射量等）'!J3135)),RADIANS('貼り付けシート（日射量等）'!J3135))</f>
        <v>0.80983277292536893</v>
      </c>
    </row>
    <row r="3139" spans="1:9">
      <c r="A3139" s="20">
        <v>41770</v>
      </c>
      <c r="B3139" s="35" t="s">
        <v>373</v>
      </c>
      <c r="C3139" s="90">
        <f t="shared" si="144"/>
        <v>699.62670315139223</v>
      </c>
      <c r="D3139" s="90">
        <f t="shared" si="145"/>
        <v>481.4112833129775</v>
      </c>
      <c r="E3139" s="90">
        <f t="shared" si="146"/>
        <v>218.2154198384147</v>
      </c>
      <c r="F3139" s="50">
        <f>'貼り付けシート（日射量等）'!G3136/3.6*10^3</f>
        <v>586.11111111111097</v>
      </c>
      <c r="G3139" s="50">
        <f>'貼り付けシート（日射量等）'!H3136/3.6*10^3</f>
        <v>225</v>
      </c>
      <c r="H3139" s="91">
        <f>RADIANS('貼り付けシート（日射量等）'!I3136)</f>
        <v>0.89535390627309097</v>
      </c>
      <c r="I3139" s="91">
        <f>IF('貼り付けシート（日射量等）'!J3136&lt;0,RADIANS(360+('貼り付けシート（日射量等）'!J3136)),RADIANS('貼り付けシート（日射量等）'!J3136))</f>
        <v>1.1466813185602747</v>
      </c>
    </row>
    <row r="3140" spans="1:9">
      <c r="A3140" s="20">
        <v>41770</v>
      </c>
      <c r="B3140" s="35" t="s">
        <v>374</v>
      </c>
      <c r="C3140" s="90">
        <f t="shared" si="144"/>
        <v>340.30575475147646</v>
      </c>
      <c r="D3140" s="90">
        <f t="shared" si="145"/>
        <v>95.150159624368612</v>
      </c>
      <c r="E3140" s="90">
        <f t="shared" si="146"/>
        <v>245.15559512710786</v>
      </c>
      <c r="F3140" s="50">
        <f>'貼り付けシート（日射量等）'!G3137/3.6*10^3</f>
        <v>144.44444444444446</v>
      </c>
      <c r="G3140" s="50">
        <f>'貼り付けシート（日射量等）'!H3137/3.6*10^3</f>
        <v>252.77777777777777</v>
      </c>
      <c r="H3140" s="91">
        <f>RADIANS('貼り付けシート（日射量等）'!I3137)</f>
        <v>0.70511301780570912</v>
      </c>
      <c r="I3140" s="91">
        <f>IF('貼り付けシート（日射量等）'!J3137&lt;0,RADIANS(360+('貼り付けシート（日射量等）'!J3137)),RADIANS('貼り付けシート（日射量等）'!J3137))</f>
        <v>1.3788101090755203</v>
      </c>
    </row>
    <row r="3141" spans="1:9">
      <c r="A3141" s="20">
        <v>41770</v>
      </c>
      <c r="B3141" s="35" t="s">
        <v>375</v>
      </c>
      <c r="C3141" s="90">
        <f t="shared" si="144"/>
        <v>164.2707634061702</v>
      </c>
      <c r="D3141" s="90">
        <f t="shared" si="145"/>
        <v>24.181851904965704</v>
      </c>
      <c r="E3141" s="90">
        <f t="shared" si="146"/>
        <v>140.08891150120451</v>
      </c>
      <c r="F3141" s="50">
        <f>'貼り付けシート（日射量等）'!G3138/3.6*10^3</f>
        <v>52.777777777777779</v>
      </c>
      <c r="G3141" s="50">
        <f>'貼り付けシート（日射量等）'!H3138/3.6*10^3</f>
        <v>144.44444444444446</v>
      </c>
      <c r="H3141" s="91">
        <f>RADIANS('貼り付けシート（日射量等）'!I3138)</f>
        <v>0.50614548307835561</v>
      </c>
      <c r="I3141" s="91">
        <f>IF('貼り付けシート（日射量等）'!J3138&lt;0,RADIANS(360+('貼り付けシート（日射量等）'!J3138)),RADIANS('貼り付けシート（日射量等）'!J3138))</f>
        <v>1.562069680534925</v>
      </c>
    </row>
    <row r="3142" spans="1:9">
      <c r="A3142" s="20">
        <v>41770</v>
      </c>
      <c r="B3142" s="35" t="s">
        <v>376</v>
      </c>
      <c r="C3142" s="90">
        <f t="shared" si="144"/>
        <v>93.18423648015326</v>
      </c>
      <c r="D3142" s="90">
        <f t="shared" si="145"/>
        <v>12.36371061407376</v>
      </c>
      <c r="E3142" s="90">
        <f t="shared" si="146"/>
        <v>80.820525866079507</v>
      </c>
      <c r="F3142" s="50">
        <f>'貼り付けシート（日射量等）'!G3139/3.6*10^3</f>
        <v>52.777777777777779</v>
      </c>
      <c r="G3142" s="50">
        <f>'貼り付けシート（日射量等）'!H3139/3.6*10^3</f>
        <v>83.333333333333329</v>
      </c>
      <c r="H3142" s="91">
        <f>RADIANS('貼り付けシート（日射量等）'!I3139)</f>
        <v>0.30717794835100204</v>
      </c>
      <c r="I3142" s="91">
        <f>IF('貼り付けシート（日射量等）'!J3139&lt;0,RADIANS(360+('貼り付けシート（日射量等）'!J3139)),RADIANS('貼り付けシート（日射量等）'!J3139))</f>
        <v>1.7243853009703975</v>
      </c>
    </row>
    <row r="3143" spans="1:9">
      <c r="A3143" s="20">
        <v>41770</v>
      </c>
      <c r="B3143" s="35" t="s">
        <v>377</v>
      </c>
      <c r="C3143" s="90">
        <f t="shared" ref="C3143:C3206" si="147">IF(D3143&lt;0,E3143,D3143+E3143)</f>
        <v>26.958809177617677</v>
      </c>
      <c r="D3143" s="90">
        <f t="shared" ref="D3143:D3206" si="148">F3143*(SIN(H3143)*COS($O$5)+COS(H3143)*SIN($O$5)*COS($O$4-I3143))</f>
        <v>1.8633888924506535E-2</v>
      </c>
      <c r="E3143" s="90">
        <f t="shared" ref="E3143:E3206" si="149">G3143*(1+COS($O$5))/2</f>
        <v>26.940175288693172</v>
      </c>
      <c r="F3143" s="50">
        <f>'貼り付けシート（日射量等）'!G3140/3.6*10^3</f>
        <v>66.666666666666671</v>
      </c>
      <c r="G3143" s="50">
        <f>'貼り付けシート（日射量等）'!H3140/3.6*10^3</f>
        <v>27.777777777777779</v>
      </c>
      <c r="H3143" s="91">
        <f>RADIANS('貼り付けシート（日射量等）'!I3140)</f>
        <v>0.11170107212763709</v>
      </c>
      <c r="I3143" s="91">
        <f>IF('貼り付けシート（日射量等）'!J3140&lt;0,RADIANS(360+('貼り付けシート（日射量等）'!J3140)),RADIANS('貼り付けシート（日射量等）'!J3140))</f>
        <v>1.8832102629018816</v>
      </c>
    </row>
    <row r="3144" spans="1:9">
      <c r="A3144" s="20">
        <v>41770</v>
      </c>
      <c r="B3144" s="35" t="s">
        <v>378</v>
      </c>
      <c r="C3144" s="90">
        <f t="shared" si="147"/>
        <v>0</v>
      </c>
      <c r="D3144" s="90">
        <f t="shared" si="148"/>
        <v>0</v>
      </c>
      <c r="E3144" s="90">
        <f t="shared" si="149"/>
        <v>0</v>
      </c>
      <c r="F3144" s="50">
        <f>'貼り付けシート（日射量等）'!G3141/3.6*10^3</f>
        <v>0</v>
      </c>
      <c r="G3144" s="50">
        <f>'貼り付けシート（日射量等）'!H3141/3.6*10^3</f>
        <v>0</v>
      </c>
      <c r="H3144" s="91">
        <f>RADIANS('貼り付けシート（日射量等）'!I3141)</f>
        <v>0</v>
      </c>
      <c r="I3144" s="91">
        <f>IF('貼り付けシート（日射量等）'!J3141&lt;0,RADIANS(360+('貼り付けシート（日射量等）'!J3141)),RADIANS('貼り付けシート（日射量等）'!J3141))</f>
        <v>0</v>
      </c>
    </row>
    <row r="3145" spans="1:9">
      <c r="A3145" s="20">
        <v>41770</v>
      </c>
      <c r="B3145" s="35" t="s">
        <v>379</v>
      </c>
      <c r="C3145" s="90">
        <f t="shared" si="147"/>
        <v>0</v>
      </c>
      <c r="D3145" s="90">
        <f t="shared" si="148"/>
        <v>0</v>
      </c>
      <c r="E3145" s="90">
        <f t="shared" si="149"/>
        <v>0</v>
      </c>
      <c r="F3145" s="50">
        <f>'貼り付けシート（日射量等）'!G3142/3.6*10^3</f>
        <v>0</v>
      </c>
      <c r="G3145" s="50">
        <f>'貼り付けシート（日射量等）'!H3142/3.6*10^3</f>
        <v>0</v>
      </c>
      <c r="H3145" s="91">
        <f>RADIANS('貼り付けシート（日射量等）'!I3142)</f>
        <v>0</v>
      </c>
      <c r="I3145" s="91">
        <f>IF('貼り付けシート（日射量等）'!J3142&lt;0,RADIANS(360+('貼り付けシート（日射量等）'!J3142)),RADIANS('貼り付けシート（日射量等）'!J3142))</f>
        <v>0</v>
      </c>
    </row>
    <row r="3146" spans="1:9">
      <c r="A3146" s="20">
        <v>41770</v>
      </c>
      <c r="B3146" s="35" t="s">
        <v>380</v>
      </c>
      <c r="C3146" s="90">
        <f t="shared" si="147"/>
        <v>0</v>
      </c>
      <c r="D3146" s="90">
        <f t="shared" si="148"/>
        <v>0</v>
      </c>
      <c r="E3146" s="90">
        <f t="shared" si="149"/>
        <v>0</v>
      </c>
      <c r="F3146" s="50">
        <f>'貼り付けシート（日射量等）'!G3143/3.6*10^3</f>
        <v>0</v>
      </c>
      <c r="G3146" s="50">
        <f>'貼り付けシート（日射量等）'!H3143/3.6*10^3</f>
        <v>0</v>
      </c>
      <c r="H3146" s="91">
        <f>RADIANS('貼り付けシート（日射量等）'!I3143)</f>
        <v>0</v>
      </c>
      <c r="I3146" s="91">
        <f>IF('貼り付けシート（日射量等）'!J3143&lt;0,RADIANS(360+('貼り付けシート（日射量等）'!J3143)),RADIANS('貼り付けシート（日射量等）'!J3143))</f>
        <v>0</v>
      </c>
    </row>
    <row r="3147" spans="1:9">
      <c r="A3147" s="20">
        <v>41770</v>
      </c>
      <c r="B3147" s="35" t="s">
        <v>381</v>
      </c>
      <c r="C3147" s="90">
        <f t="shared" si="147"/>
        <v>0</v>
      </c>
      <c r="D3147" s="90">
        <f t="shared" si="148"/>
        <v>0</v>
      </c>
      <c r="E3147" s="90">
        <f t="shared" si="149"/>
        <v>0</v>
      </c>
      <c r="F3147" s="50">
        <f>'貼り付けシート（日射量等）'!G3144/3.6*10^3</f>
        <v>0</v>
      </c>
      <c r="G3147" s="50">
        <f>'貼り付けシート（日射量等）'!H3144/3.6*10^3</f>
        <v>0</v>
      </c>
      <c r="H3147" s="91">
        <f>RADIANS('貼り付けシート（日射量等）'!I3144)</f>
        <v>0</v>
      </c>
      <c r="I3147" s="91">
        <f>IF('貼り付けシート（日射量等）'!J3144&lt;0,RADIANS(360+('貼り付けシート（日射量等）'!J3144)),RADIANS('貼り付けシート（日射量等）'!J3144))</f>
        <v>0</v>
      </c>
    </row>
    <row r="3148" spans="1:9">
      <c r="A3148" s="20">
        <v>41770</v>
      </c>
      <c r="B3148" s="35" t="s">
        <v>382</v>
      </c>
      <c r="C3148" s="90">
        <f t="shared" si="147"/>
        <v>0</v>
      </c>
      <c r="D3148" s="90">
        <f t="shared" si="148"/>
        <v>0</v>
      </c>
      <c r="E3148" s="90">
        <f t="shared" si="149"/>
        <v>0</v>
      </c>
      <c r="F3148" s="50">
        <f>'貼り付けシート（日射量等）'!G3145/3.6*10^3</f>
        <v>0</v>
      </c>
      <c r="G3148" s="50">
        <f>'貼り付けシート（日射量等）'!H3145/3.6*10^3</f>
        <v>0</v>
      </c>
      <c r="H3148" s="91">
        <f>RADIANS('貼り付けシート（日射量等）'!I3145)</f>
        <v>0</v>
      </c>
      <c r="I3148" s="91">
        <f>IF('貼り付けシート（日射量等）'!J3145&lt;0,RADIANS(360+('貼り付けシート（日射量等）'!J3145)),RADIANS('貼り付けシート（日射量等）'!J3145))</f>
        <v>0</v>
      </c>
    </row>
    <row r="3149" spans="1:9">
      <c r="A3149" s="20">
        <v>41770</v>
      </c>
      <c r="B3149" s="35" t="s">
        <v>383</v>
      </c>
      <c r="C3149" s="90">
        <f t="shared" si="147"/>
        <v>0</v>
      </c>
      <c r="D3149" s="90">
        <f t="shared" si="148"/>
        <v>0</v>
      </c>
      <c r="E3149" s="90">
        <f t="shared" si="149"/>
        <v>0</v>
      </c>
      <c r="F3149" s="50">
        <f>'貼り付けシート（日射量等）'!G3146/3.6*10^3</f>
        <v>0</v>
      </c>
      <c r="G3149" s="50">
        <f>'貼り付けシート（日射量等）'!H3146/3.6*10^3</f>
        <v>0</v>
      </c>
      <c r="H3149" s="91">
        <f>RADIANS('貼り付けシート（日射量等）'!I3146)</f>
        <v>0</v>
      </c>
      <c r="I3149" s="91">
        <f>IF('貼り付けシート（日射量等）'!J3146&lt;0,RADIANS(360+('貼り付けシート（日射量等）'!J3146)),RADIANS('貼り付けシート（日射量等）'!J3146))</f>
        <v>0</v>
      </c>
    </row>
    <row r="3150" spans="1:9">
      <c r="A3150" s="20">
        <v>41771</v>
      </c>
      <c r="B3150" s="35" t="s">
        <v>360</v>
      </c>
      <c r="C3150" s="90">
        <f t="shared" si="147"/>
        <v>0</v>
      </c>
      <c r="D3150" s="90">
        <f t="shared" si="148"/>
        <v>0</v>
      </c>
      <c r="E3150" s="90">
        <f t="shared" si="149"/>
        <v>0</v>
      </c>
      <c r="F3150" s="50">
        <f>'貼り付けシート（日射量等）'!G3147/3.6*10^3</f>
        <v>0</v>
      </c>
      <c r="G3150" s="50">
        <f>'貼り付けシート（日射量等）'!H3147/3.6*10^3</f>
        <v>0</v>
      </c>
      <c r="H3150" s="91">
        <f>RADIANS('貼り付けシート（日射量等）'!I3147)</f>
        <v>0</v>
      </c>
      <c r="I3150" s="91">
        <f>IF('貼り付けシート（日射量等）'!J3147&lt;0,RADIANS(360+('貼り付けシート（日射量等）'!J3147)),RADIANS('貼り付けシート（日射量等）'!J3147))</f>
        <v>0</v>
      </c>
    </row>
    <row r="3151" spans="1:9">
      <c r="A3151" s="20">
        <v>41771</v>
      </c>
      <c r="B3151" s="35" t="s">
        <v>361</v>
      </c>
      <c r="C3151" s="90">
        <f t="shared" si="147"/>
        <v>0</v>
      </c>
      <c r="D3151" s="90">
        <f t="shared" si="148"/>
        <v>0</v>
      </c>
      <c r="E3151" s="90">
        <f t="shared" si="149"/>
        <v>0</v>
      </c>
      <c r="F3151" s="50">
        <f>'貼り付けシート（日射量等）'!G3148/3.6*10^3</f>
        <v>0</v>
      </c>
      <c r="G3151" s="50">
        <f>'貼り付けシート（日射量等）'!H3148/3.6*10^3</f>
        <v>0</v>
      </c>
      <c r="H3151" s="91">
        <f>RADIANS('貼り付けシート（日射量等）'!I3148)</f>
        <v>0</v>
      </c>
      <c r="I3151" s="91">
        <f>IF('貼り付けシート（日射量等）'!J3148&lt;0,RADIANS(360+('貼り付けシート（日射量等）'!J3148)),RADIANS('貼り付けシート（日射量等）'!J3148))</f>
        <v>0</v>
      </c>
    </row>
    <row r="3152" spans="1:9">
      <c r="A3152" s="20">
        <v>41771</v>
      </c>
      <c r="B3152" s="35" t="s">
        <v>362</v>
      </c>
      <c r="C3152" s="90">
        <f t="shared" si="147"/>
        <v>0</v>
      </c>
      <c r="D3152" s="90">
        <f t="shared" si="148"/>
        <v>0</v>
      </c>
      <c r="E3152" s="90">
        <f t="shared" si="149"/>
        <v>0</v>
      </c>
      <c r="F3152" s="50">
        <f>'貼り付けシート（日射量等）'!G3149/3.6*10^3</f>
        <v>0</v>
      </c>
      <c r="G3152" s="50">
        <f>'貼り付けシート（日射量等）'!H3149/3.6*10^3</f>
        <v>0</v>
      </c>
      <c r="H3152" s="91">
        <f>RADIANS('貼り付けシート（日射量等）'!I3149)</f>
        <v>0</v>
      </c>
      <c r="I3152" s="91">
        <f>IF('貼り付けシート（日射量等）'!J3149&lt;0,RADIANS(360+('貼り付けシート（日射量等）'!J3149)),RADIANS('貼り付けシート（日射量等）'!J3149))</f>
        <v>0</v>
      </c>
    </row>
    <row r="3153" spans="1:9">
      <c r="A3153" s="20">
        <v>41771</v>
      </c>
      <c r="B3153" s="35" t="s">
        <v>363</v>
      </c>
      <c r="C3153" s="90">
        <f t="shared" si="147"/>
        <v>0</v>
      </c>
      <c r="D3153" s="90">
        <f t="shared" si="148"/>
        <v>0</v>
      </c>
      <c r="E3153" s="90">
        <f t="shared" si="149"/>
        <v>0</v>
      </c>
      <c r="F3153" s="50">
        <f>'貼り付けシート（日射量等）'!G3150/3.6*10^3</f>
        <v>0</v>
      </c>
      <c r="G3153" s="50">
        <f>'貼り付けシート（日射量等）'!H3150/3.6*10^3</f>
        <v>0</v>
      </c>
      <c r="H3153" s="91">
        <f>RADIANS('貼り付けシート（日射量等）'!I3150)</f>
        <v>0</v>
      </c>
      <c r="I3153" s="91">
        <f>IF('貼り付けシート（日射量等）'!J3150&lt;0,RADIANS(360+('貼り付けシート（日射量等）'!J3150)),RADIANS('貼り付けシート（日射量等）'!J3150))</f>
        <v>0</v>
      </c>
    </row>
    <row r="3154" spans="1:9">
      <c r="A3154" s="20">
        <v>41771</v>
      </c>
      <c r="B3154" s="35" t="s">
        <v>364</v>
      </c>
      <c r="C3154" s="90">
        <f t="shared" si="147"/>
        <v>26.940175288693172</v>
      </c>
      <c r="D3154" s="90">
        <f t="shared" si="148"/>
        <v>-2.4890053244011652</v>
      </c>
      <c r="E3154" s="90">
        <f t="shared" si="149"/>
        <v>26.940175288693172</v>
      </c>
      <c r="F3154" s="50">
        <f>'貼り付けシート（日射量等）'!G3151/3.6*10^3</f>
        <v>116.66666666666666</v>
      </c>
      <c r="G3154" s="50">
        <f>'貼り付けシート（日射量等）'!H3151/3.6*10^3</f>
        <v>27.777777777777779</v>
      </c>
      <c r="H3154" s="91">
        <f>RADIANS('貼り付けシート（日射量等）'!I3151)</f>
        <v>9.599310885968812E-2</v>
      </c>
      <c r="I3154" s="91">
        <f>IF('貼り付けシート（日射量等）'!J3151&lt;0,RADIANS(360+('貼り付けシート（日射量等）'!J3151)),RADIANS('貼り付けシート（日射量等）'!J3151))</f>
        <v>4.379031093253773</v>
      </c>
    </row>
    <row r="3155" spans="1:9">
      <c r="A3155" s="20">
        <v>41771</v>
      </c>
      <c r="B3155" s="35" t="s">
        <v>365</v>
      </c>
      <c r="C3155" s="90">
        <f t="shared" si="147"/>
        <v>159.01566016257726</v>
      </c>
      <c r="D3155" s="90">
        <f t="shared" si="148"/>
        <v>70.113081709889798</v>
      </c>
      <c r="E3155" s="90">
        <f t="shared" si="149"/>
        <v>88.902578452687479</v>
      </c>
      <c r="F3155" s="50">
        <f>'貼り付けシート（日射量等）'!G3152/3.6*10^3</f>
        <v>330.55555555555554</v>
      </c>
      <c r="G3155" s="50">
        <f>'貼り付けシート（日射量等）'!H3152/3.6*10^3</f>
        <v>91.666666666666671</v>
      </c>
      <c r="H3155" s="91">
        <f>RADIANS('貼り付けシート（日射量等）'!I3152)</f>
        <v>0.28972465583105872</v>
      </c>
      <c r="I3155" s="91">
        <f>IF('貼り付けシート（日射量等）'!J3152&lt;0,RADIANS(360+('貼り付けシート（日射量等）'!J3152)),RADIANS('貼り付けシート（日射量等）'!J3152))</f>
        <v>4.5396013844372511</v>
      </c>
    </row>
    <row r="3156" spans="1:9">
      <c r="A3156" s="20">
        <v>41771</v>
      </c>
      <c r="B3156" s="35" t="s">
        <v>366</v>
      </c>
      <c r="C3156" s="90">
        <f t="shared" si="147"/>
        <v>393.22817466340274</v>
      </c>
      <c r="D3156" s="90">
        <f t="shared" si="148"/>
        <v>298.93756115297663</v>
      </c>
      <c r="E3156" s="90">
        <f t="shared" si="149"/>
        <v>94.290613510426098</v>
      </c>
      <c r="F3156" s="50">
        <f>'貼り付けシート（日射量等）'!G3153/3.6*10^3</f>
        <v>683.33333333333337</v>
      </c>
      <c r="G3156" s="50">
        <f>'貼り付けシート（日射量等）'!H3153/3.6*10^3</f>
        <v>97.222222222222214</v>
      </c>
      <c r="H3156" s="91">
        <f>RADIANS('貼り付けシート（日射量等）'!I3153)</f>
        <v>0.48869219055841229</v>
      </c>
      <c r="I3156" s="91">
        <f>IF('貼り付けシート（日射量等）'!J3153&lt;0,RADIANS(360+('貼り付けシート（日射量等）'!J3153)),RADIANS('貼り付けシート（日射量等）'!J3153))</f>
        <v>4.7001716756207292</v>
      </c>
    </row>
    <row r="3157" spans="1:9">
      <c r="A3157" s="20">
        <v>41771</v>
      </c>
      <c r="B3157" s="35" t="s">
        <v>367</v>
      </c>
      <c r="C3157" s="90">
        <f t="shared" si="147"/>
        <v>594.4587367830818</v>
      </c>
      <c r="D3157" s="90">
        <f t="shared" si="148"/>
        <v>478.6159830417011</v>
      </c>
      <c r="E3157" s="90">
        <f t="shared" si="149"/>
        <v>115.84275374138065</v>
      </c>
      <c r="F3157" s="50">
        <f>'貼り付けシート（日射量等）'!G3154/3.6*10^3</f>
        <v>747.22222222222229</v>
      </c>
      <c r="G3157" s="50">
        <f>'貼り付けシート（日射量等）'!H3154/3.6*10^3</f>
        <v>119.44444444444444</v>
      </c>
      <c r="H3157" s="91">
        <f>RADIANS('貼り付けシート（日射量等）'!I3154)</f>
        <v>0.6876597252857658</v>
      </c>
      <c r="I3157" s="91">
        <f>IF('貼り付けシート（日射量等）'!J3154&lt;0,RADIANS(360+('貼り付けシート（日射量等）'!J3154)),RADIANS('貼り付けシート（日射量等）'!J3154))</f>
        <v>4.8799405885761455</v>
      </c>
    </row>
    <row r="3158" spans="1:9">
      <c r="A3158" s="20">
        <v>41771</v>
      </c>
      <c r="B3158" s="35" t="s">
        <v>368</v>
      </c>
      <c r="C3158" s="90">
        <f t="shared" si="147"/>
        <v>763.63915026920131</v>
      </c>
      <c r="D3158" s="90">
        <f t="shared" si="148"/>
        <v>623.5502387679968</v>
      </c>
      <c r="E3158" s="90">
        <f t="shared" si="149"/>
        <v>140.08891150120451</v>
      </c>
      <c r="F3158" s="50">
        <f>'貼り付けシート（日射量等）'!G3155/3.6*10^3</f>
        <v>772.22222222222217</v>
      </c>
      <c r="G3158" s="50">
        <f>'貼り付けシート（日射量等）'!H3155/3.6*10^3</f>
        <v>144.44444444444446</v>
      </c>
      <c r="H3158" s="91">
        <f>RADIANS('貼り付けシート（日射量等）'!I3155)</f>
        <v>0.87964594300514209</v>
      </c>
      <c r="I3158" s="91">
        <f>IF('貼り付けシート（日射量等）'!J3155&lt;0,RADIANS(360+('貼り付けシート（日射量等）'!J3155)),RADIANS('貼り付けシート（日射量等）'!J3155))</f>
        <v>5.1050880620834143</v>
      </c>
    </row>
    <row r="3159" spans="1:9">
      <c r="A3159" s="20">
        <v>41771</v>
      </c>
      <c r="B3159" s="35" t="s">
        <v>369</v>
      </c>
      <c r="C3159" s="90">
        <f t="shared" si="147"/>
        <v>882.59943727017219</v>
      </c>
      <c r="D3159" s="90">
        <f t="shared" si="148"/>
        <v>720.9583855380132</v>
      </c>
      <c r="E3159" s="90">
        <f t="shared" si="149"/>
        <v>161.64105173215901</v>
      </c>
      <c r="F3159" s="50">
        <f>'貼り付けシート（日射量等）'!G3156/3.6*10^3</f>
        <v>777.77777777777771</v>
      </c>
      <c r="G3159" s="50">
        <f>'貼り付けシート（日射量等）'!H3156/3.6*10^3</f>
        <v>166.66666666666666</v>
      </c>
      <c r="H3159" s="91">
        <f>RADIANS('貼り付けシート（日射量等）'!I3156)</f>
        <v>1.0506882097005865</v>
      </c>
      <c r="I3159" s="91">
        <f>IF('貼り付けシート（日射量等）'!J3156&lt;0,RADIANS(360+('貼り付けシート（日射量等）'!J3156)),RADIANS('貼り付けシート（日射量等）'!J3156))</f>
        <v>5.4279739737023647</v>
      </c>
    </row>
    <row r="3160" spans="1:9">
      <c r="A3160" s="20">
        <v>41771</v>
      </c>
      <c r="B3160" s="35" t="s">
        <v>370</v>
      </c>
      <c r="C3160" s="90">
        <f t="shared" si="147"/>
        <v>942.41706603373063</v>
      </c>
      <c r="D3160" s="90">
        <f t="shared" si="148"/>
        <v>767.30592665722497</v>
      </c>
      <c r="E3160" s="90">
        <f t="shared" si="149"/>
        <v>175.11113937650561</v>
      </c>
      <c r="F3160" s="50">
        <f>'貼り付けシート（日射量等）'!G3157/3.6*10^3</f>
        <v>775</v>
      </c>
      <c r="G3160" s="50">
        <f>'貼り付けシート（日射量等）'!H3157/3.6*10^3</f>
        <v>180.55555555555554</v>
      </c>
      <c r="H3160" s="91">
        <f>RADIANS('貼り付けシート（日射量等）'!I3157)</f>
        <v>1.165879940332212</v>
      </c>
      <c r="I3160" s="91">
        <f>IF('貼り付けシート（日射量等）'!J3157&lt;0,RADIANS(360+('貼り付けシート（日射量等）'!J3157)),RADIANS('貼り付けシート（日射量等）'!J3157))</f>
        <v>5.9288834690247372</v>
      </c>
    </row>
    <row r="3161" spans="1:9">
      <c r="A3161" s="20">
        <v>41771</v>
      </c>
      <c r="B3161" s="35" t="s">
        <v>371</v>
      </c>
      <c r="C3161" s="90">
        <f t="shared" si="147"/>
        <v>834.42728363824858</v>
      </c>
      <c r="D3161" s="90">
        <f t="shared" si="148"/>
        <v>543.47339052036239</v>
      </c>
      <c r="E3161" s="90">
        <f t="shared" si="149"/>
        <v>290.95389311788625</v>
      </c>
      <c r="F3161" s="50">
        <f>'貼り付けシート（日射量等）'!G3158/3.6*10^3</f>
        <v>547.22222222222217</v>
      </c>
      <c r="G3161" s="50">
        <f>'貼り付けシート（日射量等）'!H3158/3.6*10^3</f>
        <v>300</v>
      </c>
      <c r="H3161" s="91">
        <f>RADIANS('貼り付けシート（日射量等）'!I3158)</f>
        <v>1.1728612573401895</v>
      </c>
      <c r="I3161" s="91">
        <f>IF('貼り付けシート（日射量等）'!J3158&lt;0,RADIANS(360+('貼り付けシート（日射量等）'!J3158)),RADIANS('貼り付けシート（日射量等）'!J3158))</f>
        <v>0.29321531433504738</v>
      </c>
    </row>
    <row r="3162" spans="1:9">
      <c r="A3162" s="20">
        <v>41771</v>
      </c>
      <c r="B3162" s="35" t="s">
        <v>372</v>
      </c>
      <c r="C3162" s="90">
        <f t="shared" si="147"/>
        <v>889.75681232702789</v>
      </c>
      <c r="D3162" s="90">
        <f t="shared" si="148"/>
        <v>725.42174306599952</v>
      </c>
      <c r="E3162" s="90">
        <f t="shared" si="149"/>
        <v>164.33506926102834</v>
      </c>
      <c r="F3162" s="50">
        <f>'貼り付けシート（日射量等）'!G3159/3.6*10^3</f>
        <v>775</v>
      </c>
      <c r="G3162" s="50">
        <f>'貼り付けシート（日射量等）'!H3159/3.6*10^3</f>
        <v>169.44444444444443</v>
      </c>
      <c r="H3162" s="91">
        <f>RADIANS('貼り付けシート（日射量等）'!I3159)</f>
        <v>1.0663961729685354</v>
      </c>
      <c r="I3162" s="91">
        <f>IF('貼り付けシート（日射量等）'!J3159&lt;0,RADIANS(360+('貼り付けシート（日射量等）'!J3159)),RADIANS('貼り付けシート（日射量等）'!J3159))</f>
        <v>0.81506876068135192</v>
      </c>
    </row>
    <row r="3163" spans="1:9">
      <c r="A3163" s="20">
        <v>41771</v>
      </c>
      <c r="B3163" s="35" t="s">
        <v>373</v>
      </c>
      <c r="C3163" s="90">
        <f t="shared" si="147"/>
        <v>777.55766069512561</v>
      </c>
      <c r="D3163" s="90">
        <f t="shared" si="148"/>
        <v>634.77473166505172</v>
      </c>
      <c r="E3163" s="90">
        <f t="shared" si="149"/>
        <v>142.78292903007383</v>
      </c>
      <c r="F3163" s="50">
        <f>'貼り付けシート（日射量等）'!G3160/3.6*10^3</f>
        <v>772.22222222222217</v>
      </c>
      <c r="G3163" s="50">
        <f>'貼り付けシート（日射量等）'!H3160/3.6*10^3</f>
        <v>147.22222222222223</v>
      </c>
      <c r="H3163" s="91">
        <f>RADIANS('貼り付けシート（日射量等）'!I3160)</f>
        <v>0.89884456477707975</v>
      </c>
      <c r="I3163" s="91">
        <f>IF('貼り付けシート（日射量等）'!J3160&lt;0,RADIANS(360+('貼り付けシート（日射量等）'!J3160)),RADIANS('貼り付けシート（日射量等）'!J3160))</f>
        <v>1.1519173063162575</v>
      </c>
    </row>
    <row r="3164" spans="1:9">
      <c r="A3164" s="20">
        <v>41771</v>
      </c>
      <c r="B3164" s="35" t="s">
        <v>374</v>
      </c>
      <c r="C3164" s="90">
        <f t="shared" si="147"/>
        <v>610.96710729445124</v>
      </c>
      <c r="D3164" s="90">
        <f t="shared" si="148"/>
        <v>492.43033602420132</v>
      </c>
      <c r="E3164" s="90">
        <f t="shared" si="149"/>
        <v>118.53677127024996</v>
      </c>
      <c r="F3164" s="50">
        <f>'貼り付けシート（日射量等）'!G3161/3.6*10^3</f>
        <v>747.22222222222229</v>
      </c>
      <c r="G3164" s="50">
        <f>'貼り付けシート（日射量等）'!H3161/3.6*10^3</f>
        <v>122.22222222222221</v>
      </c>
      <c r="H3164" s="91">
        <f>RADIANS('貼り付けシート（日射量等）'!I3161)</f>
        <v>0.70685834705770345</v>
      </c>
      <c r="I3164" s="91">
        <f>IF('貼り付けシート（日射量等）'!J3161&lt;0,RADIANS(360+('貼り付けシート（日射量等）'!J3161)),RADIANS('貼り付けシート（日射量等）'!J3161))</f>
        <v>1.3823007675795091</v>
      </c>
    </row>
    <row r="3165" spans="1:9">
      <c r="A3165" s="20">
        <v>41771</v>
      </c>
      <c r="B3165" s="35" t="s">
        <v>375</v>
      </c>
      <c r="C3165" s="90">
        <f t="shared" si="147"/>
        <v>415.43638379233232</v>
      </c>
      <c r="D3165" s="90">
        <f t="shared" si="148"/>
        <v>318.45175275303689</v>
      </c>
      <c r="E3165" s="90">
        <f t="shared" si="149"/>
        <v>96.984631039295408</v>
      </c>
      <c r="F3165" s="50">
        <f>'貼り付けシート（日射量等）'!G3162/3.6*10^3</f>
        <v>694.44444444444446</v>
      </c>
      <c r="G3165" s="50">
        <f>'貼り付けシート（日射量等）'!H3162/3.6*10^3</f>
        <v>99.999999999999986</v>
      </c>
      <c r="H3165" s="91">
        <f>RADIANS('貼り付けシート（日射量等）'!I3162)</f>
        <v>0.50789081233034994</v>
      </c>
      <c r="I3165" s="91">
        <f>IF('貼り付けシート（日射量等）'!J3162&lt;0,RADIANS(360+('貼り付けシート（日射量等）'!J3162)),RADIANS('貼り付けシート（日射量等）'!J3162))</f>
        <v>1.5655603390389137</v>
      </c>
    </row>
    <row r="3166" spans="1:9">
      <c r="A3166" s="20">
        <v>41771</v>
      </c>
      <c r="B3166" s="35" t="s">
        <v>376</v>
      </c>
      <c r="C3166" s="90">
        <f t="shared" si="147"/>
        <v>128.93353936102207</v>
      </c>
      <c r="D3166" s="90">
        <f t="shared" si="148"/>
        <v>31.94890832172667</v>
      </c>
      <c r="E3166" s="90">
        <f t="shared" si="149"/>
        <v>96.984631039295408</v>
      </c>
      <c r="F3166" s="50">
        <f>'貼り付けシート（日射量等）'!G3163/3.6*10^3</f>
        <v>136.11111111111109</v>
      </c>
      <c r="G3166" s="50">
        <f>'貼り付けシート（日射量等）'!H3163/3.6*10^3</f>
        <v>99.999999999999986</v>
      </c>
      <c r="H3166" s="91">
        <f>RADIANS('貼り付けシート（日射量等）'!I3163)</f>
        <v>0.30892327760299632</v>
      </c>
      <c r="I3166" s="91">
        <f>IF('貼り付けシート（日射量等）'!J3163&lt;0,RADIANS(360+('貼り付けシート（日射量等）'!J3163)),RADIANS('貼り付けシート（日射量等）'!J3163))</f>
        <v>1.7278759594743862</v>
      </c>
    </row>
    <row r="3167" spans="1:9">
      <c r="A3167" s="20">
        <v>41771</v>
      </c>
      <c r="B3167" s="35" t="s">
        <v>377</v>
      </c>
      <c r="C3167" s="90">
        <f t="shared" si="147"/>
        <v>32.621110721198001</v>
      </c>
      <c r="D3167" s="90">
        <f t="shared" si="148"/>
        <v>0.29290037476619291</v>
      </c>
      <c r="E3167" s="90">
        <f t="shared" si="149"/>
        <v>32.32821034643181</v>
      </c>
      <c r="F3167" s="50">
        <f>'貼り付けシート（日射量等）'!G3164/3.6*10^3</f>
        <v>119.44444444444444</v>
      </c>
      <c r="G3167" s="50">
        <f>'貼り付けシート（日射量等）'!H3164/3.6*10^3</f>
        <v>33.333333333333336</v>
      </c>
      <c r="H3167" s="91">
        <f>RADIANS('貼り付けシート（日射量等）'!I3164)</f>
        <v>0.11519173063162574</v>
      </c>
      <c r="I3167" s="91">
        <f>IF('貼り付けシート（日射量等）'!J3164&lt;0,RADIANS(360+('貼り付けシート（日射量等）'!J3164)),RADIANS('貼り付けシート（日射量等）'!J3164))</f>
        <v>1.8867009214058701</v>
      </c>
    </row>
    <row r="3168" spans="1:9">
      <c r="A3168" s="20">
        <v>41771</v>
      </c>
      <c r="B3168" s="35" t="s">
        <v>378</v>
      </c>
      <c r="C3168" s="90">
        <f t="shared" si="147"/>
        <v>0</v>
      </c>
      <c r="D3168" s="90">
        <f t="shared" si="148"/>
        <v>0</v>
      </c>
      <c r="E3168" s="90">
        <f t="shared" si="149"/>
        <v>0</v>
      </c>
      <c r="F3168" s="50">
        <f>'貼り付けシート（日射量等）'!G3165/3.6*10^3</f>
        <v>0</v>
      </c>
      <c r="G3168" s="50">
        <f>'貼り付けシート（日射量等）'!H3165/3.6*10^3</f>
        <v>0</v>
      </c>
      <c r="H3168" s="91">
        <f>RADIANS('貼り付けシート（日射量等）'!I3165)</f>
        <v>0</v>
      </c>
      <c r="I3168" s="91">
        <f>IF('貼り付けシート（日射量等）'!J3165&lt;0,RADIANS(360+('貼り付けシート（日射量等）'!J3165)),RADIANS('貼り付けシート（日射量等）'!J3165))</f>
        <v>0</v>
      </c>
    </row>
    <row r="3169" spans="1:9">
      <c r="A3169" s="20">
        <v>41771</v>
      </c>
      <c r="B3169" s="35" t="s">
        <v>379</v>
      </c>
      <c r="C3169" s="90">
        <f t="shared" si="147"/>
        <v>0</v>
      </c>
      <c r="D3169" s="90">
        <f t="shared" si="148"/>
        <v>0</v>
      </c>
      <c r="E3169" s="90">
        <f t="shared" si="149"/>
        <v>0</v>
      </c>
      <c r="F3169" s="50">
        <f>'貼り付けシート（日射量等）'!G3166/3.6*10^3</f>
        <v>0</v>
      </c>
      <c r="G3169" s="50">
        <f>'貼り付けシート（日射量等）'!H3166/3.6*10^3</f>
        <v>0</v>
      </c>
      <c r="H3169" s="91">
        <f>RADIANS('貼り付けシート（日射量等）'!I3166)</f>
        <v>0</v>
      </c>
      <c r="I3169" s="91">
        <f>IF('貼り付けシート（日射量等）'!J3166&lt;0,RADIANS(360+('貼り付けシート（日射量等）'!J3166)),RADIANS('貼り付けシート（日射量等）'!J3166))</f>
        <v>0</v>
      </c>
    </row>
    <row r="3170" spans="1:9">
      <c r="A3170" s="20">
        <v>41771</v>
      </c>
      <c r="B3170" s="35" t="s">
        <v>380</v>
      </c>
      <c r="C3170" s="90">
        <f t="shared" si="147"/>
        <v>0</v>
      </c>
      <c r="D3170" s="90">
        <f t="shared" si="148"/>
        <v>0</v>
      </c>
      <c r="E3170" s="90">
        <f t="shared" si="149"/>
        <v>0</v>
      </c>
      <c r="F3170" s="50">
        <f>'貼り付けシート（日射量等）'!G3167/3.6*10^3</f>
        <v>0</v>
      </c>
      <c r="G3170" s="50">
        <f>'貼り付けシート（日射量等）'!H3167/3.6*10^3</f>
        <v>0</v>
      </c>
      <c r="H3170" s="91">
        <f>RADIANS('貼り付けシート（日射量等）'!I3167)</f>
        <v>0</v>
      </c>
      <c r="I3170" s="91">
        <f>IF('貼り付けシート（日射量等）'!J3167&lt;0,RADIANS(360+('貼り付けシート（日射量等）'!J3167)),RADIANS('貼り付けシート（日射量等）'!J3167))</f>
        <v>0</v>
      </c>
    </row>
    <row r="3171" spans="1:9">
      <c r="A3171" s="20">
        <v>41771</v>
      </c>
      <c r="B3171" s="35" t="s">
        <v>381</v>
      </c>
      <c r="C3171" s="90">
        <f t="shared" si="147"/>
        <v>0</v>
      </c>
      <c r="D3171" s="90">
        <f t="shared" si="148"/>
        <v>0</v>
      </c>
      <c r="E3171" s="90">
        <f t="shared" si="149"/>
        <v>0</v>
      </c>
      <c r="F3171" s="50">
        <f>'貼り付けシート（日射量等）'!G3168/3.6*10^3</f>
        <v>0</v>
      </c>
      <c r="G3171" s="50">
        <f>'貼り付けシート（日射量等）'!H3168/3.6*10^3</f>
        <v>0</v>
      </c>
      <c r="H3171" s="91">
        <f>RADIANS('貼り付けシート（日射量等）'!I3168)</f>
        <v>0</v>
      </c>
      <c r="I3171" s="91">
        <f>IF('貼り付けシート（日射量等）'!J3168&lt;0,RADIANS(360+('貼り付けシート（日射量等）'!J3168)),RADIANS('貼り付けシート（日射量等）'!J3168))</f>
        <v>0</v>
      </c>
    </row>
    <row r="3172" spans="1:9">
      <c r="A3172" s="20">
        <v>41771</v>
      </c>
      <c r="B3172" s="35" t="s">
        <v>382</v>
      </c>
      <c r="C3172" s="90">
        <f t="shared" si="147"/>
        <v>0</v>
      </c>
      <c r="D3172" s="90">
        <f t="shared" si="148"/>
        <v>0</v>
      </c>
      <c r="E3172" s="90">
        <f t="shared" si="149"/>
        <v>0</v>
      </c>
      <c r="F3172" s="50">
        <f>'貼り付けシート（日射量等）'!G3169/3.6*10^3</f>
        <v>0</v>
      </c>
      <c r="G3172" s="50">
        <f>'貼り付けシート（日射量等）'!H3169/3.6*10^3</f>
        <v>0</v>
      </c>
      <c r="H3172" s="91">
        <f>RADIANS('貼り付けシート（日射量等）'!I3169)</f>
        <v>0</v>
      </c>
      <c r="I3172" s="91">
        <f>IF('貼り付けシート（日射量等）'!J3169&lt;0,RADIANS(360+('貼り付けシート（日射量等）'!J3169)),RADIANS('貼り付けシート（日射量等）'!J3169))</f>
        <v>0</v>
      </c>
    </row>
    <row r="3173" spans="1:9">
      <c r="A3173" s="20">
        <v>41771</v>
      </c>
      <c r="B3173" s="35" t="s">
        <v>383</v>
      </c>
      <c r="C3173" s="90">
        <f t="shared" si="147"/>
        <v>0</v>
      </c>
      <c r="D3173" s="90">
        <f t="shared" si="148"/>
        <v>0</v>
      </c>
      <c r="E3173" s="90">
        <f t="shared" si="149"/>
        <v>0</v>
      </c>
      <c r="F3173" s="50">
        <f>'貼り付けシート（日射量等）'!G3170/3.6*10^3</f>
        <v>0</v>
      </c>
      <c r="G3173" s="50">
        <f>'貼り付けシート（日射量等）'!H3170/3.6*10^3</f>
        <v>0</v>
      </c>
      <c r="H3173" s="91">
        <f>RADIANS('貼り付けシート（日射量等）'!I3170)</f>
        <v>0</v>
      </c>
      <c r="I3173" s="91">
        <f>IF('貼り付けシート（日射量等）'!J3170&lt;0,RADIANS(360+('貼り付けシート（日射量等）'!J3170)),RADIANS('貼り付けシート（日射量等）'!J3170))</f>
        <v>0</v>
      </c>
    </row>
    <row r="3174" spans="1:9">
      <c r="A3174" s="20">
        <v>41772</v>
      </c>
      <c r="B3174" s="35" t="s">
        <v>360</v>
      </c>
      <c r="C3174" s="90">
        <f t="shared" si="147"/>
        <v>0</v>
      </c>
      <c r="D3174" s="90">
        <f t="shared" si="148"/>
        <v>0</v>
      </c>
      <c r="E3174" s="90">
        <f t="shared" si="149"/>
        <v>0</v>
      </c>
      <c r="F3174" s="50">
        <f>'貼り付けシート（日射量等）'!G3171/3.6*10^3</f>
        <v>0</v>
      </c>
      <c r="G3174" s="50">
        <f>'貼り付けシート（日射量等）'!H3171/3.6*10^3</f>
        <v>0</v>
      </c>
      <c r="H3174" s="91">
        <f>RADIANS('貼り付けシート（日射量等）'!I3171)</f>
        <v>0</v>
      </c>
      <c r="I3174" s="91">
        <f>IF('貼り付けシート（日射量等）'!J3171&lt;0,RADIANS(360+('貼り付けシート（日射量等）'!J3171)),RADIANS('貼り付けシート（日射量等）'!J3171))</f>
        <v>0</v>
      </c>
    </row>
    <row r="3175" spans="1:9">
      <c r="A3175" s="20">
        <v>41772</v>
      </c>
      <c r="B3175" s="35" t="s">
        <v>361</v>
      </c>
      <c r="C3175" s="90">
        <f t="shared" si="147"/>
        <v>0</v>
      </c>
      <c r="D3175" s="90">
        <f t="shared" si="148"/>
        <v>0</v>
      </c>
      <c r="E3175" s="90">
        <f t="shared" si="149"/>
        <v>0</v>
      </c>
      <c r="F3175" s="50">
        <f>'貼り付けシート（日射量等）'!G3172/3.6*10^3</f>
        <v>0</v>
      </c>
      <c r="G3175" s="50">
        <f>'貼り付けシート（日射量等）'!H3172/3.6*10^3</f>
        <v>0</v>
      </c>
      <c r="H3175" s="91">
        <f>RADIANS('貼り付けシート（日射量等）'!I3172)</f>
        <v>0</v>
      </c>
      <c r="I3175" s="91">
        <f>IF('貼り付けシート（日射量等）'!J3172&lt;0,RADIANS(360+('貼り付けシート（日射量等）'!J3172)),RADIANS('貼り付けシート（日射量等）'!J3172))</f>
        <v>0</v>
      </c>
    </row>
    <row r="3176" spans="1:9">
      <c r="A3176" s="20">
        <v>41772</v>
      </c>
      <c r="B3176" s="35" t="s">
        <v>362</v>
      </c>
      <c r="C3176" s="90">
        <f t="shared" si="147"/>
        <v>0</v>
      </c>
      <c r="D3176" s="90">
        <f t="shared" si="148"/>
        <v>0</v>
      </c>
      <c r="E3176" s="90">
        <f t="shared" si="149"/>
        <v>0</v>
      </c>
      <c r="F3176" s="50">
        <f>'貼り付けシート（日射量等）'!G3173/3.6*10^3</f>
        <v>0</v>
      </c>
      <c r="G3176" s="50">
        <f>'貼り付けシート（日射量等）'!H3173/3.6*10^3</f>
        <v>0</v>
      </c>
      <c r="H3176" s="91">
        <f>RADIANS('貼り付けシート（日射量等）'!I3173)</f>
        <v>0</v>
      </c>
      <c r="I3176" s="91">
        <f>IF('貼り付けシート（日射量等）'!J3173&lt;0,RADIANS(360+('貼り付けシート（日射量等）'!J3173)),RADIANS('貼り付けシート（日射量等）'!J3173))</f>
        <v>0</v>
      </c>
    </row>
    <row r="3177" spans="1:9">
      <c r="A3177" s="20">
        <v>41772</v>
      </c>
      <c r="B3177" s="35" t="s">
        <v>363</v>
      </c>
      <c r="C3177" s="90">
        <f t="shared" si="147"/>
        <v>0</v>
      </c>
      <c r="D3177" s="90">
        <f t="shared" si="148"/>
        <v>0</v>
      </c>
      <c r="E3177" s="90">
        <f t="shared" si="149"/>
        <v>0</v>
      </c>
      <c r="F3177" s="50">
        <f>'貼り付けシート（日射量等）'!G3174/3.6*10^3</f>
        <v>0</v>
      </c>
      <c r="G3177" s="50">
        <f>'貼り付けシート（日射量等）'!H3174/3.6*10^3</f>
        <v>0</v>
      </c>
      <c r="H3177" s="91">
        <f>RADIANS('貼り付けシート（日射量等）'!I3174)</f>
        <v>0</v>
      </c>
      <c r="I3177" s="91">
        <f>IF('貼り付けシート（日射量等）'!J3174&lt;0,RADIANS(360+('貼り付けシート（日射量等）'!J3174)),RADIANS('貼り付けシート（日射量等）'!J3174))</f>
        <v>0</v>
      </c>
    </row>
    <row r="3178" spans="1:9">
      <c r="A3178" s="20">
        <v>41772</v>
      </c>
      <c r="B3178" s="35" t="s">
        <v>364</v>
      </c>
      <c r="C3178" s="90">
        <f t="shared" si="147"/>
        <v>10.776070115477269</v>
      </c>
      <c r="D3178" s="90">
        <f t="shared" si="148"/>
        <v>-0.10329353936971361</v>
      </c>
      <c r="E3178" s="90">
        <f t="shared" si="149"/>
        <v>10.776070115477269</v>
      </c>
      <c r="F3178" s="50">
        <f>'貼り付けシート（日射量等）'!G3175/3.6*10^3</f>
        <v>5.5555555555555554</v>
      </c>
      <c r="G3178" s="50">
        <f>'貼り付けシート（日射量等）'!H3175/3.6*10^3</f>
        <v>11.111111111111111</v>
      </c>
      <c r="H3178" s="91">
        <f>RADIANS('貼り付けシート（日射量等）'!I3175)</f>
        <v>9.9483767363676784E-2</v>
      </c>
      <c r="I3178" s="91">
        <f>IF('貼り付けシート（日射量等）'!J3175&lt;0,RADIANS(360+('貼り付けシート（日射量等）'!J3175)),RADIANS('貼り付けシート（日射量等）'!J3175))</f>
        <v>4.3772857640017788</v>
      </c>
    </row>
    <row r="3179" spans="1:9">
      <c r="A3179" s="20">
        <v>41772</v>
      </c>
      <c r="B3179" s="35" t="s">
        <v>365</v>
      </c>
      <c r="C3179" s="90">
        <f t="shared" si="147"/>
        <v>32.918714151448533</v>
      </c>
      <c r="D3179" s="90">
        <f t="shared" si="148"/>
        <v>0.59050380501672683</v>
      </c>
      <c r="E3179" s="90">
        <f t="shared" si="149"/>
        <v>32.32821034643181</v>
      </c>
      <c r="F3179" s="50">
        <f>'貼り付けシート（日射量等）'!G3176/3.6*10^3</f>
        <v>2.7777777777777777</v>
      </c>
      <c r="G3179" s="50">
        <f>'貼り付けシート（日射量等）'!H3176/3.6*10^3</f>
        <v>33.333333333333336</v>
      </c>
      <c r="H3179" s="91">
        <f>RADIANS('貼り付けシート（日射量等）'!I3176)</f>
        <v>0.291469985083053</v>
      </c>
      <c r="I3179" s="91">
        <f>IF('貼り付けシート（日射量等）'!J3176&lt;0,RADIANS(360+('貼り付けシート（日射量等）'!J3176)),RADIANS('貼り付けシート（日射量等）'!J3176))</f>
        <v>4.5361107259332618</v>
      </c>
    </row>
    <row r="3180" spans="1:9">
      <c r="A3180" s="20">
        <v>41772</v>
      </c>
      <c r="B3180" s="35" t="s">
        <v>366</v>
      </c>
      <c r="C3180" s="90">
        <f t="shared" si="147"/>
        <v>55.096648939737598</v>
      </c>
      <c r="D3180" s="90">
        <f t="shared" si="148"/>
        <v>1.2162983623512529</v>
      </c>
      <c r="E3180" s="90">
        <f t="shared" si="149"/>
        <v>53.880350577386345</v>
      </c>
      <c r="F3180" s="50">
        <f>'貼り付けシート（日射量等）'!G3177/3.6*10^3</f>
        <v>2.7777777777777777</v>
      </c>
      <c r="G3180" s="50">
        <f>'貼り付けシート（日射量等）'!H3177/3.6*10^3</f>
        <v>55.555555555555557</v>
      </c>
      <c r="H3180" s="91">
        <f>RADIANS('貼り付けシート（日射量等）'!I3177)</f>
        <v>0.49043751981040662</v>
      </c>
      <c r="I3180" s="91">
        <f>IF('貼り付けシート（日射量等）'!J3177&lt;0,RADIANS(360+('貼り付けシート（日射量等）'!J3177)),RADIANS('貼り付けシート（日射量等）'!J3177))</f>
        <v>4.6966810171167408</v>
      </c>
    </row>
    <row r="3181" spans="1:9">
      <c r="A3181" s="20">
        <v>41772</v>
      </c>
      <c r="B3181" s="35" t="s">
        <v>367</v>
      </c>
      <c r="C3181" s="90">
        <f t="shared" si="147"/>
        <v>80.78269148964263</v>
      </c>
      <c r="D3181" s="90">
        <f t="shared" si="148"/>
        <v>5.3502006813017369</v>
      </c>
      <c r="E3181" s="90">
        <f t="shared" si="149"/>
        <v>75.432490808340887</v>
      </c>
      <c r="F3181" s="50">
        <f>'貼り付けシート（日射量等）'!G3178/3.6*10^3</f>
        <v>8.3333333333333339</v>
      </c>
      <c r="G3181" s="50">
        <f>'貼り付けシート（日射量等）'!H3178/3.6*10^3</f>
        <v>77.777777777777786</v>
      </c>
      <c r="H3181" s="91">
        <f>RADIANS('貼り付けシート（日射量等）'!I3178)</f>
        <v>0.69115038378975457</v>
      </c>
      <c r="I3181" s="91">
        <f>IF('貼り付けシート（日射量等）'!J3178&lt;0,RADIANS(360+('貼り付けシート（日射量等）'!J3178)),RADIANS('貼り付けシート（日射量等）'!J3178))</f>
        <v>4.8764499300721562</v>
      </c>
    </row>
    <row r="3182" spans="1:9">
      <c r="A3182" s="20">
        <v>41772</v>
      </c>
      <c r="B3182" s="35" t="s">
        <v>368</v>
      </c>
      <c r="C3182" s="90">
        <f t="shared" si="147"/>
        <v>154.45647686934086</v>
      </c>
      <c r="D3182" s="90">
        <f t="shared" si="148"/>
        <v>8.9795303103977382</v>
      </c>
      <c r="E3182" s="90">
        <f t="shared" si="149"/>
        <v>145.47694655894313</v>
      </c>
      <c r="F3182" s="50">
        <f>'貼り付けシート（日射量等）'!G3179/3.6*10^3</f>
        <v>11.111111111111111</v>
      </c>
      <c r="G3182" s="50">
        <f>'貼り付けシート（日射量等）'!H3179/3.6*10^3</f>
        <v>150</v>
      </c>
      <c r="H3182" s="91">
        <f>RADIANS('貼り付けシート（日射量等）'!I3179)</f>
        <v>0.88313660150913076</v>
      </c>
      <c r="I3182" s="91">
        <f>IF('貼り付けシート（日射量等）'!J3179&lt;0,RADIANS(360+('貼り付けシート（日射量等）'!J3179)),RADIANS('貼り付けシート（日射量等）'!J3179))</f>
        <v>5.0998520743274307</v>
      </c>
    </row>
    <row r="3183" spans="1:9">
      <c r="A3183" s="20">
        <v>41772</v>
      </c>
      <c r="B3183" s="35" t="s">
        <v>369</v>
      </c>
      <c r="C3183" s="90">
        <f t="shared" si="147"/>
        <v>239.05715845545686</v>
      </c>
      <c r="D3183" s="90">
        <f t="shared" si="148"/>
        <v>15.453703559303543</v>
      </c>
      <c r="E3183" s="90">
        <f t="shared" si="149"/>
        <v>223.60345489615332</v>
      </c>
      <c r="F3183" s="50">
        <f>'貼り付けシート（日射量等）'!G3180/3.6*10^3</f>
        <v>16.666666666666668</v>
      </c>
      <c r="G3183" s="50">
        <f>'貼り付けシート（日射量等）'!H3180/3.6*10^3</f>
        <v>230.55555555555554</v>
      </c>
      <c r="H3183" s="91">
        <f>RADIANS('貼り付けシート（日射量等）'!I3180)</f>
        <v>1.054178868204575</v>
      </c>
      <c r="I3183" s="91">
        <f>IF('貼り付けシート（日射量等）'!J3180&lt;0,RADIANS(360+('貼り付けシート（日射量等）'!J3180)),RADIANS('貼り付けシート（日射量等）'!J3180))</f>
        <v>5.422737985946382</v>
      </c>
    </row>
    <row r="3184" spans="1:9">
      <c r="A3184" s="20">
        <v>41772</v>
      </c>
      <c r="B3184" s="35" t="s">
        <v>370</v>
      </c>
      <c r="C3184" s="90">
        <f t="shared" si="147"/>
        <v>256.27376553981617</v>
      </c>
      <c r="D3184" s="90">
        <f t="shared" si="148"/>
        <v>16.506205470446922</v>
      </c>
      <c r="E3184" s="90">
        <f t="shared" si="149"/>
        <v>239.76756006936924</v>
      </c>
      <c r="F3184" s="50">
        <f>'貼り付けシート（日射量等）'!G3181/3.6*10^3</f>
        <v>16.666666666666668</v>
      </c>
      <c r="G3184" s="50">
        <f>'貼り付けシート（日射量等）'!H3181/3.6*10^3</f>
        <v>247.22222222222223</v>
      </c>
      <c r="H3184" s="91">
        <f>RADIANS('貼り付けシート（日射量等）'!I3181)</f>
        <v>1.1711159280881951</v>
      </c>
      <c r="I3184" s="91">
        <f>IF('貼り付けシート（日射量等）'!J3181&lt;0,RADIANS(360+('貼り付けシート（日射量等）'!J3181)),RADIANS('貼り付けシート（日射量等）'!J3181))</f>
        <v>5.9271381397727438</v>
      </c>
    </row>
    <row r="3185" spans="1:9">
      <c r="A3185" s="20">
        <v>41772</v>
      </c>
      <c r="B3185" s="35" t="s">
        <v>371</v>
      </c>
      <c r="C3185" s="90">
        <f t="shared" si="147"/>
        <v>313.09223278924912</v>
      </c>
      <c r="D3185" s="90">
        <f t="shared" si="148"/>
        <v>24.832357200232185</v>
      </c>
      <c r="E3185" s="90">
        <f t="shared" si="149"/>
        <v>288.25987558901693</v>
      </c>
      <c r="F3185" s="50">
        <f>'貼り付けシート（日射量等）'!G3182/3.6*10^3</f>
        <v>24.999999999999996</v>
      </c>
      <c r="G3185" s="50">
        <f>'貼り付けシート（日射量等）'!H3182/3.6*10^3</f>
        <v>297.22222222222223</v>
      </c>
      <c r="H3185" s="91">
        <f>RADIANS('貼り付けシート（日射量等）'!I3182)</f>
        <v>1.1763519158441782</v>
      </c>
      <c r="I3185" s="91">
        <f>IF('貼り付けシート（日射量等）'!J3182&lt;0,RADIANS(360+('貼り付けシート（日射量等）'!J3182)),RADIANS('貼り付けシート（日射量等）'!J3182))</f>
        <v>0.29496064358704166</v>
      </c>
    </row>
    <row r="3186" spans="1:9">
      <c r="A3186" s="20">
        <v>41772</v>
      </c>
      <c r="B3186" s="35" t="s">
        <v>372</v>
      </c>
      <c r="C3186" s="90">
        <f t="shared" si="147"/>
        <v>353.73293721752748</v>
      </c>
      <c r="D3186" s="90">
        <f t="shared" si="148"/>
        <v>52.00297398416393</v>
      </c>
      <c r="E3186" s="90">
        <f t="shared" si="149"/>
        <v>301.72996323336355</v>
      </c>
      <c r="F3186" s="50">
        <f>'貼り付けシート（日射量等）'!G3183/3.6*10^3</f>
        <v>55.555555555555557</v>
      </c>
      <c r="G3186" s="50">
        <f>'貼り付けシート（日射量等）'!H3183/3.6*10^3</f>
        <v>311.11111111111114</v>
      </c>
      <c r="H3186" s="91">
        <f>RADIANS('貼り付けシート（日射量等）'!I3183)</f>
        <v>1.0698868314725241</v>
      </c>
      <c r="I3186" s="91">
        <f>IF('貼り付けシート（日射量等）'!J3183&lt;0,RADIANS(360+('貼り付けシート（日射量等）'!J3183)),RADIANS('貼り付けシート（日射量等）'!J3183))</f>
        <v>0.82205007768932925</v>
      </c>
    </row>
    <row r="3187" spans="1:9">
      <c r="A3187" s="20">
        <v>41772</v>
      </c>
      <c r="B3187" s="35" t="s">
        <v>373</v>
      </c>
      <c r="C3187" s="90">
        <f t="shared" si="147"/>
        <v>207.25513185026966</v>
      </c>
      <c r="D3187" s="90">
        <f t="shared" si="148"/>
        <v>15.979887300548151</v>
      </c>
      <c r="E3187" s="90">
        <f t="shared" si="149"/>
        <v>191.27524454972152</v>
      </c>
      <c r="F3187" s="50">
        <f>'貼り付けシート（日射量等）'!G3184/3.6*10^3</f>
        <v>19.444444444444446</v>
      </c>
      <c r="G3187" s="50">
        <f>'貼り付けシート（日射量等）'!H3184/3.6*10^3</f>
        <v>197.22222222222223</v>
      </c>
      <c r="H3187" s="91">
        <f>RADIANS('貼り付けシート（日射量等）'!I3184)</f>
        <v>0.90058989402907408</v>
      </c>
      <c r="I3187" s="91">
        <f>IF('貼り付けシート（日射量等）'!J3184&lt;0,RADIANS(360+('貼り付けシート（日射量等）'!J3184)),RADIANS('貼り付けシート（日射量等）'!J3184))</f>
        <v>1.1571532940722404</v>
      </c>
    </row>
    <row r="3188" spans="1:9">
      <c r="A3188" s="20">
        <v>41772</v>
      </c>
      <c r="B3188" s="35" t="s">
        <v>374</v>
      </c>
      <c r="C3188" s="90">
        <f t="shared" si="147"/>
        <v>165.42003364965808</v>
      </c>
      <c r="D3188" s="90">
        <f t="shared" si="148"/>
        <v>9.1670169752377237</v>
      </c>
      <c r="E3188" s="90">
        <f t="shared" si="149"/>
        <v>156.25301667442037</v>
      </c>
      <c r="F3188" s="50">
        <f>'貼り付けシート（日射量等）'!G3185/3.6*10^3</f>
        <v>13.888888888888889</v>
      </c>
      <c r="G3188" s="50">
        <f>'貼り付けシート（日射量等）'!H3185/3.6*10^3</f>
        <v>161.11111111111109</v>
      </c>
      <c r="H3188" s="91">
        <f>RADIANS('貼り付けシート（日射量等）'!I3185)</f>
        <v>0.71034900556169223</v>
      </c>
      <c r="I3188" s="91">
        <f>IF('貼り付けシート（日射量等）'!J3185&lt;0,RADIANS(360+('貼り付けシート（日射量等）'!J3185)),RADIANS('貼り付けシート（日射量等）'!J3185))</f>
        <v>1.387536755335492</v>
      </c>
    </row>
    <row r="3189" spans="1:9">
      <c r="A3189" s="20">
        <v>41772</v>
      </c>
      <c r="B3189" s="35" t="s">
        <v>375</v>
      </c>
      <c r="C3189" s="90">
        <f t="shared" si="147"/>
        <v>112.73984445032114</v>
      </c>
      <c r="D3189" s="90">
        <f t="shared" si="148"/>
        <v>7.6731608244177618</v>
      </c>
      <c r="E3189" s="90">
        <f t="shared" si="149"/>
        <v>105.06668362590338</v>
      </c>
      <c r="F3189" s="50">
        <f>'貼り付けシート（日射量等）'!G3186/3.6*10^3</f>
        <v>16.666666666666668</v>
      </c>
      <c r="G3189" s="50">
        <f>'貼り付けシート（日射量等）'!H3186/3.6*10^3</f>
        <v>108.33333333333334</v>
      </c>
      <c r="H3189" s="91">
        <f>RADIANS('貼り付けシート（日射量等）'!I3186)</f>
        <v>0.5113814708343386</v>
      </c>
      <c r="I3189" s="91">
        <f>IF('貼り付けシート（日射量等）'!J3186&lt;0,RADIANS(360+('貼り付けシート（日射量等）'!J3186)),RADIANS('貼り付けシート（日射量等）'!J3186))</f>
        <v>1.5690509975429023</v>
      </c>
    </row>
    <row r="3190" spans="1:9">
      <c r="A3190" s="20">
        <v>41772</v>
      </c>
      <c r="B3190" s="35" t="s">
        <v>376</v>
      </c>
      <c r="C3190" s="90">
        <f t="shared" si="147"/>
        <v>67.224294323434449</v>
      </c>
      <c r="D3190" s="90">
        <f t="shared" si="148"/>
        <v>5.2618911594401521</v>
      </c>
      <c r="E3190" s="90">
        <f t="shared" si="149"/>
        <v>61.962403163994296</v>
      </c>
      <c r="F3190" s="50">
        <f>'貼り付けシート（日射量等）'!G3187/3.6*10^3</f>
        <v>22.222222222222221</v>
      </c>
      <c r="G3190" s="50">
        <f>'貼り付けシート（日射量等）'!H3187/3.6*10^3</f>
        <v>63.888888888888886</v>
      </c>
      <c r="H3190" s="91">
        <f>RADIANS('貼り付けシート（日射量等）'!I3187)</f>
        <v>0.31241393610698498</v>
      </c>
      <c r="I3190" s="91">
        <f>IF('貼り付けシート（日射量等）'!J3187&lt;0,RADIANS(360+('貼り付けシート（日射量等）'!J3187)),RADIANS('貼り付けシート（日射量等）'!J3187))</f>
        <v>1.7313666179783749</v>
      </c>
    </row>
    <row r="3191" spans="1:9">
      <c r="A3191" s="20">
        <v>41772</v>
      </c>
      <c r="B3191" s="35" t="s">
        <v>377</v>
      </c>
      <c r="C3191" s="90">
        <f t="shared" si="147"/>
        <v>21.626547775519825</v>
      </c>
      <c r="D3191" s="90">
        <f t="shared" si="148"/>
        <v>7.4407544565286893E-2</v>
      </c>
      <c r="E3191" s="90">
        <f t="shared" si="149"/>
        <v>21.552140230954539</v>
      </c>
      <c r="F3191" s="50">
        <f>'貼り付けシート（日射量等）'!G3188/3.6*10^3</f>
        <v>24.999999999999996</v>
      </c>
      <c r="G3191" s="50">
        <f>'貼り付けシート（日射量等）'!H3188/3.6*10^3</f>
        <v>22.222222222222221</v>
      </c>
      <c r="H3191" s="91">
        <f>RADIANS('貼り付けシート（日射量等）'!I3188)</f>
        <v>0.11693705988362008</v>
      </c>
      <c r="I3191" s="91">
        <f>IF('貼り付けシート（日射量等）'!J3188&lt;0,RADIANS(360+('貼り付けシート（日射量等）'!J3188)),RADIANS('貼り付けシート（日射量等）'!J3188))</f>
        <v>1.8901915799098588</v>
      </c>
    </row>
    <row r="3192" spans="1:9">
      <c r="A3192" s="20">
        <v>41772</v>
      </c>
      <c r="B3192" s="35" t="s">
        <v>378</v>
      </c>
      <c r="C3192" s="90">
        <f t="shared" si="147"/>
        <v>0</v>
      </c>
      <c r="D3192" s="90">
        <f t="shared" si="148"/>
        <v>0</v>
      </c>
      <c r="E3192" s="90">
        <f t="shared" si="149"/>
        <v>0</v>
      </c>
      <c r="F3192" s="50">
        <f>'貼り付けシート（日射量等）'!G3189/3.6*10^3</f>
        <v>0</v>
      </c>
      <c r="G3192" s="50">
        <f>'貼り付けシート（日射量等）'!H3189/3.6*10^3</f>
        <v>0</v>
      </c>
      <c r="H3192" s="91">
        <f>RADIANS('貼り付けシート（日射量等）'!I3189)</f>
        <v>0</v>
      </c>
      <c r="I3192" s="91">
        <f>IF('貼り付けシート（日射量等）'!J3189&lt;0,RADIANS(360+('貼り付けシート（日射量等）'!J3189)),RADIANS('貼り付けシート（日射量等）'!J3189))</f>
        <v>0</v>
      </c>
    </row>
    <row r="3193" spans="1:9">
      <c r="A3193" s="20">
        <v>41772</v>
      </c>
      <c r="B3193" s="35" t="s">
        <v>379</v>
      </c>
      <c r="C3193" s="90">
        <f t="shared" si="147"/>
        <v>0</v>
      </c>
      <c r="D3193" s="90">
        <f t="shared" si="148"/>
        <v>0</v>
      </c>
      <c r="E3193" s="90">
        <f t="shared" si="149"/>
        <v>0</v>
      </c>
      <c r="F3193" s="50">
        <f>'貼り付けシート（日射量等）'!G3190/3.6*10^3</f>
        <v>0</v>
      </c>
      <c r="G3193" s="50">
        <f>'貼り付けシート（日射量等）'!H3190/3.6*10^3</f>
        <v>0</v>
      </c>
      <c r="H3193" s="91">
        <f>RADIANS('貼り付けシート（日射量等）'!I3190)</f>
        <v>0</v>
      </c>
      <c r="I3193" s="91">
        <f>IF('貼り付けシート（日射量等）'!J3190&lt;0,RADIANS(360+('貼り付けシート（日射量等）'!J3190)),RADIANS('貼り付けシート（日射量等）'!J3190))</f>
        <v>0</v>
      </c>
    </row>
    <row r="3194" spans="1:9">
      <c r="A3194" s="20">
        <v>41772</v>
      </c>
      <c r="B3194" s="35" t="s">
        <v>380</v>
      </c>
      <c r="C3194" s="90">
        <f t="shared" si="147"/>
        <v>0</v>
      </c>
      <c r="D3194" s="90">
        <f t="shared" si="148"/>
        <v>0</v>
      </c>
      <c r="E3194" s="90">
        <f t="shared" si="149"/>
        <v>0</v>
      </c>
      <c r="F3194" s="50">
        <f>'貼り付けシート（日射量等）'!G3191/3.6*10^3</f>
        <v>0</v>
      </c>
      <c r="G3194" s="50">
        <f>'貼り付けシート（日射量等）'!H3191/3.6*10^3</f>
        <v>0</v>
      </c>
      <c r="H3194" s="91">
        <f>RADIANS('貼り付けシート（日射量等）'!I3191)</f>
        <v>0</v>
      </c>
      <c r="I3194" s="91">
        <f>IF('貼り付けシート（日射量等）'!J3191&lt;0,RADIANS(360+('貼り付けシート（日射量等）'!J3191)),RADIANS('貼り付けシート（日射量等）'!J3191))</f>
        <v>0</v>
      </c>
    </row>
    <row r="3195" spans="1:9">
      <c r="A3195" s="20">
        <v>41772</v>
      </c>
      <c r="B3195" s="35" t="s">
        <v>381</v>
      </c>
      <c r="C3195" s="90">
        <f t="shared" si="147"/>
        <v>0</v>
      </c>
      <c r="D3195" s="90">
        <f t="shared" si="148"/>
        <v>0</v>
      </c>
      <c r="E3195" s="90">
        <f t="shared" si="149"/>
        <v>0</v>
      </c>
      <c r="F3195" s="50">
        <f>'貼り付けシート（日射量等）'!G3192/3.6*10^3</f>
        <v>0</v>
      </c>
      <c r="G3195" s="50">
        <f>'貼り付けシート（日射量等）'!H3192/3.6*10^3</f>
        <v>0</v>
      </c>
      <c r="H3195" s="91">
        <f>RADIANS('貼り付けシート（日射量等）'!I3192)</f>
        <v>0</v>
      </c>
      <c r="I3195" s="91">
        <f>IF('貼り付けシート（日射量等）'!J3192&lt;0,RADIANS(360+('貼り付けシート（日射量等）'!J3192)),RADIANS('貼り付けシート（日射量等）'!J3192))</f>
        <v>0</v>
      </c>
    </row>
    <row r="3196" spans="1:9">
      <c r="A3196" s="20">
        <v>41772</v>
      </c>
      <c r="B3196" s="35" t="s">
        <v>382</v>
      </c>
      <c r="C3196" s="90">
        <f t="shared" si="147"/>
        <v>0</v>
      </c>
      <c r="D3196" s="90">
        <f t="shared" si="148"/>
        <v>0</v>
      </c>
      <c r="E3196" s="90">
        <f t="shared" si="149"/>
        <v>0</v>
      </c>
      <c r="F3196" s="50">
        <f>'貼り付けシート（日射量等）'!G3193/3.6*10^3</f>
        <v>0</v>
      </c>
      <c r="G3196" s="50">
        <f>'貼り付けシート（日射量等）'!H3193/3.6*10^3</f>
        <v>0</v>
      </c>
      <c r="H3196" s="91">
        <f>RADIANS('貼り付けシート（日射量等）'!I3193)</f>
        <v>0</v>
      </c>
      <c r="I3196" s="91">
        <f>IF('貼り付けシート（日射量等）'!J3193&lt;0,RADIANS(360+('貼り付けシート（日射量等）'!J3193)),RADIANS('貼り付けシート（日射量等）'!J3193))</f>
        <v>0</v>
      </c>
    </row>
    <row r="3197" spans="1:9">
      <c r="A3197" s="20">
        <v>41772</v>
      </c>
      <c r="B3197" s="35" t="s">
        <v>383</v>
      </c>
      <c r="C3197" s="90">
        <f t="shared" si="147"/>
        <v>0</v>
      </c>
      <c r="D3197" s="90">
        <f t="shared" si="148"/>
        <v>0</v>
      </c>
      <c r="E3197" s="90">
        <f t="shared" si="149"/>
        <v>0</v>
      </c>
      <c r="F3197" s="50">
        <f>'貼り付けシート（日射量等）'!G3194/3.6*10^3</f>
        <v>0</v>
      </c>
      <c r="G3197" s="50">
        <f>'貼り付けシート（日射量等）'!H3194/3.6*10^3</f>
        <v>0</v>
      </c>
      <c r="H3197" s="91">
        <f>RADIANS('貼り付けシート（日射量等）'!I3194)</f>
        <v>0</v>
      </c>
      <c r="I3197" s="91">
        <f>IF('貼り付けシート（日射量等）'!J3194&lt;0,RADIANS(360+('貼り付けシート（日射量等）'!J3194)),RADIANS('貼り付けシート（日射量等）'!J3194))</f>
        <v>0</v>
      </c>
    </row>
    <row r="3198" spans="1:9">
      <c r="A3198" s="20">
        <v>41773</v>
      </c>
      <c r="B3198" s="35" t="s">
        <v>360</v>
      </c>
      <c r="C3198" s="90">
        <f t="shared" si="147"/>
        <v>0</v>
      </c>
      <c r="D3198" s="90">
        <f t="shared" si="148"/>
        <v>0</v>
      </c>
      <c r="E3198" s="90">
        <f t="shared" si="149"/>
        <v>0</v>
      </c>
      <c r="F3198" s="50">
        <f>'貼り付けシート（日射量等）'!G3195/3.6*10^3</f>
        <v>0</v>
      </c>
      <c r="G3198" s="50">
        <f>'貼り付けシート（日射量等）'!H3195/3.6*10^3</f>
        <v>0</v>
      </c>
      <c r="H3198" s="91">
        <f>RADIANS('貼り付けシート（日射量等）'!I3195)</f>
        <v>0</v>
      </c>
      <c r="I3198" s="91">
        <f>IF('貼り付けシート（日射量等）'!J3195&lt;0,RADIANS(360+('貼り付けシート（日射量等）'!J3195)),RADIANS('貼り付けシート（日射量等）'!J3195))</f>
        <v>0</v>
      </c>
    </row>
    <row r="3199" spans="1:9">
      <c r="A3199" s="20">
        <v>41773</v>
      </c>
      <c r="B3199" s="35" t="s">
        <v>361</v>
      </c>
      <c r="C3199" s="90">
        <f t="shared" si="147"/>
        <v>0</v>
      </c>
      <c r="D3199" s="90">
        <f t="shared" si="148"/>
        <v>0</v>
      </c>
      <c r="E3199" s="90">
        <f t="shared" si="149"/>
        <v>0</v>
      </c>
      <c r="F3199" s="50">
        <f>'貼り付けシート（日射量等）'!G3196/3.6*10^3</f>
        <v>0</v>
      </c>
      <c r="G3199" s="50">
        <f>'貼り付けシート（日射量等）'!H3196/3.6*10^3</f>
        <v>0</v>
      </c>
      <c r="H3199" s="91">
        <f>RADIANS('貼り付けシート（日射量等）'!I3196)</f>
        <v>0</v>
      </c>
      <c r="I3199" s="91">
        <f>IF('貼り付けシート（日射量等）'!J3196&lt;0,RADIANS(360+('貼り付けシート（日射量等）'!J3196)),RADIANS('貼り付けシート（日射量等）'!J3196))</f>
        <v>0</v>
      </c>
    </row>
    <row r="3200" spans="1:9">
      <c r="A3200" s="20">
        <v>41773</v>
      </c>
      <c r="B3200" s="35" t="s">
        <v>362</v>
      </c>
      <c r="C3200" s="90">
        <f t="shared" si="147"/>
        <v>0</v>
      </c>
      <c r="D3200" s="90">
        <f t="shared" si="148"/>
        <v>0</v>
      </c>
      <c r="E3200" s="90">
        <f t="shared" si="149"/>
        <v>0</v>
      </c>
      <c r="F3200" s="50">
        <f>'貼り付けシート（日射量等）'!G3197/3.6*10^3</f>
        <v>0</v>
      </c>
      <c r="G3200" s="50">
        <f>'貼り付けシート（日射量等）'!H3197/3.6*10^3</f>
        <v>0</v>
      </c>
      <c r="H3200" s="91">
        <f>RADIANS('貼り付けシート（日射量等）'!I3197)</f>
        <v>0</v>
      </c>
      <c r="I3200" s="91">
        <f>IF('貼り付けシート（日射量等）'!J3197&lt;0,RADIANS(360+('貼り付けシート（日射量等）'!J3197)),RADIANS('貼り付けシート（日射量等）'!J3197))</f>
        <v>0</v>
      </c>
    </row>
    <row r="3201" spans="1:9">
      <c r="A3201" s="20">
        <v>41773</v>
      </c>
      <c r="B3201" s="35" t="s">
        <v>363</v>
      </c>
      <c r="C3201" s="90">
        <f t="shared" si="147"/>
        <v>0</v>
      </c>
      <c r="D3201" s="90">
        <f t="shared" si="148"/>
        <v>0</v>
      </c>
      <c r="E3201" s="90">
        <f t="shared" si="149"/>
        <v>0</v>
      </c>
      <c r="F3201" s="50">
        <f>'貼り付けシート（日射量等）'!G3198/3.6*10^3</f>
        <v>0</v>
      </c>
      <c r="G3201" s="50">
        <f>'貼り付けシート（日射量等）'!H3198/3.6*10^3</f>
        <v>0</v>
      </c>
      <c r="H3201" s="91">
        <f>RADIANS('貼り付けシート（日射量等）'!I3198)</f>
        <v>0</v>
      </c>
      <c r="I3201" s="91">
        <f>IF('貼り付けシート（日射量等）'!J3198&lt;0,RADIANS(360+('貼り付けシート（日射量等）'!J3198)),RADIANS('貼り付けシート（日射量等）'!J3198))</f>
        <v>0</v>
      </c>
    </row>
    <row r="3202" spans="1:9">
      <c r="A3202" s="20">
        <v>41773</v>
      </c>
      <c r="B3202" s="35" t="s">
        <v>364</v>
      </c>
      <c r="C3202" s="90">
        <f t="shared" si="147"/>
        <v>21.552140230954539</v>
      </c>
      <c r="D3202" s="90">
        <f t="shared" si="148"/>
        <v>-0.60207866763186035</v>
      </c>
      <c r="E3202" s="90">
        <f t="shared" si="149"/>
        <v>21.552140230954539</v>
      </c>
      <c r="F3202" s="50">
        <f>'貼り付けシート（日射量等）'!G3199/3.6*10^3</f>
        <v>33.333333333333336</v>
      </c>
      <c r="G3202" s="50">
        <f>'貼り付けシート（日射量等）'!H3199/3.6*10^3</f>
        <v>22.222222222222221</v>
      </c>
      <c r="H3202" s="91">
        <f>RADIANS('貼り付けシート（日射量等）'!I3199)</f>
        <v>0.10122909661567112</v>
      </c>
      <c r="I3202" s="91">
        <f>IF('貼り付けシート（日射量等）'!J3199&lt;0,RADIANS(360+('貼り付けシート（日射量等）'!J3199)),RADIANS('貼り付けシート（日射量等）'!J3199))</f>
        <v>4.3737951054977895</v>
      </c>
    </row>
    <row r="3203" spans="1:9">
      <c r="A3203" s="20">
        <v>41773</v>
      </c>
      <c r="B3203" s="35" t="s">
        <v>365</v>
      </c>
      <c r="C3203" s="90">
        <f t="shared" si="147"/>
        <v>67.92511892093377</v>
      </c>
      <c r="D3203" s="90">
        <f t="shared" si="148"/>
        <v>5.9627157569394722</v>
      </c>
      <c r="E3203" s="90">
        <f t="shared" si="149"/>
        <v>61.962403163994296</v>
      </c>
      <c r="F3203" s="50">
        <f>'貼り付けシート（日射量等）'!G3200/3.6*10^3</f>
        <v>27.777777777777779</v>
      </c>
      <c r="G3203" s="50">
        <f>'貼り付けシート（日射量等）'!H3200/3.6*10^3</f>
        <v>63.888888888888886</v>
      </c>
      <c r="H3203" s="91">
        <f>RADIANS('貼り付けシート（日射量等）'!I3200)</f>
        <v>0.29496064358704166</v>
      </c>
      <c r="I3203" s="91">
        <f>IF('貼り付けシート（日射量等）'!J3200&lt;0,RADIANS(360+('貼り付けシート（日射量等）'!J3200)),RADIANS('貼り付けシート（日射量等）'!J3200))</f>
        <v>4.5326200674292734</v>
      </c>
    </row>
    <row r="3204" spans="1:9">
      <c r="A3204" s="20">
        <v>41773</v>
      </c>
      <c r="B3204" s="35" t="s">
        <v>366</v>
      </c>
      <c r="C3204" s="90">
        <f t="shared" si="147"/>
        <v>124.14163758303988</v>
      </c>
      <c r="D3204" s="90">
        <f t="shared" si="148"/>
        <v>10.992901370528569</v>
      </c>
      <c r="E3204" s="90">
        <f t="shared" si="149"/>
        <v>113.14873621251131</v>
      </c>
      <c r="F3204" s="50">
        <f>'貼り付けシート（日射量等）'!G3201/3.6*10^3</f>
        <v>24.999999999999996</v>
      </c>
      <c r="G3204" s="50">
        <f>'貼り付けシート（日射量等）'!H3201/3.6*10^3</f>
        <v>116.66666666666666</v>
      </c>
      <c r="H3204" s="91">
        <f>RADIANS('貼り付けシート（日射量等）'!I3201)</f>
        <v>0.49392817831439528</v>
      </c>
      <c r="I3204" s="91">
        <f>IF('貼り付けシート（日射量等）'!J3201&lt;0,RADIANS(360+('貼り付けシート（日射量等）'!J3201)),RADIANS('貼り付けシート（日射量等）'!J3201))</f>
        <v>4.6931903586127515</v>
      </c>
    </row>
    <row r="3205" spans="1:9">
      <c r="A3205" s="20">
        <v>41773</v>
      </c>
      <c r="B3205" s="35" t="s">
        <v>367</v>
      </c>
      <c r="C3205" s="90">
        <f t="shared" si="147"/>
        <v>177.68766980762271</v>
      </c>
      <c r="D3205" s="90">
        <f t="shared" si="148"/>
        <v>16.046618075463705</v>
      </c>
      <c r="E3205" s="90">
        <f t="shared" si="149"/>
        <v>161.64105173215901</v>
      </c>
      <c r="F3205" s="50">
        <f>'貼り付けシート（日射量等）'!G3202/3.6*10^3</f>
        <v>24.999999999999996</v>
      </c>
      <c r="G3205" s="50">
        <f>'貼り付けシート（日射量等）'!H3202/3.6*10^3</f>
        <v>166.66666666666666</v>
      </c>
      <c r="H3205" s="91">
        <f>RADIANS('貼り付けシート（日射量等）'!I3202)</f>
        <v>0.69289571304174891</v>
      </c>
      <c r="I3205" s="91">
        <f>IF('貼り付けシート（日射量等）'!J3202&lt;0,RADIANS(360+('貼り付けシート（日射量等）'!J3202)),RADIANS('貼り付けシート（日射量等）'!J3202))</f>
        <v>4.8712139423161744</v>
      </c>
    </row>
    <row r="3206" spans="1:9">
      <c r="A3206" s="20">
        <v>41773</v>
      </c>
      <c r="B3206" s="35" t="s">
        <v>368</v>
      </c>
      <c r="C3206" s="90">
        <f t="shared" si="147"/>
        <v>227.21303150806926</v>
      </c>
      <c r="D3206" s="90">
        <f t="shared" si="148"/>
        <v>22.467699314001145</v>
      </c>
      <c r="E3206" s="90">
        <f t="shared" si="149"/>
        <v>204.74533219406811</v>
      </c>
      <c r="F3206" s="50">
        <f>'貼り付けシート（日射量等）'!G3203/3.6*10^3</f>
        <v>27.777777777777779</v>
      </c>
      <c r="G3206" s="50">
        <f>'貼り付けシート（日射量等）'!H3203/3.6*10^3</f>
        <v>211.11111111111111</v>
      </c>
      <c r="H3206" s="91">
        <f>RADIANS('貼り付けシート（日射量等）'!I3203)</f>
        <v>0.88662726001311931</v>
      </c>
      <c r="I3206" s="91">
        <f>IF('貼り付けシート（日射量等）'!J3203&lt;0,RADIANS(360+('貼り付けシート（日射量等）'!J3203)),RADIANS('貼り付けシート（日射量等）'!J3203))</f>
        <v>5.0946160865714472</v>
      </c>
    </row>
    <row r="3207" spans="1:9">
      <c r="A3207" s="20">
        <v>41773</v>
      </c>
      <c r="B3207" s="35" t="s">
        <v>369</v>
      </c>
      <c r="C3207" s="90">
        <f t="shared" ref="C3207:C3270" si="150">IF(D3207&lt;0,E3207,D3207+E3207)</f>
        <v>268.10758896200849</v>
      </c>
      <c r="D3207" s="90">
        <f t="shared" ref="D3207:D3270" si="151">F3207*(SIN(H3207)*COS($O$5)+COS(H3207)*SIN($O$5)*COS($O$4-I3207))</f>
        <v>28.340028892639271</v>
      </c>
      <c r="E3207" s="90">
        <f t="shared" ref="E3207:E3270" si="152">G3207*(1+COS($O$5))/2</f>
        <v>239.76756006936924</v>
      </c>
      <c r="F3207" s="50">
        <f>'貼り付けシート（日射量等）'!G3204/3.6*10^3</f>
        <v>30.555555555555554</v>
      </c>
      <c r="G3207" s="50">
        <f>'貼り付けシート（日射量等）'!H3204/3.6*10^3</f>
        <v>247.22222222222223</v>
      </c>
      <c r="H3207" s="91">
        <f>RADIANS('貼り付けシート（日射量等）'!I3204)</f>
        <v>1.0576695267085636</v>
      </c>
      <c r="I3207" s="91">
        <f>IF('貼り付けシート（日射量等）'!J3204&lt;0,RADIANS(360+('貼り付けシート（日射量等）'!J3204)),RADIANS('貼り付けシート（日射量等）'!J3204))</f>
        <v>5.4175019981903985</v>
      </c>
    </row>
    <row r="3208" spans="1:9">
      <c r="A3208" s="20">
        <v>41773</v>
      </c>
      <c r="B3208" s="35" t="s">
        <v>370</v>
      </c>
      <c r="C3208" s="90">
        <f t="shared" si="150"/>
        <v>288.83221485559221</v>
      </c>
      <c r="D3208" s="90">
        <f t="shared" si="151"/>
        <v>27.512514555268414</v>
      </c>
      <c r="E3208" s="90">
        <f t="shared" si="152"/>
        <v>261.3197003003238</v>
      </c>
      <c r="F3208" s="50">
        <f>'貼り付けシート（日射量等）'!G3205/3.6*10^3</f>
        <v>27.777777777777779</v>
      </c>
      <c r="G3208" s="50">
        <f>'貼り付けシート（日射量等）'!H3205/3.6*10^3</f>
        <v>269.44444444444446</v>
      </c>
      <c r="H3208" s="91">
        <f>RADIANS('貼り付けシート（日射量等）'!I3205)</f>
        <v>1.1746065865921838</v>
      </c>
      <c r="I3208" s="91">
        <f>IF('貼り付けシート（日射量等）'!J3205&lt;0,RADIANS(360+('貼り付けシート（日射量等）'!J3205)),RADIANS('貼り付けシート（日射量等）'!J3205))</f>
        <v>5.9236474812687545</v>
      </c>
    </row>
    <row r="3209" spans="1:9">
      <c r="A3209" s="20">
        <v>41773</v>
      </c>
      <c r="B3209" s="35" t="s">
        <v>371</v>
      </c>
      <c r="C3209" s="90">
        <f t="shared" si="150"/>
        <v>286.15612879108494</v>
      </c>
      <c r="D3209" s="90">
        <f t="shared" si="151"/>
        <v>24.836428490761129</v>
      </c>
      <c r="E3209" s="90">
        <f t="shared" si="152"/>
        <v>261.3197003003238</v>
      </c>
      <c r="F3209" s="50">
        <f>'貼り付けシート（日射量等）'!G3206/3.6*10^3</f>
        <v>24.999999999999996</v>
      </c>
      <c r="G3209" s="50">
        <f>'貼り付けシート（日射量等）'!H3206/3.6*10^3</f>
        <v>269.44444444444446</v>
      </c>
      <c r="H3209" s="91">
        <f>RADIANS('貼り付けシート（日射量等）'!I3206)</f>
        <v>1.1815879036001611</v>
      </c>
      <c r="I3209" s="91">
        <f>IF('貼り付けシート（日射量等）'!J3206&lt;0,RADIANS(360+('貼り付けシート（日射量等）'!J3206)),RADIANS('貼り付けシート（日射量等）'!J3206))</f>
        <v>0.29845130209103038</v>
      </c>
    </row>
    <row r="3210" spans="1:9">
      <c r="A3210" s="20">
        <v>41773</v>
      </c>
      <c r="B3210" s="35" t="s">
        <v>372</v>
      </c>
      <c r="C3210" s="90">
        <f t="shared" si="150"/>
        <v>271.16344784176187</v>
      </c>
      <c r="D3210" s="90">
        <f t="shared" si="151"/>
        <v>26.007852714653989</v>
      </c>
      <c r="E3210" s="90">
        <f t="shared" si="152"/>
        <v>245.15559512710786</v>
      </c>
      <c r="F3210" s="50">
        <f>'貼り付けシート（日射量等）'!G3207/3.6*10^3</f>
        <v>27.777777777777779</v>
      </c>
      <c r="G3210" s="50">
        <f>'貼り付けシート（日射量等）'!H3207/3.6*10^3</f>
        <v>252.77777777777777</v>
      </c>
      <c r="H3210" s="91">
        <f>RADIANS('貼り付けシート（日射量等）'!I3207)</f>
        <v>1.0733774899765127</v>
      </c>
      <c r="I3210" s="91">
        <f>IF('貼り付けシート（日射量等）'!J3207&lt;0,RADIANS(360+('貼り付けシート（日射量等）'!J3207)),RADIANS('貼り付けシート（日射量等）'!J3207))</f>
        <v>0.82728606544531214</v>
      </c>
    </row>
    <row r="3211" spans="1:9">
      <c r="A3211" s="20">
        <v>41773</v>
      </c>
      <c r="B3211" s="35" t="s">
        <v>373</v>
      </c>
      <c r="C3211" s="90">
        <f t="shared" si="150"/>
        <v>233.38898304076434</v>
      </c>
      <c r="D3211" s="90">
        <f t="shared" si="151"/>
        <v>20.561598260088282</v>
      </c>
      <c r="E3211" s="90">
        <f t="shared" si="152"/>
        <v>212.82738478067606</v>
      </c>
      <c r="F3211" s="50">
        <f>'貼り付けシート（日射量等）'!G3208/3.6*10^3</f>
        <v>24.999999999999996</v>
      </c>
      <c r="G3211" s="50">
        <f>'貼り付けシート（日射量等）'!H3208/3.6*10^3</f>
        <v>219.44444444444443</v>
      </c>
      <c r="H3211" s="91">
        <f>RADIANS('貼り付けシート（日射量等）'!I3208)</f>
        <v>0.90408055253306263</v>
      </c>
      <c r="I3211" s="91">
        <f>IF('貼り付けシート（日射量等）'!J3208&lt;0,RADIANS(360+('貼り付けシート（日射量等）'!J3208)),RADIANS('貼り付けシート（日射量等）'!J3208))</f>
        <v>1.1623892818282233</v>
      </c>
    </row>
    <row r="3212" spans="1:9">
      <c r="A3212" s="20">
        <v>41773</v>
      </c>
      <c r="B3212" s="35" t="s">
        <v>374</v>
      </c>
      <c r="C3212" s="90">
        <f t="shared" si="150"/>
        <v>461.55487892220333</v>
      </c>
      <c r="D3212" s="90">
        <f t="shared" si="151"/>
        <v>221.78731885283406</v>
      </c>
      <c r="E3212" s="90">
        <f t="shared" si="152"/>
        <v>239.76756006936924</v>
      </c>
      <c r="F3212" s="50">
        <f>'貼り付けシート（日射量等）'!G3209/3.6*10^3</f>
        <v>336.11111111111109</v>
      </c>
      <c r="G3212" s="50">
        <f>'貼り付けシート（日射量等）'!H3209/3.6*10^3</f>
        <v>247.22222222222223</v>
      </c>
      <c r="H3212" s="91">
        <f>RADIANS('貼り付けシート（日射量等）'!I3209)</f>
        <v>0.71209433481368645</v>
      </c>
      <c r="I3212" s="91">
        <f>IF('貼り付けシート（日射量等）'!J3209&lt;0,RADIANS(360+('貼り付けシート（日射量等）'!J3209)),RADIANS('貼り付けシート（日射量等）'!J3209))</f>
        <v>1.3927727430914749</v>
      </c>
    </row>
    <row r="3213" spans="1:9">
      <c r="A3213" s="20">
        <v>41773</v>
      </c>
      <c r="B3213" s="35" t="s">
        <v>375</v>
      </c>
      <c r="C3213" s="90">
        <f t="shared" si="150"/>
        <v>301.54520551921962</v>
      </c>
      <c r="D3213" s="90">
        <f t="shared" si="151"/>
        <v>129.12808367158331</v>
      </c>
      <c r="E3213" s="90">
        <f t="shared" si="152"/>
        <v>172.41712184763631</v>
      </c>
      <c r="F3213" s="50">
        <f>'貼り付けシート（日射量等）'!G3210/3.6*10^3</f>
        <v>280.55555555555554</v>
      </c>
      <c r="G3213" s="50">
        <f>'貼り付けシート（日射量等）'!H3210/3.6*10^3</f>
        <v>177.77777777777777</v>
      </c>
      <c r="H3213" s="91">
        <f>RADIANS('貼り付けシート（日射量等）'!I3210)</f>
        <v>0.51312680008633282</v>
      </c>
      <c r="I3213" s="91">
        <f>IF('貼り付けシート（日射量等）'!J3210&lt;0,RADIANS(360+('貼り付けシート（日射量等）'!J3210)),RADIANS('貼り付けシート（日射量等）'!J3210))</f>
        <v>1.5742869852988852</v>
      </c>
    </row>
    <row r="3214" spans="1:9">
      <c r="A3214" s="20">
        <v>41773</v>
      </c>
      <c r="B3214" s="35" t="s">
        <v>376</v>
      </c>
      <c r="C3214" s="90">
        <f t="shared" si="150"/>
        <v>131.97158691763809</v>
      </c>
      <c r="D3214" s="90">
        <f t="shared" si="151"/>
        <v>32.292938349473374</v>
      </c>
      <c r="E3214" s="90">
        <f t="shared" si="152"/>
        <v>99.678648568164732</v>
      </c>
      <c r="F3214" s="50">
        <f>'貼り付けシート（日射量等）'!G3211/3.6*10^3</f>
        <v>136.11111111111109</v>
      </c>
      <c r="G3214" s="50">
        <f>'貼り付けシート（日射量等）'!H3211/3.6*10^3</f>
        <v>102.77777777777777</v>
      </c>
      <c r="H3214" s="91">
        <f>RADIANS('貼り付けシート（日射量等）'!I3211)</f>
        <v>0.31415926535897931</v>
      </c>
      <c r="I3214" s="91">
        <f>IF('貼り付けシート（日射量等）'!J3211&lt;0,RADIANS(360+('貼り付けシート（日射量等）'!J3211)),RADIANS('貼り付けシート（日射量等）'!J3211))</f>
        <v>1.7348572764823638</v>
      </c>
    </row>
    <row r="3215" spans="1:9">
      <c r="A3215" s="20">
        <v>41773</v>
      </c>
      <c r="B3215" s="35" t="s">
        <v>377</v>
      </c>
      <c r="C3215" s="90">
        <f t="shared" si="150"/>
        <v>29.920477447034671</v>
      </c>
      <c r="D3215" s="90">
        <f t="shared" si="151"/>
        <v>0.2862846294721797</v>
      </c>
      <c r="E3215" s="90">
        <f t="shared" si="152"/>
        <v>29.634192817562489</v>
      </c>
      <c r="F3215" s="50">
        <f>'貼り付けシート（日射量等）'!G3212/3.6*10^3</f>
        <v>55.555555555555557</v>
      </c>
      <c r="G3215" s="50">
        <f>'貼り付けシート（日射量等）'!H3212/3.6*10^3</f>
        <v>30.555555555555554</v>
      </c>
      <c r="H3215" s="91">
        <f>RADIANS('貼り付けシート（日射量等）'!I3212)</f>
        <v>0.12042771838760874</v>
      </c>
      <c r="I3215" s="91">
        <f>IF('貼り付けシート（日射量等）'!J3212&lt;0,RADIANS(360+('貼り付けシート（日射量等）'!J3212)),RADIANS('貼り付けシート（日射量等）'!J3212))</f>
        <v>1.8936822384138476</v>
      </c>
    </row>
    <row r="3216" spans="1:9">
      <c r="A3216" s="20">
        <v>41773</v>
      </c>
      <c r="B3216" s="35" t="s">
        <v>378</v>
      </c>
      <c r="C3216" s="90">
        <f t="shared" si="150"/>
        <v>0</v>
      </c>
      <c r="D3216" s="90">
        <f t="shared" si="151"/>
        <v>0</v>
      </c>
      <c r="E3216" s="90">
        <f t="shared" si="152"/>
        <v>0</v>
      </c>
      <c r="F3216" s="50">
        <f>'貼り付けシート（日射量等）'!G3213/3.6*10^3</f>
        <v>0</v>
      </c>
      <c r="G3216" s="50">
        <f>'貼り付けシート（日射量等）'!H3213/3.6*10^3</f>
        <v>0</v>
      </c>
      <c r="H3216" s="91">
        <f>RADIANS('貼り付けシート（日射量等）'!I3213)</f>
        <v>0</v>
      </c>
      <c r="I3216" s="91">
        <f>IF('貼り付けシート（日射量等）'!J3213&lt;0,RADIANS(360+('貼り付けシート（日射量等）'!J3213)),RADIANS('貼り付けシート（日射量等）'!J3213))</f>
        <v>0</v>
      </c>
    </row>
    <row r="3217" spans="1:9">
      <c r="A3217" s="20">
        <v>41773</v>
      </c>
      <c r="B3217" s="35" t="s">
        <v>379</v>
      </c>
      <c r="C3217" s="90">
        <f t="shared" si="150"/>
        <v>0</v>
      </c>
      <c r="D3217" s="90">
        <f t="shared" si="151"/>
        <v>0</v>
      </c>
      <c r="E3217" s="90">
        <f t="shared" si="152"/>
        <v>0</v>
      </c>
      <c r="F3217" s="50">
        <f>'貼り付けシート（日射量等）'!G3214/3.6*10^3</f>
        <v>0</v>
      </c>
      <c r="G3217" s="50">
        <f>'貼り付けシート（日射量等）'!H3214/3.6*10^3</f>
        <v>0</v>
      </c>
      <c r="H3217" s="91">
        <f>RADIANS('貼り付けシート（日射量等）'!I3214)</f>
        <v>0</v>
      </c>
      <c r="I3217" s="91">
        <f>IF('貼り付けシート（日射量等）'!J3214&lt;0,RADIANS(360+('貼り付けシート（日射量等）'!J3214)),RADIANS('貼り付けシート（日射量等）'!J3214))</f>
        <v>0</v>
      </c>
    </row>
    <row r="3218" spans="1:9">
      <c r="A3218" s="20">
        <v>41773</v>
      </c>
      <c r="B3218" s="35" t="s">
        <v>380</v>
      </c>
      <c r="C3218" s="90">
        <f t="shared" si="150"/>
        <v>0</v>
      </c>
      <c r="D3218" s="90">
        <f t="shared" si="151"/>
        <v>0</v>
      </c>
      <c r="E3218" s="90">
        <f t="shared" si="152"/>
        <v>0</v>
      </c>
      <c r="F3218" s="50">
        <f>'貼り付けシート（日射量等）'!G3215/3.6*10^3</f>
        <v>0</v>
      </c>
      <c r="G3218" s="50">
        <f>'貼り付けシート（日射量等）'!H3215/3.6*10^3</f>
        <v>0</v>
      </c>
      <c r="H3218" s="91">
        <f>RADIANS('貼り付けシート（日射量等）'!I3215)</f>
        <v>0</v>
      </c>
      <c r="I3218" s="91">
        <f>IF('貼り付けシート（日射量等）'!J3215&lt;0,RADIANS(360+('貼り付けシート（日射量等）'!J3215)),RADIANS('貼り付けシート（日射量等）'!J3215))</f>
        <v>0</v>
      </c>
    </row>
    <row r="3219" spans="1:9">
      <c r="A3219" s="20">
        <v>41773</v>
      </c>
      <c r="B3219" s="35" t="s">
        <v>381</v>
      </c>
      <c r="C3219" s="90">
        <f t="shared" si="150"/>
        <v>0</v>
      </c>
      <c r="D3219" s="90">
        <f t="shared" si="151"/>
        <v>0</v>
      </c>
      <c r="E3219" s="90">
        <f t="shared" si="152"/>
        <v>0</v>
      </c>
      <c r="F3219" s="50">
        <f>'貼り付けシート（日射量等）'!G3216/3.6*10^3</f>
        <v>0</v>
      </c>
      <c r="G3219" s="50">
        <f>'貼り付けシート（日射量等）'!H3216/3.6*10^3</f>
        <v>0</v>
      </c>
      <c r="H3219" s="91">
        <f>RADIANS('貼り付けシート（日射量等）'!I3216)</f>
        <v>0</v>
      </c>
      <c r="I3219" s="91">
        <f>IF('貼り付けシート（日射量等）'!J3216&lt;0,RADIANS(360+('貼り付けシート（日射量等）'!J3216)),RADIANS('貼り付けシート（日射量等）'!J3216))</f>
        <v>0</v>
      </c>
    </row>
    <row r="3220" spans="1:9">
      <c r="A3220" s="20">
        <v>41773</v>
      </c>
      <c r="B3220" s="35" t="s">
        <v>382</v>
      </c>
      <c r="C3220" s="90">
        <f t="shared" si="150"/>
        <v>0</v>
      </c>
      <c r="D3220" s="90">
        <f t="shared" si="151"/>
        <v>0</v>
      </c>
      <c r="E3220" s="90">
        <f t="shared" si="152"/>
        <v>0</v>
      </c>
      <c r="F3220" s="50">
        <f>'貼り付けシート（日射量等）'!G3217/3.6*10^3</f>
        <v>0</v>
      </c>
      <c r="G3220" s="50">
        <f>'貼り付けシート（日射量等）'!H3217/3.6*10^3</f>
        <v>0</v>
      </c>
      <c r="H3220" s="91">
        <f>RADIANS('貼り付けシート（日射量等）'!I3217)</f>
        <v>0</v>
      </c>
      <c r="I3220" s="91">
        <f>IF('貼り付けシート（日射量等）'!J3217&lt;0,RADIANS(360+('貼り付けシート（日射量等）'!J3217)),RADIANS('貼り付けシート（日射量等）'!J3217))</f>
        <v>0</v>
      </c>
    </row>
    <row r="3221" spans="1:9">
      <c r="A3221" s="20">
        <v>41773</v>
      </c>
      <c r="B3221" s="35" t="s">
        <v>383</v>
      </c>
      <c r="C3221" s="90">
        <f t="shared" si="150"/>
        <v>0</v>
      </c>
      <c r="D3221" s="90">
        <f t="shared" si="151"/>
        <v>0</v>
      </c>
      <c r="E3221" s="90">
        <f t="shared" si="152"/>
        <v>0</v>
      </c>
      <c r="F3221" s="50">
        <f>'貼り付けシート（日射量等）'!G3218/3.6*10^3</f>
        <v>0</v>
      </c>
      <c r="G3221" s="50">
        <f>'貼り付けシート（日射量等）'!H3218/3.6*10^3</f>
        <v>0</v>
      </c>
      <c r="H3221" s="91">
        <f>RADIANS('貼り付けシート（日射量等）'!I3218)</f>
        <v>0</v>
      </c>
      <c r="I3221" s="91">
        <f>IF('貼り付けシート（日射量等）'!J3218&lt;0,RADIANS(360+('貼り付けシート（日射量等）'!J3218)),RADIANS('貼り付けシート（日射量等）'!J3218))</f>
        <v>0</v>
      </c>
    </row>
    <row r="3222" spans="1:9">
      <c r="A3222" s="20">
        <v>41774</v>
      </c>
      <c r="B3222" s="35" t="s">
        <v>360</v>
      </c>
      <c r="C3222" s="90">
        <f t="shared" si="150"/>
        <v>0</v>
      </c>
      <c r="D3222" s="90">
        <f t="shared" si="151"/>
        <v>0</v>
      </c>
      <c r="E3222" s="90">
        <f t="shared" si="152"/>
        <v>0</v>
      </c>
      <c r="F3222" s="50">
        <f>'貼り付けシート（日射量等）'!G3219/3.6*10^3</f>
        <v>0</v>
      </c>
      <c r="G3222" s="50">
        <f>'貼り付けシート（日射量等）'!H3219/3.6*10^3</f>
        <v>0</v>
      </c>
      <c r="H3222" s="91">
        <f>RADIANS('貼り付けシート（日射量等）'!I3219)</f>
        <v>0</v>
      </c>
      <c r="I3222" s="91">
        <f>IF('貼り付けシート（日射量等）'!J3219&lt;0,RADIANS(360+('貼り付けシート（日射量等）'!J3219)),RADIANS('貼り付けシート（日射量等）'!J3219))</f>
        <v>0</v>
      </c>
    </row>
    <row r="3223" spans="1:9">
      <c r="A3223" s="20">
        <v>41774</v>
      </c>
      <c r="B3223" s="35" t="s">
        <v>361</v>
      </c>
      <c r="C3223" s="90">
        <f t="shared" si="150"/>
        <v>0</v>
      </c>
      <c r="D3223" s="90">
        <f t="shared" si="151"/>
        <v>0</v>
      </c>
      <c r="E3223" s="90">
        <f t="shared" si="152"/>
        <v>0</v>
      </c>
      <c r="F3223" s="50">
        <f>'貼り付けシート（日射量等）'!G3220/3.6*10^3</f>
        <v>0</v>
      </c>
      <c r="G3223" s="50">
        <f>'貼り付けシート（日射量等）'!H3220/3.6*10^3</f>
        <v>0</v>
      </c>
      <c r="H3223" s="91">
        <f>RADIANS('貼り付けシート（日射量等）'!I3220)</f>
        <v>0</v>
      </c>
      <c r="I3223" s="91">
        <f>IF('貼り付けシート（日射量等）'!J3220&lt;0,RADIANS(360+('貼り付けシート（日射量等）'!J3220)),RADIANS('貼り付けシート（日射量等）'!J3220))</f>
        <v>0</v>
      </c>
    </row>
    <row r="3224" spans="1:9">
      <c r="A3224" s="20">
        <v>41774</v>
      </c>
      <c r="B3224" s="35" t="s">
        <v>362</v>
      </c>
      <c r="C3224" s="90">
        <f t="shared" si="150"/>
        <v>0</v>
      </c>
      <c r="D3224" s="90">
        <f t="shared" si="151"/>
        <v>0</v>
      </c>
      <c r="E3224" s="90">
        <f t="shared" si="152"/>
        <v>0</v>
      </c>
      <c r="F3224" s="50">
        <f>'貼り付けシート（日射量等）'!G3221/3.6*10^3</f>
        <v>0</v>
      </c>
      <c r="G3224" s="50">
        <f>'貼り付けシート（日射量等）'!H3221/3.6*10^3</f>
        <v>0</v>
      </c>
      <c r="H3224" s="91">
        <f>RADIANS('貼り付けシート（日射量等）'!I3221)</f>
        <v>0</v>
      </c>
      <c r="I3224" s="91">
        <f>IF('貼り付けシート（日射量等）'!J3221&lt;0,RADIANS(360+('貼り付けシート（日射量等）'!J3221)),RADIANS('貼り付けシート（日射量等）'!J3221))</f>
        <v>0</v>
      </c>
    </row>
    <row r="3225" spans="1:9">
      <c r="A3225" s="20">
        <v>41774</v>
      </c>
      <c r="B3225" s="35" t="s">
        <v>363</v>
      </c>
      <c r="C3225" s="90">
        <f t="shared" si="150"/>
        <v>0</v>
      </c>
      <c r="D3225" s="90">
        <f t="shared" si="151"/>
        <v>0</v>
      </c>
      <c r="E3225" s="90">
        <f t="shared" si="152"/>
        <v>0</v>
      </c>
      <c r="F3225" s="50">
        <f>'貼り付けシート（日射量等）'!G3222/3.6*10^3</f>
        <v>0</v>
      </c>
      <c r="G3225" s="50">
        <f>'貼り付けシート（日射量等）'!H3222/3.6*10^3</f>
        <v>0</v>
      </c>
      <c r="H3225" s="91">
        <f>RADIANS('貼り付けシート（日射量等）'!I3222)</f>
        <v>0</v>
      </c>
      <c r="I3225" s="91">
        <f>IF('貼り付けシート（日射量等）'!J3222&lt;0,RADIANS(360+('貼り付けシート（日射量等）'!J3222)),RADIANS('貼り付けシート（日射量等）'!J3222))</f>
        <v>0</v>
      </c>
    </row>
    <row r="3226" spans="1:9">
      <c r="A3226" s="20">
        <v>41774</v>
      </c>
      <c r="B3226" s="35" t="s">
        <v>364</v>
      </c>
      <c r="C3226" s="90">
        <f t="shared" si="150"/>
        <v>16.164105173215905</v>
      </c>
      <c r="D3226" s="90">
        <f t="shared" si="151"/>
        <v>-0.26463431475059779</v>
      </c>
      <c r="E3226" s="90">
        <f t="shared" si="152"/>
        <v>16.164105173215905</v>
      </c>
      <c r="F3226" s="50">
        <f>'貼り付けシート（日射量等）'!G3223/3.6*10^3</f>
        <v>16.666666666666668</v>
      </c>
      <c r="G3226" s="50">
        <f>'貼り付けシート（日射量等）'!H3223/3.6*10^3</f>
        <v>16.666666666666668</v>
      </c>
      <c r="H3226" s="91">
        <f>RADIANS('貼り付けシート（日射量等）'!I3223)</f>
        <v>0.10471975511965978</v>
      </c>
      <c r="I3226" s="91">
        <f>IF('貼り付けシート（日射量等）'!J3223&lt;0,RADIANS(360+('貼り付けシート（日射量等）'!J3223)),RADIANS('貼り付けシート（日射量等）'!J3223))</f>
        <v>4.3703044469938011</v>
      </c>
    </row>
    <row r="3227" spans="1:9">
      <c r="A3227" s="20">
        <v>41774</v>
      </c>
      <c r="B3227" s="35" t="s">
        <v>365</v>
      </c>
      <c r="C3227" s="90">
        <f t="shared" si="150"/>
        <v>95.162843180341341</v>
      </c>
      <c r="D3227" s="90">
        <f t="shared" si="151"/>
        <v>14.342317314261836</v>
      </c>
      <c r="E3227" s="90">
        <f t="shared" si="152"/>
        <v>80.820525866079507</v>
      </c>
      <c r="F3227" s="50">
        <f>'貼り付けシート（日射量等）'!G3224/3.6*10^3</f>
        <v>66.666666666666671</v>
      </c>
      <c r="G3227" s="50">
        <f>'貼り付けシート（日射量等）'!H3224/3.6*10^3</f>
        <v>83.333333333333329</v>
      </c>
      <c r="H3227" s="91">
        <f>RADIANS('貼り付けシート（日射量等）'!I3224)</f>
        <v>0.29670597283903605</v>
      </c>
      <c r="I3227" s="91">
        <f>IF('貼り付けシート（日射量等）'!J3224&lt;0,RADIANS(360+('貼り付けシート（日射量等）'!J3224)),RADIANS('貼り付けシート（日射量等）'!J3224))</f>
        <v>4.5291294089252849</v>
      </c>
    </row>
    <row r="3228" spans="1:9">
      <c r="A3228" s="20">
        <v>41774</v>
      </c>
      <c r="B3228" s="35" t="s">
        <v>366</v>
      </c>
      <c r="C3228" s="90">
        <f t="shared" si="150"/>
        <v>316.40594020815524</v>
      </c>
      <c r="D3228" s="90">
        <f t="shared" si="151"/>
        <v>160.15292353373488</v>
      </c>
      <c r="E3228" s="90">
        <f t="shared" si="152"/>
        <v>156.25301667442037</v>
      </c>
      <c r="F3228" s="50">
        <f>'貼り付けシート（日射量等）'!G3225/3.6*10^3</f>
        <v>363.88888888888886</v>
      </c>
      <c r="G3228" s="50">
        <f>'貼り付けシート（日射量等）'!H3225/3.6*10^3</f>
        <v>161.11111111111109</v>
      </c>
      <c r="H3228" s="91">
        <f>RADIANS('貼り付けシート（日射量等）'!I3225)</f>
        <v>0.49567350756638956</v>
      </c>
      <c r="I3228" s="91">
        <f>IF('貼り付けシート（日射量等）'!J3225&lt;0,RADIANS(360+('貼り付けシート（日射量等）'!J3225)),RADIANS('貼り付けシート（日射量等）'!J3225))</f>
        <v>4.689699700108763</v>
      </c>
    </row>
    <row r="3229" spans="1:9">
      <c r="A3229" s="20">
        <v>41774</v>
      </c>
      <c r="B3229" s="35" t="s">
        <v>367</v>
      </c>
      <c r="C3229" s="90">
        <f t="shared" si="150"/>
        <v>425.62691767316312</v>
      </c>
      <c r="D3229" s="90">
        <f t="shared" si="151"/>
        <v>185.85935760379391</v>
      </c>
      <c r="E3229" s="90">
        <f t="shared" si="152"/>
        <v>239.76756006936924</v>
      </c>
      <c r="F3229" s="50">
        <f>'貼り付けシート（日射量等）'!G3226/3.6*10^3</f>
        <v>288.88888888888891</v>
      </c>
      <c r="G3229" s="50">
        <f>'貼り付けシート（日射量等）'!H3226/3.6*10^3</f>
        <v>247.22222222222223</v>
      </c>
      <c r="H3229" s="91">
        <f>RADIANS('貼り付けシート（日射量等）'!I3226)</f>
        <v>0.69638637154573746</v>
      </c>
      <c r="I3229" s="91">
        <f>IF('貼り付けシート（日射量等）'!J3226&lt;0,RADIANS(360+('貼り付けシート（日射量等）'!J3226)),RADIANS('貼り付けシート（日射量等）'!J3226))</f>
        <v>4.8677232838121851</v>
      </c>
    </row>
    <row r="3230" spans="1:9">
      <c r="A3230" s="20">
        <v>41774</v>
      </c>
      <c r="B3230" s="35" t="s">
        <v>368</v>
      </c>
      <c r="C3230" s="90">
        <f t="shared" si="150"/>
        <v>547.01926817941103</v>
      </c>
      <c r="D3230" s="90">
        <f t="shared" si="151"/>
        <v>242.59528741717824</v>
      </c>
      <c r="E3230" s="90">
        <f t="shared" si="152"/>
        <v>304.42398076223276</v>
      </c>
      <c r="F3230" s="50">
        <f>'貼り付けシート（日射量等）'!G3227/3.6*10^3</f>
        <v>300</v>
      </c>
      <c r="G3230" s="50">
        <f>'貼り付けシート（日射量等）'!H3227/3.6*10^3</f>
        <v>313.8888888888888</v>
      </c>
      <c r="H3230" s="91">
        <f>RADIANS('貼り付けシート（日射量等）'!I3227)</f>
        <v>0.88837258926511375</v>
      </c>
      <c r="I3230" s="91">
        <f>IF('貼り付けシート（日射量等）'!J3227&lt;0,RADIANS(360+('貼り付けシート（日射量等）'!J3227)),RADIANS('貼り付けシート（日射量等）'!J3227))</f>
        <v>5.0893800988154654</v>
      </c>
    </row>
    <row r="3231" spans="1:9">
      <c r="A3231" s="20">
        <v>41774</v>
      </c>
      <c r="B3231" s="35" t="s">
        <v>369</v>
      </c>
      <c r="C3231" s="90">
        <f t="shared" si="150"/>
        <v>300.09309861784902</v>
      </c>
      <c r="D3231" s="90">
        <f t="shared" si="151"/>
        <v>36.079380788655961</v>
      </c>
      <c r="E3231" s="90">
        <f t="shared" si="152"/>
        <v>264.01371782919307</v>
      </c>
      <c r="F3231" s="50">
        <f>'貼り付けシート（日射量等）'!G3228/3.6*10^3</f>
        <v>38.888888888888893</v>
      </c>
      <c r="G3231" s="50">
        <f>'貼り付けシート（日射量等）'!H3228/3.6*10^3</f>
        <v>272.22222222222217</v>
      </c>
      <c r="H3231" s="91">
        <f>RADIANS('貼り付けシート（日射量等）'!I3228)</f>
        <v>1.0611601852125523</v>
      </c>
      <c r="I3231" s="91">
        <f>IF('貼り付けシート（日射量等）'!J3228&lt;0,RADIANS(360+('貼り付けシート（日射量等）'!J3228)),RADIANS('貼り付けシート（日射量等）'!J3228))</f>
        <v>5.4122660104344167</v>
      </c>
    </row>
    <row r="3232" spans="1:9">
      <c r="A3232" s="20">
        <v>41774</v>
      </c>
      <c r="B3232" s="35" t="s">
        <v>370</v>
      </c>
      <c r="C3232" s="90">
        <f t="shared" si="150"/>
        <v>547.52195577239138</v>
      </c>
      <c r="D3232" s="90">
        <f t="shared" si="151"/>
        <v>159.58343161520978</v>
      </c>
      <c r="E3232" s="90">
        <f t="shared" si="152"/>
        <v>387.93852415718163</v>
      </c>
      <c r="F3232" s="50">
        <f>'貼り付けシート（日射量等）'!G3229/3.6*10^3</f>
        <v>161.11111111111109</v>
      </c>
      <c r="G3232" s="50">
        <f>'貼り付けシート（日射量等）'!H3229/3.6*10^3</f>
        <v>399.99999999999994</v>
      </c>
      <c r="H3232" s="91">
        <f>RADIANS('貼り付けシート（日射量等）'!I3229)</f>
        <v>1.1780972450961724</v>
      </c>
      <c r="I3232" s="91">
        <f>IF('貼り付けシート（日射量等）'!J3229&lt;0,RADIANS(360+('貼り付けシート（日射量等）'!J3229)),RADIANS('貼り付けシート（日射量等）'!J3229))</f>
        <v>5.9201568227647661</v>
      </c>
    </row>
    <row r="3233" spans="1:9">
      <c r="A3233" s="20">
        <v>41774</v>
      </c>
      <c r="B3233" s="35" t="s">
        <v>371</v>
      </c>
      <c r="C3233" s="90">
        <f t="shared" si="150"/>
        <v>493.0793950349356</v>
      </c>
      <c r="D3233" s="90">
        <f t="shared" si="151"/>
        <v>115.91694099323124</v>
      </c>
      <c r="E3233" s="90">
        <f t="shared" si="152"/>
        <v>377.16245404170439</v>
      </c>
      <c r="F3233" s="50">
        <f>'貼り付けシート（日射量等）'!G3230/3.6*10^3</f>
        <v>116.66666666666666</v>
      </c>
      <c r="G3233" s="50">
        <f>'貼り付けシート（日射量等）'!H3230/3.6*10^3</f>
        <v>388.88888888888886</v>
      </c>
      <c r="H3233" s="91">
        <f>RADIANS('貼り付けシート（日射量等）'!I3230)</f>
        <v>1.18507856210415</v>
      </c>
      <c r="I3233" s="91">
        <f>IF('貼り付けシート（日射量等）'!J3230&lt;0,RADIANS(360+('貼り付けシート（日射量等）'!J3230)),RADIANS('貼り付けシート（日射量等）'!J3230))</f>
        <v>0.30019663134302466</v>
      </c>
    </row>
    <row r="3234" spans="1:9">
      <c r="A3234" s="20">
        <v>41774</v>
      </c>
      <c r="B3234" s="35" t="s">
        <v>372</v>
      </c>
      <c r="C3234" s="90">
        <f t="shared" si="150"/>
        <v>406.77062288200983</v>
      </c>
      <c r="D3234" s="90">
        <f t="shared" si="151"/>
        <v>75.40646683108379</v>
      </c>
      <c r="E3234" s="90">
        <f t="shared" si="152"/>
        <v>331.36415605092606</v>
      </c>
      <c r="F3234" s="50">
        <f>'貼り付けシート（日射量等）'!G3231/3.6*10^3</f>
        <v>80.555555555555543</v>
      </c>
      <c r="G3234" s="50">
        <f>'貼り付けシート（日射量等）'!H3231/3.6*10^3</f>
        <v>341.66666666666669</v>
      </c>
      <c r="H3234" s="91">
        <f>RADIANS('貼り付けシート（日射量等）'!I3231)</f>
        <v>1.0751228192285069</v>
      </c>
      <c r="I3234" s="91">
        <f>IF('貼り付けシート（日射量等）'!J3231&lt;0,RADIANS(360+('貼り付けシート（日射量等）'!J3231)),RADIANS('貼り付けシート（日射量等）'!J3231))</f>
        <v>0.83252205320129524</v>
      </c>
    </row>
    <row r="3235" spans="1:9">
      <c r="A3235" s="20">
        <v>41774</v>
      </c>
      <c r="B3235" s="35" t="s">
        <v>373</v>
      </c>
      <c r="C3235" s="90">
        <f t="shared" si="150"/>
        <v>304.76118302009758</v>
      </c>
      <c r="D3235" s="90">
        <f t="shared" si="151"/>
        <v>43.441482719773788</v>
      </c>
      <c r="E3235" s="90">
        <f t="shared" si="152"/>
        <v>261.3197003003238</v>
      </c>
      <c r="F3235" s="50">
        <f>'貼り付けシート（日射量等）'!G3232/3.6*10^3</f>
        <v>52.777777777777779</v>
      </c>
      <c r="G3235" s="50">
        <f>'貼り付けシート（日射量等）'!H3232/3.6*10^3</f>
        <v>269.44444444444446</v>
      </c>
      <c r="H3235" s="91">
        <f>RADIANS('貼り付けシート（日射量等）'!I3232)</f>
        <v>0.90757121103705141</v>
      </c>
      <c r="I3235" s="91">
        <f>IF('貼り付けシート（日射量等）'!J3232&lt;0,RADIANS(360+('貼り付けシート（日射量等）'!J3232)),RADIANS('貼り付けシート（日射量等）'!J3232))</f>
        <v>1.1676252695842066</v>
      </c>
    </row>
    <row r="3236" spans="1:9">
      <c r="A3236" s="20">
        <v>41774</v>
      </c>
      <c r="B3236" s="35" t="s">
        <v>374</v>
      </c>
      <c r="C3236" s="90">
        <f t="shared" si="150"/>
        <v>161.88693023008395</v>
      </c>
      <c r="D3236" s="90">
        <f t="shared" si="151"/>
        <v>11.021948613402172</v>
      </c>
      <c r="E3236" s="90">
        <f t="shared" si="152"/>
        <v>150.86498161668177</v>
      </c>
      <c r="F3236" s="50">
        <f>'貼り付けシート（日射量等）'!G3233/3.6*10^3</f>
        <v>16.666666666666668</v>
      </c>
      <c r="G3236" s="50">
        <f>'貼り付けシート（日射量等）'!H3233/3.6*10^3</f>
        <v>155.55555555555557</v>
      </c>
      <c r="H3236" s="91">
        <f>RADIANS('貼り付けシート（日射量等）'!I3233)</f>
        <v>0.71558499331767511</v>
      </c>
      <c r="I3236" s="91">
        <f>IF('貼り付けシート（日射量等）'!J3233&lt;0,RADIANS(360+('貼り付けシート（日射量等）'!J3233)),RADIANS('貼り付けシート（日射量等）'!J3233))</f>
        <v>1.3962634015954636</v>
      </c>
    </row>
    <row r="3237" spans="1:9">
      <c r="A3237" s="20">
        <v>41774</v>
      </c>
      <c r="B3237" s="35" t="s">
        <v>375</v>
      </c>
      <c r="C3237" s="90">
        <f t="shared" si="150"/>
        <v>180.38659370282519</v>
      </c>
      <c r="D3237" s="90">
        <f t="shared" si="151"/>
        <v>29.52161208614341</v>
      </c>
      <c r="E3237" s="90">
        <f t="shared" si="152"/>
        <v>150.86498161668177</v>
      </c>
      <c r="F3237" s="50">
        <f>'貼り付けシート（日射量等）'!G3234/3.6*10^3</f>
        <v>63.888888888888886</v>
      </c>
      <c r="G3237" s="50">
        <f>'貼り付けシート（日射量等）'!H3234/3.6*10^3</f>
        <v>155.55555555555557</v>
      </c>
      <c r="H3237" s="91">
        <f>RADIANS('貼り付けシート（日射量等）'!I3234)</f>
        <v>0.5166174585903216</v>
      </c>
      <c r="I3237" s="91">
        <f>IF('貼り付けシート（日射量等）'!J3234&lt;0,RADIANS(360+('貼り付けシート（日射量等）'!J3234)),RADIANS('貼り付けシート（日射量等）'!J3234))</f>
        <v>1.5777776438028741</v>
      </c>
    </row>
    <row r="3238" spans="1:9">
      <c r="A3238" s="20">
        <v>41774</v>
      </c>
      <c r="B3238" s="35" t="s">
        <v>376</v>
      </c>
      <c r="C3238" s="90">
        <f t="shared" si="150"/>
        <v>115.42168682727602</v>
      </c>
      <c r="D3238" s="90">
        <f t="shared" si="151"/>
        <v>21.131073316849921</v>
      </c>
      <c r="E3238" s="90">
        <f t="shared" si="152"/>
        <v>94.290613510426098</v>
      </c>
      <c r="F3238" s="50">
        <f>'貼り付けシート（日射量等）'!G3235/3.6*10^3</f>
        <v>88.888888888888886</v>
      </c>
      <c r="G3238" s="50">
        <f>'貼り付けシート（日射量等）'!H3235/3.6*10^3</f>
        <v>97.222222222222214</v>
      </c>
      <c r="H3238" s="91">
        <f>RADIANS('貼り付けシート（日射量等）'!I3235)</f>
        <v>0.3159045946109737</v>
      </c>
      <c r="I3238" s="91">
        <f>IF('貼り付けシート（日射量等）'!J3235&lt;0,RADIANS(360+('貼り付けシート（日射量等）'!J3235)),RADIANS('貼り付けシート（日射量等）'!J3235))</f>
        <v>1.7383479349863522</v>
      </c>
    </row>
    <row r="3239" spans="1:9">
      <c r="A3239" s="20">
        <v>41774</v>
      </c>
      <c r="B3239" s="35" t="s">
        <v>377</v>
      </c>
      <c r="C3239" s="90">
        <f t="shared" si="150"/>
        <v>29.997144423238304</v>
      </c>
      <c r="D3239" s="90">
        <f t="shared" si="151"/>
        <v>0.36295160567581453</v>
      </c>
      <c r="E3239" s="90">
        <f t="shared" si="152"/>
        <v>29.634192817562489</v>
      </c>
      <c r="F3239" s="50">
        <f>'貼り付けシート（日射量等）'!G3236/3.6*10^3</f>
        <v>63.888888888888886</v>
      </c>
      <c r="G3239" s="50">
        <f>'貼り付けシート（日射量等）'!H3236/3.6*10^3</f>
        <v>30.555555555555554</v>
      </c>
      <c r="H3239" s="91">
        <f>RADIANS('貼り付けシート（日射量等）'!I3236)</f>
        <v>0.12217304763960307</v>
      </c>
      <c r="I3239" s="91">
        <f>IF('貼り付けシート（日射量等）'!J3236&lt;0,RADIANS(360+('貼り付けシート（日射量等）'!J3236)),RADIANS('貼り付けシート（日射量等）'!J3236))</f>
        <v>1.8971728969178363</v>
      </c>
    </row>
    <row r="3240" spans="1:9">
      <c r="A3240" s="20">
        <v>41774</v>
      </c>
      <c r="B3240" s="35" t="s">
        <v>378</v>
      </c>
      <c r="C3240" s="90">
        <f t="shared" si="150"/>
        <v>0</v>
      </c>
      <c r="D3240" s="90">
        <f t="shared" si="151"/>
        <v>0</v>
      </c>
      <c r="E3240" s="90">
        <f t="shared" si="152"/>
        <v>0</v>
      </c>
      <c r="F3240" s="50">
        <f>'貼り付けシート（日射量等）'!G3237/3.6*10^3</f>
        <v>0</v>
      </c>
      <c r="G3240" s="50">
        <f>'貼り付けシート（日射量等）'!H3237/3.6*10^3</f>
        <v>0</v>
      </c>
      <c r="H3240" s="91">
        <f>RADIANS('貼り付けシート（日射量等）'!I3237)</f>
        <v>0</v>
      </c>
      <c r="I3240" s="91">
        <f>IF('貼り付けシート（日射量等）'!J3237&lt;0,RADIANS(360+('貼り付けシート（日射量等）'!J3237)),RADIANS('貼り付けシート（日射量等）'!J3237))</f>
        <v>0</v>
      </c>
    </row>
    <row r="3241" spans="1:9">
      <c r="A3241" s="20">
        <v>41774</v>
      </c>
      <c r="B3241" s="35" t="s">
        <v>379</v>
      </c>
      <c r="C3241" s="90">
        <f t="shared" si="150"/>
        <v>0</v>
      </c>
      <c r="D3241" s="90">
        <f t="shared" si="151"/>
        <v>0</v>
      </c>
      <c r="E3241" s="90">
        <f t="shared" si="152"/>
        <v>0</v>
      </c>
      <c r="F3241" s="50">
        <f>'貼り付けシート（日射量等）'!G3238/3.6*10^3</f>
        <v>0</v>
      </c>
      <c r="G3241" s="50">
        <f>'貼り付けシート（日射量等）'!H3238/3.6*10^3</f>
        <v>0</v>
      </c>
      <c r="H3241" s="91">
        <f>RADIANS('貼り付けシート（日射量等）'!I3238)</f>
        <v>0</v>
      </c>
      <c r="I3241" s="91">
        <f>IF('貼り付けシート（日射量等）'!J3238&lt;0,RADIANS(360+('貼り付けシート（日射量等）'!J3238)),RADIANS('貼り付けシート（日射量等）'!J3238))</f>
        <v>0</v>
      </c>
    </row>
    <row r="3242" spans="1:9">
      <c r="A3242" s="20">
        <v>41774</v>
      </c>
      <c r="B3242" s="35" t="s">
        <v>380</v>
      </c>
      <c r="C3242" s="90">
        <f t="shared" si="150"/>
        <v>0</v>
      </c>
      <c r="D3242" s="90">
        <f t="shared" si="151"/>
        <v>0</v>
      </c>
      <c r="E3242" s="90">
        <f t="shared" si="152"/>
        <v>0</v>
      </c>
      <c r="F3242" s="50">
        <f>'貼り付けシート（日射量等）'!G3239/3.6*10^3</f>
        <v>0</v>
      </c>
      <c r="G3242" s="50">
        <f>'貼り付けシート（日射量等）'!H3239/3.6*10^3</f>
        <v>0</v>
      </c>
      <c r="H3242" s="91">
        <f>RADIANS('貼り付けシート（日射量等）'!I3239)</f>
        <v>0</v>
      </c>
      <c r="I3242" s="91">
        <f>IF('貼り付けシート（日射量等）'!J3239&lt;0,RADIANS(360+('貼り付けシート（日射量等）'!J3239)),RADIANS('貼り付けシート（日射量等）'!J3239))</f>
        <v>0</v>
      </c>
    </row>
    <row r="3243" spans="1:9">
      <c r="A3243" s="20">
        <v>41774</v>
      </c>
      <c r="B3243" s="35" t="s">
        <v>381</v>
      </c>
      <c r="C3243" s="90">
        <f t="shared" si="150"/>
        <v>0</v>
      </c>
      <c r="D3243" s="90">
        <f t="shared" si="151"/>
        <v>0</v>
      </c>
      <c r="E3243" s="90">
        <f t="shared" si="152"/>
        <v>0</v>
      </c>
      <c r="F3243" s="50">
        <f>'貼り付けシート（日射量等）'!G3240/3.6*10^3</f>
        <v>0</v>
      </c>
      <c r="G3243" s="50">
        <f>'貼り付けシート（日射量等）'!H3240/3.6*10^3</f>
        <v>0</v>
      </c>
      <c r="H3243" s="91">
        <f>RADIANS('貼り付けシート（日射量等）'!I3240)</f>
        <v>0</v>
      </c>
      <c r="I3243" s="91">
        <f>IF('貼り付けシート（日射量等）'!J3240&lt;0,RADIANS(360+('貼り付けシート（日射量等）'!J3240)),RADIANS('貼り付けシート（日射量等）'!J3240))</f>
        <v>0</v>
      </c>
    </row>
    <row r="3244" spans="1:9">
      <c r="A3244" s="20">
        <v>41774</v>
      </c>
      <c r="B3244" s="35" t="s">
        <v>382</v>
      </c>
      <c r="C3244" s="90">
        <f t="shared" si="150"/>
        <v>0</v>
      </c>
      <c r="D3244" s="90">
        <f t="shared" si="151"/>
        <v>0</v>
      </c>
      <c r="E3244" s="90">
        <f t="shared" si="152"/>
        <v>0</v>
      </c>
      <c r="F3244" s="50">
        <f>'貼り付けシート（日射量等）'!G3241/3.6*10^3</f>
        <v>0</v>
      </c>
      <c r="G3244" s="50">
        <f>'貼り付けシート（日射量等）'!H3241/3.6*10^3</f>
        <v>0</v>
      </c>
      <c r="H3244" s="91">
        <f>RADIANS('貼り付けシート（日射量等）'!I3241)</f>
        <v>0</v>
      </c>
      <c r="I3244" s="91">
        <f>IF('貼り付けシート（日射量等）'!J3241&lt;0,RADIANS(360+('貼り付けシート（日射量等）'!J3241)),RADIANS('貼り付けシート（日射量等）'!J3241))</f>
        <v>0</v>
      </c>
    </row>
    <row r="3245" spans="1:9">
      <c r="A3245" s="20">
        <v>41774</v>
      </c>
      <c r="B3245" s="35" t="s">
        <v>383</v>
      </c>
      <c r="C3245" s="90">
        <f t="shared" si="150"/>
        <v>0</v>
      </c>
      <c r="D3245" s="90">
        <f t="shared" si="151"/>
        <v>0</v>
      </c>
      <c r="E3245" s="90">
        <f t="shared" si="152"/>
        <v>0</v>
      </c>
      <c r="F3245" s="50">
        <f>'貼り付けシート（日射量等）'!G3242/3.6*10^3</f>
        <v>0</v>
      </c>
      <c r="G3245" s="50">
        <f>'貼り付けシート（日射量等）'!H3242/3.6*10^3</f>
        <v>0</v>
      </c>
      <c r="H3245" s="91">
        <f>RADIANS('貼り付けシート（日射量等）'!I3242)</f>
        <v>0</v>
      </c>
      <c r="I3245" s="91">
        <f>IF('貼り付けシート（日射量等）'!J3242&lt;0,RADIANS(360+('貼り付けシート（日射量等）'!J3242)),RADIANS('貼り付けシート（日射量等）'!J3242))</f>
        <v>0</v>
      </c>
    </row>
    <row r="3246" spans="1:9">
      <c r="A3246" s="20">
        <v>41775</v>
      </c>
      <c r="B3246" s="35" t="s">
        <v>360</v>
      </c>
      <c r="C3246" s="90">
        <f t="shared" si="150"/>
        <v>0</v>
      </c>
      <c r="D3246" s="90">
        <f t="shared" si="151"/>
        <v>0</v>
      </c>
      <c r="E3246" s="90">
        <f t="shared" si="152"/>
        <v>0</v>
      </c>
      <c r="F3246" s="50">
        <f>'貼り付けシート（日射量等）'!G3243/3.6*10^3</f>
        <v>0</v>
      </c>
      <c r="G3246" s="50">
        <f>'貼り付けシート（日射量等）'!H3243/3.6*10^3</f>
        <v>0</v>
      </c>
      <c r="H3246" s="91">
        <f>RADIANS('貼り付けシート（日射量等）'!I3243)</f>
        <v>0</v>
      </c>
      <c r="I3246" s="91">
        <f>IF('貼り付けシート（日射量等）'!J3243&lt;0,RADIANS(360+('貼り付けシート（日射量等）'!J3243)),RADIANS('貼り付けシート（日射量等）'!J3243))</f>
        <v>0</v>
      </c>
    </row>
    <row r="3247" spans="1:9">
      <c r="A3247" s="20">
        <v>41775</v>
      </c>
      <c r="B3247" s="35" t="s">
        <v>361</v>
      </c>
      <c r="C3247" s="90">
        <f t="shared" si="150"/>
        <v>0</v>
      </c>
      <c r="D3247" s="90">
        <f t="shared" si="151"/>
        <v>0</v>
      </c>
      <c r="E3247" s="90">
        <f t="shared" si="152"/>
        <v>0</v>
      </c>
      <c r="F3247" s="50">
        <f>'貼り付けシート（日射量等）'!G3244/3.6*10^3</f>
        <v>0</v>
      </c>
      <c r="G3247" s="50">
        <f>'貼り付けシート（日射量等）'!H3244/3.6*10^3</f>
        <v>0</v>
      </c>
      <c r="H3247" s="91">
        <f>RADIANS('貼り付けシート（日射量等）'!I3244)</f>
        <v>0</v>
      </c>
      <c r="I3247" s="91">
        <f>IF('貼り付けシート（日射量等）'!J3244&lt;0,RADIANS(360+('貼り付けシート（日射量等）'!J3244)),RADIANS('貼り付けシート（日射量等）'!J3244))</f>
        <v>0</v>
      </c>
    </row>
    <row r="3248" spans="1:9">
      <c r="A3248" s="20">
        <v>41775</v>
      </c>
      <c r="B3248" s="35" t="s">
        <v>362</v>
      </c>
      <c r="C3248" s="90">
        <f t="shared" si="150"/>
        <v>0</v>
      </c>
      <c r="D3248" s="90">
        <f t="shared" si="151"/>
        <v>0</v>
      </c>
      <c r="E3248" s="90">
        <f t="shared" si="152"/>
        <v>0</v>
      </c>
      <c r="F3248" s="50">
        <f>'貼り付けシート（日射量等）'!G3245/3.6*10^3</f>
        <v>0</v>
      </c>
      <c r="G3248" s="50">
        <f>'貼り付けシート（日射量等）'!H3245/3.6*10^3</f>
        <v>0</v>
      </c>
      <c r="H3248" s="91">
        <f>RADIANS('貼り付けシート（日射量等）'!I3245)</f>
        <v>0</v>
      </c>
      <c r="I3248" s="91">
        <f>IF('貼り付けシート（日射量等）'!J3245&lt;0,RADIANS(360+('貼り付けシート（日射量等）'!J3245)),RADIANS('貼り付けシート（日射量等）'!J3245))</f>
        <v>0</v>
      </c>
    </row>
    <row r="3249" spans="1:9">
      <c r="A3249" s="20">
        <v>41775</v>
      </c>
      <c r="B3249" s="35" t="s">
        <v>363</v>
      </c>
      <c r="C3249" s="90">
        <f t="shared" si="150"/>
        <v>0</v>
      </c>
      <c r="D3249" s="90">
        <f t="shared" si="151"/>
        <v>0</v>
      </c>
      <c r="E3249" s="90">
        <f t="shared" si="152"/>
        <v>0</v>
      </c>
      <c r="F3249" s="50">
        <f>'貼り付けシート（日射量等）'!G3246/3.6*10^3</f>
        <v>0</v>
      </c>
      <c r="G3249" s="50">
        <f>'貼り付けシート（日射量等）'!H3246/3.6*10^3</f>
        <v>0</v>
      </c>
      <c r="H3249" s="91">
        <f>RADIANS('貼り付けシート（日射量等）'!I3246)</f>
        <v>0</v>
      </c>
      <c r="I3249" s="91">
        <f>IF('貼り付けシート（日射量等）'!J3246&lt;0,RADIANS(360+('貼り付けシート（日射量等）'!J3246)),RADIANS('貼り付けシート（日射量等）'!J3246))</f>
        <v>0</v>
      </c>
    </row>
    <row r="3250" spans="1:9">
      <c r="A3250" s="20">
        <v>41775</v>
      </c>
      <c r="B3250" s="35" t="s">
        <v>364</v>
      </c>
      <c r="C3250" s="90">
        <f t="shared" si="150"/>
        <v>29.634192817562489</v>
      </c>
      <c r="D3250" s="90">
        <f t="shared" si="151"/>
        <v>-1.9179562216329449</v>
      </c>
      <c r="E3250" s="90">
        <f t="shared" si="152"/>
        <v>29.634192817562489</v>
      </c>
      <c r="F3250" s="50">
        <f>'貼り付けシート（日射量等）'!G3247/3.6*10^3</f>
        <v>125</v>
      </c>
      <c r="G3250" s="50">
        <f>'貼り付けシート（日射量等）'!H3247/3.6*10^3</f>
        <v>30.555555555555554</v>
      </c>
      <c r="H3250" s="91">
        <f>RADIANS('貼り付けシート（日射量等）'!I3247)</f>
        <v>0.1064650843716541</v>
      </c>
      <c r="I3250" s="91">
        <f>IF('貼り付けシート（日射量等）'!J3247&lt;0,RADIANS(360+('貼り付けシート（日射量等）'!J3247)),RADIANS('貼り付けシート（日射量等）'!J3247))</f>
        <v>4.3668137884898126</v>
      </c>
    </row>
    <row r="3251" spans="1:9">
      <c r="A3251" s="20">
        <v>41775</v>
      </c>
      <c r="B3251" s="35" t="s">
        <v>365</v>
      </c>
      <c r="C3251" s="90">
        <f t="shared" si="150"/>
        <v>187.70141679691102</v>
      </c>
      <c r="D3251" s="90">
        <f t="shared" si="151"/>
        <v>117.65696104630877</v>
      </c>
      <c r="E3251" s="90">
        <f t="shared" si="152"/>
        <v>70.044455750602253</v>
      </c>
      <c r="F3251" s="50">
        <f>'貼り付けシート（日射量等）'!G3248/3.6*10^3</f>
        <v>541.66666666666663</v>
      </c>
      <c r="G3251" s="50">
        <f>'貼り付けシート（日射量等）'!H3248/3.6*10^3</f>
        <v>72.222222222222229</v>
      </c>
      <c r="H3251" s="91">
        <f>RADIANS('貼り付けシート（日射量等）'!I3248)</f>
        <v>0.30019663134302466</v>
      </c>
      <c r="I3251" s="91">
        <f>IF('貼り付けシート（日射量等）'!J3248&lt;0,RADIANS(360+('貼り付けシート（日射量等）'!J3248)),RADIANS('貼り付けシート（日射量等）'!J3248))</f>
        <v>4.5256387504212965</v>
      </c>
    </row>
    <row r="3252" spans="1:9">
      <c r="A3252" s="20">
        <v>41775</v>
      </c>
      <c r="B3252" s="35" t="s">
        <v>366</v>
      </c>
      <c r="C3252" s="90">
        <f t="shared" si="150"/>
        <v>408.60944431107339</v>
      </c>
      <c r="D3252" s="90">
        <f t="shared" si="151"/>
        <v>327.7889184449939</v>
      </c>
      <c r="E3252" s="90">
        <f t="shared" si="152"/>
        <v>80.820525866079507</v>
      </c>
      <c r="F3252" s="50">
        <f>'貼り付けシート（日射量等）'!G3249/3.6*10^3</f>
        <v>741.66666666666663</v>
      </c>
      <c r="G3252" s="50">
        <f>'貼り付けシート（日射量等）'!H3249/3.6*10^3</f>
        <v>83.333333333333329</v>
      </c>
      <c r="H3252" s="91">
        <f>RADIANS('貼り付けシート（日射量等）'!I3249)</f>
        <v>0.49916416607037828</v>
      </c>
      <c r="I3252" s="91">
        <f>IF('貼り付けシート（日射量等）'!J3249&lt;0,RADIANS(360+('貼り付けシート（日射量等）'!J3249)),RADIANS('貼り付けシート（日射量等）'!J3249))</f>
        <v>4.6862090416047746</v>
      </c>
    </row>
    <row r="3253" spans="1:9">
      <c r="A3253" s="20">
        <v>41775</v>
      </c>
      <c r="B3253" s="35" t="s">
        <v>367</v>
      </c>
      <c r="C3253" s="90">
        <f t="shared" si="150"/>
        <v>614.23979004781268</v>
      </c>
      <c r="D3253" s="90">
        <f t="shared" si="151"/>
        <v>514.56114147964797</v>
      </c>
      <c r="E3253" s="90">
        <f t="shared" si="152"/>
        <v>99.678648568164732</v>
      </c>
      <c r="F3253" s="50">
        <f>'貼り付けシート（日射量等）'!G3250/3.6*10^3</f>
        <v>799.99999999999989</v>
      </c>
      <c r="G3253" s="50">
        <f>'貼り付けシート（日射量等）'!H3250/3.6*10^3</f>
        <v>102.77777777777777</v>
      </c>
      <c r="H3253" s="91">
        <f>RADIANS('貼り付けシート（日射量等）'!I3250)</f>
        <v>0.69813170079773179</v>
      </c>
      <c r="I3253" s="91">
        <f>IF('貼り付けシート（日射量等）'!J3250&lt;0,RADIANS(360+('貼り付けシート（日射量等）'!J3250)),RADIANS('貼り付けシート（日射量等）'!J3250))</f>
        <v>4.8624872960562024</v>
      </c>
    </row>
    <row r="3254" spans="1:9">
      <c r="A3254" s="20">
        <v>41775</v>
      </c>
      <c r="B3254" s="35" t="s">
        <v>368</v>
      </c>
      <c r="C3254" s="90">
        <f t="shared" si="150"/>
        <v>784.27047449696852</v>
      </c>
      <c r="D3254" s="90">
        <f t="shared" si="151"/>
        <v>665.7337032267186</v>
      </c>
      <c r="E3254" s="90">
        <f t="shared" si="152"/>
        <v>118.53677127024996</v>
      </c>
      <c r="F3254" s="50">
        <f>'貼り付けシート（日射量等）'!G3251/3.6*10^3</f>
        <v>822.22222222222217</v>
      </c>
      <c r="G3254" s="50">
        <f>'貼り付けシート（日射量等）'!H3251/3.6*10^3</f>
        <v>122.22222222222221</v>
      </c>
      <c r="H3254" s="91">
        <f>RADIANS('貼り付けシート（日射量等）'!I3251)</f>
        <v>0.89186324776910242</v>
      </c>
      <c r="I3254" s="91">
        <f>IF('貼り付けシート（日射量等）'!J3251&lt;0,RADIANS(360+('貼り付けシート（日射量等）'!J3251)),RADIANS('貼り付けシート（日射量等）'!J3251))</f>
        <v>5.0858894403114761</v>
      </c>
    </row>
    <row r="3255" spans="1:9">
      <c r="A3255" s="20">
        <v>41775</v>
      </c>
      <c r="B3255" s="35" t="s">
        <v>369</v>
      </c>
      <c r="C3255" s="90">
        <f t="shared" si="150"/>
        <v>910.3202107999125</v>
      </c>
      <c r="D3255" s="90">
        <f t="shared" si="151"/>
        <v>778.31335188531602</v>
      </c>
      <c r="E3255" s="90">
        <f t="shared" si="152"/>
        <v>132.00685891459653</v>
      </c>
      <c r="F3255" s="50">
        <f>'貼り付けシート（日射量等）'!G3252/3.6*10^3</f>
        <v>838.88888888888891</v>
      </c>
      <c r="G3255" s="50">
        <f>'貼り付けシート（日射量等）'!H3252/3.6*10^3</f>
        <v>136.11111111111109</v>
      </c>
      <c r="H3255" s="91">
        <f>RADIANS('貼り付けシート（日射量等）'!I3252)</f>
        <v>1.064650843716541</v>
      </c>
      <c r="I3255" s="91">
        <f>IF('貼り付けシート（日射量等）'!J3252&lt;0,RADIANS(360+('貼り付けシート（日射量等）'!J3252)),RADIANS('貼り付けシート（日射量等）'!J3252))</f>
        <v>5.405284693426438</v>
      </c>
    </row>
    <row r="3256" spans="1:9">
      <c r="A3256" s="20">
        <v>41775</v>
      </c>
      <c r="B3256" s="35" t="s">
        <v>370</v>
      </c>
      <c r="C3256" s="90">
        <f t="shared" si="150"/>
        <v>973.85301335225472</v>
      </c>
      <c r="D3256" s="90">
        <f t="shared" si="151"/>
        <v>831.07008432218095</v>
      </c>
      <c r="E3256" s="90">
        <f t="shared" si="152"/>
        <v>142.78292903007383</v>
      </c>
      <c r="F3256" s="50">
        <f>'貼り付けシート（日射量等）'!G3253/3.6*10^3</f>
        <v>838.88888888888891</v>
      </c>
      <c r="G3256" s="50">
        <f>'貼り付けシート（日射量等）'!H3253/3.6*10^3</f>
        <v>147.22222222222223</v>
      </c>
      <c r="H3256" s="91">
        <f>RADIANS('貼り付けシート（日射量等）'!I3253)</f>
        <v>1.1833332328521553</v>
      </c>
      <c r="I3256" s="91">
        <f>IF('貼り付けシート（日射量等）'!J3253&lt;0,RADIANS(360+('貼り付けシート（日射量等）'!J3253)),RADIANS('貼り付けシート（日射量等）'!J3253))</f>
        <v>5.9166661642607767</v>
      </c>
    </row>
    <row r="3257" spans="1:9">
      <c r="A3257" s="20">
        <v>41775</v>
      </c>
      <c r="B3257" s="35" t="s">
        <v>371</v>
      </c>
      <c r="C3257" s="90">
        <f t="shared" si="150"/>
        <v>979.07360564528653</v>
      </c>
      <c r="D3257" s="90">
        <f t="shared" si="151"/>
        <v>836.29067661521265</v>
      </c>
      <c r="E3257" s="90">
        <f t="shared" si="152"/>
        <v>142.78292903007383</v>
      </c>
      <c r="F3257" s="50">
        <f>'貼り付けシート（日射量等）'!G3254/3.6*10^3</f>
        <v>841.66666666666652</v>
      </c>
      <c r="G3257" s="50">
        <f>'貼り付けシート（日射量等）'!H3254/3.6*10^3</f>
        <v>147.22222222222223</v>
      </c>
      <c r="H3257" s="91">
        <f>RADIANS('貼り付けシート（日射量等）'!I3254)</f>
        <v>1.1885692206081384</v>
      </c>
      <c r="I3257" s="91">
        <f>IF('貼り付けシート（日射量等）'!J3254&lt;0,RADIANS(360+('貼り付けシート（日射量等）'!J3254)),RADIANS('貼り付けシート（日射量等）'!J3254))</f>
        <v>0.30368728984701332</v>
      </c>
    </row>
    <row r="3258" spans="1:9">
      <c r="A3258" s="20">
        <v>41775</v>
      </c>
      <c r="B3258" s="35" t="s">
        <v>372</v>
      </c>
      <c r="C3258" s="90">
        <f t="shared" si="150"/>
        <v>920.23607639046577</v>
      </c>
      <c r="D3258" s="90">
        <f t="shared" si="151"/>
        <v>788.22921747586929</v>
      </c>
      <c r="E3258" s="90">
        <f t="shared" si="152"/>
        <v>132.00685891459653</v>
      </c>
      <c r="F3258" s="50">
        <f>'貼り付けシート（日射量等）'!G3255/3.6*10^3</f>
        <v>841.66666666666652</v>
      </c>
      <c r="G3258" s="50">
        <f>'貼り付けシート（日射量等）'!H3255/3.6*10^3</f>
        <v>136.11111111111109</v>
      </c>
      <c r="H3258" s="91">
        <f>RADIANS('貼り付けシート（日射量等）'!I3255)</f>
        <v>1.0786134777324956</v>
      </c>
      <c r="I3258" s="91">
        <f>IF('貼り付けシート（日射量等）'!J3255&lt;0,RADIANS(360+('貼り付けシート（日射量等）'!J3255)),RADIANS('貼り付けシート（日射量等）'!J3255))</f>
        <v>0.8360127117052838</v>
      </c>
    </row>
    <row r="3259" spans="1:9">
      <c r="A3259" s="20">
        <v>41775</v>
      </c>
      <c r="B3259" s="35" t="s">
        <v>373</v>
      </c>
      <c r="C3259" s="90">
        <f t="shared" si="150"/>
        <v>800.00534104360929</v>
      </c>
      <c r="D3259" s="90">
        <f t="shared" si="151"/>
        <v>681.46856977335938</v>
      </c>
      <c r="E3259" s="90">
        <f t="shared" si="152"/>
        <v>118.53677127024996</v>
      </c>
      <c r="F3259" s="50">
        <f>'貼り付けシート（日射量等）'!G3256/3.6*10^3</f>
        <v>827.77777777777771</v>
      </c>
      <c r="G3259" s="50">
        <f>'貼り付けシート（日射量等）'!H3256/3.6*10^3</f>
        <v>122.22222222222221</v>
      </c>
      <c r="H3259" s="91">
        <f>RADIANS('貼り付けシート（日射量等）'!I3256)</f>
        <v>0.90931654028904574</v>
      </c>
      <c r="I3259" s="91">
        <f>IF('貼り付けシート（日射量等）'!J3256&lt;0,RADIANS(360+('貼り付けシート（日射量等）'!J3256)),RADIANS('貼り付けシート（日射量等）'!J3256))</f>
        <v>1.1711159280881951</v>
      </c>
    </row>
    <row r="3260" spans="1:9">
      <c r="A3260" s="20">
        <v>41775</v>
      </c>
      <c r="B3260" s="35" t="s">
        <v>374</v>
      </c>
      <c r="C3260" s="90">
        <f t="shared" si="150"/>
        <v>633.1340792833164</v>
      </c>
      <c r="D3260" s="90">
        <f t="shared" si="151"/>
        <v>530.76141318628231</v>
      </c>
      <c r="E3260" s="90">
        <f t="shared" si="152"/>
        <v>102.37266609703406</v>
      </c>
      <c r="F3260" s="50">
        <f>'貼り付けシート（日射量等）'!G3257/3.6*10^3</f>
        <v>802.77777777777783</v>
      </c>
      <c r="G3260" s="50">
        <f>'貼り付けシート（日射量等）'!H3257/3.6*10^3</f>
        <v>105.55555555555556</v>
      </c>
      <c r="H3260" s="91">
        <f>RADIANS('貼り付けシート（日射量等）'!I3257)</f>
        <v>0.71733032256966944</v>
      </c>
      <c r="I3260" s="91">
        <f>IF('貼り付けシート（日射量等）'!J3257&lt;0,RADIANS(360+('貼り付けシート（日射量等）'!J3257)),RADIANS('貼り付けシート（日射量等）'!J3257))</f>
        <v>1.4014993893514465</v>
      </c>
    </row>
    <row r="3261" spans="1:9">
      <c r="A3261" s="20">
        <v>41775</v>
      </c>
      <c r="B3261" s="35" t="s">
        <v>375</v>
      </c>
      <c r="C3261" s="90">
        <f t="shared" si="150"/>
        <v>430.24063974751465</v>
      </c>
      <c r="D3261" s="90">
        <f t="shared" si="151"/>
        <v>349.42011388143516</v>
      </c>
      <c r="E3261" s="90">
        <f t="shared" si="152"/>
        <v>80.820525866079507</v>
      </c>
      <c r="F3261" s="50">
        <f>'貼り付けシート（日射量等）'!G3258/3.6*10^3</f>
        <v>755.55555555555554</v>
      </c>
      <c r="G3261" s="50">
        <f>'貼り付けシート（日射量等）'!H3258/3.6*10^3</f>
        <v>83.333333333333329</v>
      </c>
      <c r="H3261" s="91">
        <f>RADIANS('貼り付けシート（日射量等）'!I3258)</f>
        <v>0.51836278784231582</v>
      </c>
      <c r="I3261" s="91">
        <f>IF('貼り付けシート（日射量等）'!J3258&lt;0,RADIANS(360+('貼り付けシート（日射量等）'!J3258)),RADIANS('貼り付けシート（日射量等）'!J3258))</f>
        <v>1.5812683023068625</v>
      </c>
    </row>
    <row r="3262" spans="1:9">
      <c r="A3262" s="20">
        <v>41775</v>
      </c>
      <c r="B3262" s="35" t="s">
        <v>376</v>
      </c>
      <c r="C3262" s="90">
        <f t="shared" si="150"/>
        <v>184.90598700985819</v>
      </c>
      <c r="D3262" s="90">
        <f t="shared" si="151"/>
        <v>87.921355970562786</v>
      </c>
      <c r="E3262" s="90">
        <f t="shared" si="152"/>
        <v>96.984631039295408</v>
      </c>
      <c r="F3262" s="50">
        <f>'貼り付けシート（日射量等）'!G3259/3.6*10^3</f>
        <v>366.66666666666669</v>
      </c>
      <c r="G3262" s="50">
        <f>'貼り付けシート（日射量等）'!H3259/3.6*10^3</f>
        <v>99.999999999999986</v>
      </c>
      <c r="H3262" s="91">
        <f>RADIANS('貼り付けシート（日射量等）'!I3259)</f>
        <v>0.31939525311496231</v>
      </c>
      <c r="I3262" s="91">
        <f>IF('貼り付けシート（日射量等）'!J3259&lt;0,RADIANS(360+('貼り付けシート（日射量等）'!J3259)),RADIANS('貼り付けシート（日射量等）'!J3259))</f>
        <v>1.7418385934903409</v>
      </c>
    </row>
    <row r="3263" spans="1:9">
      <c r="A3263" s="20">
        <v>41775</v>
      </c>
      <c r="B3263" s="35" t="s">
        <v>377</v>
      </c>
      <c r="C3263" s="90">
        <f t="shared" si="150"/>
        <v>36.004979855805622</v>
      </c>
      <c r="D3263" s="90">
        <f t="shared" si="151"/>
        <v>0.98275198050449575</v>
      </c>
      <c r="E3263" s="90">
        <f t="shared" si="152"/>
        <v>35.022227875301127</v>
      </c>
      <c r="F3263" s="50">
        <f>'貼り付けシート（日射量等）'!G3260/3.6*10^3</f>
        <v>125</v>
      </c>
      <c r="G3263" s="50">
        <f>'貼り付けシート（日射量等）'!H3260/3.6*10^3</f>
        <v>36.111111111111114</v>
      </c>
      <c r="H3263" s="91">
        <f>RADIANS('貼り付けシート（日射量等）'!I3260)</f>
        <v>0.12566370614359174</v>
      </c>
      <c r="I3263" s="91">
        <f>IF('貼り付けシート（日射量等）'!J3260&lt;0,RADIANS(360+('貼り付けシート（日射量等）'!J3260)),RADIANS('貼り付けシート（日射量等）'!J3260))</f>
        <v>1.900663555421825</v>
      </c>
    </row>
    <row r="3264" spans="1:9">
      <c r="A3264" s="20">
        <v>41775</v>
      </c>
      <c r="B3264" s="35" t="s">
        <v>378</v>
      </c>
      <c r="C3264" s="90">
        <f t="shared" si="150"/>
        <v>0</v>
      </c>
      <c r="D3264" s="90">
        <f t="shared" si="151"/>
        <v>0</v>
      </c>
      <c r="E3264" s="90">
        <f t="shared" si="152"/>
        <v>0</v>
      </c>
      <c r="F3264" s="50">
        <f>'貼り付けシート（日射量等）'!G3261/3.6*10^3</f>
        <v>0</v>
      </c>
      <c r="G3264" s="50">
        <f>'貼り付けシート（日射量等）'!H3261/3.6*10^3</f>
        <v>0</v>
      </c>
      <c r="H3264" s="91">
        <f>RADIANS('貼り付けシート（日射量等）'!I3261)</f>
        <v>0</v>
      </c>
      <c r="I3264" s="91">
        <f>IF('貼り付けシート（日射量等）'!J3261&lt;0,RADIANS(360+('貼り付けシート（日射量等）'!J3261)),RADIANS('貼り付けシート（日射量等）'!J3261))</f>
        <v>0</v>
      </c>
    </row>
    <row r="3265" spans="1:9">
      <c r="A3265" s="20">
        <v>41775</v>
      </c>
      <c r="B3265" s="35" t="s">
        <v>379</v>
      </c>
      <c r="C3265" s="90">
        <f t="shared" si="150"/>
        <v>0</v>
      </c>
      <c r="D3265" s="90">
        <f t="shared" si="151"/>
        <v>0</v>
      </c>
      <c r="E3265" s="90">
        <f t="shared" si="152"/>
        <v>0</v>
      </c>
      <c r="F3265" s="50">
        <f>'貼り付けシート（日射量等）'!G3262/3.6*10^3</f>
        <v>0</v>
      </c>
      <c r="G3265" s="50">
        <f>'貼り付けシート（日射量等）'!H3262/3.6*10^3</f>
        <v>0</v>
      </c>
      <c r="H3265" s="91">
        <f>RADIANS('貼り付けシート（日射量等）'!I3262)</f>
        <v>0</v>
      </c>
      <c r="I3265" s="91">
        <f>IF('貼り付けシート（日射量等）'!J3262&lt;0,RADIANS(360+('貼り付けシート（日射量等）'!J3262)),RADIANS('貼り付けシート（日射量等）'!J3262))</f>
        <v>0</v>
      </c>
    </row>
    <row r="3266" spans="1:9">
      <c r="A3266" s="20">
        <v>41775</v>
      </c>
      <c r="B3266" s="35" t="s">
        <v>380</v>
      </c>
      <c r="C3266" s="90">
        <f t="shared" si="150"/>
        <v>0</v>
      </c>
      <c r="D3266" s="90">
        <f t="shared" si="151"/>
        <v>0</v>
      </c>
      <c r="E3266" s="90">
        <f t="shared" si="152"/>
        <v>0</v>
      </c>
      <c r="F3266" s="50">
        <f>'貼り付けシート（日射量等）'!G3263/3.6*10^3</f>
        <v>0</v>
      </c>
      <c r="G3266" s="50">
        <f>'貼り付けシート（日射量等）'!H3263/3.6*10^3</f>
        <v>0</v>
      </c>
      <c r="H3266" s="91">
        <f>RADIANS('貼り付けシート（日射量等）'!I3263)</f>
        <v>0</v>
      </c>
      <c r="I3266" s="91">
        <f>IF('貼り付けシート（日射量等）'!J3263&lt;0,RADIANS(360+('貼り付けシート（日射量等）'!J3263)),RADIANS('貼り付けシート（日射量等）'!J3263))</f>
        <v>0</v>
      </c>
    </row>
    <row r="3267" spans="1:9">
      <c r="A3267" s="20">
        <v>41775</v>
      </c>
      <c r="B3267" s="35" t="s">
        <v>381</v>
      </c>
      <c r="C3267" s="90">
        <f t="shared" si="150"/>
        <v>0</v>
      </c>
      <c r="D3267" s="90">
        <f t="shared" si="151"/>
        <v>0</v>
      </c>
      <c r="E3267" s="90">
        <f t="shared" si="152"/>
        <v>0</v>
      </c>
      <c r="F3267" s="50">
        <f>'貼り付けシート（日射量等）'!G3264/3.6*10^3</f>
        <v>0</v>
      </c>
      <c r="G3267" s="50">
        <f>'貼り付けシート（日射量等）'!H3264/3.6*10^3</f>
        <v>0</v>
      </c>
      <c r="H3267" s="91">
        <f>RADIANS('貼り付けシート（日射量等）'!I3264)</f>
        <v>0</v>
      </c>
      <c r="I3267" s="91">
        <f>IF('貼り付けシート（日射量等）'!J3264&lt;0,RADIANS(360+('貼り付けシート（日射量等）'!J3264)),RADIANS('貼り付けシート（日射量等）'!J3264))</f>
        <v>0</v>
      </c>
    </row>
    <row r="3268" spans="1:9">
      <c r="A3268" s="20">
        <v>41775</v>
      </c>
      <c r="B3268" s="35" t="s">
        <v>382</v>
      </c>
      <c r="C3268" s="90">
        <f t="shared" si="150"/>
        <v>0</v>
      </c>
      <c r="D3268" s="90">
        <f t="shared" si="151"/>
        <v>0</v>
      </c>
      <c r="E3268" s="90">
        <f t="shared" si="152"/>
        <v>0</v>
      </c>
      <c r="F3268" s="50">
        <f>'貼り付けシート（日射量等）'!G3265/3.6*10^3</f>
        <v>0</v>
      </c>
      <c r="G3268" s="50">
        <f>'貼り付けシート（日射量等）'!H3265/3.6*10^3</f>
        <v>0</v>
      </c>
      <c r="H3268" s="91">
        <f>RADIANS('貼り付けシート（日射量等）'!I3265)</f>
        <v>0</v>
      </c>
      <c r="I3268" s="91">
        <f>IF('貼り付けシート（日射量等）'!J3265&lt;0,RADIANS(360+('貼り付けシート（日射量等）'!J3265)),RADIANS('貼り付けシート（日射量等）'!J3265))</f>
        <v>0</v>
      </c>
    </row>
    <row r="3269" spans="1:9">
      <c r="A3269" s="20">
        <v>41775</v>
      </c>
      <c r="B3269" s="35" t="s">
        <v>383</v>
      </c>
      <c r="C3269" s="90">
        <f t="shared" si="150"/>
        <v>0</v>
      </c>
      <c r="D3269" s="90">
        <f t="shared" si="151"/>
        <v>0</v>
      </c>
      <c r="E3269" s="90">
        <f t="shared" si="152"/>
        <v>0</v>
      </c>
      <c r="F3269" s="50">
        <f>'貼り付けシート（日射量等）'!G3266/3.6*10^3</f>
        <v>0</v>
      </c>
      <c r="G3269" s="50">
        <f>'貼り付けシート（日射量等）'!H3266/3.6*10^3</f>
        <v>0</v>
      </c>
      <c r="H3269" s="91">
        <f>RADIANS('貼り付けシート（日射量等）'!I3266)</f>
        <v>0</v>
      </c>
      <c r="I3269" s="91">
        <f>IF('貼り付けシート（日射量等）'!J3266&lt;0,RADIANS(360+('貼り付けシート（日射量等）'!J3266)),RADIANS('貼り付けシート（日射量等）'!J3266))</f>
        <v>0</v>
      </c>
    </row>
    <row r="3270" spans="1:9">
      <c r="A3270" s="20">
        <v>41776</v>
      </c>
      <c r="B3270" s="35" t="s">
        <v>360</v>
      </c>
      <c r="C3270" s="90">
        <f t="shared" si="150"/>
        <v>0</v>
      </c>
      <c r="D3270" s="90">
        <f t="shared" si="151"/>
        <v>0</v>
      </c>
      <c r="E3270" s="90">
        <f t="shared" si="152"/>
        <v>0</v>
      </c>
      <c r="F3270" s="50">
        <f>'貼り付けシート（日射量等）'!G3267/3.6*10^3</f>
        <v>0</v>
      </c>
      <c r="G3270" s="50">
        <f>'貼り付けシート（日射量等）'!H3267/3.6*10^3</f>
        <v>0</v>
      </c>
      <c r="H3270" s="91">
        <f>RADIANS('貼り付けシート（日射量等）'!I3267)</f>
        <v>0</v>
      </c>
      <c r="I3270" s="91">
        <f>IF('貼り付けシート（日射量等）'!J3267&lt;0,RADIANS(360+('貼り付けシート（日射量等）'!J3267)),RADIANS('貼り付けシート（日射量等）'!J3267))</f>
        <v>0</v>
      </c>
    </row>
    <row r="3271" spans="1:9">
      <c r="A3271" s="20">
        <v>41776</v>
      </c>
      <c r="B3271" s="35" t="s">
        <v>361</v>
      </c>
      <c r="C3271" s="90">
        <f t="shared" ref="C3271:C3334" si="153">IF(D3271&lt;0,E3271,D3271+E3271)</f>
        <v>0</v>
      </c>
      <c r="D3271" s="90">
        <f t="shared" ref="D3271:D3334" si="154">F3271*(SIN(H3271)*COS($O$5)+COS(H3271)*SIN($O$5)*COS($O$4-I3271))</f>
        <v>0</v>
      </c>
      <c r="E3271" s="90">
        <f t="shared" ref="E3271:E3334" si="155">G3271*(1+COS($O$5))/2</f>
        <v>0</v>
      </c>
      <c r="F3271" s="50">
        <f>'貼り付けシート（日射量等）'!G3268/3.6*10^3</f>
        <v>0</v>
      </c>
      <c r="G3271" s="50">
        <f>'貼り付けシート（日射量等）'!H3268/3.6*10^3</f>
        <v>0</v>
      </c>
      <c r="H3271" s="91">
        <f>RADIANS('貼り付けシート（日射量等）'!I3268)</f>
        <v>0</v>
      </c>
      <c r="I3271" s="91">
        <f>IF('貼り付けシート（日射量等）'!J3268&lt;0,RADIANS(360+('貼り付けシート（日射量等）'!J3268)),RADIANS('貼り付けシート（日射量等）'!J3268))</f>
        <v>0</v>
      </c>
    </row>
    <row r="3272" spans="1:9">
      <c r="A3272" s="20">
        <v>41776</v>
      </c>
      <c r="B3272" s="35" t="s">
        <v>362</v>
      </c>
      <c r="C3272" s="90">
        <f t="shared" si="153"/>
        <v>0</v>
      </c>
      <c r="D3272" s="90">
        <f t="shared" si="154"/>
        <v>0</v>
      </c>
      <c r="E3272" s="90">
        <f t="shared" si="155"/>
        <v>0</v>
      </c>
      <c r="F3272" s="50">
        <f>'貼り付けシート（日射量等）'!G3269/3.6*10^3</f>
        <v>0</v>
      </c>
      <c r="G3272" s="50">
        <f>'貼り付けシート（日射量等）'!H3269/3.6*10^3</f>
        <v>0</v>
      </c>
      <c r="H3272" s="91">
        <f>RADIANS('貼り付けシート（日射量等）'!I3269)</f>
        <v>0</v>
      </c>
      <c r="I3272" s="91">
        <f>IF('貼り付けシート（日射量等）'!J3269&lt;0,RADIANS(360+('貼り付けシート（日射量等）'!J3269)),RADIANS('貼り付けシート（日射量等）'!J3269))</f>
        <v>0</v>
      </c>
    </row>
    <row r="3273" spans="1:9">
      <c r="A3273" s="20">
        <v>41776</v>
      </c>
      <c r="B3273" s="35" t="s">
        <v>363</v>
      </c>
      <c r="C3273" s="90">
        <f t="shared" si="153"/>
        <v>0</v>
      </c>
      <c r="D3273" s="90">
        <f t="shared" si="154"/>
        <v>0</v>
      </c>
      <c r="E3273" s="90">
        <f t="shared" si="155"/>
        <v>0</v>
      </c>
      <c r="F3273" s="50">
        <f>'貼り付けシート（日射量等）'!G3270/3.6*10^3</f>
        <v>0</v>
      </c>
      <c r="G3273" s="50">
        <f>'貼り付けシート（日射量等）'!H3270/3.6*10^3</f>
        <v>0</v>
      </c>
      <c r="H3273" s="91">
        <f>RADIANS('貼り付けシート（日射量等）'!I3270)</f>
        <v>0</v>
      </c>
      <c r="I3273" s="91">
        <f>IF('貼り付けシート（日射量等）'!J3270&lt;0,RADIANS(360+('貼り付けシート（日射量等）'!J3270)),RADIANS('貼り付けシート（日射量等）'!J3270))</f>
        <v>0</v>
      </c>
    </row>
    <row r="3274" spans="1:9">
      <c r="A3274" s="20">
        <v>41776</v>
      </c>
      <c r="B3274" s="35" t="s">
        <v>364</v>
      </c>
      <c r="C3274" s="90">
        <f t="shared" si="153"/>
        <v>26.940175288693172</v>
      </c>
      <c r="D3274" s="90">
        <f t="shared" si="154"/>
        <v>-0.91352930878291971</v>
      </c>
      <c r="E3274" s="90">
        <f t="shared" si="155"/>
        <v>26.940175288693172</v>
      </c>
      <c r="F3274" s="50">
        <f>'貼り付けシート（日射量等）'!G3271/3.6*10^3</f>
        <v>69.444444444444443</v>
      </c>
      <c r="G3274" s="50">
        <f>'貼り付けシート（日射量等）'!H3271/3.6*10^3</f>
        <v>27.777777777777779</v>
      </c>
      <c r="H3274" s="91">
        <f>RADIANS('貼り付けシート（日射量等）'!I3271)</f>
        <v>0.10995574287564276</v>
      </c>
      <c r="I3274" s="91">
        <f>IF('貼り付けシート（日射量等）'!J3271&lt;0,RADIANS(360+('貼り付けシート（日射量等）'!J3271)),RADIANS('貼り付けシート（日射量等）'!J3271))</f>
        <v>4.3633231299858242</v>
      </c>
    </row>
    <row r="3275" spans="1:9">
      <c r="A3275" s="20">
        <v>41776</v>
      </c>
      <c r="B3275" s="35" t="s">
        <v>365</v>
      </c>
      <c r="C3275" s="90">
        <f t="shared" si="153"/>
        <v>179.38678193777966</v>
      </c>
      <c r="D3275" s="90">
        <f t="shared" si="154"/>
        <v>98.566256071700153</v>
      </c>
      <c r="E3275" s="90">
        <f t="shared" si="155"/>
        <v>80.820525866079507</v>
      </c>
      <c r="F3275" s="50">
        <f>'貼り付けシート（日射量等）'!G3272/3.6*10^3</f>
        <v>452.77777777777771</v>
      </c>
      <c r="G3275" s="50">
        <f>'貼り付けシート（日射量等）'!H3272/3.6*10^3</f>
        <v>83.333333333333329</v>
      </c>
      <c r="H3275" s="91">
        <f>RADIANS('貼り付けシート（日射量等）'!I3272)</f>
        <v>0.30194196059501904</v>
      </c>
      <c r="I3275" s="91">
        <f>IF('貼り付けシート（日射量等）'!J3272&lt;0,RADIANS(360+('貼り付けシート（日射量等）'!J3272)),RADIANS('貼り付けシート（日射量等）'!J3272))</f>
        <v>4.522148091917308</v>
      </c>
    </row>
    <row r="3276" spans="1:9">
      <c r="A3276" s="20">
        <v>41776</v>
      </c>
      <c r="B3276" s="35" t="s">
        <v>366</v>
      </c>
      <c r="C3276" s="90">
        <f t="shared" si="153"/>
        <v>392.02280642862036</v>
      </c>
      <c r="D3276" s="90">
        <f t="shared" si="154"/>
        <v>289.65014033158633</v>
      </c>
      <c r="E3276" s="90">
        <f t="shared" si="155"/>
        <v>102.37266609703406</v>
      </c>
      <c r="F3276" s="50">
        <f>'貼り付けシート（日射量等）'!G3273/3.6*10^3</f>
        <v>655.55555555555554</v>
      </c>
      <c r="G3276" s="50">
        <f>'貼り付けシート（日射量等）'!H3273/3.6*10^3</f>
        <v>105.55555555555556</v>
      </c>
      <c r="H3276" s="91">
        <f>RADIANS('貼り付けシート（日射量等）'!I3273)</f>
        <v>0.50090949532237261</v>
      </c>
      <c r="I3276" s="91">
        <f>IF('貼り付けシート（日射量等）'!J3273&lt;0,RADIANS(360+('貼り付けシート（日射量等）'!J3273)),RADIANS('貼り付けシート（日射量等）'!J3273))</f>
        <v>4.6809730538487919</v>
      </c>
    </row>
    <row r="3277" spans="1:9">
      <c r="A3277" s="20">
        <v>41776</v>
      </c>
      <c r="B3277" s="35" t="s">
        <v>367</v>
      </c>
      <c r="C3277" s="90">
        <f t="shared" si="153"/>
        <v>582.45423289145549</v>
      </c>
      <c r="D3277" s="90">
        <f t="shared" si="154"/>
        <v>450.44737397685896</v>
      </c>
      <c r="E3277" s="90">
        <f t="shared" si="155"/>
        <v>132.00685891459653</v>
      </c>
      <c r="F3277" s="50">
        <f>'貼り付けシート（日射量等）'!G3274/3.6*10^3</f>
        <v>700</v>
      </c>
      <c r="G3277" s="50">
        <f>'貼り付けシート（日射量等）'!H3274/3.6*10^3</f>
        <v>136.11111111111109</v>
      </c>
      <c r="H3277" s="91">
        <f>RADIANS('貼り付けシート（日射量等）'!I3274)</f>
        <v>0.69987703004972612</v>
      </c>
      <c r="I3277" s="91">
        <f>IF('貼り付けシート（日射量等）'!J3274&lt;0,RADIANS(360+('貼り付けシート（日射量等）'!J3274)),RADIANS('貼り付けシート（日射量等）'!J3274))</f>
        <v>4.8589966375522131</v>
      </c>
    </row>
    <row r="3278" spans="1:9">
      <c r="A3278" s="20">
        <v>41776</v>
      </c>
      <c r="B3278" s="35" t="s">
        <v>368</v>
      </c>
      <c r="C3278" s="90">
        <f t="shared" si="153"/>
        <v>744.46917926729054</v>
      </c>
      <c r="D3278" s="90">
        <f t="shared" si="154"/>
        <v>580.13411000626218</v>
      </c>
      <c r="E3278" s="90">
        <f t="shared" si="155"/>
        <v>164.33506926102834</v>
      </c>
      <c r="F3278" s="50">
        <f>'貼り付けシート（日射量等）'!G3275/3.6*10^3</f>
        <v>716.66666666666663</v>
      </c>
      <c r="G3278" s="50">
        <f>'貼り付けシート（日射量等）'!H3275/3.6*10^3</f>
        <v>169.44444444444443</v>
      </c>
      <c r="H3278" s="91">
        <f>RADIANS('貼り付けシート（日射量等）'!I3275)</f>
        <v>0.89360857702109675</v>
      </c>
      <c r="I3278" s="91">
        <f>IF('貼り付けシート（日射量等）'!J3275&lt;0,RADIANS(360+('貼り付けシート（日射量等）'!J3275)),RADIANS('貼り付けシート（日射量等）'!J3275))</f>
        <v>5.0806534525554934</v>
      </c>
    </row>
    <row r="3279" spans="1:9">
      <c r="A3279" s="20">
        <v>41776</v>
      </c>
      <c r="B3279" s="35" t="s">
        <v>369</v>
      </c>
      <c r="C3279" s="90">
        <f t="shared" si="153"/>
        <v>858.8345951557784</v>
      </c>
      <c r="D3279" s="90">
        <f t="shared" si="154"/>
        <v>670.25336813492618</v>
      </c>
      <c r="E3279" s="90">
        <f t="shared" si="155"/>
        <v>188.5812270208522</v>
      </c>
      <c r="F3279" s="50">
        <f>'貼り付けシート（日射量等）'!G3276/3.6*10^3</f>
        <v>722.22222222222217</v>
      </c>
      <c r="G3279" s="50">
        <f>'貼り付けシート（日射量等）'!H3276/3.6*10^3</f>
        <v>194.44444444444443</v>
      </c>
      <c r="H3279" s="91">
        <f>RADIANS('貼り付けシート（日射量等）'!I3276)</f>
        <v>1.0681415022205298</v>
      </c>
      <c r="I3279" s="91">
        <f>IF('貼り付けシート（日射量等）'!J3276&lt;0,RADIANS(360+('貼り付けシート（日射量等）'!J3276)),RADIANS('貼り付けシート（日射量等）'!J3276))</f>
        <v>5.4000487056704554</v>
      </c>
    </row>
    <row r="3280" spans="1:9">
      <c r="A3280" s="20">
        <v>41776</v>
      </c>
      <c r="B3280" s="35" t="s">
        <v>370</v>
      </c>
      <c r="C3280" s="90">
        <f t="shared" si="153"/>
        <v>740.83231178311553</v>
      </c>
      <c r="D3280" s="90">
        <f t="shared" si="154"/>
        <v>382.52798044349635</v>
      </c>
      <c r="E3280" s="90">
        <f t="shared" si="155"/>
        <v>358.30433133961918</v>
      </c>
      <c r="F3280" s="50">
        <f>'貼り付けシート（日射量等）'!G3277/3.6*10^3</f>
        <v>386.11111111111109</v>
      </c>
      <c r="G3280" s="50">
        <f>'貼り付けシート（日射量等）'!H3277/3.6*10^3</f>
        <v>369.44444444444446</v>
      </c>
      <c r="H3280" s="91">
        <f>RADIANS('貼り付けシート（日射量等）'!I3277)</f>
        <v>1.1868238913561442</v>
      </c>
      <c r="I3280" s="91">
        <f>IF('貼り付けシート（日射量等）'!J3277&lt;0,RADIANS(360+('貼り付けシート（日射量等）'!J3277)),RADIANS('貼り付けシート（日射量等）'!J3277))</f>
        <v>5.9131755057567883</v>
      </c>
    </row>
    <row r="3281" spans="1:9">
      <c r="A3281" s="20">
        <v>41776</v>
      </c>
      <c r="B3281" s="35" t="s">
        <v>371</v>
      </c>
      <c r="C3281" s="90">
        <f t="shared" si="153"/>
        <v>476.67371463170565</v>
      </c>
      <c r="D3281" s="90">
        <f t="shared" si="154"/>
        <v>104.89929564773992</v>
      </c>
      <c r="E3281" s="90">
        <f t="shared" si="155"/>
        <v>371.77441898396575</v>
      </c>
      <c r="F3281" s="50">
        <f>'貼り付けシート（日射量等）'!G3278/3.6*10^3</f>
        <v>105.55555555555556</v>
      </c>
      <c r="G3281" s="50">
        <f>'貼り付けシート（日射量等）'!H3278/3.6*10^3</f>
        <v>383.33333333333331</v>
      </c>
      <c r="H3281" s="91">
        <f>RADIANS('貼り付けシート（日射量等）'!I3278)</f>
        <v>1.1938052083641215</v>
      </c>
      <c r="I3281" s="91">
        <f>IF('貼り付けシート（日射量等）'!J3278&lt;0,RADIANS(360+('貼り付けシート（日射量等）'!J3278)),RADIANS('貼り付けシート（日射量等）'!J3278))</f>
        <v>0.30543261909900765</v>
      </c>
    </row>
    <row r="3282" spans="1:9">
      <c r="A3282" s="20">
        <v>41776</v>
      </c>
      <c r="B3282" s="35" t="s">
        <v>372</v>
      </c>
      <c r="C3282" s="90">
        <f t="shared" si="153"/>
        <v>446.40464234260952</v>
      </c>
      <c r="D3282" s="90">
        <f t="shared" si="154"/>
        <v>98.87638111846762</v>
      </c>
      <c r="E3282" s="90">
        <f t="shared" si="155"/>
        <v>347.52826122414189</v>
      </c>
      <c r="F3282" s="50">
        <f>'貼り付けシート（日射量等）'!G3279/3.6*10^3</f>
        <v>105.55555555555556</v>
      </c>
      <c r="G3282" s="50">
        <f>'貼り付けシート（日射量等）'!H3279/3.6*10^3</f>
        <v>358.33333333333331</v>
      </c>
      <c r="H3282" s="91">
        <f>RADIANS('貼り付けシート（日射量等）'!I3279)</f>
        <v>1.0821041362364843</v>
      </c>
      <c r="I3282" s="91">
        <f>IF('貼り付けシート（日射量等）'!J3279&lt;0,RADIANS(360+('貼り付けシート（日射量等）'!J3279)),RADIANS('貼り付けシート（日射量等）'!J3279))</f>
        <v>0.8412486994612669</v>
      </c>
    </row>
    <row r="3283" spans="1:9">
      <c r="A3283" s="20">
        <v>41776</v>
      </c>
      <c r="B3283" s="35" t="s">
        <v>373</v>
      </c>
      <c r="C3283" s="90">
        <f t="shared" si="153"/>
        <v>480.78775974255666</v>
      </c>
      <c r="D3283" s="90">
        <f t="shared" si="154"/>
        <v>160.1996738071079</v>
      </c>
      <c r="E3283" s="90">
        <f t="shared" si="155"/>
        <v>320.58808593544876</v>
      </c>
      <c r="F3283" s="50">
        <f>'貼り付けシート（日射量等）'!G3280/3.6*10^3</f>
        <v>194.44444444444443</v>
      </c>
      <c r="G3283" s="50">
        <f>'貼り付けシート（日射量等）'!H3280/3.6*10^3</f>
        <v>330.55555555555554</v>
      </c>
      <c r="H3283" s="91">
        <f>RADIANS('貼り付けシート（日射量等）'!I3280)</f>
        <v>0.91280719879303429</v>
      </c>
      <c r="I3283" s="91">
        <f>IF('貼り付けシート（日射量等）'!J3280&lt;0,RADIANS(360+('貼り付けシート（日射量等）'!J3280)),RADIANS('貼り付けシート（日射量等）'!J3280))</f>
        <v>1.1763519158441782</v>
      </c>
    </row>
    <row r="3284" spans="1:9">
      <c r="A3284" s="20">
        <v>41776</v>
      </c>
      <c r="B3284" s="35" t="s">
        <v>374</v>
      </c>
      <c r="C3284" s="90">
        <f t="shared" si="153"/>
        <v>353.61587082937763</v>
      </c>
      <c r="D3284" s="90">
        <f t="shared" si="154"/>
        <v>103.07224064453108</v>
      </c>
      <c r="E3284" s="90">
        <f t="shared" si="155"/>
        <v>250.54363018484653</v>
      </c>
      <c r="F3284" s="50">
        <f>'貼り付けシート（日射量等）'!G3281/3.6*10^3</f>
        <v>155.55555555555557</v>
      </c>
      <c r="G3284" s="50">
        <f>'貼り付けシート（日射量等）'!H3281/3.6*10^3</f>
        <v>258.33333333333337</v>
      </c>
      <c r="H3284" s="91">
        <f>RADIANS('貼り付けシート（日射量等）'!I3281)</f>
        <v>0.72082098107365811</v>
      </c>
      <c r="I3284" s="91">
        <f>IF('貼り付けシート（日射量等）'!J3281&lt;0,RADIANS(360+('貼り付けシート（日射量等）'!J3281)),RADIANS('貼り付けシート（日射量等）'!J3281))</f>
        <v>1.4049900478554354</v>
      </c>
    </row>
    <row r="3285" spans="1:9">
      <c r="A3285" s="20">
        <v>41776</v>
      </c>
      <c r="B3285" s="35" t="s">
        <v>375</v>
      </c>
      <c r="C3285" s="90">
        <f t="shared" si="153"/>
        <v>173.88534646640545</v>
      </c>
      <c r="D3285" s="90">
        <f t="shared" si="154"/>
        <v>25.714382378592965</v>
      </c>
      <c r="E3285" s="90">
        <f t="shared" si="155"/>
        <v>148.17096408781248</v>
      </c>
      <c r="F3285" s="50">
        <f>'貼り付けシート（日射量等）'!G3282/3.6*10^3</f>
        <v>55.555555555555557</v>
      </c>
      <c r="G3285" s="50">
        <f>'貼り付けシート（日射量等）'!H3282/3.6*10^3</f>
        <v>152.7777777777778</v>
      </c>
      <c r="H3285" s="91">
        <f>RADIANS('貼り付けシート（日射量等）'!I3282)</f>
        <v>0.52010811709431026</v>
      </c>
      <c r="I3285" s="91">
        <f>IF('貼り付けシート（日射量等）'!J3282&lt;0,RADIANS(360+('貼り付けシート（日射量等）'!J3282)),RADIANS('貼り付けシート（日射量等）'!J3282))</f>
        <v>1.5847589608108512</v>
      </c>
    </row>
    <row r="3286" spans="1:9">
      <c r="A3286" s="20">
        <v>41776</v>
      </c>
      <c r="B3286" s="35" t="s">
        <v>376</v>
      </c>
      <c r="C3286" s="90">
        <f t="shared" si="153"/>
        <v>100.22362316698533</v>
      </c>
      <c r="D3286" s="90">
        <f t="shared" si="154"/>
        <v>14.015062243167181</v>
      </c>
      <c r="E3286" s="90">
        <f t="shared" si="155"/>
        <v>86.208560923818155</v>
      </c>
      <c r="F3286" s="50">
        <f>'貼り付けシート（日射量等）'!G3283/3.6*10^3</f>
        <v>58.333333333333329</v>
      </c>
      <c r="G3286" s="50">
        <f>'貼り付けシート（日射量等）'!H3283/3.6*10^3</f>
        <v>88.888888888888886</v>
      </c>
      <c r="H3286" s="91">
        <f>RADIANS('貼り付けシート（日射量等）'!I3283)</f>
        <v>0.32114058236695664</v>
      </c>
      <c r="I3286" s="91">
        <f>IF('貼り付けシート（日射量等）'!J3283&lt;0,RADIANS(360+('貼り付けシート（日射量等）'!J3283)),RADIANS('貼り付けシート（日射量等）'!J3283))</f>
        <v>1.7453292519943295</v>
      </c>
    </row>
    <row r="3287" spans="1:9">
      <c r="A3287" s="20">
        <v>41776</v>
      </c>
      <c r="B3287" s="35" t="s">
        <v>377</v>
      </c>
      <c r="C3287" s="90">
        <f t="shared" si="153"/>
        <v>32.887790128383536</v>
      </c>
      <c r="D3287" s="90">
        <f t="shared" si="154"/>
        <v>0.55957978195172642</v>
      </c>
      <c r="E3287" s="90">
        <f t="shared" si="155"/>
        <v>32.32821034643181</v>
      </c>
      <c r="F3287" s="50">
        <f>'貼り付けシート（日射量等）'!G3284/3.6*10^3</f>
        <v>66.666666666666671</v>
      </c>
      <c r="G3287" s="50">
        <f>'貼り付けシート（日射量等）'!H3284/3.6*10^3</f>
        <v>33.333333333333336</v>
      </c>
      <c r="H3287" s="91">
        <f>RADIANS('貼り付けシート（日射量等）'!I3284)</f>
        <v>0.12740903539558607</v>
      </c>
      <c r="I3287" s="91">
        <f>IF('貼り付けシート（日射量等）'!J3284&lt;0,RADIANS(360+('貼り付けシート（日射量等）'!J3284)),RADIANS('貼り付けシート（日射量等）'!J3284))</f>
        <v>1.9041542139258134</v>
      </c>
    </row>
    <row r="3288" spans="1:9">
      <c r="A3288" s="20">
        <v>41776</v>
      </c>
      <c r="B3288" s="35" t="s">
        <v>378</v>
      </c>
      <c r="C3288" s="90">
        <f t="shared" si="153"/>
        <v>0</v>
      </c>
      <c r="D3288" s="90">
        <f t="shared" si="154"/>
        <v>0</v>
      </c>
      <c r="E3288" s="90">
        <f t="shared" si="155"/>
        <v>0</v>
      </c>
      <c r="F3288" s="50">
        <f>'貼り付けシート（日射量等）'!G3285/3.6*10^3</f>
        <v>0</v>
      </c>
      <c r="G3288" s="50">
        <f>'貼り付けシート（日射量等）'!H3285/3.6*10^3</f>
        <v>0</v>
      </c>
      <c r="H3288" s="91">
        <f>RADIANS('貼り付けシート（日射量等）'!I3285)</f>
        <v>0</v>
      </c>
      <c r="I3288" s="91">
        <f>IF('貼り付けシート（日射量等）'!J3285&lt;0,RADIANS(360+('貼り付けシート（日射量等）'!J3285)),RADIANS('貼り付けシート（日射量等）'!J3285))</f>
        <v>0</v>
      </c>
    </row>
    <row r="3289" spans="1:9">
      <c r="A3289" s="20">
        <v>41776</v>
      </c>
      <c r="B3289" s="35" t="s">
        <v>379</v>
      </c>
      <c r="C3289" s="90">
        <f t="shared" si="153"/>
        <v>0</v>
      </c>
      <c r="D3289" s="90">
        <f t="shared" si="154"/>
        <v>0</v>
      </c>
      <c r="E3289" s="90">
        <f t="shared" si="155"/>
        <v>0</v>
      </c>
      <c r="F3289" s="50">
        <f>'貼り付けシート（日射量等）'!G3286/3.6*10^3</f>
        <v>0</v>
      </c>
      <c r="G3289" s="50">
        <f>'貼り付けシート（日射量等）'!H3286/3.6*10^3</f>
        <v>0</v>
      </c>
      <c r="H3289" s="91">
        <f>RADIANS('貼り付けシート（日射量等）'!I3286)</f>
        <v>0</v>
      </c>
      <c r="I3289" s="91">
        <f>IF('貼り付けシート（日射量等）'!J3286&lt;0,RADIANS(360+('貼り付けシート（日射量等）'!J3286)),RADIANS('貼り付けシート（日射量等）'!J3286))</f>
        <v>0</v>
      </c>
    </row>
    <row r="3290" spans="1:9">
      <c r="A3290" s="20">
        <v>41776</v>
      </c>
      <c r="B3290" s="35" t="s">
        <v>380</v>
      </c>
      <c r="C3290" s="90">
        <f t="shared" si="153"/>
        <v>0</v>
      </c>
      <c r="D3290" s="90">
        <f t="shared" si="154"/>
        <v>0</v>
      </c>
      <c r="E3290" s="90">
        <f t="shared" si="155"/>
        <v>0</v>
      </c>
      <c r="F3290" s="50">
        <f>'貼り付けシート（日射量等）'!G3287/3.6*10^3</f>
        <v>0</v>
      </c>
      <c r="G3290" s="50">
        <f>'貼り付けシート（日射量等）'!H3287/3.6*10^3</f>
        <v>0</v>
      </c>
      <c r="H3290" s="91">
        <f>RADIANS('貼り付けシート（日射量等）'!I3287)</f>
        <v>0</v>
      </c>
      <c r="I3290" s="91">
        <f>IF('貼り付けシート（日射量等）'!J3287&lt;0,RADIANS(360+('貼り付けシート（日射量等）'!J3287)),RADIANS('貼り付けシート（日射量等）'!J3287))</f>
        <v>0</v>
      </c>
    </row>
    <row r="3291" spans="1:9">
      <c r="A3291" s="20">
        <v>41776</v>
      </c>
      <c r="B3291" s="35" t="s">
        <v>381</v>
      </c>
      <c r="C3291" s="90">
        <f t="shared" si="153"/>
        <v>0</v>
      </c>
      <c r="D3291" s="90">
        <f t="shared" si="154"/>
        <v>0</v>
      </c>
      <c r="E3291" s="90">
        <f t="shared" si="155"/>
        <v>0</v>
      </c>
      <c r="F3291" s="50">
        <f>'貼り付けシート（日射量等）'!G3288/3.6*10^3</f>
        <v>0</v>
      </c>
      <c r="G3291" s="50">
        <f>'貼り付けシート（日射量等）'!H3288/3.6*10^3</f>
        <v>0</v>
      </c>
      <c r="H3291" s="91">
        <f>RADIANS('貼り付けシート（日射量等）'!I3288)</f>
        <v>0</v>
      </c>
      <c r="I3291" s="91">
        <f>IF('貼り付けシート（日射量等）'!J3288&lt;0,RADIANS(360+('貼り付けシート（日射量等）'!J3288)),RADIANS('貼り付けシート（日射量等）'!J3288))</f>
        <v>0</v>
      </c>
    </row>
    <row r="3292" spans="1:9">
      <c r="A3292" s="20">
        <v>41776</v>
      </c>
      <c r="B3292" s="35" t="s">
        <v>382</v>
      </c>
      <c r="C3292" s="90">
        <f t="shared" si="153"/>
        <v>0</v>
      </c>
      <c r="D3292" s="90">
        <f t="shared" si="154"/>
        <v>0</v>
      </c>
      <c r="E3292" s="90">
        <f t="shared" si="155"/>
        <v>0</v>
      </c>
      <c r="F3292" s="50">
        <f>'貼り付けシート（日射量等）'!G3289/3.6*10^3</f>
        <v>0</v>
      </c>
      <c r="G3292" s="50">
        <f>'貼り付けシート（日射量等）'!H3289/3.6*10^3</f>
        <v>0</v>
      </c>
      <c r="H3292" s="91">
        <f>RADIANS('貼り付けシート（日射量等）'!I3289)</f>
        <v>0</v>
      </c>
      <c r="I3292" s="91">
        <f>IF('貼り付けシート（日射量等）'!J3289&lt;0,RADIANS(360+('貼り付けシート（日射量等）'!J3289)),RADIANS('貼り付けシート（日射量等）'!J3289))</f>
        <v>0</v>
      </c>
    </row>
    <row r="3293" spans="1:9">
      <c r="A3293" s="20">
        <v>41776</v>
      </c>
      <c r="B3293" s="35" t="s">
        <v>383</v>
      </c>
      <c r="C3293" s="90">
        <f t="shared" si="153"/>
        <v>0</v>
      </c>
      <c r="D3293" s="90">
        <f t="shared" si="154"/>
        <v>0</v>
      </c>
      <c r="E3293" s="90">
        <f t="shared" si="155"/>
        <v>0</v>
      </c>
      <c r="F3293" s="50">
        <f>'貼り付けシート（日射量等）'!G3290/3.6*10^3</f>
        <v>0</v>
      </c>
      <c r="G3293" s="50">
        <f>'貼り付けシート（日射量等）'!H3290/3.6*10^3</f>
        <v>0</v>
      </c>
      <c r="H3293" s="91">
        <f>RADIANS('貼り付けシート（日射量等）'!I3290)</f>
        <v>0</v>
      </c>
      <c r="I3293" s="91">
        <f>IF('貼り付けシート（日射量等）'!J3290&lt;0,RADIANS(360+('貼り付けシート（日射量等）'!J3290)),RADIANS('貼り付けシート（日射量等）'!J3290))</f>
        <v>0</v>
      </c>
    </row>
    <row r="3294" spans="1:9">
      <c r="A3294" s="20">
        <v>41777</v>
      </c>
      <c r="B3294" s="35" t="s">
        <v>360</v>
      </c>
      <c r="C3294" s="90">
        <f t="shared" si="153"/>
        <v>0</v>
      </c>
      <c r="D3294" s="90">
        <f t="shared" si="154"/>
        <v>0</v>
      </c>
      <c r="E3294" s="90">
        <f t="shared" si="155"/>
        <v>0</v>
      </c>
      <c r="F3294" s="50">
        <f>'貼り付けシート（日射量等）'!G3291/3.6*10^3</f>
        <v>0</v>
      </c>
      <c r="G3294" s="50">
        <f>'貼り付けシート（日射量等）'!H3291/3.6*10^3</f>
        <v>0</v>
      </c>
      <c r="H3294" s="91">
        <f>RADIANS('貼り付けシート（日射量等）'!I3291)</f>
        <v>0</v>
      </c>
      <c r="I3294" s="91">
        <f>IF('貼り付けシート（日射量等）'!J3291&lt;0,RADIANS(360+('貼り付けシート（日射量等）'!J3291)),RADIANS('貼り付けシート（日射量等）'!J3291))</f>
        <v>0</v>
      </c>
    </row>
    <row r="3295" spans="1:9">
      <c r="A3295" s="20">
        <v>41777</v>
      </c>
      <c r="B3295" s="35" t="s">
        <v>361</v>
      </c>
      <c r="C3295" s="90">
        <f t="shared" si="153"/>
        <v>0</v>
      </c>
      <c r="D3295" s="90">
        <f t="shared" si="154"/>
        <v>0</v>
      </c>
      <c r="E3295" s="90">
        <f t="shared" si="155"/>
        <v>0</v>
      </c>
      <c r="F3295" s="50">
        <f>'貼り付けシート（日射量等）'!G3292/3.6*10^3</f>
        <v>0</v>
      </c>
      <c r="G3295" s="50">
        <f>'貼り付けシート（日射量等）'!H3292/3.6*10^3</f>
        <v>0</v>
      </c>
      <c r="H3295" s="91">
        <f>RADIANS('貼り付けシート（日射量等）'!I3292)</f>
        <v>0</v>
      </c>
      <c r="I3295" s="91">
        <f>IF('貼り付けシート（日射量等）'!J3292&lt;0,RADIANS(360+('貼り付けシート（日射量等）'!J3292)),RADIANS('貼り付けシート（日射量等）'!J3292))</f>
        <v>0</v>
      </c>
    </row>
    <row r="3296" spans="1:9">
      <c r="A3296" s="20">
        <v>41777</v>
      </c>
      <c r="B3296" s="35" t="s">
        <v>362</v>
      </c>
      <c r="C3296" s="90">
        <f t="shared" si="153"/>
        <v>0</v>
      </c>
      <c r="D3296" s="90">
        <f t="shared" si="154"/>
        <v>0</v>
      </c>
      <c r="E3296" s="90">
        <f t="shared" si="155"/>
        <v>0</v>
      </c>
      <c r="F3296" s="50">
        <f>'貼り付けシート（日射量等）'!G3293/3.6*10^3</f>
        <v>0</v>
      </c>
      <c r="G3296" s="50">
        <f>'貼り付けシート（日射量等）'!H3293/3.6*10^3</f>
        <v>0</v>
      </c>
      <c r="H3296" s="91">
        <f>RADIANS('貼り付けシート（日射量等）'!I3293)</f>
        <v>0</v>
      </c>
      <c r="I3296" s="91">
        <f>IF('貼り付けシート（日射量等）'!J3293&lt;0,RADIANS(360+('貼り付けシート（日射量等）'!J3293)),RADIANS('貼り付けシート（日射量等）'!J3293))</f>
        <v>0</v>
      </c>
    </row>
    <row r="3297" spans="1:9">
      <c r="A3297" s="20">
        <v>41777</v>
      </c>
      <c r="B3297" s="35" t="s">
        <v>363</v>
      </c>
      <c r="C3297" s="90">
        <f t="shared" si="153"/>
        <v>0</v>
      </c>
      <c r="D3297" s="90">
        <f t="shared" si="154"/>
        <v>0</v>
      </c>
      <c r="E3297" s="90">
        <f t="shared" si="155"/>
        <v>0</v>
      </c>
      <c r="F3297" s="50">
        <f>'貼り付けシート（日射量等）'!G3294/3.6*10^3</f>
        <v>0</v>
      </c>
      <c r="G3297" s="50">
        <f>'貼り付けシート（日射量等）'!H3294/3.6*10^3</f>
        <v>0</v>
      </c>
      <c r="H3297" s="91">
        <f>RADIANS('貼り付けシート（日射量等）'!I3294)</f>
        <v>0</v>
      </c>
      <c r="I3297" s="91">
        <f>IF('貼り付けシート（日射量等）'!J3294&lt;0,RADIANS(360+('貼り付けシート（日射量等）'!J3294)),RADIANS('貼り付けシート（日射量等）'!J3294))</f>
        <v>0</v>
      </c>
    </row>
    <row r="3298" spans="1:9">
      <c r="A3298" s="20">
        <v>41777</v>
      </c>
      <c r="B3298" s="35" t="s">
        <v>364</v>
      </c>
      <c r="C3298" s="90">
        <f t="shared" si="153"/>
        <v>13.470087644346586</v>
      </c>
      <c r="D3298" s="90">
        <f t="shared" si="154"/>
        <v>-7.0091135179562433E-2</v>
      </c>
      <c r="E3298" s="90">
        <f t="shared" si="155"/>
        <v>13.470087644346586</v>
      </c>
      <c r="F3298" s="50">
        <f>'貼り付けシート（日射量等）'!G3295/3.6*10^3</f>
        <v>5.5555555555555554</v>
      </c>
      <c r="G3298" s="50">
        <f>'貼り付けシート（日射量等）'!H3295/3.6*10^3</f>
        <v>13.888888888888889</v>
      </c>
      <c r="H3298" s="91">
        <f>RADIANS('貼り付けシート（日射量等）'!I3295)</f>
        <v>0.11170107212763709</v>
      </c>
      <c r="I3298" s="91">
        <f>IF('貼り付けシート（日射量等）'!J3295&lt;0,RADIANS(360+('貼り付けシート（日射量等）'!J3295)),RADIANS('貼り付けシート（日射量等）'!J3295))</f>
        <v>4.3598324714818357</v>
      </c>
    </row>
    <row r="3299" spans="1:9">
      <c r="A3299" s="20">
        <v>41777</v>
      </c>
      <c r="B3299" s="35" t="s">
        <v>365</v>
      </c>
      <c r="C3299" s="90">
        <f t="shared" si="153"/>
        <v>50.916461568692405</v>
      </c>
      <c r="D3299" s="90">
        <f t="shared" si="154"/>
        <v>2.4241460490446984</v>
      </c>
      <c r="E3299" s="90">
        <f t="shared" si="155"/>
        <v>48.492315519647704</v>
      </c>
      <c r="F3299" s="50">
        <f>'貼り付けシート（日射量等）'!G3296/3.6*10^3</f>
        <v>11.111111111111111</v>
      </c>
      <c r="G3299" s="50">
        <f>'貼り付けシート（日射量等）'!H3296/3.6*10^3</f>
        <v>49.999999999999993</v>
      </c>
      <c r="H3299" s="91">
        <f>RADIANS('貼り付けシート（日射量等）'!I3296)</f>
        <v>0.30368728984701332</v>
      </c>
      <c r="I3299" s="91">
        <f>IF('貼り付けシート（日射量等）'!J3296&lt;0,RADIANS(360+('貼り付けシート（日射量等）'!J3296)),RADIANS('貼り付けシート（日射量等）'!J3296))</f>
        <v>4.5186574334133187</v>
      </c>
    </row>
    <row r="3300" spans="1:9">
      <c r="A3300" s="20">
        <v>41777</v>
      </c>
      <c r="B3300" s="35" t="s">
        <v>366</v>
      </c>
      <c r="C3300" s="90">
        <f t="shared" si="153"/>
        <v>110.97178666044708</v>
      </c>
      <c r="D3300" s="90">
        <f t="shared" si="154"/>
        <v>8.5991205634130221</v>
      </c>
      <c r="E3300" s="90">
        <f t="shared" si="155"/>
        <v>102.37266609703406</v>
      </c>
      <c r="F3300" s="50">
        <f>'貼り付けシート（日射量等）'!G3297/3.6*10^3</f>
        <v>19.444444444444446</v>
      </c>
      <c r="G3300" s="50">
        <f>'貼り付けシート（日射量等）'!H3297/3.6*10^3</f>
        <v>105.55555555555556</v>
      </c>
      <c r="H3300" s="91">
        <f>RADIANS('貼り付けシート（日射量等）'!I3297)</f>
        <v>0.50265482457436694</v>
      </c>
      <c r="I3300" s="91">
        <f>IF('貼り付けシート（日射量等）'!J3297&lt;0,RADIANS(360+('貼り付けシート（日射量等）'!J3297)),RADIANS('貼り付けシート（日射量等）'!J3297))</f>
        <v>4.6774823953448035</v>
      </c>
    </row>
    <row r="3301" spans="1:9">
      <c r="A3301" s="20">
        <v>41777</v>
      </c>
      <c r="B3301" s="35" t="s">
        <v>367</v>
      </c>
      <c r="C3301" s="90">
        <f t="shared" si="153"/>
        <v>156.22674731436354</v>
      </c>
      <c r="D3301" s="90">
        <f t="shared" si="154"/>
        <v>10.749800755420416</v>
      </c>
      <c r="E3301" s="90">
        <f t="shared" si="155"/>
        <v>145.47694655894313</v>
      </c>
      <c r="F3301" s="50">
        <f>'貼り付けシート（日射量等）'!G3298/3.6*10^3</f>
        <v>16.666666666666668</v>
      </c>
      <c r="G3301" s="50">
        <f>'貼り付けシート（日射量等）'!H3298/3.6*10^3</f>
        <v>150</v>
      </c>
      <c r="H3301" s="91">
        <f>RADIANS('貼り付けシート（日射量等）'!I3298)</f>
        <v>0.70336768855371479</v>
      </c>
      <c r="I3301" s="91">
        <f>IF('貼り付けシート（日射量等）'!J3298&lt;0,RADIANS(360+('貼り付けシート（日射量等）'!J3298)),RADIANS('貼り付けシート（日射量等）'!J3298))</f>
        <v>4.8555059790482247</v>
      </c>
    </row>
    <row r="3302" spans="1:9">
      <c r="A3302" s="20">
        <v>41777</v>
      </c>
      <c r="B3302" s="35" t="s">
        <v>368</v>
      </c>
      <c r="C3302" s="90">
        <f t="shared" si="153"/>
        <v>204.77793667677793</v>
      </c>
      <c r="D3302" s="90">
        <f t="shared" si="154"/>
        <v>13.502692127056394</v>
      </c>
      <c r="E3302" s="90">
        <f t="shared" si="155"/>
        <v>191.27524454972152</v>
      </c>
      <c r="F3302" s="50">
        <f>'貼り付けシート（日射量等）'!G3299/3.6*10^3</f>
        <v>16.666666666666668</v>
      </c>
      <c r="G3302" s="50">
        <f>'貼り付けシート（日射量等）'!H3299/3.6*10^3</f>
        <v>197.22222222222223</v>
      </c>
      <c r="H3302" s="91">
        <f>RADIANS('貼り付けシート（日射量等）'!I3299)</f>
        <v>0.89709923552508541</v>
      </c>
      <c r="I3302" s="91">
        <f>IF('貼り付けシート（日射量等）'!J3299&lt;0,RADIANS(360+('貼り付けシート（日射量等）'!J3299)),RADIANS('貼り付けシート（日射量等）'!J3299))</f>
        <v>5.0754174647995107</v>
      </c>
    </row>
    <row r="3303" spans="1:9">
      <c r="A3303" s="20">
        <v>41777</v>
      </c>
      <c r="B3303" s="35" t="s">
        <v>369</v>
      </c>
      <c r="C3303" s="90">
        <f t="shared" si="153"/>
        <v>236.72343849608495</v>
      </c>
      <c r="D3303" s="90">
        <f t="shared" si="154"/>
        <v>7.731948542192991</v>
      </c>
      <c r="E3303" s="90">
        <f t="shared" si="155"/>
        <v>228.99148995389197</v>
      </c>
      <c r="F3303" s="50">
        <f>'貼り付けシート（日射量等）'!G3300/3.6*10^3</f>
        <v>8.3333333333333339</v>
      </c>
      <c r="G3303" s="50">
        <f>'貼り付けシート（日射量等）'!H3300/3.6*10^3</f>
        <v>236.11111111111111</v>
      </c>
      <c r="H3303" s="91">
        <f>RADIANS('貼り付けシート（日射量等）'!I3300)</f>
        <v>1.0698868314725241</v>
      </c>
      <c r="I3303" s="91">
        <f>IF('貼り付けシート（日射量等）'!J3300&lt;0,RADIANS(360+('貼り付けシート（日射量等）'!J3300)),RADIANS('貼り付けシート（日射量等）'!J3300))</f>
        <v>5.3948127179144727</v>
      </c>
    </row>
    <row r="3304" spans="1:9">
      <c r="A3304" s="20">
        <v>41777</v>
      </c>
      <c r="B3304" s="35" t="s">
        <v>370</v>
      </c>
      <c r="C3304" s="90">
        <f t="shared" si="153"/>
        <v>185.88720949198287</v>
      </c>
      <c r="D3304" s="90">
        <f t="shared" si="154"/>
        <v>0</v>
      </c>
      <c r="E3304" s="90">
        <f t="shared" si="155"/>
        <v>185.88720949198287</v>
      </c>
      <c r="F3304" s="50">
        <f>'貼り付けシート（日射量等）'!G3301/3.6*10^3</f>
        <v>0</v>
      </c>
      <c r="G3304" s="50">
        <f>'貼り付けシート（日射量等）'!H3301/3.6*10^3</f>
        <v>191.66666666666666</v>
      </c>
      <c r="H3304" s="91">
        <f>RADIANS('貼り付けシート（日射量等）'!I3301)</f>
        <v>1.1903145498601329</v>
      </c>
      <c r="I3304" s="91">
        <f>IF('貼り付けシート（日射量等）'!J3301&lt;0,RADIANS(360+('貼り付けシート（日射量等）'!J3301)),RADIANS('貼り付けシート（日射量等）'!J3301))</f>
        <v>5.9096848472527999</v>
      </c>
    </row>
    <row r="3305" spans="1:9">
      <c r="A3305" s="20">
        <v>41777</v>
      </c>
      <c r="B3305" s="35" t="s">
        <v>371</v>
      </c>
      <c r="C3305" s="90">
        <f t="shared" si="153"/>
        <v>118.53677127024996</v>
      </c>
      <c r="D3305" s="90">
        <f t="shared" si="154"/>
        <v>0</v>
      </c>
      <c r="E3305" s="90">
        <f t="shared" si="155"/>
        <v>118.53677127024996</v>
      </c>
      <c r="F3305" s="50">
        <f>'貼り付けシート（日射量等）'!G3302/3.6*10^3</f>
        <v>0</v>
      </c>
      <c r="G3305" s="50">
        <f>'貼り付けシート（日射量等）'!H3302/3.6*10^3</f>
        <v>122.22222222222221</v>
      </c>
      <c r="H3305" s="91">
        <f>RADIANS('貼り付けシート（日射量等）'!I3302)</f>
        <v>1.19729586686811</v>
      </c>
      <c r="I3305" s="91">
        <f>IF('貼り付けシート（日射量等）'!J3302&lt;0,RADIANS(360+('貼り付けシート（日射量等）'!J3302)),RADIANS('貼り付けシート（日射量等）'!J3302))</f>
        <v>0.30892327760299632</v>
      </c>
    </row>
    <row r="3306" spans="1:9">
      <c r="A3306" s="20">
        <v>41777</v>
      </c>
      <c r="B3306" s="35" t="s">
        <v>372</v>
      </c>
      <c r="C3306" s="90">
        <f t="shared" si="153"/>
        <v>113.14873621251131</v>
      </c>
      <c r="D3306" s="90">
        <f t="shared" si="154"/>
        <v>0</v>
      </c>
      <c r="E3306" s="90">
        <f t="shared" si="155"/>
        <v>113.14873621251131</v>
      </c>
      <c r="F3306" s="50">
        <f>'貼り付けシート（日射量等）'!G3303/3.6*10^3</f>
        <v>0</v>
      </c>
      <c r="G3306" s="50">
        <f>'貼り付けシート（日射量等）'!H3303/3.6*10^3</f>
        <v>116.66666666666666</v>
      </c>
      <c r="H3306" s="91">
        <f>RADIANS('貼り付けシート（日射量等）'!I3303)</f>
        <v>1.0855947947404729</v>
      </c>
      <c r="I3306" s="91">
        <f>IF('貼り付けシート（日射量等）'!J3303&lt;0,RADIANS(360+('貼り付けシート（日射量等）'!J3303)),RADIANS('貼り付けシート（日射量等）'!J3303))</f>
        <v>0.84648468721724979</v>
      </c>
    </row>
    <row r="3307" spans="1:9">
      <c r="A3307" s="20">
        <v>41777</v>
      </c>
      <c r="B3307" s="35" t="s">
        <v>373</v>
      </c>
      <c r="C3307" s="90">
        <f t="shared" si="153"/>
        <v>101.81886289579415</v>
      </c>
      <c r="D3307" s="90">
        <f t="shared" si="154"/>
        <v>18.304319500845306</v>
      </c>
      <c r="E3307" s="90">
        <f t="shared" si="155"/>
        <v>83.514543394948845</v>
      </c>
      <c r="F3307" s="50">
        <f>'貼り付けシート（日射量等）'!G3304/3.6*10^3</f>
        <v>22.222222222222221</v>
      </c>
      <c r="G3307" s="50">
        <f>'貼り付けシート（日射量等）'!H3304/3.6*10^3</f>
        <v>86.111111111111114</v>
      </c>
      <c r="H3307" s="91">
        <f>RADIANS('貼り付けシート（日射量等）'!I3304)</f>
        <v>0.91455252804502862</v>
      </c>
      <c r="I3307" s="91">
        <f>IF('貼り付けシート（日射量等）'!J3304&lt;0,RADIANS(360+('貼り付けシート（日射量等）'!J3304)),RADIANS('貼り付けシート（日射量等）'!J3304))</f>
        <v>1.1815879036001611</v>
      </c>
    </row>
    <row r="3308" spans="1:9">
      <c r="A3308" s="20">
        <v>41777</v>
      </c>
      <c r="B3308" s="35" t="s">
        <v>374</v>
      </c>
      <c r="C3308" s="90">
        <f t="shared" si="153"/>
        <v>120.37813193813551</v>
      </c>
      <c r="D3308" s="90">
        <f t="shared" si="154"/>
        <v>1.841360667885547</v>
      </c>
      <c r="E3308" s="90">
        <f t="shared" si="155"/>
        <v>118.53677127024996</v>
      </c>
      <c r="F3308" s="50">
        <f>'貼り付けシート（日射量等）'!G3305/3.6*10^3</f>
        <v>2.7777777777777777</v>
      </c>
      <c r="G3308" s="50">
        <f>'貼り付けシート（日射量等）'!H3305/3.6*10^3</f>
        <v>122.22222222222221</v>
      </c>
      <c r="H3308" s="91">
        <f>RADIANS('貼り付けシート（日射量等）'!I3305)</f>
        <v>0.72256631032565244</v>
      </c>
      <c r="I3308" s="91">
        <f>IF('貼り付けシート（日射量等）'!J3305&lt;0,RADIANS(360+('貼り付けシート（日射量等）'!J3305)),RADIANS('貼り付けシート（日射量等）'!J3305))</f>
        <v>1.408480706359424</v>
      </c>
    </row>
    <row r="3309" spans="1:9">
      <c r="A3309" s="20">
        <v>41777</v>
      </c>
      <c r="B3309" s="35" t="s">
        <v>375</v>
      </c>
      <c r="C3309" s="90">
        <f t="shared" si="153"/>
        <v>88.790099480455126</v>
      </c>
      <c r="D3309" s="90">
        <f t="shared" si="154"/>
        <v>2.5815385566369731</v>
      </c>
      <c r="E3309" s="90">
        <f t="shared" si="155"/>
        <v>86.208560923818155</v>
      </c>
      <c r="F3309" s="50">
        <f>'貼り付けシート（日射量等）'!G3306/3.6*10^3</f>
        <v>5.5555555555555554</v>
      </c>
      <c r="G3309" s="50">
        <f>'貼り付けシート（日射量等）'!H3306/3.6*10^3</f>
        <v>88.888888888888886</v>
      </c>
      <c r="H3309" s="91">
        <f>RADIANS('貼り付けシート（日射量等）'!I3306)</f>
        <v>0.52359877559829882</v>
      </c>
      <c r="I3309" s="91">
        <f>IF('貼り付けシート（日射量等）'!J3306&lt;0,RADIANS(360+('貼り付けシート（日射量等）'!J3306)),RADIANS('貼り付けシート（日射量等）'!J3306))</f>
        <v>1.5882496193148399</v>
      </c>
    </row>
    <row r="3310" spans="1:9">
      <c r="A3310" s="20">
        <v>41777</v>
      </c>
      <c r="B3310" s="35" t="s">
        <v>376</v>
      </c>
      <c r="C3310" s="90">
        <f t="shared" si="153"/>
        <v>47.817636725191562</v>
      </c>
      <c r="D3310" s="90">
        <f t="shared" si="154"/>
        <v>2.0193387344131701</v>
      </c>
      <c r="E3310" s="90">
        <f t="shared" si="155"/>
        <v>45.798297990778394</v>
      </c>
      <c r="F3310" s="50">
        <f>'貼り付けシート（日射量等）'!G3307/3.6*10^3</f>
        <v>8.3333333333333339</v>
      </c>
      <c r="G3310" s="50">
        <f>'貼り付けシート（日射量等）'!H3307/3.6*10^3</f>
        <v>47.222222222222221</v>
      </c>
      <c r="H3310" s="91">
        <f>RADIANS('貼り付けシート（日射量等）'!I3307)</f>
        <v>0.3246312408709453</v>
      </c>
      <c r="I3310" s="91">
        <f>IF('貼り付けシート（日射量等）'!J3307&lt;0,RADIANS(360+('貼り付けシート（日射量等）'!J3307)),RADIANS('貼り付けシート（日射量等）'!J3307))</f>
        <v>1.7488199104983182</v>
      </c>
    </row>
    <row r="3311" spans="1:9">
      <c r="A3311" s="20">
        <v>41777</v>
      </c>
      <c r="B3311" s="35" t="s">
        <v>377</v>
      </c>
      <c r="C3311" s="90">
        <f t="shared" si="153"/>
        <v>19.01281375186937</v>
      </c>
      <c r="D3311" s="90">
        <f t="shared" si="154"/>
        <v>0.15469104978414633</v>
      </c>
      <c r="E3311" s="90">
        <f t="shared" si="155"/>
        <v>18.858122702085222</v>
      </c>
      <c r="F3311" s="50">
        <f>'貼り付けシート（日射量等）'!G3308/3.6*10^3</f>
        <v>13.888888888888889</v>
      </c>
      <c r="G3311" s="50">
        <f>'貼り付けシート（日射量等）'!H3308/3.6*10^3</f>
        <v>19.444444444444446</v>
      </c>
      <c r="H3311" s="91">
        <f>RADIANS('貼り付けシート（日射量等）'!I3308)</f>
        <v>0.1308996938995747</v>
      </c>
      <c r="I3311" s="91">
        <f>IF('貼り付けシート（日射量等）'!J3308&lt;0,RADIANS(360+('貼り付けシート（日射量等）'!J3308)),RADIANS('貼り付けシート（日射量等）'!J3308))</f>
        <v>1.9058995431778079</v>
      </c>
    </row>
    <row r="3312" spans="1:9">
      <c r="A3312" s="20">
        <v>41777</v>
      </c>
      <c r="B3312" s="35" t="s">
        <v>378</v>
      </c>
      <c r="C3312" s="90">
        <f t="shared" si="153"/>
        <v>0</v>
      </c>
      <c r="D3312" s="90">
        <f t="shared" si="154"/>
        <v>0</v>
      </c>
      <c r="E3312" s="90">
        <f t="shared" si="155"/>
        <v>0</v>
      </c>
      <c r="F3312" s="50">
        <f>'貼り付けシート（日射量等）'!G3309/3.6*10^3</f>
        <v>0</v>
      </c>
      <c r="G3312" s="50">
        <f>'貼り付けシート（日射量等）'!H3309/3.6*10^3</f>
        <v>0</v>
      </c>
      <c r="H3312" s="91">
        <f>RADIANS('貼り付けシート（日射量等）'!I3309)</f>
        <v>0</v>
      </c>
      <c r="I3312" s="91">
        <f>IF('貼り付けシート（日射量等）'!J3309&lt;0,RADIANS(360+('貼り付けシート（日射量等）'!J3309)),RADIANS('貼り付けシート（日射量等）'!J3309))</f>
        <v>0</v>
      </c>
    </row>
    <row r="3313" spans="1:9">
      <c r="A3313" s="20">
        <v>41777</v>
      </c>
      <c r="B3313" s="35" t="s">
        <v>379</v>
      </c>
      <c r="C3313" s="90">
        <f t="shared" si="153"/>
        <v>0</v>
      </c>
      <c r="D3313" s="90">
        <f t="shared" si="154"/>
        <v>0</v>
      </c>
      <c r="E3313" s="90">
        <f t="shared" si="155"/>
        <v>0</v>
      </c>
      <c r="F3313" s="50">
        <f>'貼り付けシート（日射量等）'!G3310/3.6*10^3</f>
        <v>0</v>
      </c>
      <c r="G3313" s="50">
        <f>'貼り付けシート（日射量等）'!H3310/3.6*10^3</f>
        <v>0</v>
      </c>
      <c r="H3313" s="91">
        <f>RADIANS('貼り付けシート（日射量等）'!I3310)</f>
        <v>0</v>
      </c>
      <c r="I3313" s="91">
        <f>IF('貼り付けシート（日射量等）'!J3310&lt;0,RADIANS(360+('貼り付けシート（日射量等）'!J3310)),RADIANS('貼り付けシート（日射量等）'!J3310))</f>
        <v>0</v>
      </c>
    </row>
    <row r="3314" spans="1:9">
      <c r="A3314" s="20">
        <v>41777</v>
      </c>
      <c r="B3314" s="35" t="s">
        <v>380</v>
      </c>
      <c r="C3314" s="90">
        <f t="shared" si="153"/>
        <v>0</v>
      </c>
      <c r="D3314" s="90">
        <f t="shared" si="154"/>
        <v>0</v>
      </c>
      <c r="E3314" s="90">
        <f t="shared" si="155"/>
        <v>0</v>
      </c>
      <c r="F3314" s="50">
        <f>'貼り付けシート（日射量等）'!G3311/3.6*10^3</f>
        <v>0</v>
      </c>
      <c r="G3314" s="50">
        <f>'貼り付けシート（日射量等）'!H3311/3.6*10^3</f>
        <v>0</v>
      </c>
      <c r="H3314" s="91">
        <f>RADIANS('貼り付けシート（日射量等）'!I3311)</f>
        <v>0</v>
      </c>
      <c r="I3314" s="91">
        <f>IF('貼り付けシート（日射量等）'!J3311&lt;0,RADIANS(360+('貼り付けシート（日射量等）'!J3311)),RADIANS('貼り付けシート（日射量等）'!J3311))</f>
        <v>0</v>
      </c>
    </row>
    <row r="3315" spans="1:9">
      <c r="A3315" s="20">
        <v>41777</v>
      </c>
      <c r="B3315" s="35" t="s">
        <v>381</v>
      </c>
      <c r="C3315" s="90">
        <f t="shared" si="153"/>
        <v>0</v>
      </c>
      <c r="D3315" s="90">
        <f t="shared" si="154"/>
        <v>0</v>
      </c>
      <c r="E3315" s="90">
        <f t="shared" si="155"/>
        <v>0</v>
      </c>
      <c r="F3315" s="50">
        <f>'貼り付けシート（日射量等）'!G3312/3.6*10^3</f>
        <v>0</v>
      </c>
      <c r="G3315" s="50">
        <f>'貼り付けシート（日射量等）'!H3312/3.6*10^3</f>
        <v>0</v>
      </c>
      <c r="H3315" s="91">
        <f>RADIANS('貼り付けシート（日射量等）'!I3312)</f>
        <v>0</v>
      </c>
      <c r="I3315" s="91">
        <f>IF('貼り付けシート（日射量等）'!J3312&lt;0,RADIANS(360+('貼り付けシート（日射量等）'!J3312)),RADIANS('貼り付けシート（日射量等）'!J3312))</f>
        <v>0</v>
      </c>
    </row>
    <row r="3316" spans="1:9">
      <c r="A3316" s="20">
        <v>41777</v>
      </c>
      <c r="B3316" s="35" t="s">
        <v>382</v>
      </c>
      <c r="C3316" s="90">
        <f t="shared" si="153"/>
        <v>0</v>
      </c>
      <c r="D3316" s="90">
        <f t="shared" si="154"/>
        <v>0</v>
      </c>
      <c r="E3316" s="90">
        <f t="shared" si="155"/>
        <v>0</v>
      </c>
      <c r="F3316" s="50">
        <f>'貼り付けシート（日射量等）'!G3313/3.6*10^3</f>
        <v>0</v>
      </c>
      <c r="G3316" s="50">
        <f>'貼り付けシート（日射量等）'!H3313/3.6*10^3</f>
        <v>0</v>
      </c>
      <c r="H3316" s="91">
        <f>RADIANS('貼り付けシート（日射量等）'!I3313)</f>
        <v>0</v>
      </c>
      <c r="I3316" s="91">
        <f>IF('貼り付けシート（日射量等）'!J3313&lt;0,RADIANS(360+('貼り付けシート（日射量等）'!J3313)),RADIANS('貼り付けシート（日射量等）'!J3313))</f>
        <v>0</v>
      </c>
    </row>
    <row r="3317" spans="1:9">
      <c r="A3317" s="20">
        <v>41777</v>
      </c>
      <c r="B3317" s="35" t="s">
        <v>383</v>
      </c>
      <c r="C3317" s="90">
        <f t="shared" si="153"/>
        <v>0</v>
      </c>
      <c r="D3317" s="90">
        <f t="shared" si="154"/>
        <v>0</v>
      </c>
      <c r="E3317" s="90">
        <f t="shared" si="155"/>
        <v>0</v>
      </c>
      <c r="F3317" s="50">
        <f>'貼り付けシート（日射量等）'!G3314/3.6*10^3</f>
        <v>0</v>
      </c>
      <c r="G3317" s="50">
        <f>'貼り付けシート（日射量等）'!H3314/3.6*10^3</f>
        <v>0</v>
      </c>
      <c r="H3317" s="91">
        <f>RADIANS('貼り付けシート（日射量等）'!I3314)</f>
        <v>0</v>
      </c>
      <c r="I3317" s="91">
        <f>IF('貼り付けシート（日射量等）'!J3314&lt;0,RADIANS(360+('貼り付けシート（日射量等）'!J3314)),RADIANS('貼り付けシート（日射量等）'!J3314))</f>
        <v>0</v>
      </c>
    </row>
    <row r="3318" spans="1:9">
      <c r="A3318" s="20">
        <v>41778</v>
      </c>
      <c r="B3318" s="35" t="s">
        <v>360</v>
      </c>
      <c r="C3318" s="90">
        <f t="shared" si="153"/>
        <v>0</v>
      </c>
      <c r="D3318" s="90">
        <f t="shared" si="154"/>
        <v>0</v>
      </c>
      <c r="E3318" s="90">
        <f t="shared" si="155"/>
        <v>0</v>
      </c>
      <c r="F3318" s="50">
        <f>'貼り付けシート（日射量等）'!G3315/3.6*10^3</f>
        <v>0</v>
      </c>
      <c r="G3318" s="50">
        <f>'貼り付けシート（日射量等）'!H3315/3.6*10^3</f>
        <v>0</v>
      </c>
      <c r="H3318" s="91">
        <f>RADIANS('貼り付けシート（日射量等）'!I3315)</f>
        <v>0</v>
      </c>
      <c r="I3318" s="91">
        <f>IF('貼り付けシート（日射量等）'!J3315&lt;0,RADIANS(360+('貼り付けシート（日射量等）'!J3315)),RADIANS('貼り付けシート（日射量等）'!J3315))</f>
        <v>0</v>
      </c>
    </row>
    <row r="3319" spans="1:9">
      <c r="A3319" s="20">
        <v>41778</v>
      </c>
      <c r="B3319" s="35" t="s">
        <v>361</v>
      </c>
      <c r="C3319" s="90">
        <f t="shared" si="153"/>
        <v>0</v>
      </c>
      <c r="D3319" s="90">
        <f t="shared" si="154"/>
        <v>0</v>
      </c>
      <c r="E3319" s="90">
        <f t="shared" si="155"/>
        <v>0</v>
      </c>
      <c r="F3319" s="50">
        <f>'貼り付けシート（日射量等）'!G3316/3.6*10^3</f>
        <v>0</v>
      </c>
      <c r="G3319" s="50">
        <f>'貼り付けシート（日射量等）'!H3316/3.6*10^3</f>
        <v>0</v>
      </c>
      <c r="H3319" s="91">
        <f>RADIANS('貼り付けシート（日射量等）'!I3316)</f>
        <v>0</v>
      </c>
      <c r="I3319" s="91">
        <f>IF('貼り付けシート（日射量等）'!J3316&lt;0,RADIANS(360+('貼り付けシート（日射量等）'!J3316)),RADIANS('貼り付けシート（日射量等）'!J3316))</f>
        <v>0</v>
      </c>
    </row>
    <row r="3320" spans="1:9">
      <c r="A3320" s="20">
        <v>41778</v>
      </c>
      <c r="B3320" s="35" t="s">
        <v>362</v>
      </c>
      <c r="C3320" s="90">
        <f t="shared" si="153"/>
        <v>0</v>
      </c>
      <c r="D3320" s="90">
        <f t="shared" si="154"/>
        <v>0</v>
      </c>
      <c r="E3320" s="90">
        <f t="shared" si="155"/>
        <v>0</v>
      </c>
      <c r="F3320" s="50">
        <f>'貼り付けシート（日射量等）'!G3317/3.6*10^3</f>
        <v>0</v>
      </c>
      <c r="G3320" s="50">
        <f>'貼り付けシート（日射量等）'!H3317/3.6*10^3</f>
        <v>0</v>
      </c>
      <c r="H3320" s="91">
        <f>RADIANS('貼り付けシート（日射量等）'!I3317)</f>
        <v>0</v>
      </c>
      <c r="I3320" s="91">
        <f>IF('貼り付けシート（日射量等）'!J3317&lt;0,RADIANS(360+('貼り付けシート（日射量等）'!J3317)),RADIANS('貼り付けシート（日射量等）'!J3317))</f>
        <v>0</v>
      </c>
    </row>
    <row r="3321" spans="1:9">
      <c r="A3321" s="20">
        <v>41778</v>
      </c>
      <c r="B3321" s="35" t="s">
        <v>363</v>
      </c>
      <c r="C3321" s="90">
        <f t="shared" si="153"/>
        <v>0</v>
      </c>
      <c r="D3321" s="90">
        <f t="shared" si="154"/>
        <v>0</v>
      </c>
      <c r="E3321" s="90">
        <f t="shared" si="155"/>
        <v>0</v>
      </c>
      <c r="F3321" s="50">
        <f>'貼り付けシート（日射量等）'!G3318/3.6*10^3</f>
        <v>0</v>
      </c>
      <c r="G3321" s="50">
        <f>'貼り付けシート（日射量等）'!H3318/3.6*10^3</f>
        <v>0</v>
      </c>
      <c r="H3321" s="91">
        <f>RADIANS('貼り付けシート（日射量等）'!I3318)</f>
        <v>0</v>
      </c>
      <c r="I3321" s="91">
        <f>IF('貼り付けシート（日射量等）'!J3318&lt;0,RADIANS(360+('貼り付けシート（日射量等）'!J3318)),RADIANS('貼り付けシート（日射量等）'!J3318))</f>
        <v>0</v>
      </c>
    </row>
    <row r="3322" spans="1:9">
      <c r="A3322" s="20">
        <v>41778</v>
      </c>
      <c r="B3322" s="35" t="s">
        <v>364</v>
      </c>
      <c r="C3322" s="90">
        <f t="shared" si="153"/>
        <v>21.552140230954539</v>
      </c>
      <c r="D3322" s="90">
        <f t="shared" si="154"/>
        <v>-0.28799998980018127</v>
      </c>
      <c r="E3322" s="90">
        <f t="shared" si="155"/>
        <v>21.552140230954539</v>
      </c>
      <c r="F3322" s="50">
        <f>'貼り付けシート（日射量等）'!G3319/3.6*10^3</f>
        <v>24.999999999999996</v>
      </c>
      <c r="G3322" s="50">
        <f>'貼り付けシート（日射量等）'!H3319/3.6*10^3</f>
        <v>22.222222222222221</v>
      </c>
      <c r="H3322" s="91">
        <f>RADIANS('貼り付けシート（日射量等）'!I3319)</f>
        <v>0.11344640137963143</v>
      </c>
      <c r="I3322" s="91">
        <f>IF('貼り付けシート（日射量等）'!J3319&lt;0,RADIANS(360+('貼り付けシート（日射量等）'!J3319)),RADIANS('貼り付けシート（日射量等）'!J3319))</f>
        <v>4.3580871422298406</v>
      </c>
    </row>
    <row r="3323" spans="1:9">
      <c r="A3323" s="20">
        <v>41778</v>
      </c>
      <c r="B3323" s="35" t="s">
        <v>365</v>
      </c>
      <c r="C3323" s="90">
        <f t="shared" si="153"/>
        <v>70.162777505257665</v>
      </c>
      <c r="D3323" s="90">
        <f t="shared" si="154"/>
        <v>5.5063568123940492</v>
      </c>
      <c r="E3323" s="90">
        <f t="shared" si="155"/>
        <v>64.65642069286362</v>
      </c>
      <c r="F3323" s="50">
        <f>'貼り付けシート（日射量等）'!G3320/3.6*10^3</f>
        <v>24.999999999999996</v>
      </c>
      <c r="G3323" s="50">
        <f>'貼り付けシート（日射量等）'!H3320/3.6*10^3</f>
        <v>66.666666666666671</v>
      </c>
      <c r="H3323" s="91">
        <f>RADIANS('貼り付けシート（日射量等）'!I3320)</f>
        <v>0.30717794835100204</v>
      </c>
      <c r="I3323" s="91">
        <f>IF('貼り付けシート（日射量等）'!J3320&lt;0,RADIANS(360+('貼り付けシート（日射量等）'!J3320)),RADIANS('貼り付けシート（日射量等）'!J3320))</f>
        <v>4.5151667749093303</v>
      </c>
    </row>
    <row r="3324" spans="1:9">
      <c r="A3324" s="20">
        <v>41778</v>
      </c>
      <c r="B3324" s="35" t="s">
        <v>366</v>
      </c>
      <c r="C3324" s="90">
        <f t="shared" si="153"/>
        <v>151.6798616642678</v>
      </c>
      <c r="D3324" s="90">
        <f t="shared" si="154"/>
        <v>19.673002749671273</v>
      </c>
      <c r="E3324" s="90">
        <f t="shared" si="155"/>
        <v>132.00685891459653</v>
      </c>
      <c r="F3324" s="50">
        <f>'貼り付けシート（日射量等）'!G3321/3.6*10^3</f>
        <v>44.444444444444443</v>
      </c>
      <c r="G3324" s="50">
        <f>'貼り付けシート（日射量等）'!H3321/3.6*10^3</f>
        <v>136.11111111111109</v>
      </c>
      <c r="H3324" s="91">
        <f>RADIANS('貼り付けシート（日射量等）'!I3321)</f>
        <v>0.50440015382636116</v>
      </c>
      <c r="I3324" s="91">
        <f>IF('貼り付けシート（日射量等）'!J3321&lt;0,RADIANS(360+('貼り付けシート（日射量等）'!J3321)),RADIANS('貼り付けシート（日射量等）'!J3321))</f>
        <v>4.673991736840815</v>
      </c>
    </row>
    <row r="3325" spans="1:9">
      <c r="A3325" s="20">
        <v>41778</v>
      </c>
      <c r="B3325" s="35" t="s">
        <v>367</v>
      </c>
      <c r="C3325" s="90">
        <f t="shared" si="153"/>
        <v>255.81621764364587</v>
      </c>
      <c r="D3325" s="90">
        <f t="shared" si="154"/>
        <v>42.988832862969801</v>
      </c>
      <c r="E3325" s="90">
        <f t="shared" si="155"/>
        <v>212.82738478067606</v>
      </c>
      <c r="F3325" s="50">
        <f>'貼り付けシート（日射量等）'!G3322/3.6*10^3</f>
        <v>66.666666666666671</v>
      </c>
      <c r="G3325" s="50">
        <f>'貼り付けシート（日射量等）'!H3322/3.6*10^3</f>
        <v>219.44444444444443</v>
      </c>
      <c r="H3325" s="91">
        <f>RADIANS('貼り付けシート（日射量等）'!I3322)</f>
        <v>0.70511301780570912</v>
      </c>
      <c r="I3325" s="91">
        <f>IF('貼り付けシート（日射量等）'!J3322&lt;0,RADIANS(360+('貼り付けシート（日射量等）'!J3322)),RADIANS('貼り付けシート（日射量等）'!J3322))</f>
        <v>4.8502699912922411</v>
      </c>
    </row>
    <row r="3326" spans="1:9">
      <c r="A3326" s="20">
        <v>41778</v>
      </c>
      <c r="B3326" s="35" t="s">
        <v>368</v>
      </c>
      <c r="C3326" s="90">
        <f t="shared" si="153"/>
        <v>225.88287442980842</v>
      </c>
      <c r="D3326" s="90">
        <f t="shared" si="154"/>
        <v>15.749507178001672</v>
      </c>
      <c r="E3326" s="90">
        <f t="shared" si="155"/>
        <v>210.13336725180676</v>
      </c>
      <c r="F3326" s="50">
        <f>'貼り付けシート（日射量等）'!G3323/3.6*10^3</f>
        <v>19.444444444444446</v>
      </c>
      <c r="G3326" s="50">
        <f>'貼り付けシート（日射量等）'!H3323/3.6*10^3</f>
        <v>216.66666666666669</v>
      </c>
      <c r="H3326" s="91">
        <f>RADIANS('貼り付けシート（日射量等）'!I3323)</f>
        <v>0.89884456477707975</v>
      </c>
      <c r="I3326" s="91">
        <f>IF('貼り付けシート（日射量等）'!J3323&lt;0,RADIANS(360+('貼り付けシート（日射量等）'!J3323)),RADIANS('貼り付けシート（日射量等）'!J3323))</f>
        <v>5.0701814770435272</v>
      </c>
    </row>
    <row r="3327" spans="1:9">
      <c r="A3327" s="20">
        <v>41778</v>
      </c>
      <c r="B3327" s="35" t="s">
        <v>369</v>
      </c>
      <c r="C3327" s="90">
        <f t="shared" si="153"/>
        <v>260.50754622814361</v>
      </c>
      <c r="D3327" s="90">
        <f t="shared" si="154"/>
        <v>18.045968629905033</v>
      </c>
      <c r="E3327" s="90">
        <f t="shared" si="155"/>
        <v>242.46157759823856</v>
      </c>
      <c r="F3327" s="50">
        <f>'貼り付けシート（日射量等）'!G3324/3.6*10^3</f>
        <v>19.444444444444446</v>
      </c>
      <c r="G3327" s="50">
        <f>'貼り付けシート（日射量等）'!H3324/3.6*10^3</f>
        <v>250</v>
      </c>
      <c r="H3327" s="91">
        <f>RADIANS('貼り付けシート（日射量等）'!I3324)</f>
        <v>1.0733774899765127</v>
      </c>
      <c r="I3327" s="91">
        <f>IF('貼り付けシート（日射量等）'!J3324&lt;0,RADIANS(360+('貼り付けシート（日射量等）'!J3324)),RADIANS('貼り付けシート（日射量等）'!J3324))</f>
        <v>5.38957673015849</v>
      </c>
    </row>
    <row r="3328" spans="1:9">
      <c r="A3328" s="20">
        <v>41778</v>
      </c>
      <c r="B3328" s="35" t="s">
        <v>370</v>
      </c>
      <c r="C3328" s="90">
        <f t="shared" si="153"/>
        <v>283.27866190384935</v>
      </c>
      <c r="D3328" s="90">
        <f t="shared" si="154"/>
        <v>19.264944074656274</v>
      </c>
      <c r="E3328" s="90">
        <f t="shared" si="155"/>
        <v>264.01371782919307</v>
      </c>
      <c r="F3328" s="50">
        <f>'貼り付けシート（日射量等）'!G3325/3.6*10^3</f>
        <v>19.444444444444446</v>
      </c>
      <c r="G3328" s="50">
        <f>'貼り付けシート（日射量等）'!H3325/3.6*10^3</f>
        <v>272.22222222222217</v>
      </c>
      <c r="H3328" s="91">
        <f>RADIANS('貼り付けシート（日射量等）'!I3325)</f>
        <v>1.1938052083641215</v>
      </c>
      <c r="I3328" s="91">
        <f>IF('貼り付けシート（日射量等）'!J3325&lt;0,RADIANS(360+('貼り付けシート（日射量等）'!J3325)),RADIANS('貼り付けシート（日射量等）'!J3325))</f>
        <v>5.9061941887488105</v>
      </c>
    </row>
    <row r="3329" spans="1:9">
      <c r="A3329" s="20">
        <v>41778</v>
      </c>
      <c r="B3329" s="35" t="s">
        <v>371</v>
      </c>
      <c r="C3329" s="90">
        <f t="shared" si="153"/>
        <v>283.27206716727716</v>
      </c>
      <c r="D3329" s="90">
        <f t="shared" si="154"/>
        <v>16.564331809214814</v>
      </c>
      <c r="E3329" s="90">
        <f t="shared" si="155"/>
        <v>266.70773535806234</v>
      </c>
      <c r="F3329" s="50">
        <f>'貼り付けシート（日射量等）'!G3326/3.6*10^3</f>
        <v>16.666666666666668</v>
      </c>
      <c r="G3329" s="50">
        <f>'貼り付けシート（日射量等）'!H3326/3.6*10^3</f>
        <v>274.99999999999994</v>
      </c>
      <c r="H3329" s="91">
        <f>RADIANS('貼り付けシート（日射量等）'!I3326)</f>
        <v>1.2007865253720986</v>
      </c>
      <c r="I3329" s="91">
        <f>IF('貼り付けシート（日射量等）'!J3326&lt;0,RADIANS(360+('貼り付けシート（日射量等）'!J3326)),RADIANS('貼り付けシート（日射量等）'!J3326))</f>
        <v>0.31066860685499065</v>
      </c>
    </row>
    <row r="3330" spans="1:9">
      <c r="A3330" s="20">
        <v>41778</v>
      </c>
      <c r="B3330" s="35" t="s">
        <v>372</v>
      </c>
      <c r="C3330" s="90">
        <f t="shared" si="153"/>
        <v>266.07163622388521</v>
      </c>
      <c r="D3330" s="90">
        <f t="shared" si="154"/>
        <v>18.222023567908025</v>
      </c>
      <c r="E3330" s="90">
        <f t="shared" si="155"/>
        <v>247.84961265597718</v>
      </c>
      <c r="F3330" s="50">
        <f>'貼り付けシート（日射量等）'!G3327/3.6*10^3</f>
        <v>19.444444444444446</v>
      </c>
      <c r="G3330" s="50">
        <f>'貼り付けシート（日射量等）'!H3327/3.6*10^3</f>
        <v>255.55555555555554</v>
      </c>
      <c r="H3330" s="91">
        <f>RADIANS('貼り付けシート（日射量等）'!I3327)</f>
        <v>1.0890854532444616</v>
      </c>
      <c r="I3330" s="91">
        <f>IF('貼り付けシート（日射量等）'!J3327&lt;0,RADIANS(360+('貼り付けシート（日射量等）'!J3327)),RADIANS('貼り付けシート（日射量等）'!J3327))</f>
        <v>0.85172067497323278</v>
      </c>
    </row>
    <row r="3331" spans="1:9">
      <c r="A3331" s="20">
        <v>41778</v>
      </c>
      <c r="B3331" s="35" t="s">
        <v>373</v>
      </c>
      <c r="C3331" s="90">
        <f t="shared" si="153"/>
        <v>420.17003239075802</v>
      </c>
      <c r="D3331" s="90">
        <f t="shared" si="154"/>
        <v>107.66399904191726</v>
      </c>
      <c r="E3331" s="90">
        <f t="shared" si="155"/>
        <v>312.50603334884073</v>
      </c>
      <c r="F3331" s="50">
        <f>'貼り付けシート（日射量等）'!G3328/3.6*10^3</f>
        <v>130.55555555555554</v>
      </c>
      <c r="G3331" s="50">
        <f>'貼り付けシート（日射量等）'!H3328/3.6*10^3</f>
        <v>322.22222222222217</v>
      </c>
      <c r="H3331" s="91">
        <f>RADIANS('貼り付けシート（日射量等）'!I3328)</f>
        <v>0.9180431865490174</v>
      </c>
      <c r="I3331" s="91">
        <f>IF('貼り付けシート（日射量等）'!J3328&lt;0,RADIANS(360+('貼り付けシート（日射量等）'!J3328)),RADIANS('貼り付けシート（日射量等）'!J3328))</f>
        <v>1.18507856210415</v>
      </c>
    </row>
    <row r="3332" spans="1:9">
      <c r="A3332" s="20">
        <v>41778</v>
      </c>
      <c r="B3332" s="35" t="s">
        <v>374</v>
      </c>
      <c r="C3332" s="90">
        <f t="shared" si="153"/>
        <v>226.11799518378311</v>
      </c>
      <c r="D3332" s="90">
        <f t="shared" si="154"/>
        <v>29.454715576322972</v>
      </c>
      <c r="E3332" s="90">
        <f t="shared" si="155"/>
        <v>196.66327960746014</v>
      </c>
      <c r="F3332" s="50">
        <f>'貼り付けシート（日射量等）'!G3329/3.6*10^3</f>
        <v>44.444444444444443</v>
      </c>
      <c r="G3332" s="50">
        <f>'貼り付けシート（日射量等）'!H3329/3.6*10^3</f>
        <v>202.77777777777777</v>
      </c>
      <c r="H3332" s="91">
        <f>RADIANS('貼り付けシート（日射量等）'!I3329)</f>
        <v>0.72431163957764677</v>
      </c>
      <c r="I3332" s="91">
        <f>IF('貼り付けシート（日射量等）'!J3329&lt;0,RADIANS(360+('貼り付けシート（日射量等）'!J3329)),RADIANS('貼り付けシート（日射量等）'!J3329))</f>
        <v>1.4137166941154069</v>
      </c>
    </row>
    <row r="3333" spans="1:9">
      <c r="A3333" s="20">
        <v>41778</v>
      </c>
      <c r="B3333" s="35" t="s">
        <v>375</v>
      </c>
      <c r="C3333" s="90">
        <f t="shared" si="153"/>
        <v>279.97228607700805</v>
      </c>
      <c r="D3333" s="90">
        <f t="shared" si="154"/>
        <v>99.473111642763783</v>
      </c>
      <c r="E3333" s="90">
        <f t="shared" si="155"/>
        <v>180.49917443424425</v>
      </c>
      <c r="F3333" s="50">
        <f>'貼り付けシート（日射量等）'!G3330/3.6*10^3</f>
        <v>213.88888888888889</v>
      </c>
      <c r="G3333" s="50">
        <f>'貼り付けシート（日射量等）'!H3330/3.6*10^3</f>
        <v>186.11111111111111</v>
      </c>
      <c r="H3333" s="91">
        <f>RADIANS('貼り付けシート（日射量等）'!I3330)</f>
        <v>0.52534410485029326</v>
      </c>
      <c r="I3333" s="91">
        <f>IF('貼り付けシート（日射量等）'!J3330&lt;0,RADIANS(360+('貼り付けシート（日射量等）'!J3330)),RADIANS('貼り付けシート（日射量等）'!J3330))</f>
        <v>1.5917402778188285</v>
      </c>
    </row>
    <row r="3334" spans="1:9">
      <c r="A3334" s="20">
        <v>41778</v>
      </c>
      <c r="B3334" s="35" t="s">
        <v>376</v>
      </c>
      <c r="C3334" s="90">
        <f t="shared" si="153"/>
        <v>119.91534334941063</v>
      </c>
      <c r="D3334" s="90">
        <f t="shared" si="154"/>
        <v>22.930712310115222</v>
      </c>
      <c r="E3334" s="90">
        <f t="shared" si="155"/>
        <v>96.984631039295408</v>
      </c>
      <c r="F3334" s="50">
        <f>'貼り付けシート（日射量等）'!G3331/3.6*10^3</f>
        <v>94.444444444444443</v>
      </c>
      <c r="G3334" s="50">
        <f>'貼り付けシート（日射量等）'!H3331/3.6*10^3</f>
        <v>99.999999999999986</v>
      </c>
      <c r="H3334" s="91">
        <f>RADIANS('貼り付けシート（日射量等）'!I3331)</f>
        <v>0.32637657012293964</v>
      </c>
      <c r="I3334" s="91">
        <f>IF('貼り付けシート（日射量等）'!J3331&lt;0,RADIANS(360+('貼り付けシート（日射量等）'!J3331)),RADIANS('貼り付けシート（日射量等）'!J3331))</f>
        <v>1.7523105690023069</v>
      </c>
    </row>
    <row r="3335" spans="1:9">
      <c r="A3335" s="20">
        <v>41778</v>
      </c>
      <c r="B3335" s="35" t="s">
        <v>377</v>
      </c>
      <c r="C3335" s="90">
        <f t="shared" ref="C3335:C3398" si="156">IF(D3335&lt;0,E3335,D3335+E3335)</f>
        <v>27.264411999844899</v>
      </c>
      <c r="D3335" s="90">
        <f t="shared" ref="D3335:D3398" si="157">F3335*(SIN(H3335)*COS($O$5)+COS(H3335)*SIN($O$5)*COS($O$4-I3335))</f>
        <v>0.32423671115172636</v>
      </c>
      <c r="E3335" s="90">
        <f t="shared" ref="E3335:E3398" si="158">G3335*(1+COS($O$5))/2</f>
        <v>26.940175288693172</v>
      </c>
      <c r="F3335" s="50">
        <f>'貼り付けシート（日射量等）'!G3332/3.6*10^3</f>
        <v>27.777777777777779</v>
      </c>
      <c r="G3335" s="50">
        <f>'貼り付けシート（日射量等）'!H3332/3.6*10^3</f>
        <v>27.777777777777779</v>
      </c>
      <c r="H3335" s="91">
        <f>RADIANS('貼り付けシート（日射量等）'!I3332)</f>
        <v>0.13264502315156904</v>
      </c>
      <c r="I3335" s="91">
        <f>IF('貼り付けシート（日射量等）'!J3332&lt;0,RADIANS(360+('貼り付けシート（日射量等）'!J3332)),RADIANS('貼り付けシート（日射量等）'!J3332))</f>
        <v>1.9093902016817965</v>
      </c>
    </row>
    <row r="3336" spans="1:9">
      <c r="A3336" s="20">
        <v>41778</v>
      </c>
      <c r="B3336" s="35" t="s">
        <v>378</v>
      </c>
      <c r="C3336" s="90">
        <f t="shared" si="156"/>
        <v>0</v>
      </c>
      <c r="D3336" s="90">
        <f t="shared" si="157"/>
        <v>0</v>
      </c>
      <c r="E3336" s="90">
        <f t="shared" si="158"/>
        <v>0</v>
      </c>
      <c r="F3336" s="50">
        <f>'貼り付けシート（日射量等）'!G3333/3.6*10^3</f>
        <v>0</v>
      </c>
      <c r="G3336" s="50">
        <f>'貼り付けシート（日射量等）'!H3333/3.6*10^3</f>
        <v>0</v>
      </c>
      <c r="H3336" s="91">
        <f>RADIANS('貼り付けシート（日射量等）'!I3333)</f>
        <v>0</v>
      </c>
      <c r="I3336" s="91">
        <f>IF('貼り付けシート（日射量等）'!J3333&lt;0,RADIANS(360+('貼り付けシート（日射量等）'!J3333)),RADIANS('貼り付けシート（日射量等）'!J3333))</f>
        <v>0</v>
      </c>
    </row>
    <row r="3337" spans="1:9">
      <c r="A3337" s="20">
        <v>41778</v>
      </c>
      <c r="B3337" s="35" t="s">
        <v>379</v>
      </c>
      <c r="C3337" s="90">
        <f t="shared" si="156"/>
        <v>0</v>
      </c>
      <c r="D3337" s="90">
        <f t="shared" si="157"/>
        <v>0</v>
      </c>
      <c r="E3337" s="90">
        <f t="shared" si="158"/>
        <v>0</v>
      </c>
      <c r="F3337" s="50">
        <f>'貼り付けシート（日射量等）'!G3334/3.6*10^3</f>
        <v>0</v>
      </c>
      <c r="G3337" s="50">
        <f>'貼り付けシート（日射量等）'!H3334/3.6*10^3</f>
        <v>0</v>
      </c>
      <c r="H3337" s="91">
        <f>RADIANS('貼り付けシート（日射量等）'!I3334)</f>
        <v>0</v>
      </c>
      <c r="I3337" s="91">
        <f>IF('貼り付けシート（日射量等）'!J3334&lt;0,RADIANS(360+('貼り付けシート（日射量等）'!J3334)),RADIANS('貼り付けシート（日射量等）'!J3334))</f>
        <v>0</v>
      </c>
    </row>
    <row r="3338" spans="1:9">
      <c r="A3338" s="20">
        <v>41778</v>
      </c>
      <c r="B3338" s="35" t="s">
        <v>380</v>
      </c>
      <c r="C3338" s="90">
        <f t="shared" si="156"/>
        <v>0</v>
      </c>
      <c r="D3338" s="90">
        <f t="shared" si="157"/>
        <v>0</v>
      </c>
      <c r="E3338" s="90">
        <f t="shared" si="158"/>
        <v>0</v>
      </c>
      <c r="F3338" s="50">
        <f>'貼り付けシート（日射量等）'!G3335/3.6*10^3</f>
        <v>0</v>
      </c>
      <c r="G3338" s="50">
        <f>'貼り付けシート（日射量等）'!H3335/3.6*10^3</f>
        <v>0</v>
      </c>
      <c r="H3338" s="91">
        <f>RADIANS('貼り付けシート（日射量等）'!I3335)</f>
        <v>0</v>
      </c>
      <c r="I3338" s="91">
        <f>IF('貼り付けシート（日射量等）'!J3335&lt;0,RADIANS(360+('貼り付けシート（日射量等）'!J3335)),RADIANS('貼り付けシート（日射量等）'!J3335))</f>
        <v>0</v>
      </c>
    </row>
    <row r="3339" spans="1:9">
      <c r="A3339" s="20">
        <v>41778</v>
      </c>
      <c r="B3339" s="35" t="s">
        <v>381</v>
      </c>
      <c r="C3339" s="90">
        <f t="shared" si="156"/>
        <v>0</v>
      </c>
      <c r="D3339" s="90">
        <f t="shared" si="157"/>
        <v>0</v>
      </c>
      <c r="E3339" s="90">
        <f t="shared" si="158"/>
        <v>0</v>
      </c>
      <c r="F3339" s="50">
        <f>'貼り付けシート（日射量等）'!G3336/3.6*10^3</f>
        <v>0</v>
      </c>
      <c r="G3339" s="50">
        <f>'貼り付けシート（日射量等）'!H3336/3.6*10^3</f>
        <v>0</v>
      </c>
      <c r="H3339" s="91">
        <f>RADIANS('貼り付けシート（日射量等）'!I3336)</f>
        <v>0</v>
      </c>
      <c r="I3339" s="91">
        <f>IF('貼り付けシート（日射量等）'!J3336&lt;0,RADIANS(360+('貼り付けシート（日射量等）'!J3336)),RADIANS('貼り付けシート（日射量等）'!J3336))</f>
        <v>0</v>
      </c>
    </row>
    <row r="3340" spans="1:9">
      <c r="A3340" s="20">
        <v>41778</v>
      </c>
      <c r="B3340" s="35" t="s">
        <v>382</v>
      </c>
      <c r="C3340" s="90">
        <f t="shared" si="156"/>
        <v>0</v>
      </c>
      <c r="D3340" s="90">
        <f t="shared" si="157"/>
        <v>0</v>
      </c>
      <c r="E3340" s="90">
        <f t="shared" si="158"/>
        <v>0</v>
      </c>
      <c r="F3340" s="50">
        <f>'貼り付けシート（日射量等）'!G3337/3.6*10^3</f>
        <v>0</v>
      </c>
      <c r="G3340" s="50">
        <f>'貼り付けシート（日射量等）'!H3337/3.6*10^3</f>
        <v>0</v>
      </c>
      <c r="H3340" s="91">
        <f>RADIANS('貼り付けシート（日射量等）'!I3337)</f>
        <v>0</v>
      </c>
      <c r="I3340" s="91">
        <f>IF('貼り付けシート（日射量等）'!J3337&lt;0,RADIANS(360+('貼り付けシート（日射量等）'!J3337)),RADIANS('貼り付けシート（日射量等）'!J3337))</f>
        <v>0</v>
      </c>
    </row>
    <row r="3341" spans="1:9">
      <c r="A3341" s="20">
        <v>41778</v>
      </c>
      <c r="B3341" s="35" t="s">
        <v>383</v>
      </c>
      <c r="C3341" s="90">
        <f t="shared" si="156"/>
        <v>0</v>
      </c>
      <c r="D3341" s="90">
        <f t="shared" si="157"/>
        <v>0</v>
      </c>
      <c r="E3341" s="90">
        <f t="shared" si="158"/>
        <v>0</v>
      </c>
      <c r="F3341" s="50">
        <f>'貼り付けシート（日射量等）'!G3338/3.6*10^3</f>
        <v>0</v>
      </c>
      <c r="G3341" s="50">
        <f>'貼り付けシート（日射量等）'!H3338/3.6*10^3</f>
        <v>0</v>
      </c>
      <c r="H3341" s="91">
        <f>RADIANS('貼り付けシート（日射量等）'!I3338)</f>
        <v>0</v>
      </c>
      <c r="I3341" s="91">
        <f>IF('貼り付けシート（日射量等）'!J3338&lt;0,RADIANS(360+('貼り付けシート（日射量等）'!J3338)),RADIANS('貼り付けシート（日射量等）'!J3338))</f>
        <v>0</v>
      </c>
    </row>
    <row r="3342" spans="1:9">
      <c r="A3342" s="20">
        <v>41779</v>
      </c>
      <c r="B3342" s="35" t="s">
        <v>360</v>
      </c>
      <c r="C3342" s="90">
        <f t="shared" si="156"/>
        <v>0</v>
      </c>
      <c r="D3342" s="90">
        <f t="shared" si="157"/>
        <v>0</v>
      </c>
      <c r="E3342" s="90">
        <f t="shared" si="158"/>
        <v>0</v>
      </c>
      <c r="F3342" s="50">
        <f>'貼り付けシート（日射量等）'!G3339/3.6*10^3</f>
        <v>0</v>
      </c>
      <c r="G3342" s="50">
        <f>'貼り付けシート（日射量等）'!H3339/3.6*10^3</f>
        <v>0</v>
      </c>
      <c r="H3342" s="91">
        <f>RADIANS('貼り付けシート（日射量等）'!I3339)</f>
        <v>0</v>
      </c>
      <c r="I3342" s="91">
        <f>IF('貼り付けシート（日射量等）'!J3339&lt;0,RADIANS(360+('貼り付けシート（日射量等）'!J3339)),RADIANS('貼り付けシート（日射量等）'!J3339))</f>
        <v>0</v>
      </c>
    </row>
    <row r="3343" spans="1:9">
      <c r="A3343" s="20">
        <v>41779</v>
      </c>
      <c r="B3343" s="35" t="s">
        <v>361</v>
      </c>
      <c r="C3343" s="90">
        <f t="shared" si="156"/>
        <v>0</v>
      </c>
      <c r="D3343" s="90">
        <f t="shared" si="157"/>
        <v>0</v>
      </c>
      <c r="E3343" s="90">
        <f t="shared" si="158"/>
        <v>0</v>
      </c>
      <c r="F3343" s="50">
        <f>'貼り付けシート（日射量等）'!G3340/3.6*10^3</f>
        <v>0</v>
      </c>
      <c r="G3343" s="50">
        <f>'貼り付けシート（日射量等）'!H3340/3.6*10^3</f>
        <v>0</v>
      </c>
      <c r="H3343" s="91">
        <f>RADIANS('貼り付けシート（日射量等）'!I3340)</f>
        <v>0</v>
      </c>
      <c r="I3343" s="91">
        <f>IF('貼り付けシート（日射量等）'!J3340&lt;0,RADIANS(360+('貼り付けシート（日射量等）'!J3340)),RADIANS('貼り付けシート（日射量等）'!J3340))</f>
        <v>0</v>
      </c>
    </row>
    <row r="3344" spans="1:9">
      <c r="A3344" s="20">
        <v>41779</v>
      </c>
      <c r="B3344" s="35" t="s">
        <v>362</v>
      </c>
      <c r="C3344" s="90">
        <f t="shared" si="156"/>
        <v>0</v>
      </c>
      <c r="D3344" s="90">
        <f t="shared" si="157"/>
        <v>0</v>
      </c>
      <c r="E3344" s="90">
        <f t="shared" si="158"/>
        <v>0</v>
      </c>
      <c r="F3344" s="50">
        <f>'貼り付けシート（日射量等）'!G3341/3.6*10^3</f>
        <v>0</v>
      </c>
      <c r="G3344" s="50">
        <f>'貼り付けシート（日射量等）'!H3341/3.6*10^3</f>
        <v>0</v>
      </c>
      <c r="H3344" s="91">
        <f>RADIANS('貼り付けシート（日射量等）'!I3341)</f>
        <v>0</v>
      </c>
      <c r="I3344" s="91">
        <f>IF('貼り付けシート（日射量等）'!J3341&lt;0,RADIANS(360+('貼り付けシート（日射量等）'!J3341)),RADIANS('貼り付けシート（日射量等）'!J3341))</f>
        <v>0</v>
      </c>
    </row>
    <row r="3345" spans="1:9">
      <c r="A3345" s="20">
        <v>41779</v>
      </c>
      <c r="B3345" s="35" t="s">
        <v>363</v>
      </c>
      <c r="C3345" s="90">
        <f t="shared" si="156"/>
        <v>0</v>
      </c>
      <c r="D3345" s="90">
        <f t="shared" si="157"/>
        <v>0</v>
      </c>
      <c r="E3345" s="90">
        <f t="shared" si="158"/>
        <v>0</v>
      </c>
      <c r="F3345" s="50">
        <f>'貼り付けシート（日射量等）'!G3342/3.6*10^3</f>
        <v>0</v>
      </c>
      <c r="G3345" s="50">
        <f>'貼り付けシート（日射量等）'!H3342/3.6*10^3</f>
        <v>0</v>
      </c>
      <c r="H3345" s="91">
        <f>RADIANS('貼り付けシート（日射量等）'!I3342)</f>
        <v>0</v>
      </c>
      <c r="I3345" s="91">
        <f>IF('貼り付けシート（日射量等）'!J3342&lt;0,RADIANS(360+('貼り付けシート（日射量等）'!J3342)),RADIANS('貼り付けシート（日射量等）'!J3342))</f>
        <v>0</v>
      </c>
    </row>
    <row r="3346" spans="1:9">
      <c r="A3346" s="20">
        <v>41779</v>
      </c>
      <c r="B3346" s="35" t="s">
        <v>364</v>
      </c>
      <c r="C3346" s="90">
        <f t="shared" si="156"/>
        <v>16.164105173215905</v>
      </c>
      <c r="D3346" s="90">
        <f t="shared" si="157"/>
        <v>-0.12951864199779248</v>
      </c>
      <c r="E3346" s="90">
        <f t="shared" si="158"/>
        <v>16.164105173215905</v>
      </c>
      <c r="F3346" s="50">
        <f>'貼り付けシート（日射量等）'!G3343/3.6*10^3</f>
        <v>13.888888888888889</v>
      </c>
      <c r="G3346" s="50">
        <f>'貼り付けシート（日射量等）'!H3343/3.6*10^3</f>
        <v>16.666666666666668</v>
      </c>
      <c r="H3346" s="91">
        <f>RADIANS('貼り付けシート（日射量等）'!I3343)</f>
        <v>0.11693705988362008</v>
      </c>
      <c r="I3346" s="91">
        <f>IF('貼り付けシート（日射量等）'!J3343&lt;0,RADIANS(360+('貼り付けシート（日射量等）'!J3343)),RADIANS('貼り付けシート（日射量等）'!J3343))</f>
        <v>4.3545964837258522</v>
      </c>
    </row>
    <row r="3347" spans="1:9">
      <c r="A3347" s="20">
        <v>41779</v>
      </c>
      <c r="B3347" s="35" t="s">
        <v>365</v>
      </c>
      <c r="C3347" s="90">
        <f t="shared" si="156"/>
        <v>63.560507309578298</v>
      </c>
      <c r="D3347" s="90">
        <f t="shared" si="157"/>
        <v>4.292121674453317</v>
      </c>
      <c r="E3347" s="90">
        <f t="shared" si="158"/>
        <v>59.268385635124979</v>
      </c>
      <c r="F3347" s="50">
        <f>'貼り付けシート（日射量等）'!G3344/3.6*10^3</f>
        <v>19.444444444444446</v>
      </c>
      <c r="G3347" s="50">
        <f>'貼り付けシート（日射量等）'!H3344/3.6*10^3</f>
        <v>61.111111111111107</v>
      </c>
      <c r="H3347" s="91">
        <f>RADIANS('貼り付けシート（日射量等）'!I3344)</f>
        <v>0.30892327760299632</v>
      </c>
      <c r="I3347" s="91">
        <f>IF('貼り付けシート（日射量等）'!J3344&lt;0,RADIANS(360+('貼り付けシート（日射量等）'!J3344)),RADIANS('貼り付けシート（日射量等）'!J3344))</f>
        <v>4.5116761164053418</v>
      </c>
    </row>
    <row r="3348" spans="1:9">
      <c r="A3348" s="20">
        <v>41779</v>
      </c>
      <c r="B3348" s="35" t="s">
        <v>366</v>
      </c>
      <c r="C3348" s="90">
        <f t="shared" si="156"/>
        <v>111.01555297919033</v>
      </c>
      <c r="D3348" s="90">
        <f t="shared" si="157"/>
        <v>8.6428868821562705</v>
      </c>
      <c r="E3348" s="90">
        <f t="shared" si="158"/>
        <v>102.37266609703406</v>
      </c>
      <c r="F3348" s="50">
        <f>'貼り付けシート（日射量等）'!G3345/3.6*10^3</f>
        <v>19.444444444444446</v>
      </c>
      <c r="G3348" s="50">
        <f>'貼り付けシート（日射量等）'!H3345/3.6*10^3</f>
        <v>105.55555555555556</v>
      </c>
      <c r="H3348" s="91">
        <f>RADIANS('貼り付けシート（日射量等）'!I3345)</f>
        <v>0.50789081233034994</v>
      </c>
      <c r="I3348" s="91">
        <f>IF('貼り付けシート（日射量等）'!J3345&lt;0,RADIANS(360+('貼り付けシート（日射量等）'!J3345)),RADIANS('貼り付けシート（日射量等）'!J3345))</f>
        <v>4.6705010783368266</v>
      </c>
    </row>
    <row r="3349" spans="1:9">
      <c r="A3349" s="20">
        <v>41779</v>
      </c>
      <c r="B3349" s="35" t="s">
        <v>367</v>
      </c>
      <c r="C3349" s="90">
        <f t="shared" si="156"/>
        <v>162.50713926264748</v>
      </c>
      <c r="D3349" s="90">
        <f t="shared" si="157"/>
        <v>14.336175174835015</v>
      </c>
      <c r="E3349" s="90">
        <f t="shared" si="158"/>
        <v>148.17096408781248</v>
      </c>
      <c r="F3349" s="50">
        <f>'貼り付けシート（日射量等）'!G3346/3.6*10^3</f>
        <v>22.222222222222221</v>
      </c>
      <c r="G3349" s="50">
        <f>'貼り付けシート（日射量等）'!H3346/3.6*10^3</f>
        <v>152.7777777777778</v>
      </c>
      <c r="H3349" s="91">
        <f>RADIANS('貼り付けシート（日射量等）'!I3346)</f>
        <v>0.70685834705770345</v>
      </c>
      <c r="I3349" s="91">
        <f>IF('貼り付けシート（日射量等）'!J3346&lt;0,RADIANS(360+('貼り付けシート（日射量等）'!J3346)),RADIANS('貼り付けシート（日射量等）'!J3346))</f>
        <v>4.8467793327882527</v>
      </c>
    </row>
    <row r="3350" spans="1:9">
      <c r="A3350" s="20">
        <v>41779</v>
      </c>
      <c r="B3350" s="35" t="s">
        <v>368</v>
      </c>
      <c r="C3350" s="90">
        <f t="shared" si="156"/>
        <v>207.02788358154973</v>
      </c>
      <c r="D3350" s="90">
        <f t="shared" si="157"/>
        <v>15.752639031828217</v>
      </c>
      <c r="E3350" s="90">
        <f t="shared" si="158"/>
        <v>191.27524454972152</v>
      </c>
      <c r="F3350" s="50">
        <f>'貼り付けシート（日射量等）'!G3347/3.6*10^3</f>
        <v>19.444444444444446</v>
      </c>
      <c r="G3350" s="50">
        <f>'貼り付けシート（日射量等）'!H3347/3.6*10^3</f>
        <v>197.22222222222223</v>
      </c>
      <c r="H3350" s="91">
        <f>RADIANS('貼り付けシート（日射量等）'!I3347)</f>
        <v>0.90058989402907408</v>
      </c>
      <c r="I3350" s="91">
        <f>IF('貼り付けシート（日射量等）'!J3347&lt;0,RADIANS(360+('貼り付けシート（日射量等）'!J3347)),RADIANS('貼り付けシート（日射量等）'!J3347))</f>
        <v>5.0666908185395387</v>
      </c>
    </row>
    <row r="3351" spans="1:9">
      <c r="A3351" s="20">
        <v>41779</v>
      </c>
      <c r="B3351" s="35" t="s">
        <v>369</v>
      </c>
      <c r="C3351" s="90">
        <f t="shared" si="156"/>
        <v>406.02992178210582</v>
      </c>
      <c r="D3351" s="90">
        <f t="shared" si="157"/>
        <v>77.359783260049142</v>
      </c>
      <c r="E3351" s="90">
        <f t="shared" si="158"/>
        <v>328.67013852205667</v>
      </c>
      <c r="F3351" s="50">
        <f>'貼り付けシート（日射量等）'!G3348/3.6*10^3</f>
        <v>83.333333333333329</v>
      </c>
      <c r="G3351" s="50">
        <f>'貼り付けシート（日射量等）'!H3348/3.6*10^3</f>
        <v>338.88888888888886</v>
      </c>
      <c r="H3351" s="91">
        <f>RADIANS('貼り付けシート（日射量等）'!I3348)</f>
        <v>1.0768681484805014</v>
      </c>
      <c r="I3351" s="91">
        <f>IF('貼り付けシート（日射量等）'!J3348&lt;0,RADIANS(360+('貼り付けシート（日射量等）'!J3348)),RADIANS('貼り付けシート（日射量等）'!J3348))</f>
        <v>5.3843407424025065</v>
      </c>
    </row>
    <row r="3352" spans="1:9">
      <c r="A3352" s="20">
        <v>41779</v>
      </c>
      <c r="B3352" s="35" t="s">
        <v>370</v>
      </c>
      <c r="C3352" s="90">
        <f t="shared" si="156"/>
        <v>261.6104024271358</v>
      </c>
      <c r="D3352" s="90">
        <f t="shared" si="157"/>
        <v>13.760789771158626</v>
      </c>
      <c r="E3352" s="90">
        <f t="shared" si="158"/>
        <v>247.84961265597718</v>
      </c>
      <c r="F3352" s="50">
        <f>'貼り付けシート（日射量等）'!G3349/3.6*10^3</f>
        <v>13.888888888888889</v>
      </c>
      <c r="G3352" s="50">
        <f>'貼り付けシート（日射量等）'!H3349/3.6*10^3</f>
        <v>255.55555555555554</v>
      </c>
      <c r="H3352" s="91">
        <f>RADIANS('貼り付けシート（日射量等）'!I3349)</f>
        <v>1.19729586686811</v>
      </c>
      <c r="I3352" s="91">
        <f>IF('貼り付けシート（日射量等）'!J3349&lt;0,RADIANS(360+('貼り付けシート（日射量等）'!J3349)),RADIANS('貼り付けシート（日射量等）'!J3349))</f>
        <v>5.9027035302448221</v>
      </c>
    </row>
    <row r="3353" spans="1:9">
      <c r="A3353" s="20">
        <v>41779</v>
      </c>
      <c r="B3353" s="35" t="s">
        <v>371</v>
      </c>
      <c r="C3353" s="90">
        <f t="shared" si="156"/>
        <v>261.65398302908517</v>
      </c>
      <c r="D3353" s="90">
        <f t="shared" si="157"/>
        <v>13.804370373107988</v>
      </c>
      <c r="E3353" s="90">
        <f t="shared" si="158"/>
        <v>247.84961265597718</v>
      </c>
      <c r="F3353" s="50">
        <f>'貼り付けシート（日射量等）'!G3350/3.6*10^3</f>
        <v>13.888888888888889</v>
      </c>
      <c r="G3353" s="50">
        <f>'貼り付けシート（日射量等）'!H3350/3.6*10^3</f>
        <v>255.55555555555554</v>
      </c>
      <c r="H3353" s="91">
        <f>RADIANS('貼り付けシート（日射量等）'!I3350)</f>
        <v>1.2042771838760873</v>
      </c>
      <c r="I3353" s="91">
        <f>IF('貼り付けシート（日射量等）'!J3350&lt;0,RADIANS(360+('貼り付けシート（日射量等）'!J3350)),RADIANS('貼り付けシート（日射量等）'!J3350))</f>
        <v>0.31241393610698498</v>
      </c>
    </row>
    <row r="3354" spans="1:9">
      <c r="A3354" s="20">
        <v>41779</v>
      </c>
      <c r="B3354" s="35" t="s">
        <v>372</v>
      </c>
      <c r="C3354" s="90">
        <f t="shared" si="156"/>
        <v>242.19232234712925</v>
      </c>
      <c r="D3354" s="90">
        <f t="shared" si="157"/>
        <v>7.8127973354986455</v>
      </c>
      <c r="E3354" s="90">
        <f t="shared" si="158"/>
        <v>234.37952501163059</v>
      </c>
      <c r="F3354" s="50">
        <f>'貼り付けシート（日射量等）'!G3351/3.6*10^3</f>
        <v>8.3333333333333339</v>
      </c>
      <c r="G3354" s="50">
        <f>'貼り付けシート（日射量等）'!H3351/3.6*10^3</f>
        <v>241.66666666666666</v>
      </c>
      <c r="H3354" s="91">
        <f>RADIANS('貼り付けシート（日射量等）'!I3351)</f>
        <v>1.0925761117484503</v>
      </c>
      <c r="I3354" s="91">
        <f>IF('貼り付けシート（日射量等）'!J3351&lt;0,RADIANS(360+('貼り付けシート（日射量等）'!J3351)),RADIANS('貼り付けシート（日射量等）'!J3351))</f>
        <v>0.85521133347722145</v>
      </c>
    </row>
    <row r="3355" spans="1:9">
      <c r="A3355" s="20">
        <v>41779</v>
      </c>
      <c r="B3355" s="35" t="s">
        <v>373</v>
      </c>
      <c r="C3355" s="90">
        <f t="shared" si="156"/>
        <v>210.8082741715188</v>
      </c>
      <c r="D3355" s="90">
        <f t="shared" si="157"/>
        <v>11.450977035189348</v>
      </c>
      <c r="E3355" s="90">
        <f t="shared" si="158"/>
        <v>199.35729713632946</v>
      </c>
      <c r="F3355" s="50">
        <f>'貼り付けシート（日射量等）'!G3352/3.6*10^3</f>
        <v>13.888888888888889</v>
      </c>
      <c r="G3355" s="50">
        <f>'貼り付けシート（日射量等）'!H3352/3.6*10^3</f>
        <v>205.55555555555554</v>
      </c>
      <c r="H3355" s="91">
        <f>RADIANS('貼り付けシート（日射量等）'!I3352)</f>
        <v>0.91978851580101173</v>
      </c>
      <c r="I3355" s="91">
        <f>IF('貼り付けシート（日射量等）'!J3352&lt;0,RADIANS(360+('貼り付けシート（日射量等）'!J3352)),RADIANS('貼り付けシート（日射量等）'!J3352))</f>
        <v>1.1903145498601329</v>
      </c>
    </row>
    <row r="3356" spans="1:9">
      <c r="A3356" s="20">
        <v>41779</v>
      </c>
      <c r="B3356" s="35" t="s">
        <v>374</v>
      </c>
      <c r="C3356" s="90">
        <f t="shared" si="156"/>
        <v>129.60642675494913</v>
      </c>
      <c r="D3356" s="90">
        <f t="shared" si="157"/>
        <v>11.069655484699162</v>
      </c>
      <c r="E3356" s="90">
        <f t="shared" si="158"/>
        <v>118.53677127024996</v>
      </c>
      <c r="F3356" s="50">
        <f>'貼り付けシート（日射量等）'!G3353/3.6*10^3</f>
        <v>16.666666666666668</v>
      </c>
      <c r="G3356" s="50">
        <f>'貼り付けシート（日射量等）'!H3353/3.6*10^3</f>
        <v>122.22222222222221</v>
      </c>
      <c r="H3356" s="91">
        <f>RADIANS('貼り付けシート（日射量等）'!I3353)</f>
        <v>0.72780229808163543</v>
      </c>
      <c r="I3356" s="91">
        <f>IF('貼り付けシート（日射量等）'!J3353&lt;0,RADIANS(360+('貼り付けシート（日射量等）'!J3353)),RADIANS('貼り付けシート（日射量等）'!J3353))</f>
        <v>1.4172073526193956</v>
      </c>
    </row>
    <row r="3357" spans="1:9">
      <c r="A3357" s="20">
        <v>41779</v>
      </c>
      <c r="B3357" s="35" t="s">
        <v>375</v>
      </c>
      <c r="C3357" s="90">
        <f t="shared" si="156"/>
        <v>85.992325810060208</v>
      </c>
      <c r="D3357" s="90">
        <f t="shared" si="157"/>
        <v>5.171799943980699</v>
      </c>
      <c r="E3357" s="90">
        <f t="shared" si="158"/>
        <v>80.820525866079507</v>
      </c>
      <c r="F3357" s="50">
        <f>'貼り付けシート（日射量等）'!G3354/3.6*10^3</f>
        <v>11.111111111111111</v>
      </c>
      <c r="G3357" s="50">
        <f>'貼り付けシート（日射量等）'!H3354/3.6*10^3</f>
        <v>83.333333333333329</v>
      </c>
      <c r="H3357" s="91">
        <f>RADIANS('貼り付けシート（日射量等）'!I3354)</f>
        <v>0.52708943410228748</v>
      </c>
      <c r="I3357" s="91">
        <f>IF('貼り付けシート（日射量等）'!J3354&lt;0,RADIANS(360+('貼り付けシート（日射量等）'!J3354)),RADIANS('貼り付けシート（日射量等）'!J3354))</f>
        <v>1.5952309363228172</v>
      </c>
    </row>
    <row r="3358" spans="1:9">
      <c r="A3358" s="20">
        <v>41779</v>
      </c>
      <c r="B3358" s="35" t="s">
        <v>376</v>
      </c>
      <c r="C3358" s="90">
        <f t="shared" si="156"/>
        <v>69.386713350658397</v>
      </c>
      <c r="D3358" s="90">
        <f t="shared" si="157"/>
        <v>4.7302926577947719</v>
      </c>
      <c r="E3358" s="90">
        <f t="shared" si="158"/>
        <v>64.65642069286362</v>
      </c>
      <c r="F3358" s="50">
        <f>'貼り付けシート（日射量等）'!G3355/3.6*10^3</f>
        <v>19.444444444444446</v>
      </c>
      <c r="G3358" s="50">
        <f>'貼り付けシート（日射量等）'!H3355/3.6*10^3</f>
        <v>66.666666666666671</v>
      </c>
      <c r="H3358" s="91">
        <f>RADIANS('貼り付けシート（日射量等）'!I3355)</f>
        <v>0.32812189937493397</v>
      </c>
      <c r="I3358" s="91">
        <f>IF('貼り付けシート（日射量等）'!J3355&lt;0,RADIANS(360+('貼り付けシート（日射量等）'!J3355)),RADIANS('貼り付けシート（日射量等）'!J3355))</f>
        <v>1.7558012275062955</v>
      </c>
    </row>
    <row r="3359" spans="1:9">
      <c r="A3359" s="20">
        <v>41779</v>
      </c>
      <c r="B3359" s="35" t="s">
        <v>377</v>
      </c>
      <c r="C3359" s="90">
        <f t="shared" si="156"/>
        <v>24.554185299533021</v>
      </c>
      <c r="D3359" s="90">
        <f t="shared" si="157"/>
        <v>0.30802753970916924</v>
      </c>
      <c r="E3359" s="90">
        <f t="shared" si="158"/>
        <v>24.246157759823852</v>
      </c>
      <c r="F3359" s="50">
        <f>'貼り付けシート（日射量等）'!G3356/3.6*10^3</f>
        <v>22.222222222222221</v>
      </c>
      <c r="G3359" s="50">
        <f>'貼り付けシート（日射量等）'!H3356/3.6*10^3</f>
        <v>24.999999999999996</v>
      </c>
      <c r="H3359" s="91">
        <f>RADIANS('貼り付けシート（日射量等）'!I3356)</f>
        <v>0.1361356816555577</v>
      </c>
      <c r="I3359" s="91">
        <f>IF('貼り付けシート（日射量等）'!J3356&lt;0,RADIANS(360+('貼り付けシート（日射量等）'!J3356)),RADIANS('貼り付けシート（日射量等）'!J3356))</f>
        <v>1.9128808601857852</v>
      </c>
    </row>
    <row r="3360" spans="1:9">
      <c r="A3360" s="20">
        <v>41779</v>
      </c>
      <c r="B3360" s="35" t="s">
        <v>378</v>
      </c>
      <c r="C3360" s="90">
        <f t="shared" si="156"/>
        <v>0</v>
      </c>
      <c r="D3360" s="90">
        <f t="shared" si="157"/>
        <v>0</v>
      </c>
      <c r="E3360" s="90">
        <f t="shared" si="158"/>
        <v>0</v>
      </c>
      <c r="F3360" s="50">
        <f>'貼り付けシート（日射量等）'!G3357/3.6*10^3</f>
        <v>0</v>
      </c>
      <c r="G3360" s="50">
        <f>'貼り付けシート（日射量等）'!H3357/3.6*10^3</f>
        <v>0</v>
      </c>
      <c r="H3360" s="91">
        <f>RADIANS('貼り付けシート（日射量等）'!I3357)</f>
        <v>0</v>
      </c>
      <c r="I3360" s="91">
        <f>IF('貼り付けシート（日射量等）'!J3357&lt;0,RADIANS(360+('貼り付けシート（日射量等）'!J3357)),RADIANS('貼り付けシート（日射量等）'!J3357))</f>
        <v>0</v>
      </c>
    </row>
    <row r="3361" spans="1:9">
      <c r="A3361" s="20">
        <v>41779</v>
      </c>
      <c r="B3361" s="35" t="s">
        <v>379</v>
      </c>
      <c r="C3361" s="90">
        <f t="shared" si="156"/>
        <v>0</v>
      </c>
      <c r="D3361" s="90">
        <f t="shared" si="157"/>
        <v>0</v>
      </c>
      <c r="E3361" s="90">
        <f t="shared" si="158"/>
        <v>0</v>
      </c>
      <c r="F3361" s="50">
        <f>'貼り付けシート（日射量等）'!G3358/3.6*10^3</f>
        <v>0</v>
      </c>
      <c r="G3361" s="50">
        <f>'貼り付けシート（日射量等）'!H3358/3.6*10^3</f>
        <v>0</v>
      </c>
      <c r="H3361" s="91">
        <f>RADIANS('貼り付けシート（日射量等）'!I3358)</f>
        <v>0</v>
      </c>
      <c r="I3361" s="91">
        <f>IF('貼り付けシート（日射量等）'!J3358&lt;0,RADIANS(360+('貼り付けシート（日射量等）'!J3358)),RADIANS('貼り付けシート（日射量等）'!J3358))</f>
        <v>0</v>
      </c>
    </row>
    <row r="3362" spans="1:9">
      <c r="A3362" s="20">
        <v>41779</v>
      </c>
      <c r="B3362" s="35" t="s">
        <v>380</v>
      </c>
      <c r="C3362" s="90">
        <f t="shared" si="156"/>
        <v>0</v>
      </c>
      <c r="D3362" s="90">
        <f t="shared" si="157"/>
        <v>0</v>
      </c>
      <c r="E3362" s="90">
        <f t="shared" si="158"/>
        <v>0</v>
      </c>
      <c r="F3362" s="50">
        <f>'貼り付けシート（日射量等）'!G3359/3.6*10^3</f>
        <v>0</v>
      </c>
      <c r="G3362" s="50">
        <f>'貼り付けシート（日射量等）'!H3359/3.6*10^3</f>
        <v>0</v>
      </c>
      <c r="H3362" s="91">
        <f>RADIANS('貼り付けシート（日射量等）'!I3359)</f>
        <v>0</v>
      </c>
      <c r="I3362" s="91">
        <f>IF('貼り付けシート（日射量等）'!J3359&lt;0,RADIANS(360+('貼り付けシート（日射量等）'!J3359)),RADIANS('貼り付けシート（日射量等）'!J3359))</f>
        <v>0</v>
      </c>
    </row>
    <row r="3363" spans="1:9">
      <c r="A3363" s="20">
        <v>41779</v>
      </c>
      <c r="B3363" s="35" t="s">
        <v>381</v>
      </c>
      <c r="C3363" s="90">
        <f t="shared" si="156"/>
        <v>0</v>
      </c>
      <c r="D3363" s="90">
        <f t="shared" si="157"/>
        <v>0</v>
      </c>
      <c r="E3363" s="90">
        <f t="shared" si="158"/>
        <v>0</v>
      </c>
      <c r="F3363" s="50">
        <f>'貼り付けシート（日射量等）'!G3360/3.6*10^3</f>
        <v>0</v>
      </c>
      <c r="G3363" s="50">
        <f>'貼り付けシート（日射量等）'!H3360/3.6*10^3</f>
        <v>0</v>
      </c>
      <c r="H3363" s="91">
        <f>RADIANS('貼り付けシート（日射量等）'!I3360)</f>
        <v>0</v>
      </c>
      <c r="I3363" s="91">
        <f>IF('貼り付けシート（日射量等）'!J3360&lt;0,RADIANS(360+('貼り付けシート（日射量等）'!J3360)),RADIANS('貼り付けシート（日射量等）'!J3360))</f>
        <v>0</v>
      </c>
    </row>
    <row r="3364" spans="1:9">
      <c r="A3364" s="20">
        <v>41779</v>
      </c>
      <c r="B3364" s="35" t="s">
        <v>382</v>
      </c>
      <c r="C3364" s="90">
        <f t="shared" si="156"/>
        <v>0</v>
      </c>
      <c r="D3364" s="90">
        <f t="shared" si="157"/>
        <v>0</v>
      </c>
      <c r="E3364" s="90">
        <f t="shared" si="158"/>
        <v>0</v>
      </c>
      <c r="F3364" s="50">
        <f>'貼り付けシート（日射量等）'!G3361/3.6*10^3</f>
        <v>0</v>
      </c>
      <c r="G3364" s="50">
        <f>'貼り付けシート（日射量等）'!H3361/3.6*10^3</f>
        <v>0</v>
      </c>
      <c r="H3364" s="91">
        <f>RADIANS('貼り付けシート（日射量等）'!I3361)</f>
        <v>0</v>
      </c>
      <c r="I3364" s="91">
        <f>IF('貼り付けシート（日射量等）'!J3361&lt;0,RADIANS(360+('貼り付けシート（日射量等）'!J3361)),RADIANS('貼り付けシート（日射量等）'!J3361))</f>
        <v>0</v>
      </c>
    </row>
    <row r="3365" spans="1:9">
      <c r="A3365" s="20">
        <v>41779</v>
      </c>
      <c r="B3365" s="35" t="s">
        <v>383</v>
      </c>
      <c r="C3365" s="90">
        <f t="shared" si="156"/>
        <v>0</v>
      </c>
      <c r="D3365" s="90">
        <f t="shared" si="157"/>
        <v>0</v>
      </c>
      <c r="E3365" s="90">
        <f t="shared" si="158"/>
        <v>0</v>
      </c>
      <c r="F3365" s="50">
        <f>'貼り付けシート（日射量等）'!G3362/3.6*10^3</f>
        <v>0</v>
      </c>
      <c r="G3365" s="50">
        <f>'貼り付けシート（日射量等）'!H3362/3.6*10^3</f>
        <v>0</v>
      </c>
      <c r="H3365" s="91">
        <f>RADIANS('貼り付けシート（日射量等）'!I3362)</f>
        <v>0</v>
      </c>
      <c r="I3365" s="91">
        <f>IF('貼り付けシート（日射量等）'!J3362&lt;0,RADIANS(360+('貼り付けシート（日射量等）'!J3362)),RADIANS('貼り付けシート（日射量等）'!J3362))</f>
        <v>0</v>
      </c>
    </row>
    <row r="3366" spans="1:9">
      <c r="A3366" s="20">
        <v>41780</v>
      </c>
      <c r="B3366" s="35" t="s">
        <v>360</v>
      </c>
      <c r="C3366" s="90">
        <f t="shared" si="156"/>
        <v>0</v>
      </c>
      <c r="D3366" s="90">
        <f t="shared" si="157"/>
        <v>0</v>
      </c>
      <c r="E3366" s="90">
        <f t="shared" si="158"/>
        <v>0</v>
      </c>
      <c r="F3366" s="50">
        <f>'貼り付けシート（日射量等）'!G3363/3.6*10^3</f>
        <v>0</v>
      </c>
      <c r="G3366" s="50">
        <f>'貼り付けシート（日射量等）'!H3363/3.6*10^3</f>
        <v>0</v>
      </c>
      <c r="H3366" s="91">
        <f>RADIANS('貼り付けシート（日射量等）'!I3363)</f>
        <v>0</v>
      </c>
      <c r="I3366" s="91">
        <f>IF('貼り付けシート（日射量等）'!J3363&lt;0,RADIANS(360+('貼り付けシート（日射量等）'!J3363)),RADIANS('貼り付けシート（日射量等）'!J3363))</f>
        <v>0</v>
      </c>
    </row>
    <row r="3367" spans="1:9">
      <c r="A3367" s="20">
        <v>41780</v>
      </c>
      <c r="B3367" s="35" t="s">
        <v>361</v>
      </c>
      <c r="C3367" s="90">
        <f t="shared" si="156"/>
        <v>0</v>
      </c>
      <c r="D3367" s="90">
        <f t="shared" si="157"/>
        <v>0</v>
      </c>
      <c r="E3367" s="90">
        <f t="shared" si="158"/>
        <v>0</v>
      </c>
      <c r="F3367" s="50">
        <f>'貼り付けシート（日射量等）'!G3364/3.6*10^3</f>
        <v>0</v>
      </c>
      <c r="G3367" s="50">
        <f>'貼り付けシート（日射量等）'!H3364/3.6*10^3</f>
        <v>0</v>
      </c>
      <c r="H3367" s="91">
        <f>RADIANS('貼り付けシート（日射量等）'!I3364)</f>
        <v>0</v>
      </c>
      <c r="I3367" s="91">
        <f>IF('貼り付けシート（日射量等）'!J3364&lt;0,RADIANS(360+('貼り付けシート（日射量等）'!J3364)),RADIANS('貼り付けシート（日射量等）'!J3364))</f>
        <v>0</v>
      </c>
    </row>
    <row r="3368" spans="1:9">
      <c r="A3368" s="20">
        <v>41780</v>
      </c>
      <c r="B3368" s="35" t="s">
        <v>362</v>
      </c>
      <c r="C3368" s="90">
        <f t="shared" si="156"/>
        <v>0</v>
      </c>
      <c r="D3368" s="90">
        <f t="shared" si="157"/>
        <v>0</v>
      </c>
      <c r="E3368" s="90">
        <f t="shared" si="158"/>
        <v>0</v>
      </c>
      <c r="F3368" s="50">
        <f>'貼り付けシート（日射量等）'!G3365/3.6*10^3</f>
        <v>0</v>
      </c>
      <c r="G3368" s="50">
        <f>'貼り付けシート（日射量等）'!H3365/3.6*10^3</f>
        <v>0</v>
      </c>
      <c r="H3368" s="91">
        <f>RADIANS('貼り付けシート（日射量等）'!I3365)</f>
        <v>0</v>
      </c>
      <c r="I3368" s="91">
        <f>IF('貼り付けシート（日射量等）'!J3365&lt;0,RADIANS(360+('貼り付けシート（日射量等）'!J3365)),RADIANS('貼り付けシート（日射量等）'!J3365))</f>
        <v>0</v>
      </c>
    </row>
    <row r="3369" spans="1:9">
      <c r="A3369" s="20">
        <v>41780</v>
      </c>
      <c r="B3369" s="35" t="s">
        <v>363</v>
      </c>
      <c r="C3369" s="90">
        <f t="shared" si="156"/>
        <v>0</v>
      </c>
      <c r="D3369" s="90">
        <f t="shared" si="157"/>
        <v>0</v>
      </c>
      <c r="E3369" s="90">
        <f t="shared" si="158"/>
        <v>0</v>
      </c>
      <c r="F3369" s="50">
        <f>'貼り付けシート（日射量等）'!G3366/3.6*10^3</f>
        <v>0</v>
      </c>
      <c r="G3369" s="50">
        <f>'貼り付けシート（日射量等）'!H3366/3.6*10^3</f>
        <v>0</v>
      </c>
      <c r="H3369" s="91">
        <f>RADIANS('貼り付けシート（日射量等）'!I3366)</f>
        <v>0</v>
      </c>
      <c r="I3369" s="91">
        <f>IF('貼り付けシート（日射量等）'!J3366&lt;0,RADIANS(360+('貼り付けシート（日射量等）'!J3366)),RADIANS('貼り付けシート（日射量等）'!J3366))</f>
        <v>0</v>
      </c>
    </row>
    <row r="3370" spans="1:9">
      <c r="A3370" s="20">
        <v>41780</v>
      </c>
      <c r="B3370" s="35" t="s">
        <v>364</v>
      </c>
      <c r="C3370" s="90">
        <f t="shared" si="156"/>
        <v>32.32821034643181</v>
      </c>
      <c r="D3370" s="90">
        <f t="shared" si="157"/>
        <v>-0.85378056065645691</v>
      </c>
      <c r="E3370" s="90">
        <f t="shared" si="158"/>
        <v>32.32821034643181</v>
      </c>
      <c r="F3370" s="50">
        <f>'貼り付けシート（日射量等）'!G3367/3.6*10^3</f>
        <v>97.222222222222214</v>
      </c>
      <c r="G3370" s="50">
        <f>'貼り付けシート（日射量等）'!H3367/3.6*10^3</f>
        <v>33.333333333333336</v>
      </c>
      <c r="H3370" s="91">
        <f>RADIANS('貼り付けシート（日射量等）'!I3367)</f>
        <v>0.11868238913561441</v>
      </c>
      <c r="I3370" s="91">
        <f>IF('貼り付けシート（日射量等）'!J3367&lt;0,RADIANS(360+('貼り付けシート（日射量等）'!J3367)),RADIANS('貼り付けシート（日射量等）'!J3367))</f>
        <v>4.3511058252218637</v>
      </c>
    </row>
    <row r="3371" spans="1:9">
      <c r="A3371" s="20">
        <v>41780</v>
      </c>
      <c r="B3371" s="35" t="s">
        <v>365</v>
      </c>
      <c r="C3371" s="90">
        <f t="shared" si="156"/>
        <v>123.4084249246301</v>
      </c>
      <c r="D3371" s="90">
        <f t="shared" si="157"/>
        <v>26.423793885334685</v>
      </c>
      <c r="E3371" s="90">
        <f t="shared" si="158"/>
        <v>96.984631039295408</v>
      </c>
      <c r="F3371" s="50">
        <f>'貼り付けシート（日射量等）'!G3368/3.6*10^3</f>
        <v>119.44444444444444</v>
      </c>
      <c r="G3371" s="50">
        <f>'貼り付けシート（日射量等）'!H3368/3.6*10^3</f>
        <v>99.999999999999986</v>
      </c>
      <c r="H3371" s="91">
        <f>RADIANS('貼り付けシート（日射量等）'!I3368)</f>
        <v>0.31066860685499065</v>
      </c>
      <c r="I3371" s="91">
        <f>IF('貼り付けシート（日射量等）'!J3368&lt;0,RADIANS(360+('貼り付けシート（日射量等）'!J3368)),RADIANS('貼り付けシート（日射量等）'!J3368))</f>
        <v>4.5081854579013534</v>
      </c>
    </row>
    <row r="3372" spans="1:9">
      <c r="A3372" s="20">
        <v>41780</v>
      </c>
      <c r="B3372" s="35" t="s">
        <v>366</v>
      </c>
      <c r="C3372" s="90">
        <f t="shared" si="156"/>
        <v>282.62735540628</v>
      </c>
      <c r="D3372" s="90">
        <f t="shared" si="157"/>
        <v>107.51621602977438</v>
      </c>
      <c r="E3372" s="90">
        <f t="shared" si="158"/>
        <v>175.11113937650561</v>
      </c>
      <c r="F3372" s="50">
        <f>'貼り付けシート（日射量等）'!G3369/3.6*10^3</f>
        <v>241.66666666666666</v>
      </c>
      <c r="G3372" s="50">
        <f>'貼り付けシート（日射量等）'!H3369/3.6*10^3</f>
        <v>180.55555555555554</v>
      </c>
      <c r="H3372" s="91">
        <f>RADIANS('貼り付けシート（日射量等）'!I3369)</f>
        <v>0.50963614158234427</v>
      </c>
      <c r="I3372" s="91">
        <f>IF('貼り付けシート（日射量等）'!J3369&lt;0,RADIANS(360+('貼り付けシート（日射量等）'!J3369)),RADIANS('貼り付けシート（日射量等）'!J3369))</f>
        <v>4.6670104198328364</v>
      </c>
    </row>
    <row r="3373" spans="1:9">
      <c r="A3373" s="20">
        <v>41780</v>
      </c>
      <c r="B3373" s="35" t="s">
        <v>367</v>
      </c>
      <c r="C3373" s="90">
        <f t="shared" si="156"/>
        <v>474.43998727092361</v>
      </c>
      <c r="D3373" s="90">
        <f t="shared" si="157"/>
        <v>245.44849731703164</v>
      </c>
      <c r="E3373" s="90">
        <f t="shared" si="158"/>
        <v>228.99148995389197</v>
      </c>
      <c r="F3373" s="50">
        <f>'貼り付けシート（日射量等）'!G3370/3.6*10^3</f>
        <v>380.5555555555556</v>
      </c>
      <c r="G3373" s="50">
        <f>'貼り付けシート（日射量等）'!H3370/3.6*10^3</f>
        <v>236.11111111111111</v>
      </c>
      <c r="H3373" s="91">
        <f>RADIANS('貼り付けシート（日射量等）'!I3370)</f>
        <v>0.70860367630969778</v>
      </c>
      <c r="I3373" s="91">
        <f>IF('貼り付けシート（日射量等）'!J3370&lt;0,RADIANS(360+('貼り付けシート（日射量等）'!J3370)),RADIANS('貼り付けシート（日射量等）'!J3370))</f>
        <v>4.84154334503227</v>
      </c>
    </row>
    <row r="3374" spans="1:9">
      <c r="A3374" s="20">
        <v>41780</v>
      </c>
      <c r="B3374" s="35" t="s">
        <v>368</v>
      </c>
      <c r="C3374" s="90">
        <f t="shared" si="156"/>
        <v>676.70080721131171</v>
      </c>
      <c r="D3374" s="90">
        <f t="shared" si="157"/>
        <v>436.9332471419425</v>
      </c>
      <c r="E3374" s="90">
        <f t="shared" si="158"/>
        <v>239.76756006936924</v>
      </c>
      <c r="F3374" s="50">
        <f>'貼り付けシート（日射量等）'!G3371/3.6*10^3</f>
        <v>538.88888888888891</v>
      </c>
      <c r="G3374" s="50">
        <f>'貼り付けシート（日射量等）'!H3371/3.6*10^3</f>
        <v>247.22222222222223</v>
      </c>
      <c r="H3374" s="91">
        <f>RADIANS('貼り付けシート（日射量等）'!I3371)</f>
        <v>0.90408055253306263</v>
      </c>
      <c r="I3374" s="91">
        <f>IF('貼り付けシート（日射量等）'!J3371&lt;0,RADIANS(360+('貼り付けシート（日射量等）'!J3371)),RADIANS('貼り付けシート（日射量等）'!J3371))</f>
        <v>5.0614548307835561</v>
      </c>
    </row>
    <row r="3375" spans="1:9">
      <c r="A3375" s="20">
        <v>41780</v>
      </c>
      <c r="B3375" s="35" t="s">
        <v>369</v>
      </c>
      <c r="C3375" s="90">
        <f t="shared" si="156"/>
        <v>785.13030644714217</v>
      </c>
      <c r="D3375" s="90">
        <f t="shared" si="157"/>
        <v>513.03453603134119</v>
      </c>
      <c r="E3375" s="90">
        <f t="shared" si="158"/>
        <v>272.09577041580104</v>
      </c>
      <c r="F3375" s="50">
        <f>'貼り付けシート（日射量等）'!G3372/3.6*10^3</f>
        <v>552.77777777777783</v>
      </c>
      <c r="G3375" s="50">
        <f>'貼り付けシート（日射量等）'!H3372/3.6*10^3</f>
        <v>280.55555555555554</v>
      </c>
      <c r="H3375" s="91">
        <f>RADIANS('貼り付けシート（日射量等）'!I3372)</f>
        <v>1.0786134777324956</v>
      </c>
      <c r="I3375" s="91">
        <f>IF('貼り付けシート（日射量等）'!J3372&lt;0,RADIANS(360+('貼り付けシート（日射量等）'!J3372)),RADIANS('貼り付けシート（日射量等）'!J3372))</f>
        <v>5.3791047546465238</v>
      </c>
    </row>
    <row r="3376" spans="1:9">
      <c r="A3376" s="20">
        <v>41780</v>
      </c>
      <c r="B3376" s="35" t="s">
        <v>370</v>
      </c>
      <c r="C3376" s="90">
        <f t="shared" si="156"/>
        <v>948.52387020129208</v>
      </c>
      <c r="D3376" s="90">
        <f t="shared" si="157"/>
        <v>776.1067483536558</v>
      </c>
      <c r="E3376" s="90">
        <f t="shared" si="158"/>
        <v>172.41712184763631</v>
      </c>
      <c r="F3376" s="50">
        <f>'貼り付けシート（日射量等）'!G3373/3.6*10^3</f>
        <v>783.33333333333326</v>
      </c>
      <c r="G3376" s="50">
        <f>'貼り付けシート（日射量等）'!H3373/3.6*10^3</f>
        <v>177.77777777777777</v>
      </c>
      <c r="H3376" s="91">
        <f>RADIANS('貼り付けシート（日射量等）'!I3373)</f>
        <v>1.2007865253720986</v>
      </c>
      <c r="I3376" s="91">
        <f>IF('貼り付けシート（日射量等）'!J3373&lt;0,RADIANS(360+('貼り付けシート（日射量等）'!J3373)),RADIANS('貼り付けシート（日射量等）'!J3373))</f>
        <v>5.8992128717408336</v>
      </c>
    </row>
    <row r="3377" spans="1:9">
      <c r="A3377" s="20">
        <v>41780</v>
      </c>
      <c r="B3377" s="35" t="s">
        <v>371</v>
      </c>
      <c r="C3377" s="90">
        <f t="shared" si="156"/>
        <v>953.77867159026414</v>
      </c>
      <c r="D3377" s="90">
        <f t="shared" si="157"/>
        <v>781.36154974262786</v>
      </c>
      <c r="E3377" s="90">
        <f t="shared" si="158"/>
        <v>172.41712184763631</v>
      </c>
      <c r="F3377" s="50">
        <f>'貼り付けシート（日射量等）'!G3374/3.6*10^3</f>
        <v>786.11111111111109</v>
      </c>
      <c r="G3377" s="50">
        <f>'貼り付けシート（日射量等）'!H3374/3.6*10^3</f>
        <v>177.77777777777777</v>
      </c>
      <c r="H3377" s="91">
        <f>RADIANS('貼り付けシート（日射量等）'!I3374)</f>
        <v>1.2077678423800762</v>
      </c>
      <c r="I3377" s="91">
        <f>IF('貼り付けシート（日射量等）'!J3374&lt;0,RADIANS(360+('貼り付けシート（日射量等）'!J3374)),RADIANS('貼り付けシート（日射量等）'!J3374))</f>
        <v>0.31415926535897931</v>
      </c>
    </row>
    <row r="3378" spans="1:9">
      <c r="A3378" s="20">
        <v>41780</v>
      </c>
      <c r="B3378" s="35" t="s">
        <v>372</v>
      </c>
      <c r="C3378" s="90">
        <f t="shared" si="156"/>
        <v>893.36175808509859</v>
      </c>
      <c r="D3378" s="90">
        <f t="shared" si="157"/>
        <v>729.02668882407022</v>
      </c>
      <c r="E3378" s="90">
        <f t="shared" si="158"/>
        <v>164.33506926102834</v>
      </c>
      <c r="F3378" s="50">
        <f>'貼り付けシート（日射量等）'!G3375/3.6*10^3</f>
        <v>777.77777777777771</v>
      </c>
      <c r="G3378" s="50">
        <f>'貼り付けシート（日射量等）'!H3375/3.6*10^3</f>
        <v>169.44444444444443</v>
      </c>
      <c r="H3378" s="91">
        <f>RADIANS('貼り付けシート（日射量等）'!I3375)</f>
        <v>1.0943214410004447</v>
      </c>
      <c r="I3378" s="91">
        <f>IF('貼り付けシート（日射量等）'!J3375&lt;0,RADIANS(360+('貼り付けシート（日射量等）'!J3375)),RADIANS('貼り付けシート（日射量等）'!J3375))</f>
        <v>0.86044732123320444</v>
      </c>
    </row>
    <row r="3379" spans="1:9">
      <c r="A3379" s="20">
        <v>41780</v>
      </c>
      <c r="B3379" s="35" t="s">
        <v>373</v>
      </c>
      <c r="C3379" s="90">
        <f t="shared" si="156"/>
        <v>780.60043204996271</v>
      </c>
      <c r="D3379" s="90">
        <f t="shared" si="157"/>
        <v>635.12348549101955</v>
      </c>
      <c r="E3379" s="90">
        <f t="shared" si="158"/>
        <v>145.47694655894313</v>
      </c>
      <c r="F3379" s="50">
        <f>'貼り付けシート（日射量等）'!G3376/3.6*10^3</f>
        <v>769.44444444444434</v>
      </c>
      <c r="G3379" s="50">
        <f>'貼り付けシート（日射量等）'!H3376/3.6*10^3</f>
        <v>150</v>
      </c>
      <c r="H3379" s="91">
        <f>RADIANS('貼り付けシート（日射量等）'!I3376)</f>
        <v>0.92327917430500028</v>
      </c>
      <c r="I3379" s="91">
        <f>IF('貼り付けシート（日射量等）'!J3376&lt;0,RADIANS(360+('貼り付けシート（日射量等）'!J3376)),RADIANS('貼り付けシート（日射量等）'!J3376))</f>
        <v>1.1938052083641215</v>
      </c>
    </row>
    <row r="3380" spans="1:9">
      <c r="A3380" s="20">
        <v>41780</v>
      </c>
      <c r="B3380" s="35" t="s">
        <v>374</v>
      </c>
      <c r="C3380" s="90">
        <f t="shared" si="156"/>
        <v>622.42071439528991</v>
      </c>
      <c r="D3380" s="90">
        <f t="shared" si="157"/>
        <v>503.88394312503999</v>
      </c>
      <c r="E3380" s="90">
        <f t="shared" si="158"/>
        <v>118.53677127024996</v>
      </c>
      <c r="F3380" s="50">
        <f>'貼り付けシート（日射量等）'!G3377/3.6*10^3</f>
        <v>758.33333333333326</v>
      </c>
      <c r="G3380" s="50">
        <f>'貼り付けシート（日射量等）'!H3377/3.6*10^3</f>
        <v>122.22222222222221</v>
      </c>
      <c r="H3380" s="91">
        <f>RADIANS('貼り付けシート（日射量等）'!I3377)</f>
        <v>0.72954762733362966</v>
      </c>
      <c r="I3380" s="91">
        <f>IF('貼り付けシート（日射量等）'!J3377&lt;0,RADIANS(360+('貼り付けシート（日射量等）'!J3377)),RADIANS('貼り付けシート（日射量等）'!J3377))</f>
        <v>1.4206980111233845</v>
      </c>
    </row>
    <row r="3381" spans="1:9">
      <c r="A3381" s="20">
        <v>41780</v>
      </c>
      <c r="B3381" s="35" t="s">
        <v>375</v>
      </c>
      <c r="C3381" s="90">
        <f t="shared" si="156"/>
        <v>426.67620276220907</v>
      </c>
      <c r="D3381" s="90">
        <f t="shared" si="157"/>
        <v>329.69157172291364</v>
      </c>
      <c r="E3381" s="90">
        <f t="shared" si="158"/>
        <v>96.984631039295408</v>
      </c>
      <c r="F3381" s="50">
        <f>'貼り付けシート（日射量等）'!G3378/3.6*10^3</f>
        <v>705.55555555555566</v>
      </c>
      <c r="G3381" s="50">
        <f>'貼り付けシート（日射量等）'!H3378/3.6*10^3</f>
        <v>99.999999999999986</v>
      </c>
      <c r="H3381" s="91">
        <f>RADIANS('貼り付けシート（日射量等）'!I3378)</f>
        <v>0.53058009260627614</v>
      </c>
      <c r="I3381" s="91">
        <f>IF('貼り付けシート（日射量等）'!J3378&lt;0,RADIANS(360+('貼り付けシート（日射量等）'!J3378)),RADIANS('貼り付けシート（日射量等）'!J3378))</f>
        <v>1.5987215948268059</v>
      </c>
    </row>
    <row r="3382" spans="1:9">
      <c r="A3382" s="20">
        <v>41780</v>
      </c>
      <c r="B3382" s="35" t="s">
        <v>376</v>
      </c>
      <c r="C3382" s="90">
        <f t="shared" si="156"/>
        <v>216.82035296749279</v>
      </c>
      <c r="D3382" s="90">
        <f t="shared" si="157"/>
        <v>141.38786215915192</v>
      </c>
      <c r="E3382" s="90">
        <f t="shared" si="158"/>
        <v>75.432490808340887</v>
      </c>
      <c r="F3382" s="50">
        <f>'貼り付けシート（日射量等）'!G3379/3.6*10^3</f>
        <v>575</v>
      </c>
      <c r="G3382" s="50">
        <f>'貼り付けシート（日射量等）'!H3379/3.6*10^3</f>
        <v>77.777777777777786</v>
      </c>
      <c r="H3382" s="91">
        <f>RADIANS('貼り付けシート（日射量等）'!I3379)</f>
        <v>0.33161255787892263</v>
      </c>
      <c r="I3382" s="91">
        <f>IF('貼り付けシート（日射量等）'!J3379&lt;0,RADIANS(360+('貼り付けシート（日射量等）'!J3379)),RADIANS('貼り付けシート（日射量等）'!J3379))</f>
        <v>1.75754655675829</v>
      </c>
    </row>
    <row r="3383" spans="1:9">
      <c r="A3383" s="20">
        <v>41780</v>
      </c>
      <c r="B3383" s="35" t="s">
        <v>377</v>
      </c>
      <c r="C3383" s="90">
        <f t="shared" si="156"/>
        <v>39.211890707289434</v>
      </c>
      <c r="D3383" s="90">
        <f t="shared" si="157"/>
        <v>1.4956453031189918</v>
      </c>
      <c r="E3383" s="90">
        <f t="shared" si="158"/>
        <v>37.716245404170444</v>
      </c>
      <c r="F3383" s="50">
        <f>'貼り付けシート（日射量等）'!G3380/3.6*10^3</f>
        <v>99.999999999999986</v>
      </c>
      <c r="G3383" s="50">
        <f>'貼り付けシート（日射量等）'!H3380/3.6*10^3</f>
        <v>38.888888888888893</v>
      </c>
      <c r="H3383" s="91">
        <f>RADIANS('貼り付けシート（日射量等）'!I3380)</f>
        <v>0.13788101090755203</v>
      </c>
      <c r="I3383" s="91">
        <f>IF('貼り付けシート（日射量等）'!J3380&lt;0,RADIANS(360+('貼り付けシート（日射量等）'!J3380)),RADIANS('貼り付けシート（日射量等）'!J3380))</f>
        <v>1.9146261894377796</v>
      </c>
    </row>
    <row r="3384" spans="1:9">
      <c r="A3384" s="20">
        <v>41780</v>
      </c>
      <c r="B3384" s="35" t="s">
        <v>378</v>
      </c>
      <c r="C3384" s="90">
        <f t="shared" si="156"/>
        <v>3.6440734825517302</v>
      </c>
      <c r="D3384" s="90">
        <f t="shared" si="157"/>
        <v>0.95005595368241302</v>
      </c>
      <c r="E3384" s="90">
        <f t="shared" si="158"/>
        <v>2.6940175288693173</v>
      </c>
      <c r="F3384" s="50">
        <f>'貼り付けシート（日射量等）'!G3381/3.6*10^3</f>
        <v>2.7777777777777777</v>
      </c>
      <c r="G3384" s="50">
        <f>'貼り付けシート（日射量等）'!H3381/3.6*10^3</f>
        <v>2.7777777777777777</v>
      </c>
      <c r="H3384" s="91">
        <f>RADIANS('貼り付けシート（日射量等）'!I3381)</f>
        <v>0</v>
      </c>
      <c r="I3384" s="91">
        <f>IF('貼り付けシート（日射量等）'!J3381&lt;0,RADIANS(360+('貼り付けシート（日射量等）'!J3381)),RADIANS('貼り付けシート（日射量等）'!J3381))</f>
        <v>0</v>
      </c>
    </row>
    <row r="3385" spans="1:9">
      <c r="A3385" s="20">
        <v>41780</v>
      </c>
      <c r="B3385" s="35" t="s">
        <v>379</v>
      </c>
      <c r="C3385" s="90">
        <f t="shared" si="156"/>
        <v>0</v>
      </c>
      <c r="D3385" s="90">
        <f t="shared" si="157"/>
        <v>0</v>
      </c>
      <c r="E3385" s="90">
        <f t="shared" si="158"/>
        <v>0</v>
      </c>
      <c r="F3385" s="50">
        <f>'貼り付けシート（日射量等）'!G3382/3.6*10^3</f>
        <v>0</v>
      </c>
      <c r="G3385" s="50">
        <f>'貼り付けシート（日射量等）'!H3382/3.6*10^3</f>
        <v>0</v>
      </c>
      <c r="H3385" s="91">
        <f>RADIANS('貼り付けシート（日射量等）'!I3382)</f>
        <v>0</v>
      </c>
      <c r="I3385" s="91">
        <f>IF('貼り付けシート（日射量等）'!J3382&lt;0,RADIANS(360+('貼り付けシート（日射量等）'!J3382)),RADIANS('貼り付けシート（日射量等）'!J3382))</f>
        <v>0</v>
      </c>
    </row>
    <row r="3386" spans="1:9">
      <c r="A3386" s="20">
        <v>41780</v>
      </c>
      <c r="B3386" s="35" t="s">
        <v>380</v>
      </c>
      <c r="C3386" s="90">
        <f t="shared" si="156"/>
        <v>0</v>
      </c>
      <c r="D3386" s="90">
        <f t="shared" si="157"/>
        <v>0</v>
      </c>
      <c r="E3386" s="90">
        <f t="shared" si="158"/>
        <v>0</v>
      </c>
      <c r="F3386" s="50">
        <f>'貼り付けシート（日射量等）'!G3383/3.6*10^3</f>
        <v>0</v>
      </c>
      <c r="G3386" s="50">
        <f>'貼り付けシート（日射量等）'!H3383/3.6*10^3</f>
        <v>0</v>
      </c>
      <c r="H3386" s="91">
        <f>RADIANS('貼り付けシート（日射量等）'!I3383)</f>
        <v>0</v>
      </c>
      <c r="I3386" s="91">
        <f>IF('貼り付けシート（日射量等）'!J3383&lt;0,RADIANS(360+('貼り付けシート（日射量等）'!J3383)),RADIANS('貼り付けシート（日射量等）'!J3383))</f>
        <v>0</v>
      </c>
    </row>
    <row r="3387" spans="1:9">
      <c r="A3387" s="20">
        <v>41780</v>
      </c>
      <c r="B3387" s="35" t="s">
        <v>381</v>
      </c>
      <c r="C3387" s="90">
        <f t="shared" si="156"/>
        <v>0</v>
      </c>
      <c r="D3387" s="90">
        <f t="shared" si="157"/>
        <v>0</v>
      </c>
      <c r="E3387" s="90">
        <f t="shared" si="158"/>
        <v>0</v>
      </c>
      <c r="F3387" s="50">
        <f>'貼り付けシート（日射量等）'!G3384/3.6*10^3</f>
        <v>0</v>
      </c>
      <c r="G3387" s="50">
        <f>'貼り付けシート（日射量等）'!H3384/3.6*10^3</f>
        <v>0</v>
      </c>
      <c r="H3387" s="91">
        <f>RADIANS('貼り付けシート（日射量等）'!I3384)</f>
        <v>0</v>
      </c>
      <c r="I3387" s="91">
        <f>IF('貼り付けシート（日射量等）'!J3384&lt;0,RADIANS(360+('貼り付けシート（日射量等）'!J3384)),RADIANS('貼り付けシート（日射量等）'!J3384))</f>
        <v>0</v>
      </c>
    </row>
    <row r="3388" spans="1:9">
      <c r="A3388" s="20">
        <v>41780</v>
      </c>
      <c r="B3388" s="35" t="s">
        <v>382</v>
      </c>
      <c r="C3388" s="90">
        <f t="shared" si="156"/>
        <v>0</v>
      </c>
      <c r="D3388" s="90">
        <f t="shared" si="157"/>
        <v>0</v>
      </c>
      <c r="E3388" s="90">
        <f t="shared" si="158"/>
        <v>0</v>
      </c>
      <c r="F3388" s="50">
        <f>'貼り付けシート（日射量等）'!G3385/3.6*10^3</f>
        <v>0</v>
      </c>
      <c r="G3388" s="50">
        <f>'貼り付けシート（日射量等）'!H3385/3.6*10^3</f>
        <v>0</v>
      </c>
      <c r="H3388" s="91">
        <f>RADIANS('貼り付けシート（日射量等）'!I3385)</f>
        <v>0</v>
      </c>
      <c r="I3388" s="91">
        <f>IF('貼り付けシート（日射量等）'!J3385&lt;0,RADIANS(360+('貼り付けシート（日射量等）'!J3385)),RADIANS('貼り付けシート（日射量等）'!J3385))</f>
        <v>0</v>
      </c>
    </row>
    <row r="3389" spans="1:9">
      <c r="A3389" s="20">
        <v>41780</v>
      </c>
      <c r="B3389" s="35" t="s">
        <v>383</v>
      </c>
      <c r="C3389" s="90">
        <f t="shared" si="156"/>
        <v>0</v>
      </c>
      <c r="D3389" s="90">
        <f t="shared" si="157"/>
        <v>0</v>
      </c>
      <c r="E3389" s="90">
        <f t="shared" si="158"/>
        <v>0</v>
      </c>
      <c r="F3389" s="50">
        <f>'貼り付けシート（日射量等）'!G3386/3.6*10^3</f>
        <v>0</v>
      </c>
      <c r="G3389" s="50">
        <f>'貼り付けシート（日射量等）'!H3386/3.6*10^3</f>
        <v>0</v>
      </c>
      <c r="H3389" s="91">
        <f>RADIANS('貼り付けシート（日射量等）'!I3386)</f>
        <v>0</v>
      </c>
      <c r="I3389" s="91">
        <f>IF('貼り付けシート（日射量等）'!J3386&lt;0,RADIANS(360+('貼り付けシート（日射量等）'!J3386)),RADIANS('貼り付けシート（日射量等）'!J3386))</f>
        <v>0</v>
      </c>
    </row>
    <row r="3390" spans="1:9">
      <c r="A3390" s="20">
        <v>41781</v>
      </c>
      <c r="B3390" s="35" t="s">
        <v>360</v>
      </c>
      <c r="C3390" s="90">
        <f t="shared" si="156"/>
        <v>0</v>
      </c>
      <c r="D3390" s="90">
        <f t="shared" si="157"/>
        <v>0</v>
      </c>
      <c r="E3390" s="90">
        <f t="shared" si="158"/>
        <v>0</v>
      </c>
      <c r="F3390" s="50">
        <f>'貼り付けシート（日射量等）'!G3387/3.6*10^3</f>
        <v>0</v>
      </c>
      <c r="G3390" s="50">
        <f>'貼り付けシート（日射量等）'!H3387/3.6*10^3</f>
        <v>0</v>
      </c>
      <c r="H3390" s="91">
        <f>RADIANS('貼り付けシート（日射量等）'!I3387)</f>
        <v>0</v>
      </c>
      <c r="I3390" s="91">
        <f>IF('貼り付けシート（日射量等）'!J3387&lt;0,RADIANS(360+('貼り付けシート（日射量等）'!J3387)),RADIANS('貼り付けシート（日射量等）'!J3387))</f>
        <v>0</v>
      </c>
    </row>
    <row r="3391" spans="1:9">
      <c r="A3391" s="20">
        <v>41781</v>
      </c>
      <c r="B3391" s="35" t="s">
        <v>361</v>
      </c>
      <c r="C3391" s="90">
        <f t="shared" si="156"/>
        <v>0</v>
      </c>
      <c r="D3391" s="90">
        <f t="shared" si="157"/>
        <v>0</v>
      </c>
      <c r="E3391" s="90">
        <f t="shared" si="158"/>
        <v>0</v>
      </c>
      <c r="F3391" s="50">
        <f>'貼り付けシート（日射量等）'!G3388/3.6*10^3</f>
        <v>0</v>
      </c>
      <c r="G3391" s="50">
        <f>'貼り付けシート（日射量等）'!H3388/3.6*10^3</f>
        <v>0</v>
      </c>
      <c r="H3391" s="91">
        <f>RADIANS('貼り付けシート（日射量等）'!I3388)</f>
        <v>0</v>
      </c>
      <c r="I3391" s="91">
        <f>IF('貼り付けシート（日射量等）'!J3388&lt;0,RADIANS(360+('貼り付けシート（日射量等）'!J3388)),RADIANS('貼り付けシート（日射量等）'!J3388))</f>
        <v>0</v>
      </c>
    </row>
    <row r="3392" spans="1:9">
      <c r="A3392" s="20">
        <v>41781</v>
      </c>
      <c r="B3392" s="35" t="s">
        <v>362</v>
      </c>
      <c r="C3392" s="90">
        <f t="shared" si="156"/>
        <v>0</v>
      </c>
      <c r="D3392" s="90">
        <f t="shared" si="157"/>
        <v>0</v>
      </c>
      <c r="E3392" s="90">
        <f t="shared" si="158"/>
        <v>0</v>
      </c>
      <c r="F3392" s="50">
        <f>'貼り付けシート（日射量等）'!G3389/3.6*10^3</f>
        <v>0</v>
      </c>
      <c r="G3392" s="50">
        <f>'貼り付けシート（日射量等）'!H3389/3.6*10^3</f>
        <v>0</v>
      </c>
      <c r="H3392" s="91">
        <f>RADIANS('貼り付けシート（日射量等）'!I3389)</f>
        <v>0</v>
      </c>
      <c r="I3392" s="91">
        <f>IF('貼り付けシート（日射量等）'!J3389&lt;0,RADIANS(360+('貼り付けシート（日射量等）'!J3389)),RADIANS('貼り付けシート（日射量等）'!J3389))</f>
        <v>0</v>
      </c>
    </row>
    <row r="3393" spans="1:9">
      <c r="A3393" s="20">
        <v>41781</v>
      </c>
      <c r="B3393" s="35" t="s">
        <v>363</v>
      </c>
      <c r="C3393" s="90">
        <f t="shared" si="156"/>
        <v>0</v>
      </c>
      <c r="D3393" s="90">
        <f t="shared" si="157"/>
        <v>0</v>
      </c>
      <c r="E3393" s="90">
        <f t="shared" si="158"/>
        <v>0</v>
      </c>
      <c r="F3393" s="50">
        <f>'貼り付けシート（日射量等）'!G3390/3.6*10^3</f>
        <v>0</v>
      </c>
      <c r="G3393" s="50">
        <f>'貼り付けシート（日射量等）'!H3390/3.6*10^3</f>
        <v>0</v>
      </c>
      <c r="H3393" s="91">
        <f>RADIANS('貼り付けシート（日射量等）'!I3390)</f>
        <v>0</v>
      </c>
      <c r="I3393" s="91">
        <f>IF('貼り付けシート（日射量等）'!J3390&lt;0,RADIANS(360+('貼り付けシート（日射量等）'!J3390)),RADIANS('貼り付けシート（日射量等）'!J3390))</f>
        <v>0</v>
      </c>
    </row>
    <row r="3394" spans="1:9">
      <c r="A3394" s="20">
        <v>41781</v>
      </c>
      <c r="B3394" s="35" t="s">
        <v>364</v>
      </c>
      <c r="C3394" s="90">
        <f t="shared" si="156"/>
        <v>26.940175288693172</v>
      </c>
      <c r="D3394" s="90">
        <f t="shared" si="157"/>
        <v>-0.34143934992272984</v>
      </c>
      <c r="E3394" s="90">
        <f t="shared" si="158"/>
        <v>26.940175288693172</v>
      </c>
      <c r="F3394" s="50">
        <f>'貼り付けシート（日射量等）'!G3391/3.6*10^3</f>
        <v>44.444444444444443</v>
      </c>
      <c r="G3394" s="50">
        <f>'貼り付けシート（日射量等）'!H3391/3.6*10^3</f>
        <v>27.777777777777779</v>
      </c>
      <c r="H3394" s="91">
        <f>RADIANS('貼り付けシート（日射量等）'!I3391)</f>
        <v>0.12042771838760874</v>
      </c>
      <c r="I3394" s="91">
        <f>IF('貼り付けシート（日射量等）'!J3391&lt;0,RADIANS(360+('貼り付けシート（日射量等）'!J3391)),RADIANS('貼り付けシート（日射量等）'!J3391))</f>
        <v>4.3493604959698686</v>
      </c>
    </row>
    <row r="3395" spans="1:9">
      <c r="A3395" s="20">
        <v>41781</v>
      </c>
      <c r="B3395" s="35" t="s">
        <v>365</v>
      </c>
      <c r="C3395" s="90">
        <f t="shared" si="156"/>
        <v>84.076112187740449</v>
      </c>
      <c r="D3395" s="90">
        <f t="shared" si="157"/>
        <v>8.6436213793995549</v>
      </c>
      <c r="E3395" s="90">
        <f t="shared" si="158"/>
        <v>75.432490808340887</v>
      </c>
      <c r="F3395" s="50">
        <f>'貼り付けシート（日射量等）'!G3392/3.6*10^3</f>
        <v>38.888888888888893</v>
      </c>
      <c r="G3395" s="50">
        <f>'貼り付けシート（日射量等）'!H3392/3.6*10^3</f>
        <v>77.777777777777786</v>
      </c>
      <c r="H3395" s="91">
        <f>RADIANS('貼り付けシート（日射量等）'!I3392)</f>
        <v>0.31241393610698498</v>
      </c>
      <c r="I3395" s="91">
        <f>IF('貼り付けシート（日射量等）'!J3392&lt;0,RADIANS(360+('貼り付けシート（日射量等）'!J3392)),RADIANS('貼り付けシート（日射量等）'!J3392))</f>
        <v>4.5064401286493583</v>
      </c>
    </row>
    <row r="3396" spans="1:9">
      <c r="A3396" s="20">
        <v>41781</v>
      </c>
      <c r="B3396" s="35" t="s">
        <v>366</v>
      </c>
      <c r="C3396" s="90">
        <f t="shared" si="156"/>
        <v>302.29596461301526</v>
      </c>
      <c r="D3396" s="90">
        <f t="shared" si="157"/>
        <v>129.87884276537892</v>
      </c>
      <c r="E3396" s="90">
        <f t="shared" si="158"/>
        <v>172.41712184763631</v>
      </c>
      <c r="F3396" s="50">
        <f>'貼り付けシート（日射量等）'!G3393/3.6*10^3</f>
        <v>291.66666666666669</v>
      </c>
      <c r="G3396" s="50">
        <f>'貼り付けシート（日射量等）'!H3393/3.6*10^3</f>
        <v>177.77777777777777</v>
      </c>
      <c r="H3396" s="91">
        <f>RADIANS('貼り付けシート（日射量等）'!I3393)</f>
        <v>0.5113814708343386</v>
      </c>
      <c r="I3396" s="91">
        <f>IF('貼り付けシート（日射量等）'!J3393&lt;0,RADIANS(360+('貼り付けシート（日射量等）'!J3393)),RADIANS('貼り付けシート（日射量等）'!J3393))</f>
        <v>4.6635197613288479</v>
      </c>
    </row>
    <row r="3397" spans="1:9">
      <c r="A3397" s="20">
        <v>41781</v>
      </c>
      <c r="B3397" s="35" t="s">
        <v>367</v>
      </c>
      <c r="C3397" s="90">
        <f t="shared" si="156"/>
        <v>564.92440708099707</v>
      </c>
      <c r="D3397" s="90">
        <f t="shared" si="157"/>
        <v>408.67139040657673</v>
      </c>
      <c r="E3397" s="90">
        <f t="shared" si="158"/>
        <v>156.25301667442037</v>
      </c>
      <c r="F3397" s="50">
        <f>'貼り付けシート（日射量等）'!G3394/3.6*10^3</f>
        <v>633.33333333333326</v>
      </c>
      <c r="G3397" s="50">
        <f>'貼り付けシート（日射量等）'!H3394/3.6*10^3</f>
        <v>161.11111111111109</v>
      </c>
      <c r="H3397" s="91">
        <f>RADIANS('貼り付けシート（日射量等）'!I3394)</f>
        <v>0.71034900556169223</v>
      </c>
      <c r="I3397" s="91">
        <f>IF('貼り付けシート（日射量等）'!J3394&lt;0,RADIANS(360+('貼り付けシート（日射量等）'!J3394)),RADIANS('貼り付けシート（日射量等）'!J3394))</f>
        <v>4.8380526865282816</v>
      </c>
    </row>
    <row r="3398" spans="1:9">
      <c r="A3398" s="20">
        <v>41781</v>
      </c>
      <c r="B3398" s="35" t="s">
        <v>368</v>
      </c>
      <c r="C3398" s="90">
        <f t="shared" si="156"/>
        <v>720.42812448112431</v>
      </c>
      <c r="D3398" s="90">
        <f t="shared" si="157"/>
        <v>529.15287993140282</v>
      </c>
      <c r="E3398" s="90">
        <f t="shared" si="158"/>
        <v>191.27524454972152</v>
      </c>
      <c r="F3398" s="50">
        <f>'貼り付けシート（日射量等）'!G3395/3.6*10^3</f>
        <v>652.77777777777783</v>
      </c>
      <c r="G3398" s="50">
        <f>'貼り付けシート（日射量等）'!H3395/3.6*10^3</f>
        <v>197.22222222222223</v>
      </c>
      <c r="H3398" s="91">
        <f>RADIANS('貼り付けシート（日射量等）'!I3395)</f>
        <v>0.90582588178505696</v>
      </c>
      <c r="I3398" s="91">
        <f>IF('貼り付けシート（日射量等）'!J3395&lt;0,RADIANS(360+('貼り付けシート（日射量等）'!J3395)),RADIANS('貼り付けシート（日射量等）'!J3395))</f>
        <v>5.0562188430275725</v>
      </c>
    </row>
    <row r="3399" spans="1:9">
      <c r="A3399" s="20">
        <v>41781</v>
      </c>
      <c r="B3399" s="35" t="s">
        <v>369</v>
      </c>
      <c r="C3399" s="90">
        <f t="shared" ref="C3399:C3462" si="159">IF(D3399&lt;0,E3399,D3399+E3399)</f>
        <v>659.51785190310898</v>
      </c>
      <c r="D3399" s="90">
        <f t="shared" ref="D3399:D3462" si="160">F3399*(SIN(H3399)*COS($O$5)+COS(H3399)*SIN($O$5)*COS($O$4-I3399))</f>
        <v>309.29557315009782</v>
      </c>
      <c r="E3399" s="90">
        <f t="shared" ref="E3399:E3462" si="161">G3399*(1+COS($O$5))/2</f>
        <v>350.22227875301121</v>
      </c>
      <c r="F3399" s="50">
        <f>'貼り付けシート（日射量等）'!G3396/3.6*10^3</f>
        <v>333.33333333333331</v>
      </c>
      <c r="G3399" s="50">
        <f>'貼り付けシート（日射量等）'!H3396/3.6*10^3</f>
        <v>361.11111111111109</v>
      </c>
      <c r="H3399" s="91">
        <f>RADIANS('貼り付けシート（日射量等）'!I3396)</f>
        <v>1.08035880698449</v>
      </c>
      <c r="I3399" s="91">
        <f>IF('貼り付けシート（日射量等）'!J3396&lt;0,RADIANS(360+('貼り付けシート（日射量等）'!J3396)),RADIANS('貼り付けシート（日射量等）'!J3396))</f>
        <v>5.3738687668905403</v>
      </c>
    </row>
    <row r="3400" spans="1:9">
      <c r="A3400" s="20">
        <v>41781</v>
      </c>
      <c r="B3400" s="35" t="s">
        <v>370</v>
      </c>
      <c r="C3400" s="90">
        <f t="shared" si="159"/>
        <v>323.86308713690238</v>
      </c>
      <c r="D3400" s="90">
        <f t="shared" si="160"/>
        <v>27.521158961277408</v>
      </c>
      <c r="E3400" s="90">
        <f t="shared" si="161"/>
        <v>296.34192817562496</v>
      </c>
      <c r="F3400" s="50">
        <f>'貼り付けシート（日射量等）'!G3397/3.6*10^3</f>
        <v>27.777777777777779</v>
      </c>
      <c r="G3400" s="50">
        <f>'貼り付けシート（日射量等）'!H3397/3.6*10^3</f>
        <v>305.5555555555556</v>
      </c>
      <c r="H3400" s="91">
        <f>RADIANS('貼り付けシート（日射量等）'!I3397)</f>
        <v>1.2042771838760873</v>
      </c>
      <c r="I3400" s="91">
        <f>IF('貼り付けシート（日射量等）'!J3397&lt;0,RADIANS(360+('貼り付けシート（日射量等）'!J3397)),RADIANS('貼り付けシート（日射量等）'!J3397))</f>
        <v>5.8957222132368452</v>
      </c>
    </row>
    <row r="3401" spans="1:9">
      <c r="A3401" s="20">
        <v>41781</v>
      </c>
      <c r="B3401" s="35" t="s">
        <v>371</v>
      </c>
      <c r="C3401" s="90">
        <f t="shared" si="159"/>
        <v>381.13074214190436</v>
      </c>
      <c r="D3401" s="90">
        <f t="shared" si="160"/>
        <v>52.460603619847682</v>
      </c>
      <c r="E3401" s="90">
        <f t="shared" si="161"/>
        <v>328.67013852205667</v>
      </c>
      <c r="F3401" s="50">
        <f>'貼り付けシート（日射量等）'!G3398/3.6*10^3</f>
        <v>52.777777777777779</v>
      </c>
      <c r="G3401" s="50">
        <f>'貼り付けシート（日射量等）'!H3398/3.6*10^3</f>
        <v>338.88888888888886</v>
      </c>
      <c r="H3401" s="91">
        <f>RADIANS('貼り付けシート（日射量等）'!I3398)</f>
        <v>1.2112585008840648</v>
      </c>
      <c r="I3401" s="91">
        <f>IF('貼り付けシート（日射量等）'!J3398&lt;0,RADIANS(360+('貼り付けシート（日射量等）'!J3398)),RADIANS('貼り付けシート（日射量等）'!J3398))</f>
        <v>0.3159045946109737</v>
      </c>
    </row>
    <row r="3402" spans="1:9">
      <c r="A3402" s="20">
        <v>41781</v>
      </c>
      <c r="B3402" s="35" t="s">
        <v>372</v>
      </c>
      <c r="C3402" s="90">
        <f t="shared" si="159"/>
        <v>559.31721972365074</v>
      </c>
      <c r="D3402" s="90">
        <f t="shared" si="160"/>
        <v>187.54280073968502</v>
      </c>
      <c r="E3402" s="90">
        <f t="shared" si="161"/>
        <v>371.77441898396575</v>
      </c>
      <c r="F3402" s="50">
        <f>'貼り付けシート（日射量等）'!G3399/3.6*10^3</f>
        <v>199.99999999999997</v>
      </c>
      <c r="G3402" s="50">
        <f>'貼り付けシート（日射量等）'!H3399/3.6*10^3</f>
        <v>383.33333333333331</v>
      </c>
      <c r="H3402" s="91">
        <f>RADIANS('貼り付けシート（日射量等）'!I3399)</f>
        <v>1.0978120995044334</v>
      </c>
      <c r="I3402" s="91">
        <f>IF('貼り付けシート（日射量等）'!J3399&lt;0,RADIANS(360+('貼り付けシート（日射量等）'!J3399)),RADIANS('貼り付けシート（日射量等）'!J3399))</f>
        <v>0.86393797973719311</v>
      </c>
    </row>
    <row r="3403" spans="1:9">
      <c r="A3403" s="20">
        <v>41781</v>
      </c>
      <c r="B3403" s="35" t="s">
        <v>373</v>
      </c>
      <c r="C3403" s="90">
        <f t="shared" si="159"/>
        <v>264.58157371809943</v>
      </c>
      <c r="D3403" s="90">
        <f t="shared" si="160"/>
        <v>27.508031177599541</v>
      </c>
      <c r="E3403" s="90">
        <f t="shared" si="161"/>
        <v>237.07354254049991</v>
      </c>
      <c r="F3403" s="50">
        <f>'貼り付けシート（日射量等）'!G3400/3.6*10^3</f>
        <v>33.333333333333336</v>
      </c>
      <c r="G3403" s="50">
        <f>'貼り付けシート（日射量等）'!H3400/3.6*10^3</f>
        <v>244.44444444444443</v>
      </c>
      <c r="H3403" s="91">
        <f>RADIANS('貼り付けシート（日射量等）'!I3400)</f>
        <v>0.92502450355699462</v>
      </c>
      <c r="I3403" s="91">
        <f>IF('貼り付けシート（日射量等）'!J3400&lt;0,RADIANS(360+('貼り付けシート（日射量等）'!J3400)),RADIANS('貼り付けシート（日射量等）'!J3400))</f>
        <v>1.1990411961201044</v>
      </c>
    </row>
    <row r="3404" spans="1:9">
      <c r="A3404" s="20">
        <v>41781</v>
      </c>
      <c r="B3404" s="35" t="s">
        <v>374</v>
      </c>
      <c r="C3404" s="90">
        <f t="shared" si="159"/>
        <v>211.73842781152476</v>
      </c>
      <c r="D3404" s="90">
        <f t="shared" si="160"/>
        <v>25.851218319541886</v>
      </c>
      <c r="E3404" s="90">
        <f t="shared" si="161"/>
        <v>185.88720949198287</v>
      </c>
      <c r="F3404" s="50">
        <f>'貼り付けシート（日射量等）'!G3401/3.6*10^3</f>
        <v>38.888888888888893</v>
      </c>
      <c r="G3404" s="50">
        <f>'貼り付けシート（日射量等）'!H3401/3.6*10^3</f>
        <v>191.66666666666666</v>
      </c>
      <c r="H3404" s="91">
        <f>RADIANS('貼り付けシート（日射量等）'!I3401)</f>
        <v>0.7312929565856241</v>
      </c>
      <c r="I3404" s="91">
        <f>IF('貼り付けシート（日射量等）'!J3401&lt;0,RADIANS(360+('貼り付けシート（日射量等）'!J3401)),RADIANS('貼り付けシート（日射量等）'!J3401))</f>
        <v>1.4241886696273729</v>
      </c>
    </row>
    <row r="3405" spans="1:9">
      <c r="A3405" s="20">
        <v>41781</v>
      </c>
      <c r="B3405" s="35" t="s">
        <v>375</v>
      </c>
      <c r="C3405" s="90">
        <f t="shared" si="159"/>
        <v>150.28999229644961</v>
      </c>
      <c r="D3405" s="90">
        <f t="shared" si="160"/>
        <v>15.589115852983742</v>
      </c>
      <c r="E3405" s="90">
        <f t="shared" si="161"/>
        <v>134.70087644346586</v>
      </c>
      <c r="F3405" s="50">
        <f>'貼り付けシート（日射量等）'!G3402/3.6*10^3</f>
        <v>33.333333333333336</v>
      </c>
      <c r="G3405" s="50">
        <f>'貼り付けシート（日射量等）'!H3402/3.6*10^3</f>
        <v>138.88888888888889</v>
      </c>
      <c r="H3405" s="91">
        <f>RADIANS('貼り付けシート（日射量等）'!I3402)</f>
        <v>0.53232542185827048</v>
      </c>
      <c r="I3405" s="91">
        <f>IF('貼り付けシート（日射量等）'!J3402&lt;0,RADIANS(360+('貼り付けシート（日射量等）'!J3402)),RADIANS('貼り付けシート（日射量等）'!J3402))</f>
        <v>1.6022122533307945</v>
      </c>
    </row>
    <row r="3406" spans="1:9">
      <c r="A3406" s="20">
        <v>41781</v>
      </c>
      <c r="B3406" s="35" t="s">
        <v>376</v>
      </c>
      <c r="C3406" s="90">
        <f t="shared" si="159"/>
        <v>90.401588942842963</v>
      </c>
      <c r="D3406" s="90">
        <f t="shared" si="160"/>
        <v>9.5810630767634528</v>
      </c>
      <c r="E3406" s="90">
        <f t="shared" si="161"/>
        <v>80.820525866079507</v>
      </c>
      <c r="F3406" s="50">
        <f>'貼り付けシート（日射量等）'!G3403/3.6*10^3</f>
        <v>38.888888888888893</v>
      </c>
      <c r="G3406" s="50">
        <f>'貼り付けシート（日射量等）'!H3403/3.6*10^3</f>
        <v>83.333333333333329</v>
      </c>
      <c r="H3406" s="91">
        <f>RADIANS('貼り付けシート（日射量等）'!I3403)</f>
        <v>0.33335788713091696</v>
      </c>
      <c r="I3406" s="91">
        <f>IF('貼り付けシート（日射量等）'!J3403&lt;0,RADIANS(360+('貼り付けシート（日射量等）'!J3403)),RADIANS('貼り付けシート（日射量等）'!J3403))</f>
        <v>1.7610372152622786</v>
      </c>
    </row>
    <row r="3407" spans="1:9">
      <c r="A3407" s="20">
        <v>41781</v>
      </c>
      <c r="B3407" s="35" t="s">
        <v>377</v>
      </c>
      <c r="C3407" s="90">
        <f t="shared" si="159"/>
        <v>33.04273525624351</v>
      </c>
      <c r="D3407" s="90">
        <f t="shared" si="160"/>
        <v>0.71452490981170391</v>
      </c>
      <c r="E3407" s="90">
        <f t="shared" si="161"/>
        <v>32.32821034643181</v>
      </c>
      <c r="F3407" s="50">
        <f>'貼り付けシート（日射量等）'!G3404/3.6*10^3</f>
        <v>41.666666666666664</v>
      </c>
      <c r="G3407" s="50">
        <f>'貼り付けシート（日射量等）'!H3404/3.6*10^3</f>
        <v>33.333333333333336</v>
      </c>
      <c r="H3407" s="91">
        <f>RADIANS('貼り付けシート（日射量等）'!I3404)</f>
        <v>0.1413716694115407</v>
      </c>
      <c r="I3407" s="91">
        <f>IF('貼り付けシート（日射量等）'!J3404&lt;0,RADIANS(360+('貼り付けシート（日射量等）'!J3404)),RADIANS('貼り付けシート（日射量等）'!J3404))</f>
        <v>1.9181168479417683</v>
      </c>
    </row>
    <row r="3408" spans="1:9">
      <c r="A3408" s="20">
        <v>41781</v>
      </c>
      <c r="B3408" s="35" t="s">
        <v>378</v>
      </c>
      <c r="C3408" s="90">
        <f t="shared" si="159"/>
        <v>3.6440734825517302</v>
      </c>
      <c r="D3408" s="90">
        <f t="shared" si="160"/>
        <v>0.95005595368241302</v>
      </c>
      <c r="E3408" s="90">
        <f t="shared" si="161"/>
        <v>2.6940175288693173</v>
      </c>
      <c r="F3408" s="50">
        <f>'貼り付けシート（日射量等）'!G3405/3.6*10^3</f>
        <v>2.7777777777777777</v>
      </c>
      <c r="G3408" s="50">
        <f>'貼り付けシート（日射量等）'!H3405/3.6*10^3</f>
        <v>2.7777777777777777</v>
      </c>
      <c r="H3408" s="91">
        <f>RADIANS('貼り付けシート（日射量等）'!I3405)</f>
        <v>0</v>
      </c>
      <c r="I3408" s="91">
        <f>IF('貼り付けシート（日射量等）'!J3405&lt;0,RADIANS(360+('貼り付けシート（日射量等）'!J3405)),RADIANS('貼り付けシート（日射量等）'!J3405))</f>
        <v>0</v>
      </c>
    </row>
    <row r="3409" spans="1:9">
      <c r="A3409" s="20">
        <v>41781</v>
      </c>
      <c r="B3409" s="35" t="s">
        <v>379</v>
      </c>
      <c r="C3409" s="90">
        <f t="shared" si="159"/>
        <v>0</v>
      </c>
      <c r="D3409" s="90">
        <f t="shared" si="160"/>
        <v>0</v>
      </c>
      <c r="E3409" s="90">
        <f t="shared" si="161"/>
        <v>0</v>
      </c>
      <c r="F3409" s="50">
        <f>'貼り付けシート（日射量等）'!G3406/3.6*10^3</f>
        <v>0</v>
      </c>
      <c r="G3409" s="50">
        <f>'貼り付けシート（日射量等）'!H3406/3.6*10^3</f>
        <v>0</v>
      </c>
      <c r="H3409" s="91">
        <f>RADIANS('貼り付けシート（日射量等）'!I3406)</f>
        <v>0</v>
      </c>
      <c r="I3409" s="91">
        <f>IF('貼り付けシート（日射量等）'!J3406&lt;0,RADIANS(360+('貼り付けシート（日射量等）'!J3406)),RADIANS('貼り付けシート（日射量等）'!J3406))</f>
        <v>0</v>
      </c>
    </row>
    <row r="3410" spans="1:9">
      <c r="A3410" s="20">
        <v>41781</v>
      </c>
      <c r="B3410" s="35" t="s">
        <v>380</v>
      </c>
      <c r="C3410" s="90">
        <f t="shared" si="159"/>
        <v>0</v>
      </c>
      <c r="D3410" s="90">
        <f t="shared" si="160"/>
        <v>0</v>
      </c>
      <c r="E3410" s="90">
        <f t="shared" si="161"/>
        <v>0</v>
      </c>
      <c r="F3410" s="50">
        <f>'貼り付けシート（日射量等）'!G3407/3.6*10^3</f>
        <v>0</v>
      </c>
      <c r="G3410" s="50">
        <f>'貼り付けシート（日射量等）'!H3407/3.6*10^3</f>
        <v>0</v>
      </c>
      <c r="H3410" s="91">
        <f>RADIANS('貼り付けシート（日射量等）'!I3407)</f>
        <v>0</v>
      </c>
      <c r="I3410" s="91">
        <f>IF('貼り付けシート（日射量等）'!J3407&lt;0,RADIANS(360+('貼り付けシート（日射量等）'!J3407)),RADIANS('貼り付けシート（日射量等）'!J3407))</f>
        <v>0</v>
      </c>
    </row>
    <row r="3411" spans="1:9">
      <c r="A3411" s="20">
        <v>41781</v>
      </c>
      <c r="B3411" s="35" t="s">
        <v>381</v>
      </c>
      <c r="C3411" s="90">
        <f t="shared" si="159"/>
        <v>0</v>
      </c>
      <c r="D3411" s="90">
        <f t="shared" si="160"/>
        <v>0</v>
      </c>
      <c r="E3411" s="90">
        <f t="shared" si="161"/>
        <v>0</v>
      </c>
      <c r="F3411" s="50">
        <f>'貼り付けシート（日射量等）'!G3408/3.6*10^3</f>
        <v>0</v>
      </c>
      <c r="G3411" s="50">
        <f>'貼り付けシート（日射量等）'!H3408/3.6*10^3</f>
        <v>0</v>
      </c>
      <c r="H3411" s="91">
        <f>RADIANS('貼り付けシート（日射量等）'!I3408)</f>
        <v>0</v>
      </c>
      <c r="I3411" s="91">
        <f>IF('貼り付けシート（日射量等）'!J3408&lt;0,RADIANS(360+('貼り付けシート（日射量等）'!J3408)),RADIANS('貼り付けシート（日射量等）'!J3408))</f>
        <v>0</v>
      </c>
    </row>
    <row r="3412" spans="1:9">
      <c r="A3412" s="20">
        <v>41781</v>
      </c>
      <c r="B3412" s="35" t="s">
        <v>382</v>
      </c>
      <c r="C3412" s="90">
        <f t="shared" si="159"/>
        <v>0</v>
      </c>
      <c r="D3412" s="90">
        <f t="shared" si="160"/>
        <v>0</v>
      </c>
      <c r="E3412" s="90">
        <f t="shared" si="161"/>
        <v>0</v>
      </c>
      <c r="F3412" s="50">
        <f>'貼り付けシート（日射量等）'!G3409/3.6*10^3</f>
        <v>0</v>
      </c>
      <c r="G3412" s="50">
        <f>'貼り付けシート（日射量等）'!H3409/3.6*10^3</f>
        <v>0</v>
      </c>
      <c r="H3412" s="91">
        <f>RADIANS('貼り付けシート（日射量等）'!I3409)</f>
        <v>0</v>
      </c>
      <c r="I3412" s="91">
        <f>IF('貼り付けシート（日射量等）'!J3409&lt;0,RADIANS(360+('貼り付けシート（日射量等）'!J3409)),RADIANS('貼り付けシート（日射量等）'!J3409))</f>
        <v>0</v>
      </c>
    </row>
    <row r="3413" spans="1:9">
      <c r="A3413" s="20">
        <v>41781</v>
      </c>
      <c r="B3413" s="35" t="s">
        <v>383</v>
      </c>
      <c r="C3413" s="90">
        <f t="shared" si="159"/>
        <v>0</v>
      </c>
      <c r="D3413" s="90">
        <f t="shared" si="160"/>
        <v>0</v>
      </c>
      <c r="E3413" s="90">
        <f t="shared" si="161"/>
        <v>0</v>
      </c>
      <c r="F3413" s="50">
        <f>'貼り付けシート（日射量等）'!G3410/3.6*10^3</f>
        <v>0</v>
      </c>
      <c r="G3413" s="50">
        <f>'貼り付けシート（日射量等）'!H3410/3.6*10^3</f>
        <v>0</v>
      </c>
      <c r="H3413" s="91">
        <f>RADIANS('貼り付けシート（日射量等）'!I3410)</f>
        <v>0</v>
      </c>
      <c r="I3413" s="91">
        <f>IF('貼り付けシート（日射量等）'!J3410&lt;0,RADIANS(360+('貼り付けシート（日射量等）'!J3410)),RADIANS('貼り付けシート（日射量等）'!J3410))</f>
        <v>0</v>
      </c>
    </row>
    <row r="3414" spans="1:9">
      <c r="A3414" s="20">
        <v>41782</v>
      </c>
      <c r="B3414" s="35" t="s">
        <v>360</v>
      </c>
      <c r="C3414" s="90">
        <f t="shared" si="159"/>
        <v>0</v>
      </c>
      <c r="D3414" s="90">
        <f t="shared" si="160"/>
        <v>0</v>
      </c>
      <c r="E3414" s="90">
        <f t="shared" si="161"/>
        <v>0</v>
      </c>
      <c r="F3414" s="50">
        <f>'貼り付けシート（日射量等）'!G3411/3.6*10^3</f>
        <v>0</v>
      </c>
      <c r="G3414" s="50">
        <f>'貼り付けシート（日射量等）'!H3411/3.6*10^3</f>
        <v>0</v>
      </c>
      <c r="H3414" s="91">
        <f>RADIANS('貼り付けシート（日射量等）'!I3411)</f>
        <v>0</v>
      </c>
      <c r="I3414" s="91">
        <f>IF('貼り付けシート（日射量等）'!J3411&lt;0,RADIANS(360+('貼り付けシート（日射量等）'!J3411)),RADIANS('貼り付けシート（日射量等）'!J3411))</f>
        <v>0</v>
      </c>
    </row>
    <row r="3415" spans="1:9">
      <c r="A3415" s="20">
        <v>41782</v>
      </c>
      <c r="B3415" s="35" t="s">
        <v>361</v>
      </c>
      <c r="C3415" s="90">
        <f t="shared" si="159"/>
        <v>0</v>
      </c>
      <c r="D3415" s="90">
        <f t="shared" si="160"/>
        <v>0</v>
      </c>
      <c r="E3415" s="90">
        <f t="shared" si="161"/>
        <v>0</v>
      </c>
      <c r="F3415" s="50">
        <f>'貼り付けシート（日射量等）'!G3412/3.6*10^3</f>
        <v>0</v>
      </c>
      <c r="G3415" s="50">
        <f>'貼り付けシート（日射量等）'!H3412/3.6*10^3</f>
        <v>0</v>
      </c>
      <c r="H3415" s="91">
        <f>RADIANS('貼り付けシート（日射量等）'!I3412)</f>
        <v>0</v>
      </c>
      <c r="I3415" s="91">
        <f>IF('貼り付けシート（日射量等）'!J3412&lt;0,RADIANS(360+('貼り付けシート（日射量等）'!J3412)),RADIANS('貼り付けシート（日射量等）'!J3412))</f>
        <v>0</v>
      </c>
    </row>
    <row r="3416" spans="1:9">
      <c r="A3416" s="20">
        <v>41782</v>
      </c>
      <c r="B3416" s="35" t="s">
        <v>362</v>
      </c>
      <c r="C3416" s="90">
        <f t="shared" si="159"/>
        <v>0</v>
      </c>
      <c r="D3416" s="90">
        <f t="shared" si="160"/>
        <v>0</v>
      </c>
      <c r="E3416" s="90">
        <f t="shared" si="161"/>
        <v>0</v>
      </c>
      <c r="F3416" s="50">
        <f>'貼り付けシート（日射量等）'!G3413/3.6*10^3</f>
        <v>0</v>
      </c>
      <c r="G3416" s="50">
        <f>'貼り付けシート（日射量等）'!H3413/3.6*10^3</f>
        <v>0</v>
      </c>
      <c r="H3416" s="91">
        <f>RADIANS('貼り付けシート（日射量等）'!I3413)</f>
        <v>0</v>
      </c>
      <c r="I3416" s="91">
        <f>IF('貼り付けシート（日射量等）'!J3413&lt;0,RADIANS(360+('貼り付けシート（日射量等）'!J3413)),RADIANS('貼り付けシート（日射量等）'!J3413))</f>
        <v>0</v>
      </c>
    </row>
    <row r="3417" spans="1:9">
      <c r="A3417" s="20">
        <v>41782</v>
      </c>
      <c r="B3417" s="35" t="s">
        <v>363</v>
      </c>
      <c r="C3417" s="90">
        <f t="shared" si="159"/>
        <v>0</v>
      </c>
      <c r="D3417" s="90">
        <f t="shared" si="160"/>
        <v>0</v>
      </c>
      <c r="E3417" s="90">
        <f t="shared" si="161"/>
        <v>0</v>
      </c>
      <c r="F3417" s="50">
        <f>'貼り付けシート（日射量等）'!G3414/3.6*10^3</f>
        <v>0</v>
      </c>
      <c r="G3417" s="50">
        <f>'貼り付けシート（日射量等）'!H3414/3.6*10^3</f>
        <v>0</v>
      </c>
      <c r="H3417" s="91">
        <f>RADIANS('貼り付けシート（日射量等）'!I3414)</f>
        <v>0</v>
      </c>
      <c r="I3417" s="91">
        <f>IF('貼り付けシート（日射量等）'!J3414&lt;0,RADIANS(360+('貼り付けシート（日射量等）'!J3414)),RADIANS('貼り付けシート（日射量等）'!J3414))</f>
        <v>0</v>
      </c>
    </row>
    <row r="3418" spans="1:9">
      <c r="A3418" s="20">
        <v>41782</v>
      </c>
      <c r="B3418" s="35" t="s">
        <v>364</v>
      </c>
      <c r="C3418" s="90">
        <f t="shared" si="159"/>
        <v>18.858122702085222</v>
      </c>
      <c r="D3418" s="90">
        <f t="shared" si="160"/>
        <v>-9.9107272238127389E-2</v>
      </c>
      <c r="E3418" s="90">
        <f t="shared" si="161"/>
        <v>18.858122702085222</v>
      </c>
      <c r="F3418" s="50">
        <f>'貼り付けシート（日射量等）'!G3415/3.6*10^3</f>
        <v>13.888888888888889</v>
      </c>
      <c r="G3418" s="50">
        <f>'貼り付けシート（日射量等）'!H3415/3.6*10^3</f>
        <v>19.444444444444446</v>
      </c>
      <c r="H3418" s="91">
        <f>RADIANS('貼り付けシート（日射量等）'!I3415)</f>
        <v>0.12217304763960307</v>
      </c>
      <c r="I3418" s="91">
        <f>IF('貼り付けシート（日射量等）'!J3415&lt;0,RADIANS(360+('貼り付けシート（日射量等）'!J3415)),RADIANS('貼り付けシート（日射量等）'!J3415))</f>
        <v>4.3458698374658802</v>
      </c>
    </row>
    <row r="3419" spans="1:9">
      <c r="A3419" s="20">
        <v>41782</v>
      </c>
      <c r="B3419" s="35" t="s">
        <v>365</v>
      </c>
      <c r="C3419" s="90">
        <f t="shared" si="159"/>
        <v>66.293679870440357</v>
      </c>
      <c r="D3419" s="90">
        <f t="shared" si="160"/>
        <v>4.331276706446058</v>
      </c>
      <c r="E3419" s="90">
        <f t="shared" si="161"/>
        <v>61.962403163994296</v>
      </c>
      <c r="F3419" s="50">
        <f>'貼り付けシート（日射量等）'!G3416/3.6*10^3</f>
        <v>19.444444444444446</v>
      </c>
      <c r="G3419" s="50">
        <f>'貼り付けシート（日射量等）'!H3416/3.6*10^3</f>
        <v>63.888888888888886</v>
      </c>
      <c r="H3419" s="91">
        <f>RADIANS('貼り付けシート（日射量等）'!I3416)</f>
        <v>0.31415926535897931</v>
      </c>
      <c r="I3419" s="91">
        <f>IF('貼り付けシート（日射量等）'!J3416&lt;0,RADIANS(360+('貼り付けシート（日射量等）'!J3416)),RADIANS('貼り付けシート（日射量等）'!J3416))</f>
        <v>4.5029494701453698</v>
      </c>
    </row>
    <row r="3420" spans="1:9">
      <c r="A3420" s="20">
        <v>41782</v>
      </c>
      <c r="B3420" s="35" t="s">
        <v>366</v>
      </c>
      <c r="C3420" s="90">
        <f t="shared" si="159"/>
        <v>85.772791977593485</v>
      </c>
      <c r="D3420" s="90">
        <f t="shared" si="160"/>
        <v>4.9522661115139774</v>
      </c>
      <c r="E3420" s="90">
        <f t="shared" si="161"/>
        <v>80.820525866079507</v>
      </c>
      <c r="F3420" s="50">
        <f>'貼り付けシート（日射量等）'!G3417/3.6*10^3</f>
        <v>11.111111111111111</v>
      </c>
      <c r="G3420" s="50">
        <f>'貼り付けシート（日射量等）'!H3417/3.6*10^3</f>
        <v>83.333333333333329</v>
      </c>
      <c r="H3420" s="91">
        <f>RADIANS('貼り付けシート（日射量等）'!I3417)</f>
        <v>0.51312680008633282</v>
      </c>
      <c r="I3420" s="91">
        <f>IF('貼り付けシート（日射量等）'!J3417&lt;0,RADIANS(360+('貼り付けシート（日射量等）'!J3417)),RADIANS('貼り付けシート（日射量等）'!J3417))</f>
        <v>4.6600291028248595</v>
      </c>
    </row>
    <row r="3421" spans="1:9">
      <c r="A3421" s="20">
        <v>41782</v>
      </c>
      <c r="B3421" s="35" t="s">
        <v>367</v>
      </c>
      <c r="C3421" s="90">
        <f t="shared" si="159"/>
        <v>83.514543394948845</v>
      </c>
      <c r="D3421" s="90">
        <f t="shared" si="160"/>
        <v>0</v>
      </c>
      <c r="E3421" s="90">
        <f t="shared" si="161"/>
        <v>83.514543394948845</v>
      </c>
      <c r="F3421" s="50">
        <f>'貼り付けシート（日射量等）'!G3418/3.6*10^3</f>
        <v>0</v>
      </c>
      <c r="G3421" s="50">
        <f>'貼り付けシート（日射量等）'!H3418/3.6*10^3</f>
        <v>86.111111111111114</v>
      </c>
      <c r="H3421" s="91">
        <f>RADIANS('貼り付けシート（日射量等）'!I3418)</f>
        <v>0.71209433481368645</v>
      </c>
      <c r="I3421" s="91">
        <f>IF('貼り付けシート（日射量等）'!J3418&lt;0,RADIANS(360+('貼り付けシート（日射量等）'!J3418)),RADIANS('貼り付けシート（日射量等）'!J3418))</f>
        <v>4.8345620280242931</v>
      </c>
    </row>
    <row r="3422" spans="1:9">
      <c r="A3422" s="20">
        <v>41782</v>
      </c>
      <c r="B3422" s="35" t="s">
        <v>368</v>
      </c>
      <c r="C3422" s="90">
        <f t="shared" si="159"/>
        <v>162.5676340563594</v>
      </c>
      <c r="D3422" s="90">
        <f t="shared" si="160"/>
        <v>9.0086349108083272</v>
      </c>
      <c r="E3422" s="90">
        <f t="shared" si="161"/>
        <v>153.55899914555107</v>
      </c>
      <c r="F3422" s="50">
        <f>'貼り付けシート（日射量等）'!G3419/3.6*10^3</f>
        <v>11.111111111111111</v>
      </c>
      <c r="G3422" s="50">
        <f>'貼り付けシート（日射量等）'!H3419/3.6*10^3</f>
        <v>158.33333333333331</v>
      </c>
      <c r="H3422" s="91">
        <f>RADIANS('貼り付けシート（日射量等）'!I3419)</f>
        <v>0.90757121103705141</v>
      </c>
      <c r="I3422" s="91">
        <f>IF('貼り付けシート（日射量等）'!J3419&lt;0,RADIANS(360+('貼り付けシート（日射量等）'!J3419)),RADIANS('貼り付けシート（日射量等）'!J3419))</f>
        <v>5.0527281845235841</v>
      </c>
    </row>
    <row r="3423" spans="1:9">
      <c r="A3423" s="20">
        <v>41782</v>
      </c>
      <c r="B3423" s="35" t="s">
        <v>369</v>
      </c>
      <c r="C3423" s="90">
        <f t="shared" si="159"/>
        <v>247.15411649677807</v>
      </c>
      <c r="D3423" s="90">
        <f t="shared" si="160"/>
        <v>15.468609014016781</v>
      </c>
      <c r="E3423" s="90">
        <f t="shared" si="161"/>
        <v>231.6855074827613</v>
      </c>
      <c r="F3423" s="50">
        <f>'貼り付けシート（日射量等）'!G3420/3.6*10^3</f>
        <v>16.666666666666668</v>
      </c>
      <c r="G3423" s="50">
        <f>'貼り付けシート（日射量等）'!H3420/3.6*10^3</f>
        <v>238.88888888888889</v>
      </c>
      <c r="H3423" s="91">
        <f>RADIANS('貼り付けシート（日射量等）'!I3420)</f>
        <v>1.0838494654884787</v>
      </c>
      <c r="I3423" s="91">
        <f>IF('貼り付けシート（日射量等）'!J3420&lt;0,RADIANS(360+('貼り付けシート（日射量等）'!J3420)),RADIANS('貼り付けシート（日射量等）'!J3420))</f>
        <v>5.3686327791345585</v>
      </c>
    </row>
    <row r="3424" spans="1:9">
      <c r="A3424" s="20">
        <v>41782</v>
      </c>
      <c r="B3424" s="35" t="s">
        <v>370</v>
      </c>
      <c r="C3424" s="90">
        <f t="shared" si="159"/>
        <v>269.80798714659778</v>
      </c>
      <c r="D3424" s="90">
        <f t="shared" si="160"/>
        <v>19.264356961751226</v>
      </c>
      <c r="E3424" s="90">
        <f t="shared" si="161"/>
        <v>250.54363018484653</v>
      </c>
      <c r="F3424" s="50">
        <f>'貼り付けシート（日射量等）'!G3421/3.6*10^3</f>
        <v>19.444444444444446</v>
      </c>
      <c r="G3424" s="50">
        <f>'貼り付けシート（日射量等）'!H3421/3.6*10^3</f>
        <v>258.33333333333337</v>
      </c>
      <c r="H3424" s="91">
        <f>RADIANS('貼り付けシート（日射量等）'!I3421)</f>
        <v>1.2077678423800762</v>
      </c>
      <c r="I3424" s="91">
        <f>IF('貼り付けシート（日射量等）'!J3421&lt;0,RADIANS(360+('貼り付けシート（日射量等）'!J3421)),RADIANS('貼り付けシート（日射量等）'!J3421))</f>
        <v>5.8922315547328568</v>
      </c>
    </row>
    <row r="3425" spans="1:9">
      <c r="A3425" s="20">
        <v>41782</v>
      </c>
      <c r="B3425" s="35" t="s">
        <v>371</v>
      </c>
      <c r="C3425" s="90">
        <f t="shared" si="159"/>
        <v>267.11048627895241</v>
      </c>
      <c r="D3425" s="90">
        <f t="shared" si="160"/>
        <v>16.566856094105901</v>
      </c>
      <c r="E3425" s="90">
        <f t="shared" si="161"/>
        <v>250.54363018484653</v>
      </c>
      <c r="F3425" s="50">
        <f>'貼り付けシート（日射量等）'!G3422/3.6*10^3</f>
        <v>16.666666666666668</v>
      </c>
      <c r="G3425" s="50">
        <f>'貼り付けシート（日射量等）'!H3422/3.6*10^3</f>
        <v>258.33333333333337</v>
      </c>
      <c r="H3425" s="91">
        <f>RADIANS('貼り付けシート（日射量等）'!I3422)</f>
        <v>1.2147491593880533</v>
      </c>
      <c r="I3425" s="91">
        <f>IF('貼り付けシート（日射量等）'!J3422&lt;0,RADIANS(360+('貼り付けシート（日射量等）'!J3422)),RADIANS('貼り付けシート（日射量等）'!J3422))</f>
        <v>0.31764992386296798</v>
      </c>
    </row>
    <row r="3426" spans="1:9">
      <c r="A3426" s="20">
        <v>41782</v>
      </c>
      <c r="B3426" s="35" t="s">
        <v>372</v>
      </c>
      <c r="C3426" s="90">
        <f t="shared" si="159"/>
        <v>250.09985965133723</v>
      </c>
      <c r="D3426" s="90">
        <f t="shared" si="160"/>
        <v>13.026317110837317</v>
      </c>
      <c r="E3426" s="90">
        <f t="shared" si="161"/>
        <v>237.07354254049991</v>
      </c>
      <c r="F3426" s="50">
        <f>'貼り付けシート（日射量等）'!G3423/3.6*10^3</f>
        <v>13.888888888888889</v>
      </c>
      <c r="G3426" s="50">
        <f>'貼り付けシート（日射量等）'!H3423/3.6*10^3</f>
        <v>244.44444444444443</v>
      </c>
      <c r="H3426" s="91">
        <f>RADIANS('貼り付けシート（日射量等）'!I3423)</f>
        <v>1.101302758008422</v>
      </c>
      <c r="I3426" s="91">
        <f>IF('貼り付けシート（日射量等）'!J3423&lt;0,RADIANS(360+('貼り付けシート（日射量等）'!J3423)),RADIANS('貼り付けシート（日射量等）'!J3423))</f>
        <v>0.8691739674931761</v>
      </c>
    </row>
    <row r="3427" spans="1:9">
      <c r="A3427" s="20">
        <v>41782</v>
      </c>
      <c r="B3427" s="35" t="s">
        <v>373</v>
      </c>
      <c r="C3427" s="90">
        <f t="shared" si="159"/>
        <v>215.82126193008219</v>
      </c>
      <c r="D3427" s="90">
        <f t="shared" si="160"/>
        <v>13.769947264883408</v>
      </c>
      <c r="E3427" s="90">
        <f t="shared" si="161"/>
        <v>202.05131466519879</v>
      </c>
      <c r="F3427" s="50">
        <f>'貼り付けシート（日射量等）'!G3424/3.6*10^3</f>
        <v>16.666666666666668</v>
      </c>
      <c r="G3427" s="50">
        <f>'貼り付けシート（日射量等）'!H3424/3.6*10^3</f>
        <v>208.33333333333331</v>
      </c>
      <c r="H3427" s="91">
        <f>RADIANS('貼り付けシート（日射量等）'!I3424)</f>
        <v>0.92851516206098339</v>
      </c>
      <c r="I3427" s="91">
        <f>IF('貼り付けシート（日射量等）'!J3424&lt;0,RADIANS(360+('貼り付けシート（日射量等）'!J3424)),RADIANS('貼り付けシート（日射量等）'!J3424))</f>
        <v>1.2025318546240931</v>
      </c>
    </row>
    <row r="3428" spans="1:9">
      <c r="A3428" s="20">
        <v>41782</v>
      </c>
      <c r="B3428" s="35" t="s">
        <v>374</v>
      </c>
      <c r="C3428" s="90">
        <f t="shared" si="159"/>
        <v>208.09354244544087</v>
      </c>
      <c r="D3428" s="90">
        <f t="shared" si="160"/>
        <v>22.206332953457995</v>
      </c>
      <c r="E3428" s="90">
        <f t="shared" si="161"/>
        <v>185.88720949198287</v>
      </c>
      <c r="F3428" s="50">
        <f>'貼り付けシート（日射量等）'!G3425/3.6*10^3</f>
        <v>33.333333333333336</v>
      </c>
      <c r="G3428" s="50">
        <f>'貼り付けシート（日射量等）'!H3425/3.6*10^3</f>
        <v>191.66666666666666</v>
      </c>
      <c r="H3428" s="91">
        <f>RADIANS('貼り付けシート（日射量等）'!I3425)</f>
        <v>0.73478361508961276</v>
      </c>
      <c r="I3428" s="91">
        <f>IF('貼り付けシート（日射量等）'!J3425&lt;0,RADIANS(360+('貼り付けシート（日射量等）'!J3425)),RADIANS('貼り付けシート（日射量等）'!J3425))</f>
        <v>1.4276793281313616</v>
      </c>
    </row>
    <row r="3429" spans="1:9">
      <c r="A3429" s="20">
        <v>41782</v>
      </c>
      <c r="B3429" s="35" t="s">
        <v>375</v>
      </c>
      <c r="C3429" s="90">
        <f t="shared" si="159"/>
        <v>120.8562378043533</v>
      </c>
      <c r="D3429" s="90">
        <f t="shared" si="160"/>
        <v>10.40151912071131</v>
      </c>
      <c r="E3429" s="90">
        <f t="shared" si="161"/>
        <v>110.45471868364199</v>
      </c>
      <c r="F3429" s="50">
        <f>'貼り付けシート（日射量等）'!G3426/3.6*10^3</f>
        <v>22.222222222222221</v>
      </c>
      <c r="G3429" s="50">
        <f>'貼り付けシート（日射量等）'!H3426/3.6*10^3</f>
        <v>113.88888888888887</v>
      </c>
      <c r="H3429" s="91">
        <f>RADIANS('貼り付けシート（日射量等）'!I3426)</f>
        <v>0.53407075111026492</v>
      </c>
      <c r="I3429" s="91">
        <f>IF('貼り付けシート（日射量等）'!J3426&lt;0,RADIANS(360+('貼り付けシート（日射量等）'!J3426)),RADIANS('貼り付けシート（日射量等）'!J3426))</f>
        <v>1.6057029118347832</v>
      </c>
    </row>
    <row r="3430" spans="1:9">
      <c r="A3430" s="20">
        <v>41782</v>
      </c>
      <c r="B3430" s="35" t="s">
        <v>376</v>
      </c>
      <c r="C3430" s="90">
        <f t="shared" si="159"/>
        <v>146.93285362229881</v>
      </c>
      <c r="D3430" s="90">
        <f t="shared" si="160"/>
        <v>39.172152467526111</v>
      </c>
      <c r="E3430" s="90">
        <f t="shared" si="161"/>
        <v>107.76070115477269</v>
      </c>
      <c r="F3430" s="50">
        <f>'貼り付けシート（日射量等）'!G3427/3.6*10^3</f>
        <v>158.33333333333331</v>
      </c>
      <c r="G3430" s="50">
        <f>'貼り付けシート（日射量等）'!H3427/3.6*10^3</f>
        <v>111.11111111111111</v>
      </c>
      <c r="H3430" s="91">
        <f>RADIANS('貼り付けシート（日射量等）'!I3427)</f>
        <v>0.33510321638291124</v>
      </c>
      <c r="I3430" s="91">
        <f>IF('貼り付けシート（日射量等）'!J3427&lt;0,RADIANS(360+('貼り付けシート（日射量等）'!J3427)),RADIANS('貼り付けシート（日射量等）'!J3427))</f>
        <v>1.7627825445142729</v>
      </c>
    </row>
    <row r="3431" spans="1:9">
      <c r="A3431" s="20">
        <v>41782</v>
      </c>
      <c r="B3431" s="35" t="s">
        <v>377</v>
      </c>
      <c r="C3431" s="90">
        <f t="shared" si="159"/>
        <v>27.345631552444651</v>
      </c>
      <c r="D3431" s="90">
        <f t="shared" si="160"/>
        <v>0.40545626375147686</v>
      </c>
      <c r="E3431" s="90">
        <f t="shared" si="161"/>
        <v>26.940175288693172</v>
      </c>
      <c r="F3431" s="50">
        <f>'貼り付けシート（日射量等）'!G3428/3.6*10^3</f>
        <v>22.222222222222221</v>
      </c>
      <c r="G3431" s="50">
        <f>'貼り付けシート（日射量等）'!H3428/3.6*10^3</f>
        <v>27.777777777777779</v>
      </c>
      <c r="H3431" s="91">
        <f>RADIANS('貼り付けシート（日射量等）'!I3428)</f>
        <v>0.143116998663535</v>
      </c>
      <c r="I3431" s="91">
        <f>IF('貼り付けシート（日射量等）'!J3428&lt;0,RADIANS(360+('貼り付けシート（日射量等）'!J3428)),RADIANS('貼り付けシート（日射量等）'!J3428))</f>
        <v>1.9198621771937625</v>
      </c>
    </row>
    <row r="3432" spans="1:9">
      <c r="A3432" s="20">
        <v>41782</v>
      </c>
      <c r="B3432" s="35" t="s">
        <v>378</v>
      </c>
      <c r="C3432" s="90">
        <f t="shared" si="159"/>
        <v>0</v>
      </c>
      <c r="D3432" s="90">
        <f t="shared" si="160"/>
        <v>0</v>
      </c>
      <c r="E3432" s="90">
        <f t="shared" si="161"/>
        <v>0</v>
      </c>
      <c r="F3432" s="50">
        <f>'貼り付けシート（日射量等）'!G3429/3.6*10^3</f>
        <v>0</v>
      </c>
      <c r="G3432" s="50">
        <f>'貼り付けシート（日射量等）'!H3429/3.6*10^3</f>
        <v>0</v>
      </c>
      <c r="H3432" s="91">
        <f>RADIANS('貼り付けシート（日射量等）'!I3429)</f>
        <v>0</v>
      </c>
      <c r="I3432" s="91">
        <f>IF('貼り付けシート（日射量等）'!J3429&lt;0,RADIANS(360+('貼り付けシート（日射量等）'!J3429)),RADIANS('貼り付けシート（日射量等）'!J3429))</f>
        <v>0</v>
      </c>
    </row>
    <row r="3433" spans="1:9">
      <c r="A3433" s="20">
        <v>41782</v>
      </c>
      <c r="B3433" s="35" t="s">
        <v>379</v>
      </c>
      <c r="C3433" s="90">
        <f t="shared" si="159"/>
        <v>0</v>
      </c>
      <c r="D3433" s="90">
        <f t="shared" si="160"/>
        <v>0</v>
      </c>
      <c r="E3433" s="90">
        <f t="shared" si="161"/>
        <v>0</v>
      </c>
      <c r="F3433" s="50">
        <f>'貼り付けシート（日射量等）'!G3430/3.6*10^3</f>
        <v>0</v>
      </c>
      <c r="G3433" s="50">
        <f>'貼り付けシート（日射量等）'!H3430/3.6*10^3</f>
        <v>0</v>
      </c>
      <c r="H3433" s="91">
        <f>RADIANS('貼り付けシート（日射量等）'!I3430)</f>
        <v>0</v>
      </c>
      <c r="I3433" s="91">
        <f>IF('貼り付けシート（日射量等）'!J3430&lt;0,RADIANS(360+('貼り付けシート（日射量等）'!J3430)),RADIANS('貼り付けシート（日射量等）'!J3430))</f>
        <v>0</v>
      </c>
    </row>
    <row r="3434" spans="1:9">
      <c r="A3434" s="20">
        <v>41782</v>
      </c>
      <c r="B3434" s="35" t="s">
        <v>380</v>
      </c>
      <c r="C3434" s="90">
        <f t="shared" si="159"/>
        <v>0</v>
      </c>
      <c r="D3434" s="90">
        <f t="shared" si="160"/>
        <v>0</v>
      </c>
      <c r="E3434" s="90">
        <f t="shared" si="161"/>
        <v>0</v>
      </c>
      <c r="F3434" s="50">
        <f>'貼り付けシート（日射量等）'!G3431/3.6*10^3</f>
        <v>0</v>
      </c>
      <c r="G3434" s="50">
        <f>'貼り付けシート（日射量等）'!H3431/3.6*10^3</f>
        <v>0</v>
      </c>
      <c r="H3434" s="91">
        <f>RADIANS('貼り付けシート（日射量等）'!I3431)</f>
        <v>0</v>
      </c>
      <c r="I3434" s="91">
        <f>IF('貼り付けシート（日射量等）'!J3431&lt;0,RADIANS(360+('貼り付けシート（日射量等）'!J3431)),RADIANS('貼り付けシート（日射量等）'!J3431))</f>
        <v>0</v>
      </c>
    </row>
    <row r="3435" spans="1:9">
      <c r="A3435" s="20">
        <v>41782</v>
      </c>
      <c r="B3435" s="35" t="s">
        <v>381</v>
      </c>
      <c r="C3435" s="90">
        <f t="shared" si="159"/>
        <v>0</v>
      </c>
      <c r="D3435" s="90">
        <f t="shared" si="160"/>
        <v>0</v>
      </c>
      <c r="E3435" s="90">
        <f t="shared" si="161"/>
        <v>0</v>
      </c>
      <c r="F3435" s="50">
        <f>'貼り付けシート（日射量等）'!G3432/3.6*10^3</f>
        <v>0</v>
      </c>
      <c r="G3435" s="50">
        <f>'貼り付けシート（日射量等）'!H3432/3.6*10^3</f>
        <v>0</v>
      </c>
      <c r="H3435" s="91">
        <f>RADIANS('貼り付けシート（日射量等）'!I3432)</f>
        <v>0</v>
      </c>
      <c r="I3435" s="91">
        <f>IF('貼り付けシート（日射量等）'!J3432&lt;0,RADIANS(360+('貼り付けシート（日射量等）'!J3432)),RADIANS('貼り付けシート（日射量等）'!J3432))</f>
        <v>0</v>
      </c>
    </row>
    <row r="3436" spans="1:9">
      <c r="A3436" s="20">
        <v>41782</v>
      </c>
      <c r="B3436" s="35" t="s">
        <v>382</v>
      </c>
      <c r="C3436" s="90">
        <f t="shared" si="159"/>
        <v>0</v>
      </c>
      <c r="D3436" s="90">
        <f t="shared" si="160"/>
        <v>0</v>
      </c>
      <c r="E3436" s="90">
        <f t="shared" si="161"/>
        <v>0</v>
      </c>
      <c r="F3436" s="50">
        <f>'貼り付けシート（日射量等）'!G3433/3.6*10^3</f>
        <v>0</v>
      </c>
      <c r="G3436" s="50">
        <f>'貼り付けシート（日射量等）'!H3433/3.6*10^3</f>
        <v>0</v>
      </c>
      <c r="H3436" s="91">
        <f>RADIANS('貼り付けシート（日射量等）'!I3433)</f>
        <v>0</v>
      </c>
      <c r="I3436" s="91">
        <f>IF('貼り付けシート（日射量等）'!J3433&lt;0,RADIANS(360+('貼り付けシート（日射量等）'!J3433)),RADIANS('貼り付けシート（日射量等）'!J3433))</f>
        <v>0</v>
      </c>
    </row>
    <row r="3437" spans="1:9">
      <c r="A3437" s="20">
        <v>41782</v>
      </c>
      <c r="B3437" s="35" t="s">
        <v>383</v>
      </c>
      <c r="C3437" s="90">
        <f t="shared" si="159"/>
        <v>0</v>
      </c>
      <c r="D3437" s="90">
        <f t="shared" si="160"/>
        <v>0</v>
      </c>
      <c r="E3437" s="90">
        <f t="shared" si="161"/>
        <v>0</v>
      </c>
      <c r="F3437" s="50">
        <f>'貼り付けシート（日射量等）'!G3434/3.6*10^3</f>
        <v>0</v>
      </c>
      <c r="G3437" s="50">
        <f>'貼り付けシート（日射量等）'!H3434/3.6*10^3</f>
        <v>0</v>
      </c>
      <c r="H3437" s="91">
        <f>RADIANS('貼り付けシート（日射量等）'!I3434)</f>
        <v>0</v>
      </c>
      <c r="I3437" s="91">
        <f>IF('貼り付けシート（日射量等）'!J3434&lt;0,RADIANS(360+('貼り付けシート（日射量等）'!J3434)),RADIANS('貼り付けシート（日射量等）'!J3434))</f>
        <v>0</v>
      </c>
    </row>
    <row r="3438" spans="1:9">
      <c r="A3438" s="20">
        <v>41783</v>
      </c>
      <c r="B3438" s="35" t="s">
        <v>360</v>
      </c>
      <c r="C3438" s="90">
        <f t="shared" si="159"/>
        <v>0</v>
      </c>
      <c r="D3438" s="90">
        <f t="shared" si="160"/>
        <v>0</v>
      </c>
      <c r="E3438" s="90">
        <f t="shared" si="161"/>
        <v>0</v>
      </c>
      <c r="F3438" s="50">
        <f>'貼り付けシート（日射量等）'!G3435/3.6*10^3</f>
        <v>0</v>
      </c>
      <c r="G3438" s="50">
        <f>'貼り付けシート（日射量等）'!H3435/3.6*10^3</f>
        <v>0</v>
      </c>
      <c r="H3438" s="91">
        <f>RADIANS('貼り付けシート（日射量等）'!I3435)</f>
        <v>0</v>
      </c>
      <c r="I3438" s="91">
        <f>IF('貼り付けシート（日射量等）'!J3435&lt;0,RADIANS(360+('貼り付けシート（日射量等）'!J3435)),RADIANS('貼り付けシート（日射量等）'!J3435))</f>
        <v>0</v>
      </c>
    </row>
    <row r="3439" spans="1:9">
      <c r="A3439" s="20">
        <v>41783</v>
      </c>
      <c r="B3439" s="35" t="s">
        <v>361</v>
      </c>
      <c r="C3439" s="90">
        <f t="shared" si="159"/>
        <v>0</v>
      </c>
      <c r="D3439" s="90">
        <f t="shared" si="160"/>
        <v>0</v>
      </c>
      <c r="E3439" s="90">
        <f t="shared" si="161"/>
        <v>0</v>
      </c>
      <c r="F3439" s="50">
        <f>'貼り付けシート（日射量等）'!G3436/3.6*10^3</f>
        <v>0</v>
      </c>
      <c r="G3439" s="50">
        <f>'貼り付けシート（日射量等）'!H3436/3.6*10^3</f>
        <v>0</v>
      </c>
      <c r="H3439" s="91">
        <f>RADIANS('貼り付けシート（日射量等）'!I3436)</f>
        <v>0</v>
      </c>
      <c r="I3439" s="91">
        <f>IF('貼り付けシート（日射量等）'!J3436&lt;0,RADIANS(360+('貼り付けシート（日射量等）'!J3436)),RADIANS('貼り付けシート（日射量等）'!J3436))</f>
        <v>0</v>
      </c>
    </row>
    <row r="3440" spans="1:9">
      <c r="A3440" s="20">
        <v>41783</v>
      </c>
      <c r="B3440" s="35" t="s">
        <v>362</v>
      </c>
      <c r="C3440" s="90">
        <f t="shared" si="159"/>
        <v>0</v>
      </c>
      <c r="D3440" s="90">
        <f t="shared" si="160"/>
        <v>0</v>
      </c>
      <c r="E3440" s="90">
        <f t="shared" si="161"/>
        <v>0</v>
      </c>
      <c r="F3440" s="50">
        <f>'貼り付けシート（日射量等）'!G3437/3.6*10^3</f>
        <v>0</v>
      </c>
      <c r="G3440" s="50">
        <f>'貼り付けシート（日射量等）'!H3437/3.6*10^3</f>
        <v>0</v>
      </c>
      <c r="H3440" s="91">
        <f>RADIANS('貼り付けシート（日射量等）'!I3437)</f>
        <v>0</v>
      </c>
      <c r="I3440" s="91">
        <f>IF('貼り付けシート（日射量等）'!J3437&lt;0,RADIANS(360+('貼り付けシート（日射量等）'!J3437)),RADIANS('貼り付けシート（日射量等）'!J3437))</f>
        <v>0</v>
      </c>
    </row>
    <row r="3441" spans="1:9">
      <c r="A3441" s="20">
        <v>41783</v>
      </c>
      <c r="B3441" s="35" t="s">
        <v>363</v>
      </c>
      <c r="C3441" s="90">
        <f t="shared" si="159"/>
        <v>0</v>
      </c>
      <c r="D3441" s="90">
        <f t="shared" si="160"/>
        <v>0</v>
      </c>
      <c r="E3441" s="90">
        <f t="shared" si="161"/>
        <v>0</v>
      </c>
      <c r="F3441" s="50">
        <f>'貼り付けシート（日射量等）'!G3438/3.6*10^3</f>
        <v>0</v>
      </c>
      <c r="G3441" s="50">
        <f>'貼り付けシート（日射量等）'!H3438/3.6*10^3</f>
        <v>0</v>
      </c>
      <c r="H3441" s="91">
        <f>RADIANS('貼り付けシート（日射量等）'!I3438)</f>
        <v>0</v>
      </c>
      <c r="I3441" s="91">
        <f>IF('貼り付けシート（日射量等）'!J3438&lt;0,RADIANS(360+('貼り付けシート（日射量等）'!J3438)),RADIANS('貼り付けシート（日射量等）'!J3438))</f>
        <v>0</v>
      </c>
    </row>
    <row r="3442" spans="1:9">
      <c r="A3442" s="20">
        <v>41783</v>
      </c>
      <c r="B3442" s="35" t="s">
        <v>364</v>
      </c>
      <c r="C3442" s="90">
        <f t="shared" si="159"/>
        <v>35.022227875301127</v>
      </c>
      <c r="D3442" s="90">
        <f t="shared" si="160"/>
        <v>-0.75019563404900991</v>
      </c>
      <c r="E3442" s="90">
        <f t="shared" si="161"/>
        <v>35.022227875301127</v>
      </c>
      <c r="F3442" s="50">
        <f>'貼り付けシート（日射量等）'!G3439/3.6*10^3</f>
        <v>113.88888888888887</v>
      </c>
      <c r="G3442" s="50">
        <f>'貼り付けシート（日射量等）'!H3439/3.6*10^3</f>
        <v>36.111111111111114</v>
      </c>
      <c r="H3442" s="91">
        <f>RADIANS('貼り付けシート（日射量等）'!I3439)</f>
        <v>0.12391837689159739</v>
      </c>
      <c r="I3442" s="91">
        <f>IF('貼り付けシート（日射量等）'!J3439&lt;0,RADIANS(360+('貼り付けシート（日射量等）'!J3439)),RADIANS('貼り付けシート（日射量等）'!J3439))</f>
        <v>4.3423791789618917</v>
      </c>
    </row>
    <row r="3443" spans="1:9">
      <c r="A3443" s="20">
        <v>41783</v>
      </c>
      <c r="B3443" s="35" t="s">
        <v>365</v>
      </c>
      <c r="C3443" s="90">
        <f t="shared" si="159"/>
        <v>198.62080460687548</v>
      </c>
      <c r="D3443" s="90">
        <f t="shared" si="160"/>
        <v>125.88233132740392</v>
      </c>
      <c r="E3443" s="90">
        <f t="shared" si="161"/>
        <v>72.738473279471563</v>
      </c>
      <c r="F3443" s="50">
        <f>'貼り付けシート（日射量等）'!G3440/3.6*10^3</f>
        <v>563.8888888888888</v>
      </c>
      <c r="G3443" s="50">
        <f>'貼り付けシート（日射量等）'!H3440/3.6*10^3</f>
        <v>75</v>
      </c>
      <c r="H3443" s="91">
        <f>RADIANS('貼り付けシート（日射量等）'!I3440)</f>
        <v>0.3159045946109737</v>
      </c>
      <c r="I3443" s="91">
        <f>IF('貼り付けシート（日射量等）'!J3440&lt;0,RADIANS(360+('貼り付けシート（日射量等）'!J3440)),RADIANS('貼り付けシート（日射量等）'!J3440))</f>
        <v>4.4994588116413814</v>
      </c>
    </row>
    <row r="3444" spans="1:9">
      <c r="A3444" s="20">
        <v>41783</v>
      </c>
      <c r="B3444" s="35" t="s">
        <v>366</v>
      </c>
      <c r="C3444" s="90">
        <f t="shared" si="159"/>
        <v>407.8067277713684</v>
      </c>
      <c r="D3444" s="90">
        <f t="shared" si="160"/>
        <v>313.51611426094229</v>
      </c>
      <c r="E3444" s="90">
        <f t="shared" si="161"/>
        <v>94.290613510426098</v>
      </c>
      <c r="F3444" s="50">
        <f>'貼り付けシート（日射量等）'!G3441/3.6*10^3</f>
        <v>702.77777777777771</v>
      </c>
      <c r="G3444" s="50">
        <f>'貼り付けシート（日射量等）'!H3441/3.6*10^3</f>
        <v>97.222222222222214</v>
      </c>
      <c r="H3444" s="91">
        <f>RADIANS('貼り付けシート（日射量等）'!I3441)</f>
        <v>0.51487212933832727</v>
      </c>
      <c r="I3444" s="91">
        <f>IF('貼り付けシート（日射量等）'!J3441&lt;0,RADIANS(360+('貼り付けシート（日射量等）'!J3441)),RADIANS('貼り付けシート（日射量等）'!J3441))</f>
        <v>4.6565384443208711</v>
      </c>
    </row>
    <row r="3445" spans="1:9">
      <c r="A3445" s="20">
        <v>41783</v>
      </c>
      <c r="B3445" s="35" t="s">
        <v>367</v>
      </c>
      <c r="C3445" s="90">
        <f t="shared" si="159"/>
        <v>603.82931252552282</v>
      </c>
      <c r="D3445" s="90">
        <f t="shared" si="160"/>
        <v>487.98655878414218</v>
      </c>
      <c r="E3445" s="90">
        <f t="shared" si="161"/>
        <v>115.84275374138065</v>
      </c>
      <c r="F3445" s="50">
        <f>'貼り付けシート（日射量等）'!G3442/3.6*10^3</f>
        <v>755.55555555555554</v>
      </c>
      <c r="G3445" s="50">
        <f>'貼り付けシート（日射量等）'!H3442/3.6*10^3</f>
        <v>119.44444444444444</v>
      </c>
      <c r="H3445" s="91">
        <f>RADIANS('貼り付けシート（日射量等）'!I3442)</f>
        <v>0.71383966406568078</v>
      </c>
      <c r="I3445" s="91">
        <f>IF('貼り付けシート（日射量等）'!J3442&lt;0,RADIANS(360+('貼り付けシート（日射量等）'!J3442)),RADIANS('貼り付けシート（日射量等）'!J3442))</f>
        <v>4.8310713695203047</v>
      </c>
    </row>
    <row r="3446" spans="1:9">
      <c r="A3446" s="20">
        <v>41783</v>
      </c>
      <c r="B3446" s="35" t="s">
        <v>368</v>
      </c>
      <c r="C3446" s="90">
        <f t="shared" si="159"/>
        <v>764.67816622619102</v>
      </c>
      <c r="D3446" s="90">
        <f t="shared" si="160"/>
        <v>619.20121966724787</v>
      </c>
      <c r="E3446" s="90">
        <f t="shared" si="161"/>
        <v>145.47694655894313</v>
      </c>
      <c r="F3446" s="50">
        <f>'貼り付けシート（日射量等）'!G3443/3.6*10^3</f>
        <v>763.8888888888888</v>
      </c>
      <c r="G3446" s="50">
        <f>'貼り付けシート（日射量等）'!H3443/3.6*10^3</f>
        <v>150</v>
      </c>
      <c r="H3446" s="91">
        <f>RADIANS('貼り付けシート（日射量等）'!I3443)</f>
        <v>0.90931654028904574</v>
      </c>
      <c r="I3446" s="91">
        <f>IF('貼り付けシート（日射量等）'!J3443&lt;0,RADIANS(360+('貼り付けシート（日射量等）'!J3443)),RADIANS('貼り付けシート（日射量等）'!J3443))</f>
        <v>5.0474921967676005</v>
      </c>
    </row>
    <row r="3447" spans="1:9">
      <c r="A3447" s="20">
        <v>41783</v>
      </c>
      <c r="B3447" s="35" t="s">
        <v>369</v>
      </c>
      <c r="C3447" s="90">
        <f t="shared" si="159"/>
        <v>886.03321945621531</v>
      </c>
      <c r="D3447" s="90">
        <f t="shared" si="160"/>
        <v>721.69815019518694</v>
      </c>
      <c r="E3447" s="90">
        <f t="shared" si="161"/>
        <v>164.33506926102834</v>
      </c>
      <c r="F3447" s="50">
        <f>'貼り付けシート（日射量等）'!G3444/3.6*10^3</f>
        <v>777.77777777777771</v>
      </c>
      <c r="G3447" s="50">
        <f>'貼り付けシート（日射量等）'!H3444/3.6*10^3</f>
        <v>169.44444444444443</v>
      </c>
      <c r="H3447" s="91">
        <f>RADIANS('貼り付けシート（日射量等）'!I3444)</f>
        <v>1.0855947947404729</v>
      </c>
      <c r="I3447" s="91">
        <f>IF('貼り付けシート（日射量等）'!J3444&lt;0,RADIANS(360+('貼り付けシート（日射量等）'!J3444)),RADIANS('貼り付けシート（日射量等）'!J3444))</f>
        <v>5.3633967913785749</v>
      </c>
    </row>
    <row r="3448" spans="1:9">
      <c r="A3448" s="20">
        <v>41783</v>
      </c>
      <c r="B3448" s="35" t="s">
        <v>370</v>
      </c>
      <c r="C3448" s="90">
        <f t="shared" si="159"/>
        <v>945.61033984877622</v>
      </c>
      <c r="D3448" s="90">
        <f t="shared" si="160"/>
        <v>770.49920047227067</v>
      </c>
      <c r="E3448" s="90">
        <f t="shared" si="161"/>
        <v>175.11113937650561</v>
      </c>
      <c r="F3448" s="50">
        <f>'貼り付けシート（日射量等）'!G3445/3.6*10^3</f>
        <v>777.77777777777771</v>
      </c>
      <c r="G3448" s="50">
        <f>'貼り付けシート（日射量等）'!H3445/3.6*10^3</f>
        <v>180.55555555555554</v>
      </c>
      <c r="H3448" s="91">
        <f>RADIANS('貼り付けシート（日射量等）'!I3445)</f>
        <v>1.2095131716320704</v>
      </c>
      <c r="I3448" s="91">
        <f>IF('貼り付けシート（日射量等）'!J3445&lt;0,RADIANS(360+('貼り付けシート（日射量等）'!J3445)),RADIANS('貼り付けシート（日射量等）'!J3445))</f>
        <v>5.8887408962288674</v>
      </c>
    </row>
    <row r="3449" spans="1:9">
      <c r="A3449" s="20">
        <v>41783</v>
      </c>
      <c r="B3449" s="35" t="s">
        <v>371</v>
      </c>
      <c r="C3449" s="90">
        <f t="shared" si="159"/>
        <v>948.17151731114586</v>
      </c>
      <c r="D3449" s="90">
        <f t="shared" si="160"/>
        <v>770.36636040577093</v>
      </c>
      <c r="E3449" s="90">
        <f t="shared" si="161"/>
        <v>177.80515690537496</v>
      </c>
      <c r="F3449" s="50">
        <f>'貼り付けシート（日射量等）'!G3446/3.6*10^3</f>
        <v>775</v>
      </c>
      <c r="G3449" s="50">
        <f>'貼り付けシート（日射量等）'!H3446/3.6*10^3</f>
        <v>183.33333333333334</v>
      </c>
      <c r="H3449" s="91">
        <f>RADIANS('貼り付けシート（日射量等）'!I3446)</f>
        <v>1.2182398178920419</v>
      </c>
      <c r="I3449" s="91">
        <f>IF('貼り付けシート（日射量等）'!J3446&lt;0,RADIANS(360+('貼り付けシート（日射量等）'!J3446)),RADIANS('貼り付けシート（日射量等）'!J3446))</f>
        <v>0.31939525311496231</v>
      </c>
    </row>
    <row r="3450" spans="1:9">
      <c r="A3450" s="20">
        <v>41783</v>
      </c>
      <c r="B3450" s="35" t="s">
        <v>372</v>
      </c>
      <c r="C3450" s="90">
        <f t="shared" si="159"/>
        <v>893.79734653220976</v>
      </c>
      <c r="D3450" s="90">
        <f t="shared" si="160"/>
        <v>729.46227727118139</v>
      </c>
      <c r="E3450" s="90">
        <f t="shared" si="161"/>
        <v>164.33506926102834</v>
      </c>
      <c r="F3450" s="50">
        <f>'貼り付けシート（日射量等）'!G3447/3.6*10^3</f>
        <v>777.77777777777771</v>
      </c>
      <c r="G3450" s="50">
        <f>'貼り付けシート（日射量等）'!H3447/3.6*10^3</f>
        <v>169.44444444444443</v>
      </c>
      <c r="H3450" s="91">
        <f>RADIANS('貼り付けシート（日射量等）'!I3447)</f>
        <v>1.1030480872604163</v>
      </c>
      <c r="I3450" s="91">
        <f>IF('貼り付けシート（日射量等）'!J3447&lt;0,RADIANS(360+('貼り付けシート（日射量等）'!J3447)),RADIANS('貼り付けシート（日射量等）'!J3447))</f>
        <v>0.87266462599716477</v>
      </c>
    </row>
    <row r="3451" spans="1:9">
      <c r="A3451" s="20">
        <v>41783</v>
      </c>
      <c r="B3451" s="35" t="s">
        <v>373</v>
      </c>
      <c r="C3451" s="90">
        <f t="shared" si="159"/>
        <v>779.4027907728339</v>
      </c>
      <c r="D3451" s="90">
        <f t="shared" si="160"/>
        <v>631.23182668502147</v>
      </c>
      <c r="E3451" s="90">
        <f t="shared" si="161"/>
        <v>148.17096408781248</v>
      </c>
      <c r="F3451" s="50">
        <f>'貼り付けシート（日射量等）'!G3448/3.6*10^3</f>
        <v>763.8888888888888</v>
      </c>
      <c r="G3451" s="50">
        <f>'貼り付けシート（日射量等）'!H3448/3.6*10^3</f>
        <v>152.7777777777778</v>
      </c>
      <c r="H3451" s="91">
        <f>RADIANS('貼り付けシート（日射量等）'!I3448)</f>
        <v>0.93026049131297761</v>
      </c>
      <c r="I3451" s="91">
        <f>IF('貼り付けシート（日射量等）'!J3448&lt;0,RADIANS(360+('貼り付けシート（日射量等）'!J3448)),RADIANS('貼り付けシート（日射量等）'!J3448))</f>
        <v>1.2060225131280815</v>
      </c>
    </row>
    <row r="3452" spans="1:9">
      <c r="A3452" s="20">
        <v>41783</v>
      </c>
      <c r="B3452" s="35" t="s">
        <v>374</v>
      </c>
      <c r="C3452" s="90">
        <f t="shared" si="159"/>
        <v>622.93699023322858</v>
      </c>
      <c r="D3452" s="90">
        <f t="shared" si="160"/>
        <v>501.70620143410929</v>
      </c>
      <c r="E3452" s="90">
        <f t="shared" si="161"/>
        <v>121.23078879911928</v>
      </c>
      <c r="F3452" s="50">
        <f>'貼り付けシート（日射量等）'!G3449/3.6*10^3</f>
        <v>752.77777777777771</v>
      </c>
      <c r="G3452" s="50">
        <f>'貼り付けシート（日射量等）'!H3449/3.6*10^3</f>
        <v>125</v>
      </c>
      <c r="H3452" s="91">
        <f>RADIANS('貼り付けシート（日射量等）'!I3449)</f>
        <v>0.73652894434160709</v>
      </c>
      <c r="I3452" s="91">
        <f>IF('貼り付けシート（日射量等）'!J3449&lt;0,RADIANS(360+('貼り付けシート（日射量等）'!J3449)),RADIANS('貼り付けシート（日射量等）'!J3449))</f>
        <v>1.4311699866353502</v>
      </c>
    </row>
    <row r="3453" spans="1:9">
      <c r="A3453" s="20">
        <v>41783</v>
      </c>
      <c r="B3453" s="35" t="s">
        <v>375</v>
      </c>
      <c r="C3453" s="90">
        <f t="shared" si="159"/>
        <v>337.13699823325589</v>
      </c>
      <c r="D3453" s="90">
        <f t="shared" si="160"/>
        <v>162.02585885675026</v>
      </c>
      <c r="E3453" s="90">
        <f t="shared" si="161"/>
        <v>175.11113937650561</v>
      </c>
      <c r="F3453" s="50">
        <f>'貼り付けシート（日射量等）'!G3450/3.6*10^3</f>
        <v>344.44444444444446</v>
      </c>
      <c r="G3453" s="50">
        <f>'貼り付けシート（日射量等）'!H3450/3.6*10^3</f>
        <v>180.55555555555554</v>
      </c>
      <c r="H3453" s="91">
        <f>RADIANS('貼り付けシート（日射量等）'!I3450)</f>
        <v>0.53756140961425347</v>
      </c>
      <c r="I3453" s="91">
        <f>IF('貼り付けシート（日射量等）'!J3450&lt;0,RADIANS(360+('貼り付けシート（日射量等）'!J3450)),RADIANS('貼り付けシート（日射量等）'!J3450))</f>
        <v>1.6074482410867774</v>
      </c>
    </row>
    <row r="3454" spans="1:9">
      <c r="A3454" s="20">
        <v>41783</v>
      </c>
      <c r="B3454" s="35" t="s">
        <v>376</v>
      </c>
      <c r="C3454" s="90">
        <f t="shared" si="159"/>
        <v>164.50636562522052</v>
      </c>
      <c r="D3454" s="90">
        <f t="shared" si="160"/>
        <v>54.051646941578532</v>
      </c>
      <c r="E3454" s="90">
        <f t="shared" si="161"/>
        <v>110.45471868364199</v>
      </c>
      <c r="F3454" s="50">
        <f>'貼り付けシート（日射量等）'!G3451/3.6*10^3</f>
        <v>216.66666666666669</v>
      </c>
      <c r="G3454" s="50">
        <f>'貼り付けシート（日射量等）'!H3451/3.6*10^3</f>
        <v>113.88888888888887</v>
      </c>
      <c r="H3454" s="91">
        <f>RADIANS('貼り付けシート（日射量等）'!I3451)</f>
        <v>0.3385938748868999</v>
      </c>
      <c r="I3454" s="91">
        <f>IF('貼り付けシート（日射量等）'!J3451&lt;0,RADIANS(360+('貼り付けシート（日射量等）'!J3451)),RADIANS('貼り付けシート（日射量等）'!J3451))</f>
        <v>1.7662732030182615</v>
      </c>
    </row>
    <row r="3455" spans="1:9">
      <c r="A3455" s="20">
        <v>41783</v>
      </c>
      <c r="B3455" s="35" t="s">
        <v>377</v>
      </c>
      <c r="C3455" s="90">
        <f t="shared" si="159"/>
        <v>42.5594898538602</v>
      </c>
      <c r="D3455" s="90">
        <f t="shared" si="160"/>
        <v>2.1492269208204426</v>
      </c>
      <c r="E3455" s="90">
        <f t="shared" si="161"/>
        <v>40.410262933039753</v>
      </c>
      <c r="F3455" s="50">
        <f>'貼り付けシート（日射量等）'!G3452/3.6*10^3</f>
        <v>111.11111111111111</v>
      </c>
      <c r="G3455" s="50">
        <f>'貼り付けシート（日射量等）'!H3452/3.6*10^3</f>
        <v>41.666666666666664</v>
      </c>
      <c r="H3455" s="91">
        <f>RADIANS('貼り付けシート（日射量等）'!I3452)</f>
        <v>0.14486232791552936</v>
      </c>
      <c r="I3455" s="91">
        <f>IF('貼り付けシート（日射量等）'!J3452&lt;0,RADIANS(360+('貼り付けシート（日射量等）'!J3452)),RADIANS('貼り付けシート（日射量等）'!J3452))</f>
        <v>1.9216075064457567</v>
      </c>
    </row>
    <row r="3456" spans="1:9">
      <c r="A3456" s="20">
        <v>41783</v>
      </c>
      <c r="B3456" s="35" t="s">
        <v>378</v>
      </c>
      <c r="C3456" s="90">
        <f t="shared" si="159"/>
        <v>3.6440734825517302</v>
      </c>
      <c r="D3456" s="90">
        <f t="shared" si="160"/>
        <v>0.95005595368241302</v>
      </c>
      <c r="E3456" s="90">
        <f t="shared" si="161"/>
        <v>2.6940175288693173</v>
      </c>
      <c r="F3456" s="50">
        <f>'貼り付けシート（日射量等）'!G3453/3.6*10^3</f>
        <v>2.7777777777777777</v>
      </c>
      <c r="G3456" s="50">
        <f>'貼り付けシート（日射量等）'!H3453/3.6*10^3</f>
        <v>2.7777777777777777</v>
      </c>
      <c r="H3456" s="91">
        <f>RADIANS('貼り付けシート（日射量等）'!I3453)</f>
        <v>0</v>
      </c>
      <c r="I3456" s="91">
        <f>IF('貼り付けシート（日射量等）'!J3453&lt;0,RADIANS(360+('貼り付けシート（日射量等）'!J3453)),RADIANS('貼り付けシート（日射量等）'!J3453))</f>
        <v>0</v>
      </c>
    </row>
    <row r="3457" spans="1:9">
      <c r="A3457" s="20">
        <v>41783</v>
      </c>
      <c r="B3457" s="35" t="s">
        <v>379</v>
      </c>
      <c r="C3457" s="90">
        <f t="shared" si="159"/>
        <v>0</v>
      </c>
      <c r="D3457" s="90">
        <f t="shared" si="160"/>
        <v>0</v>
      </c>
      <c r="E3457" s="90">
        <f t="shared" si="161"/>
        <v>0</v>
      </c>
      <c r="F3457" s="50">
        <f>'貼り付けシート（日射量等）'!G3454/3.6*10^3</f>
        <v>0</v>
      </c>
      <c r="G3457" s="50">
        <f>'貼り付けシート（日射量等）'!H3454/3.6*10^3</f>
        <v>0</v>
      </c>
      <c r="H3457" s="91">
        <f>RADIANS('貼り付けシート（日射量等）'!I3454)</f>
        <v>0</v>
      </c>
      <c r="I3457" s="91">
        <f>IF('貼り付けシート（日射量等）'!J3454&lt;0,RADIANS(360+('貼り付けシート（日射量等）'!J3454)),RADIANS('貼り付けシート（日射量等）'!J3454))</f>
        <v>0</v>
      </c>
    </row>
    <row r="3458" spans="1:9">
      <c r="A3458" s="20">
        <v>41783</v>
      </c>
      <c r="B3458" s="35" t="s">
        <v>380</v>
      </c>
      <c r="C3458" s="90">
        <f t="shared" si="159"/>
        <v>0</v>
      </c>
      <c r="D3458" s="90">
        <f t="shared" si="160"/>
        <v>0</v>
      </c>
      <c r="E3458" s="90">
        <f t="shared" si="161"/>
        <v>0</v>
      </c>
      <c r="F3458" s="50">
        <f>'貼り付けシート（日射量等）'!G3455/3.6*10^3</f>
        <v>0</v>
      </c>
      <c r="G3458" s="50">
        <f>'貼り付けシート（日射量等）'!H3455/3.6*10^3</f>
        <v>0</v>
      </c>
      <c r="H3458" s="91">
        <f>RADIANS('貼り付けシート（日射量等）'!I3455)</f>
        <v>0</v>
      </c>
      <c r="I3458" s="91">
        <f>IF('貼り付けシート（日射量等）'!J3455&lt;0,RADIANS(360+('貼り付けシート（日射量等）'!J3455)),RADIANS('貼り付けシート（日射量等）'!J3455))</f>
        <v>0</v>
      </c>
    </row>
    <row r="3459" spans="1:9">
      <c r="A3459" s="20">
        <v>41783</v>
      </c>
      <c r="B3459" s="35" t="s">
        <v>381</v>
      </c>
      <c r="C3459" s="90">
        <f t="shared" si="159"/>
        <v>0</v>
      </c>
      <c r="D3459" s="90">
        <f t="shared" si="160"/>
        <v>0</v>
      </c>
      <c r="E3459" s="90">
        <f t="shared" si="161"/>
        <v>0</v>
      </c>
      <c r="F3459" s="50">
        <f>'貼り付けシート（日射量等）'!G3456/3.6*10^3</f>
        <v>0</v>
      </c>
      <c r="G3459" s="50">
        <f>'貼り付けシート（日射量等）'!H3456/3.6*10^3</f>
        <v>0</v>
      </c>
      <c r="H3459" s="91">
        <f>RADIANS('貼り付けシート（日射量等）'!I3456)</f>
        <v>0</v>
      </c>
      <c r="I3459" s="91">
        <f>IF('貼り付けシート（日射量等）'!J3456&lt;0,RADIANS(360+('貼り付けシート（日射量等）'!J3456)),RADIANS('貼り付けシート（日射量等）'!J3456))</f>
        <v>0</v>
      </c>
    </row>
    <row r="3460" spans="1:9">
      <c r="A3460" s="20">
        <v>41783</v>
      </c>
      <c r="B3460" s="35" t="s">
        <v>382</v>
      </c>
      <c r="C3460" s="90">
        <f t="shared" si="159"/>
        <v>0</v>
      </c>
      <c r="D3460" s="90">
        <f t="shared" si="160"/>
        <v>0</v>
      </c>
      <c r="E3460" s="90">
        <f t="shared" si="161"/>
        <v>0</v>
      </c>
      <c r="F3460" s="50">
        <f>'貼り付けシート（日射量等）'!G3457/3.6*10^3</f>
        <v>0</v>
      </c>
      <c r="G3460" s="50">
        <f>'貼り付けシート（日射量等）'!H3457/3.6*10^3</f>
        <v>0</v>
      </c>
      <c r="H3460" s="91">
        <f>RADIANS('貼り付けシート（日射量等）'!I3457)</f>
        <v>0</v>
      </c>
      <c r="I3460" s="91">
        <f>IF('貼り付けシート（日射量等）'!J3457&lt;0,RADIANS(360+('貼り付けシート（日射量等）'!J3457)),RADIANS('貼り付けシート（日射量等）'!J3457))</f>
        <v>0</v>
      </c>
    </row>
    <row r="3461" spans="1:9">
      <c r="A3461" s="20">
        <v>41783</v>
      </c>
      <c r="B3461" s="35" t="s">
        <v>383</v>
      </c>
      <c r="C3461" s="90">
        <f t="shared" si="159"/>
        <v>0</v>
      </c>
      <c r="D3461" s="90">
        <f t="shared" si="160"/>
        <v>0</v>
      </c>
      <c r="E3461" s="90">
        <f t="shared" si="161"/>
        <v>0</v>
      </c>
      <c r="F3461" s="50">
        <f>'貼り付けシート（日射量等）'!G3458/3.6*10^3</f>
        <v>0</v>
      </c>
      <c r="G3461" s="50">
        <f>'貼り付けシート（日射量等）'!H3458/3.6*10^3</f>
        <v>0</v>
      </c>
      <c r="H3461" s="91">
        <f>RADIANS('貼り付けシート（日射量等）'!I3458)</f>
        <v>0</v>
      </c>
      <c r="I3461" s="91">
        <f>IF('貼り付けシート（日射量等）'!J3458&lt;0,RADIANS(360+('貼り付けシート（日射量等）'!J3458)),RADIANS('貼り付けシート（日射量等）'!J3458))</f>
        <v>0</v>
      </c>
    </row>
    <row r="3462" spans="1:9">
      <c r="A3462" s="20">
        <v>41784</v>
      </c>
      <c r="B3462" s="35" t="s">
        <v>360</v>
      </c>
      <c r="C3462" s="90">
        <f t="shared" si="159"/>
        <v>0</v>
      </c>
      <c r="D3462" s="90">
        <f t="shared" si="160"/>
        <v>0</v>
      </c>
      <c r="E3462" s="90">
        <f t="shared" si="161"/>
        <v>0</v>
      </c>
      <c r="F3462" s="50">
        <f>'貼り付けシート（日射量等）'!G3459/3.6*10^3</f>
        <v>0</v>
      </c>
      <c r="G3462" s="50">
        <f>'貼り付けシート（日射量等）'!H3459/3.6*10^3</f>
        <v>0</v>
      </c>
      <c r="H3462" s="91">
        <f>RADIANS('貼り付けシート（日射量等）'!I3459)</f>
        <v>0</v>
      </c>
      <c r="I3462" s="91">
        <f>IF('貼り付けシート（日射量等）'!J3459&lt;0,RADIANS(360+('貼り付けシート（日射量等）'!J3459)),RADIANS('貼り付けシート（日射量等）'!J3459))</f>
        <v>0</v>
      </c>
    </row>
    <row r="3463" spans="1:9">
      <c r="A3463" s="20">
        <v>41784</v>
      </c>
      <c r="B3463" s="35" t="s">
        <v>361</v>
      </c>
      <c r="C3463" s="90">
        <f t="shared" ref="C3463:C3526" si="162">IF(D3463&lt;0,E3463,D3463+E3463)</f>
        <v>0</v>
      </c>
      <c r="D3463" s="90">
        <f t="shared" ref="D3463:D3526" si="163">F3463*(SIN(H3463)*COS($O$5)+COS(H3463)*SIN($O$5)*COS($O$4-I3463))</f>
        <v>0</v>
      </c>
      <c r="E3463" s="90">
        <f t="shared" ref="E3463:E3526" si="164">G3463*(1+COS($O$5))/2</f>
        <v>0</v>
      </c>
      <c r="F3463" s="50">
        <f>'貼り付けシート（日射量等）'!G3460/3.6*10^3</f>
        <v>0</v>
      </c>
      <c r="G3463" s="50">
        <f>'貼り付けシート（日射量等）'!H3460/3.6*10^3</f>
        <v>0</v>
      </c>
      <c r="H3463" s="91">
        <f>RADIANS('貼り付けシート（日射量等）'!I3460)</f>
        <v>0</v>
      </c>
      <c r="I3463" s="91">
        <f>IF('貼り付けシート（日射量等）'!J3460&lt;0,RADIANS(360+('貼り付けシート（日射量等）'!J3460)),RADIANS('貼り付けシート（日射量等）'!J3460))</f>
        <v>0</v>
      </c>
    </row>
    <row r="3464" spans="1:9">
      <c r="A3464" s="20">
        <v>41784</v>
      </c>
      <c r="B3464" s="35" t="s">
        <v>362</v>
      </c>
      <c r="C3464" s="90">
        <f t="shared" si="162"/>
        <v>0</v>
      </c>
      <c r="D3464" s="90">
        <f t="shared" si="163"/>
        <v>0</v>
      </c>
      <c r="E3464" s="90">
        <f t="shared" si="164"/>
        <v>0</v>
      </c>
      <c r="F3464" s="50">
        <f>'貼り付けシート（日射量等）'!G3461/3.6*10^3</f>
        <v>0</v>
      </c>
      <c r="G3464" s="50">
        <f>'貼り付けシート（日射量等）'!H3461/3.6*10^3</f>
        <v>0</v>
      </c>
      <c r="H3464" s="91">
        <f>RADIANS('貼り付けシート（日射量等）'!I3461)</f>
        <v>0</v>
      </c>
      <c r="I3464" s="91">
        <f>IF('貼り付けシート（日射量等）'!J3461&lt;0,RADIANS(360+('貼り付けシート（日射量等）'!J3461)),RADIANS('貼り付けシート（日射量等）'!J3461))</f>
        <v>0</v>
      </c>
    </row>
    <row r="3465" spans="1:9">
      <c r="A3465" s="20">
        <v>41784</v>
      </c>
      <c r="B3465" s="35" t="s">
        <v>363</v>
      </c>
      <c r="C3465" s="90">
        <f t="shared" si="162"/>
        <v>0</v>
      </c>
      <c r="D3465" s="90">
        <f t="shared" si="163"/>
        <v>0</v>
      </c>
      <c r="E3465" s="90">
        <f t="shared" si="164"/>
        <v>0</v>
      </c>
      <c r="F3465" s="50">
        <f>'貼り付けシート（日射量等）'!G3462/3.6*10^3</f>
        <v>0</v>
      </c>
      <c r="G3465" s="50">
        <f>'貼り付けシート（日射量等）'!H3462/3.6*10^3</f>
        <v>0</v>
      </c>
      <c r="H3465" s="91">
        <f>RADIANS('貼り付けシート（日射量等）'!I3462)</f>
        <v>0</v>
      </c>
      <c r="I3465" s="91">
        <f>IF('貼り付けシート（日射量等）'!J3462&lt;0,RADIANS(360+('貼り付けシート（日射量等）'!J3462)),RADIANS('貼り付けシート（日射量等）'!J3462))</f>
        <v>0</v>
      </c>
    </row>
    <row r="3466" spans="1:9">
      <c r="A3466" s="20">
        <v>41784</v>
      </c>
      <c r="B3466" s="35" t="s">
        <v>364</v>
      </c>
      <c r="C3466" s="90">
        <f t="shared" si="162"/>
        <v>26.940175288693172</v>
      </c>
      <c r="D3466" s="90">
        <f t="shared" si="163"/>
        <v>-0.22853582044172399</v>
      </c>
      <c r="E3466" s="90">
        <f t="shared" si="164"/>
        <v>26.940175288693172</v>
      </c>
      <c r="F3466" s="50">
        <f>'貼り付けシート（日射量等）'!G3463/3.6*10^3</f>
        <v>41.666666666666664</v>
      </c>
      <c r="G3466" s="50">
        <f>'貼り付けシート（日射量等）'!H3463/3.6*10^3</f>
        <v>27.777777777777779</v>
      </c>
      <c r="H3466" s="91">
        <f>RADIANS('貼り付けシート（日射量等）'!I3463)</f>
        <v>0.12566370614359174</v>
      </c>
      <c r="I3466" s="91">
        <f>IF('貼り付けシート（日射量等）'!J3463&lt;0,RADIANS(360+('貼り付けシート（日射量等）'!J3463)),RADIANS('貼り付けシート（日射量等）'!J3463))</f>
        <v>4.3406338497098975</v>
      </c>
    </row>
    <row r="3467" spans="1:9">
      <c r="A3467" s="20">
        <v>41784</v>
      </c>
      <c r="B3467" s="35" t="s">
        <v>365</v>
      </c>
      <c r="C3467" s="90">
        <f t="shared" si="162"/>
        <v>151.46880789790652</v>
      </c>
      <c r="D3467" s="90">
        <f t="shared" si="163"/>
        <v>49.096141800872445</v>
      </c>
      <c r="E3467" s="90">
        <f t="shared" si="164"/>
        <v>102.37266609703406</v>
      </c>
      <c r="F3467" s="50">
        <f>'貼り付けシート（日射量等）'!G3464/3.6*10^3</f>
        <v>219.44444444444443</v>
      </c>
      <c r="G3467" s="50">
        <f>'貼り付けシート（日射量等）'!H3464/3.6*10^3</f>
        <v>105.55555555555556</v>
      </c>
      <c r="H3467" s="91">
        <f>RADIANS('貼り付けシート（日射量等）'!I3464)</f>
        <v>0.31764992386296798</v>
      </c>
      <c r="I3467" s="91">
        <f>IF('貼り付けシート（日射量等）'!J3464&lt;0,RADIANS(360+('貼り付けシート（日射量等）'!J3464)),RADIANS('貼り付けシート（日射量等）'!J3464))</f>
        <v>4.495968153137393</v>
      </c>
    </row>
    <row r="3468" spans="1:9">
      <c r="A3468" s="20">
        <v>41784</v>
      </c>
      <c r="B3468" s="35" t="s">
        <v>366</v>
      </c>
      <c r="C3468" s="90">
        <f t="shared" si="162"/>
        <v>381.48550299148104</v>
      </c>
      <c r="D3468" s="90">
        <f t="shared" si="163"/>
        <v>262.94873172123107</v>
      </c>
      <c r="E3468" s="90">
        <f t="shared" si="164"/>
        <v>118.53677127024996</v>
      </c>
      <c r="F3468" s="50">
        <f>'貼り付けシート（日射量等）'!G3465/3.6*10^3</f>
        <v>588.88888888888891</v>
      </c>
      <c r="G3468" s="50">
        <f>'貼り付けシート（日射量等）'!H3465/3.6*10^3</f>
        <v>122.22222222222221</v>
      </c>
      <c r="H3468" s="91">
        <f>RADIANS('貼り付けシート（日射量等）'!I3465)</f>
        <v>0.5166174585903216</v>
      </c>
      <c r="I3468" s="91">
        <f>IF('貼り付けシート（日射量等）'!J3465&lt;0,RADIANS(360+('貼り付けシート（日射量等）'!J3465)),RADIANS('貼り付けシート（日射量等）'!J3465))</f>
        <v>4.6530477858168826</v>
      </c>
    </row>
    <row r="3469" spans="1:9">
      <c r="A3469" s="20">
        <v>41784</v>
      </c>
      <c r="B3469" s="35" t="s">
        <v>367</v>
      </c>
      <c r="C3469" s="90">
        <f t="shared" si="162"/>
        <v>341.1841355132741</v>
      </c>
      <c r="D3469" s="90">
        <f t="shared" si="163"/>
        <v>93.334522857296918</v>
      </c>
      <c r="E3469" s="90">
        <f t="shared" si="164"/>
        <v>247.84961265597718</v>
      </c>
      <c r="F3469" s="50">
        <f>'貼り付けシート（日射量等）'!G3466/3.6*10^3</f>
        <v>144.44444444444446</v>
      </c>
      <c r="G3469" s="50">
        <f>'貼り付けシート（日射量等）'!H3466/3.6*10^3</f>
        <v>255.55555555555554</v>
      </c>
      <c r="H3469" s="91">
        <f>RADIANS('貼り付けシート（日射量等）'!I3466)</f>
        <v>0.71558499331767511</v>
      </c>
      <c r="I3469" s="91">
        <f>IF('貼り付けシート（日射量等）'!J3466&lt;0,RADIANS(360+('貼り付けシート（日射量等）'!J3466)),RADIANS('貼り付けシート（日射量等）'!J3466))</f>
        <v>4.8275807110163163</v>
      </c>
    </row>
    <row r="3470" spans="1:9">
      <c r="A3470" s="20">
        <v>41784</v>
      </c>
      <c r="B3470" s="35" t="s">
        <v>368</v>
      </c>
      <c r="C3470" s="90">
        <f t="shared" si="162"/>
        <v>518.24407670985352</v>
      </c>
      <c r="D3470" s="90">
        <f t="shared" si="163"/>
        <v>200.35000830327402</v>
      </c>
      <c r="E3470" s="90">
        <f t="shared" si="164"/>
        <v>317.89406840657944</v>
      </c>
      <c r="F3470" s="50">
        <f>'貼り付けシート（日射量等）'!G3467/3.6*10^3</f>
        <v>247.22222222222223</v>
      </c>
      <c r="G3470" s="50">
        <f>'貼り付けシート（日射量等）'!H3467/3.6*10^3</f>
        <v>327.77777777777777</v>
      </c>
      <c r="H3470" s="91">
        <f>RADIANS('貼り付けシート（日射量等）'!I3467)</f>
        <v>0.91106186954104007</v>
      </c>
      <c r="I3470" s="91">
        <f>IF('貼り付けシート（日射量等）'!J3467&lt;0,RADIANS(360+('貼り付けシート（日射量等）'!J3467)),RADIANS('貼り付けシート（日射量等）'!J3467))</f>
        <v>5.0422562090116179</v>
      </c>
    </row>
    <row r="3471" spans="1:9">
      <c r="A3471" s="20">
        <v>41784</v>
      </c>
      <c r="B3471" s="35" t="s">
        <v>369</v>
      </c>
      <c r="C3471" s="90">
        <f t="shared" si="162"/>
        <v>392.85792530574736</v>
      </c>
      <c r="D3471" s="90">
        <f t="shared" si="163"/>
        <v>69.575821841429331</v>
      </c>
      <c r="E3471" s="90">
        <f t="shared" si="164"/>
        <v>323.28210346431803</v>
      </c>
      <c r="F3471" s="50">
        <f>'貼り付けシート（日射量等）'!G3468/3.6*10^3</f>
        <v>75</v>
      </c>
      <c r="G3471" s="50">
        <f>'貼り付けシート（日射量等）'!H3468/3.6*10^3</f>
        <v>333.33333333333331</v>
      </c>
      <c r="H3471" s="91">
        <f>RADIANS('貼り付けシート（日射量等）'!I3468)</f>
        <v>1.0873401239924672</v>
      </c>
      <c r="I3471" s="91">
        <f>IF('貼り付けシート（日射量等）'!J3468&lt;0,RADIANS(360+('貼り付けシート（日射量等）'!J3468)),RADIANS('貼り付けシート（日射量等）'!J3468))</f>
        <v>5.3581608036225914</v>
      </c>
    </row>
    <row r="3472" spans="1:9">
      <c r="A3472" s="20">
        <v>41784</v>
      </c>
      <c r="B3472" s="35" t="s">
        <v>370</v>
      </c>
      <c r="C3472" s="90">
        <f t="shared" si="162"/>
        <v>315.8342784553322</v>
      </c>
      <c r="D3472" s="90">
        <f t="shared" si="163"/>
        <v>30.26842039518451</v>
      </c>
      <c r="E3472" s="90">
        <f t="shared" si="164"/>
        <v>285.56585806014766</v>
      </c>
      <c r="F3472" s="50">
        <f>'貼り付けシート（日射量等）'!G3469/3.6*10^3</f>
        <v>30.555555555555554</v>
      </c>
      <c r="G3472" s="50">
        <f>'貼り付けシート（日射量等）'!H3469/3.6*10^3</f>
        <v>294.44444444444446</v>
      </c>
      <c r="H3472" s="91">
        <f>RADIANS('貼り付けシート（日射量等）'!I3469)</f>
        <v>1.2130038301360591</v>
      </c>
      <c r="I3472" s="91">
        <f>IF('貼り付けシート（日射量等）'!J3469&lt;0,RADIANS(360+('貼り付けシート（日射量等）'!J3469)),RADIANS('貼り付けシート（日射量等）'!J3469))</f>
        <v>5.885250237724879</v>
      </c>
    </row>
    <row r="3473" spans="1:9">
      <c r="A3473" s="20">
        <v>41784</v>
      </c>
      <c r="B3473" s="35" t="s">
        <v>371</v>
      </c>
      <c r="C3473" s="90">
        <f t="shared" si="162"/>
        <v>313.17751443284641</v>
      </c>
      <c r="D3473" s="90">
        <f t="shared" si="163"/>
        <v>27.611656372698739</v>
      </c>
      <c r="E3473" s="90">
        <f t="shared" si="164"/>
        <v>285.56585806014766</v>
      </c>
      <c r="F3473" s="50">
        <f>'貼り付けシート（日射量等）'!G3470/3.6*10^3</f>
        <v>27.777777777777779</v>
      </c>
      <c r="G3473" s="50">
        <f>'貼り付けシート（日射量等）'!H3470/3.6*10^3</f>
        <v>294.44444444444446</v>
      </c>
      <c r="H3473" s="91">
        <f>RADIANS('貼り付けシート（日射量等）'!I3470)</f>
        <v>1.2217304763960306</v>
      </c>
      <c r="I3473" s="91">
        <f>IF('貼り付けシート（日射量等）'!J3470&lt;0,RADIANS(360+('貼り付けシート（日射量等）'!J3470)),RADIANS('貼り付けシート（日射量等）'!J3470))</f>
        <v>0.32114058236695664</v>
      </c>
    </row>
    <row r="3474" spans="1:9">
      <c r="A3474" s="20">
        <v>41784</v>
      </c>
      <c r="B3474" s="35" t="s">
        <v>372</v>
      </c>
      <c r="C3474" s="90">
        <f t="shared" si="162"/>
        <v>348.73061890077724</v>
      </c>
      <c r="D3474" s="90">
        <f t="shared" si="163"/>
        <v>44.306638138544486</v>
      </c>
      <c r="E3474" s="90">
        <f t="shared" si="164"/>
        <v>304.42398076223276</v>
      </c>
      <c r="F3474" s="50">
        <f>'貼り付けシート（日射量等）'!G3471/3.6*10^3</f>
        <v>47.222222222222221</v>
      </c>
      <c r="G3474" s="50">
        <f>'貼り付けシート（日射量等）'!H3471/3.6*10^3</f>
        <v>313.8888888888888</v>
      </c>
      <c r="H3474" s="91">
        <f>RADIANS('貼り付けシート（日射量等）'!I3471)</f>
        <v>1.1065387457644049</v>
      </c>
      <c r="I3474" s="91">
        <f>IF('貼り付けシート（日射量等）'!J3471&lt;0,RADIANS(360+('貼り付けシート（日射量等）'!J3471)),RADIANS('貼り付けシート（日射量等）'!J3471))</f>
        <v>0.87615528450115343</v>
      </c>
    </row>
    <row r="3475" spans="1:9">
      <c r="A3475" s="20">
        <v>41784</v>
      </c>
      <c r="B3475" s="35" t="s">
        <v>373</v>
      </c>
      <c r="C3475" s="90">
        <f t="shared" si="162"/>
        <v>437.27488430755619</v>
      </c>
      <c r="D3475" s="90">
        <f t="shared" si="163"/>
        <v>119.38081590097677</v>
      </c>
      <c r="E3475" s="90">
        <f t="shared" si="164"/>
        <v>317.89406840657944</v>
      </c>
      <c r="F3475" s="50">
        <f>'貼り付けシート（日射量等）'!G3472/3.6*10^3</f>
        <v>144.44444444444446</v>
      </c>
      <c r="G3475" s="50">
        <f>'貼り付けシート（日射量等）'!H3472/3.6*10^3</f>
        <v>327.77777777777777</v>
      </c>
      <c r="H3475" s="91">
        <f>RADIANS('貼り付けシート（日射量等）'!I3472)</f>
        <v>0.93200582056497194</v>
      </c>
      <c r="I3475" s="91">
        <f>IF('貼り付けシート（日射量等）'!J3472&lt;0,RADIANS(360+('貼り付けシート（日射量等）'!J3472)),RADIANS('貼り付けシート（日射量等）'!J3472))</f>
        <v>1.2095131716320704</v>
      </c>
    </row>
    <row r="3476" spans="1:9">
      <c r="A3476" s="20">
        <v>41784</v>
      </c>
      <c r="B3476" s="35" t="s">
        <v>374</v>
      </c>
      <c r="C3476" s="90">
        <f t="shared" si="162"/>
        <v>246.16521923388015</v>
      </c>
      <c r="D3476" s="90">
        <f t="shared" si="163"/>
        <v>33.337834453204103</v>
      </c>
      <c r="E3476" s="90">
        <f t="shared" si="164"/>
        <v>212.82738478067606</v>
      </c>
      <c r="F3476" s="50">
        <f>'貼り付けシート（日射量等）'!G3473/3.6*10^3</f>
        <v>49.999999999999993</v>
      </c>
      <c r="G3476" s="50">
        <f>'貼り付けシート（日射量等）'!H3473/3.6*10^3</f>
        <v>219.44444444444443</v>
      </c>
      <c r="H3476" s="91">
        <f>RADIANS('貼り付けシート（日射量等）'!I3473)</f>
        <v>0.73827427359360132</v>
      </c>
      <c r="I3476" s="91">
        <f>IF('貼り付けシート（日射量等）'!J3473&lt;0,RADIANS(360+('貼り付けシート（日射量等）'!J3473)),RADIANS('貼り付けシート（日射量等）'!J3473))</f>
        <v>1.4346606451393389</v>
      </c>
    </row>
    <row r="3477" spans="1:9">
      <c r="A3477" s="20">
        <v>41784</v>
      </c>
      <c r="B3477" s="35" t="s">
        <v>375</v>
      </c>
      <c r="C3477" s="90">
        <f t="shared" si="162"/>
        <v>146.39220754394736</v>
      </c>
      <c r="D3477" s="90">
        <f t="shared" si="163"/>
        <v>14.385348629350828</v>
      </c>
      <c r="E3477" s="90">
        <f t="shared" si="164"/>
        <v>132.00685891459653</v>
      </c>
      <c r="F3477" s="50">
        <f>'貼り付けシート（日射量等）'!G3474/3.6*10^3</f>
        <v>30.555555555555554</v>
      </c>
      <c r="G3477" s="50">
        <f>'貼り付けシート（日射量等）'!H3474/3.6*10^3</f>
        <v>136.11111111111109</v>
      </c>
      <c r="H3477" s="91">
        <f>RADIANS('貼り付けシート（日射量等）'!I3474)</f>
        <v>0.5393067388662478</v>
      </c>
      <c r="I3477" s="91">
        <f>IF('貼り付けシート（日射量等）'!J3474&lt;0,RADIANS(360+('貼り付けシート（日射量等）'!J3474)),RADIANS('貼り付けシート（日射量等）'!J3474))</f>
        <v>1.6109388995907661</v>
      </c>
    </row>
    <row r="3478" spans="1:9">
      <c r="A3478" s="20">
        <v>41784</v>
      </c>
      <c r="B3478" s="35" t="s">
        <v>376</v>
      </c>
      <c r="C3478" s="90">
        <f t="shared" si="162"/>
        <v>89.170603851009801</v>
      </c>
      <c r="D3478" s="90">
        <f t="shared" si="163"/>
        <v>8.3500779849302944</v>
      </c>
      <c r="E3478" s="90">
        <f t="shared" si="164"/>
        <v>80.820525866079507</v>
      </c>
      <c r="F3478" s="50">
        <f>'貼り付けシート（日射量等）'!G3475/3.6*10^3</f>
        <v>33.333333333333336</v>
      </c>
      <c r="G3478" s="50">
        <f>'貼り付けシート（日射量等）'!H3475/3.6*10^3</f>
        <v>83.333333333333329</v>
      </c>
      <c r="H3478" s="91">
        <f>RADIANS('貼り付けシート（日射量等）'!I3475)</f>
        <v>0.34033920413889424</v>
      </c>
      <c r="I3478" s="91">
        <f>IF('貼り付けシート（日射量等）'!J3475&lt;0,RADIANS(360+('貼り付けシート（日射量等）'!J3475)),RADIANS('貼り付けシート（日射量等）'!J3475))</f>
        <v>1.7680185322702557</v>
      </c>
    </row>
    <row r="3479" spans="1:9">
      <c r="A3479" s="20">
        <v>41784</v>
      </c>
      <c r="B3479" s="35" t="s">
        <v>377</v>
      </c>
      <c r="C3479" s="90">
        <f t="shared" si="162"/>
        <v>30.172687770287649</v>
      </c>
      <c r="D3479" s="90">
        <f t="shared" si="163"/>
        <v>0.53849495272515857</v>
      </c>
      <c r="E3479" s="90">
        <f t="shared" si="164"/>
        <v>29.634192817562489</v>
      </c>
      <c r="F3479" s="50">
        <f>'貼り付けシート（日射量等）'!G3476/3.6*10^3</f>
        <v>24.999999999999996</v>
      </c>
      <c r="G3479" s="50">
        <f>'貼り付けシート（日射量等）'!H3476/3.6*10^3</f>
        <v>30.555555555555554</v>
      </c>
      <c r="H3479" s="91">
        <f>RADIANS('貼り付けシート（日射量等）'!I3476)</f>
        <v>0.14835298641951802</v>
      </c>
      <c r="I3479" s="91">
        <f>IF('貼り付けシート（日射量等）'!J3476&lt;0,RADIANS(360+('貼り付けシート（日射量等）'!J3476)),RADIANS('貼り付けシート（日射量等）'!J3476))</f>
        <v>1.9250981649497454</v>
      </c>
    </row>
    <row r="3480" spans="1:9">
      <c r="A3480" s="20">
        <v>41784</v>
      </c>
      <c r="B3480" s="35" t="s">
        <v>378</v>
      </c>
      <c r="C3480" s="90">
        <f t="shared" si="162"/>
        <v>0</v>
      </c>
      <c r="D3480" s="90">
        <f t="shared" si="163"/>
        <v>0</v>
      </c>
      <c r="E3480" s="90">
        <f t="shared" si="164"/>
        <v>0</v>
      </c>
      <c r="F3480" s="50">
        <f>'貼り付けシート（日射量等）'!G3477/3.6*10^3</f>
        <v>0</v>
      </c>
      <c r="G3480" s="50">
        <f>'貼り付けシート（日射量等）'!H3477/3.6*10^3</f>
        <v>0</v>
      </c>
      <c r="H3480" s="91">
        <f>RADIANS('貼り付けシート（日射量等）'!I3477)</f>
        <v>0</v>
      </c>
      <c r="I3480" s="91">
        <f>IF('貼り付けシート（日射量等）'!J3477&lt;0,RADIANS(360+('貼り付けシート（日射量等）'!J3477)),RADIANS('貼り付けシート（日射量等）'!J3477))</f>
        <v>0</v>
      </c>
    </row>
    <row r="3481" spans="1:9">
      <c r="A3481" s="20">
        <v>41784</v>
      </c>
      <c r="B3481" s="35" t="s">
        <v>379</v>
      </c>
      <c r="C3481" s="90">
        <f t="shared" si="162"/>
        <v>0</v>
      </c>
      <c r="D3481" s="90">
        <f t="shared" si="163"/>
        <v>0</v>
      </c>
      <c r="E3481" s="90">
        <f t="shared" si="164"/>
        <v>0</v>
      </c>
      <c r="F3481" s="50">
        <f>'貼り付けシート（日射量等）'!G3478/3.6*10^3</f>
        <v>0</v>
      </c>
      <c r="G3481" s="50">
        <f>'貼り付けシート（日射量等）'!H3478/3.6*10^3</f>
        <v>0</v>
      </c>
      <c r="H3481" s="91">
        <f>RADIANS('貼り付けシート（日射量等）'!I3478)</f>
        <v>0</v>
      </c>
      <c r="I3481" s="91">
        <f>IF('貼り付けシート（日射量等）'!J3478&lt;0,RADIANS(360+('貼り付けシート（日射量等）'!J3478)),RADIANS('貼り付けシート（日射量等）'!J3478))</f>
        <v>0</v>
      </c>
    </row>
    <row r="3482" spans="1:9">
      <c r="A3482" s="20">
        <v>41784</v>
      </c>
      <c r="B3482" s="35" t="s">
        <v>380</v>
      </c>
      <c r="C3482" s="90">
        <f t="shared" si="162"/>
        <v>0</v>
      </c>
      <c r="D3482" s="90">
        <f t="shared" si="163"/>
        <v>0</v>
      </c>
      <c r="E3482" s="90">
        <f t="shared" si="164"/>
        <v>0</v>
      </c>
      <c r="F3482" s="50">
        <f>'貼り付けシート（日射量等）'!G3479/3.6*10^3</f>
        <v>0</v>
      </c>
      <c r="G3482" s="50">
        <f>'貼り付けシート（日射量等）'!H3479/3.6*10^3</f>
        <v>0</v>
      </c>
      <c r="H3482" s="91">
        <f>RADIANS('貼り付けシート（日射量等）'!I3479)</f>
        <v>0</v>
      </c>
      <c r="I3482" s="91">
        <f>IF('貼り付けシート（日射量等）'!J3479&lt;0,RADIANS(360+('貼り付けシート（日射量等）'!J3479)),RADIANS('貼り付けシート（日射量等）'!J3479))</f>
        <v>0</v>
      </c>
    </row>
    <row r="3483" spans="1:9">
      <c r="A3483" s="20">
        <v>41784</v>
      </c>
      <c r="B3483" s="35" t="s">
        <v>381</v>
      </c>
      <c r="C3483" s="90">
        <f t="shared" si="162"/>
        <v>0</v>
      </c>
      <c r="D3483" s="90">
        <f t="shared" si="163"/>
        <v>0</v>
      </c>
      <c r="E3483" s="90">
        <f t="shared" si="164"/>
        <v>0</v>
      </c>
      <c r="F3483" s="50">
        <f>'貼り付けシート（日射量等）'!G3480/3.6*10^3</f>
        <v>0</v>
      </c>
      <c r="G3483" s="50">
        <f>'貼り付けシート（日射量等）'!H3480/3.6*10^3</f>
        <v>0</v>
      </c>
      <c r="H3483" s="91">
        <f>RADIANS('貼り付けシート（日射量等）'!I3480)</f>
        <v>0</v>
      </c>
      <c r="I3483" s="91">
        <f>IF('貼り付けシート（日射量等）'!J3480&lt;0,RADIANS(360+('貼り付けシート（日射量等）'!J3480)),RADIANS('貼り付けシート（日射量等）'!J3480))</f>
        <v>0</v>
      </c>
    </row>
    <row r="3484" spans="1:9">
      <c r="A3484" s="20">
        <v>41784</v>
      </c>
      <c r="B3484" s="35" t="s">
        <v>382</v>
      </c>
      <c r="C3484" s="90">
        <f t="shared" si="162"/>
        <v>0</v>
      </c>
      <c r="D3484" s="90">
        <f t="shared" si="163"/>
        <v>0</v>
      </c>
      <c r="E3484" s="90">
        <f t="shared" si="164"/>
        <v>0</v>
      </c>
      <c r="F3484" s="50">
        <f>'貼り付けシート（日射量等）'!G3481/3.6*10^3</f>
        <v>0</v>
      </c>
      <c r="G3484" s="50">
        <f>'貼り付けシート（日射量等）'!H3481/3.6*10^3</f>
        <v>0</v>
      </c>
      <c r="H3484" s="91">
        <f>RADIANS('貼り付けシート（日射量等）'!I3481)</f>
        <v>0</v>
      </c>
      <c r="I3484" s="91">
        <f>IF('貼り付けシート（日射量等）'!J3481&lt;0,RADIANS(360+('貼り付けシート（日射量等）'!J3481)),RADIANS('貼り付けシート（日射量等）'!J3481))</f>
        <v>0</v>
      </c>
    </row>
    <row r="3485" spans="1:9">
      <c r="A3485" s="20">
        <v>41784</v>
      </c>
      <c r="B3485" s="35" t="s">
        <v>383</v>
      </c>
      <c r="C3485" s="90">
        <f t="shared" si="162"/>
        <v>0</v>
      </c>
      <c r="D3485" s="90">
        <f t="shared" si="163"/>
        <v>0</v>
      </c>
      <c r="E3485" s="90">
        <f t="shared" si="164"/>
        <v>0</v>
      </c>
      <c r="F3485" s="50">
        <f>'貼り付けシート（日射量等）'!G3482/3.6*10^3</f>
        <v>0</v>
      </c>
      <c r="G3485" s="50">
        <f>'貼り付けシート（日射量等）'!H3482/3.6*10^3</f>
        <v>0</v>
      </c>
      <c r="H3485" s="91">
        <f>RADIANS('貼り付けシート（日射量等）'!I3482)</f>
        <v>0</v>
      </c>
      <c r="I3485" s="91">
        <f>IF('貼り付けシート（日射量等）'!J3482&lt;0,RADIANS(360+('貼り付けシート（日射量等）'!J3482)),RADIANS('貼り付けシート（日射量等）'!J3482))</f>
        <v>0</v>
      </c>
    </row>
    <row r="3486" spans="1:9">
      <c r="A3486" s="20">
        <v>41785</v>
      </c>
      <c r="B3486" s="35" t="s">
        <v>360</v>
      </c>
      <c r="C3486" s="90">
        <f t="shared" si="162"/>
        <v>0</v>
      </c>
      <c r="D3486" s="90">
        <f t="shared" si="163"/>
        <v>0</v>
      </c>
      <c r="E3486" s="90">
        <f t="shared" si="164"/>
        <v>0</v>
      </c>
      <c r="F3486" s="50">
        <f>'貼り付けシート（日射量等）'!G3483/3.6*10^3</f>
        <v>0</v>
      </c>
      <c r="G3486" s="50">
        <f>'貼り付けシート（日射量等）'!H3483/3.6*10^3</f>
        <v>0</v>
      </c>
      <c r="H3486" s="91">
        <f>RADIANS('貼り付けシート（日射量等）'!I3483)</f>
        <v>0</v>
      </c>
      <c r="I3486" s="91">
        <f>IF('貼り付けシート（日射量等）'!J3483&lt;0,RADIANS(360+('貼り付けシート（日射量等）'!J3483)),RADIANS('貼り付けシート（日射量等）'!J3483))</f>
        <v>0</v>
      </c>
    </row>
    <row r="3487" spans="1:9">
      <c r="A3487" s="20">
        <v>41785</v>
      </c>
      <c r="B3487" s="35" t="s">
        <v>361</v>
      </c>
      <c r="C3487" s="90">
        <f t="shared" si="162"/>
        <v>0</v>
      </c>
      <c r="D3487" s="90">
        <f t="shared" si="163"/>
        <v>0</v>
      </c>
      <c r="E3487" s="90">
        <f t="shared" si="164"/>
        <v>0</v>
      </c>
      <c r="F3487" s="50">
        <f>'貼り付けシート（日射量等）'!G3484/3.6*10^3</f>
        <v>0</v>
      </c>
      <c r="G3487" s="50">
        <f>'貼り付けシート（日射量等）'!H3484/3.6*10^3</f>
        <v>0</v>
      </c>
      <c r="H3487" s="91">
        <f>RADIANS('貼り付けシート（日射量等）'!I3484)</f>
        <v>0</v>
      </c>
      <c r="I3487" s="91">
        <f>IF('貼り付けシート（日射量等）'!J3484&lt;0,RADIANS(360+('貼り付けシート（日射量等）'!J3484)),RADIANS('貼り付けシート（日射量等）'!J3484))</f>
        <v>0</v>
      </c>
    </row>
    <row r="3488" spans="1:9">
      <c r="A3488" s="20">
        <v>41785</v>
      </c>
      <c r="B3488" s="35" t="s">
        <v>362</v>
      </c>
      <c r="C3488" s="90">
        <f t="shared" si="162"/>
        <v>0</v>
      </c>
      <c r="D3488" s="90">
        <f t="shared" si="163"/>
        <v>0</v>
      </c>
      <c r="E3488" s="90">
        <f t="shared" si="164"/>
        <v>0</v>
      </c>
      <c r="F3488" s="50">
        <f>'貼り付けシート（日射量等）'!G3485/3.6*10^3</f>
        <v>0</v>
      </c>
      <c r="G3488" s="50">
        <f>'貼り付けシート（日射量等）'!H3485/3.6*10^3</f>
        <v>0</v>
      </c>
      <c r="H3488" s="91">
        <f>RADIANS('貼り付けシート（日射量等）'!I3485)</f>
        <v>0</v>
      </c>
      <c r="I3488" s="91">
        <f>IF('貼り付けシート（日射量等）'!J3485&lt;0,RADIANS(360+('貼り付けシート（日射量等）'!J3485)),RADIANS('貼り付けシート（日射量等）'!J3485))</f>
        <v>0</v>
      </c>
    </row>
    <row r="3489" spans="1:9">
      <c r="A3489" s="20">
        <v>41785</v>
      </c>
      <c r="B3489" s="35" t="s">
        <v>363</v>
      </c>
      <c r="C3489" s="90">
        <f t="shared" si="162"/>
        <v>0</v>
      </c>
      <c r="D3489" s="90">
        <f t="shared" si="163"/>
        <v>0</v>
      </c>
      <c r="E3489" s="90">
        <f t="shared" si="164"/>
        <v>0</v>
      </c>
      <c r="F3489" s="50">
        <f>'貼り付けシート（日射量等）'!G3486/3.6*10^3</f>
        <v>0</v>
      </c>
      <c r="G3489" s="50">
        <f>'貼り付けシート（日射量等）'!H3486/3.6*10^3</f>
        <v>0</v>
      </c>
      <c r="H3489" s="91">
        <f>RADIANS('貼り付けシート（日射量等）'!I3486)</f>
        <v>0</v>
      </c>
      <c r="I3489" s="91">
        <f>IF('貼り付けシート（日射量等）'!J3486&lt;0,RADIANS(360+('貼り付けシート（日射量等）'!J3486)),RADIANS('貼り付けシート（日射量等）'!J3486))</f>
        <v>0</v>
      </c>
    </row>
    <row r="3490" spans="1:9">
      <c r="A3490" s="20">
        <v>41785</v>
      </c>
      <c r="B3490" s="35" t="s">
        <v>364</v>
      </c>
      <c r="C3490" s="90">
        <f t="shared" si="162"/>
        <v>24.246157759823852</v>
      </c>
      <c r="D3490" s="90">
        <f t="shared" si="163"/>
        <v>-0.10962419788413114</v>
      </c>
      <c r="E3490" s="90">
        <f t="shared" si="164"/>
        <v>24.246157759823852</v>
      </c>
      <c r="F3490" s="50">
        <f>'貼り付けシート（日射量等）'!G3487/3.6*10^3</f>
        <v>22.222222222222221</v>
      </c>
      <c r="G3490" s="50">
        <f>'貼り付けシート（日射量等）'!H3487/3.6*10^3</f>
        <v>24.999999999999996</v>
      </c>
      <c r="H3490" s="91">
        <f>RADIANS('貼り付けシート（日射量等）'!I3487)</f>
        <v>0.12740903539558607</v>
      </c>
      <c r="I3490" s="91">
        <f>IF('貼り付けシート（日射量等）'!J3487&lt;0,RADIANS(360+('貼り付けシート（日射量等）'!J3487)),RADIANS('貼り付けシート（日射量等）'!J3487))</f>
        <v>4.3371431912059091</v>
      </c>
    </row>
    <row r="3491" spans="1:9">
      <c r="A3491" s="20">
        <v>41785</v>
      </c>
      <c r="B3491" s="35" t="s">
        <v>365</v>
      </c>
      <c r="C3491" s="90">
        <f t="shared" si="162"/>
        <v>66.332999997983293</v>
      </c>
      <c r="D3491" s="90">
        <f t="shared" si="163"/>
        <v>4.370596833989004</v>
      </c>
      <c r="E3491" s="90">
        <f t="shared" si="164"/>
        <v>61.962403163994296</v>
      </c>
      <c r="F3491" s="50">
        <f>'貼り付けシート（日射量等）'!G3488/3.6*10^3</f>
        <v>19.444444444444446</v>
      </c>
      <c r="G3491" s="50">
        <f>'貼り付けシート（日射量等）'!H3488/3.6*10^3</f>
        <v>63.888888888888886</v>
      </c>
      <c r="H3491" s="91">
        <f>RADIANS('貼り付けシート（日射量等）'!I3488)</f>
        <v>0.31939525311496231</v>
      </c>
      <c r="I3491" s="91">
        <f>IF('貼り付けシート（日射量等）'!J3488&lt;0,RADIANS(360+('貼り付けシート（日射量等）'!J3488)),RADIANS('貼り付けシート（日射量等）'!J3488))</f>
        <v>4.4942228238853987</v>
      </c>
    </row>
    <row r="3492" spans="1:9">
      <c r="A3492" s="20">
        <v>41785</v>
      </c>
      <c r="B3492" s="35" t="s">
        <v>366</v>
      </c>
      <c r="C3492" s="90">
        <f t="shared" si="162"/>
        <v>114.97776408373618</v>
      </c>
      <c r="D3492" s="90">
        <f t="shared" si="163"/>
        <v>9.9110804578327905</v>
      </c>
      <c r="E3492" s="90">
        <f t="shared" si="164"/>
        <v>105.06668362590338</v>
      </c>
      <c r="F3492" s="50">
        <f>'貼り付けシート（日射量等）'!G3489/3.6*10^3</f>
        <v>22.222222222222221</v>
      </c>
      <c r="G3492" s="50">
        <f>'貼り付けシート（日射量等）'!H3489/3.6*10^3</f>
        <v>108.33333333333334</v>
      </c>
      <c r="H3492" s="91">
        <f>RADIANS('貼り付けシート（日射量等）'!I3489)</f>
        <v>0.5166174585903216</v>
      </c>
      <c r="I3492" s="91">
        <f>IF('貼り付けシート（日射量等）'!J3489&lt;0,RADIANS(360+('貼り付けシート（日射量等）'!J3489)),RADIANS('貼り付けシート（日射量等）'!J3489))</f>
        <v>4.6513024565648884</v>
      </c>
    </row>
    <row r="3493" spans="1:9">
      <c r="A3493" s="20">
        <v>41785</v>
      </c>
      <c r="B3493" s="35" t="s">
        <v>367</v>
      </c>
      <c r="C3493" s="90">
        <f t="shared" si="162"/>
        <v>208.33330251676119</v>
      </c>
      <c r="D3493" s="90">
        <f t="shared" si="163"/>
        <v>25.14011055364762</v>
      </c>
      <c r="E3493" s="90">
        <f t="shared" si="164"/>
        <v>183.19319196311358</v>
      </c>
      <c r="F3493" s="50">
        <f>'貼り付けシート（日射量等）'!G3490/3.6*10^3</f>
        <v>38.888888888888893</v>
      </c>
      <c r="G3493" s="50">
        <f>'貼り付けシート（日射量等）'!H3490/3.6*10^3</f>
        <v>188.88888888888889</v>
      </c>
      <c r="H3493" s="91">
        <f>RADIANS('貼り付けシート（日射量等）'!I3490)</f>
        <v>0.71733032256966944</v>
      </c>
      <c r="I3493" s="91">
        <f>IF('貼り付けシート（日射量等）'!J3490&lt;0,RADIANS(360+('貼り付けシート（日射量等）'!J3490)),RADIANS('貼り付けシート（日射量等）'!J3490))</f>
        <v>4.824090052512326</v>
      </c>
    </row>
    <row r="3494" spans="1:9">
      <c r="A3494" s="20">
        <v>41785</v>
      </c>
      <c r="B3494" s="35" t="s">
        <v>368</v>
      </c>
      <c r="C3494" s="90">
        <f t="shared" si="162"/>
        <v>311.73910125804986</v>
      </c>
      <c r="D3494" s="90">
        <f t="shared" si="163"/>
        <v>45.03136589998752</v>
      </c>
      <c r="E3494" s="90">
        <f t="shared" si="164"/>
        <v>266.70773535806234</v>
      </c>
      <c r="F3494" s="50">
        <f>'貼り付けシート（日射量等）'!G3491/3.6*10^3</f>
        <v>55.555555555555557</v>
      </c>
      <c r="G3494" s="50">
        <f>'貼り付けシート（日射量等）'!H3491/3.6*10^3</f>
        <v>274.99999999999994</v>
      </c>
      <c r="H3494" s="91">
        <f>RADIANS('貼り付けシート（日射量等）'!I3491)</f>
        <v>0.91280719879303429</v>
      </c>
      <c r="I3494" s="91">
        <f>IF('貼り付けシート（日射量等）'!J3491&lt;0,RADIANS(360+('貼り付けシート（日射量等）'!J3491)),RADIANS('貼り付けシート（日射量等）'!J3491))</f>
        <v>5.0387655505076294</v>
      </c>
    </row>
    <row r="3495" spans="1:9">
      <c r="A3495" s="20">
        <v>41785</v>
      </c>
      <c r="B3495" s="35" t="s">
        <v>369</v>
      </c>
      <c r="C3495" s="90">
        <f t="shared" si="162"/>
        <v>247.27007681921094</v>
      </c>
      <c r="D3495" s="90">
        <f t="shared" si="163"/>
        <v>12.890551807580364</v>
      </c>
      <c r="E3495" s="90">
        <f t="shared" si="164"/>
        <v>234.37952501163059</v>
      </c>
      <c r="F3495" s="50">
        <f>'貼り付けシート（日射量等）'!G3492/3.6*10^3</f>
        <v>13.888888888888889</v>
      </c>
      <c r="G3495" s="50">
        <f>'貼り付けシート（日射量等）'!H3492/3.6*10^3</f>
        <v>241.66666666666666</v>
      </c>
      <c r="H3495" s="91">
        <f>RADIANS('貼り付けシート（日射量等）'!I3492)</f>
        <v>1.090830782496456</v>
      </c>
      <c r="I3495" s="91">
        <f>IF('貼り付けシート（日射量等）'!J3492&lt;0,RADIANS(360+('貼り付けシート（日射量等）'!J3492)),RADIANS('貼り付けシート（日射量等）'!J3492))</f>
        <v>5.354670145118603</v>
      </c>
    </row>
    <row r="3496" spans="1:9">
      <c r="A3496" s="20">
        <v>41785</v>
      </c>
      <c r="B3496" s="35" t="s">
        <v>370</v>
      </c>
      <c r="C3496" s="90">
        <f t="shared" si="162"/>
        <v>264.30019119594931</v>
      </c>
      <c r="D3496" s="90">
        <f t="shared" si="163"/>
        <v>13.756561011102772</v>
      </c>
      <c r="E3496" s="90">
        <f t="shared" si="164"/>
        <v>250.54363018484653</v>
      </c>
      <c r="F3496" s="50">
        <f>'貼り付けシート（日射量等）'!G3493/3.6*10^3</f>
        <v>13.888888888888889</v>
      </c>
      <c r="G3496" s="50">
        <f>'貼り付けシート（日射量等）'!H3493/3.6*10^3</f>
        <v>258.33333333333337</v>
      </c>
      <c r="H3496" s="91">
        <f>RADIANS('貼り付けシート（日射量等）'!I3493)</f>
        <v>1.2164944886400477</v>
      </c>
      <c r="I3496" s="91">
        <f>IF('貼り付けシート（日射量等）'!J3493&lt;0,RADIANS(360+('貼り付けシート（日射量等）'!J3493)),RADIANS('貼り付けシート（日射量等）'!J3493))</f>
        <v>5.8800142499688954</v>
      </c>
    </row>
    <row r="3497" spans="1:9">
      <c r="A3497" s="20">
        <v>41785</v>
      </c>
      <c r="B3497" s="35" t="s">
        <v>371</v>
      </c>
      <c r="C3497" s="90">
        <f t="shared" si="162"/>
        <v>267.04418838273546</v>
      </c>
      <c r="D3497" s="90">
        <f t="shared" si="163"/>
        <v>13.806540669019654</v>
      </c>
      <c r="E3497" s="90">
        <f t="shared" si="164"/>
        <v>253.2376477137158</v>
      </c>
      <c r="F3497" s="50">
        <f>'貼り付けシート（日射量等）'!G3494/3.6*10^3</f>
        <v>13.888888888888889</v>
      </c>
      <c r="G3497" s="50">
        <f>'貼り付けシート（日射量等）'!H3494/3.6*10^3</f>
        <v>261.11111111111109</v>
      </c>
      <c r="H3497" s="91">
        <f>RADIANS('貼り付けシート（日射量等）'!I3494)</f>
        <v>1.2252211349000195</v>
      </c>
      <c r="I3497" s="91">
        <f>IF('貼り付けシート（日射量等）'!J3494&lt;0,RADIANS(360+('貼り付けシート（日射量等）'!J3494)),RADIANS('貼り付けシート（日射量等）'!J3494))</f>
        <v>0.32114058236695664</v>
      </c>
    </row>
    <row r="3498" spans="1:9">
      <c r="A3498" s="20">
        <v>41785</v>
      </c>
      <c r="B3498" s="35" t="s">
        <v>372</v>
      </c>
      <c r="C3498" s="90">
        <f t="shared" si="162"/>
        <v>303.19483184145315</v>
      </c>
      <c r="D3498" s="90">
        <f t="shared" si="163"/>
        <v>36.487096483390829</v>
      </c>
      <c r="E3498" s="90">
        <f t="shared" si="164"/>
        <v>266.70773535806234</v>
      </c>
      <c r="F3498" s="50">
        <f>'貼り付けシート（日射量等）'!G3495/3.6*10^3</f>
        <v>38.888888888888893</v>
      </c>
      <c r="G3498" s="50">
        <f>'貼り付けシート（日射量等）'!H3495/3.6*10^3</f>
        <v>274.99999999999994</v>
      </c>
      <c r="H3498" s="91">
        <f>RADIANS('貼り付けシート（日射量等）'!I3495)</f>
        <v>1.1082840750163994</v>
      </c>
      <c r="I3498" s="91">
        <f>IF('貼り付けシート（日射量等）'!J3495&lt;0,RADIANS(360+('貼り付けシート（日射量等）'!J3495)),RADIANS('貼り付けシート（日射量等）'!J3495))</f>
        <v>0.87964594300514209</v>
      </c>
    </row>
    <row r="3499" spans="1:9">
      <c r="A3499" s="20">
        <v>41785</v>
      </c>
      <c r="B3499" s="35" t="s">
        <v>373</v>
      </c>
      <c r="C3499" s="90">
        <f t="shared" si="162"/>
        <v>216.23743325893656</v>
      </c>
      <c r="D3499" s="90">
        <f t="shared" si="163"/>
        <v>11.492101064868439</v>
      </c>
      <c r="E3499" s="90">
        <f t="shared" si="164"/>
        <v>204.74533219406811</v>
      </c>
      <c r="F3499" s="50">
        <f>'貼り付けシート（日射量等）'!G3496/3.6*10^3</f>
        <v>13.888888888888889</v>
      </c>
      <c r="G3499" s="50">
        <f>'貼り付けシート（日射量等）'!H3496/3.6*10^3</f>
        <v>211.11111111111111</v>
      </c>
      <c r="H3499" s="91">
        <f>RADIANS('貼り付けシート（日射量等）'!I3496)</f>
        <v>0.93549647906896061</v>
      </c>
      <c r="I3499" s="91">
        <f>IF('貼り付けシート（日射量等）'!J3496&lt;0,RADIANS(360+('貼り付けシート（日射量等）'!J3496)),RADIANS('貼り付けシート（日射量等）'!J3496))</f>
        <v>1.2130038301360591</v>
      </c>
    </row>
    <row r="3500" spans="1:9">
      <c r="A3500" s="20">
        <v>41785</v>
      </c>
      <c r="B3500" s="35" t="s">
        <v>374</v>
      </c>
      <c r="C3500" s="90">
        <f t="shared" si="162"/>
        <v>208.97637020446322</v>
      </c>
      <c r="D3500" s="90">
        <f t="shared" si="163"/>
        <v>20.395143183611019</v>
      </c>
      <c r="E3500" s="90">
        <f t="shared" si="164"/>
        <v>188.5812270208522</v>
      </c>
      <c r="F3500" s="50">
        <f>'貼り付けシート（日射量等）'!G3497/3.6*10^3</f>
        <v>30.555555555555554</v>
      </c>
      <c r="G3500" s="50">
        <f>'貼り付けシート（日射量等）'!H3497/3.6*10^3</f>
        <v>194.44444444444443</v>
      </c>
      <c r="H3500" s="91">
        <f>RADIANS('貼り付けシート（日射量等）'!I3497)</f>
        <v>0.74001960284559576</v>
      </c>
      <c r="I3500" s="91">
        <f>IF('貼り付けシート（日射量等）'!J3497&lt;0,RADIANS(360+('貼り付けシート（日射量等）'!J3497)),RADIANS('貼り付けシート（日射量等）'!J3497))</f>
        <v>1.4364059743913331</v>
      </c>
    </row>
    <row r="3501" spans="1:9">
      <c r="A3501" s="20">
        <v>41785</v>
      </c>
      <c r="B3501" s="35" t="s">
        <v>375</v>
      </c>
      <c r="C3501" s="90">
        <f t="shared" si="162"/>
        <v>122.32069731183508</v>
      </c>
      <c r="D3501" s="90">
        <f t="shared" si="163"/>
        <v>9.1719610993237719</v>
      </c>
      <c r="E3501" s="90">
        <f t="shared" si="164"/>
        <v>113.14873621251131</v>
      </c>
      <c r="F3501" s="50">
        <f>'貼り付けシート（日射量等）'!G3498/3.6*10^3</f>
        <v>19.444444444444446</v>
      </c>
      <c r="G3501" s="50">
        <f>'貼り付けシート（日射量等）'!H3498/3.6*10^3</f>
        <v>116.66666666666666</v>
      </c>
      <c r="H3501" s="91">
        <f>RADIANS('貼り付けシート（日射量等）'!I3498)</f>
        <v>0.54105206811824214</v>
      </c>
      <c r="I3501" s="91">
        <f>IF('貼り付けシート（日射量等）'!J3498&lt;0,RADIANS(360+('貼り付けシート（日射量等）'!J3498)),RADIANS('貼り付けシート（日射量等）'!J3498))</f>
        <v>1.6126842288427605</v>
      </c>
    </row>
    <row r="3502" spans="1:9">
      <c r="A3502" s="20">
        <v>41785</v>
      </c>
      <c r="B3502" s="35" t="s">
        <v>376</v>
      </c>
      <c r="C3502" s="90">
        <f t="shared" si="162"/>
        <v>74.924709779420738</v>
      </c>
      <c r="D3502" s="90">
        <f t="shared" si="163"/>
        <v>4.8802540288184861</v>
      </c>
      <c r="E3502" s="90">
        <f t="shared" si="164"/>
        <v>70.044455750602253</v>
      </c>
      <c r="F3502" s="50">
        <f>'貼り付けシート（日射量等）'!G3499/3.6*10^3</f>
        <v>19.444444444444446</v>
      </c>
      <c r="G3502" s="50">
        <f>'貼り付けシート（日射量等）'!H3499/3.6*10^3</f>
        <v>72.222222222222229</v>
      </c>
      <c r="H3502" s="91">
        <f>RADIANS('貼り付けシート（日射量等）'!I3499)</f>
        <v>0.34208453339088862</v>
      </c>
      <c r="I3502" s="91">
        <f>IF('貼り付けシート（日射量等）'!J3499&lt;0,RADIANS(360+('貼り付けシート（日射量等）'!J3499)),RADIANS('貼り付けシート（日射量等）'!J3499))</f>
        <v>1.7715091907742444</v>
      </c>
    </row>
    <row r="3503" spans="1:9">
      <c r="A3503" s="20">
        <v>41785</v>
      </c>
      <c r="B3503" s="35" t="s">
        <v>377</v>
      </c>
      <c r="C3503" s="90">
        <f t="shared" si="162"/>
        <v>27.44326520867876</v>
      </c>
      <c r="D3503" s="90">
        <f t="shared" si="163"/>
        <v>0.50308991998558839</v>
      </c>
      <c r="E3503" s="90">
        <f t="shared" si="164"/>
        <v>26.940175288693172</v>
      </c>
      <c r="F3503" s="50">
        <f>'貼り付けシート（日射量等）'!G3500/3.6*10^3</f>
        <v>22.222222222222221</v>
      </c>
      <c r="G3503" s="50">
        <f>'貼り付けシート（日射量等）'!H3500/3.6*10^3</f>
        <v>27.777777777777779</v>
      </c>
      <c r="H3503" s="91">
        <f>RADIANS('貼り付けシート（日射量等）'!I3500)</f>
        <v>0.15009831567151233</v>
      </c>
      <c r="I3503" s="91">
        <f>IF('貼り付けシート（日射量等）'!J3500&lt;0,RADIANS(360+('貼り付けシート（日射量等）'!J3500)),RADIANS('貼り付けシート（日射量等）'!J3500))</f>
        <v>1.9268434942017398</v>
      </c>
    </row>
    <row r="3504" spans="1:9">
      <c r="A3504" s="20">
        <v>41785</v>
      </c>
      <c r="B3504" s="35" t="s">
        <v>378</v>
      </c>
      <c r="C3504" s="90">
        <f t="shared" si="162"/>
        <v>3.6440734825517302</v>
      </c>
      <c r="D3504" s="90">
        <f t="shared" si="163"/>
        <v>0.95005595368241302</v>
      </c>
      <c r="E3504" s="90">
        <f t="shared" si="164"/>
        <v>2.6940175288693173</v>
      </c>
      <c r="F3504" s="50">
        <f>'貼り付けシート（日射量等）'!G3501/3.6*10^3</f>
        <v>2.7777777777777777</v>
      </c>
      <c r="G3504" s="50">
        <f>'貼り付けシート（日射量等）'!H3501/3.6*10^3</f>
        <v>2.7777777777777777</v>
      </c>
      <c r="H3504" s="91">
        <f>RADIANS('貼り付けシート（日射量等）'!I3501)</f>
        <v>0</v>
      </c>
      <c r="I3504" s="91">
        <f>IF('貼り付けシート（日射量等）'!J3501&lt;0,RADIANS(360+('貼り付けシート（日射量等）'!J3501)),RADIANS('貼り付けシート（日射量等）'!J3501))</f>
        <v>0</v>
      </c>
    </row>
    <row r="3505" spans="1:9">
      <c r="A3505" s="20">
        <v>41785</v>
      </c>
      <c r="B3505" s="35" t="s">
        <v>379</v>
      </c>
      <c r="C3505" s="90">
        <f t="shared" si="162"/>
        <v>0</v>
      </c>
      <c r="D3505" s="90">
        <f t="shared" si="163"/>
        <v>0</v>
      </c>
      <c r="E3505" s="90">
        <f t="shared" si="164"/>
        <v>0</v>
      </c>
      <c r="F3505" s="50">
        <f>'貼り付けシート（日射量等）'!G3502/3.6*10^3</f>
        <v>0</v>
      </c>
      <c r="G3505" s="50">
        <f>'貼り付けシート（日射量等）'!H3502/3.6*10^3</f>
        <v>0</v>
      </c>
      <c r="H3505" s="91">
        <f>RADIANS('貼り付けシート（日射量等）'!I3502)</f>
        <v>0</v>
      </c>
      <c r="I3505" s="91">
        <f>IF('貼り付けシート（日射量等）'!J3502&lt;0,RADIANS(360+('貼り付けシート（日射量等）'!J3502)),RADIANS('貼り付けシート（日射量等）'!J3502))</f>
        <v>0</v>
      </c>
    </row>
    <row r="3506" spans="1:9">
      <c r="A3506" s="20">
        <v>41785</v>
      </c>
      <c r="B3506" s="35" t="s">
        <v>380</v>
      </c>
      <c r="C3506" s="90">
        <f t="shared" si="162"/>
        <v>0</v>
      </c>
      <c r="D3506" s="90">
        <f t="shared" si="163"/>
        <v>0</v>
      </c>
      <c r="E3506" s="90">
        <f t="shared" si="164"/>
        <v>0</v>
      </c>
      <c r="F3506" s="50">
        <f>'貼り付けシート（日射量等）'!G3503/3.6*10^3</f>
        <v>0</v>
      </c>
      <c r="G3506" s="50">
        <f>'貼り付けシート（日射量等）'!H3503/3.6*10^3</f>
        <v>0</v>
      </c>
      <c r="H3506" s="91">
        <f>RADIANS('貼り付けシート（日射量等）'!I3503)</f>
        <v>0</v>
      </c>
      <c r="I3506" s="91">
        <f>IF('貼り付けシート（日射量等）'!J3503&lt;0,RADIANS(360+('貼り付けシート（日射量等）'!J3503)),RADIANS('貼り付けシート（日射量等）'!J3503))</f>
        <v>0</v>
      </c>
    </row>
    <row r="3507" spans="1:9">
      <c r="A3507" s="20">
        <v>41785</v>
      </c>
      <c r="B3507" s="35" t="s">
        <v>381</v>
      </c>
      <c r="C3507" s="90">
        <f t="shared" si="162"/>
        <v>0</v>
      </c>
      <c r="D3507" s="90">
        <f t="shared" si="163"/>
        <v>0</v>
      </c>
      <c r="E3507" s="90">
        <f t="shared" si="164"/>
        <v>0</v>
      </c>
      <c r="F3507" s="50">
        <f>'貼り付けシート（日射量等）'!G3504/3.6*10^3</f>
        <v>0</v>
      </c>
      <c r="G3507" s="50">
        <f>'貼り付けシート（日射量等）'!H3504/3.6*10^3</f>
        <v>0</v>
      </c>
      <c r="H3507" s="91">
        <f>RADIANS('貼り付けシート（日射量等）'!I3504)</f>
        <v>0</v>
      </c>
      <c r="I3507" s="91">
        <f>IF('貼り付けシート（日射量等）'!J3504&lt;0,RADIANS(360+('貼り付けシート（日射量等）'!J3504)),RADIANS('貼り付けシート（日射量等）'!J3504))</f>
        <v>0</v>
      </c>
    </row>
    <row r="3508" spans="1:9">
      <c r="A3508" s="20">
        <v>41785</v>
      </c>
      <c r="B3508" s="35" t="s">
        <v>382</v>
      </c>
      <c r="C3508" s="90">
        <f t="shared" si="162"/>
        <v>0</v>
      </c>
      <c r="D3508" s="90">
        <f t="shared" si="163"/>
        <v>0</v>
      </c>
      <c r="E3508" s="90">
        <f t="shared" si="164"/>
        <v>0</v>
      </c>
      <c r="F3508" s="50">
        <f>'貼り付けシート（日射量等）'!G3505/3.6*10^3</f>
        <v>0</v>
      </c>
      <c r="G3508" s="50">
        <f>'貼り付けシート（日射量等）'!H3505/3.6*10^3</f>
        <v>0</v>
      </c>
      <c r="H3508" s="91">
        <f>RADIANS('貼り付けシート（日射量等）'!I3505)</f>
        <v>0</v>
      </c>
      <c r="I3508" s="91">
        <f>IF('貼り付けシート（日射量等）'!J3505&lt;0,RADIANS(360+('貼り付けシート（日射量等）'!J3505)),RADIANS('貼り付けシート（日射量等）'!J3505))</f>
        <v>0</v>
      </c>
    </row>
    <row r="3509" spans="1:9">
      <c r="A3509" s="20">
        <v>41785</v>
      </c>
      <c r="B3509" s="35" t="s">
        <v>383</v>
      </c>
      <c r="C3509" s="90">
        <f t="shared" si="162"/>
        <v>0</v>
      </c>
      <c r="D3509" s="90">
        <f t="shared" si="163"/>
        <v>0</v>
      </c>
      <c r="E3509" s="90">
        <f t="shared" si="164"/>
        <v>0</v>
      </c>
      <c r="F3509" s="50">
        <f>'貼り付けシート（日射量等）'!G3506/3.6*10^3</f>
        <v>0</v>
      </c>
      <c r="G3509" s="50">
        <f>'貼り付けシート（日射量等）'!H3506/3.6*10^3</f>
        <v>0</v>
      </c>
      <c r="H3509" s="91">
        <f>RADIANS('貼り付けシート（日射量等）'!I3506)</f>
        <v>0</v>
      </c>
      <c r="I3509" s="91">
        <f>IF('貼り付けシート（日射量等）'!J3506&lt;0,RADIANS(360+('貼り付けシート（日射量等）'!J3506)),RADIANS('貼り付けシート（日射量等）'!J3506))</f>
        <v>0</v>
      </c>
    </row>
    <row r="3510" spans="1:9">
      <c r="A3510" s="20">
        <v>41786</v>
      </c>
      <c r="B3510" s="35" t="s">
        <v>360</v>
      </c>
      <c r="C3510" s="90">
        <f t="shared" si="162"/>
        <v>0</v>
      </c>
      <c r="D3510" s="90">
        <f t="shared" si="163"/>
        <v>0</v>
      </c>
      <c r="E3510" s="90">
        <f t="shared" si="164"/>
        <v>0</v>
      </c>
      <c r="F3510" s="50">
        <f>'貼り付けシート（日射量等）'!G3507/3.6*10^3</f>
        <v>0</v>
      </c>
      <c r="G3510" s="50">
        <f>'貼り付けシート（日射量等）'!H3507/3.6*10^3</f>
        <v>0</v>
      </c>
      <c r="H3510" s="91">
        <f>RADIANS('貼り付けシート（日射量等）'!I3507)</f>
        <v>0</v>
      </c>
      <c r="I3510" s="91">
        <f>IF('貼り付けシート（日射量等）'!J3507&lt;0,RADIANS(360+('貼り付けシート（日射量等）'!J3507)),RADIANS('貼り付けシート（日射量等）'!J3507))</f>
        <v>0</v>
      </c>
    </row>
    <row r="3511" spans="1:9">
      <c r="A3511" s="20">
        <v>41786</v>
      </c>
      <c r="B3511" s="35" t="s">
        <v>361</v>
      </c>
      <c r="C3511" s="90">
        <f t="shared" si="162"/>
        <v>0</v>
      </c>
      <c r="D3511" s="90">
        <f t="shared" si="163"/>
        <v>0</v>
      </c>
      <c r="E3511" s="90">
        <f t="shared" si="164"/>
        <v>0</v>
      </c>
      <c r="F3511" s="50">
        <f>'貼り付けシート（日射量等）'!G3508/3.6*10^3</f>
        <v>0</v>
      </c>
      <c r="G3511" s="50">
        <f>'貼り付けシート（日射量等）'!H3508/3.6*10^3</f>
        <v>0</v>
      </c>
      <c r="H3511" s="91">
        <f>RADIANS('貼り付けシート（日射量等）'!I3508)</f>
        <v>0</v>
      </c>
      <c r="I3511" s="91">
        <f>IF('貼り付けシート（日射量等）'!J3508&lt;0,RADIANS(360+('貼り付けシート（日射量等）'!J3508)),RADIANS('貼り付けシート（日射量等）'!J3508))</f>
        <v>0</v>
      </c>
    </row>
    <row r="3512" spans="1:9">
      <c r="A3512" s="20">
        <v>41786</v>
      </c>
      <c r="B3512" s="35" t="s">
        <v>362</v>
      </c>
      <c r="C3512" s="90">
        <f t="shared" si="162"/>
        <v>0</v>
      </c>
      <c r="D3512" s="90">
        <f t="shared" si="163"/>
        <v>0</v>
      </c>
      <c r="E3512" s="90">
        <f t="shared" si="164"/>
        <v>0</v>
      </c>
      <c r="F3512" s="50">
        <f>'貼り付けシート（日射量等）'!G3509/3.6*10^3</f>
        <v>0</v>
      </c>
      <c r="G3512" s="50">
        <f>'貼り付けシート（日射量等）'!H3509/3.6*10^3</f>
        <v>0</v>
      </c>
      <c r="H3512" s="91">
        <f>RADIANS('貼り付けシート（日射量等）'!I3509)</f>
        <v>0</v>
      </c>
      <c r="I3512" s="91">
        <f>IF('貼り付けシート（日射量等）'!J3509&lt;0,RADIANS(360+('貼り付けシート（日射量等）'!J3509)),RADIANS('貼り付けシート（日射量等）'!J3509))</f>
        <v>0</v>
      </c>
    </row>
    <row r="3513" spans="1:9">
      <c r="A3513" s="20">
        <v>41786</v>
      </c>
      <c r="B3513" s="35" t="s">
        <v>363</v>
      </c>
      <c r="C3513" s="90">
        <f t="shared" si="162"/>
        <v>0</v>
      </c>
      <c r="D3513" s="90">
        <f t="shared" si="163"/>
        <v>0</v>
      </c>
      <c r="E3513" s="90">
        <f t="shared" si="164"/>
        <v>0</v>
      </c>
      <c r="F3513" s="50">
        <f>'貼り付けシート（日射量等）'!G3510/3.6*10^3</f>
        <v>0</v>
      </c>
      <c r="G3513" s="50">
        <f>'貼り付けシート（日射量等）'!H3510/3.6*10^3</f>
        <v>0</v>
      </c>
      <c r="H3513" s="91">
        <f>RADIANS('貼り付けシート（日射量等）'!I3510)</f>
        <v>0</v>
      </c>
      <c r="I3513" s="91">
        <f>IF('貼り付けシート（日射量等）'!J3510&lt;0,RADIANS(360+('貼り付けシート（日射量等）'!J3510)),RADIANS('貼り付けシート（日射量等）'!J3510))</f>
        <v>0</v>
      </c>
    </row>
    <row r="3514" spans="1:9">
      <c r="A3514" s="20">
        <v>41786</v>
      </c>
      <c r="B3514" s="35" t="s">
        <v>364</v>
      </c>
      <c r="C3514" s="90">
        <f t="shared" si="162"/>
        <v>32.32821034643181</v>
      </c>
      <c r="D3514" s="90">
        <f t="shared" si="163"/>
        <v>-0.24463629572047299</v>
      </c>
      <c r="E3514" s="90">
        <f t="shared" si="164"/>
        <v>32.32821034643181</v>
      </c>
      <c r="F3514" s="50">
        <f>'貼り付けシート（日射量等）'!G3511/3.6*10^3</f>
        <v>63.888888888888886</v>
      </c>
      <c r="G3514" s="50">
        <f>'貼り付けシート（日射量等）'!H3511/3.6*10^3</f>
        <v>33.333333333333336</v>
      </c>
      <c r="H3514" s="91">
        <f>RADIANS('貼り付けシート（日射量等）'!I3511)</f>
        <v>0.1291543646475804</v>
      </c>
      <c r="I3514" s="91">
        <f>IF('貼り付けシート（日射量等）'!J3511&lt;0,RADIANS(360+('貼り付けシート（日射量等）'!J3511)),RADIANS('貼り付けシート（日射量等）'!J3511))</f>
        <v>4.3353978619539149</v>
      </c>
    </row>
    <row r="3515" spans="1:9">
      <c r="A3515" s="20">
        <v>41786</v>
      </c>
      <c r="B3515" s="35" t="s">
        <v>365</v>
      </c>
      <c r="C3515" s="90">
        <f t="shared" si="162"/>
        <v>163.69489936886231</v>
      </c>
      <c r="D3515" s="90">
        <f t="shared" si="163"/>
        <v>61.322233271828253</v>
      </c>
      <c r="E3515" s="90">
        <f t="shared" si="164"/>
        <v>102.37266609703406</v>
      </c>
      <c r="F3515" s="50">
        <f>'貼り付けシート（日射量等）'!G3512/3.6*10^3</f>
        <v>272.22222222222217</v>
      </c>
      <c r="G3515" s="50">
        <f>'貼り付けシート（日射量等）'!H3512/3.6*10^3</f>
        <v>105.55555555555556</v>
      </c>
      <c r="H3515" s="91">
        <f>RADIANS('貼り付けシート（日射量等）'!I3512)</f>
        <v>0.32114058236695664</v>
      </c>
      <c r="I3515" s="91">
        <f>IF('貼り付けシート（日射量等）'!J3512&lt;0,RADIANS(360+('貼り付けシート（日射量等）'!J3512)),RADIANS('貼り付けシート（日射量等）'!J3512))</f>
        <v>4.4907321653814103</v>
      </c>
    </row>
    <row r="3516" spans="1:9">
      <c r="A3516" s="20">
        <v>41786</v>
      </c>
      <c r="B3516" s="35" t="s">
        <v>366</v>
      </c>
      <c r="C3516" s="90">
        <f t="shared" si="162"/>
        <v>352.77416556755884</v>
      </c>
      <c r="D3516" s="90">
        <f t="shared" si="163"/>
        <v>204.60320147974636</v>
      </c>
      <c r="E3516" s="90">
        <f t="shared" si="164"/>
        <v>148.17096408781248</v>
      </c>
      <c r="F3516" s="50">
        <f>'貼り付けシート（日射量等）'!G3513/3.6*10^3</f>
        <v>458.33333333333331</v>
      </c>
      <c r="G3516" s="50">
        <f>'貼り付けシート（日射量等）'!H3513/3.6*10^3</f>
        <v>152.7777777777778</v>
      </c>
      <c r="H3516" s="91">
        <f>RADIANS('貼り付けシート（日射量等）'!I3513)</f>
        <v>0.51836278784231582</v>
      </c>
      <c r="I3516" s="91">
        <f>IF('貼り付けシート（日射量等）'!J3513&lt;0,RADIANS(360+('貼り付けシート（日射量等）'!J3513)),RADIANS('貼り付けシート（日射量等）'!J3513))</f>
        <v>4.6478117980608999</v>
      </c>
    </row>
    <row r="3517" spans="1:9">
      <c r="A3517" s="20">
        <v>41786</v>
      </c>
      <c r="B3517" s="35" t="s">
        <v>367</v>
      </c>
      <c r="C3517" s="90">
        <f t="shared" si="162"/>
        <v>516.44608980624548</v>
      </c>
      <c r="D3517" s="90">
        <f t="shared" si="163"/>
        <v>309.0067400833081</v>
      </c>
      <c r="E3517" s="90">
        <f t="shared" si="164"/>
        <v>207.43934972293744</v>
      </c>
      <c r="F3517" s="50">
        <f>'貼り付けシート（日射量等）'!G3514/3.6*10^3</f>
        <v>477.77777777777777</v>
      </c>
      <c r="G3517" s="50">
        <f>'貼り付けシート（日射量等）'!H3514/3.6*10^3</f>
        <v>213.88888888888889</v>
      </c>
      <c r="H3517" s="91">
        <f>RADIANS('貼り付けシート（日射量等）'!I3514)</f>
        <v>0.71907565182166377</v>
      </c>
      <c r="I3517" s="91">
        <f>IF('貼り付けシート（日射量等）'!J3514&lt;0,RADIANS(360+('貼り付けシート（日射量等）'!J3514)),RADIANS('貼り付けシート（日射量等）'!J3514))</f>
        <v>4.8205993940083376</v>
      </c>
    </row>
    <row r="3518" spans="1:9">
      <c r="A3518" s="20">
        <v>41786</v>
      </c>
      <c r="B3518" s="35" t="s">
        <v>368</v>
      </c>
      <c r="C3518" s="90">
        <f t="shared" si="162"/>
        <v>743.54427364539015</v>
      </c>
      <c r="D3518" s="90">
        <f t="shared" si="163"/>
        <v>576.51518685549252</v>
      </c>
      <c r="E3518" s="90">
        <f t="shared" si="164"/>
        <v>167.02908678989769</v>
      </c>
      <c r="F3518" s="50">
        <f>'貼り付けシート（日射量等）'!G3515/3.6*10^3</f>
        <v>711.11111111111109</v>
      </c>
      <c r="G3518" s="50">
        <f>'貼り付けシート（日射量等）'!H3515/3.6*10^3</f>
        <v>172.22222222222223</v>
      </c>
      <c r="H3518" s="91">
        <f>RADIANS('貼り付けシート（日射量等）'!I3515)</f>
        <v>0.91455252804502862</v>
      </c>
      <c r="I3518" s="91">
        <f>IF('貼り付けシート（日射量等）'!J3515&lt;0,RADIANS(360+('貼り付けシート（日射量等）'!J3515)),RADIANS('貼り付けシート（日射量等）'!J3515))</f>
        <v>5.035274892003641</v>
      </c>
    </row>
    <row r="3519" spans="1:9">
      <c r="A3519" s="20">
        <v>41786</v>
      </c>
      <c r="B3519" s="35" t="s">
        <v>369</v>
      </c>
      <c r="C3519" s="90">
        <f t="shared" si="162"/>
        <v>858.84576098518028</v>
      </c>
      <c r="D3519" s="90">
        <f t="shared" si="163"/>
        <v>667.57051643545879</v>
      </c>
      <c r="E3519" s="90">
        <f t="shared" si="164"/>
        <v>191.27524454972152</v>
      </c>
      <c r="F3519" s="50">
        <f>'貼り付けシート（日射量等）'!G3516/3.6*10^3</f>
        <v>719.44444444444446</v>
      </c>
      <c r="G3519" s="50">
        <f>'貼り付けシート（日射量等）'!H3516/3.6*10^3</f>
        <v>197.22222222222223</v>
      </c>
      <c r="H3519" s="91">
        <f>RADIANS('貼り付けシート（日射量等）'!I3516)</f>
        <v>1.0925761117484503</v>
      </c>
      <c r="I3519" s="91">
        <f>IF('貼り付けシート（日射量等）'!J3516&lt;0,RADIANS(360+('貼り付けシート（日射量等）'!J3516)),RADIANS('貼り付けシート（日射量等）'!J3516))</f>
        <v>5.3494341573626203</v>
      </c>
    </row>
    <row r="3520" spans="1:9">
      <c r="A3520" s="20">
        <v>41786</v>
      </c>
      <c r="B3520" s="35" t="s">
        <v>370</v>
      </c>
      <c r="C3520" s="90">
        <f t="shared" si="162"/>
        <v>919.95015680987933</v>
      </c>
      <c r="D3520" s="90">
        <f t="shared" si="163"/>
        <v>712.5108070869419</v>
      </c>
      <c r="E3520" s="90">
        <f t="shared" si="164"/>
        <v>207.43934972293744</v>
      </c>
      <c r="F3520" s="50">
        <f>'貼り付けシート（日射量等）'!G3517/3.6*10^3</f>
        <v>719.44444444444446</v>
      </c>
      <c r="G3520" s="50">
        <f>'貼り付けシート（日射量等）'!H3517/3.6*10^3</f>
        <v>213.88888888888889</v>
      </c>
      <c r="H3520" s="91">
        <f>RADIANS('貼り付けシート（日射量等）'!I3517)</f>
        <v>1.2182398178920419</v>
      </c>
      <c r="I3520" s="91">
        <f>IF('貼り付けシート（日射量等）'!J3517&lt;0,RADIANS(360+('貼り付けシート（日射量等）'!J3517)),RADIANS('貼り付けシート（日射量等）'!J3517))</f>
        <v>5.876523591464907</v>
      </c>
    </row>
    <row r="3521" spans="1:9">
      <c r="A3521" s="20">
        <v>41786</v>
      </c>
      <c r="B3521" s="35" t="s">
        <v>371</v>
      </c>
      <c r="C3521" s="90">
        <f t="shared" si="162"/>
        <v>424.7072328426006</v>
      </c>
      <c r="D3521" s="90">
        <f t="shared" si="163"/>
        <v>71.79093656072007</v>
      </c>
      <c r="E3521" s="90">
        <f t="shared" si="164"/>
        <v>352.91629628188053</v>
      </c>
      <c r="F3521" s="50">
        <f>'貼り付けシート（日射量等）'!G3518/3.6*10^3</f>
        <v>72.222222222222229</v>
      </c>
      <c r="G3521" s="50">
        <f>'貼り付けシート（日射量等）'!H3518/3.6*10^3</f>
        <v>363.88888888888886</v>
      </c>
      <c r="H3521" s="91">
        <f>RADIANS('貼り付けシート（日射量等）'!I3518)</f>
        <v>1.2269664641520137</v>
      </c>
      <c r="I3521" s="91">
        <f>IF('貼り付けシート（日射量等）'!J3518&lt;0,RADIANS(360+('貼り付けシート（日射量等）'!J3518)),RADIANS('貼り付けシート（日射量等）'!J3518))</f>
        <v>0.32288591161895097</v>
      </c>
    </row>
    <row r="3522" spans="1:9">
      <c r="A3522" s="20">
        <v>41786</v>
      </c>
      <c r="B3522" s="35" t="s">
        <v>372</v>
      </c>
      <c r="C3522" s="90">
        <f t="shared" si="162"/>
        <v>444.08310708030552</v>
      </c>
      <c r="D3522" s="90">
        <f t="shared" si="163"/>
        <v>93.8608283272943</v>
      </c>
      <c r="E3522" s="90">
        <f t="shared" si="164"/>
        <v>350.22227875301121</v>
      </c>
      <c r="F3522" s="50">
        <f>'貼り付けシート（日射量等）'!G3519/3.6*10^3</f>
        <v>99.999999999999986</v>
      </c>
      <c r="G3522" s="50">
        <f>'貼り付けシート（日射量等）'!H3519/3.6*10^3</f>
        <v>361.11111111111109</v>
      </c>
      <c r="H3522" s="91">
        <f>RADIANS('貼り付けシート（日射量等）'!I3519)</f>
        <v>1.111774733520388</v>
      </c>
      <c r="I3522" s="91">
        <f>IF('貼り付けシート（日射量等）'!J3519&lt;0,RADIANS(360+('貼り付けシート（日射量等）'!J3519)),RADIANS('貼り付けシート（日射量等）'!J3519))</f>
        <v>0.88313660150913076</v>
      </c>
    </row>
    <row r="3523" spans="1:9">
      <c r="A3523" s="20">
        <v>41786</v>
      </c>
      <c r="B3523" s="35" t="s">
        <v>373</v>
      </c>
      <c r="C3523" s="90">
        <f t="shared" si="162"/>
        <v>302.69832732081369</v>
      </c>
      <c r="D3523" s="90">
        <f t="shared" si="163"/>
        <v>41.37862702048988</v>
      </c>
      <c r="E3523" s="90">
        <f t="shared" si="164"/>
        <v>261.3197003003238</v>
      </c>
      <c r="F3523" s="50">
        <f>'貼り付けシート（日射量等）'!G3520/3.6*10^3</f>
        <v>49.999999999999993</v>
      </c>
      <c r="G3523" s="50">
        <f>'貼り付けシート（日射量等）'!H3520/3.6*10^3</f>
        <v>269.44444444444446</v>
      </c>
      <c r="H3523" s="91">
        <f>RADIANS('貼り付けシート（日射量等）'!I3520)</f>
        <v>0.93724180832095505</v>
      </c>
      <c r="I3523" s="91">
        <f>IF('貼り付けシート（日射量等）'!J3520&lt;0,RADIANS(360+('貼り付けシート（日射量等）'!J3520)),RADIANS('貼り付けシート（日射量等）'!J3520))</f>
        <v>1.2164944886400477</v>
      </c>
    </row>
    <row r="3524" spans="1:9">
      <c r="A3524" s="20">
        <v>41786</v>
      </c>
      <c r="B3524" s="35" t="s">
        <v>374</v>
      </c>
      <c r="C3524" s="90">
        <f t="shared" si="162"/>
        <v>352.5529565500841</v>
      </c>
      <c r="D3524" s="90">
        <f t="shared" si="163"/>
        <v>96.621291307498964</v>
      </c>
      <c r="E3524" s="90">
        <f t="shared" si="164"/>
        <v>255.93166524258515</v>
      </c>
      <c r="F3524" s="50">
        <f>'貼り付けシート（日射量等）'!G3521/3.6*10^3</f>
        <v>144.44444444444446</v>
      </c>
      <c r="G3524" s="50">
        <f>'貼り付けシート（日射量等）'!H3521/3.6*10^3</f>
        <v>263.88888888888891</v>
      </c>
      <c r="H3524" s="91">
        <f>RADIANS('貼り付けシート（日射量等）'!I3521)</f>
        <v>0.74351026134958442</v>
      </c>
      <c r="I3524" s="91">
        <f>IF('貼り付けシート（日射量等）'!J3521&lt;0,RADIANS(360+('貼り付けシート（日射量等）'!J3521)),RADIANS('貼り付けシート（日射量等）'!J3521))</f>
        <v>1.4398966328953218</v>
      </c>
    </row>
    <row r="3525" spans="1:9">
      <c r="A3525" s="20">
        <v>41786</v>
      </c>
      <c r="B3525" s="35" t="s">
        <v>375</v>
      </c>
      <c r="C3525" s="90">
        <f t="shared" si="162"/>
        <v>346.83093006906972</v>
      </c>
      <c r="D3525" s="90">
        <f t="shared" si="163"/>
        <v>174.41380822143341</v>
      </c>
      <c r="E3525" s="90">
        <f t="shared" si="164"/>
        <v>172.41712184763631</v>
      </c>
      <c r="F3525" s="50">
        <f>'貼り付けシート（日射量等）'!G3522/3.6*10^3</f>
        <v>369.44444444444446</v>
      </c>
      <c r="G3525" s="50">
        <f>'貼り付けシート（日射量等）'!H3522/3.6*10^3</f>
        <v>177.77777777777777</v>
      </c>
      <c r="H3525" s="91">
        <f>RADIANS('貼り付けシート（日射量等）'!I3522)</f>
        <v>0.54279739737023647</v>
      </c>
      <c r="I3525" s="91">
        <f>IF('貼り付けシート（日射量等）'!J3522&lt;0,RADIANS(360+('貼り付けシート（日射量等）'!J3522)),RADIANS('貼り付けシート（日射量等）'!J3522))</f>
        <v>1.616174887346749</v>
      </c>
    </row>
    <row r="3526" spans="1:9">
      <c r="A3526" s="20">
        <v>41786</v>
      </c>
      <c r="B3526" s="35" t="s">
        <v>376</v>
      </c>
      <c r="C3526" s="90">
        <f t="shared" si="162"/>
        <v>124.21066894608855</v>
      </c>
      <c r="D3526" s="90">
        <f t="shared" si="163"/>
        <v>21.838002849054487</v>
      </c>
      <c r="E3526" s="90">
        <f t="shared" si="164"/>
        <v>102.37266609703406</v>
      </c>
      <c r="F3526" s="50">
        <f>'貼り付けシート（日射量等）'!G3523/3.6*10^3</f>
        <v>86.111111111111114</v>
      </c>
      <c r="G3526" s="50">
        <f>'貼り付けシート（日射量等）'!H3523/3.6*10^3</f>
        <v>105.55555555555556</v>
      </c>
      <c r="H3526" s="91">
        <f>RADIANS('貼り付けシート（日射量等）'!I3523)</f>
        <v>0.34557519189487729</v>
      </c>
      <c r="I3526" s="91">
        <f>IF('貼り付けシート（日射量等）'!J3523&lt;0,RADIANS(360+('貼り付けシート（日射量等）'!J3523)),RADIANS('貼り付けシート（日射量等）'!J3523))</f>
        <v>1.7732545200262386</v>
      </c>
    </row>
    <row r="3527" spans="1:9">
      <c r="A3527" s="20">
        <v>41786</v>
      </c>
      <c r="B3527" s="35" t="s">
        <v>377</v>
      </c>
      <c r="C3527" s="90">
        <f t="shared" ref="C3527:C3590" si="165">IF(D3527&lt;0,E3527,D3527+E3527)</f>
        <v>39.23289586954774</v>
      </c>
      <c r="D3527" s="90">
        <f t="shared" ref="D3527:D3590" si="166">F3527*(SIN(H3527)*COS($O$5)+COS(H3527)*SIN($O$5)*COS($O$4-I3527))</f>
        <v>1.5166504653772968</v>
      </c>
      <c r="E3527" s="90">
        <f t="shared" ref="E3527:E3590" si="167">G3527*(1+COS($O$5))/2</f>
        <v>37.716245404170444</v>
      </c>
      <c r="F3527" s="50">
        <f>'貼り付けシート（日射量等）'!G3524/3.6*10^3</f>
        <v>63.888888888888886</v>
      </c>
      <c r="G3527" s="50">
        <f>'貼り付けシート（日射量等）'!H3524/3.6*10^3</f>
        <v>38.888888888888893</v>
      </c>
      <c r="H3527" s="91">
        <f>RADIANS('貼り付けシート（日射量等）'!I3524)</f>
        <v>0.15184364492350666</v>
      </c>
      <c r="I3527" s="91">
        <f>IF('貼り付けシート（日射量等）'!J3524&lt;0,RADIANS(360+('貼り付けシート（日射量等）'!J3524)),RADIANS('貼り付けシート（日射量等）'!J3524))</f>
        <v>1.9285888234537341</v>
      </c>
    </row>
    <row r="3528" spans="1:9">
      <c r="A3528" s="20">
        <v>41786</v>
      </c>
      <c r="B3528" s="35" t="s">
        <v>378</v>
      </c>
      <c r="C3528" s="90">
        <f t="shared" si="165"/>
        <v>3.6440734825517302</v>
      </c>
      <c r="D3528" s="90">
        <f t="shared" si="166"/>
        <v>0.95005595368241302</v>
      </c>
      <c r="E3528" s="90">
        <f t="shared" si="167"/>
        <v>2.6940175288693173</v>
      </c>
      <c r="F3528" s="50">
        <f>'貼り付けシート（日射量等）'!G3525/3.6*10^3</f>
        <v>2.7777777777777777</v>
      </c>
      <c r="G3528" s="50">
        <f>'貼り付けシート（日射量等）'!H3525/3.6*10^3</f>
        <v>2.7777777777777777</v>
      </c>
      <c r="H3528" s="91">
        <f>RADIANS('貼り付けシート（日射量等）'!I3525)</f>
        <v>0</v>
      </c>
      <c r="I3528" s="91">
        <f>IF('貼り付けシート（日射量等）'!J3525&lt;0,RADIANS(360+('貼り付けシート（日射量等）'!J3525)),RADIANS('貼り付けシート（日射量等）'!J3525))</f>
        <v>0</v>
      </c>
    </row>
    <row r="3529" spans="1:9">
      <c r="A3529" s="20">
        <v>41786</v>
      </c>
      <c r="B3529" s="35" t="s">
        <v>379</v>
      </c>
      <c r="C3529" s="90">
        <f t="shared" si="165"/>
        <v>0</v>
      </c>
      <c r="D3529" s="90">
        <f t="shared" si="166"/>
        <v>0</v>
      </c>
      <c r="E3529" s="90">
        <f t="shared" si="167"/>
        <v>0</v>
      </c>
      <c r="F3529" s="50">
        <f>'貼り付けシート（日射量等）'!G3526/3.6*10^3</f>
        <v>0</v>
      </c>
      <c r="G3529" s="50">
        <f>'貼り付けシート（日射量等）'!H3526/3.6*10^3</f>
        <v>0</v>
      </c>
      <c r="H3529" s="91">
        <f>RADIANS('貼り付けシート（日射量等）'!I3526)</f>
        <v>0</v>
      </c>
      <c r="I3529" s="91">
        <f>IF('貼り付けシート（日射量等）'!J3526&lt;0,RADIANS(360+('貼り付けシート（日射量等）'!J3526)),RADIANS('貼り付けシート（日射量等）'!J3526))</f>
        <v>0</v>
      </c>
    </row>
    <row r="3530" spans="1:9">
      <c r="A3530" s="20">
        <v>41786</v>
      </c>
      <c r="B3530" s="35" t="s">
        <v>380</v>
      </c>
      <c r="C3530" s="90">
        <f t="shared" si="165"/>
        <v>0</v>
      </c>
      <c r="D3530" s="90">
        <f t="shared" si="166"/>
        <v>0</v>
      </c>
      <c r="E3530" s="90">
        <f t="shared" si="167"/>
        <v>0</v>
      </c>
      <c r="F3530" s="50">
        <f>'貼り付けシート（日射量等）'!G3527/3.6*10^3</f>
        <v>0</v>
      </c>
      <c r="G3530" s="50">
        <f>'貼り付けシート（日射量等）'!H3527/3.6*10^3</f>
        <v>0</v>
      </c>
      <c r="H3530" s="91">
        <f>RADIANS('貼り付けシート（日射量等）'!I3527)</f>
        <v>0</v>
      </c>
      <c r="I3530" s="91">
        <f>IF('貼り付けシート（日射量等）'!J3527&lt;0,RADIANS(360+('貼り付けシート（日射量等）'!J3527)),RADIANS('貼り付けシート（日射量等）'!J3527))</f>
        <v>0</v>
      </c>
    </row>
    <row r="3531" spans="1:9">
      <c r="A3531" s="20">
        <v>41786</v>
      </c>
      <c r="B3531" s="35" t="s">
        <v>381</v>
      </c>
      <c r="C3531" s="90">
        <f t="shared" si="165"/>
        <v>0</v>
      </c>
      <c r="D3531" s="90">
        <f t="shared" si="166"/>
        <v>0</v>
      </c>
      <c r="E3531" s="90">
        <f t="shared" si="167"/>
        <v>0</v>
      </c>
      <c r="F3531" s="50">
        <f>'貼り付けシート（日射量等）'!G3528/3.6*10^3</f>
        <v>0</v>
      </c>
      <c r="G3531" s="50">
        <f>'貼り付けシート（日射量等）'!H3528/3.6*10^3</f>
        <v>0</v>
      </c>
      <c r="H3531" s="91">
        <f>RADIANS('貼り付けシート（日射量等）'!I3528)</f>
        <v>0</v>
      </c>
      <c r="I3531" s="91">
        <f>IF('貼り付けシート（日射量等）'!J3528&lt;0,RADIANS(360+('貼り付けシート（日射量等）'!J3528)),RADIANS('貼り付けシート（日射量等）'!J3528))</f>
        <v>0</v>
      </c>
    </row>
    <row r="3532" spans="1:9">
      <c r="A3532" s="20">
        <v>41786</v>
      </c>
      <c r="B3532" s="35" t="s">
        <v>382</v>
      </c>
      <c r="C3532" s="90">
        <f t="shared" si="165"/>
        <v>0</v>
      </c>
      <c r="D3532" s="90">
        <f t="shared" si="166"/>
        <v>0</v>
      </c>
      <c r="E3532" s="90">
        <f t="shared" si="167"/>
        <v>0</v>
      </c>
      <c r="F3532" s="50">
        <f>'貼り付けシート（日射量等）'!G3529/3.6*10^3</f>
        <v>0</v>
      </c>
      <c r="G3532" s="50">
        <f>'貼り付けシート（日射量等）'!H3529/3.6*10^3</f>
        <v>0</v>
      </c>
      <c r="H3532" s="91">
        <f>RADIANS('貼り付けシート（日射量等）'!I3529)</f>
        <v>0</v>
      </c>
      <c r="I3532" s="91">
        <f>IF('貼り付けシート（日射量等）'!J3529&lt;0,RADIANS(360+('貼り付けシート（日射量等）'!J3529)),RADIANS('貼り付けシート（日射量等）'!J3529))</f>
        <v>0</v>
      </c>
    </row>
    <row r="3533" spans="1:9">
      <c r="A3533" s="20">
        <v>41786</v>
      </c>
      <c r="B3533" s="35" t="s">
        <v>383</v>
      </c>
      <c r="C3533" s="90">
        <f t="shared" si="165"/>
        <v>0</v>
      </c>
      <c r="D3533" s="90">
        <f t="shared" si="166"/>
        <v>0</v>
      </c>
      <c r="E3533" s="90">
        <f t="shared" si="167"/>
        <v>0</v>
      </c>
      <c r="F3533" s="50">
        <f>'貼り付けシート（日射量等）'!G3530/3.6*10^3</f>
        <v>0</v>
      </c>
      <c r="G3533" s="50">
        <f>'貼り付けシート（日射量等）'!H3530/3.6*10^3</f>
        <v>0</v>
      </c>
      <c r="H3533" s="91">
        <f>RADIANS('貼り付けシート（日射量等）'!I3530)</f>
        <v>0</v>
      </c>
      <c r="I3533" s="91">
        <f>IF('貼り付けシート（日射量等）'!J3530&lt;0,RADIANS(360+('貼り付けシート（日射量等）'!J3530)),RADIANS('貼り付けシート（日射量等）'!J3530))</f>
        <v>0</v>
      </c>
    </row>
    <row r="3534" spans="1:9">
      <c r="A3534" s="20">
        <v>41787</v>
      </c>
      <c r="B3534" s="35" t="s">
        <v>360</v>
      </c>
      <c r="C3534" s="90">
        <f t="shared" si="165"/>
        <v>0</v>
      </c>
      <c r="D3534" s="90">
        <f t="shared" si="166"/>
        <v>0</v>
      </c>
      <c r="E3534" s="90">
        <f t="shared" si="167"/>
        <v>0</v>
      </c>
      <c r="F3534" s="50">
        <f>'貼り付けシート（日射量等）'!G3531/3.6*10^3</f>
        <v>0</v>
      </c>
      <c r="G3534" s="50">
        <f>'貼り付けシート（日射量等）'!H3531/3.6*10^3</f>
        <v>0</v>
      </c>
      <c r="H3534" s="91">
        <f>RADIANS('貼り付けシート（日射量等）'!I3531)</f>
        <v>0</v>
      </c>
      <c r="I3534" s="91">
        <f>IF('貼り付けシート（日射量等）'!J3531&lt;0,RADIANS(360+('貼り付けシート（日射量等）'!J3531)),RADIANS('貼り付けシート（日射量等）'!J3531))</f>
        <v>0</v>
      </c>
    </row>
    <row r="3535" spans="1:9">
      <c r="A3535" s="20">
        <v>41787</v>
      </c>
      <c r="B3535" s="35" t="s">
        <v>361</v>
      </c>
      <c r="C3535" s="90">
        <f t="shared" si="165"/>
        <v>0</v>
      </c>
      <c r="D3535" s="90">
        <f t="shared" si="166"/>
        <v>0</v>
      </c>
      <c r="E3535" s="90">
        <f t="shared" si="167"/>
        <v>0</v>
      </c>
      <c r="F3535" s="50">
        <f>'貼り付けシート（日射量等）'!G3532/3.6*10^3</f>
        <v>0</v>
      </c>
      <c r="G3535" s="50">
        <f>'貼り付けシート（日射量等）'!H3532/3.6*10^3</f>
        <v>0</v>
      </c>
      <c r="H3535" s="91">
        <f>RADIANS('貼り付けシート（日射量等）'!I3532)</f>
        <v>0</v>
      </c>
      <c r="I3535" s="91">
        <f>IF('貼り付けシート（日射量等）'!J3532&lt;0,RADIANS(360+('貼り付けシート（日射量等）'!J3532)),RADIANS('貼り付けシート（日射量等）'!J3532))</f>
        <v>0</v>
      </c>
    </row>
    <row r="3536" spans="1:9">
      <c r="A3536" s="20">
        <v>41787</v>
      </c>
      <c r="B3536" s="35" t="s">
        <v>362</v>
      </c>
      <c r="C3536" s="90">
        <f t="shared" si="165"/>
        <v>0</v>
      </c>
      <c r="D3536" s="90">
        <f t="shared" si="166"/>
        <v>0</v>
      </c>
      <c r="E3536" s="90">
        <f t="shared" si="167"/>
        <v>0</v>
      </c>
      <c r="F3536" s="50">
        <f>'貼り付けシート（日射量等）'!G3533/3.6*10^3</f>
        <v>0</v>
      </c>
      <c r="G3536" s="50">
        <f>'貼り付けシート（日射量等）'!H3533/3.6*10^3</f>
        <v>0</v>
      </c>
      <c r="H3536" s="91">
        <f>RADIANS('貼り付けシート（日射量等）'!I3533)</f>
        <v>0</v>
      </c>
      <c r="I3536" s="91">
        <f>IF('貼り付けシート（日射量等）'!J3533&lt;0,RADIANS(360+('貼り付けシート（日射量等）'!J3533)),RADIANS('貼り付けシート（日射量等）'!J3533))</f>
        <v>0</v>
      </c>
    </row>
    <row r="3537" spans="1:9">
      <c r="A3537" s="20">
        <v>41787</v>
      </c>
      <c r="B3537" s="35" t="s">
        <v>363</v>
      </c>
      <c r="C3537" s="90">
        <f t="shared" si="165"/>
        <v>3.6440734825517302</v>
      </c>
      <c r="D3537" s="90">
        <f t="shared" si="166"/>
        <v>0.95005595368241302</v>
      </c>
      <c r="E3537" s="90">
        <f t="shared" si="167"/>
        <v>2.6940175288693173</v>
      </c>
      <c r="F3537" s="50">
        <f>'貼り付けシート（日射量等）'!G3534/3.6*10^3</f>
        <v>2.7777777777777777</v>
      </c>
      <c r="G3537" s="50">
        <f>'貼り付けシート（日射量等）'!H3534/3.6*10^3</f>
        <v>2.7777777777777777</v>
      </c>
      <c r="H3537" s="91">
        <f>RADIANS('貼り付けシート（日射量等）'!I3534)</f>
        <v>0</v>
      </c>
      <c r="I3537" s="91">
        <f>IF('貼り付けシート（日射量等）'!J3534&lt;0,RADIANS(360+('貼り付けシート（日射量等）'!J3534)),RADIANS('貼り付けシート（日射量等）'!J3534))</f>
        <v>0</v>
      </c>
    </row>
    <row r="3538" spans="1:9">
      <c r="A3538" s="20">
        <v>41787</v>
      </c>
      <c r="B3538" s="35" t="s">
        <v>364</v>
      </c>
      <c r="C3538" s="90">
        <f t="shared" si="165"/>
        <v>37.716245404170444</v>
      </c>
      <c r="D3538" s="90">
        <f t="shared" si="166"/>
        <v>-0.427458127817189</v>
      </c>
      <c r="E3538" s="90">
        <f t="shared" si="167"/>
        <v>37.716245404170444</v>
      </c>
      <c r="F3538" s="50">
        <f>'貼り付けシート（日射量等）'!G3535/3.6*10^3</f>
        <v>130.55555555555554</v>
      </c>
      <c r="G3538" s="50">
        <f>'貼り付けシート（日射量等）'!H3535/3.6*10^3</f>
        <v>38.888888888888893</v>
      </c>
      <c r="H3538" s="91">
        <f>RADIANS('貼り付けシート（日射量等）'!I3535)</f>
        <v>0.1308996938995747</v>
      </c>
      <c r="I3538" s="91">
        <f>IF('貼り付けシート（日射量等）'!J3535&lt;0,RADIANS(360+('貼り付けシート（日射量等）'!J3535)),RADIANS('貼り付けシート（日射量等）'!J3535))</f>
        <v>4.3319072034499255</v>
      </c>
    </row>
    <row r="3539" spans="1:9">
      <c r="A3539" s="20">
        <v>41787</v>
      </c>
      <c r="B3539" s="35" t="s">
        <v>365</v>
      </c>
      <c r="C3539" s="90">
        <f t="shared" si="165"/>
        <v>184.63536578081903</v>
      </c>
      <c r="D3539" s="90">
        <f t="shared" si="166"/>
        <v>93.038769799262241</v>
      </c>
      <c r="E3539" s="90">
        <f t="shared" si="167"/>
        <v>91.596595981556789</v>
      </c>
      <c r="F3539" s="50">
        <f>'貼り付けシート（日射量等）'!G3536/3.6*10^3</f>
        <v>411.11111111111109</v>
      </c>
      <c r="G3539" s="50">
        <f>'貼り付けシート（日射量等）'!H3536/3.6*10^3</f>
        <v>94.444444444444443</v>
      </c>
      <c r="H3539" s="91">
        <f>RADIANS('貼り付けシート（日射量等）'!I3536)</f>
        <v>0.32288591161895097</v>
      </c>
      <c r="I3539" s="91">
        <f>IF('貼り付けシート（日射量等）'!J3536&lt;0,RADIANS(360+('貼り付けシート（日射量等）'!J3536)),RADIANS('貼り付けシート（日射量等）'!J3536))</f>
        <v>4.4889868361294152</v>
      </c>
    </row>
    <row r="3540" spans="1:9">
      <c r="A3540" s="20">
        <v>41787</v>
      </c>
      <c r="B3540" s="35" t="s">
        <v>366</v>
      </c>
      <c r="C3540" s="90">
        <f t="shared" si="165"/>
        <v>414.08554050204805</v>
      </c>
      <c r="D3540" s="90">
        <f t="shared" si="166"/>
        <v>325.18296204936058</v>
      </c>
      <c r="E3540" s="90">
        <f t="shared" si="167"/>
        <v>88.902578452687479</v>
      </c>
      <c r="F3540" s="50">
        <f>'貼り付けシート（日射量等）'!G3537/3.6*10^3</f>
        <v>727.77777777777771</v>
      </c>
      <c r="G3540" s="50">
        <f>'貼り付けシート（日射量等）'!H3537/3.6*10^3</f>
        <v>91.666666666666671</v>
      </c>
      <c r="H3540" s="91">
        <f>RADIANS('貼り付けシート（日射量等）'!I3537)</f>
        <v>0.52010811709431026</v>
      </c>
      <c r="I3540" s="91">
        <f>IF('貼り付けシート（日射量等）'!J3537&lt;0,RADIANS(360+('貼り付けシート（日射量等）'!J3537)),RADIANS('貼り付けシート（日射量等）'!J3537))</f>
        <v>4.6443211395569115</v>
      </c>
    </row>
    <row r="3541" spans="1:9">
      <c r="A3541" s="20">
        <v>41787</v>
      </c>
      <c r="B3541" s="35" t="s">
        <v>367</v>
      </c>
      <c r="C3541" s="90">
        <f t="shared" si="165"/>
        <v>577.54868529971156</v>
      </c>
      <c r="D3541" s="90">
        <f t="shared" si="166"/>
        <v>432.07173874076841</v>
      </c>
      <c r="E3541" s="90">
        <f t="shared" si="167"/>
        <v>145.47694655894313</v>
      </c>
      <c r="F3541" s="50">
        <f>'貼り付けシート（日射量等）'!G3538/3.6*10^3</f>
        <v>669.44444444444446</v>
      </c>
      <c r="G3541" s="50">
        <f>'貼り付けシート（日射量等）'!H3538/3.6*10^3</f>
        <v>150</v>
      </c>
      <c r="H3541" s="91">
        <f>RADIANS('貼り付けシート（日射量等）'!I3538)</f>
        <v>0.71907565182166377</v>
      </c>
      <c r="I3541" s="91">
        <f>IF('貼り付けシート（日射量等）'!J3538&lt;0,RADIANS(360+('貼り付けシート（日射量等）'!J3538)),RADIANS('貼り付けシート（日射量等）'!J3538))</f>
        <v>4.8153634062523549</v>
      </c>
    </row>
    <row r="3542" spans="1:9">
      <c r="A3542" s="20">
        <v>41787</v>
      </c>
      <c r="B3542" s="35" t="s">
        <v>368</v>
      </c>
      <c r="C3542" s="90">
        <f t="shared" si="165"/>
        <v>775.93515813557838</v>
      </c>
      <c r="D3542" s="90">
        <f t="shared" si="166"/>
        <v>643.92829922098178</v>
      </c>
      <c r="E3542" s="90">
        <f t="shared" si="167"/>
        <v>132.00685891459653</v>
      </c>
      <c r="F3542" s="50">
        <f>'貼り付けシート（日射量等）'!G3539/3.6*10^3</f>
        <v>794.44444444444434</v>
      </c>
      <c r="G3542" s="50">
        <f>'貼り付けシート（日射量等）'!H3539/3.6*10^3</f>
        <v>136.11111111111109</v>
      </c>
      <c r="H3542" s="91">
        <f>RADIANS('貼り付けシート（日射量等）'!I3539)</f>
        <v>0.91629785729702307</v>
      </c>
      <c r="I3542" s="91">
        <f>IF('貼り付けシート（日射量等）'!J3539&lt;0,RADIANS(360+('貼り付けシート（日射量等）'!J3539)),RADIANS('貼り付けシート（日射量等）'!J3539))</f>
        <v>5.0300389042476574</v>
      </c>
    </row>
    <row r="3543" spans="1:9">
      <c r="A3543" s="20">
        <v>41787</v>
      </c>
      <c r="B3543" s="35" t="s">
        <v>369</v>
      </c>
      <c r="C3543" s="90">
        <f t="shared" si="165"/>
        <v>895.46376649554873</v>
      </c>
      <c r="D3543" s="90">
        <f t="shared" si="166"/>
        <v>747.2928024077363</v>
      </c>
      <c r="E3543" s="90">
        <f t="shared" si="167"/>
        <v>148.17096408781248</v>
      </c>
      <c r="F3543" s="50">
        <f>'貼り付けシート（日射量等）'!G3540/3.6*10^3</f>
        <v>805.55555555555543</v>
      </c>
      <c r="G3543" s="50">
        <f>'貼り付けシート（日射量等）'!H3540/3.6*10^3</f>
        <v>152.7777777777778</v>
      </c>
      <c r="H3543" s="91">
        <f>RADIANS('貼り付けシート（日射量等）'!I3540)</f>
        <v>1.0943214410004447</v>
      </c>
      <c r="I3543" s="91">
        <f>IF('貼り付けシート（日射量等）'!J3540&lt;0,RADIANS(360+('貼り付けシート（日射量等）'!J3540)),RADIANS('貼り付けシート（日射量等）'!J3540))</f>
        <v>5.3441981696066367</v>
      </c>
    </row>
    <row r="3544" spans="1:9">
      <c r="A3544" s="20">
        <v>41787</v>
      </c>
      <c r="B3544" s="35" t="s">
        <v>370</v>
      </c>
      <c r="C3544" s="90">
        <f t="shared" si="165"/>
        <v>962.24545118820447</v>
      </c>
      <c r="D3544" s="90">
        <f t="shared" si="166"/>
        <v>805.99243451378413</v>
      </c>
      <c r="E3544" s="90">
        <f t="shared" si="167"/>
        <v>156.25301667442037</v>
      </c>
      <c r="F3544" s="50">
        <f>'貼り付けシート（日射量等）'!G3541/3.6*10^3</f>
        <v>813.88888888888891</v>
      </c>
      <c r="G3544" s="50">
        <f>'貼り付けシート（日射量等）'!H3541/3.6*10^3</f>
        <v>161.11111111111109</v>
      </c>
      <c r="H3544" s="91">
        <f>RADIANS('貼り付けシート（日射量等）'!I3541)</f>
        <v>1.2217304763960306</v>
      </c>
      <c r="I3544" s="91">
        <f>IF('貼り付けシート（日射量等）'!J3541&lt;0,RADIANS(360+('貼り付けシート（日射量等）'!J3541)),RADIANS('貼り付けシート（日射量等）'!J3541))</f>
        <v>5.8730329329609186</v>
      </c>
    </row>
    <row r="3545" spans="1:9">
      <c r="A3545" s="20">
        <v>41787</v>
      </c>
      <c r="B3545" s="35" t="s">
        <v>371</v>
      </c>
      <c r="C3545" s="90">
        <f t="shared" si="165"/>
        <v>965.17458540836969</v>
      </c>
      <c r="D3545" s="90">
        <f t="shared" si="166"/>
        <v>803.53353367621071</v>
      </c>
      <c r="E3545" s="90">
        <f t="shared" si="167"/>
        <v>161.64105173215901</v>
      </c>
      <c r="F3545" s="50">
        <f>'貼り付けシート（日射量等）'!G3542/3.6*10^3</f>
        <v>808.33333333333337</v>
      </c>
      <c r="G3545" s="50">
        <f>'貼り付けシート（日射量等）'!H3542/3.6*10^3</f>
        <v>166.66666666666666</v>
      </c>
      <c r="H3545" s="91">
        <f>RADIANS('貼り付けシート（日射量等）'!I3542)</f>
        <v>1.2304571226560024</v>
      </c>
      <c r="I3545" s="91">
        <f>IF('貼り付けシート（日射量等）'!J3542&lt;0,RADIANS(360+('貼り付けシート（日射量等）'!J3542)),RADIANS('貼り付けシート（日射量等）'!J3542))</f>
        <v>0.32288591161895097</v>
      </c>
    </row>
    <row r="3546" spans="1:9">
      <c r="A3546" s="20">
        <v>41787</v>
      </c>
      <c r="B3546" s="35" t="s">
        <v>372</v>
      </c>
      <c r="C3546" s="90">
        <f t="shared" si="165"/>
        <v>906.86127804430362</v>
      </c>
      <c r="D3546" s="90">
        <f t="shared" si="166"/>
        <v>758.69031395649108</v>
      </c>
      <c r="E3546" s="90">
        <f t="shared" si="167"/>
        <v>148.17096408781248</v>
      </c>
      <c r="F3546" s="50">
        <f>'貼り付けシート（日射量等）'!G3543/3.6*10^3</f>
        <v>808.33333333333337</v>
      </c>
      <c r="G3546" s="50">
        <f>'貼り付けシート（日射量等）'!H3543/3.6*10^3</f>
        <v>152.7777777777778</v>
      </c>
      <c r="H3546" s="91">
        <f>RADIANS('貼り付けシート（日射量等）'!I3543)</f>
        <v>1.1135200627723822</v>
      </c>
      <c r="I3546" s="91">
        <f>IF('貼り付けシート（日射量等）'!J3543&lt;0,RADIANS(360+('貼り付けシート（日射量等）'!J3543)),RADIANS('貼り付けシート（日射量等）'!J3543))</f>
        <v>0.88662726001311931</v>
      </c>
    </row>
    <row r="3547" spans="1:9">
      <c r="A3547" s="20">
        <v>41787</v>
      </c>
      <c r="B3547" s="35" t="s">
        <v>373</v>
      </c>
      <c r="C3547" s="90">
        <f t="shared" si="165"/>
        <v>796.47692513089987</v>
      </c>
      <c r="D3547" s="90">
        <f t="shared" si="166"/>
        <v>664.47006621630328</v>
      </c>
      <c r="E3547" s="90">
        <f t="shared" si="167"/>
        <v>132.00685891459653</v>
      </c>
      <c r="F3547" s="50">
        <f>'貼り付けシート（日射量等）'!G3544/3.6*10^3</f>
        <v>802.77777777777783</v>
      </c>
      <c r="G3547" s="50">
        <f>'貼り付けシート（日射量等）'!H3544/3.6*10^3</f>
        <v>136.11111111111109</v>
      </c>
      <c r="H3547" s="91">
        <f>RADIANS('貼り付けシート（日射量等）'!I3544)</f>
        <v>0.93898713757294927</v>
      </c>
      <c r="I3547" s="91">
        <f>IF('貼り付けシート（日射量等）'!J3544&lt;0,RADIANS(360+('貼り付けシート（日射量等）'!J3544)),RADIANS('貼り付けシート（日射量等）'!J3544))</f>
        <v>1.2199851471440364</v>
      </c>
    </row>
    <row r="3548" spans="1:9">
      <c r="A3548" s="20">
        <v>41787</v>
      </c>
      <c r="B3548" s="35" t="s">
        <v>374</v>
      </c>
      <c r="C3548" s="90">
        <f t="shared" si="165"/>
        <v>633.63765450845767</v>
      </c>
      <c r="D3548" s="90">
        <f t="shared" si="166"/>
        <v>520.48891829594641</v>
      </c>
      <c r="E3548" s="90">
        <f t="shared" si="167"/>
        <v>113.14873621251131</v>
      </c>
      <c r="F3548" s="50">
        <f>'貼り付けシート（日射量等）'!G3545/3.6*10^3</f>
        <v>777.77777777777771</v>
      </c>
      <c r="G3548" s="50">
        <f>'貼り付けシート（日射量等）'!H3545/3.6*10^3</f>
        <v>116.66666666666666</v>
      </c>
      <c r="H3548" s="91">
        <f>RADIANS('貼り付けシート（日射量等）'!I3545)</f>
        <v>0.74525559060157875</v>
      </c>
      <c r="I3548" s="91">
        <f>IF('貼り付けシート（日射量等）'!J3545&lt;0,RADIANS(360+('貼り付けシート（日射量等）'!J3545)),RADIANS('貼り付けシート（日射量等）'!J3545))</f>
        <v>1.4433872913993107</v>
      </c>
    </row>
    <row r="3549" spans="1:9">
      <c r="A3549" s="20">
        <v>41787</v>
      </c>
      <c r="B3549" s="35" t="s">
        <v>375</v>
      </c>
      <c r="C3549" s="90">
        <f t="shared" si="165"/>
        <v>439.78089157490331</v>
      </c>
      <c r="D3549" s="90">
        <f t="shared" si="166"/>
        <v>348.18429559334652</v>
      </c>
      <c r="E3549" s="90">
        <f t="shared" si="167"/>
        <v>91.596595981556789</v>
      </c>
      <c r="F3549" s="50">
        <f>'貼り付けシート（日射量等）'!G3546/3.6*10^3</f>
        <v>736.11111111111109</v>
      </c>
      <c r="G3549" s="50">
        <f>'貼り付けシート（日射量等）'!H3546/3.6*10^3</f>
        <v>94.444444444444443</v>
      </c>
      <c r="H3549" s="91">
        <f>RADIANS('貼り付けシート（日射量等）'!I3546)</f>
        <v>0.5445427266222308</v>
      </c>
      <c r="I3549" s="91">
        <f>IF('貼り付けシート（日射量等）'!J3546&lt;0,RADIANS(360+('貼り付けシート（日射量等）'!J3546)),RADIANS('貼り付けシート（日射量等）'!J3546))</f>
        <v>1.6179202165987436</v>
      </c>
    </row>
    <row r="3550" spans="1:9">
      <c r="A3550" s="20">
        <v>41787</v>
      </c>
      <c r="B3550" s="35" t="s">
        <v>376</v>
      </c>
      <c r="C3550" s="90">
        <f t="shared" si="165"/>
        <v>229.05684918631971</v>
      </c>
      <c r="D3550" s="90">
        <f t="shared" si="166"/>
        <v>156.31837590684816</v>
      </c>
      <c r="E3550" s="90">
        <f t="shared" si="167"/>
        <v>72.738473279471563</v>
      </c>
      <c r="F3550" s="50">
        <f>'貼り付けシート（日射量等）'!G3547/3.6*10^3</f>
        <v>613.8888888888888</v>
      </c>
      <c r="G3550" s="50">
        <f>'貼り付けシート（日射量等）'!H3547/3.6*10^3</f>
        <v>75</v>
      </c>
      <c r="H3550" s="91">
        <f>RADIANS('貼り付けシート（日射量等）'!I3547)</f>
        <v>0.34732052114687156</v>
      </c>
      <c r="I3550" s="91">
        <f>IF('貼り付けシート（日射量等）'!J3547&lt;0,RADIANS(360+('貼り付けシート（日射量等）'!J3547)),RADIANS('貼り付けシート（日射量等）'!J3547))</f>
        <v>1.7749998492782333</v>
      </c>
    </row>
    <row r="3551" spans="1:9">
      <c r="A3551" s="20">
        <v>41787</v>
      </c>
      <c r="B3551" s="35" t="s">
        <v>377</v>
      </c>
      <c r="C3551" s="90">
        <f t="shared" si="165"/>
        <v>50.434424267300706</v>
      </c>
      <c r="D3551" s="90">
        <f t="shared" si="166"/>
        <v>4.6361262765223117</v>
      </c>
      <c r="E3551" s="90">
        <f t="shared" si="167"/>
        <v>45.798297990778394</v>
      </c>
      <c r="F3551" s="50">
        <f>'貼り付けシート（日射量等）'!G3548/3.6*10^3</f>
        <v>175</v>
      </c>
      <c r="G3551" s="50">
        <f>'貼り付けシート（日射量等）'!H3548/3.6*10^3</f>
        <v>47.222222222222221</v>
      </c>
      <c r="H3551" s="91">
        <f>RADIANS('貼り付けシート（日射量等）'!I3548)</f>
        <v>0.15533430342749532</v>
      </c>
      <c r="I3551" s="91">
        <f>IF('貼り付けシート（日射量等）'!J3548&lt;0,RADIANS(360+('貼り付けシート（日射量等）'!J3548)),RADIANS('貼り付けシート（日射量等）'!J3548))</f>
        <v>1.9303341527057283</v>
      </c>
    </row>
    <row r="3552" spans="1:9">
      <c r="A3552" s="20">
        <v>41787</v>
      </c>
      <c r="B3552" s="35" t="s">
        <v>378</v>
      </c>
      <c r="C3552" s="90">
        <f t="shared" si="165"/>
        <v>6.3380910114210476</v>
      </c>
      <c r="D3552" s="90">
        <f t="shared" si="166"/>
        <v>0.95005595368241302</v>
      </c>
      <c r="E3552" s="90">
        <f t="shared" si="167"/>
        <v>5.3880350577386347</v>
      </c>
      <c r="F3552" s="50">
        <f>'貼り付けシート（日射量等）'!G3549/3.6*10^3</f>
        <v>2.7777777777777777</v>
      </c>
      <c r="G3552" s="50">
        <f>'貼り付けシート（日射量等）'!H3549/3.6*10^3</f>
        <v>5.5555555555555554</v>
      </c>
      <c r="H3552" s="91">
        <f>RADIANS('貼り付けシート（日射量等）'!I3549)</f>
        <v>0</v>
      </c>
      <c r="I3552" s="91">
        <f>IF('貼り付けシート（日射量等）'!J3549&lt;0,RADIANS(360+('貼り付けシート（日射量等）'!J3549)),RADIANS('貼り付けシート（日射量等）'!J3549))</f>
        <v>0</v>
      </c>
    </row>
    <row r="3553" spans="1:9">
      <c r="A3553" s="20">
        <v>41787</v>
      </c>
      <c r="B3553" s="35" t="s">
        <v>379</v>
      </c>
      <c r="C3553" s="90">
        <f t="shared" si="165"/>
        <v>0</v>
      </c>
      <c r="D3553" s="90">
        <f t="shared" si="166"/>
        <v>0</v>
      </c>
      <c r="E3553" s="90">
        <f t="shared" si="167"/>
        <v>0</v>
      </c>
      <c r="F3553" s="50">
        <f>'貼り付けシート（日射量等）'!G3550/3.6*10^3</f>
        <v>0</v>
      </c>
      <c r="G3553" s="50">
        <f>'貼り付けシート（日射量等）'!H3550/3.6*10^3</f>
        <v>0</v>
      </c>
      <c r="H3553" s="91">
        <f>RADIANS('貼り付けシート（日射量等）'!I3550)</f>
        <v>0</v>
      </c>
      <c r="I3553" s="91">
        <f>IF('貼り付けシート（日射量等）'!J3550&lt;0,RADIANS(360+('貼り付けシート（日射量等）'!J3550)),RADIANS('貼り付けシート（日射量等）'!J3550))</f>
        <v>0</v>
      </c>
    </row>
    <row r="3554" spans="1:9">
      <c r="A3554" s="20">
        <v>41787</v>
      </c>
      <c r="B3554" s="35" t="s">
        <v>380</v>
      </c>
      <c r="C3554" s="90">
        <f t="shared" si="165"/>
        <v>0</v>
      </c>
      <c r="D3554" s="90">
        <f t="shared" si="166"/>
        <v>0</v>
      </c>
      <c r="E3554" s="90">
        <f t="shared" si="167"/>
        <v>0</v>
      </c>
      <c r="F3554" s="50">
        <f>'貼り付けシート（日射量等）'!G3551/3.6*10^3</f>
        <v>0</v>
      </c>
      <c r="G3554" s="50">
        <f>'貼り付けシート（日射量等）'!H3551/3.6*10^3</f>
        <v>0</v>
      </c>
      <c r="H3554" s="91">
        <f>RADIANS('貼り付けシート（日射量等）'!I3551)</f>
        <v>0</v>
      </c>
      <c r="I3554" s="91">
        <f>IF('貼り付けシート（日射量等）'!J3551&lt;0,RADIANS(360+('貼り付けシート（日射量等）'!J3551)),RADIANS('貼り付けシート（日射量等）'!J3551))</f>
        <v>0</v>
      </c>
    </row>
    <row r="3555" spans="1:9">
      <c r="A3555" s="20">
        <v>41787</v>
      </c>
      <c r="B3555" s="35" t="s">
        <v>381</v>
      </c>
      <c r="C3555" s="90">
        <f t="shared" si="165"/>
        <v>0</v>
      </c>
      <c r="D3555" s="90">
        <f t="shared" si="166"/>
        <v>0</v>
      </c>
      <c r="E3555" s="90">
        <f t="shared" si="167"/>
        <v>0</v>
      </c>
      <c r="F3555" s="50">
        <f>'貼り付けシート（日射量等）'!G3552/3.6*10^3</f>
        <v>0</v>
      </c>
      <c r="G3555" s="50">
        <f>'貼り付けシート（日射量等）'!H3552/3.6*10^3</f>
        <v>0</v>
      </c>
      <c r="H3555" s="91">
        <f>RADIANS('貼り付けシート（日射量等）'!I3552)</f>
        <v>0</v>
      </c>
      <c r="I3555" s="91">
        <f>IF('貼り付けシート（日射量等）'!J3552&lt;0,RADIANS(360+('貼り付けシート（日射量等）'!J3552)),RADIANS('貼り付けシート（日射量等）'!J3552))</f>
        <v>0</v>
      </c>
    </row>
    <row r="3556" spans="1:9">
      <c r="A3556" s="20">
        <v>41787</v>
      </c>
      <c r="B3556" s="35" t="s">
        <v>382</v>
      </c>
      <c r="C3556" s="90">
        <f t="shared" si="165"/>
        <v>0</v>
      </c>
      <c r="D3556" s="90">
        <f t="shared" si="166"/>
        <v>0</v>
      </c>
      <c r="E3556" s="90">
        <f t="shared" si="167"/>
        <v>0</v>
      </c>
      <c r="F3556" s="50">
        <f>'貼り付けシート（日射量等）'!G3553/3.6*10^3</f>
        <v>0</v>
      </c>
      <c r="G3556" s="50">
        <f>'貼り付けシート（日射量等）'!H3553/3.6*10^3</f>
        <v>0</v>
      </c>
      <c r="H3556" s="91">
        <f>RADIANS('貼り付けシート（日射量等）'!I3553)</f>
        <v>0</v>
      </c>
      <c r="I3556" s="91">
        <f>IF('貼り付けシート（日射量等）'!J3553&lt;0,RADIANS(360+('貼り付けシート（日射量等）'!J3553)),RADIANS('貼り付けシート（日射量等）'!J3553))</f>
        <v>0</v>
      </c>
    </row>
    <row r="3557" spans="1:9">
      <c r="A3557" s="20">
        <v>41787</v>
      </c>
      <c r="B3557" s="35" t="s">
        <v>383</v>
      </c>
      <c r="C3557" s="90">
        <f t="shared" si="165"/>
        <v>0</v>
      </c>
      <c r="D3557" s="90">
        <f t="shared" si="166"/>
        <v>0</v>
      </c>
      <c r="E3557" s="90">
        <f t="shared" si="167"/>
        <v>0</v>
      </c>
      <c r="F3557" s="50">
        <f>'貼り付けシート（日射量等）'!G3554/3.6*10^3</f>
        <v>0</v>
      </c>
      <c r="G3557" s="50">
        <f>'貼り付けシート（日射量等）'!H3554/3.6*10^3</f>
        <v>0</v>
      </c>
      <c r="H3557" s="91">
        <f>RADIANS('貼り付けシート（日射量等）'!I3554)</f>
        <v>0</v>
      </c>
      <c r="I3557" s="91">
        <f>IF('貼り付けシート（日射量等）'!J3554&lt;0,RADIANS(360+('貼り付けシート（日射量等）'!J3554)),RADIANS('貼り付けシート（日射量等）'!J3554))</f>
        <v>0</v>
      </c>
    </row>
    <row r="3558" spans="1:9">
      <c r="A3558" s="20">
        <v>41788</v>
      </c>
      <c r="B3558" s="35" t="s">
        <v>360</v>
      </c>
      <c r="C3558" s="90">
        <f t="shared" si="165"/>
        <v>0</v>
      </c>
      <c r="D3558" s="90">
        <f t="shared" si="166"/>
        <v>0</v>
      </c>
      <c r="E3558" s="90">
        <f t="shared" si="167"/>
        <v>0</v>
      </c>
      <c r="F3558" s="50">
        <f>'貼り付けシート（日射量等）'!G3555/3.6*10^3</f>
        <v>0</v>
      </c>
      <c r="G3558" s="50">
        <f>'貼り付けシート（日射量等）'!H3555/3.6*10^3</f>
        <v>0</v>
      </c>
      <c r="H3558" s="91">
        <f>RADIANS('貼り付けシート（日射量等）'!I3555)</f>
        <v>0</v>
      </c>
      <c r="I3558" s="91">
        <f>IF('貼り付けシート（日射量等）'!J3555&lt;0,RADIANS(360+('貼り付けシート（日射量等）'!J3555)),RADIANS('貼り付けシート（日射量等）'!J3555))</f>
        <v>0</v>
      </c>
    </row>
    <row r="3559" spans="1:9">
      <c r="A3559" s="20">
        <v>41788</v>
      </c>
      <c r="B3559" s="35" t="s">
        <v>361</v>
      </c>
      <c r="C3559" s="90">
        <f t="shared" si="165"/>
        <v>0</v>
      </c>
      <c r="D3559" s="90">
        <f t="shared" si="166"/>
        <v>0</v>
      </c>
      <c r="E3559" s="90">
        <f t="shared" si="167"/>
        <v>0</v>
      </c>
      <c r="F3559" s="50">
        <f>'貼り付けシート（日射量等）'!G3556/3.6*10^3</f>
        <v>0</v>
      </c>
      <c r="G3559" s="50">
        <f>'貼り付けシート（日射量等）'!H3556/3.6*10^3</f>
        <v>0</v>
      </c>
      <c r="H3559" s="91">
        <f>RADIANS('貼り付けシート（日射量等）'!I3556)</f>
        <v>0</v>
      </c>
      <c r="I3559" s="91">
        <f>IF('貼り付けシート（日射量等）'!J3556&lt;0,RADIANS(360+('貼り付けシート（日射量等）'!J3556)),RADIANS('貼り付けシート（日射量等）'!J3556))</f>
        <v>0</v>
      </c>
    </row>
    <row r="3560" spans="1:9">
      <c r="A3560" s="20">
        <v>41788</v>
      </c>
      <c r="B3560" s="35" t="s">
        <v>362</v>
      </c>
      <c r="C3560" s="90">
        <f t="shared" si="165"/>
        <v>0</v>
      </c>
      <c r="D3560" s="90">
        <f t="shared" si="166"/>
        <v>0</v>
      </c>
      <c r="E3560" s="90">
        <f t="shared" si="167"/>
        <v>0</v>
      </c>
      <c r="F3560" s="50">
        <f>'貼り付けシート（日射量等）'!G3557/3.6*10^3</f>
        <v>0</v>
      </c>
      <c r="G3560" s="50">
        <f>'貼り付けシート（日射量等）'!H3557/3.6*10^3</f>
        <v>0</v>
      </c>
      <c r="H3560" s="91">
        <f>RADIANS('貼り付けシート（日射量等）'!I3557)</f>
        <v>0</v>
      </c>
      <c r="I3560" s="91">
        <f>IF('貼り付けシート（日射量等）'!J3557&lt;0,RADIANS(360+('貼り付けシート（日射量等）'!J3557)),RADIANS('貼り付けシート（日射量等）'!J3557))</f>
        <v>0</v>
      </c>
    </row>
    <row r="3561" spans="1:9">
      <c r="A3561" s="20">
        <v>41788</v>
      </c>
      <c r="B3561" s="35" t="s">
        <v>363</v>
      </c>
      <c r="C3561" s="90">
        <f t="shared" si="165"/>
        <v>3.6440734825517302</v>
      </c>
      <c r="D3561" s="90">
        <f t="shared" si="166"/>
        <v>0.95005595368241302</v>
      </c>
      <c r="E3561" s="90">
        <f t="shared" si="167"/>
        <v>2.6940175288693173</v>
      </c>
      <c r="F3561" s="50">
        <f>'貼り付けシート（日射量等）'!G3558/3.6*10^3</f>
        <v>2.7777777777777777</v>
      </c>
      <c r="G3561" s="50">
        <f>'貼り付けシート（日射量等）'!H3558/3.6*10^3</f>
        <v>2.7777777777777777</v>
      </c>
      <c r="H3561" s="91">
        <f>RADIANS('貼り付けシート（日射量等）'!I3558)</f>
        <v>0</v>
      </c>
      <c r="I3561" s="91">
        <f>IF('貼り付けシート（日射量等）'!J3558&lt;0,RADIANS(360+('貼り付けシート（日射量等）'!J3558)),RADIANS('貼り付けシート（日射量等）'!J3558))</f>
        <v>0</v>
      </c>
    </row>
    <row r="3562" spans="1:9">
      <c r="A3562" s="20">
        <v>41788</v>
      </c>
      <c r="B3562" s="35" t="s">
        <v>364</v>
      </c>
      <c r="C3562" s="90">
        <f t="shared" si="165"/>
        <v>37.716245404170444</v>
      </c>
      <c r="D3562" s="90">
        <f t="shared" si="166"/>
        <v>-0.62641314427708794</v>
      </c>
      <c r="E3562" s="90">
        <f t="shared" si="167"/>
        <v>37.716245404170444</v>
      </c>
      <c r="F3562" s="50">
        <f>'貼り付けシート（日射量等）'!G3559/3.6*10^3</f>
        <v>288.88888888888891</v>
      </c>
      <c r="G3562" s="50">
        <f>'貼り付けシート（日射量等）'!H3559/3.6*10^3</f>
        <v>38.888888888888893</v>
      </c>
      <c r="H3562" s="91">
        <f>RADIANS('貼り付けシート（日射量等）'!I3559)</f>
        <v>0.13264502315156904</v>
      </c>
      <c r="I3562" s="91">
        <f>IF('貼り付けシート（日射量等）'!J3559&lt;0,RADIANS(360+('貼り付けシート（日射量等）'!J3559)),RADIANS('貼り付けシート（日射量等）'!J3559))</f>
        <v>4.3301618741979313</v>
      </c>
    </row>
    <row r="3563" spans="1:9">
      <c r="A3563" s="20">
        <v>41788</v>
      </c>
      <c r="B3563" s="35" t="s">
        <v>365</v>
      </c>
      <c r="C3563" s="90">
        <f t="shared" si="165"/>
        <v>177.6837760024095</v>
      </c>
      <c r="D3563" s="90">
        <f t="shared" si="166"/>
        <v>80.699144963114108</v>
      </c>
      <c r="E3563" s="90">
        <f t="shared" si="167"/>
        <v>96.984631039295408</v>
      </c>
      <c r="F3563" s="50">
        <f>'貼り付けシート（日射量等）'!G3560/3.6*10^3</f>
        <v>358.33333333333331</v>
      </c>
      <c r="G3563" s="50">
        <f>'貼り付けシート（日射量等）'!H3560/3.6*10^3</f>
        <v>99.999999999999986</v>
      </c>
      <c r="H3563" s="91">
        <f>RADIANS('貼り付けシート（日射量等）'!I3560)</f>
        <v>0.32288591161895097</v>
      </c>
      <c r="I3563" s="91">
        <f>IF('貼り付けシート（日射量等）'!J3560&lt;0,RADIANS(360+('貼り付けシート（日射量等）'!J3560)),RADIANS('貼り付けシート（日射量等）'!J3560))</f>
        <v>4.4854961776254267</v>
      </c>
    </row>
    <row r="3564" spans="1:9">
      <c r="A3564" s="20">
        <v>41788</v>
      </c>
      <c r="B3564" s="35" t="s">
        <v>366</v>
      </c>
      <c r="C3564" s="90">
        <f t="shared" si="165"/>
        <v>393.48876428593098</v>
      </c>
      <c r="D3564" s="90">
        <f t="shared" si="166"/>
        <v>285.72806313115831</v>
      </c>
      <c r="E3564" s="90">
        <f t="shared" si="167"/>
        <v>107.76070115477269</v>
      </c>
      <c r="F3564" s="50">
        <f>'貼り付けシート（日射量等）'!G3561/3.6*10^3</f>
        <v>638.8888888888888</v>
      </c>
      <c r="G3564" s="50">
        <f>'貼り付けシート（日射量等）'!H3561/3.6*10^3</f>
        <v>111.11111111111111</v>
      </c>
      <c r="H3564" s="91">
        <f>RADIANS('貼り付けシート（日射量等）'!I3561)</f>
        <v>0.52185344634630448</v>
      </c>
      <c r="I3564" s="91">
        <f>IF('貼り付けシート（日射量等）'!J3561&lt;0,RADIANS(360+('貼り付けシート（日射量等）'!J3561)),RADIANS('貼り付けシート（日射量等）'!J3561))</f>
        <v>4.6408304810529222</v>
      </c>
    </row>
    <row r="3565" spans="1:9">
      <c r="A3565" s="20">
        <v>41788</v>
      </c>
      <c r="B3565" s="35" t="s">
        <v>367</v>
      </c>
      <c r="C3565" s="90">
        <f t="shared" si="165"/>
        <v>611.23248257659316</v>
      </c>
      <c r="D3565" s="90">
        <f t="shared" si="166"/>
        <v>500.77776389295116</v>
      </c>
      <c r="E3565" s="90">
        <f t="shared" si="167"/>
        <v>110.45471868364199</v>
      </c>
      <c r="F3565" s="50">
        <f>'貼り付けシート（日射量等）'!G3562/3.6*10^3</f>
        <v>775</v>
      </c>
      <c r="G3565" s="50">
        <f>'貼り付けシート（日射量等）'!H3562/3.6*10^3</f>
        <v>113.88888888888887</v>
      </c>
      <c r="H3565" s="91">
        <f>RADIANS('貼り付けシート（日射量等）'!I3562)</f>
        <v>0.72082098107365811</v>
      </c>
      <c r="I3565" s="91">
        <f>IF('貼り付けシート（日射量等）'!J3562&lt;0,RADIANS(360+('貼り付けシート（日射量等）'!J3562)),RADIANS('貼り付けシート（日射量等）'!J3562))</f>
        <v>4.8136180770003607</v>
      </c>
    </row>
    <row r="3566" spans="1:9">
      <c r="A3566" s="20">
        <v>41788</v>
      </c>
      <c r="B3566" s="35" t="s">
        <v>368</v>
      </c>
      <c r="C3566" s="90">
        <f t="shared" si="165"/>
        <v>775.38633956705098</v>
      </c>
      <c r="D3566" s="90">
        <f t="shared" si="166"/>
        <v>643.37948065245439</v>
      </c>
      <c r="E3566" s="90">
        <f t="shared" si="167"/>
        <v>132.00685891459653</v>
      </c>
      <c r="F3566" s="50">
        <f>'貼り付けシート（日射量等）'!G3563/3.6*10^3</f>
        <v>794.44444444444434</v>
      </c>
      <c r="G3566" s="50">
        <f>'貼り付けシート（日射量等）'!H3563/3.6*10^3</f>
        <v>136.11111111111109</v>
      </c>
      <c r="H3566" s="91">
        <f>RADIANS('貼り付けシート（日射量等）'!I3563)</f>
        <v>0.91629785729702307</v>
      </c>
      <c r="I3566" s="91">
        <f>IF('貼り付けシート（日射量等）'!J3563&lt;0,RADIANS(360+('貼り付けシート（日射量等）'!J3563)),RADIANS('貼り付けシート（日射量等）'!J3563))</f>
        <v>5.026548245743669</v>
      </c>
    </row>
    <row r="3567" spans="1:9">
      <c r="A3567" s="20">
        <v>41788</v>
      </c>
      <c r="B3567" s="35" t="s">
        <v>369</v>
      </c>
      <c r="C3567" s="90">
        <f t="shared" si="165"/>
        <v>892.94236739350742</v>
      </c>
      <c r="D3567" s="90">
        <f t="shared" si="166"/>
        <v>739.38336824795635</v>
      </c>
      <c r="E3567" s="90">
        <f t="shared" si="167"/>
        <v>153.55899914555107</v>
      </c>
      <c r="F3567" s="50">
        <f>'貼り付けシート（日射量等）'!G3564/3.6*10^3</f>
        <v>797.22222222222229</v>
      </c>
      <c r="G3567" s="50">
        <f>'貼り付けシート（日射量等）'!H3564/3.6*10^3</f>
        <v>158.33333333333331</v>
      </c>
      <c r="H3567" s="91">
        <f>RADIANS('貼り付けシート（日射量等）'!I3564)</f>
        <v>1.0960667702524389</v>
      </c>
      <c r="I3567" s="91">
        <f>IF('貼り付けシート（日射量等）'!J3564&lt;0,RADIANS(360+('貼り付けシート（日射量等）'!J3564)),RADIANS('貼り付けシート（日射量等）'!J3564))</f>
        <v>5.3389621818506541</v>
      </c>
    </row>
    <row r="3568" spans="1:9">
      <c r="A3568" s="20">
        <v>41788</v>
      </c>
      <c r="B3568" s="35" t="s">
        <v>370</v>
      </c>
      <c r="C3568" s="90">
        <f t="shared" si="165"/>
        <v>956.4137614708734</v>
      </c>
      <c r="D3568" s="90">
        <f t="shared" si="166"/>
        <v>792.07869220984503</v>
      </c>
      <c r="E3568" s="90">
        <f t="shared" si="167"/>
        <v>164.33506926102834</v>
      </c>
      <c r="F3568" s="50">
        <f>'貼り付けシート（日射量等）'!G3565/3.6*10^3</f>
        <v>799.99999999999989</v>
      </c>
      <c r="G3568" s="50">
        <f>'貼り付けシート（日射量等）'!H3565/3.6*10^3</f>
        <v>169.44444444444443</v>
      </c>
      <c r="H3568" s="91">
        <f>RADIANS('貼り付けシート（日射量等）'!I3565)</f>
        <v>1.2234758056480248</v>
      </c>
      <c r="I3568" s="91">
        <f>IF('貼り付けシート（日射量等）'!J3565&lt;0,RADIANS(360+('貼り付けシート（日射量等）'!J3565)),RADIANS('貼り付けシート（日射量等）'!J3565))</f>
        <v>5.8677969452049359</v>
      </c>
    </row>
    <row r="3569" spans="1:9">
      <c r="A3569" s="20">
        <v>41788</v>
      </c>
      <c r="B3569" s="35" t="s">
        <v>371</v>
      </c>
      <c r="C3569" s="90">
        <f t="shared" si="165"/>
        <v>959.55185003875499</v>
      </c>
      <c r="D3569" s="90">
        <f t="shared" si="166"/>
        <v>795.21678077772663</v>
      </c>
      <c r="E3569" s="90">
        <f t="shared" si="167"/>
        <v>164.33506926102834</v>
      </c>
      <c r="F3569" s="50">
        <f>'貼り付けシート（日射量等）'!G3566/3.6*10^3</f>
        <v>799.99999999999989</v>
      </c>
      <c r="G3569" s="50">
        <f>'貼り付けシート（日射量等）'!H3566/3.6*10^3</f>
        <v>169.44444444444443</v>
      </c>
      <c r="H3569" s="91">
        <f>RADIANS('貼り付けシート（日射量等）'!I3566)</f>
        <v>1.233947781159991</v>
      </c>
      <c r="I3569" s="91">
        <f>IF('貼り付けシート（日射量等）'!J3566&lt;0,RADIANS(360+('貼り付けシート（日射量等）'!J3566)),RADIANS('貼り付けシート（日射量等）'!J3566))</f>
        <v>0.3246312408709453</v>
      </c>
    </row>
    <row r="3570" spans="1:9">
      <c r="A3570" s="20">
        <v>41788</v>
      </c>
      <c r="B3570" s="35" t="s">
        <v>372</v>
      </c>
      <c r="C3570" s="90">
        <f t="shared" si="165"/>
        <v>907.32337902471124</v>
      </c>
      <c r="D3570" s="90">
        <f t="shared" si="166"/>
        <v>753.76437987916017</v>
      </c>
      <c r="E3570" s="90">
        <f t="shared" si="167"/>
        <v>153.55899914555107</v>
      </c>
      <c r="F3570" s="50">
        <f>'貼り付けシート（日射量等）'!G3567/3.6*10^3</f>
        <v>802.77777777777783</v>
      </c>
      <c r="G3570" s="50">
        <f>'貼り付けシート（日射量等）'!H3567/3.6*10^3</f>
        <v>158.33333333333331</v>
      </c>
      <c r="H3570" s="91">
        <f>RADIANS('貼り付けシート（日射量等）'!I3567)</f>
        <v>1.1170107212763709</v>
      </c>
      <c r="I3570" s="91">
        <f>IF('貼り付けシート（日射量等）'!J3567&lt;0,RADIANS(360+('貼り付けシート（日射量等）'!J3567)),RADIANS('貼り付けシート（日射量等）'!J3567))</f>
        <v>0.89011791851710809</v>
      </c>
    </row>
    <row r="3571" spans="1:9">
      <c r="A3571" s="20">
        <v>41788</v>
      </c>
      <c r="B3571" s="35" t="s">
        <v>373</v>
      </c>
      <c r="C3571" s="90">
        <f t="shared" si="165"/>
        <v>790.48003575588791</v>
      </c>
      <c r="D3571" s="90">
        <f t="shared" si="166"/>
        <v>653.08514178355267</v>
      </c>
      <c r="E3571" s="90">
        <f t="shared" si="167"/>
        <v>137.39489397233518</v>
      </c>
      <c r="F3571" s="50">
        <f>'貼り付けシート（日射量等）'!G3568/3.6*10^3</f>
        <v>788.88888888888891</v>
      </c>
      <c r="G3571" s="50">
        <f>'貼り付けシート（日射量等）'!H3568/3.6*10^3</f>
        <v>141.66666666666666</v>
      </c>
      <c r="H3571" s="91">
        <f>RADIANS('貼り付けシート（日射量等）'!I3568)</f>
        <v>0.9407324668249436</v>
      </c>
      <c r="I3571" s="91">
        <f>IF('貼り付けシート（日射量等）'!J3568&lt;0,RADIANS(360+('貼り付けシート（日射量等）'!J3568)),RADIANS('貼り付けシート（日射量等）'!J3568))</f>
        <v>1.2234758056480248</v>
      </c>
    </row>
    <row r="3572" spans="1:9">
      <c r="A3572" s="20">
        <v>41788</v>
      </c>
      <c r="B3572" s="35" t="s">
        <v>374</v>
      </c>
      <c r="C3572" s="90">
        <f t="shared" si="165"/>
        <v>634.1963838794544</v>
      </c>
      <c r="D3572" s="90">
        <f t="shared" si="166"/>
        <v>521.04764766694313</v>
      </c>
      <c r="E3572" s="90">
        <f t="shared" si="167"/>
        <v>113.14873621251131</v>
      </c>
      <c r="F3572" s="50">
        <f>'貼り付けシート（日射量等）'!G3569/3.6*10^3</f>
        <v>777.77777777777771</v>
      </c>
      <c r="G3572" s="50">
        <f>'貼り付けシート（日射量等）'!H3569/3.6*10^3</f>
        <v>116.66666666666666</v>
      </c>
      <c r="H3572" s="91">
        <f>RADIANS('貼り付けシート（日射量等）'!I3569)</f>
        <v>0.74700091985357298</v>
      </c>
      <c r="I3572" s="91">
        <f>IF('貼り付けシート（日射量等）'!J3569&lt;0,RADIANS(360+('貼り付けシート（日射量等）'!J3569)),RADIANS('貼り付けシート（日射量等）'!J3569))</f>
        <v>1.4451326206513049</v>
      </c>
    </row>
    <row r="3573" spans="1:9">
      <c r="A3573" s="20">
        <v>41788</v>
      </c>
      <c r="B3573" s="35" t="s">
        <v>375</v>
      </c>
      <c r="C3573" s="90">
        <f t="shared" si="165"/>
        <v>439.85349769176293</v>
      </c>
      <c r="D3573" s="90">
        <f t="shared" si="166"/>
        <v>345.56288418133681</v>
      </c>
      <c r="E3573" s="90">
        <f t="shared" si="167"/>
        <v>94.290613510426098</v>
      </c>
      <c r="F3573" s="50">
        <f>'貼り付けシート（日射量等）'!G3570/3.6*10^3</f>
        <v>727.77777777777771</v>
      </c>
      <c r="G3573" s="50">
        <f>'貼り付けシート（日射量等）'!H3570/3.6*10^3</f>
        <v>97.222222222222214</v>
      </c>
      <c r="H3573" s="91">
        <f>RADIANS('貼り付けシート（日射量等）'!I3570)</f>
        <v>0.54803338512621946</v>
      </c>
      <c r="I3573" s="91">
        <f>IF('貼り付けシート（日射量等）'!J3570&lt;0,RADIANS(360+('貼り付けシート（日射量等）'!J3570)),RADIANS('貼り付けシート（日射量等）'!J3570))</f>
        <v>1.6214108751027323</v>
      </c>
    </row>
    <row r="3574" spans="1:9">
      <c r="A3574" s="20">
        <v>41788</v>
      </c>
      <c r="B3574" s="35" t="s">
        <v>376</v>
      </c>
      <c r="C3574" s="90">
        <f t="shared" si="165"/>
        <v>231.11185958116454</v>
      </c>
      <c r="D3574" s="90">
        <f t="shared" si="166"/>
        <v>158.37338630169296</v>
      </c>
      <c r="E3574" s="90">
        <f t="shared" si="167"/>
        <v>72.738473279471563</v>
      </c>
      <c r="F3574" s="50">
        <f>'貼り付けシート（日射量等）'!G3571/3.6*10^3</f>
        <v>619.44444444444446</v>
      </c>
      <c r="G3574" s="50">
        <f>'貼り付けシート（日射量等）'!H3571/3.6*10^3</f>
        <v>75</v>
      </c>
      <c r="H3574" s="91">
        <f>RADIANS('貼り付けシート（日射量等）'!I3571)</f>
        <v>0.3490658503988659</v>
      </c>
      <c r="I3574" s="91">
        <f>IF('貼り付けシート（日射量等）'!J3571&lt;0,RADIANS(360+('貼り付けシート（日射量等）'!J3571)),RADIANS('貼り付けシート（日射量等）'!J3571))</f>
        <v>1.7767451785302275</v>
      </c>
    </row>
    <row r="3575" spans="1:9">
      <c r="A3575" s="20">
        <v>41788</v>
      </c>
      <c r="B3575" s="35" t="s">
        <v>377</v>
      </c>
      <c r="C3575" s="90">
        <f t="shared" si="165"/>
        <v>50.090576677522307</v>
      </c>
      <c r="D3575" s="90">
        <f t="shared" si="166"/>
        <v>4.2922786867439147</v>
      </c>
      <c r="E3575" s="90">
        <f t="shared" si="167"/>
        <v>45.798297990778394</v>
      </c>
      <c r="F3575" s="50">
        <f>'貼り付けシート（日射量等）'!G3572/3.6*10^3</f>
        <v>155.55555555555557</v>
      </c>
      <c r="G3575" s="50">
        <f>'貼り付けシート（日射量等）'!H3572/3.6*10^3</f>
        <v>47.222222222222221</v>
      </c>
      <c r="H3575" s="91">
        <f>RADIANS('貼り付けシート（日射量等）'!I3572)</f>
        <v>0.15707963267948966</v>
      </c>
      <c r="I3575" s="91">
        <f>IF('貼り付けシート（日射量等）'!J3572&lt;0,RADIANS(360+('貼り付けシート（日射量等）'!J3572)),RADIANS('貼り付けシート（日射量等）'!J3572))</f>
        <v>1.9320794819577229</v>
      </c>
    </row>
    <row r="3576" spans="1:9">
      <c r="A3576" s="20">
        <v>41788</v>
      </c>
      <c r="B3576" s="35" t="s">
        <v>378</v>
      </c>
      <c r="C3576" s="90">
        <f t="shared" si="165"/>
        <v>7.2881469651034605</v>
      </c>
      <c r="D3576" s="90">
        <f t="shared" si="166"/>
        <v>1.900111907364826</v>
      </c>
      <c r="E3576" s="90">
        <f t="shared" si="167"/>
        <v>5.3880350577386347</v>
      </c>
      <c r="F3576" s="50">
        <f>'貼り付けシート（日射量等）'!G3573/3.6*10^3</f>
        <v>5.5555555555555554</v>
      </c>
      <c r="G3576" s="50">
        <f>'貼り付けシート（日射量等）'!H3573/3.6*10^3</f>
        <v>5.5555555555555554</v>
      </c>
      <c r="H3576" s="91">
        <f>RADIANS('貼り付けシート（日射量等）'!I3573)</f>
        <v>0</v>
      </c>
      <c r="I3576" s="91">
        <f>IF('貼り付けシート（日射量等）'!J3573&lt;0,RADIANS(360+('貼り付けシート（日射量等）'!J3573)),RADIANS('貼り付けシート（日射量等）'!J3573))</f>
        <v>0</v>
      </c>
    </row>
    <row r="3577" spans="1:9">
      <c r="A3577" s="20">
        <v>41788</v>
      </c>
      <c r="B3577" s="35" t="s">
        <v>379</v>
      </c>
      <c r="C3577" s="90">
        <f t="shared" si="165"/>
        <v>0</v>
      </c>
      <c r="D3577" s="90">
        <f t="shared" si="166"/>
        <v>0</v>
      </c>
      <c r="E3577" s="90">
        <f t="shared" si="167"/>
        <v>0</v>
      </c>
      <c r="F3577" s="50">
        <f>'貼り付けシート（日射量等）'!G3574/3.6*10^3</f>
        <v>0</v>
      </c>
      <c r="G3577" s="50">
        <f>'貼り付けシート（日射量等）'!H3574/3.6*10^3</f>
        <v>0</v>
      </c>
      <c r="H3577" s="91">
        <f>RADIANS('貼り付けシート（日射量等）'!I3574)</f>
        <v>0</v>
      </c>
      <c r="I3577" s="91">
        <f>IF('貼り付けシート（日射量等）'!J3574&lt;0,RADIANS(360+('貼り付けシート（日射量等）'!J3574)),RADIANS('貼り付けシート（日射量等）'!J3574))</f>
        <v>0</v>
      </c>
    </row>
    <row r="3578" spans="1:9">
      <c r="A3578" s="20">
        <v>41788</v>
      </c>
      <c r="B3578" s="35" t="s">
        <v>380</v>
      </c>
      <c r="C3578" s="90">
        <f t="shared" si="165"/>
        <v>0</v>
      </c>
      <c r="D3578" s="90">
        <f t="shared" si="166"/>
        <v>0</v>
      </c>
      <c r="E3578" s="90">
        <f t="shared" si="167"/>
        <v>0</v>
      </c>
      <c r="F3578" s="50">
        <f>'貼り付けシート（日射量等）'!G3575/3.6*10^3</f>
        <v>0</v>
      </c>
      <c r="G3578" s="50">
        <f>'貼り付けシート（日射量等）'!H3575/3.6*10^3</f>
        <v>0</v>
      </c>
      <c r="H3578" s="91">
        <f>RADIANS('貼り付けシート（日射量等）'!I3575)</f>
        <v>0</v>
      </c>
      <c r="I3578" s="91">
        <f>IF('貼り付けシート（日射量等）'!J3575&lt;0,RADIANS(360+('貼り付けシート（日射量等）'!J3575)),RADIANS('貼り付けシート（日射量等）'!J3575))</f>
        <v>0</v>
      </c>
    </row>
    <row r="3579" spans="1:9">
      <c r="A3579" s="20">
        <v>41788</v>
      </c>
      <c r="B3579" s="35" t="s">
        <v>381</v>
      </c>
      <c r="C3579" s="90">
        <f t="shared" si="165"/>
        <v>0</v>
      </c>
      <c r="D3579" s="90">
        <f t="shared" si="166"/>
        <v>0</v>
      </c>
      <c r="E3579" s="90">
        <f t="shared" si="167"/>
        <v>0</v>
      </c>
      <c r="F3579" s="50">
        <f>'貼り付けシート（日射量等）'!G3576/3.6*10^3</f>
        <v>0</v>
      </c>
      <c r="G3579" s="50">
        <f>'貼り付けシート（日射量等）'!H3576/3.6*10^3</f>
        <v>0</v>
      </c>
      <c r="H3579" s="91">
        <f>RADIANS('貼り付けシート（日射量等）'!I3576)</f>
        <v>0</v>
      </c>
      <c r="I3579" s="91">
        <f>IF('貼り付けシート（日射量等）'!J3576&lt;0,RADIANS(360+('貼り付けシート（日射量等）'!J3576)),RADIANS('貼り付けシート（日射量等）'!J3576))</f>
        <v>0</v>
      </c>
    </row>
    <row r="3580" spans="1:9">
      <c r="A3580" s="20">
        <v>41788</v>
      </c>
      <c r="B3580" s="35" t="s">
        <v>382</v>
      </c>
      <c r="C3580" s="90">
        <f t="shared" si="165"/>
        <v>0</v>
      </c>
      <c r="D3580" s="90">
        <f t="shared" si="166"/>
        <v>0</v>
      </c>
      <c r="E3580" s="90">
        <f t="shared" si="167"/>
        <v>0</v>
      </c>
      <c r="F3580" s="50">
        <f>'貼り付けシート（日射量等）'!G3577/3.6*10^3</f>
        <v>0</v>
      </c>
      <c r="G3580" s="50">
        <f>'貼り付けシート（日射量等）'!H3577/3.6*10^3</f>
        <v>0</v>
      </c>
      <c r="H3580" s="91">
        <f>RADIANS('貼り付けシート（日射量等）'!I3577)</f>
        <v>0</v>
      </c>
      <c r="I3580" s="91">
        <f>IF('貼り付けシート（日射量等）'!J3577&lt;0,RADIANS(360+('貼り付けシート（日射量等）'!J3577)),RADIANS('貼り付けシート（日射量等）'!J3577))</f>
        <v>0</v>
      </c>
    </row>
    <row r="3581" spans="1:9">
      <c r="A3581" s="20">
        <v>41788</v>
      </c>
      <c r="B3581" s="35" t="s">
        <v>383</v>
      </c>
      <c r="C3581" s="90">
        <f t="shared" si="165"/>
        <v>0</v>
      </c>
      <c r="D3581" s="90">
        <f t="shared" si="166"/>
        <v>0</v>
      </c>
      <c r="E3581" s="90">
        <f t="shared" si="167"/>
        <v>0</v>
      </c>
      <c r="F3581" s="50">
        <f>'貼り付けシート（日射量等）'!G3578/3.6*10^3</f>
        <v>0</v>
      </c>
      <c r="G3581" s="50">
        <f>'貼り付けシート（日射量等）'!H3578/3.6*10^3</f>
        <v>0</v>
      </c>
      <c r="H3581" s="91">
        <f>RADIANS('貼り付けシート（日射量等）'!I3578)</f>
        <v>0</v>
      </c>
      <c r="I3581" s="91">
        <f>IF('貼り付けシート（日射量等）'!J3578&lt;0,RADIANS(360+('貼り付けシート（日射量等）'!J3578)),RADIANS('貼り付けシート（日射量等）'!J3578))</f>
        <v>0</v>
      </c>
    </row>
    <row r="3582" spans="1:9">
      <c r="A3582" s="20">
        <v>41789</v>
      </c>
      <c r="B3582" s="35" t="s">
        <v>360</v>
      </c>
      <c r="C3582" s="90">
        <f t="shared" si="165"/>
        <v>0</v>
      </c>
      <c r="D3582" s="90">
        <f t="shared" si="166"/>
        <v>0</v>
      </c>
      <c r="E3582" s="90">
        <f t="shared" si="167"/>
        <v>0</v>
      </c>
      <c r="F3582" s="50">
        <f>'貼り付けシート（日射量等）'!G3579/3.6*10^3</f>
        <v>0</v>
      </c>
      <c r="G3582" s="50">
        <f>'貼り付けシート（日射量等）'!H3579/3.6*10^3</f>
        <v>0</v>
      </c>
      <c r="H3582" s="91">
        <f>RADIANS('貼り付けシート（日射量等）'!I3579)</f>
        <v>0</v>
      </c>
      <c r="I3582" s="91">
        <f>IF('貼り付けシート（日射量等）'!J3579&lt;0,RADIANS(360+('貼り付けシート（日射量等）'!J3579)),RADIANS('貼り付けシート（日射量等）'!J3579))</f>
        <v>0</v>
      </c>
    </row>
    <row r="3583" spans="1:9">
      <c r="A3583" s="20">
        <v>41789</v>
      </c>
      <c r="B3583" s="35" t="s">
        <v>361</v>
      </c>
      <c r="C3583" s="90">
        <f t="shared" si="165"/>
        <v>0</v>
      </c>
      <c r="D3583" s="90">
        <f t="shared" si="166"/>
        <v>0</v>
      </c>
      <c r="E3583" s="90">
        <f t="shared" si="167"/>
        <v>0</v>
      </c>
      <c r="F3583" s="50">
        <f>'貼り付けシート（日射量等）'!G3580/3.6*10^3</f>
        <v>0</v>
      </c>
      <c r="G3583" s="50">
        <f>'貼り付けシート（日射量等）'!H3580/3.6*10^3</f>
        <v>0</v>
      </c>
      <c r="H3583" s="91">
        <f>RADIANS('貼り付けシート（日射量等）'!I3580)</f>
        <v>0</v>
      </c>
      <c r="I3583" s="91">
        <f>IF('貼り付けシート（日射量等）'!J3580&lt;0,RADIANS(360+('貼り付けシート（日射量等）'!J3580)),RADIANS('貼り付けシート（日射量等）'!J3580))</f>
        <v>0</v>
      </c>
    </row>
    <row r="3584" spans="1:9">
      <c r="A3584" s="20">
        <v>41789</v>
      </c>
      <c r="B3584" s="35" t="s">
        <v>362</v>
      </c>
      <c r="C3584" s="90">
        <f t="shared" si="165"/>
        <v>0</v>
      </c>
      <c r="D3584" s="90">
        <f t="shared" si="166"/>
        <v>0</v>
      </c>
      <c r="E3584" s="90">
        <f t="shared" si="167"/>
        <v>0</v>
      </c>
      <c r="F3584" s="50">
        <f>'貼り付けシート（日射量等）'!G3581/3.6*10^3</f>
        <v>0</v>
      </c>
      <c r="G3584" s="50">
        <f>'貼り付けシート（日射量等）'!H3581/3.6*10^3</f>
        <v>0</v>
      </c>
      <c r="H3584" s="91">
        <f>RADIANS('貼り付けシート（日射量等）'!I3581)</f>
        <v>0</v>
      </c>
      <c r="I3584" s="91">
        <f>IF('貼り付けシート（日射量等）'!J3581&lt;0,RADIANS(360+('貼り付けシート（日射量等）'!J3581)),RADIANS('貼り付けシート（日射量等）'!J3581))</f>
        <v>0</v>
      </c>
    </row>
    <row r="3585" spans="1:9">
      <c r="A3585" s="20">
        <v>41789</v>
      </c>
      <c r="B3585" s="35" t="s">
        <v>363</v>
      </c>
      <c r="C3585" s="90">
        <f t="shared" si="165"/>
        <v>3.6440734825517302</v>
      </c>
      <c r="D3585" s="90">
        <f t="shared" si="166"/>
        <v>0.95005595368241302</v>
      </c>
      <c r="E3585" s="90">
        <f t="shared" si="167"/>
        <v>2.6940175288693173</v>
      </c>
      <c r="F3585" s="50">
        <f>'貼り付けシート（日射量等）'!G3582/3.6*10^3</f>
        <v>2.7777777777777777</v>
      </c>
      <c r="G3585" s="50">
        <f>'貼り付けシート（日射量等）'!H3582/3.6*10^3</f>
        <v>2.7777777777777777</v>
      </c>
      <c r="H3585" s="91">
        <f>RADIANS('貼り付けシート（日射量等）'!I3582)</f>
        <v>0</v>
      </c>
      <c r="I3585" s="91">
        <f>IF('貼り付けシート（日射量等）'!J3582&lt;0,RADIANS(360+('貼り付けシート（日射量等）'!J3582)),RADIANS('貼り付けシート（日射量等）'!J3582))</f>
        <v>0</v>
      </c>
    </row>
    <row r="3586" spans="1:9">
      <c r="A3586" s="20">
        <v>41789</v>
      </c>
      <c r="B3586" s="35" t="s">
        <v>364</v>
      </c>
      <c r="C3586" s="90">
        <f t="shared" si="165"/>
        <v>35.022227875301127</v>
      </c>
      <c r="D3586" s="90">
        <f t="shared" si="166"/>
        <v>-7.3743856676573391E-2</v>
      </c>
      <c r="E3586" s="90">
        <f t="shared" si="167"/>
        <v>35.022227875301127</v>
      </c>
      <c r="F3586" s="50">
        <f>'貼り付けシート（日射量等）'!G3583/3.6*10^3</f>
        <v>69.444444444444443</v>
      </c>
      <c r="G3586" s="50">
        <f>'貼り付けシート（日射量等）'!H3583/3.6*10^3</f>
        <v>36.111111111111114</v>
      </c>
      <c r="H3586" s="91">
        <f>RADIANS('貼り付けシート（日射量等）'!I3583)</f>
        <v>0.13439035240356337</v>
      </c>
      <c r="I3586" s="91">
        <f>IF('貼り付けシート（日射量等）'!J3583&lt;0,RADIANS(360+('貼り付けシート（日射量等）'!J3583)),RADIANS('貼り付けシート（日射量等）'!J3583))</f>
        <v>4.3284165449459371</v>
      </c>
    </row>
    <row r="3587" spans="1:9">
      <c r="A3587" s="20">
        <v>41789</v>
      </c>
      <c r="B3587" s="35" t="s">
        <v>365</v>
      </c>
      <c r="C3587" s="90">
        <f t="shared" si="165"/>
        <v>141.51861281359442</v>
      </c>
      <c r="D3587" s="90">
        <f t="shared" si="166"/>
        <v>36.451929187691022</v>
      </c>
      <c r="E3587" s="90">
        <f t="shared" si="167"/>
        <v>105.06668362590338</v>
      </c>
      <c r="F3587" s="50">
        <f>'貼り付けシート（日射量等）'!G3584/3.6*10^3</f>
        <v>161.11111111111109</v>
      </c>
      <c r="G3587" s="50">
        <f>'貼り付けシート（日射量等）'!H3584/3.6*10^3</f>
        <v>108.33333333333334</v>
      </c>
      <c r="H3587" s="91">
        <f>RADIANS('貼り付けシート（日射量等）'!I3584)</f>
        <v>0.3246312408709453</v>
      </c>
      <c r="I3587" s="91">
        <f>IF('貼り付けシート（日射量等）'!J3584&lt;0,RADIANS(360+('貼り付けシート（日射量等）'!J3584)),RADIANS('貼り付けシート（日射量等）'!J3584))</f>
        <v>4.4837508483734325</v>
      </c>
    </row>
    <row r="3588" spans="1:9">
      <c r="A3588" s="20">
        <v>41789</v>
      </c>
      <c r="B3588" s="35" t="s">
        <v>366</v>
      </c>
      <c r="C3588" s="90">
        <f t="shared" si="165"/>
        <v>391.10187840448066</v>
      </c>
      <c r="D3588" s="90">
        <f t="shared" si="166"/>
        <v>277.95314219196933</v>
      </c>
      <c r="E3588" s="90">
        <f t="shared" si="167"/>
        <v>113.14873621251131</v>
      </c>
      <c r="F3588" s="50">
        <f>'貼り付けシート（日射量等）'!G3585/3.6*10^3</f>
        <v>622.22222222222229</v>
      </c>
      <c r="G3588" s="50">
        <f>'貼り付けシート（日射量等）'!H3585/3.6*10^3</f>
        <v>116.66666666666666</v>
      </c>
      <c r="H3588" s="91">
        <f>RADIANS('貼り付けシート（日射量等）'!I3585)</f>
        <v>0.52185344634630448</v>
      </c>
      <c r="I3588" s="91">
        <f>IF('貼り付けシート（日射量等）'!J3585&lt;0,RADIANS(360+('貼り付けシート（日射量等）'!J3585)),RADIANS('貼り付けシート（日射量等）'!J3585))</f>
        <v>4.639085151800928</v>
      </c>
    </row>
    <row r="3589" spans="1:9">
      <c r="A3589" s="20">
        <v>41789</v>
      </c>
      <c r="B3589" s="35" t="s">
        <v>367</v>
      </c>
      <c r="C3589" s="90">
        <f t="shared" si="165"/>
        <v>575.55620804173418</v>
      </c>
      <c r="D3589" s="90">
        <f t="shared" si="166"/>
        <v>427.38524395392164</v>
      </c>
      <c r="E3589" s="90">
        <f t="shared" si="167"/>
        <v>148.17096408781248</v>
      </c>
      <c r="F3589" s="50">
        <f>'貼り付けシート（日射量等）'!G3586/3.6*10^3</f>
        <v>661.11111111111109</v>
      </c>
      <c r="G3589" s="50">
        <f>'貼り付けシート（日射量等）'!H3586/3.6*10^3</f>
        <v>152.7777777777778</v>
      </c>
      <c r="H3589" s="91">
        <f>RADIANS('貼り付けシート（日射量等）'!I3586)</f>
        <v>0.72256631032565244</v>
      </c>
      <c r="I3589" s="91">
        <f>IF('貼り付けシート（日射量等）'!J3586&lt;0,RADIANS(360+('貼り付けシート（日射量等）'!J3586)),RADIANS('貼り付けシート（日射量等）'!J3586))</f>
        <v>4.8101274184963723</v>
      </c>
    </row>
    <row r="3590" spans="1:9">
      <c r="A3590" s="20">
        <v>41789</v>
      </c>
      <c r="B3590" s="35" t="s">
        <v>368</v>
      </c>
      <c r="C3590" s="90">
        <f t="shared" si="165"/>
        <v>732.19936053020854</v>
      </c>
      <c r="D3590" s="90">
        <f t="shared" si="166"/>
        <v>549.00616856709496</v>
      </c>
      <c r="E3590" s="90">
        <f t="shared" si="167"/>
        <v>183.19319196311358</v>
      </c>
      <c r="F3590" s="50">
        <f>'貼り付けシート（日射量等）'!G3587/3.6*10^3</f>
        <v>677.77777777777771</v>
      </c>
      <c r="G3590" s="50">
        <f>'貼り付けシート（日射量等）'!H3587/3.6*10^3</f>
        <v>188.88888888888889</v>
      </c>
      <c r="H3590" s="91">
        <f>RADIANS('貼り付けシート（日射量等）'!I3587)</f>
        <v>0.9180431865490174</v>
      </c>
      <c r="I3590" s="91">
        <f>IF('貼り付けシート（日射量等）'!J3587&lt;0,RADIANS(360+('貼り付けシート（日射量等）'!J3587)),RADIANS('貼り付けシート（日射量等）'!J3587))</f>
        <v>5.0230575872396805</v>
      </c>
    </row>
    <row r="3591" spans="1:9">
      <c r="A3591" s="20">
        <v>41789</v>
      </c>
      <c r="B3591" s="35" t="s">
        <v>369</v>
      </c>
      <c r="C3591" s="90">
        <f t="shared" ref="C3591:C3654" si="168">IF(D3591&lt;0,E3591,D3591+E3591)</f>
        <v>846.31231954624013</v>
      </c>
      <c r="D3591" s="90">
        <f t="shared" ref="D3591:D3654" si="169">F3591*(SIN(H3591)*COS($O$5)+COS(H3591)*SIN($O$5)*COS($O$4-I3591))</f>
        <v>636.17895229443332</v>
      </c>
      <c r="E3591" s="90">
        <f t="shared" ref="E3591:E3654" si="170">G3591*(1+COS($O$5))/2</f>
        <v>210.13336725180676</v>
      </c>
      <c r="F3591" s="50">
        <f>'貼り付けシート（日射量等）'!G3588/3.6*10^3</f>
        <v>686.11111111111109</v>
      </c>
      <c r="G3591" s="50">
        <f>'貼り付けシート（日射量等）'!H3588/3.6*10^3</f>
        <v>216.66666666666669</v>
      </c>
      <c r="H3591" s="91">
        <f>RADIANS('貼り付けシート（日射量等）'!I3588)</f>
        <v>1.0978120995044334</v>
      </c>
      <c r="I3591" s="91">
        <f>IF('貼り付けシート（日射量等）'!J3588&lt;0,RADIANS(360+('貼り付けシート（日射量等）'!J3588)),RADIANS('貼り付けシート（日射量等）'!J3588))</f>
        <v>5.3337261940946714</v>
      </c>
    </row>
    <row r="3592" spans="1:9">
      <c r="A3592" s="20">
        <v>41789</v>
      </c>
      <c r="B3592" s="35" t="s">
        <v>370</v>
      </c>
      <c r="C3592" s="90">
        <f t="shared" si="168"/>
        <v>902.78223412648731</v>
      </c>
      <c r="D3592" s="90">
        <f t="shared" si="169"/>
        <v>676.48476170146466</v>
      </c>
      <c r="E3592" s="90">
        <f t="shared" si="170"/>
        <v>226.29747242502262</v>
      </c>
      <c r="F3592" s="50">
        <f>'貼り付けシート（日射量等）'!G3589/3.6*10^3</f>
        <v>683.33333333333337</v>
      </c>
      <c r="G3592" s="50">
        <f>'貼り付けシート（日射量等）'!H3589/3.6*10^3</f>
        <v>233.33333333333331</v>
      </c>
      <c r="H3592" s="91">
        <f>RADIANS('貼り付けシート（日射量等）'!I3589)</f>
        <v>1.2252211349000195</v>
      </c>
      <c r="I3592" s="91">
        <f>IF('貼り付けシート（日射量等）'!J3589&lt;0,RADIANS(360+('貼り付けシート（日射量等）'!J3589)),RADIANS('貼り付けシート（日射量等）'!J3589))</f>
        <v>5.8643062867009474</v>
      </c>
    </row>
    <row r="3593" spans="1:9">
      <c r="A3593" s="20">
        <v>41789</v>
      </c>
      <c r="B3593" s="35" t="s">
        <v>371</v>
      </c>
      <c r="C3593" s="90">
        <f t="shared" si="168"/>
        <v>851.60933318718651</v>
      </c>
      <c r="D3593" s="90">
        <f t="shared" si="169"/>
        <v>566.04347512703885</v>
      </c>
      <c r="E3593" s="90">
        <f t="shared" si="170"/>
        <v>285.56585806014766</v>
      </c>
      <c r="F3593" s="50">
        <f>'貼り付けシート（日射量等）'!G3590/3.6*10^3</f>
        <v>569.44444444444446</v>
      </c>
      <c r="G3593" s="50">
        <f>'貼り付けシート（日射量等）'!H3590/3.6*10^3</f>
        <v>294.44444444444446</v>
      </c>
      <c r="H3593" s="91">
        <f>RADIANS('貼り付けシート（日射量等）'!I3590)</f>
        <v>1.2356931104119853</v>
      </c>
      <c r="I3593" s="91">
        <f>IF('貼り付けシート（日射量等）'!J3590&lt;0,RADIANS(360+('貼り付けシート（日射量等）'!J3590)),RADIANS('貼り付けシート（日射量等）'!J3590))</f>
        <v>0.3246312408709453</v>
      </c>
    </row>
    <row r="3594" spans="1:9">
      <c r="A3594" s="20">
        <v>41789</v>
      </c>
      <c r="B3594" s="35" t="s">
        <v>372</v>
      </c>
      <c r="C3594" s="90">
        <f t="shared" si="168"/>
        <v>596.15771324378318</v>
      </c>
      <c r="D3594" s="90">
        <f t="shared" si="169"/>
        <v>221.68927673094814</v>
      </c>
      <c r="E3594" s="90">
        <f t="shared" si="170"/>
        <v>374.46843651283507</v>
      </c>
      <c r="F3594" s="50">
        <f>'貼り付けシート（日射量等）'!G3591/3.6*10^3</f>
        <v>236.11111111111111</v>
      </c>
      <c r="G3594" s="50">
        <f>'貼り付けシート（日射量等）'!H3591/3.6*10^3</f>
        <v>386.11111111111109</v>
      </c>
      <c r="H3594" s="91">
        <f>RADIANS('貼り付けシート（日射量等）'!I3591)</f>
        <v>1.1187560505283651</v>
      </c>
      <c r="I3594" s="91">
        <f>IF('貼り付けシート（日射量等）'!J3591&lt;0,RADIANS(360+('貼り付けシート（日射量等）'!J3591)),RADIANS('貼り付けシート（日射量等）'!J3591))</f>
        <v>0.89360857702109675</v>
      </c>
    </row>
    <row r="3595" spans="1:9">
      <c r="A3595" s="20">
        <v>41789</v>
      </c>
      <c r="B3595" s="35" t="s">
        <v>373</v>
      </c>
      <c r="C3595" s="90">
        <f t="shared" si="168"/>
        <v>355.41572616487076</v>
      </c>
      <c r="D3595" s="90">
        <f t="shared" si="169"/>
        <v>64.461833046984538</v>
      </c>
      <c r="E3595" s="90">
        <f t="shared" si="170"/>
        <v>290.95389311788625</v>
      </c>
      <c r="F3595" s="50">
        <f>'貼り付けシート（日射量等）'!G3592/3.6*10^3</f>
        <v>77.777777777777786</v>
      </c>
      <c r="G3595" s="50">
        <f>'貼り付けシート（日射量等）'!H3592/3.6*10^3</f>
        <v>300</v>
      </c>
      <c r="H3595" s="91">
        <f>RADIANS('貼り付けシート（日射量等）'!I3592)</f>
        <v>0.94422312532893227</v>
      </c>
      <c r="I3595" s="91">
        <f>IF('貼り付けシート（日射量等）'!J3592&lt;0,RADIANS(360+('貼り付けシート（日射量等）'!J3592)),RADIANS('貼り付けシート（日射量等）'!J3592))</f>
        <v>1.2269664641520137</v>
      </c>
    </row>
    <row r="3596" spans="1:9">
      <c r="A3596" s="20">
        <v>41789</v>
      </c>
      <c r="B3596" s="35" t="s">
        <v>374</v>
      </c>
      <c r="C3596" s="90">
        <f t="shared" si="168"/>
        <v>250.06083268160219</v>
      </c>
      <c r="D3596" s="90">
        <f t="shared" si="169"/>
        <v>37.233447900926144</v>
      </c>
      <c r="E3596" s="90">
        <f t="shared" si="170"/>
        <v>212.82738478067606</v>
      </c>
      <c r="F3596" s="50">
        <f>'貼り付けシート（日射量等）'!G3593/3.6*10^3</f>
        <v>55.555555555555557</v>
      </c>
      <c r="G3596" s="50">
        <f>'貼り付けシート（日射量等）'!H3593/3.6*10^3</f>
        <v>219.44444444444443</v>
      </c>
      <c r="H3596" s="91">
        <f>RADIANS('貼り付けシート（日射量等）'!I3593)</f>
        <v>0.74874624910556731</v>
      </c>
      <c r="I3596" s="91">
        <f>IF('貼り付けシート（日射量等）'!J3593&lt;0,RADIANS(360+('貼り付けシート（日射量等）'!J3593)),RADIANS('貼り付けシート（日射量等）'!J3593))</f>
        <v>1.4486232791552935</v>
      </c>
    </row>
    <row r="3597" spans="1:9">
      <c r="A3597" s="20">
        <v>41789</v>
      </c>
      <c r="B3597" s="35" t="s">
        <v>375</v>
      </c>
      <c r="C3597" s="90">
        <f t="shared" si="168"/>
        <v>206.72400207189929</v>
      </c>
      <c r="D3597" s="90">
        <f t="shared" si="169"/>
        <v>37.000897753132321</v>
      </c>
      <c r="E3597" s="90">
        <f t="shared" si="170"/>
        <v>169.72310431876699</v>
      </c>
      <c r="F3597" s="50">
        <f>'貼り付けシート（日射量等）'!G3594/3.6*10^3</f>
        <v>77.777777777777786</v>
      </c>
      <c r="G3597" s="50">
        <f>'貼り付けシート（日射量等）'!H3594/3.6*10^3</f>
        <v>175</v>
      </c>
      <c r="H3597" s="91">
        <f>RADIANS('貼り付けシート（日射量等）'!I3594)</f>
        <v>0.5497787143782138</v>
      </c>
      <c r="I3597" s="91">
        <f>IF('貼り付けシート（日射量等）'!J3594&lt;0,RADIANS(360+('貼り付けシート（日射量等）'!J3594)),RADIANS('貼り付けシート（日射量等）'!J3594))</f>
        <v>1.6231562043547265</v>
      </c>
    </row>
    <row r="3598" spans="1:9">
      <c r="A3598" s="20">
        <v>41789</v>
      </c>
      <c r="B3598" s="35" t="s">
        <v>376</v>
      </c>
      <c r="C3598" s="90">
        <f t="shared" si="168"/>
        <v>109.94456071246664</v>
      </c>
      <c r="D3598" s="90">
        <f t="shared" si="169"/>
        <v>15.653947202040545</v>
      </c>
      <c r="E3598" s="90">
        <f t="shared" si="170"/>
        <v>94.290613510426098</v>
      </c>
      <c r="F3598" s="50">
        <f>'貼り付けシート（日射量等）'!G3595/3.6*10^3</f>
        <v>61.111111111111107</v>
      </c>
      <c r="G3598" s="50">
        <f>'貼り付けシート（日射量等）'!H3595/3.6*10^3</f>
        <v>97.222222222222214</v>
      </c>
      <c r="H3598" s="91">
        <f>RADIANS('貼り付けシート（日射量等）'!I3595)</f>
        <v>0.35081117965086028</v>
      </c>
      <c r="I3598" s="91">
        <f>IF('貼り付けシート（日射量等）'!J3595&lt;0,RADIANS(360+('貼り付けシート（日射量等）'!J3595)),RADIANS('貼り付けシート（日射量等）'!J3595))</f>
        <v>1.7802358370342162</v>
      </c>
    </row>
    <row r="3599" spans="1:9">
      <c r="A3599" s="20">
        <v>41789</v>
      </c>
      <c r="B3599" s="35" t="s">
        <v>377</v>
      </c>
      <c r="C3599" s="90">
        <f t="shared" si="168"/>
        <v>42.323254580187964</v>
      </c>
      <c r="D3599" s="90">
        <f t="shared" si="169"/>
        <v>1.9129916471482129</v>
      </c>
      <c r="E3599" s="90">
        <f t="shared" si="170"/>
        <v>40.410262933039753</v>
      </c>
      <c r="F3599" s="50">
        <f>'貼り付けシート（日射量等）'!G3596/3.6*10^3</f>
        <v>66.666666666666671</v>
      </c>
      <c r="G3599" s="50">
        <f>'貼り付けシート（日射量等）'!H3596/3.6*10^3</f>
        <v>41.666666666666664</v>
      </c>
      <c r="H3599" s="91">
        <f>RADIANS('貼り付けシート（日射量等）'!I3596)</f>
        <v>0.15882496193148399</v>
      </c>
      <c r="I3599" s="91">
        <f>IF('貼り付けシート（日射量等）'!J3596&lt;0,RADIANS(360+('貼り付けシート（日射量等）'!J3596)),RADIANS('貼り付けシート（日射量等）'!J3596))</f>
        <v>1.9338248112097172</v>
      </c>
    </row>
    <row r="3600" spans="1:9">
      <c r="A3600" s="20">
        <v>41789</v>
      </c>
      <c r="B3600" s="35" t="s">
        <v>378</v>
      </c>
      <c r="C3600" s="90">
        <f t="shared" si="168"/>
        <v>3.6440734825517302</v>
      </c>
      <c r="D3600" s="90">
        <f t="shared" si="169"/>
        <v>0.95005595368241302</v>
      </c>
      <c r="E3600" s="90">
        <f t="shared" si="170"/>
        <v>2.6940175288693173</v>
      </c>
      <c r="F3600" s="50">
        <f>'貼り付けシート（日射量等）'!G3597/3.6*10^3</f>
        <v>2.7777777777777777</v>
      </c>
      <c r="G3600" s="50">
        <f>'貼り付けシート（日射量等）'!H3597/3.6*10^3</f>
        <v>2.7777777777777777</v>
      </c>
      <c r="H3600" s="91">
        <f>RADIANS('貼り付けシート（日射量等）'!I3597)</f>
        <v>0</v>
      </c>
      <c r="I3600" s="91">
        <f>IF('貼り付けシート（日射量等）'!J3597&lt;0,RADIANS(360+('貼り付けシート（日射量等）'!J3597)),RADIANS('貼り付けシート（日射量等）'!J3597))</f>
        <v>0</v>
      </c>
    </row>
    <row r="3601" spans="1:9">
      <c r="A3601" s="20">
        <v>41789</v>
      </c>
      <c r="B3601" s="35" t="s">
        <v>379</v>
      </c>
      <c r="C3601" s="90">
        <f t="shared" si="168"/>
        <v>0</v>
      </c>
      <c r="D3601" s="90">
        <f t="shared" si="169"/>
        <v>0</v>
      </c>
      <c r="E3601" s="90">
        <f t="shared" si="170"/>
        <v>0</v>
      </c>
      <c r="F3601" s="50">
        <f>'貼り付けシート（日射量等）'!G3598/3.6*10^3</f>
        <v>0</v>
      </c>
      <c r="G3601" s="50">
        <f>'貼り付けシート（日射量等）'!H3598/3.6*10^3</f>
        <v>0</v>
      </c>
      <c r="H3601" s="91">
        <f>RADIANS('貼り付けシート（日射量等）'!I3598)</f>
        <v>0</v>
      </c>
      <c r="I3601" s="91">
        <f>IF('貼り付けシート（日射量等）'!J3598&lt;0,RADIANS(360+('貼り付けシート（日射量等）'!J3598)),RADIANS('貼り付けシート（日射量等）'!J3598))</f>
        <v>0</v>
      </c>
    </row>
    <row r="3602" spans="1:9">
      <c r="A3602" s="20">
        <v>41789</v>
      </c>
      <c r="B3602" s="35" t="s">
        <v>380</v>
      </c>
      <c r="C3602" s="90">
        <f t="shared" si="168"/>
        <v>0</v>
      </c>
      <c r="D3602" s="90">
        <f t="shared" si="169"/>
        <v>0</v>
      </c>
      <c r="E3602" s="90">
        <f t="shared" si="170"/>
        <v>0</v>
      </c>
      <c r="F3602" s="50">
        <f>'貼り付けシート（日射量等）'!G3599/3.6*10^3</f>
        <v>0</v>
      </c>
      <c r="G3602" s="50">
        <f>'貼り付けシート（日射量等）'!H3599/3.6*10^3</f>
        <v>0</v>
      </c>
      <c r="H3602" s="91">
        <f>RADIANS('貼り付けシート（日射量等）'!I3599)</f>
        <v>0</v>
      </c>
      <c r="I3602" s="91">
        <f>IF('貼り付けシート（日射量等）'!J3599&lt;0,RADIANS(360+('貼り付けシート（日射量等）'!J3599)),RADIANS('貼り付けシート（日射量等）'!J3599))</f>
        <v>0</v>
      </c>
    </row>
    <row r="3603" spans="1:9">
      <c r="A3603" s="20">
        <v>41789</v>
      </c>
      <c r="B3603" s="35" t="s">
        <v>381</v>
      </c>
      <c r="C3603" s="90">
        <f t="shared" si="168"/>
        <v>0</v>
      </c>
      <c r="D3603" s="90">
        <f t="shared" si="169"/>
        <v>0</v>
      </c>
      <c r="E3603" s="90">
        <f t="shared" si="170"/>
        <v>0</v>
      </c>
      <c r="F3603" s="50">
        <f>'貼り付けシート（日射量等）'!G3600/3.6*10^3</f>
        <v>0</v>
      </c>
      <c r="G3603" s="50">
        <f>'貼り付けシート（日射量等）'!H3600/3.6*10^3</f>
        <v>0</v>
      </c>
      <c r="H3603" s="91">
        <f>RADIANS('貼り付けシート（日射量等）'!I3600)</f>
        <v>0</v>
      </c>
      <c r="I3603" s="91">
        <f>IF('貼り付けシート（日射量等）'!J3600&lt;0,RADIANS(360+('貼り付けシート（日射量等）'!J3600)),RADIANS('貼り付けシート（日射量等）'!J3600))</f>
        <v>0</v>
      </c>
    </row>
    <row r="3604" spans="1:9">
      <c r="A3604" s="20">
        <v>41789</v>
      </c>
      <c r="B3604" s="35" t="s">
        <v>382</v>
      </c>
      <c r="C3604" s="90">
        <f t="shared" si="168"/>
        <v>0</v>
      </c>
      <c r="D3604" s="90">
        <f t="shared" si="169"/>
        <v>0</v>
      </c>
      <c r="E3604" s="90">
        <f t="shared" si="170"/>
        <v>0</v>
      </c>
      <c r="F3604" s="50">
        <f>'貼り付けシート（日射量等）'!G3601/3.6*10^3</f>
        <v>0</v>
      </c>
      <c r="G3604" s="50">
        <f>'貼り付けシート（日射量等）'!H3601/3.6*10^3</f>
        <v>0</v>
      </c>
      <c r="H3604" s="91">
        <f>RADIANS('貼り付けシート（日射量等）'!I3601)</f>
        <v>0</v>
      </c>
      <c r="I3604" s="91">
        <f>IF('貼り付けシート（日射量等）'!J3601&lt;0,RADIANS(360+('貼り付けシート（日射量等）'!J3601)),RADIANS('貼り付けシート（日射量等）'!J3601))</f>
        <v>0</v>
      </c>
    </row>
    <row r="3605" spans="1:9">
      <c r="A3605" s="20">
        <v>41789</v>
      </c>
      <c r="B3605" s="35" t="s">
        <v>383</v>
      </c>
      <c r="C3605" s="90">
        <f t="shared" si="168"/>
        <v>0</v>
      </c>
      <c r="D3605" s="90">
        <f t="shared" si="169"/>
        <v>0</v>
      </c>
      <c r="E3605" s="90">
        <f t="shared" si="170"/>
        <v>0</v>
      </c>
      <c r="F3605" s="50">
        <f>'貼り付けシート（日射量等）'!G3602/3.6*10^3</f>
        <v>0</v>
      </c>
      <c r="G3605" s="50">
        <f>'貼り付けシート（日射量等）'!H3602/3.6*10^3</f>
        <v>0</v>
      </c>
      <c r="H3605" s="91">
        <f>RADIANS('貼り付けシート（日射量等）'!I3602)</f>
        <v>0</v>
      </c>
      <c r="I3605" s="91">
        <f>IF('貼り付けシート（日射量等）'!J3602&lt;0,RADIANS(360+('貼り付けシート（日射量等）'!J3602)),RADIANS('貼り付けシート（日射量等）'!J3602))</f>
        <v>0</v>
      </c>
    </row>
    <row r="3606" spans="1:9">
      <c r="A3606" s="20">
        <v>41790</v>
      </c>
      <c r="B3606" s="35" t="s">
        <v>360</v>
      </c>
      <c r="C3606" s="90">
        <f t="shared" si="168"/>
        <v>0</v>
      </c>
      <c r="D3606" s="90">
        <f t="shared" si="169"/>
        <v>0</v>
      </c>
      <c r="E3606" s="90">
        <f t="shared" si="170"/>
        <v>0</v>
      </c>
      <c r="F3606" s="50">
        <f>'貼り付けシート（日射量等）'!G3603/3.6*10^3</f>
        <v>0</v>
      </c>
      <c r="G3606" s="50">
        <f>'貼り付けシート（日射量等）'!H3603/3.6*10^3</f>
        <v>0</v>
      </c>
      <c r="H3606" s="91">
        <f>RADIANS('貼り付けシート（日射量等）'!I3603)</f>
        <v>0</v>
      </c>
      <c r="I3606" s="91">
        <f>IF('貼り付けシート（日射量等）'!J3603&lt;0,RADIANS(360+('貼り付けシート（日射量等）'!J3603)),RADIANS('貼り付けシート（日射量等）'!J3603))</f>
        <v>0</v>
      </c>
    </row>
    <row r="3607" spans="1:9">
      <c r="A3607" s="20">
        <v>41790</v>
      </c>
      <c r="B3607" s="35" t="s">
        <v>361</v>
      </c>
      <c r="C3607" s="90">
        <f t="shared" si="168"/>
        <v>0</v>
      </c>
      <c r="D3607" s="90">
        <f t="shared" si="169"/>
        <v>0</v>
      </c>
      <c r="E3607" s="90">
        <f t="shared" si="170"/>
        <v>0</v>
      </c>
      <c r="F3607" s="50">
        <f>'貼り付けシート（日射量等）'!G3604/3.6*10^3</f>
        <v>0</v>
      </c>
      <c r="G3607" s="50">
        <f>'貼り付けシート（日射量等）'!H3604/3.6*10^3</f>
        <v>0</v>
      </c>
      <c r="H3607" s="91">
        <f>RADIANS('貼り付けシート（日射量等）'!I3604)</f>
        <v>0</v>
      </c>
      <c r="I3607" s="91">
        <f>IF('貼り付けシート（日射量等）'!J3604&lt;0,RADIANS(360+('貼り付けシート（日射量等）'!J3604)),RADIANS('貼り付けシート（日射量等）'!J3604))</f>
        <v>0</v>
      </c>
    </row>
    <row r="3608" spans="1:9">
      <c r="A3608" s="20">
        <v>41790</v>
      </c>
      <c r="B3608" s="35" t="s">
        <v>362</v>
      </c>
      <c r="C3608" s="90">
        <f t="shared" si="168"/>
        <v>0</v>
      </c>
      <c r="D3608" s="90">
        <f t="shared" si="169"/>
        <v>0</v>
      </c>
      <c r="E3608" s="90">
        <f t="shared" si="170"/>
        <v>0</v>
      </c>
      <c r="F3608" s="50">
        <f>'貼り付けシート（日射量等）'!G3605/3.6*10^3</f>
        <v>0</v>
      </c>
      <c r="G3608" s="50">
        <f>'貼り付けシート（日射量等）'!H3605/3.6*10^3</f>
        <v>0</v>
      </c>
      <c r="H3608" s="91">
        <f>RADIANS('貼り付けシート（日射量等）'!I3605)</f>
        <v>0</v>
      </c>
      <c r="I3608" s="91">
        <f>IF('貼り付けシート（日射量等）'!J3605&lt;0,RADIANS(360+('貼り付けシート（日射量等）'!J3605)),RADIANS('貼り付けシート（日射量等）'!J3605))</f>
        <v>0</v>
      </c>
    </row>
    <row r="3609" spans="1:9">
      <c r="A3609" s="20">
        <v>41790</v>
      </c>
      <c r="B3609" s="35" t="s">
        <v>363</v>
      </c>
      <c r="C3609" s="90">
        <f t="shared" si="168"/>
        <v>3.6440734825517302</v>
      </c>
      <c r="D3609" s="90">
        <f t="shared" si="169"/>
        <v>0.95005595368241302</v>
      </c>
      <c r="E3609" s="90">
        <f t="shared" si="170"/>
        <v>2.6940175288693173</v>
      </c>
      <c r="F3609" s="50">
        <f>'貼り付けシート（日射量等）'!G3606/3.6*10^3</f>
        <v>2.7777777777777777</v>
      </c>
      <c r="G3609" s="50">
        <f>'貼り付けシート（日射量等）'!H3606/3.6*10^3</f>
        <v>2.7777777777777777</v>
      </c>
      <c r="H3609" s="91">
        <f>RADIANS('貼り付けシート（日射量等）'!I3606)</f>
        <v>0</v>
      </c>
      <c r="I3609" s="91">
        <f>IF('貼り付けシート（日射量等）'!J3606&lt;0,RADIANS(360+('貼り付けシート（日射量等）'!J3606)),RADIANS('貼り付けシート（日射量等）'!J3606))</f>
        <v>0</v>
      </c>
    </row>
    <row r="3610" spans="1:9">
      <c r="A3610" s="20">
        <v>41790</v>
      </c>
      <c r="B3610" s="35" t="s">
        <v>364</v>
      </c>
      <c r="C3610" s="90">
        <f t="shared" si="168"/>
        <v>32.32821034643181</v>
      </c>
      <c r="D3610" s="90">
        <f t="shared" si="169"/>
        <v>-0.10790484049080505</v>
      </c>
      <c r="E3610" s="90">
        <f t="shared" si="170"/>
        <v>32.32821034643181</v>
      </c>
      <c r="F3610" s="50">
        <f>'貼り付けシート（日射量等）'!G3607/3.6*10^3</f>
        <v>49.999999999999993</v>
      </c>
      <c r="G3610" s="50">
        <f>'貼り付けシート（日射量等）'!H3607/3.6*10^3</f>
        <v>33.333333333333336</v>
      </c>
      <c r="H3610" s="91">
        <f>RADIANS('貼り付けシート（日射量等）'!I3607)</f>
        <v>0.13439035240356337</v>
      </c>
      <c r="I3610" s="91">
        <f>IF('貼り付けシート（日射量等）'!J3607&lt;0,RADIANS(360+('貼り付けシート（日射量等）'!J3607)),RADIANS('貼り付けシート（日射量等）'!J3607))</f>
        <v>4.3249258864419486</v>
      </c>
    </row>
    <row r="3611" spans="1:9">
      <c r="A3611" s="20">
        <v>41790</v>
      </c>
      <c r="B3611" s="35" t="s">
        <v>365</v>
      </c>
      <c r="C3611" s="90">
        <f t="shared" si="168"/>
        <v>90.898285840928068</v>
      </c>
      <c r="D3611" s="90">
        <f t="shared" si="169"/>
        <v>10.077759974848565</v>
      </c>
      <c r="E3611" s="90">
        <f t="shared" si="170"/>
        <v>80.820525866079507</v>
      </c>
      <c r="F3611" s="50">
        <f>'貼り付けシート（日射量等）'!G3608/3.6*10^3</f>
        <v>44.444444444444443</v>
      </c>
      <c r="G3611" s="50">
        <f>'貼り付けシート（日射量等）'!H3608/3.6*10^3</f>
        <v>83.333333333333329</v>
      </c>
      <c r="H3611" s="91">
        <f>RADIANS('貼り付けシート（日射量等）'!I3608)</f>
        <v>0.32637657012293964</v>
      </c>
      <c r="I3611" s="91">
        <f>IF('貼り付けシート（日射量等）'!J3608&lt;0,RADIANS(360+('貼り付けシート（日射量等）'!J3608)),RADIANS('貼り付けシート（日射量等）'!J3608))</f>
        <v>4.4802601898694441</v>
      </c>
    </row>
    <row r="3612" spans="1:9">
      <c r="A3612" s="20">
        <v>41790</v>
      </c>
      <c r="B3612" s="35" t="s">
        <v>366</v>
      </c>
      <c r="C3612" s="90">
        <f t="shared" si="168"/>
        <v>153.33097134001733</v>
      </c>
      <c r="D3612" s="90">
        <f t="shared" si="169"/>
        <v>18.630094896551466</v>
      </c>
      <c r="E3612" s="90">
        <f t="shared" si="170"/>
        <v>134.70087644346586</v>
      </c>
      <c r="F3612" s="50">
        <f>'貼り付けシート（日射量等）'!G3609/3.6*10^3</f>
        <v>41.666666666666664</v>
      </c>
      <c r="G3612" s="50">
        <f>'貼り付けシート（日射量等）'!H3609/3.6*10^3</f>
        <v>138.88888888888889</v>
      </c>
      <c r="H3612" s="91">
        <f>RADIANS('貼り付けシート（日射量等）'!I3609)</f>
        <v>0.52359877559829882</v>
      </c>
      <c r="I3612" s="91">
        <f>IF('貼り付けシート（日射量等）'!J3609&lt;0,RADIANS(360+('貼り付けシート（日射量等）'!J3609)),RADIANS('貼り付けシート（日射量等）'!J3609))</f>
        <v>4.6355944932969395</v>
      </c>
    </row>
    <row r="3613" spans="1:9">
      <c r="A3613" s="20">
        <v>41790</v>
      </c>
      <c r="B3613" s="35" t="s">
        <v>367</v>
      </c>
      <c r="C3613" s="90">
        <f t="shared" si="168"/>
        <v>469.29660647423407</v>
      </c>
      <c r="D3613" s="90">
        <f t="shared" si="169"/>
        <v>234.91708146260348</v>
      </c>
      <c r="E3613" s="90">
        <f t="shared" si="170"/>
        <v>234.37952501163059</v>
      </c>
      <c r="F3613" s="50">
        <f>'貼り付けシート（日射量等）'!G3610/3.6*10^3</f>
        <v>363.88888888888886</v>
      </c>
      <c r="G3613" s="50">
        <f>'貼り付けシート（日射量等）'!H3610/3.6*10^3</f>
        <v>241.66666666666666</v>
      </c>
      <c r="H3613" s="91">
        <f>RADIANS('貼り付けシート（日射量等）'!I3610)</f>
        <v>0.72256631032565244</v>
      </c>
      <c r="I3613" s="91">
        <f>IF('貼り付けシート（日射量等）'!J3610&lt;0,RADIANS(360+('貼り付けシート（日射量等）'!J3610)),RADIANS('貼り付けシート（日射量等）'!J3610))</f>
        <v>4.8066367599923829</v>
      </c>
    </row>
    <row r="3614" spans="1:9">
      <c r="A3614" s="20">
        <v>41790</v>
      </c>
      <c r="B3614" s="35" t="s">
        <v>368</v>
      </c>
      <c r="C3614" s="90">
        <f t="shared" si="168"/>
        <v>722.16046727283003</v>
      </c>
      <c r="D3614" s="90">
        <f t="shared" si="169"/>
        <v>530.88522272310854</v>
      </c>
      <c r="E3614" s="90">
        <f t="shared" si="170"/>
        <v>191.27524454972152</v>
      </c>
      <c r="F3614" s="50">
        <f>'貼り付けシート（日射量等）'!G3611/3.6*10^3</f>
        <v>655.55555555555554</v>
      </c>
      <c r="G3614" s="50">
        <f>'貼り付けシート（日射量等）'!H3611/3.6*10^3</f>
        <v>197.22222222222223</v>
      </c>
      <c r="H3614" s="91">
        <f>RADIANS('貼り付けシート（日射量等）'!I3611)</f>
        <v>0.91978851580101173</v>
      </c>
      <c r="I3614" s="91">
        <f>IF('貼り付けシート（日射量等）'!J3611&lt;0,RADIANS(360+('貼り付けシート（日射量等）'!J3611)),RADIANS('貼り付けシート（日射量等）'!J3611))</f>
        <v>5.0178215994836979</v>
      </c>
    </row>
    <row r="3615" spans="1:9">
      <c r="A3615" s="20">
        <v>41790</v>
      </c>
      <c r="B3615" s="35" t="s">
        <v>369</v>
      </c>
      <c r="C3615" s="90">
        <f t="shared" si="168"/>
        <v>772.23768787964764</v>
      </c>
      <c r="D3615" s="90">
        <f t="shared" si="169"/>
        <v>489.36584734836936</v>
      </c>
      <c r="E3615" s="90">
        <f t="shared" si="170"/>
        <v>282.87184053127834</v>
      </c>
      <c r="F3615" s="50">
        <f>'貼り付けシート（日射量等）'!G3612/3.6*10^3</f>
        <v>527.77777777777783</v>
      </c>
      <c r="G3615" s="50">
        <f>'貼り付けシート（日射量等）'!H3612/3.6*10^3</f>
        <v>291.66666666666669</v>
      </c>
      <c r="H3615" s="91">
        <f>RADIANS('貼り付けシート（日射量等）'!I3612)</f>
        <v>1.0995574287564276</v>
      </c>
      <c r="I3615" s="91">
        <f>IF('貼り付けシート（日射量等）'!J3612&lt;0,RADIANS(360+('貼り付けシート（日射量等）'!J3612)),RADIANS('貼り付けシート（日射量等）'!J3612))</f>
        <v>5.3302355355906821</v>
      </c>
    </row>
    <row r="3616" spans="1:9">
      <c r="A3616" s="20">
        <v>41790</v>
      </c>
      <c r="B3616" s="35" t="s">
        <v>370</v>
      </c>
      <c r="C3616" s="90">
        <f t="shared" si="168"/>
        <v>498.09369898296018</v>
      </c>
      <c r="D3616" s="90">
        <f t="shared" si="169"/>
        <v>118.23722741238645</v>
      </c>
      <c r="E3616" s="90">
        <f t="shared" si="170"/>
        <v>379.85647157057372</v>
      </c>
      <c r="F3616" s="50">
        <f>'貼り付けシート（日射量等）'!G3613/3.6*10^3</f>
        <v>119.44444444444444</v>
      </c>
      <c r="G3616" s="50">
        <f>'貼り付けシート（日射量等）'!H3613/3.6*10^3</f>
        <v>391.66666666666663</v>
      </c>
      <c r="H3616" s="91">
        <f>RADIANS('貼り付けシート（日射量等）'!I3613)</f>
        <v>1.2287117934040082</v>
      </c>
      <c r="I3616" s="91">
        <f>IF('貼り付けシート（日射量等）'!J3613&lt;0,RADIANS(360+('貼り付けシート（日射量等）'!J3613)),RADIANS('貼り付けシート（日射量等）'!J3613))</f>
        <v>5.860815628196959</v>
      </c>
    </row>
    <row r="3617" spans="1:9">
      <c r="A3617" s="20">
        <v>41790</v>
      </c>
      <c r="B3617" s="35" t="s">
        <v>371</v>
      </c>
      <c r="C3617" s="90">
        <f t="shared" si="168"/>
        <v>775.37975277383907</v>
      </c>
      <c r="D3617" s="90">
        <f t="shared" si="169"/>
        <v>422.46345649195848</v>
      </c>
      <c r="E3617" s="90">
        <f t="shared" si="170"/>
        <v>352.91629628188053</v>
      </c>
      <c r="F3617" s="50">
        <f>'貼り付けシート（日射量等）'!G3614/3.6*10^3</f>
        <v>425</v>
      </c>
      <c r="G3617" s="50">
        <f>'貼り付けシート（日射量等）'!H3614/3.6*10^3</f>
        <v>363.88888888888886</v>
      </c>
      <c r="H3617" s="91">
        <f>RADIANS('貼り付けシート（日射量等）'!I3614)</f>
        <v>1.2391837689159739</v>
      </c>
      <c r="I3617" s="91">
        <f>IF('貼り付けシート（日射量等）'!J3614&lt;0,RADIANS(360+('貼り付けシート（日射量等）'!J3614)),RADIANS('貼り付けシート（日射量等）'!J3614))</f>
        <v>0.3246312408709453</v>
      </c>
    </row>
    <row r="3618" spans="1:9">
      <c r="A3618" s="20">
        <v>41790</v>
      </c>
      <c r="B3618" s="35" t="s">
        <v>372</v>
      </c>
      <c r="C3618" s="90">
        <f t="shared" si="168"/>
        <v>681.68502005992877</v>
      </c>
      <c r="D3618" s="90">
        <f t="shared" si="169"/>
        <v>326.07470624917892</v>
      </c>
      <c r="E3618" s="90">
        <f t="shared" si="170"/>
        <v>355.61031381074991</v>
      </c>
      <c r="F3618" s="50">
        <f>'貼り付けシート（日射量等）'!G3615/3.6*10^3</f>
        <v>347.22222222222223</v>
      </c>
      <c r="G3618" s="50">
        <f>'貼り付けシート（日射量等）'!H3615/3.6*10^3</f>
        <v>366.66666666666669</v>
      </c>
      <c r="H3618" s="91">
        <f>RADIANS('貼り付けシート（日射量等）'!I3615)</f>
        <v>1.1205013797803596</v>
      </c>
      <c r="I3618" s="91">
        <f>IF('貼り付けシート（日射量等）'!J3615&lt;0,RADIANS(360+('貼り付けシート（日射量等）'!J3615)),RADIANS('貼り付けシート（日射量等）'!J3615))</f>
        <v>0.89535390627309097</v>
      </c>
    </row>
    <row r="3619" spans="1:9">
      <c r="A3619" s="20">
        <v>41790</v>
      </c>
      <c r="B3619" s="35" t="s">
        <v>373</v>
      </c>
      <c r="C3619" s="90">
        <f t="shared" si="168"/>
        <v>418.85799814781831</v>
      </c>
      <c r="D3619" s="90">
        <f t="shared" si="169"/>
        <v>103.65794727010828</v>
      </c>
      <c r="E3619" s="90">
        <f t="shared" si="170"/>
        <v>315.20005087771005</v>
      </c>
      <c r="F3619" s="50">
        <f>'貼り付けシート（日射量等）'!G3616/3.6*10^3</f>
        <v>125</v>
      </c>
      <c r="G3619" s="50">
        <f>'貼り付けシート（日射量等）'!H3616/3.6*10^3</f>
        <v>324.99999999999994</v>
      </c>
      <c r="H3619" s="91">
        <f>RADIANS('貼り付けシート（日射量等）'!I3616)</f>
        <v>0.94596845458092671</v>
      </c>
      <c r="I3619" s="91">
        <f>IF('貼り付けシート（日射量等）'!J3616&lt;0,RADIANS(360+('貼り付けシート（日射量等）'!J3616)),RADIANS('貼り付けシート（日射量等）'!J3616))</f>
        <v>1.2287117934040082</v>
      </c>
    </row>
    <row r="3620" spans="1:9">
      <c r="A3620" s="20">
        <v>41790</v>
      </c>
      <c r="B3620" s="35" t="s">
        <v>374</v>
      </c>
      <c r="C3620" s="90">
        <f t="shared" si="168"/>
        <v>264.60409581254362</v>
      </c>
      <c r="D3620" s="90">
        <f t="shared" si="169"/>
        <v>41.00064091639031</v>
      </c>
      <c r="E3620" s="90">
        <f t="shared" si="170"/>
        <v>223.60345489615332</v>
      </c>
      <c r="F3620" s="50">
        <f>'貼り付けシート（日射量等）'!G3617/3.6*10^3</f>
        <v>61.111111111111107</v>
      </c>
      <c r="G3620" s="50">
        <f>'貼り付けシート（日射量等）'!H3617/3.6*10^3</f>
        <v>230.55555555555554</v>
      </c>
      <c r="H3620" s="91">
        <f>RADIANS('貼り付けシート（日射量等）'!I3617)</f>
        <v>0.75049157835756175</v>
      </c>
      <c r="I3620" s="91">
        <f>IF('貼り付けシート（日射量等）'!J3617&lt;0,RADIANS(360+('貼り付けシート（日射量等）'!J3617)),RADIANS('貼り付けシート（日射量等）'!J3617))</f>
        <v>1.4503686084072878</v>
      </c>
    </row>
    <row r="3621" spans="1:9">
      <c r="A3621" s="20">
        <v>41790</v>
      </c>
      <c r="B3621" s="35" t="s">
        <v>375</v>
      </c>
      <c r="C3621" s="90">
        <f t="shared" si="168"/>
        <v>162.64260031858859</v>
      </c>
      <c r="D3621" s="90">
        <f t="shared" si="169"/>
        <v>19.859671288514757</v>
      </c>
      <c r="E3621" s="90">
        <f t="shared" si="170"/>
        <v>142.78292903007383</v>
      </c>
      <c r="F3621" s="50">
        <f>'貼り付けシート（日射量等）'!G3618/3.6*10^3</f>
        <v>41.666666666666664</v>
      </c>
      <c r="G3621" s="50">
        <f>'貼り付けシート（日射量等）'!H3618/3.6*10^3</f>
        <v>147.22222222222223</v>
      </c>
      <c r="H3621" s="91">
        <f>RADIANS('貼り付けシート（日射量等）'!I3618)</f>
        <v>0.55152404363020813</v>
      </c>
      <c r="I3621" s="91">
        <f>IF('貼り付けシート（日射量等）'!J3618&lt;0,RADIANS(360+('貼り付けシート（日射量等）'!J3618)),RADIANS('貼り付けシート（日射量等）'!J3618))</f>
        <v>1.6249015336067207</v>
      </c>
    </row>
    <row r="3622" spans="1:9">
      <c r="A3622" s="20">
        <v>41790</v>
      </c>
      <c r="B3622" s="35" t="s">
        <v>376</v>
      </c>
      <c r="C3622" s="90">
        <f t="shared" si="168"/>
        <v>99.618831193448173</v>
      </c>
      <c r="D3622" s="90">
        <f t="shared" si="169"/>
        <v>10.716252740760696</v>
      </c>
      <c r="E3622" s="90">
        <f t="shared" si="170"/>
        <v>88.902578452687479</v>
      </c>
      <c r="F3622" s="50">
        <f>'貼り付けシート（日射量等）'!G3619/3.6*10^3</f>
        <v>41.666666666666664</v>
      </c>
      <c r="G3622" s="50">
        <f>'貼り付けシート（日射量等）'!H3619/3.6*10^3</f>
        <v>91.666666666666671</v>
      </c>
      <c r="H3622" s="91">
        <f>RADIANS('貼り付けシート（日射量等）'!I3619)</f>
        <v>0.35255650890285456</v>
      </c>
      <c r="I3622" s="91">
        <f>IF('貼り付けシート（日射量等）'!J3619&lt;0,RADIANS(360+('貼り付けシート（日射量等）'!J3619)),RADIANS('貼り付けシート（日射量等）'!J3619))</f>
        <v>1.7819811662862104</v>
      </c>
    </row>
    <row r="3623" spans="1:9">
      <c r="A3623" s="20">
        <v>41790</v>
      </c>
      <c r="B3623" s="35" t="s">
        <v>377</v>
      </c>
      <c r="C3623" s="90">
        <f t="shared" si="168"/>
        <v>39.206101167368182</v>
      </c>
      <c r="D3623" s="90">
        <f t="shared" si="169"/>
        <v>1.4898557631977372</v>
      </c>
      <c r="E3623" s="90">
        <f t="shared" si="170"/>
        <v>37.716245404170444</v>
      </c>
      <c r="F3623" s="50">
        <f>'貼り付けシート（日射量等）'!G3620/3.6*10^3</f>
        <v>49.999999999999993</v>
      </c>
      <c r="G3623" s="50">
        <f>'貼り付けシート（日射量等）'!H3620/3.6*10^3</f>
        <v>38.888888888888893</v>
      </c>
      <c r="H3623" s="91">
        <f>RADIANS('貼り付けシート（日射量等）'!I3620)</f>
        <v>0.16057029118347832</v>
      </c>
      <c r="I3623" s="91">
        <f>IF('貼り付けシート（日射量等）'!J3620&lt;0,RADIANS(360+('貼り付けシート（日射量等）'!J3620)),RADIANS('貼り付けシート（日射量等）'!J3620))</f>
        <v>1.9355701404617116</v>
      </c>
    </row>
    <row r="3624" spans="1:9">
      <c r="A3624" s="20">
        <v>41790</v>
      </c>
      <c r="B3624" s="35" t="s">
        <v>378</v>
      </c>
      <c r="C3624" s="90">
        <f t="shared" si="168"/>
        <v>3.6440734825517302</v>
      </c>
      <c r="D3624" s="90">
        <f t="shared" si="169"/>
        <v>0.95005595368241302</v>
      </c>
      <c r="E3624" s="90">
        <f t="shared" si="170"/>
        <v>2.6940175288693173</v>
      </c>
      <c r="F3624" s="50">
        <f>'貼り付けシート（日射量等）'!G3621/3.6*10^3</f>
        <v>2.7777777777777777</v>
      </c>
      <c r="G3624" s="50">
        <f>'貼り付けシート（日射量等）'!H3621/3.6*10^3</f>
        <v>2.7777777777777777</v>
      </c>
      <c r="H3624" s="91">
        <f>RADIANS('貼り付けシート（日射量等）'!I3621)</f>
        <v>0</v>
      </c>
      <c r="I3624" s="91">
        <f>IF('貼り付けシート（日射量等）'!J3621&lt;0,RADIANS(360+('貼り付けシート（日射量等）'!J3621)),RADIANS('貼り付けシート（日射量等）'!J3621))</f>
        <v>0</v>
      </c>
    </row>
    <row r="3625" spans="1:9">
      <c r="A3625" s="20">
        <v>41790</v>
      </c>
      <c r="B3625" s="35" t="s">
        <v>379</v>
      </c>
      <c r="C3625" s="90">
        <f t="shared" si="168"/>
        <v>0</v>
      </c>
      <c r="D3625" s="90">
        <f t="shared" si="169"/>
        <v>0</v>
      </c>
      <c r="E3625" s="90">
        <f t="shared" si="170"/>
        <v>0</v>
      </c>
      <c r="F3625" s="50">
        <f>'貼り付けシート（日射量等）'!G3622/3.6*10^3</f>
        <v>0</v>
      </c>
      <c r="G3625" s="50">
        <f>'貼り付けシート（日射量等）'!H3622/3.6*10^3</f>
        <v>0</v>
      </c>
      <c r="H3625" s="91">
        <f>RADIANS('貼り付けシート（日射量等）'!I3622)</f>
        <v>0</v>
      </c>
      <c r="I3625" s="91">
        <f>IF('貼り付けシート（日射量等）'!J3622&lt;0,RADIANS(360+('貼り付けシート（日射量等）'!J3622)),RADIANS('貼り付けシート（日射量等）'!J3622))</f>
        <v>0</v>
      </c>
    </row>
    <row r="3626" spans="1:9">
      <c r="A3626" s="20">
        <v>41790</v>
      </c>
      <c r="B3626" s="35" t="s">
        <v>380</v>
      </c>
      <c r="C3626" s="90">
        <f t="shared" si="168"/>
        <v>0</v>
      </c>
      <c r="D3626" s="90">
        <f t="shared" si="169"/>
        <v>0</v>
      </c>
      <c r="E3626" s="90">
        <f t="shared" si="170"/>
        <v>0</v>
      </c>
      <c r="F3626" s="50">
        <f>'貼り付けシート（日射量等）'!G3623/3.6*10^3</f>
        <v>0</v>
      </c>
      <c r="G3626" s="50">
        <f>'貼り付けシート（日射量等）'!H3623/3.6*10^3</f>
        <v>0</v>
      </c>
      <c r="H3626" s="91">
        <f>RADIANS('貼り付けシート（日射量等）'!I3623)</f>
        <v>0</v>
      </c>
      <c r="I3626" s="91">
        <f>IF('貼り付けシート（日射量等）'!J3623&lt;0,RADIANS(360+('貼り付けシート（日射量等）'!J3623)),RADIANS('貼り付けシート（日射量等）'!J3623))</f>
        <v>0</v>
      </c>
    </row>
    <row r="3627" spans="1:9">
      <c r="A3627" s="20">
        <v>41790</v>
      </c>
      <c r="B3627" s="35" t="s">
        <v>381</v>
      </c>
      <c r="C3627" s="90">
        <f t="shared" si="168"/>
        <v>0</v>
      </c>
      <c r="D3627" s="90">
        <f t="shared" si="169"/>
        <v>0</v>
      </c>
      <c r="E3627" s="90">
        <f t="shared" si="170"/>
        <v>0</v>
      </c>
      <c r="F3627" s="50">
        <f>'貼り付けシート（日射量等）'!G3624/3.6*10^3</f>
        <v>0</v>
      </c>
      <c r="G3627" s="50">
        <f>'貼り付けシート（日射量等）'!H3624/3.6*10^3</f>
        <v>0</v>
      </c>
      <c r="H3627" s="91">
        <f>RADIANS('貼り付けシート（日射量等）'!I3624)</f>
        <v>0</v>
      </c>
      <c r="I3627" s="91">
        <f>IF('貼り付けシート（日射量等）'!J3624&lt;0,RADIANS(360+('貼り付けシート（日射量等）'!J3624)),RADIANS('貼り付けシート（日射量等）'!J3624))</f>
        <v>0</v>
      </c>
    </row>
    <row r="3628" spans="1:9">
      <c r="A3628" s="20">
        <v>41790</v>
      </c>
      <c r="B3628" s="35" t="s">
        <v>382</v>
      </c>
      <c r="C3628" s="90">
        <f t="shared" si="168"/>
        <v>0</v>
      </c>
      <c r="D3628" s="90">
        <f t="shared" si="169"/>
        <v>0</v>
      </c>
      <c r="E3628" s="90">
        <f t="shared" si="170"/>
        <v>0</v>
      </c>
      <c r="F3628" s="50">
        <f>'貼り付けシート（日射量等）'!G3625/3.6*10^3</f>
        <v>0</v>
      </c>
      <c r="G3628" s="50">
        <f>'貼り付けシート（日射量等）'!H3625/3.6*10^3</f>
        <v>0</v>
      </c>
      <c r="H3628" s="91">
        <f>RADIANS('貼り付けシート（日射量等）'!I3625)</f>
        <v>0</v>
      </c>
      <c r="I3628" s="91">
        <f>IF('貼り付けシート（日射量等）'!J3625&lt;0,RADIANS(360+('貼り付けシート（日射量等）'!J3625)),RADIANS('貼り付けシート（日射量等）'!J3625))</f>
        <v>0</v>
      </c>
    </row>
    <row r="3629" spans="1:9">
      <c r="A3629" s="20">
        <v>41790</v>
      </c>
      <c r="B3629" s="35" t="s">
        <v>383</v>
      </c>
      <c r="C3629" s="90">
        <f t="shared" si="168"/>
        <v>0</v>
      </c>
      <c r="D3629" s="90">
        <f t="shared" si="169"/>
        <v>0</v>
      </c>
      <c r="E3629" s="90">
        <f t="shared" si="170"/>
        <v>0</v>
      </c>
      <c r="F3629" s="50">
        <f>'貼り付けシート（日射量等）'!G3626/3.6*10^3</f>
        <v>0</v>
      </c>
      <c r="G3629" s="50">
        <f>'貼り付けシート（日射量等）'!H3626/3.6*10^3</f>
        <v>0</v>
      </c>
      <c r="H3629" s="91">
        <f>RADIANS('貼り付けシート（日射量等）'!I3626)</f>
        <v>0</v>
      </c>
      <c r="I3629" s="91">
        <f>IF('貼り付けシート（日射量等）'!J3626&lt;0,RADIANS(360+('貼り付けシート（日射量等）'!J3626)),RADIANS('貼り付けシート（日射量等）'!J3626))</f>
        <v>0</v>
      </c>
    </row>
    <row r="3630" spans="1:9">
      <c r="A3630" s="20">
        <v>41791</v>
      </c>
      <c r="B3630" s="35" t="s">
        <v>360</v>
      </c>
      <c r="C3630" s="90">
        <f t="shared" si="168"/>
        <v>0</v>
      </c>
      <c r="D3630" s="90">
        <f t="shared" si="169"/>
        <v>0</v>
      </c>
      <c r="E3630" s="90">
        <f t="shared" si="170"/>
        <v>0</v>
      </c>
      <c r="F3630" s="50">
        <f>'貼り付けシート（日射量等）'!G3627/3.6*10^3</f>
        <v>0</v>
      </c>
      <c r="G3630" s="50">
        <f>'貼り付けシート（日射量等）'!H3627/3.6*10^3</f>
        <v>0</v>
      </c>
      <c r="H3630" s="91">
        <f>RADIANS('貼り付けシート（日射量等）'!I3627)</f>
        <v>0</v>
      </c>
      <c r="I3630" s="91">
        <f>IF('貼り付けシート（日射量等）'!J3627&lt;0,RADIANS(360+('貼り付けシート（日射量等）'!J3627)),RADIANS('貼り付けシート（日射量等）'!J3627))</f>
        <v>0</v>
      </c>
    </row>
    <row r="3631" spans="1:9">
      <c r="A3631" s="20">
        <v>41791</v>
      </c>
      <c r="B3631" s="35" t="s">
        <v>361</v>
      </c>
      <c r="C3631" s="90">
        <f t="shared" si="168"/>
        <v>0</v>
      </c>
      <c r="D3631" s="90">
        <f t="shared" si="169"/>
        <v>0</v>
      </c>
      <c r="E3631" s="90">
        <f t="shared" si="170"/>
        <v>0</v>
      </c>
      <c r="F3631" s="50">
        <f>'貼り付けシート（日射量等）'!G3628/3.6*10^3</f>
        <v>0</v>
      </c>
      <c r="G3631" s="50">
        <f>'貼り付けシート（日射量等）'!H3628/3.6*10^3</f>
        <v>0</v>
      </c>
      <c r="H3631" s="91">
        <f>RADIANS('貼り付けシート（日射量等）'!I3628)</f>
        <v>0</v>
      </c>
      <c r="I3631" s="91">
        <f>IF('貼り付けシート（日射量等）'!J3628&lt;0,RADIANS(360+('貼り付けシート（日射量等）'!J3628)),RADIANS('貼り付けシート（日射量等）'!J3628))</f>
        <v>0</v>
      </c>
    </row>
    <row r="3632" spans="1:9">
      <c r="A3632" s="20">
        <v>41791</v>
      </c>
      <c r="B3632" s="35" t="s">
        <v>362</v>
      </c>
      <c r="C3632" s="90">
        <f t="shared" si="168"/>
        <v>0</v>
      </c>
      <c r="D3632" s="90">
        <f t="shared" si="169"/>
        <v>0</v>
      </c>
      <c r="E3632" s="90">
        <f t="shared" si="170"/>
        <v>0</v>
      </c>
      <c r="F3632" s="50">
        <f>'貼り付けシート（日射量等）'!G3629/3.6*10^3</f>
        <v>0</v>
      </c>
      <c r="G3632" s="50">
        <f>'貼り付けシート（日射量等）'!H3629/3.6*10^3</f>
        <v>0</v>
      </c>
      <c r="H3632" s="91">
        <f>RADIANS('貼り付けシート（日射量等）'!I3629)</f>
        <v>0</v>
      </c>
      <c r="I3632" s="91">
        <f>IF('貼り付けシート（日射量等）'!J3629&lt;0,RADIANS(360+('貼り付けシート（日射量等）'!J3629)),RADIANS('貼り付けシート（日射量等）'!J3629))</f>
        <v>0</v>
      </c>
    </row>
    <row r="3633" spans="1:9">
      <c r="A3633" s="20">
        <v>41791</v>
      </c>
      <c r="B3633" s="35" t="s">
        <v>363</v>
      </c>
      <c r="C3633" s="90">
        <f t="shared" si="168"/>
        <v>3.6440734825517302</v>
      </c>
      <c r="D3633" s="90">
        <f t="shared" si="169"/>
        <v>0.95005595368241302</v>
      </c>
      <c r="E3633" s="90">
        <f t="shared" si="170"/>
        <v>2.6940175288693173</v>
      </c>
      <c r="F3633" s="50">
        <f>'貼り付けシート（日射量等）'!G3630/3.6*10^3</f>
        <v>2.7777777777777777</v>
      </c>
      <c r="G3633" s="50">
        <f>'貼り付けシート（日射量等）'!H3630/3.6*10^3</f>
        <v>2.7777777777777777</v>
      </c>
      <c r="H3633" s="91">
        <f>RADIANS('貼り付けシート（日射量等）'!I3630)</f>
        <v>0</v>
      </c>
      <c r="I3633" s="91">
        <f>IF('貼り付けシート（日射量等）'!J3630&lt;0,RADIANS(360+('貼り付けシート（日射量等）'!J3630)),RADIANS('貼り付けシート（日射量等）'!J3630))</f>
        <v>0</v>
      </c>
    </row>
    <row r="3634" spans="1:9">
      <c r="A3634" s="20">
        <v>41791</v>
      </c>
      <c r="B3634" s="35" t="s">
        <v>364</v>
      </c>
      <c r="C3634" s="90">
        <f t="shared" si="168"/>
        <v>32.32821034643181</v>
      </c>
      <c r="D3634" s="90">
        <f t="shared" si="169"/>
        <v>-6.1248109729284538E-2</v>
      </c>
      <c r="E3634" s="90">
        <f t="shared" si="170"/>
        <v>32.32821034643181</v>
      </c>
      <c r="F3634" s="50">
        <f>'貼り付けシート（日射量等）'!G3631/3.6*10^3</f>
        <v>58.333333333333329</v>
      </c>
      <c r="G3634" s="50">
        <f>'貼り付けシート（日射量等）'!H3631/3.6*10^3</f>
        <v>33.333333333333336</v>
      </c>
      <c r="H3634" s="91">
        <f>RADIANS('貼り付けシート（日射量等）'!I3631)</f>
        <v>0.1361356816555577</v>
      </c>
      <c r="I3634" s="91">
        <f>IF('貼り付けシート（日射量等）'!J3631&lt;0,RADIANS(360+('貼り付けシート（日射量等）'!J3631)),RADIANS('貼り付けシート（日射量等）'!J3631))</f>
        <v>4.3231805571899544</v>
      </c>
    </row>
    <row r="3635" spans="1:9">
      <c r="A3635" s="20">
        <v>41791</v>
      </c>
      <c r="B3635" s="35" t="s">
        <v>365</v>
      </c>
      <c r="C3635" s="90">
        <f t="shared" si="168"/>
        <v>190.69233230058188</v>
      </c>
      <c r="D3635" s="90">
        <f t="shared" si="169"/>
        <v>101.78975384789439</v>
      </c>
      <c r="E3635" s="90">
        <f t="shared" si="170"/>
        <v>88.902578452687479</v>
      </c>
      <c r="F3635" s="50">
        <f>'貼り付けシート（日射量等）'!G3632/3.6*10^3</f>
        <v>450</v>
      </c>
      <c r="G3635" s="50">
        <f>'貼り付けシート（日射量等）'!H3632/3.6*10^3</f>
        <v>91.666666666666671</v>
      </c>
      <c r="H3635" s="91">
        <f>RADIANS('貼り付けシート（日射量等）'!I3632)</f>
        <v>0.32637657012293964</v>
      </c>
      <c r="I3635" s="91">
        <f>IF('貼り付けシート（日射量等）'!J3632&lt;0,RADIANS(360+('貼り付けシート（日射量等）'!J3632)),RADIANS('貼り付けシート（日射量等）'!J3632))</f>
        <v>4.4785148606174499</v>
      </c>
    </row>
    <row r="3636" spans="1:9">
      <c r="A3636" s="20">
        <v>41791</v>
      </c>
      <c r="B3636" s="35" t="s">
        <v>366</v>
      </c>
      <c r="C3636" s="90">
        <f t="shared" si="168"/>
        <v>392.06516344102999</v>
      </c>
      <c r="D3636" s="90">
        <f t="shared" si="169"/>
        <v>281.610444757388</v>
      </c>
      <c r="E3636" s="90">
        <f t="shared" si="170"/>
        <v>110.45471868364199</v>
      </c>
      <c r="F3636" s="50">
        <f>'貼り付けシート（日射量等）'!G3633/3.6*10^3</f>
        <v>630.55555555555554</v>
      </c>
      <c r="G3636" s="50">
        <f>'貼り付けシート（日射量等）'!H3633/3.6*10^3</f>
        <v>113.88888888888887</v>
      </c>
      <c r="H3636" s="91">
        <f>RADIANS('貼り付けシート（日射量等）'!I3633)</f>
        <v>0.52359877559829882</v>
      </c>
      <c r="I3636" s="91">
        <f>IF('貼り付けシート（日射量等）'!J3633&lt;0,RADIANS(360+('貼り付けシート（日射量等）'!J3633)),RADIANS('貼り付けシート（日射量等）'!J3633))</f>
        <v>4.6338491640449453</v>
      </c>
    </row>
    <row r="3637" spans="1:9">
      <c r="A3637" s="20">
        <v>41791</v>
      </c>
      <c r="B3637" s="35" t="s">
        <v>367</v>
      </c>
      <c r="C3637" s="90">
        <f t="shared" si="168"/>
        <v>580.54293930958158</v>
      </c>
      <c r="D3637" s="90">
        <f t="shared" si="169"/>
        <v>437.76001027950775</v>
      </c>
      <c r="E3637" s="90">
        <f t="shared" si="170"/>
        <v>142.78292903007383</v>
      </c>
      <c r="F3637" s="50">
        <f>'貼り付けシート（日射量等）'!G3634/3.6*10^3</f>
        <v>677.77777777777771</v>
      </c>
      <c r="G3637" s="50">
        <f>'貼り付けシート（日射量等）'!H3634/3.6*10^3</f>
        <v>147.22222222222223</v>
      </c>
      <c r="H3637" s="91">
        <f>RADIANS('貼り付けシート（日射量等）'!I3634)</f>
        <v>0.72431163957764677</v>
      </c>
      <c r="I3637" s="91">
        <f>IF('貼り付けシート（日射量等）'!J3634&lt;0,RADIANS(360+('貼り付けシート（日射量等）'!J3634)),RADIANS('貼り付けシート（日射量等）'!J3634))</f>
        <v>4.8031461014883945</v>
      </c>
    </row>
    <row r="3638" spans="1:9">
      <c r="A3638" s="20">
        <v>41791</v>
      </c>
      <c r="B3638" s="35" t="s">
        <v>368</v>
      </c>
      <c r="C3638" s="90">
        <f t="shared" si="168"/>
        <v>737.45655234019603</v>
      </c>
      <c r="D3638" s="90">
        <f t="shared" si="169"/>
        <v>559.6513954348211</v>
      </c>
      <c r="E3638" s="90">
        <f t="shared" si="170"/>
        <v>177.80515690537496</v>
      </c>
      <c r="F3638" s="50">
        <f>'貼り付けシート（日射量等）'!G3635/3.6*10^3</f>
        <v>691.66666666666674</v>
      </c>
      <c r="G3638" s="50">
        <f>'貼り付けシート（日射量等）'!H3635/3.6*10^3</f>
        <v>183.33333333333334</v>
      </c>
      <c r="H3638" s="91">
        <f>RADIANS('貼り付けシート（日射量等）'!I3635)</f>
        <v>0.91978851580101173</v>
      </c>
      <c r="I3638" s="91">
        <f>IF('貼り付けシート（日射量等）'!J3635&lt;0,RADIANS(360+('貼り付けシート（日射量等）'!J3635)),RADIANS('貼り付けシート（日射量等）'!J3635))</f>
        <v>5.0143309409797086</v>
      </c>
    </row>
    <row r="3639" spans="1:9">
      <c r="A3639" s="20">
        <v>41791</v>
      </c>
      <c r="B3639" s="35" t="s">
        <v>369</v>
      </c>
      <c r="C3639" s="90">
        <f t="shared" si="168"/>
        <v>848.18669430243108</v>
      </c>
      <c r="D3639" s="90">
        <f t="shared" si="169"/>
        <v>643.44136210836302</v>
      </c>
      <c r="E3639" s="90">
        <f t="shared" si="170"/>
        <v>204.74533219406811</v>
      </c>
      <c r="F3639" s="50">
        <f>'貼り付けシート（日射量等）'!G3636/3.6*10^3</f>
        <v>694.44444444444446</v>
      </c>
      <c r="G3639" s="50">
        <f>'貼り付けシート（日射量等）'!H3636/3.6*10^3</f>
        <v>211.11111111111111</v>
      </c>
      <c r="H3639" s="91">
        <f>RADIANS('貼り付けシート（日射量等）'!I3636)</f>
        <v>1.0995574287564276</v>
      </c>
      <c r="I3639" s="91">
        <f>IF('貼り付けシート（日射量等）'!J3636&lt;0,RADIANS(360+('貼り付けシート（日射量等）'!J3636)),RADIANS('貼り付けシート（日射量等）'!J3636))</f>
        <v>5.3249995478346994</v>
      </c>
    </row>
    <row r="3640" spans="1:9">
      <c r="A3640" s="20">
        <v>41791</v>
      </c>
      <c r="B3640" s="35" t="s">
        <v>370</v>
      </c>
      <c r="C3640" s="90">
        <f t="shared" si="168"/>
        <v>849.13495759035743</v>
      </c>
      <c r="D3640" s="90">
        <f t="shared" si="169"/>
        <v>563.56909953020977</v>
      </c>
      <c r="E3640" s="90">
        <f t="shared" si="170"/>
        <v>285.56585806014766</v>
      </c>
      <c r="F3640" s="50">
        <f>'貼り付けシート（日射量等）'!G3637/3.6*10^3</f>
        <v>569.44444444444446</v>
      </c>
      <c r="G3640" s="50">
        <f>'貼り付けシート（日射量等）'!H3637/3.6*10^3</f>
        <v>294.44444444444446</v>
      </c>
      <c r="H3640" s="91">
        <f>RADIANS('貼り付けシート（日射量等）'!I3637)</f>
        <v>1.2304571226560024</v>
      </c>
      <c r="I3640" s="91">
        <f>IF('貼り付けシート（日射量等）'!J3637&lt;0,RADIANS(360+('貼り付けシート（日射量等）'!J3637)),RADIANS('貼り付けシート（日射量等）'!J3637))</f>
        <v>5.8555796404409755</v>
      </c>
    </row>
    <row r="3641" spans="1:9">
      <c r="A3641" s="20">
        <v>41791</v>
      </c>
      <c r="B3641" s="35" t="s">
        <v>371</v>
      </c>
      <c r="C3641" s="90">
        <f t="shared" si="168"/>
        <v>367.39400301294643</v>
      </c>
      <c r="D3641" s="90">
        <f t="shared" si="169"/>
        <v>41.417882019759105</v>
      </c>
      <c r="E3641" s="90">
        <f t="shared" si="170"/>
        <v>325.97612099318735</v>
      </c>
      <c r="F3641" s="50">
        <f>'貼り付けシート（日射量等）'!G3638/3.6*10^3</f>
        <v>41.666666666666664</v>
      </c>
      <c r="G3641" s="50">
        <f>'貼り付けシート（日射量等）'!H3638/3.6*10^3</f>
        <v>336.11111111111109</v>
      </c>
      <c r="H3641" s="91">
        <f>RADIANS('貼り付けシート（日射量等）'!I3638)</f>
        <v>1.2409290981679681</v>
      </c>
      <c r="I3641" s="91">
        <f>IF('貼り付けシート（日射量等）'!J3638&lt;0,RADIANS(360+('貼り付けシート（日射量等）'!J3638)),RADIANS('貼り付けシート（日射量等）'!J3638))</f>
        <v>0.3246312408709453</v>
      </c>
    </row>
    <row r="3642" spans="1:9">
      <c r="A3642" s="20">
        <v>41791</v>
      </c>
      <c r="B3642" s="35" t="s">
        <v>372</v>
      </c>
      <c r="C3642" s="90">
        <f t="shared" si="168"/>
        <v>346.09249488729677</v>
      </c>
      <c r="D3642" s="90">
        <f t="shared" si="169"/>
        <v>44.362531653933225</v>
      </c>
      <c r="E3642" s="90">
        <f t="shared" si="170"/>
        <v>301.72996323336355</v>
      </c>
      <c r="F3642" s="50">
        <f>'貼り付けシート（日射量等）'!G3639/3.6*10^3</f>
        <v>47.222222222222221</v>
      </c>
      <c r="G3642" s="50">
        <f>'貼り付けシート（日射量等）'!H3639/3.6*10^3</f>
        <v>311.11111111111114</v>
      </c>
      <c r="H3642" s="91">
        <f>RADIANS('貼り付けシート（日射量等）'!I3639)</f>
        <v>1.1239920382843482</v>
      </c>
      <c r="I3642" s="91">
        <f>IF('貼り付けシート（日射量等）'!J3639&lt;0,RADIANS(360+('貼り付けシート（日射量等）'!J3639)),RADIANS('貼り付けシート（日射量等）'!J3639))</f>
        <v>0.89884456477707975</v>
      </c>
    </row>
    <row r="3643" spans="1:9">
      <c r="A3643" s="20">
        <v>41791</v>
      </c>
      <c r="B3643" s="35" t="s">
        <v>373</v>
      </c>
      <c r="C3643" s="90">
        <f t="shared" si="168"/>
        <v>348.55129330021657</v>
      </c>
      <c r="D3643" s="90">
        <f t="shared" si="169"/>
        <v>57.597400182330333</v>
      </c>
      <c r="E3643" s="90">
        <f t="shared" si="170"/>
        <v>290.95389311788625</v>
      </c>
      <c r="F3643" s="50">
        <f>'貼り付けシート（日射量等）'!G3640/3.6*10^3</f>
        <v>69.444444444444443</v>
      </c>
      <c r="G3643" s="50">
        <f>'貼り付けシート（日射量等）'!H3640/3.6*10^3</f>
        <v>300</v>
      </c>
      <c r="H3643" s="91">
        <f>RADIANS('貼り付けシート（日射量等）'!I3640)</f>
        <v>0.94771378383292093</v>
      </c>
      <c r="I3643" s="91">
        <f>IF('貼り付けシート（日射量等）'!J3640&lt;0,RADIANS(360+('貼り付けシート（日射量等）'!J3640)),RADIANS('貼り付けシート（日射量等）'!J3640))</f>
        <v>1.2322024519079966</v>
      </c>
    </row>
    <row r="3644" spans="1:9">
      <c r="A3644" s="20">
        <v>41791</v>
      </c>
      <c r="B3644" s="35" t="s">
        <v>374</v>
      </c>
      <c r="C3644" s="90">
        <f t="shared" si="168"/>
        <v>244.54354672379131</v>
      </c>
      <c r="D3644" s="90">
        <f t="shared" si="169"/>
        <v>31.716161943115249</v>
      </c>
      <c r="E3644" s="90">
        <f t="shared" si="170"/>
        <v>212.82738478067606</v>
      </c>
      <c r="F3644" s="50">
        <f>'貼り付けシート（日射量等）'!G3641/3.6*10^3</f>
        <v>47.222222222222221</v>
      </c>
      <c r="G3644" s="50">
        <f>'貼り付けシート（日射量等）'!H3641/3.6*10^3</f>
        <v>219.44444444444443</v>
      </c>
      <c r="H3644" s="91">
        <f>RADIANS('貼り付けシート（日射量等）'!I3641)</f>
        <v>0.75223690760955608</v>
      </c>
      <c r="I3644" s="91">
        <f>IF('貼り付けシート（日射量等）'!J3641&lt;0,RADIANS(360+('貼り付けシート（日射量等）'!J3641)),RADIANS('貼り付けシート（日射量等）'!J3641))</f>
        <v>1.4521139376592822</v>
      </c>
    </row>
    <row r="3645" spans="1:9">
      <c r="A3645" s="20">
        <v>41791</v>
      </c>
      <c r="B3645" s="35" t="s">
        <v>375</v>
      </c>
      <c r="C3645" s="90">
        <f t="shared" si="168"/>
        <v>177.43590314114255</v>
      </c>
      <c r="D3645" s="90">
        <f t="shared" si="169"/>
        <v>23.876903995591487</v>
      </c>
      <c r="E3645" s="90">
        <f t="shared" si="170"/>
        <v>153.55899914555107</v>
      </c>
      <c r="F3645" s="50">
        <f>'貼り付けシート（日射量等）'!G3642/3.6*10^3</f>
        <v>49.999999999999993</v>
      </c>
      <c r="G3645" s="50">
        <f>'貼り付けシート（日射量等）'!H3642/3.6*10^3</f>
        <v>158.33333333333331</v>
      </c>
      <c r="H3645" s="91">
        <f>RADIANS('貼り付けシート（日射量等）'!I3642)</f>
        <v>0.55326937288220246</v>
      </c>
      <c r="I3645" s="91">
        <f>IF('貼り付けシート（日射量等）'!J3642&lt;0,RADIANS(360+('貼り付けシート（日射量等）'!J3642)),RADIANS('貼り付けシート（日射量等）'!J3642))</f>
        <v>1.6266468628587152</v>
      </c>
    </row>
    <row r="3646" spans="1:9">
      <c r="A3646" s="20">
        <v>41791</v>
      </c>
      <c r="B3646" s="35" t="s">
        <v>376</v>
      </c>
      <c r="C3646" s="90">
        <f t="shared" si="168"/>
        <v>141.29823131505603</v>
      </c>
      <c r="D3646" s="90">
        <f t="shared" si="169"/>
        <v>30.843512631414036</v>
      </c>
      <c r="E3646" s="90">
        <f t="shared" si="170"/>
        <v>110.45471868364199</v>
      </c>
      <c r="F3646" s="50">
        <f>'貼り付けシート（日射量等）'!G3643/3.6*10^3</f>
        <v>119.44444444444444</v>
      </c>
      <c r="G3646" s="50">
        <f>'貼り付けシート（日射量等）'!H3643/3.6*10^3</f>
        <v>113.88888888888887</v>
      </c>
      <c r="H3646" s="91">
        <f>RADIANS('貼り付けシート（日射量等）'!I3643)</f>
        <v>0.35430183815484889</v>
      </c>
      <c r="I3646" s="91">
        <f>IF('貼り付けシート（日射量等）'!J3643&lt;0,RADIANS(360+('貼り付けシート（日射量等）'!J3643)),RADIANS('貼り付けシート（日射量等）'!J3643))</f>
        <v>1.7837264955382048</v>
      </c>
    </row>
    <row r="3647" spans="1:9">
      <c r="A3647" s="20">
        <v>41791</v>
      </c>
      <c r="B3647" s="35" t="s">
        <v>377</v>
      </c>
      <c r="C3647" s="90">
        <f t="shared" si="168"/>
        <v>42.126926442257478</v>
      </c>
      <c r="D3647" s="90">
        <f t="shared" si="169"/>
        <v>1.7166635092177223</v>
      </c>
      <c r="E3647" s="90">
        <f t="shared" si="170"/>
        <v>40.410262933039753</v>
      </c>
      <c r="F3647" s="50">
        <f>'貼り付けシート（日射量等）'!G3644/3.6*10^3</f>
        <v>55.555555555555557</v>
      </c>
      <c r="G3647" s="50">
        <f>'貼り付けシート（日射量等）'!H3644/3.6*10^3</f>
        <v>41.666666666666664</v>
      </c>
      <c r="H3647" s="91">
        <f>RADIANS('貼り付けシート（日射量等）'!I3644)</f>
        <v>0.16231562043547265</v>
      </c>
      <c r="I3647" s="91">
        <f>IF('貼り付けシート（日射量等）'!J3644&lt;0,RADIANS(360+('貼り付けシート（日射量等）'!J3644)),RADIANS('貼り付けシート（日射量等）'!J3644))</f>
        <v>1.9373154697137058</v>
      </c>
    </row>
    <row r="3648" spans="1:9">
      <c r="A3648" s="20">
        <v>41791</v>
      </c>
      <c r="B3648" s="35" t="s">
        <v>378</v>
      </c>
      <c r="C3648" s="90">
        <f t="shared" si="168"/>
        <v>7.2881469651034605</v>
      </c>
      <c r="D3648" s="90">
        <f t="shared" si="169"/>
        <v>1.900111907364826</v>
      </c>
      <c r="E3648" s="90">
        <f t="shared" si="170"/>
        <v>5.3880350577386347</v>
      </c>
      <c r="F3648" s="50">
        <f>'貼り付けシート（日射量等）'!G3645/3.6*10^3</f>
        <v>5.5555555555555554</v>
      </c>
      <c r="G3648" s="50">
        <f>'貼り付けシート（日射量等）'!H3645/3.6*10^3</f>
        <v>5.5555555555555554</v>
      </c>
      <c r="H3648" s="91">
        <f>RADIANS('貼り付けシート（日射量等）'!I3645)</f>
        <v>0</v>
      </c>
      <c r="I3648" s="91">
        <f>IF('貼り付けシート（日射量等）'!J3645&lt;0,RADIANS(360+('貼り付けシート（日射量等）'!J3645)),RADIANS('貼り付けシート（日射量等）'!J3645))</f>
        <v>0</v>
      </c>
    </row>
    <row r="3649" spans="1:9">
      <c r="A3649" s="20">
        <v>41791</v>
      </c>
      <c r="B3649" s="35" t="s">
        <v>379</v>
      </c>
      <c r="C3649" s="90">
        <f t="shared" si="168"/>
        <v>0</v>
      </c>
      <c r="D3649" s="90">
        <f t="shared" si="169"/>
        <v>0</v>
      </c>
      <c r="E3649" s="90">
        <f t="shared" si="170"/>
        <v>0</v>
      </c>
      <c r="F3649" s="50">
        <f>'貼り付けシート（日射量等）'!G3646/3.6*10^3</f>
        <v>0</v>
      </c>
      <c r="G3649" s="50">
        <f>'貼り付けシート（日射量等）'!H3646/3.6*10^3</f>
        <v>0</v>
      </c>
      <c r="H3649" s="91">
        <f>RADIANS('貼り付けシート（日射量等）'!I3646)</f>
        <v>0</v>
      </c>
      <c r="I3649" s="91">
        <f>IF('貼り付けシート（日射量等）'!J3646&lt;0,RADIANS(360+('貼り付けシート（日射量等）'!J3646)),RADIANS('貼り付けシート（日射量等）'!J3646))</f>
        <v>0</v>
      </c>
    </row>
    <row r="3650" spans="1:9">
      <c r="A3650" s="20">
        <v>41791</v>
      </c>
      <c r="B3650" s="35" t="s">
        <v>380</v>
      </c>
      <c r="C3650" s="90">
        <f t="shared" si="168"/>
        <v>0</v>
      </c>
      <c r="D3650" s="90">
        <f t="shared" si="169"/>
        <v>0</v>
      </c>
      <c r="E3650" s="90">
        <f t="shared" si="170"/>
        <v>0</v>
      </c>
      <c r="F3650" s="50">
        <f>'貼り付けシート（日射量等）'!G3647/3.6*10^3</f>
        <v>0</v>
      </c>
      <c r="G3650" s="50">
        <f>'貼り付けシート（日射量等）'!H3647/3.6*10^3</f>
        <v>0</v>
      </c>
      <c r="H3650" s="91">
        <f>RADIANS('貼り付けシート（日射量等）'!I3647)</f>
        <v>0</v>
      </c>
      <c r="I3650" s="91">
        <f>IF('貼り付けシート（日射量等）'!J3647&lt;0,RADIANS(360+('貼り付けシート（日射量等）'!J3647)),RADIANS('貼り付けシート（日射量等）'!J3647))</f>
        <v>0</v>
      </c>
    </row>
    <row r="3651" spans="1:9">
      <c r="A3651" s="20">
        <v>41791</v>
      </c>
      <c r="B3651" s="35" t="s">
        <v>381</v>
      </c>
      <c r="C3651" s="90">
        <f t="shared" si="168"/>
        <v>0</v>
      </c>
      <c r="D3651" s="90">
        <f t="shared" si="169"/>
        <v>0</v>
      </c>
      <c r="E3651" s="90">
        <f t="shared" si="170"/>
        <v>0</v>
      </c>
      <c r="F3651" s="50">
        <f>'貼り付けシート（日射量等）'!G3648/3.6*10^3</f>
        <v>0</v>
      </c>
      <c r="G3651" s="50">
        <f>'貼り付けシート（日射量等）'!H3648/3.6*10^3</f>
        <v>0</v>
      </c>
      <c r="H3651" s="91">
        <f>RADIANS('貼り付けシート（日射量等）'!I3648)</f>
        <v>0</v>
      </c>
      <c r="I3651" s="91">
        <f>IF('貼り付けシート（日射量等）'!J3648&lt;0,RADIANS(360+('貼り付けシート（日射量等）'!J3648)),RADIANS('貼り付けシート（日射量等）'!J3648))</f>
        <v>0</v>
      </c>
    </row>
    <row r="3652" spans="1:9">
      <c r="A3652" s="20">
        <v>41791</v>
      </c>
      <c r="B3652" s="35" t="s">
        <v>382</v>
      </c>
      <c r="C3652" s="90">
        <f t="shared" si="168"/>
        <v>0</v>
      </c>
      <c r="D3652" s="90">
        <f t="shared" si="169"/>
        <v>0</v>
      </c>
      <c r="E3652" s="90">
        <f t="shared" si="170"/>
        <v>0</v>
      </c>
      <c r="F3652" s="50">
        <f>'貼り付けシート（日射量等）'!G3649/3.6*10^3</f>
        <v>0</v>
      </c>
      <c r="G3652" s="50">
        <f>'貼り付けシート（日射量等）'!H3649/3.6*10^3</f>
        <v>0</v>
      </c>
      <c r="H3652" s="91">
        <f>RADIANS('貼り付けシート（日射量等）'!I3649)</f>
        <v>0</v>
      </c>
      <c r="I3652" s="91">
        <f>IF('貼り付けシート（日射量等）'!J3649&lt;0,RADIANS(360+('貼り付けシート（日射量等）'!J3649)),RADIANS('貼り付けシート（日射量等）'!J3649))</f>
        <v>0</v>
      </c>
    </row>
    <row r="3653" spans="1:9">
      <c r="A3653" s="20">
        <v>41791</v>
      </c>
      <c r="B3653" s="35" t="s">
        <v>383</v>
      </c>
      <c r="C3653" s="90">
        <f t="shared" si="168"/>
        <v>0</v>
      </c>
      <c r="D3653" s="90">
        <f t="shared" si="169"/>
        <v>0</v>
      </c>
      <c r="E3653" s="90">
        <f t="shared" si="170"/>
        <v>0</v>
      </c>
      <c r="F3653" s="50">
        <f>'貼り付けシート（日射量等）'!G3650/3.6*10^3</f>
        <v>0</v>
      </c>
      <c r="G3653" s="50">
        <f>'貼り付けシート（日射量等）'!H3650/3.6*10^3</f>
        <v>0</v>
      </c>
      <c r="H3653" s="91">
        <f>RADIANS('貼り付けシート（日射量等）'!I3650)</f>
        <v>0</v>
      </c>
      <c r="I3653" s="91">
        <f>IF('貼り付けシート（日射量等）'!J3650&lt;0,RADIANS(360+('貼り付けシート（日射量等）'!J3650)),RADIANS('貼り付けシート（日射量等）'!J3650))</f>
        <v>0</v>
      </c>
    </row>
    <row r="3654" spans="1:9">
      <c r="A3654" s="20">
        <v>41792</v>
      </c>
      <c r="B3654" s="35" t="s">
        <v>360</v>
      </c>
      <c r="C3654" s="90">
        <f t="shared" si="168"/>
        <v>0</v>
      </c>
      <c r="D3654" s="90">
        <f t="shared" si="169"/>
        <v>0</v>
      </c>
      <c r="E3654" s="90">
        <f t="shared" si="170"/>
        <v>0</v>
      </c>
      <c r="F3654" s="50">
        <f>'貼り付けシート（日射量等）'!G3651/3.6*10^3</f>
        <v>0</v>
      </c>
      <c r="G3654" s="50">
        <f>'貼り付けシート（日射量等）'!H3651/3.6*10^3</f>
        <v>0</v>
      </c>
      <c r="H3654" s="91">
        <f>RADIANS('貼り付けシート（日射量等）'!I3651)</f>
        <v>0</v>
      </c>
      <c r="I3654" s="91">
        <f>IF('貼り付けシート（日射量等）'!J3651&lt;0,RADIANS(360+('貼り付けシート（日射量等）'!J3651)),RADIANS('貼り付けシート（日射量等）'!J3651))</f>
        <v>0</v>
      </c>
    </row>
    <row r="3655" spans="1:9">
      <c r="A3655" s="20">
        <v>41792</v>
      </c>
      <c r="B3655" s="35" t="s">
        <v>361</v>
      </c>
      <c r="C3655" s="90">
        <f t="shared" ref="C3655:C3718" si="171">IF(D3655&lt;0,E3655,D3655+E3655)</f>
        <v>0</v>
      </c>
      <c r="D3655" s="90">
        <f t="shared" ref="D3655:D3718" si="172">F3655*(SIN(H3655)*COS($O$5)+COS(H3655)*SIN($O$5)*COS($O$4-I3655))</f>
        <v>0</v>
      </c>
      <c r="E3655" s="90">
        <f t="shared" ref="E3655:E3718" si="173">G3655*(1+COS($O$5))/2</f>
        <v>0</v>
      </c>
      <c r="F3655" s="50">
        <f>'貼り付けシート（日射量等）'!G3652/3.6*10^3</f>
        <v>0</v>
      </c>
      <c r="G3655" s="50">
        <f>'貼り付けシート（日射量等）'!H3652/3.6*10^3</f>
        <v>0</v>
      </c>
      <c r="H3655" s="91">
        <f>RADIANS('貼り付けシート（日射量等）'!I3652)</f>
        <v>0</v>
      </c>
      <c r="I3655" s="91">
        <f>IF('貼り付けシート（日射量等）'!J3652&lt;0,RADIANS(360+('貼り付けシート（日射量等）'!J3652)),RADIANS('貼り付けシート（日射量等）'!J3652))</f>
        <v>0</v>
      </c>
    </row>
    <row r="3656" spans="1:9">
      <c r="A3656" s="20">
        <v>41792</v>
      </c>
      <c r="B3656" s="35" t="s">
        <v>362</v>
      </c>
      <c r="C3656" s="90">
        <f t="shared" si="171"/>
        <v>0</v>
      </c>
      <c r="D3656" s="90">
        <f t="shared" si="172"/>
        <v>0</v>
      </c>
      <c r="E3656" s="90">
        <f t="shared" si="173"/>
        <v>0</v>
      </c>
      <c r="F3656" s="50">
        <f>'貼り付けシート（日射量等）'!G3653/3.6*10^3</f>
        <v>0</v>
      </c>
      <c r="G3656" s="50">
        <f>'貼り付けシート（日射量等）'!H3653/3.6*10^3</f>
        <v>0</v>
      </c>
      <c r="H3656" s="91">
        <f>RADIANS('貼り付けシート（日射量等）'!I3653)</f>
        <v>0</v>
      </c>
      <c r="I3656" s="91">
        <f>IF('貼り付けシート（日射量等）'!J3653&lt;0,RADIANS(360+('貼り付けシート（日射量等）'!J3653)),RADIANS('貼り付けシート（日射量等）'!J3653))</f>
        <v>0</v>
      </c>
    </row>
    <row r="3657" spans="1:9">
      <c r="A3657" s="20">
        <v>41792</v>
      </c>
      <c r="B3657" s="35" t="s">
        <v>363</v>
      </c>
      <c r="C3657" s="90">
        <f t="shared" si="171"/>
        <v>3.6440734825517302</v>
      </c>
      <c r="D3657" s="90">
        <f t="shared" si="172"/>
        <v>0.95005595368241302</v>
      </c>
      <c r="E3657" s="90">
        <f t="shared" si="173"/>
        <v>2.6940175288693173</v>
      </c>
      <c r="F3657" s="50">
        <f>'貼り付けシート（日射量等）'!G3654/3.6*10^3</f>
        <v>2.7777777777777777</v>
      </c>
      <c r="G3657" s="50">
        <f>'貼り付けシート（日射量等）'!H3654/3.6*10^3</f>
        <v>2.7777777777777777</v>
      </c>
      <c r="H3657" s="91">
        <f>RADIANS('貼り付けシート（日射量等）'!I3654)</f>
        <v>0</v>
      </c>
      <c r="I3657" s="91">
        <f>IF('貼り付けシート（日射量等）'!J3654&lt;0,RADIANS(360+('貼り付けシート（日射量等）'!J3654)),RADIANS('貼り付けシート（日射量等）'!J3654))</f>
        <v>0</v>
      </c>
    </row>
    <row r="3658" spans="1:9">
      <c r="A3658" s="20">
        <v>41792</v>
      </c>
      <c r="B3658" s="35" t="s">
        <v>364</v>
      </c>
      <c r="C3658" s="90">
        <f t="shared" si="171"/>
        <v>37.721310299352588</v>
      </c>
      <c r="D3658" s="90">
        <f t="shared" si="172"/>
        <v>5.0648951821412169E-3</v>
      </c>
      <c r="E3658" s="90">
        <f t="shared" si="173"/>
        <v>37.716245404170444</v>
      </c>
      <c r="F3658" s="50">
        <f>'貼り付けシート（日射量等）'!G3655/3.6*10^3</f>
        <v>86.111111111111114</v>
      </c>
      <c r="G3658" s="50">
        <f>'貼り付けシート（日射量等）'!H3655/3.6*10^3</f>
        <v>38.888888888888893</v>
      </c>
      <c r="H3658" s="91">
        <f>RADIANS('貼り付けシート（日射量等）'!I3655)</f>
        <v>0.13788101090755203</v>
      </c>
      <c r="I3658" s="91">
        <f>IF('貼り付けシート（日射量等）'!J3655&lt;0,RADIANS(360+('貼り付けシート（日射量等）'!J3655)),RADIANS('貼り付けシート（日射量等）'!J3655))</f>
        <v>4.3214352279379602</v>
      </c>
    </row>
    <row r="3659" spans="1:9">
      <c r="A3659" s="20">
        <v>41792</v>
      </c>
      <c r="B3659" s="35" t="s">
        <v>365</v>
      </c>
      <c r="C3659" s="90">
        <f t="shared" si="171"/>
        <v>161.7411839176375</v>
      </c>
      <c r="D3659" s="90">
        <f t="shared" si="172"/>
        <v>56.674500291734127</v>
      </c>
      <c r="E3659" s="90">
        <f t="shared" si="173"/>
        <v>105.06668362590338</v>
      </c>
      <c r="F3659" s="50">
        <f>'貼り付けシート（日射量等）'!G3656/3.6*10^3</f>
        <v>250</v>
      </c>
      <c r="G3659" s="50">
        <f>'貼り付けシート（日射量等）'!H3656/3.6*10^3</f>
        <v>108.33333333333334</v>
      </c>
      <c r="H3659" s="91">
        <f>RADIANS('貼り付けシート（日射量等）'!I3656)</f>
        <v>0.32812189937493397</v>
      </c>
      <c r="I3659" s="91">
        <f>IF('貼り付けシート（日射量等）'!J3656&lt;0,RADIANS(360+('貼り付けシート（日射量等）'!J3656)),RADIANS('貼り付けシート（日射量等）'!J3656))</f>
        <v>4.4750242021134605</v>
      </c>
    </row>
    <row r="3660" spans="1:9">
      <c r="A3660" s="20">
        <v>41792</v>
      </c>
      <c r="B3660" s="35" t="s">
        <v>366</v>
      </c>
      <c r="C3660" s="90">
        <f t="shared" si="171"/>
        <v>403.90086438206561</v>
      </c>
      <c r="D3660" s="90">
        <f t="shared" si="172"/>
        <v>304.22221581390085</v>
      </c>
      <c r="E3660" s="90">
        <f t="shared" si="173"/>
        <v>99.678648568164732</v>
      </c>
      <c r="F3660" s="50">
        <f>'貼り付けシート（日射量等）'!G3657/3.6*10^3</f>
        <v>680.55555555555554</v>
      </c>
      <c r="G3660" s="50">
        <f>'貼り付けシート（日射量等）'!H3657/3.6*10^3</f>
        <v>102.77777777777777</v>
      </c>
      <c r="H3660" s="91">
        <f>RADIANS('貼り付けシート（日射量等）'!I3657)</f>
        <v>0.52534410485029326</v>
      </c>
      <c r="I3660" s="91">
        <f>IF('貼り付けシート（日射量等）'!J3657&lt;0,RADIANS(360+('貼り付けシート（日射量等）'!J3657)),RADIANS('貼り付けシート（日射量等）'!J3657))</f>
        <v>4.6303585055409568</v>
      </c>
    </row>
    <row r="3661" spans="1:9">
      <c r="A3661" s="20">
        <v>41792</v>
      </c>
      <c r="B3661" s="35" t="s">
        <v>367</v>
      </c>
      <c r="C3661" s="90">
        <f t="shared" si="171"/>
        <v>596.91366367506964</v>
      </c>
      <c r="D3661" s="90">
        <f t="shared" si="172"/>
        <v>472.98885734708102</v>
      </c>
      <c r="E3661" s="90">
        <f t="shared" si="173"/>
        <v>123.92480632798859</v>
      </c>
      <c r="F3661" s="50">
        <f>'貼り付けシート（日射量等）'!G3658/3.6*10^3</f>
        <v>733.33333333333337</v>
      </c>
      <c r="G3661" s="50">
        <f>'貼り付けシート（日射量等）'!H3658/3.6*10^3</f>
        <v>127.77777777777777</v>
      </c>
      <c r="H3661" s="91">
        <f>RADIANS('貼り付けシート（日射量等）'!I3658)</f>
        <v>0.72431163957764677</v>
      </c>
      <c r="I3661" s="91">
        <f>IF('貼り付けシート（日射量等）'!J3658&lt;0,RADIANS(360+('貼り付けシート（日射量等）'!J3658)),RADIANS('貼り付けシート（日射量等）'!J3658))</f>
        <v>4.7996554429844061</v>
      </c>
    </row>
    <row r="3662" spans="1:9">
      <c r="A3662" s="20">
        <v>41792</v>
      </c>
      <c r="B3662" s="35" t="s">
        <v>368</v>
      </c>
      <c r="C3662" s="90">
        <f t="shared" si="171"/>
        <v>757.83730950107201</v>
      </c>
      <c r="D3662" s="90">
        <f t="shared" si="172"/>
        <v>606.97232788439021</v>
      </c>
      <c r="E3662" s="90">
        <f t="shared" si="173"/>
        <v>150.86498161668177</v>
      </c>
      <c r="F3662" s="50">
        <f>'貼り付けシート（日射量等）'!G3659/3.6*10^3</f>
        <v>750</v>
      </c>
      <c r="G3662" s="50">
        <f>'貼り付けシート（日射量等）'!H3659/3.6*10^3</f>
        <v>155.55555555555557</v>
      </c>
      <c r="H3662" s="91">
        <f>RADIANS('貼り付けシート（日射量等）'!I3659)</f>
        <v>0.92153384505300595</v>
      </c>
      <c r="I3662" s="91">
        <f>IF('貼り付けシート（日射量等）'!J3659&lt;0,RADIANS(360+('貼り付けシート（日射量等）'!J3659)),RADIANS('貼り付けシート（日射量等）'!J3659))</f>
        <v>5.0108402824757201</v>
      </c>
    </row>
    <row r="3663" spans="1:9">
      <c r="A3663" s="20">
        <v>41792</v>
      </c>
      <c r="B3663" s="35" t="s">
        <v>369</v>
      </c>
      <c r="C3663" s="90">
        <f t="shared" si="171"/>
        <v>872.3099880420217</v>
      </c>
      <c r="D3663" s="90">
        <f t="shared" si="172"/>
        <v>699.89286619438542</v>
      </c>
      <c r="E3663" s="90">
        <f t="shared" si="173"/>
        <v>172.41712184763631</v>
      </c>
      <c r="F3663" s="50">
        <f>'貼り付けシート（日射量等）'!G3660/3.6*10^3</f>
        <v>755.55555555555554</v>
      </c>
      <c r="G3663" s="50">
        <f>'貼り付けシート（日射量等）'!H3660/3.6*10^3</f>
        <v>177.77777777777777</v>
      </c>
      <c r="H3663" s="91">
        <f>RADIANS('貼り付けシート（日射量等）'!I3660)</f>
        <v>1.101302758008422</v>
      </c>
      <c r="I3663" s="91">
        <f>IF('貼り付けシート（日射量等）'!J3660&lt;0,RADIANS(360+('貼り付けシート（日射量等）'!J3660)),RADIANS('貼り付けシート（日射量等）'!J3660))</f>
        <v>5.3197635600787168</v>
      </c>
    </row>
    <row r="3664" spans="1:9">
      <c r="A3664" s="20">
        <v>41792</v>
      </c>
      <c r="B3664" s="35" t="s">
        <v>370</v>
      </c>
      <c r="C3664" s="90">
        <f t="shared" si="171"/>
        <v>933.49335616667679</v>
      </c>
      <c r="D3664" s="90">
        <f t="shared" si="172"/>
        <v>744.91212914582457</v>
      </c>
      <c r="E3664" s="90">
        <f t="shared" si="173"/>
        <v>188.5812270208522</v>
      </c>
      <c r="F3664" s="50">
        <f>'貼り付けシート（日射量等）'!G3661/3.6*10^3</f>
        <v>752.77777777777771</v>
      </c>
      <c r="G3664" s="50">
        <f>'貼り付けシート（日射量等）'!H3661/3.6*10^3</f>
        <v>194.44444444444443</v>
      </c>
      <c r="H3664" s="91">
        <f>RADIANS('貼り付けシート（日射量等）'!I3661)</f>
        <v>1.2322024519079966</v>
      </c>
      <c r="I3664" s="91">
        <f>IF('貼り付けシート（日射量等）'!J3661&lt;0,RADIANS(360+('貼り付けシート（日射量等）'!J3661)),RADIANS('貼り付けシート（日射量等）'!J3661))</f>
        <v>5.852088981936987</v>
      </c>
    </row>
    <row r="3665" spans="1:9">
      <c r="A3665" s="20">
        <v>41792</v>
      </c>
      <c r="B3665" s="35" t="s">
        <v>371</v>
      </c>
      <c r="C3665" s="90">
        <f t="shared" si="171"/>
        <v>772.58919499557658</v>
      </c>
      <c r="D3665" s="90">
        <f t="shared" si="172"/>
        <v>419.67289871369604</v>
      </c>
      <c r="E3665" s="90">
        <f t="shared" si="173"/>
        <v>352.91629628188053</v>
      </c>
      <c r="F3665" s="50">
        <f>'貼り付けシート（日射量等）'!G3662/3.6*10^3</f>
        <v>422.22222222222223</v>
      </c>
      <c r="G3665" s="50">
        <f>'貼り付けシート（日射量等）'!H3662/3.6*10^3</f>
        <v>363.88888888888886</v>
      </c>
      <c r="H3665" s="91">
        <f>RADIANS('貼り付けシート（日射量等）'!I3662)</f>
        <v>1.2426744274199626</v>
      </c>
      <c r="I3665" s="91">
        <f>IF('貼り付けシート（日射量等）'!J3662&lt;0,RADIANS(360+('貼り付けシート（日射量等）'!J3662)),RADIANS('貼り付けシート（日射量等）'!J3662))</f>
        <v>0.32637657012293964</v>
      </c>
    </row>
    <row r="3666" spans="1:9">
      <c r="A3666" s="20">
        <v>41792</v>
      </c>
      <c r="B3666" s="35" t="s">
        <v>372</v>
      </c>
      <c r="C3666" s="90">
        <f t="shared" si="171"/>
        <v>632.77794232895394</v>
      </c>
      <c r="D3666" s="90">
        <f t="shared" si="172"/>
        <v>261.00352334498825</v>
      </c>
      <c r="E3666" s="90">
        <f t="shared" si="173"/>
        <v>371.77441898396575</v>
      </c>
      <c r="F3666" s="50">
        <f>'貼り付けシート（日射量等）'!G3663/3.6*10^3</f>
        <v>277.77777777777777</v>
      </c>
      <c r="G3666" s="50">
        <f>'貼り付けシート（日射量等）'!H3663/3.6*10^3</f>
        <v>383.33333333333331</v>
      </c>
      <c r="H3666" s="91">
        <f>RADIANS('貼り付けシート（日射量等）'!I3663)</f>
        <v>1.1257373675363425</v>
      </c>
      <c r="I3666" s="91">
        <f>IF('貼り付けシート（日射量等）'!J3663&lt;0,RADIANS(360+('貼り付けシート（日射量等）'!J3663)),RADIANS('貼り付けシート（日射量等）'!J3663))</f>
        <v>0.90058989402907408</v>
      </c>
    </row>
    <row r="3667" spans="1:9">
      <c r="A3667" s="20">
        <v>41792</v>
      </c>
      <c r="B3667" s="35" t="s">
        <v>373</v>
      </c>
      <c r="C3667" s="90">
        <f t="shared" si="171"/>
        <v>596.04476808344521</v>
      </c>
      <c r="D3667" s="90">
        <f t="shared" si="172"/>
        <v>283.53873473460442</v>
      </c>
      <c r="E3667" s="90">
        <f t="shared" si="173"/>
        <v>312.50603334884073</v>
      </c>
      <c r="F3667" s="50">
        <f>'貼り付けシート（日射量等）'!G3664/3.6*10^3</f>
        <v>341.66666666666669</v>
      </c>
      <c r="G3667" s="50">
        <f>'貼り付けシート（日射量等）'!H3664/3.6*10^3</f>
        <v>322.22222222222217</v>
      </c>
      <c r="H3667" s="91">
        <f>RADIANS('貼り付けシート（日射量等）'!I3664)</f>
        <v>0.94945911308491526</v>
      </c>
      <c r="I3667" s="91">
        <f>IF('貼り付けシート（日射量等）'!J3664&lt;0,RADIANS(360+('貼り付けシート（日射量等）'!J3664)),RADIANS('貼り付けシート（日射量等）'!J3664))</f>
        <v>1.233947781159991</v>
      </c>
    </row>
    <row r="3668" spans="1:9">
      <c r="A3668" s="20">
        <v>41792</v>
      </c>
      <c r="B3668" s="35" t="s">
        <v>374</v>
      </c>
      <c r="C3668" s="90">
        <f t="shared" si="171"/>
        <v>547.13234933815033</v>
      </c>
      <c r="D3668" s="90">
        <f t="shared" si="172"/>
        <v>339.69299961521284</v>
      </c>
      <c r="E3668" s="90">
        <f t="shared" si="173"/>
        <v>207.43934972293744</v>
      </c>
      <c r="F3668" s="50">
        <f>'貼り付けシート（日射量等）'!G3665/3.6*10^3</f>
        <v>505.55555555555554</v>
      </c>
      <c r="G3668" s="50">
        <f>'貼り付けシート（日射量等）'!H3665/3.6*10^3</f>
        <v>213.88888888888889</v>
      </c>
      <c r="H3668" s="91">
        <f>RADIANS('貼り付けシート（日射量等）'!I3665)</f>
        <v>0.75398223686155041</v>
      </c>
      <c r="I3668" s="91">
        <f>IF('貼り付けシート（日射量等）'!J3665&lt;0,RADIANS(360+('貼り付けシート（日射量等）'!J3665)),RADIANS('貼り付けシート（日射量等）'!J3665))</f>
        <v>1.4556045961632709</v>
      </c>
    </row>
    <row r="3669" spans="1:9">
      <c r="A3669" s="20">
        <v>41792</v>
      </c>
      <c r="B3669" s="35" t="s">
        <v>375</v>
      </c>
      <c r="C3669" s="90">
        <f t="shared" si="171"/>
        <v>409.77002841396649</v>
      </c>
      <c r="D3669" s="90">
        <f t="shared" si="172"/>
        <v>277.76316949936995</v>
      </c>
      <c r="E3669" s="90">
        <f t="shared" si="173"/>
        <v>132.00685891459653</v>
      </c>
      <c r="F3669" s="50">
        <f>'貼り付けシート（日射量等）'!G3666/3.6*10^3</f>
        <v>580.55555555555554</v>
      </c>
      <c r="G3669" s="50">
        <f>'貼り付けシート（日射量等）'!H3666/3.6*10^3</f>
        <v>136.11111111111109</v>
      </c>
      <c r="H3669" s="91">
        <f>RADIANS('貼り付けシート（日射量等）'!I3666)</f>
        <v>0.55501470213419679</v>
      </c>
      <c r="I3669" s="91">
        <f>IF('貼り付けシート（日射量等）'!J3666&lt;0,RADIANS(360+('貼り付けシート（日射量等）'!J3666)),RADIANS('貼り付けシート（日射量等）'!J3666))</f>
        <v>1.6283921921107094</v>
      </c>
    </row>
    <row r="3670" spans="1:9">
      <c r="A3670" s="20">
        <v>41792</v>
      </c>
      <c r="B3670" s="35" t="s">
        <v>376</v>
      </c>
      <c r="C3670" s="90">
        <f t="shared" si="171"/>
        <v>166.97450316287834</v>
      </c>
      <c r="D3670" s="90">
        <f t="shared" si="172"/>
        <v>51.13174942149768</v>
      </c>
      <c r="E3670" s="90">
        <f t="shared" si="173"/>
        <v>115.84275374138065</v>
      </c>
      <c r="F3670" s="50">
        <f>'貼り付けシート（日射量等）'!G3667/3.6*10^3</f>
        <v>197.22222222222223</v>
      </c>
      <c r="G3670" s="50">
        <f>'貼り付けシート（日射量等）'!H3667/3.6*10^3</f>
        <v>119.44444444444444</v>
      </c>
      <c r="H3670" s="91">
        <f>RADIANS('貼り付けシート（日射量等）'!I3667)</f>
        <v>0.35604716740684322</v>
      </c>
      <c r="I3670" s="91">
        <f>IF('貼り付けシート（日射量等）'!J3667&lt;0,RADIANS(360+('貼り付けシート（日射量等）'!J3667)),RADIANS('貼り付けシート（日射量等）'!J3667))</f>
        <v>1.7854718247901991</v>
      </c>
    </row>
    <row r="3671" spans="1:9">
      <c r="A3671" s="20">
        <v>41792</v>
      </c>
      <c r="B3671" s="35" t="s">
        <v>377</v>
      </c>
      <c r="C3671" s="90">
        <f t="shared" si="171"/>
        <v>48.789983200898661</v>
      </c>
      <c r="D3671" s="90">
        <f t="shared" si="172"/>
        <v>2.9916852101202687</v>
      </c>
      <c r="E3671" s="90">
        <f t="shared" si="173"/>
        <v>45.798297990778394</v>
      </c>
      <c r="F3671" s="50">
        <f>'貼り付けシート（日射量等）'!G3668/3.6*10^3</f>
        <v>88.888888888888886</v>
      </c>
      <c r="G3671" s="50">
        <f>'貼り付けシート（日射量等）'!H3668/3.6*10^3</f>
        <v>47.222222222222221</v>
      </c>
      <c r="H3671" s="91">
        <f>RADIANS('貼り付けシート（日射量等）'!I3668)</f>
        <v>0.16580627893946132</v>
      </c>
      <c r="I3671" s="91">
        <f>IF('貼り付けシート（日射量等）'!J3668&lt;0,RADIANS(360+('貼り付けシート（日射量等）'!J3668)),RADIANS('貼り付けシート（日射量等）'!J3668))</f>
        <v>1.9390607989657</v>
      </c>
    </row>
    <row r="3672" spans="1:9">
      <c r="A3672" s="20">
        <v>41792</v>
      </c>
      <c r="B3672" s="35" t="s">
        <v>378</v>
      </c>
      <c r="C3672" s="90">
        <f t="shared" si="171"/>
        <v>7.2881469651034605</v>
      </c>
      <c r="D3672" s="90">
        <f t="shared" si="172"/>
        <v>1.900111907364826</v>
      </c>
      <c r="E3672" s="90">
        <f t="shared" si="173"/>
        <v>5.3880350577386347</v>
      </c>
      <c r="F3672" s="50">
        <f>'貼り付けシート（日射量等）'!G3669/3.6*10^3</f>
        <v>5.5555555555555554</v>
      </c>
      <c r="G3672" s="50">
        <f>'貼り付けシート（日射量等）'!H3669/3.6*10^3</f>
        <v>5.5555555555555554</v>
      </c>
      <c r="H3672" s="91">
        <f>RADIANS('貼り付けシート（日射量等）'!I3669)</f>
        <v>0</v>
      </c>
      <c r="I3672" s="91">
        <f>IF('貼り付けシート（日射量等）'!J3669&lt;0,RADIANS(360+('貼り付けシート（日射量等）'!J3669)),RADIANS('貼り付けシート（日射量等）'!J3669))</f>
        <v>0</v>
      </c>
    </row>
    <row r="3673" spans="1:9">
      <c r="A3673" s="20">
        <v>41792</v>
      </c>
      <c r="B3673" s="35" t="s">
        <v>379</v>
      </c>
      <c r="C3673" s="90">
        <f t="shared" si="171"/>
        <v>0</v>
      </c>
      <c r="D3673" s="90">
        <f t="shared" si="172"/>
        <v>0</v>
      </c>
      <c r="E3673" s="90">
        <f t="shared" si="173"/>
        <v>0</v>
      </c>
      <c r="F3673" s="50">
        <f>'貼り付けシート（日射量等）'!G3670/3.6*10^3</f>
        <v>0</v>
      </c>
      <c r="G3673" s="50">
        <f>'貼り付けシート（日射量等）'!H3670/3.6*10^3</f>
        <v>0</v>
      </c>
      <c r="H3673" s="91">
        <f>RADIANS('貼り付けシート（日射量等）'!I3670)</f>
        <v>0</v>
      </c>
      <c r="I3673" s="91">
        <f>IF('貼り付けシート（日射量等）'!J3670&lt;0,RADIANS(360+('貼り付けシート（日射量等）'!J3670)),RADIANS('貼り付けシート（日射量等）'!J3670))</f>
        <v>0</v>
      </c>
    </row>
    <row r="3674" spans="1:9">
      <c r="A3674" s="20">
        <v>41792</v>
      </c>
      <c r="B3674" s="35" t="s">
        <v>380</v>
      </c>
      <c r="C3674" s="90">
        <f t="shared" si="171"/>
        <v>0</v>
      </c>
      <c r="D3674" s="90">
        <f t="shared" si="172"/>
        <v>0</v>
      </c>
      <c r="E3674" s="90">
        <f t="shared" si="173"/>
        <v>0</v>
      </c>
      <c r="F3674" s="50">
        <f>'貼り付けシート（日射量等）'!G3671/3.6*10^3</f>
        <v>0</v>
      </c>
      <c r="G3674" s="50">
        <f>'貼り付けシート（日射量等）'!H3671/3.6*10^3</f>
        <v>0</v>
      </c>
      <c r="H3674" s="91">
        <f>RADIANS('貼り付けシート（日射量等）'!I3671)</f>
        <v>0</v>
      </c>
      <c r="I3674" s="91">
        <f>IF('貼り付けシート（日射量等）'!J3671&lt;0,RADIANS(360+('貼り付けシート（日射量等）'!J3671)),RADIANS('貼り付けシート（日射量等）'!J3671))</f>
        <v>0</v>
      </c>
    </row>
    <row r="3675" spans="1:9">
      <c r="A3675" s="20">
        <v>41792</v>
      </c>
      <c r="B3675" s="35" t="s">
        <v>381</v>
      </c>
      <c r="C3675" s="90">
        <f t="shared" si="171"/>
        <v>0</v>
      </c>
      <c r="D3675" s="90">
        <f t="shared" si="172"/>
        <v>0</v>
      </c>
      <c r="E3675" s="90">
        <f t="shared" si="173"/>
        <v>0</v>
      </c>
      <c r="F3675" s="50">
        <f>'貼り付けシート（日射量等）'!G3672/3.6*10^3</f>
        <v>0</v>
      </c>
      <c r="G3675" s="50">
        <f>'貼り付けシート（日射量等）'!H3672/3.6*10^3</f>
        <v>0</v>
      </c>
      <c r="H3675" s="91">
        <f>RADIANS('貼り付けシート（日射量等）'!I3672)</f>
        <v>0</v>
      </c>
      <c r="I3675" s="91">
        <f>IF('貼り付けシート（日射量等）'!J3672&lt;0,RADIANS(360+('貼り付けシート（日射量等）'!J3672)),RADIANS('貼り付けシート（日射量等）'!J3672))</f>
        <v>0</v>
      </c>
    </row>
    <row r="3676" spans="1:9">
      <c r="A3676" s="20">
        <v>41792</v>
      </c>
      <c r="B3676" s="35" t="s">
        <v>382</v>
      </c>
      <c r="C3676" s="90">
        <f t="shared" si="171"/>
        <v>0</v>
      </c>
      <c r="D3676" s="90">
        <f t="shared" si="172"/>
        <v>0</v>
      </c>
      <c r="E3676" s="90">
        <f t="shared" si="173"/>
        <v>0</v>
      </c>
      <c r="F3676" s="50">
        <f>'貼り付けシート（日射量等）'!G3673/3.6*10^3</f>
        <v>0</v>
      </c>
      <c r="G3676" s="50">
        <f>'貼り付けシート（日射量等）'!H3673/3.6*10^3</f>
        <v>0</v>
      </c>
      <c r="H3676" s="91">
        <f>RADIANS('貼り付けシート（日射量等）'!I3673)</f>
        <v>0</v>
      </c>
      <c r="I3676" s="91">
        <f>IF('貼り付けシート（日射量等）'!J3673&lt;0,RADIANS(360+('貼り付けシート（日射量等）'!J3673)),RADIANS('貼り付けシート（日射量等）'!J3673))</f>
        <v>0</v>
      </c>
    </row>
    <row r="3677" spans="1:9">
      <c r="A3677" s="20">
        <v>41792</v>
      </c>
      <c r="B3677" s="35" t="s">
        <v>383</v>
      </c>
      <c r="C3677" s="90">
        <f t="shared" si="171"/>
        <v>0</v>
      </c>
      <c r="D3677" s="90">
        <f t="shared" si="172"/>
        <v>0</v>
      </c>
      <c r="E3677" s="90">
        <f t="shared" si="173"/>
        <v>0</v>
      </c>
      <c r="F3677" s="50">
        <f>'貼り付けシート（日射量等）'!G3674/3.6*10^3</f>
        <v>0</v>
      </c>
      <c r="G3677" s="50">
        <f>'貼り付けシート（日射量等）'!H3674/3.6*10^3</f>
        <v>0</v>
      </c>
      <c r="H3677" s="91">
        <f>RADIANS('貼り付けシート（日射量等）'!I3674)</f>
        <v>0</v>
      </c>
      <c r="I3677" s="91">
        <f>IF('貼り付けシート（日射量等）'!J3674&lt;0,RADIANS(360+('貼り付けシート（日射量等）'!J3674)),RADIANS('貼り付けシート（日射量等）'!J3674))</f>
        <v>0</v>
      </c>
    </row>
    <row r="3678" spans="1:9">
      <c r="A3678" s="20">
        <v>41793</v>
      </c>
      <c r="B3678" s="35" t="s">
        <v>360</v>
      </c>
      <c r="C3678" s="90">
        <f t="shared" si="171"/>
        <v>0</v>
      </c>
      <c r="D3678" s="90">
        <f t="shared" si="172"/>
        <v>0</v>
      </c>
      <c r="E3678" s="90">
        <f t="shared" si="173"/>
        <v>0</v>
      </c>
      <c r="F3678" s="50">
        <f>'貼り付けシート（日射量等）'!G3675/3.6*10^3</f>
        <v>0</v>
      </c>
      <c r="G3678" s="50">
        <f>'貼り付けシート（日射量等）'!H3675/3.6*10^3</f>
        <v>0</v>
      </c>
      <c r="H3678" s="91">
        <f>RADIANS('貼り付けシート（日射量等）'!I3675)</f>
        <v>0</v>
      </c>
      <c r="I3678" s="91">
        <f>IF('貼り付けシート（日射量等）'!J3675&lt;0,RADIANS(360+('貼り付けシート（日射量等）'!J3675)),RADIANS('貼り付けシート（日射量等）'!J3675))</f>
        <v>0</v>
      </c>
    </row>
    <row r="3679" spans="1:9">
      <c r="A3679" s="20">
        <v>41793</v>
      </c>
      <c r="B3679" s="35" t="s">
        <v>361</v>
      </c>
      <c r="C3679" s="90">
        <f t="shared" si="171"/>
        <v>0</v>
      </c>
      <c r="D3679" s="90">
        <f t="shared" si="172"/>
        <v>0</v>
      </c>
      <c r="E3679" s="90">
        <f t="shared" si="173"/>
        <v>0</v>
      </c>
      <c r="F3679" s="50">
        <f>'貼り付けシート（日射量等）'!G3676/3.6*10^3</f>
        <v>0</v>
      </c>
      <c r="G3679" s="50">
        <f>'貼り付けシート（日射量等）'!H3676/3.6*10^3</f>
        <v>0</v>
      </c>
      <c r="H3679" s="91">
        <f>RADIANS('貼り付けシート（日射量等）'!I3676)</f>
        <v>0</v>
      </c>
      <c r="I3679" s="91">
        <f>IF('貼り付けシート（日射量等）'!J3676&lt;0,RADIANS(360+('貼り付けシート（日射量等）'!J3676)),RADIANS('貼り付けシート（日射量等）'!J3676))</f>
        <v>0</v>
      </c>
    </row>
    <row r="3680" spans="1:9">
      <c r="A3680" s="20">
        <v>41793</v>
      </c>
      <c r="B3680" s="35" t="s">
        <v>362</v>
      </c>
      <c r="C3680" s="90">
        <f t="shared" si="171"/>
        <v>0</v>
      </c>
      <c r="D3680" s="90">
        <f t="shared" si="172"/>
        <v>0</v>
      </c>
      <c r="E3680" s="90">
        <f t="shared" si="173"/>
        <v>0</v>
      </c>
      <c r="F3680" s="50">
        <f>'貼り付けシート（日射量等）'!G3677/3.6*10^3</f>
        <v>0</v>
      </c>
      <c r="G3680" s="50">
        <f>'貼り付けシート（日射量等）'!H3677/3.6*10^3</f>
        <v>0</v>
      </c>
      <c r="H3680" s="91">
        <f>RADIANS('貼り付けシート（日射量等）'!I3677)</f>
        <v>0</v>
      </c>
      <c r="I3680" s="91">
        <f>IF('貼り付けシート（日射量等）'!J3677&lt;0,RADIANS(360+('貼り付けシート（日射量等）'!J3677)),RADIANS('貼り付けシート（日射量等）'!J3677))</f>
        <v>0</v>
      </c>
    </row>
    <row r="3681" spans="1:9">
      <c r="A3681" s="20">
        <v>41793</v>
      </c>
      <c r="B3681" s="35" t="s">
        <v>363</v>
      </c>
      <c r="C3681" s="90">
        <f t="shared" si="171"/>
        <v>3.6440734825517302</v>
      </c>
      <c r="D3681" s="90">
        <f t="shared" si="172"/>
        <v>0.95005595368241302</v>
      </c>
      <c r="E3681" s="90">
        <f t="shared" si="173"/>
        <v>2.6940175288693173</v>
      </c>
      <c r="F3681" s="50">
        <f>'貼り付けシート（日射量等）'!G3678/3.6*10^3</f>
        <v>2.7777777777777777</v>
      </c>
      <c r="G3681" s="50">
        <f>'貼り付けシート（日射量等）'!H3678/3.6*10^3</f>
        <v>2.7777777777777777</v>
      </c>
      <c r="H3681" s="91">
        <f>RADIANS('貼り付けシート（日射量等）'!I3678)</f>
        <v>0</v>
      </c>
      <c r="I3681" s="91">
        <f>IF('貼り付けシート（日射量等）'!J3678&lt;0,RADIANS(360+('貼り付けシート（日射量等）'!J3678)),RADIANS('貼り付けシート（日射量等）'!J3678))</f>
        <v>0</v>
      </c>
    </row>
    <row r="3682" spans="1:9">
      <c r="A3682" s="20">
        <v>41793</v>
      </c>
      <c r="B3682" s="35" t="s">
        <v>364</v>
      </c>
      <c r="C3682" s="90">
        <f t="shared" si="171"/>
        <v>29.634192817562489</v>
      </c>
      <c r="D3682" s="90">
        <f t="shared" si="172"/>
        <v>-1.7609352401250455E-2</v>
      </c>
      <c r="E3682" s="90">
        <f t="shared" si="173"/>
        <v>29.634192817562489</v>
      </c>
      <c r="F3682" s="50">
        <f>'貼り付けシート（日射量等）'!G3679/3.6*10^3</f>
        <v>36.111111111111114</v>
      </c>
      <c r="G3682" s="50">
        <f>'貼り付けシート（日射量等）'!H3679/3.6*10^3</f>
        <v>30.555555555555554</v>
      </c>
      <c r="H3682" s="91">
        <f>RADIANS('貼り付けシート（日射量等）'!I3679)</f>
        <v>0.13788101090755203</v>
      </c>
      <c r="I3682" s="91">
        <f>IF('貼り付けシート（日射量等）'!J3679&lt;0,RADIANS(360+('貼り付けシート（日射量等）'!J3679)),RADIANS('貼り付けシート（日射量等）'!J3679))</f>
        <v>4.319689898685966</v>
      </c>
    </row>
    <row r="3683" spans="1:9">
      <c r="A3683" s="20">
        <v>41793</v>
      </c>
      <c r="B3683" s="35" t="s">
        <v>365</v>
      </c>
      <c r="C3683" s="90">
        <f t="shared" si="171"/>
        <v>82.970786518017434</v>
      </c>
      <c r="D3683" s="90">
        <f t="shared" si="172"/>
        <v>7.5382957096765404</v>
      </c>
      <c r="E3683" s="90">
        <f t="shared" si="173"/>
        <v>75.432490808340887</v>
      </c>
      <c r="F3683" s="50">
        <f>'貼り付けシート（日射量等）'!G3680/3.6*10^3</f>
        <v>33.333333333333336</v>
      </c>
      <c r="G3683" s="50">
        <f>'貼り付けシート（日射量等）'!H3680/3.6*10^3</f>
        <v>77.777777777777786</v>
      </c>
      <c r="H3683" s="91">
        <f>RADIANS('貼り付けシート（日射量等）'!I3680)</f>
        <v>0.32812189937493397</v>
      </c>
      <c r="I3683" s="91">
        <f>IF('貼り付けシート（日射量等）'!J3680&lt;0,RADIANS(360+('貼り付けシート（日射量等）'!J3680)),RADIANS('貼り付けシート（日射量等）'!J3680))</f>
        <v>4.4732788728614672</v>
      </c>
    </row>
    <row r="3684" spans="1:9">
      <c r="A3684" s="20">
        <v>41793</v>
      </c>
      <c r="B3684" s="35" t="s">
        <v>366</v>
      </c>
      <c r="C3684" s="90">
        <f t="shared" si="171"/>
        <v>169.04252680498578</v>
      </c>
      <c r="D3684" s="90">
        <f t="shared" si="172"/>
        <v>23.56558024604265</v>
      </c>
      <c r="E3684" s="90">
        <f t="shared" si="173"/>
        <v>145.47694655894313</v>
      </c>
      <c r="F3684" s="50">
        <f>'貼り付けシート（日射量等）'!G3681/3.6*10^3</f>
        <v>52.777777777777779</v>
      </c>
      <c r="G3684" s="50">
        <f>'貼り付けシート（日射量等）'!H3681/3.6*10^3</f>
        <v>150</v>
      </c>
      <c r="H3684" s="91">
        <f>RADIANS('貼り付けシート（日射量等）'!I3681)</f>
        <v>0.52534410485029326</v>
      </c>
      <c r="I3684" s="91">
        <f>IF('貼り付けシート（日射量等）'!J3681&lt;0,RADIANS(360+('貼り付けシート（日射量等）'!J3681)),RADIANS('貼り付けシート（日射量等）'!J3681))</f>
        <v>4.6286131762889617</v>
      </c>
    </row>
    <row r="3685" spans="1:9">
      <c r="A3685" s="20">
        <v>41793</v>
      </c>
      <c r="B3685" s="35" t="s">
        <v>367</v>
      </c>
      <c r="C3685" s="90">
        <f t="shared" si="171"/>
        <v>198.43620128793998</v>
      </c>
      <c r="D3685" s="90">
        <f t="shared" si="172"/>
        <v>17.937026853695727</v>
      </c>
      <c r="E3685" s="90">
        <f t="shared" si="173"/>
        <v>180.49917443424425</v>
      </c>
      <c r="F3685" s="50">
        <f>'貼り付けシート（日射量等）'!G3682/3.6*10^3</f>
        <v>27.777777777777779</v>
      </c>
      <c r="G3685" s="50">
        <f>'貼り付けシート（日射量等）'!H3682/3.6*10^3</f>
        <v>186.11111111111111</v>
      </c>
      <c r="H3685" s="91">
        <f>RADIANS('貼り付けシート（日射量等）'!I3682)</f>
        <v>0.7260569688296411</v>
      </c>
      <c r="I3685" s="91">
        <f>IF('貼り付けシート（日射量等）'!J3682&lt;0,RADIANS(360+('貼り付けシート（日射量等）'!J3682)),RADIANS('貼り付けシート（日射量等）'!J3682))</f>
        <v>4.7979101137324118</v>
      </c>
    </row>
    <row r="3686" spans="1:9">
      <c r="A3686" s="20">
        <v>41793</v>
      </c>
      <c r="B3686" s="35" t="s">
        <v>368</v>
      </c>
      <c r="C3686" s="90">
        <f t="shared" si="171"/>
        <v>299.50388014307032</v>
      </c>
      <c r="D3686" s="90">
        <f t="shared" si="172"/>
        <v>38.184179842746545</v>
      </c>
      <c r="E3686" s="90">
        <f t="shared" si="173"/>
        <v>261.3197003003238</v>
      </c>
      <c r="F3686" s="50">
        <f>'貼り付けシート（日射量等）'!G3683/3.6*10^3</f>
        <v>47.222222222222221</v>
      </c>
      <c r="G3686" s="50">
        <f>'貼り付けシート（日射量等）'!H3683/3.6*10^3</f>
        <v>269.44444444444446</v>
      </c>
      <c r="H3686" s="91">
        <f>RADIANS('貼り付けシート（日射量等）'!I3683)</f>
        <v>0.92153384505300595</v>
      </c>
      <c r="I3686" s="91">
        <f>IF('貼り付けシート（日射量等）'!J3683&lt;0,RADIANS(360+('貼り付けシート（日射量等）'!J3683)),RADIANS('貼り付けシート（日射量等）'!J3683))</f>
        <v>5.0073496239717308</v>
      </c>
    </row>
    <row r="3687" spans="1:9">
      <c r="A3687" s="20">
        <v>41793</v>
      </c>
      <c r="B3687" s="35" t="s">
        <v>369</v>
      </c>
      <c r="C3687" s="90">
        <f t="shared" si="171"/>
        <v>392.99812722244519</v>
      </c>
      <c r="D3687" s="90">
        <f t="shared" si="172"/>
        <v>64.327988700388502</v>
      </c>
      <c r="E3687" s="90">
        <f t="shared" si="173"/>
        <v>328.67013852205667</v>
      </c>
      <c r="F3687" s="50">
        <f>'貼り付けシート（日射量等）'!G3684/3.6*10^3</f>
        <v>69.444444444444443</v>
      </c>
      <c r="G3687" s="50">
        <f>'貼り付けシート（日射量等）'!H3684/3.6*10^3</f>
        <v>338.88888888888886</v>
      </c>
      <c r="H3687" s="91">
        <f>RADIANS('貼り付けシート（日射量等）'!I3684)</f>
        <v>1.1030480872604163</v>
      </c>
      <c r="I3687" s="91">
        <f>IF('貼り付けシート（日射量等）'!J3684&lt;0,RADIANS(360+('貼り付けシート（日射量等）'!J3684)),RADIANS('貼り付けシート（日射量等）'!J3684))</f>
        <v>5.3162729015747283</v>
      </c>
    </row>
    <row r="3688" spans="1:9">
      <c r="A3688" s="20">
        <v>41793</v>
      </c>
      <c r="B3688" s="35" t="s">
        <v>370</v>
      </c>
      <c r="C3688" s="90">
        <f t="shared" si="171"/>
        <v>337.45591901779517</v>
      </c>
      <c r="D3688" s="90">
        <f t="shared" si="172"/>
        <v>35.725955784431612</v>
      </c>
      <c r="E3688" s="90">
        <f t="shared" si="173"/>
        <v>301.72996323336355</v>
      </c>
      <c r="F3688" s="50">
        <f>'貼り付けシート（日射量等）'!G3685/3.6*10^3</f>
        <v>36.111111111111114</v>
      </c>
      <c r="G3688" s="50">
        <f>'貼り付けシート（日射量等）'!H3685/3.6*10^3</f>
        <v>311.11111111111114</v>
      </c>
      <c r="H3688" s="91">
        <f>RADIANS('貼り付けシート（日射量等）'!I3685)</f>
        <v>1.233947781159991</v>
      </c>
      <c r="I3688" s="91">
        <f>IF('貼り付けシート（日射量等）'!J3685&lt;0,RADIANS(360+('貼り付けシート（日射量等）'!J3685)),RADIANS('貼り付けシート（日射量等）'!J3685))</f>
        <v>5.8468529941810043</v>
      </c>
    </row>
    <row r="3689" spans="1:9">
      <c r="A3689" s="20">
        <v>41793</v>
      </c>
      <c r="B3689" s="35" t="s">
        <v>371</v>
      </c>
      <c r="C3689" s="90">
        <f t="shared" si="171"/>
        <v>286.23689163422955</v>
      </c>
      <c r="D3689" s="90">
        <f t="shared" si="172"/>
        <v>27.611208862775054</v>
      </c>
      <c r="E3689" s="90">
        <f t="shared" si="173"/>
        <v>258.62568277145448</v>
      </c>
      <c r="F3689" s="50">
        <f>'貼り付けシート（日射量等）'!G3686/3.6*10^3</f>
        <v>27.777777777777779</v>
      </c>
      <c r="G3689" s="50">
        <f>'貼り付けシート（日射量等）'!H3686/3.6*10^3</f>
        <v>266.66666666666669</v>
      </c>
      <c r="H3689" s="91">
        <f>RADIANS('貼り付けシート（日射量等）'!I3686)</f>
        <v>1.2461650859239515</v>
      </c>
      <c r="I3689" s="91">
        <f>IF('貼り付けシート（日射量等）'!J3686&lt;0,RADIANS(360+('貼り付けシート（日射量等）'!J3686)),RADIANS('貼り付けシート（日射量等）'!J3686))</f>
        <v>0.3246312408709453</v>
      </c>
    </row>
    <row r="3690" spans="1:9">
      <c r="A3690" s="20">
        <v>41793</v>
      </c>
      <c r="B3690" s="35" t="s">
        <v>372</v>
      </c>
      <c r="C3690" s="90">
        <f t="shared" si="171"/>
        <v>562.46866262289939</v>
      </c>
      <c r="D3690" s="90">
        <f t="shared" si="172"/>
        <v>185.30620858119499</v>
      </c>
      <c r="E3690" s="90">
        <f t="shared" si="173"/>
        <v>377.16245404170439</v>
      </c>
      <c r="F3690" s="50">
        <f>'貼り付けシート（日射量等）'!G3687/3.6*10^3</f>
        <v>197.22222222222223</v>
      </c>
      <c r="G3690" s="50">
        <f>'貼り付けシート（日射量等）'!H3687/3.6*10^3</f>
        <v>388.88888888888886</v>
      </c>
      <c r="H3690" s="91">
        <f>RADIANS('貼り付けシート（日射量等）'!I3687)</f>
        <v>1.1274826967883367</v>
      </c>
      <c r="I3690" s="91">
        <f>IF('貼り付けシート（日射量等）'!J3687&lt;0,RADIANS(360+('貼り付けシート（日射量等）'!J3687)),RADIANS('貼り付けシート（日射量等）'!J3687))</f>
        <v>0.90408055253306263</v>
      </c>
    </row>
    <row r="3691" spans="1:9">
      <c r="A3691" s="20">
        <v>41793</v>
      </c>
      <c r="B3691" s="35" t="s">
        <v>373</v>
      </c>
      <c r="C3691" s="90">
        <f t="shared" si="171"/>
        <v>591.86931147928658</v>
      </c>
      <c r="D3691" s="90">
        <f t="shared" si="172"/>
        <v>276.66926060157647</v>
      </c>
      <c r="E3691" s="90">
        <f t="shared" si="173"/>
        <v>315.20005087771005</v>
      </c>
      <c r="F3691" s="50">
        <f>'貼り付けシート（日射量等）'!G3688/3.6*10^3</f>
        <v>333.33333333333331</v>
      </c>
      <c r="G3691" s="50">
        <f>'貼り付けシート（日射量等）'!H3688/3.6*10^3</f>
        <v>324.99999999999994</v>
      </c>
      <c r="H3691" s="91">
        <f>RADIANS('貼り付けシート（日射量等）'!I3688)</f>
        <v>0.95120444233690959</v>
      </c>
      <c r="I3691" s="91">
        <f>IF('貼り付けシート（日射量等）'!J3688&lt;0,RADIANS(360+('貼り付けシート（日射量等）'!J3688)),RADIANS('貼り付けシート（日射量等）'!J3688))</f>
        <v>1.2374384396639797</v>
      </c>
    </row>
    <row r="3692" spans="1:9">
      <c r="A3692" s="20">
        <v>41793</v>
      </c>
      <c r="B3692" s="35" t="s">
        <v>374</v>
      </c>
      <c r="C3692" s="90">
        <f t="shared" si="171"/>
        <v>399.36653960110834</v>
      </c>
      <c r="D3692" s="90">
        <f t="shared" si="172"/>
        <v>132.65880424304598</v>
      </c>
      <c r="E3692" s="90">
        <f t="shared" si="173"/>
        <v>266.70773535806234</v>
      </c>
      <c r="F3692" s="50">
        <f>'貼り付けシート（日射量等）'!G3689/3.6*10^3</f>
        <v>197.22222222222223</v>
      </c>
      <c r="G3692" s="50">
        <f>'貼り付けシート（日射量等）'!H3689/3.6*10^3</f>
        <v>274.99999999999994</v>
      </c>
      <c r="H3692" s="91">
        <f>RADIANS('貼り付けシート（日射量等）'!I3689)</f>
        <v>0.75572756611354464</v>
      </c>
      <c r="I3692" s="91">
        <f>IF('貼り付けシート（日射量等）'!J3689&lt;0,RADIANS(360+('貼り付けシート（日射量等）'!J3689)),RADIANS('貼り付けシート（日射量等）'!J3689))</f>
        <v>1.4573499254152651</v>
      </c>
    </row>
    <row r="3693" spans="1:9">
      <c r="A3693" s="20">
        <v>41793</v>
      </c>
      <c r="B3693" s="35" t="s">
        <v>375</v>
      </c>
      <c r="C3693" s="90">
        <f t="shared" si="171"/>
        <v>181.55199609238429</v>
      </c>
      <c r="D3693" s="90">
        <f t="shared" si="172"/>
        <v>25.29897941796391</v>
      </c>
      <c r="E3693" s="90">
        <f t="shared" si="173"/>
        <v>156.25301667442037</v>
      </c>
      <c r="F3693" s="50">
        <f>'貼り付けシート（日射量等）'!G3690/3.6*10^3</f>
        <v>52.777777777777779</v>
      </c>
      <c r="G3693" s="50">
        <f>'貼り付けシート（日射量等）'!H3690/3.6*10^3</f>
        <v>161.11111111111109</v>
      </c>
      <c r="H3693" s="91">
        <f>RADIANS('貼り付けシート（日射量等）'!I3690)</f>
        <v>0.55676003138619112</v>
      </c>
      <c r="I3693" s="91">
        <f>IF('貼り付けシート（日射量等）'!J3690&lt;0,RADIANS(360+('貼り付けシート（日射量等）'!J3690)),RADIANS('貼り付けシート（日射量等）'!J3690))</f>
        <v>1.6301375213627038</v>
      </c>
    </row>
    <row r="3694" spans="1:9">
      <c r="A3694" s="20">
        <v>41793</v>
      </c>
      <c r="B3694" s="35" t="s">
        <v>376</v>
      </c>
      <c r="C3694" s="90">
        <f t="shared" si="171"/>
        <v>190.67639353573097</v>
      </c>
      <c r="D3694" s="90">
        <f t="shared" si="172"/>
        <v>77.527657323219657</v>
      </c>
      <c r="E3694" s="90">
        <f t="shared" si="173"/>
        <v>113.14873621251131</v>
      </c>
      <c r="F3694" s="50">
        <f>'貼り付けシート（日射量等）'!G3691/3.6*10^3</f>
        <v>297.22222222222223</v>
      </c>
      <c r="G3694" s="50">
        <f>'貼り付けシート（日射量等）'!H3691/3.6*10^3</f>
        <v>116.66666666666666</v>
      </c>
      <c r="H3694" s="91">
        <f>RADIANS('貼り付けシート（日射量等）'!I3691)</f>
        <v>0.35779249665883756</v>
      </c>
      <c r="I3694" s="91">
        <f>IF('貼り付けシート（日射量等）'!J3691&lt;0,RADIANS(360+('貼り付けシート（日射量等）'!J3691)),RADIANS('貼り付けシート（日射量等）'!J3691))</f>
        <v>1.7854718247901991</v>
      </c>
    </row>
    <row r="3695" spans="1:9">
      <c r="A3695" s="20">
        <v>41793</v>
      </c>
      <c r="B3695" s="35" t="s">
        <v>377</v>
      </c>
      <c r="C3695" s="90">
        <f t="shared" si="171"/>
        <v>39.089390873898452</v>
      </c>
      <c r="D3695" s="90">
        <f t="shared" si="172"/>
        <v>1.3731454697280101</v>
      </c>
      <c r="E3695" s="90">
        <f t="shared" si="173"/>
        <v>37.716245404170444</v>
      </c>
      <c r="F3695" s="50">
        <f>'貼り付けシート（日射量等）'!G3692/3.6*10^3</f>
        <v>38.888888888888893</v>
      </c>
      <c r="G3695" s="50">
        <f>'貼り付けシート（日射量等）'!H3692/3.6*10^3</f>
        <v>38.888888888888893</v>
      </c>
      <c r="H3695" s="91">
        <f>RADIANS('貼り付けシート（日射量等）'!I3692)</f>
        <v>0.16755160819145562</v>
      </c>
      <c r="I3695" s="91">
        <f>IF('貼り付けシート（日射量等）'!J3692&lt;0,RADIANS(360+('貼り付けシート（日射量等）'!J3692)),RADIANS('貼り付けシート（日射量等）'!J3692))</f>
        <v>1.9390607989657</v>
      </c>
    </row>
    <row r="3696" spans="1:9">
      <c r="A3696" s="20">
        <v>41793</v>
      </c>
      <c r="B3696" s="35" t="s">
        <v>378</v>
      </c>
      <c r="C3696" s="90">
        <f t="shared" si="171"/>
        <v>3.6440734825517302</v>
      </c>
      <c r="D3696" s="90">
        <f t="shared" si="172"/>
        <v>0.95005595368241302</v>
      </c>
      <c r="E3696" s="90">
        <f t="shared" si="173"/>
        <v>2.6940175288693173</v>
      </c>
      <c r="F3696" s="50">
        <f>'貼り付けシート（日射量等）'!G3693/3.6*10^3</f>
        <v>2.7777777777777777</v>
      </c>
      <c r="G3696" s="50">
        <f>'貼り付けシート（日射量等）'!H3693/3.6*10^3</f>
        <v>2.7777777777777777</v>
      </c>
      <c r="H3696" s="91">
        <f>RADIANS('貼り付けシート（日射量等）'!I3693)</f>
        <v>0</v>
      </c>
      <c r="I3696" s="91">
        <f>IF('貼り付けシート（日射量等）'!J3693&lt;0,RADIANS(360+('貼り付けシート（日射量等）'!J3693)),RADIANS('貼り付けシート（日射量等）'!J3693))</f>
        <v>0</v>
      </c>
    </row>
    <row r="3697" spans="1:9">
      <c r="A3697" s="20">
        <v>41793</v>
      </c>
      <c r="B3697" s="35" t="s">
        <v>379</v>
      </c>
      <c r="C3697" s="90">
        <f t="shared" si="171"/>
        <v>0</v>
      </c>
      <c r="D3697" s="90">
        <f t="shared" si="172"/>
        <v>0</v>
      </c>
      <c r="E3697" s="90">
        <f t="shared" si="173"/>
        <v>0</v>
      </c>
      <c r="F3697" s="50">
        <f>'貼り付けシート（日射量等）'!G3694/3.6*10^3</f>
        <v>0</v>
      </c>
      <c r="G3697" s="50">
        <f>'貼り付けシート（日射量等）'!H3694/3.6*10^3</f>
        <v>0</v>
      </c>
      <c r="H3697" s="91">
        <f>RADIANS('貼り付けシート（日射量等）'!I3694)</f>
        <v>0</v>
      </c>
      <c r="I3697" s="91">
        <f>IF('貼り付けシート（日射量等）'!J3694&lt;0,RADIANS(360+('貼り付けシート（日射量等）'!J3694)),RADIANS('貼り付けシート（日射量等）'!J3694))</f>
        <v>0</v>
      </c>
    </row>
    <row r="3698" spans="1:9">
      <c r="A3698" s="20">
        <v>41793</v>
      </c>
      <c r="B3698" s="35" t="s">
        <v>380</v>
      </c>
      <c r="C3698" s="90">
        <f t="shared" si="171"/>
        <v>0</v>
      </c>
      <c r="D3698" s="90">
        <f t="shared" si="172"/>
        <v>0</v>
      </c>
      <c r="E3698" s="90">
        <f t="shared" si="173"/>
        <v>0</v>
      </c>
      <c r="F3698" s="50">
        <f>'貼り付けシート（日射量等）'!G3695/3.6*10^3</f>
        <v>0</v>
      </c>
      <c r="G3698" s="50">
        <f>'貼り付けシート（日射量等）'!H3695/3.6*10^3</f>
        <v>0</v>
      </c>
      <c r="H3698" s="91">
        <f>RADIANS('貼り付けシート（日射量等）'!I3695)</f>
        <v>0</v>
      </c>
      <c r="I3698" s="91">
        <f>IF('貼り付けシート（日射量等）'!J3695&lt;0,RADIANS(360+('貼り付けシート（日射量等）'!J3695)),RADIANS('貼り付けシート（日射量等）'!J3695))</f>
        <v>0</v>
      </c>
    </row>
    <row r="3699" spans="1:9">
      <c r="A3699" s="20">
        <v>41793</v>
      </c>
      <c r="B3699" s="35" t="s">
        <v>381</v>
      </c>
      <c r="C3699" s="90">
        <f t="shared" si="171"/>
        <v>0</v>
      </c>
      <c r="D3699" s="90">
        <f t="shared" si="172"/>
        <v>0</v>
      </c>
      <c r="E3699" s="90">
        <f t="shared" si="173"/>
        <v>0</v>
      </c>
      <c r="F3699" s="50">
        <f>'貼り付けシート（日射量等）'!G3696/3.6*10^3</f>
        <v>0</v>
      </c>
      <c r="G3699" s="50">
        <f>'貼り付けシート（日射量等）'!H3696/3.6*10^3</f>
        <v>0</v>
      </c>
      <c r="H3699" s="91">
        <f>RADIANS('貼り付けシート（日射量等）'!I3696)</f>
        <v>0</v>
      </c>
      <c r="I3699" s="91">
        <f>IF('貼り付けシート（日射量等）'!J3696&lt;0,RADIANS(360+('貼り付けシート（日射量等）'!J3696)),RADIANS('貼り付けシート（日射量等）'!J3696))</f>
        <v>0</v>
      </c>
    </row>
    <row r="3700" spans="1:9">
      <c r="A3700" s="20">
        <v>41793</v>
      </c>
      <c r="B3700" s="35" t="s">
        <v>382</v>
      </c>
      <c r="C3700" s="90">
        <f t="shared" si="171"/>
        <v>0</v>
      </c>
      <c r="D3700" s="90">
        <f t="shared" si="172"/>
        <v>0</v>
      </c>
      <c r="E3700" s="90">
        <f t="shared" si="173"/>
        <v>0</v>
      </c>
      <c r="F3700" s="50">
        <f>'貼り付けシート（日射量等）'!G3697/3.6*10^3</f>
        <v>0</v>
      </c>
      <c r="G3700" s="50">
        <f>'貼り付けシート（日射量等）'!H3697/3.6*10^3</f>
        <v>0</v>
      </c>
      <c r="H3700" s="91">
        <f>RADIANS('貼り付けシート（日射量等）'!I3697)</f>
        <v>0</v>
      </c>
      <c r="I3700" s="91">
        <f>IF('貼り付けシート（日射量等）'!J3697&lt;0,RADIANS(360+('貼り付けシート（日射量等）'!J3697)),RADIANS('貼り付けシート（日射量等）'!J3697))</f>
        <v>0</v>
      </c>
    </row>
    <row r="3701" spans="1:9">
      <c r="A3701" s="20">
        <v>41793</v>
      </c>
      <c r="B3701" s="35" t="s">
        <v>383</v>
      </c>
      <c r="C3701" s="90">
        <f t="shared" si="171"/>
        <v>0</v>
      </c>
      <c r="D3701" s="90">
        <f t="shared" si="172"/>
        <v>0</v>
      </c>
      <c r="E3701" s="90">
        <f t="shared" si="173"/>
        <v>0</v>
      </c>
      <c r="F3701" s="50">
        <f>'貼り付けシート（日射量等）'!G3698/3.6*10^3</f>
        <v>0</v>
      </c>
      <c r="G3701" s="50">
        <f>'貼り付けシート（日射量等）'!H3698/3.6*10^3</f>
        <v>0</v>
      </c>
      <c r="H3701" s="91">
        <f>RADIANS('貼り付けシート（日射量等）'!I3698)</f>
        <v>0</v>
      </c>
      <c r="I3701" s="91">
        <f>IF('貼り付けシート（日射量等）'!J3698&lt;0,RADIANS(360+('貼り付けシート（日射量等）'!J3698)),RADIANS('貼り付けシート（日射量等）'!J3698))</f>
        <v>0</v>
      </c>
    </row>
    <row r="3702" spans="1:9">
      <c r="A3702" s="20">
        <v>41794</v>
      </c>
      <c r="B3702" s="35" t="s">
        <v>360</v>
      </c>
      <c r="C3702" s="90">
        <f t="shared" si="171"/>
        <v>0</v>
      </c>
      <c r="D3702" s="90">
        <f t="shared" si="172"/>
        <v>0</v>
      </c>
      <c r="E3702" s="90">
        <f t="shared" si="173"/>
        <v>0</v>
      </c>
      <c r="F3702" s="50">
        <f>'貼り付けシート（日射量等）'!G3699/3.6*10^3</f>
        <v>0</v>
      </c>
      <c r="G3702" s="50">
        <f>'貼り付けシート（日射量等）'!H3699/3.6*10^3</f>
        <v>0</v>
      </c>
      <c r="H3702" s="91">
        <f>RADIANS('貼り付けシート（日射量等）'!I3699)</f>
        <v>0</v>
      </c>
      <c r="I3702" s="91">
        <f>IF('貼り付けシート（日射量等）'!J3699&lt;0,RADIANS(360+('貼り付けシート（日射量等）'!J3699)),RADIANS('貼り付けシート（日射量等）'!J3699))</f>
        <v>0</v>
      </c>
    </row>
    <row r="3703" spans="1:9">
      <c r="A3703" s="20">
        <v>41794</v>
      </c>
      <c r="B3703" s="35" t="s">
        <v>361</v>
      </c>
      <c r="C3703" s="90">
        <f t="shared" si="171"/>
        <v>0</v>
      </c>
      <c r="D3703" s="90">
        <f t="shared" si="172"/>
        <v>0</v>
      </c>
      <c r="E3703" s="90">
        <f t="shared" si="173"/>
        <v>0</v>
      </c>
      <c r="F3703" s="50">
        <f>'貼り付けシート（日射量等）'!G3700/3.6*10^3</f>
        <v>0</v>
      </c>
      <c r="G3703" s="50">
        <f>'貼り付けシート（日射量等）'!H3700/3.6*10^3</f>
        <v>0</v>
      </c>
      <c r="H3703" s="91">
        <f>RADIANS('貼り付けシート（日射量等）'!I3700)</f>
        <v>0</v>
      </c>
      <c r="I3703" s="91">
        <f>IF('貼り付けシート（日射量等）'!J3700&lt;0,RADIANS(360+('貼り付けシート（日射量等）'!J3700)),RADIANS('貼り付けシート（日射量等）'!J3700))</f>
        <v>0</v>
      </c>
    </row>
    <row r="3704" spans="1:9">
      <c r="A3704" s="20">
        <v>41794</v>
      </c>
      <c r="B3704" s="35" t="s">
        <v>362</v>
      </c>
      <c r="C3704" s="90">
        <f t="shared" si="171"/>
        <v>0</v>
      </c>
      <c r="D3704" s="90">
        <f t="shared" si="172"/>
        <v>0</v>
      </c>
      <c r="E3704" s="90">
        <f t="shared" si="173"/>
        <v>0</v>
      </c>
      <c r="F3704" s="50">
        <f>'貼り付けシート（日射量等）'!G3701/3.6*10^3</f>
        <v>0</v>
      </c>
      <c r="G3704" s="50">
        <f>'貼り付けシート（日射量等）'!H3701/3.6*10^3</f>
        <v>0</v>
      </c>
      <c r="H3704" s="91">
        <f>RADIANS('貼り付けシート（日射量等）'!I3701)</f>
        <v>0</v>
      </c>
      <c r="I3704" s="91">
        <f>IF('貼り付けシート（日射量等）'!J3701&lt;0,RADIANS(360+('貼り付けシート（日射量等）'!J3701)),RADIANS('貼り付けシート（日射量等）'!J3701))</f>
        <v>0</v>
      </c>
    </row>
    <row r="3705" spans="1:9">
      <c r="A3705" s="20">
        <v>41794</v>
      </c>
      <c r="B3705" s="35" t="s">
        <v>363</v>
      </c>
      <c r="C3705" s="90">
        <f t="shared" si="171"/>
        <v>0</v>
      </c>
      <c r="D3705" s="90">
        <f t="shared" si="172"/>
        <v>0</v>
      </c>
      <c r="E3705" s="90">
        <f t="shared" si="173"/>
        <v>0</v>
      </c>
      <c r="F3705" s="50">
        <f>'貼り付けシート（日射量等）'!G3702/3.6*10^3</f>
        <v>0</v>
      </c>
      <c r="G3705" s="50">
        <f>'貼り付けシート（日射量等）'!H3702/3.6*10^3</f>
        <v>0</v>
      </c>
      <c r="H3705" s="91">
        <f>RADIANS('貼り付けシート（日射量等）'!I3702)</f>
        <v>0</v>
      </c>
      <c r="I3705" s="91">
        <f>IF('貼り付けシート（日射量等）'!J3702&lt;0,RADIANS(360+('貼り付けシート（日射量等）'!J3702)),RADIANS('貼り付けシート（日射量等）'!J3702))</f>
        <v>0</v>
      </c>
    </row>
    <row r="3706" spans="1:9">
      <c r="A3706" s="20">
        <v>41794</v>
      </c>
      <c r="B3706" s="35" t="s">
        <v>364</v>
      </c>
      <c r="C3706" s="90">
        <f t="shared" si="171"/>
        <v>24.247650912646407</v>
      </c>
      <c r="D3706" s="90">
        <f t="shared" si="172"/>
        <v>1.4931528225531653E-3</v>
      </c>
      <c r="E3706" s="90">
        <f t="shared" si="173"/>
        <v>24.246157759823852</v>
      </c>
      <c r="F3706" s="50">
        <f>'貼り付けシート（日射量等）'!G3703/3.6*10^3</f>
        <v>19.444444444444446</v>
      </c>
      <c r="G3706" s="50">
        <f>'貼り付けシート（日射量等）'!H3703/3.6*10^3</f>
        <v>24.999999999999996</v>
      </c>
      <c r="H3706" s="91">
        <f>RADIANS('貼り付けシート（日射量等）'!I3703)</f>
        <v>0.13962634015954636</v>
      </c>
      <c r="I3706" s="91">
        <f>IF('貼り付けシート（日射量等）'!J3703&lt;0,RADIANS(360+('貼り付けシート（日射量等）'!J3703)),RADIANS('貼り付けシート（日射量等）'!J3703))</f>
        <v>4.3161992401819775</v>
      </c>
    </row>
    <row r="3707" spans="1:9">
      <c r="A3707" s="20">
        <v>41794</v>
      </c>
      <c r="B3707" s="35" t="s">
        <v>365</v>
      </c>
      <c r="C3707" s="90">
        <f t="shared" si="171"/>
        <v>65.749038027033208</v>
      </c>
      <c r="D3707" s="90">
        <f t="shared" si="172"/>
        <v>3.7866348630389184</v>
      </c>
      <c r="E3707" s="90">
        <f t="shared" si="173"/>
        <v>61.962403163994296</v>
      </c>
      <c r="F3707" s="50">
        <f>'貼り付けシート（日射量等）'!G3704/3.6*10^3</f>
        <v>16.666666666666668</v>
      </c>
      <c r="G3707" s="50">
        <f>'貼り付けシート（日射量等）'!H3704/3.6*10^3</f>
        <v>63.888888888888886</v>
      </c>
      <c r="H3707" s="91">
        <f>RADIANS('貼り付けシート（日射量等）'!I3704)</f>
        <v>0.32986722862692824</v>
      </c>
      <c r="I3707" s="91">
        <f>IF('貼り付けシート（日射量等）'!J3704&lt;0,RADIANS(360+('貼り付けシート（日射量等）'!J3704)),RADIANS('貼り付けシート（日射量等）'!J3704))</f>
        <v>4.4715335436094721</v>
      </c>
    </row>
    <row r="3708" spans="1:9">
      <c r="A3708" s="20">
        <v>41794</v>
      </c>
      <c r="B3708" s="35" t="s">
        <v>366</v>
      </c>
      <c r="C3708" s="90">
        <f t="shared" si="171"/>
        <v>111.06279563025278</v>
      </c>
      <c r="D3708" s="90">
        <f t="shared" si="172"/>
        <v>8.6901295332187249</v>
      </c>
      <c r="E3708" s="90">
        <f t="shared" si="173"/>
        <v>102.37266609703406</v>
      </c>
      <c r="F3708" s="50">
        <f>'貼り付けシート（日射量等）'!G3705/3.6*10^3</f>
        <v>19.444444444444446</v>
      </c>
      <c r="G3708" s="50">
        <f>'貼り付けシート（日射量等）'!H3705/3.6*10^3</f>
        <v>105.55555555555556</v>
      </c>
      <c r="H3708" s="91">
        <f>RADIANS('貼り付けシート（日射量等）'!I3705)</f>
        <v>0.52708943410228748</v>
      </c>
      <c r="I3708" s="91">
        <f>IF('貼り付けシート（日射量等）'!J3705&lt;0,RADIANS(360+('貼り付けシート（日射量等）'!J3705)),RADIANS('貼り付けシート（日射量等）'!J3705))</f>
        <v>4.6251225177849733</v>
      </c>
    </row>
    <row r="3709" spans="1:9">
      <c r="A3709" s="20">
        <v>41794</v>
      </c>
      <c r="B3709" s="35" t="s">
        <v>367</v>
      </c>
      <c r="C3709" s="90">
        <f t="shared" si="171"/>
        <v>116.71685838319939</v>
      </c>
      <c r="D3709" s="90">
        <f t="shared" si="172"/>
        <v>8.9561572284267061</v>
      </c>
      <c r="E3709" s="90">
        <f t="shared" si="173"/>
        <v>107.76070115477269</v>
      </c>
      <c r="F3709" s="50">
        <f>'貼り付けシート（日射量等）'!G3706/3.6*10^3</f>
        <v>13.888888888888889</v>
      </c>
      <c r="G3709" s="50">
        <f>'貼り付けシート（日射量等）'!H3706/3.6*10^3</f>
        <v>111.11111111111111</v>
      </c>
      <c r="H3709" s="91">
        <f>RADIANS('貼り付けシート（日射量等）'!I3706)</f>
        <v>0.7260569688296411</v>
      </c>
      <c r="I3709" s="91">
        <f>IF('貼り付けシート（日射量等）'!J3706&lt;0,RADIANS(360+('貼り付けシート（日射量等）'!J3706)),RADIANS('貼り付けシート（日射量等）'!J3706))</f>
        <v>4.7944194552284234</v>
      </c>
    </row>
    <row r="3710" spans="1:9">
      <c r="A3710" s="20">
        <v>41794</v>
      </c>
      <c r="B3710" s="35" t="s">
        <v>368</v>
      </c>
      <c r="C3710" s="90">
        <f t="shared" si="171"/>
        <v>156.25301667442037</v>
      </c>
      <c r="D3710" s="90">
        <f t="shared" si="172"/>
        <v>0</v>
      </c>
      <c r="E3710" s="90">
        <f t="shared" si="173"/>
        <v>156.25301667442037</v>
      </c>
      <c r="F3710" s="50">
        <f>'貼り付けシート（日射量等）'!G3707/3.6*10^3</f>
        <v>0</v>
      </c>
      <c r="G3710" s="50">
        <f>'貼り付けシート（日射量等）'!H3707/3.6*10^3</f>
        <v>161.11111111111109</v>
      </c>
      <c r="H3710" s="91">
        <f>RADIANS('貼り付けシート（日射量等）'!I3707)</f>
        <v>0.92327917430500028</v>
      </c>
      <c r="I3710" s="91">
        <f>IF('貼り付けシート（日射量等）'!J3707&lt;0,RADIANS(360+('貼り付けシート（日射量等）'!J3707)),RADIANS('貼り付けシート（日射量等）'!J3707))</f>
        <v>5.0038589654677423</v>
      </c>
    </row>
    <row r="3711" spans="1:9">
      <c r="A3711" s="20">
        <v>41794</v>
      </c>
      <c r="B3711" s="35" t="s">
        <v>369</v>
      </c>
      <c r="C3711" s="90">
        <f t="shared" si="171"/>
        <v>241.47959756321893</v>
      </c>
      <c r="D3711" s="90">
        <f t="shared" si="172"/>
        <v>20.570160195934971</v>
      </c>
      <c r="E3711" s="90">
        <f t="shared" si="173"/>
        <v>220.90943736728397</v>
      </c>
      <c r="F3711" s="50">
        <f>'貼り付けシート（日射量等）'!G3708/3.6*10^3</f>
        <v>22.222222222222221</v>
      </c>
      <c r="G3711" s="50">
        <f>'貼り付けシート（日射量等）'!H3708/3.6*10^3</f>
        <v>227.77777777777774</v>
      </c>
      <c r="H3711" s="91">
        <f>RADIANS('貼り付けシート（日射量等）'!I3708)</f>
        <v>1.1030480872604163</v>
      </c>
      <c r="I3711" s="91">
        <f>IF('貼り付けシート（日射量等）'!J3708&lt;0,RADIANS(360+('貼り付けシート（日射量等）'!J3708)),RADIANS('貼り付けシート（日射量等）'!J3708))</f>
        <v>5.3110369138187448</v>
      </c>
    </row>
    <row r="3712" spans="1:9">
      <c r="A3712" s="20">
        <v>41794</v>
      </c>
      <c r="B3712" s="35" t="s">
        <v>370</v>
      </c>
      <c r="C3712" s="90">
        <f t="shared" si="171"/>
        <v>259.16321760397193</v>
      </c>
      <c r="D3712" s="90">
        <f t="shared" si="172"/>
        <v>27.477710121210649</v>
      </c>
      <c r="E3712" s="90">
        <f t="shared" si="173"/>
        <v>231.6855074827613</v>
      </c>
      <c r="F3712" s="50">
        <f>'貼り付けシート（日射量等）'!G3709/3.6*10^3</f>
        <v>27.777777777777779</v>
      </c>
      <c r="G3712" s="50">
        <f>'貼り付けシート（日射量等）'!H3709/3.6*10^3</f>
        <v>238.88888888888889</v>
      </c>
      <c r="H3712" s="91">
        <f>RADIANS('貼り付けシート（日射量等）'!I3709)</f>
        <v>1.2356931104119853</v>
      </c>
      <c r="I3712" s="91">
        <f>IF('貼り付けシート（日射量等）'!J3709&lt;0,RADIANS(360+('貼り付けシート（日射量等）'!J3709)),RADIANS('貼り付けシート（日射量等）'!J3709))</f>
        <v>5.8433623356770159</v>
      </c>
    </row>
    <row r="3713" spans="1:9">
      <c r="A3713" s="20">
        <v>41794</v>
      </c>
      <c r="B3713" s="35" t="s">
        <v>371</v>
      </c>
      <c r="C3713" s="90">
        <f t="shared" si="171"/>
        <v>259.22924784655493</v>
      </c>
      <c r="D3713" s="90">
        <f t="shared" si="172"/>
        <v>24.849722834924322</v>
      </c>
      <c r="E3713" s="90">
        <f t="shared" si="173"/>
        <v>234.37952501163059</v>
      </c>
      <c r="F3713" s="50">
        <f>'貼り付けシート（日射量等）'!G3710/3.6*10^3</f>
        <v>24.999999999999996</v>
      </c>
      <c r="G3713" s="50">
        <f>'貼り付けシート（日射量等）'!H3710/3.6*10^3</f>
        <v>241.66666666666666</v>
      </c>
      <c r="H3713" s="91">
        <f>RADIANS('貼り付けシート（日射量等）'!I3710)</f>
        <v>1.2479104151759457</v>
      </c>
      <c r="I3713" s="91">
        <f>IF('貼り付けシート（日射量等）'!J3710&lt;0,RADIANS(360+('貼り付けシート（日射量等）'!J3710)),RADIANS('貼り付けシート（日射量等）'!J3710))</f>
        <v>0.3246312408709453</v>
      </c>
    </row>
    <row r="3714" spans="1:9">
      <c r="A3714" s="20">
        <v>41794</v>
      </c>
      <c r="B3714" s="35" t="s">
        <v>372</v>
      </c>
      <c r="C3714" s="90">
        <f t="shared" si="171"/>
        <v>241.95995155436114</v>
      </c>
      <c r="D3714" s="90">
        <f t="shared" si="172"/>
        <v>15.662479129338513</v>
      </c>
      <c r="E3714" s="90">
        <f t="shared" si="173"/>
        <v>226.29747242502262</v>
      </c>
      <c r="F3714" s="50">
        <f>'貼り付けシート（日射量等）'!G3711/3.6*10^3</f>
        <v>16.666666666666668</v>
      </c>
      <c r="G3714" s="50">
        <f>'貼り付けシート（日射量等）'!H3711/3.6*10^3</f>
        <v>233.33333333333331</v>
      </c>
      <c r="H3714" s="91">
        <f>RADIANS('貼り付けシート（日射量等）'!I3711)</f>
        <v>1.1292280260403313</v>
      </c>
      <c r="I3714" s="91">
        <f>IF('貼り付けシート（日射量等）'!J3711&lt;0,RADIANS(360+('貼り付けシート（日射量等）'!J3711)),RADIANS('貼り付けシート（日射量等）'!J3711))</f>
        <v>0.90582588178505696</v>
      </c>
    </row>
    <row r="3715" spans="1:9">
      <c r="A3715" s="20">
        <v>41794</v>
      </c>
      <c r="B3715" s="35" t="s">
        <v>373</v>
      </c>
      <c r="C3715" s="90">
        <f t="shared" si="171"/>
        <v>213.1985143918908</v>
      </c>
      <c r="D3715" s="90">
        <f t="shared" si="172"/>
        <v>13.841217255561324</v>
      </c>
      <c r="E3715" s="90">
        <f t="shared" si="173"/>
        <v>199.35729713632946</v>
      </c>
      <c r="F3715" s="50">
        <f>'貼り付けシート（日射量等）'!G3712/3.6*10^3</f>
        <v>16.666666666666668</v>
      </c>
      <c r="G3715" s="50">
        <f>'貼り付けシート（日射量等）'!H3712/3.6*10^3</f>
        <v>205.55555555555554</v>
      </c>
      <c r="H3715" s="91">
        <f>RADIANS('貼り付けシート（日射量等）'!I3712)</f>
        <v>0.95294977158890393</v>
      </c>
      <c r="I3715" s="91">
        <f>IF('貼り付けシート（日射量等）'!J3712&lt;0,RADIANS(360+('貼り付けシート（日射量等）'!J3712)),RADIANS('貼り付けシート（日射量等）'!J3712))</f>
        <v>1.2391837689159739</v>
      </c>
    </row>
    <row r="3716" spans="1:9">
      <c r="A3716" s="20">
        <v>41794</v>
      </c>
      <c r="B3716" s="35" t="s">
        <v>374</v>
      </c>
      <c r="C3716" s="90">
        <f t="shared" si="171"/>
        <v>169.34596147900007</v>
      </c>
      <c r="D3716" s="90">
        <f t="shared" si="172"/>
        <v>13.092944804579712</v>
      </c>
      <c r="E3716" s="90">
        <f t="shared" si="173"/>
        <v>156.25301667442037</v>
      </c>
      <c r="F3716" s="50">
        <f>'貼り付けシート（日射量等）'!G3713/3.6*10^3</f>
        <v>19.444444444444446</v>
      </c>
      <c r="G3716" s="50">
        <f>'貼り付けシート（日射量等）'!H3713/3.6*10^3</f>
        <v>161.11111111111109</v>
      </c>
      <c r="H3716" s="91">
        <f>RADIANS('貼り付けシート（日射量等）'!I3713)</f>
        <v>0.75747289536553897</v>
      </c>
      <c r="I3716" s="91">
        <f>IF('貼り付けシート（日射量等）'!J3713&lt;0,RADIANS(360+('貼り付けシート（日射量等）'!J3713)),RADIANS('貼り付けシート（日射量等）'!J3713))</f>
        <v>1.4590952546672593</v>
      </c>
    </row>
    <row r="3717" spans="1:9">
      <c r="A3717" s="20">
        <v>41794</v>
      </c>
      <c r="B3717" s="35" t="s">
        <v>375</v>
      </c>
      <c r="C3717" s="90">
        <f t="shared" si="171"/>
        <v>121.15297157797528</v>
      </c>
      <c r="D3717" s="90">
        <f t="shared" si="172"/>
        <v>8.0042353654639662</v>
      </c>
      <c r="E3717" s="90">
        <f t="shared" si="173"/>
        <v>113.14873621251131</v>
      </c>
      <c r="F3717" s="50">
        <f>'貼り付けシート（日射量等）'!G3714/3.6*10^3</f>
        <v>16.666666666666668</v>
      </c>
      <c r="G3717" s="50">
        <f>'貼り付けシート（日射量等）'!H3714/3.6*10^3</f>
        <v>116.66666666666666</v>
      </c>
      <c r="H3717" s="91">
        <f>RADIANS('貼り付けシート（日射量等）'!I3714)</f>
        <v>0.55850536063818546</v>
      </c>
      <c r="I3717" s="91">
        <f>IF('貼り付けシート（日射量等）'!J3714&lt;0,RADIANS(360+('貼り付けシート（日射量等）'!J3714)),RADIANS('貼り付けシート（日射量等）'!J3714))</f>
        <v>1.6318828506146981</v>
      </c>
    </row>
    <row r="3718" spans="1:9">
      <c r="A3718" s="20">
        <v>41794</v>
      </c>
      <c r="B3718" s="35" t="s">
        <v>376</v>
      </c>
      <c r="C3718" s="90">
        <f t="shared" si="171"/>
        <v>75.136474003931355</v>
      </c>
      <c r="D3718" s="90">
        <f t="shared" si="172"/>
        <v>5.092018253329095</v>
      </c>
      <c r="E3718" s="90">
        <f t="shared" si="173"/>
        <v>70.044455750602253</v>
      </c>
      <c r="F3718" s="50">
        <f>'貼り付けシート（日射量等）'!G3715/3.6*10^3</f>
        <v>19.444444444444446</v>
      </c>
      <c r="G3718" s="50">
        <f>'貼り付けシート（日射量等）'!H3715/3.6*10^3</f>
        <v>72.222222222222229</v>
      </c>
      <c r="H3718" s="91">
        <f>RADIANS('貼り付けシート（日射量等）'!I3715)</f>
        <v>0.35953782591083189</v>
      </c>
      <c r="I3718" s="91">
        <f>IF('貼り付けシート（日射量等）'!J3715&lt;0,RADIANS(360+('貼り付けシート（日射量等）'!J3715)),RADIANS('貼り付けシート（日射量等）'!J3715))</f>
        <v>1.7872171540421935</v>
      </c>
    </row>
    <row r="3719" spans="1:9">
      <c r="A3719" s="20">
        <v>41794</v>
      </c>
      <c r="B3719" s="35" t="s">
        <v>377</v>
      </c>
      <c r="C3719" s="90">
        <f t="shared" ref="C3719:C3782" si="174">IF(D3719&lt;0,E3719,D3719+E3719)</f>
        <v>30.241085744058879</v>
      </c>
      <c r="D3719" s="90">
        <f t="shared" ref="D3719:D3782" si="175">F3719*(SIN(H3719)*COS($O$5)+COS(H3719)*SIN($O$5)*COS($O$4-I3719))</f>
        <v>0.60689292649639082</v>
      </c>
      <c r="E3719" s="90">
        <f t="shared" ref="E3719:E3782" si="176">G3719*(1+COS($O$5))/2</f>
        <v>29.634192817562489</v>
      </c>
      <c r="F3719" s="50">
        <f>'貼り付けシート（日射量等）'!G3716/3.6*10^3</f>
        <v>16.666666666666668</v>
      </c>
      <c r="G3719" s="50">
        <f>'貼り付けシート（日射量等）'!H3716/3.6*10^3</f>
        <v>30.555555555555554</v>
      </c>
      <c r="H3719" s="91">
        <f>RADIANS('貼り付けシート（日射量等）'!I3716)</f>
        <v>0.16929693744344995</v>
      </c>
      <c r="I3719" s="91">
        <f>IF('貼り付けシート（日射量等）'!J3716&lt;0,RADIANS(360+('貼り付けシート（日射量等）'!J3716)),RADIANS('貼り付けシート（日射量等）'!J3716))</f>
        <v>1.9408061282176945</v>
      </c>
    </row>
    <row r="3720" spans="1:9">
      <c r="A3720" s="20">
        <v>41794</v>
      </c>
      <c r="B3720" s="35" t="s">
        <v>378</v>
      </c>
      <c r="C3720" s="90">
        <f t="shared" si="174"/>
        <v>3.6440734825517302</v>
      </c>
      <c r="D3720" s="90">
        <f t="shared" si="175"/>
        <v>0.95005595368241302</v>
      </c>
      <c r="E3720" s="90">
        <f t="shared" si="176"/>
        <v>2.6940175288693173</v>
      </c>
      <c r="F3720" s="50">
        <f>'貼り付けシート（日射量等）'!G3717/3.6*10^3</f>
        <v>2.7777777777777777</v>
      </c>
      <c r="G3720" s="50">
        <f>'貼り付けシート（日射量等）'!H3717/3.6*10^3</f>
        <v>2.7777777777777777</v>
      </c>
      <c r="H3720" s="91">
        <f>RADIANS('貼り付けシート（日射量等）'!I3717)</f>
        <v>0</v>
      </c>
      <c r="I3720" s="91">
        <f>IF('貼り付けシート（日射量等）'!J3717&lt;0,RADIANS(360+('貼り付けシート（日射量等）'!J3717)),RADIANS('貼り付けシート（日射量等）'!J3717))</f>
        <v>0</v>
      </c>
    </row>
    <row r="3721" spans="1:9">
      <c r="A3721" s="20">
        <v>41794</v>
      </c>
      <c r="B3721" s="35" t="s">
        <v>379</v>
      </c>
      <c r="C3721" s="90">
        <f t="shared" si="174"/>
        <v>0</v>
      </c>
      <c r="D3721" s="90">
        <f t="shared" si="175"/>
        <v>0</v>
      </c>
      <c r="E3721" s="90">
        <f t="shared" si="176"/>
        <v>0</v>
      </c>
      <c r="F3721" s="50">
        <f>'貼り付けシート（日射量等）'!G3718/3.6*10^3</f>
        <v>0</v>
      </c>
      <c r="G3721" s="50">
        <f>'貼り付けシート（日射量等）'!H3718/3.6*10^3</f>
        <v>0</v>
      </c>
      <c r="H3721" s="91">
        <f>RADIANS('貼り付けシート（日射量等）'!I3718)</f>
        <v>0</v>
      </c>
      <c r="I3721" s="91">
        <f>IF('貼り付けシート（日射量等）'!J3718&lt;0,RADIANS(360+('貼り付けシート（日射量等）'!J3718)),RADIANS('貼り付けシート（日射量等）'!J3718))</f>
        <v>0</v>
      </c>
    </row>
    <row r="3722" spans="1:9">
      <c r="A3722" s="20">
        <v>41794</v>
      </c>
      <c r="B3722" s="35" t="s">
        <v>380</v>
      </c>
      <c r="C3722" s="90">
        <f t="shared" si="174"/>
        <v>0</v>
      </c>
      <c r="D3722" s="90">
        <f t="shared" si="175"/>
        <v>0</v>
      </c>
      <c r="E3722" s="90">
        <f t="shared" si="176"/>
        <v>0</v>
      </c>
      <c r="F3722" s="50">
        <f>'貼り付けシート（日射量等）'!G3719/3.6*10^3</f>
        <v>0</v>
      </c>
      <c r="G3722" s="50">
        <f>'貼り付けシート（日射量等）'!H3719/3.6*10^3</f>
        <v>0</v>
      </c>
      <c r="H3722" s="91">
        <f>RADIANS('貼り付けシート（日射量等）'!I3719)</f>
        <v>0</v>
      </c>
      <c r="I3722" s="91">
        <f>IF('貼り付けシート（日射量等）'!J3719&lt;0,RADIANS(360+('貼り付けシート（日射量等）'!J3719)),RADIANS('貼り付けシート（日射量等）'!J3719))</f>
        <v>0</v>
      </c>
    </row>
    <row r="3723" spans="1:9">
      <c r="A3723" s="20">
        <v>41794</v>
      </c>
      <c r="B3723" s="35" t="s">
        <v>381</v>
      </c>
      <c r="C3723" s="90">
        <f t="shared" si="174"/>
        <v>0</v>
      </c>
      <c r="D3723" s="90">
        <f t="shared" si="175"/>
        <v>0</v>
      </c>
      <c r="E3723" s="90">
        <f t="shared" si="176"/>
        <v>0</v>
      </c>
      <c r="F3723" s="50">
        <f>'貼り付けシート（日射量等）'!G3720/3.6*10^3</f>
        <v>0</v>
      </c>
      <c r="G3723" s="50">
        <f>'貼り付けシート（日射量等）'!H3720/3.6*10^3</f>
        <v>0</v>
      </c>
      <c r="H3723" s="91">
        <f>RADIANS('貼り付けシート（日射量等）'!I3720)</f>
        <v>0</v>
      </c>
      <c r="I3723" s="91">
        <f>IF('貼り付けシート（日射量等）'!J3720&lt;0,RADIANS(360+('貼り付けシート（日射量等）'!J3720)),RADIANS('貼り付けシート（日射量等）'!J3720))</f>
        <v>0</v>
      </c>
    </row>
    <row r="3724" spans="1:9">
      <c r="A3724" s="20">
        <v>41794</v>
      </c>
      <c r="B3724" s="35" t="s">
        <v>382</v>
      </c>
      <c r="C3724" s="90">
        <f t="shared" si="174"/>
        <v>0</v>
      </c>
      <c r="D3724" s="90">
        <f t="shared" si="175"/>
        <v>0</v>
      </c>
      <c r="E3724" s="90">
        <f t="shared" si="176"/>
        <v>0</v>
      </c>
      <c r="F3724" s="50">
        <f>'貼り付けシート（日射量等）'!G3721/3.6*10^3</f>
        <v>0</v>
      </c>
      <c r="G3724" s="50">
        <f>'貼り付けシート（日射量等）'!H3721/3.6*10^3</f>
        <v>0</v>
      </c>
      <c r="H3724" s="91">
        <f>RADIANS('貼り付けシート（日射量等）'!I3721)</f>
        <v>0</v>
      </c>
      <c r="I3724" s="91">
        <f>IF('貼り付けシート（日射量等）'!J3721&lt;0,RADIANS(360+('貼り付けシート（日射量等）'!J3721)),RADIANS('貼り付けシート（日射量等）'!J3721))</f>
        <v>0</v>
      </c>
    </row>
    <row r="3725" spans="1:9">
      <c r="A3725" s="20">
        <v>41794</v>
      </c>
      <c r="B3725" s="35" t="s">
        <v>383</v>
      </c>
      <c r="C3725" s="90">
        <f t="shared" si="174"/>
        <v>0</v>
      </c>
      <c r="D3725" s="90">
        <f t="shared" si="175"/>
        <v>0</v>
      </c>
      <c r="E3725" s="90">
        <f t="shared" si="176"/>
        <v>0</v>
      </c>
      <c r="F3725" s="50">
        <f>'貼り付けシート（日射量等）'!G3722/3.6*10^3</f>
        <v>0</v>
      </c>
      <c r="G3725" s="50">
        <f>'貼り付けシート（日射量等）'!H3722/3.6*10^3</f>
        <v>0</v>
      </c>
      <c r="H3725" s="91">
        <f>RADIANS('貼り付けシート（日射量等）'!I3722)</f>
        <v>0</v>
      </c>
      <c r="I3725" s="91">
        <f>IF('貼り付けシート（日射量等）'!J3722&lt;0,RADIANS(360+('貼り付けシート（日射量等）'!J3722)),RADIANS('貼り付けシート（日射量等）'!J3722))</f>
        <v>0</v>
      </c>
    </row>
    <row r="3726" spans="1:9">
      <c r="A3726" s="20">
        <v>41795</v>
      </c>
      <c r="B3726" s="35" t="s">
        <v>360</v>
      </c>
      <c r="C3726" s="90">
        <f t="shared" si="174"/>
        <v>0</v>
      </c>
      <c r="D3726" s="90">
        <f t="shared" si="175"/>
        <v>0</v>
      </c>
      <c r="E3726" s="90">
        <f t="shared" si="176"/>
        <v>0</v>
      </c>
      <c r="F3726" s="50">
        <f>'貼り付けシート（日射量等）'!G3723/3.6*10^3</f>
        <v>0</v>
      </c>
      <c r="G3726" s="50">
        <f>'貼り付けシート（日射量等）'!H3723/3.6*10^3</f>
        <v>0</v>
      </c>
      <c r="H3726" s="91">
        <f>RADIANS('貼り付けシート（日射量等）'!I3723)</f>
        <v>0</v>
      </c>
      <c r="I3726" s="91">
        <f>IF('貼り付けシート（日射量等）'!J3723&lt;0,RADIANS(360+('貼り付けシート（日射量等）'!J3723)),RADIANS('貼り付けシート（日射量等）'!J3723))</f>
        <v>0</v>
      </c>
    </row>
    <row r="3727" spans="1:9">
      <c r="A3727" s="20">
        <v>41795</v>
      </c>
      <c r="B3727" s="35" t="s">
        <v>361</v>
      </c>
      <c r="C3727" s="90">
        <f t="shared" si="174"/>
        <v>0</v>
      </c>
      <c r="D3727" s="90">
        <f t="shared" si="175"/>
        <v>0</v>
      </c>
      <c r="E3727" s="90">
        <f t="shared" si="176"/>
        <v>0</v>
      </c>
      <c r="F3727" s="50">
        <f>'貼り付けシート（日射量等）'!G3724/3.6*10^3</f>
        <v>0</v>
      </c>
      <c r="G3727" s="50">
        <f>'貼り付けシート（日射量等）'!H3724/3.6*10^3</f>
        <v>0</v>
      </c>
      <c r="H3727" s="91">
        <f>RADIANS('貼り付けシート（日射量等）'!I3724)</f>
        <v>0</v>
      </c>
      <c r="I3727" s="91">
        <f>IF('貼り付けシート（日射量等）'!J3724&lt;0,RADIANS(360+('貼り付けシート（日射量等）'!J3724)),RADIANS('貼り付けシート（日射量等）'!J3724))</f>
        <v>0</v>
      </c>
    </row>
    <row r="3728" spans="1:9">
      <c r="A3728" s="20">
        <v>41795</v>
      </c>
      <c r="B3728" s="35" t="s">
        <v>362</v>
      </c>
      <c r="C3728" s="90">
        <f t="shared" si="174"/>
        <v>0</v>
      </c>
      <c r="D3728" s="90">
        <f t="shared" si="175"/>
        <v>0</v>
      </c>
      <c r="E3728" s="90">
        <f t="shared" si="176"/>
        <v>0</v>
      </c>
      <c r="F3728" s="50">
        <f>'貼り付けシート（日射量等）'!G3725/3.6*10^3</f>
        <v>0</v>
      </c>
      <c r="G3728" s="50">
        <f>'貼り付けシート（日射量等）'!H3725/3.6*10^3</f>
        <v>0</v>
      </c>
      <c r="H3728" s="91">
        <f>RADIANS('貼り付けシート（日射量等）'!I3725)</f>
        <v>0</v>
      </c>
      <c r="I3728" s="91">
        <f>IF('貼り付けシート（日射量等）'!J3725&lt;0,RADIANS(360+('貼り付けシート（日射量等）'!J3725)),RADIANS('貼り付けシート（日射量等）'!J3725))</f>
        <v>0</v>
      </c>
    </row>
    <row r="3729" spans="1:9">
      <c r="A3729" s="20">
        <v>41795</v>
      </c>
      <c r="B3729" s="35" t="s">
        <v>363</v>
      </c>
      <c r="C3729" s="90">
        <f t="shared" si="174"/>
        <v>3.6440734825517302</v>
      </c>
      <c r="D3729" s="90">
        <f t="shared" si="175"/>
        <v>0.95005595368241302</v>
      </c>
      <c r="E3729" s="90">
        <f t="shared" si="176"/>
        <v>2.6940175288693173</v>
      </c>
      <c r="F3729" s="50">
        <f>'貼り付けシート（日射量等）'!G3726/3.6*10^3</f>
        <v>2.7777777777777777</v>
      </c>
      <c r="G3729" s="50">
        <f>'貼り付けシート（日射量等）'!H3726/3.6*10^3</f>
        <v>2.7777777777777777</v>
      </c>
      <c r="H3729" s="91">
        <f>RADIANS('貼り付けシート（日射量等）'!I3726)</f>
        <v>0</v>
      </c>
      <c r="I3729" s="91">
        <f>IF('貼り付けシート（日射量等）'!J3726&lt;0,RADIANS(360+('貼り付けシート（日射量等）'!J3726)),RADIANS('貼り付けシート（日射量等）'!J3726))</f>
        <v>0</v>
      </c>
    </row>
    <row r="3730" spans="1:9">
      <c r="A3730" s="20">
        <v>41795</v>
      </c>
      <c r="B3730" s="35" t="s">
        <v>364</v>
      </c>
      <c r="C3730" s="90">
        <f t="shared" si="174"/>
        <v>29.634192817562489</v>
      </c>
      <c r="D3730" s="90">
        <f t="shared" si="175"/>
        <v>-1.4310645630733768E-2</v>
      </c>
      <c r="E3730" s="90">
        <f t="shared" si="176"/>
        <v>29.634192817562489</v>
      </c>
      <c r="F3730" s="50">
        <f>'貼り付けシート（日射量等）'!G3727/3.6*10^3</f>
        <v>30.555555555555554</v>
      </c>
      <c r="G3730" s="50">
        <f>'貼り付けシート（日射量等）'!H3727/3.6*10^3</f>
        <v>30.555555555555554</v>
      </c>
      <c r="H3730" s="91">
        <f>RADIANS('貼り付けシート（日射量等）'!I3727)</f>
        <v>0.13962634015954636</v>
      </c>
      <c r="I3730" s="91">
        <f>IF('貼り付けシート（日射量等）'!J3727&lt;0,RADIANS(360+('貼り付けシート（日射量等）'!J3727)),RADIANS('貼り付けシート（日射量等）'!J3727))</f>
        <v>4.3144539109299824</v>
      </c>
    </row>
    <row r="3731" spans="1:9">
      <c r="A3731" s="20">
        <v>41795</v>
      </c>
      <c r="B3731" s="35" t="s">
        <v>365</v>
      </c>
      <c r="C3731" s="90">
        <f t="shared" si="174"/>
        <v>79.66388253877281</v>
      </c>
      <c r="D3731" s="90">
        <f t="shared" si="175"/>
        <v>6.9254092593012508</v>
      </c>
      <c r="E3731" s="90">
        <f t="shared" si="176"/>
        <v>72.738473279471563</v>
      </c>
      <c r="F3731" s="50">
        <f>'貼り付けシート（日射量等）'!G3728/3.6*10^3</f>
        <v>30.555555555555554</v>
      </c>
      <c r="G3731" s="50">
        <f>'貼り付けシート（日射量等）'!H3728/3.6*10^3</f>
        <v>75</v>
      </c>
      <c r="H3731" s="91">
        <f>RADIANS('貼り付けシート（日射量等）'!I3728)</f>
        <v>0.32986722862692824</v>
      </c>
      <c r="I3731" s="91">
        <f>IF('貼り付けシート（日射量等）'!J3728&lt;0,RADIANS(360+('貼り付けシート（日射量等）'!J3728)),RADIANS('貼り付けシート（日射量等）'!J3728))</f>
        <v>4.4697882143574788</v>
      </c>
    </row>
    <row r="3732" spans="1:9">
      <c r="A3732" s="20">
        <v>41795</v>
      </c>
      <c r="B3732" s="35" t="s">
        <v>366</v>
      </c>
      <c r="C3732" s="90">
        <f t="shared" si="174"/>
        <v>99.25069164245761</v>
      </c>
      <c r="D3732" s="90">
        <f t="shared" si="175"/>
        <v>4.9600781320315184</v>
      </c>
      <c r="E3732" s="90">
        <f t="shared" si="176"/>
        <v>94.290613510426098</v>
      </c>
      <c r="F3732" s="50">
        <f>'貼り付けシート（日射量等）'!G3729/3.6*10^3</f>
        <v>11.111111111111111</v>
      </c>
      <c r="G3732" s="50">
        <f>'貼り付けシート（日射量等）'!H3729/3.6*10^3</f>
        <v>97.222222222222214</v>
      </c>
      <c r="H3732" s="91">
        <f>RADIANS('貼り付けシート（日射量等）'!I3729)</f>
        <v>0.52708943410228748</v>
      </c>
      <c r="I3732" s="91">
        <f>IF('貼り付けシート（日射量等）'!J3729&lt;0,RADIANS(360+('貼り付けシート（日射量等）'!J3729)),RADIANS('貼り付けシート（日射量等）'!J3729))</f>
        <v>4.6233771885329782</v>
      </c>
    </row>
    <row r="3733" spans="1:9">
      <c r="A3733" s="20">
        <v>41795</v>
      </c>
      <c r="B3733" s="35" t="s">
        <v>367</v>
      </c>
      <c r="C3733" s="90">
        <f t="shared" si="174"/>
        <v>96.984631039295408</v>
      </c>
      <c r="D3733" s="90">
        <f t="shared" si="175"/>
        <v>0</v>
      </c>
      <c r="E3733" s="90">
        <f t="shared" si="176"/>
        <v>96.984631039295408</v>
      </c>
      <c r="F3733" s="50">
        <f>'貼り付けシート（日射量等）'!G3730/3.6*10^3</f>
        <v>0</v>
      </c>
      <c r="G3733" s="50">
        <f>'貼り付けシート（日射量等）'!H3730/3.6*10^3</f>
        <v>99.999999999999986</v>
      </c>
      <c r="H3733" s="91">
        <f>RADIANS('貼り付けシート（日射量等）'!I3730)</f>
        <v>0.7260569688296411</v>
      </c>
      <c r="I3733" s="91">
        <f>IF('貼り付けシート（日射量等）'!J3730&lt;0,RADIANS(360+('貼り付けシート（日射量等）'!J3730)),RADIANS('貼り付けシート（日射量等）'!J3730))</f>
        <v>4.7909287967244349</v>
      </c>
    </row>
    <row r="3734" spans="1:9">
      <c r="A3734" s="20">
        <v>41795</v>
      </c>
      <c r="B3734" s="35" t="s">
        <v>368</v>
      </c>
      <c r="C3734" s="90">
        <f t="shared" si="174"/>
        <v>118.08741689231877</v>
      </c>
      <c r="D3734" s="90">
        <f t="shared" si="175"/>
        <v>2.2446631509381203</v>
      </c>
      <c r="E3734" s="90">
        <f t="shared" si="176"/>
        <v>115.84275374138065</v>
      </c>
      <c r="F3734" s="50">
        <f>'貼り付けシート（日射量等）'!G3731/3.6*10^3</f>
        <v>2.7777777777777777</v>
      </c>
      <c r="G3734" s="50">
        <f>'貼り付けシート（日射量等）'!H3731/3.6*10^3</f>
        <v>119.44444444444444</v>
      </c>
      <c r="H3734" s="91">
        <f>RADIANS('貼り付けシート（日射量等）'!I3731)</f>
        <v>0.92327917430500028</v>
      </c>
      <c r="I3734" s="91">
        <f>IF('貼り付けシート（日射量等）'!J3731&lt;0,RADIANS(360+('貼り付けシート（日射量等）'!J3731)),RADIANS('貼り付けシート（日射量等）'!J3731))</f>
        <v>5.0003683069637539</v>
      </c>
    </row>
    <row r="3735" spans="1:9">
      <c r="A3735" s="20">
        <v>41795</v>
      </c>
      <c r="B3735" s="35" t="s">
        <v>369</v>
      </c>
      <c r="C3735" s="90">
        <f t="shared" si="174"/>
        <v>131.8840951149142</v>
      </c>
      <c r="D3735" s="90">
        <f t="shared" si="175"/>
        <v>2.5712537291869695</v>
      </c>
      <c r="E3735" s="90">
        <f t="shared" si="176"/>
        <v>129.31284138572724</v>
      </c>
      <c r="F3735" s="50">
        <f>'貼り付けシート（日射量等）'!G3732/3.6*10^3</f>
        <v>2.7777777777777777</v>
      </c>
      <c r="G3735" s="50">
        <f>'貼り付けシート（日射量等）'!H3732/3.6*10^3</f>
        <v>133.33333333333334</v>
      </c>
      <c r="H3735" s="91">
        <f>RADIANS('貼り付けシート（日射量等）'!I3732)</f>
        <v>1.1047934165124105</v>
      </c>
      <c r="I3735" s="91">
        <f>IF('貼り付けシート（日射量等）'!J3732&lt;0,RADIANS(360+('貼り付けシート（日射量等）'!J3732)),RADIANS('貼り付けシート（日射量等）'!J3732))</f>
        <v>5.3075462553147563</v>
      </c>
    </row>
    <row r="3736" spans="1:9">
      <c r="A3736" s="20">
        <v>41795</v>
      </c>
      <c r="B3736" s="35" t="s">
        <v>370</v>
      </c>
      <c r="C3736" s="90">
        <f t="shared" si="174"/>
        <v>140.08891150120451</v>
      </c>
      <c r="D3736" s="90">
        <f t="shared" si="175"/>
        <v>0</v>
      </c>
      <c r="E3736" s="90">
        <f t="shared" si="176"/>
        <v>140.08891150120451</v>
      </c>
      <c r="F3736" s="50">
        <f>'貼り付けシート（日射量等）'!G3733/3.6*10^3</f>
        <v>0</v>
      </c>
      <c r="G3736" s="50">
        <f>'貼り付けシート（日射量等）'!H3733/3.6*10^3</f>
        <v>144.44444444444446</v>
      </c>
      <c r="H3736" s="91">
        <f>RADIANS('貼り付けシート（日射量等）'!I3733)</f>
        <v>1.2374384396639797</v>
      </c>
      <c r="I3736" s="91">
        <f>IF('貼り付けシート（日射量等）'!J3733&lt;0,RADIANS(360+('貼り付けシート（日射量等）'!J3733)),RADIANS('貼り付けシート（日射量等）'!J3733))</f>
        <v>5.8398716771730275</v>
      </c>
    </row>
    <row r="3737" spans="1:9">
      <c r="A3737" s="20">
        <v>41795</v>
      </c>
      <c r="B3737" s="35" t="s">
        <v>371</v>
      </c>
      <c r="C3737" s="90">
        <f t="shared" si="174"/>
        <v>142.78292903007383</v>
      </c>
      <c r="D3737" s="90">
        <f t="shared" si="175"/>
        <v>0</v>
      </c>
      <c r="E3737" s="90">
        <f t="shared" si="176"/>
        <v>142.78292903007383</v>
      </c>
      <c r="F3737" s="50">
        <f>'貼り付けシート（日射量等）'!G3734/3.6*10^3</f>
        <v>0</v>
      </c>
      <c r="G3737" s="50">
        <f>'貼り付けシート（日射量等）'!H3734/3.6*10^3</f>
        <v>147.22222222222223</v>
      </c>
      <c r="H3737" s="91">
        <f>RADIANS('貼り付けシート（日射量等）'!I3734)</f>
        <v>1.2496557444279399</v>
      </c>
      <c r="I3737" s="91">
        <f>IF('貼り付けシート（日射量等）'!J3734&lt;0,RADIANS(360+('貼り付けシート（日射量等）'!J3734)),RADIANS('貼り付けシート（日射量等）'!J3734))</f>
        <v>0.3246312408709453</v>
      </c>
    </row>
    <row r="3738" spans="1:9">
      <c r="A3738" s="20">
        <v>41795</v>
      </c>
      <c r="B3738" s="35" t="s">
        <v>372</v>
      </c>
      <c r="C3738" s="90">
        <f t="shared" si="174"/>
        <v>204.74533219406811</v>
      </c>
      <c r="D3738" s="90">
        <f t="shared" si="175"/>
        <v>0</v>
      </c>
      <c r="E3738" s="90">
        <f t="shared" si="176"/>
        <v>204.74533219406811</v>
      </c>
      <c r="F3738" s="50">
        <f>'貼り付けシート（日射量等）'!G3735/3.6*10^3</f>
        <v>0</v>
      </c>
      <c r="G3738" s="50">
        <f>'貼り付けシート（日射量等）'!H3735/3.6*10^3</f>
        <v>211.11111111111111</v>
      </c>
      <c r="H3738" s="91">
        <f>RADIANS('貼り付けシート（日射量等）'!I3735)</f>
        <v>1.1309733552923256</v>
      </c>
      <c r="I3738" s="91">
        <f>IF('貼り付けシート（日射量等）'!J3735&lt;0,RADIANS(360+('貼り付けシート（日射量等）'!J3735)),RADIANS('貼り付けシート（日射量等）'!J3735))</f>
        <v>0.90757121103705141</v>
      </c>
    </row>
    <row r="3739" spans="1:9">
      <c r="A3739" s="20">
        <v>41795</v>
      </c>
      <c r="B3739" s="35" t="s">
        <v>373</v>
      </c>
      <c r="C3739" s="90">
        <f t="shared" si="174"/>
        <v>335.95949296694664</v>
      </c>
      <c r="D3739" s="90">
        <f t="shared" si="175"/>
        <v>53.087652435668282</v>
      </c>
      <c r="E3739" s="90">
        <f t="shared" si="176"/>
        <v>282.87184053127834</v>
      </c>
      <c r="F3739" s="50">
        <f>'貼り付けシート（日射量等）'!G3736/3.6*10^3</f>
        <v>63.888888888888886</v>
      </c>
      <c r="G3739" s="50">
        <f>'貼り付けシート（日射量等）'!H3736/3.6*10^3</f>
        <v>291.66666666666669</v>
      </c>
      <c r="H3739" s="91">
        <f>RADIANS('貼り付けシート（日射量等）'!I3736)</f>
        <v>0.95469510084089826</v>
      </c>
      <c r="I3739" s="91">
        <f>IF('貼り付けシート（日射量等）'!J3736&lt;0,RADIANS(360+('貼り付けシート（日射量等）'!J3736)),RADIANS('貼り付けシート（日射量等）'!J3736))</f>
        <v>1.2409290981679681</v>
      </c>
    </row>
    <row r="3740" spans="1:9">
      <c r="A3740" s="20">
        <v>41795</v>
      </c>
      <c r="B3740" s="35" t="s">
        <v>374</v>
      </c>
      <c r="C3740" s="90">
        <f t="shared" si="174"/>
        <v>316.07782374421225</v>
      </c>
      <c r="D3740" s="90">
        <f t="shared" si="175"/>
        <v>65.534193559365704</v>
      </c>
      <c r="E3740" s="90">
        <f t="shared" si="176"/>
        <v>250.54363018484653</v>
      </c>
      <c r="F3740" s="50">
        <f>'貼り付けシート（日射量等）'!G3737/3.6*10^3</f>
        <v>97.222222222222214</v>
      </c>
      <c r="G3740" s="50">
        <f>'貼り付けシート（日射量等）'!H3737/3.6*10^3</f>
        <v>258.33333333333337</v>
      </c>
      <c r="H3740" s="91">
        <f>RADIANS('貼り付けシート（日射量等）'!I3737)</f>
        <v>0.7592182246175333</v>
      </c>
      <c r="I3740" s="91">
        <f>IF('貼り付けシート（日射量等）'!J3737&lt;0,RADIANS(360+('貼り付けシート（日射量等）'!J3737)),RADIANS('貼り付けシート（日射量等）'!J3737))</f>
        <v>1.460840583919254</v>
      </c>
    </row>
    <row r="3741" spans="1:9">
      <c r="A3741" s="20">
        <v>41795</v>
      </c>
      <c r="B3741" s="35" t="s">
        <v>375</v>
      </c>
      <c r="C3741" s="90">
        <f t="shared" si="174"/>
        <v>384.82438477252322</v>
      </c>
      <c r="D3741" s="90">
        <f t="shared" si="175"/>
        <v>225.8773505692335</v>
      </c>
      <c r="E3741" s="90">
        <f t="shared" si="176"/>
        <v>158.94703420328972</v>
      </c>
      <c r="F3741" s="50">
        <f>'貼り付けシート（日射量等）'!G3738/3.6*10^3</f>
        <v>469.44444444444446</v>
      </c>
      <c r="G3741" s="50">
        <f>'貼り付けシート（日射量等）'!H3738/3.6*10^3</f>
        <v>163.88888888888889</v>
      </c>
      <c r="H3741" s="91">
        <f>RADIANS('貼り付けシート（日射量等）'!I3738)</f>
        <v>0.56025068989017979</v>
      </c>
      <c r="I3741" s="91">
        <f>IF('貼り付けシート（日射量等）'!J3738&lt;0,RADIANS(360+('貼り付けシート（日射量等）'!J3738)),RADIANS('貼り付けシート（日射量等）'!J3738))</f>
        <v>1.6336281798666923</v>
      </c>
    </row>
    <row r="3742" spans="1:9">
      <c r="A3742" s="20">
        <v>41795</v>
      </c>
      <c r="B3742" s="35" t="s">
        <v>376</v>
      </c>
      <c r="C3742" s="90">
        <f t="shared" si="174"/>
        <v>205.3943905011084</v>
      </c>
      <c r="D3742" s="90">
        <f t="shared" si="175"/>
        <v>94.939671817466419</v>
      </c>
      <c r="E3742" s="90">
        <f t="shared" si="176"/>
        <v>110.45471868364199</v>
      </c>
      <c r="F3742" s="50">
        <f>'貼り付けシート（日射量等）'!G3739/3.6*10^3</f>
        <v>361.11111111111109</v>
      </c>
      <c r="G3742" s="50">
        <f>'貼り付けシート（日射量等）'!H3739/3.6*10^3</f>
        <v>113.88888888888887</v>
      </c>
      <c r="H3742" s="91">
        <f>RADIANS('貼り付けシート（日射量等）'!I3739)</f>
        <v>0.36128315516282622</v>
      </c>
      <c r="I3742" s="91">
        <f>IF('貼り付けシート（日射量等）'!J3739&lt;0,RADIANS(360+('貼り付けシート（日射量等）'!J3739)),RADIANS('貼り付けシート（日射量等）'!J3739))</f>
        <v>1.7889624832941877</v>
      </c>
    </row>
    <row r="3743" spans="1:9">
      <c r="A3743" s="20">
        <v>41795</v>
      </c>
      <c r="B3743" s="35" t="s">
        <v>377</v>
      </c>
      <c r="C3743" s="90">
        <f t="shared" si="174"/>
        <v>42.286177133854906</v>
      </c>
      <c r="D3743" s="90">
        <f t="shared" si="175"/>
        <v>1.8759142008151553</v>
      </c>
      <c r="E3743" s="90">
        <f t="shared" si="176"/>
        <v>40.410262933039753</v>
      </c>
      <c r="F3743" s="50">
        <f>'貼り付けシート（日射量等）'!G3740/3.6*10^3</f>
        <v>49.999999999999993</v>
      </c>
      <c r="G3743" s="50">
        <f>'貼り付けシート（日射量等）'!H3740/3.6*10^3</f>
        <v>41.666666666666664</v>
      </c>
      <c r="H3743" s="91">
        <f>RADIANS('貼り付けシート（日射量等）'!I3740)</f>
        <v>0.17104226669544431</v>
      </c>
      <c r="I3743" s="91">
        <f>IF('貼り付けシート（日射量等）'!J3740&lt;0,RADIANS(360+('貼り付けシート（日射量等）'!J3740)),RADIANS('貼り付けシート（日射量等）'!J3740))</f>
        <v>1.9425514574696887</v>
      </c>
    </row>
    <row r="3744" spans="1:9">
      <c r="A3744" s="20">
        <v>41795</v>
      </c>
      <c r="B3744" s="35" t="s">
        <v>378</v>
      </c>
      <c r="C3744" s="90">
        <f t="shared" si="174"/>
        <v>3.6440734825517302</v>
      </c>
      <c r="D3744" s="90">
        <f t="shared" si="175"/>
        <v>0.95005595368241302</v>
      </c>
      <c r="E3744" s="90">
        <f t="shared" si="176"/>
        <v>2.6940175288693173</v>
      </c>
      <c r="F3744" s="50">
        <f>'貼り付けシート（日射量等）'!G3741/3.6*10^3</f>
        <v>2.7777777777777777</v>
      </c>
      <c r="G3744" s="50">
        <f>'貼り付けシート（日射量等）'!H3741/3.6*10^3</f>
        <v>2.7777777777777777</v>
      </c>
      <c r="H3744" s="91">
        <f>RADIANS('貼り付けシート（日射量等）'!I3741)</f>
        <v>0</v>
      </c>
      <c r="I3744" s="91">
        <f>IF('貼り付けシート（日射量等）'!J3741&lt;0,RADIANS(360+('貼り付けシート（日射量等）'!J3741)),RADIANS('貼り付けシート（日射量等）'!J3741))</f>
        <v>0</v>
      </c>
    </row>
    <row r="3745" spans="1:9">
      <c r="A3745" s="20">
        <v>41795</v>
      </c>
      <c r="B3745" s="35" t="s">
        <v>379</v>
      </c>
      <c r="C3745" s="90">
        <f t="shared" si="174"/>
        <v>0</v>
      </c>
      <c r="D3745" s="90">
        <f t="shared" si="175"/>
        <v>0</v>
      </c>
      <c r="E3745" s="90">
        <f t="shared" si="176"/>
        <v>0</v>
      </c>
      <c r="F3745" s="50">
        <f>'貼り付けシート（日射量等）'!G3742/3.6*10^3</f>
        <v>0</v>
      </c>
      <c r="G3745" s="50">
        <f>'貼り付けシート（日射量等）'!H3742/3.6*10^3</f>
        <v>0</v>
      </c>
      <c r="H3745" s="91">
        <f>RADIANS('貼り付けシート（日射量等）'!I3742)</f>
        <v>0</v>
      </c>
      <c r="I3745" s="91">
        <f>IF('貼り付けシート（日射量等）'!J3742&lt;0,RADIANS(360+('貼り付けシート（日射量等）'!J3742)),RADIANS('貼り付けシート（日射量等）'!J3742))</f>
        <v>0</v>
      </c>
    </row>
    <row r="3746" spans="1:9">
      <c r="A3746" s="20">
        <v>41795</v>
      </c>
      <c r="B3746" s="35" t="s">
        <v>380</v>
      </c>
      <c r="C3746" s="90">
        <f t="shared" si="174"/>
        <v>0</v>
      </c>
      <c r="D3746" s="90">
        <f t="shared" si="175"/>
        <v>0</v>
      </c>
      <c r="E3746" s="90">
        <f t="shared" si="176"/>
        <v>0</v>
      </c>
      <c r="F3746" s="50">
        <f>'貼り付けシート（日射量等）'!G3743/3.6*10^3</f>
        <v>0</v>
      </c>
      <c r="G3746" s="50">
        <f>'貼り付けシート（日射量等）'!H3743/3.6*10^3</f>
        <v>0</v>
      </c>
      <c r="H3746" s="91">
        <f>RADIANS('貼り付けシート（日射量等）'!I3743)</f>
        <v>0</v>
      </c>
      <c r="I3746" s="91">
        <f>IF('貼り付けシート（日射量等）'!J3743&lt;0,RADIANS(360+('貼り付けシート（日射量等）'!J3743)),RADIANS('貼り付けシート（日射量等）'!J3743))</f>
        <v>0</v>
      </c>
    </row>
    <row r="3747" spans="1:9">
      <c r="A3747" s="20">
        <v>41795</v>
      </c>
      <c r="B3747" s="35" t="s">
        <v>381</v>
      </c>
      <c r="C3747" s="90">
        <f t="shared" si="174"/>
        <v>0</v>
      </c>
      <c r="D3747" s="90">
        <f t="shared" si="175"/>
        <v>0</v>
      </c>
      <c r="E3747" s="90">
        <f t="shared" si="176"/>
        <v>0</v>
      </c>
      <c r="F3747" s="50">
        <f>'貼り付けシート（日射量等）'!G3744/3.6*10^3</f>
        <v>0</v>
      </c>
      <c r="G3747" s="50">
        <f>'貼り付けシート（日射量等）'!H3744/3.6*10^3</f>
        <v>0</v>
      </c>
      <c r="H3747" s="91">
        <f>RADIANS('貼り付けシート（日射量等）'!I3744)</f>
        <v>0</v>
      </c>
      <c r="I3747" s="91">
        <f>IF('貼り付けシート（日射量等）'!J3744&lt;0,RADIANS(360+('貼り付けシート（日射量等）'!J3744)),RADIANS('貼り付けシート（日射量等）'!J3744))</f>
        <v>0</v>
      </c>
    </row>
    <row r="3748" spans="1:9">
      <c r="A3748" s="20">
        <v>41795</v>
      </c>
      <c r="B3748" s="35" t="s">
        <v>382</v>
      </c>
      <c r="C3748" s="90">
        <f t="shared" si="174"/>
        <v>0</v>
      </c>
      <c r="D3748" s="90">
        <f t="shared" si="175"/>
        <v>0</v>
      </c>
      <c r="E3748" s="90">
        <f t="shared" si="176"/>
        <v>0</v>
      </c>
      <c r="F3748" s="50">
        <f>'貼り付けシート（日射量等）'!G3745/3.6*10^3</f>
        <v>0</v>
      </c>
      <c r="G3748" s="50">
        <f>'貼り付けシート（日射量等）'!H3745/3.6*10^3</f>
        <v>0</v>
      </c>
      <c r="H3748" s="91">
        <f>RADIANS('貼り付けシート（日射量等）'!I3745)</f>
        <v>0</v>
      </c>
      <c r="I3748" s="91">
        <f>IF('貼り付けシート（日射量等）'!J3745&lt;0,RADIANS(360+('貼り付けシート（日射量等）'!J3745)),RADIANS('貼り付けシート（日射量等）'!J3745))</f>
        <v>0</v>
      </c>
    </row>
    <row r="3749" spans="1:9">
      <c r="A3749" s="20">
        <v>41795</v>
      </c>
      <c r="B3749" s="35" t="s">
        <v>383</v>
      </c>
      <c r="C3749" s="90">
        <f t="shared" si="174"/>
        <v>0</v>
      </c>
      <c r="D3749" s="90">
        <f t="shared" si="175"/>
        <v>0</v>
      </c>
      <c r="E3749" s="90">
        <f t="shared" si="176"/>
        <v>0</v>
      </c>
      <c r="F3749" s="50">
        <f>'貼り付けシート（日射量等）'!G3746/3.6*10^3</f>
        <v>0</v>
      </c>
      <c r="G3749" s="50">
        <f>'貼り付けシート（日射量等）'!H3746/3.6*10^3</f>
        <v>0</v>
      </c>
      <c r="H3749" s="91">
        <f>RADIANS('貼り付けシート（日射量等）'!I3746)</f>
        <v>0</v>
      </c>
      <c r="I3749" s="91">
        <f>IF('貼り付けシート（日射量等）'!J3746&lt;0,RADIANS(360+('貼り付けシート（日射量等）'!J3746)),RADIANS('貼り付けシート（日射量等）'!J3746))</f>
        <v>0</v>
      </c>
    </row>
    <row r="3750" spans="1:9">
      <c r="A3750" s="20">
        <v>41796</v>
      </c>
      <c r="B3750" s="35" t="s">
        <v>360</v>
      </c>
      <c r="C3750" s="90">
        <f t="shared" si="174"/>
        <v>0</v>
      </c>
      <c r="D3750" s="90">
        <f t="shared" si="175"/>
        <v>0</v>
      </c>
      <c r="E3750" s="90">
        <f t="shared" si="176"/>
        <v>0</v>
      </c>
      <c r="F3750" s="50">
        <f>'貼り付けシート（日射量等）'!G3747/3.6*10^3</f>
        <v>0</v>
      </c>
      <c r="G3750" s="50">
        <f>'貼り付けシート（日射量等）'!H3747/3.6*10^3</f>
        <v>0</v>
      </c>
      <c r="H3750" s="91">
        <f>RADIANS('貼り付けシート（日射量等）'!I3747)</f>
        <v>0</v>
      </c>
      <c r="I3750" s="91">
        <f>IF('貼り付けシート（日射量等）'!J3747&lt;0,RADIANS(360+('貼り付けシート（日射量等）'!J3747)),RADIANS('貼り付けシート（日射量等）'!J3747))</f>
        <v>0</v>
      </c>
    </row>
    <row r="3751" spans="1:9">
      <c r="A3751" s="20">
        <v>41796</v>
      </c>
      <c r="B3751" s="35" t="s">
        <v>361</v>
      </c>
      <c r="C3751" s="90">
        <f t="shared" si="174"/>
        <v>0</v>
      </c>
      <c r="D3751" s="90">
        <f t="shared" si="175"/>
        <v>0</v>
      </c>
      <c r="E3751" s="90">
        <f t="shared" si="176"/>
        <v>0</v>
      </c>
      <c r="F3751" s="50">
        <f>'貼り付けシート（日射量等）'!G3748/3.6*10^3</f>
        <v>0</v>
      </c>
      <c r="G3751" s="50">
        <f>'貼り付けシート（日射量等）'!H3748/3.6*10^3</f>
        <v>0</v>
      </c>
      <c r="H3751" s="91">
        <f>RADIANS('貼り付けシート（日射量等）'!I3748)</f>
        <v>0</v>
      </c>
      <c r="I3751" s="91">
        <f>IF('貼り付けシート（日射量等）'!J3748&lt;0,RADIANS(360+('貼り付けシート（日射量等）'!J3748)),RADIANS('貼り付けシート（日射量等）'!J3748))</f>
        <v>0</v>
      </c>
    </row>
    <row r="3752" spans="1:9">
      <c r="A3752" s="20">
        <v>41796</v>
      </c>
      <c r="B3752" s="35" t="s">
        <v>362</v>
      </c>
      <c r="C3752" s="90">
        <f t="shared" si="174"/>
        <v>0</v>
      </c>
      <c r="D3752" s="90">
        <f t="shared" si="175"/>
        <v>0</v>
      </c>
      <c r="E3752" s="90">
        <f t="shared" si="176"/>
        <v>0</v>
      </c>
      <c r="F3752" s="50">
        <f>'貼り付けシート（日射量等）'!G3749/3.6*10^3</f>
        <v>0</v>
      </c>
      <c r="G3752" s="50">
        <f>'貼り付けシート（日射量等）'!H3749/3.6*10^3</f>
        <v>0</v>
      </c>
      <c r="H3752" s="91">
        <f>RADIANS('貼り付けシート（日射量等）'!I3749)</f>
        <v>0</v>
      </c>
      <c r="I3752" s="91">
        <f>IF('貼り付けシート（日射量等）'!J3749&lt;0,RADIANS(360+('貼り付けシート（日射量等）'!J3749)),RADIANS('貼り付けシート（日射量等）'!J3749))</f>
        <v>0</v>
      </c>
    </row>
    <row r="3753" spans="1:9">
      <c r="A3753" s="20">
        <v>41796</v>
      </c>
      <c r="B3753" s="35" t="s">
        <v>363</v>
      </c>
      <c r="C3753" s="90">
        <f t="shared" si="174"/>
        <v>3.6440734825517302</v>
      </c>
      <c r="D3753" s="90">
        <f t="shared" si="175"/>
        <v>0.95005595368241302</v>
      </c>
      <c r="E3753" s="90">
        <f t="shared" si="176"/>
        <v>2.6940175288693173</v>
      </c>
      <c r="F3753" s="50">
        <f>'貼り付けシート（日射量等）'!G3750/3.6*10^3</f>
        <v>2.7777777777777777</v>
      </c>
      <c r="G3753" s="50">
        <f>'貼り付けシート（日射量等）'!H3750/3.6*10^3</f>
        <v>2.7777777777777777</v>
      </c>
      <c r="H3753" s="91">
        <f>RADIANS('貼り付けシート（日射量等）'!I3750)</f>
        <v>0</v>
      </c>
      <c r="I3753" s="91">
        <f>IF('貼り付けシート（日射量等）'!J3750&lt;0,RADIANS(360+('貼り付けシート（日射量等）'!J3750)),RADIANS('貼り付けシート（日射量等）'!J3750))</f>
        <v>0</v>
      </c>
    </row>
    <row r="3754" spans="1:9">
      <c r="A3754" s="20">
        <v>41796</v>
      </c>
      <c r="B3754" s="35" t="s">
        <v>364</v>
      </c>
      <c r="C3754" s="90">
        <f t="shared" si="174"/>
        <v>40.410262933039753</v>
      </c>
      <c r="D3754" s="90">
        <f t="shared" si="175"/>
        <v>-0.10693703673882125</v>
      </c>
      <c r="E3754" s="90">
        <f t="shared" si="176"/>
        <v>40.410262933039753</v>
      </c>
      <c r="F3754" s="50">
        <f>'貼り付けシート（日射量等）'!G3751/3.6*10^3</f>
        <v>105.55555555555556</v>
      </c>
      <c r="G3754" s="50">
        <f>'貼り付けシート（日射量等）'!H3751/3.6*10^3</f>
        <v>41.666666666666664</v>
      </c>
      <c r="H3754" s="91">
        <f>RADIANS('貼り付けシート（日射量等）'!I3751)</f>
        <v>0.13962634015954636</v>
      </c>
      <c r="I3754" s="91">
        <f>IF('貼り付けシート（日射量等）'!J3751&lt;0,RADIANS(360+('貼り付けシート（日射量等）'!J3751)),RADIANS('貼り付けシート（日射量等）'!J3751))</f>
        <v>4.3127085816779882</v>
      </c>
    </row>
    <row r="3755" spans="1:9">
      <c r="A3755" s="20">
        <v>41796</v>
      </c>
      <c r="B3755" s="35" t="s">
        <v>365</v>
      </c>
      <c r="C3755" s="90">
        <f t="shared" si="174"/>
        <v>193.53448067666008</v>
      </c>
      <c r="D3755" s="90">
        <f t="shared" si="175"/>
        <v>104.6319022239726</v>
      </c>
      <c r="E3755" s="90">
        <f t="shared" si="176"/>
        <v>88.902578452687479</v>
      </c>
      <c r="F3755" s="50">
        <f>'貼り付けシート（日射量等）'!G3752/3.6*10^3</f>
        <v>463.88888888888886</v>
      </c>
      <c r="G3755" s="50">
        <f>'貼り付けシート（日射量等）'!H3752/3.6*10^3</f>
        <v>91.666666666666671</v>
      </c>
      <c r="H3755" s="91">
        <f>RADIANS('貼り付けシート（日射量等）'!I3752)</f>
        <v>0.32986722862692824</v>
      </c>
      <c r="I3755" s="91">
        <f>IF('貼り付けシート（日射量等）'!J3752&lt;0,RADIANS(360+('貼り付けシート（日射量等）'!J3752)),RADIANS('貼り付けシート（日射量等）'!J3752))</f>
        <v>4.4662975558534894</v>
      </c>
    </row>
    <row r="3756" spans="1:9">
      <c r="A3756" s="20">
        <v>41796</v>
      </c>
      <c r="B3756" s="35" t="s">
        <v>366</v>
      </c>
      <c r="C3756" s="90">
        <f t="shared" si="174"/>
        <v>407.43761008944051</v>
      </c>
      <c r="D3756" s="90">
        <f t="shared" si="175"/>
        <v>315.84101410788372</v>
      </c>
      <c r="E3756" s="90">
        <f t="shared" si="176"/>
        <v>91.596595981556789</v>
      </c>
      <c r="F3756" s="50">
        <f>'貼り付けシート（日射量等）'!G3753/3.6*10^3</f>
        <v>708.33333333333326</v>
      </c>
      <c r="G3756" s="50">
        <f>'貼り付けシート（日射量等）'!H3753/3.6*10^3</f>
        <v>94.444444444444443</v>
      </c>
      <c r="H3756" s="91">
        <f>RADIANS('貼り付けシート（日射量等）'!I3753)</f>
        <v>0.52708943410228748</v>
      </c>
      <c r="I3756" s="91">
        <f>IF('貼り付けシート（日射量等）'!J3753&lt;0,RADIANS(360+('貼り付けシート（日射量等）'!J3753)),RADIANS('貼り付けシート（日射量等）'!J3753))</f>
        <v>4.6216318592809849</v>
      </c>
    </row>
    <row r="3757" spans="1:9">
      <c r="A3757" s="20">
        <v>41796</v>
      </c>
      <c r="B3757" s="35" t="s">
        <v>367</v>
      </c>
      <c r="C3757" s="90">
        <f t="shared" si="174"/>
        <v>603.85518879966082</v>
      </c>
      <c r="D3757" s="90">
        <f t="shared" si="175"/>
        <v>485.31841752941085</v>
      </c>
      <c r="E3757" s="90">
        <f t="shared" si="176"/>
        <v>118.53677127024996</v>
      </c>
      <c r="F3757" s="50">
        <f>'貼り付けシート（日射量等）'!G3754/3.6*10^3</f>
        <v>752.77777777777771</v>
      </c>
      <c r="G3757" s="50">
        <f>'貼り付けシート（日射量等）'!H3754/3.6*10^3</f>
        <v>122.22222222222221</v>
      </c>
      <c r="H3757" s="91">
        <f>RADIANS('貼り付けシート（日射量等）'!I3754)</f>
        <v>0.72780229808163543</v>
      </c>
      <c r="I3757" s="91">
        <f>IF('貼り付けシート（日射量等）'!J3754&lt;0,RADIANS(360+('貼り付けシート（日射量等）'!J3754)),RADIANS('貼り付けシート（日射量等）'!J3754))</f>
        <v>4.7891834674724398</v>
      </c>
    </row>
    <row r="3758" spans="1:9">
      <c r="A3758" s="20">
        <v>41796</v>
      </c>
      <c r="B3758" s="35" t="s">
        <v>368</v>
      </c>
      <c r="C3758" s="90">
        <f t="shared" si="174"/>
        <v>765.81451826266414</v>
      </c>
      <c r="D3758" s="90">
        <f t="shared" si="175"/>
        <v>625.72560676145963</v>
      </c>
      <c r="E3758" s="90">
        <f t="shared" si="176"/>
        <v>140.08891150120451</v>
      </c>
      <c r="F3758" s="50">
        <f>'貼り付けシート（日射量等）'!G3755/3.6*10^3</f>
        <v>775</v>
      </c>
      <c r="G3758" s="50">
        <f>'貼り付けシート（日射量等）'!H3755/3.6*10^3</f>
        <v>144.44444444444446</v>
      </c>
      <c r="H3758" s="91">
        <f>RADIANS('貼り付けシート（日射量等）'!I3755)</f>
        <v>0.92327917430500028</v>
      </c>
      <c r="I3758" s="91">
        <f>IF('貼り付けシート（日射量等）'!J3755&lt;0,RADIANS(360+('貼り付けシート（日射量等）'!J3755)),RADIANS('貼り付けシート（日射量等）'!J3755))</f>
        <v>4.9968776484597655</v>
      </c>
    </row>
    <row r="3759" spans="1:9">
      <c r="A3759" s="20">
        <v>41796</v>
      </c>
      <c r="B3759" s="35" t="s">
        <v>369</v>
      </c>
      <c r="C3759" s="90">
        <f t="shared" si="174"/>
        <v>881.58692142877555</v>
      </c>
      <c r="D3759" s="90">
        <f t="shared" si="175"/>
        <v>719.94586969661657</v>
      </c>
      <c r="E3759" s="90">
        <f t="shared" si="176"/>
        <v>161.64105173215901</v>
      </c>
      <c r="F3759" s="50">
        <f>'貼り付けシート（日射量等）'!G3756/3.6*10^3</f>
        <v>777.77777777777771</v>
      </c>
      <c r="G3759" s="50">
        <f>'貼り付けシート（日射量等）'!H3756/3.6*10^3</f>
        <v>166.66666666666666</v>
      </c>
      <c r="H3759" s="91">
        <f>RADIANS('貼り付けシート（日射量等）'!I3756)</f>
        <v>1.1065387457644049</v>
      </c>
      <c r="I3759" s="91">
        <f>IF('貼り付けシート（日射量等）'!J3756&lt;0,RADIANS(360+('貼り付けシート（日射量等）'!J3756)),RADIANS('貼り付けシート（日射量等）'!J3756))</f>
        <v>5.304055596810767</v>
      </c>
    </row>
    <row r="3760" spans="1:9">
      <c r="A3760" s="20">
        <v>41796</v>
      </c>
      <c r="B3760" s="35" t="s">
        <v>370</v>
      </c>
      <c r="C3760" s="90">
        <f t="shared" si="174"/>
        <v>947.0553476837058</v>
      </c>
      <c r="D3760" s="90">
        <f t="shared" si="175"/>
        <v>777.33224336493879</v>
      </c>
      <c r="E3760" s="90">
        <f t="shared" si="176"/>
        <v>169.72310431876699</v>
      </c>
      <c r="F3760" s="50">
        <f>'貼り付けシート（日射量等）'!G3757/3.6*10^3</f>
        <v>786.11111111111109</v>
      </c>
      <c r="G3760" s="50">
        <f>'貼り付けシート（日射量等）'!H3757/3.6*10^3</f>
        <v>175</v>
      </c>
      <c r="H3760" s="91">
        <f>RADIANS('貼り付けシート（日射量等）'!I3757)</f>
        <v>1.2391837689159739</v>
      </c>
      <c r="I3760" s="91">
        <f>IF('貼り付けシート（日射量等）'!J3757&lt;0,RADIANS(360+('貼り付けシート（日射量等）'!J3757)),RADIANS('貼り付けシート（日射量等）'!J3757))</f>
        <v>5.8346356894170439</v>
      </c>
    </row>
    <row r="3761" spans="1:9">
      <c r="A3761" s="20">
        <v>41796</v>
      </c>
      <c r="B3761" s="35" t="s">
        <v>371</v>
      </c>
      <c r="C3761" s="90">
        <f t="shared" si="174"/>
        <v>950.94481662343628</v>
      </c>
      <c r="D3761" s="90">
        <f t="shared" si="175"/>
        <v>775.83367724693073</v>
      </c>
      <c r="E3761" s="90">
        <f t="shared" si="176"/>
        <v>175.11113937650561</v>
      </c>
      <c r="F3761" s="50">
        <f>'貼り付けシート（日射量等）'!G3758/3.6*10^3</f>
        <v>780.55555555555554</v>
      </c>
      <c r="G3761" s="50">
        <f>'貼り付けシート（日射量等）'!H3758/3.6*10^3</f>
        <v>180.55555555555554</v>
      </c>
      <c r="H3761" s="91">
        <f>RADIANS('貼り付けシート（日射量等）'!I3758)</f>
        <v>1.2514010736799344</v>
      </c>
      <c r="I3761" s="91">
        <f>IF('貼り付けシート（日射量等）'!J3758&lt;0,RADIANS(360+('貼り付けシート（日射量等）'!J3758)),RADIANS('貼り付けシート（日射量等）'!J3758))</f>
        <v>0.3246312408709453</v>
      </c>
    </row>
    <row r="3762" spans="1:9">
      <c r="A3762" s="20">
        <v>41796</v>
      </c>
      <c r="B3762" s="35" t="s">
        <v>372</v>
      </c>
      <c r="C3762" s="90">
        <f t="shared" si="174"/>
        <v>901.01459995725907</v>
      </c>
      <c r="D3762" s="90">
        <f t="shared" si="175"/>
        <v>736.6795306962307</v>
      </c>
      <c r="E3762" s="90">
        <f t="shared" si="176"/>
        <v>164.33506926102834</v>
      </c>
      <c r="F3762" s="50">
        <f>'貼り付けシート（日射量等）'!G3759/3.6*10^3</f>
        <v>783.33333333333326</v>
      </c>
      <c r="G3762" s="50">
        <f>'貼り付けシート（日射量等）'!H3759/3.6*10^3</f>
        <v>169.44444444444443</v>
      </c>
      <c r="H3762" s="91">
        <f>RADIANS('貼り付けシート（日射量等）'!I3759)</f>
        <v>1.1344640137963142</v>
      </c>
      <c r="I3762" s="91">
        <f>IF('貼り付けシート（日射量等）'!J3759&lt;0,RADIANS(360+('貼り付けシート（日射量等）'!J3759)),RADIANS('貼り付けシート（日射量等）'!J3759))</f>
        <v>0.90931654028904574</v>
      </c>
    </row>
    <row r="3763" spans="1:9">
      <c r="A3763" s="20">
        <v>41796</v>
      </c>
      <c r="B3763" s="35" t="s">
        <v>373</v>
      </c>
      <c r="C3763" s="90">
        <f t="shared" si="174"/>
        <v>578.86134853964813</v>
      </c>
      <c r="D3763" s="90">
        <f t="shared" si="175"/>
        <v>260.9672801330687</v>
      </c>
      <c r="E3763" s="90">
        <f t="shared" si="176"/>
        <v>317.89406840657944</v>
      </c>
      <c r="F3763" s="50">
        <f>'貼り付けシート（日射量等）'!G3760/3.6*10^3</f>
        <v>313.8888888888888</v>
      </c>
      <c r="G3763" s="50">
        <f>'貼り付けシート（日射量等）'!H3760/3.6*10^3</f>
        <v>327.77777777777777</v>
      </c>
      <c r="H3763" s="91">
        <f>RADIANS('貼り付けシート（日射量等）'!I3760)</f>
        <v>0.95644043009289259</v>
      </c>
      <c r="I3763" s="91">
        <f>IF('貼り付けシート（日射量等）'!J3760&lt;0,RADIANS(360+('貼り付けシート（日射量等）'!J3760)),RADIANS('貼り付けシート（日射量等）'!J3760))</f>
        <v>1.2426744274199626</v>
      </c>
    </row>
    <row r="3764" spans="1:9">
      <c r="A3764" s="20">
        <v>41796</v>
      </c>
      <c r="B3764" s="35" t="s">
        <v>374</v>
      </c>
      <c r="C3764" s="90">
        <f t="shared" si="174"/>
        <v>507.80510131441383</v>
      </c>
      <c r="D3764" s="90">
        <f t="shared" si="175"/>
        <v>268.03754124504457</v>
      </c>
      <c r="E3764" s="90">
        <f t="shared" si="176"/>
        <v>239.76756006936924</v>
      </c>
      <c r="F3764" s="50">
        <f>'貼り付けシート（日射量等）'!G3761/3.6*10^3</f>
        <v>397.22222222222217</v>
      </c>
      <c r="G3764" s="50">
        <f>'貼り付けシート（日射量等）'!H3761/3.6*10^3</f>
        <v>247.22222222222223</v>
      </c>
      <c r="H3764" s="91">
        <f>RADIANS('貼り付けシート（日射量等）'!I3761)</f>
        <v>0.76096355386952774</v>
      </c>
      <c r="I3764" s="91">
        <f>IF('貼り付けシート（日射量等）'!J3761&lt;0,RADIANS(360+('貼り付けシート（日射量等）'!J3761)),RADIANS('貼り付けシート（日射量等）'!J3761))</f>
        <v>1.4625859131712482</v>
      </c>
    </row>
    <row r="3765" spans="1:9">
      <c r="A3765" s="20">
        <v>41796</v>
      </c>
      <c r="B3765" s="35" t="s">
        <v>375</v>
      </c>
      <c r="C3765" s="90">
        <f t="shared" si="174"/>
        <v>419.85809732711584</v>
      </c>
      <c r="D3765" s="90">
        <f t="shared" si="175"/>
        <v>295.93329099912722</v>
      </c>
      <c r="E3765" s="90">
        <f t="shared" si="176"/>
        <v>123.92480632798859</v>
      </c>
      <c r="F3765" s="50">
        <f>'貼り付けシート（日射量等）'!G3762/3.6*10^3</f>
        <v>613.8888888888888</v>
      </c>
      <c r="G3765" s="50">
        <f>'貼り付けシート（日射量等）'!H3762/3.6*10^3</f>
        <v>127.77777777777777</v>
      </c>
      <c r="H3765" s="91">
        <f>RADIANS('貼り付けシート（日射量等）'!I3762)</f>
        <v>0.56199601914217412</v>
      </c>
      <c r="I3765" s="91">
        <f>IF('貼り付けシート（日射量等）'!J3762&lt;0,RADIANS(360+('貼り付けシート（日射量等）'!J3762)),RADIANS('貼り付けシート（日射量等）'!J3762))</f>
        <v>1.6353735091186867</v>
      </c>
    </row>
    <row r="3766" spans="1:9">
      <c r="A3766" s="20">
        <v>41796</v>
      </c>
      <c r="B3766" s="35" t="s">
        <v>376</v>
      </c>
      <c r="C3766" s="90">
        <f t="shared" si="174"/>
        <v>237.46516370182866</v>
      </c>
      <c r="D3766" s="90">
        <f t="shared" si="175"/>
        <v>162.03267289348776</v>
      </c>
      <c r="E3766" s="90">
        <f t="shared" si="176"/>
        <v>75.432490808340887</v>
      </c>
      <c r="F3766" s="50">
        <f>'貼り付けシート（日射量等）'!G3763/3.6*10^3</f>
        <v>613.8888888888888</v>
      </c>
      <c r="G3766" s="50">
        <f>'貼り付けシート（日射量等）'!H3763/3.6*10^3</f>
        <v>77.777777777777786</v>
      </c>
      <c r="H3766" s="91">
        <f>RADIANS('貼り付けシート（日射量等）'!I3763)</f>
        <v>0.36302848441482055</v>
      </c>
      <c r="I3766" s="91">
        <f>IF('貼り付けシート（日射量等）'!J3763&lt;0,RADIANS(360+('貼り付けシート（日射量等）'!J3763)),RADIANS('貼り付けシート（日射量等）'!J3763))</f>
        <v>1.7907078125461819</v>
      </c>
    </row>
    <row r="3767" spans="1:9">
      <c r="A3767" s="20">
        <v>41796</v>
      </c>
      <c r="B3767" s="35" t="s">
        <v>377</v>
      </c>
      <c r="C3767" s="90">
        <f t="shared" si="174"/>
        <v>59.238206220724329</v>
      </c>
      <c r="D3767" s="90">
        <f t="shared" si="175"/>
        <v>8.0518731722073014</v>
      </c>
      <c r="E3767" s="90">
        <f t="shared" si="176"/>
        <v>51.186333048517028</v>
      </c>
      <c r="F3767" s="50">
        <f>'貼り付けシート（日射量等）'!G3764/3.6*10^3</f>
        <v>205.55555555555554</v>
      </c>
      <c r="G3767" s="50">
        <f>'貼り付けシート（日射量等）'!H3764/3.6*10^3</f>
        <v>52.777777777777779</v>
      </c>
      <c r="H3767" s="91">
        <f>RADIANS('貼り付けシート（日射量等）'!I3764)</f>
        <v>0.17278759594743864</v>
      </c>
      <c r="I3767" s="91">
        <f>IF('貼り付けシート（日射量等）'!J3764&lt;0,RADIANS(360+('貼り付けシート（日射量等）'!J3764)),RADIANS('貼り付けシート（日射量等）'!J3764))</f>
        <v>1.9425514574696887</v>
      </c>
    </row>
    <row r="3768" spans="1:9">
      <c r="A3768" s="20">
        <v>41796</v>
      </c>
      <c r="B3768" s="35" t="s">
        <v>378</v>
      </c>
      <c r="C3768" s="90">
        <f t="shared" si="174"/>
        <v>12.832332355020018</v>
      </c>
      <c r="D3768" s="90">
        <f t="shared" si="175"/>
        <v>4.7502797684120655</v>
      </c>
      <c r="E3768" s="90">
        <f t="shared" si="176"/>
        <v>8.0820525866079524</v>
      </c>
      <c r="F3768" s="50">
        <f>'貼り付けシート（日射量等）'!G3765/3.6*10^3</f>
        <v>13.888888888888889</v>
      </c>
      <c r="G3768" s="50">
        <f>'貼り付けシート（日射量等）'!H3765/3.6*10^3</f>
        <v>8.3333333333333339</v>
      </c>
      <c r="H3768" s="91">
        <f>RADIANS('貼り付けシート（日射量等）'!I3765)</f>
        <v>0</v>
      </c>
      <c r="I3768" s="91">
        <f>IF('貼り付けシート（日射量等）'!J3765&lt;0,RADIANS(360+('貼り付けシート（日射量等）'!J3765)),RADIANS('貼り付けシート（日射量等）'!J3765))</f>
        <v>0</v>
      </c>
    </row>
    <row r="3769" spans="1:9">
      <c r="A3769" s="20">
        <v>41796</v>
      </c>
      <c r="B3769" s="35" t="s">
        <v>379</v>
      </c>
      <c r="C3769" s="90">
        <f t="shared" si="174"/>
        <v>0</v>
      </c>
      <c r="D3769" s="90">
        <f t="shared" si="175"/>
        <v>0</v>
      </c>
      <c r="E3769" s="90">
        <f t="shared" si="176"/>
        <v>0</v>
      </c>
      <c r="F3769" s="50">
        <f>'貼り付けシート（日射量等）'!G3766/3.6*10^3</f>
        <v>0</v>
      </c>
      <c r="G3769" s="50">
        <f>'貼り付けシート（日射量等）'!H3766/3.6*10^3</f>
        <v>0</v>
      </c>
      <c r="H3769" s="91">
        <f>RADIANS('貼り付けシート（日射量等）'!I3766)</f>
        <v>0</v>
      </c>
      <c r="I3769" s="91">
        <f>IF('貼り付けシート（日射量等）'!J3766&lt;0,RADIANS(360+('貼り付けシート（日射量等）'!J3766)),RADIANS('貼り付けシート（日射量等）'!J3766))</f>
        <v>0</v>
      </c>
    </row>
    <row r="3770" spans="1:9">
      <c r="A3770" s="20">
        <v>41796</v>
      </c>
      <c r="B3770" s="35" t="s">
        <v>380</v>
      </c>
      <c r="C3770" s="90">
        <f t="shared" si="174"/>
        <v>0</v>
      </c>
      <c r="D3770" s="90">
        <f t="shared" si="175"/>
        <v>0</v>
      </c>
      <c r="E3770" s="90">
        <f t="shared" si="176"/>
        <v>0</v>
      </c>
      <c r="F3770" s="50">
        <f>'貼り付けシート（日射量等）'!G3767/3.6*10^3</f>
        <v>0</v>
      </c>
      <c r="G3770" s="50">
        <f>'貼り付けシート（日射量等）'!H3767/3.6*10^3</f>
        <v>0</v>
      </c>
      <c r="H3770" s="91">
        <f>RADIANS('貼り付けシート（日射量等）'!I3767)</f>
        <v>0</v>
      </c>
      <c r="I3770" s="91">
        <f>IF('貼り付けシート（日射量等）'!J3767&lt;0,RADIANS(360+('貼り付けシート（日射量等）'!J3767)),RADIANS('貼り付けシート（日射量等）'!J3767))</f>
        <v>0</v>
      </c>
    </row>
    <row r="3771" spans="1:9">
      <c r="A3771" s="20">
        <v>41796</v>
      </c>
      <c r="B3771" s="35" t="s">
        <v>381</v>
      </c>
      <c r="C3771" s="90">
        <f t="shared" si="174"/>
        <v>0</v>
      </c>
      <c r="D3771" s="90">
        <f t="shared" si="175"/>
        <v>0</v>
      </c>
      <c r="E3771" s="90">
        <f t="shared" si="176"/>
        <v>0</v>
      </c>
      <c r="F3771" s="50">
        <f>'貼り付けシート（日射量等）'!G3768/3.6*10^3</f>
        <v>0</v>
      </c>
      <c r="G3771" s="50">
        <f>'貼り付けシート（日射量等）'!H3768/3.6*10^3</f>
        <v>0</v>
      </c>
      <c r="H3771" s="91">
        <f>RADIANS('貼り付けシート（日射量等）'!I3768)</f>
        <v>0</v>
      </c>
      <c r="I3771" s="91">
        <f>IF('貼り付けシート（日射量等）'!J3768&lt;0,RADIANS(360+('貼り付けシート（日射量等）'!J3768)),RADIANS('貼り付けシート（日射量等）'!J3768))</f>
        <v>0</v>
      </c>
    </row>
    <row r="3772" spans="1:9">
      <c r="A3772" s="20">
        <v>41796</v>
      </c>
      <c r="B3772" s="35" t="s">
        <v>382</v>
      </c>
      <c r="C3772" s="90">
        <f t="shared" si="174"/>
        <v>0</v>
      </c>
      <c r="D3772" s="90">
        <f t="shared" si="175"/>
        <v>0</v>
      </c>
      <c r="E3772" s="90">
        <f t="shared" si="176"/>
        <v>0</v>
      </c>
      <c r="F3772" s="50">
        <f>'貼り付けシート（日射量等）'!G3769/3.6*10^3</f>
        <v>0</v>
      </c>
      <c r="G3772" s="50">
        <f>'貼り付けシート（日射量等）'!H3769/3.6*10^3</f>
        <v>0</v>
      </c>
      <c r="H3772" s="91">
        <f>RADIANS('貼り付けシート（日射量等）'!I3769)</f>
        <v>0</v>
      </c>
      <c r="I3772" s="91">
        <f>IF('貼り付けシート（日射量等）'!J3769&lt;0,RADIANS(360+('貼り付けシート（日射量等）'!J3769)),RADIANS('貼り付けシート（日射量等）'!J3769))</f>
        <v>0</v>
      </c>
    </row>
    <row r="3773" spans="1:9">
      <c r="A3773" s="20">
        <v>41796</v>
      </c>
      <c r="B3773" s="35" t="s">
        <v>383</v>
      </c>
      <c r="C3773" s="90">
        <f t="shared" si="174"/>
        <v>0</v>
      </c>
      <c r="D3773" s="90">
        <f t="shared" si="175"/>
        <v>0</v>
      </c>
      <c r="E3773" s="90">
        <f t="shared" si="176"/>
        <v>0</v>
      </c>
      <c r="F3773" s="50">
        <f>'貼り付けシート（日射量等）'!G3770/3.6*10^3</f>
        <v>0</v>
      </c>
      <c r="G3773" s="50">
        <f>'貼り付けシート（日射量等）'!H3770/3.6*10^3</f>
        <v>0</v>
      </c>
      <c r="H3773" s="91">
        <f>RADIANS('貼り付けシート（日射量等）'!I3770)</f>
        <v>0</v>
      </c>
      <c r="I3773" s="91">
        <f>IF('貼り付けシート（日射量等）'!J3770&lt;0,RADIANS(360+('貼り付けシート（日射量等）'!J3770)),RADIANS('貼り付けシート（日射量等）'!J3770))</f>
        <v>0</v>
      </c>
    </row>
    <row r="3774" spans="1:9">
      <c r="A3774" s="20">
        <v>41797</v>
      </c>
      <c r="B3774" s="35" t="s">
        <v>360</v>
      </c>
      <c r="C3774" s="90">
        <f t="shared" si="174"/>
        <v>0</v>
      </c>
      <c r="D3774" s="90">
        <f t="shared" si="175"/>
        <v>0</v>
      </c>
      <c r="E3774" s="90">
        <f t="shared" si="176"/>
        <v>0</v>
      </c>
      <c r="F3774" s="50">
        <f>'貼り付けシート（日射量等）'!G3771/3.6*10^3</f>
        <v>0</v>
      </c>
      <c r="G3774" s="50">
        <f>'貼り付けシート（日射量等）'!H3771/3.6*10^3</f>
        <v>0</v>
      </c>
      <c r="H3774" s="91">
        <f>RADIANS('貼り付けシート（日射量等）'!I3771)</f>
        <v>0</v>
      </c>
      <c r="I3774" s="91">
        <f>IF('貼り付けシート（日射量等）'!J3771&lt;0,RADIANS(360+('貼り付けシート（日射量等）'!J3771)),RADIANS('貼り付けシート（日射量等）'!J3771))</f>
        <v>0</v>
      </c>
    </row>
    <row r="3775" spans="1:9">
      <c r="A3775" s="20">
        <v>41797</v>
      </c>
      <c r="B3775" s="35" t="s">
        <v>361</v>
      </c>
      <c r="C3775" s="90">
        <f t="shared" si="174"/>
        <v>0</v>
      </c>
      <c r="D3775" s="90">
        <f t="shared" si="175"/>
        <v>0</v>
      </c>
      <c r="E3775" s="90">
        <f t="shared" si="176"/>
        <v>0</v>
      </c>
      <c r="F3775" s="50">
        <f>'貼り付けシート（日射量等）'!G3772/3.6*10^3</f>
        <v>0</v>
      </c>
      <c r="G3775" s="50">
        <f>'貼り付けシート（日射量等）'!H3772/3.6*10^3</f>
        <v>0</v>
      </c>
      <c r="H3775" s="91">
        <f>RADIANS('貼り付けシート（日射量等）'!I3772)</f>
        <v>0</v>
      </c>
      <c r="I3775" s="91">
        <f>IF('貼り付けシート（日射量等）'!J3772&lt;0,RADIANS(360+('貼り付けシート（日射量等）'!J3772)),RADIANS('貼り付けシート（日射量等）'!J3772))</f>
        <v>0</v>
      </c>
    </row>
    <row r="3776" spans="1:9">
      <c r="A3776" s="20">
        <v>41797</v>
      </c>
      <c r="B3776" s="35" t="s">
        <v>362</v>
      </c>
      <c r="C3776" s="90">
        <f t="shared" si="174"/>
        <v>0</v>
      </c>
      <c r="D3776" s="90">
        <f t="shared" si="175"/>
        <v>0</v>
      </c>
      <c r="E3776" s="90">
        <f t="shared" si="176"/>
        <v>0</v>
      </c>
      <c r="F3776" s="50">
        <f>'貼り付けシート（日射量等）'!G3773/3.6*10^3</f>
        <v>0</v>
      </c>
      <c r="G3776" s="50">
        <f>'貼り付けシート（日射量等）'!H3773/3.6*10^3</f>
        <v>0</v>
      </c>
      <c r="H3776" s="91">
        <f>RADIANS('貼り付けシート（日射量等）'!I3773)</f>
        <v>0</v>
      </c>
      <c r="I3776" s="91">
        <f>IF('貼り付けシート（日射量等）'!J3773&lt;0,RADIANS(360+('貼り付けシート（日射量等）'!J3773)),RADIANS('貼り付けシート（日射量等）'!J3773))</f>
        <v>0</v>
      </c>
    </row>
    <row r="3777" spans="1:9">
      <c r="A3777" s="20">
        <v>41797</v>
      </c>
      <c r="B3777" s="35" t="s">
        <v>363</v>
      </c>
      <c r="C3777" s="90">
        <f t="shared" si="174"/>
        <v>3.6440734825517302</v>
      </c>
      <c r="D3777" s="90">
        <f t="shared" si="175"/>
        <v>0.95005595368241302</v>
      </c>
      <c r="E3777" s="90">
        <f t="shared" si="176"/>
        <v>2.6940175288693173</v>
      </c>
      <c r="F3777" s="50">
        <f>'貼り付けシート（日射量等）'!G3774/3.6*10^3</f>
        <v>2.7777777777777777</v>
      </c>
      <c r="G3777" s="50">
        <f>'貼り付けシート（日射量等）'!H3774/3.6*10^3</f>
        <v>2.7777777777777777</v>
      </c>
      <c r="H3777" s="91">
        <f>RADIANS('貼り付けシート（日射量等）'!I3774)</f>
        <v>0</v>
      </c>
      <c r="I3777" s="91">
        <f>IF('貼り付けシート（日射量等）'!J3774&lt;0,RADIANS(360+('貼り付けシート（日射量等）'!J3774)),RADIANS('貼り付けシート（日射量等）'!J3774))</f>
        <v>0</v>
      </c>
    </row>
    <row r="3778" spans="1:9">
      <c r="A3778" s="20">
        <v>41797</v>
      </c>
      <c r="B3778" s="35" t="s">
        <v>364</v>
      </c>
      <c r="C3778" s="90">
        <f t="shared" si="174"/>
        <v>32.333167793502511</v>
      </c>
      <c r="D3778" s="90">
        <f t="shared" si="175"/>
        <v>4.9574470706997822E-3</v>
      </c>
      <c r="E3778" s="90">
        <f t="shared" si="176"/>
        <v>32.32821034643181</v>
      </c>
      <c r="F3778" s="50">
        <f>'貼り付けシート（日射量等）'!G3775/3.6*10^3</f>
        <v>49.999999999999993</v>
      </c>
      <c r="G3778" s="50">
        <f>'貼り付けシート（日射量等）'!H3775/3.6*10^3</f>
        <v>33.333333333333336</v>
      </c>
      <c r="H3778" s="91">
        <f>RADIANS('貼り付けシート（日射量等）'!I3775)</f>
        <v>0.1413716694115407</v>
      </c>
      <c r="I3778" s="91">
        <f>IF('貼り付けシート（日射量等）'!J3775&lt;0,RADIANS(360+('貼り付けシート（日射量等）'!J3775)),RADIANS('貼り付けシート（日射量等）'!J3775))</f>
        <v>4.310963252425994</v>
      </c>
    </row>
    <row r="3779" spans="1:9">
      <c r="A3779" s="20">
        <v>41797</v>
      </c>
      <c r="B3779" s="35" t="s">
        <v>365</v>
      </c>
      <c r="C3779" s="90">
        <f t="shared" si="174"/>
        <v>111.79109436137176</v>
      </c>
      <c r="D3779" s="90">
        <f t="shared" si="175"/>
        <v>17.500480850945664</v>
      </c>
      <c r="E3779" s="90">
        <f t="shared" si="176"/>
        <v>94.290613510426098</v>
      </c>
      <c r="F3779" s="50">
        <f>'貼り付けシート（日射量等）'!G3776/3.6*10^3</f>
        <v>77.777777777777786</v>
      </c>
      <c r="G3779" s="50">
        <f>'貼り付けシート（日射量等）'!H3776/3.6*10^3</f>
        <v>97.222222222222214</v>
      </c>
      <c r="H3779" s="91">
        <f>RADIANS('貼り付けシート（日射量等）'!I3776)</f>
        <v>0.32986722862692824</v>
      </c>
      <c r="I3779" s="91">
        <f>IF('貼り付けシート（日射量等）'!J3776&lt;0,RADIANS(360+('貼り付けシート（日射量等）'!J3776)),RADIANS('貼り付けシート（日射量等）'!J3776))</f>
        <v>4.4645522266014952</v>
      </c>
    </row>
    <row r="3780" spans="1:9">
      <c r="A3780" s="20">
        <v>41797</v>
      </c>
      <c r="B3780" s="35" t="s">
        <v>366</v>
      </c>
      <c r="C3780" s="90">
        <f t="shared" si="174"/>
        <v>391.41238460118922</v>
      </c>
      <c r="D3780" s="90">
        <f t="shared" si="175"/>
        <v>275.56963085980857</v>
      </c>
      <c r="E3780" s="90">
        <f t="shared" si="176"/>
        <v>115.84275374138065</v>
      </c>
      <c r="F3780" s="50">
        <f>'貼り付けシート（日射量等）'!G3777/3.6*10^3</f>
        <v>619.44444444444446</v>
      </c>
      <c r="G3780" s="50">
        <f>'貼り付けシート（日射量等）'!H3777/3.6*10^3</f>
        <v>119.44444444444444</v>
      </c>
      <c r="H3780" s="91">
        <f>RADIANS('貼り付けシート（日射量等）'!I3777)</f>
        <v>0.52708943410228748</v>
      </c>
      <c r="I3780" s="91">
        <f>IF('貼り付けシート（日射量等）'!J3777&lt;0,RADIANS(360+('貼り付けシート（日射量等）'!J3777)),RADIANS('貼り付けシート（日射量等）'!J3777))</f>
        <v>4.6181412007769964</v>
      </c>
    </row>
    <row r="3781" spans="1:9">
      <c r="A3781" s="20">
        <v>41797</v>
      </c>
      <c r="B3781" s="35" t="s">
        <v>367</v>
      </c>
      <c r="C3781" s="90">
        <f t="shared" si="174"/>
        <v>537.31410796459045</v>
      </c>
      <c r="D3781" s="90">
        <f t="shared" si="175"/>
        <v>348.73288094373822</v>
      </c>
      <c r="E3781" s="90">
        <f t="shared" si="176"/>
        <v>188.5812270208522</v>
      </c>
      <c r="F3781" s="50">
        <f>'貼り付けシート（日射量等）'!G3778/3.6*10^3</f>
        <v>541.66666666666663</v>
      </c>
      <c r="G3781" s="50">
        <f>'貼り付けシート（日射量等）'!H3778/3.6*10^3</f>
        <v>194.44444444444443</v>
      </c>
      <c r="H3781" s="91">
        <f>RADIANS('貼り付けシート（日射量等）'!I3778)</f>
        <v>0.72780229808163543</v>
      </c>
      <c r="I3781" s="91">
        <f>IF('貼り付けシート（日射量等）'!J3778&lt;0,RADIANS(360+('貼り付けシート（日射量等）'!J3778)),RADIANS('貼り付けシート（日射量等）'!J3778))</f>
        <v>4.7856928089684514</v>
      </c>
    </row>
    <row r="3782" spans="1:9">
      <c r="A3782" s="20">
        <v>41797</v>
      </c>
      <c r="B3782" s="35" t="s">
        <v>368</v>
      </c>
      <c r="C3782" s="90">
        <f t="shared" si="174"/>
        <v>730.53423855874246</v>
      </c>
      <c r="D3782" s="90">
        <f t="shared" si="175"/>
        <v>547.34104659562888</v>
      </c>
      <c r="E3782" s="90">
        <f t="shared" si="176"/>
        <v>183.19319196311358</v>
      </c>
      <c r="F3782" s="50">
        <f>'貼り付けシート（日射量等）'!G3779/3.6*10^3</f>
        <v>677.77777777777771</v>
      </c>
      <c r="G3782" s="50">
        <f>'貼り付けシート（日射量等）'!H3779/3.6*10^3</f>
        <v>188.88888888888889</v>
      </c>
      <c r="H3782" s="91">
        <f>RADIANS('貼り付けシート（日射量等）'!I3779)</f>
        <v>0.92502450355699462</v>
      </c>
      <c r="I3782" s="91">
        <f>IF('貼り付けシート（日射量等）'!J3779&lt;0,RADIANS(360+('貼り付けシート（日射量等）'!J3779)),RADIANS('貼り付けシート（日射量等）'!J3779))</f>
        <v>4.993386989955777</v>
      </c>
    </row>
    <row r="3783" spans="1:9">
      <c r="A3783" s="20">
        <v>41797</v>
      </c>
      <c r="B3783" s="35" t="s">
        <v>369</v>
      </c>
      <c r="C3783" s="90">
        <f t="shared" ref="C3783:C3846" si="177">IF(D3783&lt;0,E3783,D3783+E3783)</f>
        <v>842.47770574355752</v>
      </c>
      <c r="D3783" s="90">
        <f t="shared" ref="D3783:D3846" si="178">F3783*(SIN(H3783)*COS($O$5)+COS(H3783)*SIN($O$5)*COS($O$4-I3783))</f>
        <v>629.65032096288144</v>
      </c>
      <c r="E3783" s="90">
        <f t="shared" ref="E3783:E3846" si="179">G3783*(1+COS($O$5))/2</f>
        <v>212.82738478067606</v>
      </c>
      <c r="F3783" s="50">
        <f>'貼り付けシート（日射量等）'!G3780/3.6*10^3</f>
        <v>680.55555555555554</v>
      </c>
      <c r="G3783" s="50">
        <f>'貼り付けシート（日射量等）'!H3780/3.6*10^3</f>
        <v>219.44444444444443</v>
      </c>
      <c r="H3783" s="91">
        <f>RADIANS('貼り付けシート（日射量等）'!I3780)</f>
        <v>1.1065387457644049</v>
      </c>
      <c r="I3783" s="91">
        <f>IF('貼り付けシート（日射量等）'!J3780&lt;0,RADIANS(360+('貼り付けシート（日射量等）'!J3780)),RADIANS('貼り付けシート（日射量等）'!J3780))</f>
        <v>5.3005649383067786</v>
      </c>
    </row>
    <row r="3784" spans="1:9">
      <c r="A3784" s="20">
        <v>41797</v>
      </c>
      <c r="B3784" s="35" t="s">
        <v>370</v>
      </c>
      <c r="C3784" s="90">
        <f t="shared" si="177"/>
        <v>842.9190728226306</v>
      </c>
      <c r="D3784" s="90">
        <f t="shared" si="178"/>
        <v>549.27116217587491</v>
      </c>
      <c r="E3784" s="90">
        <f t="shared" si="179"/>
        <v>293.64791064675563</v>
      </c>
      <c r="F3784" s="50">
        <f>'貼り付けシート（日射量等）'!G3781/3.6*10^3</f>
        <v>555.55555555555554</v>
      </c>
      <c r="G3784" s="50">
        <f>'貼り付けシート（日射量等）'!H3781/3.6*10^3</f>
        <v>302.77777777777783</v>
      </c>
      <c r="H3784" s="91">
        <f>RADIANS('貼り付けシート（日射量等）'!I3781)</f>
        <v>1.2409290981679681</v>
      </c>
      <c r="I3784" s="91">
        <f>IF('貼り付けシート（日射量等）'!J3781&lt;0,RADIANS(360+('貼り付けシート（日射量等）'!J3781)),RADIANS('貼り付けシート（日射量等）'!J3781))</f>
        <v>5.8311450309130555</v>
      </c>
    </row>
    <row r="3785" spans="1:9">
      <c r="A3785" s="20">
        <v>41797</v>
      </c>
      <c r="B3785" s="35" t="s">
        <v>371</v>
      </c>
      <c r="C3785" s="90">
        <f t="shared" si="177"/>
        <v>622.29444367537883</v>
      </c>
      <c r="D3785" s="90">
        <f t="shared" si="178"/>
        <v>220.88583187385055</v>
      </c>
      <c r="E3785" s="90">
        <f t="shared" si="179"/>
        <v>401.40861180152825</v>
      </c>
      <c r="F3785" s="50">
        <f>'貼り付けシート（日射量等）'!G3782/3.6*10^3</f>
        <v>222.22222222222223</v>
      </c>
      <c r="G3785" s="50">
        <f>'貼り付けシート（日射量等）'!H3782/3.6*10^3</f>
        <v>413.88888888888886</v>
      </c>
      <c r="H3785" s="91">
        <f>RADIANS('貼り付けシート（日射量等）'!I3782)</f>
        <v>1.2531464029319286</v>
      </c>
      <c r="I3785" s="91">
        <f>IF('貼り付けシート（日射量等）'!J3782&lt;0,RADIANS(360+('貼り付けシート（日射量等）'!J3782)),RADIANS('貼り付けシート（日射量等）'!J3782))</f>
        <v>0.32288591161895097</v>
      </c>
    </row>
    <row r="3786" spans="1:9">
      <c r="A3786" s="20">
        <v>41797</v>
      </c>
      <c r="B3786" s="35" t="s">
        <v>372</v>
      </c>
      <c r="C3786" s="90">
        <f t="shared" si="177"/>
        <v>486.59988494227707</v>
      </c>
      <c r="D3786" s="90">
        <f t="shared" si="178"/>
        <v>120.21350101604989</v>
      </c>
      <c r="E3786" s="90">
        <f t="shared" si="179"/>
        <v>366.38638392622715</v>
      </c>
      <c r="F3786" s="50">
        <f>'貼り付けシート（日射量等）'!G3783/3.6*10^3</f>
        <v>127.77777777777777</v>
      </c>
      <c r="G3786" s="50">
        <f>'貼り付けシート（日射量等）'!H3783/3.6*10^3</f>
        <v>377.77777777777777</v>
      </c>
      <c r="H3786" s="91">
        <f>RADIANS('貼り付けシート（日射量等）'!I3783)</f>
        <v>1.1362093430483085</v>
      </c>
      <c r="I3786" s="91">
        <f>IF('貼り付けシート（日射量等）'!J3783&lt;0,RADIANS(360+('貼り付けシート（日射量等）'!J3783)),RADIANS('貼り付けシート（日射量等）'!J3783))</f>
        <v>0.90931654028904574</v>
      </c>
    </row>
    <row r="3787" spans="1:9">
      <c r="A3787" s="20">
        <v>41797</v>
      </c>
      <c r="B3787" s="35" t="s">
        <v>373</v>
      </c>
      <c r="C3787" s="90">
        <f t="shared" si="177"/>
        <v>295.59733104485292</v>
      </c>
      <c r="D3787" s="90">
        <f t="shared" si="178"/>
        <v>36.971648273398429</v>
      </c>
      <c r="E3787" s="90">
        <f t="shared" si="179"/>
        <v>258.62568277145448</v>
      </c>
      <c r="F3787" s="50">
        <f>'貼り付けシート（日射量等）'!G3784/3.6*10^3</f>
        <v>44.444444444444443</v>
      </c>
      <c r="G3787" s="50">
        <f>'貼り付けシート（日射量等）'!H3784/3.6*10^3</f>
        <v>266.66666666666669</v>
      </c>
      <c r="H3787" s="91">
        <f>RADIANS('貼り付けシート（日射量等）'!I3784)</f>
        <v>0.95818575934488692</v>
      </c>
      <c r="I3787" s="91">
        <f>IF('貼り付けシート（日射量等）'!J3784&lt;0,RADIANS(360+('貼り付けシート（日射量等）'!J3784)),RADIANS('貼り付けシート（日射量等）'!J3784))</f>
        <v>1.2444197566719568</v>
      </c>
    </row>
    <row r="3788" spans="1:9">
      <c r="A3788" s="20">
        <v>41797</v>
      </c>
      <c r="B3788" s="35" t="s">
        <v>374</v>
      </c>
      <c r="C3788" s="90">
        <f t="shared" si="177"/>
        <v>239.33762786585353</v>
      </c>
      <c r="D3788" s="90">
        <f t="shared" si="178"/>
        <v>31.898278142916087</v>
      </c>
      <c r="E3788" s="90">
        <f t="shared" si="179"/>
        <v>207.43934972293744</v>
      </c>
      <c r="F3788" s="50">
        <f>'貼り付けシート（日射量等）'!G3785/3.6*10^3</f>
        <v>47.222222222222221</v>
      </c>
      <c r="G3788" s="50">
        <f>'貼り付けシート（日射量等）'!H3785/3.6*10^3</f>
        <v>213.88888888888889</v>
      </c>
      <c r="H3788" s="91">
        <f>RADIANS('貼り付けシート（日射量等）'!I3785)</f>
        <v>0.76270888312152207</v>
      </c>
      <c r="I3788" s="91">
        <f>IF('貼り付けシート（日射量等）'!J3785&lt;0,RADIANS(360+('貼り付けシート（日射量等）'!J3785)),RADIANS('貼り付けシート（日射量等）'!J3785))</f>
        <v>1.4643312424232426</v>
      </c>
    </row>
    <row r="3789" spans="1:9">
      <c r="A3789" s="20">
        <v>41797</v>
      </c>
      <c r="B3789" s="35" t="s">
        <v>375</v>
      </c>
      <c r="C3789" s="90">
        <f t="shared" si="177"/>
        <v>172.35257674713415</v>
      </c>
      <c r="D3789" s="90">
        <f t="shared" si="178"/>
        <v>21.487595130452387</v>
      </c>
      <c r="E3789" s="90">
        <f t="shared" si="179"/>
        <v>150.86498161668177</v>
      </c>
      <c r="F3789" s="50">
        <f>'貼り付けシート（日射量等）'!G3786/3.6*10^3</f>
        <v>44.444444444444443</v>
      </c>
      <c r="G3789" s="50">
        <f>'貼り付けシート（日射量等）'!H3786/3.6*10^3</f>
        <v>155.55555555555557</v>
      </c>
      <c r="H3789" s="91">
        <f>RADIANS('貼り付けシート（日射量等）'!I3786)</f>
        <v>0.56374134839416834</v>
      </c>
      <c r="I3789" s="91">
        <f>IF('貼り付けシート（日射量等）'!J3786&lt;0,RADIANS(360+('貼り付けシート（日射量等）'!J3786)),RADIANS('貼り付けシート（日射量等）'!J3786))</f>
        <v>1.6353735091186867</v>
      </c>
    </row>
    <row r="3790" spans="1:9">
      <c r="A3790" s="20">
        <v>41797</v>
      </c>
      <c r="B3790" s="35" t="s">
        <v>376</v>
      </c>
      <c r="C3790" s="90">
        <f t="shared" si="177"/>
        <v>106.82923014509139</v>
      </c>
      <c r="D3790" s="90">
        <f t="shared" si="178"/>
        <v>12.53861663466529</v>
      </c>
      <c r="E3790" s="90">
        <f t="shared" si="179"/>
        <v>94.290613510426098</v>
      </c>
      <c r="F3790" s="50">
        <f>'貼り付けシート（日射量等）'!G3787/3.6*10^3</f>
        <v>47.222222222222221</v>
      </c>
      <c r="G3790" s="50">
        <f>'貼り付けシート（日射量等）'!H3787/3.6*10^3</f>
        <v>97.222222222222214</v>
      </c>
      <c r="H3790" s="91">
        <f>RADIANS('貼り付けシート（日射量等）'!I3787)</f>
        <v>0.36477381366681483</v>
      </c>
      <c r="I3790" s="91">
        <f>IF('貼り付けシート（日射量等）'!J3787&lt;0,RADIANS(360+('貼り付けシート（日射量等）'!J3787)),RADIANS('貼り付けシート（日射量等）'!J3787))</f>
        <v>1.7907078125461819</v>
      </c>
    </row>
    <row r="3791" spans="1:9">
      <c r="A3791" s="20">
        <v>41797</v>
      </c>
      <c r="B3791" s="35" t="s">
        <v>377</v>
      </c>
      <c r="C3791" s="90">
        <f t="shared" si="177"/>
        <v>45.341870503327485</v>
      </c>
      <c r="D3791" s="90">
        <f t="shared" si="178"/>
        <v>2.2375900414184056</v>
      </c>
      <c r="E3791" s="90">
        <f t="shared" si="179"/>
        <v>43.104280461909077</v>
      </c>
      <c r="F3791" s="50">
        <f>'貼り付けシート（日射量等）'!G3788/3.6*10^3</f>
        <v>55.555555555555557</v>
      </c>
      <c r="G3791" s="50">
        <f>'貼り付けシート（日射量等）'!H3788/3.6*10^3</f>
        <v>44.444444444444443</v>
      </c>
      <c r="H3791" s="91">
        <f>RADIANS('貼り付けシート（日射量等）'!I3788)</f>
        <v>0.17453292519943295</v>
      </c>
      <c r="I3791" s="91">
        <f>IF('貼り付けシート（日射量等）'!J3788&lt;0,RADIANS(360+('貼り付けシート（日射量等）'!J3788)),RADIANS('貼り付けシート（日射量等）'!J3788))</f>
        <v>1.9442967867216832</v>
      </c>
    </row>
    <row r="3792" spans="1:9">
      <c r="A3792" s="20">
        <v>41797</v>
      </c>
      <c r="B3792" s="35" t="s">
        <v>378</v>
      </c>
      <c r="C3792" s="90">
        <f t="shared" si="177"/>
        <v>7.2881469651034605</v>
      </c>
      <c r="D3792" s="90">
        <f t="shared" si="178"/>
        <v>1.900111907364826</v>
      </c>
      <c r="E3792" s="90">
        <f t="shared" si="179"/>
        <v>5.3880350577386347</v>
      </c>
      <c r="F3792" s="50">
        <f>'貼り付けシート（日射量等）'!G3789/3.6*10^3</f>
        <v>5.5555555555555554</v>
      </c>
      <c r="G3792" s="50">
        <f>'貼り付けシート（日射量等）'!H3789/3.6*10^3</f>
        <v>5.5555555555555554</v>
      </c>
      <c r="H3792" s="91">
        <f>RADIANS('貼り付けシート（日射量等）'!I3789)</f>
        <v>0</v>
      </c>
      <c r="I3792" s="91">
        <f>IF('貼り付けシート（日射量等）'!J3789&lt;0,RADIANS(360+('貼り付けシート（日射量等）'!J3789)),RADIANS('貼り付けシート（日射量等）'!J3789))</f>
        <v>0</v>
      </c>
    </row>
    <row r="3793" spans="1:9">
      <c r="A3793" s="20">
        <v>41797</v>
      </c>
      <c r="B3793" s="35" t="s">
        <v>379</v>
      </c>
      <c r="C3793" s="90">
        <f t="shared" si="177"/>
        <v>0</v>
      </c>
      <c r="D3793" s="90">
        <f t="shared" si="178"/>
        <v>0</v>
      </c>
      <c r="E3793" s="90">
        <f t="shared" si="179"/>
        <v>0</v>
      </c>
      <c r="F3793" s="50">
        <f>'貼り付けシート（日射量等）'!G3790/3.6*10^3</f>
        <v>0</v>
      </c>
      <c r="G3793" s="50">
        <f>'貼り付けシート（日射量等）'!H3790/3.6*10^3</f>
        <v>0</v>
      </c>
      <c r="H3793" s="91">
        <f>RADIANS('貼り付けシート（日射量等）'!I3790)</f>
        <v>0</v>
      </c>
      <c r="I3793" s="91">
        <f>IF('貼り付けシート（日射量等）'!J3790&lt;0,RADIANS(360+('貼り付けシート（日射量等）'!J3790)),RADIANS('貼り付けシート（日射量等）'!J3790))</f>
        <v>0</v>
      </c>
    </row>
    <row r="3794" spans="1:9">
      <c r="A3794" s="20">
        <v>41797</v>
      </c>
      <c r="B3794" s="35" t="s">
        <v>380</v>
      </c>
      <c r="C3794" s="90">
        <f t="shared" si="177"/>
        <v>0</v>
      </c>
      <c r="D3794" s="90">
        <f t="shared" si="178"/>
        <v>0</v>
      </c>
      <c r="E3794" s="90">
        <f t="shared" si="179"/>
        <v>0</v>
      </c>
      <c r="F3794" s="50">
        <f>'貼り付けシート（日射量等）'!G3791/3.6*10^3</f>
        <v>0</v>
      </c>
      <c r="G3794" s="50">
        <f>'貼り付けシート（日射量等）'!H3791/3.6*10^3</f>
        <v>0</v>
      </c>
      <c r="H3794" s="91">
        <f>RADIANS('貼り付けシート（日射量等）'!I3791)</f>
        <v>0</v>
      </c>
      <c r="I3794" s="91">
        <f>IF('貼り付けシート（日射量等）'!J3791&lt;0,RADIANS(360+('貼り付けシート（日射量等）'!J3791)),RADIANS('貼り付けシート（日射量等）'!J3791))</f>
        <v>0</v>
      </c>
    </row>
    <row r="3795" spans="1:9">
      <c r="A3795" s="20">
        <v>41797</v>
      </c>
      <c r="B3795" s="35" t="s">
        <v>381</v>
      </c>
      <c r="C3795" s="90">
        <f t="shared" si="177"/>
        <v>0</v>
      </c>
      <c r="D3795" s="90">
        <f t="shared" si="178"/>
        <v>0</v>
      </c>
      <c r="E3795" s="90">
        <f t="shared" si="179"/>
        <v>0</v>
      </c>
      <c r="F3795" s="50">
        <f>'貼り付けシート（日射量等）'!G3792/3.6*10^3</f>
        <v>0</v>
      </c>
      <c r="G3795" s="50">
        <f>'貼り付けシート（日射量等）'!H3792/3.6*10^3</f>
        <v>0</v>
      </c>
      <c r="H3795" s="91">
        <f>RADIANS('貼り付けシート（日射量等）'!I3792)</f>
        <v>0</v>
      </c>
      <c r="I3795" s="91">
        <f>IF('貼り付けシート（日射量等）'!J3792&lt;0,RADIANS(360+('貼り付けシート（日射量等）'!J3792)),RADIANS('貼り付けシート（日射量等）'!J3792))</f>
        <v>0</v>
      </c>
    </row>
    <row r="3796" spans="1:9">
      <c r="A3796" s="20">
        <v>41797</v>
      </c>
      <c r="B3796" s="35" t="s">
        <v>382</v>
      </c>
      <c r="C3796" s="90">
        <f t="shared" si="177"/>
        <v>0</v>
      </c>
      <c r="D3796" s="90">
        <f t="shared" si="178"/>
        <v>0</v>
      </c>
      <c r="E3796" s="90">
        <f t="shared" si="179"/>
        <v>0</v>
      </c>
      <c r="F3796" s="50">
        <f>'貼り付けシート（日射量等）'!G3793/3.6*10^3</f>
        <v>0</v>
      </c>
      <c r="G3796" s="50">
        <f>'貼り付けシート（日射量等）'!H3793/3.6*10^3</f>
        <v>0</v>
      </c>
      <c r="H3796" s="91">
        <f>RADIANS('貼り付けシート（日射量等）'!I3793)</f>
        <v>0</v>
      </c>
      <c r="I3796" s="91">
        <f>IF('貼り付けシート（日射量等）'!J3793&lt;0,RADIANS(360+('貼り付けシート（日射量等）'!J3793)),RADIANS('貼り付けシート（日射量等）'!J3793))</f>
        <v>0</v>
      </c>
    </row>
    <row r="3797" spans="1:9">
      <c r="A3797" s="20">
        <v>41797</v>
      </c>
      <c r="B3797" s="35" t="s">
        <v>383</v>
      </c>
      <c r="C3797" s="90">
        <f t="shared" si="177"/>
        <v>0</v>
      </c>
      <c r="D3797" s="90">
        <f t="shared" si="178"/>
        <v>0</v>
      </c>
      <c r="E3797" s="90">
        <f t="shared" si="179"/>
        <v>0</v>
      </c>
      <c r="F3797" s="50">
        <f>'貼り付けシート（日射量等）'!G3794/3.6*10^3</f>
        <v>0</v>
      </c>
      <c r="G3797" s="50">
        <f>'貼り付けシート（日射量等）'!H3794/3.6*10^3</f>
        <v>0</v>
      </c>
      <c r="H3797" s="91">
        <f>RADIANS('貼り付けシート（日射量等）'!I3794)</f>
        <v>0</v>
      </c>
      <c r="I3797" s="91">
        <f>IF('貼り付けシート（日射量等）'!J3794&lt;0,RADIANS(360+('貼り付けシート（日射量等）'!J3794)),RADIANS('貼り付けシート（日射量等）'!J3794))</f>
        <v>0</v>
      </c>
    </row>
    <row r="3798" spans="1:9">
      <c r="A3798" s="20">
        <v>41798</v>
      </c>
      <c r="B3798" s="35" t="s">
        <v>360</v>
      </c>
      <c r="C3798" s="90">
        <f t="shared" si="177"/>
        <v>0</v>
      </c>
      <c r="D3798" s="90">
        <f t="shared" si="178"/>
        <v>0</v>
      </c>
      <c r="E3798" s="90">
        <f t="shared" si="179"/>
        <v>0</v>
      </c>
      <c r="F3798" s="50">
        <f>'貼り付けシート（日射量等）'!G3795/3.6*10^3</f>
        <v>0</v>
      </c>
      <c r="G3798" s="50">
        <f>'貼り付けシート（日射量等）'!H3795/3.6*10^3</f>
        <v>0</v>
      </c>
      <c r="H3798" s="91">
        <f>RADIANS('貼り付けシート（日射量等）'!I3795)</f>
        <v>0</v>
      </c>
      <c r="I3798" s="91">
        <f>IF('貼り付けシート（日射量等）'!J3795&lt;0,RADIANS(360+('貼り付けシート（日射量等）'!J3795)),RADIANS('貼り付けシート（日射量等）'!J3795))</f>
        <v>0</v>
      </c>
    </row>
    <row r="3799" spans="1:9">
      <c r="A3799" s="20">
        <v>41798</v>
      </c>
      <c r="B3799" s="35" t="s">
        <v>361</v>
      </c>
      <c r="C3799" s="90">
        <f t="shared" si="177"/>
        <v>0</v>
      </c>
      <c r="D3799" s="90">
        <f t="shared" si="178"/>
        <v>0</v>
      </c>
      <c r="E3799" s="90">
        <f t="shared" si="179"/>
        <v>0</v>
      </c>
      <c r="F3799" s="50">
        <f>'貼り付けシート（日射量等）'!G3796/3.6*10^3</f>
        <v>0</v>
      </c>
      <c r="G3799" s="50">
        <f>'貼り付けシート（日射量等）'!H3796/3.6*10^3</f>
        <v>0</v>
      </c>
      <c r="H3799" s="91">
        <f>RADIANS('貼り付けシート（日射量等）'!I3796)</f>
        <v>0</v>
      </c>
      <c r="I3799" s="91">
        <f>IF('貼り付けシート（日射量等）'!J3796&lt;0,RADIANS(360+('貼り付けシート（日射量等）'!J3796)),RADIANS('貼り付けシート（日射量等）'!J3796))</f>
        <v>0</v>
      </c>
    </row>
    <row r="3800" spans="1:9">
      <c r="A3800" s="20">
        <v>41798</v>
      </c>
      <c r="B3800" s="35" t="s">
        <v>362</v>
      </c>
      <c r="C3800" s="90">
        <f t="shared" si="177"/>
        <v>0</v>
      </c>
      <c r="D3800" s="90">
        <f t="shared" si="178"/>
        <v>0</v>
      </c>
      <c r="E3800" s="90">
        <f t="shared" si="179"/>
        <v>0</v>
      </c>
      <c r="F3800" s="50">
        <f>'貼り付けシート（日射量等）'!G3797/3.6*10^3</f>
        <v>0</v>
      </c>
      <c r="G3800" s="50">
        <f>'貼り付けシート（日射量等）'!H3797/3.6*10^3</f>
        <v>0</v>
      </c>
      <c r="H3800" s="91">
        <f>RADIANS('貼り付けシート（日射量等）'!I3797)</f>
        <v>0</v>
      </c>
      <c r="I3800" s="91">
        <f>IF('貼り付けシート（日射量等）'!J3797&lt;0,RADIANS(360+('貼り付けシート（日射量等）'!J3797)),RADIANS('貼り付けシート（日射量等）'!J3797))</f>
        <v>0</v>
      </c>
    </row>
    <row r="3801" spans="1:9">
      <c r="A3801" s="20">
        <v>41798</v>
      </c>
      <c r="B3801" s="35" t="s">
        <v>363</v>
      </c>
      <c r="C3801" s="90">
        <f t="shared" si="177"/>
        <v>3.6440734825517302</v>
      </c>
      <c r="D3801" s="90">
        <f t="shared" si="178"/>
        <v>0.95005595368241302</v>
      </c>
      <c r="E3801" s="90">
        <f t="shared" si="179"/>
        <v>2.6940175288693173</v>
      </c>
      <c r="F3801" s="50">
        <f>'貼り付けシート（日射量等）'!G3798/3.6*10^3</f>
        <v>2.7777777777777777</v>
      </c>
      <c r="G3801" s="50">
        <f>'貼り付けシート（日射量等）'!H3798/3.6*10^3</f>
        <v>2.7777777777777777</v>
      </c>
      <c r="H3801" s="91">
        <f>RADIANS('貼り付けシート（日射量等）'!I3798)</f>
        <v>0</v>
      </c>
      <c r="I3801" s="91">
        <f>IF('貼り付けシート（日射量等）'!J3798&lt;0,RADIANS(360+('貼り付けシート（日射量等）'!J3798)),RADIANS('貼り付けシート（日射量等）'!J3798))</f>
        <v>0</v>
      </c>
    </row>
    <row r="3802" spans="1:9">
      <c r="A3802" s="20">
        <v>41798</v>
      </c>
      <c r="B3802" s="35" t="s">
        <v>364</v>
      </c>
      <c r="C3802" s="90">
        <f t="shared" si="177"/>
        <v>32.32821034643181</v>
      </c>
      <c r="D3802" s="90">
        <f t="shared" si="178"/>
        <v>-2.3467719928163006E-2</v>
      </c>
      <c r="E3802" s="90">
        <f t="shared" si="179"/>
        <v>32.32821034643181</v>
      </c>
      <c r="F3802" s="50">
        <f>'貼り付けシート（日射量等）'!G3799/3.6*10^3</f>
        <v>52.777777777777779</v>
      </c>
      <c r="G3802" s="50">
        <f>'貼り付けシート（日射量等）'!H3799/3.6*10^3</f>
        <v>33.333333333333336</v>
      </c>
      <c r="H3802" s="91">
        <f>RADIANS('貼り付けシート（日射量等）'!I3799)</f>
        <v>0.1413716694115407</v>
      </c>
      <c r="I3802" s="91">
        <f>IF('貼り付けシート（日射量等）'!J3799&lt;0,RADIANS(360+('貼り付けシート（日射量等）'!J3799)),RADIANS('貼り付けシート（日射量等）'!J3799))</f>
        <v>4.3092179231739998</v>
      </c>
    </row>
    <row r="3803" spans="1:9">
      <c r="A3803" s="20">
        <v>41798</v>
      </c>
      <c r="B3803" s="35" t="s">
        <v>365</v>
      </c>
      <c r="C3803" s="90">
        <f t="shared" si="177"/>
        <v>94.817436949381545</v>
      </c>
      <c r="D3803" s="90">
        <f t="shared" si="178"/>
        <v>11.302893554432703</v>
      </c>
      <c r="E3803" s="90">
        <f t="shared" si="179"/>
        <v>83.514543394948845</v>
      </c>
      <c r="F3803" s="50">
        <f>'貼り付けシート（日射量等）'!G3800/3.6*10^3</f>
        <v>49.999999999999993</v>
      </c>
      <c r="G3803" s="50">
        <f>'貼り付けシート（日射量等）'!H3800/3.6*10^3</f>
        <v>86.111111111111114</v>
      </c>
      <c r="H3803" s="91">
        <f>RADIANS('貼り付けシート（日射量等）'!I3800)</f>
        <v>0.33161255787892263</v>
      </c>
      <c r="I3803" s="91">
        <f>IF('貼り付けシート（日射量等）'!J3800&lt;0,RADIANS(360+('貼り付けシート（日射量等）'!J3800)),RADIANS('貼り付けシート（日射量等）'!J3800))</f>
        <v>4.4628068973495001</v>
      </c>
    </row>
    <row r="3804" spans="1:9">
      <c r="A3804" s="20">
        <v>41798</v>
      </c>
      <c r="B3804" s="35" t="s">
        <v>366</v>
      </c>
      <c r="C3804" s="90">
        <f t="shared" si="177"/>
        <v>350.45301062514028</v>
      </c>
      <c r="D3804" s="90">
        <f t="shared" si="178"/>
        <v>196.89401147958921</v>
      </c>
      <c r="E3804" s="90">
        <f t="shared" si="179"/>
        <v>153.55899914555107</v>
      </c>
      <c r="F3804" s="50">
        <f>'貼り付けシート（日射量等）'!G3801/3.6*10^3</f>
        <v>441.66666666666663</v>
      </c>
      <c r="G3804" s="50">
        <f>'貼り付けシート（日射量等）'!H3801/3.6*10^3</f>
        <v>158.33333333333331</v>
      </c>
      <c r="H3804" s="91">
        <f>RADIANS('貼り付けシート（日射量等）'!I3801)</f>
        <v>0.52883476335428181</v>
      </c>
      <c r="I3804" s="91">
        <f>IF('貼り付けシート（日射量等）'!J3801&lt;0,RADIANS(360+('貼り付けシート（日射量等）'!J3801)),RADIANS('貼り付けシート（日射量等）'!J3801))</f>
        <v>4.6163958715250013</v>
      </c>
    </row>
    <row r="3805" spans="1:9">
      <c r="A3805" s="20">
        <v>41798</v>
      </c>
      <c r="B3805" s="35" t="s">
        <v>367</v>
      </c>
      <c r="C3805" s="90">
        <f t="shared" si="177"/>
        <v>565.5078359560855</v>
      </c>
      <c r="D3805" s="90">
        <f t="shared" si="178"/>
        <v>409.25481928166511</v>
      </c>
      <c r="E3805" s="90">
        <f t="shared" si="179"/>
        <v>156.25301667442037</v>
      </c>
      <c r="F3805" s="50">
        <f>'貼り付けシート（日射量等）'!G3802/3.6*10^3</f>
        <v>636.11111111111109</v>
      </c>
      <c r="G3805" s="50">
        <f>'貼り付けシート（日射量等）'!H3802/3.6*10^3</f>
        <v>161.11111111111109</v>
      </c>
      <c r="H3805" s="91">
        <f>RADIANS('貼り付けシート（日射量等）'!I3802)</f>
        <v>0.72780229808163543</v>
      </c>
      <c r="I3805" s="91">
        <f>IF('貼り付けシート（日射量等）'!J3802&lt;0,RADIANS(360+('貼り付けシート（日射量等）'!J3802)),RADIANS('貼り付けシート（日射量等）'!J3802))</f>
        <v>4.7839474797164581</v>
      </c>
    </row>
    <row r="3806" spans="1:9">
      <c r="A3806" s="20">
        <v>41798</v>
      </c>
      <c r="B3806" s="35" t="s">
        <v>368</v>
      </c>
      <c r="C3806" s="90">
        <f t="shared" si="177"/>
        <v>720.44435713338567</v>
      </c>
      <c r="D3806" s="90">
        <f t="shared" si="178"/>
        <v>529.16911258366417</v>
      </c>
      <c r="E3806" s="90">
        <f t="shared" si="179"/>
        <v>191.27524454972152</v>
      </c>
      <c r="F3806" s="50">
        <f>'貼り付けシート（日射量等）'!G3803/3.6*10^3</f>
        <v>655.55555555555554</v>
      </c>
      <c r="G3806" s="50">
        <f>'貼り付けシート（日射量等）'!H3803/3.6*10^3</f>
        <v>197.22222222222223</v>
      </c>
      <c r="H3806" s="91">
        <f>RADIANS('貼り付けシート（日射量等）'!I3803)</f>
        <v>0.92502450355699462</v>
      </c>
      <c r="I3806" s="91">
        <f>IF('貼り付けシート（日射量等）'!J3803&lt;0,RADIANS(360+('貼り付けシート（日射量等）'!J3803)),RADIANS('貼り付けシート（日射量等）'!J3803))</f>
        <v>4.9916416607037828</v>
      </c>
    </row>
    <row r="3807" spans="1:9">
      <c r="A3807" s="20">
        <v>41798</v>
      </c>
      <c r="B3807" s="35" t="s">
        <v>369</v>
      </c>
      <c r="C3807" s="90">
        <f t="shared" si="177"/>
        <v>829.81155073526804</v>
      </c>
      <c r="D3807" s="90">
        <f t="shared" si="178"/>
        <v>603.5140783102454</v>
      </c>
      <c r="E3807" s="90">
        <f t="shared" si="179"/>
        <v>226.29747242502262</v>
      </c>
      <c r="F3807" s="50">
        <f>'貼り付けシート（日射量等）'!G3804/3.6*10^3</f>
        <v>652.77777777777783</v>
      </c>
      <c r="G3807" s="50">
        <f>'貼り付けシート（日射量等）'!H3804/3.6*10^3</f>
        <v>233.33333333333331</v>
      </c>
      <c r="H3807" s="91">
        <f>RADIANS('貼り付けシート（日射量等）'!I3804)</f>
        <v>1.1065387457644049</v>
      </c>
      <c r="I3807" s="91">
        <f>IF('貼り付けシート（日射量等）'!J3804&lt;0,RADIANS(360+('貼り付けシート（日射量等）'!J3804)),RADIANS('貼り付けシート（日射量等）'!J3804))</f>
        <v>5.2953289505507959</v>
      </c>
    </row>
    <row r="3808" spans="1:9">
      <c r="A3808" s="20">
        <v>41798</v>
      </c>
      <c r="B3808" s="35" t="s">
        <v>370</v>
      </c>
      <c r="C3808" s="90">
        <f t="shared" si="177"/>
        <v>890.43854819002365</v>
      </c>
      <c r="D3808" s="90">
        <f t="shared" si="178"/>
        <v>645.28295306291579</v>
      </c>
      <c r="E3808" s="90">
        <f t="shared" si="179"/>
        <v>245.15559512710786</v>
      </c>
      <c r="F3808" s="50">
        <f>'貼り付けシート（日射量等）'!G3805/3.6*10^3</f>
        <v>652.77777777777783</v>
      </c>
      <c r="G3808" s="50">
        <f>'貼り付けシート（日射量等）'!H3805/3.6*10^3</f>
        <v>252.77777777777777</v>
      </c>
      <c r="H3808" s="91">
        <f>RADIANS('貼り付けシート（日射量等）'!I3805)</f>
        <v>1.2409290981679681</v>
      </c>
      <c r="I3808" s="91">
        <f>IF('貼り付けシート（日射量等）'!J3805&lt;0,RADIANS(360+('貼り付けシート（日射量等）'!J3805)),RADIANS('貼り付けシート（日射量等）'!J3805))</f>
        <v>5.8276543724090661</v>
      </c>
    </row>
    <row r="3809" spans="1:9">
      <c r="A3809" s="20">
        <v>41798</v>
      </c>
      <c r="B3809" s="35" t="s">
        <v>371</v>
      </c>
      <c r="C3809" s="90">
        <f t="shared" si="177"/>
        <v>561.61346508277302</v>
      </c>
      <c r="D3809" s="90">
        <f t="shared" si="178"/>
        <v>162.89887081011412</v>
      </c>
      <c r="E3809" s="90">
        <f t="shared" si="179"/>
        <v>398.71459427265893</v>
      </c>
      <c r="F3809" s="50">
        <f>'貼り付けシート（日射量等）'!G3806/3.6*10^3</f>
        <v>163.88888888888889</v>
      </c>
      <c r="G3809" s="50">
        <f>'貼り付けシート（日射量等）'!H3806/3.6*10^3</f>
        <v>411.11111111111109</v>
      </c>
      <c r="H3809" s="91">
        <f>RADIANS('貼り付けシート（日射量等）'!I3806)</f>
        <v>1.254891732183923</v>
      </c>
      <c r="I3809" s="91">
        <f>IF('貼り付けシート（日射量等）'!J3806&lt;0,RADIANS(360+('貼り付けシート（日射量等）'!J3806)),RADIANS('貼り付けシート（日射量等）'!J3806))</f>
        <v>0.32288591161895097</v>
      </c>
    </row>
    <row r="3810" spans="1:9">
      <c r="A3810" s="20">
        <v>41798</v>
      </c>
      <c r="B3810" s="35" t="s">
        <v>372</v>
      </c>
      <c r="C3810" s="90">
        <f t="shared" si="177"/>
        <v>380.70498085052606</v>
      </c>
      <c r="D3810" s="90">
        <f t="shared" si="178"/>
        <v>60.116894915077282</v>
      </c>
      <c r="E3810" s="90">
        <f t="shared" si="179"/>
        <v>320.58808593544876</v>
      </c>
      <c r="F3810" s="50">
        <f>'貼り付けシート（日射量等）'!G3807/3.6*10^3</f>
        <v>63.888888888888886</v>
      </c>
      <c r="G3810" s="50">
        <f>'貼り付けシート（日射量等）'!H3807/3.6*10^3</f>
        <v>330.55555555555554</v>
      </c>
      <c r="H3810" s="91">
        <f>RADIANS('貼り付けシート（日射量等）'!I3807)</f>
        <v>1.1379546723003029</v>
      </c>
      <c r="I3810" s="91">
        <f>IF('貼り付けシート（日射量等）'!J3807&lt;0,RADIANS(360+('貼り付けシート（日射量等）'!J3807)),RADIANS('貼り付けシート（日射量等）'!J3807))</f>
        <v>0.91106186954104007</v>
      </c>
    </row>
    <row r="3811" spans="1:9">
      <c r="A3811" s="20">
        <v>41798</v>
      </c>
      <c r="B3811" s="35" t="s">
        <v>373</v>
      </c>
      <c r="C3811" s="90">
        <f t="shared" si="177"/>
        <v>293.30580262683497</v>
      </c>
      <c r="D3811" s="90">
        <f t="shared" si="178"/>
        <v>34.680119855380518</v>
      </c>
      <c r="E3811" s="90">
        <f t="shared" si="179"/>
        <v>258.62568277145448</v>
      </c>
      <c r="F3811" s="50">
        <f>'貼り付けシート（日射量等）'!G3808/3.6*10^3</f>
        <v>41.666666666666664</v>
      </c>
      <c r="G3811" s="50">
        <f>'貼り付けシート（日射量等）'!H3808/3.6*10^3</f>
        <v>266.66666666666669</v>
      </c>
      <c r="H3811" s="91">
        <f>RADIANS('貼り付けシート（日射量等）'!I3808)</f>
        <v>0.95993108859688125</v>
      </c>
      <c r="I3811" s="91">
        <f>IF('貼り付けシート（日射量等）'!J3808&lt;0,RADIANS(360+('貼り付けシート（日射量等）'!J3808)),RADIANS('貼り付けシート（日射量等）'!J3808))</f>
        <v>1.2461650859239515</v>
      </c>
    </row>
    <row r="3812" spans="1:9">
      <c r="A3812" s="20">
        <v>41798</v>
      </c>
      <c r="B3812" s="35" t="s">
        <v>374</v>
      </c>
      <c r="C3812" s="90">
        <f t="shared" si="177"/>
        <v>238.32644281992825</v>
      </c>
      <c r="D3812" s="90">
        <f t="shared" si="178"/>
        <v>28.193075568121497</v>
      </c>
      <c r="E3812" s="90">
        <f t="shared" si="179"/>
        <v>210.13336725180676</v>
      </c>
      <c r="F3812" s="50">
        <f>'貼り付けシート（日射量等）'!G3809/3.6*10^3</f>
        <v>41.666666666666664</v>
      </c>
      <c r="G3812" s="50">
        <f>'貼り付けシート（日射量等）'!H3809/3.6*10^3</f>
        <v>216.66666666666669</v>
      </c>
      <c r="H3812" s="91">
        <f>RADIANS('貼り付けシート（日射量等）'!I3809)</f>
        <v>0.7644542123735163</v>
      </c>
      <c r="I3812" s="91">
        <f>IF('貼り付けシート（日射量等）'!J3809&lt;0,RADIANS(360+('貼り付けシート（日射量等）'!J3809)),RADIANS('貼り付けシート（日射量等）'!J3809))</f>
        <v>1.4643312424232426</v>
      </c>
    </row>
    <row r="3813" spans="1:9">
      <c r="A3813" s="20">
        <v>41798</v>
      </c>
      <c r="B3813" s="35" t="s">
        <v>375</v>
      </c>
      <c r="C3813" s="90">
        <f t="shared" si="177"/>
        <v>197.97520963128528</v>
      </c>
      <c r="D3813" s="90">
        <f t="shared" si="178"/>
        <v>30.946122841387602</v>
      </c>
      <c r="E3813" s="90">
        <f t="shared" si="179"/>
        <v>167.02908678989769</v>
      </c>
      <c r="F3813" s="50">
        <f>'貼り付けシート（日射量等）'!G3810/3.6*10^3</f>
        <v>63.888888888888886</v>
      </c>
      <c r="G3813" s="50">
        <f>'貼り付けシート（日射量等）'!H3810/3.6*10^3</f>
        <v>172.22222222222223</v>
      </c>
      <c r="H3813" s="91">
        <f>RADIANS('貼り付けシート（日射量等）'!I3810)</f>
        <v>0.56548667764616278</v>
      </c>
      <c r="I3813" s="91">
        <f>IF('貼り付けシート（日射量等）'!J3810&lt;0,RADIANS(360+('貼り付けシート（日射量等）'!J3810)),RADIANS('貼り付けシート（日射量等）'!J3810))</f>
        <v>1.6371188383706812</v>
      </c>
    </row>
    <row r="3814" spans="1:9">
      <c r="A3814" s="20">
        <v>41798</v>
      </c>
      <c r="B3814" s="35" t="s">
        <v>376</v>
      </c>
      <c r="C3814" s="90">
        <f t="shared" si="177"/>
        <v>106.87807918756909</v>
      </c>
      <c r="D3814" s="90">
        <f t="shared" si="178"/>
        <v>12.587465677142985</v>
      </c>
      <c r="E3814" s="90">
        <f t="shared" si="179"/>
        <v>94.290613510426098</v>
      </c>
      <c r="F3814" s="50">
        <f>'貼り付けシート（日射量等）'!G3811/3.6*10^3</f>
        <v>47.222222222222221</v>
      </c>
      <c r="G3814" s="50">
        <f>'貼り付けシート（日射量等）'!H3811/3.6*10^3</f>
        <v>97.222222222222214</v>
      </c>
      <c r="H3814" s="91">
        <f>RADIANS('貼り付けシート（日射量等）'!I3811)</f>
        <v>0.36651914291880922</v>
      </c>
      <c r="I3814" s="91">
        <f>IF('貼り付けシート（日射量等）'!J3811&lt;0,RADIANS(360+('貼り付けシート（日射量等）'!J3811)),RADIANS('貼り付けシート（日射量等）'!J3811))</f>
        <v>1.7924531417981764</v>
      </c>
    </row>
    <row r="3815" spans="1:9">
      <c r="A3815" s="20">
        <v>41798</v>
      </c>
      <c r="B3815" s="35" t="s">
        <v>377</v>
      </c>
      <c r="C3815" s="90">
        <f t="shared" si="177"/>
        <v>45.317228262547395</v>
      </c>
      <c r="D3815" s="90">
        <f t="shared" si="178"/>
        <v>2.2129478006383199</v>
      </c>
      <c r="E3815" s="90">
        <f t="shared" si="179"/>
        <v>43.104280461909077</v>
      </c>
      <c r="F3815" s="50">
        <f>'貼り付けシート（日射量等）'!G3812/3.6*10^3</f>
        <v>52.777777777777779</v>
      </c>
      <c r="G3815" s="50">
        <f>'貼り付けシート（日射量等）'!H3812/3.6*10^3</f>
        <v>44.444444444444443</v>
      </c>
      <c r="H3815" s="91">
        <f>RADIANS('貼り付けシート（日射量等）'!I3812)</f>
        <v>0.17627825445142728</v>
      </c>
      <c r="I3815" s="91">
        <f>IF('貼り付けシート（日射量等）'!J3812&lt;0,RADIANS(360+('貼り付けシート（日射量等）'!J3812)),RADIANS('貼り付けシート（日射量等）'!J3812))</f>
        <v>1.9442967867216832</v>
      </c>
    </row>
    <row r="3816" spans="1:9">
      <c r="A3816" s="20">
        <v>41798</v>
      </c>
      <c r="B3816" s="35" t="s">
        <v>378</v>
      </c>
      <c r="C3816" s="90">
        <f t="shared" si="177"/>
        <v>7.2881469651034605</v>
      </c>
      <c r="D3816" s="90">
        <f t="shared" si="178"/>
        <v>1.900111907364826</v>
      </c>
      <c r="E3816" s="90">
        <f t="shared" si="179"/>
        <v>5.3880350577386347</v>
      </c>
      <c r="F3816" s="50">
        <f>'貼り付けシート（日射量等）'!G3813/3.6*10^3</f>
        <v>5.5555555555555554</v>
      </c>
      <c r="G3816" s="50">
        <f>'貼り付けシート（日射量等）'!H3813/3.6*10^3</f>
        <v>5.5555555555555554</v>
      </c>
      <c r="H3816" s="91">
        <f>RADIANS('貼り付けシート（日射量等）'!I3813)</f>
        <v>0</v>
      </c>
      <c r="I3816" s="91">
        <f>IF('貼り付けシート（日射量等）'!J3813&lt;0,RADIANS(360+('貼り付けシート（日射量等）'!J3813)),RADIANS('貼り付けシート（日射量等）'!J3813))</f>
        <v>0</v>
      </c>
    </row>
    <row r="3817" spans="1:9">
      <c r="A3817" s="20">
        <v>41798</v>
      </c>
      <c r="B3817" s="35" t="s">
        <v>379</v>
      </c>
      <c r="C3817" s="90">
        <f t="shared" si="177"/>
        <v>0</v>
      </c>
      <c r="D3817" s="90">
        <f t="shared" si="178"/>
        <v>0</v>
      </c>
      <c r="E3817" s="90">
        <f t="shared" si="179"/>
        <v>0</v>
      </c>
      <c r="F3817" s="50">
        <f>'貼り付けシート（日射量等）'!G3814/3.6*10^3</f>
        <v>0</v>
      </c>
      <c r="G3817" s="50">
        <f>'貼り付けシート（日射量等）'!H3814/3.6*10^3</f>
        <v>0</v>
      </c>
      <c r="H3817" s="91">
        <f>RADIANS('貼り付けシート（日射量等）'!I3814)</f>
        <v>0</v>
      </c>
      <c r="I3817" s="91">
        <f>IF('貼り付けシート（日射量等）'!J3814&lt;0,RADIANS(360+('貼り付けシート（日射量等）'!J3814)),RADIANS('貼り付けシート（日射量等）'!J3814))</f>
        <v>0</v>
      </c>
    </row>
    <row r="3818" spans="1:9">
      <c r="A3818" s="20">
        <v>41798</v>
      </c>
      <c r="B3818" s="35" t="s">
        <v>380</v>
      </c>
      <c r="C3818" s="90">
        <f t="shared" si="177"/>
        <v>0</v>
      </c>
      <c r="D3818" s="90">
        <f t="shared" si="178"/>
        <v>0</v>
      </c>
      <c r="E3818" s="90">
        <f t="shared" si="179"/>
        <v>0</v>
      </c>
      <c r="F3818" s="50">
        <f>'貼り付けシート（日射量等）'!G3815/3.6*10^3</f>
        <v>0</v>
      </c>
      <c r="G3818" s="50">
        <f>'貼り付けシート（日射量等）'!H3815/3.6*10^3</f>
        <v>0</v>
      </c>
      <c r="H3818" s="91">
        <f>RADIANS('貼り付けシート（日射量等）'!I3815)</f>
        <v>0</v>
      </c>
      <c r="I3818" s="91">
        <f>IF('貼り付けシート（日射量等）'!J3815&lt;0,RADIANS(360+('貼り付けシート（日射量等）'!J3815)),RADIANS('貼り付けシート（日射量等）'!J3815))</f>
        <v>0</v>
      </c>
    </row>
    <row r="3819" spans="1:9">
      <c r="A3819" s="20">
        <v>41798</v>
      </c>
      <c r="B3819" s="35" t="s">
        <v>381</v>
      </c>
      <c r="C3819" s="90">
        <f t="shared" si="177"/>
        <v>0</v>
      </c>
      <c r="D3819" s="90">
        <f t="shared" si="178"/>
        <v>0</v>
      </c>
      <c r="E3819" s="90">
        <f t="shared" si="179"/>
        <v>0</v>
      </c>
      <c r="F3819" s="50">
        <f>'貼り付けシート（日射量等）'!G3816/3.6*10^3</f>
        <v>0</v>
      </c>
      <c r="G3819" s="50">
        <f>'貼り付けシート（日射量等）'!H3816/3.6*10^3</f>
        <v>0</v>
      </c>
      <c r="H3819" s="91">
        <f>RADIANS('貼り付けシート（日射量等）'!I3816)</f>
        <v>0</v>
      </c>
      <c r="I3819" s="91">
        <f>IF('貼り付けシート（日射量等）'!J3816&lt;0,RADIANS(360+('貼り付けシート（日射量等）'!J3816)),RADIANS('貼り付けシート（日射量等）'!J3816))</f>
        <v>0</v>
      </c>
    </row>
    <row r="3820" spans="1:9">
      <c r="A3820" s="20">
        <v>41798</v>
      </c>
      <c r="B3820" s="35" t="s">
        <v>382</v>
      </c>
      <c r="C3820" s="90">
        <f t="shared" si="177"/>
        <v>0</v>
      </c>
      <c r="D3820" s="90">
        <f t="shared" si="178"/>
        <v>0</v>
      </c>
      <c r="E3820" s="90">
        <f t="shared" si="179"/>
        <v>0</v>
      </c>
      <c r="F3820" s="50">
        <f>'貼り付けシート（日射量等）'!G3817/3.6*10^3</f>
        <v>0</v>
      </c>
      <c r="G3820" s="50">
        <f>'貼り付けシート（日射量等）'!H3817/3.6*10^3</f>
        <v>0</v>
      </c>
      <c r="H3820" s="91">
        <f>RADIANS('貼り付けシート（日射量等）'!I3817)</f>
        <v>0</v>
      </c>
      <c r="I3820" s="91">
        <f>IF('貼り付けシート（日射量等）'!J3817&lt;0,RADIANS(360+('貼り付けシート（日射量等）'!J3817)),RADIANS('貼り付けシート（日射量等）'!J3817))</f>
        <v>0</v>
      </c>
    </row>
    <row r="3821" spans="1:9">
      <c r="A3821" s="20">
        <v>41798</v>
      </c>
      <c r="B3821" s="35" t="s">
        <v>383</v>
      </c>
      <c r="C3821" s="90">
        <f t="shared" si="177"/>
        <v>0</v>
      </c>
      <c r="D3821" s="90">
        <f t="shared" si="178"/>
        <v>0</v>
      </c>
      <c r="E3821" s="90">
        <f t="shared" si="179"/>
        <v>0</v>
      </c>
      <c r="F3821" s="50">
        <f>'貼り付けシート（日射量等）'!G3818/3.6*10^3</f>
        <v>0</v>
      </c>
      <c r="G3821" s="50">
        <f>'貼り付けシート（日射量等）'!H3818/3.6*10^3</f>
        <v>0</v>
      </c>
      <c r="H3821" s="91">
        <f>RADIANS('貼り付けシート（日射量等）'!I3818)</f>
        <v>0</v>
      </c>
      <c r="I3821" s="91">
        <f>IF('貼り付けシート（日射量等）'!J3818&lt;0,RADIANS(360+('貼り付けシート（日射量等）'!J3818)),RADIANS('貼り付けシート（日射量等）'!J3818))</f>
        <v>0</v>
      </c>
    </row>
    <row r="3822" spans="1:9">
      <c r="A3822" s="20">
        <v>41799</v>
      </c>
      <c r="B3822" s="35" t="s">
        <v>360</v>
      </c>
      <c r="C3822" s="90">
        <f t="shared" si="177"/>
        <v>0</v>
      </c>
      <c r="D3822" s="90">
        <f t="shared" si="178"/>
        <v>0</v>
      </c>
      <c r="E3822" s="90">
        <f t="shared" si="179"/>
        <v>0</v>
      </c>
      <c r="F3822" s="50">
        <f>'貼り付けシート（日射量等）'!G3819/3.6*10^3</f>
        <v>0</v>
      </c>
      <c r="G3822" s="50">
        <f>'貼り付けシート（日射量等）'!H3819/3.6*10^3</f>
        <v>0</v>
      </c>
      <c r="H3822" s="91">
        <f>RADIANS('貼り付けシート（日射量等）'!I3819)</f>
        <v>0</v>
      </c>
      <c r="I3822" s="91">
        <f>IF('貼り付けシート（日射量等）'!J3819&lt;0,RADIANS(360+('貼り付けシート（日射量等）'!J3819)),RADIANS('貼り付けシート（日射量等）'!J3819))</f>
        <v>0</v>
      </c>
    </row>
    <row r="3823" spans="1:9">
      <c r="A3823" s="20">
        <v>41799</v>
      </c>
      <c r="B3823" s="35" t="s">
        <v>361</v>
      </c>
      <c r="C3823" s="90">
        <f t="shared" si="177"/>
        <v>0</v>
      </c>
      <c r="D3823" s="90">
        <f t="shared" si="178"/>
        <v>0</v>
      </c>
      <c r="E3823" s="90">
        <f t="shared" si="179"/>
        <v>0</v>
      </c>
      <c r="F3823" s="50">
        <f>'貼り付けシート（日射量等）'!G3820/3.6*10^3</f>
        <v>0</v>
      </c>
      <c r="G3823" s="50">
        <f>'貼り付けシート（日射量等）'!H3820/3.6*10^3</f>
        <v>0</v>
      </c>
      <c r="H3823" s="91">
        <f>RADIANS('貼り付けシート（日射量等）'!I3820)</f>
        <v>0</v>
      </c>
      <c r="I3823" s="91">
        <f>IF('貼り付けシート（日射量等）'!J3820&lt;0,RADIANS(360+('貼り付けシート（日射量等）'!J3820)),RADIANS('貼り付けシート（日射量等）'!J3820))</f>
        <v>0</v>
      </c>
    </row>
    <row r="3824" spans="1:9">
      <c r="A3824" s="20">
        <v>41799</v>
      </c>
      <c r="B3824" s="35" t="s">
        <v>362</v>
      </c>
      <c r="C3824" s="90">
        <f t="shared" si="177"/>
        <v>0</v>
      </c>
      <c r="D3824" s="90">
        <f t="shared" si="178"/>
        <v>0</v>
      </c>
      <c r="E3824" s="90">
        <f t="shared" si="179"/>
        <v>0</v>
      </c>
      <c r="F3824" s="50">
        <f>'貼り付けシート（日射量等）'!G3821/3.6*10^3</f>
        <v>0</v>
      </c>
      <c r="G3824" s="50">
        <f>'貼り付けシート（日射量等）'!H3821/3.6*10^3</f>
        <v>0</v>
      </c>
      <c r="H3824" s="91">
        <f>RADIANS('貼り付けシート（日射量等）'!I3821)</f>
        <v>0</v>
      </c>
      <c r="I3824" s="91">
        <f>IF('貼り付けシート（日射量等）'!J3821&lt;0,RADIANS(360+('貼り付けシート（日射量等）'!J3821)),RADIANS('貼り付けシート（日射量等）'!J3821))</f>
        <v>0</v>
      </c>
    </row>
    <row r="3825" spans="1:9">
      <c r="A3825" s="20">
        <v>41799</v>
      </c>
      <c r="B3825" s="35" t="s">
        <v>363</v>
      </c>
      <c r="C3825" s="90">
        <f t="shared" si="177"/>
        <v>2.6940175288693173</v>
      </c>
      <c r="D3825" s="90">
        <f t="shared" si="178"/>
        <v>0</v>
      </c>
      <c r="E3825" s="90">
        <f t="shared" si="179"/>
        <v>2.6940175288693173</v>
      </c>
      <c r="F3825" s="50">
        <f>'貼り付けシート（日射量等）'!G3822/3.6*10^3</f>
        <v>0</v>
      </c>
      <c r="G3825" s="50">
        <f>'貼り付けシート（日射量等）'!H3822/3.6*10^3</f>
        <v>2.7777777777777777</v>
      </c>
      <c r="H3825" s="91">
        <f>RADIANS('貼り付けシート（日射量等）'!I3822)</f>
        <v>0</v>
      </c>
      <c r="I3825" s="91">
        <f>IF('貼り付けシート（日射量等）'!J3822&lt;0,RADIANS(360+('貼り付けシート（日射量等）'!J3822)),RADIANS('貼り付けシート（日射量等）'!J3822))</f>
        <v>0</v>
      </c>
    </row>
    <row r="3826" spans="1:9">
      <c r="A3826" s="20">
        <v>41799</v>
      </c>
      <c r="B3826" s="35" t="s">
        <v>364</v>
      </c>
      <c r="C3826" s="90">
        <f t="shared" si="177"/>
        <v>35.022227875301127</v>
      </c>
      <c r="D3826" s="90">
        <f t="shared" si="178"/>
        <v>-5.7636094413768955E-2</v>
      </c>
      <c r="E3826" s="90">
        <f t="shared" si="179"/>
        <v>35.022227875301127</v>
      </c>
      <c r="F3826" s="50">
        <f>'貼り付けシート（日射量等）'!G3823/3.6*10^3</f>
        <v>58.333333333333329</v>
      </c>
      <c r="G3826" s="50">
        <f>'貼り付けシート（日射量等）'!H3823/3.6*10^3</f>
        <v>36.111111111111114</v>
      </c>
      <c r="H3826" s="91">
        <f>RADIANS('貼り付けシート（日射量等）'!I3823)</f>
        <v>0.1413716694115407</v>
      </c>
      <c r="I3826" s="91">
        <f>IF('貼り付けシート（日射量等）'!J3823&lt;0,RADIANS(360+('貼り付けシート（日射量等）'!J3823)),RADIANS('貼り付けシート（日射量等）'!J3823))</f>
        <v>4.3074725939220055</v>
      </c>
    </row>
    <row r="3827" spans="1:9">
      <c r="A3827" s="20">
        <v>41799</v>
      </c>
      <c r="B3827" s="35" t="s">
        <v>365</v>
      </c>
      <c r="C3827" s="90">
        <f t="shared" si="177"/>
        <v>173.34642283934238</v>
      </c>
      <c r="D3827" s="90">
        <f t="shared" si="178"/>
        <v>68.279739213438987</v>
      </c>
      <c r="E3827" s="90">
        <f t="shared" si="179"/>
        <v>105.06668362590338</v>
      </c>
      <c r="F3827" s="50">
        <f>'貼り付けシート（日射量等）'!G3824/3.6*10^3</f>
        <v>302.77777777777783</v>
      </c>
      <c r="G3827" s="50">
        <f>'貼り付けシート（日射量等）'!H3824/3.6*10^3</f>
        <v>108.33333333333334</v>
      </c>
      <c r="H3827" s="91">
        <f>RADIANS('貼り付けシート（日射量等）'!I3824)</f>
        <v>0.33161255787892263</v>
      </c>
      <c r="I3827" s="91">
        <f>IF('貼り付けシート（日射量等）'!J3824&lt;0,RADIANS(360+('貼り付けシート（日射量等）'!J3824)),RADIANS('貼り付けシート（日射量等）'!J3824))</f>
        <v>4.4610615680975059</v>
      </c>
    </row>
    <row r="3828" spans="1:9">
      <c r="A3828" s="20">
        <v>41799</v>
      </c>
      <c r="B3828" s="35" t="s">
        <v>366</v>
      </c>
      <c r="C3828" s="90">
        <f t="shared" si="177"/>
        <v>390.43503756040508</v>
      </c>
      <c r="D3828" s="90">
        <f t="shared" si="178"/>
        <v>274.59228381902443</v>
      </c>
      <c r="E3828" s="90">
        <f t="shared" si="179"/>
        <v>115.84275374138065</v>
      </c>
      <c r="F3828" s="50">
        <f>'貼り付けシート（日射量等）'!G3825/3.6*10^3</f>
        <v>616.66666666666674</v>
      </c>
      <c r="G3828" s="50">
        <f>'貼り付けシート（日射量等）'!H3825/3.6*10^3</f>
        <v>119.44444444444444</v>
      </c>
      <c r="H3828" s="91">
        <f>RADIANS('貼り付けシート（日射量等）'!I3825)</f>
        <v>0.52883476335428181</v>
      </c>
      <c r="I3828" s="91">
        <f>IF('貼り付けシート（日射量等）'!J3825&lt;0,RADIANS(360+('貼り付けシート（日射量等）'!J3825)),RADIANS('貼り付けシート（日射量等）'!J3825))</f>
        <v>4.6146505422730071</v>
      </c>
    </row>
    <row r="3829" spans="1:9">
      <c r="A3829" s="20">
        <v>41799</v>
      </c>
      <c r="B3829" s="35" t="s">
        <v>367</v>
      </c>
      <c r="C3829" s="90">
        <f t="shared" si="177"/>
        <v>573.21611483487561</v>
      </c>
      <c r="D3829" s="90">
        <f t="shared" si="178"/>
        <v>425.04515074706313</v>
      </c>
      <c r="E3829" s="90">
        <f t="shared" si="179"/>
        <v>148.17096408781248</v>
      </c>
      <c r="F3829" s="50">
        <f>'貼り付けシート（日射量等）'!G3826/3.6*10^3</f>
        <v>661.11111111111109</v>
      </c>
      <c r="G3829" s="50">
        <f>'貼り付けシート（日射量等）'!H3826/3.6*10^3</f>
        <v>152.7777777777778</v>
      </c>
      <c r="H3829" s="91">
        <f>RADIANS('貼り付けシート（日射量等）'!I3826)</f>
        <v>0.72780229808163543</v>
      </c>
      <c r="I3829" s="91">
        <f>IF('貼り付けシート（日射量等）'!J3826&lt;0,RADIANS(360+('貼り付けシート（日射量等）'!J3826)),RADIANS('貼り付けシート（日射量等）'!J3826))</f>
        <v>4.782202150464463</v>
      </c>
    </row>
    <row r="3830" spans="1:9">
      <c r="A3830" s="20">
        <v>41799</v>
      </c>
      <c r="B3830" s="35" t="s">
        <v>368</v>
      </c>
      <c r="C3830" s="90">
        <f t="shared" si="177"/>
        <v>725.80494376614581</v>
      </c>
      <c r="D3830" s="90">
        <f t="shared" si="178"/>
        <v>539.91773427416297</v>
      </c>
      <c r="E3830" s="90">
        <f t="shared" si="179"/>
        <v>185.88720949198287</v>
      </c>
      <c r="F3830" s="50">
        <f>'貼り付けシート（日射量等）'!G3827/3.6*10^3</f>
        <v>669.44444444444446</v>
      </c>
      <c r="G3830" s="50">
        <f>'貼り付けシート（日射量等）'!H3827/3.6*10^3</f>
        <v>191.66666666666666</v>
      </c>
      <c r="H3830" s="91">
        <f>RADIANS('貼り付けシート（日射量等）'!I3827)</f>
        <v>0.92502450355699462</v>
      </c>
      <c r="I3830" s="91">
        <f>IF('貼り付けシート（日射量等）'!J3827&lt;0,RADIANS(360+('貼り付けシート（日射量等）'!J3827)),RADIANS('貼り付けシート（日射量等）'!J3827))</f>
        <v>4.9881510021997943</v>
      </c>
    </row>
    <row r="3831" spans="1:9">
      <c r="A3831" s="20">
        <v>41799</v>
      </c>
      <c r="B3831" s="35" t="s">
        <v>369</v>
      </c>
      <c r="C3831" s="90">
        <f t="shared" si="177"/>
        <v>785.72137848895932</v>
      </c>
      <c r="D3831" s="90">
        <f t="shared" si="178"/>
        <v>513.62560807315833</v>
      </c>
      <c r="E3831" s="90">
        <f t="shared" si="179"/>
        <v>272.09577041580104</v>
      </c>
      <c r="F3831" s="50">
        <f>'貼り付けシート（日射量等）'!G3828/3.6*10^3</f>
        <v>555.55555555555554</v>
      </c>
      <c r="G3831" s="50">
        <f>'貼り付けシート（日射量等）'!H3828/3.6*10^3</f>
        <v>280.55555555555554</v>
      </c>
      <c r="H3831" s="91">
        <f>RADIANS('貼り付けシート（日射量等）'!I3828)</f>
        <v>1.1082840750163994</v>
      </c>
      <c r="I3831" s="91">
        <f>IF('貼り付けシート（日射量等）'!J3828&lt;0,RADIANS(360+('貼り付けシート（日射量等）'!J3828)),RADIANS('貼り付けシート（日射量等）'!J3828))</f>
        <v>5.2918382920468066</v>
      </c>
    </row>
    <row r="3832" spans="1:9">
      <c r="A3832" s="20">
        <v>41799</v>
      </c>
      <c r="B3832" s="35" t="s">
        <v>370</v>
      </c>
      <c r="C3832" s="90">
        <f t="shared" si="177"/>
        <v>678.83137243983072</v>
      </c>
      <c r="D3832" s="90">
        <f t="shared" si="178"/>
        <v>285.50481322491044</v>
      </c>
      <c r="E3832" s="90">
        <f t="shared" si="179"/>
        <v>393.32655921492028</v>
      </c>
      <c r="F3832" s="50">
        <f>'貼り付けシート（日射量等）'!G3829/3.6*10^3</f>
        <v>288.88888888888891</v>
      </c>
      <c r="G3832" s="50">
        <f>'貼り付けシート（日射量等）'!H3829/3.6*10^3</f>
        <v>405.55555555555554</v>
      </c>
      <c r="H3832" s="91">
        <f>RADIANS('貼り付けシート（日射量等）'!I3829)</f>
        <v>1.2426744274199626</v>
      </c>
      <c r="I3832" s="91">
        <f>IF('貼り付けシート（日射量等）'!J3829&lt;0,RADIANS(360+('貼り付けシート（日射量等）'!J3829)),RADIANS('貼り付けシート（日射量等）'!J3829))</f>
        <v>5.8224183846530835</v>
      </c>
    </row>
    <row r="3833" spans="1:9">
      <c r="A3833" s="20">
        <v>41799</v>
      </c>
      <c r="B3833" s="35" t="s">
        <v>371</v>
      </c>
      <c r="C3833" s="90">
        <f t="shared" si="177"/>
        <v>627.81688270898746</v>
      </c>
      <c r="D3833" s="90">
        <f t="shared" si="178"/>
        <v>226.40827090745924</v>
      </c>
      <c r="E3833" s="90">
        <f t="shared" si="179"/>
        <v>401.40861180152825</v>
      </c>
      <c r="F3833" s="50">
        <f>'貼り付けシート（日射量等）'!G3830/3.6*10^3</f>
        <v>227.77777777777774</v>
      </c>
      <c r="G3833" s="50">
        <f>'貼り付けシート（日射量等）'!H3830/3.6*10^3</f>
        <v>413.88888888888886</v>
      </c>
      <c r="H3833" s="91">
        <f>RADIANS('貼り付けシート（日射量等）'!I3830)</f>
        <v>1.2566370614359172</v>
      </c>
      <c r="I3833" s="91">
        <f>IF('貼り付けシート（日射量等）'!J3830&lt;0,RADIANS(360+('貼り付けシート（日射量等）'!J3830)),RADIANS('貼り付けシート（日射量等）'!J3830))</f>
        <v>0.32114058236695664</v>
      </c>
    </row>
    <row r="3834" spans="1:9">
      <c r="A3834" s="20">
        <v>41799</v>
      </c>
      <c r="B3834" s="35" t="s">
        <v>372</v>
      </c>
      <c r="C3834" s="90">
        <f t="shared" si="177"/>
        <v>494.56269969291037</v>
      </c>
      <c r="D3834" s="90">
        <f t="shared" si="178"/>
        <v>125.48229823781382</v>
      </c>
      <c r="E3834" s="90">
        <f t="shared" si="179"/>
        <v>369.08040145509653</v>
      </c>
      <c r="F3834" s="50">
        <f>'貼り付けシート（日射量等）'!G3831/3.6*10^3</f>
        <v>133.33333333333334</v>
      </c>
      <c r="G3834" s="50">
        <f>'貼り付けシート（日射量等）'!H3831/3.6*10^3</f>
        <v>380.5555555555556</v>
      </c>
      <c r="H3834" s="91">
        <f>RADIANS('貼り付けシート（日射量等）'!I3831)</f>
        <v>1.1397000015522971</v>
      </c>
      <c r="I3834" s="91">
        <f>IF('貼り付けシート（日射量等）'!J3831&lt;0,RADIANS(360+('貼り付けシート（日射量等）'!J3831)),RADIANS('貼り付けシート（日射量等）'!J3831))</f>
        <v>0.91280719879303429</v>
      </c>
    </row>
    <row r="3835" spans="1:9">
      <c r="A3835" s="20">
        <v>41799</v>
      </c>
      <c r="B3835" s="35" t="s">
        <v>373</v>
      </c>
      <c r="C3835" s="90">
        <f t="shared" si="177"/>
        <v>437.05696766736264</v>
      </c>
      <c r="D3835" s="90">
        <f t="shared" si="178"/>
        <v>111.08084667417531</v>
      </c>
      <c r="E3835" s="90">
        <f t="shared" si="179"/>
        <v>325.97612099318735</v>
      </c>
      <c r="F3835" s="50">
        <f>'貼り付けシート（日射量等）'!G3832/3.6*10^3</f>
        <v>133.33333333333334</v>
      </c>
      <c r="G3835" s="50">
        <f>'貼り付けシート（日射量等）'!H3832/3.6*10^3</f>
        <v>336.11111111111109</v>
      </c>
      <c r="H3835" s="91">
        <f>RADIANS('貼り付けシート（日射量等）'!I3832)</f>
        <v>0.96167641784887559</v>
      </c>
      <c r="I3835" s="91">
        <f>IF('貼り付けシート（日射量等）'!J3832&lt;0,RADIANS(360+('貼り付けシート（日射量等）'!J3832)),RADIANS('貼り付けシート（日射量等）'!J3832))</f>
        <v>1.2461650859239515</v>
      </c>
    </row>
    <row r="3836" spans="1:9">
      <c r="A3836" s="20">
        <v>41799</v>
      </c>
      <c r="B3836" s="35" t="s">
        <v>374</v>
      </c>
      <c r="C3836" s="90">
        <f t="shared" si="177"/>
        <v>353.51386571588614</v>
      </c>
      <c r="D3836" s="90">
        <f t="shared" si="178"/>
        <v>92.194165415562352</v>
      </c>
      <c r="E3836" s="90">
        <f t="shared" si="179"/>
        <v>261.3197003003238</v>
      </c>
      <c r="F3836" s="50">
        <f>'貼り付けシート（日射量等）'!G3833/3.6*10^3</f>
        <v>136.11111111111109</v>
      </c>
      <c r="G3836" s="50">
        <f>'貼り付けシート（日射量等）'!H3833/3.6*10^3</f>
        <v>269.44444444444446</v>
      </c>
      <c r="H3836" s="91">
        <f>RADIANS('貼り付けシート（日射量等）'!I3833)</f>
        <v>0.76619954162551063</v>
      </c>
      <c r="I3836" s="91">
        <f>IF('貼り付けシート（日射量等）'!J3833&lt;0,RADIANS(360+('貼り付けシート（日射量等）'!J3833)),RADIANS('貼り付けシート（日射量等）'!J3833))</f>
        <v>1.4660765716752369</v>
      </c>
    </row>
    <row r="3837" spans="1:9">
      <c r="A3837" s="20">
        <v>41799</v>
      </c>
      <c r="B3837" s="35" t="s">
        <v>375</v>
      </c>
      <c r="C3837" s="90">
        <f t="shared" si="177"/>
        <v>183.212849992272</v>
      </c>
      <c r="D3837" s="90">
        <f t="shared" si="178"/>
        <v>26.959833317851622</v>
      </c>
      <c r="E3837" s="90">
        <f t="shared" si="179"/>
        <v>156.25301667442037</v>
      </c>
      <c r="F3837" s="50">
        <f>'貼り付けシート（日射量等）'!G3834/3.6*10^3</f>
        <v>55.555555555555557</v>
      </c>
      <c r="G3837" s="50">
        <f>'貼り付けシート（日射量等）'!H3834/3.6*10^3</f>
        <v>161.11111111111109</v>
      </c>
      <c r="H3837" s="91">
        <f>RADIANS('貼り付けシート（日射量等）'!I3834)</f>
        <v>0.56723200689815712</v>
      </c>
      <c r="I3837" s="91">
        <f>IF('貼り付けシート（日射量等）'!J3834&lt;0,RADIANS(360+('貼り付けシート（日射量等）'!J3834)),RADIANS('貼り付けシート（日射量等）'!J3834))</f>
        <v>1.6388641676226756</v>
      </c>
    </row>
    <row r="3838" spans="1:9">
      <c r="A3838" s="20">
        <v>41799</v>
      </c>
      <c r="B3838" s="35" t="s">
        <v>376</v>
      </c>
      <c r="C3838" s="90">
        <f t="shared" si="177"/>
        <v>114.57508524636734</v>
      </c>
      <c r="D3838" s="90">
        <f t="shared" si="178"/>
        <v>14.896436678202612</v>
      </c>
      <c r="E3838" s="90">
        <f t="shared" si="179"/>
        <v>99.678648568164732</v>
      </c>
      <c r="F3838" s="50">
        <f>'貼り付けシート（日射量等）'!G3835/3.6*10^3</f>
        <v>55.555555555555557</v>
      </c>
      <c r="G3838" s="50">
        <f>'貼り付けシート（日射量等）'!H3835/3.6*10^3</f>
        <v>102.77777777777777</v>
      </c>
      <c r="H3838" s="91">
        <f>RADIANS('貼り付けシート（日射量等）'!I3835)</f>
        <v>0.36826447217080355</v>
      </c>
      <c r="I3838" s="91">
        <f>IF('貼り付けシート（日射量等）'!J3835&lt;0,RADIANS(360+('貼り付けシート（日射量等）'!J3835)),RADIANS('貼り付けシート（日射量等）'!J3835))</f>
        <v>1.7924531417981764</v>
      </c>
    </row>
    <row r="3839" spans="1:9">
      <c r="A3839" s="20">
        <v>41799</v>
      </c>
      <c r="B3839" s="35" t="s">
        <v>377</v>
      </c>
      <c r="C3839" s="90">
        <f t="shared" si="177"/>
        <v>45.614685495203503</v>
      </c>
      <c r="D3839" s="90">
        <f t="shared" si="178"/>
        <v>2.510405033294425</v>
      </c>
      <c r="E3839" s="90">
        <f t="shared" si="179"/>
        <v>43.104280461909077</v>
      </c>
      <c r="F3839" s="50">
        <f>'貼り付けシート（日射量等）'!G3836/3.6*10^3</f>
        <v>58.333333333333329</v>
      </c>
      <c r="G3839" s="50">
        <f>'貼り付けシート（日射量等）'!H3836/3.6*10^3</f>
        <v>44.444444444444443</v>
      </c>
      <c r="H3839" s="91">
        <f>RADIANS('貼り付けシート（日射量等）'!I3836)</f>
        <v>0.17802358370342161</v>
      </c>
      <c r="I3839" s="91">
        <f>IF('貼り付けシート（日射量等）'!J3836&lt;0,RADIANS(360+('貼り付けシート（日射量等）'!J3836)),RADIANS('貼り付けシート（日射量等）'!J3836))</f>
        <v>1.9460421159736774</v>
      </c>
    </row>
    <row r="3840" spans="1:9">
      <c r="A3840" s="20">
        <v>41799</v>
      </c>
      <c r="B3840" s="35" t="s">
        <v>378</v>
      </c>
      <c r="C3840" s="90">
        <f t="shared" si="177"/>
        <v>7.2881469651034605</v>
      </c>
      <c r="D3840" s="90">
        <f t="shared" si="178"/>
        <v>1.900111907364826</v>
      </c>
      <c r="E3840" s="90">
        <f t="shared" si="179"/>
        <v>5.3880350577386347</v>
      </c>
      <c r="F3840" s="50">
        <f>'貼り付けシート（日射量等）'!G3837/3.6*10^3</f>
        <v>5.5555555555555554</v>
      </c>
      <c r="G3840" s="50">
        <f>'貼り付けシート（日射量等）'!H3837/3.6*10^3</f>
        <v>5.5555555555555554</v>
      </c>
      <c r="H3840" s="91">
        <f>RADIANS('貼り付けシート（日射量等）'!I3837)</f>
        <v>0</v>
      </c>
      <c r="I3840" s="91">
        <f>IF('貼り付けシート（日射量等）'!J3837&lt;0,RADIANS(360+('貼り付けシート（日射量等）'!J3837)),RADIANS('貼り付けシート（日射量等）'!J3837))</f>
        <v>0</v>
      </c>
    </row>
    <row r="3841" spans="1:9">
      <c r="A3841" s="20">
        <v>41799</v>
      </c>
      <c r="B3841" s="35" t="s">
        <v>379</v>
      </c>
      <c r="C3841" s="90">
        <f t="shared" si="177"/>
        <v>0</v>
      </c>
      <c r="D3841" s="90">
        <f t="shared" si="178"/>
        <v>0</v>
      </c>
      <c r="E3841" s="90">
        <f t="shared" si="179"/>
        <v>0</v>
      </c>
      <c r="F3841" s="50">
        <f>'貼り付けシート（日射量等）'!G3838/3.6*10^3</f>
        <v>0</v>
      </c>
      <c r="G3841" s="50">
        <f>'貼り付けシート（日射量等）'!H3838/3.6*10^3</f>
        <v>0</v>
      </c>
      <c r="H3841" s="91">
        <f>RADIANS('貼り付けシート（日射量等）'!I3838)</f>
        <v>0</v>
      </c>
      <c r="I3841" s="91">
        <f>IF('貼り付けシート（日射量等）'!J3838&lt;0,RADIANS(360+('貼り付けシート（日射量等）'!J3838)),RADIANS('貼り付けシート（日射量等）'!J3838))</f>
        <v>0</v>
      </c>
    </row>
    <row r="3842" spans="1:9">
      <c r="A3842" s="20">
        <v>41799</v>
      </c>
      <c r="B3842" s="35" t="s">
        <v>380</v>
      </c>
      <c r="C3842" s="90">
        <f t="shared" si="177"/>
        <v>0</v>
      </c>
      <c r="D3842" s="90">
        <f t="shared" si="178"/>
        <v>0</v>
      </c>
      <c r="E3842" s="90">
        <f t="shared" si="179"/>
        <v>0</v>
      </c>
      <c r="F3842" s="50">
        <f>'貼り付けシート（日射量等）'!G3839/3.6*10^3</f>
        <v>0</v>
      </c>
      <c r="G3842" s="50">
        <f>'貼り付けシート（日射量等）'!H3839/3.6*10^3</f>
        <v>0</v>
      </c>
      <c r="H3842" s="91">
        <f>RADIANS('貼り付けシート（日射量等）'!I3839)</f>
        <v>0</v>
      </c>
      <c r="I3842" s="91">
        <f>IF('貼り付けシート（日射量等）'!J3839&lt;0,RADIANS(360+('貼り付けシート（日射量等）'!J3839)),RADIANS('貼り付けシート（日射量等）'!J3839))</f>
        <v>0</v>
      </c>
    </row>
    <row r="3843" spans="1:9">
      <c r="A3843" s="20">
        <v>41799</v>
      </c>
      <c r="B3843" s="35" t="s">
        <v>381</v>
      </c>
      <c r="C3843" s="90">
        <f t="shared" si="177"/>
        <v>0</v>
      </c>
      <c r="D3843" s="90">
        <f t="shared" si="178"/>
        <v>0</v>
      </c>
      <c r="E3843" s="90">
        <f t="shared" si="179"/>
        <v>0</v>
      </c>
      <c r="F3843" s="50">
        <f>'貼り付けシート（日射量等）'!G3840/3.6*10^3</f>
        <v>0</v>
      </c>
      <c r="G3843" s="50">
        <f>'貼り付けシート（日射量等）'!H3840/3.6*10^3</f>
        <v>0</v>
      </c>
      <c r="H3843" s="91">
        <f>RADIANS('貼り付けシート（日射量等）'!I3840)</f>
        <v>0</v>
      </c>
      <c r="I3843" s="91">
        <f>IF('貼り付けシート（日射量等）'!J3840&lt;0,RADIANS(360+('貼り付けシート（日射量等）'!J3840)),RADIANS('貼り付けシート（日射量等）'!J3840))</f>
        <v>0</v>
      </c>
    </row>
    <row r="3844" spans="1:9">
      <c r="A3844" s="20">
        <v>41799</v>
      </c>
      <c r="B3844" s="35" t="s">
        <v>382</v>
      </c>
      <c r="C3844" s="90">
        <f t="shared" si="177"/>
        <v>0</v>
      </c>
      <c r="D3844" s="90">
        <f t="shared" si="178"/>
        <v>0</v>
      </c>
      <c r="E3844" s="90">
        <f t="shared" si="179"/>
        <v>0</v>
      </c>
      <c r="F3844" s="50">
        <f>'貼り付けシート（日射量等）'!G3841/3.6*10^3</f>
        <v>0</v>
      </c>
      <c r="G3844" s="50">
        <f>'貼り付けシート（日射量等）'!H3841/3.6*10^3</f>
        <v>0</v>
      </c>
      <c r="H3844" s="91">
        <f>RADIANS('貼り付けシート（日射量等）'!I3841)</f>
        <v>0</v>
      </c>
      <c r="I3844" s="91">
        <f>IF('貼り付けシート（日射量等）'!J3841&lt;0,RADIANS(360+('貼り付けシート（日射量等）'!J3841)),RADIANS('貼り付けシート（日射量等）'!J3841))</f>
        <v>0</v>
      </c>
    </row>
    <row r="3845" spans="1:9">
      <c r="A3845" s="20">
        <v>41799</v>
      </c>
      <c r="B3845" s="35" t="s">
        <v>383</v>
      </c>
      <c r="C3845" s="90">
        <f t="shared" si="177"/>
        <v>0</v>
      </c>
      <c r="D3845" s="90">
        <f t="shared" si="178"/>
        <v>0</v>
      </c>
      <c r="E3845" s="90">
        <f t="shared" si="179"/>
        <v>0</v>
      </c>
      <c r="F3845" s="50">
        <f>'貼り付けシート（日射量等）'!G3842/3.6*10^3</f>
        <v>0</v>
      </c>
      <c r="G3845" s="50">
        <f>'貼り付けシート（日射量等）'!H3842/3.6*10^3</f>
        <v>0</v>
      </c>
      <c r="H3845" s="91">
        <f>RADIANS('貼り付けシート（日射量等）'!I3842)</f>
        <v>0</v>
      </c>
      <c r="I3845" s="91">
        <f>IF('貼り付けシート（日射量等）'!J3842&lt;0,RADIANS(360+('貼り付けシート（日射量等）'!J3842)),RADIANS('貼り付けシート（日射量等）'!J3842))</f>
        <v>0</v>
      </c>
    </row>
    <row r="3846" spans="1:9">
      <c r="A3846" s="20">
        <v>41800</v>
      </c>
      <c r="B3846" s="35" t="s">
        <v>360</v>
      </c>
      <c r="C3846" s="90">
        <f t="shared" si="177"/>
        <v>0</v>
      </c>
      <c r="D3846" s="90">
        <f t="shared" si="178"/>
        <v>0</v>
      </c>
      <c r="E3846" s="90">
        <f t="shared" si="179"/>
        <v>0</v>
      </c>
      <c r="F3846" s="50">
        <f>'貼り付けシート（日射量等）'!G3843/3.6*10^3</f>
        <v>0</v>
      </c>
      <c r="G3846" s="50">
        <f>'貼り付けシート（日射量等）'!H3843/3.6*10^3</f>
        <v>0</v>
      </c>
      <c r="H3846" s="91">
        <f>RADIANS('貼り付けシート（日射量等）'!I3843)</f>
        <v>0</v>
      </c>
      <c r="I3846" s="91">
        <f>IF('貼り付けシート（日射量等）'!J3843&lt;0,RADIANS(360+('貼り付けシート（日射量等）'!J3843)),RADIANS('貼り付けシート（日射量等）'!J3843))</f>
        <v>0</v>
      </c>
    </row>
    <row r="3847" spans="1:9">
      <c r="A3847" s="20">
        <v>41800</v>
      </c>
      <c r="B3847" s="35" t="s">
        <v>361</v>
      </c>
      <c r="C3847" s="90">
        <f t="shared" ref="C3847:C3910" si="180">IF(D3847&lt;0,E3847,D3847+E3847)</f>
        <v>0</v>
      </c>
      <c r="D3847" s="90">
        <f t="shared" ref="D3847:D3910" si="181">F3847*(SIN(H3847)*COS($O$5)+COS(H3847)*SIN($O$5)*COS($O$4-I3847))</f>
        <v>0</v>
      </c>
      <c r="E3847" s="90">
        <f t="shared" ref="E3847:E3910" si="182">G3847*(1+COS($O$5))/2</f>
        <v>0</v>
      </c>
      <c r="F3847" s="50">
        <f>'貼り付けシート（日射量等）'!G3844/3.6*10^3</f>
        <v>0</v>
      </c>
      <c r="G3847" s="50">
        <f>'貼り付けシート（日射量等）'!H3844/3.6*10^3</f>
        <v>0</v>
      </c>
      <c r="H3847" s="91">
        <f>RADIANS('貼り付けシート（日射量等）'!I3844)</f>
        <v>0</v>
      </c>
      <c r="I3847" s="91">
        <f>IF('貼り付けシート（日射量等）'!J3844&lt;0,RADIANS(360+('貼り付けシート（日射量等）'!J3844)),RADIANS('貼り付けシート（日射量等）'!J3844))</f>
        <v>0</v>
      </c>
    </row>
    <row r="3848" spans="1:9">
      <c r="A3848" s="20">
        <v>41800</v>
      </c>
      <c r="B3848" s="35" t="s">
        <v>362</v>
      </c>
      <c r="C3848" s="90">
        <f t="shared" si="180"/>
        <v>0</v>
      </c>
      <c r="D3848" s="90">
        <f t="shared" si="181"/>
        <v>0</v>
      </c>
      <c r="E3848" s="90">
        <f t="shared" si="182"/>
        <v>0</v>
      </c>
      <c r="F3848" s="50">
        <f>'貼り付けシート（日射量等）'!G3845/3.6*10^3</f>
        <v>0</v>
      </c>
      <c r="G3848" s="50">
        <f>'貼り付けシート（日射量等）'!H3845/3.6*10^3</f>
        <v>0</v>
      </c>
      <c r="H3848" s="91">
        <f>RADIANS('貼り付けシート（日射量等）'!I3845)</f>
        <v>0</v>
      </c>
      <c r="I3848" s="91">
        <f>IF('貼り付けシート（日射量等）'!J3845&lt;0,RADIANS(360+('貼り付けシート（日射量等）'!J3845)),RADIANS('貼り付けシート（日射量等）'!J3845))</f>
        <v>0</v>
      </c>
    </row>
    <row r="3849" spans="1:9">
      <c r="A3849" s="20">
        <v>41800</v>
      </c>
      <c r="B3849" s="35" t="s">
        <v>363</v>
      </c>
      <c r="C3849" s="90">
        <f t="shared" si="180"/>
        <v>2.6940175288693173</v>
      </c>
      <c r="D3849" s="90">
        <f t="shared" si="181"/>
        <v>0</v>
      </c>
      <c r="E3849" s="90">
        <f t="shared" si="182"/>
        <v>2.6940175288693173</v>
      </c>
      <c r="F3849" s="50">
        <f>'貼り付けシート（日射量等）'!G3846/3.6*10^3</f>
        <v>0</v>
      </c>
      <c r="G3849" s="50">
        <f>'貼り付けシート（日射量等）'!H3846/3.6*10^3</f>
        <v>2.7777777777777777</v>
      </c>
      <c r="H3849" s="91">
        <f>RADIANS('貼り付けシート（日射量等）'!I3846)</f>
        <v>0</v>
      </c>
      <c r="I3849" s="91">
        <f>IF('貼り付けシート（日射量等）'!J3846&lt;0,RADIANS(360+('貼り付けシート（日射量等）'!J3846)),RADIANS('貼り付けシート（日射量等）'!J3846))</f>
        <v>0</v>
      </c>
    </row>
    <row r="3850" spans="1:9">
      <c r="A3850" s="20">
        <v>41800</v>
      </c>
      <c r="B3850" s="35" t="s">
        <v>364</v>
      </c>
      <c r="C3850" s="90">
        <f t="shared" si="180"/>
        <v>29.638740825180985</v>
      </c>
      <c r="D3850" s="90">
        <f t="shared" si="181"/>
        <v>4.5480076184963181E-3</v>
      </c>
      <c r="E3850" s="90">
        <f t="shared" si="182"/>
        <v>29.634192817562489</v>
      </c>
      <c r="F3850" s="50">
        <f>'貼り付けシート（日射量等）'!G3847/3.6*10^3</f>
        <v>36.111111111111114</v>
      </c>
      <c r="G3850" s="50">
        <f>'貼り付けシート（日射量等）'!H3847/3.6*10^3</f>
        <v>30.555555555555554</v>
      </c>
      <c r="H3850" s="91">
        <f>RADIANS('貼り付けシート（日射量等）'!I3847)</f>
        <v>0.143116998663535</v>
      </c>
      <c r="I3850" s="91">
        <f>IF('貼り付けシート（日射量等）'!J3847&lt;0,RADIANS(360+('貼り付けシート（日射量等）'!J3847)),RADIANS('貼り付けシート（日射量等）'!J3847))</f>
        <v>4.3057272646700104</v>
      </c>
    </row>
    <row r="3851" spans="1:9">
      <c r="A3851" s="20">
        <v>41800</v>
      </c>
      <c r="B3851" s="35" t="s">
        <v>365</v>
      </c>
      <c r="C3851" s="90">
        <f t="shared" si="180"/>
        <v>97.456786147703809</v>
      </c>
      <c r="D3851" s="90">
        <f t="shared" si="181"/>
        <v>11.248225223885647</v>
      </c>
      <c r="E3851" s="90">
        <f t="shared" si="182"/>
        <v>86.208560923818155</v>
      </c>
      <c r="F3851" s="50">
        <f>'貼り付けシート（日射量等）'!G3848/3.6*10^3</f>
        <v>49.999999999999993</v>
      </c>
      <c r="G3851" s="50">
        <f>'貼り付けシート（日射量等）'!H3848/3.6*10^3</f>
        <v>88.888888888888886</v>
      </c>
      <c r="H3851" s="91">
        <f>RADIANS('貼り付けシート（日射量等）'!I3848)</f>
        <v>0.33161255787892263</v>
      </c>
      <c r="I3851" s="91">
        <f>IF('貼り付けシート（日射量等）'!J3848&lt;0,RADIANS(360+('貼り付けシート（日射量等）'!J3848)),RADIANS('貼り付けシート（日射量等）'!J3848))</f>
        <v>4.4593162388455116</v>
      </c>
    </row>
    <row r="3852" spans="1:9">
      <c r="A3852" s="20">
        <v>41800</v>
      </c>
      <c r="B3852" s="35" t="s">
        <v>366</v>
      </c>
      <c r="C3852" s="90">
        <f t="shared" si="180"/>
        <v>163.78604629778971</v>
      </c>
      <c r="D3852" s="90">
        <f t="shared" si="181"/>
        <v>21.003117267715872</v>
      </c>
      <c r="E3852" s="90">
        <f t="shared" si="182"/>
        <v>142.78292903007383</v>
      </c>
      <c r="F3852" s="50">
        <f>'貼り付けシート（日射量等）'!G3849/3.6*10^3</f>
        <v>47.222222222222221</v>
      </c>
      <c r="G3852" s="50">
        <f>'貼り付けシート（日射量等）'!H3849/3.6*10^3</f>
        <v>147.22222222222223</v>
      </c>
      <c r="H3852" s="91">
        <f>RADIANS('貼り付けシート（日射量等）'!I3849)</f>
        <v>0.52883476335428181</v>
      </c>
      <c r="I3852" s="91">
        <f>IF('貼り付けシート（日射量等）'!J3849&lt;0,RADIANS(360+('貼り付けシート（日射量等）'!J3849)),RADIANS('貼り付けシート（日射量等）'!J3849))</f>
        <v>4.6129052130210129</v>
      </c>
    </row>
    <row r="3853" spans="1:9">
      <c r="A3853" s="20">
        <v>41800</v>
      </c>
      <c r="B3853" s="35" t="s">
        <v>367</v>
      </c>
      <c r="C3853" s="90">
        <f t="shared" si="180"/>
        <v>299.53695368746526</v>
      </c>
      <c r="D3853" s="90">
        <f t="shared" si="181"/>
        <v>62.463411146965328</v>
      </c>
      <c r="E3853" s="90">
        <f t="shared" si="182"/>
        <v>237.07354254049991</v>
      </c>
      <c r="F3853" s="50">
        <f>'貼り付けシート（日射量等）'!G3850/3.6*10^3</f>
        <v>97.222222222222214</v>
      </c>
      <c r="G3853" s="50">
        <f>'貼り付けシート（日射量等）'!H3850/3.6*10^3</f>
        <v>244.44444444444443</v>
      </c>
      <c r="H3853" s="91">
        <f>RADIANS('貼り付けシート（日射量等）'!I3850)</f>
        <v>0.72780229808163543</v>
      </c>
      <c r="I3853" s="91">
        <f>IF('貼り付けシート（日射量等）'!J3850&lt;0,RADIANS(360+('貼り付けシート（日射量等）'!J3850)),RADIANS('貼り付けシート（日射量等）'!J3850))</f>
        <v>4.7804568212124678</v>
      </c>
    </row>
    <row r="3854" spans="1:9">
      <c r="A3854" s="20">
        <v>41800</v>
      </c>
      <c r="B3854" s="35" t="s">
        <v>368</v>
      </c>
      <c r="C3854" s="90">
        <f t="shared" si="180"/>
        <v>706.81710008555388</v>
      </c>
      <c r="D3854" s="90">
        <f t="shared" si="181"/>
        <v>499.3777503626165</v>
      </c>
      <c r="E3854" s="90">
        <f t="shared" si="182"/>
        <v>207.43934972293744</v>
      </c>
      <c r="F3854" s="50">
        <f>'貼り付けシート（日射量等）'!G3851/3.6*10^3</f>
        <v>619.44444444444446</v>
      </c>
      <c r="G3854" s="50">
        <f>'貼り付けシート（日射量等）'!H3851/3.6*10^3</f>
        <v>213.88888888888889</v>
      </c>
      <c r="H3854" s="91">
        <f>RADIANS('貼り付けシート（日射量等）'!I3851)</f>
        <v>0.92502450355699462</v>
      </c>
      <c r="I3854" s="91">
        <f>IF('貼り付けシート（日射量等）'!J3851&lt;0,RADIANS(360+('貼り付けシート（日射量等）'!J3851)),RADIANS('貼り付けシート（日射量等）'!J3851))</f>
        <v>4.9864056729477992</v>
      </c>
    </row>
    <row r="3855" spans="1:9">
      <c r="A3855" s="20">
        <v>41800</v>
      </c>
      <c r="B3855" s="35" t="s">
        <v>369</v>
      </c>
      <c r="C3855" s="90">
        <f t="shared" si="180"/>
        <v>484.20899394916205</v>
      </c>
      <c r="D3855" s="90">
        <f t="shared" si="181"/>
        <v>123.21064508067357</v>
      </c>
      <c r="E3855" s="90">
        <f t="shared" si="182"/>
        <v>360.99834886848851</v>
      </c>
      <c r="F3855" s="50">
        <f>'貼り付けシート（日射量等）'!G3852/3.6*10^3</f>
        <v>133.33333333333334</v>
      </c>
      <c r="G3855" s="50">
        <f>'貼り付けシート（日射量等）'!H3852/3.6*10^3</f>
        <v>372.22222222222223</v>
      </c>
      <c r="H3855" s="91">
        <f>RADIANS('貼り付けシート（日射量等）'!I3852)</f>
        <v>1.1082840750163994</v>
      </c>
      <c r="I3855" s="91">
        <f>IF('貼り付けシート（日射量等）'!J3852&lt;0,RADIANS(360+('貼り付けシート（日射量等）'!J3852)),RADIANS('貼り付けシート（日射量等）'!J3852))</f>
        <v>5.2883476335428181</v>
      </c>
    </row>
    <row r="3856" spans="1:9">
      <c r="A3856" s="20">
        <v>41800</v>
      </c>
      <c r="B3856" s="35" t="s">
        <v>370</v>
      </c>
      <c r="C3856" s="90">
        <f t="shared" si="180"/>
        <v>467.79238976658695</v>
      </c>
      <c r="D3856" s="90">
        <f t="shared" si="181"/>
        <v>93.323953253751881</v>
      </c>
      <c r="E3856" s="90">
        <f t="shared" si="182"/>
        <v>374.46843651283507</v>
      </c>
      <c r="F3856" s="50">
        <f>'貼り付けシート（日射量等）'!G3853/3.6*10^3</f>
        <v>94.444444444444443</v>
      </c>
      <c r="G3856" s="50">
        <f>'貼り付けシート（日射量等）'!H3853/3.6*10^3</f>
        <v>386.11111111111109</v>
      </c>
      <c r="H3856" s="91">
        <f>RADIANS('貼り付けシート（日射量等）'!I3853)</f>
        <v>1.2444197566719568</v>
      </c>
      <c r="I3856" s="91">
        <f>IF('貼り付けシート（日射量等）'!J3853&lt;0,RADIANS(360+('貼り付けシート（日射量等）'!J3853)),RADIANS('貼り付けシート（日射量等）'!J3853))</f>
        <v>5.8189277261490941</v>
      </c>
    </row>
    <row r="3857" spans="1:9">
      <c r="A3857" s="20">
        <v>41800</v>
      </c>
      <c r="B3857" s="35" t="s">
        <v>371</v>
      </c>
      <c r="C3857" s="90">
        <f t="shared" si="180"/>
        <v>416.42261154193773</v>
      </c>
      <c r="D3857" s="90">
        <f t="shared" si="181"/>
        <v>63.506315260057164</v>
      </c>
      <c r="E3857" s="90">
        <f t="shared" si="182"/>
        <v>352.91629628188053</v>
      </c>
      <c r="F3857" s="50">
        <f>'貼り付けシート（日射量等）'!G3854/3.6*10^3</f>
        <v>63.888888888888886</v>
      </c>
      <c r="G3857" s="50">
        <f>'貼り付けシート（日射量等）'!H3854/3.6*10^3</f>
        <v>363.88888888888886</v>
      </c>
      <c r="H3857" s="91">
        <f>RADIANS('貼り付けシート（日射量等）'!I3854)</f>
        <v>1.2583823906879115</v>
      </c>
      <c r="I3857" s="91">
        <f>IF('貼り付けシート（日射量等）'!J3854&lt;0,RADIANS(360+('貼り付けシート（日射量等）'!J3854)),RADIANS('貼り付けシート（日射量等）'!J3854))</f>
        <v>0.31939525311496231</v>
      </c>
    </row>
    <row r="3858" spans="1:9">
      <c r="A3858" s="20">
        <v>41800</v>
      </c>
      <c r="B3858" s="35" t="s">
        <v>372</v>
      </c>
      <c r="C3858" s="90">
        <f t="shared" si="180"/>
        <v>338.16936092156288</v>
      </c>
      <c r="D3858" s="90">
        <f t="shared" si="181"/>
        <v>41.827432745937934</v>
      </c>
      <c r="E3858" s="90">
        <f t="shared" si="182"/>
        <v>296.34192817562496</v>
      </c>
      <c r="F3858" s="50">
        <f>'貼り付けシート（日射量等）'!G3855/3.6*10^3</f>
        <v>44.444444444444443</v>
      </c>
      <c r="G3858" s="50">
        <f>'貼り付けシート（日射量等）'!H3855/3.6*10^3</f>
        <v>305.5555555555556</v>
      </c>
      <c r="H3858" s="91">
        <f>RADIANS('貼り付けシート（日射量等）'!I3855)</f>
        <v>1.1397000015522971</v>
      </c>
      <c r="I3858" s="91">
        <f>IF('貼り付けシート（日射量等）'!J3855&lt;0,RADIANS(360+('貼り付けシート（日射量等）'!J3855)),RADIANS('貼り付けシート（日射量等）'!J3855))</f>
        <v>0.91280719879303429</v>
      </c>
    </row>
    <row r="3859" spans="1:9">
      <c r="A3859" s="20">
        <v>41800</v>
      </c>
      <c r="B3859" s="35" t="s">
        <v>373</v>
      </c>
      <c r="C3859" s="90">
        <f t="shared" si="180"/>
        <v>251.76749285369519</v>
      </c>
      <c r="D3859" s="90">
        <f t="shared" si="181"/>
        <v>25.470020428672566</v>
      </c>
      <c r="E3859" s="90">
        <f t="shared" si="182"/>
        <v>226.29747242502262</v>
      </c>
      <c r="F3859" s="50">
        <f>'貼り付けシート（日射量等）'!G3856/3.6*10^3</f>
        <v>30.555555555555554</v>
      </c>
      <c r="G3859" s="50">
        <f>'貼り付けシート（日射量等）'!H3856/3.6*10^3</f>
        <v>233.33333333333331</v>
      </c>
      <c r="H3859" s="91">
        <f>RADIANS('貼り付けシート（日射量等）'!I3856)</f>
        <v>0.96342174710086992</v>
      </c>
      <c r="I3859" s="91">
        <f>IF('貼り付けシート（日射量等）'!J3856&lt;0,RADIANS(360+('貼り付けシート（日射量等）'!J3856)),RADIANS('貼り付けシート（日射量等）'!J3856))</f>
        <v>1.2479104151759457</v>
      </c>
    </row>
    <row r="3860" spans="1:9">
      <c r="A3860" s="20">
        <v>41800</v>
      </c>
      <c r="B3860" s="35" t="s">
        <v>374</v>
      </c>
      <c r="C3860" s="90">
        <f t="shared" si="180"/>
        <v>242.15264337354722</v>
      </c>
      <c r="D3860" s="90">
        <f t="shared" si="181"/>
        <v>32.019276121740447</v>
      </c>
      <c r="E3860" s="90">
        <f t="shared" si="182"/>
        <v>210.13336725180676</v>
      </c>
      <c r="F3860" s="50">
        <f>'貼り付けシート（日射量等）'!G3857/3.6*10^3</f>
        <v>47.222222222222221</v>
      </c>
      <c r="G3860" s="50">
        <f>'貼り付けシート（日射量等）'!H3857/3.6*10^3</f>
        <v>216.66666666666669</v>
      </c>
      <c r="H3860" s="91">
        <f>RADIANS('貼り付けシート（日射量等）'!I3857)</f>
        <v>0.76794487087750496</v>
      </c>
      <c r="I3860" s="91">
        <f>IF('貼り付けシート（日射量等）'!J3857&lt;0,RADIANS(360+('貼り付けシート（日射量等）'!J3857)),RADIANS('貼り付けシート（日射量等）'!J3857))</f>
        <v>1.4678219009272311</v>
      </c>
    </row>
    <row r="3861" spans="1:9">
      <c r="A3861" s="20">
        <v>41800</v>
      </c>
      <c r="B3861" s="35" t="s">
        <v>375</v>
      </c>
      <c r="C3861" s="90">
        <f t="shared" si="180"/>
        <v>146.83476723941493</v>
      </c>
      <c r="D3861" s="90">
        <f t="shared" si="181"/>
        <v>14.827908324818392</v>
      </c>
      <c r="E3861" s="90">
        <f t="shared" si="182"/>
        <v>132.00685891459653</v>
      </c>
      <c r="F3861" s="50">
        <f>'貼り付けシート（日射量等）'!G3858/3.6*10^3</f>
        <v>30.555555555555554</v>
      </c>
      <c r="G3861" s="50">
        <f>'貼り付けシート（日射量等）'!H3858/3.6*10^3</f>
        <v>136.11111111111109</v>
      </c>
      <c r="H3861" s="91">
        <f>RADIANS('貼り付けシート（日射量等）'!I3858)</f>
        <v>0.56723200689815712</v>
      </c>
      <c r="I3861" s="91">
        <f>IF('貼り付けシート（日射量等）'!J3858&lt;0,RADIANS(360+('貼り付けシート（日射量等）'!J3858)),RADIANS('貼り付けシート（日射量等）'!J3858))</f>
        <v>1.6388641676226756</v>
      </c>
    </row>
    <row r="3862" spans="1:9">
      <c r="A3862" s="20">
        <v>41800</v>
      </c>
      <c r="B3862" s="35" t="s">
        <v>376</v>
      </c>
      <c r="C3862" s="90">
        <f t="shared" si="180"/>
        <v>91.73918199931417</v>
      </c>
      <c r="D3862" s="90">
        <f t="shared" si="181"/>
        <v>8.2246386043653263</v>
      </c>
      <c r="E3862" s="90">
        <f t="shared" si="182"/>
        <v>83.514543394948845</v>
      </c>
      <c r="F3862" s="50">
        <f>'貼り付けシート（日射量等）'!G3859/3.6*10^3</f>
        <v>30.555555555555554</v>
      </c>
      <c r="G3862" s="50">
        <f>'貼り付けシート（日射量等）'!H3859/3.6*10^3</f>
        <v>86.111111111111114</v>
      </c>
      <c r="H3862" s="91">
        <f>RADIANS('貼り付けシート（日射量等）'!I3859)</f>
        <v>0.37000980142279788</v>
      </c>
      <c r="I3862" s="91">
        <f>IF('貼り付けシート（日射量等）'!J3859&lt;0,RADIANS(360+('貼り付けシート（日射量等）'!J3859)),RADIANS('貼り付けシート（日射量等）'!J3859))</f>
        <v>1.7941984710501708</v>
      </c>
    </row>
    <row r="3863" spans="1:9">
      <c r="A3863" s="20">
        <v>41800</v>
      </c>
      <c r="B3863" s="35" t="s">
        <v>377</v>
      </c>
      <c r="C3863" s="90">
        <f t="shared" si="180"/>
        <v>39.031219469229427</v>
      </c>
      <c r="D3863" s="90">
        <f t="shared" si="181"/>
        <v>1.3149740650589845</v>
      </c>
      <c r="E3863" s="90">
        <f t="shared" si="182"/>
        <v>37.716245404170444</v>
      </c>
      <c r="F3863" s="50">
        <f>'貼り付けシート（日射量等）'!G3860/3.6*10^3</f>
        <v>30.555555555555554</v>
      </c>
      <c r="G3863" s="50">
        <f>'貼り付けシート（日射量等）'!H3860/3.6*10^3</f>
        <v>38.888888888888893</v>
      </c>
      <c r="H3863" s="91">
        <f>RADIANS('貼り付けシート（日射量等）'!I3860)</f>
        <v>0.17802358370342161</v>
      </c>
      <c r="I3863" s="91">
        <f>IF('貼り付けシート（日射量等）'!J3860&lt;0,RADIANS(360+('貼り付けシート（日射量等）'!J3860)),RADIANS('貼り付けシート（日射量等）'!J3860))</f>
        <v>1.9460421159736774</v>
      </c>
    </row>
    <row r="3864" spans="1:9">
      <c r="A3864" s="20">
        <v>41800</v>
      </c>
      <c r="B3864" s="35" t="s">
        <v>378</v>
      </c>
      <c r="C3864" s="90">
        <f t="shared" si="180"/>
        <v>7.2881469651034605</v>
      </c>
      <c r="D3864" s="90">
        <f t="shared" si="181"/>
        <v>1.900111907364826</v>
      </c>
      <c r="E3864" s="90">
        <f t="shared" si="182"/>
        <v>5.3880350577386347</v>
      </c>
      <c r="F3864" s="50">
        <f>'貼り付けシート（日射量等）'!G3861/3.6*10^3</f>
        <v>5.5555555555555554</v>
      </c>
      <c r="G3864" s="50">
        <f>'貼り付けシート（日射量等）'!H3861/3.6*10^3</f>
        <v>5.5555555555555554</v>
      </c>
      <c r="H3864" s="91">
        <f>RADIANS('貼り付けシート（日射量等）'!I3861)</f>
        <v>0</v>
      </c>
      <c r="I3864" s="91">
        <f>IF('貼り付けシート（日射量等）'!J3861&lt;0,RADIANS(360+('貼り付けシート（日射量等）'!J3861)),RADIANS('貼り付けシート（日射量等）'!J3861))</f>
        <v>0</v>
      </c>
    </row>
    <row r="3865" spans="1:9">
      <c r="A3865" s="20">
        <v>41800</v>
      </c>
      <c r="B3865" s="35" t="s">
        <v>379</v>
      </c>
      <c r="C3865" s="90">
        <f t="shared" si="180"/>
        <v>0</v>
      </c>
      <c r="D3865" s="90">
        <f t="shared" si="181"/>
        <v>0</v>
      </c>
      <c r="E3865" s="90">
        <f t="shared" si="182"/>
        <v>0</v>
      </c>
      <c r="F3865" s="50">
        <f>'貼り付けシート（日射量等）'!G3862/3.6*10^3</f>
        <v>0</v>
      </c>
      <c r="G3865" s="50">
        <f>'貼り付けシート（日射量等）'!H3862/3.6*10^3</f>
        <v>0</v>
      </c>
      <c r="H3865" s="91">
        <f>RADIANS('貼り付けシート（日射量等）'!I3862)</f>
        <v>0</v>
      </c>
      <c r="I3865" s="91">
        <f>IF('貼り付けシート（日射量等）'!J3862&lt;0,RADIANS(360+('貼り付けシート（日射量等）'!J3862)),RADIANS('貼り付けシート（日射量等）'!J3862))</f>
        <v>0</v>
      </c>
    </row>
    <row r="3866" spans="1:9">
      <c r="A3866" s="20">
        <v>41800</v>
      </c>
      <c r="B3866" s="35" t="s">
        <v>380</v>
      </c>
      <c r="C3866" s="90">
        <f t="shared" si="180"/>
        <v>0</v>
      </c>
      <c r="D3866" s="90">
        <f t="shared" si="181"/>
        <v>0</v>
      </c>
      <c r="E3866" s="90">
        <f t="shared" si="182"/>
        <v>0</v>
      </c>
      <c r="F3866" s="50">
        <f>'貼り付けシート（日射量等）'!G3863/3.6*10^3</f>
        <v>0</v>
      </c>
      <c r="G3866" s="50">
        <f>'貼り付けシート（日射量等）'!H3863/3.6*10^3</f>
        <v>0</v>
      </c>
      <c r="H3866" s="91">
        <f>RADIANS('貼り付けシート（日射量等）'!I3863)</f>
        <v>0</v>
      </c>
      <c r="I3866" s="91">
        <f>IF('貼り付けシート（日射量等）'!J3863&lt;0,RADIANS(360+('貼り付けシート（日射量等）'!J3863)),RADIANS('貼り付けシート（日射量等）'!J3863))</f>
        <v>0</v>
      </c>
    </row>
    <row r="3867" spans="1:9">
      <c r="A3867" s="20">
        <v>41800</v>
      </c>
      <c r="B3867" s="35" t="s">
        <v>381</v>
      </c>
      <c r="C3867" s="90">
        <f t="shared" si="180"/>
        <v>0</v>
      </c>
      <c r="D3867" s="90">
        <f t="shared" si="181"/>
        <v>0</v>
      </c>
      <c r="E3867" s="90">
        <f t="shared" si="182"/>
        <v>0</v>
      </c>
      <c r="F3867" s="50">
        <f>'貼り付けシート（日射量等）'!G3864/3.6*10^3</f>
        <v>0</v>
      </c>
      <c r="G3867" s="50">
        <f>'貼り付けシート（日射量等）'!H3864/3.6*10^3</f>
        <v>0</v>
      </c>
      <c r="H3867" s="91">
        <f>RADIANS('貼り付けシート（日射量等）'!I3864)</f>
        <v>0</v>
      </c>
      <c r="I3867" s="91">
        <f>IF('貼り付けシート（日射量等）'!J3864&lt;0,RADIANS(360+('貼り付けシート（日射量等）'!J3864)),RADIANS('貼り付けシート（日射量等）'!J3864))</f>
        <v>0</v>
      </c>
    </row>
    <row r="3868" spans="1:9">
      <c r="A3868" s="20">
        <v>41800</v>
      </c>
      <c r="B3868" s="35" t="s">
        <v>382</v>
      </c>
      <c r="C3868" s="90">
        <f t="shared" si="180"/>
        <v>0</v>
      </c>
      <c r="D3868" s="90">
        <f t="shared" si="181"/>
        <v>0</v>
      </c>
      <c r="E3868" s="90">
        <f t="shared" si="182"/>
        <v>0</v>
      </c>
      <c r="F3868" s="50">
        <f>'貼り付けシート（日射量等）'!G3865/3.6*10^3</f>
        <v>0</v>
      </c>
      <c r="G3868" s="50">
        <f>'貼り付けシート（日射量等）'!H3865/3.6*10^3</f>
        <v>0</v>
      </c>
      <c r="H3868" s="91">
        <f>RADIANS('貼り付けシート（日射量等）'!I3865)</f>
        <v>0</v>
      </c>
      <c r="I3868" s="91">
        <f>IF('貼り付けシート（日射量等）'!J3865&lt;0,RADIANS(360+('貼り付けシート（日射量等）'!J3865)),RADIANS('貼り付けシート（日射量等）'!J3865))</f>
        <v>0</v>
      </c>
    </row>
    <row r="3869" spans="1:9">
      <c r="A3869" s="20">
        <v>41800</v>
      </c>
      <c r="B3869" s="35" t="s">
        <v>383</v>
      </c>
      <c r="C3869" s="90">
        <f t="shared" si="180"/>
        <v>0</v>
      </c>
      <c r="D3869" s="90">
        <f t="shared" si="181"/>
        <v>0</v>
      </c>
      <c r="E3869" s="90">
        <f t="shared" si="182"/>
        <v>0</v>
      </c>
      <c r="F3869" s="50">
        <f>'貼り付けシート（日射量等）'!G3866/3.6*10^3</f>
        <v>0</v>
      </c>
      <c r="G3869" s="50">
        <f>'貼り付けシート（日射量等）'!H3866/3.6*10^3</f>
        <v>0</v>
      </c>
      <c r="H3869" s="91">
        <f>RADIANS('貼り付けシート（日射量等）'!I3866)</f>
        <v>0</v>
      </c>
      <c r="I3869" s="91">
        <f>IF('貼り付けシート（日射量等）'!J3866&lt;0,RADIANS(360+('貼り付けシート（日射量等）'!J3866)),RADIANS('貼り付けシート（日射量等）'!J3866))</f>
        <v>0</v>
      </c>
    </row>
    <row r="3870" spans="1:9">
      <c r="A3870" s="20">
        <v>41801</v>
      </c>
      <c r="B3870" s="35" t="s">
        <v>360</v>
      </c>
      <c r="C3870" s="90">
        <f t="shared" si="180"/>
        <v>0</v>
      </c>
      <c r="D3870" s="90">
        <f t="shared" si="181"/>
        <v>0</v>
      </c>
      <c r="E3870" s="90">
        <f t="shared" si="182"/>
        <v>0</v>
      </c>
      <c r="F3870" s="50">
        <f>'貼り付けシート（日射量等）'!G3867/3.6*10^3</f>
        <v>0</v>
      </c>
      <c r="G3870" s="50">
        <f>'貼り付けシート（日射量等）'!H3867/3.6*10^3</f>
        <v>0</v>
      </c>
      <c r="H3870" s="91">
        <f>RADIANS('貼り付けシート（日射量等）'!I3867)</f>
        <v>0</v>
      </c>
      <c r="I3870" s="91">
        <f>IF('貼り付けシート（日射量等）'!J3867&lt;0,RADIANS(360+('貼り付けシート（日射量等）'!J3867)),RADIANS('貼り付けシート（日射量等）'!J3867))</f>
        <v>0</v>
      </c>
    </row>
    <row r="3871" spans="1:9">
      <c r="A3871" s="20">
        <v>41801</v>
      </c>
      <c r="B3871" s="35" t="s">
        <v>361</v>
      </c>
      <c r="C3871" s="90">
        <f t="shared" si="180"/>
        <v>0</v>
      </c>
      <c r="D3871" s="90">
        <f t="shared" si="181"/>
        <v>0</v>
      </c>
      <c r="E3871" s="90">
        <f t="shared" si="182"/>
        <v>0</v>
      </c>
      <c r="F3871" s="50">
        <f>'貼り付けシート（日射量等）'!G3868/3.6*10^3</f>
        <v>0</v>
      </c>
      <c r="G3871" s="50">
        <f>'貼り付けシート（日射量等）'!H3868/3.6*10^3</f>
        <v>0</v>
      </c>
      <c r="H3871" s="91">
        <f>RADIANS('貼り付けシート（日射量等）'!I3868)</f>
        <v>0</v>
      </c>
      <c r="I3871" s="91">
        <f>IF('貼り付けシート（日射量等）'!J3868&lt;0,RADIANS(360+('貼り付けシート（日射量等）'!J3868)),RADIANS('貼り付けシート（日射量等）'!J3868))</f>
        <v>0</v>
      </c>
    </row>
    <row r="3872" spans="1:9">
      <c r="A3872" s="20">
        <v>41801</v>
      </c>
      <c r="B3872" s="35" t="s">
        <v>362</v>
      </c>
      <c r="C3872" s="90">
        <f t="shared" si="180"/>
        <v>0</v>
      </c>
      <c r="D3872" s="90">
        <f t="shared" si="181"/>
        <v>0</v>
      </c>
      <c r="E3872" s="90">
        <f t="shared" si="182"/>
        <v>0</v>
      </c>
      <c r="F3872" s="50">
        <f>'貼り付けシート（日射量等）'!G3869/3.6*10^3</f>
        <v>0</v>
      </c>
      <c r="G3872" s="50">
        <f>'貼り付けシート（日射量等）'!H3869/3.6*10^3</f>
        <v>0</v>
      </c>
      <c r="H3872" s="91">
        <f>RADIANS('貼り付けシート（日射量等）'!I3869)</f>
        <v>0</v>
      </c>
      <c r="I3872" s="91">
        <f>IF('貼り付けシート（日射量等）'!J3869&lt;0,RADIANS(360+('貼り付けシート（日射量等）'!J3869)),RADIANS('貼り付けシート（日射量等）'!J3869))</f>
        <v>0</v>
      </c>
    </row>
    <row r="3873" spans="1:9">
      <c r="A3873" s="20">
        <v>41801</v>
      </c>
      <c r="B3873" s="35" t="s">
        <v>363</v>
      </c>
      <c r="C3873" s="90">
        <f t="shared" si="180"/>
        <v>2.6940175288693173</v>
      </c>
      <c r="D3873" s="90">
        <f t="shared" si="181"/>
        <v>0</v>
      </c>
      <c r="E3873" s="90">
        <f t="shared" si="182"/>
        <v>2.6940175288693173</v>
      </c>
      <c r="F3873" s="50">
        <f>'貼り付けシート（日射量等）'!G3870/3.6*10^3</f>
        <v>0</v>
      </c>
      <c r="G3873" s="50">
        <f>'貼り付けシート（日射量等）'!H3870/3.6*10^3</f>
        <v>2.7777777777777777</v>
      </c>
      <c r="H3873" s="91">
        <f>RADIANS('貼り付けシート（日射量等）'!I3870)</f>
        <v>0</v>
      </c>
      <c r="I3873" s="91">
        <f>IF('貼り付けシート（日射量等）'!J3870&lt;0,RADIANS(360+('貼り付けシート（日射量等）'!J3870)),RADIANS('貼り付けシート（日射量等）'!J3870))</f>
        <v>0</v>
      </c>
    </row>
    <row r="3874" spans="1:9">
      <c r="A3874" s="20">
        <v>41801</v>
      </c>
      <c r="B3874" s="35" t="s">
        <v>364</v>
      </c>
      <c r="C3874" s="90">
        <f t="shared" si="180"/>
        <v>40.410262933039753</v>
      </c>
      <c r="D3874" s="90">
        <f t="shared" si="181"/>
        <v>-6.1318209435274086E-2</v>
      </c>
      <c r="E3874" s="90">
        <f t="shared" si="182"/>
        <v>40.410262933039753</v>
      </c>
      <c r="F3874" s="50">
        <f>'貼り付けシート（日射量等）'!G3871/3.6*10^3</f>
        <v>147.22222222222223</v>
      </c>
      <c r="G3874" s="50">
        <f>'貼り付けシート（日射量等）'!H3871/3.6*10^3</f>
        <v>41.666666666666664</v>
      </c>
      <c r="H3874" s="91">
        <f>RADIANS('貼り付けシート（日射量等）'!I3871)</f>
        <v>0.143116998663535</v>
      </c>
      <c r="I3874" s="91">
        <f>IF('貼り付けシート（日射量等）'!J3871&lt;0,RADIANS(360+('貼り付けシート（日射量等）'!J3871)),RADIANS('貼り付けシート（日射量等）'!J3871))</f>
        <v>4.3039819354180162</v>
      </c>
    </row>
    <row r="3875" spans="1:9">
      <c r="A3875" s="20">
        <v>41801</v>
      </c>
      <c r="B3875" s="35" t="s">
        <v>365</v>
      </c>
      <c r="C3875" s="90">
        <f t="shared" si="180"/>
        <v>117.5562984844187</v>
      </c>
      <c r="D3875" s="90">
        <f t="shared" si="181"/>
        <v>20.5716674451233</v>
      </c>
      <c r="E3875" s="90">
        <f t="shared" si="182"/>
        <v>96.984631039295408</v>
      </c>
      <c r="F3875" s="50">
        <f>'貼り付けシート（日射量等）'!G3872/3.6*10^3</f>
        <v>91.666666666666671</v>
      </c>
      <c r="G3875" s="50">
        <f>'貼り付けシート（日射量等）'!H3872/3.6*10^3</f>
        <v>99.999999999999986</v>
      </c>
      <c r="H3875" s="91">
        <f>RADIANS('貼り付けシート（日射量等）'!I3872)</f>
        <v>0.33161255787892263</v>
      </c>
      <c r="I3875" s="91">
        <f>IF('貼り付けシート（日射量等）'!J3872&lt;0,RADIANS(360+('貼り付けシート（日射量等）'!J3872)),RADIANS('貼り付けシート（日射量等）'!J3872))</f>
        <v>4.4575709095935174</v>
      </c>
    </row>
    <row r="3876" spans="1:9">
      <c r="A3876" s="20">
        <v>41801</v>
      </c>
      <c r="B3876" s="35" t="s">
        <v>366</v>
      </c>
      <c r="C3876" s="90">
        <f t="shared" si="180"/>
        <v>305.9207617731156</v>
      </c>
      <c r="D3876" s="90">
        <f t="shared" si="181"/>
        <v>130.80962239660997</v>
      </c>
      <c r="E3876" s="90">
        <f t="shared" si="182"/>
        <v>175.11113937650561</v>
      </c>
      <c r="F3876" s="50">
        <f>'貼り付けシート（日射量等）'!G3873/3.6*10^3</f>
        <v>294.44444444444446</v>
      </c>
      <c r="G3876" s="50">
        <f>'貼り付けシート（日射量等）'!H3873/3.6*10^3</f>
        <v>180.55555555555554</v>
      </c>
      <c r="H3876" s="91">
        <f>RADIANS('貼り付けシート（日射量等）'!I3873)</f>
        <v>0.52883476335428181</v>
      </c>
      <c r="I3876" s="91">
        <f>IF('貼り付けシート（日射量等）'!J3873&lt;0,RADIANS(360+('貼り付けシート（日射量等）'!J3873)),RADIANS('貼り付けシート（日射量等）'!J3873))</f>
        <v>4.6111598837690186</v>
      </c>
    </row>
    <row r="3877" spans="1:9">
      <c r="A3877" s="20">
        <v>41801</v>
      </c>
      <c r="B3877" s="35" t="s">
        <v>367</v>
      </c>
      <c r="C3877" s="90">
        <f t="shared" si="180"/>
        <v>339.65354234133724</v>
      </c>
      <c r="D3877" s="90">
        <f t="shared" si="181"/>
        <v>89.109912156490736</v>
      </c>
      <c r="E3877" s="90">
        <f t="shared" si="182"/>
        <v>250.54363018484653</v>
      </c>
      <c r="F3877" s="50">
        <f>'貼り付けシート（日射量等）'!G3874/3.6*10^3</f>
        <v>138.88888888888889</v>
      </c>
      <c r="G3877" s="50">
        <f>'貼り付けシート（日射量等）'!H3874/3.6*10^3</f>
        <v>258.33333333333337</v>
      </c>
      <c r="H3877" s="91">
        <f>RADIANS('貼り付けシート（日射量等）'!I3874)</f>
        <v>0.72780229808163543</v>
      </c>
      <c r="I3877" s="91">
        <f>IF('貼り付けシート（日射量等）'!J3874&lt;0,RADIANS(360+('貼り付けシート（日射量等）'!J3874)),RADIANS('貼り付けシート（日射量等）'!J3874))</f>
        <v>4.7769661627084794</v>
      </c>
    </row>
    <row r="3878" spans="1:9">
      <c r="A3878" s="20">
        <v>41801</v>
      </c>
      <c r="B3878" s="35" t="s">
        <v>368</v>
      </c>
      <c r="C3878" s="90">
        <f t="shared" si="180"/>
        <v>712.18759341344162</v>
      </c>
      <c r="D3878" s="90">
        <f t="shared" si="181"/>
        <v>510.13627874824277</v>
      </c>
      <c r="E3878" s="90">
        <f t="shared" si="182"/>
        <v>202.05131466519879</v>
      </c>
      <c r="F3878" s="50">
        <f>'貼り付けシート（日射量等）'!G3875/3.6*10^3</f>
        <v>633.33333333333326</v>
      </c>
      <c r="G3878" s="50">
        <f>'貼り付けシート（日射量等）'!H3875/3.6*10^3</f>
        <v>208.33333333333331</v>
      </c>
      <c r="H3878" s="91">
        <f>RADIANS('貼り付けシート（日射量等）'!I3875)</f>
        <v>0.92502450355699462</v>
      </c>
      <c r="I3878" s="91">
        <f>IF('貼り付けシート（日射量等）'!J3875&lt;0,RADIANS(360+('貼り付けシート（日射量等）'!J3875)),RADIANS('貼り付けシート（日射量等）'!J3875))</f>
        <v>4.9829150144438108</v>
      </c>
    </row>
    <row r="3879" spans="1:9">
      <c r="A3879" s="20">
        <v>41801</v>
      </c>
      <c r="B3879" s="35" t="s">
        <v>369</v>
      </c>
      <c r="C3879" s="90">
        <f t="shared" si="180"/>
        <v>865.52666305629236</v>
      </c>
      <c r="D3879" s="90">
        <f t="shared" si="181"/>
        <v>685.02748862204805</v>
      </c>
      <c r="E3879" s="90">
        <f t="shared" si="182"/>
        <v>180.49917443424425</v>
      </c>
      <c r="F3879" s="50">
        <f>'貼り付けシート（日射量等）'!G3876/3.6*10^3</f>
        <v>741.66666666666663</v>
      </c>
      <c r="G3879" s="50">
        <f>'貼り付けシート（日射量等）'!H3876/3.6*10^3</f>
        <v>186.11111111111111</v>
      </c>
      <c r="H3879" s="91">
        <f>RADIANS('貼り付けシート（日射量等）'!I3876)</f>
        <v>1.1082840750163994</v>
      </c>
      <c r="I3879" s="91">
        <f>IF('貼り付けシート（日射量等）'!J3876&lt;0,RADIANS(360+('貼り付けシート（日射量等）'!J3876)),RADIANS('貼り付けシート（日射量等）'!J3876))</f>
        <v>5.2848569750388297</v>
      </c>
    </row>
    <row r="3880" spans="1:9">
      <c r="A3880" s="20">
        <v>41801</v>
      </c>
      <c r="B3880" s="35" t="s">
        <v>370</v>
      </c>
      <c r="C3880" s="90">
        <f t="shared" si="180"/>
        <v>929.45356498807701</v>
      </c>
      <c r="D3880" s="90">
        <f t="shared" si="181"/>
        <v>735.48430290948613</v>
      </c>
      <c r="E3880" s="90">
        <f t="shared" si="182"/>
        <v>193.96926207859082</v>
      </c>
      <c r="F3880" s="50">
        <f>'貼り付けシート（日射量等）'!G3877/3.6*10^3</f>
        <v>744.44444444444446</v>
      </c>
      <c r="G3880" s="50">
        <f>'貼り付けシート（日射量等）'!H3877/3.6*10^3</f>
        <v>199.99999999999997</v>
      </c>
      <c r="H3880" s="91">
        <f>RADIANS('貼り付けシート（日射量等）'!I3877)</f>
        <v>1.2444197566719568</v>
      </c>
      <c r="I3880" s="91">
        <f>IF('貼り付けシート（日射量等）'!J3877&lt;0,RADIANS(360+('貼り付けシート（日射量等）'!J3877)),RADIANS('貼り付けシート（日射量等）'!J3877))</f>
        <v>5.8154370676451057</v>
      </c>
    </row>
    <row r="3881" spans="1:9">
      <c r="A3881" s="20">
        <v>41801</v>
      </c>
      <c r="B3881" s="35" t="s">
        <v>371</v>
      </c>
      <c r="C3881" s="90">
        <f t="shared" si="180"/>
        <v>936.68958266464278</v>
      </c>
      <c r="D3881" s="90">
        <f t="shared" si="181"/>
        <v>742.72032058605203</v>
      </c>
      <c r="E3881" s="90">
        <f t="shared" si="182"/>
        <v>193.96926207859082</v>
      </c>
      <c r="F3881" s="50">
        <f>'貼り付けシート（日射量等）'!G3878/3.6*10^3</f>
        <v>747.22222222222229</v>
      </c>
      <c r="G3881" s="50">
        <f>'貼り付けシート（日射量等）'!H3878/3.6*10^3</f>
        <v>199.99999999999997</v>
      </c>
      <c r="H3881" s="91">
        <f>RADIANS('貼り付けシート（日射量等）'!I3878)</f>
        <v>1.2601277199399059</v>
      </c>
      <c r="I3881" s="91">
        <f>IF('貼り付けシート（日射量等）'!J3878&lt;0,RADIANS(360+('貼り付けシート（日射量等）'!J3878)),RADIANS('貼り付けシート（日射量等）'!J3878))</f>
        <v>0.31939525311496231</v>
      </c>
    </row>
    <row r="3882" spans="1:9">
      <c r="A3882" s="20">
        <v>41801</v>
      </c>
      <c r="B3882" s="35" t="s">
        <v>372</v>
      </c>
      <c r="C3882" s="90">
        <f t="shared" si="180"/>
        <v>883.83908595418188</v>
      </c>
      <c r="D3882" s="90">
        <f t="shared" si="181"/>
        <v>703.33991151993769</v>
      </c>
      <c r="E3882" s="90">
        <f t="shared" si="182"/>
        <v>180.49917443424425</v>
      </c>
      <c r="F3882" s="50">
        <f>'貼り付けシート（日射量等）'!G3879/3.6*10^3</f>
        <v>747.22222222222229</v>
      </c>
      <c r="G3882" s="50">
        <f>'貼り付けシート（日射量等）'!H3879/3.6*10^3</f>
        <v>186.11111111111111</v>
      </c>
      <c r="H3882" s="91">
        <f>RADIANS('貼り付けシート（日射量等）'!I3879)</f>
        <v>1.1414453308042916</v>
      </c>
      <c r="I3882" s="91">
        <f>IF('貼り付けシート（日射量等）'!J3879&lt;0,RADIANS(360+('貼り付けシート（日射量等）'!J3879)),RADIANS('貼り付けシート（日射量等）'!J3879))</f>
        <v>0.91455252804502862</v>
      </c>
    </row>
    <row r="3883" spans="1:9">
      <c r="A3883" s="20">
        <v>41801</v>
      </c>
      <c r="B3883" s="35" t="s">
        <v>373</v>
      </c>
      <c r="C3883" s="90">
        <f t="shared" si="180"/>
        <v>780.20674138043171</v>
      </c>
      <c r="D3883" s="90">
        <f t="shared" si="181"/>
        <v>618.56568964827272</v>
      </c>
      <c r="E3883" s="90">
        <f t="shared" si="182"/>
        <v>161.64105173215901</v>
      </c>
      <c r="F3883" s="50">
        <f>'貼り付けシート（日射量等）'!G3880/3.6*10^3</f>
        <v>741.66666666666663</v>
      </c>
      <c r="G3883" s="50">
        <f>'貼り付けシート（日射量等）'!H3880/3.6*10^3</f>
        <v>166.66666666666666</v>
      </c>
      <c r="H3883" s="91">
        <f>RADIANS('貼り付けシート（日射量等）'!I3880)</f>
        <v>0.96516707635286414</v>
      </c>
      <c r="I3883" s="91">
        <f>IF('貼り付けシート（日射量等）'!J3880&lt;0,RADIANS(360+('貼り付けシート（日射量等）'!J3880)),RADIANS('貼り付けシート（日射量等）'!J3880))</f>
        <v>1.2496557444279399</v>
      </c>
    </row>
    <row r="3884" spans="1:9">
      <c r="A3884" s="20">
        <v>41801</v>
      </c>
      <c r="B3884" s="35" t="s">
        <v>374</v>
      </c>
      <c r="C3884" s="90">
        <f t="shared" si="180"/>
        <v>626.307245423783</v>
      </c>
      <c r="D3884" s="90">
        <f t="shared" si="181"/>
        <v>494.30038650918647</v>
      </c>
      <c r="E3884" s="90">
        <f t="shared" si="182"/>
        <v>132.00685891459653</v>
      </c>
      <c r="F3884" s="50">
        <f>'貼り付けシート（日射量等）'!G3881/3.6*10^3</f>
        <v>727.77777777777771</v>
      </c>
      <c r="G3884" s="50">
        <f>'貼り付けシート（日射量等）'!H3881/3.6*10^3</f>
        <v>136.11111111111109</v>
      </c>
      <c r="H3884" s="91">
        <f>RADIANS('貼り付けシート（日射量等）'!I3881)</f>
        <v>0.7696902001294994</v>
      </c>
      <c r="I3884" s="91">
        <f>IF('貼り付けシート（日射量等）'!J3881&lt;0,RADIANS(360+('貼り付けシート（日射量等）'!J3881)),RADIANS('貼り付けシート（日射量等）'!J3881))</f>
        <v>1.4678219009272311</v>
      </c>
    </row>
    <row r="3885" spans="1:9">
      <c r="A3885" s="20">
        <v>41801</v>
      </c>
      <c r="B3885" s="35" t="s">
        <v>375</v>
      </c>
      <c r="C3885" s="90">
        <f t="shared" si="180"/>
        <v>441.33392760349693</v>
      </c>
      <c r="D3885" s="90">
        <f t="shared" si="181"/>
        <v>333.57322644872426</v>
      </c>
      <c r="E3885" s="90">
        <f t="shared" si="182"/>
        <v>107.76070115477269</v>
      </c>
      <c r="F3885" s="50">
        <f>'貼り付けシート（日射量等）'!G3882/3.6*10^3</f>
        <v>686.11111111111109</v>
      </c>
      <c r="G3885" s="50">
        <f>'貼り付けシート（日射量等）'!H3882/3.6*10^3</f>
        <v>111.11111111111111</v>
      </c>
      <c r="H3885" s="91">
        <f>RADIANS('貼り付けシート（日射量等）'!I3882)</f>
        <v>0.56897733615015145</v>
      </c>
      <c r="I3885" s="91">
        <f>IF('貼り付けシート（日射量等）'!J3882&lt;0,RADIANS(360+('貼り付けシート（日射量等）'!J3882)),RADIANS('貼り付けシート（日射量等）'!J3882))</f>
        <v>1.6406094968746698</v>
      </c>
    </row>
    <row r="3886" spans="1:9">
      <c r="A3886" s="20">
        <v>41801</v>
      </c>
      <c r="B3886" s="35" t="s">
        <v>376</v>
      </c>
      <c r="C3886" s="90">
        <f t="shared" si="180"/>
        <v>239.50804850269014</v>
      </c>
      <c r="D3886" s="90">
        <f t="shared" si="181"/>
        <v>158.68752263661065</v>
      </c>
      <c r="E3886" s="90">
        <f t="shared" si="182"/>
        <v>80.820525866079507</v>
      </c>
      <c r="F3886" s="50">
        <f>'貼り付けシート（日射量等）'!G3883/3.6*10^3</f>
        <v>586.11111111111097</v>
      </c>
      <c r="G3886" s="50">
        <f>'貼り付けシート（日射量等）'!H3883/3.6*10^3</f>
        <v>83.333333333333329</v>
      </c>
      <c r="H3886" s="91">
        <f>RADIANS('貼り付けシート（日射量等）'!I3883)</f>
        <v>0.37175513067479221</v>
      </c>
      <c r="I3886" s="91">
        <f>IF('貼り付けシート（日射量等）'!J3883&lt;0,RADIANS(360+('貼り付けシート（日射量等）'!J3883)),RADIANS('貼り付けシート（日射量等）'!J3883))</f>
        <v>1.7941984710501708</v>
      </c>
    </row>
    <row r="3887" spans="1:9">
      <c r="A3887" s="20">
        <v>41801</v>
      </c>
      <c r="B3887" s="35" t="s">
        <v>377</v>
      </c>
      <c r="C3887" s="90">
        <f t="shared" si="180"/>
        <v>62.073213543671429</v>
      </c>
      <c r="D3887" s="90">
        <f t="shared" si="181"/>
        <v>8.1928629662850856</v>
      </c>
      <c r="E3887" s="90">
        <f t="shared" si="182"/>
        <v>53.880350577386345</v>
      </c>
      <c r="F3887" s="50">
        <f>'貼り付けシート（日射量等）'!G3884/3.6*10^3</f>
        <v>183.33333333333334</v>
      </c>
      <c r="G3887" s="50">
        <f>'貼り付けシート（日射量等）'!H3884/3.6*10^3</f>
        <v>55.555555555555557</v>
      </c>
      <c r="H3887" s="91">
        <f>RADIANS('貼り付けシート（日射量等）'!I3884)</f>
        <v>0.17976891295541594</v>
      </c>
      <c r="I3887" s="91">
        <f>IF('貼り付けシート（日射量等）'!J3884&lt;0,RADIANS(360+('貼り付けシート（日射量等）'!J3884)),RADIANS('貼り付けシート（日射量等）'!J3884))</f>
        <v>1.9460421159736774</v>
      </c>
    </row>
    <row r="3888" spans="1:9">
      <c r="A3888" s="20">
        <v>41801</v>
      </c>
      <c r="B3888" s="35" t="s">
        <v>378</v>
      </c>
      <c r="C3888" s="90">
        <f t="shared" si="180"/>
        <v>8.0820525866079524</v>
      </c>
      <c r="D3888" s="90">
        <f t="shared" si="181"/>
        <v>-2.4323468615544286</v>
      </c>
      <c r="E3888" s="90">
        <f t="shared" si="182"/>
        <v>8.0820525866079524</v>
      </c>
      <c r="F3888" s="50">
        <f>'貼り付けシート（日射量等）'!G3885/3.6*10^3</f>
        <v>13.888888888888889</v>
      </c>
      <c r="G3888" s="50">
        <f>'貼り付けシート（日射量等）'!H3885/3.6*10^3</f>
        <v>8.3333333333333339</v>
      </c>
      <c r="H3888" s="91">
        <f>RADIANS('貼り付けシート（日射量等）'!I3885)</f>
        <v>0</v>
      </c>
      <c r="I3888" s="91">
        <f>IF('貼り付けシート（日射量等）'!J3885&lt;0,RADIANS(360+('貼り付けシート（日射量等）'!J3885)),RADIANS('貼り付けシート（日射量等）'!J3885))</f>
        <v>2.1083577364091499</v>
      </c>
    </row>
    <row r="3889" spans="1:9">
      <c r="A3889" s="20">
        <v>41801</v>
      </c>
      <c r="B3889" s="35" t="s">
        <v>379</v>
      </c>
      <c r="C3889" s="90">
        <f t="shared" si="180"/>
        <v>0</v>
      </c>
      <c r="D3889" s="90">
        <f t="shared" si="181"/>
        <v>0</v>
      </c>
      <c r="E3889" s="90">
        <f t="shared" si="182"/>
        <v>0</v>
      </c>
      <c r="F3889" s="50">
        <f>'貼り付けシート（日射量等）'!G3886/3.6*10^3</f>
        <v>0</v>
      </c>
      <c r="G3889" s="50">
        <f>'貼り付けシート（日射量等）'!H3886/3.6*10^3</f>
        <v>0</v>
      </c>
      <c r="H3889" s="91">
        <f>RADIANS('貼り付けシート（日射量等）'!I3886)</f>
        <v>0</v>
      </c>
      <c r="I3889" s="91">
        <f>IF('貼り付けシート（日射量等）'!J3886&lt;0,RADIANS(360+('貼り付けシート（日射量等）'!J3886)),RADIANS('貼り付けシート（日射量等）'!J3886))</f>
        <v>0</v>
      </c>
    </row>
    <row r="3890" spans="1:9">
      <c r="A3890" s="20">
        <v>41801</v>
      </c>
      <c r="B3890" s="35" t="s">
        <v>380</v>
      </c>
      <c r="C3890" s="90">
        <f t="shared" si="180"/>
        <v>0</v>
      </c>
      <c r="D3890" s="90">
        <f t="shared" si="181"/>
        <v>0</v>
      </c>
      <c r="E3890" s="90">
        <f t="shared" si="182"/>
        <v>0</v>
      </c>
      <c r="F3890" s="50">
        <f>'貼り付けシート（日射量等）'!G3887/3.6*10^3</f>
        <v>0</v>
      </c>
      <c r="G3890" s="50">
        <f>'貼り付けシート（日射量等）'!H3887/3.6*10^3</f>
        <v>0</v>
      </c>
      <c r="H3890" s="91">
        <f>RADIANS('貼り付けシート（日射量等）'!I3887)</f>
        <v>0</v>
      </c>
      <c r="I3890" s="91">
        <f>IF('貼り付けシート（日射量等）'!J3887&lt;0,RADIANS(360+('貼り付けシート（日射量等）'!J3887)),RADIANS('貼り付けシート（日射量等）'!J3887))</f>
        <v>0</v>
      </c>
    </row>
    <row r="3891" spans="1:9">
      <c r="A3891" s="20">
        <v>41801</v>
      </c>
      <c r="B3891" s="35" t="s">
        <v>381</v>
      </c>
      <c r="C3891" s="90">
        <f t="shared" si="180"/>
        <v>0</v>
      </c>
      <c r="D3891" s="90">
        <f t="shared" si="181"/>
        <v>0</v>
      </c>
      <c r="E3891" s="90">
        <f t="shared" si="182"/>
        <v>0</v>
      </c>
      <c r="F3891" s="50">
        <f>'貼り付けシート（日射量等）'!G3888/3.6*10^3</f>
        <v>0</v>
      </c>
      <c r="G3891" s="50">
        <f>'貼り付けシート（日射量等）'!H3888/3.6*10^3</f>
        <v>0</v>
      </c>
      <c r="H3891" s="91">
        <f>RADIANS('貼り付けシート（日射量等）'!I3888)</f>
        <v>0</v>
      </c>
      <c r="I3891" s="91">
        <f>IF('貼り付けシート（日射量等）'!J3888&lt;0,RADIANS(360+('貼り付けシート（日射量等）'!J3888)),RADIANS('貼り付けシート（日射量等）'!J3888))</f>
        <v>0</v>
      </c>
    </row>
    <row r="3892" spans="1:9">
      <c r="A3892" s="20">
        <v>41801</v>
      </c>
      <c r="B3892" s="35" t="s">
        <v>382</v>
      </c>
      <c r="C3892" s="90">
        <f t="shared" si="180"/>
        <v>0</v>
      </c>
      <c r="D3892" s="90">
        <f t="shared" si="181"/>
        <v>0</v>
      </c>
      <c r="E3892" s="90">
        <f t="shared" si="182"/>
        <v>0</v>
      </c>
      <c r="F3892" s="50">
        <f>'貼り付けシート（日射量等）'!G3889/3.6*10^3</f>
        <v>0</v>
      </c>
      <c r="G3892" s="50">
        <f>'貼り付けシート（日射量等）'!H3889/3.6*10^3</f>
        <v>0</v>
      </c>
      <c r="H3892" s="91">
        <f>RADIANS('貼り付けシート（日射量等）'!I3889)</f>
        <v>0</v>
      </c>
      <c r="I3892" s="91">
        <f>IF('貼り付けシート（日射量等）'!J3889&lt;0,RADIANS(360+('貼り付けシート（日射量等）'!J3889)),RADIANS('貼り付けシート（日射量等）'!J3889))</f>
        <v>0</v>
      </c>
    </row>
    <row r="3893" spans="1:9">
      <c r="A3893" s="20">
        <v>41801</v>
      </c>
      <c r="B3893" s="35" t="s">
        <v>383</v>
      </c>
      <c r="C3893" s="90">
        <f t="shared" si="180"/>
        <v>0</v>
      </c>
      <c r="D3893" s="90">
        <f t="shared" si="181"/>
        <v>0</v>
      </c>
      <c r="E3893" s="90">
        <f t="shared" si="182"/>
        <v>0</v>
      </c>
      <c r="F3893" s="50">
        <f>'貼り付けシート（日射量等）'!G3890/3.6*10^3</f>
        <v>0</v>
      </c>
      <c r="G3893" s="50">
        <f>'貼り付けシート（日射量等）'!H3890/3.6*10^3</f>
        <v>0</v>
      </c>
      <c r="H3893" s="91">
        <f>RADIANS('貼り付けシート（日射量等）'!I3890)</f>
        <v>0</v>
      </c>
      <c r="I3893" s="91">
        <f>IF('貼り付けシート（日射量等）'!J3890&lt;0,RADIANS(360+('貼り付けシート（日射量等）'!J3890)),RADIANS('貼り付けシート（日射量等）'!J3890))</f>
        <v>0</v>
      </c>
    </row>
    <row r="3894" spans="1:9">
      <c r="A3894" s="20">
        <v>41802</v>
      </c>
      <c r="B3894" s="35" t="s">
        <v>360</v>
      </c>
      <c r="C3894" s="90">
        <f t="shared" si="180"/>
        <v>0</v>
      </c>
      <c r="D3894" s="90">
        <f t="shared" si="181"/>
        <v>0</v>
      </c>
      <c r="E3894" s="90">
        <f t="shared" si="182"/>
        <v>0</v>
      </c>
      <c r="F3894" s="50">
        <f>'貼り付けシート（日射量等）'!G3891/3.6*10^3</f>
        <v>0</v>
      </c>
      <c r="G3894" s="50">
        <f>'貼り付けシート（日射量等）'!H3891/3.6*10^3</f>
        <v>0</v>
      </c>
      <c r="H3894" s="91">
        <f>RADIANS('貼り付けシート（日射量等）'!I3891)</f>
        <v>0</v>
      </c>
      <c r="I3894" s="91">
        <f>IF('貼り付けシート（日射量等）'!J3891&lt;0,RADIANS(360+('貼り付けシート（日射量等）'!J3891)),RADIANS('貼り付けシート（日射量等）'!J3891))</f>
        <v>0</v>
      </c>
    </row>
    <row r="3895" spans="1:9">
      <c r="A3895" s="20">
        <v>41802</v>
      </c>
      <c r="B3895" s="35" t="s">
        <v>361</v>
      </c>
      <c r="C3895" s="90">
        <f t="shared" si="180"/>
        <v>0</v>
      </c>
      <c r="D3895" s="90">
        <f t="shared" si="181"/>
        <v>0</v>
      </c>
      <c r="E3895" s="90">
        <f t="shared" si="182"/>
        <v>0</v>
      </c>
      <c r="F3895" s="50">
        <f>'貼り付けシート（日射量等）'!G3892/3.6*10^3</f>
        <v>0</v>
      </c>
      <c r="G3895" s="50">
        <f>'貼り付けシート（日射量等）'!H3892/3.6*10^3</f>
        <v>0</v>
      </c>
      <c r="H3895" s="91">
        <f>RADIANS('貼り付けシート（日射量等）'!I3892)</f>
        <v>0</v>
      </c>
      <c r="I3895" s="91">
        <f>IF('貼り付けシート（日射量等）'!J3892&lt;0,RADIANS(360+('貼り付けシート（日射量等）'!J3892)),RADIANS('貼り付けシート（日射量等）'!J3892))</f>
        <v>0</v>
      </c>
    </row>
    <row r="3896" spans="1:9">
      <c r="A3896" s="20">
        <v>41802</v>
      </c>
      <c r="B3896" s="35" t="s">
        <v>362</v>
      </c>
      <c r="C3896" s="90">
        <f t="shared" si="180"/>
        <v>0</v>
      </c>
      <c r="D3896" s="90">
        <f t="shared" si="181"/>
        <v>0</v>
      </c>
      <c r="E3896" s="90">
        <f t="shared" si="182"/>
        <v>0</v>
      </c>
      <c r="F3896" s="50">
        <f>'貼り付けシート（日射量等）'!G3893/3.6*10^3</f>
        <v>0</v>
      </c>
      <c r="G3896" s="50">
        <f>'貼り付けシート（日射量等）'!H3893/3.6*10^3</f>
        <v>0</v>
      </c>
      <c r="H3896" s="91">
        <f>RADIANS('貼り付けシート（日射量等）'!I3893)</f>
        <v>0</v>
      </c>
      <c r="I3896" s="91">
        <f>IF('貼り付けシート（日射量等）'!J3893&lt;0,RADIANS(360+('貼り付けシート（日射量等）'!J3893)),RADIANS('貼り付けシート（日射量等）'!J3893))</f>
        <v>0</v>
      </c>
    </row>
    <row r="3897" spans="1:9">
      <c r="A3897" s="20">
        <v>41802</v>
      </c>
      <c r="B3897" s="35" t="s">
        <v>363</v>
      </c>
      <c r="C3897" s="90">
        <f t="shared" si="180"/>
        <v>2.6940175288693173</v>
      </c>
      <c r="D3897" s="90">
        <f t="shared" si="181"/>
        <v>0</v>
      </c>
      <c r="E3897" s="90">
        <f t="shared" si="182"/>
        <v>2.6940175288693173</v>
      </c>
      <c r="F3897" s="50">
        <f>'貼り付けシート（日射量等）'!G3894/3.6*10^3</f>
        <v>0</v>
      </c>
      <c r="G3897" s="50">
        <f>'貼り付けシート（日射量等）'!H3894/3.6*10^3</f>
        <v>2.7777777777777777</v>
      </c>
      <c r="H3897" s="91">
        <f>RADIANS('貼り付けシート（日射量等）'!I3894)</f>
        <v>0</v>
      </c>
      <c r="I3897" s="91">
        <f>IF('貼り付けシート（日射量等）'!J3894&lt;0,RADIANS(360+('貼り付けシート（日射量等）'!J3894)),RADIANS('貼り付けシート（日射量等）'!J3894))</f>
        <v>0</v>
      </c>
    </row>
    <row r="3898" spans="1:9">
      <c r="A3898" s="20">
        <v>41802</v>
      </c>
      <c r="B3898" s="35" t="s">
        <v>364</v>
      </c>
      <c r="C3898" s="90">
        <f t="shared" si="180"/>
        <v>37.716245404170444</v>
      </c>
      <c r="D3898" s="90">
        <f t="shared" si="181"/>
        <v>-7.7215510964780201E-2</v>
      </c>
      <c r="E3898" s="90">
        <f t="shared" si="182"/>
        <v>37.716245404170444</v>
      </c>
      <c r="F3898" s="50">
        <f>'貼り付けシート（日射量等）'!G3895/3.6*10^3</f>
        <v>80.555555555555543</v>
      </c>
      <c r="G3898" s="50">
        <f>'貼り付けシート（日射量等）'!H3895/3.6*10^3</f>
        <v>38.888888888888893</v>
      </c>
      <c r="H3898" s="91">
        <f>RADIANS('貼り付けシート（日射量等）'!I3895)</f>
        <v>0.143116998663535</v>
      </c>
      <c r="I3898" s="91">
        <f>IF('貼り付けシート（日射量等）'!J3895&lt;0,RADIANS(360+('貼り付けシート（日射量等）'!J3895)),RADIANS('貼り付けシート（日射量等）'!J3895))</f>
        <v>4.302236606166022</v>
      </c>
    </row>
    <row r="3899" spans="1:9">
      <c r="A3899" s="20">
        <v>41802</v>
      </c>
      <c r="B3899" s="35" t="s">
        <v>365</v>
      </c>
      <c r="C3899" s="90">
        <f t="shared" si="180"/>
        <v>159.37566318176596</v>
      </c>
      <c r="D3899" s="90">
        <f t="shared" si="181"/>
        <v>51.614962026993275</v>
      </c>
      <c r="E3899" s="90">
        <f t="shared" si="182"/>
        <v>107.76070115477269</v>
      </c>
      <c r="F3899" s="50">
        <f>'貼り付けシート（日射量等）'!G3896/3.6*10^3</f>
        <v>230.55555555555554</v>
      </c>
      <c r="G3899" s="50">
        <f>'貼り付けシート（日射量等）'!H3896/3.6*10^3</f>
        <v>111.11111111111111</v>
      </c>
      <c r="H3899" s="91">
        <f>RADIANS('貼り付けシート（日射量等）'!I3896)</f>
        <v>0.33161255787892263</v>
      </c>
      <c r="I3899" s="91">
        <f>IF('貼り付けシート（日射量等）'!J3896&lt;0,RADIANS(360+('貼り付けシート（日射量等）'!J3896)),RADIANS('貼り付けシート（日射量等）'!J3896))</f>
        <v>4.4558255803415232</v>
      </c>
    </row>
    <row r="3900" spans="1:9">
      <c r="A3900" s="20">
        <v>41802</v>
      </c>
      <c r="B3900" s="35" t="s">
        <v>366</v>
      </c>
      <c r="C3900" s="90">
        <f t="shared" si="180"/>
        <v>392.49796530328427</v>
      </c>
      <c r="D3900" s="90">
        <f t="shared" si="181"/>
        <v>284.7372641485116</v>
      </c>
      <c r="E3900" s="90">
        <f t="shared" si="182"/>
        <v>107.76070115477269</v>
      </c>
      <c r="F3900" s="50">
        <f>'貼り付けシート（日射量等）'!G3897/3.6*10^3</f>
        <v>641.66666666666674</v>
      </c>
      <c r="G3900" s="50">
        <f>'貼り付けシート（日射量等）'!H3897/3.6*10^3</f>
        <v>111.11111111111111</v>
      </c>
      <c r="H3900" s="91">
        <f>RADIANS('貼り付けシート（日射量等）'!I3897)</f>
        <v>0.52883476335428181</v>
      </c>
      <c r="I3900" s="91">
        <f>IF('貼り付けシート（日射量等）'!J3897&lt;0,RADIANS(360+('貼り付けシート（日射量等）'!J3897)),RADIANS('貼り付けシート（日射量等）'!J3897))</f>
        <v>4.6094145545170244</v>
      </c>
    </row>
    <row r="3901" spans="1:9">
      <c r="A3901" s="20">
        <v>41802</v>
      </c>
      <c r="B3901" s="35" t="s">
        <v>367</v>
      </c>
      <c r="C3901" s="90">
        <f t="shared" si="180"/>
        <v>577.33782995156037</v>
      </c>
      <c r="D3901" s="90">
        <f t="shared" si="181"/>
        <v>434.55490092148654</v>
      </c>
      <c r="E3901" s="90">
        <f t="shared" si="182"/>
        <v>142.78292903007383</v>
      </c>
      <c r="F3901" s="50">
        <f>'貼り付けシート（日射量等）'!G3898/3.6*10^3</f>
        <v>677.77777777777771</v>
      </c>
      <c r="G3901" s="50">
        <f>'貼り付けシート（日射量等）'!H3898/3.6*10^3</f>
        <v>147.22222222222223</v>
      </c>
      <c r="H3901" s="91">
        <f>RADIANS('貼り付けシート（日射量等）'!I3898)</f>
        <v>0.72780229808163543</v>
      </c>
      <c r="I3901" s="91">
        <f>IF('貼り付けシート（日射量等）'!J3898&lt;0,RADIANS(360+('貼り付けシート（日射量等）'!J3898)),RADIANS('貼り付けシート（日射量等）'!J3898))</f>
        <v>4.7752208334564861</v>
      </c>
    </row>
    <row r="3902" spans="1:9">
      <c r="A3902" s="20">
        <v>41802</v>
      </c>
      <c r="B3902" s="35" t="s">
        <v>368</v>
      </c>
      <c r="C3902" s="90">
        <f t="shared" si="180"/>
        <v>737.78850980487471</v>
      </c>
      <c r="D3902" s="90">
        <f t="shared" si="181"/>
        <v>568.06540548610769</v>
      </c>
      <c r="E3902" s="90">
        <f t="shared" si="182"/>
        <v>169.72310431876699</v>
      </c>
      <c r="F3902" s="50">
        <f>'貼り付けシート（日射量等）'!G3899/3.6*10^3</f>
        <v>705.55555555555566</v>
      </c>
      <c r="G3902" s="50">
        <f>'貼り付けシート（日射量等）'!H3899/3.6*10^3</f>
        <v>175</v>
      </c>
      <c r="H3902" s="91">
        <f>RADIANS('貼り付けシート（日射量等）'!I3899)</f>
        <v>0.92502450355699462</v>
      </c>
      <c r="I3902" s="91">
        <f>IF('貼り付けシート（日射量等）'!J3899&lt;0,RADIANS(360+('貼り付けシート（日射量等）'!J3899)),RADIANS('貼り付けシート（日射量等）'!J3899))</f>
        <v>4.9811696851918157</v>
      </c>
    </row>
    <row r="3903" spans="1:9">
      <c r="A3903" s="20">
        <v>41802</v>
      </c>
      <c r="B3903" s="35" t="s">
        <v>369</v>
      </c>
      <c r="C3903" s="90">
        <f t="shared" si="180"/>
        <v>850.87333405437221</v>
      </c>
      <c r="D3903" s="90">
        <f t="shared" si="181"/>
        <v>651.5160369180428</v>
      </c>
      <c r="E3903" s="90">
        <f t="shared" si="182"/>
        <v>199.35729713632946</v>
      </c>
      <c r="F3903" s="50">
        <f>'貼り付けシート（日射量等）'!G3900/3.6*10^3</f>
        <v>705.55555555555566</v>
      </c>
      <c r="G3903" s="50">
        <f>'貼り付けシート（日射量等）'!H3900/3.6*10^3</f>
        <v>205.55555555555554</v>
      </c>
      <c r="H3903" s="91">
        <f>RADIANS('貼り付けシート（日射量等）'!I3900)</f>
        <v>1.1082840750163994</v>
      </c>
      <c r="I3903" s="91">
        <f>IF('貼り付けシート（日射量等）'!J3900&lt;0,RADIANS(360+('貼り付けシート（日射量等）'!J3900)),RADIANS('貼り付けシート（日射量等）'!J3900))</f>
        <v>5.2831116457868355</v>
      </c>
    </row>
    <row r="3904" spans="1:9">
      <c r="A3904" s="20">
        <v>41802</v>
      </c>
      <c r="B3904" s="35" t="s">
        <v>370</v>
      </c>
      <c r="C3904" s="90">
        <f t="shared" si="180"/>
        <v>909.7332579308686</v>
      </c>
      <c r="D3904" s="90">
        <f t="shared" si="181"/>
        <v>694.21185562132325</v>
      </c>
      <c r="E3904" s="90">
        <f t="shared" si="182"/>
        <v>215.52140230954538</v>
      </c>
      <c r="F3904" s="50">
        <f>'貼り付けシート（日射量等）'!G3901/3.6*10^3</f>
        <v>702.77777777777771</v>
      </c>
      <c r="G3904" s="50">
        <f>'貼り付けシート（日射量等）'!H3901/3.6*10^3</f>
        <v>222.22222222222223</v>
      </c>
      <c r="H3904" s="91">
        <f>RADIANS('貼り付けシート（日射量等）'!I3901)</f>
        <v>1.2461650859239515</v>
      </c>
      <c r="I3904" s="91">
        <f>IF('貼り付けシート（日射量等）'!J3901&lt;0,RADIANS(360+('貼り付けシート（日射量等）'!J3901)),RADIANS('貼り付けシート（日射量等）'!J3901))</f>
        <v>5.8119464091411173</v>
      </c>
    </row>
    <row r="3905" spans="1:9">
      <c r="A3905" s="20">
        <v>41802</v>
      </c>
      <c r="B3905" s="35" t="s">
        <v>371</v>
      </c>
      <c r="C3905" s="90">
        <f t="shared" si="180"/>
        <v>862.76770593544973</v>
      </c>
      <c r="D3905" s="90">
        <f t="shared" si="181"/>
        <v>582.58988293304071</v>
      </c>
      <c r="E3905" s="90">
        <f t="shared" si="182"/>
        <v>280.17782300240901</v>
      </c>
      <c r="F3905" s="50">
        <f>'貼り付けシート（日射量等）'!G3902/3.6*10^3</f>
        <v>586.11111111111097</v>
      </c>
      <c r="G3905" s="50">
        <f>'貼り付けシート（日射量等）'!H3902/3.6*10^3</f>
        <v>288.88888888888891</v>
      </c>
      <c r="H3905" s="91">
        <f>RADIANS('貼り付けシート（日射量等）'!I3902)</f>
        <v>1.2618730491919001</v>
      </c>
      <c r="I3905" s="91">
        <f>IF('貼り付けシート（日射量等）'!J3902&lt;0,RADIANS(360+('貼り付けシート（日射量等）'!J3902)),RADIANS('貼り付けシート（日射量等）'!J3902))</f>
        <v>0.31764992386296798</v>
      </c>
    </row>
    <row r="3906" spans="1:9">
      <c r="A3906" s="20">
        <v>41802</v>
      </c>
      <c r="B3906" s="35" t="s">
        <v>372</v>
      </c>
      <c r="C3906" s="90">
        <f t="shared" si="180"/>
        <v>718.78937830082191</v>
      </c>
      <c r="D3906" s="90">
        <f t="shared" si="181"/>
        <v>376.64915213441856</v>
      </c>
      <c r="E3906" s="90">
        <f t="shared" si="182"/>
        <v>342.14022616640335</v>
      </c>
      <c r="F3906" s="50">
        <f>'貼り付けシート（日射量等）'!G3903/3.6*10^3</f>
        <v>399.99999999999994</v>
      </c>
      <c r="G3906" s="50">
        <f>'貼り付けシート（日射量等）'!H3903/3.6*10^3</f>
        <v>352.77777777777783</v>
      </c>
      <c r="H3906" s="91">
        <f>RADIANS('貼り付けシート（日射量等）'!I3903)</f>
        <v>1.1431906600562858</v>
      </c>
      <c r="I3906" s="91">
        <f>IF('貼り付けシート（日射量等）'!J3903&lt;0,RADIANS(360+('貼り付けシート（日射量等）'!J3903)),RADIANS('貼り付けシート（日射量等）'!J3903))</f>
        <v>0.91455252804502862</v>
      </c>
    </row>
    <row r="3907" spans="1:9">
      <c r="A3907" s="20">
        <v>41802</v>
      </c>
      <c r="B3907" s="35" t="s">
        <v>373</v>
      </c>
      <c r="C3907" s="90">
        <f t="shared" si="180"/>
        <v>503.33678530802376</v>
      </c>
      <c r="D3907" s="90">
        <f t="shared" si="181"/>
        <v>169.27861172822838</v>
      </c>
      <c r="E3907" s="90">
        <f t="shared" si="182"/>
        <v>334.05817357979538</v>
      </c>
      <c r="F3907" s="50">
        <f>'貼り付けシート（日射量等）'!G3904/3.6*10^3</f>
        <v>202.77777777777777</v>
      </c>
      <c r="G3907" s="50">
        <f>'貼り付けシート（日射量等）'!H3904/3.6*10^3</f>
        <v>344.44444444444446</v>
      </c>
      <c r="H3907" s="91">
        <f>RADIANS('貼り付けシート（日射量等）'!I3904)</f>
        <v>0.96691240560485858</v>
      </c>
      <c r="I3907" s="91">
        <f>IF('貼り付けシート（日射量等）'!J3904&lt;0,RADIANS(360+('貼り付けシート（日射量等）'!J3904)),RADIANS('貼り付けシート（日射量等）'!J3904))</f>
        <v>1.2496557444279399</v>
      </c>
    </row>
    <row r="3908" spans="1:9">
      <c r="A3908" s="20">
        <v>41802</v>
      </c>
      <c r="B3908" s="35" t="s">
        <v>374</v>
      </c>
      <c r="C3908" s="90">
        <f t="shared" si="180"/>
        <v>543.32277750863489</v>
      </c>
      <c r="D3908" s="90">
        <f t="shared" si="181"/>
        <v>322.41334014135094</v>
      </c>
      <c r="E3908" s="90">
        <f t="shared" si="182"/>
        <v>220.90943736728397</v>
      </c>
      <c r="F3908" s="50">
        <f>'貼り付けシート（日射量等）'!G3905/3.6*10^3</f>
        <v>475</v>
      </c>
      <c r="G3908" s="50">
        <f>'貼り付けシート（日射量等）'!H3905/3.6*10^3</f>
        <v>227.77777777777774</v>
      </c>
      <c r="H3908" s="91">
        <f>RADIANS('貼り付けシート（日射量等）'!I3905)</f>
        <v>0.7696902001294994</v>
      </c>
      <c r="I3908" s="91">
        <f>IF('貼り付けシート（日射量等）'!J3905&lt;0,RADIANS(360+('貼り付けシート（日射量等）'!J3905)),RADIANS('貼り付けシート（日射量等）'!J3905))</f>
        <v>1.4695672301792255</v>
      </c>
    </row>
    <row r="3909" spans="1:9">
      <c r="A3909" s="20">
        <v>41802</v>
      </c>
      <c r="B3909" s="35" t="s">
        <v>375</v>
      </c>
      <c r="C3909" s="90">
        <f t="shared" si="180"/>
        <v>254.93191113552251</v>
      </c>
      <c r="D3909" s="90">
        <f t="shared" si="181"/>
        <v>63.656666585800991</v>
      </c>
      <c r="E3909" s="90">
        <f t="shared" si="182"/>
        <v>191.27524454972152</v>
      </c>
      <c r="F3909" s="50">
        <f>'貼り付けシート（日射量等）'!G3906/3.6*10^3</f>
        <v>130.55555555555554</v>
      </c>
      <c r="G3909" s="50">
        <f>'貼り付けシート（日射量等）'!H3906/3.6*10^3</f>
        <v>197.22222222222223</v>
      </c>
      <c r="H3909" s="91">
        <f>RADIANS('貼り付けシート（日射量等）'!I3906)</f>
        <v>0.57072266540214578</v>
      </c>
      <c r="I3909" s="91">
        <f>IF('貼り付けシート（日射量等）'!J3906&lt;0,RADIANS(360+('貼り付けシート（日射量等）'!J3906)),RADIANS('貼り付けシート（日射量等）'!J3906))</f>
        <v>1.6406094968746698</v>
      </c>
    </row>
    <row r="3910" spans="1:9">
      <c r="A3910" s="20">
        <v>41802</v>
      </c>
      <c r="B3910" s="35" t="s">
        <v>376</v>
      </c>
      <c r="C3910" s="90">
        <f t="shared" si="180"/>
        <v>124.73439466215277</v>
      </c>
      <c r="D3910" s="90">
        <f t="shared" si="181"/>
        <v>19.66771103624939</v>
      </c>
      <c r="E3910" s="90">
        <f t="shared" si="182"/>
        <v>105.06668362590338</v>
      </c>
      <c r="F3910" s="50">
        <f>'貼り付けシート（日射量等）'!G3907/3.6*10^3</f>
        <v>72.222222222222229</v>
      </c>
      <c r="G3910" s="50">
        <f>'貼り付けシート（日射量等）'!H3907/3.6*10^3</f>
        <v>108.33333333333334</v>
      </c>
      <c r="H3910" s="91">
        <f>RADIANS('貼り付けシート（日射量等）'!I3907)</f>
        <v>0.37350045992678649</v>
      </c>
      <c r="I3910" s="91">
        <f>IF('貼り付けシート（日射量等）'!J3907&lt;0,RADIANS(360+('貼り付けシート（日射量等）'!J3907)),RADIANS('貼り付けシート（日射量等）'!J3907))</f>
        <v>1.7941984710501708</v>
      </c>
    </row>
    <row r="3911" spans="1:9">
      <c r="A3911" s="20">
        <v>41802</v>
      </c>
      <c r="B3911" s="35" t="s">
        <v>377</v>
      </c>
      <c r="C3911" s="90">
        <f t="shared" ref="C3911:C3974" si="183">IF(D3911&lt;0,E3911,D3911+E3911)</f>
        <v>51.926936546821388</v>
      </c>
      <c r="D3911" s="90">
        <f t="shared" ref="D3911:D3974" si="184">F3911*(SIN(H3911)*COS($O$5)+COS(H3911)*SIN($O$5)*COS($O$4-I3911))</f>
        <v>3.4346210271736846</v>
      </c>
      <c r="E3911" s="90">
        <f t="shared" ref="E3911:E3974" si="185">G3911*(1+COS($O$5))/2</f>
        <v>48.492315519647704</v>
      </c>
      <c r="F3911" s="50">
        <f>'貼り付けシート（日射量等）'!G3908/3.6*10^3</f>
        <v>75</v>
      </c>
      <c r="G3911" s="50">
        <f>'貼り付けシート（日射量等）'!H3908/3.6*10^3</f>
        <v>49.999999999999993</v>
      </c>
      <c r="H3911" s="91">
        <f>RADIANS('貼り付けシート（日射量等）'!I3908)</f>
        <v>0.18151424220741028</v>
      </c>
      <c r="I3911" s="91">
        <f>IF('貼り付けシート（日射量等）'!J3908&lt;0,RADIANS(360+('貼り付けシート（日射量等）'!J3908)),RADIANS('貼り付けシート（日射量等）'!J3908))</f>
        <v>1.9477874452256716</v>
      </c>
    </row>
    <row r="3912" spans="1:9">
      <c r="A3912" s="20">
        <v>41802</v>
      </c>
      <c r="B3912" s="35" t="s">
        <v>378</v>
      </c>
      <c r="C3912" s="90">
        <f t="shared" si="183"/>
        <v>8.0820525866079524</v>
      </c>
      <c r="D3912" s="90">
        <f t="shared" si="184"/>
        <v>-2.4095643765142025</v>
      </c>
      <c r="E3912" s="90">
        <f t="shared" si="185"/>
        <v>8.0820525866079524</v>
      </c>
      <c r="F3912" s="50">
        <f>'貼り付けシート（日射量等）'!G3909/3.6*10^3</f>
        <v>13.888888888888889</v>
      </c>
      <c r="G3912" s="50">
        <f>'貼り付けシート（日射量等）'!H3909/3.6*10^3</f>
        <v>8.3333333333333339</v>
      </c>
      <c r="H3912" s="91">
        <f>RADIANS('貼り付けシート（日射量等）'!I3909)</f>
        <v>1.7453292519943296E-3</v>
      </c>
      <c r="I3912" s="91">
        <f>IF('貼り付けシート（日射量等）'!J3909&lt;0,RADIANS(360+('貼り付けシート（日射量等）'!J3909)),RADIANS('貼り付けシート（日射量等）'!J3909))</f>
        <v>2.1083577364091499</v>
      </c>
    </row>
    <row r="3913" spans="1:9">
      <c r="A3913" s="20">
        <v>41802</v>
      </c>
      <c r="B3913" s="35" t="s">
        <v>379</v>
      </c>
      <c r="C3913" s="90">
        <f t="shared" si="183"/>
        <v>0</v>
      </c>
      <c r="D3913" s="90">
        <f t="shared" si="184"/>
        <v>0</v>
      </c>
      <c r="E3913" s="90">
        <f t="shared" si="185"/>
        <v>0</v>
      </c>
      <c r="F3913" s="50">
        <f>'貼り付けシート（日射量等）'!G3910/3.6*10^3</f>
        <v>0</v>
      </c>
      <c r="G3913" s="50">
        <f>'貼り付けシート（日射量等）'!H3910/3.6*10^3</f>
        <v>0</v>
      </c>
      <c r="H3913" s="91">
        <f>RADIANS('貼り付けシート（日射量等）'!I3910)</f>
        <v>0</v>
      </c>
      <c r="I3913" s="91">
        <f>IF('貼り付けシート（日射量等）'!J3910&lt;0,RADIANS(360+('貼り付けシート（日射量等）'!J3910)),RADIANS('貼り付けシート（日射量等）'!J3910))</f>
        <v>0</v>
      </c>
    </row>
    <row r="3914" spans="1:9">
      <c r="A3914" s="20">
        <v>41802</v>
      </c>
      <c r="B3914" s="35" t="s">
        <v>380</v>
      </c>
      <c r="C3914" s="90">
        <f t="shared" si="183"/>
        <v>0</v>
      </c>
      <c r="D3914" s="90">
        <f t="shared" si="184"/>
        <v>0</v>
      </c>
      <c r="E3914" s="90">
        <f t="shared" si="185"/>
        <v>0</v>
      </c>
      <c r="F3914" s="50">
        <f>'貼り付けシート（日射量等）'!G3911/3.6*10^3</f>
        <v>0</v>
      </c>
      <c r="G3914" s="50">
        <f>'貼り付けシート（日射量等）'!H3911/3.6*10^3</f>
        <v>0</v>
      </c>
      <c r="H3914" s="91">
        <f>RADIANS('貼り付けシート（日射量等）'!I3911)</f>
        <v>0</v>
      </c>
      <c r="I3914" s="91">
        <f>IF('貼り付けシート（日射量等）'!J3911&lt;0,RADIANS(360+('貼り付けシート（日射量等）'!J3911)),RADIANS('貼り付けシート（日射量等）'!J3911))</f>
        <v>0</v>
      </c>
    </row>
    <row r="3915" spans="1:9">
      <c r="A3915" s="20">
        <v>41802</v>
      </c>
      <c r="B3915" s="35" t="s">
        <v>381</v>
      </c>
      <c r="C3915" s="90">
        <f t="shared" si="183"/>
        <v>0</v>
      </c>
      <c r="D3915" s="90">
        <f t="shared" si="184"/>
        <v>0</v>
      </c>
      <c r="E3915" s="90">
        <f t="shared" si="185"/>
        <v>0</v>
      </c>
      <c r="F3915" s="50">
        <f>'貼り付けシート（日射量等）'!G3912/3.6*10^3</f>
        <v>0</v>
      </c>
      <c r="G3915" s="50">
        <f>'貼り付けシート（日射量等）'!H3912/3.6*10^3</f>
        <v>0</v>
      </c>
      <c r="H3915" s="91">
        <f>RADIANS('貼り付けシート（日射量等）'!I3912)</f>
        <v>0</v>
      </c>
      <c r="I3915" s="91">
        <f>IF('貼り付けシート（日射量等）'!J3912&lt;0,RADIANS(360+('貼り付けシート（日射量等）'!J3912)),RADIANS('貼り付けシート（日射量等）'!J3912))</f>
        <v>0</v>
      </c>
    </row>
    <row r="3916" spans="1:9">
      <c r="A3916" s="20">
        <v>41802</v>
      </c>
      <c r="B3916" s="35" t="s">
        <v>382</v>
      </c>
      <c r="C3916" s="90">
        <f t="shared" si="183"/>
        <v>0</v>
      </c>
      <c r="D3916" s="90">
        <f t="shared" si="184"/>
        <v>0</v>
      </c>
      <c r="E3916" s="90">
        <f t="shared" si="185"/>
        <v>0</v>
      </c>
      <c r="F3916" s="50">
        <f>'貼り付けシート（日射量等）'!G3913/3.6*10^3</f>
        <v>0</v>
      </c>
      <c r="G3916" s="50">
        <f>'貼り付けシート（日射量等）'!H3913/3.6*10^3</f>
        <v>0</v>
      </c>
      <c r="H3916" s="91">
        <f>RADIANS('貼り付けシート（日射量等）'!I3913)</f>
        <v>0</v>
      </c>
      <c r="I3916" s="91">
        <f>IF('貼り付けシート（日射量等）'!J3913&lt;0,RADIANS(360+('貼り付けシート（日射量等）'!J3913)),RADIANS('貼り付けシート（日射量等）'!J3913))</f>
        <v>0</v>
      </c>
    </row>
    <row r="3917" spans="1:9">
      <c r="A3917" s="20">
        <v>41802</v>
      </c>
      <c r="B3917" s="35" t="s">
        <v>383</v>
      </c>
      <c r="C3917" s="90">
        <f t="shared" si="183"/>
        <v>0</v>
      </c>
      <c r="D3917" s="90">
        <f t="shared" si="184"/>
        <v>0</v>
      </c>
      <c r="E3917" s="90">
        <f t="shared" si="185"/>
        <v>0</v>
      </c>
      <c r="F3917" s="50">
        <f>'貼り付けシート（日射量等）'!G3914/3.6*10^3</f>
        <v>0</v>
      </c>
      <c r="G3917" s="50">
        <f>'貼り付けシート（日射量等）'!H3914/3.6*10^3</f>
        <v>0</v>
      </c>
      <c r="H3917" s="91">
        <f>RADIANS('貼り付けシート（日射量等）'!I3914)</f>
        <v>0</v>
      </c>
      <c r="I3917" s="91">
        <f>IF('貼り付けシート（日射量等）'!J3914&lt;0,RADIANS(360+('貼り付けシート（日射量等）'!J3914)),RADIANS('貼り付けシート（日射量等）'!J3914))</f>
        <v>0</v>
      </c>
    </row>
    <row r="3918" spans="1:9">
      <c r="A3918" s="20">
        <v>41803</v>
      </c>
      <c r="B3918" s="35" t="s">
        <v>360</v>
      </c>
      <c r="C3918" s="90">
        <f t="shared" si="183"/>
        <v>0</v>
      </c>
      <c r="D3918" s="90">
        <f t="shared" si="184"/>
        <v>0</v>
      </c>
      <c r="E3918" s="90">
        <f t="shared" si="185"/>
        <v>0</v>
      </c>
      <c r="F3918" s="50">
        <f>'貼り付けシート（日射量等）'!G3915/3.6*10^3</f>
        <v>0</v>
      </c>
      <c r="G3918" s="50">
        <f>'貼り付けシート（日射量等）'!H3915/3.6*10^3</f>
        <v>0</v>
      </c>
      <c r="H3918" s="91">
        <f>RADIANS('貼り付けシート（日射量等）'!I3915)</f>
        <v>0</v>
      </c>
      <c r="I3918" s="91">
        <f>IF('貼り付けシート（日射量等）'!J3915&lt;0,RADIANS(360+('貼り付けシート（日射量等）'!J3915)),RADIANS('貼り付けシート（日射量等）'!J3915))</f>
        <v>0</v>
      </c>
    </row>
    <row r="3919" spans="1:9">
      <c r="A3919" s="20">
        <v>41803</v>
      </c>
      <c r="B3919" s="35" t="s">
        <v>361</v>
      </c>
      <c r="C3919" s="90">
        <f t="shared" si="183"/>
        <v>0</v>
      </c>
      <c r="D3919" s="90">
        <f t="shared" si="184"/>
        <v>0</v>
      </c>
      <c r="E3919" s="90">
        <f t="shared" si="185"/>
        <v>0</v>
      </c>
      <c r="F3919" s="50">
        <f>'貼り付けシート（日射量等）'!G3916/3.6*10^3</f>
        <v>0</v>
      </c>
      <c r="G3919" s="50">
        <f>'貼り付けシート（日射量等）'!H3916/3.6*10^3</f>
        <v>0</v>
      </c>
      <c r="H3919" s="91">
        <f>RADIANS('貼り付けシート（日射量等）'!I3916)</f>
        <v>0</v>
      </c>
      <c r="I3919" s="91">
        <f>IF('貼り付けシート（日射量等）'!J3916&lt;0,RADIANS(360+('貼り付けシート（日射量等）'!J3916)),RADIANS('貼り付けシート（日射量等）'!J3916))</f>
        <v>0</v>
      </c>
    </row>
    <row r="3920" spans="1:9">
      <c r="A3920" s="20">
        <v>41803</v>
      </c>
      <c r="B3920" s="35" t="s">
        <v>362</v>
      </c>
      <c r="C3920" s="90">
        <f t="shared" si="183"/>
        <v>0</v>
      </c>
      <c r="D3920" s="90">
        <f t="shared" si="184"/>
        <v>0</v>
      </c>
      <c r="E3920" s="90">
        <f t="shared" si="185"/>
        <v>0</v>
      </c>
      <c r="F3920" s="50">
        <f>'貼り付けシート（日射量等）'!G3917/3.6*10^3</f>
        <v>0</v>
      </c>
      <c r="G3920" s="50">
        <f>'貼り付けシート（日射量等）'!H3917/3.6*10^3</f>
        <v>0</v>
      </c>
      <c r="H3920" s="91">
        <f>RADIANS('貼り付けシート（日射量等）'!I3917)</f>
        <v>0</v>
      </c>
      <c r="I3920" s="91">
        <f>IF('貼り付けシート（日射量等）'!J3917&lt;0,RADIANS(360+('貼り付けシート（日射量等）'!J3917)),RADIANS('貼り付けシート（日射量等）'!J3917))</f>
        <v>0</v>
      </c>
    </row>
    <row r="3921" spans="1:9">
      <c r="A3921" s="20">
        <v>41803</v>
      </c>
      <c r="B3921" s="35" t="s">
        <v>363</v>
      </c>
      <c r="C3921" s="90">
        <f t="shared" si="183"/>
        <v>2.6940175288693173</v>
      </c>
      <c r="D3921" s="90">
        <f t="shared" si="184"/>
        <v>0</v>
      </c>
      <c r="E3921" s="90">
        <f t="shared" si="185"/>
        <v>2.6940175288693173</v>
      </c>
      <c r="F3921" s="50">
        <f>'貼り付けシート（日射量等）'!G3918/3.6*10^3</f>
        <v>0</v>
      </c>
      <c r="G3921" s="50">
        <f>'貼り付けシート（日射量等）'!H3918/3.6*10^3</f>
        <v>2.7777777777777777</v>
      </c>
      <c r="H3921" s="91">
        <f>RADIANS('貼り付けシート（日射量等）'!I3918)</f>
        <v>0</v>
      </c>
      <c r="I3921" s="91">
        <f>IF('貼り付けシート（日射量等）'!J3918&lt;0,RADIANS(360+('貼り付けシート（日射量等）'!J3918)),RADIANS('貼り付けシート（日射量等）'!J3918))</f>
        <v>0</v>
      </c>
    </row>
    <row r="3922" spans="1:9">
      <c r="A3922" s="20">
        <v>41803</v>
      </c>
      <c r="B3922" s="35" t="s">
        <v>364</v>
      </c>
      <c r="C3922" s="90">
        <f t="shared" si="183"/>
        <v>29.634192817562489</v>
      </c>
      <c r="D3922" s="90">
        <f t="shared" si="184"/>
        <v>-3.4613849742832513E-2</v>
      </c>
      <c r="E3922" s="90">
        <f t="shared" si="185"/>
        <v>29.634192817562489</v>
      </c>
      <c r="F3922" s="50">
        <f>'貼り付けシート（日射量等）'!G3919/3.6*10^3</f>
        <v>36.111111111111114</v>
      </c>
      <c r="G3922" s="50">
        <f>'貼り付けシート（日射量等）'!H3919/3.6*10^3</f>
        <v>30.555555555555554</v>
      </c>
      <c r="H3922" s="91">
        <f>RADIANS('貼り付けシート（日射量等）'!I3919)</f>
        <v>0.143116998663535</v>
      </c>
      <c r="I3922" s="91">
        <f>IF('貼り付けシート（日射量等）'!J3919&lt;0,RADIANS(360+('貼り付けシート（日射量等）'!J3919)),RADIANS('貼り付けシート（日射量等）'!J3919))</f>
        <v>4.302236606166022</v>
      </c>
    </row>
    <row r="3923" spans="1:9">
      <c r="A3923" s="20">
        <v>41803</v>
      </c>
      <c r="B3923" s="35" t="s">
        <v>365</v>
      </c>
      <c r="C3923" s="90">
        <f t="shared" si="183"/>
        <v>111.08102284450825</v>
      </c>
      <c r="D3923" s="90">
        <f t="shared" si="184"/>
        <v>16.790409334082149</v>
      </c>
      <c r="E3923" s="90">
        <f t="shared" si="185"/>
        <v>94.290613510426098</v>
      </c>
      <c r="F3923" s="50">
        <f>'貼り付けシート（日射量等）'!G3920/3.6*10^3</f>
        <v>75</v>
      </c>
      <c r="G3923" s="50">
        <f>'貼り付けシート（日射量等）'!H3920/3.6*10^3</f>
        <v>97.222222222222214</v>
      </c>
      <c r="H3923" s="91">
        <f>RADIANS('貼り付けシート（日射量等）'!I3920)</f>
        <v>0.33161255787892263</v>
      </c>
      <c r="I3923" s="91">
        <f>IF('貼り付けシート（日射量等）'!J3920&lt;0,RADIANS(360+('貼り付けシート（日射量等）'!J3920)),RADIANS('貼り付けシート（日射量等）'!J3920))</f>
        <v>4.4558255803415232</v>
      </c>
    </row>
    <row r="3924" spans="1:9">
      <c r="A3924" s="20">
        <v>41803</v>
      </c>
      <c r="B3924" s="35" t="s">
        <v>366</v>
      </c>
      <c r="C3924" s="90">
        <f t="shared" si="183"/>
        <v>374.55422689881482</v>
      </c>
      <c r="D3924" s="90">
        <f t="shared" si="184"/>
        <v>242.54736798421825</v>
      </c>
      <c r="E3924" s="90">
        <f t="shared" si="185"/>
        <v>132.00685891459653</v>
      </c>
      <c r="F3924" s="50">
        <f>'貼り付けシート（日射量等）'!G3921/3.6*10^3</f>
        <v>547.22222222222217</v>
      </c>
      <c r="G3924" s="50">
        <f>'貼り付けシート（日射量等）'!H3921/3.6*10^3</f>
        <v>136.11111111111109</v>
      </c>
      <c r="H3924" s="91">
        <f>RADIANS('貼り付けシート（日射量等）'!I3921)</f>
        <v>0.52883476335428181</v>
      </c>
      <c r="I3924" s="91">
        <f>IF('貼り付けシート（日射量等）'!J3921&lt;0,RADIANS(360+('貼り付けシート（日射量等）'!J3921)),RADIANS('貼り付けシート（日射量等）'!J3921))</f>
        <v>4.6076692252650302</v>
      </c>
    </row>
    <row r="3925" spans="1:9">
      <c r="A3925" s="20">
        <v>41803</v>
      </c>
      <c r="B3925" s="35" t="s">
        <v>367</v>
      </c>
      <c r="C3925" s="90">
        <f t="shared" si="183"/>
        <v>548.85381747869201</v>
      </c>
      <c r="D3925" s="90">
        <f t="shared" si="184"/>
        <v>373.74267810218646</v>
      </c>
      <c r="E3925" s="90">
        <f t="shared" si="185"/>
        <v>175.11113937650561</v>
      </c>
      <c r="F3925" s="50">
        <f>'貼り付けシート（日射量等）'!G3922/3.6*10^3</f>
        <v>583.33333333333337</v>
      </c>
      <c r="G3925" s="50">
        <f>'貼り付けシート（日射量等）'!H3922/3.6*10^3</f>
        <v>180.55555555555554</v>
      </c>
      <c r="H3925" s="91">
        <f>RADIANS('貼り付けシート（日射量等）'!I3922)</f>
        <v>0.72780229808163543</v>
      </c>
      <c r="I3925" s="91">
        <f>IF('貼り付けシート（日射量等）'!J3922&lt;0,RADIANS(360+('貼り付けシート（日射量等）'!J3922)),RADIANS('貼り付けシート（日射量等）'!J3922))</f>
        <v>4.773475504204491</v>
      </c>
    </row>
    <row r="3926" spans="1:9">
      <c r="A3926" s="20">
        <v>41803</v>
      </c>
      <c r="B3926" s="35" t="s">
        <v>368</v>
      </c>
      <c r="C3926" s="90">
        <f t="shared" si="183"/>
        <v>459.19005729726831</v>
      </c>
      <c r="D3926" s="90">
        <f t="shared" si="184"/>
        <v>138.60197136181955</v>
      </c>
      <c r="E3926" s="90">
        <f t="shared" si="185"/>
        <v>320.58808593544876</v>
      </c>
      <c r="F3926" s="50">
        <f>'貼り付けシート（日射量等）'!G3923/3.6*10^3</f>
        <v>172.22222222222223</v>
      </c>
      <c r="G3926" s="50">
        <f>'貼り付けシート（日射量等）'!H3923/3.6*10^3</f>
        <v>330.55555555555554</v>
      </c>
      <c r="H3926" s="91">
        <f>RADIANS('貼り付けシート（日射量等）'!I3923)</f>
        <v>0.92502450355699462</v>
      </c>
      <c r="I3926" s="91">
        <f>IF('貼り付けシート（日射量等）'!J3923&lt;0,RADIANS(360+('貼り付けシート（日射量等）'!J3923)),RADIANS('貼り付けシート（日射量等）'!J3923))</f>
        <v>4.9794243559398224</v>
      </c>
    </row>
    <row r="3927" spans="1:9">
      <c r="A3927" s="20">
        <v>41803</v>
      </c>
      <c r="B3927" s="35" t="s">
        <v>369</v>
      </c>
      <c r="C3927" s="90">
        <f t="shared" si="183"/>
        <v>284.00297365314583</v>
      </c>
      <c r="D3927" s="90">
        <f t="shared" si="184"/>
        <v>30.765325939430021</v>
      </c>
      <c r="E3927" s="90">
        <f t="shared" si="185"/>
        <v>253.2376477137158</v>
      </c>
      <c r="F3927" s="50">
        <f>'貼り付けシート（日射量等）'!G3924/3.6*10^3</f>
        <v>33.333333333333336</v>
      </c>
      <c r="G3927" s="50">
        <f>'貼り付けシート（日射量等）'!H3924/3.6*10^3</f>
        <v>261.11111111111109</v>
      </c>
      <c r="H3927" s="91">
        <f>RADIANS('貼り付けシート（日射量等）'!I3924)</f>
        <v>1.1082840750163994</v>
      </c>
      <c r="I3927" s="91">
        <f>IF('貼り付けシート（日射量等）'!J3924&lt;0,RADIANS(360+('貼り付けシート（日射量等）'!J3924)),RADIANS('貼り付けシート（日射量等）'!J3924))</f>
        <v>5.279620987282847</v>
      </c>
    </row>
    <row r="3928" spans="1:9">
      <c r="A3928" s="20">
        <v>41803</v>
      </c>
      <c r="B3928" s="35" t="s">
        <v>370</v>
      </c>
      <c r="C3928" s="90">
        <f t="shared" si="183"/>
        <v>304.96761161858404</v>
      </c>
      <c r="D3928" s="90">
        <f t="shared" si="184"/>
        <v>30.177823673913689</v>
      </c>
      <c r="E3928" s="90">
        <f t="shared" si="185"/>
        <v>274.78978794467037</v>
      </c>
      <c r="F3928" s="50">
        <f>'貼り付けシート（日射量等）'!G3925/3.6*10^3</f>
        <v>30.555555555555554</v>
      </c>
      <c r="G3928" s="50">
        <f>'貼り付けシート（日射量等）'!H3925/3.6*10^3</f>
        <v>283.33333333333331</v>
      </c>
      <c r="H3928" s="91">
        <f>RADIANS('貼り付けシート（日射量等）'!I3925)</f>
        <v>1.2461650859239515</v>
      </c>
      <c r="I3928" s="91">
        <f>IF('貼り付けシート（日射量等）'!J3925&lt;0,RADIANS(360+('貼り付けシート（日射量等）'!J3925)),RADIANS('貼り付けシート（日射量等）'!J3925))</f>
        <v>5.8084557506371288</v>
      </c>
    </row>
    <row r="3929" spans="1:9">
      <c r="A3929" s="20">
        <v>41803</v>
      </c>
      <c r="B3929" s="35" t="s">
        <v>371</v>
      </c>
      <c r="C3929" s="90">
        <f t="shared" si="183"/>
        <v>310.55020825802393</v>
      </c>
      <c r="D3929" s="90">
        <f t="shared" si="184"/>
        <v>30.372385255614905</v>
      </c>
      <c r="E3929" s="90">
        <f t="shared" si="185"/>
        <v>280.17782300240901</v>
      </c>
      <c r="F3929" s="50">
        <f>'貼り付けシート（日射量等）'!G3926/3.6*10^3</f>
        <v>30.555555555555554</v>
      </c>
      <c r="G3929" s="50">
        <f>'貼り付けシート（日射量等）'!H3926/3.6*10^3</f>
        <v>288.88888888888891</v>
      </c>
      <c r="H3929" s="91">
        <f>RADIANS('貼り付けシート（日射量等）'!I3926)</f>
        <v>1.2636183784438948</v>
      </c>
      <c r="I3929" s="91">
        <f>IF('貼り付けシート（日射量等）'!J3926&lt;0,RADIANS(360+('貼り付けシート（日射量等）'!J3926)),RADIANS('貼り付けシート（日射量等）'!J3926))</f>
        <v>0.3159045946109737</v>
      </c>
    </row>
    <row r="3930" spans="1:9">
      <c r="A3930" s="20">
        <v>41803</v>
      </c>
      <c r="B3930" s="35" t="s">
        <v>372</v>
      </c>
      <c r="C3930" s="90">
        <f t="shared" si="183"/>
        <v>290.17955528152493</v>
      </c>
      <c r="D3930" s="90">
        <f t="shared" si="184"/>
        <v>26.16583745233185</v>
      </c>
      <c r="E3930" s="90">
        <f t="shared" si="185"/>
        <v>264.01371782919307</v>
      </c>
      <c r="F3930" s="50">
        <f>'貼り付けシート（日射量等）'!G3927/3.6*10^3</f>
        <v>27.777777777777779</v>
      </c>
      <c r="G3930" s="50">
        <f>'貼り付けシート（日射量等）'!H3927/3.6*10^3</f>
        <v>272.22222222222217</v>
      </c>
      <c r="H3930" s="91">
        <f>RADIANS('貼り付けシート（日射量等）'!I3927)</f>
        <v>1.14493598930828</v>
      </c>
      <c r="I3930" s="91">
        <f>IF('貼り付けシート（日射量等）'!J3927&lt;0,RADIANS(360+('貼り付けシート（日射量等）'!J3927)),RADIANS('貼り付けシート（日射量等）'!J3927))</f>
        <v>0.91455252804502862</v>
      </c>
    </row>
    <row r="3931" spans="1:9">
      <c r="A3931" s="20">
        <v>41803</v>
      </c>
      <c r="B3931" s="35" t="s">
        <v>373</v>
      </c>
      <c r="C3931" s="90">
        <f t="shared" si="183"/>
        <v>254.12409353103277</v>
      </c>
      <c r="D3931" s="90">
        <f t="shared" si="184"/>
        <v>27.826621106010148</v>
      </c>
      <c r="E3931" s="90">
        <f t="shared" si="185"/>
        <v>226.29747242502262</v>
      </c>
      <c r="F3931" s="50">
        <f>'貼り付けシート（日射量等）'!G3928/3.6*10^3</f>
        <v>33.333333333333336</v>
      </c>
      <c r="G3931" s="50">
        <f>'貼り付けシート（日射量等）'!H3928/3.6*10^3</f>
        <v>233.33333333333331</v>
      </c>
      <c r="H3931" s="91">
        <f>RADIANS('貼り付けシート（日射量等）'!I3928)</f>
        <v>0.96691240560485858</v>
      </c>
      <c r="I3931" s="91">
        <f>IF('貼り付けシート（日射量等）'!J3928&lt;0,RADIANS(360+('貼り付けシート（日射量等）'!J3928)),RADIANS('貼り付けシート（日射量等）'!J3928))</f>
        <v>1.2496557444279399</v>
      </c>
    </row>
    <row r="3932" spans="1:9">
      <c r="A3932" s="20">
        <v>41803</v>
      </c>
      <c r="B3932" s="35" t="s">
        <v>374</v>
      </c>
      <c r="C3932" s="90">
        <f t="shared" si="183"/>
        <v>205.57871930380148</v>
      </c>
      <c r="D3932" s="90">
        <f t="shared" si="184"/>
        <v>16.997492282949278</v>
      </c>
      <c r="E3932" s="90">
        <f t="shared" si="185"/>
        <v>188.5812270208522</v>
      </c>
      <c r="F3932" s="50">
        <f>'貼り付けシート（日射量等）'!G3929/3.6*10^3</f>
        <v>24.999999999999996</v>
      </c>
      <c r="G3932" s="50">
        <f>'貼り付けシート（日射量等）'!H3929/3.6*10^3</f>
        <v>194.44444444444443</v>
      </c>
      <c r="H3932" s="91">
        <f>RADIANS('貼り付けシート（日射量等）'!I3929)</f>
        <v>0.77143552938149373</v>
      </c>
      <c r="I3932" s="91">
        <f>IF('貼り付けシート（日射量等）'!J3929&lt;0,RADIANS(360+('貼り付けシート（日射量等）'!J3929)),RADIANS('貼り付けシート（日射量等）'!J3929))</f>
        <v>1.4695672301792255</v>
      </c>
    </row>
    <row r="3933" spans="1:9">
      <c r="A3933" s="20">
        <v>41803</v>
      </c>
      <c r="B3933" s="35" t="s">
        <v>375</v>
      </c>
      <c r="C3933" s="90">
        <f t="shared" si="183"/>
        <v>149.64208079369675</v>
      </c>
      <c r="D3933" s="90">
        <f t="shared" si="184"/>
        <v>14.941204350230903</v>
      </c>
      <c r="E3933" s="90">
        <f t="shared" si="185"/>
        <v>134.70087644346586</v>
      </c>
      <c r="F3933" s="50">
        <f>'貼り付けシート（日射量等）'!G3930/3.6*10^3</f>
        <v>30.555555555555554</v>
      </c>
      <c r="G3933" s="50">
        <f>'貼り付けシート（日射量等）'!H3930/3.6*10^3</f>
        <v>138.88888888888889</v>
      </c>
      <c r="H3933" s="91">
        <f>RADIANS('貼り付けシート（日射量等）'!I3930)</f>
        <v>0.57246799465414</v>
      </c>
      <c r="I3933" s="91">
        <f>IF('貼り付けシート（日射量等）'!J3930&lt;0,RADIANS(360+('貼り付けシート（日射量等）'!J3930)),RADIANS('貼り付けシート（日射量等）'!J3930))</f>
        <v>1.6406094968746698</v>
      </c>
    </row>
    <row r="3934" spans="1:9">
      <c r="A3934" s="20">
        <v>41803</v>
      </c>
      <c r="B3934" s="35" t="s">
        <v>376</v>
      </c>
      <c r="C3934" s="90">
        <f t="shared" si="183"/>
        <v>91.063995887037194</v>
      </c>
      <c r="D3934" s="90">
        <f t="shared" si="184"/>
        <v>7.5494524920883466</v>
      </c>
      <c r="E3934" s="90">
        <f t="shared" si="185"/>
        <v>83.514543394948845</v>
      </c>
      <c r="F3934" s="50">
        <f>'貼り付けシート（日射量等）'!G3931/3.6*10^3</f>
        <v>27.777777777777779</v>
      </c>
      <c r="G3934" s="50">
        <f>'貼り付けシート（日射量等）'!H3931/3.6*10^3</f>
        <v>86.111111111111114</v>
      </c>
      <c r="H3934" s="91">
        <f>RADIANS('貼り付けシート（日射量等）'!I3931)</f>
        <v>0.37350045992678649</v>
      </c>
      <c r="I3934" s="91">
        <f>IF('貼り付けシート（日射量等）'!J3931&lt;0,RADIANS(360+('貼り付けシート（日射量等）'!J3931)),RADIANS('貼り付けシート（日射量等）'!J3931))</f>
        <v>1.7959438003021653</v>
      </c>
    </row>
    <row r="3935" spans="1:9">
      <c r="A3935" s="20">
        <v>41803</v>
      </c>
      <c r="B3935" s="35" t="s">
        <v>377</v>
      </c>
      <c r="C3935" s="90">
        <f t="shared" si="183"/>
        <v>42.123651164169814</v>
      </c>
      <c r="D3935" s="90">
        <f t="shared" si="184"/>
        <v>1.7133882311300592</v>
      </c>
      <c r="E3935" s="90">
        <f t="shared" si="185"/>
        <v>40.410262933039753</v>
      </c>
      <c r="F3935" s="50">
        <f>'貼り付けシート（日射量等）'!G3932/3.6*10^3</f>
        <v>36.111111111111114</v>
      </c>
      <c r="G3935" s="50">
        <f>'貼り付けシート（日射量等）'!H3932/3.6*10^3</f>
        <v>41.666666666666664</v>
      </c>
      <c r="H3935" s="91">
        <f>RADIANS('貼り付けシート（日射量等）'!I3932)</f>
        <v>0.18325957145940461</v>
      </c>
      <c r="I3935" s="91">
        <f>IF('貼り付けシート（日射量等）'!J3932&lt;0,RADIANS(360+('貼り付けシート（日射量等）'!J3932)),RADIANS('貼り付けシート（日射量等）'!J3932))</f>
        <v>1.9477874452256716</v>
      </c>
    </row>
    <row r="3936" spans="1:9">
      <c r="A3936" s="20">
        <v>41803</v>
      </c>
      <c r="B3936" s="35" t="s">
        <v>378</v>
      </c>
      <c r="C3936" s="90">
        <f t="shared" si="183"/>
        <v>5.3880350577386347</v>
      </c>
      <c r="D3936" s="90">
        <f t="shared" si="184"/>
        <v>-0.95470982060920329</v>
      </c>
      <c r="E3936" s="90">
        <f t="shared" si="185"/>
        <v>5.3880350577386347</v>
      </c>
      <c r="F3936" s="50">
        <f>'貼り付けシート（日射量等）'!G3933/3.6*10^3</f>
        <v>5.5555555555555554</v>
      </c>
      <c r="G3936" s="50">
        <f>'貼り付けシート（日射量等）'!H3933/3.6*10^3</f>
        <v>5.5555555555555554</v>
      </c>
      <c r="H3936" s="91">
        <f>RADIANS('貼り付けシート（日射量等）'!I3933)</f>
        <v>3.4906585039886592E-3</v>
      </c>
      <c r="I3936" s="91">
        <f>IF('貼り付けシート（日射量等）'!J3933&lt;0,RADIANS(360+('貼り付けシート（日射量等）'!J3933)),RADIANS('貼り付けシート（日射量等）'!J3933))</f>
        <v>2.1083577364091499</v>
      </c>
    </row>
    <row r="3937" spans="1:9">
      <c r="A3937" s="20">
        <v>41803</v>
      </c>
      <c r="B3937" s="35" t="s">
        <v>379</v>
      </c>
      <c r="C3937" s="90">
        <f t="shared" si="183"/>
        <v>0</v>
      </c>
      <c r="D3937" s="90">
        <f t="shared" si="184"/>
        <v>0</v>
      </c>
      <c r="E3937" s="90">
        <f t="shared" si="185"/>
        <v>0</v>
      </c>
      <c r="F3937" s="50">
        <f>'貼り付けシート（日射量等）'!G3934/3.6*10^3</f>
        <v>0</v>
      </c>
      <c r="G3937" s="50">
        <f>'貼り付けシート（日射量等）'!H3934/3.6*10^3</f>
        <v>0</v>
      </c>
      <c r="H3937" s="91">
        <f>RADIANS('貼り付けシート（日射量等）'!I3934)</f>
        <v>0</v>
      </c>
      <c r="I3937" s="91">
        <f>IF('貼り付けシート（日射量等）'!J3934&lt;0,RADIANS(360+('貼り付けシート（日射量等）'!J3934)),RADIANS('貼り付けシート（日射量等）'!J3934))</f>
        <v>0</v>
      </c>
    </row>
    <row r="3938" spans="1:9">
      <c r="A3938" s="20">
        <v>41803</v>
      </c>
      <c r="B3938" s="35" t="s">
        <v>380</v>
      </c>
      <c r="C3938" s="90">
        <f t="shared" si="183"/>
        <v>0</v>
      </c>
      <c r="D3938" s="90">
        <f t="shared" si="184"/>
        <v>0</v>
      </c>
      <c r="E3938" s="90">
        <f t="shared" si="185"/>
        <v>0</v>
      </c>
      <c r="F3938" s="50">
        <f>'貼り付けシート（日射量等）'!G3935/3.6*10^3</f>
        <v>0</v>
      </c>
      <c r="G3938" s="50">
        <f>'貼り付けシート（日射量等）'!H3935/3.6*10^3</f>
        <v>0</v>
      </c>
      <c r="H3938" s="91">
        <f>RADIANS('貼り付けシート（日射量等）'!I3935)</f>
        <v>0</v>
      </c>
      <c r="I3938" s="91">
        <f>IF('貼り付けシート（日射量等）'!J3935&lt;0,RADIANS(360+('貼り付けシート（日射量等）'!J3935)),RADIANS('貼り付けシート（日射量等）'!J3935))</f>
        <v>0</v>
      </c>
    </row>
    <row r="3939" spans="1:9">
      <c r="A3939" s="20">
        <v>41803</v>
      </c>
      <c r="B3939" s="35" t="s">
        <v>381</v>
      </c>
      <c r="C3939" s="90">
        <f t="shared" si="183"/>
        <v>0</v>
      </c>
      <c r="D3939" s="90">
        <f t="shared" si="184"/>
        <v>0</v>
      </c>
      <c r="E3939" s="90">
        <f t="shared" si="185"/>
        <v>0</v>
      </c>
      <c r="F3939" s="50">
        <f>'貼り付けシート（日射量等）'!G3936/3.6*10^3</f>
        <v>0</v>
      </c>
      <c r="G3939" s="50">
        <f>'貼り付けシート（日射量等）'!H3936/3.6*10^3</f>
        <v>0</v>
      </c>
      <c r="H3939" s="91">
        <f>RADIANS('貼り付けシート（日射量等）'!I3936)</f>
        <v>0</v>
      </c>
      <c r="I3939" s="91">
        <f>IF('貼り付けシート（日射量等）'!J3936&lt;0,RADIANS(360+('貼り付けシート（日射量等）'!J3936)),RADIANS('貼り付けシート（日射量等）'!J3936))</f>
        <v>0</v>
      </c>
    </row>
    <row r="3940" spans="1:9">
      <c r="A3940" s="20">
        <v>41803</v>
      </c>
      <c r="B3940" s="35" t="s">
        <v>382</v>
      </c>
      <c r="C3940" s="90">
        <f t="shared" si="183"/>
        <v>0</v>
      </c>
      <c r="D3940" s="90">
        <f t="shared" si="184"/>
        <v>0</v>
      </c>
      <c r="E3940" s="90">
        <f t="shared" si="185"/>
        <v>0</v>
      </c>
      <c r="F3940" s="50">
        <f>'貼り付けシート（日射量等）'!G3937/3.6*10^3</f>
        <v>0</v>
      </c>
      <c r="G3940" s="50">
        <f>'貼り付けシート（日射量等）'!H3937/3.6*10^3</f>
        <v>0</v>
      </c>
      <c r="H3940" s="91">
        <f>RADIANS('貼り付けシート（日射量等）'!I3937)</f>
        <v>0</v>
      </c>
      <c r="I3940" s="91">
        <f>IF('貼り付けシート（日射量等）'!J3937&lt;0,RADIANS(360+('貼り付けシート（日射量等）'!J3937)),RADIANS('貼り付けシート（日射量等）'!J3937))</f>
        <v>0</v>
      </c>
    </row>
    <row r="3941" spans="1:9">
      <c r="A3941" s="20">
        <v>41803</v>
      </c>
      <c r="B3941" s="35" t="s">
        <v>383</v>
      </c>
      <c r="C3941" s="90">
        <f t="shared" si="183"/>
        <v>0</v>
      </c>
      <c r="D3941" s="90">
        <f t="shared" si="184"/>
        <v>0</v>
      </c>
      <c r="E3941" s="90">
        <f t="shared" si="185"/>
        <v>0</v>
      </c>
      <c r="F3941" s="50">
        <f>'貼り付けシート（日射量等）'!G3938/3.6*10^3</f>
        <v>0</v>
      </c>
      <c r="G3941" s="50">
        <f>'貼り付けシート（日射量等）'!H3938/3.6*10^3</f>
        <v>0</v>
      </c>
      <c r="H3941" s="91">
        <f>RADIANS('貼り付けシート（日射量等）'!I3938)</f>
        <v>0</v>
      </c>
      <c r="I3941" s="91">
        <f>IF('貼り付けシート（日射量等）'!J3938&lt;0,RADIANS(360+('貼り付けシート（日射量等）'!J3938)),RADIANS('貼り付けシート（日射量等）'!J3938))</f>
        <v>0</v>
      </c>
    </row>
    <row r="3942" spans="1:9">
      <c r="A3942" s="20">
        <v>41804</v>
      </c>
      <c r="B3942" s="35" t="s">
        <v>360</v>
      </c>
      <c r="C3942" s="90">
        <f t="shared" si="183"/>
        <v>0</v>
      </c>
      <c r="D3942" s="90">
        <f t="shared" si="184"/>
        <v>0</v>
      </c>
      <c r="E3942" s="90">
        <f t="shared" si="185"/>
        <v>0</v>
      </c>
      <c r="F3942" s="50">
        <f>'貼り付けシート（日射量等）'!G3939/3.6*10^3</f>
        <v>0</v>
      </c>
      <c r="G3942" s="50">
        <f>'貼り付けシート（日射量等）'!H3939/3.6*10^3</f>
        <v>0</v>
      </c>
      <c r="H3942" s="91">
        <f>RADIANS('貼り付けシート（日射量等）'!I3939)</f>
        <v>0</v>
      </c>
      <c r="I3942" s="91">
        <f>IF('貼り付けシート（日射量等）'!J3939&lt;0,RADIANS(360+('貼り付けシート（日射量等）'!J3939)),RADIANS('貼り付けシート（日射量等）'!J3939))</f>
        <v>0</v>
      </c>
    </row>
    <row r="3943" spans="1:9">
      <c r="A3943" s="20">
        <v>41804</v>
      </c>
      <c r="B3943" s="35" t="s">
        <v>361</v>
      </c>
      <c r="C3943" s="90">
        <f t="shared" si="183"/>
        <v>0</v>
      </c>
      <c r="D3943" s="90">
        <f t="shared" si="184"/>
        <v>0</v>
      </c>
      <c r="E3943" s="90">
        <f t="shared" si="185"/>
        <v>0</v>
      </c>
      <c r="F3943" s="50">
        <f>'貼り付けシート（日射量等）'!G3940/3.6*10^3</f>
        <v>0</v>
      </c>
      <c r="G3943" s="50">
        <f>'貼り付けシート（日射量等）'!H3940/3.6*10^3</f>
        <v>0</v>
      </c>
      <c r="H3943" s="91">
        <f>RADIANS('貼り付けシート（日射量等）'!I3940)</f>
        <v>0</v>
      </c>
      <c r="I3943" s="91">
        <f>IF('貼り付けシート（日射量等）'!J3940&lt;0,RADIANS(360+('貼り付けシート（日射量等）'!J3940)),RADIANS('貼り付けシート（日射量等）'!J3940))</f>
        <v>0</v>
      </c>
    </row>
    <row r="3944" spans="1:9">
      <c r="A3944" s="20">
        <v>41804</v>
      </c>
      <c r="B3944" s="35" t="s">
        <v>362</v>
      </c>
      <c r="C3944" s="90">
        <f t="shared" si="183"/>
        <v>0</v>
      </c>
      <c r="D3944" s="90">
        <f t="shared" si="184"/>
        <v>0</v>
      </c>
      <c r="E3944" s="90">
        <f t="shared" si="185"/>
        <v>0</v>
      </c>
      <c r="F3944" s="50">
        <f>'貼り付けシート（日射量等）'!G3941/3.6*10^3</f>
        <v>0</v>
      </c>
      <c r="G3944" s="50">
        <f>'貼り付けシート（日射量等）'!H3941/3.6*10^3</f>
        <v>0</v>
      </c>
      <c r="H3944" s="91">
        <f>RADIANS('貼り付けシート（日射量等）'!I3941)</f>
        <v>0</v>
      </c>
      <c r="I3944" s="91">
        <f>IF('貼り付けシート（日射量等）'!J3941&lt;0,RADIANS(360+('貼り付けシート（日射量等）'!J3941)),RADIANS('貼り付けシート（日射量等）'!J3941))</f>
        <v>0</v>
      </c>
    </row>
    <row r="3945" spans="1:9">
      <c r="A3945" s="20">
        <v>41804</v>
      </c>
      <c r="B3945" s="35" t="s">
        <v>363</v>
      </c>
      <c r="C3945" s="90">
        <f t="shared" si="183"/>
        <v>2.6940175288693173</v>
      </c>
      <c r="D3945" s="90">
        <f t="shared" si="184"/>
        <v>0</v>
      </c>
      <c r="E3945" s="90">
        <f t="shared" si="185"/>
        <v>2.6940175288693173</v>
      </c>
      <c r="F3945" s="50">
        <f>'貼り付けシート（日射量等）'!G3942/3.6*10^3</f>
        <v>0</v>
      </c>
      <c r="G3945" s="50">
        <f>'貼り付けシート（日射量等）'!H3942/3.6*10^3</f>
        <v>2.7777777777777777</v>
      </c>
      <c r="H3945" s="91">
        <f>RADIANS('貼り付けシート（日射量等）'!I3942)</f>
        <v>0</v>
      </c>
      <c r="I3945" s="91">
        <f>IF('貼り付けシート（日射量等）'!J3942&lt;0,RADIANS(360+('貼り付けシート（日射量等）'!J3942)),RADIANS('貼り付けシート（日射量等）'!J3942))</f>
        <v>0</v>
      </c>
    </row>
    <row r="3946" spans="1:9">
      <c r="A3946" s="20">
        <v>41804</v>
      </c>
      <c r="B3946" s="35" t="s">
        <v>364</v>
      </c>
      <c r="C3946" s="90">
        <f t="shared" si="183"/>
        <v>18.858122702085222</v>
      </c>
      <c r="D3946" s="90">
        <f t="shared" si="184"/>
        <v>-8.3342362184678984E-3</v>
      </c>
      <c r="E3946" s="90">
        <f t="shared" si="185"/>
        <v>18.858122702085222</v>
      </c>
      <c r="F3946" s="50">
        <f>'貼り付けシート（日射量等）'!G3943/3.6*10^3</f>
        <v>5.5555555555555554</v>
      </c>
      <c r="G3946" s="50">
        <f>'貼り付けシート（日射量等）'!H3943/3.6*10^3</f>
        <v>19.444444444444446</v>
      </c>
      <c r="H3946" s="91">
        <f>RADIANS('貼り付けシート（日射量等）'!I3943)</f>
        <v>0.143116998663535</v>
      </c>
      <c r="I3946" s="91">
        <f>IF('貼り付けシート（日射量等）'!J3943&lt;0,RADIANS(360+('貼り付けシート（日射量等）'!J3943)),RADIANS('貼り付けシート（日射量等）'!J3943))</f>
        <v>4.3004912769140278</v>
      </c>
    </row>
    <row r="3947" spans="1:9">
      <c r="A3947" s="20">
        <v>41804</v>
      </c>
      <c r="B3947" s="35" t="s">
        <v>365</v>
      </c>
      <c r="C3947" s="90">
        <f t="shared" si="183"/>
        <v>33.568912060726824</v>
      </c>
      <c r="D3947" s="90">
        <f t="shared" si="184"/>
        <v>1.2407017142950132</v>
      </c>
      <c r="E3947" s="90">
        <f t="shared" si="185"/>
        <v>32.32821034643181</v>
      </c>
      <c r="F3947" s="50">
        <f>'貼り付けシート（日射量等）'!G3944/3.6*10^3</f>
        <v>5.5555555555555554</v>
      </c>
      <c r="G3947" s="50">
        <f>'貼り付けシート（日射量等）'!H3944/3.6*10^3</f>
        <v>33.333333333333336</v>
      </c>
      <c r="H3947" s="91">
        <f>RADIANS('貼り付けシート（日射量等）'!I3944)</f>
        <v>0.33161255787892263</v>
      </c>
      <c r="I3947" s="91">
        <f>IF('貼り付けシート（日射量等）'!J3944&lt;0,RADIANS(360+('貼り付けシート（日射量等）'!J3944)),RADIANS('貼り付けシート（日射量等）'!J3944))</f>
        <v>4.454080251089529</v>
      </c>
    </row>
    <row r="3948" spans="1:9">
      <c r="A3948" s="20">
        <v>41804</v>
      </c>
      <c r="B3948" s="35" t="s">
        <v>366</v>
      </c>
      <c r="C3948" s="90">
        <f t="shared" si="183"/>
        <v>59.268385635124979</v>
      </c>
      <c r="D3948" s="90">
        <f t="shared" si="184"/>
        <v>0</v>
      </c>
      <c r="E3948" s="90">
        <f t="shared" si="185"/>
        <v>59.268385635124979</v>
      </c>
      <c r="F3948" s="50">
        <f>'貼り付けシート（日射量等）'!G3945/3.6*10^3</f>
        <v>0</v>
      </c>
      <c r="G3948" s="50">
        <f>'貼り付けシート（日射量等）'!H3945/3.6*10^3</f>
        <v>61.111111111111107</v>
      </c>
      <c r="H3948" s="91">
        <f>RADIANS('貼り付けシート（日射量等）'!I3945)</f>
        <v>0.52883476335428181</v>
      </c>
      <c r="I3948" s="91">
        <f>IF('貼り付けシート（日射量等）'!J3945&lt;0,RADIANS(360+('貼り付けシート（日射量等）'!J3945)),RADIANS('貼り付けシート（日射量等）'!J3945))</f>
        <v>4.6059238960130351</v>
      </c>
    </row>
    <row r="3949" spans="1:9">
      <c r="A3949" s="20">
        <v>41804</v>
      </c>
      <c r="B3949" s="35" t="s">
        <v>367</v>
      </c>
      <c r="C3949" s="90">
        <f t="shared" si="183"/>
        <v>82.546455754563098</v>
      </c>
      <c r="D3949" s="90">
        <f t="shared" si="184"/>
        <v>7.1139649462222083</v>
      </c>
      <c r="E3949" s="90">
        <f t="shared" si="185"/>
        <v>75.432490808340887</v>
      </c>
      <c r="F3949" s="50">
        <f>'貼り付けシート（日射量等）'!G3946/3.6*10^3</f>
        <v>11.111111111111111</v>
      </c>
      <c r="G3949" s="50">
        <f>'貼り付けシート（日射量等）'!H3946/3.6*10^3</f>
        <v>77.777777777777786</v>
      </c>
      <c r="H3949" s="91">
        <f>RADIANS('貼り付けシート（日射量等）'!I3946)</f>
        <v>0.72780229808163543</v>
      </c>
      <c r="I3949" s="91">
        <f>IF('貼り付けシート（日射量等）'!J3946&lt;0,RADIANS(360+('貼り付けシート（日射量等）'!J3946)),RADIANS('貼り付けシート（日射量等）'!J3946))</f>
        <v>4.7717301749524967</v>
      </c>
    </row>
    <row r="3950" spans="1:9">
      <c r="A3950" s="20">
        <v>41804</v>
      </c>
      <c r="B3950" s="35" t="s">
        <v>368</v>
      </c>
      <c r="C3950" s="90">
        <f t="shared" si="183"/>
        <v>99.149671132963448</v>
      </c>
      <c r="D3950" s="90">
        <f t="shared" si="184"/>
        <v>15.635127738014608</v>
      </c>
      <c r="E3950" s="90">
        <f t="shared" si="185"/>
        <v>83.514543394948845</v>
      </c>
      <c r="F3950" s="50">
        <f>'貼り付けシート（日射量等）'!G3947/3.6*10^3</f>
        <v>19.444444444444446</v>
      </c>
      <c r="G3950" s="50">
        <f>'貼り付けシート（日射量等）'!H3947/3.6*10^3</f>
        <v>86.111111111111114</v>
      </c>
      <c r="H3950" s="91">
        <f>RADIANS('貼り付けシート（日射量等）'!I3947)</f>
        <v>0.92502450355699462</v>
      </c>
      <c r="I3950" s="91">
        <f>IF('貼り付けシート（日射量等）'!J3947&lt;0,RADIANS(360+('貼り付けシート（日射量等）'!J3947)),RADIANS('貼り付けシート（日射量等）'!J3947))</f>
        <v>4.9759336974358339</v>
      </c>
    </row>
    <row r="3951" spans="1:9">
      <c r="A3951" s="20">
        <v>41804</v>
      </c>
      <c r="B3951" s="35" t="s">
        <v>369</v>
      </c>
      <c r="C3951" s="90">
        <f t="shared" si="183"/>
        <v>113.14873621251131</v>
      </c>
      <c r="D3951" s="90">
        <f t="shared" si="184"/>
        <v>0</v>
      </c>
      <c r="E3951" s="90">
        <f t="shared" si="185"/>
        <v>113.14873621251131</v>
      </c>
      <c r="F3951" s="50">
        <f>'貼り付けシート（日射量等）'!G3948/3.6*10^3</f>
        <v>0</v>
      </c>
      <c r="G3951" s="50">
        <f>'貼り付けシート（日射量等）'!H3948/3.6*10^3</f>
        <v>116.66666666666666</v>
      </c>
      <c r="H3951" s="91">
        <f>RADIANS('貼り付けシート（日射量等）'!I3948)</f>
        <v>1.1082840750163994</v>
      </c>
      <c r="I3951" s="91">
        <f>IF('貼り付けシート（日射量等）'!J3948&lt;0,RADIANS(360+('貼り付けシート（日射量等）'!J3948)),RADIANS('貼り付けシート（日射量等）'!J3948))</f>
        <v>5.2761303287788586</v>
      </c>
    </row>
    <row r="3952" spans="1:9">
      <c r="A3952" s="20">
        <v>41804</v>
      </c>
      <c r="B3952" s="35" t="s">
        <v>370</v>
      </c>
      <c r="C3952" s="90">
        <f t="shared" si="183"/>
        <v>121.23078879911928</v>
      </c>
      <c r="D3952" s="90">
        <f t="shared" si="184"/>
        <v>0</v>
      </c>
      <c r="E3952" s="90">
        <f t="shared" si="185"/>
        <v>121.23078879911928</v>
      </c>
      <c r="F3952" s="50">
        <f>'貼り付けシート（日射量等）'!G3949/3.6*10^3</f>
        <v>0</v>
      </c>
      <c r="G3952" s="50">
        <f>'貼り付けシート（日射量等）'!H3949/3.6*10^3</f>
        <v>125</v>
      </c>
      <c r="H3952" s="91">
        <f>RADIANS('貼り付けシート（日射量等）'!I3949)</f>
        <v>1.2461650859239515</v>
      </c>
      <c r="I3952" s="91">
        <f>IF('貼り付けシート（日射量等）'!J3949&lt;0,RADIANS(360+('貼り付けシート（日射量等）'!J3949)),RADIANS('貼り付けシート（日射量等）'!J3949))</f>
        <v>5.8049650921331404</v>
      </c>
    </row>
    <row r="3953" spans="1:9">
      <c r="A3953" s="20">
        <v>41804</v>
      </c>
      <c r="B3953" s="35" t="s">
        <v>371</v>
      </c>
      <c r="C3953" s="90">
        <f t="shared" si="183"/>
        <v>121.23078879911928</v>
      </c>
      <c r="D3953" s="90">
        <f t="shared" si="184"/>
        <v>0</v>
      </c>
      <c r="E3953" s="90">
        <f t="shared" si="185"/>
        <v>121.23078879911928</v>
      </c>
      <c r="F3953" s="50">
        <f>'貼り付けシート（日射量等）'!G3950/3.6*10^3</f>
        <v>0</v>
      </c>
      <c r="G3953" s="50">
        <f>'貼り付けシート（日射量等）'!H3950/3.6*10^3</f>
        <v>125</v>
      </c>
      <c r="H3953" s="91">
        <f>RADIANS('貼り付けシート（日射量等）'!I3950)</f>
        <v>1.2636183784438948</v>
      </c>
      <c r="I3953" s="91">
        <f>IF('貼り付けシート（日射量等）'!J3950&lt;0,RADIANS(360+('貼り付けシート（日射量等）'!J3950)),RADIANS('貼り付けシート（日射量等）'!J3950))</f>
        <v>0.31415926535897931</v>
      </c>
    </row>
    <row r="3954" spans="1:9">
      <c r="A3954" s="20">
        <v>41804</v>
      </c>
      <c r="B3954" s="35" t="s">
        <v>372</v>
      </c>
      <c r="C3954" s="90">
        <f t="shared" si="183"/>
        <v>115.84275374138065</v>
      </c>
      <c r="D3954" s="90">
        <f t="shared" si="184"/>
        <v>0</v>
      </c>
      <c r="E3954" s="90">
        <f t="shared" si="185"/>
        <v>115.84275374138065</v>
      </c>
      <c r="F3954" s="50">
        <f>'貼り付けシート（日射量等）'!G3951/3.6*10^3</f>
        <v>0</v>
      </c>
      <c r="G3954" s="50">
        <f>'貼り付けシート（日射量等）'!H3951/3.6*10^3</f>
        <v>119.44444444444444</v>
      </c>
      <c r="H3954" s="91">
        <f>RADIANS('貼り付けシート（日射量等）'!I3951)</f>
        <v>1.1466813185602747</v>
      </c>
      <c r="I3954" s="91">
        <f>IF('貼り付けシート（日射量等）'!J3951&lt;0,RADIANS(360+('貼り付けシート（日射量等）'!J3951)),RADIANS('貼り付けシート（日射量等）'!J3951))</f>
        <v>0.91455252804502862</v>
      </c>
    </row>
    <row r="3955" spans="1:9">
      <c r="A3955" s="20">
        <v>41804</v>
      </c>
      <c r="B3955" s="35" t="s">
        <v>373</v>
      </c>
      <c r="C3955" s="90">
        <f t="shared" si="183"/>
        <v>101.25105227783946</v>
      </c>
      <c r="D3955" s="90">
        <f t="shared" si="184"/>
        <v>6.9604387674133701</v>
      </c>
      <c r="E3955" s="90">
        <f t="shared" si="185"/>
        <v>94.290613510426098</v>
      </c>
      <c r="F3955" s="50">
        <f>'貼り付けシート（日射量等）'!G3952/3.6*10^3</f>
        <v>8.3333333333333339</v>
      </c>
      <c r="G3955" s="50">
        <f>'貼り付けシート（日射量等）'!H3952/3.6*10^3</f>
        <v>97.222222222222214</v>
      </c>
      <c r="H3955" s="91">
        <f>RADIANS('貼り付けシート（日射量等）'!I3952)</f>
        <v>0.96865773485685291</v>
      </c>
      <c r="I3955" s="91">
        <f>IF('貼り付けシート（日射量等）'!J3952&lt;0,RADIANS(360+('貼り付けシート（日射量等）'!J3952)),RADIANS('貼り付けシート（日射量等）'!J3952))</f>
        <v>1.2514010736799344</v>
      </c>
    </row>
    <row r="3956" spans="1:9">
      <c r="A3956" s="20">
        <v>41804</v>
      </c>
      <c r="B3956" s="35" t="s">
        <v>374</v>
      </c>
      <c r="C3956" s="90">
        <f t="shared" si="183"/>
        <v>86.208560923818155</v>
      </c>
      <c r="D3956" s="90">
        <f t="shared" si="184"/>
        <v>0</v>
      </c>
      <c r="E3956" s="90">
        <f t="shared" si="185"/>
        <v>86.208560923818155</v>
      </c>
      <c r="F3956" s="50">
        <f>'貼り付けシート（日射量等）'!G3953/3.6*10^3</f>
        <v>0</v>
      </c>
      <c r="G3956" s="50">
        <f>'貼り付けシート（日射量等）'!H3953/3.6*10^3</f>
        <v>88.888888888888886</v>
      </c>
      <c r="H3956" s="91">
        <f>RADIANS('貼り付けシート（日射量等）'!I3953)</f>
        <v>0.77318085863348796</v>
      </c>
      <c r="I3956" s="91">
        <f>IF('貼り付けシート（日射量等）'!J3953&lt;0,RADIANS(360+('貼り付けシート（日射量等）'!J3953)),RADIANS('貼り付けシート（日射量等）'!J3953))</f>
        <v>1.4695672301792255</v>
      </c>
    </row>
    <row r="3957" spans="1:9">
      <c r="A3957" s="20">
        <v>41804</v>
      </c>
      <c r="B3957" s="35" t="s">
        <v>375</v>
      </c>
      <c r="C3957" s="90">
        <f t="shared" si="183"/>
        <v>91.64172614208394</v>
      </c>
      <c r="D3957" s="90">
        <f t="shared" si="184"/>
        <v>5.433165218265783</v>
      </c>
      <c r="E3957" s="90">
        <f t="shared" si="185"/>
        <v>86.208560923818155</v>
      </c>
      <c r="F3957" s="50">
        <f>'貼り付けシート（日射量等）'!G3954/3.6*10^3</f>
        <v>11.111111111111111</v>
      </c>
      <c r="G3957" s="50">
        <f>'貼り付けシート（日射量等）'!H3954/3.6*10^3</f>
        <v>88.888888888888886</v>
      </c>
      <c r="H3957" s="91">
        <f>RADIANS('貼り付けシート（日射量等）'!I3954)</f>
        <v>0.57246799465414</v>
      </c>
      <c r="I3957" s="91">
        <f>IF('貼り付けシート（日射量等）'!J3954&lt;0,RADIANS(360+('貼り付けシート（日射量等）'!J3954)),RADIANS('貼り付けシート（日射量等）'!J3954))</f>
        <v>1.6406094968746698</v>
      </c>
    </row>
    <row r="3958" spans="1:9">
      <c r="A3958" s="20">
        <v>41804</v>
      </c>
      <c r="B3958" s="35" t="s">
        <v>376</v>
      </c>
      <c r="C3958" s="90">
        <f t="shared" si="183"/>
        <v>78.053719118976659</v>
      </c>
      <c r="D3958" s="90">
        <f t="shared" si="184"/>
        <v>5.315245839505101</v>
      </c>
      <c r="E3958" s="90">
        <f t="shared" si="185"/>
        <v>72.738473279471563</v>
      </c>
      <c r="F3958" s="50">
        <f>'貼り付けシート（日射量等）'!G3955/3.6*10^3</f>
        <v>19.444444444444446</v>
      </c>
      <c r="G3958" s="50">
        <f>'貼り付けシート（日射量等）'!H3955/3.6*10^3</f>
        <v>75</v>
      </c>
      <c r="H3958" s="91">
        <f>RADIANS('貼り付けシート（日射量等）'!I3955)</f>
        <v>0.37524578917878088</v>
      </c>
      <c r="I3958" s="91">
        <f>IF('貼り付けシート（日射量等）'!J3955&lt;0,RADIANS(360+('貼り付けシート（日射量等）'!J3955)),RADIANS('貼り付けシート（日射量等）'!J3955))</f>
        <v>1.7959438003021653</v>
      </c>
    </row>
    <row r="3959" spans="1:9">
      <c r="A3959" s="20">
        <v>41804</v>
      </c>
      <c r="B3959" s="35" t="s">
        <v>377</v>
      </c>
      <c r="C3959" s="90">
        <f t="shared" si="183"/>
        <v>27.4857336956136</v>
      </c>
      <c r="D3959" s="90">
        <f t="shared" si="184"/>
        <v>0.54555840692042645</v>
      </c>
      <c r="E3959" s="90">
        <f t="shared" si="185"/>
        <v>26.940175288693172</v>
      </c>
      <c r="F3959" s="50">
        <f>'貼り付けシート（日射量等）'!G3956/3.6*10^3</f>
        <v>11.111111111111111</v>
      </c>
      <c r="G3959" s="50">
        <f>'貼り付けシート（日射量等）'!H3956/3.6*10^3</f>
        <v>27.777777777777779</v>
      </c>
      <c r="H3959" s="91">
        <f>RADIANS('貼り付けシート（日射量等）'!I3956)</f>
        <v>0.18500490071139894</v>
      </c>
      <c r="I3959" s="91">
        <f>IF('貼り付けシート（日射量等）'!J3956&lt;0,RADIANS(360+('貼り付けシート（日射量等）'!J3956)),RADIANS('貼り付けシート（日射量等）'!J3956))</f>
        <v>1.9477874452256716</v>
      </c>
    </row>
    <row r="3960" spans="1:9">
      <c r="A3960" s="20">
        <v>41804</v>
      </c>
      <c r="B3960" s="35" t="s">
        <v>378</v>
      </c>
      <c r="C3960" s="90">
        <f t="shared" si="183"/>
        <v>2.6940175288693173</v>
      </c>
      <c r="D3960" s="90">
        <f t="shared" si="184"/>
        <v>0</v>
      </c>
      <c r="E3960" s="90">
        <f t="shared" si="185"/>
        <v>2.6940175288693173</v>
      </c>
      <c r="F3960" s="50">
        <f>'貼り付けシート（日射量等）'!G3957/3.6*10^3</f>
        <v>0</v>
      </c>
      <c r="G3960" s="50">
        <f>'貼り付けシート（日射量等）'!H3957/3.6*10^3</f>
        <v>2.7777777777777777</v>
      </c>
      <c r="H3960" s="91">
        <f>RADIANS('貼り付けシート（日射量等）'!I3957)</f>
        <v>5.2359877559829881E-3</v>
      </c>
      <c r="I3960" s="91">
        <f>IF('貼り付けシート（日射量等）'!J3957&lt;0,RADIANS(360+('貼り付けシート（日射量等）'!J3957)),RADIANS('貼り付けシート（日射量等）'!J3957))</f>
        <v>2.1083577364091499</v>
      </c>
    </row>
    <row r="3961" spans="1:9">
      <c r="A3961" s="20">
        <v>41804</v>
      </c>
      <c r="B3961" s="35" t="s">
        <v>379</v>
      </c>
      <c r="C3961" s="90">
        <f t="shared" si="183"/>
        <v>0</v>
      </c>
      <c r="D3961" s="90">
        <f t="shared" si="184"/>
        <v>0</v>
      </c>
      <c r="E3961" s="90">
        <f t="shared" si="185"/>
        <v>0</v>
      </c>
      <c r="F3961" s="50">
        <f>'貼り付けシート（日射量等）'!G3958/3.6*10^3</f>
        <v>0</v>
      </c>
      <c r="G3961" s="50">
        <f>'貼り付けシート（日射量等）'!H3958/3.6*10^3</f>
        <v>0</v>
      </c>
      <c r="H3961" s="91">
        <f>RADIANS('貼り付けシート（日射量等）'!I3958)</f>
        <v>0</v>
      </c>
      <c r="I3961" s="91">
        <f>IF('貼り付けシート（日射量等）'!J3958&lt;0,RADIANS(360+('貼り付けシート（日射量等）'!J3958)),RADIANS('貼り付けシート（日射量等）'!J3958))</f>
        <v>0</v>
      </c>
    </row>
    <row r="3962" spans="1:9">
      <c r="A3962" s="20">
        <v>41804</v>
      </c>
      <c r="B3962" s="35" t="s">
        <v>380</v>
      </c>
      <c r="C3962" s="90">
        <f t="shared" si="183"/>
        <v>0</v>
      </c>
      <c r="D3962" s="90">
        <f t="shared" si="184"/>
        <v>0</v>
      </c>
      <c r="E3962" s="90">
        <f t="shared" si="185"/>
        <v>0</v>
      </c>
      <c r="F3962" s="50">
        <f>'貼り付けシート（日射量等）'!G3959/3.6*10^3</f>
        <v>0</v>
      </c>
      <c r="G3962" s="50">
        <f>'貼り付けシート（日射量等）'!H3959/3.6*10^3</f>
        <v>0</v>
      </c>
      <c r="H3962" s="91">
        <f>RADIANS('貼り付けシート（日射量等）'!I3959)</f>
        <v>0</v>
      </c>
      <c r="I3962" s="91">
        <f>IF('貼り付けシート（日射量等）'!J3959&lt;0,RADIANS(360+('貼り付けシート（日射量等）'!J3959)),RADIANS('貼り付けシート（日射量等）'!J3959))</f>
        <v>0</v>
      </c>
    </row>
    <row r="3963" spans="1:9">
      <c r="A3963" s="20">
        <v>41804</v>
      </c>
      <c r="B3963" s="35" t="s">
        <v>381</v>
      </c>
      <c r="C3963" s="90">
        <f t="shared" si="183"/>
        <v>0</v>
      </c>
      <c r="D3963" s="90">
        <f t="shared" si="184"/>
        <v>0</v>
      </c>
      <c r="E3963" s="90">
        <f t="shared" si="185"/>
        <v>0</v>
      </c>
      <c r="F3963" s="50">
        <f>'貼り付けシート（日射量等）'!G3960/3.6*10^3</f>
        <v>0</v>
      </c>
      <c r="G3963" s="50">
        <f>'貼り付けシート（日射量等）'!H3960/3.6*10^3</f>
        <v>0</v>
      </c>
      <c r="H3963" s="91">
        <f>RADIANS('貼り付けシート（日射量等）'!I3960)</f>
        <v>0</v>
      </c>
      <c r="I3963" s="91">
        <f>IF('貼り付けシート（日射量等）'!J3960&lt;0,RADIANS(360+('貼り付けシート（日射量等）'!J3960)),RADIANS('貼り付けシート（日射量等）'!J3960))</f>
        <v>0</v>
      </c>
    </row>
    <row r="3964" spans="1:9">
      <c r="A3964" s="20">
        <v>41804</v>
      </c>
      <c r="B3964" s="35" t="s">
        <v>382</v>
      </c>
      <c r="C3964" s="90">
        <f t="shared" si="183"/>
        <v>0</v>
      </c>
      <c r="D3964" s="90">
        <f t="shared" si="184"/>
        <v>0</v>
      </c>
      <c r="E3964" s="90">
        <f t="shared" si="185"/>
        <v>0</v>
      </c>
      <c r="F3964" s="50">
        <f>'貼り付けシート（日射量等）'!G3961/3.6*10^3</f>
        <v>0</v>
      </c>
      <c r="G3964" s="50">
        <f>'貼り付けシート（日射量等）'!H3961/3.6*10^3</f>
        <v>0</v>
      </c>
      <c r="H3964" s="91">
        <f>RADIANS('貼り付けシート（日射量等）'!I3961)</f>
        <v>0</v>
      </c>
      <c r="I3964" s="91">
        <f>IF('貼り付けシート（日射量等）'!J3961&lt;0,RADIANS(360+('貼り付けシート（日射量等）'!J3961)),RADIANS('貼り付けシート（日射量等）'!J3961))</f>
        <v>0</v>
      </c>
    </row>
    <row r="3965" spans="1:9">
      <c r="A3965" s="20">
        <v>41804</v>
      </c>
      <c r="B3965" s="35" t="s">
        <v>383</v>
      </c>
      <c r="C3965" s="90">
        <f t="shared" si="183"/>
        <v>0</v>
      </c>
      <c r="D3965" s="90">
        <f t="shared" si="184"/>
        <v>0</v>
      </c>
      <c r="E3965" s="90">
        <f t="shared" si="185"/>
        <v>0</v>
      </c>
      <c r="F3965" s="50">
        <f>'貼り付けシート（日射量等）'!G3962/3.6*10^3</f>
        <v>0</v>
      </c>
      <c r="G3965" s="50">
        <f>'貼り付けシート（日射量等）'!H3962/3.6*10^3</f>
        <v>0</v>
      </c>
      <c r="H3965" s="91">
        <f>RADIANS('貼り付けシート（日射量等）'!I3962)</f>
        <v>0</v>
      </c>
      <c r="I3965" s="91">
        <f>IF('貼り付けシート（日射量等）'!J3962&lt;0,RADIANS(360+('貼り付けシート（日射量等）'!J3962)),RADIANS('貼り付けシート（日射量等）'!J3962))</f>
        <v>0</v>
      </c>
    </row>
    <row r="3966" spans="1:9">
      <c r="A3966" s="20">
        <v>41805</v>
      </c>
      <c r="B3966" s="35" t="s">
        <v>360</v>
      </c>
      <c r="C3966" s="90">
        <f t="shared" si="183"/>
        <v>0</v>
      </c>
      <c r="D3966" s="90">
        <f t="shared" si="184"/>
        <v>0</v>
      </c>
      <c r="E3966" s="90">
        <f t="shared" si="185"/>
        <v>0</v>
      </c>
      <c r="F3966" s="50">
        <f>'貼り付けシート（日射量等）'!G3963/3.6*10^3</f>
        <v>0</v>
      </c>
      <c r="G3966" s="50">
        <f>'貼り付けシート（日射量等）'!H3963/3.6*10^3</f>
        <v>0</v>
      </c>
      <c r="H3966" s="91">
        <f>RADIANS('貼り付けシート（日射量等）'!I3963)</f>
        <v>0</v>
      </c>
      <c r="I3966" s="91">
        <f>IF('貼り付けシート（日射量等）'!J3963&lt;0,RADIANS(360+('貼り付けシート（日射量等）'!J3963)),RADIANS('貼り付けシート（日射量等）'!J3963))</f>
        <v>0</v>
      </c>
    </row>
    <row r="3967" spans="1:9">
      <c r="A3967" s="20">
        <v>41805</v>
      </c>
      <c r="B3967" s="35" t="s">
        <v>361</v>
      </c>
      <c r="C3967" s="90">
        <f t="shared" si="183"/>
        <v>0</v>
      </c>
      <c r="D3967" s="90">
        <f t="shared" si="184"/>
        <v>0</v>
      </c>
      <c r="E3967" s="90">
        <f t="shared" si="185"/>
        <v>0</v>
      </c>
      <c r="F3967" s="50">
        <f>'貼り付けシート（日射量等）'!G3964/3.6*10^3</f>
        <v>0</v>
      </c>
      <c r="G3967" s="50">
        <f>'貼り付けシート（日射量等）'!H3964/3.6*10^3</f>
        <v>0</v>
      </c>
      <c r="H3967" s="91">
        <f>RADIANS('貼り付けシート（日射量等）'!I3964)</f>
        <v>0</v>
      </c>
      <c r="I3967" s="91">
        <f>IF('貼り付けシート（日射量等）'!J3964&lt;0,RADIANS(360+('貼り付けシート（日射量等）'!J3964)),RADIANS('貼り付けシート（日射量等）'!J3964))</f>
        <v>0</v>
      </c>
    </row>
    <row r="3968" spans="1:9">
      <c r="A3968" s="20">
        <v>41805</v>
      </c>
      <c r="B3968" s="35" t="s">
        <v>362</v>
      </c>
      <c r="C3968" s="90">
        <f t="shared" si="183"/>
        <v>0</v>
      </c>
      <c r="D3968" s="90">
        <f t="shared" si="184"/>
        <v>0</v>
      </c>
      <c r="E3968" s="90">
        <f t="shared" si="185"/>
        <v>0</v>
      </c>
      <c r="F3968" s="50">
        <f>'貼り付けシート（日射量等）'!G3965/3.6*10^3</f>
        <v>0</v>
      </c>
      <c r="G3968" s="50">
        <f>'貼り付けシート（日射量等）'!H3965/3.6*10^3</f>
        <v>0</v>
      </c>
      <c r="H3968" s="91">
        <f>RADIANS('貼り付けシート（日射量等）'!I3965)</f>
        <v>0</v>
      </c>
      <c r="I3968" s="91">
        <f>IF('貼り付けシート（日射量等）'!J3965&lt;0,RADIANS(360+('貼り付けシート（日射量等）'!J3965)),RADIANS('貼り付けシート（日射量等）'!J3965))</f>
        <v>0</v>
      </c>
    </row>
    <row r="3969" spans="1:9">
      <c r="A3969" s="20">
        <v>41805</v>
      </c>
      <c r="B3969" s="35" t="s">
        <v>363</v>
      </c>
      <c r="C3969" s="90">
        <f t="shared" si="183"/>
        <v>2.6940175288693173</v>
      </c>
      <c r="D3969" s="90">
        <f t="shared" si="184"/>
        <v>0</v>
      </c>
      <c r="E3969" s="90">
        <f t="shared" si="185"/>
        <v>2.6940175288693173</v>
      </c>
      <c r="F3969" s="50">
        <f>'貼り付けシート（日射量等）'!G3966/3.6*10^3</f>
        <v>0</v>
      </c>
      <c r="G3969" s="50">
        <f>'貼り付けシート（日射量等）'!H3966/3.6*10^3</f>
        <v>2.7777777777777777</v>
      </c>
      <c r="H3969" s="91">
        <f>RADIANS('貼り付けシート（日射量等）'!I3966)</f>
        <v>0</v>
      </c>
      <c r="I3969" s="91">
        <f>IF('貼り付けシート（日射量等）'!J3966&lt;0,RADIANS(360+('貼り付けシート（日射量等）'!J3966)),RADIANS('貼り付けシート（日射量等）'!J3966))</f>
        <v>0</v>
      </c>
    </row>
    <row r="3970" spans="1:9">
      <c r="A3970" s="20">
        <v>41805</v>
      </c>
      <c r="B3970" s="35" t="s">
        <v>364</v>
      </c>
      <c r="C3970" s="90">
        <f t="shared" si="183"/>
        <v>29.634192817562489</v>
      </c>
      <c r="D3970" s="90">
        <f t="shared" si="184"/>
        <v>-5.6704856134107293E-2</v>
      </c>
      <c r="E3970" s="90">
        <f t="shared" si="185"/>
        <v>29.634192817562489</v>
      </c>
      <c r="F3970" s="50">
        <f>'貼り付けシート（日射量等）'!G3967/3.6*10^3</f>
        <v>27.777777777777779</v>
      </c>
      <c r="G3970" s="50">
        <f>'貼り付けシート（日射量等）'!H3967/3.6*10^3</f>
        <v>30.555555555555554</v>
      </c>
      <c r="H3970" s="91">
        <f>RADIANS('貼り付けシート（日射量等）'!I3967)</f>
        <v>0.143116998663535</v>
      </c>
      <c r="I3970" s="91">
        <f>IF('貼り付けシート（日射量等）'!J3967&lt;0,RADIANS(360+('貼り付けシート（日射量等）'!J3967)),RADIANS('貼り付けシート（日射量等）'!J3967))</f>
        <v>4.2987459476620336</v>
      </c>
    </row>
    <row r="3971" spans="1:9">
      <c r="A3971" s="20">
        <v>41805</v>
      </c>
      <c r="B3971" s="35" t="s">
        <v>365</v>
      </c>
      <c r="C3971" s="90">
        <f t="shared" si="183"/>
        <v>78.926827288613424</v>
      </c>
      <c r="D3971" s="90">
        <f t="shared" si="184"/>
        <v>6.1883540091418601</v>
      </c>
      <c r="E3971" s="90">
        <f t="shared" si="185"/>
        <v>72.738473279471563</v>
      </c>
      <c r="F3971" s="50">
        <f>'貼り付けシート（日射量等）'!G3968/3.6*10^3</f>
        <v>27.777777777777779</v>
      </c>
      <c r="G3971" s="50">
        <f>'貼り付けシート（日射量等）'!H3968/3.6*10^3</f>
        <v>75</v>
      </c>
      <c r="H3971" s="91">
        <f>RADIANS('貼り付けシート（日射量等）'!I3968)</f>
        <v>0.33161255787892263</v>
      </c>
      <c r="I3971" s="91">
        <f>IF('貼り付けシート（日射量等）'!J3968&lt;0,RADIANS(360+('貼り付けシート（日射量等）'!J3968)),RADIANS('貼り付けシート（日射量等）'!J3968))</f>
        <v>4.4523349218375348</v>
      </c>
    </row>
    <row r="3972" spans="1:9">
      <c r="A3972" s="20">
        <v>41805</v>
      </c>
      <c r="B3972" s="35" t="s">
        <v>366</v>
      </c>
      <c r="C3972" s="90">
        <f t="shared" si="183"/>
        <v>133.51436710424505</v>
      </c>
      <c r="D3972" s="90">
        <f t="shared" si="184"/>
        <v>12.283578305125765</v>
      </c>
      <c r="E3972" s="90">
        <f t="shared" si="185"/>
        <v>121.23078879911928</v>
      </c>
      <c r="F3972" s="50">
        <f>'貼り付けシート（日射量等）'!G3969/3.6*10^3</f>
        <v>27.777777777777779</v>
      </c>
      <c r="G3972" s="50">
        <f>'貼り付けシート（日射量等）'!H3969/3.6*10^3</f>
        <v>125</v>
      </c>
      <c r="H3972" s="91">
        <f>RADIANS('貼り付けシート（日射量等）'!I3969)</f>
        <v>0.52883476335428181</v>
      </c>
      <c r="I3972" s="91">
        <f>IF('貼り付けシート（日射量等）'!J3969&lt;0,RADIANS(360+('貼り付けシート（日射量等）'!J3969)),RADIANS('貼り付けシート（日射量等）'!J3969))</f>
        <v>4.6041785667610418</v>
      </c>
    </row>
    <row r="3973" spans="1:9">
      <c r="A3973" s="20">
        <v>41805</v>
      </c>
      <c r="B3973" s="35" t="s">
        <v>367</v>
      </c>
      <c r="C3973" s="90">
        <f t="shared" si="183"/>
        <v>188.41241960505829</v>
      </c>
      <c r="D3973" s="90">
        <f t="shared" si="184"/>
        <v>15.995297757421973</v>
      </c>
      <c r="E3973" s="90">
        <f t="shared" si="185"/>
        <v>172.41712184763631</v>
      </c>
      <c r="F3973" s="50">
        <f>'貼り付けシート（日射量等）'!G3970/3.6*10^3</f>
        <v>24.999999999999996</v>
      </c>
      <c r="G3973" s="50">
        <f>'貼り付けシート（日射量等）'!H3970/3.6*10^3</f>
        <v>177.77777777777777</v>
      </c>
      <c r="H3973" s="91">
        <f>RADIANS('貼り付けシート（日射量等）'!I3970)</f>
        <v>0.72780229808163543</v>
      </c>
      <c r="I3973" s="91">
        <f>IF('貼り付けシート（日射量等）'!J3970&lt;0,RADIANS(360+('貼り付けシート（日射量等）'!J3970)),RADIANS('貼り付けシート（日射量等）'!J3970))</f>
        <v>4.7699848457005025</v>
      </c>
    </row>
    <row r="3974" spans="1:9">
      <c r="A3974" s="20">
        <v>41805</v>
      </c>
      <c r="B3974" s="35" t="s">
        <v>368</v>
      </c>
      <c r="C3974" s="90">
        <f t="shared" si="183"/>
        <v>374.48383816470039</v>
      </c>
      <c r="D3974" s="90">
        <f t="shared" si="184"/>
        <v>78.141909989075458</v>
      </c>
      <c r="E3974" s="90">
        <f t="shared" si="185"/>
        <v>296.34192817562496</v>
      </c>
      <c r="F3974" s="50">
        <f>'貼り付けシート（日射量等）'!G3971/3.6*10^3</f>
        <v>97.222222222222214</v>
      </c>
      <c r="G3974" s="50">
        <f>'貼り付けシート（日射量等）'!H3971/3.6*10^3</f>
        <v>305.5555555555556</v>
      </c>
      <c r="H3974" s="91">
        <f>RADIANS('貼り付けシート（日射量等）'!I3971)</f>
        <v>0.92502450355699462</v>
      </c>
      <c r="I3974" s="91">
        <f>IF('貼り付けシート（日射量等）'!J3971&lt;0,RADIANS(360+('貼り付けシート（日射量等）'!J3971)),RADIANS('貼り付けシート（日射量等）'!J3971))</f>
        <v>4.9741883681838388</v>
      </c>
    </row>
    <row r="3975" spans="1:9">
      <c r="A3975" s="20">
        <v>41805</v>
      </c>
      <c r="B3975" s="35" t="s">
        <v>369</v>
      </c>
      <c r="C3975" s="90">
        <f t="shared" ref="C3975:C4038" si="186">IF(D3975&lt;0,E3975,D3975+E3975)</f>
        <v>379.3797177039138</v>
      </c>
      <c r="D3975" s="90">
        <f t="shared" ref="D3975:D4038" si="187">F3975*(SIN(H3975)*COS($O$5)+COS(H3975)*SIN($O$5)*COS($O$4-I3975))</f>
        <v>61.485649297334376</v>
      </c>
      <c r="E3975" s="90">
        <f t="shared" ref="E3975:E4038" si="188">G3975*(1+COS($O$5))/2</f>
        <v>317.89406840657944</v>
      </c>
      <c r="F3975" s="50">
        <f>'貼り付けシート（日射量等）'!G3972/3.6*10^3</f>
        <v>66.666666666666671</v>
      </c>
      <c r="G3975" s="50">
        <f>'貼り付けシート（日射量等）'!H3972/3.6*10^3</f>
        <v>327.77777777777777</v>
      </c>
      <c r="H3975" s="91">
        <f>RADIANS('貼り付けシート（日射量等）'!I3972)</f>
        <v>1.1082840750163994</v>
      </c>
      <c r="I3975" s="91">
        <f>IF('貼り付けシート（日射量等）'!J3972&lt;0,RADIANS(360+('貼り付けシート（日射量等）'!J3972)),RADIANS('貼り付けシート（日射量等）'!J3972))</f>
        <v>5.2743849995268635</v>
      </c>
    </row>
    <row r="3976" spans="1:9">
      <c r="A3976" s="20">
        <v>41805</v>
      </c>
      <c r="B3976" s="35" t="s">
        <v>370</v>
      </c>
      <c r="C3976" s="90">
        <f t="shared" si="186"/>
        <v>514.09449728001698</v>
      </c>
      <c r="D3976" s="90">
        <f t="shared" si="187"/>
        <v>126.15597312283539</v>
      </c>
      <c r="E3976" s="90">
        <f t="shared" si="188"/>
        <v>387.93852415718163</v>
      </c>
      <c r="F3976" s="50">
        <f>'貼り付けシート（日射量等）'!G3973/3.6*10^3</f>
        <v>127.77777777777777</v>
      </c>
      <c r="G3976" s="50">
        <f>'貼り付けシート（日射量等）'!H3973/3.6*10^3</f>
        <v>399.99999999999994</v>
      </c>
      <c r="H3976" s="91">
        <f>RADIANS('貼り付けシート（日射量等）'!I3973)</f>
        <v>1.2479104151759457</v>
      </c>
      <c r="I3976" s="91">
        <f>IF('貼り付けシート（日射量等）'!J3973&lt;0,RADIANS(360+('貼り付けシート（日射量等）'!J3973)),RADIANS('貼り付けシート（日射量等）'!J3973))</f>
        <v>5.8014744336291511</v>
      </c>
    </row>
    <row r="3977" spans="1:9">
      <c r="A3977" s="20">
        <v>41805</v>
      </c>
      <c r="B3977" s="35" t="s">
        <v>371</v>
      </c>
      <c r="C3977" s="90">
        <f t="shared" si="186"/>
        <v>354.0627829756445</v>
      </c>
      <c r="D3977" s="90">
        <f t="shared" si="187"/>
        <v>46.944784684542356</v>
      </c>
      <c r="E3977" s="90">
        <f t="shared" si="188"/>
        <v>307.11799829110214</v>
      </c>
      <c r="F3977" s="50">
        <f>'貼り付けシート（日射量等）'!G3974/3.6*10^3</f>
        <v>47.222222222222221</v>
      </c>
      <c r="G3977" s="50">
        <f>'貼り付けシート（日射量等）'!H3974/3.6*10^3</f>
        <v>316.66666666666663</v>
      </c>
      <c r="H3977" s="91">
        <f>RADIANS('貼り付けシート（日射量等）'!I3974)</f>
        <v>1.265363707695889</v>
      </c>
      <c r="I3977" s="91">
        <f>IF('貼り付けシート（日射量等）'!J3974&lt;0,RADIANS(360+('貼り付けシート（日射量等）'!J3974)),RADIANS('貼り付けシート（日射量等）'!J3974))</f>
        <v>0.31066860685499065</v>
      </c>
    </row>
    <row r="3978" spans="1:9">
      <c r="A3978" s="20">
        <v>41805</v>
      </c>
      <c r="B3978" s="35" t="s">
        <v>372</v>
      </c>
      <c r="C3978" s="90">
        <f t="shared" si="186"/>
        <v>549.99659808107913</v>
      </c>
      <c r="D3978" s="90">
        <f t="shared" si="187"/>
        <v>170.14012651050535</v>
      </c>
      <c r="E3978" s="90">
        <f t="shared" si="188"/>
        <v>379.85647157057372</v>
      </c>
      <c r="F3978" s="50">
        <f>'貼り付けシート（日射量等）'!G3975/3.6*10^3</f>
        <v>180.55555555555554</v>
      </c>
      <c r="G3978" s="50">
        <f>'貼り付けシート（日射量等）'!H3975/3.6*10^3</f>
        <v>391.66666666666663</v>
      </c>
      <c r="H3978" s="91">
        <f>RADIANS('貼り付けシート（日射量等）'!I3975)</f>
        <v>1.1466813185602747</v>
      </c>
      <c r="I3978" s="91">
        <f>IF('貼り付けシート（日射量等）'!J3975&lt;0,RADIANS(360+('貼り付けシート（日射量等）'!J3975)),RADIANS('貼り付けシート（日射量等）'!J3975))</f>
        <v>0.91455252804502862</v>
      </c>
    </row>
    <row r="3979" spans="1:9">
      <c r="A3979" s="20">
        <v>41805</v>
      </c>
      <c r="B3979" s="35" t="s">
        <v>373</v>
      </c>
      <c r="C3979" s="90">
        <f t="shared" si="186"/>
        <v>531.45316780413532</v>
      </c>
      <c r="D3979" s="90">
        <f t="shared" si="187"/>
        <v>197.39499422434</v>
      </c>
      <c r="E3979" s="90">
        <f t="shared" si="188"/>
        <v>334.05817357979538</v>
      </c>
      <c r="F3979" s="50">
        <f>'貼り付けシート（日射量等）'!G3976/3.6*10^3</f>
        <v>236.11111111111111</v>
      </c>
      <c r="G3979" s="50">
        <f>'貼り付けシート（日射量等）'!H3976/3.6*10^3</f>
        <v>344.44444444444446</v>
      </c>
      <c r="H3979" s="91">
        <f>RADIANS('貼り付けシート（日射量等）'!I3976)</f>
        <v>0.97040306410884725</v>
      </c>
      <c r="I3979" s="91">
        <f>IF('貼り付けシート（日射量等）'!J3976&lt;0,RADIANS(360+('貼り付けシート（日射量等）'!J3976)),RADIANS('貼り付けシート（日射量等）'!J3976))</f>
        <v>1.2514010736799344</v>
      </c>
    </row>
    <row r="3980" spans="1:9">
      <c r="A3980" s="20">
        <v>41805</v>
      </c>
      <c r="B3980" s="35" t="s">
        <v>374</v>
      </c>
      <c r="C3980" s="90">
        <f t="shared" si="186"/>
        <v>277.96216137827673</v>
      </c>
      <c r="D3980" s="90">
        <f t="shared" si="187"/>
        <v>43.582636366646142</v>
      </c>
      <c r="E3980" s="90">
        <f t="shared" si="188"/>
        <v>234.37952501163059</v>
      </c>
      <c r="F3980" s="50">
        <f>'貼り付けシート（日射量等）'!G3977/3.6*10^3</f>
        <v>63.888888888888886</v>
      </c>
      <c r="G3980" s="50">
        <f>'貼り付けシート（日射量等）'!H3977/3.6*10^3</f>
        <v>241.66666666666666</v>
      </c>
      <c r="H3980" s="91">
        <f>RADIANS('貼り付けシート（日射量等）'!I3977)</f>
        <v>0.77492618788548229</v>
      </c>
      <c r="I3980" s="91">
        <f>IF('貼り付けシート（日射量等）'!J3977&lt;0,RADIANS(360+('貼り付けシート（日射量等）'!J3977)),RADIANS('貼り付けシート（日射量等）'!J3977))</f>
        <v>1.4695672301792255</v>
      </c>
    </row>
    <row r="3981" spans="1:9">
      <c r="A3981" s="20">
        <v>41805</v>
      </c>
      <c r="B3981" s="35" t="s">
        <v>375</v>
      </c>
      <c r="C3981" s="90">
        <f t="shared" si="186"/>
        <v>145.6147845399592</v>
      </c>
      <c r="D3981" s="90">
        <f t="shared" si="187"/>
        <v>13.607925625362665</v>
      </c>
      <c r="E3981" s="90">
        <f t="shared" si="188"/>
        <v>132.00685891459653</v>
      </c>
      <c r="F3981" s="50">
        <f>'貼り付けシート（日射量等）'!G3978/3.6*10^3</f>
        <v>27.777777777777779</v>
      </c>
      <c r="G3981" s="50">
        <f>'貼り付けシート（日射量等）'!H3978/3.6*10^3</f>
        <v>136.11111111111109</v>
      </c>
      <c r="H3981" s="91">
        <f>RADIANS('貼り付けシート（日射量等）'!I3978)</f>
        <v>0.57421332390613444</v>
      </c>
      <c r="I3981" s="91">
        <f>IF('貼り付けシート（日射量等）'!J3978&lt;0,RADIANS(360+('貼り付けシート（日射量等）'!J3978)),RADIANS('貼り付けシート（日射量等）'!J3978))</f>
        <v>1.6423548261266641</v>
      </c>
    </row>
    <row r="3982" spans="1:9">
      <c r="A3982" s="20">
        <v>41805</v>
      </c>
      <c r="B3982" s="35" t="s">
        <v>376</v>
      </c>
      <c r="C3982" s="90">
        <f t="shared" si="186"/>
        <v>91.151484456931328</v>
      </c>
      <c r="D3982" s="90">
        <f t="shared" si="187"/>
        <v>7.6369410619824798</v>
      </c>
      <c r="E3982" s="90">
        <f t="shared" si="188"/>
        <v>83.514543394948845</v>
      </c>
      <c r="F3982" s="50">
        <f>'貼り付けシート（日射量等）'!G3979/3.6*10^3</f>
        <v>27.777777777777779</v>
      </c>
      <c r="G3982" s="50">
        <f>'貼り付けシート（日射量等）'!H3979/3.6*10^3</f>
        <v>86.111111111111114</v>
      </c>
      <c r="H3982" s="91">
        <f>RADIANS('貼り付けシート（日射量等）'!I3979)</f>
        <v>0.37699111843077521</v>
      </c>
      <c r="I3982" s="91">
        <f>IF('貼り付けシート（日射量等）'!J3979&lt;0,RADIANS(360+('貼り付けシート（日射量等）'!J3979)),RADIANS('貼り付けシート（日射量等）'!J3979))</f>
        <v>1.7959438003021653</v>
      </c>
    </row>
    <row r="3983" spans="1:9">
      <c r="A3983" s="20">
        <v>41805</v>
      </c>
      <c r="B3983" s="35" t="s">
        <v>377</v>
      </c>
      <c r="C3983" s="90">
        <f t="shared" si="186"/>
        <v>39.080141421471509</v>
      </c>
      <c r="D3983" s="90">
        <f t="shared" si="187"/>
        <v>1.3638960173010664</v>
      </c>
      <c r="E3983" s="90">
        <f t="shared" si="188"/>
        <v>37.716245404170444</v>
      </c>
      <c r="F3983" s="50">
        <f>'貼り付けシート（日射量等）'!G3980/3.6*10^3</f>
        <v>27.777777777777779</v>
      </c>
      <c r="G3983" s="50">
        <f>'貼り付けシート（日射量等）'!H3980/3.6*10^3</f>
        <v>38.888888888888893</v>
      </c>
      <c r="H3983" s="91">
        <f>RADIANS('貼り付けシート（日射量等）'!I3980)</f>
        <v>0.18500490071139894</v>
      </c>
      <c r="I3983" s="91">
        <f>IF('貼り付けシート（日射量等）'!J3980&lt;0,RADIANS(360+('貼り付けシート（日射量等）'!J3980)),RADIANS('貼り付けシート（日射量等）'!J3980))</f>
        <v>1.9477874452256716</v>
      </c>
    </row>
    <row r="3984" spans="1:9">
      <c r="A3984" s="20">
        <v>41805</v>
      </c>
      <c r="B3984" s="35" t="s">
        <v>378</v>
      </c>
      <c r="C3984" s="90">
        <f t="shared" si="186"/>
        <v>5.3880350577386347</v>
      </c>
      <c r="D3984" s="90">
        <f t="shared" si="187"/>
        <v>-0.94559098240104167</v>
      </c>
      <c r="E3984" s="90">
        <f t="shared" si="188"/>
        <v>5.3880350577386347</v>
      </c>
      <c r="F3984" s="50">
        <f>'貼り付けシート（日射量等）'!G3981/3.6*10^3</f>
        <v>5.5555555555555554</v>
      </c>
      <c r="G3984" s="50">
        <f>'貼り付けシート（日射量等）'!H3981/3.6*10^3</f>
        <v>5.5555555555555554</v>
      </c>
      <c r="H3984" s="91">
        <f>RADIANS('貼り付けシート（日射量等）'!I3981)</f>
        <v>5.2359877559829881E-3</v>
      </c>
      <c r="I3984" s="91">
        <f>IF('貼り付けシート（日射量等）'!J3981&lt;0,RADIANS(360+('貼り付けシート（日射量等）'!J3981)),RADIANS('貼り付けシート（日射量等）'!J3981))</f>
        <v>2.1083577364091499</v>
      </c>
    </row>
    <row r="3985" spans="1:9">
      <c r="A3985" s="20">
        <v>41805</v>
      </c>
      <c r="B3985" s="35" t="s">
        <v>379</v>
      </c>
      <c r="C3985" s="90">
        <f t="shared" si="186"/>
        <v>0</v>
      </c>
      <c r="D3985" s="90">
        <f t="shared" si="187"/>
        <v>0</v>
      </c>
      <c r="E3985" s="90">
        <f t="shared" si="188"/>
        <v>0</v>
      </c>
      <c r="F3985" s="50">
        <f>'貼り付けシート（日射量等）'!G3982/3.6*10^3</f>
        <v>0</v>
      </c>
      <c r="G3985" s="50">
        <f>'貼り付けシート（日射量等）'!H3982/3.6*10^3</f>
        <v>0</v>
      </c>
      <c r="H3985" s="91">
        <f>RADIANS('貼り付けシート（日射量等）'!I3982)</f>
        <v>0</v>
      </c>
      <c r="I3985" s="91">
        <f>IF('貼り付けシート（日射量等）'!J3982&lt;0,RADIANS(360+('貼り付けシート（日射量等）'!J3982)),RADIANS('貼り付けシート（日射量等）'!J3982))</f>
        <v>0</v>
      </c>
    </row>
    <row r="3986" spans="1:9">
      <c r="A3986" s="20">
        <v>41805</v>
      </c>
      <c r="B3986" s="35" t="s">
        <v>380</v>
      </c>
      <c r="C3986" s="90">
        <f t="shared" si="186"/>
        <v>0</v>
      </c>
      <c r="D3986" s="90">
        <f t="shared" si="187"/>
        <v>0</v>
      </c>
      <c r="E3986" s="90">
        <f t="shared" si="188"/>
        <v>0</v>
      </c>
      <c r="F3986" s="50">
        <f>'貼り付けシート（日射量等）'!G3983/3.6*10^3</f>
        <v>0</v>
      </c>
      <c r="G3986" s="50">
        <f>'貼り付けシート（日射量等）'!H3983/3.6*10^3</f>
        <v>0</v>
      </c>
      <c r="H3986" s="91">
        <f>RADIANS('貼り付けシート（日射量等）'!I3983)</f>
        <v>0</v>
      </c>
      <c r="I3986" s="91">
        <f>IF('貼り付けシート（日射量等）'!J3983&lt;0,RADIANS(360+('貼り付けシート（日射量等）'!J3983)),RADIANS('貼り付けシート（日射量等）'!J3983))</f>
        <v>0</v>
      </c>
    </row>
    <row r="3987" spans="1:9">
      <c r="A3987" s="20">
        <v>41805</v>
      </c>
      <c r="B3987" s="35" t="s">
        <v>381</v>
      </c>
      <c r="C3987" s="90">
        <f t="shared" si="186"/>
        <v>0</v>
      </c>
      <c r="D3987" s="90">
        <f t="shared" si="187"/>
        <v>0</v>
      </c>
      <c r="E3987" s="90">
        <f t="shared" si="188"/>
        <v>0</v>
      </c>
      <c r="F3987" s="50">
        <f>'貼り付けシート（日射量等）'!G3984/3.6*10^3</f>
        <v>0</v>
      </c>
      <c r="G3987" s="50">
        <f>'貼り付けシート（日射量等）'!H3984/3.6*10^3</f>
        <v>0</v>
      </c>
      <c r="H3987" s="91">
        <f>RADIANS('貼り付けシート（日射量等）'!I3984)</f>
        <v>0</v>
      </c>
      <c r="I3987" s="91">
        <f>IF('貼り付けシート（日射量等）'!J3984&lt;0,RADIANS(360+('貼り付けシート（日射量等）'!J3984)),RADIANS('貼り付けシート（日射量等）'!J3984))</f>
        <v>0</v>
      </c>
    </row>
    <row r="3988" spans="1:9">
      <c r="A3988" s="20">
        <v>41805</v>
      </c>
      <c r="B3988" s="35" t="s">
        <v>382</v>
      </c>
      <c r="C3988" s="90">
        <f t="shared" si="186"/>
        <v>0</v>
      </c>
      <c r="D3988" s="90">
        <f t="shared" si="187"/>
        <v>0</v>
      </c>
      <c r="E3988" s="90">
        <f t="shared" si="188"/>
        <v>0</v>
      </c>
      <c r="F3988" s="50">
        <f>'貼り付けシート（日射量等）'!G3985/3.6*10^3</f>
        <v>0</v>
      </c>
      <c r="G3988" s="50">
        <f>'貼り付けシート（日射量等）'!H3985/3.6*10^3</f>
        <v>0</v>
      </c>
      <c r="H3988" s="91">
        <f>RADIANS('貼り付けシート（日射量等）'!I3985)</f>
        <v>0</v>
      </c>
      <c r="I3988" s="91">
        <f>IF('貼り付けシート（日射量等）'!J3985&lt;0,RADIANS(360+('貼り付けシート（日射量等）'!J3985)),RADIANS('貼り付けシート（日射量等）'!J3985))</f>
        <v>0</v>
      </c>
    </row>
    <row r="3989" spans="1:9">
      <c r="A3989" s="20">
        <v>41805</v>
      </c>
      <c r="B3989" s="35" t="s">
        <v>383</v>
      </c>
      <c r="C3989" s="90">
        <f t="shared" si="186"/>
        <v>0</v>
      </c>
      <c r="D3989" s="90">
        <f t="shared" si="187"/>
        <v>0</v>
      </c>
      <c r="E3989" s="90">
        <f t="shared" si="188"/>
        <v>0</v>
      </c>
      <c r="F3989" s="50">
        <f>'貼り付けシート（日射量等）'!G3986/3.6*10^3</f>
        <v>0</v>
      </c>
      <c r="G3989" s="50">
        <f>'貼り付けシート（日射量等）'!H3986/3.6*10^3</f>
        <v>0</v>
      </c>
      <c r="H3989" s="91">
        <f>RADIANS('貼り付けシート（日射量等）'!I3986)</f>
        <v>0</v>
      </c>
      <c r="I3989" s="91">
        <f>IF('貼り付けシート（日射量等）'!J3986&lt;0,RADIANS(360+('貼り付けシート（日射量等）'!J3986)),RADIANS('貼り付けシート（日射量等）'!J3986))</f>
        <v>0</v>
      </c>
    </row>
    <row r="3990" spans="1:9">
      <c r="A3990" s="20">
        <v>41806</v>
      </c>
      <c r="B3990" s="35" t="s">
        <v>360</v>
      </c>
      <c r="C3990" s="90">
        <f t="shared" si="186"/>
        <v>0</v>
      </c>
      <c r="D3990" s="90">
        <f t="shared" si="187"/>
        <v>0</v>
      </c>
      <c r="E3990" s="90">
        <f t="shared" si="188"/>
        <v>0</v>
      </c>
      <c r="F3990" s="50">
        <f>'貼り付けシート（日射量等）'!G3987/3.6*10^3</f>
        <v>0</v>
      </c>
      <c r="G3990" s="50">
        <f>'貼り付けシート（日射量等）'!H3987/3.6*10^3</f>
        <v>0</v>
      </c>
      <c r="H3990" s="91">
        <f>RADIANS('貼り付けシート（日射量等）'!I3987)</f>
        <v>0</v>
      </c>
      <c r="I3990" s="91">
        <f>IF('貼り付けシート（日射量等）'!J3987&lt;0,RADIANS(360+('貼り付けシート（日射量等）'!J3987)),RADIANS('貼り付けシート（日射量等）'!J3987))</f>
        <v>0</v>
      </c>
    </row>
    <row r="3991" spans="1:9">
      <c r="A3991" s="20">
        <v>41806</v>
      </c>
      <c r="B3991" s="35" t="s">
        <v>361</v>
      </c>
      <c r="C3991" s="90">
        <f t="shared" si="186"/>
        <v>0</v>
      </c>
      <c r="D3991" s="90">
        <f t="shared" si="187"/>
        <v>0</v>
      </c>
      <c r="E3991" s="90">
        <f t="shared" si="188"/>
        <v>0</v>
      </c>
      <c r="F3991" s="50">
        <f>'貼り付けシート（日射量等）'!G3988/3.6*10^3</f>
        <v>0</v>
      </c>
      <c r="G3991" s="50">
        <f>'貼り付けシート（日射量等）'!H3988/3.6*10^3</f>
        <v>0</v>
      </c>
      <c r="H3991" s="91">
        <f>RADIANS('貼り付けシート（日射量等）'!I3988)</f>
        <v>0</v>
      </c>
      <c r="I3991" s="91">
        <f>IF('貼り付けシート（日射量等）'!J3988&lt;0,RADIANS(360+('貼り付けシート（日射量等）'!J3988)),RADIANS('貼り付けシート（日射量等）'!J3988))</f>
        <v>0</v>
      </c>
    </row>
    <row r="3992" spans="1:9">
      <c r="A3992" s="20">
        <v>41806</v>
      </c>
      <c r="B3992" s="35" t="s">
        <v>362</v>
      </c>
      <c r="C3992" s="90">
        <f t="shared" si="186"/>
        <v>0</v>
      </c>
      <c r="D3992" s="90">
        <f t="shared" si="187"/>
        <v>0</v>
      </c>
      <c r="E3992" s="90">
        <f t="shared" si="188"/>
        <v>0</v>
      </c>
      <c r="F3992" s="50">
        <f>'貼り付けシート（日射量等）'!G3989/3.6*10^3</f>
        <v>0</v>
      </c>
      <c r="G3992" s="50">
        <f>'貼り付けシート（日射量等）'!H3989/3.6*10^3</f>
        <v>0</v>
      </c>
      <c r="H3992" s="91">
        <f>RADIANS('貼り付けシート（日射量等）'!I3989)</f>
        <v>0</v>
      </c>
      <c r="I3992" s="91">
        <f>IF('貼り付けシート（日射量等）'!J3989&lt;0,RADIANS(360+('貼り付けシート（日射量等）'!J3989)),RADIANS('貼り付けシート（日射量等）'!J3989))</f>
        <v>0</v>
      </c>
    </row>
    <row r="3993" spans="1:9">
      <c r="A3993" s="20">
        <v>41806</v>
      </c>
      <c r="B3993" s="35" t="s">
        <v>363</v>
      </c>
      <c r="C3993" s="90">
        <f t="shared" si="186"/>
        <v>2.6940175288693173</v>
      </c>
      <c r="D3993" s="90">
        <f t="shared" si="187"/>
        <v>0</v>
      </c>
      <c r="E3993" s="90">
        <f t="shared" si="188"/>
        <v>2.6940175288693173</v>
      </c>
      <c r="F3993" s="50">
        <f>'貼り付けシート（日射量等）'!G3990/3.6*10^3</f>
        <v>0</v>
      </c>
      <c r="G3993" s="50">
        <f>'貼り付けシート（日射量等）'!H3990/3.6*10^3</f>
        <v>2.7777777777777777</v>
      </c>
      <c r="H3993" s="91">
        <f>RADIANS('貼り付けシート（日射量等）'!I3990)</f>
        <v>0</v>
      </c>
      <c r="I3993" s="91">
        <f>IF('貼り付けシート（日射量等）'!J3990&lt;0,RADIANS(360+('貼り付けシート（日射量等）'!J3990)),RADIANS('貼り付けシート（日射量等）'!J3990))</f>
        <v>0</v>
      </c>
    </row>
    <row r="3994" spans="1:9">
      <c r="A3994" s="20">
        <v>41806</v>
      </c>
      <c r="B3994" s="35" t="s">
        <v>364</v>
      </c>
      <c r="C3994" s="90">
        <f t="shared" si="186"/>
        <v>37.716245404170444</v>
      </c>
      <c r="D3994" s="90">
        <f t="shared" si="187"/>
        <v>-0.18712602524255409</v>
      </c>
      <c r="E3994" s="90">
        <f t="shared" si="188"/>
        <v>37.716245404170444</v>
      </c>
      <c r="F3994" s="50">
        <f>'貼り付けシート（日射量等）'!G3991/3.6*10^3</f>
        <v>91.666666666666671</v>
      </c>
      <c r="G3994" s="50">
        <f>'貼り付けシート（日射量等）'!H3991/3.6*10^3</f>
        <v>38.888888888888893</v>
      </c>
      <c r="H3994" s="91">
        <f>RADIANS('貼り付けシート（日射量等）'!I3991)</f>
        <v>0.143116998663535</v>
      </c>
      <c r="I3994" s="91">
        <f>IF('貼り付けシート（日射量等）'!J3991&lt;0,RADIANS(360+('貼り付けシート（日射量等）'!J3991)),RADIANS('貼り付けシート（日射量等）'!J3991))</f>
        <v>4.2987459476620336</v>
      </c>
    </row>
    <row r="3995" spans="1:9">
      <c r="A3995" s="20">
        <v>41806</v>
      </c>
      <c r="B3995" s="35" t="s">
        <v>365</v>
      </c>
      <c r="C3995" s="90">
        <f t="shared" si="186"/>
        <v>116.12157113627902</v>
      </c>
      <c r="D3995" s="90">
        <f t="shared" si="187"/>
        <v>19.136940096983601</v>
      </c>
      <c r="E3995" s="90">
        <f t="shared" si="188"/>
        <v>96.984631039295408</v>
      </c>
      <c r="F3995" s="50">
        <f>'貼り付けシート（日射量等）'!G3992/3.6*10^3</f>
        <v>86.111111111111114</v>
      </c>
      <c r="G3995" s="50">
        <f>'貼り付けシート（日射量等）'!H3992/3.6*10^3</f>
        <v>99.999999999999986</v>
      </c>
      <c r="H3995" s="91">
        <f>RADIANS('貼り付けシート（日射量等）'!I3992)</f>
        <v>0.33161255787892263</v>
      </c>
      <c r="I3995" s="91">
        <f>IF('貼り付けシート（日射量等）'!J3992&lt;0,RADIANS(360+('貼り付けシート（日射量等）'!J3992)),RADIANS('貼り付けシート（日射量等）'!J3992))</f>
        <v>4.4505895925855405</v>
      </c>
    </row>
    <row r="3996" spans="1:9">
      <c r="A3996" s="20">
        <v>41806</v>
      </c>
      <c r="B3996" s="35" t="s">
        <v>366</v>
      </c>
      <c r="C3996" s="90">
        <f t="shared" si="186"/>
        <v>343.57584162230438</v>
      </c>
      <c r="D3996" s="90">
        <f t="shared" si="187"/>
        <v>187.32282494788402</v>
      </c>
      <c r="E3996" s="90">
        <f t="shared" si="188"/>
        <v>156.25301667442037</v>
      </c>
      <c r="F3996" s="50">
        <f>'貼り付けシート（日射量等）'!G3993/3.6*10^3</f>
        <v>425</v>
      </c>
      <c r="G3996" s="50">
        <f>'貼り付けシート（日射量等）'!H3993/3.6*10^3</f>
        <v>161.11111111111109</v>
      </c>
      <c r="H3996" s="91">
        <f>RADIANS('貼り付けシート（日射量等）'!I3993)</f>
        <v>0.52708943410228748</v>
      </c>
      <c r="I3996" s="91">
        <f>IF('貼り付けシート（日射量等）'!J3993&lt;0,RADIANS(360+('貼り付けシート（日射量等）'!J3993)),RADIANS('貼り付けシート（日射量等）'!J3993))</f>
        <v>4.6041785667610418</v>
      </c>
    </row>
    <row r="3997" spans="1:9">
      <c r="A3997" s="20">
        <v>41806</v>
      </c>
      <c r="B3997" s="35" t="s">
        <v>367</v>
      </c>
      <c r="C3997" s="90">
        <f t="shared" si="186"/>
        <v>582.56921365128119</v>
      </c>
      <c r="D3997" s="90">
        <f t="shared" si="187"/>
        <v>447.86833720781533</v>
      </c>
      <c r="E3997" s="90">
        <f t="shared" si="188"/>
        <v>134.70087644346586</v>
      </c>
      <c r="F3997" s="50">
        <f>'貼り付けシート（日射量等）'!G3994/3.6*10^3</f>
        <v>700</v>
      </c>
      <c r="G3997" s="50">
        <f>'貼り付けシート（日射量等）'!H3994/3.6*10^3</f>
        <v>138.88888888888889</v>
      </c>
      <c r="H3997" s="91">
        <f>RADIANS('貼り付けシート（日射量等）'!I3994)</f>
        <v>0.72780229808163543</v>
      </c>
      <c r="I3997" s="91">
        <f>IF('貼り付けシート（日射量等）'!J3994&lt;0,RADIANS(360+('貼り付けシート（日射量等）'!J3994)),RADIANS('貼り付けシート（日射量等）'!J3994))</f>
        <v>4.7699848457005025</v>
      </c>
    </row>
    <row r="3998" spans="1:9">
      <c r="A3998" s="20">
        <v>41806</v>
      </c>
      <c r="B3998" s="35" t="s">
        <v>368</v>
      </c>
      <c r="C3998" s="90">
        <f t="shared" si="186"/>
        <v>740.56618782660121</v>
      </c>
      <c r="D3998" s="90">
        <f t="shared" si="187"/>
        <v>573.53710103670358</v>
      </c>
      <c r="E3998" s="90">
        <f t="shared" si="188"/>
        <v>167.02908678989769</v>
      </c>
      <c r="F3998" s="50">
        <f>'貼り付けシート（日射量等）'!G3995/3.6*10^3</f>
        <v>713.8888888888888</v>
      </c>
      <c r="G3998" s="50">
        <f>'貼り付けシート（日射量等）'!H3995/3.6*10^3</f>
        <v>172.22222222222223</v>
      </c>
      <c r="H3998" s="91">
        <f>RADIANS('貼り付けシート（日射量等）'!I3995)</f>
        <v>0.92502450355699462</v>
      </c>
      <c r="I3998" s="91">
        <f>IF('貼り付けシート（日射量等）'!J3995&lt;0,RADIANS(360+('貼り付けシート（日射量等）'!J3995)),RADIANS('貼り付けシート（日射量等）'!J3995))</f>
        <v>4.9724430389318446</v>
      </c>
    </row>
    <row r="3999" spans="1:9">
      <c r="A3999" s="20">
        <v>41806</v>
      </c>
      <c r="B3999" s="35" t="s">
        <v>369</v>
      </c>
      <c r="C3999" s="90">
        <f t="shared" si="186"/>
        <v>854.48321605363424</v>
      </c>
      <c r="D3999" s="90">
        <f t="shared" si="187"/>
        <v>663.20797150391274</v>
      </c>
      <c r="E3999" s="90">
        <f t="shared" si="188"/>
        <v>191.27524454972152</v>
      </c>
      <c r="F3999" s="50">
        <f>'貼り付けシート（日射量等）'!G3996/3.6*10^3</f>
        <v>719.44444444444446</v>
      </c>
      <c r="G3999" s="50">
        <f>'貼り付けシート（日射量等）'!H3996/3.6*10^3</f>
        <v>197.22222222222223</v>
      </c>
      <c r="H3999" s="91">
        <f>RADIANS('貼り付けシート（日射量等）'!I3996)</f>
        <v>1.1082840750163994</v>
      </c>
      <c r="I3999" s="91">
        <f>IF('貼り付けシート（日射量等）'!J3996&lt;0,RADIANS(360+('貼り付けシート（日射量等）'!J3996)),RADIANS('貼り付けシート（日射量等）'!J3996))</f>
        <v>5.270894341022875</v>
      </c>
    </row>
    <row r="4000" spans="1:9">
      <c r="A4000" s="20">
        <v>41806</v>
      </c>
      <c r="B4000" s="35" t="s">
        <v>370</v>
      </c>
      <c r="C4000" s="90">
        <f t="shared" si="186"/>
        <v>914.88360810082452</v>
      </c>
      <c r="D4000" s="90">
        <f t="shared" si="187"/>
        <v>707.44425837788708</v>
      </c>
      <c r="E4000" s="90">
        <f t="shared" si="188"/>
        <v>207.43934972293744</v>
      </c>
      <c r="F4000" s="50">
        <f>'貼り付けシート（日射量等）'!G3997/3.6*10^3</f>
        <v>716.66666666666663</v>
      </c>
      <c r="G4000" s="50">
        <f>'貼り付けシート（日射量等）'!H3997/3.6*10^3</f>
        <v>213.88888888888889</v>
      </c>
      <c r="H4000" s="91">
        <f>RADIANS('貼り付けシート（日射量等）'!I3997)</f>
        <v>1.2479104151759457</v>
      </c>
      <c r="I4000" s="91">
        <f>IF('貼り付けシート（日射量等）'!J3997&lt;0,RADIANS(360+('貼り付けシート（日射量等）'!J3997)),RADIANS('貼り付けシート（日射量等）'!J3997))</f>
        <v>5.7979837751251626</v>
      </c>
    </row>
    <row r="4001" spans="1:9">
      <c r="A4001" s="20">
        <v>41806</v>
      </c>
      <c r="B4001" s="35" t="s">
        <v>371</v>
      </c>
      <c r="C4001" s="90">
        <f t="shared" si="186"/>
        <v>922.56113770791546</v>
      </c>
      <c r="D4001" s="90">
        <f t="shared" si="187"/>
        <v>709.73375292723938</v>
      </c>
      <c r="E4001" s="90">
        <f t="shared" si="188"/>
        <v>212.82738478067606</v>
      </c>
      <c r="F4001" s="50">
        <f>'貼り付けシート（日射量等）'!G3998/3.6*10^3</f>
        <v>713.8888888888888</v>
      </c>
      <c r="G4001" s="50">
        <f>'貼り付けシート（日射量等）'!H3998/3.6*10^3</f>
        <v>219.44444444444443</v>
      </c>
      <c r="H4001" s="91">
        <f>RADIANS('貼り付けシート（日射量等）'!I3998)</f>
        <v>1.265363707695889</v>
      </c>
      <c r="I4001" s="91">
        <f>IF('貼り付けシート（日射量等）'!J3998&lt;0,RADIANS(360+('貼り付けシート（日射量等）'!J3998)),RADIANS('貼り付けシート（日射量等）'!J3998))</f>
        <v>0.30892327760299632</v>
      </c>
    </row>
    <row r="4002" spans="1:9">
      <c r="A4002" s="20">
        <v>41806</v>
      </c>
      <c r="B4002" s="35" t="s">
        <v>372</v>
      </c>
      <c r="C4002" s="90">
        <f t="shared" si="186"/>
        <v>872.15793819968576</v>
      </c>
      <c r="D4002" s="90">
        <f t="shared" si="187"/>
        <v>678.18867612109489</v>
      </c>
      <c r="E4002" s="90">
        <f t="shared" si="188"/>
        <v>193.96926207859082</v>
      </c>
      <c r="F4002" s="50">
        <f>'貼り付けシート（日射量等）'!G3999/3.6*10^3</f>
        <v>719.44444444444446</v>
      </c>
      <c r="G4002" s="50">
        <f>'貼り付けシート（日射量等）'!H3999/3.6*10^3</f>
        <v>199.99999999999997</v>
      </c>
      <c r="H4002" s="91">
        <f>RADIANS('貼り付けシート（日射量等）'!I3999)</f>
        <v>1.1484266478122689</v>
      </c>
      <c r="I4002" s="91">
        <f>IF('貼り付けシート（日射量等）'!J3999&lt;0,RADIANS(360+('貼り付けシート（日射量等）'!J3999)),RADIANS('貼り付けシート（日射量等）'!J3999))</f>
        <v>0.91455252804502862</v>
      </c>
    </row>
    <row r="4003" spans="1:9">
      <c r="A4003" s="20">
        <v>41806</v>
      </c>
      <c r="B4003" s="35" t="s">
        <v>373</v>
      </c>
      <c r="C4003" s="90">
        <f t="shared" si="186"/>
        <v>771.94071014892165</v>
      </c>
      <c r="D4003" s="90">
        <f t="shared" si="187"/>
        <v>596.8295707724161</v>
      </c>
      <c r="E4003" s="90">
        <f t="shared" si="188"/>
        <v>175.11113937650561</v>
      </c>
      <c r="F4003" s="50">
        <f>'貼り付けシート（日射量等）'!G4000/3.6*10^3</f>
        <v>713.8888888888888</v>
      </c>
      <c r="G4003" s="50">
        <f>'貼り付けシート（日射量等）'!H4000/3.6*10^3</f>
        <v>180.55555555555554</v>
      </c>
      <c r="H4003" s="91">
        <f>RADIANS('貼り付けシート（日射量等）'!I4000)</f>
        <v>0.97040306410884725</v>
      </c>
      <c r="I4003" s="91">
        <f>IF('貼り付けシート（日射量等）'!J4000&lt;0,RADIANS(360+('貼り付けシート（日射量等）'!J4000)),RADIANS('貼り付けシート（日射量等）'!J4000))</f>
        <v>1.2514010736799344</v>
      </c>
    </row>
    <row r="4004" spans="1:9">
      <c r="A4004" s="20">
        <v>41806</v>
      </c>
      <c r="B4004" s="35" t="s">
        <v>374</v>
      </c>
      <c r="C4004" s="90">
        <f t="shared" si="186"/>
        <v>590.8927537718472</v>
      </c>
      <c r="D4004" s="90">
        <f t="shared" si="187"/>
        <v>413.08759686647221</v>
      </c>
      <c r="E4004" s="90">
        <f t="shared" si="188"/>
        <v>177.80515690537496</v>
      </c>
      <c r="F4004" s="50">
        <f>'貼り付けシート（日射量等）'!G4001/3.6*10^3</f>
        <v>605.55555555555566</v>
      </c>
      <c r="G4004" s="50">
        <f>'貼り付けシート（日射量等）'!H4001/3.6*10^3</f>
        <v>183.33333333333334</v>
      </c>
      <c r="H4004" s="91">
        <f>RADIANS('貼り付けシート（日射量等）'!I4001)</f>
        <v>0.77492618788548229</v>
      </c>
      <c r="I4004" s="91">
        <f>IF('貼り付けシート（日射量等）'!J4001&lt;0,RADIANS(360+('貼り付けシート（日射量等）'!J4001)),RADIANS('貼り付けシート（日射量等）'!J4001))</f>
        <v>1.4695672301792255</v>
      </c>
    </row>
    <row r="4005" spans="1:9">
      <c r="A4005" s="20">
        <v>41806</v>
      </c>
      <c r="B4005" s="35" t="s">
        <v>375</v>
      </c>
      <c r="C4005" s="90">
        <f t="shared" si="186"/>
        <v>442.03661351966269</v>
      </c>
      <c r="D4005" s="90">
        <f t="shared" si="187"/>
        <v>328.88787730715137</v>
      </c>
      <c r="E4005" s="90">
        <f t="shared" si="188"/>
        <v>113.14873621251131</v>
      </c>
      <c r="F4005" s="50">
        <f>'貼り付けシート（日射量等）'!G4002/3.6*10^3</f>
        <v>669.44444444444446</v>
      </c>
      <c r="G4005" s="50">
        <f>'貼り付けシート（日射量等）'!H4002/3.6*10^3</f>
        <v>116.66666666666666</v>
      </c>
      <c r="H4005" s="91">
        <f>RADIANS('貼り付けシート（日射量等）'!I4002)</f>
        <v>0.57595865315812877</v>
      </c>
      <c r="I4005" s="91">
        <f>IF('貼り付けシート（日射量等）'!J4002&lt;0,RADIANS(360+('貼り付けシート（日射量等）'!J4002)),RADIANS('貼り付けシート（日射量等）'!J4002))</f>
        <v>1.6423548261266641</v>
      </c>
    </row>
    <row r="4006" spans="1:9">
      <c r="A4006" s="20">
        <v>41806</v>
      </c>
      <c r="B4006" s="35" t="s">
        <v>376</v>
      </c>
      <c r="C4006" s="90">
        <f t="shared" si="186"/>
        <v>149.84822962437812</v>
      </c>
      <c r="D4006" s="90">
        <f t="shared" si="187"/>
        <v>31.311458354128163</v>
      </c>
      <c r="E4006" s="90">
        <f t="shared" si="188"/>
        <v>118.53677127024996</v>
      </c>
      <c r="F4006" s="50">
        <f>'貼り付けシート（日射量等）'!G4003/3.6*10^3</f>
        <v>113.88888888888887</v>
      </c>
      <c r="G4006" s="50">
        <f>'貼り付けシート（日射量等）'!H4003/3.6*10^3</f>
        <v>122.22222222222221</v>
      </c>
      <c r="H4006" s="91">
        <f>RADIANS('貼り付けシート（日射量等）'!I4003)</f>
        <v>0.37699111843077521</v>
      </c>
      <c r="I4006" s="91">
        <f>IF('貼り付けシート（日射量等）'!J4003&lt;0,RADIANS(360+('貼り付けシート（日射量等）'!J4003)),RADIANS('貼り付けシート（日射量等）'!J4003))</f>
        <v>1.7959438003021653</v>
      </c>
    </row>
    <row r="4007" spans="1:9">
      <c r="A4007" s="20">
        <v>41806</v>
      </c>
      <c r="B4007" s="35" t="s">
        <v>377</v>
      </c>
      <c r="C4007" s="90">
        <f t="shared" si="186"/>
        <v>55.697683233845694</v>
      </c>
      <c r="D4007" s="90">
        <f t="shared" si="187"/>
        <v>4.511350185328669</v>
      </c>
      <c r="E4007" s="90">
        <f t="shared" si="188"/>
        <v>51.186333048517028</v>
      </c>
      <c r="F4007" s="50">
        <f>'貼り付けシート（日射量等）'!G4004/3.6*10^3</f>
        <v>88.888888888888886</v>
      </c>
      <c r="G4007" s="50">
        <f>'貼り付けシート（日射量等）'!H4004/3.6*10^3</f>
        <v>52.777777777777779</v>
      </c>
      <c r="H4007" s="91">
        <f>RADIANS('貼り付けシート（日射量等）'!I4004)</f>
        <v>0.18675022996339324</v>
      </c>
      <c r="I4007" s="91">
        <f>IF('貼り付けシート（日射量等）'!J4004&lt;0,RADIANS(360+('貼り付けシート（日射量等）'!J4004)),RADIANS('貼り付けシート（日射量等）'!J4004))</f>
        <v>1.9477874452256716</v>
      </c>
    </row>
    <row r="4008" spans="1:9">
      <c r="A4008" s="20">
        <v>41806</v>
      </c>
      <c r="B4008" s="35" t="s">
        <v>378</v>
      </c>
      <c r="C4008" s="90">
        <f t="shared" si="186"/>
        <v>8.0820525866079524</v>
      </c>
      <c r="D4008" s="90">
        <f t="shared" si="187"/>
        <v>-2.3411731593968979</v>
      </c>
      <c r="E4008" s="90">
        <f t="shared" si="188"/>
        <v>8.0820525866079524</v>
      </c>
      <c r="F4008" s="50">
        <f>'貼り付けシート（日射量等）'!G4005/3.6*10^3</f>
        <v>13.888888888888889</v>
      </c>
      <c r="G4008" s="50">
        <f>'貼り付けシート（日射量等）'!H4005/3.6*10^3</f>
        <v>8.3333333333333339</v>
      </c>
      <c r="H4008" s="91">
        <f>RADIANS('貼り付けシート（日射量等）'!I4005)</f>
        <v>6.9813170079773184E-3</v>
      </c>
      <c r="I4008" s="91">
        <f>IF('貼り付けシート（日射量等）'!J4005&lt;0,RADIANS(360+('貼り付けシート（日射量等）'!J4005)),RADIANS('貼り付けシート（日射量等）'!J4005))</f>
        <v>2.1083577364091499</v>
      </c>
    </row>
    <row r="4009" spans="1:9">
      <c r="A4009" s="20">
        <v>41806</v>
      </c>
      <c r="B4009" s="35" t="s">
        <v>379</v>
      </c>
      <c r="C4009" s="90">
        <f t="shared" si="186"/>
        <v>0</v>
      </c>
      <c r="D4009" s="90">
        <f t="shared" si="187"/>
        <v>0</v>
      </c>
      <c r="E4009" s="90">
        <f t="shared" si="188"/>
        <v>0</v>
      </c>
      <c r="F4009" s="50">
        <f>'貼り付けシート（日射量等）'!G4006/3.6*10^3</f>
        <v>0</v>
      </c>
      <c r="G4009" s="50">
        <f>'貼り付けシート（日射量等）'!H4006/3.6*10^3</f>
        <v>0</v>
      </c>
      <c r="H4009" s="91">
        <f>RADIANS('貼り付けシート（日射量等）'!I4006)</f>
        <v>0</v>
      </c>
      <c r="I4009" s="91">
        <f>IF('貼り付けシート（日射量等）'!J4006&lt;0,RADIANS(360+('貼り付けシート（日射量等）'!J4006)),RADIANS('貼り付けシート（日射量等）'!J4006))</f>
        <v>0</v>
      </c>
    </row>
    <row r="4010" spans="1:9">
      <c r="A4010" s="20">
        <v>41806</v>
      </c>
      <c r="B4010" s="35" t="s">
        <v>380</v>
      </c>
      <c r="C4010" s="90">
        <f t="shared" si="186"/>
        <v>0</v>
      </c>
      <c r="D4010" s="90">
        <f t="shared" si="187"/>
        <v>0</v>
      </c>
      <c r="E4010" s="90">
        <f t="shared" si="188"/>
        <v>0</v>
      </c>
      <c r="F4010" s="50">
        <f>'貼り付けシート（日射量等）'!G4007/3.6*10^3</f>
        <v>0</v>
      </c>
      <c r="G4010" s="50">
        <f>'貼り付けシート（日射量等）'!H4007/3.6*10^3</f>
        <v>0</v>
      </c>
      <c r="H4010" s="91">
        <f>RADIANS('貼り付けシート（日射量等）'!I4007)</f>
        <v>0</v>
      </c>
      <c r="I4010" s="91">
        <f>IF('貼り付けシート（日射量等）'!J4007&lt;0,RADIANS(360+('貼り付けシート（日射量等）'!J4007)),RADIANS('貼り付けシート（日射量等）'!J4007))</f>
        <v>0</v>
      </c>
    </row>
    <row r="4011" spans="1:9">
      <c r="A4011" s="20">
        <v>41806</v>
      </c>
      <c r="B4011" s="35" t="s">
        <v>381</v>
      </c>
      <c r="C4011" s="90">
        <f t="shared" si="186"/>
        <v>0</v>
      </c>
      <c r="D4011" s="90">
        <f t="shared" si="187"/>
        <v>0</v>
      </c>
      <c r="E4011" s="90">
        <f t="shared" si="188"/>
        <v>0</v>
      </c>
      <c r="F4011" s="50">
        <f>'貼り付けシート（日射量等）'!G4008/3.6*10^3</f>
        <v>0</v>
      </c>
      <c r="G4011" s="50">
        <f>'貼り付けシート（日射量等）'!H4008/3.6*10^3</f>
        <v>0</v>
      </c>
      <c r="H4011" s="91">
        <f>RADIANS('貼り付けシート（日射量等）'!I4008)</f>
        <v>0</v>
      </c>
      <c r="I4011" s="91">
        <f>IF('貼り付けシート（日射量等）'!J4008&lt;0,RADIANS(360+('貼り付けシート（日射量等）'!J4008)),RADIANS('貼り付けシート（日射量等）'!J4008))</f>
        <v>0</v>
      </c>
    </row>
    <row r="4012" spans="1:9">
      <c r="A4012" s="20">
        <v>41806</v>
      </c>
      <c r="B4012" s="35" t="s">
        <v>382</v>
      </c>
      <c r="C4012" s="90">
        <f t="shared" si="186"/>
        <v>0</v>
      </c>
      <c r="D4012" s="90">
        <f t="shared" si="187"/>
        <v>0</v>
      </c>
      <c r="E4012" s="90">
        <f t="shared" si="188"/>
        <v>0</v>
      </c>
      <c r="F4012" s="50">
        <f>'貼り付けシート（日射量等）'!G4009/3.6*10^3</f>
        <v>0</v>
      </c>
      <c r="G4012" s="50">
        <f>'貼り付けシート（日射量等）'!H4009/3.6*10^3</f>
        <v>0</v>
      </c>
      <c r="H4012" s="91">
        <f>RADIANS('貼り付けシート（日射量等）'!I4009)</f>
        <v>0</v>
      </c>
      <c r="I4012" s="91">
        <f>IF('貼り付けシート（日射量等）'!J4009&lt;0,RADIANS(360+('貼り付けシート（日射量等）'!J4009)),RADIANS('貼り付けシート（日射量等）'!J4009))</f>
        <v>0</v>
      </c>
    </row>
    <row r="4013" spans="1:9">
      <c r="A4013" s="20">
        <v>41806</v>
      </c>
      <c r="B4013" s="35" t="s">
        <v>383</v>
      </c>
      <c r="C4013" s="90">
        <f t="shared" si="186"/>
        <v>0</v>
      </c>
      <c r="D4013" s="90">
        <f t="shared" si="187"/>
        <v>0</v>
      </c>
      <c r="E4013" s="90">
        <f t="shared" si="188"/>
        <v>0</v>
      </c>
      <c r="F4013" s="50">
        <f>'貼り付けシート（日射量等）'!G4010/3.6*10^3</f>
        <v>0</v>
      </c>
      <c r="G4013" s="50">
        <f>'貼り付けシート（日射量等）'!H4010/3.6*10^3</f>
        <v>0</v>
      </c>
      <c r="H4013" s="91">
        <f>RADIANS('貼り付けシート（日射量等）'!I4010)</f>
        <v>0</v>
      </c>
      <c r="I4013" s="91">
        <f>IF('貼り付けシート（日射量等）'!J4010&lt;0,RADIANS(360+('貼り付けシート（日射量等）'!J4010)),RADIANS('貼り付けシート（日射量等）'!J4010))</f>
        <v>0</v>
      </c>
    </row>
    <row r="4014" spans="1:9">
      <c r="A4014" s="20">
        <v>41807</v>
      </c>
      <c r="B4014" s="35" t="s">
        <v>360</v>
      </c>
      <c r="C4014" s="90">
        <f t="shared" si="186"/>
        <v>0</v>
      </c>
      <c r="D4014" s="90">
        <f t="shared" si="187"/>
        <v>0</v>
      </c>
      <c r="E4014" s="90">
        <f t="shared" si="188"/>
        <v>0</v>
      </c>
      <c r="F4014" s="50">
        <f>'貼り付けシート（日射量等）'!G4011/3.6*10^3</f>
        <v>0</v>
      </c>
      <c r="G4014" s="50">
        <f>'貼り付けシート（日射量等）'!H4011/3.6*10^3</f>
        <v>0</v>
      </c>
      <c r="H4014" s="91">
        <f>RADIANS('貼り付けシート（日射量等）'!I4011)</f>
        <v>0</v>
      </c>
      <c r="I4014" s="91">
        <f>IF('貼り付けシート（日射量等）'!J4011&lt;0,RADIANS(360+('貼り付けシート（日射量等）'!J4011)),RADIANS('貼り付けシート（日射量等）'!J4011))</f>
        <v>0</v>
      </c>
    </row>
    <row r="4015" spans="1:9">
      <c r="A4015" s="20">
        <v>41807</v>
      </c>
      <c r="B4015" s="35" t="s">
        <v>361</v>
      </c>
      <c r="C4015" s="90">
        <f t="shared" si="186"/>
        <v>0</v>
      </c>
      <c r="D4015" s="90">
        <f t="shared" si="187"/>
        <v>0</v>
      </c>
      <c r="E4015" s="90">
        <f t="shared" si="188"/>
        <v>0</v>
      </c>
      <c r="F4015" s="50">
        <f>'貼り付けシート（日射量等）'!G4012/3.6*10^3</f>
        <v>0</v>
      </c>
      <c r="G4015" s="50">
        <f>'貼り付けシート（日射量等）'!H4012/3.6*10^3</f>
        <v>0</v>
      </c>
      <c r="H4015" s="91">
        <f>RADIANS('貼り付けシート（日射量等）'!I4012)</f>
        <v>0</v>
      </c>
      <c r="I4015" s="91">
        <f>IF('貼り付けシート（日射量等）'!J4012&lt;0,RADIANS(360+('貼り付けシート（日射量等）'!J4012)),RADIANS('貼り付けシート（日射量等）'!J4012))</f>
        <v>0</v>
      </c>
    </row>
    <row r="4016" spans="1:9">
      <c r="A4016" s="20">
        <v>41807</v>
      </c>
      <c r="B4016" s="35" t="s">
        <v>362</v>
      </c>
      <c r="C4016" s="90">
        <f t="shared" si="186"/>
        <v>0</v>
      </c>
      <c r="D4016" s="90">
        <f t="shared" si="187"/>
        <v>0</v>
      </c>
      <c r="E4016" s="90">
        <f t="shared" si="188"/>
        <v>0</v>
      </c>
      <c r="F4016" s="50">
        <f>'貼り付けシート（日射量等）'!G4013/3.6*10^3</f>
        <v>0</v>
      </c>
      <c r="G4016" s="50">
        <f>'貼り付けシート（日射量等）'!H4013/3.6*10^3</f>
        <v>0</v>
      </c>
      <c r="H4016" s="91">
        <f>RADIANS('貼り付けシート（日射量等）'!I4013)</f>
        <v>0</v>
      </c>
      <c r="I4016" s="91">
        <f>IF('貼り付けシート（日射量等）'!J4013&lt;0,RADIANS(360+('貼り付けシート（日射量等）'!J4013)),RADIANS('貼り付けシート（日射量等）'!J4013))</f>
        <v>0</v>
      </c>
    </row>
    <row r="4017" spans="1:9">
      <c r="A4017" s="20">
        <v>41807</v>
      </c>
      <c r="B4017" s="35" t="s">
        <v>363</v>
      </c>
      <c r="C4017" s="90">
        <f t="shared" si="186"/>
        <v>2.6940175288693173</v>
      </c>
      <c r="D4017" s="90">
        <f t="shared" si="187"/>
        <v>0</v>
      </c>
      <c r="E4017" s="90">
        <f t="shared" si="188"/>
        <v>2.6940175288693173</v>
      </c>
      <c r="F4017" s="50">
        <f>'貼り付けシート（日射量等）'!G4014/3.6*10^3</f>
        <v>0</v>
      </c>
      <c r="G4017" s="50">
        <f>'貼り付けシート（日射量等）'!H4014/3.6*10^3</f>
        <v>2.7777777777777777</v>
      </c>
      <c r="H4017" s="91">
        <f>RADIANS('貼り付けシート（日射量等）'!I4014)</f>
        <v>0</v>
      </c>
      <c r="I4017" s="91">
        <f>IF('貼り付けシート（日射量等）'!J4014&lt;0,RADIANS(360+('貼り付けシート（日射量等）'!J4014)),RADIANS('貼り付けシート（日射量等）'!J4014))</f>
        <v>0</v>
      </c>
    </row>
    <row r="4018" spans="1:9">
      <c r="A4018" s="20">
        <v>41807</v>
      </c>
      <c r="B4018" s="35" t="s">
        <v>364</v>
      </c>
      <c r="C4018" s="90">
        <f t="shared" si="186"/>
        <v>40.410262933039753</v>
      </c>
      <c r="D4018" s="90">
        <f t="shared" si="187"/>
        <v>-0.50642428666491346</v>
      </c>
      <c r="E4018" s="90">
        <f t="shared" si="188"/>
        <v>40.410262933039753</v>
      </c>
      <c r="F4018" s="50">
        <f>'貼り付けシート（日射量等）'!G4015/3.6*10^3</f>
        <v>119.44444444444444</v>
      </c>
      <c r="G4018" s="50">
        <f>'貼り付けシート（日射量等）'!H4015/3.6*10^3</f>
        <v>41.666666666666664</v>
      </c>
      <c r="H4018" s="91">
        <f>RADIANS('貼り付けシート（日射量等）'!I4015)</f>
        <v>0.1413716694115407</v>
      </c>
      <c r="I4018" s="91">
        <f>IF('貼り付けシート（日射量等）'!J4015&lt;0,RADIANS(360+('貼り付けシート（日射量等）'!J4015)),RADIANS('貼り付けシート（日射量等）'!J4015))</f>
        <v>4.2970006184100393</v>
      </c>
    </row>
    <row r="4019" spans="1:9">
      <c r="A4019" s="20">
        <v>41807</v>
      </c>
      <c r="B4019" s="35" t="s">
        <v>365</v>
      </c>
      <c r="C4019" s="90">
        <f t="shared" si="186"/>
        <v>188.90852347563404</v>
      </c>
      <c r="D4019" s="90">
        <f t="shared" si="187"/>
        <v>100.00594502294656</v>
      </c>
      <c r="E4019" s="90">
        <f t="shared" si="188"/>
        <v>88.902578452687479</v>
      </c>
      <c r="F4019" s="50">
        <f>'貼り付けシート（日射量等）'!G4016/3.6*10^3</f>
        <v>450</v>
      </c>
      <c r="G4019" s="50">
        <f>'貼り付けシート（日射量等）'!H4016/3.6*10^3</f>
        <v>91.666666666666671</v>
      </c>
      <c r="H4019" s="91">
        <f>RADIANS('貼り付けシート（日射量等）'!I4016)</f>
        <v>0.33161255787892263</v>
      </c>
      <c r="I4019" s="91">
        <f>IF('貼り付けシート（日射量等）'!J4016&lt;0,RADIANS(360+('貼り付けシート（日射量等）'!J4016)),RADIANS('貼り付けシート（日射量等）'!J4016))</f>
        <v>4.4505895925855405</v>
      </c>
    </row>
    <row r="4020" spans="1:9">
      <c r="A4020" s="20">
        <v>41807</v>
      </c>
      <c r="B4020" s="35" t="s">
        <v>366</v>
      </c>
      <c r="C4020" s="90">
        <f t="shared" si="186"/>
        <v>398.06810320968282</v>
      </c>
      <c r="D4020" s="90">
        <f t="shared" si="187"/>
        <v>298.38945464151806</v>
      </c>
      <c r="E4020" s="90">
        <f t="shared" si="188"/>
        <v>99.678648568164732</v>
      </c>
      <c r="F4020" s="50">
        <f>'貼り付けシート（日射量等）'!G4017/3.6*10^3</f>
        <v>677.77777777777771</v>
      </c>
      <c r="G4020" s="50">
        <f>'貼り付けシート（日射量等）'!H4017/3.6*10^3</f>
        <v>102.77777777777777</v>
      </c>
      <c r="H4020" s="91">
        <f>RADIANS('貼り付けシート（日射量等）'!I4017)</f>
        <v>0.52708943410228748</v>
      </c>
      <c r="I4020" s="91">
        <f>IF('貼り付けシート（日射量等）'!J4017&lt;0,RADIANS(360+('貼り付けシート（日射量等）'!J4017)),RADIANS('貼り付けシート（日射量等）'!J4017))</f>
        <v>4.6024332375090466</v>
      </c>
    </row>
    <row r="4021" spans="1:9">
      <c r="A4021" s="20">
        <v>41807</v>
      </c>
      <c r="B4021" s="35" t="s">
        <v>367</v>
      </c>
      <c r="C4021" s="90">
        <f t="shared" si="186"/>
        <v>589.30182760728837</v>
      </c>
      <c r="D4021" s="90">
        <f t="shared" si="187"/>
        <v>459.98898622156116</v>
      </c>
      <c r="E4021" s="90">
        <f t="shared" si="188"/>
        <v>129.31284138572724</v>
      </c>
      <c r="F4021" s="50">
        <f>'貼り付けシート（日射量等）'!G4018/3.6*10^3</f>
        <v>719.44444444444446</v>
      </c>
      <c r="G4021" s="50">
        <f>'貼り付けシート（日射量等）'!H4018/3.6*10^3</f>
        <v>133.33333333333334</v>
      </c>
      <c r="H4021" s="91">
        <f>RADIANS('貼り付けシート（日射量等）'!I4018)</f>
        <v>0.72780229808163543</v>
      </c>
      <c r="I4021" s="91">
        <f>IF('貼り付けシート（日射量等）'!J4018&lt;0,RADIANS(360+('貼り付けシート（日射量等）'!J4018)),RADIANS('貼り付けシート（日射量等）'!J4018))</f>
        <v>4.7682395164485083</v>
      </c>
    </row>
    <row r="4022" spans="1:9">
      <c r="A4022" s="20">
        <v>41807</v>
      </c>
      <c r="B4022" s="35" t="s">
        <v>368</v>
      </c>
      <c r="C4022" s="90">
        <f t="shared" si="186"/>
        <v>747.3878001003643</v>
      </c>
      <c r="D4022" s="90">
        <f t="shared" si="187"/>
        <v>591.13478342594397</v>
      </c>
      <c r="E4022" s="90">
        <f t="shared" si="188"/>
        <v>156.25301667442037</v>
      </c>
      <c r="F4022" s="50">
        <f>'貼り付けシート（日射量等）'!G4019/3.6*10^3</f>
        <v>736.11111111111109</v>
      </c>
      <c r="G4022" s="50">
        <f>'貼り付けシート（日射量等）'!H4019/3.6*10^3</f>
        <v>161.11111111111109</v>
      </c>
      <c r="H4022" s="91">
        <f>RADIANS('貼り付けシート（日射量等）'!I4019)</f>
        <v>0.92502450355699462</v>
      </c>
      <c r="I4022" s="91">
        <f>IF('貼り付けシート（日射量等）'!J4019&lt;0,RADIANS(360+('貼り付けシート（日射量等）'!J4019)),RADIANS('貼り付けシート（日射量等）'!J4019))</f>
        <v>4.9706977096798504</v>
      </c>
    </row>
    <row r="4023" spans="1:9">
      <c r="A4023" s="20">
        <v>41807</v>
      </c>
      <c r="B4023" s="35" t="s">
        <v>369</v>
      </c>
      <c r="C4023" s="90">
        <f t="shared" si="186"/>
        <v>864.02471562354822</v>
      </c>
      <c r="D4023" s="90">
        <f t="shared" si="187"/>
        <v>683.52554118930391</v>
      </c>
      <c r="E4023" s="90">
        <f t="shared" si="188"/>
        <v>180.49917443424425</v>
      </c>
      <c r="F4023" s="50">
        <f>'貼り付けシート（日射量等）'!G4020/3.6*10^3</f>
        <v>741.66666666666663</v>
      </c>
      <c r="G4023" s="50">
        <f>'貼り付けシート（日射量等）'!H4020/3.6*10^3</f>
        <v>186.11111111111111</v>
      </c>
      <c r="H4023" s="91">
        <f>RADIANS('貼り付けシート（日射量等）'!I4020)</f>
        <v>1.1082840750163994</v>
      </c>
      <c r="I4023" s="91">
        <f>IF('貼り付けシート（日射量等）'!J4020&lt;0,RADIANS(360+('貼り付けシート（日射量等）'!J4020)),RADIANS('貼り付けシート（日射量等）'!J4020))</f>
        <v>5.2691490117708808</v>
      </c>
    </row>
    <row r="4024" spans="1:9">
      <c r="A4024" s="20">
        <v>41807</v>
      </c>
      <c r="B4024" s="35" t="s">
        <v>370</v>
      </c>
      <c r="C4024" s="90">
        <f t="shared" si="186"/>
        <v>928.70187873270379</v>
      </c>
      <c r="D4024" s="90">
        <f t="shared" si="187"/>
        <v>734.73261665411292</v>
      </c>
      <c r="E4024" s="90">
        <f t="shared" si="188"/>
        <v>193.96926207859082</v>
      </c>
      <c r="F4024" s="50">
        <f>'貼り付けシート（日射量等）'!G4021/3.6*10^3</f>
        <v>744.44444444444446</v>
      </c>
      <c r="G4024" s="50">
        <f>'貼り付けシート（日射量等）'!H4021/3.6*10^3</f>
        <v>199.99999999999997</v>
      </c>
      <c r="H4024" s="91">
        <f>RADIANS('貼り付けシート（日射量等）'!I4021)</f>
        <v>1.2479104151759457</v>
      </c>
      <c r="I4024" s="91">
        <f>IF('貼り付けシート（日射量等）'!J4021&lt;0,RADIANS(360+('貼り付けシート（日射量等）'!J4021)),RADIANS('貼り付けシート（日射量等）'!J4021))</f>
        <v>5.7944931166211742</v>
      </c>
    </row>
    <row r="4025" spans="1:9">
      <c r="A4025" s="20">
        <v>41807</v>
      </c>
      <c r="B4025" s="35" t="s">
        <v>371</v>
      </c>
      <c r="C4025" s="90">
        <f t="shared" si="186"/>
        <v>934.01567579748109</v>
      </c>
      <c r="D4025" s="90">
        <f t="shared" si="187"/>
        <v>737.35239619002095</v>
      </c>
      <c r="E4025" s="90">
        <f t="shared" si="188"/>
        <v>196.66327960746014</v>
      </c>
      <c r="F4025" s="50">
        <f>'貼り付けシート（日射量等）'!G4022/3.6*10^3</f>
        <v>741.66666666666663</v>
      </c>
      <c r="G4025" s="50">
        <f>'貼り付けシート（日射量等）'!H4022/3.6*10^3</f>
        <v>202.77777777777777</v>
      </c>
      <c r="H4025" s="91">
        <f>RADIANS('貼り付けシート（日射量等）'!I4022)</f>
        <v>1.2671090369478832</v>
      </c>
      <c r="I4025" s="91">
        <f>IF('貼り付けシート（日射量等）'!J4022&lt;0,RADIANS(360+('貼り付けシート（日射量等）'!J4022)),RADIANS('貼り付けシート（日射量等）'!J4022))</f>
        <v>0.30717794835100204</v>
      </c>
    </row>
    <row r="4026" spans="1:9">
      <c r="A4026" s="20">
        <v>41807</v>
      </c>
      <c r="B4026" s="35" t="s">
        <v>372</v>
      </c>
      <c r="C4026" s="90">
        <f t="shared" si="186"/>
        <v>839.44981428660913</v>
      </c>
      <c r="D4026" s="90">
        <f t="shared" si="187"/>
        <v>602.37627174610918</v>
      </c>
      <c r="E4026" s="90">
        <f t="shared" si="188"/>
        <v>237.07354254049991</v>
      </c>
      <c r="F4026" s="50">
        <f>'貼り付けシート（日射量等）'!G4023/3.6*10^3</f>
        <v>638.8888888888888</v>
      </c>
      <c r="G4026" s="50">
        <f>'貼り付けシート（日射量等）'!H4023/3.6*10^3</f>
        <v>244.44444444444443</v>
      </c>
      <c r="H4026" s="91">
        <f>RADIANS('貼り付けシート（日射量等）'!I4023)</f>
        <v>1.1484266478122689</v>
      </c>
      <c r="I4026" s="91">
        <f>IF('貼り付けシート（日射量等）'!J4023&lt;0,RADIANS(360+('貼り付けシート（日射量等）'!J4023)),RADIANS('貼り付けシート（日射量等）'!J4023))</f>
        <v>0.91280719879303429</v>
      </c>
    </row>
    <row r="4027" spans="1:9">
      <c r="A4027" s="20">
        <v>41807</v>
      </c>
      <c r="B4027" s="35" t="s">
        <v>373</v>
      </c>
      <c r="C4027" s="90">
        <f t="shared" si="186"/>
        <v>659.79985594664663</v>
      </c>
      <c r="D4027" s="90">
        <f t="shared" si="187"/>
        <v>374.23399788649897</v>
      </c>
      <c r="E4027" s="90">
        <f t="shared" si="188"/>
        <v>285.56585806014766</v>
      </c>
      <c r="F4027" s="50">
        <f>'貼り付けシート（日射量等）'!G4024/3.6*10^3</f>
        <v>447.22222222222223</v>
      </c>
      <c r="G4027" s="50">
        <f>'貼り付けシート（日射量等）'!H4024/3.6*10^3</f>
        <v>294.44444444444446</v>
      </c>
      <c r="H4027" s="91">
        <f>RADIANS('貼り付けシート（日射量等）'!I4024)</f>
        <v>0.97214839336084158</v>
      </c>
      <c r="I4027" s="91">
        <f>IF('貼り付けシート（日射量等）'!J4024&lt;0,RADIANS(360+('貼り付けシート（日射量等）'!J4024)),RADIANS('貼り付けシート（日射量等）'!J4024))</f>
        <v>1.2514010736799344</v>
      </c>
    </row>
    <row r="4028" spans="1:9">
      <c r="A4028" s="20">
        <v>41807</v>
      </c>
      <c r="B4028" s="35" t="s">
        <v>374</v>
      </c>
      <c r="C4028" s="90">
        <f t="shared" si="186"/>
        <v>596.47425884395011</v>
      </c>
      <c r="D4028" s="90">
        <f t="shared" si="187"/>
        <v>421.36311946744451</v>
      </c>
      <c r="E4028" s="90">
        <f t="shared" si="188"/>
        <v>175.11113937650561</v>
      </c>
      <c r="F4028" s="50">
        <f>'貼り付けシート（日射量等）'!G4025/3.6*10^3</f>
        <v>616.66666666666674</v>
      </c>
      <c r="G4028" s="50">
        <f>'貼り付けシート（日射量等）'!H4025/3.6*10^3</f>
        <v>180.55555555555554</v>
      </c>
      <c r="H4028" s="91">
        <f>RADIANS('貼り付けシート（日射量等）'!I4025)</f>
        <v>0.77667151713747662</v>
      </c>
      <c r="I4028" s="91">
        <f>IF('貼り付けシート（日射量等）'!J4025&lt;0,RADIANS(360+('貼り付けシート（日射量等）'!J4025)),RADIANS('貼り付けシート（日射量等）'!J4025))</f>
        <v>1.4695672301792255</v>
      </c>
    </row>
    <row r="4029" spans="1:9">
      <c r="A4029" s="20">
        <v>41807</v>
      </c>
      <c r="B4029" s="35" t="s">
        <v>375</v>
      </c>
      <c r="C4029" s="90">
        <f t="shared" si="186"/>
        <v>446.2013383837085</v>
      </c>
      <c r="D4029" s="90">
        <f t="shared" si="187"/>
        <v>338.44063722893583</v>
      </c>
      <c r="E4029" s="90">
        <f t="shared" si="188"/>
        <v>107.76070115477269</v>
      </c>
      <c r="F4029" s="50">
        <f>'貼り付けシート（日射量等）'!G4026/3.6*10^3</f>
        <v>688.88888888888891</v>
      </c>
      <c r="G4029" s="50">
        <f>'貼り付けシート（日射量等）'!H4026/3.6*10^3</f>
        <v>111.11111111111111</v>
      </c>
      <c r="H4029" s="91">
        <f>RADIANS('貼り付けシート（日射量等）'!I4026)</f>
        <v>0.57595865315812877</v>
      </c>
      <c r="I4029" s="91">
        <f>IF('貼り付けシート（日射量等）'!J4026&lt;0,RADIANS(360+('貼り付けシート（日射量等）'!J4026)),RADIANS('貼り付けシート（日射量等）'!J4026))</f>
        <v>1.6423548261266641</v>
      </c>
    </row>
    <row r="4030" spans="1:9">
      <c r="A4030" s="20">
        <v>41807</v>
      </c>
      <c r="B4030" s="35" t="s">
        <v>376</v>
      </c>
      <c r="C4030" s="90">
        <f t="shared" si="186"/>
        <v>245.95451201098945</v>
      </c>
      <c r="D4030" s="90">
        <f t="shared" si="187"/>
        <v>165.13398614490995</v>
      </c>
      <c r="E4030" s="90">
        <f t="shared" si="188"/>
        <v>80.820525866079507</v>
      </c>
      <c r="F4030" s="50">
        <f>'貼り付けシート（日射量等）'!G4027/3.6*10^3</f>
        <v>597.22222222222217</v>
      </c>
      <c r="G4030" s="50">
        <f>'貼り付けシート（日射量等）'!H4027/3.6*10^3</f>
        <v>83.333333333333329</v>
      </c>
      <c r="H4030" s="91">
        <f>RADIANS('貼り付けシート（日射量等）'!I4027)</f>
        <v>0.37873644768276948</v>
      </c>
      <c r="I4030" s="91">
        <f>IF('貼り付けシート（日射量等）'!J4027&lt;0,RADIANS(360+('貼り付けシート（日射量等）'!J4027)),RADIANS('貼り付けシート（日射量等）'!J4027))</f>
        <v>1.7959438003021653</v>
      </c>
    </row>
    <row r="4031" spans="1:9">
      <c r="A4031" s="20">
        <v>41807</v>
      </c>
      <c r="B4031" s="35" t="s">
        <v>377</v>
      </c>
      <c r="C4031" s="90">
        <f t="shared" si="186"/>
        <v>64.892170010455388</v>
      </c>
      <c r="D4031" s="90">
        <f t="shared" si="187"/>
        <v>8.3178019041997331</v>
      </c>
      <c r="E4031" s="90">
        <f t="shared" si="188"/>
        <v>56.574368106255655</v>
      </c>
      <c r="F4031" s="50">
        <f>'貼り付けシート（日射量等）'!G4028/3.6*10^3</f>
        <v>163.88888888888889</v>
      </c>
      <c r="G4031" s="50">
        <f>'貼り付けシート（日射量等）'!H4028/3.6*10^3</f>
        <v>58.333333333333329</v>
      </c>
      <c r="H4031" s="91">
        <f>RADIANS('貼り付けシート（日射量等）'!I4028)</f>
        <v>0.18675022996339324</v>
      </c>
      <c r="I4031" s="91">
        <f>IF('貼り付けシート（日射量等）'!J4028&lt;0,RADIANS(360+('貼り付けシート（日射量等）'!J4028)),RADIANS('貼り付けシート（日射量等）'!J4028))</f>
        <v>1.9477874452256716</v>
      </c>
    </row>
    <row r="4032" spans="1:9">
      <c r="A4032" s="20">
        <v>41807</v>
      </c>
      <c r="B4032" s="35" t="s">
        <v>378</v>
      </c>
      <c r="C4032" s="90">
        <f t="shared" si="186"/>
        <v>8.0820525866079524</v>
      </c>
      <c r="D4032" s="90">
        <f t="shared" si="187"/>
        <v>-4.6367234623434612</v>
      </c>
      <c r="E4032" s="90">
        <f t="shared" si="188"/>
        <v>8.0820525866079524</v>
      </c>
      <c r="F4032" s="50">
        <f>'貼り付けシート（日射量等）'!G4029/3.6*10^3</f>
        <v>27.777777777777779</v>
      </c>
      <c r="G4032" s="50">
        <f>'貼り付けシート（日射量等）'!H4029/3.6*10^3</f>
        <v>8.3333333333333339</v>
      </c>
      <c r="H4032" s="91">
        <f>RADIANS('貼り付けシート（日射量等）'!I4029)</f>
        <v>8.7266462599716477E-3</v>
      </c>
      <c r="I4032" s="91">
        <f>IF('貼り付けシート（日射量等）'!J4029&lt;0,RADIANS(360+('貼り付けシート（日射量等）'!J4029)),RADIANS('貼り付けシート（日射量等）'!J4029))</f>
        <v>2.1083577364091499</v>
      </c>
    </row>
    <row r="4033" spans="1:9">
      <c r="A4033" s="20">
        <v>41807</v>
      </c>
      <c r="B4033" s="35" t="s">
        <v>379</v>
      </c>
      <c r="C4033" s="90">
        <f t="shared" si="186"/>
        <v>0</v>
      </c>
      <c r="D4033" s="90">
        <f t="shared" si="187"/>
        <v>0</v>
      </c>
      <c r="E4033" s="90">
        <f t="shared" si="188"/>
        <v>0</v>
      </c>
      <c r="F4033" s="50">
        <f>'貼り付けシート（日射量等）'!G4030/3.6*10^3</f>
        <v>0</v>
      </c>
      <c r="G4033" s="50">
        <f>'貼り付けシート（日射量等）'!H4030/3.6*10^3</f>
        <v>0</v>
      </c>
      <c r="H4033" s="91">
        <f>RADIANS('貼り付けシート（日射量等）'!I4030)</f>
        <v>0</v>
      </c>
      <c r="I4033" s="91">
        <f>IF('貼り付けシート（日射量等）'!J4030&lt;0,RADIANS(360+('貼り付けシート（日射量等）'!J4030)),RADIANS('貼り付けシート（日射量等）'!J4030))</f>
        <v>0</v>
      </c>
    </row>
    <row r="4034" spans="1:9">
      <c r="A4034" s="20">
        <v>41807</v>
      </c>
      <c r="B4034" s="35" t="s">
        <v>380</v>
      </c>
      <c r="C4034" s="90">
        <f t="shared" si="186"/>
        <v>0</v>
      </c>
      <c r="D4034" s="90">
        <f t="shared" si="187"/>
        <v>0</v>
      </c>
      <c r="E4034" s="90">
        <f t="shared" si="188"/>
        <v>0</v>
      </c>
      <c r="F4034" s="50">
        <f>'貼り付けシート（日射量等）'!G4031/3.6*10^3</f>
        <v>0</v>
      </c>
      <c r="G4034" s="50">
        <f>'貼り付けシート（日射量等）'!H4031/3.6*10^3</f>
        <v>0</v>
      </c>
      <c r="H4034" s="91">
        <f>RADIANS('貼り付けシート（日射量等）'!I4031)</f>
        <v>0</v>
      </c>
      <c r="I4034" s="91">
        <f>IF('貼り付けシート（日射量等）'!J4031&lt;0,RADIANS(360+('貼り付けシート（日射量等）'!J4031)),RADIANS('貼り付けシート（日射量等）'!J4031))</f>
        <v>0</v>
      </c>
    </row>
    <row r="4035" spans="1:9">
      <c r="A4035" s="20">
        <v>41807</v>
      </c>
      <c r="B4035" s="35" t="s">
        <v>381</v>
      </c>
      <c r="C4035" s="90">
        <f t="shared" si="186"/>
        <v>0</v>
      </c>
      <c r="D4035" s="90">
        <f t="shared" si="187"/>
        <v>0</v>
      </c>
      <c r="E4035" s="90">
        <f t="shared" si="188"/>
        <v>0</v>
      </c>
      <c r="F4035" s="50">
        <f>'貼り付けシート（日射量等）'!G4032/3.6*10^3</f>
        <v>0</v>
      </c>
      <c r="G4035" s="50">
        <f>'貼り付けシート（日射量等）'!H4032/3.6*10^3</f>
        <v>0</v>
      </c>
      <c r="H4035" s="91">
        <f>RADIANS('貼り付けシート（日射量等）'!I4032)</f>
        <v>0</v>
      </c>
      <c r="I4035" s="91">
        <f>IF('貼り付けシート（日射量等）'!J4032&lt;0,RADIANS(360+('貼り付けシート（日射量等）'!J4032)),RADIANS('貼り付けシート（日射量等）'!J4032))</f>
        <v>0</v>
      </c>
    </row>
    <row r="4036" spans="1:9">
      <c r="A4036" s="20">
        <v>41807</v>
      </c>
      <c r="B4036" s="35" t="s">
        <v>382</v>
      </c>
      <c r="C4036" s="90">
        <f t="shared" si="186"/>
        <v>0</v>
      </c>
      <c r="D4036" s="90">
        <f t="shared" si="187"/>
        <v>0</v>
      </c>
      <c r="E4036" s="90">
        <f t="shared" si="188"/>
        <v>0</v>
      </c>
      <c r="F4036" s="50">
        <f>'貼り付けシート（日射量等）'!G4033/3.6*10^3</f>
        <v>0</v>
      </c>
      <c r="G4036" s="50">
        <f>'貼り付けシート（日射量等）'!H4033/3.6*10^3</f>
        <v>0</v>
      </c>
      <c r="H4036" s="91">
        <f>RADIANS('貼り付けシート（日射量等）'!I4033)</f>
        <v>0</v>
      </c>
      <c r="I4036" s="91">
        <f>IF('貼り付けシート（日射量等）'!J4033&lt;0,RADIANS(360+('貼り付けシート（日射量等）'!J4033)),RADIANS('貼り付けシート（日射量等）'!J4033))</f>
        <v>0</v>
      </c>
    </row>
    <row r="4037" spans="1:9">
      <c r="A4037" s="20">
        <v>41807</v>
      </c>
      <c r="B4037" s="35" t="s">
        <v>383</v>
      </c>
      <c r="C4037" s="90">
        <f t="shared" si="186"/>
        <v>0</v>
      </c>
      <c r="D4037" s="90">
        <f t="shared" si="187"/>
        <v>0</v>
      </c>
      <c r="E4037" s="90">
        <f t="shared" si="188"/>
        <v>0</v>
      </c>
      <c r="F4037" s="50">
        <f>'貼り付けシート（日射量等）'!G4034/3.6*10^3</f>
        <v>0</v>
      </c>
      <c r="G4037" s="50">
        <f>'貼り付けシート（日射量等）'!H4034/3.6*10^3</f>
        <v>0</v>
      </c>
      <c r="H4037" s="91">
        <f>RADIANS('貼り付けシート（日射量等）'!I4034)</f>
        <v>0</v>
      </c>
      <c r="I4037" s="91">
        <f>IF('貼り付けシート（日射量等）'!J4034&lt;0,RADIANS(360+('貼り付けシート（日射量等）'!J4034)),RADIANS('貼り付けシート（日射量等）'!J4034))</f>
        <v>0</v>
      </c>
    </row>
    <row r="4038" spans="1:9">
      <c r="A4038" s="20">
        <v>41808</v>
      </c>
      <c r="B4038" s="35" t="s">
        <v>360</v>
      </c>
      <c r="C4038" s="90">
        <f t="shared" si="186"/>
        <v>0</v>
      </c>
      <c r="D4038" s="90">
        <f t="shared" si="187"/>
        <v>0</v>
      </c>
      <c r="E4038" s="90">
        <f t="shared" si="188"/>
        <v>0</v>
      </c>
      <c r="F4038" s="50">
        <f>'貼り付けシート（日射量等）'!G4035/3.6*10^3</f>
        <v>0</v>
      </c>
      <c r="G4038" s="50">
        <f>'貼り付けシート（日射量等）'!H4035/3.6*10^3</f>
        <v>0</v>
      </c>
      <c r="H4038" s="91">
        <f>RADIANS('貼り付けシート（日射量等）'!I4035)</f>
        <v>0</v>
      </c>
      <c r="I4038" s="91">
        <f>IF('貼り付けシート（日射量等）'!J4035&lt;0,RADIANS(360+('貼り付けシート（日射量等）'!J4035)),RADIANS('貼り付けシート（日射量等）'!J4035))</f>
        <v>0</v>
      </c>
    </row>
    <row r="4039" spans="1:9">
      <c r="A4039" s="20">
        <v>41808</v>
      </c>
      <c r="B4039" s="35" t="s">
        <v>361</v>
      </c>
      <c r="C4039" s="90">
        <f t="shared" ref="C4039:C4102" si="189">IF(D4039&lt;0,E4039,D4039+E4039)</f>
        <v>0</v>
      </c>
      <c r="D4039" s="90">
        <f t="shared" ref="D4039:D4102" si="190">F4039*(SIN(H4039)*COS($O$5)+COS(H4039)*SIN($O$5)*COS($O$4-I4039))</f>
        <v>0</v>
      </c>
      <c r="E4039" s="90">
        <f t="shared" ref="E4039:E4102" si="191">G4039*(1+COS($O$5))/2</f>
        <v>0</v>
      </c>
      <c r="F4039" s="50">
        <f>'貼り付けシート（日射量等）'!G4036/3.6*10^3</f>
        <v>0</v>
      </c>
      <c r="G4039" s="50">
        <f>'貼り付けシート（日射量等）'!H4036/3.6*10^3</f>
        <v>0</v>
      </c>
      <c r="H4039" s="91">
        <f>RADIANS('貼り付けシート（日射量等）'!I4036)</f>
        <v>0</v>
      </c>
      <c r="I4039" s="91">
        <f>IF('貼り付けシート（日射量等）'!J4036&lt;0,RADIANS(360+('貼り付けシート（日射量等）'!J4036)),RADIANS('貼り付けシート（日射量等）'!J4036))</f>
        <v>0</v>
      </c>
    </row>
    <row r="4040" spans="1:9">
      <c r="A4040" s="20">
        <v>41808</v>
      </c>
      <c r="B4040" s="35" t="s">
        <v>362</v>
      </c>
      <c r="C4040" s="90">
        <f t="shared" si="189"/>
        <v>0</v>
      </c>
      <c r="D4040" s="90">
        <f t="shared" si="190"/>
        <v>0</v>
      </c>
      <c r="E4040" s="90">
        <f t="shared" si="191"/>
        <v>0</v>
      </c>
      <c r="F4040" s="50">
        <f>'貼り付けシート（日射量等）'!G4037/3.6*10^3</f>
        <v>0</v>
      </c>
      <c r="G4040" s="50">
        <f>'貼り付けシート（日射量等）'!H4037/3.6*10^3</f>
        <v>0</v>
      </c>
      <c r="H4040" s="91">
        <f>RADIANS('貼り付けシート（日射量等）'!I4037)</f>
        <v>0</v>
      </c>
      <c r="I4040" s="91">
        <f>IF('貼り付けシート（日射量等）'!J4037&lt;0,RADIANS(360+('貼り付けシート（日射量等）'!J4037)),RADIANS('貼り付けシート（日射量等）'!J4037))</f>
        <v>0</v>
      </c>
    </row>
    <row r="4041" spans="1:9">
      <c r="A4041" s="20">
        <v>41808</v>
      </c>
      <c r="B4041" s="35" t="s">
        <v>363</v>
      </c>
      <c r="C4041" s="90">
        <f t="shared" si="189"/>
        <v>2.6940175288693173</v>
      </c>
      <c r="D4041" s="90">
        <f t="shared" si="190"/>
        <v>0</v>
      </c>
      <c r="E4041" s="90">
        <f t="shared" si="191"/>
        <v>2.6940175288693173</v>
      </c>
      <c r="F4041" s="50">
        <f>'貼り付けシート（日射量等）'!G4038/3.6*10^3</f>
        <v>0</v>
      </c>
      <c r="G4041" s="50">
        <f>'貼り付けシート（日射量等）'!H4038/3.6*10^3</f>
        <v>2.7777777777777777</v>
      </c>
      <c r="H4041" s="91">
        <f>RADIANS('貼り付けシート（日射量等）'!I4038)</f>
        <v>0</v>
      </c>
      <c r="I4041" s="91">
        <f>IF('貼り付けシート（日射量等）'!J4038&lt;0,RADIANS(360+('貼り付けシート（日射量等）'!J4038)),RADIANS('貼り付けシート（日射量等）'!J4038))</f>
        <v>0</v>
      </c>
    </row>
    <row r="4042" spans="1:9">
      <c r="A4042" s="20">
        <v>41808</v>
      </c>
      <c r="B4042" s="35" t="s">
        <v>364</v>
      </c>
      <c r="C4042" s="90">
        <f t="shared" si="189"/>
        <v>24.246157759823852</v>
      </c>
      <c r="D4042" s="90">
        <f t="shared" si="190"/>
        <v>-8.2441162945451035E-2</v>
      </c>
      <c r="E4042" s="90">
        <f t="shared" si="191"/>
        <v>24.246157759823852</v>
      </c>
      <c r="F4042" s="50">
        <f>'貼り付けシート（日射量等）'!G4039/3.6*10^3</f>
        <v>19.444444444444446</v>
      </c>
      <c r="G4042" s="50">
        <f>'貼り付けシート（日射量等）'!H4039/3.6*10^3</f>
        <v>24.999999999999996</v>
      </c>
      <c r="H4042" s="91">
        <f>RADIANS('貼り付けシート（日射量等）'!I4039)</f>
        <v>0.1413716694115407</v>
      </c>
      <c r="I4042" s="91">
        <f>IF('貼り付けシート（日射量等）'!J4039&lt;0,RADIANS(360+('貼り付けシート（日射量等）'!J4039)),RADIANS('貼り付けシート（日射量等）'!J4039))</f>
        <v>4.2970006184100393</v>
      </c>
    </row>
    <row r="4043" spans="1:9">
      <c r="A4043" s="20">
        <v>41808</v>
      </c>
      <c r="B4043" s="35" t="s">
        <v>365</v>
      </c>
      <c r="C4043" s="90">
        <f t="shared" si="189"/>
        <v>66.241905539272238</v>
      </c>
      <c r="D4043" s="90">
        <f t="shared" si="190"/>
        <v>4.2795023752779464</v>
      </c>
      <c r="E4043" s="90">
        <f t="shared" si="191"/>
        <v>61.962403163994296</v>
      </c>
      <c r="F4043" s="50">
        <f>'貼り付けシート（日射量等）'!G4040/3.6*10^3</f>
        <v>19.444444444444446</v>
      </c>
      <c r="G4043" s="50">
        <f>'貼り付けシート（日射量等）'!H4040/3.6*10^3</f>
        <v>63.888888888888886</v>
      </c>
      <c r="H4043" s="91">
        <f>RADIANS('貼り付けシート（日射量等）'!I4040)</f>
        <v>0.32986722862692824</v>
      </c>
      <c r="I4043" s="91">
        <f>IF('貼り付けシート（日射量等）'!J4040&lt;0,RADIANS(360+('貼り付けシート（日射量等）'!J4040)),RADIANS('貼り付けシート（日射量等）'!J4040))</f>
        <v>4.4488442633335463</v>
      </c>
    </row>
    <row r="4044" spans="1:9">
      <c r="A4044" s="20">
        <v>41808</v>
      </c>
      <c r="B4044" s="35" t="s">
        <v>366</v>
      </c>
      <c r="C4044" s="90">
        <f t="shared" si="189"/>
        <v>113.61706663665223</v>
      </c>
      <c r="D4044" s="90">
        <f t="shared" si="190"/>
        <v>8.5503830107488525</v>
      </c>
      <c r="E4044" s="90">
        <f t="shared" si="191"/>
        <v>105.06668362590338</v>
      </c>
      <c r="F4044" s="50">
        <f>'貼り付けシート（日射量等）'!G4041/3.6*10^3</f>
        <v>19.444444444444446</v>
      </c>
      <c r="G4044" s="50">
        <f>'貼り付けシート（日射量等）'!H4041/3.6*10^3</f>
        <v>108.33333333333334</v>
      </c>
      <c r="H4044" s="91">
        <f>RADIANS('貼り付けシート（日射量等）'!I4041)</f>
        <v>0.52708943410228748</v>
      </c>
      <c r="I4044" s="91">
        <f>IF('貼り付けシート（日射量等）'!J4041&lt;0,RADIANS(360+('貼り付けシート（日射量等）'!J4041)),RADIANS('貼り付けシート（日射量等）'!J4041))</f>
        <v>4.6006879082570533</v>
      </c>
    </row>
    <row r="4045" spans="1:9">
      <c r="A4045" s="20">
        <v>41808</v>
      </c>
      <c r="B4045" s="35" t="s">
        <v>367</v>
      </c>
      <c r="C4045" s="90">
        <f t="shared" si="189"/>
        <v>203.5278752479764</v>
      </c>
      <c r="D4045" s="90">
        <f t="shared" si="190"/>
        <v>23.028700813732144</v>
      </c>
      <c r="E4045" s="90">
        <f t="shared" si="191"/>
        <v>180.49917443424425</v>
      </c>
      <c r="F4045" s="50">
        <f>'貼り付けシート（日射量等）'!G4042/3.6*10^3</f>
        <v>36.111111111111114</v>
      </c>
      <c r="G4045" s="50">
        <f>'貼り付けシート（日射量等）'!H4042/3.6*10^3</f>
        <v>186.11111111111111</v>
      </c>
      <c r="H4045" s="91">
        <f>RADIANS('貼り付けシート（日射量等）'!I4042)</f>
        <v>0.7260569688296411</v>
      </c>
      <c r="I4045" s="91">
        <f>IF('貼り付けシート（日射量等）'!J4042&lt;0,RADIANS(360+('貼り付けシート（日射量等）'!J4042)),RADIANS('貼り付けシート（日射量等）'!J4042))</f>
        <v>4.7664941871965141</v>
      </c>
    </row>
    <row r="4046" spans="1:9">
      <c r="A4046" s="20">
        <v>41808</v>
      </c>
      <c r="B4046" s="35" t="s">
        <v>368</v>
      </c>
      <c r="C4046" s="90">
        <f t="shared" si="189"/>
        <v>208.64881749812534</v>
      </c>
      <c r="D4046" s="90">
        <f t="shared" si="190"/>
        <v>20.067590477273136</v>
      </c>
      <c r="E4046" s="90">
        <f t="shared" si="191"/>
        <v>188.5812270208522</v>
      </c>
      <c r="F4046" s="50">
        <f>'貼り付けシート（日射量等）'!G4043/3.6*10^3</f>
        <v>24.999999999999996</v>
      </c>
      <c r="G4046" s="50">
        <f>'貼り付けシート（日射量等）'!H4043/3.6*10^3</f>
        <v>194.44444444444443</v>
      </c>
      <c r="H4046" s="91">
        <f>RADIANS('貼り付けシート（日射量等）'!I4043)</f>
        <v>0.92502450355699462</v>
      </c>
      <c r="I4046" s="91">
        <f>IF('貼り付けシート（日射量等）'!J4043&lt;0,RADIANS(360+('貼り付けシート（日射量等）'!J4043)),RADIANS('貼り付けシート（日射量等）'!J4043))</f>
        <v>4.9689523804278561</v>
      </c>
    </row>
    <row r="4047" spans="1:9">
      <c r="A4047" s="20">
        <v>41808</v>
      </c>
      <c r="B4047" s="35" t="s">
        <v>369</v>
      </c>
      <c r="C4047" s="90">
        <f t="shared" si="189"/>
        <v>241.38457565553983</v>
      </c>
      <c r="D4047" s="90">
        <f t="shared" si="190"/>
        <v>20.475138288255863</v>
      </c>
      <c r="E4047" s="90">
        <f t="shared" si="191"/>
        <v>220.90943736728397</v>
      </c>
      <c r="F4047" s="50">
        <f>'貼り付けシート（日射量等）'!G4044/3.6*10^3</f>
        <v>22.222222222222221</v>
      </c>
      <c r="G4047" s="50">
        <f>'貼り付けシート（日射量等）'!H4044/3.6*10^3</f>
        <v>227.77777777777774</v>
      </c>
      <c r="H4047" s="91">
        <f>RADIANS('貼り付けシート（日射量等）'!I4044)</f>
        <v>1.1082840750163994</v>
      </c>
      <c r="I4047" s="91">
        <f>IF('貼り付けシート（日射量等）'!J4044&lt;0,RADIANS(360+('貼り付けシート（日射量等）'!J4044)),RADIANS('貼り付けシート（日射量等）'!J4044))</f>
        <v>5.2674036825188866</v>
      </c>
    </row>
    <row r="4048" spans="1:9">
      <c r="A4048" s="20">
        <v>41808</v>
      </c>
      <c r="B4048" s="35" t="s">
        <v>370</v>
      </c>
      <c r="C4048" s="90">
        <f t="shared" si="189"/>
        <v>264.53100875133902</v>
      </c>
      <c r="D4048" s="90">
        <f t="shared" si="190"/>
        <v>30.151483739708407</v>
      </c>
      <c r="E4048" s="90">
        <f t="shared" si="191"/>
        <v>234.37952501163059</v>
      </c>
      <c r="F4048" s="50">
        <f>'貼り付けシート（日射量等）'!G4045/3.6*10^3</f>
        <v>30.555555555555554</v>
      </c>
      <c r="G4048" s="50">
        <f>'貼り付けシート（日射量等）'!H4045/3.6*10^3</f>
        <v>241.66666666666666</v>
      </c>
      <c r="H4048" s="91">
        <f>RADIANS('貼り付けシート（日射量等）'!I4045)</f>
        <v>1.2479104151759457</v>
      </c>
      <c r="I4048" s="91">
        <f>IF('貼り付けシート（日射量等）'!J4045&lt;0,RADIANS(360+('貼り付けシート（日射量等）'!J4045)),RADIANS('貼り付けシート（日射量等）'!J4045))</f>
        <v>5.7910024581171857</v>
      </c>
    </row>
    <row r="4049" spans="1:9">
      <c r="A4049" s="20">
        <v>41808</v>
      </c>
      <c r="B4049" s="35" t="s">
        <v>371</v>
      </c>
      <c r="C4049" s="90">
        <f t="shared" si="189"/>
        <v>264.69123235310133</v>
      </c>
      <c r="D4049" s="90">
        <f t="shared" si="190"/>
        <v>27.617689812601434</v>
      </c>
      <c r="E4049" s="90">
        <f t="shared" si="191"/>
        <v>237.07354254049991</v>
      </c>
      <c r="F4049" s="50">
        <f>'貼り付けシート（日射量等）'!G4046/3.6*10^3</f>
        <v>27.777777777777779</v>
      </c>
      <c r="G4049" s="50">
        <f>'貼り付けシート（日射量等）'!H4046/3.6*10^3</f>
        <v>244.44444444444443</v>
      </c>
      <c r="H4049" s="91">
        <f>RADIANS('貼り付けシート（日射量等）'!I4046)</f>
        <v>1.2671090369478832</v>
      </c>
      <c r="I4049" s="91">
        <f>IF('貼り付けシート（日射量等）'!J4046&lt;0,RADIANS(360+('貼り付けシート（日射量等）'!J4046)),RADIANS('貼り付けシート（日射量等）'!J4046))</f>
        <v>0.30543261909900765</v>
      </c>
    </row>
    <row r="4050" spans="1:9">
      <c r="A4050" s="20">
        <v>41808</v>
      </c>
      <c r="B4050" s="35" t="s">
        <v>372</v>
      </c>
      <c r="C4050" s="90">
        <f t="shared" si="189"/>
        <v>247.40530282517631</v>
      </c>
      <c r="D4050" s="90">
        <f t="shared" si="190"/>
        <v>15.719795342414997</v>
      </c>
      <c r="E4050" s="90">
        <f t="shared" si="191"/>
        <v>231.6855074827613</v>
      </c>
      <c r="F4050" s="50">
        <f>'貼り付けシート（日射量等）'!G4047/3.6*10^3</f>
        <v>16.666666666666668</v>
      </c>
      <c r="G4050" s="50">
        <f>'貼り付けシート（日射量等）'!H4047/3.6*10^3</f>
        <v>238.88888888888889</v>
      </c>
      <c r="H4050" s="91">
        <f>RADIANS('貼り付けシート（日射量等）'!I4047)</f>
        <v>1.1501719770642633</v>
      </c>
      <c r="I4050" s="91">
        <f>IF('貼り付けシート（日射量等）'!J4047&lt;0,RADIANS(360+('貼り付けシート（日射量等）'!J4047)),RADIANS('貼り付けシート（日射量等）'!J4047))</f>
        <v>0.91280719879303429</v>
      </c>
    </row>
    <row r="4051" spans="1:9">
      <c r="A4051" s="20">
        <v>41808</v>
      </c>
      <c r="B4051" s="35" t="s">
        <v>373</v>
      </c>
      <c r="C4051" s="90">
        <f t="shared" si="189"/>
        <v>216.73708880086286</v>
      </c>
      <c r="D4051" s="90">
        <f t="shared" si="190"/>
        <v>9.2977390779254403</v>
      </c>
      <c r="E4051" s="90">
        <f t="shared" si="191"/>
        <v>207.43934972293744</v>
      </c>
      <c r="F4051" s="50">
        <f>'貼り付けシート（日射量等）'!G4048/3.6*10^3</f>
        <v>11.111111111111111</v>
      </c>
      <c r="G4051" s="50">
        <f>'貼り付けシート（日射量等）'!H4048/3.6*10^3</f>
        <v>213.88888888888889</v>
      </c>
      <c r="H4051" s="91">
        <f>RADIANS('貼り付けシート（日射量等）'!I4048)</f>
        <v>0.97214839336084158</v>
      </c>
      <c r="I4051" s="91">
        <f>IF('貼り付けシート（日射量等）'!J4048&lt;0,RADIANS(360+('貼り付けシート（日射量等）'!J4048)),RADIANS('貼り付けシート（日射量等）'!J4048))</f>
        <v>1.2514010736799344</v>
      </c>
    </row>
    <row r="4052" spans="1:9">
      <c r="A4052" s="20">
        <v>41808</v>
      </c>
      <c r="B4052" s="35" t="s">
        <v>374</v>
      </c>
      <c r="C4052" s="90">
        <f t="shared" si="189"/>
        <v>175.72326167906738</v>
      </c>
      <c r="D4052" s="90">
        <f t="shared" si="190"/>
        <v>11.38819241803904</v>
      </c>
      <c r="E4052" s="90">
        <f t="shared" si="191"/>
        <v>164.33506926102834</v>
      </c>
      <c r="F4052" s="50">
        <f>'貼り付けシート（日射量等）'!G4049/3.6*10^3</f>
        <v>16.666666666666668</v>
      </c>
      <c r="G4052" s="50">
        <f>'貼り付けシート（日射量等）'!H4049/3.6*10^3</f>
        <v>169.44444444444443</v>
      </c>
      <c r="H4052" s="91">
        <f>RADIANS('貼り付けシート（日射量等）'!I4049)</f>
        <v>0.77667151713747662</v>
      </c>
      <c r="I4052" s="91">
        <f>IF('貼り付けシート（日射量等）'!J4049&lt;0,RADIANS(360+('貼り付けシート（日射量等）'!J4049)),RADIANS('貼り付けシート（日射量等）'!J4049))</f>
        <v>1.4695672301792255</v>
      </c>
    </row>
    <row r="4053" spans="1:9">
      <c r="A4053" s="20">
        <v>41808</v>
      </c>
      <c r="B4053" s="35" t="s">
        <v>375</v>
      </c>
      <c r="C4053" s="90">
        <f t="shared" si="189"/>
        <v>126.74815081863711</v>
      </c>
      <c r="D4053" s="90">
        <f t="shared" si="190"/>
        <v>8.2113795483871588</v>
      </c>
      <c r="E4053" s="90">
        <f t="shared" si="191"/>
        <v>118.53677127024996</v>
      </c>
      <c r="F4053" s="50">
        <f>'貼り付けシート（日射量等）'!G4050/3.6*10^3</f>
        <v>16.666666666666668</v>
      </c>
      <c r="G4053" s="50">
        <f>'貼り付けシート（日射量等）'!H4050/3.6*10^3</f>
        <v>122.22222222222221</v>
      </c>
      <c r="H4053" s="91">
        <f>RADIANS('貼り付けシート（日射量等）'!I4050)</f>
        <v>0.57770398241012311</v>
      </c>
      <c r="I4053" s="91">
        <f>IF('貼り付けシート（日射量等）'!J4050&lt;0,RADIANS(360+('貼り付けシート（日射量等）'!J4050)),RADIANS('貼り付けシート（日射量等）'!J4050))</f>
        <v>1.6423548261266641</v>
      </c>
    </row>
    <row r="4054" spans="1:9">
      <c r="A4054" s="20">
        <v>41808</v>
      </c>
      <c r="B4054" s="35" t="s">
        <v>376</v>
      </c>
      <c r="C4054" s="90">
        <f t="shared" si="189"/>
        <v>78.114928642329104</v>
      </c>
      <c r="D4054" s="90">
        <f t="shared" si="190"/>
        <v>5.3764553628575351</v>
      </c>
      <c r="E4054" s="90">
        <f t="shared" si="191"/>
        <v>72.738473279471563</v>
      </c>
      <c r="F4054" s="50">
        <f>'貼り付けシート（日射量等）'!G4051/3.6*10^3</f>
        <v>19.444444444444446</v>
      </c>
      <c r="G4054" s="50">
        <f>'貼り付けシート（日射量等）'!H4051/3.6*10^3</f>
        <v>75</v>
      </c>
      <c r="H4054" s="91">
        <f>RADIANS('貼り付けシート（日射量等）'!I4051)</f>
        <v>0.37873644768276948</v>
      </c>
      <c r="I4054" s="91">
        <f>IF('貼り付けシート（日射量等）'!J4051&lt;0,RADIANS(360+('貼り付けシート（日射量等）'!J4051)),RADIANS('貼り付けシート（日射量等）'!J4051))</f>
        <v>1.7959438003021653</v>
      </c>
    </row>
    <row r="4055" spans="1:9">
      <c r="A4055" s="20">
        <v>41808</v>
      </c>
      <c r="B4055" s="35" t="s">
        <v>377</v>
      </c>
      <c r="C4055" s="90">
        <f t="shared" si="189"/>
        <v>36.041213363131511</v>
      </c>
      <c r="D4055" s="90">
        <f t="shared" si="190"/>
        <v>1.0189854878303815</v>
      </c>
      <c r="E4055" s="90">
        <f t="shared" si="191"/>
        <v>35.022227875301127</v>
      </c>
      <c r="F4055" s="50">
        <f>'貼り付けシート（日射量等）'!G4052/3.6*10^3</f>
        <v>19.444444444444446</v>
      </c>
      <c r="G4055" s="50">
        <f>'貼り付けシート（日射量等）'!H4052/3.6*10^3</f>
        <v>36.111111111111114</v>
      </c>
      <c r="H4055" s="91">
        <f>RADIANS('貼り付けシート（日射量等）'!I4052)</f>
        <v>0.1884955592153876</v>
      </c>
      <c r="I4055" s="91">
        <f>IF('貼り付けシート（日射量等）'!J4052&lt;0,RADIANS(360+('貼り付けシート（日射量等）'!J4052)),RADIANS('貼り付けシート（日射量等）'!J4052))</f>
        <v>1.9477874452256716</v>
      </c>
    </row>
    <row r="4056" spans="1:9">
      <c r="A4056" s="20">
        <v>41808</v>
      </c>
      <c r="B4056" s="35" t="s">
        <v>378</v>
      </c>
      <c r="C4056" s="90">
        <f t="shared" si="189"/>
        <v>5.3880350577386347</v>
      </c>
      <c r="D4056" s="90">
        <f t="shared" si="190"/>
        <v>-0.92734469246869222</v>
      </c>
      <c r="E4056" s="90">
        <f t="shared" si="191"/>
        <v>5.3880350577386347</v>
      </c>
      <c r="F4056" s="50">
        <f>'貼り付けシート（日射量等）'!G4053/3.6*10^3</f>
        <v>5.5555555555555554</v>
      </c>
      <c r="G4056" s="50">
        <f>'貼り付けシート（日射量等）'!H4053/3.6*10^3</f>
        <v>5.5555555555555554</v>
      </c>
      <c r="H4056" s="91">
        <f>RADIANS('貼り付けシート（日射量等）'!I4053)</f>
        <v>8.7266462599716477E-3</v>
      </c>
      <c r="I4056" s="91">
        <f>IF('貼り付けシート（日射量等）'!J4053&lt;0,RADIANS(360+('貼り付けシート（日射量等）'!J4053)),RADIANS('貼り付けシート（日射量等）'!J4053))</f>
        <v>2.1083577364091499</v>
      </c>
    </row>
    <row r="4057" spans="1:9">
      <c r="A4057" s="20">
        <v>41808</v>
      </c>
      <c r="B4057" s="35" t="s">
        <v>379</v>
      </c>
      <c r="C4057" s="90">
        <f t="shared" si="189"/>
        <v>0</v>
      </c>
      <c r="D4057" s="90">
        <f t="shared" si="190"/>
        <v>0</v>
      </c>
      <c r="E4057" s="90">
        <f t="shared" si="191"/>
        <v>0</v>
      </c>
      <c r="F4057" s="50">
        <f>'貼り付けシート（日射量等）'!G4054/3.6*10^3</f>
        <v>0</v>
      </c>
      <c r="G4057" s="50">
        <f>'貼り付けシート（日射量等）'!H4054/3.6*10^3</f>
        <v>0</v>
      </c>
      <c r="H4057" s="91">
        <f>RADIANS('貼り付けシート（日射量等）'!I4054)</f>
        <v>0</v>
      </c>
      <c r="I4057" s="91">
        <f>IF('貼り付けシート（日射量等）'!J4054&lt;0,RADIANS(360+('貼り付けシート（日射量等）'!J4054)),RADIANS('貼り付けシート（日射量等）'!J4054))</f>
        <v>0</v>
      </c>
    </row>
    <row r="4058" spans="1:9">
      <c r="A4058" s="20">
        <v>41808</v>
      </c>
      <c r="B4058" s="35" t="s">
        <v>380</v>
      </c>
      <c r="C4058" s="90">
        <f t="shared" si="189"/>
        <v>0</v>
      </c>
      <c r="D4058" s="90">
        <f t="shared" si="190"/>
        <v>0</v>
      </c>
      <c r="E4058" s="90">
        <f t="shared" si="191"/>
        <v>0</v>
      </c>
      <c r="F4058" s="50">
        <f>'貼り付けシート（日射量等）'!G4055/3.6*10^3</f>
        <v>0</v>
      </c>
      <c r="G4058" s="50">
        <f>'貼り付けシート（日射量等）'!H4055/3.6*10^3</f>
        <v>0</v>
      </c>
      <c r="H4058" s="91">
        <f>RADIANS('貼り付けシート（日射量等）'!I4055)</f>
        <v>0</v>
      </c>
      <c r="I4058" s="91">
        <f>IF('貼り付けシート（日射量等）'!J4055&lt;0,RADIANS(360+('貼り付けシート（日射量等）'!J4055)),RADIANS('貼り付けシート（日射量等）'!J4055))</f>
        <v>0</v>
      </c>
    </row>
    <row r="4059" spans="1:9">
      <c r="A4059" s="20">
        <v>41808</v>
      </c>
      <c r="B4059" s="35" t="s">
        <v>381</v>
      </c>
      <c r="C4059" s="90">
        <f t="shared" si="189"/>
        <v>0</v>
      </c>
      <c r="D4059" s="90">
        <f t="shared" si="190"/>
        <v>0</v>
      </c>
      <c r="E4059" s="90">
        <f t="shared" si="191"/>
        <v>0</v>
      </c>
      <c r="F4059" s="50">
        <f>'貼り付けシート（日射量等）'!G4056/3.6*10^3</f>
        <v>0</v>
      </c>
      <c r="G4059" s="50">
        <f>'貼り付けシート（日射量等）'!H4056/3.6*10^3</f>
        <v>0</v>
      </c>
      <c r="H4059" s="91">
        <f>RADIANS('貼り付けシート（日射量等）'!I4056)</f>
        <v>0</v>
      </c>
      <c r="I4059" s="91">
        <f>IF('貼り付けシート（日射量等）'!J4056&lt;0,RADIANS(360+('貼り付けシート（日射量等）'!J4056)),RADIANS('貼り付けシート（日射量等）'!J4056))</f>
        <v>0</v>
      </c>
    </row>
    <row r="4060" spans="1:9">
      <c r="A4060" s="20">
        <v>41808</v>
      </c>
      <c r="B4060" s="35" t="s">
        <v>382</v>
      </c>
      <c r="C4060" s="90">
        <f t="shared" si="189"/>
        <v>0</v>
      </c>
      <c r="D4060" s="90">
        <f t="shared" si="190"/>
        <v>0</v>
      </c>
      <c r="E4060" s="90">
        <f t="shared" si="191"/>
        <v>0</v>
      </c>
      <c r="F4060" s="50">
        <f>'貼り付けシート（日射量等）'!G4057/3.6*10^3</f>
        <v>0</v>
      </c>
      <c r="G4060" s="50">
        <f>'貼り付けシート（日射量等）'!H4057/3.6*10^3</f>
        <v>0</v>
      </c>
      <c r="H4060" s="91">
        <f>RADIANS('貼り付けシート（日射量等）'!I4057)</f>
        <v>0</v>
      </c>
      <c r="I4060" s="91">
        <f>IF('貼り付けシート（日射量等）'!J4057&lt;0,RADIANS(360+('貼り付けシート（日射量等）'!J4057)),RADIANS('貼り付けシート（日射量等）'!J4057))</f>
        <v>0</v>
      </c>
    </row>
    <row r="4061" spans="1:9">
      <c r="A4061" s="20">
        <v>41808</v>
      </c>
      <c r="B4061" s="35" t="s">
        <v>383</v>
      </c>
      <c r="C4061" s="90">
        <f t="shared" si="189"/>
        <v>0</v>
      </c>
      <c r="D4061" s="90">
        <f t="shared" si="190"/>
        <v>0</v>
      </c>
      <c r="E4061" s="90">
        <f t="shared" si="191"/>
        <v>0</v>
      </c>
      <c r="F4061" s="50">
        <f>'貼り付けシート（日射量等）'!G4058/3.6*10^3</f>
        <v>0</v>
      </c>
      <c r="G4061" s="50">
        <f>'貼り付けシート（日射量等）'!H4058/3.6*10^3</f>
        <v>0</v>
      </c>
      <c r="H4061" s="91">
        <f>RADIANS('貼り付けシート（日射量等）'!I4058)</f>
        <v>0</v>
      </c>
      <c r="I4061" s="91">
        <f>IF('貼り付けシート（日射量等）'!J4058&lt;0,RADIANS(360+('貼り付けシート（日射量等）'!J4058)),RADIANS('貼り付けシート（日射量等）'!J4058))</f>
        <v>0</v>
      </c>
    </row>
    <row r="4062" spans="1:9">
      <c r="A4062" s="20">
        <v>41809</v>
      </c>
      <c r="B4062" s="35" t="s">
        <v>360</v>
      </c>
      <c r="C4062" s="90">
        <f t="shared" si="189"/>
        <v>0</v>
      </c>
      <c r="D4062" s="90">
        <f t="shared" si="190"/>
        <v>0</v>
      </c>
      <c r="E4062" s="90">
        <f t="shared" si="191"/>
        <v>0</v>
      </c>
      <c r="F4062" s="50">
        <f>'貼り付けシート（日射量等）'!G4059/3.6*10^3</f>
        <v>0</v>
      </c>
      <c r="G4062" s="50">
        <f>'貼り付けシート（日射量等）'!H4059/3.6*10^3</f>
        <v>0</v>
      </c>
      <c r="H4062" s="91">
        <f>RADIANS('貼り付けシート（日射量等）'!I4059)</f>
        <v>0</v>
      </c>
      <c r="I4062" s="91">
        <f>IF('貼り付けシート（日射量等）'!J4059&lt;0,RADIANS(360+('貼り付けシート（日射量等）'!J4059)),RADIANS('貼り付けシート（日射量等）'!J4059))</f>
        <v>0</v>
      </c>
    </row>
    <row r="4063" spans="1:9">
      <c r="A4063" s="20">
        <v>41809</v>
      </c>
      <c r="B4063" s="35" t="s">
        <v>361</v>
      </c>
      <c r="C4063" s="90">
        <f t="shared" si="189"/>
        <v>0</v>
      </c>
      <c r="D4063" s="90">
        <f t="shared" si="190"/>
        <v>0</v>
      </c>
      <c r="E4063" s="90">
        <f t="shared" si="191"/>
        <v>0</v>
      </c>
      <c r="F4063" s="50">
        <f>'貼り付けシート（日射量等）'!G4060/3.6*10^3</f>
        <v>0</v>
      </c>
      <c r="G4063" s="50">
        <f>'貼り付けシート（日射量等）'!H4060/3.6*10^3</f>
        <v>0</v>
      </c>
      <c r="H4063" s="91">
        <f>RADIANS('貼り付けシート（日射量等）'!I4060)</f>
        <v>0</v>
      </c>
      <c r="I4063" s="91">
        <f>IF('貼り付けシート（日射量等）'!J4060&lt;0,RADIANS(360+('貼り付けシート（日射量等）'!J4060)),RADIANS('貼り付けシート（日射量等）'!J4060))</f>
        <v>0</v>
      </c>
    </row>
    <row r="4064" spans="1:9">
      <c r="A4064" s="20">
        <v>41809</v>
      </c>
      <c r="B4064" s="35" t="s">
        <v>362</v>
      </c>
      <c r="C4064" s="90">
        <f t="shared" si="189"/>
        <v>0</v>
      </c>
      <c r="D4064" s="90">
        <f t="shared" si="190"/>
        <v>0</v>
      </c>
      <c r="E4064" s="90">
        <f t="shared" si="191"/>
        <v>0</v>
      </c>
      <c r="F4064" s="50">
        <f>'貼り付けシート（日射量等）'!G4061/3.6*10^3</f>
        <v>0</v>
      </c>
      <c r="G4064" s="50">
        <f>'貼り付けシート（日射量等）'!H4061/3.6*10^3</f>
        <v>0</v>
      </c>
      <c r="H4064" s="91">
        <f>RADIANS('貼り付けシート（日射量等）'!I4061)</f>
        <v>0</v>
      </c>
      <c r="I4064" s="91">
        <f>IF('貼り付けシート（日射量等）'!J4061&lt;0,RADIANS(360+('貼り付けシート（日射量等）'!J4061)),RADIANS('貼り付けシート（日射量等）'!J4061))</f>
        <v>0</v>
      </c>
    </row>
    <row r="4065" spans="1:9">
      <c r="A4065" s="20">
        <v>41809</v>
      </c>
      <c r="B4065" s="35" t="s">
        <v>363</v>
      </c>
      <c r="C4065" s="90">
        <f t="shared" si="189"/>
        <v>2.6940175288693173</v>
      </c>
      <c r="D4065" s="90">
        <f t="shared" si="190"/>
        <v>0</v>
      </c>
      <c r="E4065" s="90">
        <f t="shared" si="191"/>
        <v>2.6940175288693173</v>
      </c>
      <c r="F4065" s="50">
        <f>'貼り付けシート（日射量等）'!G4062/3.6*10^3</f>
        <v>0</v>
      </c>
      <c r="G4065" s="50">
        <f>'貼り付けシート（日射量等）'!H4062/3.6*10^3</f>
        <v>2.7777777777777777</v>
      </c>
      <c r="H4065" s="91">
        <f>RADIANS('貼り付けシート（日射量等）'!I4062)</f>
        <v>0</v>
      </c>
      <c r="I4065" s="91">
        <f>IF('貼り付けシート（日射量等）'!J4062&lt;0,RADIANS(360+('貼り付けシート（日射量等）'!J4062)),RADIANS('貼り付けシート（日射量等）'!J4062))</f>
        <v>0</v>
      </c>
    </row>
    <row r="4066" spans="1:9">
      <c r="A4066" s="20">
        <v>41809</v>
      </c>
      <c r="B4066" s="35" t="s">
        <v>364</v>
      </c>
      <c r="C4066" s="90">
        <f t="shared" si="189"/>
        <v>24.246157759823852</v>
      </c>
      <c r="D4066" s="90">
        <f t="shared" si="190"/>
        <v>-7.9672466657157909E-2</v>
      </c>
      <c r="E4066" s="90">
        <f t="shared" si="191"/>
        <v>24.246157759823852</v>
      </c>
      <c r="F4066" s="50">
        <f>'貼り付けシート（日射量等）'!G4063/3.6*10^3</f>
        <v>16.666666666666668</v>
      </c>
      <c r="G4066" s="50">
        <f>'貼り付けシート（日射量等）'!H4063/3.6*10^3</f>
        <v>24.999999999999996</v>
      </c>
      <c r="H4066" s="91">
        <f>RADIANS('貼り付けシート（日射量等）'!I4063)</f>
        <v>0.1413716694115407</v>
      </c>
      <c r="I4066" s="91">
        <f>IF('貼り付けシート（日射量等）'!J4063&lt;0,RADIANS(360+('貼り付けシート（日射量等）'!J4063)),RADIANS('貼り付けシート（日射量等）'!J4063))</f>
        <v>4.2952552891580451</v>
      </c>
    </row>
    <row r="4067" spans="1:9">
      <c r="A4067" s="20">
        <v>41809</v>
      </c>
      <c r="B4067" s="35" t="s">
        <v>365</v>
      </c>
      <c r="C4067" s="90">
        <f t="shared" si="189"/>
        <v>66.241905539272238</v>
      </c>
      <c r="D4067" s="90">
        <f t="shared" si="190"/>
        <v>4.2795023752779464</v>
      </c>
      <c r="E4067" s="90">
        <f t="shared" si="191"/>
        <v>61.962403163994296</v>
      </c>
      <c r="F4067" s="50">
        <f>'貼り付けシート（日射量等）'!G4064/3.6*10^3</f>
        <v>19.444444444444446</v>
      </c>
      <c r="G4067" s="50">
        <f>'貼り付けシート（日射量等）'!H4064/3.6*10^3</f>
        <v>63.888888888888886</v>
      </c>
      <c r="H4067" s="91">
        <f>RADIANS('貼り付けシート（日射量等）'!I4064)</f>
        <v>0.32986722862692824</v>
      </c>
      <c r="I4067" s="91">
        <f>IF('貼り付けシート（日射量等）'!J4064&lt;0,RADIANS(360+('貼り付けシート（日射量等）'!J4064)),RADIANS('貼り付けシート（日射量等）'!J4064))</f>
        <v>4.4488442633335463</v>
      </c>
    </row>
    <row r="4068" spans="1:9">
      <c r="A4068" s="20">
        <v>41809</v>
      </c>
      <c r="B4068" s="35" t="s">
        <v>366</v>
      </c>
      <c r="C4068" s="90">
        <f t="shared" si="189"/>
        <v>111.17410006215256</v>
      </c>
      <c r="D4068" s="90">
        <f t="shared" si="190"/>
        <v>6.1074164362491805</v>
      </c>
      <c r="E4068" s="90">
        <f t="shared" si="191"/>
        <v>105.06668362590338</v>
      </c>
      <c r="F4068" s="50">
        <f>'貼り付けシート（日射量等）'!G4065/3.6*10^3</f>
        <v>13.888888888888889</v>
      </c>
      <c r="G4068" s="50">
        <f>'貼り付けシート（日射量等）'!H4065/3.6*10^3</f>
        <v>108.33333333333334</v>
      </c>
      <c r="H4068" s="91">
        <f>RADIANS('貼り付けシート（日射量等）'!I4065)</f>
        <v>0.52708943410228748</v>
      </c>
      <c r="I4068" s="91">
        <f>IF('貼り付けシート（日射量等）'!J4065&lt;0,RADIANS(360+('貼り付けシート（日射量等）'!J4065)),RADIANS('貼り付けシート（日射量等）'!J4065))</f>
        <v>4.6006879082570533</v>
      </c>
    </row>
    <row r="4069" spans="1:9">
      <c r="A4069" s="20">
        <v>41809</v>
      </c>
      <c r="B4069" s="35" t="s">
        <v>367</v>
      </c>
      <c r="C4069" s="90">
        <f t="shared" si="189"/>
        <v>160.57103375674518</v>
      </c>
      <c r="D4069" s="90">
        <f t="shared" si="190"/>
        <v>12.400069668932693</v>
      </c>
      <c r="E4069" s="90">
        <f t="shared" si="191"/>
        <v>148.17096408781248</v>
      </c>
      <c r="F4069" s="50">
        <f>'貼り付けシート（日射量等）'!G4066/3.6*10^3</f>
        <v>19.444444444444446</v>
      </c>
      <c r="G4069" s="50">
        <f>'貼り付けシート（日射量等）'!H4066/3.6*10^3</f>
        <v>152.7777777777778</v>
      </c>
      <c r="H4069" s="91">
        <f>RADIANS('貼り付けシート（日射量等）'!I4066)</f>
        <v>0.7260569688296411</v>
      </c>
      <c r="I4069" s="91">
        <f>IF('貼り付けシート（日射量等）'!J4066&lt;0,RADIANS(360+('貼り付けシート（日射量等）'!J4066)),RADIANS('貼り付けシート（日射量等）'!J4066))</f>
        <v>4.7664941871965141</v>
      </c>
    </row>
    <row r="4070" spans="1:9">
      <c r="A4070" s="20">
        <v>41809</v>
      </c>
      <c r="B4070" s="35" t="s">
        <v>368</v>
      </c>
      <c r="C4070" s="90">
        <f t="shared" si="189"/>
        <v>206.39981261709971</v>
      </c>
      <c r="D4070" s="90">
        <f t="shared" si="190"/>
        <v>17.818585596247502</v>
      </c>
      <c r="E4070" s="90">
        <f t="shared" si="191"/>
        <v>188.5812270208522</v>
      </c>
      <c r="F4070" s="50">
        <f>'貼り付けシート（日射量等）'!G4067/3.6*10^3</f>
        <v>22.222222222222221</v>
      </c>
      <c r="G4070" s="50">
        <f>'貼り付けシート（日射量等）'!H4067/3.6*10^3</f>
        <v>194.44444444444443</v>
      </c>
      <c r="H4070" s="91">
        <f>RADIANS('貼り付けシート（日射量等）'!I4067)</f>
        <v>0.92327917430500028</v>
      </c>
      <c r="I4070" s="91">
        <f>IF('貼り付けシート（日射量等）'!J4067&lt;0,RADIANS(360+('貼り付けシート（日射量等）'!J4067)),RADIANS('貼り付けシート（日射量等）'!J4067))</f>
        <v>4.9689523804278561</v>
      </c>
    </row>
    <row r="4071" spans="1:9">
      <c r="A4071" s="20">
        <v>41809</v>
      </c>
      <c r="B4071" s="35" t="s">
        <v>369</v>
      </c>
      <c r="C4071" s="90">
        <f t="shared" si="189"/>
        <v>241.37954247193628</v>
      </c>
      <c r="D4071" s="90">
        <f t="shared" si="190"/>
        <v>20.470105104652308</v>
      </c>
      <c r="E4071" s="90">
        <f t="shared" si="191"/>
        <v>220.90943736728397</v>
      </c>
      <c r="F4071" s="50">
        <f>'貼り付けシート（日射量等）'!G4068/3.6*10^3</f>
        <v>22.222222222222221</v>
      </c>
      <c r="G4071" s="50">
        <f>'貼り付けシート（日射量等）'!H4068/3.6*10^3</f>
        <v>227.77777777777774</v>
      </c>
      <c r="H4071" s="91">
        <f>RADIANS('貼り付けシート（日射量等）'!I4068)</f>
        <v>1.1082840750163994</v>
      </c>
      <c r="I4071" s="91">
        <f>IF('貼り付けシート（日射量等）'!J4068&lt;0,RADIANS(360+('貼り付けシート（日射量等）'!J4068)),RADIANS('貼り付けシート（日射量等）'!J4068))</f>
        <v>5.2656583532668924</v>
      </c>
    </row>
    <row r="4072" spans="1:9">
      <c r="A4072" s="20">
        <v>41809</v>
      </c>
      <c r="B4072" s="35" t="s">
        <v>370</v>
      </c>
      <c r="C4072" s="90">
        <f t="shared" si="189"/>
        <v>261.784976022872</v>
      </c>
      <c r="D4072" s="90">
        <f t="shared" si="190"/>
        <v>27.405451011241396</v>
      </c>
      <c r="E4072" s="90">
        <f t="shared" si="191"/>
        <v>234.37952501163059</v>
      </c>
      <c r="F4072" s="50">
        <f>'貼り付けシート（日射量等）'!G4069/3.6*10^3</f>
        <v>27.777777777777779</v>
      </c>
      <c r="G4072" s="50">
        <f>'貼り付けシート（日射量等）'!H4069/3.6*10^3</f>
        <v>241.66666666666666</v>
      </c>
      <c r="H4072" s="91">
        <f>RADIANS('貼り付けシート（日射量等）'!I4069)</f>
        <v>1.2479104151759457</v>
      </c>
      <c r="I4072" s="91">
        <f>IF('貼り付けシート（日射量等）'!J4069&lt;0,RADIANS(360+('貼り付けシート（日射量等）'!J4069)),RADIANS('貼り付けシート（日射量等）'!J4069))</f>
        <v>5.7875117996131973</v>
      </c>
    </row>
    <row r="4073" spans="1:9">
      <c r="A4073" s="20">
        <v>41809</v>
      </c>
      <c r="B4073" s="35" t="s">
        <v>371</v>
      </c>
      <c r="C4073" s="90">
        <f t="shared" si="189"/>
        <v>261.93075947658133</v>
      </c>
      <c r="D4073" s="90">
        <f t="shared" si="190"/>
        <v>24.857216936081397</v>
      </c>
      <c r="E4073" s="90">
        <f t="shared" si="191"/>
        <v>237.07354254049991</v>
      </c>
      <c r="F4073" s="50">
        <f>'貼り付けシート（日射量等）'!G4070/3.6*10^3</f>
        <v>24.999999999999996</v>
      </c>
      <c r="G4073" s="50">
        <f>'貼り付けシート（日射量等）'!H4070/3.6*10^3</f>
        <v>244.44444444444443</v>
      </c>
      <c r="H4073" s="91">
        <f>RADIANS('貼り付けシート（日射量等）'!I4070)</f>
        <v>1.2688543661998777</v>
      </c>
      <c r="I4073" s="91">
        <f>IF('貼り付けシート（日射量等）'!J4070&lt;0,RADIANS(360+('貼り付けシート（日射量等）'!J4070)),RADIANS('貼り付けシート（日射量等）'!J4070))</f>
        <v>0.30194196059501904</v>
      </c>
    </row>
    <row r="4074" spans="1:9">
      <c r="A4074" s="20">
        <v>41809</v>
      </c>
      <c r="B4074" s="35" t="s">
        <v>372</v>
      </c>
      <c r="C4074" s="90">
        <f t="shared" si="189"/>
        <v>244.79265648187567</v>
      </c>
      <c r="D4074" s="90">
        <f t="shared" si="190"/>
        <v>13.107148999114383</v>
      </c>
      <c r="E4074" s="90">
        <f t="shared" si="191"/>
        <v>231.6855074827613</v>
      </c>
      <c r="F4074" s="50">
        <f>'貼り付けシート（日射量等）'!G4071/3.6*10^3</f>
        <v>13.888888888888889</v>
      </c>
      <c r="G4074" s="50">
        <f>'貼り付けシート（日射量等）'!H4071/3.6*10^3</f>
        <v>238.88888888888889</v>
      </c>
      <c r="H4074" s="91">
        <f>RADIANS('貼り付けシート（日射量等）'!I4071)</f>
        <v>1.1519173063162575</v>
      </c>
      <c r="I4074" s="91">
        <f>IF('貼り付けシート（日射量等）'!J4071&lt;0,RADIANS(360+('貼り付けシート（日射量等）'!J4071)),RADIANS('貼り付けシート（日射量等）'!J4071))</f>
        <v>0.91106186954104007</v>
      </c>
    </row>
    <row r="4075" spans="1:9">
      <c r="A4075" s="20">
        <v>41809</v>
      </c>
      <c r="B4075" s="35" t="s">
        <v>373</v>
      </c>
      <c r="C4075" s="90">
        <f t="shared" si="189"/>
        <v>216.74916188507672</v>
      </c>
      <c r="D4075" s="90">
        <f t="shared" si="190"/>
        <v>9.3098121621392824</v>
      </c>
      <c r="E4075" s="90">
        <f t="shared" si="191"/>
        <v>207.43934972293744</v>
      </c>
      <c r="F4075" s="50">
        <f>'貼り付けシート（日射量等）'!G4072/3.6*10^3</f>
        <v>11.111111111111111</v>
      </c>
      <c r="G4075" s="50">
        <f>'貼り付けシート（日射量等）'!H4072/3.6*10^3</f>
        <v>213.88888888888889</v>
      </c>
      <c r="H4075" s="91">
        <f>RADIANS('貼り付けシート（日射量等）'!I4072)</f>
        <v>0.9738937226128358</v>
      </c>
      <c r="I4075" s="91">
        <f>IF('貼り付けシート（日射量等）'!J4072&lt;0,RADIANS(360+('貼り付けシート（日射量等）'!J4072)),RADIANS('貼り付けシート（日射量等）'!J4072))</f>
        <v>1.2496557444279399</v>
      </c>
    </row>
    <row r="4076" spans="1:9">
      <c r="A4076" s="20">
        <v>41809</v>
      </c>
      <c r="B4076" s="35" t="s">
        <v>374</v>
      </c>
      <c r="C4076" s="90">
        <f t="shared" si="189"/>
        <v>171.46230566865282</v>
      </c>
      <c r="D4076" s="90">
        <f t="shared" si="190"/>
        <v>15.209288994232447</v>
      </c>
      <c r="E4076" s="90">
        <f t="shared" si="191"/>
        <v>156.25301667442037</v>
      </c>
      <c r="F4076" s="50">
        <f>'貼り付けシート（日射量等）'!G4073/3.6*10^3</f>
        <v>22.222222222222221</v>
      </c>
      <c r="G4076" s="50">
        <f>'貼り付けシート（日射量等）'!H4073/3.6*10^3</f>
        <v>161.11111111111109</v>
      </c>
      <c r="H4076" s="91">
        <f>RADIANS('貼り付けシート（日射量等）'!I4073)</f>
        <v>0.77841684638947095</v>
      </c>
      <c r="I4076" s="91">
        <f>IF('貼り付けシート（日射量等）'!J4073&lt;0,RADIANS(360+('貼り付けシート（日射量等）'!J4073)),RADIANS('貼り付けシート（日射量等）'!J4073))</f>
        <v>1.4695672301792255</v>
      </c>
    </row>
    <row r="4077" spans="1:9">
      <c r="A4077" s="20">
        <v>41809</v>
      </c>
      <c r="B4077" s="35" t="s">
        <v>375</v>
      </c>
      <c r="C4077" s="90">
        <f t="shared" si="189"/>
        <v>126.74815081863711</v>
      </c>
      <c r="D4077" s="90">
        <f t="shared" si="190"/>
        <v>8.2113795483871588</v>
      </c>
      <c r="E4077" s="90">
        <f t="shared" si="191"/>
        <v>118.53677127024996</v>
      </c>
      <c r="F4077" s="50">
        <f>'貼り付けシート（日射量等）'!G4074/3.6*10^3</f>
        <v>16.666666666666668</v>
      </c>
      <c r="G4077" s="50">
        <f>'貼り付けシート（日射量等）'!H4074/3.6*10^3</f>
        <v>122.22222222222221</v>
      </c>
      <c r="H4077" s="91">
        <f>RADIANS('貼り付けシート（日射量等）'!I4074)</f>
        <v>0.57770398241012311</v>
      </c>
      <c r="I4077" s="91">
        <f>IF('貼り付けシート（日射量等）'!J4074&lt;0,RADIANS(360+('貼り付けシート（日射量等）'!J4074)),RADIANS('貼り付けシート（日射量等）'!J4074))</f>
        <v>1.6423548261266641</v>
      </c>
    </row>
    <row r="4078" spans="1:9">
      <c r="A4078" s="20">
        <v>41809</v>
      </c>
      <c r="B4078" s="35" t="s">
        <v>376</v>
      </c>
      <c r="C4078" s="90">
        <f t="shared" si="189"/>
        <v>77.373075226367476</v>
      </c>
      <c r="D4078" s="90">
        <f t="shared" si="190"/>
        <v>4.6346019468959065</v>
      </c>
      <c r="E4078" s="90">
        <f t="shared" si="191"/>
        <v>72.738473279471563</v>
      </c>
      <c r="F4078" s="50">
        <f>'貼り付けシート（日射量等）'!G4075/3.6*10^3</f>
        <v>16.666666666666668</v>
      </c>
      <c r="G4078" s="50">
        <f>'貼り付けシート（日射量等）'!H4075/3.6*10^3</f>
        <v>75</v>
      </c>
      <c r="H4078" s="91">
        <f>RADIANS('貼り付けシート（日射量等）'!I4075)</f>
        <v>0.38048177693476387</v>
      </c>
      <c r="I4078" s="91">
        <f>IF('貼り付けシート（日射量等）'!J4075&lt;0,RADIANS(360+('貼り付けシート（日射量等）'!J4075)),RADIANS('貼り付けシート（日射量等）'!J4075))</f>
        <v>1.7959438003021653</v>
      </c>
    </row>
    <row r="4079" spans="1:9">
      <c r="A4079" s="20">
        <v>41809</v>
      </c>
      <c r="B4079" s="35" t="s">
        <v>377</v>
      </c>
      <c r="C4079" s="90">
        <f t="shared" si="189"/>
        <v>36.073337893914733</v>
      </c>
      <c r="D4079" s="90">
        <f t="shared" si="190"/>
        <v>1.0511100186136033</v>
      </c>
      <c r="E4079" s="90">
        <f t="shared" si="191"/>
        <v>35.022227875301127</v>
      </c>
      <c r="F4079" s="50">
        <f>'貼り付けシート（日射量等）'!G4076/3.6*10^3</f>
        <v>19.444444444444446</v>
      </c>
      <c r="G4079" s="50">
        <f>'貼り付けシート（日射量等）'!H4076/3.6*10^3</f>
        <v>36.111111111111114</v>
      </c>
      <c r="H4079" s="91">
        <f>RADIANS('貼り付けシート（日射量等）'!I4076)</f>
        <v>0.19024088846738194</v>
      </c>
      <c r="I4079" s="91">
        <f>IF('貼り付けシート（日射量等）'!J4076&lt;0,RADIANS(360+('貼り付けシート（日射量等）'!J4076)),RADIANS('貼り付けシート（日射量等）'!J4076))</f>
        <v>1.9477874452256716</v>
      </c>
    </row>
    <row r="4080" spans="1:9">
      <c r="A4080" s="20">
        <v>41809</v>
      </c>
      <c r="B4080" s="35" t="s">
        <v>378</v>
      </c>
      <c r="C4080" s="90">
        <f t="shared" si="189"/>
        <v>5.3880350577386347</v>
      </c>
      <c r="D4080" s="90">
        <f t="shared" si="190"/>
        <v>-0.9182172963258679</v>
      </c>
      <c r="E4080" s="90">
        <f t="shared" si="191"/>
        <v>5.3880350577386347</v>
      </c>
      <c r="F4080" s="50">
        <f>'貼り付けシート（日射量等）'!G4077/3.6*10^3</f>
        <v>5.5555555555555554</v>
      </c>
      <c r="G4080" s="50">
        <f>'貼り付けシート（日射量等）'!H4077/3.6*10^3</f>
        <v>5.5555555555555554</v>
      </c>
      <c r="H4080" s="91">
        <f>RADIANS('貼り付けシート（日射量等）'!I4077)</f>
        <v>1.0471975511965976E-2</v>
      </c>
      <c r="I4080" s="91">
        <f>IF('貼り付けシート（日射量等）'!J4077&lt;0,RADIANS(360+('貼り付けシート（日射量等）'!J4077)),RADIANS('貼り付けシート（日射量等）'!J4077))</f>
        <v>2.1083577364091499</v>
      </c>
    </row>
    <row r="4081" spans="1:9">
      <c r="A4081" s="20">
        <v>41809</v>
      </c>
      <c r="B4081" s="35" t="s">
        <v>379</v>
      </c>
      <c r="C4081" s="90">
        <f t="shared" si="189"/>
        <v>0</v>
      </c>
      <c r="D4081" s="90">
        <f t="shared" si="190"/>
        <v>0</v>
      </c>
      <c r="E4081" s="90">
        <f t="shared" si="191"/>
        <v>0</v>
      </c>
      <c r="F4081" s="50">
        <f>'貼り付けシート（日射量等）'!G4078/3.6*10^3</f>
        <v>0</v>
      </c>
      <c r="G4081" s="50">
        <f>'貼り付けシート（日射量等）'!H4078/3.6*10^3</f>
        <v>0</v>
      </c>
      <c r="H4081" s="91">
        <f>RADIANS('貼り付けシート（日射量等）'!I4078)</f>
        <v>0</v>
      </c>
      <c r="I4081" s="91">
        <f>IF('貼り付けシート（日射量等）'!J4078&lt;0,RADIANS(360+('貼り付けシート（日射量等）'!J4078)),RADIANS('貼り付けシート（日射量等）'!J4078))</f>
        <v>0</v>
      </c>
    </row>
    <row r="4082" spans="1:9">
      <c r="A4082" s="20">
        <v>41809</v>
      </c>
      <c r="B4082" s="35" t="s">
        <v>380</v>
      </c>
      <c r="C4082" s="90">
        <f t="shared" si="189"/>
        <v>0</v>
      </c>
      <c r="D4082" s="90">
        <f t="shared" si="190"/>
        <v>0</v>
      </c>
      <c r="E4082" s="90">
        <f t="shared" si="191"/>
        <v>0</v>
      </c>
      <c r="F4082" s="50">
        <f>'貼り付けシート（日射量等）'!G4079/3.6*10^3</f>
        <v>0</v>
      </c>
      <c r="G4082" s="50">
        <f>'貼り付けシート（日射量等）'!H4079/3.6*10^3</f>
        <v>0</v>
      </c>
      <c r="H4082" s="91">
        <f>RADIANS('貼り付けシート（日射量等）'!I4079)</f>
        <v>0</v>
      </c>
      <c r="I4082" s="91">
        <f>IF('貼り付けシート（日射量等）'!J4079&lt;0,RADIANS(360+('貼り付けシート（日射量等）'!J4079)),RADIANS('貼り付けシート（日射量等）'!J4079))</f>
        <v>0</v>
      </c>
    </row>
    <row r="4083" spans="1:9">
      <c r="A4083" s="20">
        <v>41809</v>
      </c>
      <c r="B4083" s="35" t="s">
        <v>381</v>
      </c>
      <c r="C4083" s="90">
        <f t="shared" si="189"/>
        <v>0</v>
      </c>
      <c r="D4083" s="90">
        <f t="shared" si="190"/>
        <v>0</v>
      </c>
      <c r="E4083" s="90">
        <f t="shared" si="191"/>
        <v>0</v>
      </c>
      <c r="F4083" s="50">
        <f>'貼り付けシート（日射量等）'!G4080/3.6*10^3</f>
        <v>0</v>
      </c>
      <c r="G4083" s="50">
        <f>'貼り付けシート（日射量等）'!H4080/3.6*10^3</f>
        <v>0</v>
      </c>
      <c r="H4083" s="91">
        <f>RADIANS('貼り付けシート（日射量等）'!I4080)</f>
        <v>0</v>
      </c>
      <c r="I4083" s="91">
        <f>IF('貼り付けシート（日射量等）'!J4080&lt;0,RADIANS(360+('貼り付けシート（日射量等）'!J4080)),RADIANS('貼り付けシート（日射量等）'!J4080))</f>
        <v>0</v>
      </c>
    </row>
    <row r="4084" spans="1:9">
      <c r="A4084" s="20">
        <v>41809</v>
      </c>
      <c r="B4084" s="35" t="s">
        <v>382</v>
      </c>
      <c r="C4084" s="90">
        <f t="shared" si="189"/>
        <v>0</v>
      </c>
      <c r="D4084" s="90">
        <f t="shared" si="190"/>
        <v>0</v>
      </c>
      <c r="E4084" s="90">
        <f t="shared" si="191"/>
        <v>0</v>
      </c>
      <c r="F4084" s="50">
        <f>'貼り付けシート（日射量等）'!G4081/3.6*10^3</f>
        <v>0</v>
      </c>
      <c r="G4084" s="50">
        <f>'貼り付けシート（日射量等）'!H4081/3.6*10^3</f>
        <v>0</v>
      </c>
      <c r="H4084" s="91">
        <f>RADIANS('貼り付けシート（日射量等）'!I4081)</f>
        <v>0</v>
      </c>
      <c r="I4084" s="91">
        <f>IF('貼り付けシート（日射量等）'!J4081&lt;0,RADIANS(360+('貼り付けシート（日射量等）'!J4081)),RADIANS('貼り付けシート（日射量等）'!J4081))</f>
        <v>0</v>
      </c>
    </row>
    <row r="4085" spans="1:9">
      <c r="A4085" s="20">
        <v>41809</v>
      </c>
      <c r="B4085" s="35" t="s">
        <v>383</v>
      </c>
      <c r="C4085" s="90">
        <f t="shared" si="189"/>
        <v>0</v>
      </c>
      <c r="D4085" s="90">
        <f t="shared" si="190"/>
        <v>0</v>
      </c>
      <c r="E4085" s="90">
        <f t="shared" si="191"/>
        <v>0</v>
      </c>
      <c r="F4085" s="50">
        <f>'貼り付けシート（日射量等）'!G4082/3.6*10^3</f>
        <v>0</v>
      </c>
      <c r="G4085" s="50">
        <f>'貼り付けシート（日射量等）'!H4082/3.6*10^3</f>
        <v>0</v>
      </c>
      <c r="H4085" s="91">
        <f>RADIANS('貼り付けシート（日射量等）'!I4082)</f>
        <v>0</v>
      </c>
      <c r="I4085" s="91">
        <f>IF('貼り付けシート（日射量等）'!J4082&lt;0,RADIANS(360+('貼り付けシート（日射量等）'!J4082)),RADIANS('貼り付けシート（日射量等）'!J4082))</f>
        <v>0</v>
      </c>
    </row>
    <row r="4086" spans="1:9">
      <c r="A4086" s="20">
        <v>41810</v>
      </c>
      <c r="B4086" s="35" t="s">
        <v>360</v>
      </c>
      <c r="C4086" s="90">
        <f t="shared" si="189"/>
        <v>0</v>
      </c>
      <c r="D4086" s="90">
        <f t="shared" si="190"/>
        <v>0</v>
      </c>
      <c r="E4086" s="90">
        <f t="shared" si="191"/>
        <v>0</v>
      </c>
      <c r="F4086" s="50">
        <f>'貼り付けシート（日射量等）'!G4083/3.6*10^3</f>
        <v>0</v>
      </c>
      <c r="G4086" s="50">
        <f>'貼り付けシート（日射量等）'!H4083/3.6*10^3</f>
        <v>0</v>
      </c>
      <c r="H4086" s="91">
        <f>RADIANS('貼り付けシート（日射量等）'!I4083)</f>
        <v>0</v>
      </c>
      <c r="I4086" s="91">
        <f>IF('貼り付けシート（日射量等）'!J4083&lt;0,RADIANS(360+('貼り付けシート（日射量等）'!J4083)),RADIANS('貼り付けシート（日射量等）'!J4083))</f>
        <v>0</v>
      </c>
    </row>
    <row r="4087" spans="1:9">
      <c r="A4087" s="20">
        <v>41810</v>
      </c>
      <c r="B4087" s="35" t="s">
        <v>361</v>
      </c>
      <c r="C4087" s="90">
        <f t="shared" si="189"/>
        <v>0</v>
      </c>
      <c r="D4087" s="90">
        <f t="shared" si="190"/>
        <v>0</v>
      </c>
      <c r="E4087" s="90">
        <f t="shared" si="191"/>
        <v>0</v>
      </c>
      <c r="F4087" s="50">
        <f>'貼り付けシート（日射量等）'!G4084/3.6*10^3</f>
        <v>0</v>
      </c>
      <c r="G4087" s="50">
        <f>'貼り付けシート（日射量等）'!H4084/3.6*10^3</f>
        <v>0</v>
      </c>
      <c r="H4087" s="91">
        <f>RADIANS('貼り付けシート（日射量等）'!I4084)</f>
        <v>0</v>
      </c>
      <c r="I4087" s="91">
        <f>IF('貼り付けシート（日射量等）'!J4084&lt;0,RADIANS(360+('貼り付けシート（日射量等）'!J4084)),RADIANS('貼り付けシート（日射量等）'!J4084))</f>
        <v>0</v>
      </c>
    </row>
    <row r="4088" spans="1:9">
      <c r="A4088" s="20">
        <v>41810</v>
      </c>
      <c r="B4088" s="35" t="s">
        <v>362</v>
      </c>
      <c r="C4088" s="90">
        <f t="shared" si="189"/>
        <v>0</v>
      </c>
      <c r="D4088" s="90">
        <f t="shared" si="190"/>
        <v>0</v>
      </c>
      <c r="E4088" s="90">
        <f t="shared" si="191"/>
        <v>0</v>
      </c>
      <c r="F4088" s="50">
        <f>'貼り付けシート（日射量等）'!G4085/3.6*10^3</f>
        <v>0</v>
      </c>
      <c r="G4088" s="50">
        <f>'貼り付けシート（日射量等）'!H4085/3.6*10^3</f>
        <v>0</v>
      </c>
      <c r="H4088" s="91">
        <f>RADIANS('貼り付けシート（日射量等）'!I4085)</f>
        <v>0</v>
      </c>
      <c r="I4088" s="91">
        <f>IF('貼り付けシート（日射量等）'!J4085&lt;0,RADIANS(360+('貼り付けシート（日射量等）'!J4085)),RADIANS('貼り付けシート（日射量等）'!J4085))</f>
        <v>0</v>
      </c>
    </row>
    <row r="4089" spans="1:9">
      <c r="A4089" s="20">
        <v>41810</v>
      </c>
      <c r="B4089" s="35" t="s">
        <v>363</v>
      </c>
      <c r="C4089" s="90">
        <f t="shared" si="189"/>
        <v>0</v>
      </c>
      <c r="D4089" s="90">
        <f t="shared" si="190"/>
        <v>0</v>
      </c>
      <c r="E4089" s="90">
        <f t="shared" si="191"/>
        <v>0</v>
      </c>
      <c r="F4089" s="50">
        <f>'貼り付けシート（日射量等）'!G4086/3.6*10^3</f>
        <v>0</v>
      </c>
      <c r="G4089" s="50">
        <f>'貼り付けシート（日射量等）'!H4086/3.6*10^3</f>
        <v>0</v>
      </c>
      <c r="H4089" s="91">
        <f>RADIANS('貼り付けシート（日射量等）'!I4086)</f>
        <v>0</v>
      </c>
      <c r="I4089" s="91">
        <f>IF('貼り付けシート（日射量等）'!J4086&lt;0,RADIANS(360+('貼り付けシート（日射量等）'!J4086)),RADIANS('貼り付けシート（日射量等）'!J4086))</f>
        <v>0</v>
      </c>
    </row>
    <row r="4090" spans="1:9">
      <c r="A4090" s="20">
        <v>41810</v>
      </c>
      <c r="B4090" s="35" t="s">
        <v>364</v>
      </c>
      <c r="C4090" s="90">
        <f t="shared" si="189"/>
        <v>21.552140230954539</v>
      </c>
      <c r="D4090" s="90">
        <f t="shared" si="190"/>
        <v>-3.9836233328578954E-2</v>
      </c>
      <c r="E4090" s="90">
        <f t="shared" si="191"/>
        <v>21.552140230954539</v>
      </c>
      <c r="F4090" s="50">
        <f>'貼り付けシート（日射量等）'!G4087/3.6*10^3</f>
        <v>8.3333333333333339</v>
      </c>
      <c r="G4090" s="50">
        <f>'貼り付けシート（日射量等）'!H4087/3.6*10^3</f>
        <v>22.222222222222221</v>
      </c>
      <c r="H4090" s="91">
        <f>RADIANS('貼り付けシート（日射量等）'!I4087)</f>
        <v>0.1413716694115407</v>
      </c>
      <c r="I4090" s="91">
        <f>IF('貼り付けシート（日射量等）'!J4087&lt;0,RADIANS(360+('貼り付けシート（日射量等）'!J4087)),RADIANS('貼り付けシート（日射量等）'!J4087))</f>
        <v>4.2952552891580451</v>
      </c>
    </row>
    <row r="4091" spans="1:9">
      <c r="A4091" s="20">
        <v>41810</v>
      </c>
      <c r="B4091" s="35" t="s">
        <v>365</v>
      </c>
      <c r="C4091" s="90">
        <f t="shared" si="189"/>
        <v>65.621462624769151</v>
      </c>
      <c r="D4091" s="90">
        <f t="shared" si="190"/>
        <v>3.6590594607748552</v>
      </c>
      <c r="E4091" s="90">
        <f t="shared" si="191"/>
        <v>61.962403163994296</v>
      </c>
      <c r="F4091" s="50">
        <f>'貼り付けシート（日射量等）'!G4088/3.6*10^3</f>
        <v>16.666666666666668</v>
      </c>
      <c r="G4091" s="50">
        <f>'貼り付けシート（日射量等）'!H4088/3.6*10^3</f>
        <v>63.888888888888886</v>
      </c>
      <c r="H4091" s="91">
        <f>RADIANS('貼り付けシート（日射量等）'!I4088)</f>
        <v>0.32986722862692824</v>
      </c>
      <c r="I4091" s="91">
        <f>IF('貼り付けシート（日射量等）'!J4088&lt;0,RADIANS(360+('貼り付けシート（日射量等）'!J4088)),RADIANS('貼り付けシート（日射量等）'!J4088))</f>
        <v>4.4470989340815521</v>
      </c>
    </row>
    <row r="4092" spans="1:9">
      <c r="A4092" s="20">
        <v>41810</v>
      </c>
      <c r="B4092" s="35" t="s">
        <v>366</v>
      </c>
      <c r="C4092" s="90">
        <f t="shared" si="189"/>
        <v>111.15393876000425</v>
      </c>
      <c r="D4092" s="90">
        <f t="shared" si="190"/>
        <v>6.087255134100868</v>
      </c>
      <c r="E4092" s="90">
        <f t="shared" si="191"/>
        <v>105.06668362590338</v>
      </c>
      <c r="F4092" s="50">
        <f>'貼り付けシート（日射量等）'!G4089/3.6*10^3</f>
        <v>13.888888888888889</v>
      </c>
      <c r="G4092" s="50">
        <f>'貼り付けシート（日射量等）'!H4089/3.6*10^3</f>
        <v>108.33333333333334</v>
      </c>
      <c r="H4092" s="91">
        <f>RADIANS('貼り付けシート（日射量等）'!I4089)</f>
        <v>0.52534410485029326</v>
      </c>
      <c r="I4092" s="91">
        <f>IF('貼り付けシート（日射量等）'!J4089&lt;0,RADIANS(360+('貼り付けシート（日射量等）'!J4089)),RADIANS('貼り付けシート（日射量等）'!J4089))</f>
        <v>4.6006879082570533</v>
      </c>
    </row>
    <row r="4093" spans="1:9">
      <c r="A4093" s="20">
        <v>41810</v>
      </c>
      <c r="B4093" s="35" t="s">
        <v>367</v>
      </c>
      <c r="C4093" s="90">
        <f t="shared" si="189"/>
        <v>162.33256657990972</v>
      </c>
      <c r="D4093" s="90">
        <f t="shared" si="190"/>
        <v>14.161602492097236</v>
      </c>
      <c r="E4093" s="90">
        <f t="shared" si="191"/>
        <v>148.17096408781248</v>
      </c>
      <c r="F4093" s="50">
        <f>'貼り付けシート（日射量等）'!G4090/3.6*10^3</f>
        <v>22.222222222222221</v>
      </c>
      <c r="G4093" s="50">
        <f>'貼り付けシート（日射量等）'!H4090/3.6*10^3</f>
        <v>152.7777777777778</v>
      </c>
      <c r="H4093" s="91">
        <f>RADIANS('貼り付けシート（日射量等）'!I4090)</f>
        <v>0.7260569688296411</v>
      </c>
      <c r="I4093" s="91">
        <f>IF('貼り付けシート（日射量等）'!J4090&lt;0,RADIANS(360+('貼り付けシート（日射量等）'!J4090)),RADIANS('貼り付けシート（日射量等）'!J4090))</f>
        <v>4.7647488579445199</v>
      </c>
    </row>
    <row r="4094" spans="1:9">
      <c r="A4094" s="20">
        <v>41810</v>
      </c>
      <c r="B4094" s="35" t="s">
        <v>368</v>
      </c>
      <c r="C4094" s="90">
        <f t="shared" si="189"/>
        <v>203.69805350964225</v>
      </c>
      <c r="D4094" s="90">
        <f t="shared" si="190"/>
        <v>17.810844017659388</v>
      </c>
      <c r="E4094" s="90">
        <f t="shared" si="191"/>
        <v>185.88720949198287</v>
      </c>
      <c r="F4094" s="50">
        <f>'貼り付けシート（日射量等）'!G4091/3.6*10^3</f>
        <v>22.222222222222221</v>
      </c>
      <c r="G4094" s="50">
        <f>'貼り付けシート（日射量等）'!H4091/3.6*10^3</f>
        <v>191.66666666666666</v>
      </c>
      <c r="H4094" s="91">
        <f>RADIANS('貼り付けシート（日射量等）'!I4091)</f>
        <v>0.92327917430500028</v>
      </c>
      <c r="I4094" s="91">
        <f>IF('貼り付けシート（日射量等）'!J4091&lt;0,RADIANS(360+('貼り付けシート（日射量等）'!J4091)),RADIANS('貼り付けシート（日射量等）'!J4091))</f>
        <v>4.9672070511758619</v>
      </c>
    </row>
    <row r="4095" spans="1:9">
      <c r="A4095" s="20">
        <v>41810</v>
      </c>
      <c r="B4095" s="35" t="s">
        <v>369</v>
      </c>
      <c r="C4095" s="90">
        <f t="shared" si="189"/>
        <v>241.37450385994919</v>
      </c>
      <c r="D4095" s="90">
        <f t="shared" si="190"/>
        <v>20.465066492665223</v>
      </c>
      <c r="E4095" s="90">
        <f t="shared" si="191"/>
        <v>220.90943736728397</v>
      </c>
      <c r="F4095" s="50">
        <f>'貼り付けシート（日射量等）'!G4092/3.6*10^3</f>
        <v>22.222222222222221</v>
      </c>
      <c r="G4095" s="50">
        <f>'貼り付けシート（日射量等）'!H4092/3.6*10^3</f>
        <v>227.77777777777774</v>
      </c>
      <c r="H4095" s="91">
        <f>RADIANS('貼り付けシート（日射量等）'!I4092)</f>
        <v>1.1082840750163994</v>
      </c>
      <c r="I4095" s="91">
        <f>IF('貼り付けシート（日射量等）'!J4092&lt;0,RADIANS(360+('貼り付けシート（日射量等）'!J4092)),RADIANS('貼り付けシート（日射量等）'!J4092))</f>
        <v>5.2639130240148981</v>
      </c>
    </row>
    <row r="4096" spans="1:9">
      <c r="A4096" s="20">
        <v>41810</v>
      </c>
      <c r="B4096" s="35" t="s">
        <v>370</v>
      </c>
      <c r="C4096" s="90">
        <f t="shared" si="189"/>
        <v>261.7824695264033</v>
      </c>
      <c r="D4096" s="90">
        <f t="shared" si="190"/>
        <v>27.402944514772688</v>
      </c>
      <c r="E4096" s="90">
        <f t="shared" si="191"/>
        <v>234.37952501163059</v>
      </c>
      <c r="F4096" s="50">
        <f>'貼り付けシート（日射量等）'!G4093/3.6*10^3</f>
        <v>27.777777777777779</v>
      </c>
      <c r="G4096" s="50">
        <f>'貼り付けシート（日射量等）'!H4093/3.6*10^3</f>
        <v>241.66666666666666</v>
      </c>
      <c r="H4096" s="91">
        <f>RADIANS('貼り付けシート（日射量等）'!I4093)</f>
        <v>1.2479104151759457</v>
      </c>
      <c r="I4096" s="91">
        <f>IF('貼り付けシート（日射量等）'!J4093&lt;0,RADIANS(360+('貼り付けシート（日射量等）'!J4093)),RADIANS('貼り付けシート（日射量等）'!J4093))</f>
        <v>5.7857664703612022</v>
      </c>
    </row>
    <row r="4097" spans="1:9">
      <c r="A4097" s="20">
        <v>41810</v>
      </c>
      <c r="B4097" s="35" t="s">
        <v>371</v>
      </c>
      <c r="C4097" s="90">
        <f t="shared" si="189"/>
        <v>261.93207548560372</v>
      </c>
      <c r="D4097" s="90">
        <f t="shared" si="190"/>
        <v>24.858532945103807</v>
      </c>
      <c r="E4097" s="90">
        <f t="shared" si="191"/>
        <v>237.07354254049991</v>
      </c>
      <c r="F4097" s="50">
        <f>'貼り付けシート（日射量等）'!G4094/3.6*10^3</f>
        <v>24.999999999999996</v>
      </c>
      <c r="G4097" s="50">
        <f>'貼り付けシート（日射量等）'!H4094/3.6*10^3</f>
        <v>244.44444444444443</v>
      </c>
      <c r="H4097" s="91">
        <f>RADIANS('貼り付けシート（日射量等）'!I4094)</f>
        <v>1.2688543661998777</v>
      </c>
      <c r="I4097" s="91">
        <f>IF('貼り付けシート（日射量等）'!J4094&lt;0,RADIANS(360+('貼り付けシート（日射量等）'!J4094)),RADIANS('貼り付けシート（日射量等）'!J4094))</f>
        <v>0.30019663134302466</v>
      </c>
    </row>
    <row r="4098" spans="1:9">
      <c r="A4098" s="20">
        <v>41810</v>
      </c>
      <c r="B4098" s="35" t="s">
        <v>372</v>
      </c>
      <c r="C4098" s="90">
        <f t="shared" si="189"/>
        <v>244.79531921632852</v>
      </c>
      <c r="D4098" s="90">
        <f t="shared" si="190"/>
        <v>13.109811733567234</v>
      </c>
      <c r="E4098" s="90">
        <f t="shared" si="191"/>
        <v>231.6855074827613</v>
      </c>
      <c r="F4098" s="50">
        <f>'貼り付けシート（日射量等）'!G4095/3.6*10^3</f>
        <v>13.888888888888889</v>
      </c>
      <c r="G4098" s="50">
        <f>'貼り付けシート（日射量等）'!H4095/3.6*10^3</f>
        <v>238.88888888888889</v>
      </c>
      <c r="H4098" s="91">
        <f>RADIANS('貼り付けシート（日射量等）'!I4095)</f>
        <v>1.1519173063162575</v>
      </c>
      <c r="I4098" s="91">
        <f>IF('貼り付けシート（日射量等）'!J4095&lt;0,RADIANS(360+('貼り付けシート（日射量等）'!J4095)),RADIANS('貼り付けシート（日射量等）'!J4095))</f>
        <v>0.90931654028904574</v>
      </c>
    </row>
    <row r="4099" spans="1:9">
      <c r="A4099" s="20">
        <v>41810</v>
      </c>
      <c r="B4099" s="35" t="s">
        <v>373</v>
      </c>
      <c r="C4099" s="90">
        <f t="shared" si="189"/>
        <v>216.74916188507672</v>
      </c>
      <c r="D4099" s="90">
        <f t="shared" si="190"/>
        <v>9.3098121621392824</v>
      </c>
      <c r="E4099" s="90">
        <f t="shared" si="191"/>
        <v>207.43934972293744</v>
      </c>
      <c r="F4099" s="50">
        <f>'貼り付けシート（日射量等）'!G4096/3.6*10^3</f>
        <v>11.111111111111111</v>
      </c>
      <c r="G4099" s="50">
        <f>'貼り付けシート（日射量等）'!H4096/3.6*10^3</f>
        <v>213.88888888888889</v>
      </c>
      <c r="H4099" s="91">
        <f>RADIANS('貼り付けシート（日射量等）'!I4096)</f>
        <v>0.9738937226128358</v>
      </c>
      <c r="I4099" s="91">
        <f>IF('貼り付けシート（日射量等）'!J4096&lt;0,RADIANS(360+('貼り付けシート（日射量等）'!J4096)),RADIANS('貼り付けシート（日射量等）'!J4096))</f>
        <v>1.2496557444279399</v>
      </c>
    </row>
    <row r="4100" spans="1:9">
      <c r="A4100" s="20">
        <v>41810</v>
      </c>
      <c r="B4100" s="35" t="s">
        <v>374</v>
      </c>
      <c r="C4100" s="90">
        <f t="shared" si="189"/>
        <v>171.46230566865282</v>
      </c>
      <c r="D4100" s="90">
        <f t="shared" si="190"/>
        <v>15.209288994232447</v>
      </c>
      <c r="E4100" s="90">
        <f t="shared" si="191"/>
        <v>156.25301667442037</v>
      </c>
      <c r="F4100" s="50">
        <f>'貼り付けシート（日射量等）'!G4097/3.6*10^3</f>
        <v>22.222222222222221</v>
      </c>
      <c r="G4100" s="50">
        <f>'貼り付けシート（日射量等）'!H4097/3.6*10^3</f>
        <v>161.11111111111109</v>
      </c>
      <c r="H4100" s="91">
        <f>RADIANS('貼り付けシート（日射量等）'!I4097)</f>
        <v>0.77841684638947095</v>
      </c>
      <c r="I4100" s="91">
        <f>IF('貼り付けシート（日射量等）'!J4097&lt;0,RADIANS(360+('貼り付けシート（日射量等）'!J4097)),RADIANS('貼り付けシート（日射量等）'!J4097))</f>
        <v>1.4695672301792255</v>
      </c>
    </row>
    <row r="4101" spans="1:9">
      <c r="A4101" s="20">
        <v>41810</v>
      </c>
      <c r="B4101" s="35" t="s">
        <v>375</v>
      </c>
      <c r="C4101" s="90">
        <f t="shared" si="189"/>
        <v>126.77972956759186</v>
      </c>
      <c r="D4101" s="90">
        <f t="shared" si="190"/>
        <v>8.2429582973419073</v>
      </c>
      <c r="E4101" s="90">
        <f t="shared" si="191"/>
        <v>118.53677127024996</v>
      </c>
      <c r="F4101" s="50">
        <f>'貼り付けシート（日射量等）'!G4098/3.6*10^3</f>
        <v>16.666666666666668</v>
      </c>
      <c r="G4101" s="50">
        <f>'貼り付けシート（日射量等）'!H4098/3.6*10^3</f>
        <v>122.22222222222221</v>
      </c>
      <c r="H4101" s="91">
        <f>RADIANS('貼り付けシート（日射量等）'!I4098)</f>
        <v>0.57944931166211744</v>
      </c>
      <c r="I4101" s="91">
        <f>IF('貼り付けシート（日射量等）'!J4098&lt;0,RADIANS(360+('貼り付けシート（日射量等）'!J4098)),RADIANS('貼り付けシート（日射量等）'!J4098))</f>
        <v>1.6406094968746698</v>
      </c>
    </row>
    <row r="4102" spans="1:9">
      <c r="A4102" s="20">
        <v>41810</v>
      </c>
      <c r="B4102" s="35" t="s">
        <v>376</v>
      </c>
      <c r="C4102" s="90">
        <f t="shared" si="189"/>
        <v>65.052137795258233</v>
      </c>
      <c r="D4102" s="90">
        <f t="shared" si="190"/>
        <v>3.0897346312639375</v>
      </c>
      <c r="E4102" s="90">
        <f t="shared" si="191"/>
        <v>61.962403163994296</v>
      </c>
      <c r="F4102" s="50">
        <f>'貼り付けシート（日射量等）'!G4099/3.6*10^3</f>
        <v>11.111111111111111</v>
      </c>
      <c r="G4102" s="50">
        <f>'貼り付けシート（日射量等）'!H4099/3.6*10^3</f>
        <v>63.888888888888886</v>
      </c>
      <c r="H4102" s="91">
        <f>RADIANS('貼り付けシート（日射量等）'!I4099)</f>
        <v>0.38048177693476387</v>
      </c>
      <c r="I4102" s="91">
        <f>IF('貼り付けシート（日射量等）'!J4099&lt;0,RADIANS(360+('貼り付けシート（日射量等）'!J4099)),RADIANS('貼り付けシート（日射量等）'!J4099))</f>
        <v>1.7959438003021653</v>
      </c>
    </row>
    <row r="4103" spans="1:9">
      <c r="A4103" s="20">
        <v>41810</v>
      </c>
      <c r="B4103" s="35" t="s">
        <v>377</v>
      </c>
      <c r="C4103" s="90">
        <f t="shared" ref="C4103:C4166" si="192">IF(D4103&lt;0,E4103,D4103+E4103)</f>
        <v>24.852849761411207</v>
      </c>
      <c r="D4103" s="90">
        <f t="shared" ref="D4103:D4166" si="193">F4103*(SIN(H4103)*COS($O$5)+COS(H4103)*SIN($O$5)*COS($O$4-I4103))</f>
        <v>0.60669200158735359</v>
      </c>
      <c r="E4103" s="90">
        <f t="shared" ref="E4103:E4166" si="194">G4103*(1+COS($O$5))/2</f>
        <v>24.246157759823852</v>
      </c>
      <c r="F4103" s="50">
        <f>'貼り付けシート（日射量等）'!G4100/3.6*10^3</f>
        <v>11.111111111111111</v>
      </c>
      <c r="G4103" s="50">
        <f>'貼り付けシート（日射量等）'!H4100/3.6*10^3</f>
        <v>24.999999999999996</v>
      </c>
      <c r="H4103" s="91">
        <f>RADIANS('貼り付けシート（日射量等）'!I4100)</f>
        <v>0.19024088846738194</v>
      </c>
      <c r="I4103" s="91">
        <f>IF('貼り付けシート（日射量等）'!J4100&lt;0,RADIANS(360+('貼り付けシート（日射量等）'!J4100)),RADIANS('貼り付けシート（日射量等）'!J4100))</f>
        <v>1.9460421159736774</v>
      </c>
    </row>
    <row r="4104" spans="1:9">
      <c r="A4104" s="20">
        <v>41810</v>
      </c>
      <c r="B4104" s="35" t="s">
        <v>378</v>
      </c>
      <c r="C4104" s="90">
        <f t="shared" si="192"/>
        <v>5.3880350577386347</v>
      </c>
      <c r="D4104" s="90">
        <f t="shared" si="193"/>
        <v>-0.91536738551970764</v>
      </c>
      <c r="E4104" s="90">
        <f t="shared" si="194"/>
        <v>5.3880350577386347</v>
      </c>
      <c r="F4104" s="50">
        <f>'貼り付けシート（日射量等）'!G4101/3.6*10^3</f>
        <v>5.5555555555555554</v>
      </c>
      <c r="G4104" s="50">
        <f>'貼り付けシート（日射量等）'!H4101/3.6*10^3</f>
        <v>5.5555555555555554</v>
      </c>
      <c r="H4104" s="91">
        <f>RADIANS('貼り付けシート（日射量等）'!I4101)</f>
        <v>1.0471975511965976E-2</v>
      </c>
      <c r="I4104" s="91">
        <f>IF('貼り付けシート（日射量等）'!J4101&lt;0,RADIANS(360+('貼り付けシート（日射量等）'!J4101)),RADIANS('貼り付けシート（日射量等）'!J4101))</f>
        <v>2.1066124071571557</v>
      </c>
    </row>
    <row r="4105" spans="1:9">
      <c r="A4105" s="20">
        <v>41810</v>
      </c>
      <c r="B4105" s="35" t="s">
        <v>379</v>
      </c>
      <c r="C4105" s="90">
        <f t="shared" si="192"/>
        <v>0</v>
      </c>
      <c r="D4105" s="90">
        <f t="shared" si="193"/>
        <v>0</v>
      </c>
      <c r="E4105" s="90">
        <f t="shared" si="194"/>
        <v>0</v>
      </c>
      <c r="F4105" s="50">
        <f>'貼り付けシート（日射量等）'!G4102/3.6*10^3</f>
        <v>0</v>
      </c>
      <c r="G4105" s="50">
        <f>'貼り付けシート（日射量等）'!H4102/3.6*10^3</f>
        <v>0</v>
      </c>
      <c r="H4105" s="91">
        <f>RADIANS('貼り付けシート（日射量等）'!I4102)</f>
        <v>0</v>
      </c>
      <c r="I4105" s="91">
        <f>IF('貼り付けシート（日射量等）'!J4102&lt;0,RADIANS(360+('貼り付けシート（日射量等）'!J4102)),RADIANS('貼り付けシート（日射量等）'!J4102))</f>
        <v>0</v>
      </c>
    </row>
    <row r="4106" spans="1:9">
      <c r="A4106" s="20">
        <v>41810</v>
      </c>
      <c r="B4106" s="35" t="s">
        <v>380</v>
      </c>
      <c r="C4106" s="90">
        <f t="shared" si="192"/>
        <v>0</v>
      </c>
      <c r="D4106" s="90">
        <f t="shared" si="193"/>
        <v>0</v>
      </c>
      <c r="E4106" s="90">
        <f t="shared" si="194"/>
        <v>0</v>
      </c>
      <c r="F4106" s="50">
        <f>'貼り付けシート（日射量等）'!G4103/3.6*10^3</f>
        <v>0</v>
      </c>
      <c r="G4106" s="50">
        <f>'貼り付けシート（日射量等）'!H4103/3.6*10^3</f>
        <v>0</v>
      </c>
      <c r="H4106" s="91">
        <f>RADIANS('貼り付けシート（日射量等）'!I4103)</f>
        <v>0</v>
      </c>
      <c r="I4106" s="91">
        <f>IF('貼り付けシート（日射量等）'!J4103&lt;0,RADIANS(360+('貼り付けシート（日射量等）'!J4103)),RADIANS('貼り付けシート（日射量等）'!J4103))</f>
        <v>0</v>
      </c>
    </row>
    <row r="4107" spans="1:9">
      <c r="A4107" s="20">
        <v>41810</v>
      </c>
      <c r="B4107" s="35" t="s">
        <v>381</v>
      </c>
      <c r="C4107" s="90">
        <f t="shared" si="192"/>
        <v>0</v>
      </c>
      <c r="D4107" s="90">
        <f t="shared" si="193"/>
        <v>0</v>
      </c>
      <c r="E4107" s="90">
        <f t="shared" si="194"/>
        <v>0</v>
      </c>
      <c r="F4107" s="50">
        <f>'貼り付けシート（日射量等）'!G4104/3.6*10^3</f>
        <v>0</v>
      </c>
      <c r="G4107" s="50">
        <f>'貼り付けシート（日射量等）'!H4104/3.6*10^3</f>
        <v>0</v>
      </c>
      <c r="H4107" s="91">
        <f>RADIANS('貼り付けシート（日射量等）'!I4104)</f>
        <v>0</v>
      </c>
      <c r="I4107" s="91">
        <f>IF('貼り付けシート（日射量等）'!J4104&lt;0,RADIANS(360+('貼り付けシート（日射量等）'!J4104)),RADIANS('貼り付けシート（日射量等）'!J4104))</f>
        <v>0</v>
      </c>
    </row>
    <row r="4108" spans="1:9">
      <c r="A4108" s="20">
        <v>41810</v>
      </c>
      <c r="B4108" s="35" t="s">
        <v>382</v>
      </c>
      <c r="C4108" s="90">
        <f t="shared" si="192"/>
        <v>0</v>
      </c>
      <c r="D4108" s="90">
        <f t="shared" si="193"/>
        <v>0</v>
      </c>
      <c r="E4108" s="90">
        <f t="shared" si="194"/>
        <v>0</v>
      </c>
      <c r="F4108" s="50">
        <f>'貼り付けシート（日射量等）'!G4105/3.6*10^3</f>
        <v>0</v>
      </c>
      <c r="G4108" s="50">
        <f>'貼り付けシート（日射量等）'!H4105/3.6*10^3</f>
        <v>0</v>
      </c>
      <c r="H4108" s="91">
        <f>RADIANS('貼り付けシート（日射量等）'!I4105)</f>
        <v>0</v>
      </c>
      <c r="I4108" s="91">
        <f>IF('貼り付けシート（日射量等）'!J4105&lt;0,RADIANS(360+('貼り付けシート（日射量等）'!J4105)),RADIANS('貼り付けシート（日射量等）'!J4105))</f>
        <v>0</v>
      </c>
    </row>
    <row r="4109" spans="1:9">
      <c r="A4109" s="20">
        <v>41810</v>
      </c>
      <c r="B4109" s="35" t="s">
        <v>383</v>
      </c>
      <c r="C4109" s="90">
        <f t="shared" si="192"/>
        <v>0</v>
      </c>
      <c r="D4109" s="90">
        <f t="shared" si="193"/>
        <v>0</v>
      </c>
      <c r="E4109" s="90">
        <f t="shared" si="194"/>
        <v>0</v>
      </c>
      <c r="F4109" s="50">
        <f>'貼り付けシート（日射量等）'!G4106/3.6*10^3</f>
        <v>0</v>
      </c>
      <c r="G4109" s="50">
        <f>'貼り付けシート（日射量等）'!H4106/3.6*10^3</f>
        <v>0</v>
      </c>
      <c r="H4109" s="91">
        <f>RADIANS('貼り付けシート（日射量等）'!I4106)</f>
        <v>0</v>
      </c>
      <c r="I4109" s="91">
        <f>IF('貼り付けシート（日射量等）'!J4106&lt;0,RADIANS(360+('貼り付けシート（日射量等）'!J4106)),RADIANS('貼り付けシート（日射量等）'!J4106))</f>
        <v>0</v>
      </c>
    </row>
    <row r="4110" spans="1:9">
      <c r="A4110" s="20">
        <v>41811</v>
      </c>
      <c r="B4110" s="35" t="s">
        <v>360</v>
      </c>
      <c r="C4110" s="90">
        <f t="shared" si="192"/>
        <v>0</v>
      </c>
      <c r="D4110" s="90">
        <f t="shared" si="193"/>
        <v>0</v>
      </c>
      <c r="E4110" s="90">
        <f t="shared" si="194"/>
        <v>0</v>
      </c>
      <c r="F4110" s="50">
        <f>'貼り付けシート（日射量等）'!G4107/3.6*10^3</f>
        <v>0</v>
      </c>
      <c r="G4110" s="50">
        <f>'貼り付けシート（日射量等）'!H4107/3.6*10^3</f>
        <v>0</v>
      </c>
      <c r="H4110" s="91">
        <f>RADIANS('貼り付けシート（日射量等）'!I4107)</f>
        <v>0</v>
      </c>
      <c r="I4110" s="91">
        <f>IF('貼り付けシート（日射量等）'!J4107&lt;0,RADIANS(360+('貼り付けシート（日射量等）'!J4107)),RADIANS('貼り付けシート（日射量等）'!J4107))</f>
        <v>0</v>
      </c>
    </row>
    <row r="4111" spans="1:9">
      <c r="A4111" s="20">
        <v>41811</v>
      </c>
      <c r="B4111" s="35" t="s">
        <v>361</v>
      </c>
      <c r="C4111" s="90">
        <f t="shared" si="192"/>
        <v>0</v>
      </c>
      <c r="D4111" s="90">
        <f t="shared" si="193"/>
        <v>0</v>
      </c>
      <c r="E4111" s="90">
        <f t="shared" si="194"/>
        <v>0</v>
      </c>
      <c r="F4111" s="50">
        <f>'貼り付けシート（日射量等）'!G4108/3.6*10^3</f>
        <v>0</v>
      </c>
      <c r="G4111" s="50">
        <f>'貼り付けシート（日射量等）'!H4108/3.6*10^3</f>
        <v>0</v>
      </c>
      <c r="H4111" s="91">
        <f>RADIANS('貼り付けシート（日射量等）'!I4108)</f>
        <v>0</v>
      </c>
      <c r="I4111" s="91">
        <f>IF('貼り付けシート（日射量等）'!J4108&lt;0,RADIANS(360+('貼り付けシート（日射量等）'!J4108)),RADIANS('貼り付けシート（日射量等）'!J4108))</f>
        <v>0</v>
      </c>
    </row>
    <row r="4112" spans="1:9">
      <c r="A4112" s="20">
        <v>41811</v>
      </c>
      <c r="B4112" s="35" t="s">
        <v>362</v>
      </c>
      <c r="C4112" s="90">
        <f t="shared" si="192"/>
        <v>0</v>
      </c>
      <c r="D4112" s="90">
        <f t="shared" si="193"/>
        <v>0</v>
      </c>
      <c r="E4112" s="90">
        <f t="shared" si="194"/>
        <v>0</v>
      </c>
      <c r="F4112" s="50">
        <f>'貼り付けシート（日射量等）'!G4109/3.6*10^3</f>
        <v>0</v>
      </c>
      <c r="G4112" s="50">
        <f>'貼り付けシート（日射量等）'!H4109/3.6*10^3</f>
        <v>0</v>
      </c>
      <c r="H4112" s="91">
        <f>RADIANS('貼り付けシート（日射量等）'!I4109)</f>
        <v>0</v>
      </c>
      <c r="I4112" s="91">
        <f>IF('貼り付けシート（日射量等）'!J4109&lt;0,RADIANS(360+('貼り付けシート（日射量等）'!J4109)),RADIANS('貼り付けシート（日射量等）'!J4109))</f>
        <v>0</v>
      </c>
    </row>
    <row r="4113" spans="1:9">
      <c r="A4113" s="20">
        <v>41811</v>
      </c>
      <c r="B4113" s="35" t="s">
        <v>363</v>
      </c>
      <c r="C4113" s="90">
        <f t="shared" si="192"/>
        <v>0</v>
      </c>
      <c r="D4113" s="90">
        <f t="shared" si="193"/>
        <v>0</v>
      </c>
      <c r="E4113" s="90">
        <f t="shared" si="194"/>
        <v>0</v>
      </c>
      <c r="F4113" s="50">
        <f>'貼り付けシート（日射量等）'!G4110/3.6*10^3</f>
        <v>0</v>
      </c>
      <c r="G4113" s="50">
        <f>'貼り付けシート（日射量等）'!H4110/3.6*10^3</f>
        <v>0</v>
      </c>
      <c r="H4113" s="91">
        <f>RADIANS('貼り付けシート（日射量等）'!I4110)</f>
        <v>0</v>
      </c>
      <c r="I4113" s="91">
        <f>IF('貼り付けシート（日射量等）'!J4110&lt;0,RADIANS(360+('貼り付けシート（日射量等）'!J4110)),RADIANS('貼り付けシート（日射量等）'!J4110))</f>
        <v>0</v>
      </c>
    </row>
    <row r="4114" spans="1:9">
      <c r="A4114" s="20">
        <v>41811</v>
      </c>
      <c r="B4114" s="35" t="s">
        <v>364</v>
      </c>
      <c r="C4114" s="90">
        <f t="shared" si="192"/>
        <v>18.858122702085222</v>
      </c>
      <c r="D4114" s="90">
        <f t="shared" si="193"/>
        <v>-7.7537325991003075E-2</v>
      </c>
      <c r="E4114" s="90">
        <f t="shared" si="194"/>
        <v>18.858122702085222</v>
      </c>
      <c r="F4114" s="50">
        <f>'貼り付けシート（日射量等）'!G4111/3.6*10^3</f>
        <v>11.111111111111111</v>
      </c>
      <c r="G4114" s="50">
        <f>'貼り付けシート（日射量等）'!H4111/3.6*10^3</f>
        <v>19.444444444444446</v>
      </c>
      <c r="H4114" s="91">
        <f>RADIANS('貼り付けシート（日射量等）'!I4111)</f>
        <v>0.13962634015954636</v>
      </c>
      <c r="I4114" s="91">
        <f>IF('貼り付けシート（日射量等）'!J4111&lt;0,RADIANS(360+('貼り付けシート（日射量等）'!J4111)),RADIANS('貼り付けシート（日射量等）'!J4111))</f>
        <v>4.2935099599060509</v>
      </c>
    </row>
    <row r="4115" spans="1:9">
      <c r="A4115" s="20">
        <v>41811</v>
      </c>
      <c r="B4115" s="35" t="s">
        <v>365</v>
      </c>
      <c r="C4115" s="90">
        <f t="shared" si="192"/>
        <v>65.594751305479718</v>
      </c>
      <c r="D4115" s="90">
        <f t="shared" si="193"/>
        <v>3.6323481414854255</v>
      </c>
      <c r="E4115" s="90">
        <f t="shared" si="194"/>
        <v>61.962403163994296</v>
      </c>
      <c r="F4115" s="50">
        <f>'貼り付けシート（日射量等）'!G4112/3.6*10^3</f>
        <v>16.666666666666668</v>
      </c>
      <c r="G4115" s="50">
        <f>'貼り付けシート（日射量等）'!H4112/3.6*10^3</f>
        <v>63.888888888888886</v>
      </c>
      <c r="H4115" s="91">
        <f>RADIANS('貼り付けシート（日射量等）'!I4112)</f>
        <v>0.32812189937493397</v>
      </c>
      <c r="I4115" s="91">
        <f>IF('貼り付けシート（日射量等）'!J4112&lt;0,RADIANS(360+('貼り付けシート（日射量等）'!J4112)),RADIANS('貼り付けシート（日射量等）'!J4112))</f>
        <v>4.4470989340815521</v>
      </c>
    </row>
    <row r="4116" spans="1:9">
      <c r="A4116" s="20">
        <v>41811</v>
      </c>
      <c r="B4116" s="35" t="s">
        <v>366</v>
      </c>
      <c r="C4116" s="90">
        <f t="shared" si="192"/>
        <v>82.990610527280296</v>
      </c>
      <c r="D4116" s="90">
        <f t="shared" si="193"/>
        <v>4.8641021900701098</v>
      </c>
      <c r="E4116" s="90">
        <f t="shared" si="194"/>
        <v>78.126508337210183</v>
      </c>
      <c r="F4116" s="50">
        <f>'貼り付けシート（日射量等）'!G4113/3.6*10^3</f>
        <v>11.111111111111111</v>
      </c>
      <c r="G4116" s="50">
        <f>'貼り付けシート（日射量等）'!H4113/3.6*10^3</f>
        <v>80.555555555555543</v>
      </c>
      <c r="H4116" s="91">
        <f>RADIANS('貼り付けシート（日射量等）'!I4113)</f>
        <v>0.52534410485029326</v>
      </c>
      <c r="I4116" s="91">
        <f>IF('貼り付けシート（日射量等）'!J4113&lt;0,RADIANS(360+('貼り付けシート（日射量等）'!J4113)),RADIANS('貼り付けシート（日射量等）'!J4113))</f>
        <v>4.5989425790050582</v>
      </c>
    </row>
    <row r="4117" spans="1:9">
      <c r="A4117" s="20">
        <v>41811</v>
      </c>
      <c r="B4117" s="35" t="s">
        <v>367</v>
      </c>
      <c r="C4117" s="90">
        <f t="shared" si="192"/>
        <v>79.805867063778578</v>
      </c>
      <c r="D4117" s="90">
        <f t="shared" si="193"/>
        <v>7.0673937843070087</v>
      </c>
      <c r="E4117" s="90">
        <f t="shared" si="194"/>
        <v>72.738473279471563</v>
      </c>
      <c r="F4117" s="50">
        <f>'貼り付けシート（日射量等）'!G4114/3.6*10^3</f>
        <v>11.111111111111111</v>
      </c>
      <c r="G4117" s="50">
        <f>'貼り付けシート（日射量等）'!H4114/3.6*10^3</f>
        <v>75</v>
      </c>
      <c r="H4117" s="91">
        <f>RADIANS('貼り付けシート（日射量等）'!I4114)</f>
        <v>0.72431163957764677</v>
      </c>
      <c r="I4117" s="91">
        <f>IF('貼り付けシート（日射量等）'!J4114&lt;0,RADIANS(360+('貼り付けシート（日射量等）'!J4114)),RADIANS('貼り付けシート（日射量等）'!J4114))</f>
        <v>4.7647488579445199</v>
      </c>
    </row>
    <row r="4118" spans="1:9">
      <c r="A4118" s="20">
        <v>41811</v>
      </c>
      <c r="B4118" s="35" t="s">
        <v>368</v>
      </c>
      <c r="C4118" s="90">
        <f t="shared" si="192"/>
        <v>99.092254948864777</v>
      </c>
      <c r="D4118" s="90">
        <f t="shared" si="193"/>
        <v>15.577711553915931</v>
      </c>
      <c r="E4118" s="90">
        <f t="shared" si="194"/>
        <v>83.514543394948845</v>
      </c>
      <c r="F4118" s="50">
        <f>'貼り付けシート（日射量等）'!G4115/3.6*10^3</f>
        <v>19.444444444444446</v>
      </c>
      <c r="G4118" s="50">
        <f>'貼り付けシート（日射量等）'!H4115/3.6*10^3</f>
        <v>86.111111111111114</v>
      </c>
      <c r="H4118" s="91">
        <f>RADIANS('貼り付けシート（日射量等）'!I4115)</f>
        <v>0.92327917430500028</v>
      </c>
      <c r="I4118" s="91">
        <f>IF('貼り付けシート（日射量等）'!J4115&lt;0,RADIANS(360+('貼り付けシート（日射量等）'!J4115)),RADIANS('貼り付けシート（日射量等）'!J4115))</f>
        <v>4.9654617219238677</v>
      </c>
    </row>
    <row r="4119" spans="1:9">
      <c r="A4119" s="20">
        <v>41811</v>
      </c>
      <c r="B4119" s="35" t="s">
        <v>369</v>
      </c>
      <c r="C4119" s="90">
        <f t="shared" si="192"/>
        <v>113.14873621251131</v>
      </c>
      <c r="D4119" s="90">
        <f t="shared" si="193"/>
        <v>0</v>
      </c>
      <c r="E4119" s="90">
        <f t="shared" si="194"/>
        <v>113.14873621251131</v>
      </c>
      <c r="F4119" s="50">
        <f>'貼り付けシート（日射量等）'!G4116/3.6*10^3</f>
        <v>0</v>
      </c>
      <c r="G4119" s="50">
        <f>'貼り付けシート（日射量等）'!H4116/3.6*10^3</f>
        <v>116.66666666666666</v>
      </c>
      <c r="H4119" s="91">
        <f>RADIANS('貼り付けシート（日射量等）'!I4116)</f>
        <v>1.1065387457644049</v>
      </c>
      <c r="I4119" s="91">
        <f>IF('貼り付けシート（日射量等）'!J4116&lt;0,RADIANS(360+('貼り付けシート（日射量等）'!J4116)),RADIANS('貼り付けシート（日射量等）'!J4116))</f>
        <v>5.2621676947629039</v>
      </c>
    </row>
    <row r="4120" spans="1:9">
      <c r="A4120" s="20">
        <v>41811</v>
      </c>
      <c r="B4120" s="35" t="s">
        <v>370</v>
      </c>
      <c r="C4120" s="90">
        <f t="shared" si="192"/>
        <v>118.53677127024996</v>
      </c>
      <c r="D4120" s="90">
        <f t="shared" si="193"/>
        <v>0</v>
      </c>
      <c r="E4120" s="90">
        <f t="shared" si="194"/>
        <v>118.53677127024996</v>
      </c>
      <c r="F4120" s="50">
        <f>'貼り付けシート（日射量等）'!G4117/3.6*10^3</f>
        <v>0</v>
      </c>
      <c r="G4120" s="50">
        <f>'貼り付けシート（日射量等）'!H4117/3.6*10^3</f>
        <v>122.22222222222221</v>
      </c>
      <c r="H4120" s="91">
        <f>RADIANS('貼り付けシート（日射量等）'!I4117)</f>
        <v>1.2479104151759457</v>
      </c>
      <c r="I4120" s="91">
        <f>IF('貼り付けシート（日射量等）'!J4117&lt;0,RADIANS(360+('貼り付けシート（日射量等）'!J4117)),RADIANS('貼り付けシート（日射量等）'!J4117))</f>
        <v>5.7822758118572137</v>
      </c>
    </row>
    <row r="4121" spans="1:9">
      <c r="A4121" s="20">
        <v>41811</v>
      </c>
      <c r="B4121" s="35" t="s">
        <v>371</v>
      </c>
      <c r="C4121" s="90">
        <f t="shared" si="192"/>
        <v>121.23078879911928</v>
      </c>
      <c r="D4121" s="90">
        <f t="shared" si="193"/>
        <v>0</v>
      </c>
      <c r="E4121" s="90">
        <f t="shared" si="194"/>
        <v>121.23078879911928</v>
      </c>
      <c r="F4121" s="50">
        <f>'貼り付けシート（日射量等）'!G4118/3.6*10^3</f>
        <v>0</v>
      </c>
      <c r="G4121" s="50">
        <f>'貼り付けシート（日射量等）'!H4118/3.6*10^3</f>
        <v>125</v>
      </c>
      <c r="H4121" s="91">
        <f>RADIANS('貼り付けシート（日射量等）'!I4118)</f>
        <v>1.2688543661998777</v>
      </c>
      <c r="I4121" s="91">
        <f>IF('貼り付けシート（日射量等）'!J4118&lt;0,RADIANS(360+('貼り付けシート（日射量等）'!J4118)),RADIANS('貼り付けシート（日射量等）'!J4118))</f>
        <v>0.29670597283903605</v>
      </c>
    </row>
    <row r="4122" spans="1:9">
      <c r="A4122" s="20">
        <v>41811</v>
      </c>
      <c r="B4122" s="35" t="s">
        <v>372</v>
      </c>
      <c r="C4122" s="90">
        <f t="shared" si="192"/>
        <v>115.84275374138065</v>
      </c>
      <c r="D4122" s="90">
        <f t="shared" si="193"/>
        <v>0</v>
      </c>
      <c r="E4122" s="90">
        <f t="shared" si="194"/>
        <v>115.84275374138065</v>
      </c>
      <c r="F4122" s="50">
        <f>'貼り付けシート（日射量等）'!G4119/3.6*10^3</f>
        <v>0</v>
      </c>
      <c r="G4122" s="50">
        <f>'貼り付けシート（日射量等）'!H4119/3.6*10^3</f>
        <v>119.44444444444444</v>
      </c>
      <c r="H4122" s="91">
        <f>RADIANS('貼り付けシート（日射量等）'!I4119)</f>
        <v>1.1519173063162575</v>
      </c>
      <c r="I4122" s="91">
        <f>IF('貼り付けシート（日射量等）'!J4119&lt;0,RADIANS(360+('貼り付けシート（日射量等）'!J4119)),RADIANS('貼り付けシート（日射量等）'!J4119))</f>
        <v>0.90931654028904574</v>
      </c>
    </row>
    <row r="4123" spans="1:9">
      <c r="A4123" s="20">
        <v>41811</v>
      </c>
      <c r="B4123" s="35" t="s">
        <v>373</v>
      </c>
      <c r="C4123" s="90">
        <f t="shared" si="192"/>
        <v>101.64554937098397</v>
      </c>
      <c r="D4123" s="90">
        <f t="shared" si="193"/>
        <v>4.6609183316885643</v>
      </c>
      <c r="E4123" s="90">
        <f t="shared" si="194"/>
        <v>96.984631039295408</v>
      </c>
      <c r="F4123" s="50">
        <f>'貼り付けシート（日射量等）'!G4120/3.6*10^3</f>
        <v>5.5555555555555554</v>
      </c>
      <c r="G4123" s="50">
        <f>'貼り付けシート（日射量等）'!H4120/3.6*10^3</f>
        <v>99.999999999999986</v>
      </c>
      <c r="H4123" s="91">
        <f>RADIANS('貼り付けシート（日射量等）'!I4120)</f>
        <v>0.97563905186483024</v>
      </c>
      <c r="I4123" s="91">
        <f>IF('貼り付けシート（日射量等）'!J4120&lt;0,RADIANS(360+('貼り付けシート（日射量等）'!J4120)),RADIANS('貼り付けシート（日射量等）'!J4120))</f>
        <v>1.2479104151759457</v>
      </c>
    </row>
    <row r="4124" spans="1:9">
      <c r="A4124" s="20">
        <v>41811</v>
      </c>
      <c r="B4124" s="35" t="s">
        <v>374</v>
      </c>
      <c r="C4124" s="90">
        <f t="shared" si="192"/>
        <v>126.15390882072374</v>
      </c>
      <c r="D4124" s="90">
        <f t="shared" si="193"/>
        <v>7.6171375504737835</v>
      </c>
      <c r="E4124" s="90">
        <f t="shared" si="194"/>
        <v>118.53677127024996</v>
      </c>
      <c r="F4124" s="50">
        <f>'貼り付けシート（日射量等）'!G4121/3.6*10^3</f>
        <v>11.111111111111111</v>
      </c>
      <c r="G4124" s="50">
        <f>'貼り付けシート（日射量等）'!H4121/3.6*10^3</f>
        <v>122.22222222222221</v>
      </c>
      <c r="H4124" s="91">
        <f>RADIANS('貼り付けシート（日射量等）'!I4121)</f>
        <v>0.78016217564146539</v>
      </c>
      <c r="I4124" s="91">
        <f>IF('貼り付けシート（日射量等）'!J4121&lt;0,RADIANS(360+('貼り付けシート（日射量等）'!J4121)),RADIANS('貼り付けシート（日射量等）'!J4121))</f>
        <v>1.4695672301792255</v>
      </c>
    </row>
    <row r="4125" spans="1:9">
      <c r="A4125" s="20">
        <v>41811</v>
      </c>
      <c r="B4125" s="35" t="s">
        <v>375</v>
      </c>
      <c r="C4125" s="90">
        <f t="shared" si="192"/>
        <v>125.40590318470154</v>
      </c>
      <c r="D4125" s="90">
        <f t="shared" si="193"/>
        <v>6.8691319144515885</v>
      </c>
      <c r="E4125" s="90">
        <f t="shared" si="194"/>
        <v>118.53677127024996</v>
      </c>
      <c r="F4125" s="50">
        <f>'貼り付けシート（日射量等）'!G4122/3.6*10^3</f>
        <v>13.888888888888889</v>
      </c>
      <c r="G4125" s="50">
        <f>'貼り付けシート（日射量等）'!H4122/3.6*10^3</f>
        <v>122.22222222222221</v>
      </c>
      <c r="H4125" s="91">
        <f>RADIANS('貼り付けシート（日射量等）'!I4122)</f>
        <v>0.57944931166211744</v>
      </c>
      <c r="I4125" s="91">
        <f>IF('貼り付けシート（日射量等）'!J4122&lt;0,RADIANS(360+('貼り付けシート（日射量等）'!J4122)),RADIANS('貼り付けシート（日射量等）'!J4122))</f>
        <v>1.6406094968746698</v>
      </c>
    </row>
    <row r="4126" spans="1:9">
      <c r="A4126" s="20">
        <v>41811</v>
      </c>
      <c r="B4126" s="35" t="s">
        <v>376</v>
      </c>
      <c r="C4126" s="90">
        <f t="shared" si="192"/>
        <v>80.102290095789854</v>
      </c>
      <c r="D4126" s="90">
        <f t="shared" si="193"/>
        <v>4.6697992874489698</v>
      </c>
      <c r="E4126" s="90">
        <f t="shared" si="194"/>
        <v>75.432490808340887</v>
      </c>
      <c r="F4126" s="50">
        <f>'貼り付けシート（日射量等）'!G4123/3.6*10^3</f>
        <v>16.666666666666668</v>
      </c>
      <c r="G4126" s="50">
        <f>'貼り付けシート（日射量等）'!H4123/3.6*10^3</f>
        <v>77.777777777777786</v>
      </c>
      <c r="H4126" s="91">
        <f>RADIANS('貼り付けシート（日射量等）'!I4123)</f>
        <v>0.38222710618675815</v>
      </c>
      <c r="I4126" s="91">
        <f>IF('貼り付けシート（日射量等）'!J4123&lt;0,RADIANS(360+('貼り付けシート（日射量等）'!J4123)),RADIANS('貼り付けシート（日射量等）'!J4123))</f>
        <v>1.7941984710501708</v>
      </c>
    </row>
    <row r="4127" spans="1:9">
      <c r="A4127" s="20">
        <v>41811</v>
      </c>
      <c r="B4127" s="35" t="s">
        <v>377</v>
      </c>
      <c r="C4127" s="90">
        <f t="shared" si="192"/>
        <v>36.083938878078996</v>
      </c>
      <c r="D4127" s="90">
        <f t="shared" si="193"/>
        <v>1.0617110027778689</v>
      </c>
      <c r="E4127" s="90">
        <f t="shared" si="194"/>
        <v>35.022227875301127</v>
      </c>
      <c r="F4127" s="50">
        <f>'貼り付けシート（日射量等）'!G4124/3.6*10^3</f>
        <v>19.444444444444446</v>
      </c>
      <c r="G4127" s="50">
        <f>'貼り付けシート（日射量等）'!H4124/3.6*10^3</f>
        <v>36.111111111111114</v>
      </c>
      <c r="H4127" s="91">
        <f>RADIANS('貼り付けシート（日射量等）'!I4124)</f>
        <v>0.19024088846738194</v>
      </c>
      <c r="I4127" s="91">
        <f>IF('貼り付けシート（日射量等）'!J4124&lt;0,RADIANS(360+('貼り付けシート（日射量等）'!J4124)),RADIANS('貼り付けシート（日射量等）'!J4124))</f>
        <v>1.9460421159736774</v>
      </c>
    </row>
    <row r="4128" spans="1:9">
      <c r="A4128" s="20">
        <v>41811</v>
      </c>
      <c r="B4128" s="35" t="s">
        <v>378</v>
      </c>
      <c r="C4128" s="90">
        <f t="shared" si="192"/>
        <v>5.3880350577386347</v>
      </c>
      <c r="D4128" s="90">
        <f t="shared" si="193"/>
        <v>-0.91536738551970764</v>
      </c>
      <c r="E4128" s="90">
        <f t="shared" si="194"/>
        <v>5.3880350577386347</v>
      </c>
      <c r="F4128" s="50">
        <f>'貼り付けシート（日射量等）'!G4125/3.6*10^3</f>
        <v>5.5555555555555554</v>
      </c>
      <c r="G4128" s="50">
        <f>'貼り付けシート（日射量等）'!H4125/3.6*10^3</f>
        <v>5.5555555555555554</v>
      </c>
      <c r="H4128" s="91">
        <f>RADIANS('貼り付けシート（日射量等）'!I4125)</f>
        <v>1.0471975511965976E-2</v>
      </c>
      <c r="I4128" s="91">
        <f>IF('貼り付けシート（日射量等）'!J4125&lt;0,RADIANS(360+('貼り付けシート（日射量等）'!J4125)),RADIANS('貼り付けシート（日射量等）'!J4125))</f>
        <v>2.1066124071571557</v>
      </c>
    </row>
    <row r="4129" spans="1:9">
      <c r="A4129" s="20">
        <v>41811</v>
      </c>
      <c r="B4129" s="35" t="s">
        <v>379</v>
      </c>
      <c r="C4129" s="90">
        <f t="shared" si="192"/>
        <v>0</v>
      </c>
      <c r="D4129" s="90">
        <f t="shared" si="193"/>
        <v>0</v>
      </c>
      <c r="E4129" s="90">
        <f t="shared" si="194"/>
        <v>0</v>
      </c>
      <c r="F4129" s="50">
        <f>'貼り付けシート（日射量等）'!G4126/3.6*10^3</f>
        <v>0</v>
      </c>
      <c r="G4129" s="50">
        <f>'貼り付けシート（日射量等）'!H4126/3.6*10^3</f>
        <v>0</v>
      </c>
      <c r="H4129" s="91">
        <f>RADIANS('貼り付けシート（日射量等）'!I4126)</f>
        <v>0</v>
      </c>
      <c r="I4129" s="91">
        <f>IF('貼り付けシート（日射量等）'!J4126&lt;0,RADIANS(360+('貼り付けシート（日射量等）'!J4126)),RADIANS('貼り付けシート（日射量等）'!J4126))</f>
        <v>0</v>
      </c>
    </row>
    <row r="4130" spans="1:9">
      <c r="A4130" s="20">
        <v>41811</v>
      </c>
      <c r="B4130" s="35" t="s">
        <v>380</v>
      </c>
      <c r="C4130" s="90">
        <f t="shared" si="192"/>
        <v>0</v>
      </c>
      <c r="D4130" s="90">
        <f t="shared" si="193"/>
        <v>0</v>
      </c>
      <c r="E4130" s="90">
        <f t="shared" si="194"/>
        <v>0</v>
      </c>
      <c r="F4130" s="50">
        <f>'貼り付けシート（日射量等）'!G4127/3.6*10^3</f>
        <v>0</v>
      </c>
      <c r="G4130" s="50">
        <f>'貼り付けシート（日射量等）'!H4127/3.6*10^3</f>
        <v>0</v>
      </c>
      <c r="H4130" s="91">
        <f>RADIANS('貼り付けシート（日射量等）'!I4127)</f>
        <v>0</v>
      </c>
      <c r="I4130" s="91">
        <f>IF('貼り付けシート（日射量等）'!J4127&lt;0,RADIANS(360+('貼り付けシート（日射量等）'!J4127)),RADIANS('貼り付けシート（日射量等）'!J4127))</f>
        <v>0</v>
      </c>
    </row>
    <row r="4131" spans="1:9">
      <c r="A4131" s="20">
        <v>41811</v>
      </c>
      <c r="B4131" s="35" t="s">
        <v>381</v>
      </c>
      <c r="C4131" s="90">
        <f t="shared" si="192"/>
        <v>0</v>
      </c>
      <c r="D4131" s="90">
        <f t="shared" si="193"/>
        <v>0</v>
      </c>
      <c r="E4131" s="90">
        <f t="shared" si="194"/>
        <v>0</v>
      </c>
      <c r="F4131" s="50">
        <f>'貼り付けシート（日射量等）'!G4128/3.6*10^3</f>
        <v>0</v>
      </c>
      <c r="G4131" s="50">
        <f>'貼り付けシート（日射量等）'!H4128/3.6*10^3</f>
        <v>0</v>
      </c>
      <c r="H4131" s="91">
        <f>RADIANS('貼り付けシート（日射量等）'!I4128)</f>
        <v>0</v>
      </c>
      <c r="I4131" s="91">
        <f>IF('貼り付けシート（日射量等）'!J4128&lt;0,RADIANS(360+('貼り付けシート（日射量等）'!J4128)),RADIANS('貼り付けシート（日射量等）'!J4128))</f>
        <v>0</v>
      </c>
    </row>
    <row r="4132" spans="1:9">
      <c r="A4132" s="20">
        <v>41811</v>
      </c>
      <c r="B4132" s="35" t="s">
        <v>382</v>
      </c>
      <c r="C4132" s="90">
        <f t="shared" si="192"/>
        <v>0</v>
      </c>
      <c r="D4132" s="90">
        <f t="shared" si="193"/>
        <v>0</v>
      </c>
      <c r="E4132" s="90">
        <f t="shared" si="194"/>
        <v>0</v>
      </c>
      <c r="F4132" s="50">
        <f>'貼り付けシート（日射量等）'!G4129/3.6*10^3</f>
        <v>0</v>
      </c>
      <c r="G4132" s="50">
        <f>'貼り付けシート（日射量等）'!H4129/3.6*10^3</f>
        <v>0</v>
      </c>
      <c r="H4132" s="91">
        <f>RADIANS('貼り付けシート（日射量等）'!I4129)</f>
        <v>0</v>
      </c>
      <c r="I4132" s="91">
        <f>IF('貼り付けシート（日射量等）'!J4129&lt;0,RADIANS(360+('貼り付けシート（日射量等）'!J4129)),RADIANS('貼り付けシート（日射量等）'!J4129))</f>
        <v>0</v>
      </c>
    </row>
    <row r="4133" spans="1:9">
      <c r="A4133" s="20">
        <v>41811</v>
      </c>
      <c r="B4133" s="35" t="s">
        <v>383</v>
      </c>
      <c r="C4133" s="90">
        <f t="shared" si="192"/>
        <v>0</v>
      </c>
      <c r="D4133" s="90">
        <f t="shared" si="193"/>
        <v>0</v>
      </c>
      <c r="E4133" s="90">
        <f t="shared" si="194"/>
        <v>0</v>
      </c>
      <c r="F4133" s="50">
        <f>'貼り付けシート（日射量等）'!G4130/3.6*10^3</f>
        <v>0</v>
      </c>
      <c r="G4133" s="50">
        <f>'貼り付けシート（日射量等）'!H4130/3.6*10^3</f>
        <v>0</v>
      </c>
      <c r="H4133" s="91">
        <f>RADIANS('貼り付けシート（日射量等）'!I4130)</f>
        <v>0</v>
      </c>
      <c r="I4133" s="91">
        <f>IF('貼り付けシート（日射量等）'!J4130&lt;0,RADIANS(360+('貼り付けシート（日射量等）'!J4130)),RADIANS('貼り付けシート（日射量等）'!J4130))</f>
        <v>0</v>
      </c>
    </row>
    <row r="4134" spans="1:9">
      <c r="A4134" s="20">
        <v>41812</v>
      </c>
      <c r="B4134" s="35" t="s">
        <v>360</v>
      </c>
      <c r="C4134" s="90">
        <f t="shared" si="192"/>
        <v>0</v>
      </c>
      <c r="D4134" s="90">
        <f t="shared" si="193"/>
        <v>0</v>
      </c>
      <c r="E4134" s="90">
        <f t="shared" si="194"/>
        <v>0</v>
      </c>
      <c r="F4134" s="50">
        <f>'貼り付けシート（日射量等）'!G4131/3.6*10^3</f>
        <v>0</v>
      </c>
      <c r="G4134" s="50">
        <f>'貼り付けシート（日射量等）'!H4131/3.6*10^3</f>
        <v>0</v>
      </c>
      <c r="H4134" s="91">
        <f>RADIANS('貼り付けシート（日射量等）'!I4131)</f>
        <v>0</v>
      </c>
      <c r="I4134" s="91">
        <f>IF('貼り付けシート（日射量等）'!J4131&lt;0,RADIANS(360+('貼り付けシート（日射量等）'!J4131)),RADIANS('貼り付けシート（日射量等）'!J4131))</f>
        <v>0</v>
      </c>
    </row>
    <row r="4135" spans="1:9">
      <c r="A4135" s="20">
        <v>41812</v>
      </c>
      <c r="B4135" s="35" t="s">
        <v>361</v>
      </c>
      <c r="C4135" s="90">
        <f t="shared" si="192"/>
        <v>0</v>
      </c>
      <c r="D4135" s="90">
        <f t="shared" si="193"/>
        <v>0</v>
      </c>
      <c r="E4135" s="90">
        <f t="shared" si="194"/>
        <v>0</v>
      </c>
      <c r="F4135" s="50">
        <f>'貼り付けシート（日射量等）'!G4132/3.6*10^3</f>
        <v>0</v>
      </c>
      <c r="G4135" s="50">
        <f>'貼り付けシート（日射量等）'!H4132/3.6*10^3</f>
        <v>0</v>
      </c>
      <c r="H4135" s="91">
        <f>RADIANS('貼り付けシート（日射量等）'!I4132)</f>
        <v>0</v>
      </c>
      <c r="I4135" s="91">
        <f>IF('貼り付けシート（日射量等）'!J4132&lt;0,RADIANS(360+('貼り付けシート（日射量等）'!J4132)),RADIANS('貼り付けシート（日射量等）'!J4132))</f>
        <v>0</v>
      </c>
    </row>
    <row r="4136" spans="1:9">
      <c r="A4136" s="20">
        <v>41812</v>
      </c>
      <c r="B4136" s="35" t="s">
        <v>362</v>
      </c>
      <c r="C4136" s="90">
        <f t="shared" si="192"/>
        <v>0</v>
      </c>
      <c r="D4136" s="90">
        <f t="shared" si="193"/>
        <v>0</v>
      </c>
      <c r="E4136" s="90">
        <f t="shared" si="194"/>
        <v>0</v>
      </c>
      <c r="F4136" s="50">
        <f>'貼り付けシート（日射量等）'!G4133/3.6*10^3</f>
        <v>0</v>
      </c>
      <c r="G4136" s="50">
        <f>'貼り付けシート（日射量等）'!H4133/3.6*10^3</f>
        <v>0</v>
      </c>
      <c r="H4136" s="91">
        <f>RADIANS('貼り付けシート（日射量等）'!I4133)</f>
        <v>0</v>
      </c>
      <c r="I4136" s="91">
        <f>IF('貼り付けシート（日射量等）'!J4133&lt;0,RADIANS(360+('貼り付けシート（日射量等）'!J4133)),RADIANS('貼り付けシート（日射量等）'!J4133))</f>
        <v>0</v>
      </c>
    </row>
    <row r="4137" spans="1:9">
      <c r="A4137" s="20">
        <v>41812</v>
      </c>
      <c r="B4137" s="35" t="s">
        <v>363</v>
      </c>
      <c r="C4137" s="90">
        <f t="shared" si="192"/>
        <v>0</v>
      </c>
      <c r="D4137" s="90">
        <f t="shared" si="193"/>
        <v>0</v>
      </c>
      <c r="E4137" s="90">
        <f t="shared" si="194"/>
        <v>0</v>
      </c>
      <c r="F4137" s="50">
        <f>'貼り付けシート（日射量等）'!G4134/3.6*10^3</f>
        <v>0</v>
      </c>
      <c r="G4137" s="50">
        <f>'貼り付けシート（日射量等）'!H4134/3.6*10^3</f>
        <v>0</v>
      </c>
      <c r="H4137" s="91">
        <f>RADIANS('貼り付けシート（日射量等）'!I4134)</f>
        <v>0</v>
      </c>
      <c r="I4137" s="91">
        <f>IF('貼り付けシート（日射量等）'!J4134&lt;0,RADIANS(360+('貼り付けシート（日射量等）'!J4134)),RADIANS('貼り付けシート（日射量等）'!J4134))</f>
        <v>0</v>
      </c>
    </row>
    <row r="4138" spans="1:9">
      <c r="A4138" s="20">
        <v>41812</v>
      </c>
      <c r="B4138" s="35" t="s">
        <v>364</v>
      </c>
      <c r="C4138" s="90">
        <f t="shared" si="192"/>
        <v>24.246157759823852</v>
      </c>
      <c r="D4138" s="90">
        <f t="shared" si="193"/>
        <v>-0.13569032048425539</v>
      </c>
      <c r="E4138" s="90">
        <f t="shared" si="194"/>
        <v>24.246157759823852</v>
      </c>
      <c r="F4138" s="50">
        <f>'貼り付けシート（日射量等）'!G4135/3.6*10^3</f>
        <v>19.444444444444446</v>
      </c>
      <c r="G4138" s="50">
        <f>'貼り付けシート（日射量等）'!H4135/3.6*10^3</f>
        <v>24.999999999999996</v>
      </c>
      <c r="H4138" s="91">
        <f>RADIANS('貼り付けシート（日射量等）'!I4135)</f>
        <v>0.13962634015954636</v>
      </c>
      <c r="I4138" s="91">
        <f>IF('貼り付けシート（日射量等）'!J4135&lt;0,RADIANS(360+('貼り付けシート（日射量等）'!J4135)),RADIANS('貼り付けシート（日射量等）'!J4135))</f>
        <v>4.2935099599060509</v>
      </c>
    </row>
    <row r="4139" spans="1:9">
      <c r="A4139" s="20">
        <v>41812</v>
      </c>
      <c r="B4139" s="35" t="s">
        <v>365</v>
      </c>
      <c r="C4139" s="90">
        <f t="shared" si="192"/>
        <v>79.397778205528169</v>
      </c>
      <c r="D4139" s="90">
        <f t="shared" si="193"/>
        <v>6.6593049260566124</v>
      </c>
      <c r="E4139" s="90">
        <f t="shared" si="194"/>
        <v>72.738473279471563</v>
      </c>
      <c r="F4139" s="50">
        <f>'貼り付けシート（日射量等）'!G4136/3.6*10^3</f>
        <v>30.555555555555554</v>
      </c>
      <c r="G4139" s="50">
        <f>'貼り付けシート（日射量等）'!H4136/3.6*10^3</f>
        <v>75</v>
      </c>
      <c r="H4139" s="91">
        <f>RADIANS('貼り付けシート（日射量等）'!I4136)</f>
        <v>0.32812189937493397</v>
      </c>
      <c r="I4139" s="91">
        <f>IF('貼り付けシート（日射量等）'!J4136&lt;0,RADIANS(360+('貼り付けシート（日射量等）'!J4136)),RADIANS('貼り付けシート（日射量等）'!J4136))</f>
        <v>4.4470989340815521</v>
      </c>
    </row>
    <row r="4140" spans="1:9">
      <c r="A4140" s="20">
        <v>41812</v>
      </c>
      <c r="B4140" s="35" t="s">
        <v>366</v>
      </c>
      <c r="C4140" s="90">
        <f t="shared" si="192"/>
        <v>133.35067018401693</v>
      </c>
      <c r="D4140" s="90">
        <f t="shared" si="193"/>
        <v>12.119881384897646</v>
      </c>
      <c r="E4140" s="90">
        <f t="shared" si="194"/>
        <v>121.23078879911928</v>
      </c>
      <c r="F4140" s="50">
        <f>'貼り付けシート（日射量等）'!G4137/3.6*10^3</f>
        <v>27.777777777777779</v>
      </c>
      <c r="G4140" s="50">
        <f>'貼り付けシート（日射量等）'!H4137/3.6*10^3</f>
        <v>125</v>
      </c>
      <c r="H4140" s="91">
        <f>RADIANS('貼り付けシート（日射量等）'!I4137)</f>
        <v>0.52359877559829882</v>
      </c>
      <c r="I4140" s="91">
        <f>IF('貼り付けシート（日射量等）'!J4137&lt;0,RADIANS(360+('貼り付けシート（日射量等）'!J4137)),RADIANS('貼り付けシート（日射量等）'!J4137))</f>
        <v>4.5989425790050582</v>
      </c>
    </row>
    <row r="4141" spans="1:9">
      <c r="A4141" s="20">
        <v>41812</v>
      </c>
      <c r="B4141" s="35" t="s">
        <v>367</v>
      </c>
      <c r="C4141" s="90">
        <f t="shared" si="192"/>
        <v>187.37918635076497</v>
      </c>
      <c r="D4141" s="90">
        <f t="shared" si="193"/>
        <v>17.65608203199799</v>
      </c>
      <c r="E4141" s="90">
        <f t="shared" si="194"/>
        <v>169.72310431876699</v>
      </c>
      <c r="F4141" s="50">
        <f>'貼り付けシート（日射量等）'!G4138/3.6*10^3</f>
        <v>27.777777777777779</v>
      </c>
      <c r="G4141" s="50">
        <f>'貼り付けシート（日射量等）'!H4138/3.6*10^3</f>
        <v>175</v>
      </c>
      <c r="H4141" s="91">
        <f>RADIANS('貼り付けシート（日射量等）'!I4138)</f>
        <v>0.72431163957764677</v>
      </c>
      <c r="I4141" s="91">
        <f>IF('貼り付けシート（日射量等）'!J4138&lt;0,RADIANS(360+('貼り付けシート（日射量等）'!J4138)),RADIANS('貼り付けシート（日射量等）'!J4138))</f>
        <v>4.7630035286925247</v>
      </c>
    </row>
    <row r="4142" spans="1:9">
      <c r="A4142" s="20">
        <v>41812</v>
      </c>
      <c r="B4142" s="35" t="s">
        <v>368</v>
      </c>
      <c r="C4142" s="90">
        <f t="shared" si="192"/>
        <v>240.44509023701858</v>
      </c>
      <c r="D4142" s="90">
        <f t="shared" si="193"/>
        <v>22.229670398603883</v>
      </c>
      <c r="E4142" s="90">
        <f t="shared" si="194"/>
        <v>218.2154198384147</v>
      </c>
      <c r="F4142" s="50">
        <f>'貼り付けシート（日射量等）'!G4139/3.6*10^3</f>
        <v>27.777777777777779</v>
      </c>
      <c r="G4142" s="50">
        <f>'貼り付けシート（日射量等）'!H4139/3.6*10^3</f>
        <v>225</v>
      </c>
      <c r="H4142" s="91">
        <f>RADIANS('貼り付けシート（日射量等）'!I4139)</f>
        <v>0.92153384505300595</v>
      </c>
      <c r="I4142" s="91">
        <f>IF('貼り付けシート（日射量等）'!J4139&lt;0,RADIANS(360+('貼り付けシート（日射量等）'!J4139)),RADIANS('貼り付けシート（日射量等）'!J4139))</f>
        <v>4.9654617219238677</v>
      </c>
    </row>
    <row r="4143" spans="1:9">
      <c r="A4143" s="20">
        <v>41812</v>
      </c>
      <c r="B4143" s="35" t="s">
        <v>369</v>
      </c>
      <c r="C4143" s="90">
        <f t="shared" si="192"/>
        <v>278.79372888377509</v>
      </c>
      <c r="D4143" s="90">
        <f t="shared" si="193"/>
        <v>25.556081170059258</v>
      </c>
      <c r="E4143" s="90">
        <f t="shared" si="194"/>
        <v>253.2376477137158</v>
      </c>
      <c r="F4143" s="50">
        <f>'貼り付けシート（日射量等）'!G4140/3.6*10^3</f>
        <v>27.777777777777779</v>
      </c>
      <c r="G4143" s="50">
        <f>'貼り付けシート（日射量等）'!H4140/3.6*10^3</f>
        <v>261.11111111111109</v>
      </c>
      <c r="H4143" s="91">
        <f>RADIANS('貼り付けシート（日射量等）'!I4140)</f>
        <v>1.1065387457644049</v>
      </c>
      <c r="I4143" s="91">
        <f>IF('貼り付けシート（日射量等）'!J4140&lt;0,RADIANS(360+('貼り付けシート（日射量等）'!J4140)),RADIANS('貼り付けシート（日射量等）'!J4140))</f>
        <v>5.2604223655109088</v>
      </c>
    </row>
    <row r="4144" spans="1:9">
      <c r="A4144" s="20">
        <v>41812</v>
      </c>
      <c r="B4144" s="35" t="s">
        <v>370</v>
      </c>
      <c r="C4144" s="90">
        <f t="shared" si="192"/>
        <v>356.29311583088185</v>
      </c>
      <c r="D4144" s="90">
        <f t="shared" si="193"/>
        <v>41.093064953171776</v>
      </c>
      <c r="E4144" s="90">
        <f t="shared" si="194"/>
        <v>315.20005087771005</v>
      </c>
      <c r="F4144" s="50">
        <f>'貼り付けシート（日射量等）'!G4141/3.6*10^3</f>
        <v>41.666666666666664</v>
      </c>
      <c r="G4144" s="50">
        <f>'貼り付けシート（日射量等）'!H4141/3.6*10^3</f>
        <v>324.99999999999994</v>
      </c>
      <c r="H4144" s="91">
        <f>RADIANS('貼り付けシート（日射量等）'!I4141)</f>
        <v>1.2479104151759457</v>
      </c>
      <c r="I4144" s="91">
        <f>IF('貼り付けシート（日射量等）'!J4141&lt;0,RADIANS(360+('貼り付けシート（日射量等）'!J4141)),RADIANS('貼り付けシート（日射量等）'!J4141))</f>
        <v>5.7805304826052195</v>
      </c>
    </row>
    <row r="4145" spans="1:9">
      <c r="A4145" s="20">
        <v>41812</v>
      </c>
      <c r="B4145" s="35" t="s">
        <v>371</v>
      </c>
      <c r="C4145" s="90">
        <f t="shared" si="192"/>
        <v>471.1606924301451</v>
      </c>
      <c r="D4145" s="90">
        <f t="shared" si="193"/>
        <v>96.692255917310021</v>
      </c>
      <c r="E4145" s="90">
        <f t="shared" si="194"/>
        <v>374.46843651283507</v>
      </c>
      <c r="F4145" s="50">
        <f>'貼り付けシート（日射量等）'!G4142/3.6*10^3</f>
        <v>97.222222222222214</v>
      </c>
      <c r="G4145" s="50">
        <f>'貼り付けシート（日射量等）'!H4142/3.6*10^3</f>
        <v>386.11111111111109</v>
      </c>
      <c r="H4145" s="91">
        <f>RADIANS('貼り付けシート（日射量等）'!I4142)</f>
        <v>1.2688543661998777</v>
      </c>
      <c r="I4145" s="91">
        <f>IF('貼り付けシート（日射量等）'!J4142&lt;0,RADIANS(360+('貼り付けシート（日射量等）'!J4142)),RADIANS('貼り付けシート（日射量等）'!J4142))</f>
        <v>0.29321531433504738</v>
      </c>
    </row>
    <row r="4146" spans="1:9">
      <c r="A4146" s="20">
        <v>41812</v>
      </c>
      <c r="B4146" s="35" t="s">
        <v>372</v>
      </c>
      <c r="C4146" s="90">
        <f t="shared" si="192"/>
        <v>343.70453223488408</v>
      </c>
      <c r="D4146" s="90">
        <f t="shared" si="193"/>
        <v>41.97456900152055</v>
      </c>
      <c r="E4146" s="90">
        <f t="shared" si="194"/>
        <v>301.72996323336355</v>
      </c>
      <c r="F4146" s="50">
        <f>'貼り付けシート（日射量等）'!G4143/3.6*10^3</f>
        <v>44.444444444444443</v>
      </c>
      <c r="G4146" s="50">
        <f>'貼り付けシート（日射量等）'!H4143/3.6*10^3</f>
        <v>311.11111111111114</v>
      </c>
      <c r="H4146" s="91">
        <f>RADIANS('貼り付けシート（日射量等）'!I4143)</f>
        <v>1.1536626355682518</v>
      </c>
      <c r="I4146" s="91">
        <f>IF('貼り付けシート（日射量等）'!J4143&lt;0,RADIANS(360+('貼り付けシート（日射量等）'!J4143)),RADIANS('貼り付けシート（日射量等）'!J4143))</f>
        <v>0.90757121103705141</v>
      </c>
    </row>
    <row r="4147" spans="1:9">
      <c r="A4147" s="20">
        <v>41812</v>
      </c>
      <c r="B4147" s="35" t="s">
        <v>373</v>
      </c>
      <c r="C4147" s="90">
        <f t="shared" si="192"/>
        <v>391.74164498754635</v>
      </c>
      <c r="D4147" s="90">
        <f t="shared" si="193"/>
        <v>79.235611638705592</v>
      </c>
      <c r="E4147" s="90">
        <f t="shared" si="194"/>
        <v>312.50603334884073</v>
      </c>
      <c r="F4147" s="50">
        <f>'貼り付けシート（日射量等）'!G4144/3.6*10^3</f>
        <v>94.444444444444443</v>
      </c>
      <c r="G4147" s="50">
        <f>'貼り付けシート（日射量等）'!H4144/3.6*10^3</f>
        <v>322.22222222222217</v>
      </c>
      <c r="H4147" s="91">
        <f>RADIANS('貼り付けシート（日射量等）'!I4144)</f>
        <v>0.97563905186483024</v>
      </c>
      <c r="I4147" s="91">
        <f>IF('貼り付けシート（日射量等）'!J4144&lt;0,RADIANS(360+('貼り付けシート（日射量等）'!J4144)),RADIANS('貼り付けシート（日射量等）'!J4144))</f>
        <v>1.2479104151759457</v>
      </c>
    </row>
    <row r="4148" spans="1:9">
      <c r="A4148" s="20">
        <v>41812</v>
      </c>
      <c r="B4148" s="35" t="s">
        <v>374</v>
      </c>
      <c r="C4148" s="90">
        <f t="shared" si="192"/>
        <v>486.16361083752065</v>
      </c>
      <c r="D4148" s="90">
        <f t="shared" si="193"/>
        <v>224.84391053719682</v>
      </c>
      <c r="E4148" s="90">
        <f t="shared" si="194"/>
        <v>261.3197003003238</v>
      </c>
      <c r="F4148" s="50">
        <f>'貼り付けシート（日射量等）'!G4145/3.6*10^3</f>
        <v>327.77777777777777</v>
      </c>
      <c r="G4148" s="50">
        <f>'貼り付けシート（日射量等）'!H4145/3.6*10^3</f>
        <v>269.44444444444446</v>
      </c>
      <c r="H4148" s="91">
        <f>RADIANS('貼り付けシート（日射量等）'!I4145)</f>
        <v>0.78016217564146539</v>
      </c>
      <c r="I4148" s="91">
        <f>IF('貼り付けシート（日射量等）'!J4145&lt;0,RADIANS(360+('貼り付けシート（日射量等）'!J4145)),RADIANS('貼り付けシート（日射量等）'!J4145))</f>
        <v>1.4678219009272311</v>
      </c>
    </row>
    <row r="4149" spans="1:9">
      <c r="A4149" s="20">
        <v>41812</v>
      </c>
      <c r="B4149" s="35" t="s">
        <v>375</v>
      </c>
      <c r="C4149" s="90">
        <f t="shared" si="192"/>
        <v>306.81787527547476</v>
      </c>
      <c r="D4149" s="90">
        <f t="shared" si="193"/>
        <v>107.46057813914527</v>
      </c>
      <c r="E4149" s="90">
        <f t="shared" si="194"/>
        <v>199.35729713632946</v>
      </c>
      <c r="F4149" s="50">
        <f>'貼り付けシート（日射量等）'!G4146/3.6*10^3</f>
        <v>216.66666666666669</v>
      </c>
      <c r="G4149" s="50">
        <f>'貼り付けシート（日射量等）'!H4146/3.6*10^3</f>
        <v>205.55555555555554</v>
      </c>
      <c r="H4149" s="91">
        <f>RADIANS('貼り付けシート（日射量等）'!I4146)</f>
        <v>0.58119464091411166</v>
      </c>
      <c r="I4149" s="91">
        <f>IF('貼り付けシート（日射量等）'!J4146&lt;0,RADIANS(360+('貼り付けシート（日射量等）'!J4146)),RADIANS('貼り付けシート（日射量等）'!J4146))</f>
        <v>1.6406094968746698</v>
      </c>
    </row>
    <row r="4150" spans="1:9">
      <c r="A4150" s="20">
        <v>41812</v>
      </c>
      <c r="B4150" s="35" t="s">
        <v>376</v>
      </c>
      <c r="C4150" s="90">
        <f t="shared" si="192"/>
        <v>121.41098113197478</v>
      </c>
      <c r="D4150" s="90">
        <f t="shared" si="193"/>
        <v>16.344297506071392</v>
      </c>
      <c r="E4150" s="90">
        <f t="shared" si="194"/>
        <v>105.06668362590338</v>
      </c>
      <c r="F4150" s="50">
        <f>'貼り付けシート（日射量等）'!G4147/3.6*10^3</f>
        <v>58.333333333333329</v>
      </c>
      <c r="G4150" s="50">
        <f>'貼り付けシート（日射量等）'!H4147/3.6*10^3</f>
        <v>108.33333333333334</v>
      </c>
      <c r="H4150" s="91">
        <f>RADIANS('貼り付けシート（日射量等）'!I4147)</f>
        <v>0.38222710618675815</v>
      </c>
      <c r="I4150" s="91">
        <f>IF('貼り付けシート（日射量等）'!J4147&lt;0,RADIANS(360+('貼り付けシート（日射量等）'!J4147)),RADIANS('貼り付けシート（日射量等）'!J4147))</f>
        <v>1.7941984710501708</v>
      </c>
    </row>
    <row r="4151" spans="1:9">
      <c r="A4151" s="20">
        <v>41812</v>
      </c>
      <c r="B4151" s="35" t="s">
        <v>377</v>
      </c>
      <c r="C4151" s="90">
        <f t="shared" si="192"/>
        <v>59.505755590704553</v>
      </c>
      <c r="D4151" s="90">
        <f t="shared" si="193"/>
        <v>5.6254050133182112</v>
      </c>
      <c r="E4151" s="90">
        <f t="shared" si="194"/>
        <v>53.880350577386345</v>
      </c>
      <c r="F4151" s="50">
        <f>'貼り付けシート（日射量等）'!G4148/3.6*10^3</f>
        <v>99.999999999999986</v>
      </c>
      <c r="G4151" s="50">
        <f>'貼り付けシート（日射量等）'!H4148/3.6*10^3</f>
        <v>55.555555555555557</v>
      </c>
      <c r="H4151" s="91">
        <f>RADIANS('貼り付けシート（日射量等）'!I4148)</f>
        <v>0.19198621771937624</v>
      </c>
      <c r="I4151" s="91">
        <f>IF('貼り付けシート（日射量等）'!J4148&lt;0,RADIANS(360+('貼り付けシート（日射量等）'!J4148)),RADIANS('貼り付けシート（日射量等）'!J4148))</f>
        <v>1.9460421159736774</v>
      </c>
    </row>
    <row r="4152" spans="1:9">
      <c r="A4152" s="20">
        <v>41812</v>
      </c>
      <c r="B4152" s="35" t="s">
        <v>378</v>
      </c>
      <c r="C4152" s="90">
        <f t="shared" si="192"/>
        <v>5.3880350577386347</v>
      </c>
      <c r="D4152" s="90">
        <f t="shared" si="193"/>
        <v>-0.90623724875824441</v>
      </c>
      <c r="E4152" s="90">
        <f t="shared" si="194"/>
        <v>5.3880350577386347</v>
      </c>
      <c r="F4152" s="50">
        <f>'貼り付けシート（日射量等）'!G4149/3.6*10^3</f>
        <v>5.5555555555555554</v>
      </c>
      <c r="G4152" s="50">
        <f>'貼り付けシート（日射量等）'!H4149/3.6*10^3</f>
        <v>5.5555555555555554</v>
      </c>
      <c r="H4152" s="91">
        <f>RADIANS('貼り付けシート（日射量等）'!I4149)</f>
        <v>1.2217304763960306E-2</v>
      </c>
      <c r="I4152" s="91">
        <f>IF('貼り付けシート（日射量等）'!J4149&lt;0,RADIANS(360+('貼り付けシート（日射量等）'!J4149)),RADIANS('貼り付けシート（日射量等）'!J4149))</f>
        <v>2.1066124071571557</v>
      </c>
    </row>
    <row r="4153" spans="1:9">
      <c r="A4153" s="20">
        <v>41812</v>
      </c>
      <c r="B4153" s="35" t="s">
        <v>379</v>
      </c>
      <c r="C4153" s="90">
        <f t="shared" si="192"/>
        <v>0</v>
      </c>
      <c r="D4153" s="90">
        <f t="shared" si="193"/>
        <v>0</v>
      </c>
      <c r="E4153" s="90">
        <f t="shared" si="194"/>
        <v>0</v>
      </c>
      <c r="F4153" s="50">
        <f>'貼り付けシート（日射量等）'!G4150/3.6*10^3</f>
        <v>0</v>
      </c>
      <c r="G4153" s="50">
        <f>'貼り付けシート（日射量等）'!H4150/3.6*10^3</f>
        <v>0</v>
      </c>
      <c r="H4153" s="91">
        <f>RADIANS('貼り付けシート（日射量等）'!I4150)</f>
        <v>0</v>
      </c>
      <c r="I4153" s="91">
        <f>IF('貼り付けシート（日射量等）'!J4150&lt;0,RADIANS(360+('貼り付けシート（日射量等）'!J4150)),RADIANS('貼り付けシート（日射量等）'!J4150))</f>
        <v>0</v>
      </c>
    </row>
    <row r="4154" spans="1:9">
      <c r="A4154" s="20">
        <v>41812</v>
      </c>
      <c r="B4154" s="35" t="s">
        <v>380</v>
      </c>
      <c r="C4154" s="90">
        <f t="shared" si="192"/>
        <v>0</v>
      </c>
      <c r="D4154" s="90">
        <f t="shared" si="193"/>
        <v>0</v>
      </c>
      <c r="E4154" s="90">
        <f t="shared" si="194"/>
        <v>0</v>
      </c>
      <c r="F4154" s="50">
        <f>'貼り付けシート（日射量等）'!G4151/3.6*10^3</f>
        <v>0</v>
      </c>
      <c r="G4154" s="50">
        <f>'貼り付けシート（日射量等）'!H4151/3.6*10^3</f>
        <v>0</v>
      </c>
      <c r="H4154" s="91">
        <f>RADIANS('貼り付けシート（日射量等）'!I4151)</f>
        <v>0</v>
      </c>
      <c r="I4154" s="91">
        <f>IF('貼り付けシート（日射量等）'!J4151&lt;0,RADIANS(360+('貼り付けシート（日射量等）'!J4151)),RADIANS('貼り付けシート（日射量等）'!J4151))</f>
        <v>0</v>
      </c>
    </row>
    <row r="4155" spans="1:9">
      <c r="A4155" s="20">
        <v>41812</v>
      </c>
      <c r="B4155" s="35" t="s">
        <v>381</v>
      </c>
      <c r="C4155" s="90">
        <f t="shared" si="192"/>
        <v>0</v>
      </c>
      <c r="D4155" s="90">
        <f t="shared" si="193"/>
        <v>0</v>
      </c>
      <c r="E4155" s="90">
        <f t="shared" si="194"/>
        <v>0</v>
      </c>
      <c r="F4155" s="50">
        <f>'貼り付けシート（日射量等）'!G4152/3.6*10^3</f>
        <v>0</v>
      </c>
      <c r="G4155" s="50">
        <f>'貼り付けシート（日射量等）'!H4152/3.6*10^3</f>
        <v>0</v>
      </c>
      <c r="H4155" s="91">
        <f>RADIANS('貼り付けシート（日射量等）'!I4152)</f>
        <v>0</v>
      </c>
      <c r="I4155" s="91">
        <f>IF('貼り付けシート（日射量等）'!J4152&lt;0,RADIANS(360+('貼り付けシート（日射量等）'!J4152)),RADIANS('貼り付けシート（日射量等）'!J4152))</f>
        <v>0</v>
      </c>
    </row>
    <row r="4156" spans="1:9">
      <c r="A4156" s="20">
        <v>41812</v>
      </c>
      <c r="B4156" s="35" t="s">
        <v>382</v>
      </c>
      <c r="C4156" s="90">
        <f t="shared" si="192"/>
        <v>0</v>
      </c>
      <c r="D4156" s="90">
        <f t="shared" si="193"/>
        <v>0</v>
      </c>
      <c r="E4156" s="90">
        <f t="shared" si="194"/>
        <v>0</v>
      </c>
      <c r="F4156" s="50">
        <f>'貼り付けシート（日射量等）'!G4153/3.6*10^3</f>
        <v>0</v>
      </c>
      <c r="G4156" s="50">
        <f>'貼り付けシート（日射量等）'!H4153/3.6*10^3</f>
        <v>0</v>
      </c>
      <c r="H4156" s="91">
        <f>RADIANS('貼り付けシート（日射量等）'!I4153)</f>
        <v>0</v>
      </c>
      <c r="I4156" s="91">
        <f>IF('貼り付けシート（日射量等）'!J4153&lt;0,RADIANS(360+('貼り付けシート（日射量等）'!J4153)),RADIANS('貼り付けシート（日射量等）'!J4153))</f>
        <v>0</v>
      </c>
    </row>
    <row r="4157" spans="1:9">
      <c r="A4157" s="20">
        <v>41812</v>
      </c>
      <c r="B4157" s="35" t="s">
        <v>383</v>
      </c>
      <c r="C4157" s="90">
        <f t="shared" si="192"/>
        <v>0</v>
      </c>
      <c r="D4157" s="90">
        <f t="shared" si="193"/>
        <v>0</v>
      </c>
      <c r="E4157" s="90">
        <f t="shared" si="194"/>
        <v>0</v>
      </c>
      <c r="F4157" s="50">
        <f>'貼り付けシート（日射量等）'!G4154/3.6*10^3</f>
        <v>0</v>
      </c>
      <c r="G4157" s="50">
        <f>'貼り付けシート（日射量等）'!H4154/3.6*10^3</f>
        <v>0</v>
      </c>
      <c r="H4157" s="91">
        <f>RADIANS('貼り付けシート（日射量等）'!I4154)</f>
        <v>0</v>
      </c>
      <c r="I4157" s="91">
        <f>IF('貼り付けシート（日射量等）'!J4154&lt;0,RADIANS(360+('貼り付けシート（日射量等）'!J4154)),RADIANS('貼り付けシート（日射量等）'!J4154))</f>
        <v>0</v>
      </c>
    </row>
    <row r="4158" spans="1:9">
      <c r="A4158" s="20">
        <v>41813</v>
      </c>
      <c r="B4158" s="35" t="s">
        <v>360</v>
      </c>
      <c r="C4158" s="90">
        <f t="shared" si="192"/>
        <v>0</v>
      </c>
      <c r="D4158" s="90">
        <f t="shared" si="193"/>
        <v>0</v>
      </c>
      <c r="E4158" s="90">
        <f t="shared" si="194"/>
        <v>0</v>
      </c>
      <c r="F4158" s="50">
        <f>'貼り付けシート（日射量等）'!G4155/3.6*10^3</f>
        <v>0</v>
      </c>
      <c r="G4158" s="50">
        <f>'貼り付けシート（日射量等）'!H4155/3.6*10^3</f>
        <v>0</v>
      </c>
      <c r="H4158" s="91">
        <f>RADIANS('貼り付けシート（日射量等）'!I4155)</f>
        <v>0</v>
      </c>
      <c r="I4158" s="91">
        <f>IF('貼り付けシート（日射量等）'!J4155&lt;0,RADIANS(360+('貼り付けシート（日射量等）'!J4155)),RADIANS('貼り付けシート（日射量等）'!J4155))</f>
        <v>0</v>
      </c>
    </row>
    <row r="4159" spans="1:9">
      <c r="A4159" s="20">
        <v>41813</v>
      </c>
      <c r="B4159" s="35" t="s">
        <v>361</v>
      </c>
      <c r="C4159" s="90">
        <f t="shared" si="192"/>
        <v>0</v>
      </c>
      <c r="D4159" s="90">
        <f t="shared" si="193"/>
        <v>0</v>
      </c>
      <c r="E4159" s="90">
        <f t="shared" si="194"/>
        <v>0</v>
      </c>
      <c r="F4159" s="50">
        <f>'貼り付けシート（日射量等）'!G4156/3.6*10^3</f>
        <v>0</v>
      </c>
      <c r="G4159" s="50">
        <f>'貼り付けシート（日射量等）'!H4156/3.6*10^3</f>
        <v>0</v>
      </c>
      <c r="H4159" s="91">
        <f>RADIANS('貼り付けシート（日射量等）'!I4156)</f>
        <v>0</v>
      </c>
      <c r="I4159" s="91">
        <f>IF('貼り付けシート（日射量等）'!J4156&lt;0,RADIANS(360+('貼り付けシート（日射量等）'!J4156)),RADIANS('貼り付けシート（日射量等）'!J4156))</f>
        <v>0</v>
      </c>
    </row>
    <row r="4160" spans="1:9">
      <c r="A4160" s="20">
        <v>41813</v>
      </c>
      <c r="B4160" s="35" t="s">
        <v>362</v>
      </c>
      <c r="C4160" s="90">
        <f t="shared" si="192"/>
        <v>0</v>
      </c>
      <c r="D4160" s="90">
        <f t="shared" si="193"/>
        <v>0</v>
      </c>
      <c r="E4160" s="90">
        <f t="shared" si="194"/>
        <v>0</v>
      </c>
      <c r="F4160" s="50">
        <f>'貼り付けシート（日射量等）'!G4157/3.6*10^3</f>
        <v>0</v>
      </c>
      <c r="G4160" s="50">
        <f>'貼り付けシート（日射量等）'!H4157/3.6*10^3</f>
        <v>0</v>
      </c>
      <c r="H4160" s="91">
        <f>RADIANS('貼り付けシート（日射量等）'!I4157)</f>
        <v>0</v>
      </c>
      <c r="I4160" s="91">
        <f>IF('貼り付けシート（日射量等）'!J4157&lt;0,RADIANS(360+('貼り付けシート（日射量等）'!J4157)),RADIANS('貼り付けシート（日射量等）'!J4157))</f>
        <v>0</v>
      </c>
    </row>
    <row r="4161" spans="1:9">
      <c r="A4161" s="20">
        <v>41813</v>
      </c>
      <c r="B4161" s="35" t="s">
        <v>363</v>
      </c>
      <c r="C4161" s="90">
        <f t="shared" si="192"/>
        <v>2.6940175288693173</v>
      </c>
      <c r="D4161" s="90">
        <f t="shared" si="193"/>
        <v>0</v>
      </c>
      <c r="E4161" s="90">
        <f t="shared" si="194"/>
        <v>2.6940175288693173</v>
      </c>
      <c r="F4161" s="50">
        <f>'貼り付けシート（日射量等）'!G4158/3.6*10^3</f>
        <v>0</v>
      </c>
      <c r="G4161" s="50">
        <f>'貼り付けシート（日射量等）'!H4158/3.6*10^3</f>
        <v>2.7777777777777777</v>
      </c>
      <c r="H4161" s="91">
        <f>RADIANS('貼り付けシート（日射量等）'!I4158)</f>
        <v>0</v>
      </c>
      <c r="I4161" s="91">
        <f>IF('貼り付けシート（日射量等）'!J4158&lt;0,RADIANS(360+('貼り付けシート（日射量等）'!J4158)),RADIANS('貼り付けシート（日射量等）'!J4158))</f>
        <v>0</v>
      </c>
    </row>
    <row r="4162" spans="1:9">
      <c r="A4162" s="20">
        <v>41813</v>
      </c>
      <c r="B4162" s="35" t="s">
        <v>364</v>
      </c>
      <c r="C4162" s="90">
        <f t="shared" si="192"/>
        <v>37.716245404170444</v>
      </c>
      <c r="D4162" s="90">
        <f t="shared" si="193"/>
        <v>-0.7753732599100307</v>
      </c>
      <c r="E4162" s="90">
        <f t="shared" si="194"/>
        <v>37.716245404170444</v>
      </c>
      <c r="F4162" s="50">
        <f>'貼り付けシート（日射量等）'!G4159/3.6*10^3</f>
        <v>111.11111111111111</v>
      </c>
      <c r="G4162" s="50">
        <f>'貼り付けシート（日射量等）'!H4159/3.6*10^3</f>
        <v>38.888888888888893</v>
      </c>
      <c r="H4162" s="91">
        <f>RADIANS('貼り付けシート（日射量等）'!I4159)</f>
        <v>0.13962634015954636</v>
      </c>
      <c r="I4162" s="91">
        <f>IF('貼り付けシート（日射量等）'!J4159&lt;0,RADIANS(360+('貼り付けシート（日射量等）'!J4159)),RADIANS('貼り付けシート（日射量等）'!J4159))</f>
        <v>4.2935099599060509</v>
      </c>
    </row>
    <row r="4163" spans="1:9">
      <c r="A4163" s="20">
        <v>41813</v>
      </c>
      <c r="B4163" s="35" t="s">
        <v>365</v>
      </c>
      <c r="C4163" s="90">
        <f t="shared" si="192"/>
        <v>193.51191935275551</v>
      </c>
      <c r="D4163" s="90">
        <f t="shared" si="193"/>
        <v>112.69139348667602</v>
      </c>
      <c r="E4163" s="90">
        <f t="shared" si="194"/>
        <v>80.820525866079507</v>
      </c>
      <c r="F4163" s="50">
        <f>'貼り付けシート（日射量等）'!G4160/3.6*10^3</f>
        <v>522.22222222222217</v>
      </c>
      <c r="G4163" s="50">
        <f>'貼り付けシート（日射量等）'!H4160/3.6*10^3</f>
        <v>83.333333333333329</v>
      </c>
      <c r="H4163" s="91">
        <f>RADIANS('貼り付けシート（日射量等）'!I4160)</f>
        <v>0.32637657012293964</v>
      </c>
      <c r="I4163" s="91">
        <f>IF('貼り付けシート（日射量等）'!J4160&lt;0,RADIANS(360+('貼り付けシート（日射量等）'!J4160)),RADIANS('貼り付けシート（日射量等）'!J4160))</f>
        <v>4.445353604829557</v>
      </c>
    </row>
    <row r="4164" spans="1:9">
      <c r="A4164" s="20">
        <v>41813</v>
      </c>
      <c r="B4164" s="35" t="s">
        <v>366</v>
      </c>
      <c r="C4164" s="90">
        <f t="shared" si="192"/>
        <v>398.22959501946718</v>
      </c>
      <c r="D4164" s="90">
        <f t="shared" si="193"/>
        <v>306.63299903791039</v>
      </c>
      <c r="E4164" s="90">
        <f t="shared" si="194"/>
        <v>91.596595981556789</v>
      </c>
      <c r="F4164" s="50">
        <f>'貼り付けシート（日射量等）'!G4161/3.6*10^3</f>
        <v>702.77777777777771</v>
      </c>
      <c r="G4164" s="50">
        <f>'貼り付けシート（日射量等）'!H4161/3.6*10^3</f>
        <v>94.444444444444443</v>
      </c>
      <c r="H4164" s="91">
        <f>RADIANS('貼り付けシート（日射量等）'!I4161)</f>
        <v>0.52359877559829882</v>
      </c>
      <c r="I4164" s="91">
        <f>IF('貼り付けシート（日射量等）'!J4161&lt;0,RADIANS(360+('貼り付けシート（日射量等）'!J4161)),RADIANS('貼り付けシート（日射量等）'!J4161))</f>
        <v>4.5989425790050582</v>
      </c>
    </row>
    <row r="4165" spans="1:9">
      <c r="A4165" s="20">
        <v>41813</v>
      </c>
      <c r="B4165" s="35" t="s">
        <v>367</v>
      </c>
      <c r="C4165" s="90">
        <f t="shared" si="192"/>
        <v>593.48537793099592</v>
      </c>
      <c r="D4165" s="90">
        <f t="shared" si="193"/>
        <v>474.94860666074595</v>
      </c>
      <c r="E4165" s="90">
        <f t="shared" si="194"/>
        <v>118.53677127024996</v>
      </c>
      <c r="F4165" s="50">
        <f>'貼り付けシート（日射量等）'!G4162/3.6*10^3</f>
        <v>747.22222222222229</v>
      </c>
      <c r="G4165" s="50">
        <f>'貼り付けシート（日射量等）'!H4162/3.6*10^3</f>
        <v>122.22222222222221</v>
      </c>
      <c r="H4165" s="91">
        <f>RADIANS('貼り付けシート（日射量等）'!I4162)</f>
        <v>0.72431163957764677</v>
      </c>
      <c r="I4165" s="91">
        <f>IF('貼り付けシート（日射量等）'!J4162&lt;0,RADIANS(360+('貼り付けシート（日射量等）'!J4162)),RADIANS('貼り付けシート（日射量等）'!J4162))</f>
        <v>4.7630035286925247</v>
      </c>
    </row>
    <row r="4166" spans="1:9">
      <c r="A4166" s="20">
        <v>41813</v>
      </c>
      <c r="B4166" s="35" t="s">
        <v>368</v>
      </c>
      <c r="C4166" s="90">
        <f t="shared" si="192"/>
        <v>755.85078154253199</v>
      </c>
      <c r="D4166" s="90">
        <f t="shared" si="193"/>
        <v>615.76187004132748</v>
      </c>
      <c r="E4166" s="90">
        <f t="shared" si="194"/>
        <v>140.08891150120451</v>
      </c>
      <c r="F4166" s="50">
        <f>'貼り付けシート（日射量等）'!G4163/3.6*10^3</f>
        <v>769.44444444444434</v>
      </c>
      <c r="G4166" s="50">
        <f>'貼り付けシート（日射量等）'!H4163/3.6*10^3</f>
        <v>144.44444444444446</v>
      </c>
      <c r="H4166" s="91">
        <f>RADIANS('貼り付けシート（日射量等）'!I4163)</f>
        <v>0.92153384505300595</v>
      </c>
      <c r="I4166" s="91">
        <f>IF('貼り付けシート（日射量等）'!J4163&lt;0,RADIANS(360+('貼り付けシート（日射量等）'!J4163)),RADIANS('貼り付けシート（日射量等）'!J4163))</f>
        <v>4.9654617219238677</v>
      </c>
    </row>
    <row r="4167" spans="1:9">
      <c r="A4167" s="20">
        <v>41813</v>
      </c>
      <c r="B4167" s="35" t="s">
        <v>369</v>
      </c>
      <c r="C4167" s="90">
        <f t="shared" ref="C4167:C4230" si="195">IF(D4167&lt;0,E4167,D4167+E4167)</f>
        <v>874.4788132159664</v>
      </c>
      <c r="D4167" s="90">
        <f t="shared" ref="D4167:D4230" si="196">F4167*(SIN(H4167)*COS($O$5)+COS(H4167)*SIN($O$5)*COS($O$4-I4167))</f>
        <v>712.83776148380741</v>
      </c>
      <c r="E4167" s="90">
        <f t="shared" ref="E4167:E4230" si="197">G4167*(1+COS($O$5))/2</f>
        <v>161.64105173215901</v>
      </c>
      <c r="F4167" s="50">
        <f>'貼り付けシート（日射量等）'!G4164/3.6*10^3</f>
        <v>775</v>
      </c>
      <c r="G4167" s="50">
        <f>'貼り付けシート（日射量等）'!H4164/3.6*10^3</f>
        <v>166.66666666666666</v>
      </c>
      <c r="H4167" s="91">
        <f>RADIANS('貼り付けシート（日射量等）'!I4164)</f>
        <v>1.1065387457644049</v>
      </c>
      <c r="I4167" s="91">
        <f>IF('貼り付けシート（日射量等）'!J4164&lt;0,RADIANS(360+('貼り付けシート（日射量等）'!J4164)),RADIANS('貼り付けシート（日射量等）'!J4164))</f>
        <v>5.2586770362589155</v>
      </c>
    </row>
    <row r="4168" spans="1:9">
      <c r="A4168" s="20">
        <v>41813</v>
      </c>
      <c r="B4168" s="35" t="s">
        <v>370</v>
      </c>
      <c r="C4168" s="90">
        <f t="shared" si="195"/>
        <v>942.09013512976594</v>
      </c>
      <c r="D4168" s="90">
        <f t="shared" si="196"/>
        <v>766.97899575326039</v>
      </c>
      <c r="E4168" s="90">
        <f t="shared" si="197"/>
        <v>175.11113937650561</v>
      </c>
      <c r="F4168" s="50">
        <f>'貼り付けシート（日射量等）'!G4165/3.6*10^3</f>
        <v>777.77777777777771</v>
      </c>
      <c r="G4168" s="50">
        <f>'貼り付けシート（日射量等）'!H4165/3.6*10^3</f>
        <v>180.55555555555554</v>
      </c>
      <c r="H4168" s="91">
        <f>RADIANS('貼り付けシート（日射量等）'!I4165)</f>
        <v>1.2461650859239515</v>
      </c>
      <c r="I4168" s="91">
        <f>IF('貼り付けシート（日射量等）'!J4165&lt;0,RADIANS(360+('貼り付けシート（日射量等）'!J4165)),RADIANS('貼り付けシート（日射量等）'!J4165))</f>
        <v>5.7787851533532253</v>
      </c>
    </row>
    <row r="4169" spans="1:9">
      <c r="A4169" s="20">
        <v>41813</v>
      </c>
      <c r="B4169" s="35" t="s">
        <v>371</v>
      </c>
      <c r="C4169" s="90">
        <f t="shared" si="195"/>
        <v>951.45175500086179</v>
      </c>
      <c r="D4169" s="90">
        <f t="shared" si="196"/>
        <v>776.34061562435625</v>
      </c>
      <c r="E4169" s="90">
        <f t="shared" si="197"/>
        <v>175.11113937650561</v>
      </c>
      <c r="F4169" s="50">
        <f>'貼り付けシート（日射量等）'!G4166/3.6*10^3</f>
        <v>780.55555555555554</v>
      </c>
      <c r="G4169" s="50">
        <f>'貼り付けシート（日射量等）'!H4166/3.6*10^3</f>
        <v>180.55555555555554</v>
      </c>
      <c r="H4169" s="91">
        <f>RADIANS('貼り付けシート（日射量等）'!I4166)</f>
        <v>1.2688543661998777</v>
      </c>
      <c r="I4169" s="91">
        <f>IF('貼り付けシート（日射量等）'!J4166&lt;0,RADIANS(360+('貼り付けシート（日射量等）'!J4166)),RADIANS('貼り付けシート（日射量等）'!J4166))</f>
        <v>0.291469985083053</v>
      </c>
    </row>
    <row r="4170" spans="1:9">
      <c r="A4170" s="20">
        <v>41813</v>
      </c>
      <c r="B4170" s="35" t="s">
        <v>372</v>
      </c>
      <c r="C4170" s="90">
        <f t="shared" si="195"/>
        <v>901.59201299532185</v>
      </c>
      <c r="D4170" s="90">
        <f t="shared" si="196"/>
        <v>739.95096126316287</v>
      </c>
      <c r="E4170" s="90">
        <f t="shared" si="197"/>
        <v>161.64105173215901</v>
      </c>
      <c r="F4170" s="50">
        <f>'貼り付けシート（日射量等）'!G4167/3.6*10^3</f>
        <v>783.33333333333326</v>
      </c>
      <c r="G4170" s="50">
        <f>'貼り付けシート（日射量等）'!H4167/3.6*10^3</f>
        <v>166.66666666666666</v>
      </c>
      <c r="H4170" s="91">
        <f>RADIANS('貼り付けシート（日射量等）'!I4167)</f>
        <v>1.1536626355682518</v>
      </c>
      <c r="I4170" s="91">
        <f>IF('貼り付けシート（日射量等）'!J4167&lt;0,RADIANS(360+('貼り付けシート（日射量等）'!J4167)),RADIANS('貼り付けシート（日射量等）'!J4167))</f>
        <v>0.90582588178505696</v>
      </c>
    </row>
    <row r="4171" spans="1:9">
      <c r="A4171" s="20">
        <v>41813</v>
      </c>
      <c r="B4171" s="35" t="s">
        <v>373</v>
      </c>
      <c r="C4171" s="90">
        <f t="shared" si="195"/>
        <v>796.87093482610385</v>
      </c>
      <c r="D4171" s="90">
        <f t="shared" si="196"/>
        <v>648.69997073829131</v>
      </c>
      <c r="E4171" s="90">
        <f t="shared" si="197"/>
        <v>148.17096408781248</v>
      </c>
      <c r="F4171" s="50">
        <f>'貼り付けシート（日射量等）'!G4168/3.6*10^3</f>
        <v>772.22222222222217</v>
      </c>
      <c r="G4171" s="50">
        <f>'貼り付けシート（日射量等）'!H4168/3.6*10^3</f>
        <v>152.7777777777778</v>
      </c>
      <c r="H4171" s="91">
        <f>RADIANS('貼り付けシート（日射量等）'!I4168)</f>
        <v>0.97738438111682457</v>
      </c>
      <c r="I4171" s="91">
        <f>IF('貼り付けシート（日射量等）'!J4168&lt;0,RADIANS(360+('貼り付けシート（日射量等）'!J4168)),RADIANS('貼り付けシート（日射量等）'!J4168))</f>
        <v>1.2461650859239515</v>
      </c>
    </row>
    <row r="4172" spans="1:9">
      <c r="A4172" s="20">
        <v>41813</v>
      </c>
      <c r="B4172" s="35" t="s">
        <v>374</v>
      </c>
      <c r="C4172" s="90">
        <f t="shared" si="195"/>
        <v>643.05647320244839</v>
      </c>
      <c r="D4172" s="90">
        <f t="shared" si="196"/>
        <v>519.13166687445982</v>
      </c>
      <c r="E4172" s="90">
        <f t="shared" si="197"/>
        <v>123.92480632798859</v>
      </c>
      <c r="F4172" s="50">
        <f>'貼り付けシート（日射量等）'!G4169/3.6*10^3</f>
        <v>755.55555555555554</v>
      </c>
      <c r="G4172" s="50">
        <f>'貼り付けシート（日射量等）'!H4169/3.6*10^3</f>
        <v>127.77777777777777</v>
      </c>
      <c r="H4172" s="91">
        <f>RADIANS('貼り付けシート（日射量等）'!I4169)</f>
        <v>0.78190750489345962</v>
      </c>
      <c r="I4172" s="91">
        <f>IF('貼り付けシート（日射量等）'!J4169&lt;0,RADIANS(360+('貼り付けシート（日射量等）'!J4169)),RADIANS('貼り付けシート（日射量等）'!J4169))</f>
        <v>1.4678219009272311</v>
      </c>
    </row>
    <row r="4173" spans="1:9">
      <c r="A4173" s="20">
        <v>41813</v>
      </c>
      <c r="B4173" s="35" t="s">
        <v>375</v>
      </c>
      <c r="C4173" s="90">
        <f t="shared" si="195"/>
        <v>455.4818897377686</v>
      </c>
      <c r="D4173" s="90">
        <f t="shared" si="196"/>
        <v>355.80324116960389</v>
      </c>
      <c r="E4173" s="90">
        <f t="shared" si="197"/>
        <v>99.678648568164732</v>
      </c>
      <c r="F4173" s="50">
        <f>'貼り付けシート（日射量等）'!G4170/3.6*10^3</f>
        <v>716.66666666666663</v>
      </c>
      <c r="G4173" s="50">
        <f>'貼り付けシート（日射量等）'!H4170/3.6*10^3</f>
        <v>102.77777777777777</v>
      </c>
      <c r="H4173" s="91">
        <f>RADIANS('貼り付けシート（日射量等）'!I4170)</f>
        <v>0.58119464091411166</v>
      </c>
      <c r="I4173" s="91">
        <f>IF('貼り付けシート（日射量等）'!J4170&lt;0,RADIANS(360+('貼り付けシート（日射量等）'!J4170)),RADIANS('貼り付けシート（日射量等）'!J4170))</f>
        <v>1.6388641676226756</v>
      </c>
    </row>
    <row r="4174" spans="1:9">
      <c r="A4174" s="20">
        <v>41813</v>
      </c>
      <c r="B4174" s="35" t="s">
        <v>376</v>
      </c>
      <c r="C4174" s="90">
        <f t="shared" si="195"/>
        <v>246.65441714959655</v>
      </c>
      <c r="D4174" s="90">
        <f t="shared" si="196"/>
        <v>160.44585622577839</v>
      </c>
      <c r="E4174" s="90">
        <f t="shared" si="197"/>
        <v>86.208560923818155</v>
      </c>
      <c r="F4174" s="50">
        <f>'貼り付けシート（日射量等）'!G4171/3.6*10^3</f>
        <v>569.44444444444446</v>
      </c>
      <c r="G4174" s="50">
        <f>'貼り付けシート（日射量等）'!H4171/3.6*10^3</f>
        <v>88.888888888888886</v>
      </c>
      <c r="H4174" s="91">
        <f>RADIANS('貼り付けシート（日射量等）'!I4171)</f>
        <v>0.38397243543875248</v>
      </c>
      <c r="I4174" s="91">
        <f>IF('貼り付けシート（日射量等）'!J4171&lt;0,RADIANS(360+('貼り付けシート（日射量等）'!J4171)),RADIANS('貼り付けシート（日射量等）'!J4171))</f>
        <v>1.7941984710501708</v>
      </c>
    </row>
    <row r="4175" spans="1:9">
      <c r="A4175" s="20">
        <v>41813</v>
      </c>
      <c r="B4175" s="35" t="s">
        <v>377</v>
      </c>
      <c r="C4175" s="90">
        <f t="shared" si="195"/>
        <v>63.293601872163521</v>
      </c>
      <c r="D4175" s="90">
        <f t="shared" si="196"/>
        <v>6.7192337659078643</v>
      </c>
      <c r="E4175" s="90">
        <f t="shared" si="197"/>
        <v>56.574368106255655</v>
      </c>
      <c r="F4175" s="50">
        <f>'貼り付けシート（日射量等）'!G4172/3.6*10^3</f>
        <v>119.44444444444444</v>
      </c>
      <c r="G4175" s="50">
        <f>'貼り付けシート（日射量等）'!H4172/3.6*10^3</f>
        <v>58.333333333333329</v>
      </c>
      <c r="H4175" s="91">
        <f>RADIANS('貼り付けシート（日射量等）'!I4172)</f>
        <v>0.19198621771937624</v>
      </c>
      <c r="I4175" s="91">
        <f>IF('貼り付けシート（日射量等）'!J4172&lt;0,RADIANS(360+('貼り付けシート（日射量等）'!J4172)),RADIANS('貼り付けシート（日射量等）'!J4172))</f>
        <v>1.9460421159736774</v>
      </c>
    </row>
    <row r="4176" spans="1:9">
      <c r="A4176" s="20">
        <v>41813</v>
      </c>
      <c r="B4176" s="35" t="s">
        <v>378</v>
      </c>
      <c r="C4176" s="90">
        <f t="shared" si="195"/>
        <v>8.0820525866079524</v>
      </c>
      <c r="D4176" s="90">
        <f t="shared" si="196"/>
        <v>-4.5169221977237992</v>
      </c>
      <c r="E4176" s="90">
        <f t="shared" si="197"/>
        <v>8.0820525866079524</v>
      </c>
      <c r="F4176" s="50">
        <f>'貼り付けシート（日射量等）'!G4173/3.6*10^3</f>
        <v>27.777777777777779</v>
      </c>
      <c r="G4176" s="50">
        <f>'貼り付けシート（日射量等）'!H4173/3.6*10^3</f>
        <v>8.3333333333333339</v>
      </c>
      <c r="H4176" s="91">
        <f>RADIANS('貼り付けシート（日射量等）'!I4173)</f>
        <v>1.2217304763960306E-2</v>
      </c>
      <c r="I4176" s="91">
        <f>IF('貼り付けシート（日射量等）'!J4173&lt;0,RADIANS(360+('貼り付けシート（日射量等）'!J4173)),RADIANS('貼り付けシート（日射量等）'!J4173))</f>
        <v>2.1048670779051615</v>
      </c>
    </row>
    <row r="4177" spans="1:9">
      <c r="A4177" s="20">
        <v>41813</v>
      </c>
      <c r="B4177" s="35" t="s">
        <v>379</v>
      </c>
      <c r="C4177" s="90">
        <f t="shared" si="195"/>
        <v>0</v>
      </c>
      <c r="D4177" s="90">
        <f t="shared" si="196"/>
        <v>0</v>
      </c>
      <c r="E4177" s="90">
        <f t="shared" si="197"/>
        <v>0</v>
      </c>
      <c r="F4177" s="50">
        <f>'貼り付けシート（日射量等）'!G4174/3.6*10^3</f>
        <v>0</v>
      </c>
      <c r="G4177" s="50">
        <f>'貼り付けシート（日射量等）'!H4174/3.6*10^3</f>
        <v>0</v>
      </c>
      <c r="H4177" s="91">
        <f>RADIANS('貼り付けシート（日射量等）'!I4174)</f>
        <v>0</v>
      </c>
      <c r="I4177" s="91">
        <f>IF('貼り付けシート（日射量等）'!J4174&lt;0,RADIANS(360+('貼り付けシート（日射量等）'!J4174)),RADIANS('貼り付けシート（日射量等）'!J4174))</f>
        <v>0</v>
      </c>
    </row>
    <row r="4178" spans="1:9">
      <c r="A4178" s="20">
        <v>41813</v>
      </c>
      <c r="B4178" s="35" t="s">
        <v>380</v>
      </c>
      <c r="C4178" s="90">
        <f t="shared" si="195"/>
        <v>0</v>
      </c>
      <c r="D4178" s="90">
        <f t="shared" si="196"/>
        <v>0</v>
      </c>
      <c r="E4178" s="90">
        <f t="shared" si="197"/>
        <v>0</v>
      </c>
      <c r="F4178" s="50">
        <f>'貼り付けシート（日射量等）'!G4175/3.6*10^3</f>
        <v>0</v>
      </c>
      <c r="G4178" s="50">
        <f>'貼り付けシート（日射量等）'!H4175/3.6*10^3</f>
        <v>0</v>
      </c>
      <c r="H4178" s="91">
        <f>RADIANS('貼り付けシート（日射量等）'!I4175)</f>
        <v>0</v>
      </c>
      <c r="I4178" s="91">
        <f>IF('貼り付けシート（日射量等）'!J4175&lt;0,RADIANS(360+('貼り付けシート（日射量等）'!J4175)),RADIANS('貼り付けシート（日射量等）'!J4175))</f>
        <v>0</v>
      </c>
    </row>
    <row r="4179" spans="1:9">
      <c r="A4179" s="20">
        <v>41813</v>
      </c>
      <c r="B4179" s="35" t="s">
        <v>381</v>
      </c>
      <c r="C4179" s="90">
        <f t="shared" si="195"/>
        <v>0</v>
      </c>
      <c r="D4179" s="90">
        <f t="shared" si="196"/>
        <v>0</v>
      </c>
      <c r="E4179" s="90">
        <f t="shared" si="197"/>
        <v>0</v>
      </c>
      <c r="F4179" s="50">
        <f>'貼り付けシート（日射量等）'!G4176/3.6*10^3</f>
        <v>0</v>
      </c>
      <c r="G4179" s="50">
        <f>'貼り付けシート（日射量等）'!H4176/3.6*10^3</f>
        <v>0</v>
      </c>
      <c r="H4179" s="91">
        <f>RADIANS('貼り付けシート（日射量等）'!I4176)</f>
        <v>0</v>
      </c>
      <c r="I4179" s="91">
        <f>IF('貼り付けシート（日射量等）'!J4176&lt;0,RADIANS(360+('貼り付けシート（日射量等）'!J4176)),RADIANS('貼り付けシート（日射量等）'!J4176))</f>
        <v>0</v>
      </c>
    </row>
    <row r="4180" spans="1:9">
      <c r="A4180" s="20">
        <v>41813</v>
      </c>
      <c r="B4180" s="35" t="s">
        <v>382</v>
      </c>
      <c r="C4180" s="90">
        <f t="shared" si="195"/>
        <v>0</v>
      </c>
      <c r="D4180" s="90">
        <f t="shared" si="196"/>
        <v>0</v>
      </c>
      <c r="E4180" s="90">
        <f t="shared" si="197"/>
        <v>0</v>
      </c>
      <c r="F4180" s="50">
        <f>'貼り付けシート（日射量等）'!G4177/3.6*10^3</f>
        <v>0</v>
      </c>
      <c r="G4180" s="50">
        <f>'貼り付けシート（日射量等）'!H4177/3.6*10^3</f>
        <v>0</v>
      </c>
      <c r="H4180" s="91">
        <f>RADIANS('貼り付けシート（日射量等）'!I4177)</f>
        <v>0</v>
      </c>
      <c r="I4180" s="91">
        <f>IF('貼り付けシート（日射量等）'!J4177&lt;0,RADIANS(360+('貼り付けシート（日射量等）'!J4177)),RADIANS('貼り付けシート（日射量等）'!J4177))</f>
        <v>0</v>
      </c>
    </row>
    <row r="4181" spans="1:9">
      <c r="A4181" s="20">
        <v>41813</v>
      </c>
      <c r="B4181" s="35" t="s">
        <v>383</v>
      </c>
      <c r="C4181" s="90">
        <f t="shared" si="195"/>
        <v>0</v>
      </c>
      <c r="D4181" s="90">
        <f t="shared" si="196"/>
        <v>0</v>
      </c>
      <c r="E4181" s="90">
        <f t="shared" si="197"/>
        <v>0</v>
      </c>
      <c r="F4181" s="50">
        <f>'貼り付けシート（日射量等）'!G4178/3.6*10^3</f>
        <v>0</v>
      </c>
      <c r="G4181" s="50">
        <f>'貼り付けシート（日射量等）'!H4178/3.6*10^3</f>
        <v>0</v>
      </c>
      <c r="H4181" s="91">
        <f>RADIANS('貼り付けシート（日射量等）'!I4178)</f>
        <v>0</v>
      </c>
      <c r="I4181" s="91">
        <f>IF('貼り付けシート（日射量等）'!J4178&lt;0,RADIANS(360+('貼り付けシート（日射量等）'!J4178)),RADIANS('貼り付けシート（日射量等）'!J4178))</f>
        <v>0</v>
      </c>
    </row>
    <row r="4182" spans="1:9">
      <c r="A4182" s="20">
        <v>41814</v>
      </c>
      <c r="B4182" s="35" t="s">
        <v>360</v>
      </c>
      <c r="C4182" s="90">
        <f t="shared" si="195"/>
        <v>0</v>
      </c>
      <c r="D4182" s="90">
        <f t="shared" si="196"/>
        <v>0</v>
      </c>
      <c r="E4182" s="90">
        <f t="shared" si="197"/>
        <v>0</v>
      </c>
      <c r="F4182" s="50">
        <f>'貼り付けシート（日射量等）'!G4179/3.6*10^3</f>
        <v>0</v>
      </c>
      <c r="G4182" s="50">
        <f>'貼り付けシート（日射量等）'!H4179/3.6*10^3</f>
        <v>0</v>
      </c>
      <c r="H4182" s="91">
        <f>RADIANS('貼り付けシート（日射量等）'!I4179)</f>
        <v>0</v>
      </c>
      <c r="I4182" s="91">
        <f>IF('貼り付けシート（日射量等）'!J4179&lt;0,RADIANS(360+('貼り付けシート（日射量等）'!J4179)),RADIANS('貼り付けシート（日射量等）'!J4179))</f>
        <v>0</v>
      </c>
    </row>
    <row r="4183" spans="1:9">
      <c r="A4183" s="20">
        <v>41814</v>
      </c>
      <c r="B4183" s="35" t="s">
        <v>361</v>
      </c>
      <c r="C4183" s="90">
        <f t="shared" si="195"/>
        <v>0</v>
      </c>
      <c r="D4183" s="90">
        <f t="shared" si="196"/>
        <v>0</v>
      </c>
      <c r="E4183" s="90">
        <f t="shared" si="197"/>
        <v>0</v>
      </c>
      <c r="F4183" s="50">
        <f>'貼り付けシート（日射量等）'!G4180/3.6*10^3</f>
        <v>0</v>
      </c>
      <c r="G4183" s="50">
        <f>'貼り付けシート（日射量等）'!H4180/3.6*10^3</f>
        <v>0</v>
      </c>
      <c r="H4183" s="91">
        <f>RADIANS('貼り付けシート（日射量等）'!I4180)</f>
        <v>0</v>
      </c>
      <c r="I4183" s="91">
        <f>IF('貼り付けシート（日射量等）'!J4180&lt;0,RADIANS(360+('貼り付けシート（日射量等）'!J4180)),RADIANS('貼り付けシート（日射量等）'!J4180))</f>
        <v>0</v>
      </c>
    </row>
    <row r="4184" spans="1:9">
      <c r="A4184" s="20">
        <v>41814</v>
      </c>
      <c r="B4184" s="35" t="s">
        <v>362</v>
      </c>
      <c r="C4184" s="90">
        <f t="shared" si="195"/>
        <v>0</v>
      </c>
      <c r="D4184" s="90">
        <f t="shared" si="196"/>
        <v>0</v>
      </c>
      <c r="E4184" s="90">
        <f t="shared" si="197"/>
        <v>0</v>
      </c>
      <c r="F4184" s="50">
        <f>'貼り付けシート（日射量等）'!G4181/3.6*10^3</f>
        <v>0</v>
      </c>
      <c r="G4184" s="50">
        <f>'貼り付けシート（日射量等）'!H4181/3.6*10^3</f>
        <v>0</v>
      </c>
      <c r="H4184" s="91">
        <f>RADIANS('貼り付けシート（日射量等）'!I4181)</f>
        <v>0</v>
      </c>
      <c r="I4184" s="91">
        <f>IF('貼り付けシート（日射量等）'!J4181&lt;0,RADIANS(360+('貼り付けシート（日射量等）'!J4181)),RADIANS('貼り付けシート（日射量等）'!J4181))</f>
        <v>0</v>
      </c>
    </row>
    <row r="4185" spans="1:9">
      <c r="A4185" s="20">
        <v>41814</v>
      </c>
      <c r="B4185" s="35" t="s">
        <v>363</v>
      </c>
      <c r="C4185" s="90">
        <f t="shared" si="195"/>
        <v>2.6940175288693173</v>
      </c>
      <c r="D4185" s="90">
        <f t="shared" si="196"/>
        <v>0</v>
      </c>
      <c r="E4185" s="90">
        <f t="shared" si="197"/>
        <v>2.6940175288693173</v>
      </c>
      <c r="F4185" s="50">
        <f>'貼り付けシート（日射量等）'!G4182/3.6*10^3</f>
        <v>0</v>
      </c>
      <c r="G4185" s="50">
        <f>'貼り付けシート（日射量等）'!H4182/3.6*10^3</f>
        <v>2.7777777777777777</v>
      </c>
      <c r="H4185" s="91">
        <f>RADIANS('貼り付けシート（日射量等）'!I4182)</f>
        <v>0</v>
      </c>
      <c r="I4185" s="91">
        <f>IF('貼り付けシート（日射量等）'!J4182&lt;0,RADIANS(360+('貼り付けシート（日射量等）'!J4182)),RADIANS('貼り付けシート（日射量等）'!J4182))</f>
        <v>0</v>
      </c>
    </row>
    <row r="4186" spans="1:9">
      <c r="A4186" s="20">
        <v>41814</v>
      </c>
      <c r="B4186" s="35" t="s">
        <v>364</v>
      </c>
      <c r="C4186" s="90">
        <f t="shared" si="195"/>
        <v>29.634192817562489</v>
      </c>
      <c r="D4186" s="90">
        <f t="shared" si="196"/>
        <v>-0.35685201652811699</v>
      </c>
      <c r="E4186" s="90">
        <f t="shared" si="197"/>
        <v>29.634192817562489</v>
      </c>
      <c r="F4186" s="50">
        <f>'貼り付けシート（日射量等）'!G4183/3.6*10^3</f>
        <v>38.888888888888893</v>
      </c>
      <c r="G4186" s="50">
        <f>'貼り付けシート（日射量等）'!H4183/3.6*10^3</f>
        <v>30.555555555555554</v>
      </c>
      <c r="H4186" s="91">
        <f>RADIANS('貼り付けシート（日射量等）'!I4183)</f>
        <v>0.13788101090755203</v>
      </c>
      <c r="I4186" s="91">
        <f>IF('貼り付けシート（日射量等）'!J4183&lt;0,RADIANS(360+('貼り付けシート（日射量等）'!J4183)),RADIANS('貼り付けシート（日射量等）'!J4183))</f>
        <v>4.2917646306540567</v>
      </c>
    </row>
    <row r="4187" spans="1:9">
      <c r="A4187" s="20">
        <v>41814</v>
      </c>
      <c r="B4187" s="35" t="s">
        <v>365</v>
      </c>
      <c r="C4187" s="90">
        <f t="shared" si="195"/>
        <v>82.026136171923</v>
      </c>
      <c r="D4187" s="90">
        <f t="shared" si="196"/>
        <v>6.593645363582108</v>
      </c>
      <c r="E4187" s="90">
        <f t="shared" si="197"/>
        <v>75.432490808340887</v>
      </c>
      <c r="F4187" s="50">
        <f>'貼り付けシート（日射量等）'!G4184/3.6*10^3</f>
        <v>30.555555555555554</v>
      </c>
      <c r="G4187" s="50">
        <f>'貼り付けシート（日射量等）'!H4184/3.6*10^3</f>
        <v>77.777777777777786</v>
      </c>
      <c r="H4187" s="91">
        <f>RADIANS('貼り付けシート（日射量等）'!I4184)</f>
        <v>0.32637657012293964</v>
      </c>
      <c r="I4187" s="91">
        <f>IF('貼り付けシート（日射量等）'!J4184&lt;0,RADIANS(360+('貼り付けシート（日射量等）'!J4184)),RADIANS('貼り付けシート（日射量等）'!J4184))</f>
        <v>4.445353604829557</v>
      </c>
    </row>
    <row r="4188" spans="1:9">
      <c r="A4188" s="20">
        <v>41814</v>
      </c>
      <c r="B4188" s="35" t="s">
        <v>366</v>
      </c>
      <c r="C4188" s="90">
        <f t="shared" si="195"/>
        <v>272.22895412986702</v>
      </c>
      <c r="D4188" s="90">
        <f t="shared" si="196"/>
        <v>94.423797224492034</v>
      </c>
      <c r="E4188" s="90">
        <f t="shared" si="197"/>
        <v>177.80515690537496</v>
      </c>
      <c r="F4188" s="50">
        <f>'貼り付けシート（日射量等）'!G4185/3.6*10^3</f>
        <v>216.66666666666669</v>
      </c>
      <c r="G4188" s="50">
        <f>'貼り付けシート（日射量等）'!H4185/3.6*10^3</f>
        <v>183.33333333333334</v>
      </c>
      <c r="H4188" s="91">
        <f>RADIANS('貼り付けシート（日射量等）'!I4185)</f>
        <v>0.52359877559829882</v>
      </c>
      <c r="I4188" s="91">
        <f>IF('貼り付けシート（日射量等）'!J4185&lt;0,RADIANS(360+('貼り付けシート（日射量等）'!J4185)),RADIANS('貼り付けシート（日射量等）'!J4185))</f>
        <v>4.597197249753064</v>
      </c>
    </row>
    <row r="4189" spans="1:9">
      <c r="A4189" s="20">
        <v>41814</v>
      </c>
      <c r="B4189" s="35" t="s">
        <v>367</v>
      </c>
      <c r="C4189" s="90">
        <f t="shared" si="195"/>
        <v>548.60664843967163</v>
      </c>
      <c r="D4189" s="90">
        <f t="shared" si="196"/>
        <v>378.88354412090467</v>
      </c>
      <c r="E4189" s="90">
        <f t="shared" si="197"/>
        <v>169.72310431876699</v>
      </c>
      <c r="F4189" s="50">
        <f>'貼り付けシート（日射量等）'!G4186/3.6*10^3</f>
        <v>597.22222222222217</v>
      </c>
      <c r="G4189" s="50">
        <f>'貼り付けシート（日射量等）'!H4186/3.6*10^3</f>
        <v>175</v>
      </c>
      <c r="H4189" s="91">
        <f>RADIANS('貼り付けシート（日射量等）'!I4186)</f>
        <v>0.72256631032565244</v>
      </c>
      <c r="I4189" s="91">
        <f>IF('貼り付けシート（日射量等）'!J4186&lt;0,RADIANS(360+('貼り付けシート（日射量等）'!J4186)),RADIANS('貼り付けシート（日射量等）'!J4186))</f>
        <v>4.7630035286925247</v>
      </c>
    </row>
    <row r="4190" spans="1:9">
      <c r="A4190" s="20">
        <v>41814</v>
      </c>
      <c r="B4190" s="35" t="s">
        <v>368</v>
      </c>
      <c r="C4190" s="90">
        <f t="shared" si="195"/>
        <v>648.79500731369944</v>
      </c>
      <c r="D4190" s="90">
        <f t="shared" si="196"/>
        <v>392.86334207111429</v>
      </c>
      <c r="E4190" s="90">
        <f t="shared" si="197"/>
        <v>255.93166524258515</v>
      </c>
      <c r="F4190" s="50">
        <f>'貼り付けシート（日射量等）'!G4187/3.6*10^3</f>
        <v>491.66666666666663</v>
      </c>
      <c r="G4190" s="50">
        <f>'貼り付けシート（日射量等）'!H4187/3.6*10^3</f>
        <v>263.88888888888891</v>
      </c>
      <c r="H4190" s="91">
        <f>RADIANS('貼り付けシート（日射量等）'!I4187)</f>
        <v>0.91978851580101173</v>
      </c>
      <c r="I4190" s="91">
        <f>IF('貼り付けシート（日射量等）'!J4187&lt;0,RADIANS(360+('貼り付けシート（日射量等）'!J4187)),RADIANS('貼り付けシート（日射量等）'!J4187))</f>
        <v>4.9637163926718726</v>
      </c>
    </row>
    <row r="4191" spans="1:9">
      <c r="A4191" s="20">
        <v>41814</v>
      </c>
      <c r="B4191" s="35" t="s">
        <v>369</v>
      </c>
      <c r="C4191" s="90">
        <f t="shared" si="195"/>
        <v>591.25234914020666</v>
      </c>
      <c r="D4191" s="90">
        <f t="shared" si="196"/>
        <v>222.17194768511007</v>
      </c>
      <c r="E4191" s="90">
        <f t="shared" si="197"/>
        <v>369.08040145509653</v>
      </c>
      <c r="F4191" s="50">
        <f>'貼り付けシート（日射量等）'!G4188/3.6*10^3</f>
        <v>241.66666666666666</v>
      </c>
      <c r="G4191" s="50">
        <f>'貼り付けシート（日射量等）'!H4188/3.6*10^3</f>
        <v>380.5555555555556</v>
      </c>
      <c r="H4191" s="91">
        <f>RADIANS('貼り付けシート（日射量等）'!I4188)</f>
        <v>1.1047934165124105</v>
      </c>
      <c r="I4191" s="91">
        <f>IF('貼り付けシート（日射量等）'!J4188&lt;0,RADIANS(360+('貼り付けシート（日射量等）'!J4188)),RADIANS('貼り付けシート（日射量等）'!J4188))</f>
        <v>5.2586770362589155</v>
      </c>
    </row>
    <row r="4192" spans="1:9">
      <c r="A4192" s="20">
        <v>41814</v>
      </c>
      <c r="B4192" s="35" t="s">
        <v>370</v>
      </c>
      <c r="C4192" s="90">
        <f t="shared" si="195"/>
        <v>418.73440614620608</v>
      </c>
      <c r="D4192" s="90">
        <f t="shared" si="196"/>
        <v>71.206144922064198</v>
      </c>
      <c r="E4192" s="90">
        <f t="shared" si="197"/>
        <v>347.52826122414189</v>
      </c>
      <c r="F4192" s="50">
        <f>'貼り付けシート（日射量等）'!G4189/3.6*10^3</f>
        <v>72.222222222222229</v>
      </c>
      <c r="G4192" s="50">
        <f>'貼り付けシート（日射量等）'!H4189/3.6*10^3</f>
        <v>358.33333333333331</v>
      </c>
      <c r="H4192" s="91">
        <f>RADIANS('貼り付けシート（日射量等）'!I4189)</f>
        <v>1.2461650859239515</v>
      </c>
      <c r="I4192" s="91">
        <f>IF('貼り付けシート（日射量等）'!J4189&lt;0,RADIANS(360+('貼り付けシート（日射量等）'!J4189)),RADIANS('貼り付けシート（日射量等）'!J4189))</f>
        <v>5.775294494849236</v>
      </c>
    </row>
    <row r="4193" spans="1:9">
      <c r="A4193" s="20">
        <v>41814</v>
      </c>
      <c r="B4193" s="35" t="s">
        <v>371</v>
      </c>
      <c r="C4193" s="90">
        <f t="shared" si="195"/>
        <v>318.86065928623452</v>
      </c>
      <c r="D4193" s="90">
        <f t="shared" si="196"/>
        <v>38.682836283825509</v>
      </c>
      <c r="E4193" s="90">
        <f t="shared" si="197"/>
        <v>280.17782300240901</v>
      </c>
      <c r="F4193" s="50">
        <f>'貼り付けシート（日射量等）'!G4190/3.6*10^3</f>
        <v>38.888888888888893</v>
      </c>
      <c r="G4193" s="50">
        <f>'貼り付けシート（日射量等）'!H4190/3.6*10^3</f>
        <v>288.88888888888891</v>
      </c>
      <c r="H4193" s="91">
        <f>RADIANS('貼り付けシート（日射量等）'!I4190)</f>
        <v>1.2688543661998777</v>
      </c>
      <c r="I4193" s="91">
        <f>IF('貼り付けシート（日射量等）'!J4190&lt;0,RADIANS(360+('貼り付けシート（日射量等）'!J4190)),RADIANS('貼り付けシート（日射量等）'!J4190))</f>
        <v>0.28797932657906439</v>
      </c>
    </row>
    <row r="4194" spans="1:9">
      <c r="A4194" s="20">
        <v>41814</v>
      </c>
      <c r="B4194" s="35" t="s">
        <v>372</v>
      </c>
      <c r="C4194" s="90">
        <f t="shared" si="195"/>
        <v>298.20768063362488</v>
      </c>
      <c r="D4194" s="90">
        <f t="shared" si="196"/>
        <v>31.499945275562549</v>
      </c>
      <c r="E4194" s="90">
        <f t="shared" si="197"/>
        <v>266.70773535806234</v>
      </c>
      <c r="F4194" s="50">
        <f>'貼り付けシート（日射量等）'!G4191/3.6*10^3</f>
        <v>33.333333333333336</v>
      </c>
      <c r="G4194" s="50">
        <f>'貼り付けシート（日射量等）'!H4191/3.6*10^3</f>
        <v>274.99999999999994</v>
      </c>
      <c r="H4194" s="91">
        <f>RADIANS('貼り付けシート（日射量等）'!I4191)</f>
        <v>1.1536626355682518</v>
      </c>
      <c r="I4194" s="91">
        <f>IF('貼り付けシート（日射量等）'!J4191&lt;0,RADIANS(360+('貼り付けシート（日射量等）'!J4191)),RADIANS('貼り付けシート（日射量等）'!J4191))</f>
        <v>0.90233522328106841</v>
      </c>
    </row>
    <row r="4195" spans="1:9">
      <c r="A4195" s="20">
        <v>41814</v>
      </c>
      <c r="B4195" s="35" t="s">
        <v>373</v>
      </c>
      <c r="C4195" s="90">
        <f t="shared" si="195"/>
        <v>260.76863825873841</v>
      </c>
      <c r="D4195" s="90">
        <f t="shared" si="196"/>
        <v>21.001078189369142</v>
      </c>
      <c r="E4195" s="90">
        <f t="shared" si="197"/>
        <v>239.76756006936924</v>
      </c>
      <c r="F4195" s="50">
        <f>'貼り付けシート（日射量等）'!G4192/3.6*10^3</f>
        <v>24.999999999999996</v>
      </c>
      <c r="G4195" s="50">
        <f>'貼り付けシート（日射量等）'!H4192/3.6*10^3</f>
        <v>247.22222222222223</v>
      </c>
      <c r="H4195" s="91">
        <f>RADIANS('貼り付けシート（日射量等）'!I4192)</f>
        <v>0.97738438111682457</v>
      </c>
      <c r="I4195" s="91">
        <f>IF('貼り付けシート（日射量等）'!J4192&lt;0,RADIANS(360+('貼り付けシート（日射量等）'!J4192)),RADIANS('貼り付けシート（日射量等）'!J4192))</f>
        <v>1.2461650859239515</v>
      </c>
    </row>
    <row r="4196" spans="1:9">
      <c r="A4196" s="20">
        <v>41814</v>
      </c>
      <c r="B4196" s="35" t="s">
        <v>374</v>
      </c>
      <c r="C4196" s="90">
        <f t="shared" si="195"/>
        <v>212.28241257889721</v>
      </c>
      <c r="D4196" s="90">
        <f t="shared" si="196"/>
        <v>21.007168029175684</v>
      </c>
      <c r="E4196" s="90">
        <f t="shared" si="197"/>
        <v>191.27524454972152</v>
      </c>
      <c r="F4196" s="50">
        <f>'貼り付けシート（日射量等）'!G4193/3.6*10^3</f>
        <v>30.555555555555554</v>
      </c>
      <c r="G4196" s="50">
        <f>'貼り付けシート（日射量等）'!H4193/3.6*10^3</f>
        <v>197.22222222222223</v>
      </c>
      <c r="H4196" s="91">
        <f>RADIANS('貼り付けシート（日射量等）'!I4193)</f>
        <v>0.78190750489345962</v>
      </c>
      <c r="I4196" s="91">
        <f>IF('貼り付けシート（日射量等）'!J4193&lt;0,RADIANS(360+('貼り付けシート（日射量等）'!J4193)),RADIANS('貼り付けシート（日射量等）'!J4193))</f>
        <v>1.4660765716752369</v>
      </c>
    </row>
    <row r="4197" spans="1:9">
      <c r="A4197" s="20">
        <v>41814</v>
      </c>
      <c r="B4197" s="35" t="s">
        <v>375</v>
      </c>
      <c r="C4197" s="90">
        <f t="shared" si="195"/>
        <v>155.25881713246667</v>
      </c>
      <c r="D4197" s="90">
        <f t="shared" si="196"/>
        <v>15.169905631262182</v>
      </c>
      <c r="E4197" s="90">
        <f t="shared" si="197"/>
        <v>140.08891150120451</v>
      </c>
      <c r="F4197" s="50">
        <f>'貼り付けシート（日射量等）'!G4194/3.6*10^3</f>
        <v>30.555555555555554</v>
      </c>
      <c r="G4197" s="50">
        <f>'貼り付けシート（日射量等）'!H4194/3.6*10^3</f>
        <v>144.44444444444446</v>
      </c>
      <c r="H4197" s="91">
        <f>RADIANS('貼り付けシート（日射量等）'!I4194)</f>
        <v>0.58119464091411166</v>
      </c>
      <c r="I4197" s="91">
        <f>IF('貼り付けシート（日射量等）'!J4194&lt;0,RADIANS(360+('貼り付けシート（日射量等）'!J4194)),RADIANS('貼り付けシート（日射量等）'!J4194))</f>
        <v>1.6388641676226756</v>
      </c>
    </row>
    <row r="4198" spans="1:9">
      <c r="A4198" s="20">
        <v>41814</v>
      </c>
      <c r="B4198" s="35" t="s">
        <v>376</v>
      </c>
      <c r="C4198" s="90">
        <f t="shared" si="195"/>
        <v>98.312525134702824</v>
      </c>
      <c r="D4198" s="90">
        <f t="shared" si="196"/>
        <v>9.409946682015347</v>
      </c>
      <c r="E4198" s="90">
        <f t="shared" si="197"/>
        <v>88.902578452687479</v>
      </c>
      <c r="F4198" s="50">
        <f>'貼り付けシート（日射量等）'!G4195/3.6*10^3</f>
        <v>33.333333333333336</v>
      </c>
      <c r="G4198" s="50">
        <f>'貼り付けシート（日射量等）'!H4195/3.6*10^3</f>
        <v>91.666666666666671</v>
      </c>
      <c r="H4198" s="91">
        <f>RADIANS('貼り付けシート（日射量等）'!I4195)</f>
        <v>0.38397243543875248</v>
      </c>
      <c r="I4198" s="91">
        <f>IF('貼り付けシート（日射量等）'!J4195&lt;0,RADIANS(360+('貼り付けシート（日射量等）'!J4195)),RADIANS('貼り付けシート（日射量等）'!J4195))</f>
        <v>1.7924531417981764</v>
      </c>
    </row>
    <row r="4199" spans="1:9">
      <c r="A4199" s="20">
        <v>41814</v>
      </c>
      <c r="B4199" s="35" t="s">
        <v>377</v>
      </c>
      <c r="C4199" s="90">
        <f t="shared" si="195"/>
        <v>44.997594940604905</v>
      </c>
      <c r="D4199" s="90">
        <f t="shared" si="196"/>
        <v>1.8933144786958249</v>
      </c>
      <c r="E4199" s="90">
        <f t="shared" si="197"/>
        <v>43.104280461909077</v>
      </c>
      <c r="F4199" s="50">
        <f>'貼り付けシート（日射量等）'!G4196/3.6*10^3</f>
        <v>33.333333333333336</v>
      </c>
      <c r="G4199" s="50">
        <f>'貼り付けシート（日射量等）'!H4196/3.6*10^3</f>
        <v>44.444444444444443</v>
      </c>
      <c r="H4199" s="91">
        <f>RADIANS('貼り付けシート（日射量等）'!I4196)</f>
        <v>0.19198621771937624</v>
      </c>
      <c r="I4199" s="91">
        <f>IF('貼り付けシート（日射量等）'!J4196&lt;0,RADIANS(360+('貼り付けシート（日射量等）'!J4196)),RADIANS('貼り付けシート（日射量等）'!J4196))</f>
        <v>1.9442967867216832</v>
      </c>
    </row>
    <row r="4200" spans="1:9">
      <c r="A4200" s="20">
        <v>41814</v>
      </c>
      <c r="B4200" s="35" t="s">
        <v>378</v>
      </c>
      <c r="C4200" s="90">
        <f t="shared" si="195"/>
        <v>8.0820525866079524</v>
      </c>
      <c r="D4200" s="90">
        <f t="shared" si="196"/>
        <v>-2.2584610988618996</v>
      </c>
      <c r="E4200" s="90">
        <f t="shared" si="197"/>
        <v>8.0820525866079524</v>
      </c>
      <c r="F4200" s="50">
        <f>'貼り付けシート（日射量等）'!G4197/3.6*10^3</f>
        <v>13.888888888888889</v>
      </c>
      <c r="G4200" s="50">
        <f>'貼り付けシート（日射量等）'!H4197/3.6*10^3</f>
        <v>8.3333333333333339</v>
      </c>
      <c r="H4200" s="91">
        <f>RADIANS('貼り付けシート（日射量等）'!I4197)</f>
        <v>1.2217304763960306E-2</v>
      </c>
      <c r="I4200" s="91">
        <f>IF('貼り付けシート（日射量等）'!J4197&lt;0,RADIANS(360+('貼り付けシート（日射量等）'!J4197)),RADIANS('貼り付けシート（日射量等）'!J4197))</f>
        <v>2.1048670779051615</v>
      </c>
    </row>
    <row r="4201" spans="1:9">
      <c r="A4201" s="20">
        <v>41814</v>
      </c>
      <c r="B4201" s="35" t="s">
        <v>379</v>
      </c>
      <c r="C4201" s="90">
        <f t="shared" si="195"/>
        <v>0</v>
      </c>
      <c r="D4201" s="90">
        <f t="shared" si="196"/>
        <v>0</v>
      </c>
      <c r="E4201" s="90">
        <f t="shared" si="197"/>
        <v>0</v>
      </c>
      <c r="F4201" s="50">
        <f>'貼り付けシート（日射量等）'!G4198/3.6*10^3</f>
        <v>0</v>
      </c>
      <c r="G4201" s="50">
        <f>'貼り付けシート（日射量等）'!H4198/3.6*10^3</f>
        <v>0</v>
      </c>
      <c r="H4201" s="91">
        <f>RADIANS('貼り付けシート（日射量等）'!I4198)</f>
        <v>0</v>
      </c>
      <c r="I4201" s="91">
        <f>IF('貼り付けシート（日射量等）'!J4198&lt;0,RADIANS(360+('貼り付けシート（日射量等）'!J4198)),RADIANS('貼り付けシート（日射量等）'!J4198))</f>
        <v>0</v>
      </c>
    </row>
    <row r="4202" spans="1:9">
      <c r="A4202" s="20">
        <v>41814</v>
      </c>
      <c r="B4202" s="35" t="s">
        <v>380</v>
      </c>
      <c r="C4202" s="90">
        <f t="shared" si="195"/>
        <v>0</v>
      </c>
      <c r="D4202" s="90">
        <f t="shared" si="196"/>
        <v>0</v>
      </c>
      <c r="E4202" s="90">
        <f t="shared" si="197"/>
        <v>0</v>
      </c>
      <c r="F4202" s="50">
        <f>'貼り付けシート（日射量等）'!G4199/3.6*10^3</f>
        <v>0</v>
      </c>
      <c r="G4202" s="50">
        <f>'貼り付けシート（日射量等）'!H4199/3.6*10^3</f>
        <v>0</v>
      </c>
      <c r="H4202" s="91">
        <f>RADIANS('貼り付けシート（日射量等）'!I4199)</f>
        <v>0</v>
      </c>
      <c r="I4202" s="91">
        <f>IF('貼り付けシート（日射量等）'!J4199&lt;0,RADIANS(360+('貼り付けシート（日射量等）'!J4199)),RADIANS('貼り付けシート（日射量等）'!J4199))</f>
        <v>0</v>
      </c>
    </row>
    <row r="4203" spans="1:9">
      <c r="A4203" s="20">
        <v>41814</v>
      </c>
      <c r="B4203" s="35" t="s">
        <v>381</v>
      </c>
      <c r="C4203" s="90">
        <f t="shared" si="195"/>
        <v>0</v>
      </c>
      <c r="D4203" s="90">
        <f t="shared" si="196"/>
        <v>0</v>
      </c>
      <c r="E4203" s="90">
        <f t="shared" si="197"/>
        <v>0</v>
      </c>
      <c r="F4203" s="50">
        <f>'貼り付けシート（日射量等）'!G4200/3.6*10^3</f>
        <v>0</v>
      </c>
      <c r="G4203" s="50">
        <f>'貼り付けシート（日射量等）'!H4200/3.6*10^3</f>
        <v>0</v>
      </c>
      <c r="H4203" s="91">
        <f>RADIANS('貼り付けシート（日射量等）'!I4200)</f>
        <v>0</v>
      </c>
      <c r="I4203" s="91">
        <f>IF('貼り付けシート（日射量等）'!J4200&lt;0,RADIANS(360+('貼り付けシート（日射量等）'!J4200)),RADIANS('貼り付けシート（日射量等）'!J4200))</f>
        <v>0</v>
      </c>
    </row>
    <row r="4204" spans="1:9">
      <c r="A4204" s="20">
        <v>41814</v>
      </c>
      <c r="B4204" s="35" t="s">
        <v>382</v>
      </c>
      <c r="C4204" s="90">
        <f t="shared" si="195"/>
        <v>0</v>
      </c>
      <c r="D4204" s="90">
        <f t="shared" si="196"/>
        <v>0</v>
      </c>
      <c r="E4204" s="90">
        <f t="shared" si="197"/>
        <v>0</v>
      </c>
      <c r="F4204" s="50">
        <f>'貼り付けシート（日射量等）'!G4201/3.6*10^3</f>
        <v>0</v>
      </c>
      <c r="G4204" s="50">
        <f>'貼り付けシート（日射量等）'!H4201/3.6*10^3</f>
        <v>0</v>
      </c>
      <c r="H4204" s="91">
        <f>RADIANS('貼り付けシート（日射量等）'!I4201)</f>
        <v>0</v>
      </c>
      <c r="I4204" s="91">
        <f>IF('貼り付けシート（日射量等）'!J4201&lt;0,RADIANS(360+('貼り付けシート（日射量等）'!J4201)),RADIANS('貼り付けシート（日射量等）'!J4201))</f>
        <v>0</v>
      </c>
    </row>
    <row r="4205" spans="1:9">
      <c r="A4205" s="20">
        <v>41814</v>
      </c>
      <c r="B4205" s="35" t="s">
        <v>383</v>
      </c>
      <c r="C4205" s="90">
        <f t="shared" si="195"/>
        <v>0</v>
      </c>
      <c r="D4205" s="90">
        <f t="shared" si="196"/>
        <v>0</v>
      </c>
      <c r="E4205" s="90">
        <f t="shared" si="197"/>
        <v>0</v>
      </c>
      <c r="F4205" s="50">
        <f>'貼り付けシート（日射量等）'!G4202/3.6*10^3</f>
        <v>0</v>
      </c>
      <c r="G4205" s="50">
        <f>'貼り付けシート（日射量等）'!H4202/3.6*10^3</f>
        <v>0</v>
      </c>
      <c r="H4205" s="91">
        <f>RADIANS('貼り付けシート（日射量等）'!I4202)</f>
        <v>0</v>
      </c>
      <c r="I4205" s="91">
        <f>IF('貼り付けシート（日射量等）'!J4202&lt;0,RADIANS(360+('貼り付けシート（日射量等）'!J4202)),RADIANS('貼り付けシート（日射量等）'!J4202))</f>
        <v>0</v>
      </c>
    </row>
    <row r="4206" spans="1:9">
      <c r="A4206" s="20">
        <v>41815</v>
      </c>
      <c r="B4206" s="35" t="s">
        <v>360</v>
      </c>
      <c r="C4206" s="90">
        <f t="shared" si="195"/>
        <v>0</v>
      </c>
      <c r="D4206" s="90">
        <f t="shared" si="196"/>
        <v>0</v>
      </c>
      <c r="E4206" s="90">
        <f t="shared" si="197"/>
        <v>0</v>
      </c>
      <c r="F4206" s="50">
        <f>'貼り付けシート（日射量等）'!G4203/3.6*10^3</f>
        <v>0</v>
      </c>
      <c r="G4206" s="50">
        <f>'貼り付けシート（日射量等）'!H4203/3.6*10^3</f>
        <v>0</v>
      </c>
      <c r="H4206" s="91">
        <f>RADIANS('貼り付けシート（日射量等）'!I4203)</f>
        <v>0</v>
      </c>
      <c r="I4206" s="91">
        <f>IF('貼り付けシート（日射量等）'!J4203&lt;0,RADIANS(360+('貼り付けシート（日射量等）'!J4203)),RADIANS('貼り付けシート（日射量等）'!J4203))</f>
        <v>0</v>
      </c>
    </row>
    <row r="4207" spans="1:9">
      <c r="A4207" s="20">
        <v>41815</v>
      </c>
      <c r="B4207" s="35" t="s">
        <v>361</v>
      </c>
      <c r="C4207" s="90">
        <f t="shared" si="195"/>
        <v>0</v>
      </c>
      <c r="D4207" s="90">
        <f t="shared" si="196"/>
        <v>0</v>
      </c>
      <c r="E4207" s="90">
        <f t="shared" si="197"/>
        <v>0</v>
      </c>
      <c r="F4207" s="50">
        <f>'貼り付けシート（日射量等）'!G4204/3.6*10^3</f>
        <v>0</v>
      </c>
      <c r="G4207" s="50">
        <f>'貼り付けシート（日射量等）'!H4204/3.6*10^3</f>
        <v>0</v>
      </c>
      <c r="H4207" s="91">
        <f>RADIANS('貼り付けシート（日射量等）'!I4204)</f>
        <v>0</v>
      </c>
      <c r="I4207" s="91">
        <f>IF('貼り付けシート（日射量等）'!J4204&lt;0,RADIANS(360+('貼り付けシート（日射量等）'!J4204)),RADIANS('貼り付けシート（日射量等）'!J4204))</f>
        <v>0</v>
      </c>
    </row>
    <row r="4208" spans="1:9">
      <c r="A4208" s="20">
        <v>41815</v>
      </c>
      <c r="B4208" s="35" t="s">
        <v>362</v>
      </c>
      <c r="C4208" s="90">
        <f t="shared" si="195"/>
        <v>0</v>
      </c>
      <c r="D4208" s="90">
        <f t="shared" si="196"/>
        <v>0</v>
      </c>
      <c r="E4208" s="90">
        <f t="shared" si="197"/>
        <v>0</v>
      </c>
      <c r="F4208" s="50">
        <f>'貼り付けシート（日射量等）'!G4205/3.6*10^3</f>
        <v>0</v>
      </c>
      <c r="G4208" s="50">
        <f>'貼り付けシート（日射量等）'!H4205/3.6*10^3</f>
        <v>0</v>
      </c>
      <c r="H4208" s="91">
        <f>RADIANS('貼り付けシート（日射量等）'!I4205)</f>
        <v>0</v>
      </c>
      <c r="I4208" s="91">
        <f>IF('貼り付けシート（日射量等）'!J4205&lt;0,RADIANS(360+('貼り付けシート（日射量等）'!J4205)),RADIANS('貼り付けシート（日射量等）'!J4205))</f>
        <v>0</v>
      </c>
    </row>
    <row r="4209" spans="1:9">
      <c r="A4209" s="20">
        <v>41815</v>
      </c>
      <c r="B4209" s="35" t="s">
        <v>363</v>
      </c>
      <c r="C4209" s="90">
        <f t="shared" si="195"/>
        <v>0</v>
      </c>
      <c r="D4209" s="90">
        <f t="shared" si="196"/>
        <v>0</v>
      </c>
      <c r="E4209" s="90">
        <f t="shared" si="197"/>
        <v>0</v>
      </c>
      <c r="F4209" s="50">
        <f>'貼り付けシート（日射量等）'!G4206/3.6*10^3</f>
        <v>0</v>
      </c>
      <c r="G4209" s="50">
        <f>'貼り付けシート（日射量等）'!H4206/3.6*10^3</f>
        <v>0</v>
      </c>
      <c r="H4209" s="91">
        <f>RADIANS('貼り付けシート（日射量等）'!I4206)</f>
        <v>0</v>
      </c>
      <c r="I4209" s="91">
        <f>IF('貼り付けシート（日射量等）'!J4206&lt;0,RADIANS(360+('貼り付けシート（日射量等）'!J4206)),RADIANS('貼り付けシート（日射量等）'!J4206))</f>
        <v>0</v>
      </c>
    </row>
    <row r="4210" spans="1:9">
      <c r="A4210" s="20">
        <v>41815</v>
      </c>
      <c r="B4210" s="35" t="s">
        <v>364</v>
      </c>
      <c r="C4210" s="90">
        <f t="shared" si="195"/>
        <v>24.246157759823852</v>
      </c>
      <c r="D4210" s="90">
        <f t="shared" si="196"/>
        <v>-0.17842600826405849</v>
      </c>
      <c r="E4210" s="90">
        <f t="shared" si="197"/>
        <v>24.246157759823852</v>
      </c>
      <c r="F4210" s="50">
        <f>'貼り付けシート（日射量等）'!G4207/3.6*10^3</f>
        <v>19.444444444444446</v>
      </c>
      <c r="G4210" s="50">
        <f>'貼り付けシート（日射量等）'!H4207/3.6*10^3</f>
        <v>24.999999999999996</v>
      </c>
      <c r="H4210" s="91">
        <f>RADIANS('貼り付けシート（日射量等）'!I4207)</f>
        <v>0.13788101090755203</v>
      </c>
      <c r="I4210" s="91">
        <f>IF('貼り付けシート（日射量等）'!J4207&lt;0,RADIANS(360+('貼り付けシート（日射量等）'!J4207)),RADIANS('貼り付けシート（日射量等）'!J4207))</f>
        <v>4.2917646306540567</v>
      </c>
    </row>
    <row r="4211" spans="1:9">
      <c r="A4211" s="20">
        <v>41815</v>
      </c>
      <c r="B4211" s="35" t="s">
        <v>365</v>
      </c>
      <c r="C4211" s="90">
        <f t="shared" si="195"/>
        <v>65.532198273956155</v>
      </c>
      <c r="D4211" s="90">
        <f t="shared" si="196"/>
        <v>3.5697951099618535</v>
      </c>
      <c r="E4211" s="90">
        <f t="shared" si="197"/>
        <v>61.962403163994296</v>
      </c>
      <c r="F4211" s="50">
        <f>'貼り付けシート（日射量等）'!G4208/3.6*10^3</f>
        <v>16.666666666666668</v>
      </c>
      <c r="G4211" s="50">
        <f>'貼り付けシート（日射量等）'!H4208/3.6*10^3</f>
        <v>63.888888888888886</v>
      </c>
      <c r="H4211" s="91">
        <f>RADIANS('貼り付けシート（日射量等）'!I4208)</f>
        <v>0.3246312408709453</v>
      </c>
      <c r="I4211" s="91">
        <f>IF('貼り付けシート（日射量等）'!J4208&lt;0,RADIANS(360+('貼り付けシート（日射量等）'!J4208)),RADIANS('貼り付けシート（日射量等）'!J4208))</f>
        <v>4.445353604829557</v>
      </c>
    </row>
    <row r="4212" spans="1:9">
      <c r="A4212" s="20">
        <v>41815</v>
      </c>
      <c r="B4212" s="35" t="s">
        <v>366</v>
      </c>
      <c r="C4212" s="90">
        <f t="shared" si="195"/>
        <v>113.51231639158016</v>
      </c>
      <c r="D4212" s="90">
        <f t="shared" si="196"/>
        <v>8.4456327656767769</v>
      </c>
      <c r="E4212" s="90">
        <f t="shared" si="197"/>
        <v>105.06668362590338</v>
      </c>
      <c r="F4212" s="50">
        <f>'貼り付けシート（日射量等）'!G4209/3.6*10^3</f>
        <v>19.444444444444446</v>
      </c>
      <c r="G4212" s="50">
        <f>'貼り付けシート（日射量等）'!H4209/3.6*10^3</f>
        <v>108.33333333333334</v>
      </c>
      <c r="H4212" s="91">
        <f>RADIANS('貼り付けシート（日射量等）'!I4209)</f>
        <v>0.52185344634630448</v>
      </c>
      <c r="I4212" s="91">
        <f>IF('貼り付けシート（日射量等）'!J4209&lt;0,RADIANS(360+('貼り付けシート（日射量等）'!J4209)),RADIANS('貼り付けシート（日射量等）'!J4209))</f>
        <v>4.597197249753064</v>
      </c>
    </row>
    <row r="4213" spans="1:9">
      <c r="A4213" s="20">
        <v>41815</v>
      </c>
      <c r="B4213" s="35" t="s">
        <v>367</v>
      </c>
      <c r="C4213" s="90">
        <f t="shared" si="195"/>
        <v>162.3534217131992</v>
      </c>
      <c r="D4213" s="90">
        <f t="shared" si="196"/>
        <v>8.7944225676481302</v>
      </c>
      <c r="E4213" s="90">
        <f t="shared" si="197"/>
        <v>153.55899914555107</v>
      </c>
      <c r="F4213" s="50">
        <f>'貼り付けシート（日射量等）'!G4210/3.6*10^3</f>
        <v>13.888888888888889</v>
      </c>
      <c r="G4213" s="50">
        <f>'貼り付けシート（日射量等）'!H4210/3.6*10^3</f>
        <v>158.33333333333331</v>
      </c>
      <c r="H4213" s="91">
        <f>RADIANS('貼り付けシート（日射量等）'!I4210)</f>
        <v>0.72082098107365811</v>
      </c>
      <c r="I4213" s="91">
        <f>IF('貼り付けシート（日射量等）'!J4210&lt;0,RADIANS(360+('貼り付けシート（日射量等）'!J4210)),RADIANS('貼り付けシート（日射量等）'!J4210))</f>
        <v>4.7630035286925247</v>
      </c>
    </row>
    <row r="4214" spans="1:9">
      <c r="A4214" s="20">
        <v>41815</v>
      </c>
      <c r="B4214" s="35" t="s">
        <v>368</v>
      </c>
      <c r="C4214" s="90">
        <f t="shared" si="195"/>
        <v>205.86331163119206</v>
      </c>
      <c r="D4214" s="90">
        <f t="shared" si="196"/>
        <v>19.9761021392092</v>
      </c>
      <c r="E4214" s="90">
        <f t="shared" si="197"/>
        <v>185.88720949198287</v>
      </c>
      <c r="F4214" s="50">
        <f>'貼り付けシート（日射量等）'!G4211/3.6*10^3</f>
        <v>24.999999999999996</v>
      </c>
      <c r="G4214" s="50">
        <f>'貼り付けシート（日射量等）'!H4211/3.6*10^3</f>
        <v>191.66666666666666</v>
      </c>
      <c r="H4214" s="91">
        <f>RADIANS('貼り付けシート（日射量等）'!I4211)</f>
        <v>0.91978851580101173</v>
      </c>
      <c r="I4214" s="91">
        <f>IF('貼り付けシート（日射量等）'!J4211&lt;0,RADIANS(360+('貼り付けシート（日射量等）'!J4211)),RADIANS('貼り付けシート（日射量等）'!J4211))</f>
        <v>4.9637163926718726</v>
      </c>
    </row>
    <row r="4215" spans="1:9">
      <c r="A4215" s="20">
        <v>41815</v>
      </c>
      <c r="B4215" s="35" t="s">
        <v>369</v>
      </c>
      <c r="C4215" s="90">
        <f t="shared" si="195"/>
        <v>241.19299225720567</v>
      </c>
      <c r="D4215" s="90">
        <f t="shared" si="196"/>
        <v>22.977572418790981</v>
      </c>
      <c r="E4215" s="90">
        <f t="shared" si="197"/>
        <v>218.2154198384147</v>
      </c>
      <c r="F4215" s="50">
        <f>'貼り付けシート（日射量等）'!G4212/3.6*10^3</f>
        <v>24.999999999999996</v>
      </c>
      <c r="G4215" s="50">
        <f>'貼り付けシート（日射量等）'!H4212/3.6*10^3</f>
        <v>225</v>
      </c>
      <c r="H4215" s="91">
        <f>RADIANS('貼り付けシート（日射量等）'!I4212)</f>
        <v>1.1047934165124105</v>
      </c>
      <c r="I4215" s="91">
        <f>IF('貼り付けシート（日射量等）'!J4212&lt;0,RADIANS(360+('貼り付けシート（日射量等）'!J4212)),RADIANS('貼り付けシート（日射量等）'!J4212))</f>
        <v>5.2569317070069204</v>
      </c>
    </row>
    <row r="4216" spans="1:9">
      <c r="A4216" s="20">
        <v>41815</v>
      </c>
      <c r="B4216" s="35" t="s">
        <v>370</v>
      </c>
      <c r="C4216" s="90">
        <f t="shared" si="195"/>
        <v>261.76392763797503</v>
      </c>
      <c r="D4216" s="90">
        <f t="shared" si="196"/>
        <v>27.384402626344411</v>
      </c>
      <c r="E4216" s="90">
        <f t="shared" si="197"/>
        <v>234.37952501163059</v>
      </c>
      <c r="F4216" s="50">
        <f>'貼り付けシート（日射量等）'!G4213/3.6*10^3</f>
        <v>27.777777777777779</v>
      </c>
      <c r="G4216" s="50">
        <f>'貼り付けシート（日射量等）'!H4213/3.6*10^3</f>
        <v>241.66666666666666</v>
      </c>
      <c r="H4216" s="91">
        <f>RADIANS('貼り付けシート（日射量等）'!I4213)</f>
        <v>1.2461650859239515</v>
      </c>
      <c r="I4216" s="91">
        <f>IF('貼り付けシート（日射量等）'!J4213&lt;0,RADIANS(360+('貼り付けシート（日射量等）'!J4213)),RADIANS('貼り付けシート（日射量等）'!J4213))</f>
        <v>5.7735491655972426</v>
      </c>
    </row>
    <row r="4217" spans="1:9">
      <c r="A4217" s="20">
        <v>41815</v>
      </c>
      <c r="B4217" s="35" t="s">
        <v>371</v>
      </c>
      <c r="C4217" s="90">
        <f t="shared" si="195"/>
        <v>261.94358613244174</v>
      </c>
      <c r="D4217" s="90">
        <f t="shared" si="196"/>
        <v>24.870043591941819</v>
      </c>
      <c r="E4217" s="90">
        <f t="shared" si="197"/>
        <v>237.07354254049991</v>
      </c>
      <c r="F4217" s="50">
        <f>'貼り付けシート（日射量等）'!G4214/3.6*10^3</f>
        <v>24.999999999999996</v>
      </c>
      <c r="G4217" s="50">
        <f>'貼り付けシート（日射量等）'!H4214/3.6*10^3</f>
        <v>244.44444444444443</v>
      </c>
      <c r="H4217" s="91">
        <f>RADIANS('貼り付けシート（日射量等）'!I4214)</f>
        <v>1.2688543661998777</v>
      </c>
      <c r="I4217" s="91">
        <f>IF('貼り付けシート（日射量等）'!J4214&lt;0,RADIANS(360+('貼り付けシート（日射量等）'!J4214)),RADIANS('貼り付けシート（日射量等）'!J4214))</f>
        <v>0.28448866807507572</v>
      </c>
    </row>
    <row r="4218" spans="1:9">
      <c r="A4218" s="20">
        <v>41815</v>
      </c>
      <c r="B4218" s="35" t="s">
        <v>372</v>
      </c>
      <c r="C4218" s="90">
        <f t="shared" si="195"/>
        <v>247.50713641535233</v>
      </c>
      <c r="D4218" s="90">
        <f t="shared" si="196"/>
        <v>13.127611403721756</v>
      </c>
      <c r="E4218" s="90">
        <f t="shared" si="197"/>
        <v>234.37952501163059</v>
      </c>
      <c r="F4218" s="50">
        <f>'貼り付けシート（日射量等）'!G4215/3.6*10^3</f>
        <v>13.888888888888889</v>
      </c>
      <c r="G4218" s="50">
        <f>'貼り付けシート（日射量等）'!H4215/3.6*10^3</f>
        <v>241.66666666666666</v>
      </c>
      <c r="H4218" s="91">
        <f>RADIANS('貼り付けシート（日射量等）'!I4215)</f>
        <v>1.1536626355682518</v>
      </c>
      <c r="I4218" s="91">
        <f>IF('貼り付けシート（日射量等）'!J4215&lt;0,RADIANS(360+('貼り付けシート（日射量等）'!J4215)),RADIANS('貼り付けシート（日射量等）'!J4215))</f>
        <v>0.90058989402907408</v>
      </c>
    </row>
    <row r="4219" spans="1:9">
      <c r="A4219" s="20">
        <v>41815</v>
      </c>
      <c r="B4219" s="35" t="s">
        <v>373</v>
      </c>
      <c r="C4219" s="90">
        <f t="shared" si="195"/>
        <v>214.44234474611523</v>
      </c>
      <c r="D4219" s="90">
        <f t="shared" si="196"/>
        <v>7.0029950231777987</v>
      </c>
      <c r="E4219" s="90">
        <f t="shared" si="197"/>
        <v>207.43934972293744</v>
      </c>
      <c r="F4219" s="50">
        <f>'貼り付けシート（日射量等）'!G4216/3.6*10^3</f>
        <v>8.3333333333333339</v>
      </c>
      <c r="G4219" s="50">
        <f>'貼り付けシート（日射量等）'!H4216/3.6*10^3</f>
        <v>213.88888888888889</v>
      </c>
      <c r="H4219" s="91">
        <f>RADIANS('貼り付けシート（日射量等）'!I4216)</f>
        <v>0.97738438111682457</v>
      </c>
      <c r="I4219" s="91">
        <f>IF('貼り付けシート（日射量等）'!J4216&lt;0,RADIANS(360+('貼り付けシート（日射量等）'!J4216)),RADIANS('貼り付けシート（日射量等）'!J4216))</f>
        <v>1.2444197566719568</v>
      </c>
    </row>
    <row r="4220" spans="1:9">
      <c r="A4220" s="20">
        <v>41815</v>
      </c>
      <c r="B4220" s="35" t="s">
        <v>374</v>
      </c>
      <c r="C4220" s="90">
        <f t="shared" si="195"/>
        <v>176.57779953043209</v>
      </c>
      <c r="D4220" s="90">
        <f t="shared" si="196"/>
        <v>9.5487127405344037</v>
      </c>
      <c r="E4220" s="90">
        <f t="shared" si="197"/>
        <v>167.02908678989769</v>
      </c>
      <c r="F4220" s="50">
        <f>'貼り付けシート（日射量等）'!G4217/3.6*10^3</f>
        <v>13.888888888888889</v>
      </c>
      <c r="G4220" s="50">
        <f>'貼り付けシート（日射量等）'!H4217/3.6*10^3</f>
        <v>172.22222222222223</v>
      </c>
      <c r="H4220" s="91">
        <f>RADIANS('貼り付けシート（日射量等）'!I4217)</f>
        <v>0.78190750489345962</v>
      </c>
      <c r="I4220" s="91">
        <f>IF('貼り付けシート（日射量等）'!J4217&lt;0,RADIANS(360+('貼り付けシート（日射量等）'!J4217)),RADIANS('貼り付けシート（日射量等）'!J4217))</f>
        <v>1.4660765716752369</v>
      </c>
    </row>
    <row r="4221" spans="1:9">
      <c r="A4221" s="20">
        <v>41815</v>
      </c>
      <c r="B4221" s="35" t="s">
        <v>375</v>
      </c>
      <c r="C4221" s="90">
        <f t="shared" si="195"/>
        <v>125.53307123496967</v>
      </c>
      <c r="D4221" s="90">
        <f t="shared" si="196"/>
        <v>9.6903174935890259</v>
      </c>
      <c r="E4221" s="90">
        <f t="shared" si="197"/>
        <v>115.84275374138065</v>
      </c>
      <c r="F4221" s="50">
        <f>'貼り付けシート（日射量等）'!G4218/3.6*10^3</f>
        <v>19.444444444444446</v>
      </c>
      <c r="G4221" s="50">
        <f>'貼り付けシート（日射量等）'!H4218/3.6*10^3</f>
        <v>119.44444444444444</v>
      </c>
      <c r="H4221" s="91">
        <f>RADIANS('貼り付けシート（日射量等）'!I4218)</f>
        <v>0.58293997016610599</v>
      </c>
      <c r="I4221" s="91">
        <f>IF('貼り付けシート（日射量等）'!J4218&lt;0,RADIANS(360+('貼り付けシート（日射量等）'!J4218)),RADIANS('貼り付けシート（日射量等）'!J4218))</f>
        <v>1.6371188383706812</v>
      </c>
    </row>
    <row r="4222" spans="1:9">
      <c r="A4222" s="20">
        <v>41815</v>
      </c>
      <c r="B4222" s="35" t="s">
        <v>376</v>
      </c>
      <c r="C4222" s="90">
        <f t="shared" si="195"/>
        <v>65.099052057999415</v>
      </c>
      <c r="D4222" s="90">
        <f t="shared" si="196"/>
        <v>3.1366488940051154</v>
      </c>
      <c r="E4222" s="90">
        <f t="shared" si="197"/>
        <v>61.962403163994296</v>
      </c>
      <c r="F4222" s="50">
        <f>'貼り付けシート（日射量等）'!G4219/3.6*10^3</f>
        <v>11.111111111111111</v>
      </c>
      <c r="G4222" s="50">
        <f>'貼り付けシート（日射量等）'!H4219/3.6*10^3</f>
        <v>63.888888888888886</v>
      </c>
      <c r="H4222" s="91">
        <f>RADIANS('貼り付けシート（日射量等）'!I4219)</f>
        <v>0.38397243543875248</v>
      </c>
      <c r="I4222" s="91">
        <f>IF('貼り付けシート（日射量等）'!J4219&lt;0,RADIANS(360+('貼り付けシート（日射量等）'!J4219)),RADIANS('貼り付けシート（日射量等）'!J4219))</f>
        <v>1.7924531417981764</v>
      </c>
    </row>
    <row r="4223" spans="1:9">
      <c r="A4223" s="20">
        <v>41815</v>
      </c>
      <c r="B4223" s="35" t="s">
        <v>377</v>
      </c>
      <c r="C4223" s="90">
        <f t="shared" si="195"/>
        <v>27.427265681487032</v>
      </c>
      <c r="D4223" s="90">
        <f t="shared" si="196"/>
        <v>0.48709039279386018</v>
      </c>
      <c r="E4223" s="90">
        <f t="shared" si="197"/>
        <v>26.940175288693172</v>
      </c>
      <c r="F4223" s="50">
        <f>'貼り付けシート（日射量等）'!G4220/3.6*10^3</f>
        <v>8.3333333333333339</v>
      </c>
      <c r="G4223" s="50">
        <f>'貼り付けシート（日射量等）'!H4220/3.6*10^3</f>
        <v>27.777777777777779</v>
      </c>
      <c r="H4223" s="91">
        <f>RADIANS('貼り付けシート（日射量等）'!I4220)</f>
        <v>0.19373154697137057</v>
      </c>
      <c r="I4223" s="91">
        <f>IF('貼り付けシート（日射量等）'!J4220&lt;0,RADIANS(360+('貼り付けシート（日射量等）'!J4220)),RADIANS('貼り付けシート（日射量等）'!J4220))</f>
        <v>1.9442967867216832</v>
      </c>
    </row>
    <row r="4224" spans="1:9">
      <c r="A4224" s="20">
        <v>41815</v>
      </c>
      <c r="B4224" s="35" t="s">
        <v>378</v>
      </c>
      <c r="C4224" s="90">
        <f t="shared" si="195"/>
        <v>5.3880350577386347</v>
      </c>
      <c r="D4224" s="90">
        <f t="shared" si="196"/>
        <v>-0.89139591729193657</v>
      </c>
      <c r="E4224" s="90">
        <f t="shared" si="197"/>
        <v>5.3880350577386347</v>
      </c>
      <c r="F4224" s="50">
        <f>'貼り付けシート（日射量等）'!G4221/3.6*10^3</f>
        <v>5.5555555555555554</v>
      </c>
      <c r="G4224" s="50">
        <f>'貼り付けシート（日射量等）'!H4221/3.6*10^3</f>
        <v>5.5555555555555554</v>
      </c>
      <c r="H4224" s="91">
        <f>RADIANS('貼り付けシート（日射量等）'!I4221)</f>
        <v>1.3962634015954637E-2</v>
      </c>
      <c r="I4224" s="91">
        <f>IF('貼り付けシート（日射量等）'!J4221&lt;0,RADIANS(360+('貼り付けシート（日射量等）'!J4221)),RADIANS('貼り付けシート（日射量等）'!J4221))</f>
        <v>2.1031217486531673</v>
      </c>
    </row>
    <row r="4225" spans="1:9">
      <c r="A4225" s="20">
        <v>41815</v>
      </c>
      <c r="B4225" s="35" t="s">
        <v>379</v>
      </c>
      <c r="C4225" s="90">
        <f t="shared" si="195"/>
        <v>0</v>
      </c>
      <c r="D4225" s="90">
        <f t="shared" si="196"/>
        <v>0</v>
      </c>
      <c r="E4225" s="90">
        <f t="shared" si="197"/>
        <v>0</v>
      </c>
      <c r="F4225" s="50">
        <f>'貼り付けシート（日射量等）'!G4222/3.6*10^3</f>
        <v>0</v>
      </c>
      <c r="G4225" s="50">
        <f>'貼り付けシート（日射量等）'!H4222/3.6*10^3</f>
        <v>0</v>
      </c>
      <c r="H4225" s="91">
        <f>RADIANS('貼り付けシート（日射量等）'!I4222)</f>
        <v>0</v>
      </c>
      <c r="I4225" s="91">
        <f>IF('貼り付けシート（日射量等）'!J4222&lt;0,RADIANS(360+('貼り付けシート（日射量等）'!J4222)),RADIANS('貼り付けシート（日射量等）'!J4222))</f>
        <v>0</v>
      </c>
    </row>
    <row r="4226" spans="1:9">
      <c r="A4226" s="20">
        <v>41815</v>
      </c>
      <c r="B4226" s="35" t="s">
        <v>380</v>
      </c>
      <c r="C4226" s="90">
        <f t="shared" si="195"/>
        <v>0</v>
      </c>
      <c r="D4226" s="90">
        <f t="shared" si="196"/>
        <v>0</v>
      </c>
      <c r="E4226" s="90">
        <f t="shared" si="197"/>
        <v>0</v>
      </c>
      <c r="F4226" s="50">
        <f>'貼り付けシート（日射量等）'!G4223/3.6*10^3</f>
        <v>0</v>
      </c>
      <c r="G4226" s="50">
        <f>'貼り付けシート（日射量等）'!H4223/3.6*10^3</f>
        <v>0</v>
      </c>
      <c r="H4226" s="91">
        <f>RADIANS('貼り付けシート（日射量等）'!I4223)</f>
        <v>0</v>
      </c>
      <c r="I4226" s="91">
        <f>IF('貼り付けシート（日射量等）'!J4223&lt;0,RADIANS(360+('貼り付けシート（日射量等）'!J4223)),RADIANS('貼り付けシート（日射量等）'!J4223))</f>
        <v>0</v>
      </c>
    </row>
    <row r="4227" spans="1:9">
      <c r="A4227" s="20">
        <v>41815</v>
      </c>
      <c r="B4227" s="35" t="s">
        <v>381</v>
      </c>
      <c r="C4227" s="90">
        <f t="shared" si="195"/>
        <v>0</v>
      </c>
      <c r="D4227" s="90">
        <f t="shared" si="196"/>
        <v>0</v>
      </c>
      <c r="E4227" s="90">
        <f t="shared" si="197"/>
        <v>0</v>
      </c>
      <c r="F4227" s="50">
        <f>'貼り付けシート（日射量等）'!G4224/3.6*10^3</f>
        <v>0</v>
      </c>
      <c r="G4227" s="50">
        <f>'貼り付けシート（日射量等）'!H4224/3.6*10^3</f>
        <v>0</v>
      </c>
      <c r="H4227" s="91">
        <f>RADIANS('貼り付けシート（日射量等）'!I4224)</f>
        <v>0</v>
      </c>
      <c r="I4227" s="91">
        <f>IF('貼り付けシート（日射量等）'!J4224&lt;0,RADIANS(360+('貼り付けシート（日射量等）'!J4224)),RADIANS('貼り付けシート（日射量等）'!J4224))</f>
        <v>0</v>
      </c>
    </row>
    <row r="4228" spans="1:9">
      <c r="A4228" s="20">
        <v>41815</v>
      </c>
      <c r="B4228" s="35" t="s">
        <v>382</v>
      </c>
      <c r="C4228" s="90">
        <f t="shared" si="195"/>
        <v>0</v>
      </c>
      <c r="D4228" s="90">
        <f t="shared" si="196"/>
        <v>0</v>
      </c>
      <c r="E4228" s="90">
        <f t="shared" si="197"/>
        <v>0</v>
      </c>
      <c r="F4228" s="50">
        <f>'貼り付けシート（日射量等）'!G4225/3.6*10^3</f>
        <v>0</v>
      </c>
      <c r="G4228" s="50">
        <f>'貼り付けシート（日射量等）'!H4225/3.6*10^3</f>
        <v>0</v>
      </c>
      <c r="H4228" s="91">
        <f>RADIANS('貼り付けシート（日射量等）'!I4225)</f>
        <v>0</v>
      </c>
      <c r="I4228" s="91">
        <f>IF('貼り付けシート（日射量等）'!J4225&lt;0,RADIANS(360+('貼り付けシート（日射量等）'!J4225)),RADIANS('貼り付けシート（日射量等）'!J4225))</f>
        <v>0</v>
      </c>
    </row>
    <row r="4229" spans="1:9">
      <c r="A4229" s="20">
        <v>41815</v>
      </c>
      <c r="B4229" s="35" t="s">
        <v>383</v>
      </c>
      <c r="C4229" s="90">
        <f t="shared" si="195"/>
        <v>0</v>
      </c>
      <c r="D4229" s="90">
        <f t="shared" si="196"/>
        <v>0</v>
      </c>
      <c r="E4229" s="90">
        <f t="shared" si="197"/>
        <v>0</v>
      </c>
      <c r="F4229" s="50">
        <f>'貼り付けシート（日射量等）'!G4226/3.6*10^3</f>
        <v>0</v>
      </c>
      <c r="G4229" s="50">
        <f>'貼り付けシート（日射量等）'!H4226/3.6*10^3</f>
        <v>0</v>
      </c>
      <c r="H4229" s="91">
        <f>RADIANS('貼り付けシート（日射量等）'!I4226)</f>
        <v>0</v>
      </c>
      <c r="I4229" s="91">
        <f>IF('貼り付けシート（日射量等）'!J4226&lt;0,RADIANS(360+('貼り付けシート（日射量等）'!J4226)),RADIANS('貼り付けシート（日射量等）'!J4226))</f>
        <v>0</v>
      </c>
    </row>
    <row r="4230" spans="1:9">
      <c r="A4230" s="20">
        <v>41816</v>
      </c>
      <c r="B4230" s="35" t="s">
        <v>360</v>
      </c>
      <c r="C4230" s="90">
        <f t="shared" si="195"/>
        <v>0</v>
      </c>
      <c r="D4230" s="90">
        <f t="shared" si="196"/>
        <v>0</v>
      </c>
      <c r="E4230" s="90">
        <f t="shared" si="197"/>
        <v>0</v>
      </c>
      <c r="F4230" s="50">
        <f>'貼り付けシート（日射量等）'!G4227/3.6*10^3</f>
        <v>0</v>
      </c>
      <c r="G4230" s="50">
        <f>'貼り付けシート（日射量等）'!H4227/3.6*10^3</f>
        <v>0</v>
      </c>
      <c r="H4230" s="91">
        <f>RADIANS('貼り付けシート（日射量等）'!I4227)</f>
        <v>0</v>
      </c>
      <c r="I4230" s="91">
        <f>IF('貼り付けシート（日射量等）'!J4227&lt;0,RADIANS(360+('貼り付けシート（日射量等）'!J4227)),RADIANS('貼り付けシート（日射量等）'!J4227))</f>
        <v>0</v>
      </c>
    </row>
    <row r="4231" spans="1:9">
      <c r="A4231" s="20">
        <v>41816</v>
      </c>
      <c r="B4231" s="35" t="s">
        <v>361</v>
      </c>
      <c r="C4231" s="90">
        <f t="shared" ref="C4231:C4294" si="198">IF(D4231&lt;0,E4231,D4231+E4231)</f>
        <v>0</v>
      </c>
      <c r="D4231" s="90">
        <f t="shared" ref="D4231:D4294" si="199">F4231*(SIN(H4231)*COS($O$5)+COS(H4231)*SIN($O$5)*COS($O$4-I4231))</f>
        <v>0</v>
      </c>
      <c r="E4231" s="90">
        <f t="shared" ref="E4231:E4294" si="200">G4231*(1+COS($O$5))/2</f>
        <v>0</v>
      </c>
      <c r="F4231" s="50">
        <f>'貼り付けシート（日射量等）'!G4228/3.6*10^3</f>
        <v>0</v>
      </c>
      <c r="G4231" s="50">
        <f>'貼り付けシート（日射量等）'!H4228/3.6*10^3</f>
        <v>0</v>
      </c>
      <c r="H4231" s="91">
        <f>RADIANS('貼り付けシート（日射量等）'!I4228)</f>
        <v>0</v>
      </c>
      <c r="I4231" s="91">
        <f>IF('貼り付けシート（日射量等）'!J4228&lt;0,RADIANS(360+('貼り付けシート（日射量等）'!J4228)),RADIANS('貼り付けシート（日射量等）'!J4228))</f>
        <v>0</v>
      </c>
    </row>
    <row r="4232" spans="1:9">
      <c r="A4232" s="20">
        <v>41816</v>
      </c>
      <c r="B4232" s="35" t="s">
        <v>362</v>
      </c>
      <c r="C4232" s="90">
        <f t="shared" si="198"/>
        <v>0</v>
      </c>
      <c r="D4232" s="90">
        <f t="shared" si="199"/>
        <v>0</v>
      </c>
      <c r="E4232" s="90">
        <f t="shared" si="200"/>
        <v>0</v>
      </c>
      <c r="F4232" s="50">
        <f>'貼り付けシート（日射量等）'!G4229/3.6*10^3</f>
        <v>0</v>
      </c>
      <c r="G4232" s="50">
        <f>'貼り付けシート（日射量等）'!H4229/3.6*10^3</f>
        <v>0</v>
      </c>
      <c r="H4232" s="91">
        <f>RADIANS('貼り付けシート（日射量等）'!I4229)</f>
        <v>0</v>
      </c>
      <c r="I4232" s="91">
        <f>IF('貼り付けシート（日射量等）'!J4229&lt;0,RADIANS(360+('貼り付けシート（日射量等）'!J4229)),RADIANS('貼り付けシート（日射量等）'!J4229))</f>
        <v>0</v>
      </c>
    </row>
    <row r="4233" spans="1:9">
      <c r="A4233" s="20">
        <v>41816</v>
      </c>
      <c r="B4233" s="35" t="s">
        <v>363</v>
      </c>
      <c r="C4233" s="90">
        <f t="shared" si="198"/>
        <v>0</v>
      </c>
      <c r="D4233" s="90">
        <f t="shared" si="199"/>
        <v>0</v>
      </c>
      <c r="E4233" s="90">
        <f t="shared" si="200"/>
        <v>0</v>
      </c>
      <c r="F4233" s="50">
        <f>'貼り付けシート（日射量等）'!G4230/3.6*10^3</f>
        <v>0</v>
      </c>
      <c r="G4233" s="50">
        <f>'貼り付けシート（日射量等）'!H4230/3.6*10^3</f>
        <v>0</v>
      </c>
      <c r="H4233" s="91">
        <f>RADIANS('貼り付けシート（日射量等）'!I4230)</f>
        <v>0</v>
      </c>
      <c r="I4233" s="91">
        <f>IF('貼り付けシート（日射量等）'!J4230&lt;0,RADIANS(360+('貼り付けシート（日射量等）'!J4230)),RADIANS('貼り付けシート（日射量等）'!J4230))</f>
        <v>0</v>
      </c>
    </row>
    <row r="4234" spans="1:9">
      <c r="A4234" s="20">
        <v>41816</v>
      </c>
      <c r="B4234" s="35" t="s">
        <v>364</v>
      </c>
      <c r="C4234" s="90">
        <f t="shared" si="198"/>
        <v>24.246157759823852</v>
      </c>
      <c r="D4234" s="90">
        <f t="shared" si="199"/>
        <v>-0.21066479688181425</v>
      </c>
      <c r="E4234" s="90">
        <f t="shared" si="200"/>
        <v>24.246157759823852</v>
      </c>
      <c r="F4234" s="50">
        <f>'貼り付けシート（日射量等）'!G4231/3.6*10^3</f>
        <v>19.444444444444446</v>
      </c>
      <c r="G4234" s="50">
        <f>'貼り付けシート（日射量等）'!H4231/3.6*10^3</f>
        <v>24.999999999999996</v>
      </c>
      <c r="H4234" s="91">
        <f>RADIANS('貼り付けシート（日射量等）'!I4231)</f>
        <v>0.1361356816555577</v>
      </c>
      <c r="I4234" s="91">
        <f>IF('貼り付けシート（日射量等）'!J4231&lt;0,RADIANS(360+('貼り付けシート（日射量等）'!J4231)),RADIANS('貼り付けシート（日射量等）'!J4231))</f>
        <v>4.2917646306540567</v>
      </c>
    </row>
    <row r="4235" spans="1:9">
      <c r="A4235" s="20">
        <v>41816</v>
      </c>
      <c r="B4235" s="35" t="s">
        <v>365</v>
      </c>
      <c r="C4235" s="90">
        <f t="shared" si="198"/>
        <v>66.12716412561646</v>
      </c>
      <c r="D4235" s="90">
        <f t="shared" si="199"/>
        <v>4.1647609616221626</v>
      </c>
      <c r="E4235" s="90">
        <f t="shared" si="200"/>
        <v>61.962403163994296</v>
      </c>
      <c r="F4235" s="50">
        <f>'貼り付けシート（日射量等）'!G4232/3.6*10^3</f>
        <v>19.444444444444446</v>
      </c>
      <c r="G4235" s="50">
        <f>'貼り付けシート（日射量等）'!H4232/3.6*10^3</f>
        <v>63.888888888888886</v>
      </c>
      <c r="H4235" s="91">
        <f>RADIANS('貼り付けシート（日射量等）'!I4232)</f>
        <v>0.3246312408709453</v>
      </c>
      <c r="I4235" s="91">
        <f>IF('貼り付けシート（日射量等）'!J4232&lt;0,RADIANS(360+('貼り付けシート（日射量等）'!J4232)),RADIANS('貼り付けシート（日射量等）'!J4232))</f>
        <v>4.445353604829557</v>
      </c>
    </row>
    <row r="4236" spans="1:9">
      <c r="A4236" s="20">
        <v>41816</v>
      </c>
      <c r="B4236" s="35" t="s">
        <v>366</v>
      </c>
      <c r="C4236" s="90">
        <f t="shared" si="198"/>
        <v>110.78997538137881</v>
      </c>
      <c r="D4236" s="90">
        <f t="shared" si="199"/>
        <v>8.4173092843447499</v>
      </c>
      <c r="E4236" s="90">
        <f t="shared" si="200"/>
        <v>102.37266609703406</v>
      </c>
      <c r="F4236" s="50">
        <f>'貼り付けシート（日射量等）'!G4233/3.6*10^3</f>
        <v>19.444444444444446</v>
      </c>
      <c r="G4236" s="50">
        <f>'貼り付けシート（日射量等）'!H4233/3.6*10^3</f>
        <v>105.55555555555556</v>
      </c>
      <c r="H4236" s="91">
        <f>RADIANS('貼り付けシート（日射量等）'!I4233)</f>
        <v>0.52010811709431026</v>
      </c>
      <c r="I4236" s="91">
        <f>IF('貼り付けシート（日射量等）'!J4233&lt;0,RADIANS(360+('貼り付けシート（日射量等）'!J4233)),RADIANS('貼り付けシート（日射量等）'!J4233))</f>
        <v>4.597197249753064</v>
      </c>
    </row>
    <row r="4237" spans="1:9">
      <c r="A4237" s="20">
        <v>41816</v>
      </c>
      <c r="B4237" s="35" t="s">
        <v>367</v>
      </c>
      <c r="C4237" s="90">
        <f t="shared" si="198"/>
        <v>159.6594041843299</v>
      </c>
      <c r="D4237" s="90">
        <f t="shared" si="199"/>
        <v>8.7944225676481302</v>
      </c>
      <c r="E4237" s="90">
        <f t="shared" si="200"/>
        <v>150.86498161668177</v>
      </c>
      <c r="F4237" s="50">
        <f>'貼り付けシート（日射量等）'!G4234/3.6*10^3</f>
        <v>13.888888888888889</v>
      </c>
      <c r="G4237" s="50">
        <f>'貼り付けシート（日射量等）'!H4234/3.6*10^3</f>
        <v>155.55555555555557</v>
      </c>
      <c r="H4237" s="91">
        <f>RADIANS('貼り付けシート（日射量等）'!I4234)</f>
        <v>0.72082098107365811</v>
      </c>
      <c r="I4237" s="91">
        <f>IF('貼り付けシート（日射量等）'!J4234&lt;0,RADIANS(360+('貼り付けシート（日射量等）'!J4234)),RADIANS('貼り付けシート（日射量等）'!J4234))</f>
        <v>4.7630035286925247</v>
      </c>
    </row>
    <row r="4238" spans="1:9">
      <c r="A4238" s="20">
        <v>41816</v>
      </c>
      <c r="B4238" s="35" t="s">
        <v>368</v>
      </c>
      <c r="C4238" s="90">
        <f t="shared" si="198"/>
        <v>252.9030422153381</v>
      </c>
      <c r="D4238" s="90">
        <f t="shared" si="199"/>
        <v>26.605569790315496</v>
      </c>
      <c r="E4238" s="90">
        <f t="shared" si="200"/>
        <v>226.29747242502262</v>
      </c>
      <c r="F4238" s="50">
        <f>'貼り付けシート（日射量等）'!G4235/3.6*10^3</f>
        <v>33.333333333333336</v>
      </c>
      <c r="G4238" s="50">
        <f>'貼り付けシート（日射量等）'!H4235/3.6*10^3</f>
        <v>233.33333333333331</v>
      </c>
      <c r="H4238" s="91">
        <f>RADIANS('貼り付けシート（日射量等）'!I4235)</f>
        <v>0.9180431865490174</v>
      </c>
      <c r="I4238" s="91">
        <f>IF('貼り付けシート（日射量等）'!J4235&lt;0,RADIANS(360+('貼り付けシート（日射量等）'!J4235)),RADIANS('貼り付けシート（日射量等）'!J4235))</f>
        <v>4.9637163926718726</v>
      </c>
    </row>
    <row r="4239" spans="1:9">
      <c r="A4239" s="20">
        <v>41816</v>
      </c>
      <c r="B4239" s="35" t="s">
        <v>369</v>
      </c>
      <c r="C4239" s="90">
        <f t="shared" si="198"/>
        <v>241.1814407953029</v>
      </c>
      <c r="D4239" s="90">
        <f t="shared" si="199"/>
        <v>22.96602095688819</v>
      </c>
      <c r="E4239" s="90">
        <f t="shared" si="200"/>
        <v>218.2154198384147</v>
      </c>
      <c r="F4239" s="50">
        <f>'貼り付けシート（日射量等）'!G4236/3.6*10^3</f>
        <v>24.999999999999996</v>
      </c>
      <c r="G4239" s="50">
        <f>'貼り付けシート（日射量等）'!H4236/3.6*10^3</f>
        <v>225</v>
      </c>
      <c r="H4239" s="91">
        <f>RADIANS('貼り付けシート（日射量等）'!I4236)</f>
        <v>1.1030480872604163</v>
      </c>
      <c r="I4239" s="91">
        <f>IF('貼り付けシート（日射量等）'!J4236&lt;0,RADIANS(360+('貼り付けシート（日射量等）'!J4236)),RADIANS('貼り付けシート（日射量等）'!J4236))</f>
        <v>5.2569317070069204</v>
      </c>
    </row>
    <row r="4240" spans="1:9">
      <c r="A4240" s="20">
        <v>41816</v>
      </c>
      <c r="B4240" s="35" t="s">
        <v>370</v>
      </c>
      <c r="C4240" s="90">
        <f t="shared" si="198"/>
        <v>264.49857076147953</v>
      </c>
      <c r="D4240" s="90">
        <f t="shared" si="199"/>
        <v>30.119045749848954</v>
      </c>
      <c r="E4240" s="90">
        <f t="shared" si="200"/>
        <v>234.37952501163059</v>
      </c>
      <c r="F4240" s="50">
        <f>'貼り付けシート（日射量等）'!G4237/3.6*10^3</f>
        <v>30.555555555555554</v>
      </c>
      <c r="G4240" s="50">
        <f>'貼り付けシート（日射量等）'!H4237/3.6*10^3</f>
        <v>241.66666666666666</v>
      </c>
      <c r="H4240" s="91">
        <f>RADIANS('貼り付けシート（日射量等）'!I4237)</f>
        <v>1.2444197566719568</v>
      </c>
      <c r="I4240" s="91">
        <f>IF('貼り付けシート（日射量等）'!J4237&lt;0,RADIANS(360+('貼り付けシート（日射量等）'!J4237)),RADIANS('貼り付けシート（日射量等）'!J4237))</f>
        <v>5.7718038363452475</v>
      </c>
    </row>
    <row r="4241" spans="1:9">
      <c r="A4241" s="20">
        <v>41816</v>
      </c>
      <c r="B4241" s="35" t="s">
        <v>371</v>
      </c>
      <c r="C4241" s="90">
        <f t="shared" si="198"/>
        <v>264.70967569173393</v>
      </c>
      <c r="D4241" s="90">
        <f t="shared" si="199"/>
        <v>27.636133151234006</v>
      </c>
      <c r="E4241" s="90">
        <f t="shared" si="200"/>
        <v>237.07354254049991</v>
      </c>
      <c r="F4241" s="50">
        <f>'貼り付けシート（日射量等）'!G4238/3.6*10^3</f>
        <v>27.777777777777779</v>
      </c>
      <c r="G4241" s="50">
        <f>'貼り付けシート（日射量等）'!H4238/3.6*10^3</f>
        <v>244.44444444444443</v>
      </c>
      <c r="H4241" s="91">
        <f>RADIANS('貼り付けシート（日射量等）'!I4238)</f>
        <v>1.2688543661998777</v>
      </c>
      <c r="I4241" s="91">
        <f>IF('貼り付けシート（日射量等）'!J4238&lt;0,RADIANS(360+('貼り付けシート（日射量等）'!J4238)),RADIANS('貼り付けシート（日射量等）'!J4238))</f>
        <v>0.28099800957108706</v>
      </c>
    </row>
    <row r="4242" spans="1:9">
      <c r="A4242" s="20">
        <v>41816</v>
      </c>
      <c r="B4242" s="35" t="s">
        <v>372</v>
      </c>
      <c r="C4242" s="90">
        <f t="shared" si="198"/>
        <v>183.19319196311358</v>
      </c>
      <c r="D4242" s="90">
        <f t="shared" si="199"/>
        <v>0</v>
      </c>
      <c r="E4242" s="90">
        <f t="shared" si="200"/>
        <v>183.19319196311358</v>
      </c>
      <c r="F4242" s="50">
        <f>'貼り付けシート（日射量等）'!G4239/3.6*10^3</f>
        <v>0</v>
      </c>
      <c r="G4242" s="50">
        <f>'貼り付けシート（日射量等）'!H4239/3.6*10^3</f>
        <v>188.88888888888889</v>
      </c>
      <c r="H4242" s="91">
        <f>RADIANS('貼り付けシート（日射量等）'!I4239)</f>
        <v>1.1536626355682518</v>
      </c>
      <c r="I4242" s="91">
        <f>IF('貼り付けシート（日射量等）'!J4239&lt;0,RADIANS(360+('貼り付けシート（日射量等）'!J4239)),RADIANS('貼り付けシート（日射量等）'!J4239))</f>
        <v>0.89884456477707975</v>
      </c>
    </row>
    <row r="4243" spans="1:9">
      <c r="A4243" s="20">
        <v>41816</v>
      </c>
      <c r="B4243" s="35" t="s">
        <v>373</v>
      </c>
      <c r="C4243" s="90">
        <f t="shared" si="198"/>
        <v>161.28224390106712</v>
      </c>
      <c r="D4243" s="90">
        <f t="shared" si="199"/>
        <v>2.3352096977773917</v>
      </c>
      <c r="E4243" s="90">
        <f t="shared" si="200"/>
        <v>158.94703420328972</v>
      </c>
      <c r="F4243" s="50">
        <f>'貼り付けシート（日射量等）'!G4240/3.6*10^3</f>
        <v>2.7777777777777777</v>
      </c>
      <c r="G4243" s="50">
        <f>'貼り付けシート（日射量等）'!H4240/3.6*10^3</f>
        <v>163.88888888888889</v>
      </c>
      <c r="H4243" s="91">
        <f>RADIANS('貼り付けシート（日射量等）'!I4240)</f>
        <v>0.97738438111682457</v>
      </c>
      <c r="I4243" s="91">
        <f>IF('貼り付けシート（日射量等）'!J4240&lt;0,RADIANS(360+('貼り付けシート（日射量等）'!J4240)),RADIANS('貼り付けシート（日射量等）'!J4240))</f>
        <v>1.2426744274199626</v>
      </c>
    </row>
    <row r="4244" spans="1:9">
      <c r="A4244" s="20">
        <v>41816</v>
      </c>
      <c r="B4244" s="35" t="s">
        <v>374</v>
      </c>
      <c r="C4244" s="90">
        <f t="shared" si="198"/>
        <v>135.8286840683499</v>
      </c>
      <c r="D4244" s="90">
        <f t="shared" si="199"/>
        <v>3.8218251537533527</v>
      </c>
      <c r="E4244" s="90">
        <f t="shared" si="200"/>
        <v>132.00685891459653</v>
      </c>
      <c r="F4244" s="50">
        <f>'貼り付けシート（日射量等）'!G4241/3.6*10^3</f>
        <v>5.5555555555555554</v>
      </c>
      <c r="G4244" s="50">
        <f>'貼り付けシート（日射量等）'!H4241/3.6*10^3</f>
        <v>136.11111111111109</v>
      </c>
      <c r="H4244" s="91">
        <f>RADIANS('貼り付けシート（日射量等）'!I4241)</f>
        <v>0.78190750489345962</v>
      </c>
      <c r="I4244" s="91">
        <f>IF('貼り付けシート（日射量等）'!J4241&lt;0,RADIANS(360+('貼り付けシート（日射量等）'!J4241)),RADIANS('貼り付けシート（日射量等）'!J4241))</f>
        <v>1.4643312424232426</v>
      </c>
    </row>
    <row r="4245" spans="1:9">
      <c r="A4245" s="20">
        <v>41816</v>
      </c>
      <c r="B4245" s="35" t="s">
        <v>375</v>
      </c>
      <c r="C4245" s="90">
        <f t="shared" si="198"/>
        <v>95.749589193094948</v>
      </c>
      <c r="D4245" s="90">
        <f t="shared" si="199"/>
        <v>4.1529932115381536</v>
      </c>
      <c r="E4245" s="90">
        <f t="shared" si="200"/>
        <v>91.596595981556789</v>
      </c>
      <c r="F4245" s="50">
        <f>'貼り付けシート（日射量等）'!G4242/3.6*10^3</f>
        <v>8.3333333333333339</v>
      </c>
      <c r="G4245" s="50">
        <f>'貼り付けシート（日射量等）'!H4242/3.6*10^3</f>
        <v>94.444444444444443</v>
      </c>
      <c r="H4245" s="91">
        <f>RADIANS('貼り付けシート（日射量等）'!I4242)</f>
        <v>0.58293997016610599</v>
      </c>
      <c r="I4245" s="91">
        <f>IF('貼り付けシート（日射量等）'!J4242&lt;0,RADIANS(360+('貼り付けシート（日射量等）'!J4242)),RADIANS('貼り付けシート（日射量等）'!J4242))</f>
        <v>1.6371188383706812</v>
      </c>
    </row>
    <row r="4246" spans="1:9">
      <c r="A4246" s="20">
        <v>41816</v>
      </c>
      <c r="B4246" s="35" t="s">
        <v>376</v>
      </c>
      <c r="C4246" s="90">
        <f t="shared" si="198"/>
        <v>80.172614719017531</v>
      </c>
      <c r="D4246" s="90">
        <f t="shared" si="199"/>
        <v>4.7401239106766457</v>
      </c>
      <c r="E4246" s="90">
        <f t="shared" si="200"/>
        <v>75.432490808340887</v>
      </c>
      <c r="F4246" s="50">
        <f>'貼り付けシート（日射量等）'!G4243/3.6*10^3</f>
        <v>16.666666666666668</v>
      </c>
      <c r="G4246" s="50">
        <f>'貼り付けシート（日射量等）'!H4243/3.6*10^3</f>
        <v>77.777777777777786</v>
      </c>
      <c r="H4246" s="91">
        <f>RADIANS('貼り付けシート（日射量等）'!I4243)</f>
        <v>0.38571776469074687</v>
      </c>
      <c r="I4246" s="91">
        <f>IF('貼り付けシート（日射量等）'!J4243&lt;0,RADIANS(360+('貼り付けシート（日射量等）'!J4243)),RADIANS('貼り付けシート（日射量等）'!J4243))</f>
        <v>1.7907078125461819</v>
      </c>
    </row>
    <row r="4247" spans="1:9">
      <c r="A4247" s="20">
        <v>41816</v>
      </c>
      <c r="B4247" s="35" t="s">
        <v>377</v>
      </c>
      <c r="C4247" s="90">
        <f t="shared" si="198"/>
        <v>36.005501517683051</v>
      </c>
      <c r="D4247" s="90">
        <f t="shared" si="199"/>
        <v>0.98327364238192483</v>
      </c>
      <c r="E4247" s="90">
        <f t="shared" si="200"/>
        <v>35.022227875301127</v>
      </c>
      <c r="F4247" s="50">
        <f>'貼り付けシート（日射量等）'!G4244/3.6*10^3</f>
        <v>16.666666666666668</v>
      </c>
      <c r="G4247" s="50">
        <f>'貼り付けシート（日射量等）'!H4244/3.6*10^3</f>
        <v>36.111111111111114</v>
      </c>
      <c r="H4247" s="91">
        <f>RADIANS('貼り付けシート（日射量等）'!I4244)</f>
        <v>0.19373154697137057</v>
      </c>
      <c r="I4247" s="91">
        <f>IF('貼り付けシート（日射量等）'!J4244&lt;0,RADIANS(360+('貼り付けシート（日射量等）'!J4244)),RADIANS('貼り付けシート（日射量等）'!J4244))</f>
        <v>1.9425514574696887</v>
      </c>
    </row>
    <row r="4248" spans="1:9">
      <c r="A4248" s="20">
        <v>41816</v>
      </c>
      <c r="B4248" s="35" t="s">
        <v>378</v>
      </c>
      <c r="C4248" s="90">
        <f t="shared" si="198"/>
        <v>5.3880350577386347</v>
      </c>
      <c r="D4248" s="90">
        <f t="shared" si="199"/>
        <v>-0.89139591729193657</v>
      </c>
      <c r="E4248" s="90">
        <f t="shared" si="200"/>
        <v>5.3880350577386347</v>
      </c>
      <c r="F4248" s="50">
        <f>'貼り付けシート（日射量等）'!G4245/3.6*10^3</f>
        <v>5.5555555555555554</v>
      </c>
      <c r="G4248" s="50">
        <f>'貼り付けシート（日射量等）'!H4245/3.6*10^3</f>
        <v>5.5555555555555554</v>
      </c>
      <c r="H4248" s="91">
        <f>RADIANS('貼り付けシート（日射量等）'!I4245)</f>
        <v>1.3962634015954637E-2</v>
      </c>
      <c r="I4248" s="91">
        <f>IF('貼り付けシート（日射量等）'!J4245&lt;0,RADIANS(360+('貼り付けシート（日射量等）'!J4245)),RADIANS('貼り付けシート（日射量等）'!J4245))</f>
        <v>2.1031217486531673</v>
      </c>
    </row>
    <row r="4249" spans="1:9">
      <c r="A4249" s="20">
        <v>41816</v>
      </c>
      <c r="B4249" s="35" t="s">
        <v>379</v>
      </c>
      <c r="C4249" s="90">
        <f t="shared" si="198"/>
        <v>0</v>
      </c>
      <c r="D4249" s="90">
        <f t="shared" si="199"/>
        <v>0</v>
      </c>
      <c r="E4249" s="90">
        <f t="shared" si="200"/>
        <v>0</v>
      </c>
      <c r="F4249" s="50">
        <f>'貼り付けシート（日射量等）'!G4246/3.6*10^3</f>
        <v>0</v>
      </c>
      <c r="G4249" s="50">
        <f>'貼り付けシート（日射量等）'!H4246/3.6*10^3</f>
        <v>0</v>
      </c>
      <c r="H4249" s="91">
        <f>RADIANS('貼り付けシート（日射量等）'!I4246)</f>
        <v>0</v>
      </c>
      <c r="I4249" s="91">
        <f>IF('貼り付けシート（日射量等）'!J4246&lt;0,RADIANS(360+('貼り付けシート（日射量等）'!J4246)),RADIANS('貼り付けシート（日射量等）'!J4246))</f>
        <v>0</v>
      </c>
    </row>
    <row r="4250" spans="1:9">
      <c r="A4250" s="20">
        <v>41816</v>
      </c>
      <c r="B4250" s="35" t="s">
        <v>380</v>
      </c>
      <c r="C4250" s="90">
        <f t="shared" si="198"/>
        <v>0</v>
      </c>
      <c r="D4250" s="90">
        <f t="shared" si="199"/>
        <v>0</v>
      </c>
      <c r="E4250" s="90">
        <f t="shared" si="200"/>
        <v>0</v>
      </c>
      <c r="F4250" s="50">
        <f>'貼り付けシート（日射量等）'!G4247/3.6*10^3</f>
        <v>0</v>
      </c>
      <c r="G4250" s="50">
        <f>'貼り付けシート（日射量等）'!H4247/3.6*10^3</f>
        <v>0</v>
      </c>
      <c r="H4250" s="91">
        <f>RADIANS('貼り付けシート（日射量等）'!I4247)</f>
        <v>0</v>
      </c>
      <c r="I4250" s="91">
        <f>IF('貼り付けシート（日射量等）'!J4247&lt;0,RADIANS(360+('貼り付けシート（日射量等）'!J4247)),RADIANS('貼り付けシート（日射量等）'!J4247))</f>
        <v>0</v>
      </c>
    </row>
    <row r="4251" spans="1:9">
      <c r="A4251" s="20">
        <v>41816</v>
      </c>
      <c r="B4251" s="35" t="s">
        <v>381</v>
      </c>
      <c r="C4251" s="90">
        <f t="shared" si="198"/>
        <v>0</v>
      </c>
      <c r="D4251" s="90">
        <f t="shared" si="199"/>
        <v>0</v>
      </c>
      <c r="E4251" s="90">
        <f t="shared" si="200"/>
        <v>0</v>
      </c>
      <c r="F4251" s="50">
        <f>'貼り付けシート（日射量等）'!G4248/3.6*10^3</f>
        <v>0</v>
      </c>
      <c r="G4251" s="50">
        <f>'貼り付けシート（日射量等）'!H4248/3.6*10^3</f>
        <v>0</v>
      </c>
      <c r="H4251" s="91">
        <f>RADIANS('貼り付けシート（日射量等）'!I4248)</f>
        <v>0</v>
      </c>
      <c r="I4251" s="91">
        <f>IF('貼り付けシート（日射量等）'!J4248&lt;0,RADIANS(360+('貼り付けシート（日射量等）'!J4248)),RADIANS('貼り付けシート（日射量等）'!J4248))</f>
        <v>0</v>
      </c>
    </row>
    <row r="4252" spans="1:9">
      <c r="A4252" s="20">
        <v>41816</v>
      </c>
      <c r="B4252" s="35" t="s">
        <v>382</v>
      </c>
      <c r="C4252" s="90">
        <f t="shared" si="198"/>
        <v>0</v>
      </c>
      <c r="D4252" s="90">
        <f t="shared" si="199"/>
        <v>0</v>
      </c>
      <c r="E4252" s="90">
        <f t="shared" si="200"/>
        <v>0</v>
      </c>
      <c r="F4252" s="50">
        <f>'貼り付けシート（日射量等）'!G4249/3.6*10^3</f>
        <v>0</v>
      </c>
      <c r="G4252" s="50">
        <f>'貼り付けシート（日射量等）'!H4249/3.6*10^3</f>
        <v>0</v>
      </c>
      <c r="H4252" s="91">
        <f>RADIANS('貼り付けシート（日射量等）'!I4249)</f>
        <v>0</v>
      </c>
      <c r="I4252" s="91">
        <f>IF('貼り付けシート（日射量等）'!J4249&lt;0,RADIANS(360+('貼り付けシート（日射量等）'!J4249)),RADIANS('貼り付けシート（日射量等）'!J4249))</f>
        <v>0</v>
      </c>
    </row>
    <row r="4253" spans="1:9">
      <c r="A4253" s="20">
        <v>41816</v>
      </c>
      <c r="B4253" s="35" t="s">
        <v>383</v>
      </c>
      <c r="C4253" s="90">
        <f t="shared" si="198"/>
        <v>0</v>
      </c>
      <c r="D4253" s="90">
        <f t="shared" si="199"/>
        <v>0</v>
      </c>
      <c r="E4253" s="90">
        <f t="shared" si="200"/>
        <v>0</v>
      </c>
      <c r="F4253" s="50">
        <f>'貼り付けシート（日射量等）'!G4250/3.6*10^3</f>
        <v>0</v>
      </c>
      <c r="G4253" s="50">
        <f>'貼り付けシート（日射量等）'!H4250/3.6*10^3</f>
        <v>0</v>
      </c>
      <c r="H4253" s="91">
        <f>RADIANS('貼り付けシート（日射量等）'!I4250)</f>
        <v>0</v>
      </c>
      <c r="I4253" s="91">
        <f>IF('貼り付けシート（日射量等）'!J4250&lt;0,RADIANS(360+('貼り付けシート（日射量等）'!J4250)),RADIANS('貼り付けシート（日射量等）'!J4250))</f>
        <v>0</v>
      </c>
    </row>
    <row r="4254" spans="1:9">
      <c r="A4254" s="20">
        <v>41817</v>
      </c>
      <c r="B4254" s="35" t="s">
        <v>360</v>
      </c>
      <c r="C4254" s="90">
        <f t="shared" si="198"/>
        <v>0</v>
      </c>
      <c r="D4254" s="90">
        <f t="shared" si="199"/>
        <v>0</v>
      </c>
      <c r="E4254" s="90">
        <f t="shared" si="200"/>
        <v>0</v>
      </c>
      <c r="F4254" s="50">
        <f>'貼り付けシート（日射量等）'!G4251/3.6*10^3</f>
        <v>0</v>
      </c>
      <c r="G4254" s="50">
        <f>'貼り付けシート（日射量等）'!H4251/3.6*10^3</f>
        <v>0</v>
      </c>
      <c r="H4254" s="91">
        <f>RADIANS('貼り付けシート（日射量等）'!I4251)</f>
        <v>0</v>
      </c>
      <c r="I4254" s="91">
        <f>IF('貼り付けシート（日射量等）'!J4251&lt;0,RADIANS(360+('貼り付けシート（日射量等）'!J4251)),RADIANS('貼り付けシート（日射量等）'!J4251))</f>
        <v>0</v>
      </c>
    </row>
    <row r="4255" spans="1:9">
      <c r="A4255" s="20">
        <v>41817</v>
      </c>
      <c r="B4255" s="35" t="s">
        <v>361</v>
      </c>
      <c r="C4255" s="90">
        <f t="shared" si="198"/>
        <v>0</v>
      </c>
      <c r="D4255" s="90">
        <f t="shared" si="199"/>
        <v>0</v>
      </c>
      <c r="E4255" s="90">
        <f t="shared" si="200"/>
        <v>0</v>
      </c>
      <c r="F4255" s="50">
        <f>'貼り付けシート（日射量等）'!G4252/3.6*10^3</f>
        <v>0</v>
      </c>
      <c r="G4255" s="50">
        <f>'貼り付けシート（日射量等）'!H4252/3.6*10^3</f>
        <v>0</v>
      </c>
      <c r="H4255" s="91">
        <f>RADIANS('貼り付けシート（日射量等）'!I4252)</f>
        <v>0</v>
      </c>
      <c r="I4255" s="91">
        <f>IF('貼り付けシート（日射量等）'!J4252&lt;0,RADIANS(360+('貼り付けシート（日射量等）'!J4252)),RADIANS('貼り付けシート（日射量等）'!J4252))</f>
        <v>0</v>
      </c>
    </row>
    <row r="4256" spans="1:9">
      <c r="A4256" s="20">
        <v>41817</v>
      </c>
      <c r="B4256" s="35" t="s">
        <v>362</v>
      </c>
      <c r="C4256" s="90">
        <f t="shared" si="198"/>
        <v>0</v>
      </c>
      <c r="D4256" s="90">
        <f t="shared" si="199"/>
        <v>0</v>
      </c>
      <c r="E4256" s="90">
        <f t="shared" si="200"/>
        <v>0</v>
      </c>
      <c r="F4256" s="50">
        <f>'貼り付けシート（日射量等）'!G4253/3.6*10^3</f>
        <v>0</v>
      </c>
      <c r="G4256" s="50">
        <f>'貼り付けシート（日射量等）'!H4253/3.6*10^3</f>
        <v>0</v>
      </c>
      <c r="H4256" s="91">
        <f>RADIANS('貼り付けシート（日射量等）'!I4253)</f>
        <v>0</v>
      </c>
      <c r="I4256" s="91">
        <f>IF('貼り付けシート（日射量等）'!J4253&lt;0,RADIANS(360+('貼り付けシート（日射量等）'!J4253)),RADIANS('貼り付けシート（日射量等）'!J4253))</f>
        <v>0</v>
      </c>
    </row>
    <row r="4257" spans="1:9">
      <c r="A4257" s="20">
        <v>41817</v>
      </c>
      <c r="B4257" s="35" t="s">
        <v>363</v>
      </c>
      <c r="C4257" s="90">
        <f t="shared" si="198"/>
        <v>0</v>
      </c>
      <c r="D4257" s="90">
        <f t="shared" si="199"/>
        <v>0</v>
      </c>
      <c r="E4257" s="90">
        <f t="shared" si="200"/>
        <v>0</v>
      </c>
      <c r="F4257" s="50">
        <f>'貼り付けシート（日射量等）'!G4254/3.6*10^3</f>
        <v>0</v>
      </c>
      <c r="G4257" s="50">
        <f>'貼り付けシート（日射量等）'!H4254/3.6*10^3</f>
        <v>0</v>
      </c>
      <c r="H4257" s="91">
        <f>RADIANS('貼り付けシート（日射量等）'!I4254)</f>
        <v>0</v>
      </c>
      <c r="I4257" s="91">
        <f>IF('貼り付けシート（日射量等）'!J4254&lt;0,RADIANS(360+('貼り付けシート（日射量等）'!J4254)),RADIANS('貼り付けシート（日射量等）'!J4254))</f>
        <v>0</v>
      </c>
    </row>
    <row r="4258" spans="1:9">
      <c r="A4258" s="20">
        <v>41817</v>
      </c>
      <c r="B4258" s="35" t="s">
        <v>364</v>
      </c>
      <c r="C4258" s="90">
        <f t="shared" si="198"/>
        <v>24.246157759823852</v>
      </c>
      <c r="D4258" s="90">
        <f t="shared" si="199"/>
        <v>-0.27760336431778798</v>
      </c>
      <c r="E4258" s="90">
        <f t="shared" si="200"/>
        <v>24.246157759823852</v>
      </c>
      <c r="F4258" s="50">
        <f>'貼り付けシート（日射量等）'!G4255/3.6*10^3</f>
        <v>22.222222222222221</v>
      </c>
      <c r="G4258" s="50">
        <f>'貼り付けシート（日射量等）'!H4255/3.6*10^3</f>
        <v>24.999999999999996</v>
      </c>
      <c r="H4258" s="91">
        <f>RADIANS('貼り付けシート（日射量等）'!I4255)</f>
        <v>0.13439035240356337</v>
      </c>
      <c r="I4258" s="91">
        <f>IF('貼り付けシート（日射量等）'!J4255&lt;0,RADIANS(360+('貼り付けシート（日射量等）'!J4255)),RADIANS('貼り付けシート（日射量等）'!J4255))</f>
        <v>4.2917646306540567</v>
      </c>
    </row>
    <row r="4259" spans="1:9">
      <c r="A4259" s="20">
        <v>41817</v>
      </c>
      <c r="B4259" s="35" t="s">
        <v>365</v>
      </c>
      <c r="C4259" s="90">
        <f t="shared" si="198"/>
        <v>65.505448675021853</v>
      </c>
      <c r="D4259" s="90">
        <f t="shared" si="199"/>
        <v>3.5430455110275605</v>
      </c>
      <c r="E4259" s="90">
        <f t="shared" si="200"/>
        <v>61.962403163994296</v>
      </c>
      <c r="F4259" s="50">
        <f>'貼り付けシート（日射量等）'!G4256/3.6*10^3</f>
        <v>16.666666666666668</v>
      </c>
      <c r="G4259" s="50">
        <f>'貼り付けシート（日射量等）'!H4256/3.6*10^3</f>
        <v>63.888888888888886</v>
      </c>
      <c r="H4259" s="91">
        <f>RADIANS('貼り付けシート（日射量等）'!I4256)</f>
        <v>0.32288591161895097</v>
      </c>
      <c r="I4259" s="91">
        <f>IF('貼り付けシート（日射量等）'!J4256&lt;0,RADIANS(360+('貼り付けシート（日射量等）'!J4256)),RADIANS('貼り付けシート（日射量等）'!J4256))</f>
        <v>4.445353604829557</v>
      </c>
    </row>
    <row r="4260" spans="1:9">
      <c r="A4260" s="20">
        <v>41817</v>
      </c>
      <c r="B4260" s="35" t="s">
        <v>366</v>
      </c>
      <c r="C4260" s="90">
        <f t="shared" si="198"/>
        <v>112.28152015534174</v>
      </c>
      <c r="D4260" s="90">
        <f t="shared" si="199"/>
        <v>7.2148365294383572</v>
      </c>
      <c r="E4260" s="90">
        <f t="shared" si="200"/>
        <v>105.06668362590338</v>
      </c>
      <c r="F4260" s="50">
        <f>'貼り付けシート（日射量等）'!G4257/3.6*10^3</f>
        <v>16.666666666666668</v>
      </c>
      <c r="G4260" s="50">
        <f>'貼り付けシート（日射量等）'!H4257/3.6*10^3</f>
        <v>108.33333333333334</v>
      </c>
      <c r="H4260" s="91">
        <f>RADIANS('貼り付けシート（日射量等）'!I4257)</f>
        <v>0.52010811709431026</v>
      </c>
      <c r="I4260" s="91">
        <f>IF('貼り付けシート（日射量等）'!J4257&lt;0,RADIANS(360+('貼り付けシート（日射量等）'!J4257)),RADIANS('貼り付けシート（日射量等）'!J4257))</f>
        <v>4.597197249753064</v>
      </c>
    </row>
    <row r="4261" spans="1:9">
      <c r="A4261" s="20">
        <v>41817</v>
      </c>
      <c r="B4261" s="35" t="s">
        <v>367</v>
      </c>
      <c r="C4261" s="90">
        <f t="shared" si="198"/>
        <v>159.52106357309654</v>
      </c>
      <c r="D4261" s="90">
        <f t="shared" si="199"/>
        <v>14.044117014153418</v>
      </c>
      <c r="E4261" s="90">
        <f t="shared" si="200"/>
        <v>145.47694655894313</v>
      </c>
      <c r="F4261" s="50">
        <f>'貼り付けシート（日射量等）'!G4258/3.6*10^3</f>
        <v>22.222222222222221</v>
      </c>
      <c r="G4261" s="50">
        <f>'貼り付けシート（日射量等）'!H4258/3.6*10^3</f>
        <v>150</v>
      </c>
      <c r="H4261" s="91">
        <f>RADIANS('貼り付けシート（日射量等）'!I4258)</f>
        <v>0.71907565182166377</v>
      </c>
      <c r="I4261" s="91">
        <f>IF('貼り付けシート（日射量等）'!J4258&lt;0,RADIANS(360+('貼り付けシート（日射量等）'!J4258)),RADIANS('貼り付けシート（日射量等）'!J4258))</f>
        <v>4.7630035286925247</v>
      </c>
    </row>
    <row r="4262" spans="1:9">
      <c r="A4262" s="20">
        <v>41817</v>
      </c>
      <c r="B4262" s="35" t="s">
        <v>368</v>
      </c>
      <c r="C4262" s="90">
        <f t="shared" si="198"/>
        <v>205.53180287089864</v>
      </c>
      <c r="D4262" s="90">
        <f t="shared" si="199"/>
        <v>8.8685232634384974</v>
      </c>
      <c r="E4262" s="90">
        <f t="shared" si="200"/>
        <v>196.66327960746014</v>
      </c>
      <c r="F4262" s="50">
        <f>'貼り付けシート（日射量等）'!G4259/3.6*10^3</f>
        <v>11.111111111111111</v>
      </c>
      <c r="G4262" s="50">
        <f>'貼り付けシート（日射量等）'!H4259/3.6*10^3</f>
        <v>202.77777777777777</v>
      </c>
      <c r="H4262" s="91">
        <f>RADIANS('貼り付けシート（日射量等）'!I4259)</f>
        <v>0.9180431865490174</v>
      </c>
      <c r="I4262" s="91">
        <f>IF('貼り付けシート（日射量等）'!J4259&lt;0,RADIANS(360+('貼り付けシート（日射量等）'!J4259)),RADIANS('貼り付けシート（日射量等）'!J4259))</f>
        <v>4.9637163926718726</v>
      </c>
    </row>
    <row r="4263" spans="1:9">
      <c r="A4263" s="20">
        <v>41817</v>
      </c>
      <c r="B4263" s="35" t="s">
        <v>369</v>
      </c>
      <c r="C4263" s="90">
        <f t="shared" si="198"/>
        <v>238.62966068898197</v>
      </c>
      <c r="D4263" s="90">
        <f t="shared" si="199"/>
        <v>20.414240850567282</v>
      </c>
      <c r="E4263" s="90">
        <f t="shared" si="200"/>
        <v>218.2154198384147</v>
      </c>
      <c r="F4263" s="50">
        <f>'貼り付けシート（日射量等）'!G4260/3.6*10^3</f>
        <v>22.222222222222221</v>
      </c>
      <c r="G4263" s="50">
        <f>'貼り付けシート（日射量等）'!H4260/3.6*10^3</f>
        <v>225</v>
      </c>
      <c r="H4263" s="91">
        <f>RADIANS('貼り付けシート（日射量等）'!I4260)</f>
        <v>1.1030480872604163</v>
      </c>
      <c r="I4263" s="91">
        <f>IF('貼り付けシート（日射量等）'!J4260&lt;0,RADIANS(360+('貼り付けシート（日射量等）'!J4260)),RADIANS('貼り付けシート（日射量等）'!J4260))</f>
        <v>5.2569317070069204</v>
      </c>
    </row>
    <row r="4264" spans="1:9">
      <c r="A4264" s="20">
        <v>41817</v>
      </c>
      <c r="B4264" s="35" t="s">
        <v>370</v>
      </c>
      <c r="C4264" s="90">
        <f t="shared" si="198"/>
        <v>259.06385242688617</v>
      </c>
      <c r="D4264" s="90">
        <f t="shared" si="199"/>
        <v>27.378344944124869</v>
      </c>
      <c r="E4264" s="90">
        <f t="shared" si="200"/>
        <v>231.6855074827613</v>
      </c>
      <c r="F4264" s="50">
        <f>'貼り付けシート（日射量等）'!G4261/3.6*10^3</f>
        <v>27.777777777777779</v>
      </c>
      <c r="G4264" s="50">
        <f>'貼り付けシート（日射量等）'!H4261/3.6*10^3</f>
        <v>238.88888888888889</v>
      </c>
      <c r="H4264" s="91">
        <f>RADIANS('貼り付けシート（日射量等）'!I4261)</f>
        <v>1.2444197566719568</v>
      </c>
      <c r="I4264" s="91">
        <f>IF('貼り付けシート（日射量等）'!J4261&lt;0,RADIANS(360+('貼り付けシート（日射量等）'!J4261)),RADIANS('貼り付けシート（日射量等）'!J4261))</f>
        <v>5.7700585070932542</v>
      </c>
    </row>
    <row r="4265" spans="1:9">
      <c r="A4265" s="20">
        <v>41817</v>
      </c>
      <c r="B4265" s="35" t="s">
        <v>371</v>
      </c>
      <c r="C4265" s="90">
        <f t="shared" si="198"/>
        <v>261.94728933797353</v>
      </c>
      <c r="D4265" s="90">
        <f t="shared" si="199"/>
        <v>24.873746797473615</v>
      </c>
      <c r="E4265" s="90">
        <f t="shared" si="200"/>
        <v>237.07354254049991</v>
      </c>
      <c r="F4265" s="50">
        <f>'貼り付けシート（日射量等）'!G4262/3.6*10^3</f>
        <v>24.999999999999996</v>
      </c>
      <c r="G4265" s="50">
        <f>'貼り付けシート（日射量等）'!H4262/3.6*10^3</f>
        <v>244.44444444444443</v>
      </c>
      <c r="H4265" s="91">
        <f>RADIANS('貼り付けシート（日射量等）'!I4262)</f>
        <v>1.2688543661998777</v>
      </c>
      <c r="I4265" s="91">
        <f>IF('貼り付けシート（日射量等）'!J4262&lt;0,RADIANS(360+('貼り付けシート（日射量等）'!J4262)),RADIANS('貼り付けシート（日射量等）'!J4262))</f>
        <v>0.27925268031909273</v>
      </c>
    </row>
    <row r="4266" spans="1:9">
      <c r="A4266" s="20">
        <v>41817</v>
      </c>
      <c r="B4266" s="35" t="s">
        <v>372</v>
      </c>
      <c r="C4266" s="90">
        <f t="shared" si="198"/>
        <v>247.51501715126133</v>
      </c>
      <c r="D4266" s="90">
        <f t="shared" si="199"/>
        <v>13.135492139630742</v>
      </c>
      <c r="E4266" s="90">
        <f t="shared" si="200"/>
        <v>234.37952501163059</v>
      </c>
      <c r="F4266" s="50">
        <f>'貼り付けシート（日射量等）'!G4263/3.6*10^3</f>
        <v>13.888888888888889</v>
      </c>
      <c r="G4266" s="50">
        <f>'貼り付けシート（日射量等）'!H4263/3.6*10^3</f>
        <v>241.66666666666666</v>
      </c>
      <c r="H4266" s="91">
        <f>RADIANS('貼り付けシート（日射量等）'!I4263)</f>
        <v>1.1536626355682518</v>
      </c>
      <c r="I4266" s="91">
        <f>IF('貼り付けシート（日射量等）'!J4263&lt;0,RADIANS(360+('貼り付けシート（日射量等）'!J4263)),RADIANS('貼り付けシート（日射量等）'!J4263))</f>
        <v>0.89535390627309097</v>
      </c>
    </row>
    <row r="4267" spans="1:9">
      <c r="A4267" s="20">
        <v>41817</v>
      </c>
      <c r="B4267" s="35" t="s">
        <v>373</v>
      </c>
      <c r="C4267" s="90">
        <f t="shared" si="198"/>
        <v>214.45390744194196</v>
      </c>
      <c r="D4267" s="90">
        <f t="shared" si="199"/>
        <v>7.0145577190045145</v>
      </c>
      <c r="E4267" s="90">
        <f t="shared" si="200"/>
        <v>207.43934972293744</v>
      </c>
      <c r="F4267" s="50">
        <f>'貼り付けシート（日射量等）'!G4264/3.6*10^3</f>
        <v>8.3333333333333339</v>
      </c>
      <c r="G4267" s="50">
        <f>'貼り付けシート（日射量等）'!H4264/3.6*10^3</f>
        <v>213.88888888888889</v>
      </c>
      <c r="H4267" s="91">
        <f>RADIANS('貼り付けシート（日射量等）'!I4264)</f>
        <v>0.97912971036881891</v>
      </c>
      <c r="I4267" s="91">
        <f>IF('貼り付けシート（日射量等）'!J4264&lt;0,RADIANS(360+('貼り付けシート（日射量等）'!J4264)),RADIANS('貼り付けシート（日射量等）'!J4264))</f>
        <v>1.2409290981679681</v>
      </c>
    </row>
    <row r="4268" spans="1:9">
      <c r="A4268" s="20">
        <v>41817</v>
      </c>
      <c r="B4268" s="35" t="s">
        <v>374</v>
      </c>
      <c r="C4268" s="90">
        <f t="shared" si="198"/>
        <v>174.6898304712669</v>
      </c>
      <c r="D4268" s="90">
        <f t="shared" si="199"/>
        <v>7.6607436813692233</v>
      </c>
      <c r="E4268" s="90">
        <f t="shared" si="200"/>
        <v>167.02908678989769</v>
      </c>
      <c r="F4268" s="50">
        <f>'貼り付けシート（日射量等）'!G4265/3.6*10^3</f>
        <v>11.111111111111111</v>
      </c>
      <c r="G4268" s="50">
        <f>'貼り付けシート（日射量等）'!H4265/3.6*10^3</f>
        <v>172.22222222222223</v>
      </c>
      <c r="H4268" s="91">
        <f>RADIANS('貼り付けシート（日射量等）'!I4265)</f>
        <v>0.78365283414545395</v>
      </c>
      <c r="I4268" s="91">
        <f>IF('貼り付けシート（日射量等）'!J4265&lt;0,RADIANS(360+('貼り付けシート（日射量等）'!J4265)),RADIANS('貼り付けシート（日射量等）'!J4265))</f>
        <v>1.4625859131712482</v>
      </c>
    </row>
    <row r="4269" spans="1:9">
      <c r="A4269" s="20">
        <v>41817</v>
      </c>
      <c r="B4269" s="35" t="s">
        <v>375</v>
      </c>
      <c r="C4269" s="90">
        <f t="shared" si="198"/>
        <v>125.54274066826186</v>
      </c>
      <c r="D4269" s="90">
        <f t="shared" si="199"/>
        <v>9.6999869268812144</v>
      </c>
      <c r="E4269" s="90">
        <f t="shared" si="200"/>
        <v>115.84275374138065</v>
      </c>
      <c r="F4269" s="50">
        <f>'貼り付けシート（日射量等）'!G4266/3.6*10^3</f>
        <v>19.444444444444446</v>
      </c>
      <c r="G4269" s="50">
        <f>'貼り付けシート（日射量等）'!H4266/3.6*10^3</f>
        <v>119.44444444444444</v>
      </c>
      <c r="H4269" s="91">
        <f>RADIANS('貼り付けシート（日射量等）'!I4266)</f>
        <v>0.58293997016610599</v>
      </c>
      <c r="I4269" s="91">
        <f>IF('貼り付けシート（日射量等）'!J4266&lt;0,RADIANS(360+('貼り付けシート（日射量等）'!J4266)),RADIANS('貼り付けシート（日射量等）'!J4266))</f>
        <v>1.6353735091186867</v>
      </c>
    </row>
    <row r="4270" spans="1:9">
      <c r="A4270" s="20">
        <v>41817</v>
      </c>
      <c r="B4270" s="35" t="s">
        <v>376</v>
      </c>
      <c r="C4270" s="90">
        <f t="shared" si="198"/>
        <v>80.18161246875583</v>
      </c>
      <c r="D4270" s="90">
        <f t="shared" si="199"/>
        <v>4.7491216604149402</v>
      </c>
      <c r="E4270" s="90">
        <f t="shared" si="200"/>
        <v>75.432490808340887</v>
      </c>
      <c r="F4270" s="50">
        <f>'貼り付けシート（日射量等）'!G4267/3.6*10^3</f>
        <v>16.666666666666668</v>
      </c>
      <c r="G4270" s="50">
        <f>'貼り付けシート（日射量等）'!H4267/3.6*10^3</f>
        <v>77.777777777777786</v>
      </c>
      <c r="H4270" s="91">
        <f>RADIANS('貼り付けシート（日射量等）'!I4267)</f>
        <v>0.38571776469074687</v>
      </c>
      <c r="I4270" s="91">
        <f>IF('貼り付けシート（日射量等）'!J4267&lt;0,RADIANS(360+('貼り付けシート（日射量等）'!J4267)),RADIANS('貼り付けシート（日射量等）'!J4267))</f>
        <v>1.7889624832941877</v>
      </c>
    </row>
    <row r="4271" spans="1:9">
      <c r="A4271" s="20">
        <v>41817</v>
      </c>
      <c r="B4271" s="35" t="s">
        <v>377</v>
      </c>
      <c r="C4271" s="90">
        <f t="shared" si="198"/>
        <v>36.014600564050482</v>
      </c>
      <c r="D4271" s="90">
        <f t="shared" si="199"/>
        <v>0.9923726887493568</v>
      </c>
      <c r="E4271" s="90">
        <f t="shared" si="200"/>
        <v>35.022227875301127</v>
      </c>
      <c r="F4271" s="50">
        <f>'貼り付けシート（日射量等）'!G4268/3.6*10^3</f>
        <v>16.666666666666668</v>
      </c>
      <c r="G4271" s="50">
        <f>'貼り付けシート（日射量等）'!H4268/3.6*10^3</f>
        <v>36.111111111111114</v>
      </c>
      <c r="H4271" s="91">
        <f>RADIANS('貼り付けシート（日射量等）'!I4268)</f>
        <v>0.19373154697137057</v>
      </c>
      <c r="I4271" s="91">
        <f>IF('貼り付けシート（日射量等）'!J4268&lt;0,RADIANS(360+('貼り付けシート（日射量等）'!J4268)),RADIANS('貼り付けシート（日射量等）'!J4268))</f>
        <v>1.9408061282176945</v>
      </c>
    </row>
    <row r="4272" spans="1:9">
      <c r="A4272" s="20">
        <v>41817</v>
      </c>
      <c r="B4272" s="35" t="s">
        <v>378</v>
      </c>
      <c r="C4272" s="90">
        <f t="shared" si="198"/>
        <v>5.3880350577386347</v>
      </c>
      <c r="D4272" s="90">
        <f t="shared" si="199"/>
        <v>-0.88853728979582991</v>
      </c>
      <c r="E4272" s="90">
        <f t="shared" si="200"/>
        <v>5.3880350577386347</v>
      </c>
      <c r="F4272" s="50">
        <f>'貼り付けシート（日射量等）'!G4269/3.6*10^3</f>
        <v>5.5555555555555554</v>
      </c>
      <c r="G4272" s="50">
        <f>'貼り付けシート（日射量等）'!H4269/3.6*10^3</f>
        <v>5.5555555555555554</v>
      </c>
      <c r="H4272" s="91">
        <f>RADIANS('貼り付けシート（日射量等）'!I4269)</f>
        <v>1.3962634015954637E-2</v>
      </c>
      <c r="I4272" s="91">
        <f>IF('貼り付けシート（日射量等）'!J4269&lt;0,RADIANS(360+('貼り付けシート（日射量等）'!J4269)),RADIANS('貼り付けシート（日射量等）'!J4269))</f>
        <v>2.101376419401173</v>
      </c>
    </row>
    <row r="4273" spans="1:9">
      <c r="A4273" s="20">
        <v>41817</v>
      </c>
      <c r="B4273" s="35" t="s">
        <v>379</v>
      </c>
      <c r="C4273" s="90">
        <f t="shared" si="198"/>
        <v>0</v>
      </c>
      <c r="D4273" s="90">
        <f t="shared" si="199"/>
        <v>0</v>
      </c>
      <c r="E4273" s="90">
        <f t="shared" si="200"/>
        <v>0</v>
      </c>
      <c r="F4273" s="50">
        <f>'貼り付けシート（日射量等）'!G4270/3.6*10^3</f>
        <v>0</v>
      </c>
      <c r="G4273" s="50">
        <f>'貼り付けシート（日射量等）'!H4270/3.6*10^3</f>
        <v>0</v>
      </c>
      <c r="H4273" s="91">
        <f>RADIANS('貼り付けシート（日射量等）'!I4270)</f>
        <v>0</v>
      </c>
      <c r="I4273" s="91">
        <f>IF('貼り付けシート（日射量等）'!J4270&lt;0,RADIANS(360+('貼り付けシート（日射量等）'!J4270)),RADIANS('貼り付けシート（日射量等）'!J4270))</f>
        <v>0</v>
      </c>
    </row>
    <row r="4274" spans="1:9">
      <c r="A4274" s="20">
        <v>41817</v>
      </c>
      <c r="B4274" s="35" t="s">
        <v>380</v>
      </c>
      <c r="C4274" s="90">
        <f t="shared" si="198"/>
        <v>0</v>
      </c>
      <c r="D4274" s="90">
        <f t="shared" si="199"/>
        <v>0</v>
      </c>
      <c r="E4274" s="90">
        <f t="shared" si="200"/>
        <v>0</v>
      </c>
      <c r="F4274" s="50">
        <f>'貼り付けシート（日射量等）'!G4271/3.6*10^3</f>
        <v>0</v>
      </c>
      <c r="G4274" s="50">
        <f>'貼り付けシート（日射量等）'!H4271/3.6*10^3</f>
        <v>0</v>
      </c>
      <c r="H4274" s="91">
        <f>RADIANS('貼り付けシート（日射量等）'!I4271)</f>
        <v>0</v>
      </c>
      <c r="I4274" s="91">
        <f>IF('貼り付けシート（日射量等）'!J4271&lt;0,RADIANS(360+('貼り付けシート（日射量等）'!J4271)),RADIANS('貼り付けシート（日射量等）'!J4271))</f>
        <v>0</v>
      </c>
    </row>
    <row r="4275" spans="1:9">
      <c r="A4275" s="20">
        <v>41817</v>
      </c>
      <c r="B4275" s="35" t="s">
        <v>381</v>
      </c>
      <c r="C4275" s="90">
        <f t="shared" si="198"/>
        <v>0</v>
      </c>
      <c r="D4275" s="90">
        <f t="shared" si="199"/>
        <v>0</v>
      </c>
      <c r="E4275" s="90">
        <f t="shared" si="200"/>
        <v>0</v>
      </c>
      <c r="F4275" s="50">
        <f>'貼り付けシート（日射量等）'!G4272/3.6*10^3</f>
        <v>0</v>
      </c>
      <c r="G4275" s="50">
        <f>'貼り付けシート（日射量等）'!H4272/3.6*10^3</f>
        <v>0</v>
      </c>
      <c r="H4275" s="91">
        <f>RADIANS('貼り付けシート（日射量等）'!I4272)</f>
        <v>0</v>
      </c>
      <c r="I4275" s="91">
        <f>IF('貼り付けシート（日射量等）'!J4272&lt;0,RADIANS(360+('貼り付けシート（日射量等）'!J4272)),RADIANS('貼り付けシート（日射量等）'!J4272))</f>
        <v>0</v>
      </c>
    </row>
    <row r="4276" spans="1:9">
      <c r="A4276" s="20">
        <v>41817</v>
      </c>
      <c r="B4276" s="35" t="s">
        <v>382</v>
      </c>
      <c r="C4276" s="90">
        <f t="shared" si="198"/>
        <v>0</v>
      </c>
      <c r="D4276" s="90">
        <f t="shared" si="199"/>
        <v>0</v>
      </c>
      <c r="E4276" s="90">
        <f t="shared" si="200"/>
        <v>0</v>
      </c>
      <c r="F4276" s="50">
        <f>'貼り付けシート（日射量等）'!G4273/3.6*10^3</f>
        <v>0</v>
      </c>
      <c r="G4276" s="50">
        <f>'貼り付けシート（日射量等）'!H4273/3.6*10^3</f>
        <v>0</v>
      </c>
      <c r="H4276" s="91">
        <f>RADIANS('貼り付けシート（日射量等）'!I4273)</f>
        <v>0</v>
      </c>
      <c r="I4276" s="91">
        <f>IF('貼り付けシート（日射量等）'!J4273&lt;0,RADIANS(360+('貼り付けシート（日射量等）'!J4273)),RADIANS('貼り付けシート（日射量等）'!J4273))</f>
        <v>0</v>
      </c>
    </row>
    <row r="4277" spans="1:9">
      <c r="A4277" s="20">
        <v>41817</v>
      </c>
      <c r="B4277" s="35" t="s">
        <v>383</v>
      </c>
      <c r="C4277" s="90">
        <f t="shared" si="198"/>
        <v>0</v>
      </c>
      <c r="D4277" s="90">
        <f t="shared" si="199"/>
        <v>0</v>
      </c>
      <c r="E4277" s="90">
        <f t="shared" si="200"/>
        <v>0</v>
      </c>
      <c r="F4277" s="50">
        <f>'貼り付けシート（日射量等）'!G4274/3.6*10^3</f>
        <v>0</v>
      </c>
      <c r="G4277" s="50">
        <f>'貼り付けシート（日射量等）'!H4274/3.6*10^3</f>
        <v>0</v>
      </c>
      <c r="H4277" s="91">
        <f>RADIANS('貼り付けシート（日射量等）'!I4274)</f>
        <v>0</v>
      </c>
      <c r="I4277" s="91">
        <f>IF('貼り付けシート（日射量等）'!J4274&lt;0,RADIANS(360+('貼り付けシート（日射量等）'!J4274)),RADIANS('貼り付けシート（日射量等）'!J4274))</f>
        <v>0</v>
      </c>
    </row>
    <row r="4278" spans="1:9">
      <c r="A4278" s="20">
        <v>41818</v>
      </c>
      <c r="B4278" s="35" t="s">
        <v>360</v>
      </c>
      <c r="C4278" s="90">
        <f t="shared" si="198"/>
        <v>0</v>
      </c>
      <c r="D4278" s="90">
        <f t="shared" si="199"/>
        <v>0</v>
      </c>
      <c r="E4278" s="90">
        <f t="shared" si="200"/>
        <v>0</v>
      </c>
      <c r="F4278" s="50">
        <f>'貼り付けシート（日射量等）'!G4275/3.6*10^3</f>
        <v>0</v>
      </c>
      <c r="G4278" s="50">
        <f>'貼り付けシート（日射量等）'!H4275/3.6*10^3</f>
        <v>0</v>
      </c>
      <c r="H4278" s="91">
        <f>RADIANS('貼り付けシート（日射量等）'!I4275)</f>
        <v>0</v>
      </c>
      <c r="I4278" s="91">
        <f>IF('貼り付けシート（日射量等）'!J4275&lt;0,RADIANS(360+('貼り付けシート（日射量等）'!J4275)),RADIANS('貼り付けシート（日射量等）'!J4275))</f>
        <v>0</v>
      </c>
    </row>
    <row r="4279" spans="1:9">
      <c r="A4279" s="20">
        <v>41818</v>
      </c>
      <c r="B4279" s="35" t="s">
        <v>361</v>
      </c>
      <c r="C4279" s="90">
        <f t="shared" si="198"/>
        <v>0</v>
      </c>
      <c r="D4279" s="90">
        <f t="shared" si="199"/>
        <v>0</v>
      </c>
      <c r="E4279" s="90">
        <f t="shared" si="200"/>
        <v>0</v>
      </c>
      <c r="F4279" s="50">
        <f>'貼り付けシート（日射量等）'!G4276/3.6*10^3</f>
        <v>0</v>
      </c>
      <c r="G4279" s="50">
        <f>'貼り付けシート（日射量等）'!H4276/3.6*10^3</f>
        <v>0</v>
      </c>
      <c r="H4279" s="91">
        <f>RADIANS('貼り付けシート（日射量等）'!I4276)</f>
        <v>0</v>
      </c>
      <c r="I4279" s="91">
        <f>IF('貼り付けシート（日射量等）'!J4276&lt;0,RADIANS(360+('貼り付けシート（日射量等）'!J4276)),RADIANS('貼り付けシート（日射量等）'!J4276))</f>
        <v>0</v>
      </c>
    </row>
    <row r="4280" spans="1:9">
      <c r="A4280" s="20">
        <v>41818</v>
      </c>
      <c r="B4280" s="35" t="s">
        <v>362</v>
      </c>
      <c r="C4280" s="90">
        <f t="shared" si="198"/>
        <v>0</v>
      </c>
      <c r="D4280" s="90">
        <f t="shared" si="199"/>
        <v>0</v>
      </c>
      <c r="E4280" s="90">
        <f t="shared" si="200"/>
        <v>0</v>
      </c>
      <c r="F4280" s="50">
        <f>'貼り付けシート（日射量等）'!G4277/3.6*10^3</f>
        <v>0</v>
      </c>
      <c r="G4280" s="50">
        <f>'貼り付けシート（日射量等）'!H4277/3.6*10^3</f>
        <v>0</v>
      </c>
      <c r="H4280" s="91">
        <f>RADIANS('貼り付けシート（日射量等）'!I4277)</f>
        <v>0</v>
      </c>
      <c r="I4280" s="91">
        <f>IF('貼り付けシート（日射量等）'!J4277&lt;0,RADIANS(360+('貼り付けシート（日射量等）'!J4277)),RADIANS('貼り付けシート（日射量等）'!J4277))</f>
        <v>0</v>
      </c>
    </row>
    <row r="4281" spans="1:9">
      <c r="A4281" s="20">
        <v>41818</v>
      </c>
      <c r="B4281" s="35" t="s">
        <v>363</v>
      </c>
      <c r="C4281" s="90">
        <f t="shared" si="198"/>
        <v>0</v>
      </c>
      <c r="D4281" s="90">
        <f t="shared" si="199"/>
        <v>0</v>
      </c>
      <c r="E4281" s="90">
        <f t="shared" si="200"/>
        <v>0</v>
      </c>
      <c r="F4281" s="50">
        <f>'貼り付けシート（日射量等）'!G4278/3.6*10^3</f>
        <v>0</v>
      </c>
      <c r="G4281" s="50">
        <f>'貼り付けシート（日射量等）'!H4278/3.6*10^3</f>
        <v>0</v>
      </c>
      <c r="H4281" s="91">
        <f>RADIANS('貼り付けシート（日射量等）'!I4278)</f>
        <v>0</v>
      </c>
      <c r="I4281" s="91">
        <f>IF('貼り付けシート（日射量等）'!J4278&lt;0,RADIANS(360+('貼り付けシート（日射量等）'!J4278)),RADIANS('貼り付けシート（日射量等）'!J4278))</f>
        <v>0</v>
      </c>
    </row>
    <row r="4282" spans="1:9">
      <c r="A4282" s="20">
        <v>41818</v>
      </c>
      <c r="B4282" s="35" t="s">
        <v>364</v>
      </c>
      <c r="C4282" s="90">
        <f t="shared" si="198"/>
        <v>24.246157759823852</v>
      </c>
      <c r="D4282" s="90">
        <f t="shared" si="199"/>
        <v>-0.27760336431778798</v>
      </c>
      <c r="E4282" s="90">
        <f t="shared" si="200"/>
        <v>24.246157759823852</v>
      </c>
      <c r="F4282" s="50">
        <f>'貼り付けシート（日射量等）'!G4279/3.6*10^3</f>
        <v>22.222222222222221</v>
      </c>
      <c r="G4282" s="50">
        <f>'貼り付けシート（日射量等）'!H4279/3.6*10^3</f>
        <v>24.999999999999996</v>
      </c>
      <c r="H4282" s="91">
        <f>RADIANS('貼り付けシート（日射量等）'!I4279)</f>
        <v>0.13439035240356337</v>
      </c>
      <c r="I4282" s="91">
        <f>IF('貼り付けシート（日射量等）'!J4279&lt;0,RADIANS(360+('貼り付けシート（日射量等）'!J4279)),RADIANS('貼り付けシート（日射量等）'!J4279))</f>
        <v>4.2917646306540567</v>
      </c>
    </row>
    <row r="4283" spans="1:9">
      <c r="A4283" s="20">
        <v>41818</v>
      </c>
      <c r="B4283" s="35" t="s">
        <v>365</v>
      </c>
      <c r="C4283" s="90">
        <f t="shared" si="198"/>
        <v>66.09595626019312</v>
      </c>
      <c r="D4283" s="90">
        <f t="shared" si="199"/>
        <v>4.1335530961988205</v>
      </c>
      <c r="E4283" s="90">
        <f t="shared" si="200"/>
        <v>61.962403163994296</v>
      </c>
      <c r="F4283" s="50">
        <f>'貼り付けシート（日射量等）'!G4280/3.6*10^3</f>
        <v>19.444444444444446</v>
      </c>
      <c r="G4283" s="50">
        <f>'貼り付けシート（日射量等）'!H4280/3.6*10^3</f>
        <v>63.888888888888886</v>
      </c>
      <c r="H4283" s="91">
        <f>RADIANS('貼り付けシート（日射量等）'!I4280)</f>
        <v>0.32288591161895097</v>
      </c>
      <c r="I4283" s="91">
        <f>IF('貼り付けシート（日射量等）'!J4280&lt;0,RADIANS(360+('貼り付けシート（日射量等）'!J4280)),RADIANS('貼り付けシート（日射量等）'!J4280))</f>
        <v>4.445353604829557</v>
      </c>
    </row>
    <row r="4284" spans="1:9">
      <c r="A4284" s="20">
        <v>41818</v>
      </c>
      <c r="B4284" s="35" t="s">
        <v>366</v>
      </c>
      <c r="C4284" s="90">
        <f t="shared" si="198"/>
        <v>112.25722090798527</v>
      </c>
      <c r="D4284" s="90">
        <f t="shared" si="199"/>
        <v>7.1905372820818894</v>
      </c>
      <c r="E4284" s="90">
        <f t="shared" si="200"/>
        <v>105.06668362590338</v>
      </c>
      <c r="F4284" s="50">
        <f>'貼り付けシート（日射量等）'!G4281/3.6*10^3</f>
        <v>16.666666666666668</v>
      </c>
      <c r="G4284" s="50">
        <f>'貼り付けシート（日射量等）'!H4281/3.6*10^3</f>
        <v>108.33333333333334</v>
      </c>
      <c r="H4284" s="91">
        <f>RADIANS('貼り付けシート（日射量等）'!I4281)</f>
        <v>0.51836278784231582</v>
      </c>
      <c r="I4284" s="91">
        <f>IF('貼り付けシート（日射量等）'!J4281&lt;0,RADIANS(360+('貼り付けシート（日射量等）'!J4281)),RADIANS('貼り付けシート（日射量等）'!J4281))</f>
        <v>4.597197249753064</v>
      </c>
    </row>
    <row r="4285" spans="1:9">
      <c r="A4285" s="20">
        <v>41818</v>
      </c>
      <c r="B4285" s="35" t="s">
        <v>367</v>
      </c>
      <c r="C4285" s="90">
        <f t="shared" si="198"/>
        <v>159.52106357309654</v>
      </c>
      <c r="D4285" s="90">
        <f t="shared" si="199"/>
        <v>14.044117014153418</v>
      </c>
      <c r="E4285" s="90">
        <f t="shared" si="200"/>
        <v>145.47694655894313</v>
      </c>
      <c r="F4285" s="50">
        <f>'貼り付けシート（日射量等）'!G4282/3.6*10^3</f>
        <v>22.222222222222221</v>
      </c>
      <c r="G4285" s="50">
        <f>'貼り付けシート（日射量等）'!H4282/3.6*10^3</f>
        <v>150</v>
      </c>
      <c r="H4285" s="91">
        <f>RADIANS('貼り付けシート（日射量等）'!I4282)</f>
        <v>0.71907565182166377</v>
      </c>
      <c r="I4285" s="91">
        <f>IF('貼り付けシート（日射量等）'!J4282&lt;0,RADIANS(360+('貼り付けシート（日射量等）'!J4282)),RADIANS('貼り付けシート（日射量等）'!J4282))</f>
        <v>4.7630035286925247</v>
      </c>
    </row>
    <row r="4286" spans="1:9">
      <c r="A4286" s="20">
        <v>41818</v>
      </c>
      <c r="B4286" s="35" t="s">
        <v>368</v>
      </c>
      <c r="C4286" s="90">
        <f t="shared" si="198"/>
        <v>205.52203150185093</v>
      </c>
      <c r="D4286" s="90">
        <f t="shared" si="199"/>
        <v>8.8587518943908012</v>
      </c>
      <c r="E4286" s="90">
        <f t="shared" si="200"/>
        <v>196.66327960746014</v>
      </c>
      <c r="F4286" s="50">
        <f>'貼り付けシート（日射量等）'!G4283/3.6*10^3</f>
        <v>11.111111111111111</v>
      </c>
      <c r="G4286" s="50">
        <f>'貼り付けシート（日射量等）'!H4283/3.6*10^3</f>
        <v>202.77777777777777</v>
      </c>
      <c r="H4286" s="91">
        <f>RADIANS('貼り付けシート（日射量等）'!I4283)</f>
        <v>0.91629785729702307</v>
      </c>
      <c r="I4286" s="91">
        <f>IF('貼り付けシート（日射量等）'!J4283&lt;0,RADIANS(360+('貼り付けシート（日射量等）'!J4283)),RADIANS('貼り付けシート（日射量等）'!J4283))</f>
        <v>4.9637163926718726</v>
      </c>
    </row>
    <row r="4287" spans="1:9">
      <c r="A4287" s="20">
        <v>41818</v>
      </c>
      <c r="B4287" s="35" t="s">
        <v>369</v>
      </c>
      <c r="C4287" s="90">
        <f t="shared" si="198"/>
        <v>238.61933053752821</v>
      </c>
      <c r="D4287" s="90">
        <f t="shared" si="199"/>
        <v>20.40391069911351</v>
      </c>
      <c r="E4287" s="90">
        <f t="shared" si="200"/>
        <v>218.2154198384147</v>
      </c>
      <c r="F4287" s="50">
        <f>'貼り付けシート（日射量等）'!G4284/3.6*10^3</f>
        <v>22.222222222222221</v>
      </c>
      <c r="G4287" s="50">
        <f>'貼り付けシート（日射量等）'!H4284/3.6*10^3</f>
        <v>225</v>
      </c>
      <c r="H4287" s="91">
        <f>RADIANS('貼り付けシート（日射量等）'!I4284)</f>
        <v>1.101302758008422</v>
      </c>
      <c r="I4287" s="91">
        <f>IF('貼り付けシート（日射量等）'!J4284&lt;0,RADIANS(360+('貼り付けシート（日射量等）'!J4284)),RADIANS('貼り付けシート（日射量等）'!J4284))</f>
        <v>5.2569317070069204</v>
      </c>
    </row>
    <row r="4288" spans="1:9">
      <c r="A4288" s="20">
        <v>41818</v>
      </c>
      <c r="B4288" s="35" t="s">
        <v>370</v>
      </c>
      <c r="C4288" s="90">
        <f t="shared" si="198"/>
        <v>259.06026059552545</v>
      </c>
      <c r="D4288" s="90">
        <f t="shared" si="199"/>
        <v>27.374753112764154</v>
      </c>
      <c r="E4288" s="90">
        <f t="shared" si="200"/>
        <v>231.6855074827613</v>
      </c>
      <c r="F4288" s="50">
        <f>'貼り付けシート（日射量等）'!G4285/3.6*10^3</f>
        <v>27.777777777777779</v>
      </c>
      <c r="G4288" s="50">
        <f>'貼り付けシート（日射量等）'!H4285/3.6*10^3</f>
        <v>238.88888888888889</v>
      </c>
      <c r="H4288" s="91">
        <f>RADIANS('貼り付けシート（日射量等）'!I4285)</f>
        <v>1.2426744274199626</v>
      </c>
      <c r="I4288" s="91">
        <f>IF('貼り付けシート（日射量等）'!J4285&lt;0,RADIANS(360+('貼り付けシート（日射量等）'!J4285)),RADIANS('貼り付けシート（日射量等）'!J4285))</f>
        <v>5.7683131778412591</v>
      </c>
    </row>
    <row r="4289" spans="1:9">
      <c r="A4289" s="20">
        <v>41818</v>
      </c>
      <c r="B4289" s="35" t="s">
        <v>371</v>
      </c>
      <c r="C4289" s="90">
        <f t="shared" si="198"/>
        <v>261.95120010778794</v>
      </c>
      <c r="D4289" s="90">
        <f t="shared" si="199"/>
        <v>24.877657567288029</v>
      </c>
      <c r="E4289" s="90">
        <f t="shared" si="200"/>
        <v>237.07354254049991</v>
      </c>
      <c r="F4289" s="50">
        <f>'貼り付けシート（日射量等）'!G4286/3.6*10^3</f>
        <v>24.999999999999996</v>
      </c>
      <c r="G4289" s="50">
        <f>'貼り付けシート（日射量等）'!H4286/3.6*10^3</f>
        <v>244.44444444444443</v>
      </c>
      <c r="H4289" s="91">
        <f>RADIANS('貼り付けシート（日射量等）'!I4286)</f>
        <v>1.2671090369478832</v>
      </c>
      <c r="I4289" s="91">
        <f>IF('貼り付けシート（日射量等）'!J4286&lt;0,RADIANS(360+('貼り付けシート（日射量等）'!J4286)),RADIANS('貼り付けシート（日射量等）'!J4286))</f>
        <v>0.27576202181510406</v>
      </c>
    </row>
    <row r="4290" spans="1:9">
      <c r="A4290" s="20">
        <v>41818</v>
      </c>
      <c r="B4290" s="35" t="s">
        <v>372</v>
      </c>
      <c r="C4290" s="90">
        <f t="shared" si="198"/>
        <v>247.51763674295654</v>
      </c>
      <c r="D4290" s="90">
        <f t="shared" si="199"/>
        <v>13.138111731325939</v>
      </c>
      <c r="E4290" s="90">
        <f t="shared" si="200"/>
        <v>234.37952501163059</v>
      </c>
      <c r="F4290" s="50">
        <f>'貼り付けシート（日射量等）'!G4287/3.6*10^3</f>
        <v>13.888888888888889</v>
      </c>
      <c r="G4290" s="50">
        <f>'貼り付けシート（日射量等）'!H4287/3.6*10^3</f>
        <v>241.66666666666666</v>
      </c>
      <c r="H4290" s="91">
        <f>RADIANS('貼り付けシート（日射量等）'!I4287)</f>
        <v>1.1536626355682518</v>
      </c>
      <c r="I4290" s="91">
        <f>IF('貼り付けシート（日射量等）'!J4287&lt;0,RADIANS(360+('貼り付けシート（日射量等）'!J4287)),RADIANS('貼り付けシート（日射量等）'!J4287))</f>
        <v>0.89360857702109675</v>
      </c>
    </row>
    <row r="4291" spans="1:9">
      <c r="A4291" s="20">
        <v>41818</v>
      </c>
      <c r="B4291" s="35" t="s">
        <v>373</v>
      </c>
      <c r="C4291" s="90">
        <f t="shared" si="198"/>
        <v>214.45653156320279</v>
      </c>
      <c r="D4291" s="90">
        <f t="shared" si="199"/>
        <v>7.0171818402653434</v>
      </c>
      <c r="E4291" s="90">
        <f t="shared" si="200"/>
        <v>207.43934972293744</v>
      </c>
      <c r="F4291" s="50">
        <f>'貼り付けシート（日射量等）'!G4288/3.6*10^3</f>
        <v>8.3333333333333339</v>
      </c>
      <c r="G4291" s="50">
        <f>'貼り付けシート（日射量等）'!H4288/3.6*10^3</f>
        <v>213.88888888888889</v>
      </c>
      <c r="H4291" s="91">
        <f>RADIANS('貼り付けシート（日射量等）'!I4288)</f>
        <v>0.97912971036881891</v>
      </c>
      <c r="I4291" s="91">
        <f>IF('貼り付けシート（日射量等）'!J4288&lt;0,RADIANS(360+('貼り付けシート（日射量等）'!J4288)),RADIANS('貼り付けシート（日射量等）'!J4288))</f>
        <v>1.2391837689159739</v>
      </c>
    </row>
    <row r="4292" spans="1:9">
      <c r="A4292" s="20">
        <v>41818</v>
      </c>
      <c r="B4292" s="35" t="s">
        <v>374</v>
      </c>
      <c r="C4292" s="90">
        <f t="shared" si="198"/>
        <v>174.27786204505776</v>
      </c>
      <c r="D4292" s="90">
        <f t="shared" si="199"/>
        <v>15.330827841768041</v>
      </c>
      <c r="E4292" s="90">
        <f t="shared" si="200"/>
        <v>158.94703420328972</v>
      </c>
      <c r="F4292" s="50">
        <f>'貼り付けシート（日射量等）'!G4289/3.6*10^3</f>
        <v>22.222222222222221</v>
      </c>
      <c r="G4292" s="50">
        <f>'貼り付けシート（日射量等）'!H4289/3.6*10^3</f>
        <v>163.88888888888889</v>
      </c>
      <c r="H4292" s="91">
        <f>RADIANS('貼り付けシート（日射量等）'!I4289)</f>
        <v>0.78365283414545395</v>
      </c>
      <c r="I4292" s="91">
        <f>IF('貼り付けシート（日射量等）'!J4289&lt;0,RADIANS(360+('貼り付けシート（日射量等）'!J4289)),RADIANS('貼り付けシート（日射量等）'!J4289))</f>
        <v>1.460840583919254</v>
      </c>
    </row>
    <row r="4293" spans="1:9">
      <c r="A4293" s="20">
        <v>41818</v>
      </c>
      <c r="B4293" s="35" t="s">
        <v>375</v>
      </c>
      <c r="C4293" s="90">
        <f t="shared" si="198"/>
        <v>125.55241119296018</v>
      </c>
      <c r="D4293" s="90">
        <f t="shared" si="199"/>
        <v>9.7096574515795329</v>
      </c>
      <c r="E4293" s="90">
        <f t="shared" si="200"/>
        <v>115.84275374138065</v>
      </c>
      <c r="F4293" s="50">
        <f>'貼り付けシート（日射量等）'!G4290/3.6*10^3</f>
        <v>19.444444444444446</v>
      </c>
      <c r="G4293" s="50">
        <f>'貼り付けシート（日射量等）'!H4290/3.6*10^3</f>
        <v>119.44444444444444</v>
      </c>
      <c r="H4293" s="91">
        <f>RADIANS('貼り付けシート（日射量等）'!I4290)</f>
        <v>0.58293997016610599</v>
      </c>
      <c r="I4293" s="91">
        <f>IF('貼り付けシート（日射量等）'!J4290&lt;0,RADIANS(360+('貼り付けシート（日射量等）'!J4290)),RADIANS('貼り付けシート（日射量等）'!J4290))</f>
        <v>1.6336281798666923</v>
      </c>
    </row>
    <row r="4294" spans="1:9">
      <c r="A4294" s="20">
        <v>41818</v>
      </c>
      <c r="B4294" s="35" t="s">
        <v>376</v>
      </c>
      <c r="C4294" s="90">
        <f t="shared" si="198"/>
        <v>80.18161246875583</v>
      </c>
      <c r="D4294" s="90">
        <f t="shared" si="199"/>
        <v>4.7491216604149402</v>
      </c>
      <c r="E4294" s="90">
        <f t="shared" si="200"/>
        <v>75.432490808340887</v>
      </c>
      <c r="F4294" s="50">
        <f>'貼り付けシート（日射量等）'!G4291/3.6*10^3</f>
        <v>16.666666666666668</v>
      </c>
      <c r="G4294" s="50">
        <f>'貼り付けシート（日射量等）'!H4291/3.6*10^3</f>
        <v>77.777777777777786</v>
      </c>
      <c r="H4294" s="91">
        <f>RADIANS('貼り付けシート（日射量等）'!I4291)</f>
        <v>0.38571776469074687</v>
      </c>
      <c r="I4294" s="91">
        <f>IF('貼り付けシート（日射量等）'!J4291&lt;0,RADIANS(360+('貼り付けシート（日射量等）'!J4291)),RADIANS('貼り付けシート（日射量等）'!J4291))</f>
        <v>1.7889624832941877</v>
      </c>
    </row>
    <row r="4295" spans="1:9">
      <c r="A4295" s="20">
        <v>41818</v>
      </c>
      <c r="B4295" s="35" t="s">
        <v>377</v>
      </c>
      <c r="C4295" s="90">
        <f t="shared" ref="C4295:C4358" si="201">IF(D4295&lt;0,E4295,D4295+E4295)</f>
        <v>36.014600564050482</v>
      </c>
      <c r="D4295" s="90">
        <f t="shared" ref="D4295:D4358" si="202">F4295*(SIN(H4295)*COS($O$5)+COS(H4295)*SIN($O$5)*COS($O$4-I4295))</f>
        <v>0.9923726887493568</v>
      </c>
      <c r="E4295" s="90">
        <f t="shared" ref="E4295:E4358" si="203">G4295*(1+COS($O$5))/2</f>
        <v>35.022227875301127</v>
      </c>
      <c r="F4295" s="50">
        <f>'貼り付けシート（日射量等）'!G4292/3.6*10^3</f>
        <v>16.666666666666668</v>
      </c>
      <c r="G4295" s="50">
        <f>'貼り付けシート（日射量等）'!H4292/3.6*10^3</f>
        <v>36.111111111111114</v>
      </c>
      <c r="H4295" s="91">
        <f>RADIANS('貼り付けシート（日射量等）'!I4292)</f>
        <v>0.19373154697137057</v>
      </c>
      <c r="I4295" s="91">
        <f>IF('貼り付けシート（日射量等）'!J4292&lt;0,RADIANS(360+('貼り付けシート（日射量等）'!J4292)),RADIANS('貼り付けシート（日射量等）'!J4292))</f>
        <v>1.9408061282176945</v>
      </c>
    </row>
    <row r="4296" spans="1:9">
      <c r="A4296" s="20">
        <v>41818</v>
      </c>
      <c r="B4296" s="35" t="s">
        <v>378</v>
      </c>
      <c r="C4296" s="90">
        <f t="shared" si="201"/>
        <v>5.3880350577386347</v>
      </c>
      <c r="D4296" s="90">
        <f t="shared" si="202"/>
        <v>-0.88853728979582991</v>
      </c>
      <c r="E4296" s="90">
        <f t="shared" si="203"/>
        <v>5.3880350577386347</v>
      </c>
      <c r="F4296" s="50">
        <f>'貼り付けシート（日射量等）'!G4293/3.6*10^3</f>
        <v>5.5555555555555554</v>
      </c>
      <c r="G4296" s="50">
        <f>'貼り付けシート（日射量等）'!H4293/3.6*10^3</f>
        <v>5.5555555555555554</v>
      </c>
      <c r="H4296" s="91">
        <f>RADIANS('貼り付けシート（日射量等）'!I4293)</f>
        <v>1.3962634015954637E-2</v>
      </c>
      <c r="I4296" s="91">
        <f>IF('貼り付けシート（日射量等）'!J4293&lt;0,RADIANS(360+('貼り付けシート（日射量等）'!J4293)),RADIANS('貼り付けシート（日射量等）'!J4293))</f>
        <v>2.101376419401173</v>
      </c>
    </row>
    <row r="4297" spans="1:9">
      <c r="A4297" s="20">
        <v>41818</v>
      </c>
      <c r="B4297" s="35" t="s">
        <v>379</v>
      </c>
      <c r="C4297" s="90">
        <f t="shared" si="201"/>
        <v>0</v>
      </c>
      <c r="D4297" s="90">
        <f t="shared" si="202"/>
        <v>0</v>
      </c>
      <c r="E4297" s="90">
        <f t="shared" si="203"/>
        <v>0</v>
      </c>
      <c r="F4297" s="50">
        <f>'貼り付けシート（日射量等）'!G4294/3.6*10^3</f>
        <v>0</v>
      </c>
      <c r="G4297" s="50">
        <f>'貼り付けシート（日射量等）'!H4294/3.6*10^3</f>
        <v>0</v>
      </c>
      <c r="H4297" s="91">
        <f>RADIANS('貼り付けシート（日射量等）'!I4294)</f>
        <v>0</v>
      </c>
      <c r="I4297" s="91">
        <f>IF('貼り付けシート（日射量等）'!J4294&lt;0,RADIANS(360+('貼り付けシート（日射量等）'!J4294)),RADIANS('貼り付けシート（日射量等）'!J4294))</f>
        <v>0</v>
      </c>
    </row>
    <row r="4298" spans="1:9">
      <c r="A4298" s="20">
        <v>41818</v>
      </c>
      <c r="B4298" s="35" t="s">
        <v>380</v>
      </c>
      <c r="C4298" s="90">
        <f t="shared" si="201"/>
        <v>0</v>
      </c>
      <c r="D4298" s="90">
        <f t="shared" si="202"/>
        <v>0</v>
      </c>
      <c r="E4298" s="90">
        <f t="shared" si="203"/>
        <v>0</v>
      </c>
      <c r="F4298" s="50">
        <f>'貼り付けシート（日射量等）'!G4295/3.6*10^3</f>
        <v>0</v>
      </c>
      <c r="G4298" s="50">
        <f>'貼り付けシート（日射量等）'!H4295/3.6*10^3</f>
        <v>0</v>
      </c>
      <c r="H4298" s="91">
        <f>RADIANS('貼り付けシート（日射量等）'!I4295)</f>
        <v>0</v>
      </c>
      <c r="I4298" s="91">
        <f>IF('貼り付けシート（日射量等）'!J4295&lt;0,RADIANS(360+('貼り付けシート（日射量等）'!J4295)),RADIANS('貼り付けシート（日射量等）'!J4295))</f>
        <v>0</v>
      </c>
    </row>
    <row r="4299" spans="1:9">
      <c r="A4299" s="20">
        <v>41818</v>
      </c>
      <c r="B4299" s="35" t="s">
        <v>381</v>
      </c>
      <c r="C4299" s="90">
        <f t="shared" si="201"/>
        <v>0</v>
      </c>
      <c r="D4299" s="90">
        <f t="shared" si="202"/>
        <v>0</v>
      </c>
      <c r="E4299" s="90">
        <f t="shared" si="203"/>
        <v>0</v>
      </c>
      <c r="F4299" s="50">
        <f>'貼り付けシート（日射量等）'!G4296/3.6*10^3</f>
        <v>0</v>
      </c>
      <c r="G4299" s="50">
        <f>'貼り付けシート（日射量等）'!H4296/3.6*10^3</f>
        <v>0</v>
      </c>
      <c r="H4299" s="91">
        <f>RADIANS('貼り付けシート（日射量等）'!I4296)</f>
        <v>0</v>
      </c>
      <c r="I4299" s="91">
        <f>IF('貼り付けシート（日射量等）'!J4296&lt;0,RADIANS(360+('貼り付けシート（日射量等）'!J4296)),RADIANS('貼り付けシート（日射量等）'!J4296))</f>
        <v>0</v>
      </c>
    </row>
    <row r="4300" spans="1:9">
      <c r="A4300" s="20">
        <v>41818</v>
      </c>
      <c r="B4300" s="35" t="s">
        <v>382</v>
      </c>
      <c r="C4300" s="90">
        <f t="shared" si="201"/>
        <v>0</v>
      </c>
      <c r="D4300" s="90">
        <f t="shared" si="202"/>
        <v>0</v>
      </c>
      <c r="E4300" s="90">
        <f t="shared" si="203"/>
        <v>0</v>
      </c>
      <c r="F4300" s="50">
        <f>'貼り付けシート（日射量等）'!G4297/3.6*10^3</f>
        <v>0</v>
      </c>
      <c r="G4300" s="50">
        <f>'貼り付けシート（日射量等）'!H4297/3.6*10^3</f>
        <v>0</v>
      </c>
      <c r="H4300" s="91">
        <f>RADIANS('貼り付けシート（日射量等）'!I4297)</f>
        <v>0</v>
      </c>
      <c r="I4300" s="91">
        <f>IF('貼り付けシート（日射量等）'!J4297&lt;0,RADIANS(360+('貼り付けシート（日射量等）'!J4297)),RADIANS('貼り付けシート（日射量等）'!J4297))</f>
        <v>0</v>
      </c>
    </row>
    <row r="4301" spans="1:9">
      <c r="A4301" s="20">
        <v>41818</v>
      </c>
      <c r="B4301" s="35" t="s">
        <v>383</v>
      </c>
      <c r="C4301" s="90">
        <f t="shared" si="201"/>
        <v>0</v>
      </c>
      <c r="D4301" s="90">
        <f t="shared" si="202"/>
        <v>0</v>
      </c>
      <c r="E4301" s="90">
        <f t="shared" si="203"/>
        <v>0</v>
      </c>
      <c r="F4301" s="50">
        <f>'貼り付けシート（日射量等）'!G4298/3.6*10^3</f>
        <v>0</v>
      </c>
      <c r="G4301" s="50">
        <f>'貼り付けシート（日射量等）'!H4298/3.6*10^3</f>
        <v>0</v>
      </c>
      <c r="H4301" s="91">
        <f>RADIANS('貼り付けシート（日射量等）'!I4298)</f>
        <v>0</v>
      </c>
      <c r="I4301" s="91">
        <f>IF('貼り付けシート（日射量等）'!J4298&lt;0,RADIANS(360+('貼り付けシート（日射量等）'!J4298)),RADIANS('貼り付けシート（日射量等）'!J4298))</f>
        <v>0</v>
      </c>
    </row>
    <row r="4302" spans="1:9">
      <c r="A4302" s="20">
        <v>41819</v>
      </c>
      <c r="B4302" s="35" t="s">
        <v>360</v>
      </c>
      <c r="C4302" s="90">
        <f t="shared" si="201"/>
        <v>0</v>
      </c>
      <c r="D4302" s="90">
        <f t="shared" si="202"/>
        <v>0</v>
      </c>
      <c r="E4302" s="90">
        <f t="shared" si="203"/>
        <v>0</v>
      </c>
      <c r="F4302" s="50">
        <f>'貼り付けシート（日射量等）'!G4299/3.6*10^3</f>
        <v>0</v>
      </c>
      <c r="G4302" s="50">
        <f>'貼り付けシート（日射量等）'!H4299/3.6*10^3</f>
        <v>0</v>
      </c>
      <c r="H4302" s="91">
        <f>RADIANS('貼り付けシート（日射量等）'!I4299)</f>
        <v>0</v>
      </c>
      <c r="I4302" s="91">
        <f>IF('貼り付けシート（日射量等）'!J4299&lt;0,RADIANS(360+('貼り付けシート（日射量等）'!J4299)),RADIANS('貼り付けシート（日射量等）'!J4299))</f>
        <v>0</v>
      </c>
    </row>
    <row r="4303" spans="1:9">
      <c r="A4303" s="20">
        <v>41819</v>
      </c>
      <c r="B4303" s="35" t="s">
        <v>361</v>
      </c>
      <c r="C4303" s="90">
        <f t="shared" si="201"/>
        <v>0</v>
      </c>
      <c r="D4303" s="90">
        <f t="shared" si="202"/>
        <v>0</v>
      </c>
      <c r="E4303" s="90">
        <f t="shared" si="203"/>
        <v>0</v>
      </c>
      <c r="F4303" s="50">
        <f>'貼り付けシート（日射量等）'!G4300/3.6*10^3</f>
        <v>0</v>
      </c>
      <c r="G4303" s="50">
        <f>'貼り付けシート（日射量等）'!H4300/3.6*10^3</f>
        <v>0</v>
      </c>
      <c r="H4303" s="91">
        <f>RADIANS('貼り付けシート（日射量等）'!I4300)</f>
        <v>0</v>
      </c>
      <c r="I4303" s="91">
        <f>IF('貼り付けシート（日射量等）'!J4300&lt;0,RADIANS(360+('貼り付けシート（日射量等）'!J4300)),RADIANS('貼り付けシート（日射量等）'!J4300))</f>
        <v>0</v>
      </c>
    </row>
    <row r="4304" spans="1:9">
      <c r="A4304" s="20">
        <v>41819</v>
      </c>
      <c r="B4304" s="35" t="s">
        <v>362</v>
      </c>
      <c r="C4304" s="90">
        <f t="shared" si="201"/>
        <v>0</v>
      </c>
      <c r="D4304" s="90">
        <f t="shared" si="202"/>
        <v>0</v>
      </c>
      <c r="E4304" s="90">
        <f t="shared" si="203"/>
        <v>0</v>
      </c>
      <c r="F4304" s="50">
        <f>'貼り付けシート（日射量等）'!G4301/3.6*10^3</f>
        <v>0</v>
      </c>
      <c r="G4304" s="50">
        <f>'貼り付けシート（日射量等）'!H4301/3.6*10^3</f>
        <v>0</v>
      </c>
      <c r="H4304" s="91">
        <f>RADIANS('貼り付けシート（日射量等）'!I4301)</f>
        <v>0</v>
      </c>
      <c r="I4304" s="91">
        <f>IF('貼り付けシート（日射量等）'!J4301&lt;0,RADIANS(360+('貼り付けシート（日射量等）'!J4301)),RADIANS('貼り付けシート（日射量等）'!J4301))</f>
        <v>0</v>
      </c>
    </row>
    <row r="4305" spans="1:9">
      <c r="A4305" s="20">
        <v>41819</v>
      </c>
      <c r="B4305" s="35" t="s">
        <v>363</v>
      </c>
      <c r="C4305" s="90">
        <f t="shared" si="201"/>
        <v>0</v>
      </c>
      <c r="D4305" s="90">
        <f t="shared" si="202"/>
        <v>0</v>
      </c>
      <c r="E4305" s="90">
        <f t="shared" si="203"/>
        <v>0</v>
      </c>
      <c r="F4305" s="50">
        <f>'貼り付けシート（日射量等）'!G4302/3.6*10^3</f>
        <v>0</v>
      </c>
      <c r="G4305" s="50">
        <f>'貼り付けシート（日射量等）'!H4302/3.6*10^3</f>
        <v>0</v>
      </c>
      <c r="H4305" s="91">
        <f>RADIANS('貼り付けシート（日射量等）'!I4302)</f>
        <v>0</v>
      </c>
      <c r="I4305" s="91">
        <f>IF('貼り付けシート（日射量等）'!J4302&lt;0,RADIANS(360+('貼り付けシート（日射量等）'!J4302)),RADIANS('貼り付けシート（日射量等）'!J4302))</f>
        <v>0</v>
      </c>
    </row>
    <row r="4306" spans="1:9">
      <c r="A4306" s="20">
        <v>41819</v>
      </c>
      <c r="B4306" s="35" t="s">
        <v>364</v>
      </c>
      <c r="C4306" s="90">
        <f t="shared" si="201"/>
        <v>24.246157759823852</v>
      </c>
      <c r="D4306" s="90">
        <f t="shared" si="202"/>
        <v>-0.31444611514265469</v>
      </c>
      <c r="E4306" s="90">
        <f t="shared" si="203"/>
        <v>24.246157759823852</v>
      </c>
      <c r="F4306" s="50">
        <f>'貼り付けシート（日射量等）'!G4303/3.6*10^3</f>
        <v>22.222222222222221</v>
      </c>
      <c r="G4306" s="50">
        <f>'貼り付けシート（日射量等）'!H4303/3.6*10^3</f>
        <v>24.999999999999996</v>
      </c>
      <c r="H4306" s="91">
        <f>RADIANS('貼り付けシート（日射量等）'!I4303)</f>
        <v>0.13264502315156904</v>
      </c>
      <c r="I4306" s="91">
        <f>IF('貼り付けシート（日射量等）'!J4303&lt;0,RADIANS(360+('貼り付けシート（日射量等）'!J4303)),RADIANS('貼り付けシート（日射量等）'!J4303))</f>
        <v>4.2917646306540567</v>
      </c>
    </row>
    <row r="4307" spans="1:9">
      <c r="A4307" s="20">
        <v>41819</v>
      </c>
      <c r="B4307" s="35" t="s">
        <v>365</v>
      </c>
      <c r="C4307" s="90">
        <f t="shared" si="201"/>
        <v>66.064735803250187</v>
      </c>
      <c r="D4307" s="90">
        <f t="shared" si="202"/>
        <v>4.1023326392558888</v>
      </c>
      <c r="E4307" s="90">
        <f t="shared" si="203"/>
        <v>61.962403163994296</v>
      </c>
      <c r="F4307" s="50">
        <f>'貼り付けシート（日射量等）'!G4304/3.6*10^3</f>
        <v>19.444444444444446</v>
      </c>
      <c r="G4307" s="50">
        <f>'貼り付けシート（日射量等）'!H4304/3.6*10^3</f>
        <v>63.888888888888886</v>
      </c>
      <c r="H4307" s="91">
        <f>RADIANS('貼り付けシート（日射量等）'!I4304)</f>
        <v>0.32114058236695664</v>
      </c>
      <c r="I4307" s="91">
        <f>IF('貼り付けシート（日射量等）'!J4304&lt;0,RADIANS(360+('貼り付けシート（日射量等）'!J4304)),RADIANS('貼り付けシート（日射量等）'!J4304))</f>
        <v>4.445353604829557</v>
      </c>
    </row>
    <row r="4308" spans="1:9">
      <c r="A4308" s="20">
        <v>41819</v>
      </c>
      <c r="B4308" s="35" t="s">
        <v>366</v>
      </c>
      <c r="C4308" s="90">
        <f t="shared" si="201"/>
        <v>114.95982400937817</v>
      </c>
      <c r="D4308" s="90">
        <f t="shared" si="202"/>
        <v>7.19912285460547</v>
      </c>
      <c r="E4308" s="90">
        <f t="shared" si="203"/>
        <v>107.76070115477269</v>
      </c>
      <c r="F4308" s="50">
        <f>'貼り付けシート（日射量等）'!G4305/3.6*10^3</f>
        <v>16.666666666666668</v>
      </c>
      <c r="G4308" s="50">
        <f>'貼り付けシート（日射量等）'!H4305/3.6*10^3</f>
        <v>111.11111111111111</v>
      </c>
      <c r="H4308" s="91">
        <f>RADIANS('貼り付けシート（日射量等）'!I4305)</f>
        <v>0.51836278784231582</v>
      </c>
      <c r="I4308" s="91">
        <f>IF('貼り付けシート（日射量等）'!J4305&lt;0,RADIANS(360+('貼り付けシート（日射量等）'!J4305)),RADIANS('貼り付けシート（日射量等）'!J4305))</f>
        <v>4.5989425790050582</v>
      </c>
    </row>
    <row r="4309" spans="1:9">
      <c r="A4309" s="20">
        <v>41819</v>
      </c>
      <c r="B4309" s="35" t="s">
        <v>367</v>
      </c>
      <c r="C4309" s="90">
        <f t="shared" si="201"/>
        <v>164.88209675593558</v>
      </c>
      <c r="D4309" s="90">
        <f t="shared" si="202"/>
        <v>14.017115139253812</v>
      </c>
      <c r="E4309" s="90">
        <f t="shared" si="203"/>
        <v>150.86498161668177</v>
      </c>
      <c r="F4309" s="50">
        <f>'貼り付けシート（日射量等）'!G4306/3.6*10^3</f>
        <v>22.222222222222221</v>
      </c>
      <c r="G4309" s="50">
        <f>'貼り付けシート（日射量等）'!H4306/3.6*10^3</f>
        <v>155.55555555555557</v>
      </c>
      <c r="H4309" s="91">
        <f>RADIANS('貼り付けシート（日射量等）'!I4306)</f>
        <v>0.71733032256966944</v>
      </c>
      <c r="I4309" s="91">
        <f>IF('貼り付けシート（日射量等）'!J4306&lt;0,RADIANS(360+('貼り付けシート（日射量等）'!J4306)),RADIANS('貼り付けシート（日射量等）'!J4306))</f>
        <v>4.7630035286925247</v>
      </c>
    </row>
    <row r="4310" spans="1:9">
      <c r="A4310" s="20">
        <v>41819</v>
      </c>
      <c r="B4310" s="35" t="s">
        <v>368</v>
      </c>
      <c r="C4310" s="90">
        <f t="shared" si="201"/>
        <v>212.14894830254502</v>
      </c>
      <c r="D4310" s="90">
        <f t="shared" si="202"/>
        <v>15.485668695084891</v>
      </c>
      <c r="E4310" s="90">
        <f t="shared" si="203"/>
        <v>196.66327960746014</v>
      </c>
      <c r="F4310" s="50">
        <f>'貼り付けシート（日射量等）'!G4307/3.6*10^3</f>
        <v>19.444444444444446</v>
      </c>
      <c r="G4310" s="50">
        <f>'貼り付けシート（日射量等）'!H4307/3.6*10^3</f>
        <v>202.77777777777777</v>
      </c>
      <c r="H4310" s="91">
        <f>RADIANS('貼り付けシート（日射量等）'!I4307)</f>
        <v>0.91455252804502862</v>
      </c>
      <c r="I4310" s="91">
        <f>IF('貼り付けシート（日射量等）'!J4307&lt;0,RADIANS(360+('貼り付けシート（日射量等）'!J4307)),RADIANS('貼り付けシート（日射量等）'!J4307))</f>
        <v>4.9637163926718726</v>
      </c>
    </row>
    <row r="4311" spans="1:9">
      <c r="A4311" s="20">
        <v>41819</v>
      </c>
      <c r="B4311" s="35" t="s">
        <v>369</v>
      </c>
      <c r="C4311" s="90">
        <f t="shared" si="201"/>
        <v>244.57628420853518</v>
      </c>
      <c r="D4311" s="90">
        <f t="shared" si="202"/>
        <v>10.196759196904601</v>
      </c>
      <c r="E4311" s="90">
        <f t="shared" si="203"/>
        <v>234.37952501163059</v>
      </c>
      <c r="F4311" s="50">
        <f>'貼り付けシート（日射量等）'!G4308/3.6*10^3</f>
        <v>11.111111111111111</v>
      </c>
      <c r="G4311" s="50">
        <f>'貼り付けシート（日射量等）'!H4308/3.6*10^3</f>
        <v>241.66666666666666</v>
      </c>
      <c r="H4311" s="91">
        <f>RADIANS('貼り付けシート（日射量等）'!I4308)</f>
        <v>1.0995574287564276</v>
      </c>
      <c r="I4311" s="91">
        <f>IF('貼り付けシート（日射量等）'!J4308&lt;0,RADIANS(360+('貼り付けシート（日射量等）'!J4308)),RADIANS('貼り付けシート（日射量等）'!J4308))</f>
        <v>5.2569317070069204</v>
      </c>
    </row>
    <row r="4312" spans="1:9">
      <c r="A4312" s="20">
        <v>41819</v>
      </c>
      <c r="B4312" s="35" t="s">
        <v>370</v>
      </c>
      <c r="C4312" s="90">
        <f t="shared" si="201"/>
        <v>546.61923281558529</v>
      </c>
      <c r="D4312" s="90">
        <f t="shared" si="202"/>
        <v>153.29267360066504</v>
      </c>
      <c r="E4312" s="90">
        <f t="shared" si="203"/>
        <v>393.32655921492028</v>
      </c>
      <c r="F4312" s="50">
        <f>'貼り付けシート（日射量等）'!G4309/3.6*10^3</f>
        <v>155.55555555555557</v>
      </c>
      <c r="G4312" s="50">
        <f>'貼り付けシート（日射量等）'!H4309/3.6*10^3</f>
        <v>405.55555555555554</v>
      </c>
      <c r="H4312" s="91">
        <f>RADIANS('貼り付けシート（日射量等）'!I4309)</f>
        <v>1.2409290981679681</v>
      </c>
      <c r="I4312" s="91">
        <f>IF('貼り付けシート（日射量等）'!J4309&lt;0,RADIANS(360+('貼り付けシート（日射量等）'!J4309)),RADIANS('貼り付けシート（日射量等）'!J4309))</f>
        <v>5.7683131778412591</v>
      </c>
    </row>
    <row r="4313" spans="1:9">
      <c r="A4313" s="20">
        <v>41819</v>
      </c>
      <c r="B4313" s="35" t="s">
        <v>371</v>
      </c>
      <c r="C4313" s="90">
        <f t="shared" si="201"/>
        <v>269.61305789809296</v>
      </c>
      <c r="D4313" s="90">
        <f t="shared" si="202"/>
        <v>8.29335759776915</v>
      </c>
      <c r="E4313" s="90">
        <f t="shared" si="203"/>
        <v>261.3197003003238</v>
      </c>
      <c r="F4313" s="50">
        <f>'貼り付けシート（日射量等）'!G4310/3.6*10^3</f>
        <v>8.3333333333333339</v>
      </c>
      <c r="G4313" s="50">
        <f>'貼り付けシート（日射量等）'!H4310/3.6*10^3</f>
        <v>269.44444444444446</v>
      </c>
      <c r="H4313" s="91">
        <f>RADIANS('貼り付けシート（日射量等）'!I4310)</f>
        <v>1.2671090369478832</v>
      </c>
      <c r="I4313" s="91">
        <f>IF('貼り付けシート（日射量等）'!J4310&lt;0,RADIANS(360+('貼り付けシート（日射量等）'!J4310)),RADIANS('貼り付けシート（日射量等）'!J4310))</f>
        <v>0.2722713633111154</v>
      </c>
    </row>
    <row r="4314" spans="1:9">
      <c r="A4314" s="20">
        <v>41819</v>
      </c>
      <c r="B4314" s="35" t="s">
        <v>372</v>
      </c>
      <c r="C4314" s="90">
        <f t="shared" si="201"/>
        <v>255.40886882988585</v>
      </c>
      <c r="D4314" s="90">
        <f t="shared" si="202"/>
        <v>21.02934381825526</v>
      </c>
      <c r="E4314" s="90">
        <f t="shared" si="203"/>
        <v>234.37952501163059</v>
      </c>
      <c r="F4314" s="50">
        <f>'貼り付けシート（日射量等）'!G4311/3.6*10^3</f>
        <v>22.222222222222221</v>
      </c>
      <c r="G4314" s="50">
        <f>'貼り付けシート（日射量等）'!H4311/3.6*10^3</f>
        <v>241.66666666666666</v>
      </c>
      <c r="H4314" s="91">
        <f>RADIANS('貼り付けシート（日射量等）'!I4311)</f>
        <v>1.1536626355682518</v>
      </c>
      <c r="I4314" s="91">
        <f>IF('貼り付けシート（日射量等）'!J4311&lt;0,RADIANS(360+('貼り付けシート（日射量等）'!J4311)),RADIANS('貼り付けシート（日射量等）'!J4311))</f>
        <v>0.89011791851710809</v>
      </c>
    </row>
    <row r="4315" spans="1:9">
      <c r="A4315" s="20">
        <v>41819</v>
      </c>
      <c r="B4315" s="35" t="s">
        <v>373</v>
      </c>
      <c r="C4315" s="90">
        <f t="shared" si="201"/>
        <v>223.82500886174373</v>
      </c>
      <c r="D4315" s="90">
        <f t="shared" si="202"/>
        <v>16.38565913880629</v>
      </c>
      <c r="E4315" s="90">
        <f t="shared" si="203"/>
        <v>207.43934972293744</v>
      </c>
      <c r="F4315" s="50">
        <f>'貼り付けシート（日射量等）'!G4312/3.6*10^3</f>
        <v>19.444444444444446</v>
      </c>
      <c r="G4315" s="50">
        <f>'貼り付けシート（日射量等）'!H4312/3.6*10^3</f>
        <v>213.88888888888889</v>
      </c>
      <c r="H4315" s="91">
        <f>RADIANS('貼り付けシート（日射量等）'!I4312)</f>
        <v>0.97912971036881891</v>
      </c>
      <c r="I4315" s="91">
        <f>IF('貼り付けシート（日射量等）'!J4312&lt;0,RADIANS(360+('貼り付けシート（日射量等）'!J4312)),RADIANS('貼り付けシート（日射量等）'!J4312))</f>
        <v>1.2356931104119853</v>
      </c>
    </row>
    <row r="4316" spans="1:9">
      <c r="A4316" s="20">
        <v>41819</v>
      </c>
      <c r="B4316" s="35" t="s">
        <v>374</v>
      </c>
      <c r="C4316" s="90">
        <f t="shared" si="201"/>
        <v>180.45173249593867</v>
      </c>
      <c r="D4316" s="90">
        <f t="shared" si="202"/>
        <v>13.422645706040969</v>
      </c>
      <c r="E4316" s="90">
        <f t="shared" si="203"/>
        <v>167.02908678989769</v>
      </c>
      <c r="F4316" s="50">
        <f>'貼り付けシート（日射量等）'!G4313/3.6*10^3</f>
        <v>19.444444444444446</v>
      </c>
      <c r="G4316" s="50">
        <f>'貼り付けシート（日射量等）'!H4313/3.6*10^3</f>
        <v>172.22222222222223</v>
      </c>
      <c r="H4316" s="91">
        <f>RADIANS('貼り付けシート（日射量等）'!I4313)</f>
        <v>0.78365283414545395</v>
      </c>
      <c r="I4316" s="91">
        <f>IF('貼り付けシート（日射量等）'!J4313&lt;0,RADIANS(360+('貼り付けシート（日射量等）'!J4313)),RADIANS('貼り付けシート（日射量等）'!J4313))</f>
        <v>1.4590952546672593</v>
      </c>
    </row>
    <row r="4317" spans="1:9">
      <c r="A4317" s="20">
        <v>41819</v>
      </c>
      <c r="B4317" s="35" t="s">
        <v>375</v>
      </c>
      <c r="C4317" s="90">
        <f t="shared" si="201"/>
        <v>132.33859341423457</v>
      </c>
      <c r="D4317" s="90">
        <f t="shared" si="202"/>
        <v>11.107804615115292</v>
      </c>
      <c r="E4317" s="90">
        <f t="shared" si="203"/>
        <v>121.23078879911928</v>
      </c>
      <c r="F4317" s="50">
        <f>'貼り付けシート（日射量等）'!G4314/3.6*10^3</f>
        <v>22.222222222222221</v>
      </c>
      <c r="G4317" s="50">
        <f>'貼り付けシート（日射量等）'!H4314/3.6*10^3</f>
        <v>125</v>
      </c>
      <c r="H4317" s="91">
        <f>RADIANS('貼り付けシート（日射量等）'!I4314)</f>
        <v>0.58293997016610599</v>
      </c>
      <c r="I4317" s="91">
        <f>IF('貼り付けシート（日射量等）'!J4314&lt;0,RADIANS(360+('貼り付けシート（日射量等）'!J4314)),RADIANS('貼り付けシート（日射量等）'!J4314))</f>
        <v>1.6318828506146981</v>
      </c>
    </row>
    <row r="4318" spans="1:9">
      <c r="A4318" s="20">
        <v>41819</v>
      </c>
      <c r="B4318" s="35" t="s">
        <v>376</v>
      </c>
      <c r="C4318" s="90">
        <f t="shared" si="201"/>
        <v>80.983634182724401</v>
      </c>
      <c r="D4318" s="90">
        <f t="shared" si="202"/>
        <v>5.5511433743835097</v>
      </c>
      <c r="E4318" s="90">
        <f t="shared" si="203"/>
        <v>75.432490808340887</v>
      </c>
      <c r="F4318" s="50">
        <f>'貼り付けシート（日射量等）'!G4315/3.6*10^3</f>
        <v>19.444444444444446</v>
      </c>
      <c r="G4318" s="50">
        <f>'貼り付けシート（日射量等）'!H4315/3.6*10^3</f>
        <v>77.777777777777786</v>
      </c>
      <c r="H4318" s="91">
        <f>RADIANS('貼り付けシート（日射量等）'!I4315)</f>
        <v>0.38571776469074687</v>
      </c>
      <c r="I4318" s="91">
        <f>IF('貼り付けシート（日射量等）'!J4315&lt;0,RADIANS(360+('貼り付けシート（日射量等）'!J4315)),RADIANS('貼り付けシート（日射量等）'!J4315))</f>
        <v>1.7872171540421935</v>
      </c>
    </row>
    <row r="4319" spans="1:9">
      <c r="A4319" s="20">
        <v>41819</v>
      </c>
      <c r="B4319" s="35" t="s">
        <v>377</v>
      </c>
      <c r="C4319" s="90">
        <f t="shared" si="201"/>
        <v>36.357531737931453</v>
      </c>
      <c r="D4319" s="90">
        <f t="shared" si="202"/>
        <v>1.3353038626303266</v>
      </c>
      <c r="E4319" s="90">
        <f t="shared" si="203"/>
        <v>35.022227875301127</v>
      </c>
      <c r="F4319" s="50">
        <f>'貼り付けシート（日射量等）'!G4316/3.6*10^3</f>
        <v>22.222222222222221</v>
      </c>
      <c r="G4319" s="50">
        <f>'貼り付けシート（日射量等）'!H4316/3.6*10^3</f>
        <v>36.111111111111114</v>
      </c>
      <c r="H4319" s="91">
        <f>RADIANS('貼り付けシート（日射量等）'!I4316)</f>
        <v>0.19373154697137057</v>
      </c>
      <c r="I4319" s="91">
        <f>IF('貼り付けシート（日射量等）'!J4316&lt;0,RADIANS(360+('貼り付けシート（日射量等）'!J4316)),RADIANS('貼り付けシート（日射量等）'!J4316))</f>
        <v>1.9390607989657</v>
      </c>
    </row>
    <row r="4320" spans="1:9">
      <c r="A4320" s="20">
        <v>41819</v>
      </c>
      <c r="B4320" s="35" t="s">
        <v>378</v>
      </c>
      <c r="C4320" s="90">
        <f t="shared" si="201"/>
        <v>5.3880350577386347</v>
      </c>
      <c r="D4320" s="90">
        <f t="shared" si="202"/>
        <v>-0.88567573362617658</v>
      </c>
      <c r="E4320" s="90">
        <f t="shared" si="203"/>
        <v>5.3880350577386347</v>
      </c>
      <c r="F4320" s="50">
        <f>'貼り付けシート（日射量等）'!G4317/3.6*10^3</f>
        <v>5.5555555555555554</v>
      </c>
      <c r="G4320" s="50">
        <f>'貼り付けシート（日射量等）'!H4317/3.6*10^3</f>
        <v>5.5555555555555554</v>
      </c>
      <c r="H4320" s="91">
        <f>RADIANS('貼り付けシート（日射量等）'!I4317)</f>
        <v>1.3962634015954637E-2</v>
      </c>
      <c r="I4320" s="91">
        <f>IF('貼り付けシート（日射量等）'!J4317&lt;0,RADIANS(360+('貼り付けシート（日射量等）'!J4317)),RADIANS('貼り付けシート（日射量等）'!J4317))</f>
        <v>2.0996310901491784</v>
      </c>
    </row>
    <row r="4321" spans="1:9">
      <c r="A4321" s="20">
        <v>41819</v>
      </c>
      <c r="B4321" s="35" t="s">
        <v>379</v>
      </c>
      <c r="C4321" s="90">
        <f t="shared" si="201"/>
        <v>0</v>
      </c>
      <c r="D4321" s="90">
        <f t="shared" si="202"/>
        <v>0</v>
      </c>
      <c r="E4321" s="90">
        <f t="shared" si="203"/>
        <v>0</v>
      </c>
      <c r="F4321" s="50">
        <f>'貼り付けシート（日射量等）'!G4318/3.6*10^3</f>
        <v>0</v>
      </c>
      <c r="G4321" s="50">
        <f>'貼り付けシート（日射量等）'!H4318/3.6*10^3</f>
        <v>0</v>
      </c>
      <c r="H4321" s="91">
        <f>RADIANS('貼り付けシート（日射量等）'!I4318)</f>
        <v>0</v>
      </c>
      <c r="I4321" s="91">
        <f>IF('貼り付けシート（日射量等）'!J4318&lt;0,RADIANS(360+('貼り付けシート（日射量等）'!J4318)),RADIANS('貼り付けシート（日射量等）'!J4318))</f>
        <v>0</v>
      </c>
    </row>
    <row r="4322" spans="1:9">
      <c r="A4322" s="20">
        <v>41819</v>
      </c>
      <c r="B4322" s="35" t="s">
        <v>380</v>
      </c>
      <c r="C4322" s="90">
        <f t="shared" si="201"/>
        <v>0</v>
      </c>
      <c r="D4322" s="90">
        <f t="shared" si="202"/>
        <v>0</v>
      </c>
      <c r="E4322" s="90">
        <f t="shared" si="203"/>
        <v>0</v>
      </c>
      <c r="F4322" s="50">
        <f>'貼り付けシート（日射量等）'!G4319/3.6*10^3</f>
        <v>0</v>
      </c>
      <c r="G4322" s="50">
        <f>'貼り付けシート（日射量等）'!H4319/3.6*10^3</f>
        <v>0</v>
      </c>
      <c r="H4322" s="91">
        <f>RADIANS('貼り付けシート（日射量等）'!I4319)</f>
        <v>0</v>
      </c>
      <c r="I4322" s="91">
        <f>IF('貼り付けシート（日射量等）'!J4319&lt;0,RADIANS(360+('貼り付けシート（日射量等）'!J4319)),RADIANS('貼り付けシート（日射量等）'!J4319))</f>
        <v>0</v>
      </c>
    </row>
    <row r="4323" spans="1:9">
      <c r="A4323" s="20">
        <v>41819</v>
      </c>
      <c r="B4323" s="35" t="s">
        <v>381</v>
      </c>
      <c r="C4323" s="90">
        <f t="shared" si="201"/>
        <v>0</v>
      </c>
      <c r="D4323" s="90">
        <f t="shared" si="202"/>
        <v>0</v>
      </c>
      <c r="E4323" s="90">
        <f t="shared" si="203"/>
        <v>0</v>
      </c>
      <c r="F4323" s="50">
        <f>'貼り付けシート（日射量等）'!G4320/3.6*10^3</f>
        <v>0</v>
      </c>
      <c r="G4323" s="50">
        <f>'貼り付けシート（日射量等）'!H4320/3.6*10^3</f>
        <v>0</v>
      </c>
      <c r="H4323" s="91">
        <f>RADIANS('貼り付けシート（日射量等）'!I4320)</f>
        <v>0</v>
      </c>
      <c r="I4323" s="91">
        <f>IF('貼り付けシート（日射量等）'!J4320&lt;0,RADIANS(360+('貼り付けシート（日射量等）'!J4320)),RADIANS('貼り付けシート（日射量等）'!J4320))</f>
        <v>0</v>
      </c>
    </row>
    <row r="4324" spans="1:9">
      <c r="A4324" s="20">
        <v>41819</v>
      </c>
      <c r="B4324" s="35" t="s">
        <v>382</v>
      </c>
      <c r="C4324" s="90">
        <f t="shared" si="201"/>
        <v>0</v>
      </c>
      <c r="D4324" s="90">
        <f t="shared" si="202"/>
        <v>0</v>
      </c>
      <c r="E4324" s="90">
        <f t="shared" si="203"/>
        <v>0</v>
      </c>
      <c r="F4324" s="50">
        <f>'貼り付けシート（日射量等）'!G4321/3.6*10^3</f>
        <v>0</v>
      </c>
      <c r="G4324" s="50">
        <f>'貼り付けシート（日射量等）'!H4321/3.6*10^3</f>
        <v>0</v>
      </c>
      <c r="H4324" s="91">
        <f>RADIANS('貼り付けシート（日射量等）'!I4321)</f>
        <v>0</v>
      </c>
      <c r="I4324" s="91">
        <f>IF('貼り付けシート（日射量等）'!J4321&lt;0,RADIANS(360+('貼り付けシート（日射量等）'!J4321)),RADIANS('貼り付けシート（日射量等）'!J4321))</f>
        <v>0</v>
      </c>
    </row>
    <row r="4325" spans="1:9">
      <c r="A4325" s="20">
        <v>41819</v>
      </c>
      <c r="B4325" s="35" t="s">
        <v>383</v>
      </c>
      <c r="C4325" s="90">
        <f t="shared" si="201"/>
        <v>0</v>
      </c>
      <c r="D4325" s="90">
        <f t="shared" si="202"/>
        <v>0</v>
      </c>
      <c r="E4325" s="90">
        <f t="shared" si="203"/>
        <v>0</v>
      </c>
      <c r="F4325" s="50">
        <f>'貼り付けシート（日射量等）'!G4322/3.6*10^3</f>
        <v>0</v>
      </c>
      <c r="G4325" s="50">
        <f>'貼り付けシート（日射量等）'!H4322/3.6*10^3</f>
        <v>0</v>
      </c>
      <c r="H4325" s="91">
        <f>RADIANS('貼り付けシート（日射量等）'!I4322)</f>
        <v>0</v>
      </c>
      <c r="I4325" s="91">
        <f>IF('貼り付けシート（日射量等）'!J4322&lt;0,RADIANS(360+('貼り付けシート（日射量等）'!J4322)),RADIANS('貼り付けシート（日射量等）'!J4322))</f>
        <v>0</v>
      </c>
    </row>
    <row r="4326" spans="1:9">
      <c r="A4326" s="20">
        <v>41820</v>
      </c>
      <c r="B4326" s="35" t="s">
        <v>360</v>
      </c>
      <c r="C4326" s="90">
        <f t="shared" si="201"/>
        <v>0</v>
      </c>
      <c r="D4326" s="90">
        <f t="shared" si="202"/>
        <v>0</v>
      </c>
      <c r="E4326" s="90">
        <f t="shared" si="203"/>
        <v>0</v>
      </c>
      <c r="F4326" s="50">
        <f>'貼り付けシート（日射量等）'!G4323/3.6*10^3</f>
        <v>0</v>
      </c>
      <c r="G4326" s="50">
        <f>'貼り付けシート（日射量等）'!H4323/3.6*10^3</f>
        <v>0</v>
      </c>
      <c r="H4326" s="91">
        <f>RADIANS('貼り付けシート（日射量等）'!I4323)</f>
        <v>0</v>
      </c>
      <c r="I4326" s="91">
        <f>IF('貼り付けシート（日射量等）'!J4323&lt;0,RADIANS(360+('貼り付けシート（日射量等）'!J4323)),RADIANS('貼り付けシート（日射量等）'!J4323))</f>
        <v>0</v>
      </c>
    </row>
    <row r="4327" spans="1:9">
      <c r="A4327" s="20">
        <v>41820</v>
      </c>
      <c r="B4327" s="35" t="s">
        <v>361</v>
      </c>
      <c r="C4327" s="90">
        <f t="shared" si="201"/>
        <v>0</v>
      </c>
      <c r="D4327" s="90">
        <f t="shared" si="202"/>
        <v>0</v>
      </c>
      <c r="E4327" s="90">
        <f t="shared" si="203"/>
        <v>0</v>
      </c>
      <c r="F4327" s="50">
        <f>'貼り付けシート（日射量等）'!G4324/3.6*10^3</f>
        <v>0</v>
      </c>
      <c r="G4327" s="50">
        <f>'貼り付けシート（日射量等）'!H4324/3.6*10^3</f>
        <v>0</v>
      </c>
      <c r="H4327" s="91">
        <f>RADIANS('貼り付けシート（日射量等）'!I4324)</f>
        <v>0</v>
      </c>
      <c r="I4327" s="91">
        <f>IF('貼り付けシート（日射量等）'!J4324&lt;0,RADIANS(360+('貼り付けシート（日射量等）'!J4324)),RADIANS('貼り付けシート（日射量等）'!J4324))</f>
        <v>0</v>
      </c>
    </row>
    <row r="4328" spans="1:9">
      <c r="A4328" s="20">
        <v>41820</v>
      </c>
      <c r="B4328" s="35" t="s">
        <v>362</v>
      </c>
      <c r="C4328" s="90">
        <f t="shared" si="201"/>
        <v>0</v>
      </c>
      <c r="D4328" s="90">
        <f t="shared" si="202"/>
        <v>0</v>
      </c>
      <c r="E4328" s="90">
        <f t="shared" si="203"/>
        <v>0</v>
      </c>
      <c r="F4328" s="50">
        <f>'貼り付けシート（日射量等）'!G4325/3.6*10^3</f>
        <v>0</v>
      </c>
      <c r="G4328" s="50">
        <f>'貼り付けシート（日射量等）'!H4325/3.6*10^3</f>
        <v>0</v>
      </c>
      <c r="H4328" s="91">
        <f>RADIANS('貼り付けシート（日射量等）'!I4325)</f>
        <v>0</v>
      </c>
      <c r="I4328" s="91">
        <f>IF('貼り付けシート（日射量等）'!J4325&lt;0,RADIANS(360+('貼り付けシート（日射量等）'!J4325)),RADIANS('貼り付けシート（日射量等）'!J4325))</f>
        <v>0</v>
      </c>
    </row>
    <row r="4329" spans="1:9">
      <c r="A4329" s="20">
        <v>41820</v>
      </c>
      <c r="B4329" s="35" t="s">
        <v>363</v>
      </c>
      <c r="C4329" s="90">
        <f t="shared" si="201"/>
        <v>0</v>
      </c>
      <c r="D4329" s="90">
        <f t="shared" si="202"/>
        <v>0</v>
      </c>
      <c r="E4329" s="90">
        <f t="shared" si="203"/>
        <v>0</v>
      </c>
      <c r="F4329" s="50">
        <f>'貼り付けシート（日射量等）'!G4326/3.6*10^3</f>
        <v>0</v>
      </c>
      <c r="G4329" s="50">
        <f>'貼り付けシート（日射量等）'!H4326/3.6*10^3</f>
        <v>0</v>
      </c>
      <c r="H4329" s="91">
        <f>RADIANS('貼り付けシート（日射量等）'!I4326)</f>
        <v>0</v>
      </c>
      <c r="I4329" s="91">
        <f>IF('貼り付けシート（日射量等）'!J4326&lt;0,RADIANS(360+('貼り付けシート（日射量等）'!J4326)),RADIANS('貼り付けシート（日射量等）'!J4326))</f>
        <v>0</v>
      </c>
    </row>
    <row r="4330" spans="1:9">
      <c r="A4330" s="20">
        <v>41820</v>
      </c>
      <c r="B4330" s="35" t="s">
        <v>364</v>
      </c>
      <c r="C4330" s="90">
        <f t="shared" si="201"/>
        <v>29.634192817562489</v>
      </c>
      <c r="D4330" s="90">
        <f t="shared" si="202"/>
        <v>-0.65866482770647894</v>
      </c>
      <c r="E4330" s="90">
        <f t="shared" si="203"/>
        <v>29.634192817562489</v>
      </c>
      <c r="F4330" s="50">
        <f>'貼り付けシート（日射量等）'!G4327/3.6*10^3</f>
        <v>41.666666666666664</v>
      </c>
      <c r="G4330" s="50">
        <f>'貼り付けシート（日射量等）'!H4327/3.6*10^3</f>
        <v>30.555555555555554</v>
      </c>
      <c r="H4330" s="91">
        <f>RADIANS('貼り付けシート（日射量等）'!I4327)</f>
        <v>0.1308996938995747</v>
      </c>
      <c r="I4330" s="91">
        <f>IF('貼り付けシート（日射量等）'!J4327&lt;0,RADIANS(360+('貼り付けシート（日射量等）'!J4327)),RADIANS('貼り付けシート（日射量等）'!J4327))</f>
        <v>4.2917646306540567</v>
      </c>
    </row>
    <row r="4331" spans="1:9">
      <c r="A4331" s="20">
        <v>41820</v>
      </c>
      <c r="B4331" s="35" t="s">
        <v>365</v>
      </c>
      <c r="C4331" s="90">
        <f t="shared" si="201"/>
        <v>87.431879047830279</v>
      </c>
      <c r="D4331" s="90">
        <f t="shared" si="202"/>
        <v>9.3053707106200942</v>
      </c>
      <c r="E4331" s="90">
        <f t="shared" si="203"/>
        <v>78.126508337210183</v>
      </c>
      <c r="F4331" s="50">
        <f>'貼り付けシート（日射量等）'!G4328/3.6*10^3</f>
        <v>44.444444444444443</v>
      </c>
      <c r="G4331" s="50">
        <f>'貼り付けシート（日射量等）'!H4328/3.6*10^3</f>
        <v>80.555555555555543</v>
      </c>
      <c r="H4331" s="91">
        <f>RADIANS('貼り付けシート（日射量等）'!I4328)</f>
        <v>0.31939525311496231</v>
      </c>
      <c r="I4331" s="91">
        <f>IF('貼り付けシート（日射量等）'!J4328&lt;0,RADIANS(360+('貼り付けシート（日射量等）'!J4328)),RADIANS('貼り付けシート（日射量等）'!J4328))</f>
        <v>4.445353604829557</v>
      </c>
    </row>
    <row r="4332" spans="1:9">
      <c r="A4332" s="20">
        <v>41820</v>
      </c>
      <c r="B4332" s="35" t="s">
        <v>366</v>
      </c>
      <c r="C4332" s="90">
        <f t="shared" si="201"/>
        <v>250.44664687170956</v>
      </c>
      <c r="D4332" s="90">
        <f t="shared" si="202"/>
        <v>75.33550749520397</v>
      </c>
      <c r="E4332" s="90">
        <f t="shared" si="203"/>
        <v>175.11113937650561</v>
      </c>
      <c r="F4332" s="50">
        <f>'貼り付けシート（日射量等）'!G4329/3.6*10^3</f>
        <v>175</v>
      </c>
      <c r="G4332" s="50">
        <f>'貼り付けシート（日射量等）'!H4329/3.6*10^3</f>
        <v>180.55555555555554</v>
      </c>
      <c r="H4332" s="91">
        <f>RADIANS('貼り付けシート（日射量等）'!I4329)</f>
        <v>0.5166174585903216</v>
      </c>
      <c r="I4332" s="91">
        <f>IF('貼り付けシート（日射量等）'!J4329&lt;0,RADIANS(360+('貼り付けシート（日射量等）'!J4329)),RADIANS('貼り付けシート（日射量等）'!J4329))</f>
        <v>4.5989425790050582</v>
      </c>
    </row>
    <row r="4333" spans="1:9">
      <c r="A4333" s="20">
        <v>41820</v>
      </c>
      <c r="B4333" s="35" t="s">
        <v>367</v>
      </c>
      <c r="C4333" s="90">
        <f t="shared" si="201"/>
        <v>450.42211866880621</v>
      </c>
      <c r="D4333" s="90">
        <f t="shared" si="202"/>
        <v>213.34857612830626</v>
      </c>
      <c r="E4333" s="90">
        <f t="shared" si="203"/>
        <v>237.07354254049991</v>
      </c>
      <c r="F4333" s="50">
        <f>'貼り付けシート（日射量等）'!G4330/3.6*10^3</f>
        <v>338.88888888888886</v>
      </c>
      <c r="G4333" s="50">
        <f>'貼り付けシート（日射量等）'!H4330/3.6*10^3</f>
        <v>244.44444444444443</v>
      </c>
      <c r="H4333" s="91">
        <f>RADIANS('貼り付けシート（日射量等）'!I4330)</f>
        <v>0.71558499331767511</v>
      </c>
      <c r="I4333" s="91">
        <f>IF('貼り付けシート（日射量等）'!J4330&lt;0,RADIANS(360+('貼り付けシート（日射量等）'!J4330)),RADIANS('貼り付けシート（日射量等）'!J4330))</f>
        <v>4.7630035286925247</v>
      </c>
    </row>
    <row r="4334" spans="1:9">
      <c r="A4334" s="20">
        <v>41820</v>
      </c>
      <c r="B4334" s="35" t="s">
        <v>368</v>
      </c>
      <c r="C4334" s="90">
        <f t="shared" si="201"/>
        <v>611.67973835108262</v>
      </c>
      <c r="D4334" s="90">
        <f t="shared" si="202"/>
        <v>334.19593287754299</v>
      </c>
      <c r="E4334" s="90">
        <f t="shared" si="203"/>
        <v>277.48380547353963</v>
      </c>
      <c r="F4334" s="50">
        <f>'貼り付けシート（日射量等）'!G4331/3.6*10^3</f>
        <v>419.44444444444446</v>
      </c>
      <c r="G4334" s="50">
        <f>'貼り付けシート（日射量等）'!H4331/3.6*10^3</f>
        <v>286.11111111111109</v>
      </c>
      <c r="H4334" s="91">
        <f>RADIANS('貼り付けシート（日射量等）'!I4331)</f>
        <v>0.91455252804502862</v>
      </c>
      <c r="I4334" s="91">
        <f>IF('貼り付けシート（日射量等）'!J4331&lt;0,RADIANS(360+('貼り付けシート（日射量等）'!J4331)),RADIANS('貼り付けシート（日射量等）'!J4331))</f>
        <v>4.9654617219238677</v>
      </c>
    </row>
    <row r="4335" spans="1:9">
      <c r="A4335" s="20">
        <v>41820</v>
      </c>
      <c r="B4335" s="35" t="s">
        <v>369</v>
      </c>
      <c r="C4335" s="90">
        <f t="shared" si="201"/>
        <v>700.66105590723487</v>
      </c>
      <c r="D4335" s="90">
        <f t="shared" si="202"/>
        <v>371.99091738517825</v>
      </c>
      <c r="E4335" s="90">
        <f t="shared" si="203"/>
        <v>328.67013852205667</v>
      </c>
      <c r="F4335" s="50">
        <f>'貼り付けシート（日射量等）'!G4332/3.6*10^3</f>
        <v>405.55555555555554</v>
      </c>
      <c r="G4335" s="50">
        <f>'貼り付けシート（日射量等）'!H4332/3.6*10^3</f>
        <v>338.88888888888886</v>
      </c>
      <c r="H4335" s="91">
        <f>RADIANS('貼り付けシート（日射量等）'!I4332)</f>
        <v>1.0978120995044334</v>
      </c>
      <c r="I4335" s="91">
        <f>IF('貼り付けシート（日射量等）'!J4332&lt;0,RADIANS(360+('貼り付けシート（日射量等）'!J4332)),RADIANS('貼り付けシート（日射量等）'!J4332))</f>
        <v>5.2569317070069204</v>
      </c>
    </row>
    <row r="4336" spans="1:9">
      <c r="A4336" s="20">
        <v>41820</v>
      </c>
      <c r="B4336" s="35" t="s">
        <v>370</v>
      </c>
      <c r="C4336" s="90">
        <f t="shared" si="201"/>
        <v>813.30994298892301</v>
      </c>
      <c r="D4336" s="90">
        <f t="shared" si="202"/>
        <v>495.41587458234358</v>
      </c>
      <c r="E4336" s="90">
        <f t="shared" si="203"/>
        <v>317.89406840657944</v>
      </c>
      <c r="F4336" s="50">
        <f>'貼り付けシート（日射量等）'!G4333/3.6*10^3</f>
        <v>502.77777777777777</v>
      </c>
      <c r="G4336" s="50">
        <f>'貼り付けシート（日射量等）'!H4333/3.6*10^3</f>
        <v>327.77777777777777</v>
      </c>
      <c r="H4336" s="91">
        <f>RADIANS('貼り付けシート（日射量等）'!I4333)</f>
        <v>1.2409290981679681</v>
      </c>
      <c r="I4336" s="91">
        <f>IF('貼り付けシート（日射量等）'!J4333&lt;0,RADIANS(360+('貼り付けシート（日射量等）'!J4333)),RADIANS('貼り付けシート（日射量等）'!J4333))</f>
        <v>5.7665678485892649</v>
      </c>
    </row>
    <row r="4337" spans="1:9">
      <c r="A4337" s="20">
        <v>41820</v>
      </c>
      <c r="B4337" s="35" t="s">
        <v>371</v>
      </c>
      <c r="C4337" s="90">
        <f t="shared" si="201"/>
        <v>653.06860950029193</v>
      </c>
      <c r="D4337" s="90">
        <f t="shared" si="202"/>
        <v>254.35401522763297</v>
      </c>
      <c r="E4337" s="90">
        <f t="shared" si="203"/>
        <v>398.71459427265893</v>
      </c>
      <c r="F4337" s="50">
        <f>'貼り付けシート（日射量等）'!G4334/3.6*10^3</f>
        <v>255.55555555555554</v>
      </c>
      <c r="G4337" s="50">
        <f>'貼り付けシート（日射量等）'!H4334/3.6*10^3</f>
        <v>411.11111111111109</v>
      </c>
      <c r="H4337" s="91">
        <f>RADIANS('貼り付けシート（日射量等）'!I4334)</f>
        <v>1.2671090369478832</v>
      </c>
      <c r="I4337" s="91">
        <f>IF('貼り付けシート（日射量等）'!J4334&lt;0,RADIANS(360+('貼り付けシート（日射量等）'!J4334)),RADIANS('貼り付けシート（日射量等）'!J4334))</f>
        <v>0.26878070480712674</v>
      </c>
    </row>
    <row r="4338" spans="1:9">
      <c r="A4338" s="20">
        <v>41820</v>
      </c>
      <c r="B4338" s="35" t="s">
        <v>372</v>
      </c>
      <c r="C4338" s="90">
        <f t="shared" si="201"/>
        <v>516.47281198021403</v>
      </c>
      <c r="D4338" s="90">
        <f t="shared" si="202"/>
        <v>142.00437546737894</v>
      </c>
      <c r="E4338" s="90">
        <f t="shared" si="203"/>
        <v>374.46843651283507</v>
      </c>
      <c r="F4338" s="50">
        <f>'貼り付けシート（日射量等）'!G4335/3.6*10^3</f>
        <v>150</v>
      </c>
      <c r="G4338" s="50">
        <f>'貼り付けシート（日射量等）'!H4335/3.6*10^3</f>
        <v>386.11111111111109</v>
      </c>
      <c r="H4338" s="91">
        <f>RADIANS('貼り付けシート（日射量等）'!I4335)</f>
        <v>1.1536626355682518</v>
      </c>
      <c r="I4338" s="91">
        <f>IF('貼り付けシート（日射量等）'!J4335&lt;0,RADIANS(360+('貼り付けシート（日射量等）'!J4335)),RADIANS('貼り付けシート（日射量等）'!J4335))</f>
        <v>0.88662726001311931</v>
      </c>
    </row>
    <row r="4339" spans="1:9">
      <c r="A4339" s="20">
        <v>41820</v>
      </c>
      <c r="B4339" s="35" t="s">
        <v>373</v>
      </c>
      <c r="C4339" s="90">
        <f t="shared" si="201"/>
        <v>285.66885374937948</v>
      </c>
      <c r="D4339" s="90">
        <f t="shared" si="202"/>
        <v>35.125223564532966</v>
      </c>
      <c r="E4339" s="90">
        <f t="shared" si="203"/>
        <v>250.54363018484653</v>
      </c>
      <c r="F4339" s="50">
        <f>'貼り付けシート（日射量等）'!G4336/3.6*10^3</f>
        <v>41.666666666666664</v>
      </c>
      <c r="G4339" s="50">
        <f>'貼り付けシート（日射量等）'!H4336/3.6*10^3</f>
        <v>258.33333333333337</v>
      </c>
      <c r="H4339" s="91">
        <f>RADIANS('貼り付けシート（日射量等）'!I4336)</f>
        <v>0.97912971036881891</v>
      </c>
      <c r="I4339" s="91">
        <f>IF('貼り付けシート（日射量等）'!J4336&lt;0,RADIANS(360+('貼り付けシート（日射量等）'!J4336)),RADIANS('貼り付けシート（日射量等）'!J4336))</f>
        <v>1.233947781159991</v>
      </c>
    </row>
    <row r="4340" spans="1:9">
      <c r="A4340" s="20">
        <v>41820</v>
      </c>
      <c r="B4340" s="35" t="s">
        <v>374</v>
      </c>
      <c r="C4340" s="90">
        <f t="shared" si="201"/>
        <v>233.52565101761084</v>
      </c>
      <c r="D4340" s="90">
        <f t="shared" si="202"/>
        <v>28.780318823542721</v>
      </c>
      <c r="E4340" s="90">
        <f t="shared" si="203"/>
        <v>204.74533219406811</v>
      </c>
      <c r="F4340" s="50">
        <f>'貼り付けシート（日射量等）'!G4337/3.6*10^3</f>
        <v>41.666666666666664</v>
      </c>
      <c r="G4340" s="50">
        <f>'貼り付けシート（日射量等）'!H4337/3.6*10^3</f>
        <v>211.11111111111111</v>
      </c>
      <c r="H4340" s="91">
        <f>RADIANS('貼り付けシート（日射量等）'!I4337)</f>
        <v>0.78365283414545395</v>
      </c>
      <c r="I4340" s="91">
        <f>IF('貼り付けシート（日射量等）'!J4337&lt;0,RADIANS(360+('貼り付けシート（日射量等）'!J4337)),RADIANS('貼り付けシート（日射量等）'!J4337))</f>
        <v>1.4573499254152651</v>
      </c>
    </row>
    <row r="4341" spans="1:9">
      <c r="A4341" s="20">
        <v>41820</v>
      </c>
      <c r="B4341" s="35" t="s">
        <v>375</v>
      </c>
      <c r="C4341" s="90">
        <f t="shared" si="201"/>
        <v>170.30363969313353</v>
      </c>
      <c r="D4341" s="90">
        <f t="shared" si="202"/>
        <v>19.438658076451762</v>
      </c>
      <c r="E4341" s="90">
        <f t="shared" si="203"/>
        <v>150.86498161668177</v>
      </c>
      <c r="F4341" s="50">
        <f>'貼り付けシート（日射量等）'!G4338/3.6*10^3</f>
        <v>38.888888888888893</v>
      </c>
      <c r="G4341" s="50">
        <f>'貼り付けシート（日射量等）'!H4338/3.6*10^3</f>
        <v>155.55555555555557</v>
      </c>
      <c r="H4341" s="91">
        <f>RADIANS('貼り付けシート（日射量等）'!I4338)</f>
        <v>0.58293997016610599</v>
      </c>
      <c r="I4341" s="91">
        <f>IF('貼り付けシート（日射量等）'!J4338&lt;0,RADIANS(360+('貼り付けシート（日射量等）'!J4338)),RADIANS('貼り付けシート（日射量等）'!J4338))</f>
        <v>1.6318828506146981</v>
      </c>
    </row>
    <row r="4342" spans="1:9">
      <c r="A4342" s="20">
        <v>41820</v>
      </c>
      <c r="B4342" s="35" t="s">
        <v>376</v>
      </c>
      <c r="C4342" s="90">
        <f t="shared" si="201"/>
        <v>87.176695971411078</v>
      </c>
      <c r="D4342" s="90">
        <f t="shared" si="202"/>
        <v>6.3561701053315725</v>
      </c>
      <c r="E4342" s="90">
        <f t="shared" si="203"/>
        <v>80.820525866079507</v>
      </c>
      <c r="F4342" s="50">
        <f>'貼り付けシート（日射量等）'!G4339/3.6*10^3</f>
        <v>22.222222222222221</v>
      </c>
      <c r="G4342" s="50">
        <f>'貼り付けシート（日射量等）'!H4339/3.6*10^3</f>
        <v>83.333333333333329</v>
      </c>
      <c r="H4342" s="91">
        <f>RADIANS('貼り付けシート（日射量等）'!I4339)</f>
        <v>0.38571776469074687</v>
      </c>
      <c r="I4342" s="91">
        <f>IF('貼り付けシート（日射量等）'!J4339&lt;0,RADIANS(360+('貼り付けシート（日射量等）'!J4339)),RADIANS('貼り付けシート（日射量等）'!J4339))</f>
        <v>1.7854718247901991</v>
      </c>
    </row>
    <row r="4343" spans="1:9">
      <c r="A4343" s="20">
        <v>41820</v>
      </c>
      <c r="B4343" s="35" t="s">
        <v>377</v>
      </c>
      <c r="C4343" s="90">
        <f t="shared" si="201"/>
        <v>24.751452379481876</v>
      </c>
      <c r="D4343" s="90">
        <f t="shared" si="202"/>
        <v>0.50529461965802225</v>
      </c>
      <c r="E4343" s="90">
        <f t="shared" si="203"/>
        <v>24.246157759823852</v>
      </c>
      <c r="F4343" s="50">
        <f>'貼り付けシート（日射量等）'!G4340/3.6*10^3</f>
        <v>8.3333333333333339</v>
      </c>
      <c r="G4343" s="50">
        <f>'貼り付けシート（日射量等）'!H4340/3.6*10^3</f>
        <v>24.999999999999996</v>
      </c>
      <c r="H4343" s="91">
        <f>RADIANS('貼り付けシート（日射量等）'!I4340)</f>
        <v>0.19373154697137057</v>
      </c>
      <c r="I4343" s="91">
        <f>IF('貼り付けシート（日射量等）'!J4340&lt;0,RADIANS(360+('貼り付けシート（日射量等）'!J4340)),RADIANS('貼り付けシート（日射量等）'!J4340))</f>
        <v>1.9373154697137058</v>
      </c>
    </row>
    <row r="4344" spans="1:9">
      <c r="A4344" s="20">
        <v>41820</v>
      </c>
      <c r="B4344" s="35" t="s">
        <v>378</v>
      </c>
      <c r="C4344" s="90">
        <f t="shared" si="201"/>
        <v>5.3880350577386347</v>
      </c>
      <c r="D4344" s="90">
        <f t="shared" si="202"/>
        <v>-0.88281125749977407</v>
      </c>
      <c r="E4344" s="90">
        <f t="shared" si="203"/>
        <v>5.3880350577386347</v>
      </c>
      <c r="F4344" s="50">
        <f>'貼り付けシート（日射量等）'!G4341/3.6*10^3</f>
        <v>5.5555555555555554</v>
      </c>
      <c r="G4344" s="50">
        <f>'貼り付けシート（日射量等）'!H4341/3.6*10^3</f>
        <v>5.5555555555555554</v>
      </c>
      <c r="H4344" s="91">
        <f>RADIANS('貼り付けシート（日射量等）'!I4341)</f>
        <v>1.3962634015954637E-2</v>
      </c>
      <c r="I4344" s="91">
        <f>IF('貼り付けシート（日射量等）'!J4341&lt;0,RADIANS(360+('貼り付けシート（日射量等）'!J4341)),RADIANS('貼り付けシート（日射量等）'!J4341))</f>
        <v>2.0978857608971841</v>
      </c>
    </row>
    <row r="4345" spans="1:9">
      <c r="A4345" s="20">
        <v>41820</v>
      </c>
      <c r="B4345" s="35" t="s">
        <v>379</v>
      </c>
      <c r="C4345" s="90">
        <f t="shared" si="201"/>
        <v>0</v>
      </c>
      <c r="D4345" s="90">
        <f t="shared" si="202"/>
        <v>0</v>
      </c>
      <c r="E4345" s="90">
        <f t="shared" si="203"/>
        <v>0</v>
      </c>
      <c r="F4345" s="50">
        <f>'貼り付けシート（日射量等）'!G4342/3.6*10^3</f>
        <v>0</v>
      </c>
      <c r="G4345" s="50">
        <f>'貼り付けシート（日射量等）'!H4342/3.6*10^3</f>
        <v>0</v>
      </c>
      <c r="H4345" s="91">
        <f>RADIANS('貼り付けシート（日射量等）'!I4342)</f>
        <v>0</v>
      </c>
      <c r="I4345" s="91">
        <f>IF('貼り付けシート（日射量等）'!J4342&lt;0,RADIANS(360+('貼り付けシート（日射量等）'!J4342)),RADIANS('貼り付けシート（日射量等）'!J4342))</f>
        <v>0</v>
      </c>
    </row>
    <row r="4346" spans="1:9">
      <c r="A4346" s="20">
        <v>41820</v>
      </c>
      <c r="B4346" s="35" t="s">
        <v>380</v>
      </c>
      <c r="C4346" s="90">
        <f t="shared" si="201"/>
        <v>0</v>
      </c>
      <c r="D4346" s="90">
        <f t="shared" si="202"/>
        <v>0</v>
      </c>
      <c r="E4346" s="90">
        <f t="shared" si="203"/>
        <v>0</v>
      </c>
      <c r="F4346" s="50">
        <f>'貼り付けシート（日射量等）'!G4343/3.6*10^3</f>
        <v>0</v>
      </c>
      <c r="G4346" s="50">
        <f>'貼り付けシート（日射量等）'!H4343/3.6*10^3</f>
        <v>0</v>
      </c>
      <c r="H4346" s="91">
        <f>RADIANS('貼り付けシート（日射量等）'!I4343)</f>
        <v>0</v>
      </c>
      <c r="I4346" s="91">
        <f>IF('貼り付けシート（日射量等）'!J4343&lt;0,RADIANS(360+('貼り付けシート（日射量等）'!J4343)),RADIANS('貼り付けシート（日射量等）'!J4343))</f>
        <v>0</v>
      </c>
    </row>
    <row r="4347" spans="1:9">
      <c r="A4347" s="20">
        <v>41820</v>
      </c>
      <c r="B4347" s="35" t="s">
        <v>381</v>
      </c>
      <c r="C4347" s="90">
        <f t="shared" si="201"/>
        <v>0</v>
      </c>
      <c r="D4347" s="90">
        <f t="shared" si="202"/>
        <v>0</v>
      </c>
      <c r="E4347" s="90">
        <f t="shared" si="203"/>
        <v>0</v>
      </c>
      <c r="F4347" s="50">
        <f>'貼り付けシート（日射量等）'!G4344/3.6*10^3</f>
        <v>0</v>
      </c>
      <c r="G4347" s="50">
        <f>'貼り付けシート（日射量等）'!H4344/3.6*10^3</f>
        <v>0</v>
      </c>
      <c r="H4347" s="91">
        <f>RADIANS('貼り付けシート（日射量等）'!I4344)</f>
        <v>0</v>
      </c>
      <c r="I4347" s="91">
        <f>IF('貼り付けシート（日射量等）'!J4344&lt;0,RADIANS(360+('貼り付けシート（日射量等）'!J4344)),RADIANS('貼り付けシート（日射量等）'!J4344))</f>
        <v>0</v>
      </c>
    </row>
    <row r="4348" spans="1:9">
      <c r="A4348" s="20">
        <v>41820</v>
      </c>
      <c r="B4348" s="35" t="s">
        <v>382</v>
      </c>
      <c r="C4348" s="90">
        <f t="shared" si="201"/>
        <v>0</v>
      </c>
      <c r="D4348" s="90">
        <f t="shared" si="202"/>
        <v>0</v>
      </c>
      <c r="E4348" s="90">
        <f t="shared" si="203"/>
        <v>0</v>
      </c>
      <c r="F4348" s="50">
        <f>'貼り付けシート（日射量等）'!G4345/3.6*10^3</f>
        <v>0</v>
      </c>
      <c r="G4348" s="50">
        <f>'貼り付けシート（日射量等）'!H4345/3.6*10^3</f>
        <v>0</v>
      </c>
      <c r="H4348" s="91">
        <f>RADIANS('貼り付けシート（日射量等）'!I4345)</f>
        <v>0</v>
      </c>
      <c r="I4348" s="91">
        <f>IF('貼り付けシート（日射量等）'!J4345&lt;0,RADIANS(360+('貼り付けシート（日射量等）'!J4345)),RADIANS('貼り付けシート（日射量等）'!J4345))</f>
        <v>0</v>
      </c>
    </row>
    <row r="4349" spans="1:9">
      <c r="A4349" s="20">
        <v>41820</v>
      </c>
      <c r="B4349" s="35" t="s">
        <v>383</v>
      </c>
      <c r="C4349" s="90">
        <f t="shared" si="201"/>
        <v>0</v>
      </c>
      <c r="D4349" s="90">
        <f t="shared" si="202"/>
        <v>0</v>
      </c>
      <c r="E4349" s="90">
        <f t="shared" si="203"/>
        <v>0</v>
      </c>
      <c r="F4349" s="50">
        <f>'貼り付けシート（日射量等）'!G4346/3.6*10^3</f>
        <v>0</v>
      </c>
      <c r="G4349" s="50">
        <f>'貼り付けシート（日射量等）'!H4346/3.6*10^3</f>
        <v>0</v>
      </c>
      <c r="H4349" s="91">
        <f>RADIANS('貼り付けシート（日射量等）'!I4346)</f>
        <v>0</v>
      </c>
      <c r="I4349" s="91">
        <f>IF('貼り付けシート（日射量等）'!J4346&lt;0,RADIANS(360+('貼り付けシート（日射量等）'!J4346)),RADIANS('貼り付けシート（日射量等）'!J4346))</f>
        <v>0</v>
      </c>
    </row>
    <row r="4350" spans="1:9">
      <c r="A4350" s="20">
        <v>41821</v>
      </c>
      <c r="B4350" s="35" t="s">
        <v>360</v>
      </c>
      <c r="C4350" s="90">
        <f t="shared" si="201"/>
        <v>0</v>
      </c>
      <c r="D4350" s="90">
        <f t="shared" si="202"/>
        <v>0</v>
      </c>
      <c r="E4350" s="90">
        <f t="shared" si="203"/>
        <v>0</v>
      </c>
      <c r="F4350" s="50">
        <f>'貼り付けシート（日射量等）'!G4347/3.6*10^3</f>
        <v>0</v>
      </c>
      <c r="G4350" s="50">
        <f>'貼り付けシート（日射量等）'!H4347/3.6*10^3</f>
        <v>0</v>
      </c>
      <c r="H4350" s="91">
        <f>RADIANS('貼り付けシート（日射量等）'!I4347)</f>
        <v>0</v>
      </c>
      <c r="I4350" s="91">
        <f>IF('貼り付けシート（日射量等）'!J4347&lt;0,RADIANS(360+('貼り付けシート（日射量等）'!J4347)),RADIANS('貼り付けシート（日射量等）'!J4347))</f>
        <v>0</v>
      </c>
    </row>
    <row r="4351" spans="1:9">
      <c r="A4351" s="20">
        <v>41821</v>
      </c>
      <c r="B4351" s="35" t="s">
        <v>361</v>
      </c>
      <c r="C4351" s="90">
        <f t="shared" si="201"/>
        <v>0</v>
      </c>
      <c r="D4351" s="90">
        <f t="shared" si="202"/>
        <v>0</v>
      </c>
      <c r="E4351" s="90">
        <f t="shared" si="203"/>
        <v>0</v>
      </c>
      <c r="F4351" s="50">
        <f>'貼り付けシート（日射量等）'!G4348/3.6*10^3</f>
        <v>0</v>
      </c>
      <c r="G4351" s="50">
        <f>'貼り付けシート（日射量等）'!H4348/3.6*10^3</f>
        <v>0</v>
      </c>
      <c r="H4351" s="91">
        <f>RADIANS('貼り付けシート（日射量等）'!I4348)</f>
        <v>0</v>
      </c>
      <c r="I4351" s="91">
        <f>IF('貼り付けシート（日射量等）'!J4348&lt;0,RADIANS(360+('貼り付けシート（日射量等）'!J4348)),RADIANS('貼り付けシート（日射量等）'!J4348))</f>
        <v>0</v>
      </c>
    </row>
    <row r="4352" spans="1:9">
      <c r="A4352" s="20">
        <v>41821</v>
      </c>
      <c r="B4352" s="35" t="s">
        <v>362</v>
      </c>
      <c r="C4352" s="90">
        <f t="shared" si="201"/>
        <v>0</v>
      </c>
      <c r="D4352" s="90">
        <f t="shared" si="202"/>
        <v>0</v>
      </c>
      <c r="E4352" s="90">
        <f t="shared" si="203"/>
        <v>0</v>
      </c>
      <c r="F4352" s="50">
        <f>'貼り付けシート（日射量等）'!G4349/3.6*10^3</f>
        <v>0</v>
      </c>
      <c r="G4352" s="50">
        <f>'貼り付けシート（日射量等）'!H4349/3.6*10^3</f>
        <v>0</v>
      </c>
      <c r="H4352" s="91">
        <f>RADIANS('貼り付けシート（日射量等）'!I4349)</f>
        <v>0</v>
      </c>
      <c r="I4352" s="91">
        <f>IF('貼り付けシート（日射量等）'!J4349&lt;0,RADIANS(360+('貼り付けシート（日射量等）'!J4349)),RADIANS('貼り付けシート（日射量等）'!J4349))</f>
        <v>0</v>
      </c>
    </row>
    <row r="4353" spans="1:9">
      <c r="A4353" s="20">
        <v>41821</v>
      </c>
      <c r="B4353" s="35" t="s">
        <v>363</v>
      </c>
      <c r="C4353" s="90">
        <f t="shared" si="201"/>
        <v>0</v>
      </c>
      <c r="D4353" s="90">
        <f t="shared" si="202"/>
        <v>0</v>
      </c>
      <c r="E4353" s="90">
        <f t="shared" si="203"/>
        <v>0</v>
      </c>
      <c r="F4353" s="50">
        <f>'貼り付けシート（日射量等）'!G4350/3.6*10^3</f>
        <v>0</v>
      </c>
      <c r="G4353" s="50">
        <f>'貼り付けシート（日射量等）'!H4350/3.6*10^3</f>
        <v>0</v>
      </c>
      <c r="H4353" s="91">
        <f>RADIANS('貼り付けシート（日射量等）'!I4350)</f>
        <v>0</v>
      </c>
      <c r="I4353" s="91">
        <f>IF('貼り付けシート（日射量等）'!J4350&lt;0,RADIANS(360+('貼り付けシート（日射量等）'!J4350)),RADIANS('貼り付けシート（日射量等）'!J4350))</f>
        <v>0</v>
      </c>
    </row>
    <row r="4354" spans="1:9">
      <c r="A4354" s="20">
        <v>41821</v>
      </c>
      <c r="B4354" s="35" t="s">
        <v>364</v>
      </c>
      <c r="C4354" s="90">
        <f t="shared" si="201"/>
        <v>13.470087644346586</v>
      </c>
      <c r="D4354" s="90">
        <f t="shared" si="202"/>
        <v>-8.7821977027530529E-2</v>
      </c>
      <c r="E4354" s="90">
        <f t="shared" si="203"/>
        <v>13.470087644346586</v>
      </c>
      <c r="F4354" s="50">
        <f>'貼り付けシート（日射量等）'!G4351/3.6*10^3</f>
        <v>5.5555555555555554</v>
      </c>
      <c r="G4354" s="50">
        <f>'貼り付けシート（日射量等）'!H4351/3.6*10^3</f>
        <v>13.888888888888889</v>
      </c>
      <c r="H4354" s="91">
        <f>RADIANS('貼り付けシート（日射量等）'!I4351)</f>
        <v>0.1308996938995747</v>
      </c>
      <c r="I4354" s="91">
        <f>IF('貼り付けシート（日射量等）'!J4351&lt;0,RADIANS(360+('貼り付けシート（日射量等）'!J4351)),RADIANS('貼り付けシート（日射量等）'!J4351))</f>
        <v>4.2917646306540567</v>
      </c>
    </row>
    <row r="4355" spans="1:9">
      <c r="A4355" s="20">
        <v>41821</v>
      </c>
      <c r="B4355" s="35" t="s">
        <v>365</v>
      </c>
      <c r="C4355" s="90">
        <f t="shared" si="201"/>
        <v>32.911314880119029</v>
      </c>
      <c r="D4355" s="90">
        <f t="shared" si="202"/>
        <v>0.58310453368721782</v>
      </c>
      <c r="E4355" s="90">
        <f t="shared" si="203"/>
        <v>32.32821034643181</v>
      </c>
      <c r="F4355" s="50">
        <f>'貼り付けシート（日射量等）'!G4352/3.6*10^3</f>
        <v>2.7777777777777777</v>
      </c>
      <c r="G4355" s="50">
        <f>'貼り付けシート（日射量等）'!H4352/3.6*10^3</f>
        <v>33.333333333333336</v>
      </c>
      <c r="H4355" s="91">
        <f>RADIANS('貼り付けシート（日射量等）'!I4352)</f>
        <v>0.31939525311496231</v>
      </c>
      <c r="I4355" s="91">
        <f>IF('貼り付けシート（日射量等）'!J4352&lt;0,RADIANS(360+('貼り付けシート（日射量等）'!J4352)),RADIANS('貼り付けシート（日射量等）'!J4352))</f>
        <v>4.4470989340815521</v>
      </c>
    </row>
    <row r="4356" spans="1:9">
      <c r="A4356" s="20">
        <v>41821</v>
      </c>
      <c r="B4356" s="35" t="s">
        <v>366</v>
      </c>
      <c r="C4356" s="90">
        <f t="shared" si="201"/>
        <v>54.76157093099463</v>
      </c>
      <c r="D4356" s="90">
        <f t="shared" si="202"/>
        <v>3.5752378824776017</v>
      </c>
      <c r="E4356" s="90">
        <f t="shared" si="203"/>
        <v>51.186333048517028</v>
      </c>
      <c r="F4356" s="50">
        <f>'貼り付けシート（日射量等）'!G4353/3.6*10^3</f>
        <v>8.3333333333333339</v>
      </c>
      <c r="G4356" s="50">
        <f>'貼り付けシート（日射量等）'!H4353/3.6*10^3</f>
        <v>52.777777777777779</v>
      </c>
      <c r="H4356" s="91">
        <f>RADIANS('貼り付けシート（日射量等）'!I4353)</f>
        <v>0.51487212933832727</v>
      </c>
      <c r="I4356" s="91">
        <f>IF('貼り付けシート（日射量等）'!J4353&lt;0,RADIANS(360+('貼り付けシート（日射量等）'!J4353)),RADIANS('貼り付けシート（日射量等）'!J4353))</f>
        <v>4.5989425790050582</v>
      </c>
    </row>
    <row r="4357" spans="1:9">
      <c r="A4357" s="20">
        <v>41821</v>
      </c>
      <c r="B4357" s="35" t="s">
        <v>367</v>
      </c>
      <c r="C4357" s="90">
        <f t="shared" si="201"/>
        <v>71.794464342380707</v>
      </c>
      <c r="D4357" s="90">
        <f t="shared" si="202"/>
        <v>1.7500085917784491</v>
      </c>
      <c r="E4357" s="90">
        <f t="shared" si="203"/>
        <v>70.044455750602253</v>
      </c>
      <c r="F4357" s="50">
        <f>'貼り付けシート（日射量等）'!G4354/3.6*10^3</f>
        <v>2.7777777777777777</v>
      </c>
      <c r="G4357" s="50">
        <f>'貼り付けシート（日射量等）'!H4354/3.6*10^3</f>
        <v>72.222222222222229</v>
      </c>
      <c r="H4357" s="91">
        <f>RADIANS('貼り付けシート（日射量等）'!I4354)</f>
        <v>0.71558499331767511</v>
      </c>
      <c r="I4357" s="91">
        <f>IF('貼り付けシート（日射量等）'!J4354&lt;0,RADIANS(360+('貼り付けシート（日射量等）'!J4354)),RADIANS('貼り付けシート（日射量等）'!J4354))</f>
        <v>4.7647488579445199</v>
      </c>
    </row>
    <row r="4358" spans="1:9">
      <c r="A4358" s="20">
        <v>41821</v>
      </c>
      <c r="B4358" s="35" t="s">
        <v>368</v>
      </c>
      <c r="C4358" s="90">
        <f t="shared" si="201"/>
        <v>89.663581825943226</v>
      </c>
      <c r="D4358" s="90">
        <f t="shared" si="202"/>
        <v>8.8430559598637259</v>
      </c>
      <c r="E4358" s="90">
        <f t="shared" si="203"/>
        <v>80.820525866079507</v>
      </c>
      <c r="F4358" s="50">
        <f>'貼り付けシート（日射量等）'!G4355/3.6*10^3</f>
        <v>11.111111111111111</v>
      </c>
      <c r="G4358" s="50">
        <f>'貼り付けシート（日射量等）'!H4355/3.6*10^3</f>
        <v>83.333333333333329</v>
      </c>
      <c r="H4358" s="91">
        <f>RADIANS('貼り付けシート（日射量等）'!I4355)</f>
        <v>0.91280719879303429</v>
      </c>
      <c r="I4358" s="91">
        <f>IF('貼り付けシート（日射量等）'!J4355&lt;0,RADIANS(360+('貼り付けシート（日射量等）'!J4355)),RADIANS('貼り付けシート（日射量等）'!J4355))</f>
        <v>4.9654617219238677</v>
      </c>
    </row>
    <row r="4359" spans="1:9">
      <c r="A4359" s="20">
        <v>41821</v>
      </c>
      <c r="B4359" s="35" t="s">
        <v>369</v>
      </c>
      <c r="C4359" s="90">
        <f t="shared" ref="C4359:C4422" si="204">IF(D4359&lt;0,E4359,D4359+E4359)</f>
        <v>102.37266609703406</v>
      </c>
      <c r="D4359" s="90">
        <f t="shared" ref="D4359:D4422" si="205">F4359*(SIN(H4359)*COS($O$5)+COS(H4359)*SIN($O$5)*COS($O$4-I4359))</f>
        <v>0</v>
      </c>
      <c r="E4359" s="90">
        <f t="shared" ref="E4359:E4422" si="206">G4359*(1+COS($O$5))/2</f>
        <v>102.37266609703406</v>
      </c>
      <c r="F4359" s="50">
        <f>'貼り付けシート（日射量等）'!G4356/3.6*10^3</f>
        <v>0</v>
      </c>
      <c r="G4359" s="50">
        <f>'貼り付けシート（日射量等）'!H4356/3.6*10^3</f>
        <v>105.55555555555556</v>
      </c>
      <c r="H4359" s="91">
        <f>RADIANS('貼り付けシート（日射量等）'!I4356)</f>
        <v>1.0978120995044334</v>
      </c>
      <c r="I4359" s="91">
        <f>IF('貼り付けシート（日射量等）'!J4356&lt;0,RADIANS(360+('貼り付けシート（日射量等）'!J4356)),RADIANS('貼り付けシート（日射量等）'!J4356))</f>
        <v>5.2569317070069204</v>
      </c>
    </row>
    <row r="4360" spans="1:9">
      <c r="A4360" s="20">
        <v>41821</v>
      </c>
      <c r="B4360" s="35" t="s">
        <v>370</v>
      </c>
      <c r="C4360" s="90">
        <f t="shared" si="204"/>
        <v>107.76070115477269</v>
      </c>
      <c r="D4360" s="90">
        <f t="shared" si="205"/>
        <v>0</v>
      </c>
      <c r="E4360" s="90">
        <f t="shared" si="206"/>
        <v>107.76070115477269</v>
      </c>
      <c r="F4360" s="50">
        <f>'貼り付けシート（日射量等）'!G4357/3.6*10^3</f>
        <v>0</v>
      </c>
      <c r="G4360" s="50">
        <f>'貼り付けシート（日射量等）'!H4357/3.6*10^3</f>
        <v>111.11111111111111</v>
      </c>
      <c r="H4360" s="91">
        <f>RADIANS('貼り付けシート（日射量等）'!I4357)</f>
        <v>1.2391837689159739</v>
      </c>
      <c r="I4360" s="91">
        <f>IF('貼り付けシート（日射量等）'!J4357&lt;0,RADIANS(360+('貼り付けシート（日射量等）'!J4357)),RADIANS('貼り付けシート（日射量等）'!J4357))</f>
        <v>5.7665678485892649</v>
      </c>
    </row>
    <row r="4361" spans="1:9">
      <c r="A4361" s="20">
        <v>41821</v>
      </c>
      <c r="B4361" s="35" t="s">
        <v>371</v>
      </c>
      <c r="C4361" s="90">
        <f t="shared" si="204"/>
        <v>110.45471868364199</v>
      </c>
      <c r="D4361" s="90">
        <f t="shared" si="205"/>
        <v>0</v>
      </c>
      <c r="E4361" s="90">
        <f t="shared" si="206"/>
        <v>110.45471868364199</v>
      </c>
      <c r="F4361" s="50">
        <f>'貼り付けシート（日射量等）'!G4358/3.6*10^3</f>
        <v>0</v>
      </c>
      <c r="G4361" s="50">
        <f>'貼り付けシート（日射量等）'!H4358/3.6*10^3</f>
        <v>113.88888888888887</v>
      </c>
      <c r="H4361" s="91">
        <f>RADIANS('貼り付けシート（日射量等）'!I4358)</f>
        <v>1.265363707695889</v>
      </c>
      <c r="I4361" s="91">
        <f>IF('貼り付けシート（日射量等）'!J4358&lt;0,RADIANS(360+('貼り付けシート（日射量等）'!J4358)),RADIANS('貼り付けシート（日射量等）'!J4358))</f>
        <v>0.26529004630313807</v>
      </c>
    </row>
    <row r="4362" spans="1:9">
      <c r="A4362" s="20">
        <v>41821</v>
      </c>
      <c r="B4362" s="35" t="s">
        <v>372</v>
      </c>
      <c r="C4362" s="90">
        <f t="shared" si="204"/>
        <v>132.00685891459653</v>
      </c>
      <c r="D4362" s="90">
        <f t="shared" si="205"/>
        <v>0</v>
      </c>
      <c r="E4362" s="90">
        <f t="shared" si="206"/>
        <v>132.00685891459653</v>
      </c>
      <c r="F4362" s="50">
        <f>'貼り付けシート（日射量等）'!G4359/3.6*10^3</f>
        <v>0</v>
      </c>
      <c r="G4362" s="50">
        <f>'貼り付けシート（日射量等）'!H4359/3.6*10^3</f>
        <v>136.11111111111109</v>
      </c>
      <c r="H4362" s="91">
        <f>RADIANS('貼り付けシート（日射量等）'!I4359)</f>
        <v>1.1536626355682518</v>
      </c>
      <c r="I4362" s="91">
        <f>IF('貼り付けシート（日射量等）'!J4359&lt;0,RADIANS(360+('貼り付けシート（日射量等）'!J4359)),RADIANS('貼り付けシート（日射量等）'!J4359))</f>
        <v>0.88488193076112509</v>
      </c>
    </row>
    <row r="4363" spans="1:9">
      <c r="A4363" s="20">
        <v>41821</v>
      </c>
      <c r="B4363" s="35" t="s">
        <v>373</v>
      </c>
      <c r="C4363" s="90">
        <f t="shared" si="204"/>
        <v>146.06218387485046</v>
      </c>
      <c r="D4363" s="90">
        <f t="shared" si="205"/>
        <v>14.055324960253916</v>
      </c>
      <c r="E4363" s="90">
        <f t="shared" si="206"/>
        <v>132.00685891459653</v>
      </c>
      <c r="F4363" s="50">
        <f>'貼り付けシート（日射量等）'!G4360/3.6*10^3</f>
        <v>16.666666666666668</v>
      </c>
      <c r="G4363" s="50">
        <f>'貼り付けシート（日射量等）'!H4360/3.6*10^3</f>
        <v>136.11111111111109</v>
      </c>
      <c r="H4363" s="91">
        <f>RADIANS('貼り付けシート（日射量等）'!I4360)</f>
        <v>0.97912971036881891</v>
      </c>
      <c r="I4363" s="91">
        <f>IF('貼り付けシート（日射量等）'!J4360&lt;0,RADIANS(360+('貼り付けシート（日射量等）'!J4360)),RADIANS('貼り付けシート（日射量等）'!J4360))</f>
        <v>1.2322024519079966</v>
      </c>
    </row>
    <row r="4364" spans="1:9">
      <c r="A4364" s="20">
        <v>41821</v>
      </c>
      <c r="B4364" s="35" t="s">
        <v>374</v>
      </c>
      <c r="C4364" s="90">
        <f t="shared" si="204"/>
        <v>101.19586996119784</v>
      </c>
      <c r="D4364" s="90">
        <f t="shared" si="205"/>
        <v>9.59927397964106</v>
      </c>
      <c r="E4364" s="90">
        <f t="shared" si="206"/>
        <v>91.596595981556789</v>
      </c>
      <c r="F4364" s="50">
        <f>'貼り付けシート（日射量等）'!G4361/3.6*10^3</f>
        <v>13.888888888888889</v>
      </c>
      <c r="G4364" s="50">
        <f>'貼り付けシート（日射量等）'!H4361/3.6*10^3</f>
        <v>94.444444444444443</v>
      </c>
      <c r="H4364" s="91">
        <f>RADIANS('貼り付けシート（日射量等）'!I4361)</f>
        <v>0.78365283414545395</v>
      </c>
      <c r="I4364" s="91">
        <f>IF('貼り付けシート（日射量等）'!J4361&lt;0,RADIANS(360+('貼り付けシート（日射量等）'!J4361)),RADIANS('貼り付けシート（日射量等）'!J4361))</f>
        <v>1.4556045961632709</v>
      </c>
    </row>
    <row r="4365" spans="1:9">
      <c r="A4365" s="20">
        <v>41821</v>
      </c>
      <c r="B4365" s="35" t="s">
        <v>375</v>
      </c>
      <c r="C4365" s="90">
        <f t="shared" si="204"/>
        <v>78.219916328213586</v>
      </c>
      <c r="D4365" s="90">
        <f t="shared" si="205"/>
        <v>2.7874255198727025</v>
      </c>
      <c r="E4365" s="90">
        <f t="shared" si="206"/>
        <v>75.432490808340887</v>
      </c>
      <c r="F4365" s="50">
        <f>'貼り付けシート（日射量等）'!G4362/3.6*10^3</f>
        <v>5.5555555555555554</v>
      </c>
      <c r="G4365" s="50">
        <f>'貼り付けシート（日射量等）'!H4362/3.6*10^3</f>
        <v>77.777777777777786</v>
      </c>
      <c r="H4365" s="91">
        <f>RADIANS('貼り付けシート（日射量等）'!I4362)</f>
        <v>0.58468529941810043</v>
      </c>
      <c r="I4365" s="91">
        <f>IF('貼り付けシート（日射量等）'!J4362&lt;0,RADIANS(360+('貼り付けシート（日射量等）'!J4362)),RADIANS('貼り付けシート（日射量等）'!J4362))</f>
        <v>1.6301375213627038</v>
      </c>
    </row>
    <row r="4366" spans="1:9">
      <c r="A4366" s="20">
        <v>41821</v>
      </c>
      <c r="B4366" s="35" t="s">
        <v>376</v>
      </c>
      <c r="C4366" s="90">
        <f t="shared" si="204"/>
        <v>65.146493625990942</v>
      </c>
      <c r="D4366" s="90">
        <f t="shared" si="205"/>
        <v>3.184090461996647</v>
      </c>
      <c r="E4366" s="90">
        <f t="shared" si="206"/>
        <v>61.962403163994296</v>
      </c>
      <c r="F4366" s="50">
        <f>'貼り付けシート（日射量等）'!G4363/3.6*10^3</f>
        <v>11.111111111111111</v>
      </c>
      <c r="G4366" s="50">
        <f>'貼り付けシート（日射量等）'!H4363/3.6*10^3</f>
        <v>63.888888888888886</v>
      </c>
      <c r="H4366" s="91">
        <f>RADIANS('貼り付けシート（日射量等）'!I4363)</f>
        <v>0.38571776469074687</v>
      </c>
      <c r="I4366" s="91">
        <f>IF('貼り付けシート（日射量等）'!J4363&lt;0,RADIANS(360+('貼り付けシート（日射量等）'!J4363)),RADIANS('貼り付けシート（日射量等）'!J4363))</f>
        <v>1.7837264955382048</v>
      </c>
    </row>
    <row r="4367" spans="1:9">
      <c r="A4367" s="20">
        <v>41821</v>
      </c>
      <c r="B4367" s="35" t="s">
        <v>377</v>
      </c>
      <c r="C4367" s="90">
        <f t="shared" si="204"/>
        <v>33.338799585747857</v>
      </c>
      <c r="D4367" s="90">
        <f t="shared" si="205"/>
        <v>1.0105892393160445</v>
      </c>
      <c r="E4367" s="90">
        <f t="shared" si="206"/>
        <v>32.32821034643181</v>
      </c>
      <c r="F4367" s="50">
        <f>'貼り付けシート（日射量等）'!G4364/3.6*10^3</f>
        <v>16.666666666666668</v>
      </c>
      <c r="G4367" s="50">
        <f>'貼り付けシート（日射量等）'!H4364/3.6*10^3</f>
        <v>33.333333333333336</v>
      </c>
      <c r="H4367" s="91">
        <f>RADIANS('貼り付けシート（日射量等）'!I4364)</f>
        <v>0.19373154697137057</v>
      </c>
      <c r="I4367" s="91">
        <f>IF('貼り付けシート（日射量等）'!J4364&lt;0,RADIANS(360+('貼り付けシート（日射量等）'!J4364)),RADIANS('貼り付けシート（日射量等）'!J4364))</f>
        <v>1.9373154697137058</v>
      </c>
    </row>
    <row r="4368" spans="1:9">
      <c r="A4368" s="20">
        <v>41821</v>
      </c>
      <c r="B4368" s="35" t="s">
        <v>378</v>
      </c>
      <c r="C4368" s="90">
        <f t="shared" si="204"/>
        <v>5.3880350577386347</v>
      </c>
      <c r="D4368" s="90">
        <f t="shared" si="205"/>
        <v>-0.87994387014231157</v>
      </c>
      <c r="E4368" s="90">
        <f t="shared" si="206"/>
        <v>5.3880350577386347</v>
      </c>
      <c r="F4368" s="50">
        <f>'貼り付けシート（日射量等）'!G4365/3.6*10^3</f>
        <v>5.5555555555555554</v>
      </c>
      <c r="G4368" s="50">
        <f>'貼り付けシート（日射量等）'!H4365/3.6*10^3</f>
        <v>5.5555555555555554</v>
      </c>
      <c r="H4368" s="91">
        <f>RADIANS('貼り付けシート（日射量等）'!I4365)</f>
        <v>1.3962634015954637E-2</v>
      </c>
      <c r="I4368" s="91">
        <f>IF('貼り付けシート（日射量等）'!J4365&lt;0,RADIANS(360+('貼り付けシート（日射量等）'!J4365)),RADIANS('貼り付けシート（日射量等）'!J4365))</f>
        <v>2.0961404316451895</v>
      </c>
    </row>
    <row r="4369" spans="1:9">
      <c r="A4369" s="20">
        <v>41821</v>
      </c>
      <c r="B4369" s="35" t="s">
        <v>379</v>
      </c>
      <c r="C4369" s="90">
        <f t="shared" si="204"/>
        <v>0</v>
      </c>
      <c r="D4369" s="90">
        <f t="shared" si="205"/>
        <v>0</v>
      </c>
      <c r="E4369" s="90">
        <f t="shared" si="206"/>
        <v>0</v>
      </c>
      <c r="F4369" s="50">
        <f>'貼り付けシート（日射量等）'!G4366/3.6*10^3</f>
        <v>0</v>
      </c>
      <c r="G4369" s="50">
        <f>'貼り付けシート（日射量等）'!H4366/3.6*10^3</f>
        <v>0</v>
      </c>
      <c r="H4369" s="91">
        <f>RADIANS('貼り付けシート（日射量等）'!I4366)</f>
        <v>0</v>
      </c>
      <c r="I4369" s="91">
        <f>IF('貼り付けシート（日射量等）'!J4366&lt;0,RADIANS(360+('貼り付けシート（日射量等）'!J4366)),RADIANS('貼り付けシート（日射量等）'!J4366))</f>
        <v>0</v>
      </c>
    </row>
    <row r="4370" spans="1:9">
      <c r="A4370" s="20">
        <v>41821</v>
      </c>
      <c r="B4370" s="35" t="s">
        <v>380</v>
      </c>
      <c r="C4370" s="90">
        <f t="shared" si="204"/>
        <v>0</v>
      </c>
      <c r="D4370" s="90">
        <f t="shared" si="205"/>
        <v>0</v>
      </c>
      <c r="E4370" s="90">
        <f t="shared" si="206"/>
        <v>0</v>
      </c>
      <c r="F4370" s="50">
        <f>'貼り付けシート（日射量等）'!G4367/3.6*10^3</f>
        <v>0</v>
      </c>
      <c r="G4370" s="50">
        <f>'貼り付けシート（日射量等）'!H4367/3.6*10^3</f>
        <v>0</v>
      </c>
      <c r="H4370" s="91">
        <f>RADIANS('貼り付けシート（日射量等）'!I4367)</f>
        <v>0</v>
      </c>
      <c r="I4370" s="91">
        <f>IF('貼り付けシート（日射量等）'!J4367&lt;0,RADIANS(360+('貼り付けシート（日射量等）'!J4367)),RADIANS('貼り付けシート（日射量等）'!J4367))</f>
        <v>0</v>
      </c>
    </row>
    <row r="4371" spans="1:9">
      <c r="A4371" s="20">
        <v>41821</v>
      </c>
      <c r="B4371" s="35" t="s">
        <v>381</v>
      </c>
      <c r="C4371" s="90">
        <f t="shared" si="204"/>
        <v>0</v>
      </c>
      <c r="D4371" s="90">
        <f t="shared" si="205"/>
        <v>0</v>
      </c>
      <c r="E4371" s="90">
        <f t="shared" si="206"/>
        <v>0</v>
      </c>
      <c r="F4371" s="50">
        <f>'貼り付けシート（日射量等）'!G4368/3.6*10^3</f>
        <v>0</v>
      </c>
      <c r="G4371" s="50">
        <f>'貼り付けシート（日射量等）'!H4368/3.6*10^3</f>
        <v>0</v>
      </c>
      <c r="H4371" s="91">
        <f>RADIANS('貼り付けシート（日射量等）'!I4368)</f>
        <v>0</v>
      </c>
      <c r="I4371" s="91">
        <f>IF('貼り付けシート（日射量等）'!J4368&lt;0,RADIANS(360+('貼り付けシート（日射量等）'!J4368)),RADIANS('貼り付けシート（日射量等）'!J4368))</f>
        <v>0</v>
      </c>
    </row>
    <row r="4372" spans="1:9">
      <c r="A4372" s="20">
        <v>41821</v>
      </c>
      <c r="B4372" s="35" t="s">
        <v>382</v>
      </c>
      <c r="C4372" s="90">
        <f t="shared" si="204"/>
        <v>0</v>
      </c>
      <c r="D4372" s="90">
        <f t="shared" si="205"/>
        <v>0</v>
      </c>
      <c r="E4372" s="90">
        <f t="shared" si="206"/>
        <v>0</v>
      </c>
      <c r="F4372" s="50">
        <f>'貼り付けシート（日射量等）'!G4369/3.6*10^3</f>
        <v>0</v>
      </c>
      <c r="G4372" s="50">
        <f>'貼り付けシート（日射量等）'!H4369/3.6*10^3</f>
        <v>0</v>
      </c>
      <c r="H4372" s="91">
        <f>RADIANS('貼り付けシート（日射量等）'!I4369)</f>
        <v>0</v>
      </c>
      <c r="I4372" s="91">
        <f>IF('貼り付けシート（日射量等）'!J4369&lt;0,RADIANS(360+('貼り付けシート（日射量等）'!J4369)),RADIANS('貼り付けシート（日射量等）'!J4369))</f>
        <v>0</v>
      </c>
    </row>
    <row r="4373" spans="1:9">
      <c r="A4373" s="20">
        <v>41821</v>
      </c>
      <c r="B4373" s="35" t="s">
        <v>383</v>
      </c>
      <c r="C4373" s="90">
        <f t="shared" si="204"/>
        <v>0</v>
      </c>
      <c r="D4373" s="90">
        <f t="shared" si="205"/>
        <v>0</v>
      </c>
      <c r="E4373" s="90">
        <f t="shared" si="206"/>
        <v>0</v>
      </c>
      <c r="F4373" s="50">
        <f>'貼り付けシート（日射量等）'!G4370/3.6*10^3</f>
        <v>0</v>
      </c>
      <c r="G4373" s="50">
        <f>'貼り付けシート（日射量等）'!H4370/3.6*10^3</f>
        <v>0</v>
      </c>
      <c r="H4373" s="91">
        <f>RADIANS('貼り付けシート（日射量等）'!I4370)</f>
        <v>0</v>
      </c>
      <c r="I4373" s="91">
        <f>IF('貼り付けシート（日射量等）'!J4370&lt;0,RADIANS(360+('貼り付けシート（日射量等）'!J4370)),RADIANS('貼り付けシート（日射量等）'!J4370))</f>
        <v>0</v>
      </c>
    </row>
    <row r="4374" spans="1:9">
      <c r="A4374" s="20">
        <v>41822</v>
      </c>
      <c r="B4374" s="35" t="s">
        <v>360</v>
      </c>
      <c r="C4374" s="90">
        <f t="shared" si="204"/>
        <v>0</v>
      </c>
      <c r="D4374" s="90">
        <f t="shared" si="205"/>
        <v>0</v>
      </c>
      <c r="E4374" s="90">
        <f t="shared" si="206"/>
        <v>0</v>
      </c>
      <c r="F4374" s="50">
        <f>'貼り付けシート（日射量等）'!G4371/3.6*10^3</f>
        <v>0</v>
      </c>
      <c r="G4374" s="50">
        <f>'貼り付けシート（日射量等）'!H4371/3.6*10^3</f>
        <v>0</v>
      </c>
      <c r="H4374" s="91">
        <f>RADIANS('貼り付けシート（日射量等）'!I4371)</f>
        <v>0</v>
      </c>
      <c r="I4374" s="91">
        <f>IF('貼り付けシート（日射量等）'!J4371&lt;0,RADIANS(360+('貼り付けシート（日射量等）'!J4371)),RADIANS('貼り付けシート（日射量等）'!J4371))</f>
        <v>0</v>
      </c>
    </row>
    <row r="4375" spans="1:9">
      <c r="A4375" s="20">
        <v>41822</v>
      </c>
      <c r="B4375" s="35" t="s">
        <v>361</v>
      </c>
      <c r="C4375" s="90">
        <f t="shared" si="204"/>
        <v>0</v>
      </c>
      <c r="D4375" s="90">
        <f t="shared" si="205"/>
        <v>0</v>
      </c>
      <c r="E4375" s="90">
        <f t="shared" si="206"/>
        <v>0</v>
      </c>
      <c r="F4375" s="50">
        <f>'貼り付けシート（日射量等）'!G4372/3.6*10^3</f>
        <v>0</v>
      </c>
      <c r="G4375" s="50">
        <f>'貼り付けシート（日射量等）'!H4372/3.6*10^3</f>
        <v>0</v>
      </c>
      <c r="H4375" s="91">
        <f>RADIANS('貼り付けシート（日射量等）'!I4372)</f>
        <v>0</v>
      </c>
      <c r="I4375" s="91">
        <f>IF('貼り付けシート（日射量等）'!J4372&lt;0,RADIANS(360+('貼り付けシート（日射量等）'!J4372)),RADIANS('貼り付けシート（日射量等）'!J4372))</f>
        <v>0</v>
      </c>
    </row>
    <row r="4376" spans="1:9">
      <c r="A4376" s="20">
        <v>41822</v>
      </c>
      <c r="B4376" s="35" t="s">
        <v>362</v>
      </c>
      <c r="C4376" s="90">
        <f t="shared" si="204"/>
        <v>0</v>
      </c>
      <c r="D4376" s="90">
        <f t="shared" si="205"/>
        <v>0</v>
      </c>
      <c r="E4376" s="90">
        <f t="shared" si="206"/>
        <v>0</v>
      </c>
      <c r="F4376" s="50">
        <f>'貼り付けシート（日射量等）'!G4373/3.6*10^3</f>
        <v>0</v>
      </c>
      <c r="G4376" s="50">
        <f>'貼り付けシート（日射量等）'!H4373/3.6*10^3</f>
        <v>0</v>
      </c>
      <c r="H4376" s="91">
        <f>RADIANS('貼り付けシート（日射量等）'!I4373)</f>
        <v>0</v>
      </c>
      <c r="I4376" s="91">
        <f>IF('貼り付けシート（日射量等）'!J4373&lt;0,RADIANS(360+('貼り付けシート（日射量等）'!J4373)),RADIANS('貼り付けシート（日射量等）'!J4373))</f>
        <v>0</v>
      </c>
    </row>
    <row r="4377" spans="1:9">
      <c r="A4377" s="20">
        <v>41822</v>
      </c>
      <c r="B4377" s="35" t="s">
        <v>363</v>
      </c>
      <c r="C4377" s="90">
        <f t="shared" si="204"/>
        <v>0</v>
      </c>
      <c r="D4377" s="90">
        <f t="shared" si="205"/>
        <v>0</v>
      </c>
      <c r="E4377" s="90">
        <f t="shared" si="206"/>
        <v>0</v>
      </c>
      <c r="F4377" s="50">
        <f>'貼り付けシート（日射量等）'!G4374/3.6*10^3</f>
        <v>0</v>
      </c>
      <c r="G4377" s="50">
        <f>'貼り付けシート（日射量等）'!H4374/3.6*10^3</f>
        <v>0</v>
      </c>
      <c r="H4377" s="91">
        <f>RADIANS('貼り付けシート（日射量等）'!I4374)</f>
        <v>0</v>
      </c>
      <c r="I4377" s="91">
        <f>IF('貼り付けシート（日射量等）'!J4374&lt;0,RADIANS(360+('貼り付けシート（日射量等）'!J4374)),RADIANS('貼り付けシート（日射量等）'!J4374))</f>
        <v>0</v>
      </c>
    </row>
    <row r="4378" spans="1:9">
      <c r="A4378" s="20">
        <v>41822</v>
      </c>
      <c r="B4378" s="35" t="s">
        <v>364</v>
      </c>
      <c r="C4378" s="90">
        <f t="shared" si="204"/>
        <v>29.634192817562489</v>
      </c>
      <c r="D4378" s="90">
        <f t="shared" si="205"/>
        <v>-0.75223159855964394</v>
      </c>
      <c r="E4378" s="90">
        <f t="shared" si="206"/>
        <v>29.634192817562489</v>
      </c>
      <c r="F4378" s="50">
        <f>'貼り付けシート（日射量等）'!G4375/3.6*10^3</f>
        <v>44.444444444444443</v>
      </c>
      <c r="G4378" s="50">
        <f>'貼り付けシート（日射量等）'!H4375/3.6*10^3</f>
        <v>30.555555555555554</v>
      </c>
      <c r="H4378" s="91">
        <f>RADIANS('貼り付けシート（日射量等）'!I4375)</f>
        <v>0.1291543646475804</v>
      </c>
      <c r="I4378" s="91">
        <f>IF('貼り付けシート（日射量等）'!J4375&lt;0,RADIANS(360+('貼り付けシート（日射量等）'!J4375)),RADIANS('貼り付けシート（日射量等）'!J4375))</f>
        <v>4.2935099599060509</v>
      </c>
    </row>
    <row r="4379" spans="1:9">
      <c r="A4379" s="20">
        <v>41822</v>
      </c>
      <c r="B4379" s="35" t="s">
        <v>365</v>
      </c>
      <c r="C4379" s="90">
        <f t="shared" si="204"/>
        <v>80.260816497342162</v>
      </c>
      <c r="D4379" s="90">
        <f t="shared" si="205"/>
        <v>7.5223432178706027</v>
      </c>
      <c r="E4379" s="90">
        <f t="shared" si="206"/>
        <v>72.738473279471563</v>
      </c>
      <c r="F4379" s="50">
        <f>'貼り付けシート（日射量等）'!G4376/3.6*10^3</f>
        <v>36.111111111111114</v>
      </c>
      <c r="G4379" s="50">
        <f>'貼り付けシート（日射量等）'!H4376/3.6*10^3</f>
        <v>75</v>
      </c>
      <c r="H4379" s="91">
        <f>RADIANS('貼り付けシート（日射量等）'!I4376)</f>
        <v>0.31764992386296798</v>
      </c>
      <c r="I4379" s="91">
        <f>IF('貼り付けシート（日射量等）'!J4376&lt;0,RADIANS(360+('貼り付けシート（日射量等）'!J4376)),RADIANS('貼り付けシート（日射量等）'!J4376))</f>
        <v>4.4470989340815521</v>
      </c>
    </row>
    <row r="4380" spans="1:9">
      <c r="A4380" s="20">
        <v>41822</v>
      </c>
      <c r="B4380" s="35" t="s">
        <v>366</v>
      </c>
      <c r="C4380" s="90">
        <f t="shared" si="204"/>
        <v>218.09960994979025</v>
      </c>
      <c r="D4380" s="90">
        <f t="shared" si="205"/>
        <v>51.070523159892552</v>
      </c>
      <c r="E4380" s="90">
        <f t="shared" si="206"/>
        <v>167.02908678989769</v>
      </c>
      <c r="F4380" s="50">
        <f>'貼り付けシート（日射量等）'!G4377/3.6*10^3</f>
        <v>119.44444444444444</v>
      </c>
      <c r="G4380" s="50">
        <f>'貼り付けシート（日射量等）'!H4377/3.6*10^3</f>
        <v>172.22222222222223</v>
      </c>
      <c r="H4380" s="91">
        <f>RADIANS('貼り付けシート（日射量等）'!I4377)</f>
        <v>0.51312680008633282</v>
      </c>
      <c r="I4380" s="91">
        <f>IF('貼り付けシート（日射量等）'!J4377&lt;0,RADIANS(360+('貼り付けシート（日射量等）'!J4377)),RADIANS('貼り付けシート（日射量等）'!J4377))</f>
        <v>4.5989425790050582</v>
      </c>
    </row>
    <row r="4381" spans="1:9">
      <c r="A4381" s="20">
        <v>41822</v>
      </c>
      <c r="B4381" s="35" t="s">
        <v>367</v>
      </c>
      <c r="C4381" s="90">
        <f t="shared" si="204"/>
        <v>326.29955778914439</v>
      </c>
      <c r="D4381" s="90">
        <f t="shared" si="205"/>
        <v>83.837980190905824</v>
      </c>
      <c r="E4381" s="90">
        <f t="shared" si="206"/>
        <v>242.46157759823856</v>
      </c>
      <c r="F4381" s="50">
        <f>'貼り付けシート（日射量等）'!G4378/3.6*10^3</f>
        <v>133.33333333333334</v>
      </c>
      <c r="G4381" s="50">
        <f>'貼り付けシート（日射量等）'!H4378/3.6*10^3</f>
        <v>250</v>
      </c>
      <c r="H4381" s="91">
        <f>RADIANS('貼り付けシート（日射量等）'!I4378)</f>
        <v>0.71383966406568078</v>
      </c>
      <c r="I4381" s="91">
        <f>IF('貼り付けシート（日射量等）'!J4378&lt;0,RADIANS(360+('貼り付けシート（日射量等）'!J4378)),RADIANS('貼り付けシート（日射量等）'!J4378))</f>
        <v>4.7647488579445199</v>
      </c>
    </row>
    <row r="4382" spans="1:9">
      <c r="A4382" s="20">
        <v>41822</v>
      </c>
      <c r="B4382" s="35" t="s">
        <v>368</v>
      </c>
      <c r="C4382" s="90">
        <f t="shared" si="204"/>
        <v>494.07260578751055</v>
      </c>
      <c r="D4382" s="90">
        <f t="shared" si="205"/>
        <v>178.8725549098005</v>
      </c>
      <c r="E4382" s="90">
        <f t="shared" si="206"/>
        <v>315.20005087771005</v>
      </c>
      <c r="F4382" s="50">
        <f>'貼り付けシート（日射量等）'!G4379/3.6*10^3</f>
        <v>225</v>
      </c>
      <c r="G4382" s="50">
        <f>'貼り付けシート（日射量等）'!H4379/3.6*10^3</f>
        <v>324.99999999999994</v>
      </c>
      <c r="H4382" s="91">
        <f>RADIANS('貼り付けシート（日射量等）'!I4379)</f>
        <v>0.91106186954104007</v>
      </c>
      <c r="I4382" s="91">
        <f>IF('貼り付けシート（日射量等）'!J4379&lt;0,RADIANS(360+('貼り付けシート（日射量等）'!J4379)),RADIANS('貼り付けシート（日射量等）'!J4379))</f>
        <v>4.9654617219238677</v>
      </c>
    </row>
    <row r="4383" spans="1:9">
      <c r="A4383" s="20">
        <v>41822</v>
      </c>
      <c r="B4383" s="35" t="s">
        <v>369</v>
      </c>
      <c r="C4383" s="90">
        <f t="shared" si="204"/>
        <v>618.26720570633734</v>
      </c>
      <c r="D4383" s="90">
        <f t="shared" si="205"/>
        <v>257.26885683784877</v>
      </c>
      <c r="E4383" s="90">
        <f t="shared" si="206"/>
        <v>360.99834886848851</v>
      </c>
      <c r="F4383" s="50">
        <f>'貼り付けシート（日射量等）'!G4380/3.6*10^3</f>
        <v>280.55555555555554</v>
      </c>
      <c r="G4383" s="50">
        <f>'貼り付けシート（日射量等）'!H4380/3.6*10^3</f>
        <v>372.22222222222223</v>
      </c>
      <c r="H4383" s="91">
        <f>RADIANS('貼り付けシート（日射量等）'!I4380)</f>
        <v>1.0960667702524389</v>
      </c>
      <c r="I4383" s="91">
        <f>IF('貼り付けシート（日射量等）'!J4380&lt;0,RADIANS(360+('貼り付けシート（日射量等）'!J4380)),RADIANS('貼り付けシート（日射量等）'!J4380))</f>
        <v>5.2586770362589155</v>
      </c>
    </row>
    <row r="4384" spans="1:9">
      <c r="A4384" s="20">
        <v>41822</v>
      </c>
      <c r="B4384" s="35" t="s">
        <v>370</v>
      </c>
      <c r="C4384" s="90">
        <f t="shared" si="204"/>
        <v>402.3879136739705</v>
      </c>
      <c r="D4384" s="90">
        <f t="shared" si="205"/>
        <v>62.941705036436559</v>
      </c>
      <c r="E4384" s="90">
        <f t="shared" si="206"/>
        <v>339.44620863753397</v>
      </c>
      <c r="F4384" s="50">
        <f>'貼り付けシート（日射量等）'!G4381/3.6*10^3</f>
        <v>63.888888888888886</v>
      </c>
      <c r="G4384" s="50">
        <f>'貼り付けシート（日射量等）'!H4381/3.6*10^3</f>
        <v>350</v>
      </c>
      <c r="H4384" s="91">
        <f>RADIANS('貼り付けシート（日射量等）'!I4381)</f>
        <v>1.2374384396639797</v>
      </c>
      <c r="I4384" s="91">
        <f>IF('貼り付けシート（日射量等）'!J4381&lt;0,RADIANS(360+('貼り付けシート（日射量等）'!J4381)),RADIANS('貼り付けシート（日射量等）'!J4381))</f>
        <v>5.7648225193372706</v>
      </c>
    </row>
    <row r="4385" spans="1:9">
      <c r="A4385" s="20">
        <v>41822</v>
      </c>
      <c r="B4385" s="35" t="s">
        <v>371</v>
      </c>
      <c r="C4385" s="90">
        <f t="shared" si="204"/>
        <v>405.67640450887734</v>
      </c>
      <c r="D4385" s="90">
        <f t="shared" si="205"/>
        <v>60.842160813604721</v>
      </c>
      <c r="E4385" s="90">
        <f t="shared" si="206"/>
        <v>344.83424369527262</v>
      </c>
      <c r="F4385" s="50">
        <f>'貼り付けシート（日射量等）'!G4382/3.6*10^3</f>
        <v>61.111111111111107</v>
      </c>
      <c r="G4385" s="50">
        <f>'貼り付けシート（日射量等）'!H4382/3.6*10^3</f>
        <v>355.55555555555554</v>
      </c>
      <c r="H4385" s="91">
        <f>RADIANS('貼り付けシート（日射量等）'!I4382)</f>
        <v>1.2636183784438948</v>
      </c>
      <c r="I4385" s="91">
        <f>IF('貼り付けシート（日射量等）'!J4382&lt;0,RADIANS(360+('貼り付けシート（日射量等）'!J4382)),RADIANS('貼り付けシート（日射量等）'!J4382))</f>
        <v>0.26179938779914941</v>
      </c>
    </row>
    <row r="4386" spans="1:9">
      <c r="A4386" s="20">
        <v>41822</v>
      </c>
      <c r="B4386" s="35" t="s">
        <v>372</v>
      </c>
      <c r="C4386" s="90">
        <f t="shared" si="204"/>
        <v>642.85788616633545</v>
      </c>
      <c r="D4386" s="90">
        <f t="shared" si="205"/>
        <v>268.38944965350044</v>
      </c>
      <c r="E4386" s="90">
        <f t="shared" si="206"/>
        <v>374.46843651283507</v>
      </c>
      <c r="F4386" s="50">
        <f>'貼り付けシート（日射量等）'!G4383/3.6*10^3</f>
        <v>283.33333333333331</v>
      </c>
      <c r="G4386" s="50">
        <f>'貼り付けシート（日射量等）'!H4383/3.6*10^3</f>
        <v>386.11111111111109</v>
      </c>
      <c r="H4386" s="91">
        <f>RADIANS('貼り付けシート（日射量等）'!I4383)</f>
        <v>1.1536626355682518</v>
      </c>
      <c r="I4386" s="91">
        <f>IF('貼り付けシート（日射量等）'!J4383&lt;0,RADIANS(360+('貼り付けシート（日射量等）'!J4383)),RADIANS('貼り付けシート（日射量等）'!J4383))</f>
        <v>0.88139127225713643</v>
      </c>
    </row>
    <row r="4387" spans="1:9">
      <c r="A4387" s="20">
        <v>41822</v>
      </c>
      <c r="B4387" s="35" t="s">
        <v>373</v>
      </c>
      <c r="C4387" s="90">
        <f t="shared" si="204"/>
        <v>567.78850668371672</v>
      </c>
      <c r="D4387" s="90">
        <f t="shared" si="205"/>
        <v>239.11836816166002</v>
      </c>
      <c r="E4387" s="90">
        <f t="shared" si="206"/>
        <v>328.67013852205667</v>
      </c>
      <c r="F4387" s="50">
        <f>'貼り付けシート（日射量等）'!G4384/3.6*10^3</f>
        <v>283.33333333333331</v>
      </c>
      <c r="G4387" s="50">
        <f>'貼り付けシート（日射量等）'!H4384/3.6*10^3</f>
        <v>338.88888888888886</v>
      </c>
      <c r="H4387" s="91">
        <f>RADIANS('貼り付けシート（日射量等）'!I4384)</f>
        <v>0.97912971036881891</v>
      </c>
      <c r="I4387" s="91">
        <f>IF('貼り付けシート（日射量等）'!J4384&lt;0,RADIANS(360+('貼り付けシート（日射量等）'!J4384)),RADIANS('貼り付けシート（日射量等）'!J4384))</f>
        <v>1.2287117934040082</v>
      </c>
    </row>
    <row r="4388" spans="1:9">
      <c r="A4388" s="20">
        <v>41822</v>
      </c>
      <c r="B4388" s="35" t="s">
        <v>374</v>
      </c>
      <c r="C4388" s="90">
        <f t="shared" si="204"/>
        <v>506.81247709019533</v>
      </c>
      <c r="D4388" s="90">
        <f t="shared" si="205"/>
        <v>253.57482937647956</v>
      </c>
      <c r="E4388" s="90">
        <f t="shared" si="206"/>
        <v>253.2376477137158</v>
      </c>
      <c r="F4388" s="50">
        <f>'貼り付けシート（日射量等）'!G4385/3.6*10^3</f>
        <v>366.66666666666669</v>
      </c>
      <c r="G4388" s="50">
        <f>'貼り付けシート（日射量等）'!H4385/3.6*10^3</f>
        <v>261.11111111111109</v>
      </c>
      <c r="H4388" s="91">
        <f>RADIANS('貼り付けシート（日射量等）'!I4385)</f>
        <v>0.78365283414545395</v>
      </c>
      <c r="I4388" s="91">
        <f>IF('貼り付けシート（日射量等）'!J4385&lt;0,RADIANS(360+('貼り付けシート（日射量等）'!J4385)),RADIANS('貼り付けシート（日射量等）'!J4385))</f>
        <v>1.4538592669112764</v>
      </c>
    </row>
    <row r="4389" spans="1:9">
      <c r="A4389" s="20">
        <v>41822</v>
      </c>
      <c r="B4389" s="35" t="s">
        <v>375</v>
      </c>
      <c r="C4389" s="90">
        <f t="shared" si="204"/>
        <v>362.4861427264633</v>
      </c>
      <c r="D4389" s="90">
        <f t="shared" si="205"/>
        <v>173.90491570561107</v>
      </c>
      <c r="E4389" s="90">
        <f t="shared" si="206"/>
        <v>188.5812270208522</v>
      </c>
      <c r="F4389" s="50">
        <f>'貼り付けシート（日射量等）'!G4386/3.6*10^3</f>
        <v>347.22222222222223</v>
      </c>
      <c r="G4389" s="50">
        <f>'貼り付けシート（日射量等）'!H4386/3.6*10^3</f>
        <v>194.44444444444443</v>
      </c>
      <c r="H4389" s="91">
        <f>RADIANS('貼り付けシート（日射量等）'!I4386)</f>
        <v>0.58293997016610599</v>
      </c>
      <c r="I4389" s="91">
        <f>IF('貼り付けシート（日射量等）'!J4386&lt;0,RADIANS(360+('貼り付けシート（日射量等）'!J4386)),RADIANS('貼り付けシート（日射量等）'!J4386))</f>
        <v>1.6283921921107094</v>
      </c>
    </row>
    <row r="4390" spans="1:9">
      <c r="A4390" s="20">
        <v>41822</v>
      </c>
      <c r="B4390" s="35" t="s">
        <v>376</v>
      </c>
      <c r="C4390" s="90">
        <f t="shared" si="204"/>
        <v>223.61175651613931</v>
      </c>
      <c r="D4390" s="90">
        <f t="shared" si="205"/>
        <v>105.07498524588935</v>
      </c>
      <c r="E4390" s="90">
        <f t="shared" si="206"/>
        <v>118.53677127024996</v>
      </c>
      <c r="F4390" s="50">
        <f>'貼り付けシート（日射量等）'!G4387/3.6*10^3</f>
        <v>366.66666666666669</v>
      </c>
      <c r="G4390" s="50">
        <f>'貼り付けシート（日射量等）'!H4387/3.6*10^3</f>
        <v>122.22222222222221</v>
      </c>
      <c r="H4390" s="91">
        <f>RADIANS('貼り付けシート（日射量等）'!I4387)</f>
        <v>0.38571776469074687</v>
      </c>
      <c r="I4390" s="91">
        <f>IF('貼り付けシート（日射量等）'!J4387&lt;0,RADIANS(360+('貼り付けシート（日射量等）'!J4387)),RADIANS('貼り付けシート（日射量等）'!J4387))</f>
        <v>1.7837264955382048</v>
      </c>
    </row>
    <row r="4391" spans="1:9">
      <c r="A4391" s="20">
        <v>41822</v>
      </c>
      <c r="B4391" s="35" t="s">
        <v>377</v>
      </c>
      <c r="C4391" s="90">
        <f t="shared" si="204"/>
        <v>69.975305859382516</v>
      </c>
      <c r="D4391" s="90">
        <f t="shared" si="205"/>
        <v>10.706920224257534</v>
      </c>
      <c r="E4391" s="90">
        <f t="shared" si="206"/>
        <v>59.268385635124979</v>
      </c>
      <c r="F4391" s="50">
        <f>'貼り付けシート（日射量等）'!G4388/3.6*10^3</f>
        <v>175</v>
      </c>
      <c r="G4391" s="50">
        <f>'貼り付けシート（日射量等）'!H4388/3.6*10^3</f>
        <v>61.111111111111107</v>
      </c>
      <c r="H4391" s="91">
        <f>RADIANS('貼り付けシート（日射量等）'!I4388)</f>
        <v>0.19373154697137057</v>
      </c>
      <c r="I4391" s="91">
        <f>IF('貼り付けシート（日射量等）'!J4388&lt;0,RADIANS(360+('貼り付けシート（日射量等）'!J4388)),RADIANS('貼り付けシート（日射量等）'!J4388))</f>
        <v>1.9355701404617116</v>
      </c>
    </row>
    <row r="4392" spans="1:9">
      <c r="A4392" s="20">
        <v>41822</v>
      </c>
      <c r="B4392" s="35" t="s">
        <v>378</v>
      </c>
      <c r="C4392" s="90">
        <f t="shared" si="204"/>
        <v>8.0820525866079524</v>
      </c>
      <c r="D4392" s="90">
        <f t="shared" si="205"/>
        <v>-2.1998596753557789</v>
      </c>
      <c r="E4392" s="90">
        <f t="shared" si="206"/>
        <v>8.0820525866079524</v>
      </c>
      <c r="F4392" s="50">
        <f>'貼り付けシート（日射量等）'!G4389/3.6*10^3</f>
        <v>13.888888888888889</v>
      </c>
      <c r="G4392" s="50">
        <f>'貼り付けシート（日射量等）'!H4389/3.6*10^3</f>
        <v>8.3333333333333339</v>
      </c>
      <c r="H4392" s="91">
        <f>RADIANS('貼り付けシート（日射量等）'!I4389)</f>
        <v>1.3962634015954637E-2</v>
      </c>
      <c r="I4392" s="91">
        <f>IF('貼り付けシート（日射量等）'!J4389&lt;0,RADIANS(360+('貼り付けシート（日射量等）'!J4389)),RADIANS('貼り付けシート（日射量等）'!J4389))</f>
        <v>2.0961404316451895</v>
      </c>
    </row>
    <row r="4393" spans="1:9">
      <c r="A4393" s="20">
        <v>41822</v>
      </c>
      <c r="B4393" s="35" t="s">
        <v>379</v>
      </c>
      <c r="C4393" s="90">
        <f t="shared" si="204"/>
        <v>0</v>
      </c>
      <c r="D4393" s="90">
        <f t="shared" si="205"/>
        <v>0</v>
      </c>
      <c r="E4393" s="90">
        <f t="shared" si="206"/>
        <v>0</v>
      </c>
      <c r="F4393" s="50">
        <f>'貼り付けシート（日射量等）'!G4390/3.6*10^3</f>
        <v>0</v>
      </c>
      <c r="G4393" s="50">
        <f>'貼り付けシート（日射量等）'!H4390/3.6*10^3</f>
        <v>0</v>
      </c>
      <c r="H4393" s="91">
        <f>RADIANS('貼り付けシート（日射量等）'!I4390)</f>
        <v>0</v>
      </c>
      <c r="I4393" s="91">
        <f>IF('貼り付けシート（日射量等）'!J4390&lt;0,RADIANS(360+('貼り付けシート（日射量等）'!J4390)),RADIANS('貼り付けシート（日射量等）'!J4390))</f>
        <v>0</v>
      </c>
    </row>
    <row r="4394" spans="1:9">
      <c r="A4394" s="20">
        <v>41822</v>
      </c>
      <c r="B4394" s="35" t="s">
        <v>380</v>
      </c>
      <c r="C4394" s="90">
        <f t="shared" si="204"/>
        <v>0</v>
      </c>
      <c r="D4394" s="90">
        <f t="shared" si="205"/>
        <v>0</v>
      </c>
      <c r="E4394" s="90">
        <f t="shared" si="206"/>
        <v>0</v>
      </c>
      <c r="F4394" s="50">
        <f>'貼り付けシート（日射量等）'!G4391/3.6*10^3</f>
        <v>0</v>
      </c>
      <c r="G4394" s="50">
        <f>'貼り付けシート（日射量等）'!H4391/3.6*10^3</f>
        <v>0</v>
      </c>
      <c r="H4394" s="91">
        <f>RADIANS('貼り付けシート（日射量等）'!I4391)</f>
        <v>0</v>
      </c>
      <c r="I4394" s="91">
        <f>IF('貼り付けシート（日射量等）'!J4391&lt;0,RADIANS(360+('貼り付けシート（日射量等）'!J4391)),RADIANS('貼り付けシート（日射量等）'!J4391))</f>
        <v>0</v>
      </c>
    </row>
    <row r="4395" spans="1:9">
      <c r="A4395" s="20">
        <v>41822</v>
      </c>
      <c r="B4395" s="35" t="s">
        <v>381</v>
      </c>
      <c r="C4395" s="90">
        <f t="shared" si="204"/>
        <v>0</v>
      </c>
      <c r="D4395" s="90">
        <f t="shared" si="205"/>
        <v>0</v>
      </c>
      <c r="E4395" s="90">
        <f t="shared" si="206"/>
        <v>0</v>
      </c>
      <c r="F4395" s="50">
        <f>'貼り付けシート（日射量等）'!G4392/3.6*10^3</f>
        <v>0</v>
      </c>
      <c r="G4395" s="50">
        <f>'貼り付けシート（日射量等）'!H4392/3.6*10^3</f>
        <v>0</v>
      </c>
      <c r="H4395" s="91">
        <f>RADIANS('貼り付けシート（日射量等）'!I4392)</f>
        <v>0</v>
      </c>
      <c r="I4395" s="91">
        <f>IF('貼り付けシート（日射量等）'!J4392&lt;0,RADIANS(360+('貼り付けシート（日射量等）'!J4392)),RADIANS('貼り付けシート（日射量等）'!J4392))</f>
        <v>0</v>
      </c>
    </row>
    <row r="4396" spans="1:9">
      <c r="A4396" s="20">
        <v>41822</v>
      </c>
      <c r="B4396" s="35" t="s">
        <v>382</v>
      </c>
      <c r="C4396" s="90">
        <f t="shared" si="204"/>
        <v>0</v>
      </c>
      <c r="D4396" s="90">
        <f t="shared" si="205"/>
        <v>0</v>
      </c>
      <c r="E4396" s="90">
        <f t="shared" si="206"/>
        <v>0</v>
      </c>
      <c r="F4396" s="50">
        <f>'貼り付けシート（日射量等）'!G4393/3.6*10^3</f>
        <v>0</v>
      </c>
      <c r="G4396" s="50">
        <f>'貼り付けシート（日射量等）'!H4393/3.6*10^3</f>
        <v>0</v>
      </c>
      <c r="H4396" s="91">
        <f>RADIANS('貼り付けシート（日射量等）'!I4393)</f>
        <v>0</v>
      </c>
      <c r="I4396" s="91">
        <f>IF('貼り付けシート（日射量等）'!J4393&lt;0,RADIANS(360+('貼り付けシート（日射量等）'!J4393)),RADIANS('貼り付けシート（日射量等）'!J4393))</f>
        <v>0</v>
      </c>
    </row>
    <row r="4397" spans="1:9">
      <c r="A4397" s="20">
        <v>41822</v>
      </c>
      <c r="B4397" s="35" t="s">
        <v>383</v>
      </c>
      <c r="C4397" s="90">
        <f t="shared" si="204"/>
        <v>0</v>
      </c>
      <c r="D4397" s="90">
        <f t="shared" si="205"/>
        <v>0</v>
      </c>
      <c r="E4397" s="90">
        <f t="shared" si="206"/>
        <v>0</v>
      </c>
      <c r="F4397" s="50">
        <f>'貼り付けシート（日射量等）'!G4394/3.6*10^3</f>
        <v>0</v>
      </c>
      <c r="G4397" s="50">
        <f>'貼り付けシート（日射量等）'!H4394/3.6*10^3</f>
        <v>0</v>
      </c>
      <c r="H4397" s="91">
        <f>RADIANS('貼り付けシート（日射量等）'!I4394)</f>
        <v>0</v>
      </c>
      <c r="I4397" s="91">
        <f>IF('貼り付けシート（日射量等）'!J4394&lt;0,RADIANS(360+('貼り付けシート（日射量等）'!J4394)),RADIANS('貼り付けシート（日射量等）'!J4394))</f>
        <v>0</v>
      </c>
    </row>
    <row r="4398" spans="1:9">
      <c r="A4398" s="20">
        <v>41823</v>
      </c>
      <c r="B4398" s="35" t="s">
        <v>360</v>
      </c>
      <c r="C4398" s="90">
        <f t="shared" si="204"/>
        <v>0</v>
      </c>
      <c r="D4398" s="90">
        <f t="shared" si="205"/>
        <v>0</v>
      </c>
      <c r="E4398" s="90">
        <f t="shared" si="206"/>
        <v>0</v>
      </c>
      <c r="F4398" s="50">
        <f>'貼り付けシート（日射量等）'!G4395/3.6*10^3</f>
        <v>0</v>
      </c>
      <c r="G4398" s="50">
        <f>'貼り付けシート（日射量等）'!H4395/3.6*10^3</f>
        <v>0</v>
      </c>
      <c r="H4398" s="91">
        <f>RADIANS('貼り付けシート（日射量等）'!I4395)</f>
        <v>0</v>
      </c>
      <c r="I4398" s="91">
        <f>IF('貼り付けシート（日射量等）'!J4395&lt;0,RADIANS(360+('貼り付けシート（日射量等）'!J4395)),RADIANS('貼り付けシート（日射量等）'!J4395))</f>
        <v>0</v>
      </c>
    </row>
    <row r="4399" spans="1:9">
      <c r="A4399" s="20">
        <v>41823</v>
      </c>
      <c r="B4399" s="35" t="s">
        <v>361</v>
      </c>
      <c r="C4399" s="90">
        <f t="shared" si="204"/>
        <v>0</v>
      </c>
      <c r="D4399" s="90">
        <f t="shared" si="205"/>
        <v>0</v>
      </c>
      <c r="E4399" s="90">
        <f t="shared" si="206"/>
        <v>0</v>
      </c>
      <c r="F4399" s="50">
        <f>'貼り付けシート（日射量等）'!G4396/3.6*10^3</f>
        <v>0</v>
      </c>
      <c r="G4399" s="50">
        <f>'貼り付けシート（日射量等）'!H4396/3.6*10^3</f>
        <v>0</v>
      </c>
      <c r="H4399" s="91">
        <f>RADIANS('貼り付けシート（日射量等）'!I4396)</f>
        <v>0</v>
      </c>
      <c r="I4399" s="91">
        <f>IF('貼り付けシート（日射量等）'!J4396&lt;0,RADIANS(360+('貼り付けシート（日射量等）'!J4396)),RADIANS('貼り付けシート（日射量等）'!J4396))</f>
        <v>0</v>
      </c>
    </row>
    <row r="4400" spans="1:9">
      <c r="A4400" s="20">
        <v>41823</v>
      </c>
      <c r="B4400" s="35" t="s">
        <v>362</v>
      </c>
      <c r="C4400" s="90">
        <f t="shared" si="204"/>
        <v>0</v>
      </c>
      <c r="D4400" s="90">
        <f t="shared" si="205"/>
        <v>0</v>
      </c>
      <c r="E4400" s="90">
        <f t="shared" si="206"/>
        <v>0</v>
      </c>
      <c r="F4400" s="50">
        <f>'貼り付けシート（日射量等）'!G4397/3.6*10^3</f>
        <v>0</v>
      </c>
      <c r="G4400" s="50">
        <f>'貼り付けシート（日射量等）'!H4397/3.6*10^3</f>
        <v>0</v>
      </c>
      <c r="H4400" s="91">
        <f>RADIANS('貼り付けシート（日射量等）'!I4397)</f>
        <v>0</v>
      </c>
      <c r="I4400" s="91">
        <f>IF('貼り付けシート（日射量等）'!J4397&lt;0,RADIANS(360+('貼り付けシート（日射量等）'!J4397)),RADIANS('貼り付けシート（日射量等）'!J4397))</f>
        <v>0</v>
      </c>
    </row>
    <row r="4401" spans="1:9">
      <c r="A4401" s="20">
        <v>41823</v>
      </c>
      <c r="B4401" s="35" t="s">
        <v>363</v>
      </c>
      <c r="C4401" s="90">
        <f t="shared" si="204"/>
        <v>0</v>
      </c>
      <c r="D4401" s="90">
        <f t="shared" si="205"/>
        <v>0</v>
      </c>
      <c r="E4401" s="90">
        <f t="shared" si="206"/>
        <v>0</v>
      </c>
      <c r="F4401" s="50">
        <f>'貼り付けシート（日射量等）'!G4398/3.6*10^3</f>
        <v>0</v>
      </c>
      <c r="G4401" s="50">
        <f>'貼り付けシート（日射量等）'!H4398/3.6*10^3</f>
        <v>0</v>
      </c>
      <c r="H4401" s="91">
        <f>RADIANS('貼り付けシート（日射量等）'!I4398)</f>
        <v>0</v>
      </c>
      <c r="I4401" s="91">
        <f>IF('貼り付けシート（日射量等）'!J4398&lt;0,RADIANS(360+('貼り付けシート（日射量等）'!J4398)),RADIANS('貼り付けシート（日射量等）'!J4398))</f>
        <v>0</v>
      </c>
    </row>
    <row r="4402" spans="1:9">
      <c r="A4402" s="20">
        <v>41823</v>
      </c>
      <c r="B4402" s="35" t="s">
        <v>364</v>
      </c>
      <c r="C4402" s="90">
        <f t="shared" si="204"/>
        <v>29.634192817562489</v>
      </c>
      <c r="D4402" s="90">
        <f t="shared" si="205"/>
        <v>-0.87752434959018055</v>
      </c>
      <c r="E4402" s="90">
        <f t="shared" si="206"/>
        <v>29.634192817562489</v>
      </c>
      <c r="F4402" s="50">
        <f>'貼り付けシート（日射量等）'!G4399/3.6*10^3</f>
        <v>47.222222222222221</v>
      </c>
      <c r="G4402" s="50">
        <f>'貼り付けシート（日射量等）'!H4399/3.6*10^3</f>
        <v>30.555555555555554</v>
      </c>
      <c r="H4402" s="91">
        <f>RADIANS('貼り付けシート（日射量等）'!I4399)</f>
        <v>0.12740903539558607</v>
      </c>
      <c r="I4402" s="91">
        <f>IF('貼り付けシート（日射量等）'!J4399&lt;0,RADIANS(360+('貼り付けシート（日射量等）'!J4399)),RADIANS('貼り付けシート（日射量等）'!J4399))</f>
        <v>4.2935099599060509</v>
      </c>
    </row>
    <row r="4403" spans="1:9">
      <c r="A4403" s="20">
        <v>41823</v>
      </c>
      <c r="B4403" s="35" t="s">
        <v>365</v>
      </c>
      <c r="C4403" s="90">
        <f t="shared" si="204"/>
        <v>79.628600587267286</v>
      </c>
      <c r="D4403" s="90">
        <f t="shared" si="205"/>
        <v>6.8901273077957281</v>
      </c>
      <c r="E4403" s="90">
        <f t="shared" si="206"/>
        <v>72.738473279471563</v>
      </c>
      <c r="F4403" s="50">
        <f>'貼り付けシート（日射量等）'!G4400/3.6*10^3</f>
        <v>33.333333333333336</v>
      </c>
      <c r="G4403" s="50">
        <f>'貼り付けシート（日射量等）'!H4400/3.6*10^3</f>
        <v>75</v>
      </c>
      <c r="H4403" s="91">
        <f>RADIANS('貼り付けシート（日射量等）'!I4400)</f>
        <v>0.3159045946109737</v>
      </c>
      <c r="I4403" s="91">
        <f>IF('貼り付けシート（日射量等）'!J4400&lt;0,RADIANS(360+('貼り付けシート（日射量等）'!J4400)),RADIANS('貼り付けシート（日射量等）'!J4400))</f>
        <v>4.4470989340815521</v>
      </c>
    </row>
    <row r="4404" spans="1:9">
      <c r="A4404" s="20">
        <v>41823</v>
      </c>
      <c r="B4404" s="35" t="s">
        <v>366</v>
      </c>
      <c r="C4404" s="90">
        <f t="shared" si="204"/>
        <v>244.9535670929742</v>
      </c>
      <c r="D4404" s="90">
        <f t="shared" si="205"/>
        <v>72.536445245337887</v>
      </c>
      <c r="E4404" s="90">
        <f t="shared" si="206"/>
        <v>172.41712184763631</v>
      </c>
      <c r="F4404" s="50">
        <f>'貼り付けシート（日射量等）'!G4401/3.6*10^3</f>
        <v>169.44444444444443</v>
      </c>
      <c r="G4404" s="50">
        <f>'貼り付けシート（日射量等）'!H4401/3.6*10^3</f>
        <v>177.77777777777777</v>
      </c>
      <c r="H4404" s="91">
        <f>RADIANS('貼り付けシート（日射量等）'!I4401)</f>
        <v>0.51312680008633282</v>
      </c>
      <c r="I4404" s="91">
        <f>IF('貼り付けシート（日射量等）'!J4401&lt;0,RADIANS(360+('貼り付けシート（日射量等）'!J4401)),RADIANS('貼り付けシート（日射量等）'!J4401))</f>
        <v>4.6006879082570533</v>
      </c>
    </row>
    <row r="4405" spans="1:9">
      <c r="A4405" s="20">
        <v>41823</v>
      </c>
      <c r="B4405" s="35" t="s">
        <v>367</v>
      </c>
      <c r="C4405" s="90">
        <f t="shared" si="204"/>
        <v>486.51532096510846</v>
      </c>
      <c r="D4405" s="90">
        <f t="shared" si="205"/>
        <v>273.68793618443237</v>
      </c>
      <c r="E4405" s="90">
        <f t="shared" si="206"/>
        <v>212.82738478067606</v>
      </c>
      <c r="F4405" s="50">
        <f>'貼り付けシート（日射量等）'!G4402/3.6*10^3</f>
        <v>436.11111111111114</v>
      </c>
      <c r="G4405" s="50">
        <f>'貼り付けシート（日射量等）'!H4402/3.6*10^3</f>
        <v>219.44444444444443</v>
      </c>
      <c r="H4405" s="91">
        <f>RADIANS('貼り付けシート（日射量等）'!I4402)</f>
        <v>0.71209433481368645</v>
      </c>
      <c r="I4405" s="91">
        <f>IF('貼り付けシート（日射量等）'!J4402&lt;0,RADIANS(360+('貼り付けシート（日射量等）'!J4402)),RADIANS('貼り付けシート（日射量等）'!J4402))</f>
        <v>4.7647488579445199</v>
      </c>
    </row>
    <row r="4406" spans="1:9">
      <c r="A4406" s="20">
        <v>41823</v>
      </c>
      <c r="B4406" s="35" t="s">
        <v>368</v>
      </c>
      <c r="C4406" s="90">
        <f t="shared" si="204"/>
        <v>618.56674486493125</v>
      </c>
      <c r="D4406" s="90">
        <f t="shared" si="205"/>
        <v>346.47097444913021</v>
      </c>
      <c r="E4406" s="90">
        <f t="shared" si="206"/>
        <v>272.09577041580104</v>
      </c>
      <c r="F4406" s="50">
        <f>'貼り付けシート（日射量等）'!G4403/3.6*10^3</f>
        <v>436.11111111111114</v>
      </c>
      <c r="G4406" s="50">
        <f>'貼り付けシート（日射量等）'!H4403/3.6*10^3</f>
        <v>280.55555555555554</v>
      </c>
      <c r="H4406" s="91">
        <f>RADIANS('貼り付けシート（日射量等）'!I4403)</f>
        <v>0.90931654028904574</v>
      </c>
      <c r="I4406" s="91">
        <f>IF('貼り付けシート（日射量等）'!J4403&lt;0,RADIANS(360+('貼り付けシート（日射量等）'!J4403)),RADIANS('貼り付けシート（日射量等）'!J4403))</f>
        <v>4.9672070511758619</v>
      </c>
    </row>
    <row r="4407" spans="1:9">
      <c r="A4407" s="20">
        <v>41823</v>
      </c>
      <c r="B4407" s="35" t="s">
        <v>369</v>
      </c>
      <c r="C4407" s="90">
        <f t="shared" si="204"/>
        <v>715.05388837871817</v>
      </c>
      <c r="D4407" s="90">
        <f t="shared" si="205"/>
        <v>397.15981997213873</v>
      </c>
      <c r="E4407" s="90">
        <f t="shared" si="206"/>
        <v>317.89406840657944</v>
      </c>
      <c r="F4407" s="50">
        <f>'貼り付けシート（日射量等）'!G4404/3.6*10^3</f>
        <v>433.33333333333337</v>
      </c>
      <c r="G4407" s="50">
        <f>'貼り付けシート（日射量等）'!H4404/3.6*10^3</f>
        <v>327.77777777777777</v>
      </c>
      <c r="H4407" s="91">
        <f>RADIANS('貼り付けシート（日射量等）'!I4404)</f>
        <v>1.0943214410004447</v>
      </c>
      <c r="I4407" s="91">
        <f>IF('貼り付けシート（日射量等）'!J4404&lt;0,RADIANS(360+('貼り付けシート（日射量等）'!J4404)),RADIANS('貼り付けシート（日射量等）'!J4404))</f>
        <v>5.2586770362589155</v>
      </c>
    </row>
    <row r="4408" spans="1:9">
      <c r="A4408" s="20">
        <v>41823</v>
      </c>
      <c r="B4408" s="35" t="s">
        <v>370</v>
      </c>
      <c r="C4408" s="90">
        <f t="shared" si="204"/>
        <v>771.67987372257289</v>
      </c>
      <c r="D4408" s="90">
        <f t="shared" si="205"/>
        <v>424.15161249843095</v>
      </c>
      <c r="E4408" s="90">
        <f t="shared" si="206"/>
        <v>347.52826122414189</v>
      </c>
      <c r="F4408" s="50">
        <f>'貼り付けシート（日射量等）'!G4405/3.6*10^3</f>
        <v>430.5555555555556</v>
      </c>
      <c r="G4408" s="50">
        <f>'貼り付けシート（日射量等）'!H4405/3.6*10^3</f>
        <v>358.33333333333331</v>
      </c>
      <c r="H4408" s="91">
        <f>RADIANS('貼り付けシート（日射量等）'!I4405)</f>
        <v>1.2356931104119853</v>
      </c>
      <c r="I4408" s="91">
        <f>IF('貼り付けシート（日射量等）'!J4405&lt;0,RADIANS(360+('貼り付けシート（日射量等）'!J4405)),RADIANS('貼り付けシート（日射量等）'!J4405))</f>
        <v>5.7648225193372706</v>
      </c>
    </row>
    <row r="4409" spans="1:9">
      <c r="A4409" s="20">
        <v>41823</v>
      </c>
      <c r="B4409" s="35" t="s">
        <v>371</v>
      </c>
      <c r="C4409" s="90">
        <f t="shared" si="204"/>
        <v>354.13677858406902</v>
      </c>
      <c r="D4409" s="90">
        <f t="shared" si="205"/>
        <v>47.018780292966873</v>
      </c>
      <c r="E4409" s="90">
        <f t="shared" si="206"/>
        <v>307.11799829110214</v>
      </c>
      <c r="F4409" s="50">
        <f>'貼り付けシート（日射量等）'!G4406/3.6*10^3</f>
        <v>47.222222222222221</v>
      </c>
      <c r="G4409" s="50">
        <f>'貼り付けシート（日射量等）'!H4406/3.6*10^3</f>
        <v>316.66666666666663</v>
      </c>
      <c r="H4409" s="91">
        <f>RADIANS('貼り付けシート（日射量等）'!I4406)</f>
        <v>1.2636183784438948</v>
      </c>
      <c r="I4409" s="91">
        <f>IF('貼り付けシート（日射量等）'!J4406&lt;0,RADIANS(360+('貼り付けシート（日射量等）'!J4406)),RADIANS('貼り付けシート（日射量等）'!J4406))</f>
        <v>0.2583087292951608</v>
      </c>
    </row>
    <row r="4410" spans="1:9">
      <c r="A4410" s="20">
        <v>41823</v>
      </c>
      <c r="B4410" s="35" t="s">
        <v>372</v>
      </c>
      <c r="C4410" s="90">
        <f t="shared" si="204"/>
        <v>479.53757217973146</v>
      </c>
      <c r="D4410" s="90">
        <f t="shared" si="205"/>
        <v>113.15118825350432</v>
      </c>
      <c r="E4410" s="90">
        <f t="shared" si="206"/>
        <v>366.38638392622715</v>
      </c>
      <c r="F4410" s="50">
        <f>'貼り付けシート（日射量等）'!G4407/3.6*10^3</f>
        <v>119.44444444444444</v>
      </c>
      <c r="G4410" s="50">
        <f>'貼り付けシート（日射量等）'!H4407/3.6*10^3</f>
        <v>377.77777777777777</v>
      </c>
      <c r="H4410" s="91">
        <f>RADIANS('貼り付けシート（日射量等）'!I4407)</f>
        <v>1.1519173063162575</v>
      </c>
      <c r="I4410" s="91">
        <f>IF('貼り付けシート（日射量等）'!J4407&lt;0,RADIANS(360+('貼り付けシート（日射量等）'!J4407)),RADIANS('貼り付けシート（日射量等）'!J4407))</f>
        <v>0.87790061375314776</v>
      </c>
    </row>
    <row r="4411" spans="1:9">
      <c r="A4411" s="20">
        <v>41823</v>
      </c>
      <c r="B4411" s="35" t="s">
        <v>373</v>
      </c>
      <c r="C4411" s="90">
        <f t="shared" si="204"/>
        <v>659.14537897443097</v>
      </c>
      <c r="D4411" s="90">
        <f t="shared" si="205"/>
        <v>368.19148585654477</v>
      </c>
      <c r="E4411" s="90">
        <f t="shared" si="206"/>
        <v>290.95389311788625</v>
      </c>
      <c r="F4411" s="50">
        <f>'貼り付けシート（日射量等）'!G4408/3.6*10^3</f>
        <v>436.11111111111114</v>
      </c>
      <c r="G4411" s="50">
        <f>'貼り付けシート（日射量等）'!H4408/3.6*10^3</f>
        <v>300</v>
      </c>
      <c r="H4411" s="91">
        <f>RADIANS('貼り付けシート（日射量等）'!I4408)</f>
        <v>0.97912971036881891</v>
      </c>
      <c r="I4411" s="91">
        <f>IF('貼り付けシート（日射量等）'!J4408&lt;0,RADIANS(360+('貼り付けシート（日射量等）'!J4408)),RADIANS('貼り付けシート（日射量等）'!J4408))</f>
        <v>1.2269664641520137</v>
      </c>
    </row>
    <row r="4412" spans="1:9">
      <c r="A4412" s="20">
        <v>41823</v>
      </c>
      <c r="B4412" s="35" t="s">
        <v>374</v>
      </c>
      <c r="C4412" s="90">
        <f t="shared" si="204"/>
        <v>470.45964578771367</v>
      </c>
      <c r="D4412" s="90">
        <f t="shared" si="205"/>
        <v>203.75191042965133</v>
      </c>
      <c r="E4412" s="90">
        <f t="shared" si="206"/>
        <v>266.70773535806234</v>
      </c>
      <c r="F4412" s="50">
        <f>'貼り付けシート（日射量等）'!G4409/3.6*10^3</f>
        <v>294.44444444444446</v>
      </c>
      <c r="G4412" s="50">
        <f>'貼り付けシート（日射量等）'!H4409/3.6*10^3</f>
        <v>274.99999999999994</v>
      </c>
      <c r="H4412" s="91">
        <f>RADIANS('貼り付けシート（日射量等）'!I4409)</f>
        <v>0.78365283414545395</v>
      </c>
      <c r="I4412" s="91">
        <f>IF('貼り付けシート（日射量等）'!J4409&lt;0,RADIANS(360+('貼り付けシート（日射量等）'!J4409)),RADIANS('貼り付けシート（日射量等）'!J4409))</f>
        <v>1.4521139376592822</v>
      </c>
    </row>
    <row r="4413" spans="1:9">
      <c r="A4413" s="20">
        <v>41823</v>
      </c>
      <c r="B4413" s="35" t="s">
        <v>375</v>
      </c>
      <c r="C4413" s="90">
        <f t="shared" si="204"/>
        <v>334.5327992713452</v>
      </c>
      <c r="D4413" s="90">
        <f t="shared" si="205"/>
        <v>137.86951966388509</v>
      </c>
      <c r="E4413" s="90">
        <f t="shared" si="206"/>
        <v>196.66327960746014</v>
      </c>
      <c r="F4413" s="50">
        <f>'貼り付けシート（日射量等）'!G4410/3.6*10^3</f>
        <v>274.99999999999994</v>
      </c>
      <c r="G4413" s="50">
        <f>'貼り付けシート（日射量等）'!H4410/3.6*10^3</f>
        <v>202.77777777777777</v>
      </c>
      <c r="H4413" s="91">
        <f>RADIANS('貼り付けシート（日射量等）'!I4410)</f>
        <v>0.58293997016610599</v>
      </c>
      <c r="I4413" s="91">
        <f>IF('貼り付けシート（日射量等）'!J4410&lt;0,RADIANS(360+('貼り付けシート（日射量等）'!J4410)),RADIANS('貼り付けシート（日射量等）'!J4410))</f>
        <v>1.6266468628587152</v>
      </c>
    </row>
    <row r="4414" spans="1:9">
      <c r="A4414" s="20">
        <v>41823</v>
      </c>
      <c r="B4414" s="35" t="s">
        <v>376</v>
      </c>
      <c r="C4414" s="90">
        <f t="shared" si="204"/>
        <v>147.24765451151387</v>
      </c>
      <c r="D4414" s="90">
        <f t="shared" si="205"/>
        <v>28.710883241263925</v>
      </c>
      <c r="E4414" s="90">
        <f t="shared" si="206"/>
        <v>118.53677127024996</v>
      </c>
      <c r="F4414" s="50">
        <f>'貼り付けシート（日射量等）'!G4411/3.6*10^3</f>
        <v>99.999999999999986</v>
      </c>
      <c r="G4414" s="50">
        <f>'貼り付けシート（日射量等）'!H4411/3.6*10^3</f>
        <v>122.22222222222221</v>
      </c>
      <c r="H4414" s="91">
        <f>RADIANS('貼り付けシート（日射量等）'!I4411)</f>
        <v>0.38571776469074687</v>
      </c>
      <c r="I4414" s="91">
        <f>IF('貼り付けシート（日射量等）'!J4411&lt;0,RADIANS(360+('貼り付けシート（日射量等）'!J4411)),RADIANS('貼り付けシート（日射量等）'!J4411))</f>
        <v>1.7819811662862104</v>
      </c>
    </row>
    <row r="4415" spans="1:9">
      <c r="A4415" s="20">
        <v>41823</v>
      </c>
      <c r="B4415" s="35" t="s">
        <v>377</v>
      </c>
      <c r="C4415" s="90">
        <f t="shared" si="204"/>
        <v>45.504884297667097</v>
      </c>
      <c r="D4415" s="90">
        <f t="shared" si="205"/>
        <v>2.4006038357580164</v>
      </c>
      <c r="E4415" s="90">
        <f t="shared" si="206"/>
        <v>43.104280461909077</v>
      </c>
      <c r="F4415" s="50">
        <f>'貼り付けシート（日射量等）'!G4412/3.6*10^3</f>
        <v>38.888888888888893</v>
      </c>
      <c r="G4415" s="50">
        <f>'貼り付けシート（日射量等）'!H4412/3.6*10^3</f>
        <v>44.444444444444443</v>
      </c>
      <c r="H4415" s="91">
        <f>RADIANS('貼り付けシート（日射量等）'!I4412)</f>
        <v>0.19373154697137057</v>
      </c>
      <c r="I4415" s="91">
        <f>IF('貼り付けシート（日射量等）'!J4412&lt;0,RADIANS(360+('貼り付けシート（日射量等）'!J4412)),RADIANS('貼り付けシート（日射量等）'!J4412))</f>
        <v>1.9338248112097172</v>
      </c>
    </row>
    <row r="4416" spans="1:9">
      <c r="A4416" s="20">
        <v>41823</v>
      </c>
      <c r="B4416" s="35" t="s">
        <v>378</v>
      </c>
      <c r="C4416" s="90">
        <f t="shared" si="204"/>
        <v>8.0820525866079524</v>
      </c>
      <c r="D4416" s="90">
        <f t="shared" si="205"/>
        <v>-2.2155150498625407</v>
      </c>
      <c r="E4416" s="90">
        <f t="shared" si="206"/>
        <v>8.0820525866079524</v>
      </c>
      <c r="F4416" s="50">
        <f>'貼り付けシート（日射量等）'!G4413/3.6*10^3</f>
        <v>13.888888888888889</v>
      </c>
      <c r="G4416" s="50">
        <f>'貼り付けシート（日射量等）'!H4413/3.6*10^3</f>
        <v>8.3333333333333339</v>
      </c>
      <c r="H4416" s="91">
        <f>RADIANS('貼り付けシート（日射量等）'!I4413)</f>
        <v>1.2217304763960306E-2</v>
      </c>
      <c r="I4416" s="91">
        <f>IF('貼り付けシート（日射量等）'!J4413&lt;0,RADIANS(360+('貼り付けシート（日射量等）'!J4413)),RADIANS('貼り付けシート（日射量等）'!J4413))</f>
        <v>2.0943951023931953</v>
      </c>
    </row>
    <row r="4417" spans="1:9">
      <c r="A4417" s="20">
        <v>41823</v>
      </c>
      <c r="B4417" s="35" t="s">
        <v>379</v>
      </c>
      <c r="C4417" s="90">
        <f t="shared" si="204"/>
        <v>0</v>
      </c>
      <c r="D4417" s="90">
        <f t="shared" si="205"/>
        <v>0</v>
      </c>
      <c r="E4417" s="90">
        <f t="shared" si="206"/>
        <v>0</v>
      </c>
      <c r="F4417" s="50">
        <f>'貼り付けシート（日射量等）'!G4414/3.6*10^3</f>
        <v>0</v>
      </c>
      <c r="G4417" s="50">
        <f>'貼り付けシート（日射量等）'!H4414/3.6*10^3</f>
        <v>0</v>
      </c>
      <c r="H4417" s="91">
        <f>RADIANS('貼り付けシート（日射量等）'!I4414)</f>
        <v>0</v>
      </c>
      <c r="I4417" s="91">
        <f>IF('貼り付けシート（日射量等）'!J4414&lt;0,RADIANS(360+('貼り付けシート（日射量等）'!J4414)),RADIANS('貼り付けシート（日射量等）'!J4414))</f>
        <v>0</v>
      </c>
    </row>
    <row r="4418" spans="1:9">
      <c r="A4418" s="20">
        <v>41823</v>
      </c>
      <c r="B4418" s="35" t="s">
        <v>380</v>
      </c>
      <c r="C4418" s="90">
        <f t="shared" si="204"/>
        <v>0</v>
      </c>
      <c r="D4418" s="90">
        <f t="shared" si="205"/>
        <v>0</v>
      </c>
      <c r="E4418" s="90">
        <f t="shared" si="206"/>
        <v>0</v>
      </c>
      <c r="F4418" s="50">
        <f>'貼り付けシート（日射量等）'!G4415/3.6*10^3</f>
        <v>0</v>
      </c>
      <c r="G4418" s="50">
        <f>'貼り付けシート（日射量等）'!H4415/3.6*10^3</f>
        <v>0</v>
      </c>
      <c r="H4418" s="91">
        <f>RADIANS('貼り付けシート（日射量等）'!I4415)</f>
        <v>0</v>
      </c>
      <c r="I4418" s="91">
        <f>IF('貼り付けシート（日射量等）'!J4415&lt;0,RADIANS(360+('貼り付けシート（日射量等）'!J4415)),RADIANS('貼り付けシート（日射量等）'!J4415))</f>
        <v>0</v>
      </c>
    </row>
    <row r="4419" spans="1:9">
      <c r="A4419" s="20">
        <v>41823</v>
      </c>
      <c r="B4419" s="35" t="s">
        <v>381</v>
      </c>
      <c r="C4419" s="90">
        <f t="shared" si="204"/>
        <v>0</v>
      </c>
      <c r="D4419" s="90">
        <f t="shared" si="205"/>
        <v>0</v>
      </c>
      <c r="E4419" s="90">
        <f t="shared" si="206"/>
        <v>0</v>
      </c>
      <c r="F4419" s="50">
        <f>'貼り付けシート（日射量等）'!G4416/3.6*10^3</f>
        <v>0</v>
      </c>
      <c r="G4419" s="50">
        <f>'貼り付けシート（日射量等）'!H4416/3.6*10^3</f>
        <v>0</v>
      </c>
      <c r="H4419" s="91">
        <f>RADIANS('貼り付けシート（日射量等）'!I4416)</f>
        <v>0</v>
      </c>
      <c r="I4419" s="91">
        <f>IF('貼り付けシート（日射量等）'!J4416&lt;0,RADIANS(360+('貼り付けシート（日射量等）'!J4416)),RADIANS('貼り付けシート（日射量等）'!J4416))</f>
        <v>0</v>
      </c>
    </row>
    <row r="4420" spans="1:9">
      <c r="A4420" s="20">
        <v>41823</v>
      </c>
      <c r="B4420" s="35" t="s">
        <v>382</v>
      </c>
      <c r="C4420" s="90">
        <f t="shared" si="204"/>
        <v>0</v>
      </c>
      <c r="D4420" s="90">
        <f t="shared" si="205"/>
        <v>0</v>
      </c>
      <c r="E4420" s="90">
        <f t="shared" si="206"/>
        <v>0</v>
      </c>
      <c r="F4420" s="50">
        <f>'貼り付けシート（日射量等）'!G4417/3.6*10^3</f>
        <v>0</v>
      </c>
      <c r="G4420" s="50">
        <f>'貼り付けシート（日射量等）'!H4417/3.6*10^3</f>
        <v>0</v>
      </c>
      <c r="H4420" s="91">
        <f>RADIANS('貼り付けシート（日射量等）'!I4417)</f>
        <v>0</v>
      </c>
      <c r="I4420" s="91">
        <f>IF('貼り付けシート（日射量等）'!J4417&lt;0,RADIANS(360+('貼り付けシート（日射量等）'!J4417)),RADIANS('貼り付けシート（日射量等）'!J4417))</f>
        <v>0</v>
      </c>
    </row>
    <row r="4421" spans="1:9">
      <c r="A4421" s="20">
        <v>41823</v>
      </c>
      <c r="B4421" s="35" t="s">
        <v>383</v>
      </c>
      <c r="C4421" s="90">
        <f t="shared" si="204"/>
        <v>0</v>
      </c>
      <c r="D4421" s="90">
        <f t="shared" si="205"/>
        <v>0</v>
      </c>
      <c r="E4421" s="90">
        <f t="shared" si="206"/>
        <v>0</v>
      </c>
      <c r="F4421" s="50">
        <f>'貼り付けシート（日射量等）'!G4418/3.6*10^3</f>
        <v>0</v>
      </c>
      <c r="G4421" s="50">
        <f>'貼り付けシート（日射量等）'!H4418/3.6*10^3</f>
        <v>0</v>
      </c>
      <c r="H4421" s="91">
        <f>RADIANS('貼り付けシート（日射量等）'!I4418)</f>
        <v>0</v>
      </c>
      <c r="I4421" s="91">
        <f>IF('貼り付けシート（日射量等）'!J4418&lt;0,RADIANS(360+('貼り付けシート（日射量等）'!J4418)),RADIANS('貼り付けシート（日射量等）'!J4418))</f>
        <v>0</v>
      </c>
    </row>
    <row r="4422" spans="1:9">
      <c r="A4422" s="20">
        <v>41824</v>
      </c>
      <c r="B4422" s="35" t="s">
        <v>360</v>
      </c>
      <c r="C4422" s="90">
        <f t="shared" si="204"/>
        <v>0</v>
      </c>
      <c r="D4422" s="90">
        <f t="shared" si="205"/>
        <v>0</v>
      </c>
      <c r="E4422" s="90">
        <f t="shared" si="206"/>
        <v>0</v>
      </c>
      <c r="F4422" s="50">
        <f>'貼り付けシート（日射量等）'!G4419/3.6*10^3</f>
        <v>0</v>
      </c>
      <c r="G4422" s="50">
        <f>'貼り付けシート（日射量等）'!H4419/3.6*10^3</f>
        <v>0</v>
      </c>
      <c r="H4422" s="91">
        <f>RADIANS('貼り付けシート（日射量等）'!I4419)</f>
        <v>0</v>
      </c>
      <c r="I4422" s="91">
        <f>IF('貼り付けシート（日射量等）'!J4419&lt;0,RADIANS(360+('貼り付けシート（日射量等）'!J4419)),RADIANS('貼り付けシート（日射量等）'!J4419))</f>
        <v>0</v>
      </c>
    </row>
    <row r="4423" spans="1:9">
      <c r="A4423" s="20">
        <v>41824</v>
      </c>
      <c r="B4423" s="35" t="s">
        <v>361</v>
      </c>
      <c r="C4423" s="90">
        <f t="shared" ref="C4423:C4486" si="207">IF(D4423&lt;0,E4423,D4423+E4423)</f>
        <v>0</v>
      </c>
      <c r="D4423" s="90">
        <f t="shared" ref="D4423:D4486" si="208">F4423*(SIN(H4423)*COS($O$5)+COS(H4423)*SIN($O$5)*COS($O$4-I4423))</f>
        <v>0</v>
      </c>
      <c r="E4423" s="90">
        <f t="shared" ref="E4423:E4486" si="209">G4423*(1+COS($O$5))/2</f>
        <v>0</v>
      </c>
      <c r="F4423" s="50">
        <f>'貼り付けシート（日射量等）'!G4420/3.6*10^3</f>
        <v>0</v>
      </c>
      <c r="G4423" s="50">
        <f>'貼り付けシート（日射量等）'!H4420/3.6*10^3</f>
        <v>0</v>
      </c>
      <c r="H4423" s="91">
        <f>RADIANS('貼り付けシート（日射量等）'!I4420)</f>
        <v>0</v>
      </c>
      <c r="I4423" s="91">
        <f>IF('貼り付けシート（日射量等）'!J4420&lt;0,RADIANS(360+('貼り付けシート（日射量等）'!J4420)),RADIANS('貼り付けシート（日射量等）'!J4420))</f>
        <v>0</v>
      </c>
    </row>
    <row r="4424" spans="1:9">
      <c r="A4424" s="20">
        <v>41824</v>
      </c>
      <c r="B4424" s="35" t="s">
        <v>362</v>
      </c>
      <c r="C4424" s="90">
        <f t="shared" si="207"/>
        <v>0</v>
      </c>
      <c r="D4424" s="90">
        <f t="shared" si="208"/>
        <v>0</v>
      </c>
      <c r="E4424" s="90">
        <f t="shared" si="209"/>
        <v>0</v>
      </c>
      <c r="F4424" s="50">
        <f>'貼り付けシート（日射量等）'!G4421/3.6*10^3</f>
        <v>0</v>
      </c>
      <c r="G4424" s="50">
        <f>'貼り付けシート（日射量等）'!H4421/3.6*10^3</f>
        <v>0</v>
      </c>
      <c r="H4424" s="91">
        <f>RADIANS('貼り付けシート（日射量等）'!I4421)</f>
        <v>0</v>
      </c>
      <c r="I4424" s="91">
        <f>IF('貼り付けシート（日射量等）'!J4421&lt;0,RADIANS(360+('貼り付けシート（日射量等）'!J4421)),RADIANS('貼り付けシート（日射量等）'!J4421))</f>
        <v>0</v>
      </c>
    </row>
    <row r="4425" spans="1:9">
      <c r="A4425" s="20">
        <v>41824</v>
      </c>
      <c r="B4425" s="35" t="s">
        <v>363</v>
      </c>
      <c r="C4425" s="90">
        <f t="shared" si="207"/>
        <v>0</v>
      </c>
      <c r="D4425" s="90">
        <f t="shared" si="208"/>
        <v>0</v>
      </c>
      <c r="E4425" s="90">
        <f t="shared" si="209"/>
        <v>0</v>
      </c>
      <c r="F4425" s="50">
        <f>'貼り付けシート（日射量等）'!G4422/3.6*10^3</f>
        <v>0</v>
      </c>
      <c r="G4425" s="50">
        <f>'貼り付けシート（日射量等）'!H4422/3.6*10^3</f>
        <v>0</v>
      </c>
      <c r="H4425" s="91">
        <f>RADIANS('貼り付けシート（日射量等）'!I4422)</f>
        <v>0</v>
      </c>
      <c r="I4425" s="91">
        <f>IF('貼り付けシート（日射量等）'!J4422&lt;0,RADIANS(360+('貼り付けシート（日射量等）'!J4422)),RADIANS('貼り付けシート（日射量等）'!J4422))</f>
        <v>0</v>
      </c>
    </row>
    <row r="4426" spans="1:9">
      <c r="A4426" s="20">
        <v>41824</v>
      </c>
      <c r="B4426" s="35" t="s">
        <v>364</v>
      </c>
      <c r="C4426" s="90">
        <f t="shared" si="207"/>
        <v>21.552140230954539</v>
      </c>
      <c r="D4426" s="90">
        <f t="shared" si="208"/>
        <v>-0.39356468637268915</v>
      </c>
      <c r="E4426" s="90">
        <f t="shared" si="209"/>
        <v>21.552140230954539</v>
      </c>
      <c r="F4426" s="50">
        <f>'貼り付けシート（日射量等）'!G4423/3.6*10^3</f>
        <v>19.444444444444446</v>
      </c>
      <c r="G4426" s="50">
        <f>'貼り付けシート（日射量等）'!H4423/3.6*10^3</f>
        <v>22.222222222222221</v>
      </c>
      <c r="H4426" s="91">
        <f>RADIANS('貼り付けシート（日射量等）'!I4423)</f>
        <v>0.12566370614359174</v>
      </c>
      <c r="I4426" s="91">
        <f>IF('貼り付けシート（日射量等）'!J4423&lt;0,RADIANS(360+('貼り付けシート（日射量等）'!J4423)),RADIANS('貼り付けシート（日射量等）'!J4423))</f>
        <v>4.2935099599060509</v>
      </c>
    </row>
    <row r="4427" spans="1:9">
      <c r="A4427" s="20">
        <v>41824</v>
      </c>
      <c r="B4427" s="35" t="s">
        <v>365</v>
      </c>
      <c r="C4427" s="90">
        <f t="shared" si="207"/>
        <v>56.165283423291221</v>
      </c>
      <c r="D4427" s="90">
        <f t="shared" si="208"/>
        <v>2.2849328459048781</v>
      </c>
      <c r="E4427" s="90">
        <f t="shared" si="209"/>
        <v>53.880350577386345</v>
      </c>
      <c r="F4427" s="50">
        <f>'貼り付けシート（日射量等）'!G4424/3.6*10^3</f>
        <v>11.111111111111111</v>
      </c>
      <c r="G4427" s="50">
        <f>'貼り付けシート（日射量等）'!H4424/3.6*10^3</f>
        <v>55.555555555555557</v>
      </c>
      <c r="H4427" s="91">
        <f>RADIANS('貼り付けシート（日射量等）'!I4424)</f>
        <v>0.31415926535897931</v>
      </c>
      <c r="I4427" s="91">
        <f>IF('貼り付けシート（日射量等）'!J4424&lt;0,RADIANS(360+('貼り付けシート（日射量等）'!J4424)),RADIANS('貼り付けシート（日射量等）'!J4424))</f>
        <v>4.4488442633335463</v>
      </c>
    </row>
    <row r="4428" spans="1:9">
      <c r="A4428" s="20">
        <v>41824</v>
      </c>
      <c r="B4428" s="35" t="s">
        <v>366</v>
      </c>
      <c r="C4428" s="90">
        <f t="shared" si="207"/>
        <v>85.884664333157076</v>
      </c>
      <c r="D4428" s="90">
        <f t="shared" si="208"/>
        <v>2.3701209382082324</v>
      </c>
      <c r="E4428" s="90">
        <f t="shared" si="209"/>
        <v>83.514543394948845</v>
      </c>
      <c r="F4428" s="50">
        <f>'貼り付けシート（日射量等）'!G4425/3.6*10^3</f>
        <v>5.5555555555555554</v>
      </c>
      <c r="G4428" s="50">
        <f>'貼り付けシート（日射量等）'!H4425/3.6*10^3</f>
        <v>86.111111111111114</v>
      </c>
      <c r="H4428" s="91">
        <f>RADIANS('貼り付けシート（日射量等）'!I4425)</f>
        <v>0.5113814708343386</v>
      </c>
      <c r="I4428" s="91">
        <f>IF('貼り付けシート（日射量等）'!J4425&lt;0,RADIANS(360+('貼り付けシート（日射量等）'!J4425)),RADIANS('貼り付けシート（日射量等）'!J4425))</f>
        <v>4.6006879082570533</v>
      </c>
    </row>
    <row r="4429" spans="1:9">
      <c r="A4429" s="20">
        <v>41824</v>
      </c>
      <c r="B4429" s="35" t="s">
        <v>367</v>
      </c>
      <c r="C4429" s="90">
        <f t="shared" si="207"/>
        <v>113.93691059290154</v>
      </c>
      <c r="D4429" s="90">
        <f t="shared" si="208"/>
        <v>3.4821919092595617</v>
      </c>
      <c r="E4429" s="90">
        <f t="shared" si="209"/>
        <v>110.45471868364199</v>
      </c>
      <c r="F4429" s="50">
        <f>'貼り付けシート（日射量等）'!G4426/3.6*10^3</f>
        <v>5.5555555555555554</v>
      </c>
      <c r="G4429" s="50">
        <f>'貼り付けシート（日射量等）'!H4426/3.6*10^3</f>
        <v>113.88888888888887</v>
      </c>
      <c r="H4429" s="91">
        <f>RADIANS('貼り付けシート（日射量等）'!I4426)</f>
        <v>0.71034900556169223</v>
      </c>
      <c r="I4429" s="91">
        <f>IF('貼り付けシート（日射量等）'!J4426&lt;0,RADIANS(360+('貼り付けシート（日射量等）'!J4426)),RADIANS('貼り付けシート（日射量等）'!J4426))</f>
        <v>4.7664941871965141</v>
      </c>
    </row>
    <row r="4430" spans="1:9">
      <c r="A4430" s="20">
        <v>41824</v>
      </c>
      <c r="B4430" s="35" t="s">
        <v>368</v>
      </c>
      <c r="C4430" s="90">
        <f t="shared" si="207"/>
        <v>136.90868340473054</v>
      </c>
      <c r="D4430" s="90">
        <f t="shared" si="208"/>
        <v>2.2078069612646898</v>
      </c>
      <c r="E4430" s="90">
        <f t="shared" si="209"/>
        <v>134.70087644346586</v>
      </c>
      <c r="F4430" s="50">
        <f>'貼り付けシート（日射量等）'!G4427/3.6*10^3</f>
        <v>2.7777777777777777</v>
      </c>
      <c r="G4430" s="50">
        <f>'貼り付けシート（日射量等）'!H4427/3.6*10^3</f>
        <v>138.88888888888889</v>
      </c>
      <c r="H4430" s="91">
        <f>RADIANS('貼り付けシート（日射量等）'!I4427)</f>
        <v>0.90931654028904574</v>
      </c>
      <c r="I4430" s="91">
        <f>IF('貼り付けシート（日射量等）'!J4427&lt;0,RADIANS(360+('貼り付けシート（日射量等）'!J4427)),RADIANS('貼り付けシート（日射量等）'!J4427))</f>
        <v>4.9689523804278561</v>
      </c>
    </row>
    <row r="4431" spans="1:9">
      <c r="A4431" s="20">
        <v>41824</v>
      </c>
      <c r="B4431" s="35" t="s">
        <v>369</v>
      </c>
      <c r="C4431" s="90">
        <f t="shared" si="207"/>
        <v>156.25301667442037</v>
      </c>
      <c r="D4431" s="90">
        <f t="shared" si="208"/>
        <v>0</v>
      </c>
      <c r="E4431" s="90">
        <f t="shared" si="209"/>
        <v>156.25301667442037</v>
      </c>
      <c r="F4431" s="50">
        <f>'貼り付けシート（日射量等）'!G4428/3.6*10^3</f>
        <v>0</v>
      </c>
      <c r="G4431" s="50">
        <f>'貼り付けシート（日射量等）'!H4428/3.6*10^3</f>
        <v>161.11111111111109</v>
      </c>
      <c r="H4431" s="91">
        <f>RADIANS('貼り付けシート（日射量等）'!I4428)</f>
        <v>1.0925761117484503</v>
      </c>
      <c r="I4431" s="91">
        <f>IF('貼り付けシート（日射量等）'!J4428&lt;0,RADIANS(360+('貼り付けシート（日射量等）'!J4428)),RADIANS('貼り付けシート（日射量等）'!J4428))</f>
        <v>5.2604223655109088</v>
      </c>
    </row>
    <row r="4432" spans="1:9">
      <c r="A4432" s="20">
        <v>41824</v>
      </c>
      <c r="B4432" s="35" t="s">
        <v>370</v>
      </c>
      <c r="C4432" s="90">
        <f t="shared" si="207"/>
        <v>167.19829597582248</v>
      </c>
      <c r="D4432" s="90">
        <f t="shared" si="208"/>
        <v>10.945279301402122</v>
      </c>
      <c r="E4432" s="90">
        <f t="shared" si="209"/>
        <v>156.25301667442037</v>
      </c>
      <c r="F4432" s="50">
        <f>'貼り付けシート（日射量等）'!G4429/3.6*10^3</f>
        <v>11.111111111111111</v>
      </c>
      <c r="G4432" s="50">
        <f>'貼り付けシート（日射量等）'!H4429/3.6*10^3</f>
        <v>161.11111111111109</v>
      </c>
      <c r="H4432" s="91">
        <f>RADIANS('貼り付けシート（日射量等）'!I4429)</f>
        <v>1.233947781159991</v>
      </c>
      <c r="I4432" s="91">
        <f>IF('貼り付けシート（日射量等）'!J4429&lt;0,RADIANS(360+('貼り付けシート（日射量等）'!J4429)),RADIANS('貼り付けシート（日射量等）'!J4429))</f>
        <v>5.7648225193372706</v>
      </c>
    </row>
    <row r="4433" spans="1:9">
      <c r="A4433" s="20">
        <v>41824</v>
      </c>
      <c r="B4433" s="35" t="s">
        <v>371</v>
      </c>
      <c r="C4433" s="90">
        <f t="shared" si="207"/>
        <v>167.2456726973505</v>
      </c>
      <c r="D4433" s="90">
        <f t="shared" si="208"/>
        <v>8.2986384940607802</v>
      </c>
      <c r="E4433" s="90">
        <f t="shared" si="209"/>
        <v>158.94703420328972</v>
      </c>
      <c r="F4433" s="50">
        <f>'貼り付けシート（日射量等）'!G4430/3.6*10^3</f>
        <v>8.3333333333333339</v>
      </c>
      <c r="G4433" s="50">
        <f>'貼り付けシート（日射量等）'!H4430/3.6*10^3</f>
        <v>163.88888888888889</v>
      </c>
      <c r="H4433" s="91">
        <f>RADIANS('貼り付けシート（日射量等）'!I4430)</f>
        <v>1.2618730491919001</v>
      </c>
      <c r="I4433" s="91">
        <f>IF('貼り付けシート（日射量等）'!J4430&lt;0,RADIANS(360+('貼り付けシート（日射量等）'!J4430)),RADIANS('貼り付けシート（日射量等）'!J4430))</f>
        <v>0.25481807079117214</v>
      </c>
    </row>
    <row r="4434" spans="1:9">
      <c r="A4434" s="20">
        <v>41824</v>
      </c>
      <c r="B4434" s="35" t="s">
        <v>372</v>
      </c>
      <c r="C4434" s="90">
        <f t="shared" si="207"/>
        <v>198.93000868165393</v>
      </c>
      <c r="D4434" s="90">
        <f t="shared" si="208"/>
        <v>18.430834247409663</v>
      </c>
      <c r="E4434" s="90">
        <f t="shared" si="209"/>
        <v>180.49917443424425</v>
      </c>
      <c r="F4434" s="50">
        <f>'貼り付けシート（日射量等）'!G4431/3.6*10^3</f>
        <v>19.444444444444446</v>
      </c>
      <c r="G4434" s="50">
        <f>'貼り付けシート（日射量等）'!H4431/3.6*10^3</f>
        <v>186.11111111111111</v>
      </c>
      <c r="H4434" s="91">
        <f>RADIANS('貼り付けシート（日射量等）'!I4431)</f>
        <v>1.1519173063162575</v>
      </c>
      <c r="I4434" s="91">
        <f>IF('貼り付けシート（日射量等）'!J4431&lt;0,RADIANS(360+('貼り付けシート（日射量等）'!J4431)),RADIANS('貼り付けシート（日射量等）'!J4431))</f>
        <v>0.87266462599716477</v>
      </c>
    </row>
    <row r="4435" spans="1:9">
      <c r="A4435" s="20">
        <v>41824</v>
      </c>
      <c r="B4435" s="35" t="s">
        <v>373</v>
      </c>
      <c r="C4435" s="90">
        <f t="shared" si="207"/>
        <v>146.0758565950529</v>
      </c>
      <c r="D4435" s="90">
        <f t="shared" si="208"/>
        <v>14.068997680456352</v>
      </c>
      <c r="E4435" s="90">
        <f t="shared" si="209"/>
        <v>132.00685891459653</v>
      </c>
      <c r="F4435" s="50">
        <f>'貼り付けシート（日射量等）'!G4432/3.6*10^3</f>
        <v>16.666666666666668</v>
      </c>
      <c r="G4435" s="50">
        <f>'貼り付けシート（日射量等）'!H4432/3.6*10^3</f>
        <v>136.11111111111109</v>
      </c>
      <c r="H4435" s="91">
        <f>RADIANS('貼り付けシート（日射量等）'!I4432)</f>
        <v>0.97738438111682457</v>
      </c>
      <c r="I4435" s="91">
        <f>IF('貼り付けシート（日射量等）'!J4432&lt;0,RADIANS(360+('貼り付けシート（日射量等）'!J4432)),RADIANS('貼り付けシート（日射量等）'!J4432))</f>
        <v>1.2234758056480248</v>
      </c>
    </row>
    <row r="4436" spans="1:9">
      <c r="A4436" s="20">
        <v>41824</v>
      </c>
      <c r="B4436" s="35" t="s">
        <v>374</v>
      </c>
      <c r="C4436" s="90">
        <f t="shared" si="207"/>
        <v>122.3858110735754</v>
      </c>
      <c r="D4436" s="90">
        <f t="shared" si="208"/>
        <v>3.849039803325438</v>
      </c>
      <c r="E4436" s="90">
        <f t="shared" si="209"/>
        <v>118.53677127024996</v>
      </c>
      <c r="F4436" s="50">
        <f>'貼り付けシート（日射量等）'!G4433/3.6*10^3</f>
        <v>5.5555555555555554</v>
      </c>
      <c r="G4436" s="50">
        <f>'貼り付けシート（日射量等）'!H4433/3.6*10^3</f>
        <v>122.22222222222221</v>
      </c>
      <c r="H4436" s="91">
        <f>RADIANS('貼り付けシート（日射量等）'!I4433)</f>
        <v>0.78365283414545395</v>
      </c>
      <c r="I4436" s="91">
        <f>IF('貼り付けシート（日射量等）'!J4433&lt;0,RADIANS(360+('貼り付けシート（日射量等）'!J4433)),RADIANS('貼り付けシート（日射量等）'!J4433))</f>
        <v>1.4486232791552935</v>
      </c>
    </row>
    <row r="4437" spans="1:9">
      <c r="A4437" s="20">
        <v>41824</v>
      </c>
      <c r="B4437" s="35" t="s">
        <v>375</v>
      </c>
      <c r="C4437" s="90">
        <f t="shared" si="207"/>
        <v>97.172610504424441</v>
      </c>
      <c r="D4437" s="90">
        <f t="shared" si="208"/>
        <v>5.5760145228676459</v>
      </c>
      <c r="E4437" s="90">
        <f t="shared" si="209"/>
        <v>91.596595981556789</v>
      </c>
      <c r="F4437" s="50">
        <f>'貼り付けシート（日射量等）'!G4434/3.6*10^3</f>
        <v>11.111111111111111</v>
      </c>
      <c r="G4437" s="50">
        <f>'貼り付けシート（日射量等）'!H4434/3.6*10^3</f>
        <v>94.444444444444443</v>
      </c>
      <c r="H4437" s="91">
        <f>RADIANS('貼り付けシート（日射量等）'!I4434)</f>
        <v>0.58293997016610599</v>
      </c>
      <c r="I4437" s="91">
        <f>IF('貼り付けシート（日射量等）'!J4434&lt;0,RADIANS(360+('貼り付けシート（日射量等）'!J4434)),RADIANS('貼り付けシート（日射量等）'!J4434))</f>
        <v>1.6249015336067207</v>
      </c>
    </row>
    <row r="4438" spans="1:9">
      <c r="A4438" s="20">
        <v>41824</v>
      </c>
      <c r="B4438" s="35" t="s">
        <v>376</v>
      </c>
      <c r="C4438" s="90">
        <f t="shared" si="207"/>
        <v>65.957538241656877</v>
      </c>
      <c r="D4438" s="90">
        <f t="shared" si="208"/>
        <v>3.9951350776625794</v>
      </c>
      <c r="E4438" s="90">
        <f t="shared" si="209"/>
        <v>61.962403163994296</v>
      </c>
      <c r="F4438" s="50">
        <f>'貼り付けシート（日射量等）'!G4435/3.6*10^3</f>
        <v>13.888888888888889</v>
      </c>
      <c r="G4438" s="50">
        <f>'貼り付けシート（日射量等）'!H4435/3.6*10^3</f>
        <v>63.888888888888886</v>
      </c>
      <c r="H4438" s="91">
        <f>RADIANS('貼り付けシート（日射量等）'!I4435)</f>
        <v>0.38571776469074687</v>
      </c>
      <c r="I4438" s="91">
        <f>IF('貼り付けシート（日射量等）'!J4435&lt;0,RADIANS(360+('貼り付けシート（日射量等）'!J4435)),RADIANS('貼り付けシート（日射量等）'!J4435))</f>
        <v>1.7802358370342162</v>
      </c>
    </row>
    <row r="4439" spans="1:9">
      <c r="A4439" s="20">
        <v>41824</v>
      </c>
      <c r="B4439" s="35" t="s">
        <v>377</v>
      </c>
      <c r="C4439" s="90">
        <f t="shared" si="207"/>
        <v>33.193176840952816</v>
      </c>
      <c r="D4439" s="90">
        <f t="shared" si="208"/>
        <v>0.86496649452100571</v>
      </c>
      <c r="E4439" s="90">
        <f t="shared" si="209"/>
        <v>32.32821034643181</v>
      </c>
      <c r="F4439" s="50">
        <f>'貼り付けシート（日射量等）'!G4436/3.6*10^3</f>
        <v>13.888888888888889</v>
      </c>
      <c r="G4439" s="50">
        <f>'貼り付けシート（日射量等）'!H4436/3.6*10^3</f>
        <v>33.333333333333336</v>
      </c>
      <c r="H4439" s="91">
        <f>RADIANS('貼り付けシート（日射量等）'!I4436)</f>
        <v>0.19373154697137057</v>
      </c>
      <c r="I4439" s="91">
        <f>IF('貼り付けシート（日射量等）'!J4436&lt;0,RADIANS(360+('貼り付けシート（日射量等）'!J4436)),RADIANS('貼り付けシート（日射量等）'!J4436))</f>
        <v>1.9320794819577229</v>
      </c>
    </row>
    <row r="4440" spans="1:9">
      <c r="A4440" s="20">
        <v>41824</v>
      </c>
      <c r="B4440" s="35" t="s">
        <v>378</v>
      </c>
      <c r="C4440" s="90">
        <f t="shared" si="207"/>
        <v>5.3880350577386347</v>
      </c>
      <c r="D4440" s="90">
        <f t="shared" si="208"/>
        <v>-0.8833327706918066</v>
      </c>
      <c r="E4440" s="90">
        <f t="shared" si="209"/>
        <v>5.3880350577386347</v>
      </c>
      <c r="F4440" s="50">
        <f>'貼り付けシート（日射量等）'!G4437/3.6*10^3</f>
        <v>5.5555555555555554</v>
      </c>
      <c r="G4440" s="50">
        <f>'貼り付けシート（日射量等）'!H4437/3.6*10^3</f>
        <v>5.5555555555555554</v>
      </c>
      <c r="H4440" s="91">
        <f>RADIANS('貼り付けシート（日射量等）'!I4437)</f>
        <v>1.2217304763960306E-2</v>
      </c>
      <c r="I4440" s="91">
        <f>IF('貼り付けシート（日射量等）'!J4437&lt;0,RADIANS(360+('貼り付けシート（日射量等）'!J4437)),RADIANS('貼り付けシート（日射量等）'!J4437))</f>
        <v>2.092649773141201</v>
      </c>
    </row>
    <row r="4441" spans="1:9">
      <c r="A4441" s="20">
        <v>41824</v>
      </c>
      <c r="B4441" s="35" t="s">
        <v>379</v>
      </c>
      <c r="C4441" s="90">
        <f t="shared" si="207"/>
        <v>0</v>
      </c>
      <c r="D4441" s="90">
        <f t="shared" si="208"/>
        <v>0</v>
      </c>
      <c r="E4441" s="90">
        <f t="shared" si="209"/>
        <v>0</v>
      </c>
      <c r="F4441" s="50">
        <f>'貼り付けシート（日射量等）'!G4438/3.6*10^3</f>
        <v>0</v>
      </c>
      <c r="G4441" s="50">
        <f>'貼り付けシート（日射量等）'!H4438/3.6*10^3</f>
        <v>0</v>
      </c>
      <c r="H4441" s="91">
        <f>RADIANS('貼り付けシート（日射量等）'!I4438)</f>
        <v>0</v>
      </c>
      <c r="I4441" s="91">
        <f>IF('貼り付けシート（日射量等）'!J4438&lt;0,RADIANS(360+('貼り付けシート（日射量等）'!J4438)),RADIANS('貼り付けシート（日射量等）'!J4438))</f>
        <v>0</v>
      </c>
    </row>
    <row r="4442" spans="1:9">
      <c r="A4442" s="20">
        <v>41824</v>
      </c>
      <c r="B4442" s="35" t="s">
        <v>380</v>
      </c>
      <c r="C4442" s="90">
        <f t="shared" si="207"/>
        <v>0</v>
      </c>
      <c r="D4442" s="90">
        <f t="shared" si="208"/>
        <v>0</v>
      </c>
      <c r="E4442" s="90">
        <f t="shared" si="209"/>
        <v>0</v>
      </c>
      <c r="F4442" s="50">
        <f>'貼り付けシート（日射量等）'!G4439/3.6*10^3</f>
        <v>0</v>
      </c>
      <c r="G4442" s="50">
        <f>'貼り付けシート（日射量等）'!H4439/3.6*10^3</f>
        <v>0</v>
      </c>
      <c r="H4442" s="91">
        <f>RADIANS('貼り付けシート（日射量等）'!I4439)</f>
        <v>0</v>
      </c>
      <c r="I4442" s="91">
        <f>IF('貼り付けシート（日射量等）'!J4439&lt;0,RADIANS(360+('貼り付けシート（日射量等）'!J4439)),RADIANS('貼り付けシート（日射量等）'!J4439))</f>
        <v>0</v>
      </c>
    </row>
    <row r="4443" spans="1:9">
      <c r="A4443" s="20">
        <v>41824</v>
      </c>
      <c r="B4443" s="35" t="s">
        <v>381</v>
      </c>
      <c r="C4443" s="90">
        <f t="shared" si="207"/>
        <v>0</v>
      </c>
      <c r="D4443" s="90">
        <f t="shared" si="208"/>
        <v>0</v>
      </c>
      <c r="E4443" s="90">
        <f t="shared" si="209"/>
        <v>0</v>
      </c>
      <c r="F4443" s="50">
        <f>'貼り付けシート（日射量等）'!G4440/3.6*10^3</f>
        <v>0</v>
      </c>
      <c r="G4443" s="50">
        <f>'貼り付けシート（日射量等）'!H4440/3.6*10^3</f>
        <v>0</v>
      </c>
      <c r="H4443" s="91">
        <f>RADIANS('貼り付けシート（日射量等）'!I4440)</f>
        <v>0</v>
      </c>
      <c r="I4443" s="91">
        <f>IF('貼り付けシート（日射量等）'!J4440&lt;0,RADIANS(360+('貼り付けシート（日射量等）'!J4440)),RADIANS('貼り付けシート（日射量等）'!J4440))</f>
        <v>0</v>
      </c>
    </row>
    <row r="4444" spans="1:9">
      <c r="A4444" s="20">
        <v>41824</v>
      </c>
      <c r="B4444" s="35" t="s">
        <v>382</v>
      </c>
      <c r="C4444" s="90">
        <f t="shared" si="207"/>
        <v>0</v>
      </c>
      <c r="D4444" s="90">
        <f t="shared" si="208"/>
        <v>0</v>
      </c>
      <c r="E4444" s="90">
        <f t="shared" si="209"/>
        <v>0</v>
      </c>
      <c r="F4444" s="50">
        <f>'貼り付けシート（日射量等）'!G4441/3.6*10^3</f>
        <v>0</v>
      </c>
      <c r="G4444" s="50">
        <f>'貼り付けシート（日射量等）'!H4441/3.6*10^3</f>
        <v>0</v>
      </c>
      <c r="H4444" s="91">
        <f>RADIANS('貼り付けシート（日射量等）'!I4441)</f>
        <v>0</v>
      </c>
      <c r="I4444" s="91">
        <f>IF('貼り付けシート（日射量等）'!J4441&lt;0,RADIANS(360+('貼り付けシート（日射量等）'!J4441)),RADIANS('貼り付けシート（日射量等）'!J4441))</f>
        <v>0</v>
      </c>
    </row>
    <row r="4445" spans="1:9">
      <c r="A4445" s="20">
        <v>41824</v>
      </c>
      <c r="B4445" s="35" t="s">
        <v>383</v>
      </c>
      <c r="C4445" s="90">
        <f t="shared" si="207"/>
        <v>0</v>
      </c>
      <c r="D4445" s="90">
        <f t="shared" si="208"/>
        <v>0</v>
      </c>
      <c r="E4445" s="90">
        <f t="shared" si="209"/>
        <v>0</v>
      </c>
      <c r="F4445" s="50">
        <f>'貼り付けシート（日射量等）'!G4442/3.6*10^3</f>
        <v>0</v>
      </c>
      <c r="G4445" s="50">
        <f>'貼り付けシート（日射量等）'!H4442/3.6*10^3</f>
        <v>0</v>
      </c>
      <c r="H4445" s="91">
        <f>RADIANS('貼り付けシート（日射量等）'!I4442)</f>
        <v>0</v>
      </c>
      <c r="I4445" s="91">
        <f>IF('貼り付けシート（日射量等）'!J4442&lt;0,RADIANS(360+('貼り付けシート（日射量等）'!J4442)),RADIANS('貼り付けシート（日射量等）'!J4442))</f>
        <v>0</v>
      </c>
    </row>
    <row r="4446" spans="1:9">
      <c r="A4446" s="20">
        <v>41825</v>
      </c>
      <c r="B4446" s="35" t="s">
        <v>360</v>
      </c>
      <c r="C4446" s="90">
        <f t="shared" si="207"/>
        <v>0</v>
      </c>
      <c r="D4446" s="90">
        <f t="shared" si="208"/>
        <v>0</v>
      </c>
      <c r="E4446" s="90">
        <f t="shared" si="209"/>
        <v>0</v>
      </c>
      <c r="F4446" s="50">
        <f>'貼り付けシート（日射量等）'!G4443/3.6*10^3</f>
        <v>0</v>
      </c>
      <c r="G4446" s="50">
        <f>'貼り付けシート（日射量等）'!H4443/3.6*10^3</f>
        <v>0</v>
      </c>
      <c r="H4446" s="91">
        <f>RADIANS('貼り付けシート（日射量等）'!I4443)</f>
        <v>0</v>
      </c>
      <c r="I4446" s="91">
        <f>IF('貼り付けシート（日射量等）'!J4443&lt;0,RADIANS(360+('貼り付けシート（日射量等）'!J4443)),RADIANS('貼り付けシート（日射量等）'!J4443))</f>
        <v>0</v>
      </c>
    </row>
    <row r="4447" spans="1:9">
      <c r="A4447" s="20">
        <v>41825</v>
      </c>
      <c r="B4447" s="35" t="s">
        <v>361</v>
      </c>
      <c r="C4447" s="90">
        <f t="shared" si="207"/>
        <v>0</v>
      </c>
      <c r="D4447" s="90">
        <f t="shared" si="208"/>
        <v>0</v>
      </c>
      <c r="E4447" s="90">
        <f t="shared" si="209"/>
        <v>0</v>
      </c>
      <c r="F4447" s="50">
        <f>'貼り付けシート（日射量等）'!G4444/3.6*10^3</f>
        <v>0</v>
      </c>
      <c r="G4447" s="50">
        <f>'貼り付けシート（日射量等）'!H4444/3.6*10^3</f>
        <v>0</v>
      </c>
      <c r="H4447" s="91">
        <f>RADIANS('貼り付けシート（日射量等）'!I4444)</f>
        <v>0</v>
      </c>
      <c r="I4447" s="91">
        <f>IF('貼り付けシート（日射量等）'!J4444&lt;0,RADIANS(360+('貼り付けシート（日射量等）'!J4444)),RADIANS('貼り付けシート（日射量等）'!J4444))</f>
        <v>0</v>
      </c>
    </row>
    <row r="4448" spans="1:9">
      <c r="A4448" s="20">
        <v>41825</v>
      </c>
      <c r="B4448" s="35" t="s">
        <v>362</v>
      </c>
      <c r="C4448" s="90">
        <f t="shared" si="207"/>
        <v>0</v>
      </c>
      <c r="D4448" s="90">
        <f t="shared" si="208"/>
        <v>0</v>
      </c>
      <c r="E4448" s="90">
        <f t="shared" si="209"/>
        <v>0</v>
      </c>
      <c r="F4448" s="50">
        <f>'貼り付けシート（日射量等）'!G4445/3.6*10^3</f>
        <v>0</v>
      </c>
      <c r="G4448" s="50">
        <f>'貼り付けシート（日射量等）'!H4445/3.6*10^3</f>
        <v>0</v>
      </c>
      <c r="H4448" s="91">
        <f>RADIANS('貼り付けシート（日射量等）'!I4445)</f>
        <v>0</v>
      </c>
      <c r="I4448" s="91">
        <f>IF('貼り付けシート（日射量等）'!J4445&lt;0,RADIANS(360+('貼り付けシート（日射量等）'!J4445)),RADIANS('貼り付けシート（日射量等）'!J4445))</f>
        <v>0</v>
      </c>
    </row>
    <row r="4449" spans="1:9">
      <c r="A4449" s="20">
        <v>41825</v>
      </c>
      <c r="B4449" s="35" t="s">
        <v>363</v>
      </c>
      <c r="C4449" s="90">
        <f t="shared" si="207"/>
        <v>0</v>
      </c>
      <c r="D4449" s="90">
        <f t="shared" si="208"/>
        <v>0</v>
      </c>
      <c r="E4449" s="90">
        <f t="shared" si="209"/>
        <v>0</v>
      </c>
      <c r="F4449" s="50">
        <f>'貼り付けシート（日射量等）'!G4446/3.6*10^3</f>
        <v>0</v>
      </c>
      <c r="G4449" s="50">
        <f>'貼り付けシート（日射量等）'!H4446/3.6*10^3</f>
        <v>0</v>
      </c>
      <c r="H4449" s="91">
        <f>RADIANS('貼り付けシート（日射量等）'!I4446)</f>
        <v>0</v>
      </c>
      <c r="I4449" s="91">
        <f>IF('貼り付けシート（日射量等）'!J4446&lt;0,RADIANS(360+('貼り付けシート（日射量等）'!J4446)),RADIANS('貼り付けシート（日射量等）'!J4446))</f>
        <v>0</v>
      </c>
    </row>
    <row r="4450" spans="1:9">
      <c r="A4450" s="20">
        <v>41825</v>
      </c>
      <c r="B4450" s="35" t="s">
        <v>364</v>
      </c>
      <c r="C4450" s="90">
        <f t="shared" si="207"/>
        <v>29.634192817562489</v>
      </c>
      <c r="D4450" s="90">
        <f t="shared" si="208"/>
        <v>-1.1271565698145598</v>
      </c>
      <c r="E4450" s="90">
        <f t="shared" si="209"/>
        <v>29.634192817562489</v>
      </c>
      <c r="F4450" s="50">
        <f>'貼り付けシート（日射量等）'!G4447/3.6*10^3</f>
        <v>52.777777777777779</v>
      </c>
      <c r="G4450" s="50">
        <f>'貼り付けシート（日射量等）'!H4447/3.6*10^3</f>
        <v>30.555555555555554</v>
      </c>
      <c r="H4450" s="91">
        <f>RADIANS('貼り付けシート（日射量等）'!I4447)</f>
        <v>0.12391837689159739</v>
      </c>
      <c r="I4450" s="91">
        <f>IF('貼り付けシート（日射量等）'!J4447&lt;0,RADIANS(360+('貼り付けシート（日射量等）'!J4447)),RADIANS('貼り付けシート（日射量等）'!J4447))</f>
        <v>4.2952552891580451</v>
      </c>
    </row>
    <row r="4451" spans="1:9">
      <c r="A4451" s="20">
        <v>41825</v>
      </c>
      <c r="B4451" s="35" t="s">
        <v>365</v>
      </c>
      <c r="C4451" s="90">
        <f t="shared" si="207"/>
        <v>143.31963654023289</v>
      </c>
      <c r="D4451" s="90">
        <f t="shared" si="208"/>
        <v>43.64098797206816</v>
      </c>
      <c r="E4451" s="90">
        <f t="shared" si="209"/>
        <v>99.678648568164732</v>
      </c>
      <c r="F4451" s="50">
        <f>'貼り付けシート（日射量等）'!G4448/3.6*10^3</f>
        <v>213.88888888888889</v>
      </c>
      <c r="G4451" s="50">
        <f>'貼り付けシート（日射量等）'!H4448/3.6*10^3</f>
        <v>102.77777777777777</v>
      </c>
      <c r="H4451" s="91">
        <f>RADIANS('貼り付けシート（日射量等）'!I4448)</f>
        <v>0.31241393610698498</v>
      </c>
      <c r="I4451" s="91">
        <f>IF('貼り付けシート（日射量等）'!J4448&lt;0,RADIANS(360+('貼り付けシート（日射量等）'!J4448)),RADIANS('貼り付けシート（日射量等）'!J4448))</f>
        <v>4.4488442633335463</v>
      </c>
    </row>
    <row r="4452" spans="1:9">
      <c r="A4452" s="20">
        <v>41825</v>
      </c>
      <c r="B4452" s="35" t="s">
        <v>366</v>
      </c>
      <c r="C4452" s="90">
        <f t="shared" si="207"/>
        <v>297.09680912880185</v>
      </c>
      <c r="D4452" s="90">
        <f t="shared" si="208"/>
        <v>130.06772233890416</v>
      </c>
      <c r="E4452" s="90">
        <f t="shared" si="209"/>
        <v>167.02908678989769</v>
      </c>
      <c r="F4452" s="50">
        <f>'貼り付けシート（日射量等）'!G4449/3.6*10^3</f>
        <v>305.5555555555556</v>
      </c>
      <c r="G4452" s="50">
        <f>'貼り付けシート（日射量等）'!H4449/3.6*10^3</f>
        <v>172.22222222222223</v>
      </c>
      <c r="H4452" s="91">
        <f>RADIANS('貼り付けシート（日射量等）'!I4449)</f>
        <v>0.50963614158234427</v>
      </c>
      <c r="I4452" s="91">
        <f>IF('貼り付けシート（日射量等）'!J4449&lt;0,RADIANS(360+('貼り付けシート（日射量等）'!J4449)),RADIANS('貼り付けシート（日射量等）'!J4449))</f>
        <v>4.6024332375090466</v>
      </c>
    </row>
    <row r="4453" spans="1:9">
      <c r="A4453" s="20">
        <v>41825</v>
      </c>
      <c r="B4453" s="35" t="s">
        <v>367</v>
      </c>
      <c r="C4453" s="90">
        <f t="shared" si="207"/>
        <v>464.53430653056944</v>
      </c>
      <c r="D4453" s="90">
        <f t="shared" si="208"/>
        <v>238.23683410554682</v>
      </c>
      <c r="E4453" s="90">
        <f t="shared" si="209"/>
        <v>226.29747242502262</v>
      </c>
      <c r="F4453" s="50">
        <f>'貼り付けシート（日射量等）'!G4450/3.6*10^3</f>
        <v>380.5555555555556</v>
      </c>
      <c r="G4453" s="50">
        <f>'貼り付けシート（日射量等）'!H4450/3.6*10^3</f>
        <v>233.33333333333331</v>
      </c>
      <c r="H4453" s="91">
        <f>RADIANS('貼り付けシート（日射量等）'!I4450)</f>
        <v>0.70860367630969778</v>
      </c>
      <c r="I4453" s="91">
        <f>IF('貼り付けシート（日射量等）'!J4450&lt;0,RADIANS(360+('貼り付けシート（日射量等）'!J4450)),RADIANS('貼り付けシート（日射量等）'!J4450))</f>
        <v>4.7682395164485083</v>
      </c>
    </row>
    <row r="4454" spans="1:9">
      <c r="A4454" s="20">
        <v>41825</v>
      </c>
      <c r="B4454" s="35" t="s">
        <v>368</v>
      </c>
      <c r="C4454" s="90">
        <f t="shared" si="207"/>
        <v>547.01106053996352</v>
      </c>
      <c r="D4454" s="90">
        <f t="shared" si="208"/>
        <v>242.58707977773076</v>
      </c>
      <c r="E4454" s="90">
        <f t="shared" si="209"/>
        <v>304.42398076223276</v>
      </c>
      <c r="F4454" s="50">
        <f>'貼り付けシート（日射量等）'!G4451/3.6*10^3</f>
        <v>305.5555555555556</v>
      </c>
      <c r="G4454" s="50">
        <f>'貼り付けシート（日射量等）'!H4451/3.6*10^3</f>
        <v>313.8888888888888</v>
      </c>
      <c r="H4454" s="91">
        <f>RADIANS('貼り付けシート（日射量等）'!I4451)</f>
        <v>0.90757121103705141</v>
      </c>
      <c r="I4454" s="91">
        <f>IF('貼り付けシート（日射量等）'!J4451&lt;0,RADIANS(360+('貼り付けシート（日射量等）'!J4451)),RADIANS('貼り付けシート（日射量等）'!J4451))</f>
        <v>4.9689523804278561</v>
      </c>
    </row>
    <row r="4455" spans="1:9">
      <c r="A4455" s="20">
        <v>41825</v>
      </c>
      <c r="B4455" s="35" t="s">
        <v>369</v>
      </c>
      <c r="C4455" s="90">
        <f t="shared" si="207"/>
        <v>357.8593170358107</v>
      </c>
      <c r="D4455" s="90">
        <f t="shared" si="208"/>
        <v>53.435336273577917</v>
      </c>
      <c r="E4455" s="90">
        <f t="shared" si="209"/>
        <v>304.42398076223276</v>
      </c>
      <c r="F4455" s="50">
        <f>'貼り付けシート（日射量等）'!G4452/3.6*10^3</f>
        <v>58.333333333333329</v>
      </c>
      <c r="G4455" s="50">
        <f>'貼り付けシート（日射量等）'!H4452/3.6*10^3</f>
        <v>313.8888888888888</v>
      </c>
      <c r="H4455" s="91">
        <f>RADIANS('貼り付けシート（日射量等）'!I4452)</f>
        <v>1.090830782496456</v>
      </c>
      <c r="I4455" s="91">
        <f>IF('貼り付けシート（日射量等）'!J4452&lt;0,RADIANS(360+('貼り付けシート（日射量等）'!J4452)),RADIANS('貼り付けシート（日射量等）'!J4452))</f>
        <v>5.2621676947629039</v>
      </c>
    </row>
    <row r="4456" spans="1:9">
      <c r="A4456" s="20">
        <v>41825</v>
      </c>
      <c r="B4456" s="35" t="s">
        <v>370</v>
      </c>
      <c r="C4456" s="90">
        <f t="shared" si="207"/>
        <v>683.4869602495512</v>
      </c>
      <c r="D4456" s="90">
        <f t="shared" si="208"/>
        <v>298.24245362123884</v>
      </c>
      <c r="E4456" s="90">
        <f t="shared" si="209"/>
        <v>385.24450662831231</v>
      </c>
      <c r="F4456" s="50">
        <f>'貼り付けシート（日射量等）'!G4453/3.6*10^3</f>
        <v>302.77777777777783</v>
      </c>
      <c r="G4456" s="50">
        <f>'貼り付けシート（日射量等）'!H4453/3.6*10^3</f>
        <v>397.22222222222217</v>
      </c>
      <c r="H4456" s="91">
        <f>RADIANS('貼り付けシート（日射量等）'!I4453)</f>
        <v>1.2322024519079966</v>
      </c>
      <c r="I4456" s="91">
        <f>IF('貼り付けシート（日射量等）'!J4453&lt;0,RADIANS(360+('貼り付けシート（日射量等）'!J4453)),RADIANS('貼り付けシート（日射量等）'!J4453))</f>
        <v>5.7648225193372706</v>
      </c>
    </row>
    <row r="4457" spans="1:9">
      <c r="A4457" s="20">
        <v>41825</v>
      </c>
      <c r="B4457" s="35" t="s">
        <v>371</v>
      </c>
      <c r="C4457" s="90">
        <f t="shared" si="207"/>
        <v>745.26622963898717</v>
      </c>
      <c r="D4457" s="90">
        <f t="shared" si="208"/>
        <v>373.49181065502137</v>
      </c>
      <c r="E4457" s="90">
        <f t="shared" si="209"/>
        <v>371.77441898396575</v>
      </c>
      <c r="F4457" s="50">
        <f>'貼り付けシート（日射量等）'!G4454/3.6*10^3</f>
        <v>375</v>
      </c>
      <c r="G4457" s="50">
        <f>'貼り付けシート（日射量等）'!H4454/3.6*10^3</f>
        <v>383.33333333333331</v>
      </c>
      <c r="H4457" s="91">
        <f>RADIANS('貼り付けシート（日射量等）'!I4454)</f>
        <v>1.2601277199399059</v>
      </c>
      <c r="I4457" s="91">
        <f>IF('貼り付けシート（日射量等）'!J4454&lt;0,RADIANS(360+('貼り付けシート（日射量等）'!J4454)),RADIANS('貼り付けシート（日射量等）'!J4454))</f>
        <v>0.25132741228718347</v>
      </c>
    </row>
    <row r="4458" spans="1:9">
      <c r="A4458" s="20">
        <v>41825</v>
      </c>
      <c r="B4458" s="35" t="s">
        <v>372</v>
      </c>
      <c r="C4458" s="90">
        <f t="shared" si="207"/>
        <v>466.35867284745109</v>
      </c>
      <c r="D4458" s="90">
        <f t="shared" si="208"/>
        <v>105.36032397896258</v>
      </c>
      <c r="E4458" s="90">
        <f t="shared" si="209"/>
        <v>360.99834886848851</v>
      </c>
      <c r="F4458" s="50">
        <f>'貼り付けシート（日射量等）'!G4455/3.6*10^3</f>
        <v>111.11111111111111</v>
      </c>
      <c r="G4458" s="50">
        <f>'貼り付けシート（日射量等）'!H4455/3.6*10^3</f>
        <v>372.22222222222223</v>
      </c>
      <c r="H4458" s="91">
        <f>RADIANS('貼り付けシート（日射量等）'!I4455)</f>
        <v>1.1519173063162575</v>
      </c>
      <c r="I4458" s="91">
        <f>IF('貼り付けシート（日射量等）'!J4455&lt;0,RADIANS(360+('貼り付けシート（日射量等）'!J4455)),RADIANS('貼り付けシート（日射量等）'!J4455))</f>
        <v>0.8691739674931761</v>
      </c>
    </row>
    <row r="4459" spans="1:9">
      <c r="A4459" s="20">
        <v>41825</v>
      </c>
      <c r="B4459" s="35" t="s">
        <v>373</v>
      </c>
      <c r="C4459" s="90">
        <f t="shared" si="207"/>
        <v>372.47467232580209</v>
      </c>
      <c r="D4459" s="90">
        <f t="shared" si="208"/>
        <v>68.050691563569359</v>
      </c>
      <c r="E4459" s="90">
        <f t="shared" si="209"/>
        <v>304.42398076223276</v>
      </c>
      <c r="F4459" s="50">
        <f>'貼り付けシート（日射量等）'!G4456/3.6*10^3</f>
        <v>80.555555555555543</v>
      </c>
      <c r="G4459" s="50">
        <f>'貼り付けシート（日射量等）'!H4456/3.6*10^3</f>
        <v>313.8888888888888</v>
      </c>
      <c r="H4459" s="91">
        <f>RADIANS('貼り付けシート（日射量等）'!I4456)</f>
        <v>0.97738438111682457</v>
      </c>
      <c r="I4459" s="91">
        <f>IF('貼り付けシート（日射量等）'!J4456&lt;0,RADIANS(360+('貼り付けシート（日射量等）'!J4456)),RADIANS('貼り付けシート（日射量等）'!J4456))</f>
        <v>1.2199851471440364</v>
      </c>
    </row>
    <row r="4460" spans="1:9">
      <c r="A4460" s="20">
        <v>41825</v>
      </c>
      <c r="B4460" s="35" t="s">
        <v>374</v>
      </c>
      <c r="C4460" s="90">
        <f t="shared" si="207"/>
        <v>249.02638883694061</v>
      </c>
      <c r="D4460" s="90">
        <f t="shared" si="208"/>
        <v>30.810968998525897</v>
      </c>
      <c r="E4460" s="90">
        <f t="shared" si="209"/>
        <v>218.2154198384147</v>
      </c>
      <c r="F4460" s="50">
        <f>'貼り付けシート（日射量等）'!G4457/3.6*10^3</f>
        <v>44.444444444444443</v>
      </c>
      <c r="G4460" s="50">
        <f>'貼り付けシート（日射量等）'!H4457/3.6*10^3</f>
        <v>225</v>
      </c>
      <c r="H4460" s="91">
        <f>RADIANS('貼り付けシート（日射量等）'!I4457)</f>
        <v>0.78365283414545395</v>
      </c>
      <c r="I4460" s="91">
        <f>IF('貼り付けシート（日射量等）'!J4457&lt;0,RADIANS(360+('貼り付けシート（日射量等）'!J4457)),RADIANS('貼り付けシート（日射量等）'!J4457))</f>
        <v>1.4468779499032993</v>
      </c>
    </row>
    <row r="4461" spans="1:9">
      <c r="A4461" s="20">
        <v>41825</v>
      </c>
      <c r="B4461" s="35" t="s">
        <v>375</v>
      </c>
      <c r="C4461" s="90">
        <f t="shared" si="207"/>
        <v>136.39620306582097</v>
      </c>
      <c r="D4461" s="90">
        <f t="shared" si="208"/>
        <v>9.7773792089630724</v>
      </c>
      <c r="E4461" s="90">
        <f t="shared" si="209"/>
        <v>126.6188238568579</v>
      </c>
      <c r="F4461" s="50">
        <f>'貼り付けシート（日射量等）'!G4458/3.6*10^3</f>
        <v>19.444444444444446</v>
      </c>
      <c r="G4461" s="50">
        <f>'貼り付けシート（日射量等）'!H4458/3.6*10^3</f>
        <v>130.55555555555554</v>
      </c>
      <c r="H4461" s="91">
        <f>RADIANS('貼り付けシート（日射量等）'!I4458)</f>
        <v>0.58293997016610599</v>
      </c>
      <c r="I4461" s="91">
        <f>IF('貼り付けシート（日射量等）'!J4458&lt;0,RADIANS(360+('貼り付けシート（日射量等）'!J4458)),RADIANS('貼り付けシート（日射量等）'!J4458))</f>
        <v>1.6214108751027323</v>
      </c>
    </row>
    <row r="4462" spans="1:9">
      <c r="A4462" s="20">
        <v>41825</v>
      </c>
      <c r="B4462" s="35" t="s">
        <v>376</v>
      </c>
      <c r="C4462" s="90">
        <f t="shared" si="207"/>
        <v>91.519843935761159</v>
      </c>
      <c r="D4462" s="90">
        <f t="shared" si="208"/>
        <v>8.0053005408123123</v>
      </c>
      <c r="E4462" s="90">
        <f t="shared" si="209"/>
        <v>83.514543394948845</v>
      </c>
      <c r="F4462" s="50">
        <f>'貼り付けシート（日射量等）'!G4459/3.6*10^3</f>
        <v>27.777777777777779</v>
      </c>
      <c r="G4462" s="50">
        <f>'貼り付けシート（日射量等）'!H4459/3.6*10^3</f>
        <v>86.111111111111114</v>
      </c>
      <c r="H4462" s="91">
        <f>RADIANS('貼り付けシート（日射量等）'!I4459)</f>
        <v>0.38571776469074687</v>
      </c>
      <c r="I4462" s="91">
        <f>IF('貼り付けシート（日射量等）'!J4459&lt;0,RADIANS(360+('貼り付けシート（日射量等）'!J4459)),RADIANS('貼り付けシート（日射量等）'!J4459))</f>
        <v>1.778490507782222</v>
      </c>
    </row>
    <row r="4463" spans="1:9">
      <c r="A4463" s="20">
        <v>41825</v>
      </c>
      <c r="B4463" s="35" t="s">
        <v>377</v>
      </c>
      <c r="C4463" s="90">
        <f t="shared" si="207"/>
        <v>45.143473871162797</v>
      </c>
      <c r="D4463" s="90">
        <f t="shared" si="208"/>
        <v>2.0391934092537203</v>
      </c>
      <c r="E4463" s="90">
        <f t="shared" si="209"/>
        <v>43.104280461909077</v>
      </c>
      <c r="F4463" s="50">
        <f>'貼り付けシート（日射量等）'!G4460/3.6*10^3</f>
        <v>33.333333333333336</v>
      </c>
      <c r="G4463" s="50">
        <f>'貼り付けシート（日射量等）'!H4460/3.6*10^3</f>
        <v>44.444444444444443</v>
      </c>
      <c r="H4463" s="91">
        <f>RADIANS('貼り付けシート（日射量等）'!I4460)</f>
        <v>0.19198621771937624</v>
      </c>
      <c r="I4463" s="91">
        <f>IF('貼り付けシート（日射量等）'!J4460&lt;0,RADIANS(360+('貼り付けシート（日射量等）'!J4460)),RADIANS('貼り付けシート（日射量等）'!J4460))</f>
        <v>1.9303341527057283</v>
      </c>
    </row>
    <row r="4464" spans="1:9">
      <c r="A4464" s="20">
        <v>41825</v>
      </c>
      <c r="B4464" s="35" t="s">
        <v>378</v>
      </c>
      <c r="C4464" s="90">
        <f t="shared" si="207"/>
        <v>8.0820525866079524</v>
      </c>
      <c r="D4464" s="90">
        <f t="shared" si="208"/>
        <v>-2.2011415909294936</v>
      </c>
      <c r="E4464" s="90">
        <f t="shared" si="209"/>
        <v>8.0820525866079524</v>
      </c>
      <c r="F4464" s="50">
        <f>'貼り付けシート（日射量等）'!G4461/3.6*10^3</f>
        <v>13.888888888888889</v>
      </c>
      <c r="G4464" s="50">
        <f>'貼り付けシート（日射量等）'!H4461/3.6*10^3</f>
        <v>8.3333333333333339</v>
      </c>
      <c r="H4464" s="91">
        <f>RADIANS('貼り付けシート（日射量等）'!I4461)</f>
        <v>1.2217304763960306E-2</v>
      </c>
      <c r="I4464" s="91">
        <f>IF('貼り付けシート（日射量等）'!J4461&lt;0,RADIANS(360+('貼り付けシート（日射量等）'!J4461)),RADIANS('貼り付けシート（日射量等）'!J4461))</f>
        <v>2.0909044438892068</v>
      </c>
    </row>
    <row r="4465" spans="1:9">
      <c r="A4465" s="20">
        <v>41825</v>
      </c>
      <c r="B4465" s="35" t="s">
        <v>379</v>
      </c>
      <c r="C4465" s="90">
        <f t="shared" si="207"/>
        <v>0</v>
      </c>
      <c r="D4465" s="90">
        <f t="shared" si="208"/>
        <v>0</v>
      </c>
      <c r="E4465" s="90">
        <f t="shared" si="209"/>
        <v>0</v>
      </c>
      <c r="F4465" s="50">
        <f>'貼り付けシート（日射量等）'!G4462/3.6*10^3</f>
        <v>0</v>
      </c>
      <c r="G4465" s="50">
        <f>'貼り付けシート（日射量等）'!H4462/3.6*10^3</f>
        <v>0</v>
      </c>
      <c r="H4465" s="91">
        <f>RADIANS('貼り付けシート（日射量等）'!I4462)</f>
        <v>0</v>
      </c>
      <c r="I4465" s="91">
        <f>IF('貼り付けシート（日射量等）'!J4462&lt;0,RADIANS(360+('貼り付けシート（日射量等）'!J4462)),RADIANS('貼り付けシート（日射量等）'!J4462))</f>
        <v>0</v>
      </c>
    </row>
    <row r="4466" spans="1:9">
      <c r="A4466" s="20">
        <v>41825</v>
      </c>
      <c r="B4466" s="35" t="s">
        <v>380</v>
      </c>
      <c r="C4466" s="90">
        <f t="shared" si="207"/>
        <v>0</v>
      </c>
      <c r="D4466" s="90">
        <f t="shared" si="208"/>
        <v>0</v>
      </c>
      <c r="E4466" s="90">
        <f t="shared" si="209"/>
        <v>0</v>
      </c>
      <c r="F4466" s="50">
        <f>'貼り付けシート（日射量等）'!G4463/3.6*10^3</f>
        <v>0</v>
      </c>
      <c r="G4466" s="50">
        <f>'貼り付けシート（日射量等）'!H4463/3.6*10^3</f>
        <v>0</v>
      </c>
      <c r="H4466" s="91">
        <f>RADIANS('貼り付けシート（日射量等）'!I4463)</f>
        <v>0</v>
      </c>
      <c r="I4466" s="91">
        <f>IF('貼り付けシート（日射量等）'!J4463&lt;0,RADIANS(360+('貼り付けシート（日射量等）'!J4463)),RADIANS('貼り付けシート（日射量等）'!J4463))</f>
        <v>0</v>
      </c>
    </row>
    <row r="4467" spans="1:9">
      <c r="A4467" s="20">
        <v>41825</v>
      </c>
      <c r="B4467" s="35" t="s">
        <v>381</v>
      </c>
      <c r="C4467" s="90">
        <f t="shared" si="207"/>
        <v>0</v>
      </c>
      <c r="D4467" s="90">
        <f t="shared" si="208"/>
        <v>0</v>
      </c>
      <c r="E4467" s="90">
        <f t="shared" si="209"/>
        <v>0</v>
      </c>
      <c r="F4467" s="50">
        <f>'貼り付けシート（日射量等）'!G4464/3.6*10^3</f>
        <v>0</v>
      </c>
      <c r="G4467" s="50">
        <f>'貼り付けシート（日射量等）'!H4464/3.6*10^3</f>
        <v>0</v>
      </c>
      <c r="H4467" s="91">
        <f>RADIANS('貼り付けシート（日射量等）'!I4464)</f>
        <v>0</v>
      </c>
      <c r="I4467" s="91">
        <f>IF('貼り付けシート（日射量等）'!J4464&lt;0,RADIANS(360+('貼り付けシート（日射量等）'!J4464)),RADIANS('貼り付けシート（日射量等）'!J4464))</f>
        <v>0</v>
      </c>
    </row>
    <row r="4468" spans="1:9">
      <c r="A4468" s="20">
        <v>41825</v>
      </c>
      <c r="B4468" s="35" t="s">
        <v>382</v>
      </c>
      <c r="C4468" s="90">
        <f t="shared" si="207"/>
        <v>0</v>
      </c>
      <c r="D4468" s="90">
        <f t="shared" si="208"/>
        <v>0</v>
      </c>
      <c r="E4468" s="90">
        <f t="shared" si="209"/>
        <v>0</v>
      </c>
      <c r="F4468" s="50">
        <f>'貼り付けシート（日射量等）'!G4465/3.6*10^3</f>
        <v>0</v>
      </c>
      <c r="G4468" s="50">
        <f>'貼り付けシート（日射量等）'!H4465/3.6*10^3</f>
        <v>0</v>
      </c>
      <c r="H4468" s="91">
        <f>RADIANS('貼り付けシート（日射量等）'!I4465)</f>
        <v>0</v>
      </c>
      <c r="I4468" s="91">
        <f>IF('貼り付けシート（日射量等）'!J4465&lt;0,RADIANS(360+('貼り付けシート（日射量等）'!J4465)),RADIANS('貼り付けシート（日射量等）'!J4465))</f>
        <v>0</v>
      </c>
    </row>
    <row r="4469" spans="1:9">
      <c r="A4469" s="20">
        <v>41825</v>
      </c>
      <c r="B4469" s="35" t="s">
        <v>383</v>
      </c>
      <c r="C4469" s="90">
        <f t="shared" si="207"/>
        <v>0</v>
      </c>
      <c r="D4469" s="90">
        <f t="shared" si="208"/>
        <v>0</v>
      </c>
      <c r="E4469" s="90">
        <f t="shared" si="209"/>
        <v>0</v>
      </c>
      <c r="F4469" s="50">
        <f>'貼り付けシート（日射量等）'!G4466/3.6*10^3</f>
        <v>0</v>
      </c>
      <c r="G4469" s="50">
        <f>'貼り付けシート（日射量等）'!H4466/3.6*10^3</f>
        <v>0</v>
      </c>
      <c r="H4469" s="91">
        <f>RADIANS('貼り付けシート（日射量等）'!I4466)</f>
        <v>0</v>
      </c>
      <c r="I4469" s="91">
        <f>IF('貼り付けシート（日射量等）'!J4466&lt;0,RADIANS(360+('貼り付けシート（日射量等）'!J4466)),RADIANS('貼り付けシート（日射量等）'!J4466))</f>
        <v>0</v>
      </c>
    </row>
    <row r="4470" spans="1:9">
      <c r="A4470" s="20">
        <v>41826</v>
      </c>
      <c r="B4470" s="35" t="s">
        <v>360</v>
      </c>
      <c r="C4470" s="90">
        <f t="shared" si="207"/>
        <v>0</v>
      </c>
      <c r="D4470" s="90">
        <f t="shared" si="208"/>
        <v>0</v>
      </c>
      <c r="E4470" s="90">
        <f t="shared" si="209"/>
        <v>0</v>
      </c>
      <c r="F4470" s="50">
        <f>'貼り付けシート（日射量等）'!G4467/3.6*10^3</f>
        <v>0</v>
      </c>
      <c r="G4470" s="50">
        <f>'貼り付けシート（日射量等）'!H4467/3.6*10^3</f>
        <v>0</v>
      </c>
      <c r="H4470" s="91">
        <f>RADIANS('貼り付けシート（日射量等）'!I4467)</f>
        <v>0</v>
      </c>
      <c r="I4470" s="91">
        <f>IF('貼り付けシート（日射量等）'!J4467&lt;0,RADIANS(360+('貼り付けシート（日射量等）'!J4467)),RADIANS('貼り付けシート（日射量等）'!J4467))</f>
        <v>0</v>
      </c>
    </row>
    <row r="4471" spans="1:9">
      <c r="A4471" s="20">
        <v>41826</v>
      </c>
      <c r="B4471" s="35" t="s">
        <v>361</v>
      </c>
      <c r="C4471" s="90">
        <f t="shared" si="207"/>
        <v>0</v>
      </c>
      <c r="D4471" s="90">
        <f t="shared" si="208"/>
        <v>0</v>
      </c>
      <c r="E4471" s="90">
        <f t="shared" si="209"/>
        <v>0</v>
      </c>
      <c r="F4471" s="50">
        <f>'貼り付けシート（日射量等）'!G4468/3.6*10^3</f>
        <v>0</v>
      </c>
      <c r="G4471" s="50">
        <f>'貼り付けシート（日射量等）'!H4468/3.6*10^3</f>
        <v>0</v>
      </c>
      <c r="H4471" s="91">
        <f>RADIANS('貼り付けシート（日射量等）'!I4468)</f>
        <v>0</v>
      </c>
      <c r="I4471" s="91">
        <f>IF('貼り付けシート（日射量等）'!J4468&lt;0,RADIANS(360+('貼り付けシート（日射量等）'!J4468)),RADIANS('貼り付けシート（日射量等）'!J4468))</f>
        <v>0</v>
      </c>
    </row>
    <row r="4472" spans="1:9">
      <c r="A4472" s="20">
        <v>41826</v>
      </c>
      <c r="B4472" s="35" t="s">
        <v>362</v>
      </c>
      <c r="C4472" s="90">
        <f t="shared" si="207"/>
        <v>0</v>
      </c>
      <c r="D4472" s="90">
        <f t="shared" si="208"/>
        <v>0</v>
      </c>
      <c r="E4472" s="90">
        <f t="shared" si="209"/>
        <v>0</v>
      </c>
      <c r="F4472" s="50">
        <f>'貼り付けシート（日射量等）'!G4469/3.6*10^3</f>
        <v>0</v>
      </c>
      <c r="G4472" s="50">
        <f>'貼り付けシート（日射量等）'!H4469/3.6*10^3</f>
        <v>0</v>
      </c>
      <c r="H4472" s="91">
        <f>RADIANS('貼り付けシート（日射量等）'!I4469)</f>
        <v>0</v>
      </c>
      <c r="I4472" s="91">
        <f>IF('貼り付けシート（日射量等）'!J4469&lt;0,RADIANS(360+('貼り付けシート（日射量等）'!J4469)),RADIANS('貼り付けシート（日射量等）'!J4469))</f>
        <v>0</v>
      </c>
    </row>
    <row r="4473" spans="1:9">
      <c r="A4473" s="20">
        <v>41826</v>
      </c>
      <c r="B4473" s="35" t="s">
        <v>363</v>
      </c>
      <c r="C4473" s="90">
        <f t="shared" si="207"/>
        <v>0</v>
      </c>
      <c r="D4473" s="90">
        <f t="shared" si="208"/>
        <v>0</v>
      </c>
      <c r="E4473" s="90">
        <f t="shared" si="209"/>
        <v>0</v>
      </c>
      <c r="F4473" s="50">
        <f>'貼り付けシート（日射量等）'!G4470/3.6*10^3</f>
        <v>0</v>
      </c>
      <c r="G4473" s="50">
        <f>'貼り付けシート（日射量等）'!H4470/3.6*10^3</f>
        <v>0</v>
      </c>
      <c r="H4473" s="91">
        <f>RADIANS('貼り付けシート（日射量等）'!I4470)</f>
        <v>0</v>
      </c>
      <c r="I4473" s="91">
        <f>IF('貼り付けシート（日射量等）'!J4470&lt;0,RADIANS(360+('貼り付けシート（日射量等）'!J4470)),RADIANS('貼り付けシート（日射量等）'!J4470))</f>
        <v>0</v>
      </c>
    </row>
    <row r="4474" spans="1:9">
      <c r="A4474" s="20">
        <v>41826</v>
      </c>
      <c r="B4474" s="35" t="s">
        <v>364</v>
      </c>
      <c r="C4474" s="90">
        <f t="shared" si="207"/>
        <v>13.470087644346586</v>
      </c>
      <c r="D4474" s="90">
        <f t="shared" si="208"/>
        <v>-6.3927796050635366E-2</v>
      </c>
      <c r="E4474" s="90">
        <f t="shared" si="209"/>
        <v>13.470087644346586</v>
      </c>
      <c r="F4474" s="50">
        <f>'貼り付けシート（日射量等）'!G4471/3.6*10^3</f>
        <v>2.7777777777777777</v>
      </c>
      <c r="G4474" s="50">
        <f>'貼り付けシート（日射量等）'!H4471/3.6*10^3</f>
        <v>13.888888888888889</v>
      </c>
      <c r="H4474" s="91">
        <f>RADIANS('貼り付けシート（日射量等）'!I4471)</f>
        <v>0.12217304763960307</v>
      </c>
      <c r="I4474" s="91">
        <f>IF('貼り付けシート（日射量等）'!J4471&lt;0,RADIANS(360+('貼り付けシート（日射量等）'!J4471)),RADIANS('貼り付けシート（日射量等）'!J4471))</f>
        <v>4.2952552891580451</v>
      </c>
    </row>
    <row r="4475" spans="1:9">
      <c r="A4475" s="20">
        <v>41826</v>
      </c>
      <c r="B4475" s="35" t="s">
        <v>365</v>
      </c>
      <c r="C4475" s="90">
        <f t="shared" si="207"/>
        <v>32.8920321938079</v>
      </c>
      <c r="D4475" s="90">
        <f t="shared" si="208"/>
        <v>0.56382184737608887</v>
      </c>
      <c r="E4475" s="90">
        <f t="shared" si="209"/>
        <v>32.32821034643181</v>
      </c>
      <c r="F4475" s="50">
        <f>'貼り付けシート（日射量等）'!G4472/3.6*10^3</f>
        <v>2.7777777777777777</v>
      </c>
      <c r="G4475" s="50">
        <f>'貼り付けシート（日射量等）'!H4472/3.6*10^3</f>
        <v>33.333333333333336</v>
      </c>
      <c r="H4475" s="91">
        <f>RADIANS('貼り付けシート（日射量等）'!I4472)</f>
        <v>0.31066860685499065</v>
      </c>
      <c r="I4475" s="91">
        <f>IF('貼り付けシート（日射量等）'!J4472&lt;0,RADIANS(360+('貼り付けシート（日射量等）'!J4472)),RADIANS('貼り付けシート（日射量等）'!J4472))</f>
        <v>4.4505895925855405</v>
      </c>
    </row>
    <row r="4476" spans="1:9">
      <c r="A4476" s="20">
        <v>41826</v>
      </c>
      <c r="B4476" s="35" t="s">
        <v>366</v>
      </c>
      <c r="C4476" s="90">
        <f t="shared" si="207"/>
        <v>52.366139740332372</v>
      </c>
      <c r="D4476" s="90">
        <f t="shared" si="208"/>
        <v>1.1798066918153474</v>
      </c>
      <c r="E4476" s="90">
        <f t="shared" si="209"/>
        <v>51.186333048517028</v>
      </c>
      <c r="F4476" s="50">
        <f>'貼り付けシート（日射量等）'!G4473/3.6*10^3</f>
        <v>2.7777777777777777</v>
      </c>
      <c r="G4476" s="50">
        <f>'貼り付けシート（日射量等）'!H4473/3.6*10^3</f>
        <v>52.777777777777779</v>
      </c>
      <c r="H4476" s="91">
        <f>RADIANS('貼り付けシート（日射量等）'!I4473)</f>
        <v>0.50789081233034994</v>
      </c>
      <c r="I4476" s="91">
        <f>IF('貼り付けシート（日射量等）'!J4473&lt;0,RADIANS(360+('貼り付けシート（日射量等）'!J4473)),RADIANS('貼り付けシート（日射量等）'!J4473))</f>
        <v>4.6041785667610418</v>
      </c>
    </row>
    <row r="4477" spans="1:9">
      <c r="A4477" s="20">
        <v>41826</v>
      </c>
      <c r="B4477" s="35" t="s">
        <v>367</v>
      </c>
      <c r="C4477" s="90">
        <f t="shared" si="207"/>
        <v>72.567303202146363</v>
      </c>
      <c r="D4477" s="90">
        <f t="shared" si="208"/>
        <v>5.2168649804134342</v>
      </c>
      <c r="E4477" s="90">
        <f t="shared" si="209"/>
        <v>67.350438221732929</v>
      </c>
      <c r="F4477" s="50">
        <f>'貼り付けシート（日射量等）'!G4474/3.6*10^3</f>
        <v>8.3333333333333339</v>
      </c>
      <c r="G4477" s="50">
        <f>'貼り付けシート（日射量等）'!H4474/3.6*10^3</f>
        <v>69.444444444444443</v>
      </c>
      <c r="H4477" s="91">
        <f>RADIANS('貼り付けシート（日射量等）'!I4474)</f>
        <v>0.70860367630969778</v>
      </c>
      <c r="I4477" s="91">
        <f>IF('貼り付けシート（日射量等）'!J4474&lt;0,RADIANS(360+('貼り付けシート（日射量等）'!J4474)),RADIANS('貼り付けシート（日射量等）'!J4474))</f>
        <v>4.7682395164485083</v>
      </c>
    </row>
    <row r="4478" spans="1:9">
      <c r="A4478" s="20">
        <v>41826</v>
      </c>
      <c r="B4478" s="35" t="s">
        <v>368</v>
      </c>
      <c r="C4478" s="90">
        <f t="shared" si="207"/>
        <v>89.145757968531058</v>
      </c>
      <c r="D4478" s="90">
        <f t="shared" si="208"/>
        <v>11.019249631320871</v>
      </c>
      <c r="E4478" s="90">
        <f t="shared" si="209"/>
        <v>78.126508337210183</v>
      </c>
      <c r="F4478" s="50">
        <f>'貼り付けシート（日射量等）'!G4475/3.6*10^3</f>
        <v>13.888888888888889</v>
      </c>
      <c r="G4478" s="50">
        <f>'貼り付けシート（日射量等）'!H4475/3.6*10^3</f>
        <v>80.555555555555543</v>
      </c>
      <c r="H4478" s="91">
        <f>RADIANS('貼り付けシート（日射量等）'!I4475)</f>
        <v>0.90582588178505696</v>
      </c>
      <c r="I4478" s="91">
        <f>IF('貼り付けシート（日射量等）'!J4475&lt;0,RADIANS(360+('貼り付けシート（日射量等）'!J4475)),RADIANS('貼り付けシート（日射量等）'!J4475))</f>
        <v>4.9706977096798504</v>
      </c>
    </row>
    <row r="4479" spans="1:9">
      <c r="A4479" s="20">
        <v>41826</v>
      </c>
      <c r="B4479" s="35" t="s">
        <v>369</v>
      </c>
      <c r="C4479" s="90">
        <f t="shared" si="207"/>
        <v>131.55440880817113</v>
      </c>
      <c r="D4479" s="90">
        <f t="shared" si="208"/>
        <v>7.6296024801825286</v>
      </c>
      <c r="E4479" s="90">
        <f t="shared" si="209"/>
        <v>123.92480632798859</v>
      </c>
      <c r="F4479" s="50">
        <f>'貼り付けシート（日射量等）'!G4476/3.6*10^3</f>
        <v>8.3333333333333339</v>
      </c>
      <c r="G4479" s="50">
        <f>'貼り付けシート（日射量等）'!H4476/3.6*10^3</f>
        <v>127.77777777777777</v>
      </c>
      <c r="H4479" s="91">
        <f>RADIANS('貼り付けシート（日射量等）'!I4476)</f>
        <v>1.0890854532444616</v>
      </c>
      <c r="I4479" s="91">
        <f>IF('貼り付けシート（日射量等）'!J4476&lt;0,RADIANS(360+('貼り付けシート（日射量等）'!J4476)),RADIANS('貼り付けシート（日射量等）'!J4476))</f>
        <v>5.2621676947629039</v>
      </c>
    </row>
    <row r="4480" spans="1:9">
      <c r="A4480" s="20">
        <v>41826</v>
      </c>
      <c r="B4480" s="35" t="s">
        <v>370</v>
      </c>
      <c r="C4480" s="90">
        <f t="shared" si="207"/>
        <v>250.8795734607568</v>
      </c>
      <c r="D4480" s="90">
        <f t="shared" si="208"/>
        <v>21.888083506864835</v>
      </c>
      <c r="E4480" s="90">
        <f t="shared" si="209"/>
        <v>228.99148995389197</v>
      </c>
      <c r="F4480" s="50">
        <f>'貼り付けシート（日射量等）'!G4477/3.6*10^3</f>
        <v>22.222222222222221</v>
      </c>
      <c r="G4480" s="50">
        <f>'貼り付けシート（日射量等）'!H4477/3.6*10^3</f>
        <v>236.11111111111111</v>
      </c>
      <c r="H4480" s="91">
        <f>RADIANS('貼り付けシート（日射量等）'!I4477)</f>
        <v>1.2304571226560024</v>
      </c>
      <c r="I4480" s="91">
        <f>IF('貼り付けシート（日射量等）'!J4477&lt;0,RADIANS(360+('貼り付けシート（日射量等）'!J4477)),RADIANS('貼り付けシート（日射量等）'!J4477))</f>
        <v>5.7648225193372706</v>
      </c>
    </row>
    <row r="4481" spans="1:9">
      <c r="A4481" s="20">
        <v>41826</v>
      </c>
      <c r="B4481" s="35" t="s">
        <v>371</v>
      </c>
      <c r="C4481" s="90">
        <f t="shared" si="207"/>
        <v>175.54897458879799</v>
      </c>
      <c r="D4481" s="90">
        <f t="shared" si="208"/>
        <v>16.601940385508261</v>
      </c>
      <c r="E4481" s="90">
        <f t="shared" si="209"/>
        <v>158.94703420328972</v>
      </c>
      <c r="F4481" s="50">
        <f>'貼り付けシート（日射量等）'!G4478/3.6*10^3</f>
        <v>16.666666666666668</v>
      </c>
      <c r="G4481" s="50">
        <f>'貼り付けシート（日射量等）'!H4478/3.6*10^3</f>
        <v>163.88888888888889</v>
      </c>
      <c r="H4481" s="91">
        <f>RADIANS('貼り付けシート（日射量等）'!I4478)</f>
        <v>1.2583823906879115</v>
      </c>
      <c r="I4481" s="91">
        <f>IF('貼り付けシート（日射量等）'!J4478&lt;0,RADIANS(360+('貼り付けシート（日射量等）'!J4478)),RADIANS('貼り付けシート（日射量等）'!J4478))</f>
        <v>0.24783675378319478</v>
      </c>
    </row>
    <row r="4482" spans="1:9">
      <c r="A4482" s="20">
        <v>41826</v>
      </c>
      <c r="B4482" s="35" t="s">
        <v>372</v>
      </c>
      <c r="C4482" s="90">
        <f t="shared" si="207"/>
        <v>206.84079050627977</v>
      </c>
      <c r="D4482" s="90">
        <f t="shared" si="208"/>
        <v>26.341616072035528</v>
      </c>
      <c r="E4482" s="90">
        <f t="shared" si="209"/>
        <v>180.49917443424425</v>
      </c>
      <c r="F4482" s="50">
        <f>'貼り付けシート（日射量等）'!G4479/3.6*10^3</f>
        <v>27.777777777777779</v>
      </c>
      <c r="G4482" s="50">
        <f>'貼り付けシート（日射量等）'!H4479/3.6*10^3</f>
        <v>186.11111111111111</v>
      </c>
      <c r="H4482" s="91">
        <f>RADIANS('貼り付けシート（日射量等）'!I4479)</f>
        <v>1.1501719770642633</v>
      </c>
      <c r="I4482" s="91">
        <f>IF('貼り付けシート（日射量等）'!J4479&lt;0,RADIANS(360+('貼り付けシート（日射量等）'!J4479)),RADIANS('貼り付けシート（日射量等）'!J4479))</f>
        <v>0.86568330898918744</v>
      </c>
    </row>
    <row r="4483" spans="1:9">
      <c r="A4483" s="20">
        <v>41826</v>
      </c>
      <c r="B4483" s="35" t="s">
        <v>373</v>
      </c>
      <c r="C4483" s="90">
        <f t="shared" si="207"/>
        <v>150.86498161668177</v>
      </c>
      <c r="D4483" s="90">
        <f t="shared" si="208"/>
        <v>0</v>
      </c>
      <c r="E4483" s="90">
        <f t="shared" si="209"/>
        <v>150.86498161668177</v>
      </c>
      <c r="F4483" s="50">
        <f>'貼り付けシート（日射量等）'!G4480/3.6*10^3</f>
        <v>0</v>
      </c>
      <c r="G4483" s="50">
        <f>'貼り付けシート（日射量等）'!H4480/3.6*10^3</f>
        <v>155.55555555555557</v>
      </c>
      <c r="H4483" s="91">
        <f>RADIANS('貼り付けシート（日射量等）'!I4480)</f>
        <v>0.97738438111682457</v>
      </c>
      <c r="I4483" s="91">
        <f>IF('貼り付けシート（日射量等）'!J4480&lt;0,RADIANS(360+('貼り付けシート（日射量等）'!J4480)),RADIANS('貼り付けシート（日射量等）'!J4480))</f>
        <v>1.2182398178920419</v>
      </c>
    </row>
    <row r="4484" spans="1:9">
      <c r="A4484" s="20">
        <v>41826</v>
      </c>
      <c r="B4484" s="35" t="s">
        <v>374</v>
      </c>
      <c r="C4484" s="90">
        <f t="shared" si="207"/>
        <v>264.00257675353549</v>
      </c>
      <c r="D4484" s="90">
        <f t="shared" si="208"/>
        <v>40.399121857382177</v>
      </c>
      <c r="E4484" s="90">
        <f t="shared" si="209"/>
        <v>223.60345489615332</v>
      </c>
      <c r="F4484" s="50">
        <f>'貼り付けシート（日射量等）'!G4481/3.6*10^3</f>
        <v>58.333333333333329</v>
      </c>
      <c r="G4484" s="50">
        <f>'貼り付けシート（日射量等）'!H4481/3.6*10^3</f>
        <v>230.55555555555554</v>
      </c>
      <c r="H4484" s="91">
        <f>RADIANS('貼り付けシート（日射量等）'!I4481)</f>
        <v>0.78190750489345962</v>
      </c>
      <c r="I4484" s="91">
        <f>IF('貼り付けシート（日射量等）'!J4481&lt;0,RADIANS(360+('貼り付けシート（日射量等）'!J4481)),RADIANS('貼り付けシート（日射量等）'!J4481))</f>
        <v>1.4451326206513049</v>
      </c>
    </row>
    <row r="4485" spans="1:9">
      <c r="A4485" s="20">
        <v>41826</v>
      </c>
      <c r="B4485" s="35" t="s">
        <v>375</v>
      </c>
      <c r="C4485" s="90">
        <f t="shared" si="207"/>
        <v>101.28136879911079</v>
      </c>
      <c r="D4485" s="90">
        <f t="shared" si="208"/>
        <v>6.9907552886846949</v>
      </c>
      <c r="E4485" s="90">
        <f t="shared" si="209"/>
        <v>94.290613510426098</v>
      </c>
      <c r="F4485" s="50">
        <f>'貼り付けシート（日射量等）'!G4482/3.6*10^3</f>
        <v>13.888888888888889</v>
      </c>
      <c r="G4485" s="50">
        <f>'貼り付けシート（日射量等）'!H4482/3.6*10^3</f>
        <v>97.222222222222214</v>
      </c>
      <c r="H4485" s="91">
        <f>RADIANS('貼り付けシート（日射量等）'!I4482)</f>
        <v>0.58293997016610599</v>
      </c>
      <c r="I4485" s="91">
        <f>IF('貼り付けシート（日射量等）'!J4482&lt;0,RADIANS(360+('貼り付けシート（日射量等）'!J4482)),RADIANS('貼り付けシート（日射量等）'!J4482))</f>
        <v>1.6196655458507379</v>
      </c>
    </row>
    <row r="4486" spans="1:9">
      <c r="A4486" s="20">
        <v>41826</v>
      </c>
      <c r="B4486" s="35" t="s">
        <v>376</v>
      </c>
      <c r="C4486" s="90">
        <f t="shared" si="207"/>
        <v>67.847155943871371</v>
      </c>
      <c r="D4486" s="90">
        <f t="shared" si="208"/>
        <v>3.1907352510077582</v>
      </c>
      <c r="E4486" s="90">
        <f t="shared" si="209"/>
        <v>64.65642069286362</v>
      </c>
      <c r="F4486" s="50">
        <f>'貼り付けシート（日射量等）'!G4483/3.6*10^3</f>
        <v>11.111111111111111</v>
      </c>
      <c r="G4486" s="50">
        <f>'貼り付けシート（日射量等）'!H4483/3.6*10^3</f>
        <v>66.666666666666671</v>
      </c>
      <c r="H4486" s="91">
        <f>RADIANS('貼り付けシート（日射量等）'!I4483)</f>
        <v>0.38397243543875248</v>
      </c>
      <c r="I4486" s="91">
        <f>IF('貼り付けシート（日射量等）'!J4483&lt;0,RADIANS(360+('貼り付けシート（日射量等）'!J4483)),RADIANS('貼り付けシート（日射量等）'!J4483))</f>
        <v>1.7767451785302275</v>
      </c>
    </row>
    <row r="4487" spans="1:9">
      <c r="A4487" s="20">
        <v>41826</v>
      </c>
      <c r="B4487" s="35" t="s">
        <v>377</v>
      </c>
      <c r="C4487" s="90">
        <f t="shared" ref="C4487:C4550" si="210">IF(D4487&lt;0,E4487,D4487+E4487)</f>
        <v>36.050969292519383</v>
      </c>
      <c r="D4487" s="90">
        <f t="shared" ref="D4487:D4550" si="211">F4487*(SIN(H4487)*COS($O$5)+COS(H4487)*SIN($O$5)*COS($O$4-I4487))</f>
        <v>1.0287414172182581</v>
      </c>
      <c r="E4487" s="90">
        <f t="shared" ref="E4487:E4550" si="212">G4487*(1+COS($O$5))/2</f>
        <v>35.022227875301127</v>
      </c>
      <c r="F4487" s="50">
        <f>'貼り付けシート（日射量等）'!G4484/3.6*10^3</f>
        <v>16.666666666666668</v>
      </c>
      <c r="G4487" s="50">
        <f>'貼り付けシート（日射量等）'!H4484/3.6*10^3</f>
        <v>36.111111111111114</v>
      </c>
      <c r="H4487" s="91">
        <f>RADIANS('貼り付けシート（日射量等）'!I4484)</f>
        <v>0.19198621771937624</v>
      </c>
      <c r="I4487" s="91">
        <f>IF('貼り付けシート（日射量等）'!J4484&lt;0,RADIANS(360+('貼り付けシート（日射量等）'!J4484)),RADIANS('貼り付けシート（日射量等）'!J4484))</f>
        <v>1.9285888234537341</v>
      </c>
    </row>
    <row r="4488" spans="1:9">
      <c r="A4488" s="20">
        <v>41826</v>
      </c>
      <c r="B4488" s="35" t="s">
        <v>378</v>
      </c>
      <c r="C4488" s="90">
        <f t="shared" si="210"/>
        <v>5.3880350577386347</v>
      </c>
      <c r="D4488" s="90">
        <f t="shared" si="211"/>
        <v>-0.88670719501322037</v>
      </c>
      <c r="E4488" s="90">
        <f t="shared" si="212"/>
        <v>5.3880350577386347</v>
      </c>
      <c r="F4488" s="50">
        <f>'貼り付けシート（日射量等）'!G4485/3.6*10^3</f>
        <v>5.5555555555555554</v>
      </c>
      <c r="G4488" s="50">
        <f>'貼り付けシート（日射量等）'!H4485/3.6*10^3</f>
        <v>5.5555555555555554</v>
      </c>
      <c r="H4488" s="91">
        <f>RADIANS('貼り付けシート（日射量等）'!I4485)</f>
        <v>1.0471975511965976E-2</v>
      </c>
      <c r="I4488" s="91">
        <f>IF('貼り付けシート（日射量等）'!J4485&lt;0,RADIANS(360+('貼り付けシート（日射量等）'!J4485)),RADIANS('貼り付けシート（日射量等）'!J4485))</f>
        <v>2.0891591146372126</v>
      </c>
    </row>
    <row r="4489" spans="1:9">
      <c r="A4489" s="20">
        <v>41826</v>
      </c>
      <c r="B4489" s="35" t="s">
        <v>379</v>
      </c>
      <c r="C4489" s="90">
        <f t="shared" si="210"/>
        <v>0</v>
      </c>
      <c r="D4489" s="90">
        <f t="shared" si="211"/>
        <v>0</v>
      </c>
      <c r="E4489" s="90">
        <f t="shared" si="212"/>
        <v>0</v>
      </c>
      <c r="F4489" s="50">
        <f>'貼り付けシート（日射量等）'!G4486/3.6*10^3</f>
        <v>0</v>
      </c>
      <c r="G4489" s="50">
        <f>'貼り付けシート（日射量等）'!H4486/3.6*10^3</f>
        <v>0</v>
      </c>
      <c r="H4489" s="91">
        <f>RADIANS('貼り付けシート（日射量等）'!I4486)</f>
        <v>0</v>
      </c>
      <c r="I4489" s="91">
        <f>IF('貼り付けシート（日射量等）'!J4486&lt;0,RADIANS(360+('貼り付けシート（日射量等）'!J4486)),RADIANS('貼り付けシート（日射量等）'!J4486))</f>
        <v>0</v>
      </c>
    </row>
    <row r="4490" spans="1:9">
      <c r="A4490" s="20">
        <v>41826</v>
      </c>
      <c r="B4490" s="35" t="s">
        <v>380</v>
      </c>
      <c r="C4490" s="90">
        <f t="shared" si="210"/>
        <v>0</v>
      </c>
      <c r="D4490" s="90">
        <f t="shared" si="211"/>
        <v>0</v>
      </c>
      <c r="E4490" s="90">
        <f t="shared" si="212"/>
        <v>0</v>
      </c>
      <c r="F4490" s="50">
        <f>'貼り付けシート（日射量等）'!G4487/3.6*10^3</f>
        <v>0</v>
      </c>
      <c r="G4490" s="50">
        <f>'貼り付けシート（日射量等）'!H4487/3.6*10^3</f>
        <v>0</v>
      </c>
      <c r="H4490" s="91">
        <f>RADIANS('貼り付けシート（日射量等）'!I4487)</f>
        <v>0</v>
      </c>
      <c r="I4490" s="91">
        <f>IF('貼り付けシート（日射量等）'!J4487&lt;0,RADIANS(360+('貼り付けシート（日射量等）'!J4487)),RADIANS('貼り付けシート（日射量等）'!J4487))</f>
        <v>0</v>
      </c>
    </row>
    <row r="4491" spans="1:9">
      <c r="A4491" s="20">
        <v>41826</v>
      </c>
      <c r="B4491" s="35" t="s">
        <v>381</v>
      </c>
      <c r="C4491" s="90">
        <f t="shared" si="210"/>
        <v>0</v>
      </c>
      <c r="D4491" s="90">
        <f t="shared" si="211"/>
        <v>0</v>
      </c>
      <c r="E4491" s="90">
        <f t="shared" si="212"/>
        <v>0</v>
      </c>
      <c r="F4491" s="50">
        <f>'貼り付けシート（日射量等）'!G4488/3.6*10^3</f>
        <v>0</v>
      </c>
      <c r="G4491" s="50">
        <f>'貼り付けシート（日射量等）'!H4488/3.6*10^3</f>
        <v>0</v>
      </c>
      <c r="H4491" s="91">
        <f>RADIANS('貼り付けシート（日射量等）'!I4488)</f>
        <v>0</v>
      </c>
      <c r="I4491" s="91">
        <f>IF('貼り付けシート（日射量等）'!J4488&lt;0,RADIANS(360+('貼り付けシート（日射量等）'!J4488)),RADIANS('貼り付けシート（日射量等）'!J4488))</f>
        <v>0</v>
      </c>
    </row>
    <row r="4492" spans="1:9">
      <c r="A4492" s="20">
        <v>41826</v>
      </c>
      <c r="B4492" s="35" t="s">
        <v>382</v>
      </c>
      <c r="C4492" s="90">
        <f t="shared" si="210"/>
        <v>0</v>
      </c>
      <c r="D4492" s="90">
        <f t="shared" si="211"/>
        <v>0</v>
      </c>
      <c r="E4492" s="90">
        <f t="shared" si="212"/>
        <v>0</v>
      </c>
      <c r="F4492" s="50">
        <f>'貼り付けシート（日射量等）'!G4489/3.6*10^3</f>
        <v>0</v>
      </c>
      <c r="G4492" s="50">
        <f>'貼り付けシート（日射量等）'!H4489/3.6*10^3</f>
        <v>0</v>
      </c>
      <c r="H4492" s="91">
        <f>RADIANS('貼り付けシート（日射量等）'!I4489)</f>
        <v>0</v>
      </c>
      <c r="I4492" s="91">
        <f>IF('貼り付けシート（日射量等）'!J4489&lt;0,RADIANS(360+('貼り付けシート（日射量等）'!J4489)),RADIANS('貼り付けシート（日射量等）'!J4489))</f>
        <v>0</v>
      </c>
    </row>
    <row r="4493" spans="1:9">
      <c r="A4493" s="20">
        <v>41826</v>
      </c>
      <c r="B4493" s="35" t="s">
        <v>383</v>
      </c>
      <c r="C4493" s="90">
        <f t="shared" si="210"/>
        <v>0</v>
      </c>
      <c r="D4493" s="90">
        <f t="shared" si="211"/>
        <v>0</v>
      </c>
      <c r="E4493" s="90">
        <f t="shared" si="212"/>
        <v>0</v>
      </c>
      <c r="F4493" s="50">
        <f>'貼り付けシート（日射量等）'!G4490/3.6*10^3</f>
        <v>0</v>
      </c>
      <c r="G4493" s="50">
        <f>'貼り付けシート（日射量等）'!H4490/3.6*10^3</f>
        <v>0</v>
      </c>
      <c r="H4493" s="91">
        <f>RADIANS('貼り付けシート（日射量等）'!I4490)</f>
        <v>0</v>
      </c>
      <c r="I4493" s="91">
        <f>IF('貼り付けシート（日射量等）'!J4490&lt;0,RADIANS(360+('貼り付けシート（日射量等）'!J4490)),RADIANS('貼り付けシート（日射量等）'!J4490))</f>
        <v>0</v>
      </c>
    </row>
    <row r="4494" spans="1:9">
      <c r="A4494" s="20">
        <v>41827</v>
      </c>
      <c r="B4494" s="35" t="s">
        <v>360</v>
      </c>
      <c r="C4494" s="90">
        <f t="shared" si="210"/>
        <v>0</v>
      </c>
      <c r="D4494" s="90">
        <f t="shared" si="211"/>
        <v>0</v>
      </c>
      <c r="E4494" s="90">
        <f t="shared" si="212"/>
        <v>0</v>
      </c>
      <c r="F4494" s="50">
        <f>'貼り付けシート（日射量等）'!G4491/3.6*10^3</f>
        <v>0</v>
      </c>
      <c r="G4494" s="50">
        <f>'貼り付けシート（日射量等）'!H4491/3.6*10^3</f>
        <v>0</v>
      </c>
      <c r="H4494" s="91">
        <f>RADIANS('貼り付けシート（日射量等）'!I4491)</f>
        <v>0</v>
      </c>
      <c r="I4494" s="91">
        <f>IF('貼り付けシート（日射量等）'!J4491&lt;0,RADIANS(360+('貼り付けシート（日射量等）'!J4491)),RADIANS('貼り付けシート（日射量等）'!J4491))</f>
        <v>0</v>
      </c>
    </row>
    <row r="4495" spans="1:9">
      <c r="A4495" s="20">
        <v>41827</v>
      </c>
      <c r="B4495" s="35" t="s">
        <v>361</v>
      </c>
      <c r="C4495" s="90">
        <f t="shared" si="210"/>
        <v>0</v>
      </c>
      <c r="D4495" s="90">
        <f t="shared" si="211"/>
        <v>0</v>
      </c>
      <c r="E4495" s="90">
        <f t="shared" si="212"/>
        <v>0</v>
      </c>
      <c r="F4495" s="50">
        <f>'貼り付けシート（日射量等）'!G4492/3.6*10^3</f>
        <v>0</v>
      </c>
      <c r="G4495" s="50">
        <f>'貼り付けシート（日射量等）'!H4492/3.6*10^3</f>
        <v>0</v>
      </c>
      <c r="H4495" s="91">
        <f>RADIANS('貼り付けシート（日射量等）'!I4492)</f>
        <v>0</v>
      </c>
      <c r="I4495" s="91">
        <f>IF('貼り付けシート（日射量等）'!J4492&lt;0,RADIANS(360+('貼り付けシート（日射量等）'!J4492)),RADIANS('貼り付けシート（日射量等）'!J4492))</f>
        <v>0</v>
      </c>
    </row>
    <row r="4496" spans="1:9">
      <c r="A4496" s="20">
        <v>41827</v>
      </c>
      <c r="B4496" s="35" t="s">
        <v>362</v>
      </c>
      <c r="C4496" s="90">
        <f t="shared" si="210"/>
        <v>0</v>
      </c>
      <c r="D4496" s="90">
        <f t="shared" si="211"/>
        <v>0</v>
      </c>
      <c r="E4496" s="90">
        <f t="shared" si="212"/>
        <v>0</v>
      </c>
      <c r="F4496" s="50">
        <f>'貼り付けシート（日射量等）'!G4493/3.6*10^3</f>
        <v>0</v>
      </c>
      <c r="G4496" s="50">
        <f>'貼り付けシート（日射量等）'!H4493/3.6*10^3</f>
        <v>0</v>
      </c>
      <c r="H4496" s="91">
        <f>RADIANS('貼り付けシート（日射量等）'!I4493)</f>
        <v>0</v>
      </c>
      <c r="I4496" s="91">
        <f>IF('貼り付けシート（日射量等）'!J4493&lt;0,RADIANS(360+('貼り付けシート（日射量等）'!J4493)),RADIANS('貼り付けシート（日射量等）'!J4493))</f>
        <v>0</v>
      </c>
    </row>
    <row r="4497" spans="1:9">
      <c r="A4497" s="20">
        <v>41827</v>
      </c>
      <c r="B4497" s="35" t="s">
        <v>363</v>
      </c>
      <c r="C4497" s="90">
        <f t="shared" si="210"/>
        <v>0</v>
      </c>
      <c r="D4497" s="90">
        <f t="shared" si="211"/>
        <v>0</v>
      </c>
      <c r="E4497" s="90">
        <f t="shared" si="212"/>
        <v>0</v>
      </c>
      <c r="F4497" s="50">
        <f>'貼り付けシート（日射量等）'!G4494/3.6*10^3</f>
        <v>0</v>
      </c>
      <c r="G4497" s="50">
        <f>'貼り付けシート（日射量等）'!H4494/3.6*10^3</f>
        <v>0</v>
      </c>
      <c r="H4497" s="91">
        <f>RADIANS('貼り付けシート（日射量等）'!I4494)</f>
        <v>0</v>
      </c>
      <c r="I4497" s="91">
        <f>IF('貼り付けシート（日射量等）'!J4494&lt;0,RADIANS(360+('貼り付けシート（日射量等）'!J4494)),RADIANS('貼り付けシート（日射量等）'!J4494))</f>
        <v>0</v>
      </c>
    </row>
    <row r="4498" spans="1:9">
      <c r="A4498" s="20">
        <v>41827</v>
      </c>
      <c r="B4498" s="35" t="s">
        <v>364</v>
      </c>
      <c r="C4498" s="90">
        <f t="shared" si="210"/>
        <v>21.552140230954539</v>
      </c>
      <c r="D4498" s="90">
        <f t="shared" si="211"/>
        <v>-0.4691805028036925</v>
      </c>
      <c r="E4498" s="90">
        <f t="shared" si="212"/>
        <v>21.552140230954539</v>
      </c>
      <c r="F4498" s="50">
        <f>'貼り付けシート（日射量等）'!G4495/3.6*10^3</f>
        <v>19.444444444444446</v>
      </c>
      <c r="G4498" s="50">
        <f>'貼り付けシート（日射量等）'!H4495/3.6*10^3</f>
        <v>22.222222222222221</v>
      </c>
      <c r="H4498" s="91">
        <f>RADIANS('貼り付けシート（日射量等）'!I4495)</f>
        <v>0.12042771838760874</v>
      </c>
      <c r="I4498" s="91">
        <f>IF('貼り付けシート（日射量等）'!J4495&lt;0,RADIANS(360+('貼り付けシート（日射量等）'!J4495)),RADIANS('貼り付けシート（日射量等）'!J4495))</f>
        <v>4.2970006184100393</v>
      </c>
    </row>
    <row r="4499" spans="1:9">
      <c r="A4499" s="20">
        <v>41827</v>
      </c>
      <c r="B4499" s="35" t="s">
        <v>365</v>
      </c>
      <c r="C4499" s="90">
        <f t="shared" si="210"/>
        <v>59.957299190512188</v>
      </c>
      <c r="D4499" s="90">
        <f t="shared" si="211"/>
        <v>3.3829310842565334</v>
      </c>
      <c r="E4499" s="90">
        <f t="shared" si="212"/>
        <v>56.574368106255655</v>
      </c>
      <c r="F4499" s="50">
        <f>'貼り付けシート（日射量等）'!G4496/3.6*10^3</f>
        <v>16.666666666666668</v>
      </c>
      <c r="G4499" s="50">
        <f>'貼り付けシート（日射量等）'!H4496/3.6*10^3</f>
        <v>58.333333333333329</v>
      </c>
      <c r="H4499" s="91">
        <f>RADIANS('貼り付けシート（日射量等）'!I4496)</f>
        <v>0.31066860685499065</v>
      </c>
      <c r="I4499" s="91">
        <f>IF('貼り付けシート（日射量等）'!J4496&lt;0,RADIANS(360+('貼り付けシート（日射量等）'!J4496)),RADIANS('貼り付けシート（日射量等）'!J4496))</f>
        <v>4.4505895925855405</v>
      </c>
    </row>
    <row r="4500" spans="1:9">
      <c r="A4500" s="20">
        <v>41827</v>
      </c>
      <c r="B4500" s="35" t="s">
        <v>366</v>
      </c>
      <c r="C4500" s="90">
        <f t="shared" si="210"/>
        <v>71.220192859336066</v>
      </c>
      <c r="D4500" s="90">
        <f t="shared" si="211"/>
        <v>1.1757371087338084</v>
      </c>
      <c r="E4500" s="90">
        <f t="shared" si="212"/>
        <v>70.044455750602253</v>
      </c>
      <c r="F4500" s="50">
        <f>'貼り付けシート（日射量等）'!G4497/3.6*10^3</f>
        <v>2.7777777777777777</v>
      </c>
      <c r="G4500" s="50">
        <f>'貼り付けシート（日射量等）'!H4497/3.6*10^3</f>
        <v>72.222222222222229</v>
      </c>
      <c r="H4500" s="91">
        <f>RADIANS('貼り付けシート（日射量等）'!I4497)</f>
        <v>0.50614548307835561</v>
      </c>
      <c r="I4500" s="91">
        <f>IF('貼り付けシート（日射量等）'!J4497&lt;0,RADIANS(360+('貼り付けシート（日射量等）'!J4497)),RADIANS('貼り付けシート（日射量等）'!J4497))</f>
        <v>4.6041785667610418</v>
      </c>
    </row>
    <row r="4501" spans="1:9">
      <c r="A4501" s="20">
        <v>41827</v>
      </c>
      <c r="B4501" s="35" t="s">
        <v>367</v>
      </c>
      <c r="C4501" s="90">
        <f t="shared" si="210"/>
        <v>236.78756213210448</v>
      </c>
      <c r="D4501" s="90">
        <f t="shared" si="211"/>
        <v>34.736247466905695</v>
      </c>
      <c r="E4501" s="90">
        <f t="shared" si="212"/>
        <v>202.05131466519879</v>
      </c>
      <c r="F4501" s="50">
        <f>'貼り付けシート（日射量等）'!G4498/3.6*10^3</f>
        <v>55.555555555555557</v>
      </c>
      <c r="G4501" s="50">
        <f>'貼り付けシート（日射量等）'!H4498/3.6*10^3</f>
        <v>208.33333333333331</v>
      </c>
      <c r="H4501" s="91">
        <f>RADIANS('貼り付けシート（日射量等）'!I4498)</f>
        <v>0.70685834705770345</v>
      </c>
      <c r="I4501" s="91">
        <f>IF('貼り付けシート（日射量等）'!J4498&lt;0,RADIANS(360+('貼り付けシート（日射量等）'!J4498)),RADIANS('貼り付けシート（日射量等）'!J4498))</f>
        <v>4.7699848457005025</v>
      </c>
    </row>
    <row r="4502" spans="1:9">
      <c r="A4502" s="20">
        <v>41827</v>
      </c>
      <c r="B4502" s="35" t="s">
        <v>368</v>
      </c>
      <c r="C4502" s="90">
        <f t="shared" si="210"/>
        <v>317.85367284059868</v>
      </c>
      <c r="D4502" s="90">
        <f t="shared" si="211"/>
        <v>48.451919953666938</v>
      </c>
      <c r="E4502" s="90">
        <f t="shared" si="212"/>
        <v>269.40175288693172</v>
      </c>
      <c r="F4502" s="50">
        <f>'貼り付けシート（日射量等）'!G4499/3.6*10^3</f>
        <v>61.111111111111107</v>
      </c>
      <c r="G4502" s="50">
        <f>'貼り付けシート（日射量等）'!H4499/3.6*10^3</f>
        <v>277.77777777777777</v>
      </c>
      <c r="H4502" s="91">
        <f>RADIANS('貼り付けシート（日射量等）'!I4499)</f>
        <v>0.90408055253306263</v>
      </c>
      <c r="I4502" s="91">
        <f>IF('貼り付けシート（日射量等）'!J4499&lt;0,RADIANS(360+('貼り付けシート（日射量等）'!J4499)),RADIANS('貼り付けシート（日射量等）'!J4499))</f>
        <v>4.9724430389318446</v>
      </c>
    </row>
    <row r="4503" spans="1:9">
      <c r="A4503" s="20">
        <v>41827</v>
      </c>
      <c r="B4503" s="35" t="s">
        <v>369</v>
      </c>
      <c r="C4503" s="90">
        <f t="shared" si="210"/>
        <v>209.07282107632415</v>
      </c>
      <c r="D4503" s="90">
        <f t="shared" si="211"/>
        <v>17.797576526602615</v>
      </c>
      <c r="E4503" s="90">
        <f t="shared" si="212"/>
        <v>191.27524454972152</v>
      </c>
      <c r="F4503" s="50">
        <f>'貼り付けシート（日射量等）'!G4500/3.6*10^3</f>
        <v>19.444444444444446</v>
      </c>
      <c r="G4503" s="50">
        <f>'貼り付けシート（日射量等）'!H4500/3.6*10^3</f>
        <v>197.22222222222223</v>
      </c>
      <c r="H4503" s="91">
        <f>RADIANS('貼り付けシート（日射量等）'!I4500)</f>
        <v>1.0873401239924672</v>
      </c>
      <c r="I4503" s="91">
        <f>IF('貼り付けシート（日射量等）'!J4500&lt;0,RADIANS(360+('貼り付けシート（日射量等）'!J4500)),RADIANS('貼り付けシート（日射量等）'!J4500))</f>
        <v>5.2639130240148981</v>
      </c>
    </row>
    <row r="4504" spans="1:9">
      <c r="A4504" s="20">
        <v>41827</v>
      </c>
      <c r="B4504" s="35" t="s">
        <v>370</v>
      </c>
      <c r="C4504" s="90">
        <f t="shared" si="210"/>
        <v>304.92588933271907</v>
      </c>
      <c r="D4504" s="90">
        <f t="shared" si="211"/>
        <v>32.830118916918025</v>
      </c>
      <c r="E4504" s="90">
        <f t="shared" si="212"/>
        <v>272.09577041580104</v>
      </c>
      <c r="F4504" s="50">
        <f>'貼り付けシート（日射量等）'!G4501/3.6*10^3</f>
        <v>33.333333333333336</v>
      </c>
      <c r="G4504" s="50">
        <f>'貼り付けシート（日射量等）'!H4501/3.6*10^3</f>
        <v>280.55555555555554</v>
      </c>
      <c r="H4504" s="91">
        <f>RADIANS('貼り付けシート（日射量等）'!I4501)</f>
        <v>1.2287117934040082</v>
      </c>
      <c r="I4504" s="91">
        <f>IF('貼り付けシート（日射量等）'!J4501&lt;0,RADIANS(360+('貼り付けシート（日射量等）'!J4501)),RADIANS('貼り付けシート（日射量等）'!J4501))</f>
        <v>5.7648225193372706</v>
      </c>
    </row>
    <row r="4505" spans="1:9">
      <c r="A4505" s="20">
        <v>41827</v>
      </c>
      <c r="B4505" s="35" t="s">
        <v>371</v>
      </c>
      <c r="C4505" s="90">
        <f t="shared" si="210"/>
        <v>310.69066602446509</v>
      </c>
      <c r="D4505" s="90">
        <f t="shared" si="211"/>
        <v>33.206860550925455</v>
      </c>
      <c r="E4505" s="90">
        <f t="shared" si="212"/>
        <v>277.48380547353963</v>
      </c>
      <c r="F4505" s="50">
        <f>'貼り付けシート（日射量等）'!G4502/3.6*10^3</f>
        <v>33.333333333333336</v>
      </c>
      <c r="G4505" s="50">
        <f>'貼り付けシート（日射量等）'!H4502/3.6*10^3</f>
        <v>286.11111111111109</v>
      </c>
      <c r="H4505" s="91">
        <f>RADIANS('貼り付けシート（日射量等）'!I4502)</f>
        <v>1.2583823906879115</v>
      </c>
      <c r="I4505" s="91">
        <f>IF('貼り付けシート（日射量等）'!J4502&lt;0,RADIANS(360+('貼り付けシート（日射量等）'!J4502)),RADIANS('貼り付けシート（日射量等）'!J4502))</f>
        <v>0.24434609527920614</v>
      </c>
    </row>
    <row r="4506" spans="1:9">
      <c r="A4506" s="20">
        <v>41827</v>
      </c>
      <c r="B4506" s="35" t="s">
        <v>372</v>
      </c>
      <c r="C4506" s="90">
        <f t="shared" si="210"/>
        <v>177.80515690537496</v>
      </c>
      <c r="D4506" s="90">
        <f t="shared" si="211"/>
        <v>0</v>
      </c>
      <c r="E4506" s="90">
        <f t="shared" si="212"/>
        <v>177.80515690537496</v>
      </c>
      <c r="F4506" s="50">
        <f>'貼り付けシート（日射量等）'!G4503/3.6*10^3</f>
        <v>0</v>
      </c>
      <c r="G4506" s="50">
        <f>'貼り付けシート（日射量等）'!H4503/3.6*10^3</f>
        <v>183.33333333333334</v>
      </c>
      <c r="H4506" s="91">
        <f>RADIANS('貼り付けシート（日射量等）'!I4503)</f>
        <v>1.1501719770642633</v>
      </c>
      <c r="I4506" s="91">
        <f>IF('貼り付けシート（日射量等）'!J4503&lt;0,RADIANS(360+('貼り付けシート（日射量等）'!J4503)),RADIANS('貼り付けシート（日射量等）'!J4503))</f>
        <v>0.86219265048519877</v>
      </c>
    </row>
    <row r="4507" spans="1:9">
      <c r="A4507" s="20">
        <v>41827</v>
      </c>
      <c r="B4507" s="35" t="s">
        <v>373</v>
      </c>
      <c r="C4507" s="90">
        <f t="shared" si="210"/>
        <v>196.58206394035454</v>
      </c>
      <c r="D4507" s="90">
        <f t="shared" si="211"/>
        <v>18.77690703497959</v>
      </c>
      <c r="E4507" s="90">
        <f t="shared" si="212"/>
        <v>177.80515690537496</v>
      </c>
      <c r="F4507" s="50">
        <f>'貼り付けシート（日射量等）'!G4504/3.6*10^3</f>
        <v>22.222222222222221</v>
      </c>
      <c r="G4507" s="50">
        <f>'貼り付けシート（日射量等）'!H4504/3.6*10^3</f>
        <v>183.33333333333334</v>
      </c>
      <c r="H4507" s="91">
        <f>RADIANS('貼り付けシート（日射量等）'!I4504)</f>
        <v>0.97563905186483024</v>
      </c>
      <c r="I4507" s="91">
        <f>IF('貼り付けシート（日射量等）'!J4504&lt;0,RADIANS(360+('貼り付けシート（日射量等）'!J4504)),RADIANS('貼り付けシート（日射量等）'!J4504))</f>
        <v>1.2147491593880533</v>
      </c>
    </row>
    <row r="4508" spans="1:9">
      <c r="A4508" s="20">
        <v>41827</v>
      </c>
      <c r="B4508" s="35" t="s">
        <v>374</v>
      </c>
      <c r="C4508" s="90">
        <f t="shared" si="210"/>
        <v>137.78516430517868</v>
      </c>
      <c r="D4508" s="90">
        <f t="shared" si="211"/>
        <v>5.7783053905821617</v>
      </c>
      <c r="E4508" s="90">
        <f t="shared" si="212"/>
        <v>132.00685891459653</v>
      </c>
      <c r="F4508" s="50">
        <f>'貼り付けシート（日射量等）'!G4505/3.6*10^3</f>
        <v>8.3333333333333339</v>
      </c>
      <c r="G4508" s="50">
        <f>'貼り付けシート（日射量等）'!H4505/3.6*10^3</f>
        <v>136.11111111111109</v>
      </c>
      <c r="H4508" s="91">
        <f>RADIANS('貼り付けシート（日射量等）'!I4505)</f>
        <v>0.78190750489345962</v>
      </c>
      <c r="I4508" s="91">
        <f>IF('貼り付けシート（日射量等）'!J4505&lt;0,RADIANS(360+('貼り付けシート（日射量等）'!J4505)),RADIANS('貼り付けシート（日射量等）'!J4505))</f>
        <v>1.4416419621473162</v>
      </c>
    </row>
    <row r="4509" spans="1:9">
      <c r="A4509" s="20">
        <v>41827</v>
      </c>
      <c r="B4509" s="35" t="s">
        <v>375</v>
      </c>
      <c r="C4509" s="90">
        <f t="shared" si="210"/>
        <v>109.26528495112984</v>
      </c>
      <c r="D4509" s="90">
        <f t="shared" si="211"/>
        <v>4.198601325226468</v>
      </c>
      <c r="E4509" s="90">
        <f t="shared" si="212"/>
        <v>105.06668362590338</v>
      </c>
      <c r="F4509" s="50">
        <f>'貼り付けシート（日射量等）'!G4506/3.6*10^3</f>
        <v>8.3333333333333339</v>
      </c>
      <c r="G4509" s="50">
        <f>'貼り付けシート（日射量等）'!H4506/3.6*10^3</f>
        <v>108.33333333333334</v>
      </c>
      <c r="H4509" s="91">
        <f>RADIANS('貼り付けシート（日射量等）'!I4506)</f>
        <v>0.58293997016610599</v>
      </c>
      <c r="I4509" s="91">
        <f>IF('貼り付けシート（日射量等）'!J4506&lt;0,RADIANS(360+('貼り付けシート（日射量等）'!J4506)),RADIANS('貼り付けシート（日射量等）'!J4506))</f>
        <v>1.6179202165987436</v>
      </c>
    </row>
    <row r="4510" spans="1:9">
      <c r="A4510" s="20">
        <v>41827</v>
      </c>
      <c r="B4510" s="35" t="s">
        <v>376</v>
      </c>
      <c r="C4510" s="90">
        <f t="shared" si="210"/>
        <v>74.848624333981931</v>
      </c>
      <c r="D4510" s="90">
        <f t="shared" si="211"/>
        <v>4.8041685833796723</v>
      </c>
      <c r="E4510" s="90">
        <f t="shared" si="212"/>
        <v>70.044455750602253</v>
      </c>
      <c r="F4510" s="50">
        <f>'貼り付けシート（日射量等）'!G4507/3.6*10^3</f>
        <v>16.666666666666668</v>
      </c>
      <c r="G4510" s="50">
        <f>'貼り付けシート（日射量等）'!H4507/3.6*10^3</f>
        <v>72.222222222222229</v>
      </c>
      <c r="H4510" s="91">
        <f>RADIANS('貼り付けシート（日射量等）'!I4507)</f>
        <v>0.38397243543875248</v>
      </c>
      <c r="I4510" s="91">
        <f>IF('貼り付けシート（日射量等）'!J4507&lt;0,RADIANS(360+('貼り付けシート（日射量等）'!J4507)),RADIANS('貼り付けシート（日射量等）'!J4507))</f>
        <v>1.7732545200262386</v>
      </c>
    </row>
    <row r="4511" spans="1:9">
      <c r="A4511" s="20">
        <v>41827</v>
      </c>
      <c r="B4511" s="35" t="s">
        <v>377</v>
      </c>
      <c r="C4511" s="90">
        <f t="shared" si="210"/>
        <v>36.233101990985588</v>
      </c>
      <c r="D4511" s="90">
        <f t="shared" si="211"/>
        <v>1.2108741156844613</v>
      </c>
      <c r="E4511" s="90">
        <f t="shared" si="212"/>
        <v>35.022227875301127</v>
      </c>
      <c r="F4511" s="50">
        <f>'貼り付けシート（日射量等）'!G4508/3.6*10^3</f>
        <v>19.444444444444446</v>
      </c>
      <c r="G4511" s="50">
        <f>'貼り付けシート（日射量等）'!H4508/3.6*10^3</f>
        <v>36.111111111111114</v>
      </c>
      <c r="H4511" s="91">
        <f>RADIANS('貼り付けシート（日射量等）'!I4508)</f>
        <v>0.19198621771937624</v>
      </c>
      <c r="I4511" s="91">
        <f>IF('貼り付けシート（日射量等）'!J4508&lt;0,RADIANS(360+('貼り付けシート（日射量等）'!J4508)),RADIANS('貼り付けシート（日射量等）'!J4508))</f>
        <v>1.9268434942017398</v>
      </c>
    </row>
    <row r="4512" spans="1:9">
      <c r="A4512" s="20">
        <v>41827</v>
      </c>
      <c r="B4512" s="35" t="s">
        <v>378</v>
      </c>
      <c r="C4512" s="90">
        <f t="shared" si="210"/>
        <v>5.3880350577386347</v>
      </c>
      <c r="D4512" s="90">
        <f t="shared" si="211"/>
        <v>-0.88382525978738824</v>
      </c>
      <c r="E4512" s="90">
        <f t="shared" si="212"/>
        <v>5.3880350577386347</v>
      </c>
      <c r="F4512" s="50">
        <f>'貼り付けシート（日射量等）'!G4509/3.6*10^3</f>
        <v>5.5555555555555554</v>
      </c>
      <c r="G4512" s="50">
        <f>'貼り付けシート（日射量等）'!H4509/3.6*10^3</f>
        <v>5.5555555555555554</v>
      </c>
      <c r="H4512" s="91">
        <f>RADIANS('貼り付けシート（日射量等）'!I4509)</f>
        <v>1.0471975511965976E-2</v>
      </c>
      <c r="I4512" s="91">
        <f>IF('貼り付けシート（日射量等）'!J4509&lt;0,RADIANS(360+('貼り付けシート（日射量等）'!J4509)),RADIANS('貼り付けシート（日射量等）'!J4509))</f>
        <v>2.0874137853852179</v>
      </c>
    </row>
    <row r="4513" spans="1:9">
      <c r="A4513" s="20">
        <v>41827</v>
      </c>
      <c r="B4513" s="35" t="s">
        <v>379</v>
      </c>
      <c r="C4513" s="90">
        <f t="shared" si="210"/>
        <v>0</v>
      </c>
      <c r="D4513" s="90">
        <f t="shared" si="211"/>
        <v>0</v>
      </c>
      <c r="E4513" s="90">
        <f t="shared" si="212"/>
        <v>0</v>
      </c>
      <c r="F4513" s="50">
        <f>'貼り付けシート（日射量等）'!G4510/3.6*10^3</f>
        <v>0</v>
      </c>
      <c r="G4513" s="50">
        <f>'貼り付けシート（日射量等）'!H4510/3.6*10^3</f>
        <v>0</v>
      </c>
      <c r="H4513" s="91">
        <f>RADIANS('貼り付けシート（日射量等）'!I4510)</f>
        <v>0</v>
      </c>
      <c r="I4513" s="91">
        <f>IF('貼り付けシート（日射量等）'!J4510&lt;0,RADIANS(360+('貼り付けシート（日射量等）'!J4510)),RADIANS('貼り付けシート（日射量等）'!J4510))</f>
        <v>0</v>
      </c>
    </row>
    <row r="4514" spans="1:9">
      <c r="A4514" s="20">
        <v>41827</v>
      </c>
      <c r="B4514" s="35" t="s">
        <v>380</v>
      </c>
      <c r="C4514" s="90">
        <f t="shared" si="210"/>
        <v>0</v>
      </c>
      <c r="D4514" s="90">
        <f t="shared" si="211"/>
        <v>0</v>
      </c>
      <c r="E4514" s="90">
        <f t="shared" si="212"/>
        <v>0</v>
      </c>
      <c r="F4514" s="50">
        <f>'貼り付けシート（日射量等）'!G4511/3.6*10^3</f>
        <v>0</v>
      </c>
      <c r="G4514" s="50">
        <f>'貼り付けシート（日射量等）'!H4511/3.6*10^3</f>
        <v>0</v>
      </c>
      <c r="H4514" s="91">
        <f>RADIANS('貼り付けシート（日射量等）'!I4511)</f>
        <v>0</v>
      </c>
      <c r="I4514" s="91">
        <f>IF('貼り付けシート（日射量等）'!J4511&lt;0,RADIANS(360+('貼り付けシート（日射量等）'!J4511)),RADIANS('貼り付けシート（日射量等）'!J4511))</f>
        <v>0</v>
      </c>
    </row>
    <row r="4515" spans="1:9">
      <c r="A4515" s="20">
        <v>41827</v>
      </c>
      <c r="B4515" s="35" t="s">
        <v>381</v>
      </c>
      <c r="C4515" s="90">
        <f t="shared" si="210"/>
        <v>0</v>
      </c>
      <c r="D4515" s="90">
        <f t="shared" si="211"/>
        <v>0</v>
      </c>
      <c r="E4515" s="90">
        <f t="shared" si="212"/>
        <v>0</v>
      </c>
      <c r="F4515" s="50">
        <f>'貼り付けシート（日射量等）'!G4512/3.6*10^3</f>
        <v>0</v>
      </c>
      <c r="G4515" s="50">
        <f>'貼り付けシート（日射量等）'!H4512/3.6*10^3</f>
        <v>0</v>
      </c>
      <c r="H4515" s="91">
        <f>RADIANS('貼り付けシート（日射量等）'!I4512)</f>
        <v>0</v>
      </c>
      <c r="I4515" s="91">
        <f>IF('貼り付けシート（日射量等）'!J4512&lt;0,RADIANS(360+('貼り付けシート（日射量等）'!J4512)),RADIANS('貼り付けシート（日射量等）'!J4512))</f>
        <v>0</v>
      </c>
    </row>
    <row r="4516" spans="1:9">
      <c r="A4516" s="20">
        <v>41827</v>
      </c>
      <c r="B4516" s="35" t="s">
        <v>382</v>
      </c>
      <c r="C4516" s="90">
        <f t="shared" si="210"/>
        <v>0</v>
      </c>
      <c r="D4516" s="90">
        <f t="shared" si="211"/>
        <v>0</v>
      </c>
      <c r="E4516" s="90">
        <f t="shared" si="212"/>
        <v>0</v>
      </c>
      <c r="F4516" s="50">
        <f>'貼り付けシート（日射量等）'!G4513/3.6*10^3</f>
        <v>0</v>
      </c>
      <c r="G4516" s="50">
        <f>'貼り付けシート（日射量等）'!H4513/3.6*10^3</f>
        <v>0</v>
      </c>
      <c r="H4516" s="91">
        <f>RADIANS('貼り付けシート（日射量等）'!I4513)</f>
        <v>0</v>
      </c>
      <c r="I4516" s="91">
        <f>IF('貼り付けシート（日射量等）'!J4513&lt;0,RADIANS(360+('貼り付けシート（日射量等）'!J4513)),RADIANS('貼り付けシート（日射量等）'!J4513))</f>
        <v>0</v>
      </c>
    </row>
    <row r="4517" spans="1:9">
      <c r="A4517" s="20">
        <v>41827</v>
      </c>
      <c r="B4517" s="35" t="s">
        <v>383</v>
      </c>
      <c r="C4517" s="90">
        <f t="shared" si="210"/>
        <v>0</v>
      </c>
      <c r="D4517" s="90">
        <f t="shared" si="211"/>
        <v>0</v>
      </c>
      <c r="E4517" s="90">
        <f t="shared" si="212"/>
        <v>0</v>
      </c>
      <c r="F4517" s="50">
        <f>'貼り付けシート（日射量等）'!G4514/3.6*10^3</f>
        <v>0</v>
      </c>
      <c r="G4517" s="50">
        <f>'貼り付けシート（日射量等）'!H4514/3.6*10^3</f>
        <v>0</v>
      </c>
      <c r="H4517" s="91">
        <f>RADIANS('貼り付けシート（日射量等）'!I4514)</f>
        <v>0</v>
      </c>
      <c r="I4517" s="91">
        <f>IF('貼り付けシート（日射量等）'!J4514&lt;0,RADIANS(360+('貼り付けシート（日射量等）'!J4514)),RADIANS('貼り付けシート（日射量等）'!J4514))</f>
        <v>0</v>
      </c>
    </row>
    <row r="4518" spans="1:9">
      <c r="A4518" s="20">
        <v>41828</v>
      </c>
      <c r="B4518" s="35" t="s">
        <v>360</v>
      </c>
      <c r="C4518" s="90">
        <f t="shared" si="210"/>
        <v>0</v>
      </c>
      <c r="D4518" s="90">
        <f t="shared" si="211"/>
        <v>0</v>
      </c>
      <c r="E4518" s="90">
        <f t="shared" si="212"/>
        <v>0</v>
      </c>
      <c r="F4518" s="50">
        <f>'貼り付けシート（日射量等）'!G4515/3.6*10^3</f>
        <v>0</v>
      </c>
      <c r="G4518" s="50">
        <f>'貼り付けシート（日射量等）'!H4515/3.6*10^3</f>
        <v>0</v>
      </c>
      <c r="H4518" s="91">
        <f>RADIANS('貼り付けシート（日射量等）'!I4515)</f>
        <v>0</v>
      </c>
      <c r="I4518" s="91">
        <f>IF('貼り付けシート（日射量等）'!J4515&lt;0,RADIANS(360+('貼り付けシート（日射量等）'!J4515)),RADIANS('貼り付けシート（日射量等）'!J4515))</f>
        <v>0</v>
      </c>
    </row>
    <row r="4519" spans="1:9">
      <c r="A4519" s="20">
        <v>41828</v>
      </c>
      <c r="B4519" s="35" t="s">
        <v>361</v>
      </c>
      <c r="C4519" s="90">
        <f t="shared" si="210"/>
        <v>0</v>
      </c>
      <c r="D4519" s="90">
        <f t="shared" si="211"/>
        <v>0</v>
      </c>
      <c r="E4519" s="90">
        <f t="shared" si="212"/>
        <v>0</v>
      </c>
      <c r="F4519" s="50">
        <f>'貼り付けシート（日射量等）'!G4516/3.6*10^3</f>
        <v>0</v>
      </c>
      <c r="G4519" s="50">
        <f>'貼り付けシート（日射量等）'!H4516/3.6*10^3</f>
        <v>0</v>
      </c>
      <c r="H4519" s="91">
        <f>RADIANS('貼り付けシート（日射量等）'!I4516)</f>
        <v>0</v>
      </c>
      <c r="I4519" s="91">
        <f>IF('貼り付けシート（日射量等）'!J4516&lt;0,RADIANS(360+('貼り付けシート（日射量等）'!J4516)),RADIANS('貼り付けシート（日射量等）'!J4516))</f>
        <v>0</v>
      </c>
    </row>
    <row r="4520" spans="1:9">
      <c r="A4520" s="20">
        <v>41828</v>
      </c>
      <c r="B4520" s="35" t="s">
        <v>362</v>
      </c>
      <c r="C4520" s="90">
        <f t="shared" si="210"/>
        <v>0</v>
      </c>
      <c r="D4520" s="90">
        <f t="shared" si="211"/>
        <v>0</v>
      </c>
      <c r="E4520" s="90">
        <f t="shared" si="212"/>
        <v>0</v>
      </c>
      <c r="F4520" s="50">
        <f>'貼り付けシート（日射量等）'!G4517/3.6*10^3</f>
        <v>0</v>
      </c>
      <c r="G4520" s="50">
        <f>'貼り付けシート（日射量等）'!H4517/3.6*10^3</f>
        <v>0</v>
      </c>
      <c r="H4520" s="91">
        <f>RADIANS('貼り付けシート（日射量等）'!I4517)</f>
        <v>0</v>
      </c>
      <c r="I4520" s="91">
        <f>IF('貼り付けシート（日射量等）'!J4517&lt;0,RADIANS(360+('貼り付けシート（日射量等）'!J4517)),RADIANS('貼り付けシート（日射量等）'!J4517))</f>
        <v>0</v>
      </c>
    </row>
    <row r="4521" spans="1:9">
      <c r="A4521" s="20">
        <v>41828</v>
      </c>
      <c r="B4521" s="35" t="s">
        <v>363</v>
      </c>
      <c r="C4521" s="90">
        <f t="shared" si="210"/>
        <v>0</v>
      </c>
      <c r="D4521" s="90">
        <f t="shared" si="211"/>
        <v>0</v>
      </c>
      <c r="E4521" s="90">
        <f t="shared" si="212"/>
        <v>0</v>
      </c>
      <c r="F4521" s="50">
        <f>'貼り付けシート（日射量等）'!G4518/3.6*10^3</f>
        <v>0</v>
      </c>
      <c r="G4521" s="50">
        <f>'貼り付けシート（日射量等）'!H4518/3.6*10^3</f>
        <v>0</v>
      </c>
      <c r="H4521" s="91">
        <f>RADIANS('貼り付けシート（日射量等）'!I4518)</f>
        <v>0</v>
      </c>
      <c r="I4521" s="91">
        <f>IF('貼り付けシート（日射量等）'!J4518&lt;0,RADIANS(360+('貼り付けシート（日射量等）'!J4518)),RADIANS('貼り付けシート（日射量等）'!J4518))</f>
        <v>0</v>
      </c>
    </row>
    <row r="4522" spans="1:9">
      <c r="A4522" s="20">
        <v>41828</v>
      </c>
      <c r="B4522" s="35" t="s">
        <v>364</v>
      </c>
      <c r="C4522" s="90">
        <f t="shared" si="210"/>
        <v>21.552140230954539</v>
      </c>
      <c r="D4522" s="90">
        <f t="shared" si="211"/>
        <v>-0.57303066387232005</v>
      </c>
      <c r="E4522" s="90">
        <f t="shared" si="212"/>
        <v>21.552140230954539</v>
      </c>
      <c r="F4522" s="50">
        <f>'貼り付けシート（日射量等）'!G4519/3.6*10^3</f>
        <v>22.222222222222221</v>
      </c>
      <c r="G4522" s="50">
        <f>'貼り付けシート（日射量等）'!H4519/3.6*10^3</f>
        <v>22.222222222222221</v>
      </c>
      <c r="H4522" s="91">
        <f>RADIANS('貼り付けシート（日射量等）'!I4519)</f>
        <v>0.11868238913561441</v>
      </c>
      <c r="I4522" s="91">
        <f>IF('貼り付けシート（日射量等）'!J4519&lt;0,RADIANS(360+('貼り付けシート（日射量等）'!J4519)),RADIANS('貼り付けシート（日射量等）'!J4519))</f>
        <v>4.2970006184100393</v>
      </c>
    </row>
    <row r="4523" spans="1:9">
      <c r="A4523" s="20">
        <v>41828</v>
      </c>
      <c r="B4523" s="35" t="s">
        <v>365</v>
      </c>
      <c r="C4523" s="90">
        <f t="shared" si="210"/>
        <v>59.939638038026175</v>
      </c>
      <c r="D4523" s="90">
        <f t="shared" si="211"/>
        <v>3.3652699317705226</v>
      </c>
      <c r="E4523" s="90">
        <f t="shared" si="212"/>
        <v>56.574368106255655</v>
      </c>
      <c r="F4523" s="50">
        <f>'貼り付けシート（日射量等）'!G4520/3.6*10^3</f>
        <v>16.666666666666668</v>
      </c>
      <c r="G4523" s="50">
        <f>'貼り付けシート（日射量等）'!H4520/3.6*10^3</f>
        <v>58.333333333333329</v>
      </c>
      <c r="H4523" s="91">
        <f>RADIANS('貼り付けシート（日射量等）'!I4520)</f>
        <v>0.30892327760299632</v>
      </c>
      <c r="I4523" s="91">
        <f>IF('貼り付けシート（日射量等）'!J4520&lt;0,RADIANS(360+('貼り付けシート（日射量等）'!J4520)),RADIANS('貼り付けシート（日射量等）'!J4520))</f>
        <v>4.4523349218375348</v>
      </c>
    </row>
    <row r="4524" spans="1:9">
      <c r="A4524" s="20">
        <v>41828</v>
      </c>
      <c r="B4524" s="35" t="s">
        <v>366</v>
      </c>
      <c r="C4524" s="90">
        <f t="shared" si="210"/>
        <v>95.941221953115587</v>
      </c>
      <c r="D4524" s="90">
        <f t="shared" si="211"/>
        <v>7.0386435004281109</v>
      </c>
      <c r="E4524" s="90">
        <f t="shared" si="212"/>
        <v>88.902578452687479</v>
      </c>
      <c r="F4524" s="50">
        <f>'貼り付けシート（日射量等）'!G4521/3.6*10^3</f>
        <v>16.666666666666668</v>
      </c>
      <c r="G4524" s="50">
        <f>'貼り付けシート（日射量等）'!H4521/3.6*10^3</f>
        <v>91.666666666666671</v>
      </c>
      <c r="H4524" s="91">
        <f>RADIANS('貼り付けシート（日射量等）'!I4521)</f>
        <v>0.50440015382636116</v>
      </c>
      <c r="I4524" s="91">
        <f>IF('貼り付けシート（日射量等）'!J4521&lt;0,RADIANS(360+('貼り付けシート（日射量等）'!J4521)),RADIANS('貼り付けシート（日射量等）'!J4521))</f>
        <v>4.6059238960130351</v>
      </c>
    </row>
    <row r="4525" spans="1:9">
      <c r="A4525" s="20">
        <v>41828</v>
      </c>
      <c r="B4525" s="35" t="s">
        <v>367</v>
      </c>
      <c r="C4525" s="90">
        <f t="shared" si="210"/>
        <v>154.1502870025686</v>
      </c>
      <c r="D4525" s="90">
        <f t="shared" si="211"/>
        <v>8.6733404436254844</v>
      </c>
      <c r="E4525" s="90">
        <f t="shared" si="212"/>
        <v>145.47694655894313</v>
      </c>
      <c r="F4525" s="50">
        <f>'貼り付けシート（日射量等）'!G4522/3.6*10^3</f>
        <v>13.888888888888889</v>
      </c>
      <c r="G4525" s="50">
        <f>'貼り付けシート（日射量等）'!H4522/3.6*10^3</f>
        <v>150</v>
      </c>
      <c r="H4525" s="91">
        <f>RADIANS('貼り付けシート（日射量等）'!I4522)</f>
        <v>0.70511301780570912</v>
      </c>
      <c r="I4525" s="91">
        <f>IF('貼り付けシート（日射量等）'!J4522&lt;0,RADIANS(360+('貼り付けシート（日射量等）'!J4522)),RADIANS('貼り付けシート（日射量等）'!J4522))</f>
        <v>4.7717301749524967</v>
      </c>
    </row>
    <row r="4526" spans="1:9">
      <c r="A4526" s="20">
        <v>41828</v>
      </c>
      <c r="B4526" s="35" t="s">
        <v>368</v>
      </c>
      <c r="C4526" s="90">
        <f t="shared" si="210"/>
        <v>287.95837422049408</v>
      </c>
      <c r="D4526" s="90">
        <f t="shared" si="211"/>
        <v>37.414744035647551</v>
      </c>
      <c r="E4526" s="90">
        <f t="shared" si="212"/>
        <v>250.54363018484653</v>
      </c>
      <c r="F4526" s="50">
        <f>'貼り付けシート（日射量等）'!G4523/3.6*10^3</f>
        <v>47.222222222222221</v>
      </c>
      <c r="G4526" s="50">
        <f>'貼り付けシート（日射量等）'!H4523/3.6*10^3</f>
        <v>258.33333333333337</v>
      </c>
      <c r="H4526" s="91">
        <f>RADIANS('貼り付けシート（日射量等）'!I4523)</f>
        <v>0.90233522328106841</v>
      </c>
      <c r="I4526" s="91">
        <f>IF('貼り付けシート（日射量等）'!J4523&lt;0,RADIANS(360+('貼り付けシート（日射量等）'!J4523)),RADIANS('貼り付けシート（日射量等）'!J4523))</f>
        <v>4.9741883681838388</v>
      </c>
    </row>
    <row r="4527" spans="1:9">
      <c r="A4527" s="20">
        <v>41828</v>
      </c>
      <c r="B4527" s="35" t="s">
        <v>369</v>
      </c>
      <c r="C4527" s="90">
        <f t="shared" si="210"/>
        <v>412.8544991241929</v>
      </c>
      <c r="D4527" s="90">
        <f t="shared" si="211"/>
        <v>78.796325544397533</v>
      </c>
      <c r="E4527" s="90">
        <f t="shared" si="212"/>
        <v>334.05817357979538</v>
      </c>
      <c r="F4527" s="50">
        <f>'貼り付けシート（日射量等）'!G4524/3.6*10^3</f>
        <v>86.111111111111114</v>
      </c>
      <c r="G4527" s="50">
        <f>'貼り付けシート（日射量等）'!H4524/3.6*10^3</f>
        <v>344.44444444444446</v>
      </c>
      <c r="H4527" s="91">
        <f>RADIANS('貼り付けシート（日射量等）'!I4524)</f>
        <v>1.0855947947404729</v>
      </c>
      <c r="I4527" s="91">
        <f>IF('貼り付けシート（日射量等）'!J4524&lt;0,RADIANS(360+('貼り付けシート（日射量等）'!J4524)),RADIANS('貼り付けシート（日射量等）'!J4524))</f>
        <v>5.2656583532668924</v>
      </c>
    </row>
    <row r="4528" spans="1:9">
      <c r="A4528" s="20">
        <v>41828</v>
      </c>
      <c r="B4528" s="35" t="s">
        <v>370</v>
      </c>
      <c r="C4528" s="90">
        <f t="shared" si="210"/>
        <v>527.47167992269306</v>
      </c>
      <c r="D4528" s="90">
        <f t="shared" si="211"/>
        <v>139.53315576551137</v>
      </c>
      <c r="E4528" s="90">
        <f t="shared" si="212"/>
        <v>387.93852415718163</v>
      </c>
      <c r="F4528" s="50">
        <f>'貼り付けシート（日射量等）'!G4525/3.6*10^3</f>
        <v>141.66666666666666</v>
      </c>
      <c r="G4528" s="50">
        <f>'貼り付けシート（日射量等）'!H4525/3.6*10^3</f>
        <v>399.99999999999994</v>
      </c>
      <c r="H4528" s="91">
        <f>RADIANS('貼り付けシート（日射量等）'!I4525)</f>
        <v>1.2269664641520137</v>
      </c>
      <c r="I4528" s="91">
        <f>IF('貼り付けシート（日射量等）'!J4525&lt;0,RADIANS(360+('貼り付けシート（日射量等）'!J4525)),RADIANS('貼り付けシート（日射量等）'!J4525))</f>
        <v>5.7665678485892649</v>
      </c>
    </row>
    <row r="4529" spans="1:9">
      <c r="A4529" s="20">
        <v>41828</v>
      </c>
      <c r="B4529" s="35" t="s">
        <v>371</v>
      </c>
      <c r="C4529" s="90">
        <f t="shared" si="210"/>
        <v>403.02497260920495</v>
      </c>
      <c r="D4529" s="90">
        <f t="shared" si="211"/>
        <v>60.884746442801621</v>
      </c>
      <c r="E4529" s="90">
        <f t="shared" si="212"/>
        <v>342.14022616640335</v>
      </c>
      <c r="F4529" s="50">
        <f>'貼り付けシート（日射量等）'!G4526/3.6*10^3</f>
        <v>61.111111111111107</v>
      </c>
      <c r="G4529" s="50">
        <f>'貼り付けシート（日射量等）'!H4526/3.6*10^3</f>
        <v>352.77777777777783</v>
      </c>
      <c r="H4529" s="91">
        <f>RADIANS('貼り付けシート（日射量等）'!I4526)</f>
        <v>1.2566370614359172</v>
      </c>
      <c r="I4529" s="91">
        <f>IF('貼り付けシート（日射量等）'!J4526&lt;0,RADIANS(360+('貼り付けシート（日射量等）'!J4526)),RADIANS('貼り付けシート（日射量等）'!J4526))</f>
        <v>0.24260076602721181</v>
      </c>
    </row>
    <row r="4530" spans="1:9">
      <c r="A4530" s="20">
        <v>41828</v>
      </c>
      <c r="B4530" s="35" t="s">
        <v>372</v>
      </c>
      <c r="C4530" s="90">
        <f t="shared" si="210"/>
        <v>183.13503129897938</v>
      </c>
      <c r="D4530" s="90">
        <f t="shared" si="211"/>
        <v>2.6358568647351337</v>
      </c>
      <c r="E4530" s="90">
        <f t="shared" si="212"/>
        <v>180.49917443424425</v>
      </c>
      <c r="F4530" s="50">
        <f>'貼り付けシート（日射量等）'!G4527/3.6*10^3</f>
        <v>2.7777777777777777</v>
      </c>
      <c r="G4530" s="50">
        <f>'貼り付けシート（日射量等）'!H4527/3.6*10^3</f>
        <v>186.11111111111111</v>
      </c>
      <c r="H4530" s="91">
        <f>RADIANS('貼り付けシート（日射量等）'!I4527)</f>
        <v>1.1484266478122689</v>
      </c>
      <c r="I4530" s="91">
        <f>IF('貼り付けシート（日射量等）'!J4527&lt;0,RADIANS(360+('貼り付けシート（日射量等）'!J4527)),RADIANS('貼り付けシート（日射量等）'!J4527))</f>
        <v>0.85695666272921578</v>
      </c>
    </row>
    <row r="4531" spans="1:9">
      <c r="A4531" s="20">
        <v>41828</v>
      </c>
      <c r="B4531" s="35" t="s">
        <v>373</v>
      </c>
      <c r="C4531" s="90">
        <f t="shared" si="210"/>
        <v>167.99729114696927</v>
      </c>
      <c r="D4531" s="90">
        <f t="shared" si="211"/>
        <v>11.7442744725489</v>
      </c>
      <c r="E4531" s="90">
        <f t="shared" si="212"/>
        <v>156.25301667442037</v>
      </c>
      <c r="F4531" s="50">
        <f>'貼り付けシート（日射量等）'!G4528/3.6*10^3</f>
        <v>13.888888888888889</v>
      </c>
      <c r="G4531" s="50">
        <f>'貼り付けシート（日射量等）'!H4528/3.6*10^3</f>
        <v>161.11111111111109</v>
      </c>
      <c r="H4531" s="91">
        <f>RADIANS('貼り付けシート（日射量等）'!I4528)</f>
        <v>0.97563905186483024</v>
      </c>
      <c r="I4531" s="91">
        <f>IF('貼り付けシート（日射量等）'!J4528&lt;0,RADIANS(360+('貼り付けシート（日射量等）'!J4528)),RADIANS('貼り付けシート（日射量等）'!J4528))</f>
        <v>1.2112585008840648</v>
      </c>
    </row>
    <row r="4532" spans="1:9">
      <c r="A4532" s="20">
        <v>41828</v>
      </c>
      <c r="B4532" s="35" t="s">
        <v>374</v>
      </c>
      <c r="C4532" s="90">
        <f t="shared" si="210"/>
        <v>142.01617994779869</v>
      </c>
      <c r="D4532" s="90">
        <f t="shared" si="211"/>
        <v>1.9272684465941781</v>
      </c>
      <c r="E4532" s="90">
        <f t="shared" si="212"/>
        <v>140.08891150120451</v>
      </c>
      <c r="F4532" s="50">
        <f>'貼り付けシート（日射量等）'!G4529/3.6*10^3</f>
        <v>2.7777777777777777</v>
      </c>
      <c r="G4532" s="50">
        <f>'貼り付けシート（日射量等）'!H4529/3.6*10^3</f>
        <v>144.44444444444446</v>
      </c>
      <c r="H4532" s="91">
        <f>RADIANS('貼り付けシート（日射量等）'!I4529)</f>
        <v>0.78190750489345962</v>
      </c>
      <c r="I4532" s="91">
        <f>IF('貼り付けシート（日射量等）'!J4529&lt;0,RADIANS(360+('貼り付けシート（日射量等）'!J4529)),RADIANS('貼り付けシート（日射量等）'!J4529))</f>
        <v>1.4398966328953218</v>
      </c>
    </row>
    <row r="4533" spans="1:9">
      <c r="A4533" s="20">
        <v>41828</v>
      </c>
      <c r="B4533" s="35" t="s">
        <v>375</v>
      </c>
      <c r="C4533" s="90">
        <f t="shared" si="210"/>
        <v>109.35801461020702</v>
      </c>
      <c r="D4533" s="90">
        <f t="shared" si="211"/>
        <v>6.9853485131729602</v>
      </c>
      <c r="E4533" s="90">
        <f t="shared" si="212"/>
        <v>102.37266609703406</v>
      </c>
      <c r="F4533" s="50">
        <f>'貼り付けシート（日射量等）'!G4530/3.6*10^3</f>
        <v>13.888888888888889</v>
      </c>
      <c r="G4533" s="50">
        <f>'貼り付けシート（日射量等）'!H4530/3.6*10^3</f>
        <v>105.55555555555556</v>
      </c>
      <c r="H4533" s="91">
        <f>RADIANS('貼り付けシート（日射量等）'!I4530)</f>
        <v>0.58119464091411166</v>
      </c>
      <c r="I4533" s="91">
        <f>IF('貼り付けシート（日射量等）'!J4530&lt;0,RADIANS(360+('貼り付けシート（日射量等）'!J4530)),RADIANS('貼り付けシート（日射量等）'!J4530))</f>
        <v>1.616174887346749</v>
      </c>
    </row>
    <row r="4534" spans="1:9">
      <c r="A4534" s="20">
        <v>41828</v>
      </c>
      <c r="B4534" s="35" t="s">
        <v>376</v>
      </c>
      <c r="C4534" s="90">
        <f t="shared" si="210"/>
        <v>74.055461006060895</v>
      </c>
      <c r="D4534" s="90">
        <f t="shared" si="211"/>
        <v>4.0110052554586417</v>
      </c>
      <c r="E4534" s="90">
        <f t="shared" si="212"/>
        <v>70.044455750602253</v>
      </c>
      <c r="F4534" s="50">
        <f>'貼り付けシート（日射量等）'!G4531/3.6*10^3</f>
        <v>13.888888888888889</v>
      </c>
      <c r="G4534" s="50">
        <f>'貼り付けシート（日射量等）'!H4531/3.6*10^3</f>
        <v>72.222222222222229</v>
      </c>
      <c r="H4534" s="91">
        <f>RADIANS('貼り付けシート（日射量等）'!I4531)</f>
        <v>0.38397243543875248</v>
      </c>
      <c r="I4534" s="91">
        <f>IF('貼り付けシート（日射量等）'!J4531&lt;0,RADIANS(360+('貼り付けシート（日射量等）'!J4531)),RADIANS('貼り付けシート（日射量等）'!J4531))</f>
        <v>1.7715091907742444</v>
      </c>
    </row>
    <row r="4535" spans="1:9">
      <c r="A4535" s="20">
        <v>41828</v>
      </c>
      <c r="B4535" s="35" t="s">
        <v>377</v>
      </c>
      <c r="C4535" s="90">
        <f t="shared" si="210"/>
        <v>36.551562172759112</v>
      </c>
      <c r="D4535" s="90">
        <f t="shared" si="211"/>
        <v>1.5293342974579842</v>
      </c>
      <c r="E4535" s="90">
        <f t="shared" si="212"/>
        <v>35.022227875301127</v>
      </c>
      <c r="F4535" s="50">
        <f>'貼り付けシート（日射量等）'!G4532/3.6*10^3</f>
        <v>24.999999999999996</v>
      </c>
      <c r="G4535" s="50">
        <f>'貼り付けシート（日射量等）'!H4532/3.6*10^3</f>
        <v>36.111111111111114</v>
      </c>
      <c r="H4535" s="91">
        <f>RADIANS('貼り付けシート（日射量等）'!I4532)</f>
        <v>0.19024088846738194</v>
      </c>
      <c r="I4535" s="91">
        <f>IF('貼り付けシート（日射量等）'!J4532&lt;0,RADIANS(360+('貼り付けシート（日射量等）'!J4532)),RADIANS('貼り付けシート（日射量等）'!J4532))</f>
        <v>1.9250981649497454</v>
      </c>
    </row>
    <row r="4536" spans="1:9">
      <c r="A4536" s="20">
        <v>41828</v>
      </c>
      <c r="B4536" s="35" t="s">
        <v>378</v>
      </c>
      <c r="C4536" s="90">
        <f t="shared" si="210"/>
        <v>5.3880350577386347</v>
      </c>
      <c r="D4536" s="90">
        <f t="shared" si="211"/>
        <v>-0.8900672373318137</v>
      </c>
      <c r="E4536" s="90">
        <f t="shared" si="212"/>
        <v>5.3880350577386347</v>
      </c>
      <c r="F4536" s="50">
        <f>'貼り付けシート（日射量等）'!G4533/3.6*10^3</f>
        <v>5.5555555555555554</v>
      </c>
      <c r="G4536" s="50">
        <f>'貼り付けシート（日射量等）'!H4533/3.6*10^3</f>
        <v>5.5555555555555554</v>
      </c>
      <c r="H4536" s="91">
        <f>RADIANS('貼り付けシート（日射量等）'!I4533)</f>
        <v>8.7266462599716477E-3</v>
      </c>
      <c r="I4536" s="91">
        <f>IF('貼り付けシート（日射量等）'!J4533&lt;0,RADIANS(360+('貼り付けシート（日射量等）'!J4533)),RADIANS('貼り付けシート（日射量等）'!J4533))</f>
        <v>2.0856684561332237</v>
      </c>
    </row>
    <row r="4537" spans="1:9">
      <c r="A4537" s="20">
        <v>41828</v>
      </c>
      <c r="B4537" s="35" t="s">
        <v>379</v>
      </c>
      <c r="C4537" s="90">
        <f t="shared" si="210"/>
        <v>0</v>
      </c>
      <c r="D4537" s="90">
        <f t="shared" si="211"/>
        <v>0</v>
      </c>
      <c r="E4537" s="90">
        <f t="shared" si="212"/>
        <v>0</v>
      </c>
      <c r="F4537" s="50">
        <f>'貼り付けシート（日射量等）'!G4534/3.6*10^3</f>
        <v>0</v>
      </c>
      <c r="G4537" s="50">
        <f>'貼り付けシート（日射量等）'!H4534/3.6*10^3</f>
        <v>0</v>
      </c>
      <c r="H4537" s="91">
        <f>RADIANS('貼り付けシート（日射量等）'!I4534)</f>
        <v>0</v>
      </c>
      <c r="I4537" s="91">
        <f>IF('貼り付けシート（日射量等）'!J4534&lt;0,RADIANS(360+('貼り付けシート（日射量等）'!J4534)),RADIANS('貼り付けシート（日射量等）'!J4534))</f>
        <v>0</v>
      </c>
    </row>
    <row r="4538" spans="1:9">
      <c r="A4538" s="20">
        <v>41828</v>
      </c>
      <c r="B4538" s="35" t="s">
        <v>380</v>
      </c>
      <c r="C4538" s="90">
        <f t="shared" si="210"/>
        <v>0</v>
      </c>
      <c r="D4538" s="90">
        <f t="shared" si="211"/>
        <v>0</v>
      </c>
      <c r="E4538" s="90">
        <f t="shared" si="212"/>
        <v>0</v>
      </c>
      <c r="F4538" s="50">
        <f>'貼り付けシート（日射量等）'!G4535/3.6*10^3</f>
        <v>0</v>
      </c>
      <c r="G4538" s="50">
        <f>'貼り付けシート（日射量等）'!H4535/3.6*10^3</f>
        <v>0</v>
      </c>
      <c r="H4538" s="91">
        <f>RADIANS('貼り付けシート（日射量等）'!I4535)</f>
        <v>0</v>
      </c>
      <c r="I4538" s="91">
        <f>IF('貼り付けシート（日射量等）'!J4535&lt;0,RADIANS(360+('貼り付けシート（日射量等）'!J4535)),RADIANS('貼り付けシート（日射量等）'!J4535))</f>
        <v>0</v>
      </c>
    </row>
    <row r="4539" spans="1:9">
      <c r="A4539" s="20">
        <v>41828</v>
      </c>
      <c r="B4539" s="35" t="s">
        <v>381</v>
      </c>
      <c r="C4539" s="90">
        <f t="shared" si="210"/>
        <v>0</v>
      </c>
      <c r="D4539" s="90">
        <f t="shared" si="211"/>
        <v>0</v>
      </c>
      <c r="E4539" s="90">
        <f t="shared" si="212"/>
        <v>0</v>
      </c>
      <c r="F4539" s="50">
        <f>'貼り付けシート（日射量等）'!G4536/3.6*10^3</f>
        <v>0</v>
      </c>
      <c r="G4539" s="50">
        <f>'貼り付けシート（日射量等）'!H4536/3.6*10^3</f>
        <v>0</v>
      </c>
      <c r="H4539" s="91">
        <f>RADIANS('貼り付けシート（日射量等）'!I4536)</f>
        <v>0</v>
      </c>
      <c r="I4539" s="91">
        <f>IF('貼り付けシート（日射量等）'!J4536&lt;0,RADIANS(360+('貼り付けシート（日射量等）'!J4536)),RADIANS('貼り付けシート（日射量等）'!J4536))</f>
        <v>0</v>
      </c>
    </row>
    <row r="4540" spans="1:9">
      <c r="A4540" s="20">
        <v>41828</v>
      </c>
      <c r="B4540" s="35" t="s">
        <v>382</v>
      </c>
      <c r="C4540" s="90">
        <f t="shared" si="210"/>
        <v>0</v>
      </c>
      <c r="D4540" s="90">
        <f t="shared" si="211"/>
        <v>0</v>
      </c>
      <c r="E4540" s="90">
        <f t="shared" si="212"/>
        <v>0</v>
      </c>
      <c r="F4540" s="50">
        <f>'貼り付けシート（日射量等）'!G4537/3.6*10^3</f>
        <v>0</v>
      </c>
      <c r="G4540" s="50">
        <f>'貼り付けシート（日射量等）'!H4537/3.6*10^3</f>
        <v>0</v>
      </c>
      <c r="H4540" s="91">
        <f>RADIANS('貼り付けシート（日射量等）'!I4537)</f>
        <v>0</v>
      </c>
      <c r="I4540" s="91">
        <f>IF('貼り付けシート（日射量等）'!J4537&lt;0,RADIANS(360+('貼り付けシート（日射量等）'!J4537)),RADIANS('貼り付けシート（日射量等）'!J4537))</f>
        <v>0</v>
      </c>
    </row>
    <row r="4541" spans="1:9">
      <c r="A4541" s="20">
        <v>41828</v>
      </c>
      <c r="B4541" s="35" t="s">
        <v>383</v>
      </c>
      <c r="C4541" s="90">
        <f t="shared" si="210"/>
        <v>0</v>
      </c>
      <c r="D4541" s="90">
        <f t="shared" si="211"/>
        <v>0</v>
      </c>
      <c r="E4541" s="90">
        <f t="shared" si="212"/>
        <v>0</v>
      </c>
      <c r="F4541" s="50">
        <f>'貼り付けシート（日射量等）'!G4538/3.6*10^3</f>
        <v>0</v>
      </c>
      <c r="G4541" s="50">
        <f>'貼り付けシート（日射量等）'!H4538/3.6*10^3</f>
        <v>0</v>
      </c>
      <c r="H4541" s="91">
        <f>RADIANS('貼り付けシート（日射量等）'!I4538)</f>
        <v>0</v>
      </c>
      <c r="I4541" s="91">
        <f>IF('貼り付けシート（日射量等）'!J4538&lt;0,RADIANS(360+('貼り付けシート（日射量等）'!J4538)),RADIANS('貼り付けシート（日射量等）'!J4538))</f>
        <v>0</v>
      </c>
    </row>
    <row r="4542" spans="1:9">
      <c r="A4542" s="20">
        <v>41829</v>
      </c>
      <c r="B4542" s="35" t="s">
        <v>360</v>
      </c>
      <c r="C4542" s="90">
        <f t="shared" si="210"/>
        <v>0</v>
      </c>
      <c r="D4542" s="90">
        <f t="shared" si="211"/>
        <v>0</v>
      </c>
      <c r="E4542" s="90">
        <f t="shared" si="212"/>
        <v>0</v>
      </c>
      <c r="F4542" s="50">
        <f>'貼り付けシート（日射量等）'!G4539/3.6*10^3</f>
        <v>0</v>
      </c>
      <c r="G4542" s="50">
        <f>'貼り付けシート（日射量等）'!H4539/3.6*10^3</f>
        <v>0</v>
      </c>
      <c r="H4542" s="91">
        <f>RADIANS('貼り付けシート（日射量等）'!I4539)</f>
        <v>0</v>
      </c>
      <c r="I4542" s="91">
        <f>IF('貼り付けシート（日射量等）'!J4539&lt;0,RADIANS(360+('貼り付けシート（日射量等）'!J4539)),RADIANS('貼り付けシート（日射量等）'!J4539))</f>
        <v>0</v>
      </c>
    </row>
    <row r="4543" spans="1:9">
      <c r="A4543" s="20">
        <v>41829</v>
      </c>
      <c r="B4543" s="35" t="s">
        <v>361</v>
      </c>
      <c r="C4543" s="90">
        <f t="shared" si="210"/>
        <v>0</v>
      </c>
      <c r="D4543" s="90">
        <f t="shared" si="211"/>
        <v>0</v>
      </c>
      <c r="E4543" s="90">
        <f t="shared" si="212"/>
        <v>0</v>
      </c>
      <c r="F4543" s="50">
        <f>'貼り付けシート（日射量等）'!G4540/3.6*10^3</f>
        <v>0</v>
      </c>
      <c r="G4543" s="50">
        <f>'貼り付けシート（日射量等）'!H4540/3.6*10^3</f>
        <v>0</v>
      </c>
      <c r="H4543" s="91">
        <f>RADIANS('貼り付けシート（日射量等）'!I4540)</f>
        <v>0</v>
      </c>
      <c r="I4543" s="91">
        <f>IF('貼り付けシート（日射量等）'!J4540&lt;0,RADIANS(360+('貼り付けシート（日射量等）'!J4540)),RADIANS('貼り付けシート（日射量等）'!J4540))</f>
        <v>0</v>
      </c>
    </row>
    <row r="4544" spans="1:9">
      <c r="A4544" s="20">
        <v>41829</v>
      </c>
      <c r="B4544" s="35" t="s">
        <v>362</v>
      </c>
      <c r="C4544" s="90">
        <f t="shared" si="210"/>
        <v>0</v>
      </c>
      <c r="D4544" s="90">
        <f t="shared" si="211"/>
        <v>0</v>
      </c>
      <c r="E4544" s="90">
        <f t="shared" si="212"/>
        <v>0</v>
      </c>
      <c r="F4544" s="50">
        <f>'貼り付けシート（日射量等）'!G4541/3.6*10^3</f>
        <v>0</v>
      </c>
      <c r="G4544" s="50">
        <f>'貼り付けシート（日射量等）'!H4541/3.6*10^3</f>
        <v>0</v>
      </c>
      <c r="H4544" s="91">
        <f>RADIANS('貼り付けシート（日射量等）'!I4541)</f>
        <v>0</v>
      </c>
      <c r="I4544" s="91">
        <f>IF('貼り付けシート（日射量等）'!J4541&lt;0,RADIANS(360+('貼り付けシート（日射量等）'!J4541)),RADIANS('貼り付けシート（日射量等）'!J4541))</f>
        <v>0</v>
      </c>
    </row>
    <row r="4545" spans="1:9">
      <c r="A4545" s="20">
        <v>41829</v>
      </c>
      <c r="B4545" s="35" t="s">
        <v>363</v>
      </c>
      <c r="C4545" s="90">
        <f t="shared" si="210"/>
        <v>0</v>
      </c>
      <c r="D4545" s="90">
        <f t="shared" si="211"/>
        <v>0</v>
      </c>
      <c r="E4545" s="90">
        <f t="shared" si="212"/>
        <v>0</v>
      </c>
      <c r="F4545" s="50">
        <f>'貼り付けシート（日射量等）'!G4542/3.6*10^3</f>
        <v>0</v>
      </c>
      <c r="G4545" s="50">
        <f>'貼り付けシート（日射量等）'!H4542/3.6*10^3</f>
        <v>0</v>
      </c>
      <c r="H4545" s="91">
        <f>RADIANS('貼り付けシート（日射量等）'!I4542)</f>
        <v>0</v>
      </c>
      <c r="I4545" s="91">
        <f>IF('貼り付けシート（日射量等）'!J4542&lt;0,RADIANS(360+('貼り付けシート（日射量等）'!J4542)),RADIANS('貼り付けシート（日射量等）'!J4542))</f>
        <v>0</v>
      </c>
    </row>
    <row r="4546" spans="1:9">
      <c r="A4546" s="20">
        <v>41829</v>
      </c>
      <c r="B4546" s="35" t="s">
        <v>364</v>
      </c>
      <c r="C4546" s="90">
        <f t="shared" si="210"/>
        <v>13.470087644346586</v>
      </c>
      <c r="D4546" s="90">
        <f t="shared" si="211"/>
        <v>-0.1494485873838792</v>
      </c>
      <c r="E4546" s="90">
        <f t="shared" si="212"/>
        <v>13.470087644346586</v>
      </c>
      <c r="F4546" s="50">
        <f>'貼り付けシート（日射量等）'!G4543/3.6*10^3</f>
        <v>5.5555555555555554</v>
      </c>
      <c r="G4546" s="50">
        <f>'貼り付けシート（日射量等）'!H4543/3.6*10^3</f>
        <v>13.888888888888889</v>
      </c>
      <c r="H4546" s="91">
        <f>RADIANS('貼り付けシート（日射量等）'!I4543)</f>
        <v>0.11693705988362008</v>
      </c>
      <c r="I4546" s="91">
        <f>IF('貼り付けシート（日射量等）'!J4543&lt;0,RADIANS(360+('貼り付けシート（日射量等）'!J4543)),RADIANS('貼り付けシート（日射量等）'!J4543))</f>
        <v>4.2987459476620336</v>
      </c>
    </row>
    <row r="4547" spans="1:9">
      <c r="A4547" s="20">
        <v>41829</v>
      </c>
      <c r="B4547" s="35" t="s">
        <v>365</v>
      </c>
      <c r="C4547" s="90">
        <f t="shared" si="210"/>
        <v>32.886145843963114</v>
      </c>
      <c r="D4547" s="90">
        <f t="shared" si="211"/>
        <v>0.55793549753130478</v>
      </c>
      <c r="E4547" s="90">
        <f t="shared" si="212"/>
        <v>32.32821034643181</v>
      </c>
      <c r="F4547" s="50">
        <f>'貼り付けシート（日射量等）'!G4544/3.6*10^3</f>
        <v>2.7777777777777777</v>
      </c>
      <c r="G4547" s="50">
        <f>'貼り付けシート（日射量等）'!H4544/3.6*10^3</f>
        <v>33.333333333333336</v>
      </c>
      <c r="H4547" s="91">
        <f>RADIANS('貼り付けシート（日射量等）'!I4544)</f>
        <v>0.30717794835100204</v>
      </c>
      <c r="I4547" s="91">
        <f>IF('貼り付けシート（日射量等）'!J4544&lt;0,RADIANS(360+('貼り付けシート（日射量等）'!J4544)),RADIANS('貼り付けシート（日射量等）'!J4544))</f>
        <v>4.454080251089529</v>
      </c>
    </row>
    <row r="4548" spans="1:9">
      <c r="A4548" s="20">
        <v>41829</v>
      </c>
      <c r="B4548" s="35" t="s">
        <v>366</v>
      </c>
      <c r="C4548" s="90">
        <f t="shared" si="210"/>
        <v>53.527286785688439</v>
      </c>
      <c r="D4548" s="90">
        <f t="shared" si="211"/>
        <v>2.3409537371714122</v>
      </c>
      <c r="E4548" s="90">
        <f t="shared" si="212"/>
        <v>51.186333048517028</v>
      </c>
      <c r="F4548" s="50">
        <f>'貼り付けシート（日射量等）'!G4545/3.6*10^3</f>
        <v>5.5555555555555554</v>
      </c>
      <c r="G4548" s="50">
        <f>'貼り付けシート（日射量等）'!H4545/3.6*10^3</f>
        <v>52.777777777777779</v>
      </c>
      <c r="H4548" s="91">
        <f>RADIANS('貼り付けシート（日射量等）'!I4545)</f>
        <v>0.50265482457436694</v>
      </c>
      <c r="I4548" s="91">
        <f>IF('貼り付けシート（日射量等）'!J4545&lt;0,RADIANS(360+('貼り付けシート（日射量等）'!J4545)),RADIANS('貼り付けシート（日射量等）'!J4545))</f>
        <v>4.6076692252650302</v>
      </c>
    </row>
    <row r="4549" spans="1:9">
      <c r="A4549" s="20">
        <v>41829</v>
      </c>
      <c r="B4549" s="35" t="s">
        <v>367</v>
      </c>
      <c r="C4549" s="90">
        <f t="shared" si="210"/>
        <v>94.100144854857177</v>
      </c>
      <c r="D4549" s="90">
        <f t="shared" si="211"/>
        <v>5.1975664021697021</v>
      </c>
      <c r="E4549" s="90">
        <f t="shared" si="212"/>
        <v>88.902578452687479</v>
      </c>
      <c r="F4549" s="50">
        <f>'貼り付けシート（日射量等）'!G4546/3.6*10^3</f>
        <v>8.3333333333333339</v>
      </c>
      <c r="G4549" s="50">
        <f>'貼り付けシート（日射量等）'!H4546/3.6*10^3</f>
        <v>91.666666666666671</v>
      </c>
      <c r="H4549" s="91">
        <f>RADIANS('貼り付けシート（日射量等）'!I4546)</f>
        <v>0.70336768855371479</v>
      </c>
      <c r="I4549" s="91">
        <f>IF('貼り付けシート（日射量等）'!J4546&lt;0,RADIANS(360+('貼り付けシート（日射量等）'!J4546)),RADIANS('貼り付けシート（日射量等）'!J4546))</f>
        <v>4.773475504204491</v>
      </c>
    </row>
    <row r="4550" spans="1:9">
      <c r="A4550" s="20">
        <v>41829</v>
      </c>
      <c r="B4550" s="35" t="s">
        <v>368</v>
      </c>
      <c r="C4550" s="90">
        <f t="shared" si="210"/>
        <v>138.60497435551491</v>
      </c>
      <c r="D4550" s="90">
        <f t="shared" si="211"/>
        <v>6.598115440918388</v>
      </c>
      <c r="E4550" s="90">
        <f t="shared" si="212"/>
        <v>132.00685891459653</v>
      </c>
      <c r="F4550" s="50">
        <f>'貼り付けシート（日射量等）'!G4547/3.6*10^3</f>
        <v>8.3333333333333339</v>
      </c>
      <c r="G4550" s="50">
        <f>'貼り付けシート（日射量等）'!H4547/3.6*10^3</f>
        <v>136.11111111111109</v>
      </c>
      <c r="H4550" s="91">
        <f>RADIANS('貼り付けシート（日射量等）'!I4547)</f>
        <v>0.90058989402907408</v>
      </c>
      <c r="I4550" s="91">
        <f>IF('貼り付けシート（日射量等）'!J4547&lt;0,RADIANS(360+('貼り付けシート（日射量等）'!J4547)),RADIANS('貼り付けシート（日射量等）'!J4547))</f>
        <v>4.9759336974358339</v>
      </c>
    </row>
    <row r="4551" spans="1:9">
      <c r="A4551" s="20">
        <v>41829</v>
      </c>
      <c r="B4551" s="35" t="s">
        <v>369</v>
      </c>
      <c r="C4551" s="90">
        <f t="shared" ref="C4551:C4614" si="213">IF(D4551&lt;0,E4551,D4551+E4551)</f>
        <v>126.4665842827127</v>
      </c>
      <c r="D4551" s="90">
        <f t="shared" ref="D4551:D4614" si="214">F4551*(SIN(H4551)*COS($O$5)+COS(H4551)*SIN($O$5)*COS($O$4-I4551))</f>
        <v>2.5417779547241177</v>
      </c>
      <c r="E4551" s="90">
        <f t="shared" ref="E4551:E4614" si="215">G4551*(1+COS($O$5))/2</f>
        <v>123.92480632798859</v>
      </c>
      <c r="F4551" s="50">
        <f>'貼り付けシート（日射量等）'!G4548/3.6*10^3</f>
        <v>2.7777777777777777</v>
      </c>
      <c r="G4551" s="50">
        <f>'貼り付けシート（日射量等）'!H4548/3.6*10^3</f>
        <v>127.77777777777777</v>
      </c>
      <c r="H4551" s="91">
        <f>RADIANS('貼り付けシート（日射量等）'!I4548)</f>
        <v>1.0838494654884787</v>
      </c>
      <c r="I4551" s="91">
        <f>IF('貼り付けシート（日射量等）'!J4548&lt;0,RADIANS(360+('貼り付けシート（日射量等）'!J4548)),RADIANS('貼り付けシート（日射量等）'!J4548))</f>
        <v>5.2691490117708808</v>
      </c>
    </row>
    <row r="4552" spans="1:9">
      <c r="A4552" s="20">
        <v>41829</v>
      </c>
      <c r="B4552" s="35" t="s">
        <v>370</v>
      </c>
      <c r="C4552" s="90">
        <f t="shared" si="213"/>
        <v>107.76070115477269</v>
      </c>
      <c r="D4552" s="90">
        <f t="shared" si="214"/>
        <v>0</v>
      </c>
      <c r="E4552" s="90">
        <f t="shared" si="215"/>
        <v>107.76070115477269</v>
      </c>
      <c r="F4552" s="50">
        <f>'貼り付けシート（日射量等）'!G4549/3.6*10^3</f>
        <v>0</v>
      </c>
      <c r="G4552" s="50">
        <f>'貼り付けシート（日射量等）'!H4549/3.6*10^3</f>
        <v>111.11111111111111</v>
      </c>
      <c r="H4552" s="91">
        <f>RADIANS('貼り付けシート（日射量等）'!I4549)</f>
        <v>1.2252211349000195</v>
      </c>
      <c r="I4552" s="91">
        <f>IF('貼り付けシート（日射量等）'!J4549&lt;0,RADIANS(360+('貼り付けシート（日射量等）'!J4549)),RADIANS('貼り付けシート（日射量等）'!J4549))</f>
        <v>5.7665678485892649</v>
      </c>
    </row>
    <row r="4553" spans="1:9">
      <c r="A4553" s="20">
        <v>41829</v>
      </c>
      <c r="B4553" s="35" t="s">
        <v>371</v>
      </c>
      <c r="C4553" s="90">
        <f t="shared" si="213"/>
        <v>137.39489397233518</v>
      </c>
      <c r="D4553" s="90">
        <f t="shared" si="214"/>
        <v>0</v>
      </c>
      <c r="E4553" s="90">
        <f t="shared" si="215"/>
        <v>137.39489397233518</v>
      </c>
      <c r="F4553" s="50">
        <f>'貼り付けシート（日射量等）'!G4550/3.6*10^3</f>
        <v>0</v>
      </c>
      <c r="G4553" s="50">
        <f>'貼り付けシート（日射量等）'!H4550/3.6*10^3</f>
        <v>141.66666666666666</v>
      </c>
      <c r="H4553" s="91">
        <f>RADIANS('貼り付けシート（日射量等）'!I4550)</f>
        <v>1.2531464029319286</v>
      </c>
      <c r="I4553" s="91">
        <f>IF('貼り付けシート（日射量等）'!J4550&lt;0,RADIANS(360+('貼り付けシート（日射量等）'!J4550)),RADIANS('貼り付けシート（日射量等）'!J4550))</f>
        <v>0.23911010752322315</v>
      </c>
    </row>
    <row r="4554" spans="1:9">
      <c r="A4554" s="20">
        <v>41829</v>
      </c>
      <c r="B4554" s="35" t="s">
        <v>372</v>
      </c>
      <c r="C4554" s="90">
        <f t="shared" si="213"/>
        <v>161.1189440067177</v>
      </c>
      <c r="D4554" s="90">
        <f t="shared" si="214"/>
        <v>23.724050034382511</v>
      </c>
      <c r="E4554" s="90">
        <f t="shared" si="215"/>
        <v>137.39489397233518</v>
      </c>
      <c r="F4554" s="50">
        <f>'貼り付けシート（日射量等）'!G4551/3.6*10^3</f>
        <v>24.999999999999996</v>
      </c>
      <c r="G4554" s="50">
        <f>'貼り付けシート（日射量等）'!H4551/3.6*10^3</f>
        <v>141.66666666666666</v>
      </c>
      <c r="H4554" s="91">
        <f>RADIANS('貼り付けシート（日射量等）'!I4551)</f>
        <v>1.1466813185602747</v>
      </c>
      <c r="I4554" s="91">
        <f>IF('貼り付けシート（日射量等）'!J4551&lt;0,RADIANS(360+('貼り付けシート（日射量等）'!J4551)),RADIANS('貼り付けシート（日射量等）'!J4551))</f>
        <v>0.85346600422522712</v>
      </c>
    </row>
    <row r="4555" spans="1:9">
      <c r="A4555" s="20">
        <v>41829</v>
      </c>
      <c r="B4555" s="35" t="s">
        <v>373</v>
      </c>
      <c r="C4555" s="90">
        <f t="shared" si="213"/>
        <v>146.11042367169998</v>
      </c>
      <c r="D4555" s="90">
        <f t="shared" si="214"/>
        <v>14.103564757103451</v>
      </c>
      <c r="E4555" s="90">
        <f t="shared" si="215"/>
        <v>132.00685891459653</v>
      </c>
      <c r="F4555" s="50">
        <f>'貼り付けシート（日射量等）'!G4552/3.6*10^3</f>
        <v>16.666666666666668</v>
      </c>
      <c r="G4555" s="50">
        <f>'貼り付けシート（日射量等）'!H4552/3.6*10^3</f>
        <v>136.11111111111109</v>
      </c>
      <c r="H4555" s="91">
        <f>RADIANS('貼り付けシート（日射量等）'!I4552)</f>
        <v>0.97563905186483024</v>
      </c>
      <c r="I4555" s="91">
        <f>IF('貼り付けシート（日射量等）'!J4552&lt;0,RADIANS(360+('貼り付けシート（日射量等）'!J4552)),RADIANS('貼り付けシート（日射量等）'!J4552))</f>
        <v>1.2077678423800762</v>
      </c>
    </row>
    <row r="4556" spans="1:9">
      <c r="A4556" s="20">
        <v>41829</v>
      </c>
      <c r="B4556" s="35" t="s">
        <v>374</v>
      </c>
      <c r="C4556" s="90">
        <f t="shared" si="213"/>
        <v>124.31633702176511</v>
      </c>
      <c r="D4556" s="90">
        <f t="shared" si="214"/>
        <v>5.7795657515151522</v>
      </c>
      <c r="E4556" s="90">
        <f t="shared" si="215"/>
        <v>118.53677127024996</v>
      </c>
      <c r="F4556" s="50">
        <f>'貼り付けシート（日射量等）'!G4553/3.6*10^3</f>
        <v>8.3333333333333339</v>
      </c>
      <c r="G4556" s="50">
        <f>'貼り付けシート（日射量等）'!H4553/3.6*10^3</f>
        <v>122.22222222222221</v>
      </c>
      <c r="H4556" s="91">
        <f>RADIANS('貼り付けシート（日射量等）'!I4553)</f>
        <v>0.78016217564146539</v>
      </c>
      <c r="I4556" s="91">
        <f>IF('貼り付けシート（日射量等）'!J4553&lt;0,RADIANS(360+('貼り付けシート（日射量等）'!J4553)),RADIANS('貼り付けシート（日射量等）'!J4553))</f>
        <v>1.4364059743913331</v>
      </c>
    </row>
    <row r="4557" spans="1:9">
      <c r="A4557" s="20">
        <v>41829</v>
      </c>
      <c r="B4557" s="35" t="s">
        <v>375</v>
      </c>
      <c r="C4557" s="90">
        <f t="shared" si="213"/>
        <v>97.090291247426052</v>
      </c>
      <c r="D4557" s="90">
        <f t="shared" si="214"/>
        <v>2.7996777369999539</v>
      </c>
      <c r="E4557" s="90">
        <f t="shared" si="215"/>
        <v>94.290613510426098</v>
      </c>
      <c r="F4557" s="50">
        <f>'貼り付けシート（日射量等）'!G4554/3.6*10^3</f>
        <v>5.5555555555555554</v>
      </c>
      <c r="G4557" s="50">
        <f>'貼り付けシート（日射量等）'!H4554/3.6*10^3</f>
        <v>97.222222222222214</v>
      </c>
      <c r="H4557" s="91">
        <f>RADIANS('貼り付けシート（日射量等）'!I4554)</f>
        <v>0.58119464091411166</v>
      </c>
      <c r="I4557" s="91">
        <f>IF('貼り付けシート（日射量等）'!J4554&lt;0,RADIANS(360+('貼り付けシート（日射量等）'!J4554)),RADIANS('貼り付けシート（日射量等）'!J4554))</f>
        <v>1.6126842288427605</v>
      </c>
    </row>
    <row r="4558" spans="1:9">
      <c r="A4558" s="20">
        <v>41829</v>
      </c>
      <c r="B4558" s="35" t="s">
        <v>376</v>
      </c>
      <c r="C4558" s="90">
        <f t="shared" si="213"/>
        <v>67.853860090122737</v>
      </c>
      <c r="D4558" s="90">
        <f t="shared" si="214"/>
        <v>3.1974393972591231</v>
      </c>
      <c r="E4558" s="90">
        <f t="shared" si="215"/>
        <v>64.65642069286362</v>
      </c>
      <c r="F4558" s="50">
        <f>'貼り付けシート（日射量等）'!G4555/3.6*10^3</f>
        <v>11.111111111111111</v>
      </c>
      <c r="G4558" s="50">
        <f>'貼り付けシート（日射量等）'!H4555/3.6*10^3</f>
        <v>66.666666666666671</v>
      </c>
      <c r="H4558" s="91">
        <f>RADIANS('貼り付けシート（日射量等）'!I4555)</f>
        <v>0.38222710618675815</v>
      </c>
      <c r="I4558" s="91">
        <f>IF('貼り付けシート（日射量等）'!J4555&lt;0,RADIANS(360+('貼り付けシート（日射量等）'!J4555)),RADIANS('貼り付けシート（日射量等）'!J4555))</f>
        <v>1.7697638615222502</v>
      </c>
    </row>
    <row r="4559" spans="1:9">
      <c r="A4559" s="20">
        <v>41829</v>
      </c>
      <c r="B4559" s="35" t="s">
        <v>377</v>
      </c>
      <c r="C4559" s="90">
        <f t="shared" si="213"/>
        <v>33.185478537935182</v>
      </c>
      <c r="D4559" s="90">
        <f t="shared" si="214"/>
        <v>0.85726819150337252</v>
      </c>
      <c r="E4559" s="90">
        <f t="shared" si="215"/>
        <v>32.32821034643181</v>
      </c>
      <c r="F4559" s="50">
        <f>'貼り付けシート（日射量等）'!G4556/3.6*10^3</f>
        <v>13.888888888888889</v>
      </c>
      <c r="G4559" s="50">
        <f>'貼り付けシート（日射量等）'!H4556/3.6*10^3</f>
        <v>33.333333333333336</v>
      </c>
      <c r="H4559" s="91">
        <f>RADIANS('貼り付けシート（日射量等）'!I4556)</f>
        <v>0.19024088846738194</v>
      </c>
      <c r="I4559" s="91">
        <f>IF('貼り付けシート（日射量等）'!J4556&lt;0,RADIANS(360+('貼り付けシート（日射量等）'!J4556)),RADIANS('貼り付けシート（日射量等）'!J4556))</f>
        <v>1.9233528356977512</v>
      </c>
    </row>
    <row r="4560" spans="1:9">
      <c r="A4560" s="20">
        <v>41829</v>
      </c>
      <c r="B4560" s="35" t="s">
        <v>378</v>
      </c>
      <c r="C4560" s="90">
        <f t="shared" si="213"/>
        <v>5.3880350577386347</v>
      </c>
      <c r="D4560" s="90">
        <f t="shared" si="214"/>
        <v>-0.88717954488512174</v>
      </c>
      <c r="E4560" s="90">
        <f t="shared" si="215"/>
        <v>5.3880350577386347</v>
      </c>
      <c r="F4560" s="50">
        <f>'貼り付けシート（日射量等）'!G4557/3.6*10^3</f>
        <v>5.5555555555555554</v>
      </c>
      <c r="G4560" s="50">
        <f>'貼り付けシート（日射量等）'!H4557/3.6*10^3</f>
        <v>5.5555555555555554</v>
      </c>
      <c r="H4560" s="91">
        <f>RADIANS('貼り付けシート（日射量等）'!I4557)</f>
        <v>8.7266462599716477E-3</v>
      </c>
      <c r="I4560" s="91">
        <f>IF('貼り付けシート（日射量等）'!J4557&lt;0,RADIANS(360+('貼り付けシート（日射量等）'!J4557)),RADIANS('貼り付けシート（日射量等）'!J4557))</f>
        <v>2.0839231268812295</v>
      </c>
    </row>
    <row r="4561" spans="1:9">
      <c r="A4561" s="20">
        <v>41829</v>
      </c>
      <c r="B4561" s="35" t="s">
        <v>379</v>
      </c>
      <c r="C4561" s="90">
        <f t="shared" si="213"/>
        <v>0</v>
      </c>
      <c r="D4561" s="90">
        <f t="shared" si="214"/>
        <v>0</v>
      </c>
      <c r="E4561" s="90">
        <f t="shared" si="215"/>
        <v>0</v>
      </c>
      <c r="F4561" s="50">
        <f>'貼り付けシート（日射量等）'!G4558/3.6*10^3</f>
        <v>0</v>
      </c>
      <c r="G4561" s="50">
        <f>'貼り付けシート（日射量等）'!H4558/3.6*10^3</f>
        <v>0</v>
      </c>
      <c r="H4561" s="91">
        <f>RADIANS('貼り付けシート（日射量等）'!I4558)</f>
        <v>0</v>
      </c>
      <c r="I4561" s="91">
        <f>IF('貼り付けシート（日射量等）'!J4558&lt;0,RADIANS(360+('貼り付けシート（日射量等）'!J4558)),RADIANS('貼り付けシート（日射量等）'!J4558))</f>
        <v>0</v>
      </c>
    </row>
    <row r="4562" spans="1:9">
      <c r="A4562" s="20">
        <v>41829</v>
      </c>
      <c r="B4562" s="35" t="s">
        <v>380</v>
      </c>
      <c r="C4562" s="90">
        <f t="shared" si="213"/>
        <v>0</v>
      </c>
      <c r="D4562" s="90">
        <f t="shared" si="214"/>
        <v>0</v>
      </c>
      <c r="E4562" s="90">
        <f t="shared" si="215"/>
        <v>0</v>
      </c>
      <c r="F4562" s="50">
        <f>'貼り付けシート（日射量等）'!G4559/3.6*10^3</f>
        <v>0</v>
      </c>
      <c r="G4562" s="50">
        <f>'貼り付けシート（日射量等）'!H4559/3.6*10^3</f>
        <v>0</v>
      </c>
      <c r="H4562" s="91">
        <f>RADIANS('貼り付けシート（日射量等）'!I4559)</f>
        <v>0</v>
      </c>
      <c r="I4562" s="91">
        <f>IF('貼り付けシート（日射量等）'!J4559&lt;0,RADIANS(360+('貼り付けシート（日射量等）'!J4559)),RADIANS('貼り付けシート（日射量等）'!J4559))</f>
        <v>0</v>
      </c>
    </row>
    <row r="4563" spans="1:9">
      <c r="A4563" s="20">
        <v>41829</v>
      </c>
      <c r="B4563" s="35" t="s">
        <v>381</v>
      </c>
      <c r="C4563" s="90">
        <f t="shared" si="213"/>
        <v>0</v>
      </c>
      <c r="D4563" s="90">
        <f t="shared" si="214"/>
        <v>0</v>
      </c>
      <c r="E4563" s="90">
        <f t="shared" si="215"/>
        <v>0</v>
      </c>
      <c r="F4563" s="50">
        <f>'貼り付けシート（日射量等）'!G4560/3.6*10^3</f>
        <v>0</v>
      </c>
      <c r="G4563" s="50">
        <f>'貼り付けシート（日射量等）'!H4560/3.6*10^3</f>
        <v>0</v>
      </c>
      <c r="H4563" s="91">
        <f>RADIANS('貼り付けシート（日射量等）'!I4560)</f>
        <v>0</v>
      </c>
      <c r="I4563" s="91">
        <f>IF('貼り付けシート（日射量等）'!J4560&lt;0,RADIANS(360+('貼り付けシート（日射量等）'!J4560)),RADIANS('貼り付けシート（日射量等）'!J4560))</f>
        <v>0</v>
      </c>
    </row>
    <row r="4564" spans="1:9">
      <c r="A4564" s="20">
        <v>41829</v>
      </c>
      <c r="B4564" s="35" t="s">
        <v>382</v>
      </c>
      <c r="C4564" s="90">
        <f t="shared" si="213"/>
        <v>0</v>
      </c>
      <c r="D4564" s="90">
        <f t="shared" si="214"/>
        <v>0</v>
      </c>
      <c r="E4564" s="90">
        <f t="shared" si="215"/>
        <v>0</v>
      </c>
      <c r="F4564" s="50">
        <f>'貼り付けシート（日射量等）'!G4561/3.6*10^3</f>
        <v>0</v>
      </c>
      <c r="G4564" s="50">
        <f>'貼り付けシート（日射量等）'!H4561/3.6*10^3</f>
        <v>0</v>
      </c>
      <c r="H4564" s="91">
        <f>RADIANS('貼り付けシート（日射量等）'!I4561)</f>
        <v>0</v>
      </c>
      <c r="I4564" s="91">
        <f>IF('貼り付けシート（日射量等）'!J4561&lt;0,RADIANS(360+('貼り付けシート（日射量等）'!J4561)),RADIANS('貼り付けシート（日射量等）'!J4561))</f>
        <v>0</v>
      </c>
    </row>
    <row r="4565" spans="1:9">
      <c r="A4565" s="20">
        <v>41829</v>
      </c>
      <c r="B4565" s="35" t="s">
        <v>383</v>
      </c>
      <c r="C4565" s="90">
        <f t="shared" si="213"/>
        <v>0</v>
      </c>
      <c r="D4565" s="90">
        <f t="shared" si="214"/>
        <v>0</v>
      </c>
      <c r="E4565" s="90">
        <f t="shared" si="215"/>
        <v>0</v>
      </c>
      <c r="F4565" s="50">
        <f>'貼り付けシート（日射量等）'!G4562/3.6*10^3</f>
        <v>0</v>
      </c>
      <c r="G4565" s="50">
        <f>'貼り付けシート（日射量等）'!H4562/3.6*10^3</f>
        <v>0</v>
      </c>
      <c r="H4565" s="91">
        <f>RADIANS('貼り付けシート（日射量等）'!I4562)</f>
        <v>0</v>
      </c>
      <c r="I4565" s="91">
        <f>IF('貼り付けシート（日射量等）'!J4562&lt;0,RADIANS(360+('貼り付けシート（日射量等）'!J4562)),RADIANS('貼り付けシート（日射量等）'!J4562))</f>
        <v>0</v>
      </c>
    </row>
    <row r="4566" spans="1:9">
      <c r="A4566" s="20">
        <v>41830</v>
      </c>
      <c r="B4566" s="35" t="s">
        <v>360</v>
      </c>
      <c r="C4566" s="90">
        <f t="shared" si="213"/>
        <v>0</v>
      </c>
      <c r="D4566" s="90">
        <f t="shared" si="214"/>
        <v>0</v>
      </c>
      <c r="E4566" s="90">
        <f t="shared" si="215"/>
        <v>0</v>
      </c>
      <c r="F4566" s="50">
        <f>'貼り付けシート（日射量等）'!G4563/3.6*10^3</f>
        <v>0</v>
      </c>
      <c r="G4566" s="50">
        <f>'貼り付けシート（日射量等）'!H4563/3.6*10^3</f>
        <v>0</v>
      </c>
      <c r="H4566" s="91">
        <f>RADIANS('貼り付けシート（日射量等）'!I4563)</f>
        <v>0</v>
      </c>
      <c r="I4566" s="91">
        <f>IF('貼り付けシート（日射量等）'!J4563&lt;0,RADIANS(360+('貼り付けシート（日射量等）'!J4563)),RADIANS('貼り付けシート（日射量等）'!J4563))</f>
        <v>0</v>
      </c>
    </row>
    <row r="4567" spans="1:9">
      <c r="A4567" s="20">
        <v>41830</v>
      </c>
      <c r="B4567" s="35" t="s">
        <v>361</v>
      </c>
      <c r="C4567" s="90">
        <f t="shared" si="213"/>
        <v>0</v>
      </c>
      <c r="D4567" s="90">
        <f t="shared" si="214"/>
        <v>0</v>
      </c>
      <c r="E4567" s="90">
        <f t="shared" si="215"/>
        <v>0</v>
      </c>
      <c r="F4567" s="50">
        <f>'貼り付けシート（日射量等）'!G4564/3.6*10^3</f>
        <v>0</v>
      </c>
      <c r="G4567" s="50">
        <f>'貼り付けシート（日射量等）'!H4564/3.6*10^3</f>
        <v>0</v>
      </c>
      <c r="H4567" s="91">
        <f>RADIANS('貼り付けシート（日射量等）'!I4564)</f>
        <v>0</v>
      </c>
      <c r="I4567" s="91">
        <f>IF('貼り付けシート（日射量等）'!J4564&lt;0,RADIANS(360+('貼り付けシート（日射量等）'!J4564)),RADIANS('貼り付けシート（日射量等）'!J4564))</f>
        <v>0</v>
      </c>
    </row>
    <row r="4568" spans="1:9">
      <c r="A4568" s="20">
        <v>41830</v>
      </c>
      <c r="B4568" s="35" t="s">
        <v>362</v>
      </c>
      <c r="C4568" s="90">
        <f t="shared" si="213"/>
        <v>0</v>
      </c>
      <c r="D4568" s="90">
        <f t="shared" si="214"/>
        <v>0</v>
      </c>
      <c r="E4568" s="90">
        <f t="shared" si="215"/>
        <v>0</v>
      </c>
      <c r="F4568" s="50">
        <f>'貼り付けシート（日射量等）'!G4565/3.6*10^3</f>
        <v>0</v>
      </c>
      <c r="G4568" s="50">
        <f>'貼り付けシート（日射量等）'!H4565/3.6*10^3</f>
        <v>0</v>
      </c>
      <c r="H4568" s="91">
        <f>RADIANS('貼り付けシート（日射量等）'!I4565)</f>
        <v>0</v>
      </c>
      <c r="I4568" s="91">
        <f>IF('貼り付けシート（日射量等）'!J4565&lt;0,RADIANS(360+('貼り付けシート（日射量等）'!J4565)),RADIANS('貼り付けシート（日射量等）'!J4565))</f>
        <v>0</v>
      </c>
    </row>
    <row r="4569" spans="1:9">
      <c r="A4569" s="20">
        <v>41830</v>
      </c>
      <c r="B4569" s="35" t="s">
        <v>363</v>
      </c>
      <c r="C4569" s="90">
        <f t="shared" si="213"/>
        <v>0</v>
      </c>
      <c r="D4569" s="90">
        <f t="shared" si="214"/>
        <v>0</v>
      </c>
      <c r="E4569" s="90">
        <f t="shared" si="215"/>
        <v>0</v>
      </c>
      <c r="F4569" s="50">
        <f>'貼り付けシート（日射量等）'!G4566/3.6*10^3</f>
        <v>0</v>
      </c>
      <c r="G4569" s="50">
        <f>'貼り付けシート（日射量等）'!H4566/3.6*10^3</f>
        <v>0</v>
      </c>
      <c r="H4569" s="91">
        <f>RADIANS('貼り付けシート（日射量等）'!I4566)</f>
        <v>0</v>
      </c>
      <c r="I4569" s="91">
        <f>IF('貼り付けシート（日射量等）'!J4566&lt;0,RADIANS(360+('貼り付けシート（日射量等）'!J4566)),RADIANS('貼り付けシート（日射量等）'!J4566))</f>
        <v>0</v>
      </c>
    </row>
    <row r="4570" spans="1:9">
      <c r="A4570" s="20">
        <v>41830</v>
      </c>
      <c r="B4570" s="35" t="s">
        <v>364</v>
      </c>
      <c r="C4570" s="90">
        <f t="shared" si="213"/>
        <v>24.246157759823852</v>
      </c>
      <c r="D4570" s="90">
        <f t="shared" si="214"/>
        <v>-1.0894485437727808</v>
      </c>
      <c r="E4570" s="90">
        <f t="shared" si="215"/>
        <v>24.246157759823852</v>
      </c>
      <c r="F4570" s="50">
        <f>'貼り付けシート（日射量等）'!G4567/3.6*10^3</f>
        <v>38.888888888888893</v>
      </c>
      <c r="G4570" s="50">
        <f>'貼り付けシート（日射量等）'!H4567/3.6*10^3</f>
        <v>24.999999999999996</v>
      </c>
      <c r="H4570" s="91">
        <f>RADIANS('貼り付けシート（日射量等）'!I4567)</f>
        <v>0.11519173063162574</v>
      </c>
      <c r="I4570" s="91">
        <f>IF('貼り付けシート（日射量等）'!J4567&lt;0,RADIANS(360+('貼り付けシート（日射量等）'!J4567)),RADIANS('貼り付けシート（日射量等）'!J4567))</f>
        <v>4.3004912769140278</v>
      </c>
    </row>
    <row r="4571" spans="1:9">
      <c r="A4571" s="20">
        <v>41830</v>
      </c>
      <c r="B4571" s="35" t="s">
        <v>365</v>
      </c>
      <c r="C4571" s="90">
        <f t="shared" si="213"/>
        <v>73.455365294692939</v>
      </c>
      <c r="D4571" s="90">
        <f t="shared" si="214"/>
        <v>6.104927072960014</v>
      </c>
      <c r="E4571" s="90">
        <f t="shared" si="215"/>
        <v>67.350438221732929</v>
      </c>
      <c r="F4571" s="50">
        <f>'貼り付けシート（日射量等）'!G4568/3.6*10^3</f>
        <v>30.555555555555554</v>
      </c>
      <c r="G4571" s="50">
        <f>'貼り付けシート（日射量等）'!H4568/3.6*10^3</f>
        <v>69.444444444444443</v>
      </c>
      <c r="H4571" s="91">
        <f>RADIANS('貼り付けシート（日射量等）'!I4568)</f>
        <v>0.30543261909900765</v>
      </c>
      <c r="I4571" s="91">
        <f>IF('貼り付けシート（日射量等）'!J4568&lt;0,RADIANS(360+('貼り付けシート（日射量等）'!J4568)),RADIANS('貼り付けシート（日射量等）'!J4568))</f>
        <v>4.4558255803415232</v>
      </c>
    </row>
    <row r="4572" spans="1:9">
      <c r="A4572" s="20">
        <v>41830</v>
      </c>
      <c r="B4572" s="35" t="s">
        <v>366</v>
      </c>
      <c r="C4572" s="90">
        <f t="shared" si="213"/>
        <v>164.61367665829843</v>
      </c>
      <c r="D4572" s="90">
        <f t="shared" si="214"/>
        <v>24.524765157093917</v>
      </c>
      <c r="E4572" s="90">
        <f t="shared" si="215"/>
        <v>140.08891150120451</v>
      </c>
      <c r="F4572" s="50">
        <f>'貼り付けシート（日射量等）'!G4569/3.6*10^3</f>
        <v>58.333333333333329</v>
      </c>
      <c r="G4572" s="50">
        <f>'貼り付けシート（日射量等）'!H4569/3.6*10^3</f>
        <v>144.44444444444446</v>
      </c>
      <c r="H4572" s="91">
        <f>RADIANS('貼り付けシート（日射量等）'!I4569)</f>
        <v>0.50090949532237261</v>
      </c>
      <c r="I4572" s="91">
        <f>IF('貼り付けシート（日射量等）'!J4569&lt;0,RADIANS(360+('貼り付けシート（日射量等）'!J4569)),RADIANS('貼り付けシート（日射量等）'!J4569))</f>
        <v>4.6094145545170244</v>
      </c>
    </row>
    <row r="4573" spans="1:9">
      <c r="A4573" s="20">
        <v>41830</v>
      </c>
      <c r="B4573" s="35" t="s">
        <v>367</v>
      </c>
      <c r="C4573" s="90">
        <f t="shared" si="213"/>
        <v>403.3864064478197</v>
      </c>
      <c r="D4573" s="90">
        <f t="shared" si="214"/>
        <v>160.9248288495811</v>
      </c>
      <c r="E4573" s="90">
        <f t="shared" si="215"/>
        <v>242.46157759823856</v>
      </c>
      <c r="F4573" s="50">
        <f>'貼り付けシート（日射量等）'!G4570/3.6*10^3</f>
        <v>258.33333333333337</v>
      </c>
      <c r="G4573" s="50">
        <f>'貼り付けシート（日射量等）'!H4570/3.6*10^3</f>
        <v>250</v>
      </c>
      <c r="H4573" s="91">
        <f>RADIANS('貼り付けシート（日射量等）'!I4570)</f>
        <v>0.70162235930172057</v>
      </c>
      <c r="I4573" s="91">
        <f>IF('貼り付けシート（日射量等）'!J4570&lt;0,RADIANS(360+('貼り付けシート（日射量等）'!J4570)),RADIANS('貼り付けシート（日射量等）'!J4570))</f>
        <v>4.7752208334564861</v>
      </c>
    </row>
    <row r="4574" spans="1:9">
      <c r="A4574" s="20">
        <v>41830</v>
      </c>
      <c r="B4574" s="35" t="s">
        <v>368</v>
      </c>
      <c r="C4574" s="90">
        <f t="shared" si="213"/>
        <v>582.41323030419608</v>
      </c>
      <c r="D4574" s="90">
        <f t="shared" si="214"/>
        <v>296.84737224404847</v>
      </c>
      <c r="E4574" s="90">
        <f t="shared" si="215"/>
        <v>285.56585806014766</v>
      </c>
      <c r="F4574" s="50">
        <f>'貼り付けシート（日射量等）'!G4571/3.6*10^3</f>
        <v>375</v>
      </c>
      <c r="G4574" s="50">
        <f>'貼り付けシート（日射量等）'!H4571/3.6*10^3</f>
        <v>294.44444444444446</v>
      </c>
      <c r="H4574" s="91">
        <f>RADIANS('貼り付けシート（日射量等）'!I4571)</f>
        <v>0.89884456477707975</v>
      </c>
      <c r="I4574" s="91">
        <f>IF('貼り付けシート（日射量等）'!J4571&lt;0,RADIANS(360+('貼り付けシート（日射量等）'!J4571)),RADIANS('貼り付けシート（日射量等）'!J4571))</f>
        <v>4.9794243559398224</v>
      </c>
    </row>
    <row r="4575" spans="1:9">
      <c r="A4575" s="20">
        <v>41830</v>
      </c>
      <c r="B4575" s="35" t="s">
        <v>369</v>
      </c>
      <c r="C4575" s="90">
        <f t="shared" si="213"/>
        <v>677.2565394231857</v>
      </c>
      <c r="D4575" s="90">
        <f t="shared" si="214"/>
        <v>340.50434831452105</v>
      </c>
      <c r="E4575" s="90">
        <f t="shared" si="215"/>
        <v>336.75219110866465</v>
      </c>
      <c r="F4575" s="50">
        <f>'貼り付けシート（日射量等）'!G4572/3.6*10^3</f>
        <v>372.22222222222223</v>
      </c>
      <c r="G4575" s="50">
        <f>'貼り付けシート（日射量等）'!H4572/3.6*10^3</f>
        <v>347.22222222222223</v>
      </c>
      <c r="H4575" s="91">
        <f>RADIANS('貼り付けシート（日射量等）'!I4572)</f>
        <v>1.0821041362364843</v>
      </c>
      <c r="I4575" s="91">
        <f>IF('貼り付けシート（日射量等）'!J4572&lt;0,RADIANS(360+('貼り付けシート（日射量等）'!J4572)),RADIANS('貼り付けシート（日射量等）'!J4572))</f>
        <v>5.270894341022875</v>
      </c>
    </row>
    <row r="4576" spans="1:9">
      <c r="A4576" s="20">
        <v>41830</v>
      </c>
      <c r="B4576" s="35" t="s">
        <v>370</v>
      </c>
      <c r="C4576" s="90">
        <f t="shared" si="213"/>
        <v>280.63797162061701</v>
      </c>
      <c r="D4576" s="90">
        <f t="shared" si="214"/>
        <v>30.094341435770449</v>
      </c>
      <c r="E4576" s="90">
        <f t="shared" si="215"/>
        <v>250.54363018484653</v>
      </c>
      <c r="F4576" s="50">
        <f>'貼り付けシート（日射量等）'!G4573/3.6*10^3</f>
        <v>30.555555555555554</v>
      </c>
      <c r="G4576" s="50">
        <f>'貼り付けシート（日射量等）'!H4573/3.6*10^3</f>
        <v>258.33333333333337</v>
      </c>
      <c r="H4576" s="91">
        <f>RADIANS('貼り付けシート（日射量等）'!I4573)</f>
        <v>1.2234758056480248</v>
      </c>
      <c r="I4576" s="91">
        <f>IF('貼り付けシート（日射量等）'!J4573&lt;0,RADIANS(360+('貼り付けシート（日射量等）'!J4573)),RADIANS('貼り付けシート（日射量等）'!J4573))</f>
        <v>5.7683131778412591</v>
      </c>
    </row>
    <row r="4577" spans="1:9">
      <c r="A4577" s="20">
        <v>41830</v>
      </c>
      <c r="B4577" s="35" t="s">
        <v>371</v>
      </c>
      <c r="C4577" s="90">
        <f t="shared" si="213"/>
        <v>332.10710903062488</v>
      </c>
      <c r="D4577" s="90">
        <f t="shared" si="214"/>
        <v>27.683128268392139</v>
      </c>
      <c r="E4577" s="90">
        <f t="shared" si="215"/>
        <v>304.42398076223276</v>
      </c>
      <c r="F4577" s="50">
        <f>'貼り付けシート（日射量等）'!G4574/3.6*10^3</f>
        <v>27.777777777777779</v>
      </c>
      <c r="G4577" s="50">
        <f>'貼り付けシート（日射量等）'!H4574/3.6*10^3</f>
        <v>313.8888888888888</v>
      </c>
      <c r="H4577" s="91">
        <f>RADIANS('貼り付けシート（日射量等）'!I4574)</f>
        <v>1.2514010736799344</v>
      </c>
      <c r="I4577" s="91">
        <f>IF('貼り付けシート（日射量等）'!J4574&lt;0,RADIANS(360+('貼り付けシート（日射量等）'!J4574)),RADIANS('貼り付けシート（日射量等）'!J4574))</f>
        <v>0.23561944901923448</v>
      </c>
    </row>
    <row r="4578" spans="1:9">
      <c r="A4578" s="20">
        <v>41830</v>
      </c>
      <c r="B4578" s="35" t="s">
        <v>372</v>
      </c>
      <c r="C4578" s="90">
        <f t="shared" si="213"/>
        <v>410.65991355862747</v>
      </c>
      <c r="D4578" s="90">
        <f t="shared" si="214"/>
        <v>71.21370492109348</v>
      </c>
      <c r="E4578" s="90">
        <f t="shared" si="215"/>
        <v>339.44620863753397</v>
      </c>
      <c r="F4578" s="50">
        <f>'貼り付けシート（日射量等）'!G4575/3.6*10^3</f>
        <v>75</v>
      </c>
      <c r="G4578" s="50">
        <f>'貼り付けシート（日射量等）'!H4575/3.6*10^3</f>
        <v>350</v>
      </c>
      <c r="H4578" s="91">
        <f>RADIANS('貼り付けシート（日射量等）'!I4575)</f>
        <v>1.1466813185602747</v>
      </c>
      <c r="I4578" s="91">
        <f>IF('貼り付けシート（日射量等）'!J4575&lt;0,RADIANS(360+('貼り付けシート（日射量等）'!J4575)),RADIANS('貼り付けシート（日射量等）'!J4575))</f>
        <v>0.84823001646924423</v>
      </c>
    </row>
    <row r="4579" spans="1:9">
      <c r="A4579" s="20">
        <v>41830</v>
      </c>
      <c r="B4579" s="35" t="s">
        <v>373</v>
      </c>
      <c r="C4579" s="90">
        <f t="shared" si="213"/>
        <v>584.16156233468564</v>
      </c>
      <c r="D4579" s="90">
        <f t="shared" si="214"/>
        <v>260.87945887036767</v>
      </c>
      <c r="E4579" s="90">
        <f t="shared" si="215"/>
        <v>323.28210346431803</v>
      </c>
      <c r="F4579" s="50">
        <f>'貼り付けシート（日射量等）'!G4576/3.6*10^3</f>
        <v>308.33333333333337</v>
      </c>
      <c r="G4579" s="50">
        <f>'貼り付けシート（日射量等）'!H4576/3.6*10^3</f>
        <v>333.33333333333331</v>
      </c>
      <c r="H4579" s="91">
        <f>RADIANS('貼り付けシート（日射量等）'!I4576)</f>
        <v>0.9738937226128358</v>
      </c>
      <c r="I4579" s="91">
        <f>IF('貼り付けシート（日射量等）'!J4576&lt;0,RADIANS(360+('貼り付けシート（日射量等）'!J4576)),RADIANS('貼り付けシート（日射量等）'!J4576))</f>
        <v>1.2042771838760873</v>
      </c>
    </row>
    <row r="4580" spans="1:9">
      <c r="A4580" s="20">
        <v>41830</v>
      </c>
      <c r="B4580" s="35" t="s">
        <v>374</v>
      </c>
      <c r="C4580" s="90">
        <f t="shared" si="213"/>
        <v>474.25916849741725</v>
      </c>
      <c r="D4580" s="90">
        <f t="shared" si="214"/>
        <v>210.24545066822418</v>
      </c>
      <c r="E4580" s="90">
        <f t="shared" si="215"/>
        <v>264.01371782919307</v>
      </c>
      <c r="F4580" s="50">
        <f>'貼り付けシート（日射量等）'!G4577/3.6*10^3</f>
        <v>302.77777777777783</v>
      </c>
      <c r="G4580" s="50">
        <f>'貼り付けシート（日射量等）'!H4577/3.6*10^3</f>
        <v>272.22222222222217</v>
      </c>
      <c r="H4580" s="91">
        <f>RADIANS('貼り付けシート（日射量等）'!I4577)</f>
        <v>0.78016217564146539</v>
      </c>
      <c r="I4580" s="91">
        <f>IF('貼り付けシート（日射量等）'!J4577&lt;0,RADIANS(360+('貼り付けシート（日射量等）'!J4577)),RADIANS('貼り付けシート（日射量等）'!J4577))</f>
        <v>1.4329153158873444</v>
      </c>
    </row>
    <row r="4581" spans="1:9">
      <c r="A4581" s="20">
        <v>41830</v>
      </c>
      <c r="B4581" s="35" t="s">
        <v>375</v>
      </c>
      <c r="C4581" s="90">
        <f t="shared" si="213"/>
        <v>328.26986884033761</v>
      </c>
      <c r="D4581" s="90">
        <f t="shared" si="214"/>
        <v>128.91257170400814</v>
      </c>
      <c r="E4581" s="90">
        <f t="shared" si="215"/>
        <v>199.35729713632946</v>
      </c>
      <c r="F4581" s="50">
        <f>'貼り付けシート（日射量等）'!G4578/3.6*10^3</f>
        <v>255.55555555555554</v>
      </c>
      <c r="G4581" s="50">
        <f>'貼り付けシート（日射量等）'!H4578/3.6*10^3</f>
        <v>205.55555555555554</v>
      </c>
      <c r="H4581" s="91">
        <f>RADIANS('貼り付けシート（日射量等）'!I4578)</f>
        <v>0.58119464091411166</v>
      </c>
      <c r="I4581" s="91">
        <f>IF('貼り付けシート（日射量等）'!J4578&lt;0,RADIANS(360+('貼り付けシート（日射量等）'!J4578)),RADIANS('貼り付けシート（日射量等）'!J4578))</f>
        <v>1.6109388995907661</v>
      </c>
    </row>
    <row r="4582" spans="1:9">
      <c r="A4582" s="20">
        <v>41830</v>
      </c>
      <c r="B4582" s="35" t="s">
        <v>376</v>
      </c>
      <c r="C4582" s="90">
        <f t="shared" si="213"/>
        <v>132.87903003295361</v>
      </c>
      <c r="D4582" s="90">
        <f t="shared" si="214"/>
        <v>22.424311349311616</v>
      </c>
      <c r="E4582" s="90">
        <f t="shared" si="215"/>
        <v>110.45471868364199</v>
      </c>
      <c r="F4582" s="50">
        <f>'貼り付けシート（日射量等）'!G4579/3.6*10^3</f>
        <v>77.777777777777786</v>
      </c>
      <c r="G4582" s="50">
        <f>'貼り付けシート（日射量等）'!H4579/3.6*10^3</f>
        <v>113.88888888888887</v>
      </c>
      <c r="H4582" s="91">
        <f>RADIANS('貼り付けシート（日射量等）'!I4579)</f>
        <v>0.38222710618675815</v>
      </c>
      <c r="I4582" s="91">
        <f>IF('貼り付けシート（日射量等）'!J4579&lt;0,RADIANS(360+('貼り付けシート（日射量等）'!J4579)),RADIANS('貼り付けシート（日射量等）'!J4579))</f>
        <v>1.7680185322702557</v>
      </c>
    </row>
    <row r="4583" spans="1:9">
      <c r="A4583" s="20">
        <v>41830</v>
      </c>
      <c r="B4583" s="35" t="s">
        <v>377</v>
      </c>
      <c r="C4583" s="90">
        <f t="shared" si="213"/>
        <v>48.829509553038662</v>
      </c>
      <c r="D4583" s="90">
        <f t="shared" si="214"/>
        <v>3.031211562260268</v>
      </c>
      <c r="E4583" s="90">
        <f t="shared" si="215"/>
        <v>45.798297990778394</v>
      </c>
      <c r="F4583" s="50">
        <f>'貼り付けシート（日射量等）'!G4580/3.6*10^3</f>
        <v>49.999999999999993</v>
      </c>
      <c r="G4583" s="50">
        <f>'貼り付けシート（日射量等）'!H4580/3.6*10^3</f>
        <v>47.222222222222221</v>
      </c>
      <c r="H4583" s="91">
        <f>RADIANS('貼り付けシート（日射量等）'!I4580)</f>
        <v>0.1884955592153876</v>
      </c>
      <c r="I4583" s="91">
        <f>IF('貼り付けシート（日射量等）'!J4580&lt;0,RADIANS(360+('貼り付けシート（日射量等）'!J4580)),RADIANS('貼り付けシート（日射量等）'!J4580))</f>
        <v>1.9216075064457567</v>
      </c>
    </row>
    <row r="4584" spans="1:9">
      <c r="A4584" s="20">
        <v>41830</v>
      </c>
      <c r="B4584" s="35" t="s">
        <v>378</v>
      </c>
      <c r="C4584" s="90">
        <f t="shared" si="213"/>
        <v>5.3880350577386347</v>
      </c>
      <c r="D4584" s="90">
        <f t="shared" si="214"/>
        <v>-0.89341299223689852</v>
      </c>
      <c r="E4584" s="90">
        <f t="shared" si="215"/>
        <v>5.3880350577386347</v>
      </c>
      <c r="F4584" s="50">
        <f>'貼り付けシート（日射量等）'!G4581/3.6*10^3</f>
        <v>5.5555555555555554</v>
      </c>
      <c r="G4584" s="50">
        <f>'貼り付けシート（日射量等）'!H4581/3.6*10^3</f>
        <v>5.5555555555555554</v>
      </c>
      <c r="H4584" s="91">
        <f>RADIANS('貼り付けシート（日射量等）'!I4581)</f>
        <v>6.9813170079773184E-3</v>
      </c>
      <c r="I4584" s="91">
        <f>IF('貼り付けシート（日射量等）'!J4581&lt;0,RADIANS(360+('貼り付けシート（日射量等）'!J4581)),RADIANS('貼り付けシート（日射量等）'!J4581))</f>
        <v>2.0821777976292353</v>
      </c>
    </row>
    <row r="4585" spans="1:9">
      <c r="A4585" s="20">
        <v>41830</v>
      </c>
      <c r="B4585" s="35" t="s">
        <v>379</v>
      </c>
      <c r="C4585" s="90">
        <f t="shared" si="213"/>
        <v>0</v>
      </c>
      <c r="D4585" s="90">
        <f t="shared" si="214"/>
        <v>0</v>
      </c>
      <c r="E4585" s="90">
        <f t="shared" si="215"/>
        <v>0</v>
      </c>
      <c r="F4585" s="50">
        <f>'貼り付けシート（日射量等）'!G4582/3.6*10^3</f>
        <v>0</v>
      </c>
      <c r="G4585" s="50">
        <f>'貼り付けシート（日射量等）'!H4582/3.6*10^3</f>
        <v>0</v>
      </c>
      <c r="H4585" s="91">
        <f>RADIANS('貼り付けシート（日射量等）'!I4582)</f>
        <v>0</v>
      </c>
      <c r="I4585" s="91">
        <f>IF('貼り付けシート（日射量等）'!J4582&lt;0,RADIANS(360+('貼り付けシート（日射量等）'!J4582)),RADIANS('貼り付けシート（日射量等）'!J4582))</f>
        <v>0</v>
      </c>
    </row>
    <row r="4586" spans="1:9">
      <c r="A4586" s="20">
        <v>41830</v>
      </c>
      <c r="B4586" s="35" t="s">
        <v>380</v>
      </c>
      <c r="C4586" s="90">
        <f t="shared" si="213"/>
        <v>0</v>
      </c>
      <c r="D4586" s="90">
        <f t="shared" si="214"/>
        <v>0</v>
      </c>
      <c r="E4586" s="90">
        <f t="shared" si="215"/>
        <v>0</v>
      </c>
      <c r="F4586" s="50">
        <f>'貼り付けシート（日射量等）'!G4583/3.6*10^3</f>
        <v>0</v>
      </c>
      <c r="G4586" s="50">
        <f>'貼り付けシート（日射量等）'!H4583/3.6*10^3</f>
        <v>0</v>
      </c>
      <c r="H4586" s="91">
        <f>RADIANS('貼り付けシート（日射量等）'!I4583)</f>
        <v>0</v>
      </c>
      <c r="I4586" s="91">
        <f>IF('貼り付けシート（日射量等）'!J4583&lt;0,RADIANS(360+('貼り付けシート（日射量等）'!J4583)),RADIANS('貼り付けシート（日射量等）'!J4583))</f>
        <v>0</v>
      </c>
    </row>
    <row r="4587" spans="1:9">
      <c r="A4587" s="20">
        <v>41830</v>
      </c>
      <c r="B4587" s="35" t="s">
        <v>381</v>
      </c>
      <c r="C4587" s="90">
        <f t="shared" si="213"/>
        <v>0</v>
      </c>
      <c r="D4587" s="90">
        <f t="shared" si="214"/>
        <v>0</v>
      </c>
      <c r="E4587" s="90">
        <f t="shared" si="215"/>
        <v>0</v>
      </c>
      <c r="F4587" s="50">
        <f>'貼り付けシート（日射量等）'!G4584/3.6*10^3</f>
        <v>0</v>
      </c>
      <c r="G4587" s="50">
        <f>'貼り付けシート（日射量等）'!H4584/3.6*10^3</f>
        <v>0</v>
      </c>
      <c r="H4587" s="91">
        <f>RADIANS('貼り付けシート（日射量等）'!I4584)</f>
        <v>0</v>
      </c>
      <c r="I4587" s="91">
        <f>IF('貼り付けシート（日射量等）'!J4584&lt;0,RADIANS(360+('貼り付けシート（日射量等）'!J4584)),RADIANS('貼り付けシート（日射量等）'!J4584))</f>
        <v>0</v>
      </c>
    </row>
    <row r="4588" spans="1:9">
      <c r="A4588" s="20">
        <v>41830</v>
      </c>
      <c r="B4588" s="35" t="s">
        <v>382</v>
      </c>
      <c r="C4588" s="90">
        <f t="shared" si="213"/>
        <v>0</v>
      </c>
      <c r="D4588" s="90">
        <f t="shared" si="214"/>
        <v>0</v>
      </c>
      <c r="E4588" s="90">
        <f t="shared" si="215"/>
        <v>0</v>
      </c>
      <c r="F4588" s="50">
        <f>'貼り付けシート（日射量等）'!G4585/3.6*10^3</f>
        <v>0</v>
      </c>
      <c r="G4588" s="50">
        <f>'貼り付けシート（日射量等）'!H4585/3.6*10^3</f>
        <v>0</v>
      </c>
      <c r="H4588" s="91">
        <f>RADIANS('貼り付けシート（日射量等）'!I4585)</f>
        <v>0</v>
      </c>
      <c r="I4588" s="91">
        <f>IF('貼り付けシート（日射量等）'!J4585&lt;0,RADIANS(360+('貼り付けシート（日射量等）'!J4585)),RADIANS('貼り付けシート（日射量等）'!J4585))</f>
        <v>0</v>
      </c>
    </row>
    <row r="4589" spans="1:9">
      <c r="A4589" s="20">
        <v>41830</v>
      </c>
      <c r="B4589" s="35" t="s">
        <v>383</v>
      </c>
      <c r="C4589" s="90">
        <f t="shared" si="213"/>
        <v>0</v>
      </c>
      <c r="D4589" s="90">
        <f t="shared" si="214"/>
        <v>0</v>
      </c>
      <c r="E4589" s="90">
        <f t="shared" si="215"/>
        <v>0</v>
      </c>
      <c r="F4589" s="50">
        <f>'貼り付けシート（日射量等）'!G4586/3.6*10^3</f>
        <v>0</v>
      </c>
      <c r="G4589" s="50">
        <f>'貼り付けシート（日射量等）'!H4586/3.6*10^3</f>
        <v>0</v>
      </c>
      <c r="H4589" s="91">
        <f>RADIANS('貼り付けシート（日射量等）'!I4586)</f>
        <v>0</v>
      </c>
      <c r="I4589" s="91">
        <f>IF('貼り付けシート（日射量等）'!J4586&lt;0,RADIANS(360+('貼り付けシート（日射量等）'!J4586)),RADIANS('貼り付けシート（日射量等）'!J4586))</f>
        <v>0</v>
      </c>
    </row>
    <row r="4590" spans="1:9">
      <c r="A4590" s="20">
        <v>41831</v>
      </c>
      <c r="B4590" s="35" t="s">
        <v>360</v>
      </c>
      <c r="C4590" s="90">
        <f t="shared" si="213"/>
        <v>0</v>
      </c>
      <c r="D4590" s="90">
        <f t="shared" si="214"/>
        <v>0</v>
      </c>
      <c r="E4590" s="90">
        <f t="shared" si="215"/>
        <v>0</v>
      </c>
      <c r="F4590" s="50">
        <f>'貼り付けシート（日射量等）'!G4587/3.6*10^3</f>
        <v>0</v>
      </c>
      <c r="G4590" s="50">
        <f>'貼り付けシート（日射量等）'!H4587/3.6*10^3</f>
        <v>0</v>
      </c>
      <c r="H4590" s="91">
        <f>RADIANS('貼り付けシート（日射量等）'!I4587)</f>
        <v>0</v>
      </c>
      <c r="I4590" s="91">
        <f>IF('貼り付けシート（日射量等）'!J4587&lt;0,RADIANS(360+('貼り付けシート（日射量等）'!J4587)),RADIANS('貼り付けシート（日射量等）'!J4587))</f>
        <v>0</v>
      </c>
    </row>
    <row r="4591" spans="1:9">
      <c r="A4591" s="20">
        <v>41831</v>
      </c>
      <c r="B4591" s="35" t="s">
        <v>361</v>
      </c>
      <c r="C4591" s="90">
        <f t="shared" si="213"/>
        <v>0</v>
      </c>
      <c r="D4591" s="90">
        <f t="shared" si="214"/>
        <v>0</v>
      </c>
      <c r="E4591" s="90">
        <f t="shared" si="215"/>
        <v>0</v>
      </c>
      <c r="F4591" s="50">
        <f>'貼り付けシート（日射量等）'!G4588/3.6*10^3</f>
        <v>0</v>
      </c>
      <c r="G4591" s="50">
        <f>'貼り付けシート（日射量等）'!H4588/3.6*10^3</f>
        <v>0</v>
      </c>
      <c r="H4591" s="91">
        <f>RADIANS('貼り付けシート（日射量等）'!I4588)</f>
        <v>0</v>
      </c>
      <c r="I4591" s="91">
        <f>IF('貼り付けシート（日射量等）'!J4588&lt;0,RADIANS(360+('貼り付けシート（日射量等）'!J4588)),RADIANS('貼り付けシート（日射量等）'!J4588))</f>
        <v>0</v>
      </c>
    </row>
    <row r="4592" spans="1:9">
      <c r="A4592" s="20">
        <v>41831</v>
      </c>
      <c r="B4592" s="35" t="s">
        <v>362</v>
      </c>
      <c r="C4592" s="90">
        <f t="shared" si="213"/>
        <v>0</v>
      </c>
      <c r="D4592" s="90">
        <f t="shared" si="214"/>
        <v>0</v>
      </c>
      <c r="E4592" s="90">
        <f t="shared" si="215"/>
        <v>0</v>
      </c>
      <c r="F4592" s="50">
        <f>'貼り付けシート（日射量等）'!G4589/3.6*10^3</f>
        <v>0</v>
      </c>
      <c r="G4592" s="50">
        <f>'貼り付けシート（日射量等）'!H4589/3.6*10^3</f>
        <v>0</v>
      </c>
      <c r="H4592" s="91">
        <f>RADIANS('貼り付けシート（日射量等）'!I4589)</f>
        <v>0</v>
      </c>
      <c r="I4592" s="91">
        <f>IF('貼り付けシート（日射量等）'!J4589&lt;0,RADIANS(360+('貼り付けシート（日射量等）'!J4589)),RADIANS('貼り付けシート（日射量等）'!J4589))</f>
        <v>0</v>
      </c>
    </row>
    <row r="4593" spans="1:9">
      <c r="A4593" s="20">
        <v>41831</v>
      </c>
      <c r="B4593" s="35" t="s">
        <v>363</v>
      </c>
      <c r="C4593" s="90">
        <f t="shared" si="213"/>
        <v>0</v>
      </c>
      <c r="D4593" s="90">
        <f t="shared" si="214"/>
        <v>0</v>
      </c>
      <c r="E4593" s="90">
        <f t="shared" si="215"/>
        <v>0</v>
      </c>
      <c r="F4593" s="50">
        <f>'貼り付けシート（日射量等）'!G4590/3.6*10^3</f>
        <v>0</v>
      </c>
      <c r="G4593" s="50">
        <f>'貼り付けシート（日射量等）'!H4590/3.6*10^3</f>
        <v>0</v>
      </c>
      <c r="H4593" s="91">
        <f>RADIANS('貼り付けシート（日射量等）'!I4590)</f>
        <v>0</v>
      </c>
      <c r="I4593" s="91">
        <f>IF('貼り付けシート（日射量等）'!J4590&lt;0,RADIANS(360+('貼り付けシート（日射量等）'!J4590)),RADIANS('貼り付けシート（日射量等）'!J4590))</f>
        <v>0</v>
      </c>
    </row>
    <row r="4594" spans="1:9">
      <c r="A4594" s="20">
        <v>41831</v>
      </c>
      <c r="B4594" s="35" t="s">
        <v>364</v>
      </c>
      <c r="C4594" s="90">
        <f t="shared" si="213"/>
        <v>18.858122702085222</v>
      </c>
      <c r="D4594" s="90">
        <f t="shared" si="214"/>
        <v>-0.57693649152431259</v>
      </c>
      <c r="E4594" s="90">
        <f t="shared" si="215"/>
        <v>18.858122702085222</v>
      </c>
      <c r="F4594" s="50">
        <f>'貼り付けシート（日射量等）'!G4591/3.6*10^3</f>
        <v>19.444444444444446</v>
      </c>
      <c r="G4594" s="50">
        <f>'貼り付けシート（日射量等）'!H4591/3.6*10^3</f>
        <v>19.444444444444446</v>
      </c>
      <c r="H4594" s="91">
        <f>RADIANS('貼り付けシート（日射量等）'!I4591)</f>
        <v>0.11344640137963143</v>
      </c>
      <c r="I4594" s="91">
        <f>IF('貼り付けシート（日射量等）'!J4591&lt;0,RADIANS(360+('貼り付けシート（日射量等）'!J4591)),RADIANS('貼り付けシート（日射量等）'!J4591))</f>
        <v>4.3004912769140278</v>
      </c>
    </row>
    <row r="4595" spans="1:9">
      <c r="A4595" s="20">
        <v>41831</v>
      </c>
      <c r="B4595" s="35" t="s">
        <v>365</v>
      </c>
      <c r="C4595" s="90">
        <f t="shared" si="213"/>
        <v>39.372401213157445</v>
      </c>
      <c r="D4595" s="90">
        <f t="shared" si="214"/>
        <v>1.6561558089870025</v>
      </c>
      <c r="E4595" s="90">
        <f t="shared" si="215"/>
        <v>37.716245404170444</v>
      </c>
      <c r="F4595" s="50">
        <f>'貼り付けシート（日射量等）'!G4592/3.6*10^3</f>
        <v>8.3333333333333339</v>
      </c>
      <c r="G4595" s="50">
        <f>'貼り付けシート（日射量等）'!H4592/3.6*10^3</f>
        <v>38.888888888888893</v>
      </c>
      <c r="H4595" s="91">
        <f>RADIANS('貼り付けシート（日射量等）'!I4592)</f>
        <v>0.30368728984701332</v>
      </c>
      <c r="I4595" s="91">
        <f>IF('貼り付けシート（日射量等）'!J4592&lt;0,RADIANS(360+('貼り付けシート（日射量等）'!J4592)),RADIANS('貼り付けシート（日射量等）'!J4592))</f>
        <v>4.4575709095935174</v>
      </c>
    </row>
    <row r="4596" spans="1:9">
      <c r="A4596" s="20">
        <v>41831</v>
      </c>
      <c r="B4596" s="35" t="s">
        <v>366</v>
      </c>
      <c r="C4596" s="90">
        <f t="shared" si="213"/>
        <v>68.515652741188177</v>
      </c>
      <c r="D4596" s="90">
        <f t="shared" si="214"/>
        <v>1.1652145194552459</v>
      </c>
      <c r="E4596" s="90">
        <f t="shared" si="215"/>
        <v>67.350438221732929</v>
      </c>
      <c r="F4596" s="50">
        <f>'貼り付けシート（日射量等）'!G4593/3.6*10^3</f>
        <v>2.7777777777777777</v>
      </c>
      <c r="G4596" s="50">
        <f>'貼り付けシート（日射量等）'!H4593/3.6*10^3</f>
        <v>69.444444444444443</v>
      </c>
      <c r="H4596" s="91">
        <f>RADIANS('貼り付けシート（日射量等）'!I4593)</f>
        <v>0.49916416607037828</v>
      </c>
      <c r="I4596" s="91">
        <f>IF('貼り付けシート（日射量等）'!J4593&lt;0,RADIANS(360+('貼り付けシート（日射量等）'!J4593)),RADIANS('貼り付けシート（日射量等）'!J4593))</f>
        <v>4.6111598837690186</v>
      </c>
    </row>
    <row r="4597" spans="1:9">
      <c r="A4597" s="20">
        <v>41831</v>
      </c>
      <c r="B4597" s="35" t="s">
        <v>367</v>
      </c>
      <c r="C4597" s="90">
        <f t="shared" si="213"/>
        <v>112.94537673144728</v>
      </c>
      <c r="D4597" s="90">
        <f t="shared" si="214"/>
        <v>5.1846755766745902</v>
      </c>
      <c r="E4597" s="90">
        <f t="shared" si="215"/>
        <v>107.76070115477269</v>
      </c>
      <c r="F4597" s="50">
        <f>'貼り付けシート（日射量等）'!G4594/3.6*10^3</f>
        <v>8.3333333333333339</v>
      </c>
      <c r="G4597" s="50">
        <f>'貼り付けシート（日射量等）'!H4594/3.6*10^3</f>
        <v>111.11111111111111</v>
      </c>
      <c r="H4597" s="91">
        <f>RADIANS('貼り付けシート（日射量等）'!I4594)</f>
        <v>0.69987703004972612</v>
      </c>
      <c r="I4597" s="91">
        <f>IF('貼り付けシート（日射量等）'!J4594&lt;0,RADIANS(360+('貼り付けシート（日射量等）'!J4594)),RADIANS('貼り付けシート（日射量等）'!J4594))</f>
        <v>4.7769661627084794</v>
      </c>
    </row>
    <row r="4598" spans="1:9">
      <c r="A4598" s="20">
        <v>41831</v>
      </c>
      <c r="B4598" s="35" t="s">
        <v>368</v>
      </c>
      <c r="C4598" s="90">
        <f t="shared" si="213"/>
        <v>135.90495157774447</v>
      </c>
      <c r="D4598" s="90">
        <f t="shared" si="214"/>
        <v>6.5921101920172429</v>
      </c>
      <c r="E4598" s="90">
        <f t="shared" si="215"/>
        <v>129.31284138572724</v>
      </c>
      <c r="F4598" s="50">
        <f>'貼り付けシート（日射量等）'!G4595/3.6*10^3</f>
        <v>8.3333333333333339</v>
      </c>
      <c r="G4598" s="50">
        <f>'貼り付けシート（日射量等）'!H4595/3.6*10^3</f>
        <v>133.33333333333334</v>
      </c>
      <c r="H4598" s="91">
        <f>RADIANS('貼り付けシート（日射量等）'!I4595)</f>
        <v>0.89709923552508541</v>
      </c>
      <c r="I4598" s="91">
        <f>IF('貼り付けシート（日射量等）'!J4595&lt;0,RADIANS(360+('貼り付けシート（日射量等）'!J4595)),RADIANS('貼り付けシート（日射量等）'!J4595))</f>
        <v>4.9811696851918157</v>
      </c>
    </row>
    <row r="4599" spans="1:9">
      <c r="A4599" s="20">
        <v>41831</v>
      </c>
      <c r="B4599" s="35" t="s">
        <v>369</v>
      </c>
      <c r="C4599" s="90">
        <f t="shared" si="213"/>
        <v>153.55899914555107</v>
      </c>
      <c r="D4599" s="90">
        <f t="shared" si="214"/>
        <v>0</v>
      </c>
      <c r="E4599" s="90">
        <f t="shared" si="215"/>
        <v>153.55899914555107</v>
      </c>
      <c r="F4599" s="50">
        <f>'貼り付けシート（日射量等）'!G4596/3.6*10^3</f>
        <v>0</v>
      </c>
      <c r="G4599" s="50">
        <f>'貼り付けシート（日射量等）'!H4596/3.6*10^3</f>
        <v>158.33333333333331</v>
      </c>
      <c r="H4599" s="91">
        <f>RADIANS('貼り付けシート（日射量等）'!I4596)</f>
        <v>1.08035880698449</v>
      </c>
      <c r="I4599" s="91">
        <f>IF('貼り付けシート（日射量等）'!J4596&lt;0,RADIANS(360+('貼り付けシート（日射量等）'!J4596)),RADIANS('貼り付けシート（日射量等）'!J4596))</f>
        <v>5.2726396702748701</v>
      </c>
    </row>
    <row r="4600" spans="1:9">
      <c r="A4600" s="20">
        <v>41831</v>
      </c>
      <c r="B4600" s="35" t="s">
        <v>370</v>
      </c>
      <c r="C4600" s="90">
        <f t="shared" si="213"/>
        <v>167.23622518658397</v>
      </c>
      <c r="D4600" s="90">
        <f t="shared" si="214"/>
        <v>13.67722604103291</v>
      </c>
      <c r="E4600" s="90">
        <f t="shared" si="215"/>
        <v>153.55899914555107</v>
      </c>
      <c r="F4600" s="50">
        <f>'貼り付けシート（日射量等）'!G4597/3.6*10^3</f>
        <v>13.888888888888889</v>
      </c>
      <c r="G4600" s="50">
        <f>'貼り付けシート（日射量等）'!H4597/3.6*10^3</f>
        <v>158.33333333333331</v>
      </c>
      <c r="H4600" s="91">
        <f>RADIANS('貼り付けシート（日射量等）'!I4597)</f>
        <v>1.2199851471440364</v>
      </c>
      <c r="I4600" s="91">
        <f>IF('貼り付けシート（日射量等）'!J4597&lt;0,RADIANS(360+('貼り付けシート（日射量等）'!J4597)),RADIANS('貼り付けシート（日射量等）'!J4597))</f>
        <v>5.7683131778412591</v>
      </c>
    </row>
    <row r="4601" spans="1:9">
      <c r="A4601" s="20">
        <v>41831</v>
      </c>
      <c r="B4601" s="35" t="s">
        <v>371</v>
      </c>
      <c r="C4601" s="90">
        <f t="shared" si="213"/>
        <v>137.39489397233518</v>
      </c>
      <c r="D4601" s="90">
        <f t="shared" si="214"/>
        <v>0</v>
      </c>
      <c r="E4601" s="90">
        <f t="shared" si="215"/>
        <v>137.39489397233518</v>
      </c>
      <c r="F4601" s="50">
        <f>'貼り付けシート（日射量等）'!G4598/3.6*10^3</f>
        <v>0</v>
      </c>
      <c r="G4601" s="50">
        <f>'貼り付けシート（日射量等）'!H4598/3.6*10^3</f>
        <v>141.66666666666666</v>
      </c>
      <c r="H4601" s="91">
        <f>RADIANS('貼り付けシート（日射量等）'!I4598)</f>
        <v>1.2496557444279399</v>
      </c>
      <c r="I4601" s="91">
        <f>IF('貼り付けシート（日射量等）'!J4598&lt;0,RADIANS(360+('貼り付けシート（日射量等）'!J4598)),RADIANS('貼り付けシート（日射量等）'!J4598))</f>
        <v>0.23212879051524585</v>
      </c>
    </row>
    <row r="4602" spans="1:9">
      <c r="A4602" s="20">
        <v>41831</v>
      </c>
      <c r="B4602" s="35" t="s">
        <v>372</v>
      </c>
      <c r="C4602" s="90">
        <f t="shared" si="213"/>
        <v>105.06668362590338</v>
      </c>
      <c r="D4602" s="90">
        <f t="shared" si="214"/>
        <v>0</v>
      </c>
      <c r="E4602" s="90">
        <f t="shared" si="215"/>
        <v>105.06668362590338</v>
      </c>
      <c r="F4602" s="50">
        <f>'貼り付けシート（日射量等）'!G4599/3.6*10^3</f>
        <v>0</v>
      </c>
      <c r="G4602" s="50">
        <f>'貼り付けシート（日射量等）'!H4599/3.6*10^3</f>
        <v>108.33333333333334</v>
      </c>
      <c r="H4602" s="91">
        <f>RADIANS('貼り付けシート（日射量等）'!I4599)</f>
        <v>1.14493598930828</v>
      </c>
      <c r="I4602" s="91">
        <f>IF('貼り付けシート（日射量等）'!J4599&lt;0,RADIANS(360+('貼り付けシート（日射量等）'!J4599)),RADIANS('貼り付けシート（日射量等）'!J4599))</f>
        <v>0.84473935796525546</v>
      </c>
    </row>
    <row r="4603" spans="1:9">
      <c r="A4603" s="20">
        <v>41831</v>
      </c>
      <c r="B4603" s="35" t="s">
        <v>373</v>
      </c>
      <c r="C4603" s="90">
        <f t="shared" si="213"/>
        <v>94.290613510426098</v>
      </c>
      <c r="D4603" s="90">
        <f t="shared" si="214"/>
        <v>0</v>
      </c>
      <c r="E4603" s="90">
        <f t="shared" si="215"/>
        <v>94.290613510426098</v>
      </c>
      <c r="F4603" s="50">
        <f>'貼り付けシート（日射量等）'!G4600/3.6*10^3</f>
        <v>0</v>
      </c>
      <c r="G4603" s="50">
        <f>'貼り付けシート（日射量等）'!H4600/3.6*10^3</f>
        <v>97.222222222222214</v>
      </c>
      <c r="H4603" s="91">
        <f>RADIANS('貼り付けシート（日射量等）'!I4600)</f>
        <v>0.9738937226128358</v>
      </c>
      <c r="I4603" s="91">
        <f>IF('貼り付けシート（日射量等）'!J4600&lt;0,RADIANS(360+('貼り付けシート（日射量等）'!J4600)),RADIANS('貼り付けシート（日射量等）'!J4600))</f>
        <v>1.2007865253720986</v>
      </c>
    </row>
    <row r="4604" spans="1:9">
      <c r="A4604" s="20">
        <v>41831</v>
      </c>
      <c r="B4604" s="35" t="s">
        <v>374</v>
      </c>
      <c r="C4604" s="90">
        <f t="shared" si="213"/>
        <v>78.528547191854997</v>
      </c>
      <c r="D4604" s="90">
        <f t="shared" si="214"/>
        <v>5.7900739123834333</v>
      </c>
      <c r="E4604" s="90">
        <f t="shared" si="215"/>
        <v>72.738473279471563</v>
      </c>
      <c r="F4604" s="50">
        <f>'貼り付けシート（日射量等）'!G4601/3.6*10^3</f>
        <v>8.3333333333333339</v>
      </c>
      <c r="G4604" s="50">
        <f>'貼り付けシート（日射量等）'!H4601/3.6*10^3</f>
        <v>75</v>
      </c>
      <c r="H4604" s="91">
        <f>RADIANS('貼り付けシート（日射量等）'!I4601)</f>
        <v>0.78016217564146539</v>
      </c>
      <c r="I4604" s="91">
        <f>IF('貼り付けシート（日射量等）'!J4601&lt;0,RADIANS(360+('貼り付けシート（日射量等）'!J4601)),RADIANS('貼り付けシート（日射量等）'!J4601))</f>
        <v>1.4311699866353502</v>
      </c>
    </row>
    <row r="4605" spans="1:9">
      <c r="A4605" s="20">
        <v>41831</v>
      </c>
      <c r="B4605" s="35" t="s">
        <v>375</v>
      </c>
      <c r="C4605" s="90">
        <f t="shared" si="213"/>
        <v>61.962403163994296</v>
      </c>
      <c r="D4605" s="90">
        <f t="shared" si="214"/>
        <v>0</v>
      </c>
      <c r="E4605" s="90">
        <f t="shared" si="215"/>
        <v>61.962403163994296</v>
      </c>
      <c r="F4605" s="50">
        <f>'貼り付けシート（日射量等）'!G4602/3.6*10^3</f>
        <v>0</v>
      </c>
      <c r="G4605" s="50">
        <f>'貼り付けシート（日射量等）'!H4602/3.6*10^3</f>
        <v>63.888888888888886</v>
      </c>
      <c r="H4605" s="91">
        <f>RADIANS('貼り付けシート（日射量等）'!I4602)</f>
        <v>0.57944931166211744</v>
      </c>
      <c r="I4605" s="91">
        <f>IF('貼り付けシート（日射量等）'!J4602&lt;0,RADIANS(360+('貼り付けシート（日射量等）'!J4602)),RADIANS('貼り付けシート（日射量等）'!J4602))</f>
        <v>1.6074482410867774</v>
      </c>
    </row>
    <row r="4606" spans="1:9">
      <c r="A4606" s="20">
        <v>41831</v>
      </c>
      <c r="B4606" s="35" t="s">
        <v>376</v>
      </c>
      <c r="C4606" s="90">
        <f t="shared" si="213"/>
        <v>38.515784777100414</v>
      </c>
      <c r="D4606" s="90">
        <f t="shared" si="214"/>
        <v>0.79953937292996979</v>
      </c>
      <c r="E4606" s="90">
        <f t="shared" si="215"/>
        <v>37.716245404170444</v>
      </c>
      <c r="F4606" s="50">
        <f>'貼り付けシート（日射量等）'!G4603/3.6*10^3</f>
        <v>2.7777777777777777</v>
      </c>
      <c r="G4606" s="50">
        <f>'貼り付けシート（日射量等）'!H4603/3.6*10^3</f>
        <v>38.888888888888893</v>
      </c>
      <c r="H4606" s="91">
        <f>RADIANS('貼り付けシート（日射量等）'!I4603)</f>
        <v>0.38048177693476387</v>
      </c>
      <c r="I4606" s="91">
        <f>IF('貼り付けシート（日射量等）'!J4603&lt;0,RADIANS(360+('貼り付けシート（日射量等）'!J4603)),RADIANS('貼り付けシート（日射量等）'!J4603))</f>
        <v>1.7645278737662671</v>
      </c>
    </row>
    <row r="4607" spans="1:9">
      <c r="A4607" s="20">
        <v>41831</v>
      </c>
      <c r="B4607" s="35" t="s">
        <v>377</v>
      </c>
      <c r="C4607" s="90">
        <f t="shared" si="213"/>
        <v>24.589081288685559</v>
      </c>
      <c r="D4607" s="90">
        <f t="shared" si="214"/>
        <v>0.34292352886170802</v>
      </c>
      <c r="E4607" s="90">
        <f t="shared" si="215"/>
        <v>24.246157759823852</v>
      </c>
      <c r="F4607" s="50">
        <f>'貼り付けシート（日射量等）'!G4604/3.6*10^3</f>
        <v>5.5555555555555554</v>
      </c>
      <c r="G4607" s="50">
        <f>'貼り付けシート（日射量等）'!H4604/3.6*10^3</f>
        <v>24.999999999999996</v>
      </c>
      <c r="H4607" s="91">
        <f>RADIANS('貼り付けシート（日射量等）'!I4604)</f>
        <v>0.1884955592153876</v>
      </c>
      <c r="I4607" s="91">
        <f>IF('貼り付けシート（日射量等）'!J4604&lt;0,RADIANS(360+('貼り付けシート（日射量等）'!J4604)),RADIANS('貼り付けシート（日射量等）'!J4604))</f>
        <v>1.9181168479417683</v>
      </c>
    </row>
    <row r="4608" spans="1:9">
      <c r="A4608" s="20">
        <v>41831</v>
      </c>
      <c r="B4608" s="35" t="s">
        <v>378</v>
      </c>
      <c r="C4608" s="90">
        <f t="shared" si="213"/>
        <v>5.3880350577386347</v>
      </c>
      <c r="D4608" s="90">
        <f t="shared" si="214"/>
        <v>-0.89051958637795292</v>
      </c>
      <c r="E4608" s="90">
        <f t="shared" si="215"/>
        <v>5.3880350577386347</v>
      </c>
      <c r="F4608" s="50">
        <f>'貼り付けシート（日射量等）'!G4605/3.6*10^3</f>
        <v>5.5555555555555554</v>
      </c>
      <c r="G4608" s="50">
        <f>'貼り付けシート（日射量等）'!H4605/3.6*10^3</f>
        <v>5.5555555555555554</v>
      </c>
      <c r="H4608" s="91">
        <f>RADIANS('貼り付けシート（日射量等）'!I4605)</f>
        <v>6.9813170079773184E-3</v>
      </c>
      <c r="I4608" s="91">
        <f>IF('貼り付けシート（日射量等）'!J4605&lt;0,RADIANS(360+('貼り付けシート（日射量等）'!J4605)),RADIANS('貼り付けシート（日射量等）'!J4605))</f>
        <v>2.0804324683772411</v>
      </c>
    </row>
    <row r="4609" spans="1:9">
      <c r="A4609" s="20">
        <v>41831</v>
      </c>
      <c r="B4609" s="35" t="s">
        <v>379</v>
      </c>
      <c r="C4609" s="90">
        <f t="shared" si="213"/>
        <v>0</v>
      </c>
      <c r="D4609" s="90">
        <f t="shared" si="214"/>
        <v>0</v>
      </c>
      <c r="E4609" s="90">
        <f t="shared" si="215"/>
        <v>0</v>
      </c>
      <c r="F4609" s="50">
        <f>'貼り付けシート（日射量等）'!G4606/3.6*10^3</f>
        <v>0</v>
      </c>
      <c r="G4609" s="50">
        <f>'貼り付けシート（日射量等）'!H4606/3.6*10^3</f>
        <v>0</v>
      </c>
      <c r="H4609" s="91">
        <f>RADIANS('貼り付けシート（日射量等）'!I4606)</f>
        <v>0</v>
      </c>
      <c r="I4609" s="91">
        <f>IF('貼り付けシート（日射量等）'!J4606&lt;0,RADIANS(360+('貼り付けシート（日射量等）'!J4606)),RADIANS('貼り付けシート（日射量等）'!J4606))</f>
        <v>0</v>
      </c>
    </row>
    <row r="4610" spans="1:9">
      <c r="A4610" s="20">
        <v>41831</v>
      </c>
      <c r="B4610" s="35" t="s">
        <v>380</v>
      </c>
      <c r="C4610" s="90">
        <f t="shared" si="213"/>
        <v>0</v>
      </c>
      <c r="D4610" s="90">
        <f t="shared" si="214"/>
        <v>0</v>
      </c>
      <c r="E4610" s="90">
        <f t="shared" si="215"/>
        <v>0</v>
      </c>
      <c r="F4610" s="50">
        <f>'貼り付けシート（日射量等）'!G4607/3.6*10^3</f>
        <v>0</v>
      </c>
      <c r="G4610" s="50">
        <f>'貼り付けシート（日射量等）'!H4607/3.6*10^3</f>
        <v>0</v>
      </c>
      <c r="H4610" s="91">
        <f>RADIANS('貼り付けシート（日射量等）'!I4607)</f>
        <v>0</v>
      </c>
      <c r="I4610" s="91">
        <f>IF('貼り付けシート（日射量等）'!J4607&lt;0,RADIANS(360+('貼り付けシート（日射量等）'!J4607)),RADIANS('貼り付けシート（日射量等）'!J4607))</f>
        <v>0</v>
      </c>
    </row>
    <row r="4611" spans="1:9">
      <c r="A4611" s="20">
        <v>41831</v>
      </c>
      <c r="B4611" s="35" t="s">
        <v>381</v>
      </c>
      <c r="C4611" s="90">
        <f t="shared" si="213"/>
        <v>0</v>
      </c>
      <c r="D4611" s="90">
        <f t="shared" si="214"/>
        <v>0</v>
      </c>
      <c r="E4611" s="90">
        <f t="shared" si="215"/>
        <v>0</v>
      </c>
      <c r="F4611" s="50">
        <f>'貼り付けシート（日射量等）'!G4608/3.6*10^3</f>
        <v>0</v>
      </c>
      <c r="G4611" s="50">
        <f>'貼り付けシート（日射量等）'!H4608/3.6*10^3</f>
        <v>0</v>
      </c>
      <c r="H4611" s="91">
        <f>RADIANS('貼り付けシート（日射量等）'!I4608)</f>
        <v>0</v>
      </c>
      <c r="I4611" s="91">
        <f>IF('貼り付けシート（日射量等）'!J4608&lt;0,RADIANS(360+('貼り付けシート（日射量等）'!J4608)),RADIANS('貼り付けシート（日射量等）'!J4608))</f>
        <v>0</v>
      </c>
    </row>
    <row r="4612" spans="1:9">
      <c r="A4612" s="20">
        <v>41831</v>
      </c>
      <c r="B4612" s="35" t="s">
        <v>382</v>
      </c>
      <c r="C4612" s="90">
        <f t="shared" si="213"/>
        <v>0</v>
      </c>
      <c r="D4612" s="90">
        <f t="shared" si="214"/>
        <v>0</v>
      </c>
      <c r="E4612" s="90">
        <f t="shared" si="215"/>
        <v>0</v>
      </c>
      <c r="F4612" s="50">
        <f>'貼り付けシート（日射量等）'!G4609/3.6*10^3</f>
        <v>0</v>
      </c>
      <c r="G4612" s="50">
        <f>'貼り付けシート（日射量等）'!H4609/3.6*10^3</f>
        <v>0</v>
      </c>
      <c r="H4612" s="91">
        <f>RADIANS('貼り付けシート（日射量等）'!I4609)</f>
        <v>0</v>
      </c>
      <c r="I4612" s="91">
        <f>IF('貼り付けシート（日射量等）'!J4609&lt;0,RADIANS(360+('貼り付けシート（日射量等）'!J4609)),RADIANS('貼り付けシート（日射量等）'!J4609))</f>
        <v>0</v>
      </c>
    </row>
    <row r="4613" spans="1:9">
      <c r="A4613" s="20">
        <v>41831</v>
      </c>
      <c r="B4613" s="35" t="s">
        <v>383</v>
      </c>
      <c r="C4613" s="90">
        <f t="shared" si="213"/>
        <v>0</v>
      </c>
      <c r="D4613" s="90">
        <f t="shared" si="214"/>
        <v>0</v>
      </c>
      <c r="E4613" s="90">
        <f t="shared" si="215"/>
        <v>0</v>
      </c>
      <c r="F4613" s="50">
        <f>'貼り付けシート（日射量等）'!G4610/3.6*10^3</f>
        <v>0</v>
      </c>
      <c r="G4613" s="50">
        <f>'貼り付けシート（日射量等）'!H4610/3.6*10^3</f>
        <v>0</v>
      </c>
      <c r="H4613" s="91">
        <f>RADIANS('貼り付けシート（日射量等）'!I4610)</f>
        <v>0</v>
      </c>
      <c r="I4613" s="91">
        <f>IF('貼り付けシート（日射量等）'!J4610&lt;0,RADIANS(360+('貼り付けシート（日射量等）'!J4610)),RADIANS('貼り付けシート（日射量等）'!J4610))</f>
        <v>0</v>
      </c>
    </row>
    <row r="4614" spans="1:9">
      <c r="A4614" s="20">
        <v>41832</v>
      </c>
      <c r="B4614" s="35" t="s">
        <v>360</v>
      </c>
      <c r="C4614" s="90">
        <f t="shared" si="213"/>
        <v>0</v>
      </c>
      <c r="D4614" s="90">
        <f t="shared" si="214"/>
        <v>0</v>
      </c>
      <c r="E4614" s="90">
        <f t="shared" si="215"/>
        <v>0</v>
      </c>
      <c r="F4614" s="50">
        <f>'貼り付けシート（日射量等）'!G4611/3.6*10^3</f>
        <v>0</v>
      </c>
      <c r="G4614" s="50">
        <f>'貼り付けシート（日射量等）'!H4611/3.6*10^3</f>
        <v>0</v>
      </c>
      <c r="H4614" s="91">
        <f>RADIANS('貼り付けシート（日射量等）'!I4611)</f>
        <v>0</v>
      </c>
      <c r="I4614" s="91">
        <f>IF('貼り付けシート（日射量等）'!J4611&lt;0,RADIANS(360+('貼り付けシート（日射量等）'!J4611)),RADIANS('貼り付けシート（日射量等）'!J4611))</f>
        <v>0</v>
      </c>
    </row>
    <row r="4615" spans="1:9">
      <c r="A4615" s="20">
        <v>41832</v>
      </c>
      <c r="B4615" s="35" t="s">
        <v>361</v>
      </c>
      <c r="C4615" s="90">
        <f t="shared" ref="C4615:C4678" si="216">IF(D4615&lt;0,E4615,D4615+E4615)</f>
        <v>0</v>
      </c>
      <c r="D4615" s="90">
        <f t="shared" ref="D4615:D4678" si="217">F4615*(SIN(H4615)*COS($O$5)+COS(H4615)*SIN($O$5)*COS($O$4-I4615))</f>
        <v>0</v>
      </c>
      <c r="E4615" s="90">
        <f t="shared" ref="E4615:E4678" si="218">G4615*(1+COS($O$5))/2</f>
        <v>0</v>
      </c>
      <c r="F4615" s="50">
        <f>'貼り付けシート（日射量等）'!G4612/3.6*10^3</f>
        <v>0</v>
      </c>
      <c r="G4615" s="50">
        <f>'貼り付けシート（日射量等）'!H4612/3.6*10^3</f>
        <v>0</v>
      </c>
      <c r="H4615" s="91">
        <f>RADIANS('貼り付けシート（日射量等）'!I4612)</f>
        <v>0</v>
      </c>
      <c r="I4615" s="91">
        <f>IF('貼り付けシート（日射量等）'!J4612&lt;0,RADIANS(360+('貼り付けシート（日射量等）'!J4612)),RADIANS('貼り付けシート（日射量等）'!J4612))</f>
        <v>0</v>
      </c>
    </row>
    <row r="4616" spans="1:9">
      <c r="A4616" s="20">
        <v>41832</v>
      </c>
      <c r="B4616" s="35" t="s">
        <v>362</v>
      </c>
      <c r="C4616" s="90">
        <f t="shared" si="216"/>
        <v>0</v>
      </c>
      <c r="D4616" s="90">
        <f t="shared" si="217"/>
        <v>0</v>
      </c>
      <c r="E4616" s="90">
        <f t="shared" si="218"/>
        <v>0</v>
      </c>
      <c r="F4616" s="50">
        <f>'貼り付けシート（日射量等）'!G4613/3.6*10^3</f>
        <v>0</v>
      </c>
      <c r="G4616" s="50">
        <f>'貼り付けシート（日射量等）'!H4613/3.6*10^3</f>
        <v>0</v>
      </c>
      <c r="H4616" s="91">
        <f>RADIANS('貼り付けシート（日射量等）'!I4613)</f>
        <v>0</v>
      </c>
      <c r="I4616" s="91">
        <f>IF('貼り付けシート（日射量等）'!J4613&lt;0,RADIANS(360+('貼り付けシート（日射量等）'!J4613)),RADIANS('貼り付けシート（日射量等）'!J4613))</f>
        <v>0</v>
      </c>
    </row>
    <row r="4617" spans="1:9">
      <c r="A4617" s="20">
        <v>41832</v>
      </c>
      <c r="B4617" s="35" t="s">
        <v>363</v>
      </c>
      <c r="C4617" s="90">
        <f t="shared" si="216"/>
        <v>0</v>
      </c>
      <c r="D4617" s="90">
        <f t="shared" si="217"/>
        <v>0</v>
      </c>
      <c r="E4617" s="90">
        <f t="shared" si="218"/>
        <v>0</v>
      </c>
      <c r="F4617" s="50">
        <f>'貼り付けシート（日射量等）'!G4614/3.6*10^3</f>
        <v>0</v>
      </c>
      <c r="G4617" s="50">
        <f>'貼り付けシート（日射量等）'!H4614/3.6*10^3</f>
        <v>0</v>
      </c>
      <c r="H4617" s="91">
        <f>RADIANS('貼り付けシート（日射量等）'!I4614)</f>
        <v>0</v>
      </c>
      <c r="I4617" s="91">
        <f>IF('貼り付けシート（日射量等）'!J4614&lt;0,RADIANS(360+('貼り付けシート（日射量等）'!J4614)),RADIANS('貼り付けシート（日射量等）'!J4614))</f>
        <v>0</v>
      </c>
    </row>
    <row r="4618" spans="1:9">
      <c r="A4618" s="20">
        <v>41832</v>
      </c>
      <c r="B4618" s="35" t="s">
        <v>364</v>
      </c>
      <c r="C4618" s="90">
        <f t="shared" si="216"/>
        <v>18.858122702085222</v>
      </c>
      <c r="D4618" s="90">
        <f t="shared" si="217"/>
        <v>-0.59857288063451031</v>
      </c>
      <c r="E4618" s="90">
        <f t="shared" si="218"/>
        <v>18.858122702085222</v>
      </c>
      <c r="F4618" s="50">
        <f>'貼り付けシート（日射量等）'!G4615/3.6*10^3</f>
        <v>19.444444444444446</v>
      </c>
      <c r="G4618" s="50">
        <f>'貼り付けシート（日射量等）'!H4615/3.6*10^3</f>
        <v>19.444444444444446</v>
      </c>
      <c r="H4618" s="91">
        <f>RADIANS('貼り付けシート（日射量等）'!I4615)</f>
        <v>0.11170107212763709</v>
      </c>
      <c r="I4618" s="91">
        <f>IF('貼り付けシート（日射量等）'!J4615&lt;0,RADIANS(360+('貼り付けシート（日射量等）'!J4615)),RADIANS('貼り付けシート（日射量等）'!J4615))</f>
        <v>4.302236606166022</v>
      </c>
    </row>
    <row r="4619" spans="1:9">
      <c r="A4619" s="20">
        <v>41832</v>
      </c>
      <c r="B4619" s="35" t="s">
        <v>365</v>
      </c>
      <c r="C4619" s="90">
        <f t="shared" si="216"/>
        <v>56.618244671822659</v>
      </c>
      <c r="D4619" s="90">
        <f t="shared" si="217"/>
        <v>2.7378940944363124</v>
      </c>
      <c r="E4619" s="90">
        <f t="shared" si="218"/>
        <v>53.880350577386345</v>
      </c>
      <c r="F4619" s="50">
        <f>'貼り付けシート（日射量等）'!G4616/3.6*10^3</f>
        <v>13.888888888888889</v>
      </c>
      <c r="G4619" s="50">
        <f>'貼り付けシート（日射量等）'!H4616/3.6*10^3</f>
        <v>55.555555555555557</v>
      </c>
      <c r="H4619" s="91">
        <f>RADIANS('貼り付けシート（日射量等）'!I4616)</f>
        <v>0.30194196059501904</v>
      </c>
      <c r="I4619" s="91">
        <f>IF('貼り付けシート（日射量等）'!J4616&lt;0,RADIANS(360+('貼り付けシート（日射量等）'!J4616)),RADIANS('貼り付けシート（日射量等）'!J4616))</f>
        <v>4.4575709095935174</v>
      </c>
    </row>
    <row r="4620" spans="1:9">
      <c r="A4620" s="20">
        <v>41832</v>
      </c>
      <c r="B4620" s="35" t="s">
        <v>366</v>
      </c>
      <c r="C4620" s="90">
        <f t="shared" si="216"/>
        <v>90.858891095395535</v>
      </c>
      <c r="D4620" s="90">
        <f t="shared" si="217"/>
        <v>4.6503301715773873</v>
      </c>
      <c r="E4620" s="90">
        <f t="shared" si="218"/>
        <v>86.208560923818155</v>
      </c>
      <c r="F4620" s="50">
        <f>'貼り付けシート（日射量等）'!G4617/3.6*10^3</f>
        <v>11.111111111111111</v>
      </c>
      <c r="G4620" s="50">
        <f>'貼り付けシート（日射量等）'!H4617/3.6*10^3</f>
        <v>88.888888888888886</v>
      </c>
      <c r="H4620" s="91">
        <f>RADIANS('貼り付けシート（日射量等）'!I4617)</f>
        <v>0.49741883681838395</v>
      </c>
      <c r="I4620" s="91">
        <f>IF('貼り付けシート（日射量等）'!J4617&lt;0,RADIANS(360+('貼り付けシート（日射量等）'!J4617)),RADIANS('貼り付けシート（日射量等）'!J4617))</f>
        <v>4.6129052130210129</v>
      </c>
    </row>
    <row r="4621" spans="1:9">
      <c r="A4621" s="20">
        <v>41832</v>
      </c>
      <c r="B4621" s="35" t="s">
        <v>367</v>
      </c>
      <c r="C4621" s="90">
        <f t="shared" si="216"/>
        <v>145.06492575355193</v>
      </c>
      <c r="D4621" s="90">
        <f t="shared" si="217"/>
        <v>10.364049310086077</v>
      </c>
      <c r="E4621" s="90">
        <f t="shared" si="218"/>
        <v>134.70087644346586</v>
      </c>
      <c r="F4621" s="50">
        <f>'貼り付けシート（日射量等）'!G4618/3.6*10^3</f>
        <v>16.666666666666668</v>
      </c>
      <c r="G4621" s="50">
        <f>'貼り付けシート（日射量等）'!H4618/3.6*10^3</f>
        <v>138.88888888888889</v>
      </c>
      <c r="H4621" s="91">
        <f>RADIANS('貼り付けシート（日射量等）'!I4618)</f>
        <v>0.69813170079773179</v>
      </c>
      <c r="I4621" s="91">
        <f>IF('貼り付けシート（日射量等）'!J4618&lt;0,RADIANS(360+('貼り付けシート（日射量等）'!J4618)),RADIANS('貼り付けシート（日射量等）'!J4618))</f>
        <v>4.7804568212124678</v>
      </c>
    </row>
    <row r="4622" spans="1:9">
      <c r="A4622" s="20">
        <v>41832</v>
      </c>
      <c r="B4622" s="35" t="s">
        <v>368</v>
      </c>
      <c r="C4622" s="90">
        <f t="shared" si="216"/>
        <v>148.17096408781248</v>
      </c>
      <c r="D4622" s="90">
        <f t="shared" si="217"/>
        <v>0</v>
      </c>
      <c r="E4622" s="90">
        <f t="shared" si="218"/>
        <v>148.17096408781248</v>
      </c>
      <c r="F4622" s="50">
        <f>'貼り付けシート（日射量等）'!G4619/3.6*10^3</f>
        <v>0</v>
      </c>
      <c r="G4622" s="50">
        <f>'貼り付けシート（日射量等）'!H4619/3.6*10^3</f>
        <v>152.7777777777778</v>
      </c>
      <c r="H4622" s="91">
        <f>RADIANS('貼り付けシート（日射量等）'!I4619)</f>
        <v>0.89535390627309097</v>
      </c>
      <c r="I4622" s="91">
        <f>IF('貼り付けシート（日射量等）'!J4619&lt;0,RADIANS(360+('貼り付けシート（日射量等）'!J4619)),RADIANS('貼り付けシート（日射量等）'!J4619))</f>
        <v>4.9829150144438108</v>
      </c>
    </row>
    <row r="4623" spans="1:9">
      <c r="A4623" s="20">
        <v>41832</v>
      </c>
      <c r="B4623" s="35" t="s">
        <v>369</v>
      </c>
      <c r="C4623" s="90">
        <f t="shared" si="216"/>
        <v>203.82318338827409</v>
      </c>
      <c r="D4623" s="90">
        <f t="shared" si="217"/>
        <v>15.241956367421887</v>
      </c>
      <c r="E4623" s="90">
        <f t="shared" si="218"/>
        <v>188.5812270208522</v>
      </c>
      <c r="F4623" s="50">
        <f>'貼り付けシート（日射量等）'!G4620/3.6*10^3</f>
        <v>16.666666666666668</v>
      </c>
      <c r="G4623" s="50">
        <f>'貼り付けシート（日射量等）'!H4620/3.6*10^3</f>
        <v>194.44444444444443</v>
      </c>
      <c r="H4623" s="91">
        <f>RADIANS('貼り付けシート（日射量等）'!I4620)</f>
        <v>1.0786134777324956</v>
      </c>
      <c r="I4623" s="91">
        <f>IF('貼り付けシート（日射量等）'!J4620&lt;0,RADIANS(360+('貼り付けシート（日射量等）'!J4620)),RADIANS('貼り付けシート（日射量等）'!J4620))</f>
        <v>5.2761303287788586</v>
      </c>
    </row>
    <row r="4624" spans="1:9">
      <c r="A4624" s="20">
        <v>41832</v>
      </c>
      <c r="B4624" s="35" t="s">
        <v>370</v>
      </c>
      <c r="C4624" s="90">
        <f t="shared" si="216"/>
        <v>421.38709087369296</v>
      </c>
      <c r="D4624" s="90">
        <f t="shared" si="217"/>
        <v>73.858829649551069</v>
      </c>
      <c r="E4624" s="90">
        <f t="shared" si="218"/>
        <v>347.52826122414189</v>
      </c>
      <c r="F4624" s="50">
        <f>'貼り付けシート（日射量等）'!G4621/3.6*10^3</f>
        <v>75</v>
      </c>
      <c r="G4624" s="50">
        <f>'貼り付けシート（日射量等）'!H4621/3.6*10^3</f>
        <v>358.33333333333331</v>
      </c>
      <c r="H4624" s="91">
        <f>RADIANS('貼り付けシート（日射量等）'!I4621)</f>
        <v>1.2182398178920419</v>
      </c>
      <c r="I4624" s="91">
        <f>IF('貼り付けシート（日射量等）'!J4621&lt;0,RADIANS(360+('貼り付けシート（日射量等）'!J4621)),RADIANS('貼り付けシート（日射量等）'!J4621))</f>
        <v>5.7700585070932542</v>
      </c>
    </row>
    <row r="4625" spans="1:9">
      <c r="A4625" s="20">
        <v>41832</v>
      </c>
      <c r="B4625" s="35" t="s">
        <v>371</v>
      </c>
      <c r="C4625" s="90">
        <f t="shared" si="216"/>
        <v>299.71061488589316</v>
      </c>
      <c r="D4625" s="90">
        <f t="shared" si="217"/>
        <v>24.920826941222785</v>
      </c>
      <c r="E4625" s="90">
        <f t="shared" si="218"/>
        <v>274.78978794467037</v>
      </c>
      <c r="F4625" s="50">
        <f>'貼り付けシート（日射量等）'!G4622/3.6*10^3</f>
        <v>24.999999999999996</v>
      </c>
      <c r="G4625" s="50">
        <f>'貼り付けシート（日射量等）'!H4622/3.6*10^3</f>
        <v>283.33333333333331</v>
      </c>
      <c r="H4625" s="91">
        <f>RADIANS('貼り付けシート（日射量等）'!I4622)</f>
        <v>1.2479104151759457</v>
      </c>
      <c r="I4625" s="91">
        <f>IF('貼り付けシート（日射量等）'!J4622&lt;0,RADIANS(360+('貼り付けシート（日射量等）'!J4622)),RADIANS('貼り付けシート（日射量等）'!J4622))</f>
        <v>0.22863813201125716</v>
      </c>
    </row>
    <row r="4626" spans="1:9">
      <c r="A4626" s="20">
        <v>41832</v>
      </c>
      <c r="B4626" s="35" t="s">
        <v>372</v>
      </c>
      <c r="C4626" s="90">
        <f t="shared" si="216"/>
        <v>172.41712184763631</v>
      </c>
      <c r="D4626" s="90">
        <f t="shared" si="217"/>
        <v>0</v>
      </c>
      <c r="E4626" s="90">
        <f t="shared" si="218"/>
        <v>172.41712184763631</v>
      </c>
      <c r="F4626" s="50">
        <f>'貼り付けシート（日射量等）'!G4623/3.6*10^3</f>
        <v>0</v>
      </c>
      <c r="G4626" s="50">
        <f>'貼り付けシート（日射量等）'!H4623/3.6*10^3</f>
        <v>177.77777777777777</v>
      </c>
      <c r="H4626" s="91">
        <f>RADIANS('貼り付けシート（日射量等）'!I4623)</f>
        <v>1.1431906600562858</v>
      </c>
      <c r="I4626" s="91">
        <f>IF('貼り付けシート（日射量等）'!J4623&lt;0,RADIANS(360+('貼り付けシート（日射量等）'!J4623)),RADIANS('貼り付けシート（日射量等）'!J4623))</f>
        <v>0.83950337020927257</v>
      </c>
    </row>
    <row r="4627" spans="1:9">
      <c r="A4627" s="20">
        <v>41832</v>
      </c>
      <c r="B4627" s="35" t="s">
        <v>373</v>
      </c>
      <c r="C4627" s="90">
        <f t="shared" si="216"/>
        <v>156.25301667442037</v>
      </c>
      <c r="D4627" s="90">
        <f t="shared" si="217"/>
        <v>0</v>
      </c>
      <c r="E4627" s="90">
        <f t="shared" si="218"/>
        <v>156.25301667442037</v>
      </c>
      <c r="F4627" s="50">
        <f>'貼り付けシート（日射量等）'!G4624/3.6*10^3</f>
        <v>0</v>
      </c>
      <c r="G4627" s="50">
        <f>'貼り付けシート（日射量等）'!H4624/3.6*10^3</f>
        <v>161.11111111111109</v>
      </c>
      <c r="H4627" s="91">
        <f>RADIANS('貼り付けシート（日射量等）'!I4624)</f>
        <v>0.97214839336084158</v>
      </c>
      <c r="I4627" s="91">
        <f>IF('貼り付けシート（日射量等）'!J4624&lt;0,RADIANS(360+('貼り付けシート（日射量等）'!J4624)),RADIANS('貼り付けシート（日射量等）'!J4624))</f>
        <v>1.19729586686811</v>
      </c>
    </row>
    <row r="4628" spans="1:9">
      <c r="A4628" s="20">
        <v>41832</v>
      </c>
      <c r="B4628" s="35" t="s">
        <v>374</v>
      </c>
      <c r="C4628" s="90">
        <f t="shared" si="216"/>
        <v>135.10069200739875</v>
      </c>
      <c r="D4628" s="90">
        <f t="shared" si="217"/>
        <v>5.7878506216715175</v>
      </c>
      <c r="E4628" s="90">
        <f t="shared" si="218"/>
        <v>129.31284138572724</v>
      </c>
      <c r="F4628" s="50">
        <f>'貼り付けシート（日射量等）'!G4625/3.6*10^3</f>
        <v>8.3333333333333339</v>
      </c>
      <c r="G4628" s="50">
        <f>'貼り付けシート（日射量等）'!H4625/3.6*10^3</f>
        <v>133.33333333333334</v>
      </c>
      <c r="H4628" s="91">
        <f>RADIANS('貼り付けシート（日射量等）'!I4625)</f>
        <v>0.77841684638947095</v>
      </c>
      <c r="I4628" s="91">
        <f>IF('貼り付けシート（日射量等）'!J4625&lt;0,RADIANS(360+('貼り付けシート（日射量等）'!J4625)),RADIANS('貼り付けシート（日射量等）'!J4625))</f>
        <v>1.4276793281313616</v>
      </c>
    </row>
    <row r="4629" spans="1:9">
      <c r="A4629" s="20">
        <v>41832</v>
      </c>
      <c r="B4629" s="35" t="s">
        <v>375</v>
      </c>
      <c r="C4629" s="90">
        <f t="shared" si="216"/>
        <v>103.99231471747468</v>
      </c>
      <c r="D4629" s="90">
        <f t="shared" si="217"/>
        <v>7.0076836781792711</v>
      </c>
      <c r="E4629" s="90">
        <f t="shared" si="218"/>
        <v>96.984631039295408</v>
      </c>
      <c r="F4629" s="50">
        <f>'貼り付けシート（日射量等）'!G4626/3.6*10^3</f>
        <v>13.888888888888889</v>
      </c>
      <c r="G4629" s="50">
        <f>'貼り付けシート（日射量等）'!H4626/3.6*10^3</f>
        <v>99.999999999999986</v>
      </c>
      <c r="H4629" s="91">
        <f>RADIANS('貼り付けシート（日射量等）'!I4626)</f>
        <v>0.57944931166211744</v>
      </c>
      <c r="I4629" s="91">
        <f>IF('貼り付けシート（日射量等）'!J4626&lt;0,RADIANS(360+('貼り付けシート（日射量等）'!J4626)),RADIANS('貼り付けシート（日射量等）'!J4626))</f>
        <v>1.6057029118347832</v>
      </c>
    </row>
    <row r="4630" spans="1:9">
      <c r="A4630" s="20">
        <v>41832</v>
      </c>
      <c r="B4630" s="35" t="s">
        <v>376</v>
      </c>
      <c r="C4630" s="90">
        <f t="shared" si="216"/>
        <v>95.020115410552364</v>
      </c>
      <c r="D4630" s="90">
        <f t="shared" si="217"/>
        <v>8.811554486734213</v>
      </c>
      <c r="E4630" s="90">
        <f t="shared" si="218"/>
        <v>86.208560923818155</v>
      </c>
      <c r="F4630" s="50">
        <f>'貼り付けシート（日射量等）'!G4627/3.6*10^3</f>
        <v>30.555555555555554</v>
      </c>
      <c r="G4630" s="50">
        <f>'貼り付けシート（日射量等）'!H4627/3.6*10^3</f>
        <v>88.888888888888886</v>
      </c>
      <c r="H4630" s="91">
        <f>RADIANS('貼り付けシート（日射量等）'!I4627)</f>
        <v>0.38048177693476387</v>
      </c>
      <c r="I4630" s="91">
        <f>IF('貼り付けシート（日射量等）'!J4627&lt;0,RADIANS(360+('貼り付けシート（日射量等）'!J4627)),RADIANS('貼り付けシート（日射量等）'!J4627))</f>
        <v>1.7627825445142729</v>
      </c>
    </row>
    <row r="4631" spans="1:9">
      <c r="A4631" s="20">
        <v>41832</v>
      </c>
      <c r="B4631" s="35" t="s">
        <v>377</v>
      </c>
      <c r="C4631" s="90">
        <f t="shared" si="216"/>
        <v>36.369533523464014</v>
      </c>
      <c r="D4631" s="90">
        <f t="shared" si="217"/>
        <v>1.3473056481628896</v>
      </c>
      <c r="E4631" s="90">
        <f t="shared" si="218"/>
        <v>35.022227875301127</v>
      </c>
      <c r="F4631" s="50">
        <f>'貼り付けシート（日射量等）'!G4628/3.6*10^3</f>
        <v>22.222222222222221</v>
      </c>
      <c r="G4631" s="50">
        <f>'貼り付けシート（日射量等）'!H4628/3.6*10^3</f>
        <v>36.111111111111114</v>
      </c>
      <c r="H4631" s="91">
        <f>RADIANS('貼り付けシート（日射量等）'!I4628)</f>
        <v>0.18675022996339324</v>
      </c>
      <c r="I4631" s="91">
        <f>IF('貼り付けシート（日射量等）'!J4628&lt;0,RADIANS(360+('貼り付けシート（日射量等）'!J4628)),RADIANS('貼り付けシート（日射量等）'!J4628))</f>
        <v>1.9163715186897738</v>
      </c>
    </row>
    <row r="4632" spans="1:9">
      <c r="A4632" s="20">
        <v>41832</v>
      </c>
      <c r="B4632" s="35" t="s">
        <v>378</v>
      </c>
      <c r="C4632" s="90">
        <f t="shared" si="216"/>
        <v>5.3880350577386347</v>
      </c>
      <c r="D4632" s="90">
        <f t="shared" si="217"/>
        <v>-0.8938454793386309</v>
      </c>
      <c r="E4632" s="90">
        <f t="shared" si="218"/>
        <v>5.3880350577386347</v>
      </c>
      <c r="F4632" s="50">
        <f>'貼り付けシート（日射量等）'!G4629/3.6*10^3</f>
        <v>5.5555555555555554</v>
      </c>
      <c r="G4632" s="50">
        <f>'貼り付けシート（日射量等）'!H4629/3.6*10^3</f>
        <v>5.5555555555555554</v>
      </c>
      <c r="H4632" s="91">
        <f>RADIANS('貼り付けシート（日射量等）'!I4629)</f>
        <v>5.2359877559829881E-3</v>
      </c>
      <c r="I4632" s="91">
        <f>IF('貼り付けシート（日射量等）'!J4629&lt;0,RADIANS(360+('貼り付けシート（日射量等）'!J4629)),RADIANS('貼り付けシート（日射量等）'!J4629))</f>
        <v>2.0769418098732522</v>
      </c>
    </row>
    <row r="4633" spans="1:9">
      <c r="A4633" s="20">
        <v>41832</v>
      </c>
      <c r="B4633" s="35" t="s">
        <v>379</v>
      </c>
      <c r="C4633" s="90">
        <f t="shared" si="216"/>
        <v>0</v>
      </c>
      <c r="D4633" s="90">
        <f t="shared" si="217"/>
        <v>0</v>
      </c>
      <c r="E4633" s="90">
        <f t="shared" si="218"/>
        <v>0</v>
      </c>
      <c r="F4633" s="50">
        <f>'貼り付けシート（日射量等）'!G4630/3.6*10^3</f>
        <v>0</v>
      </c>
      <c r="G4633" s="50">
        <f>'貼り付けシート（日射量等）'!H4630/3.6*10^3</f>
        <v>0</v>
      </c>
      <c r="H4633" s="91">
        <f>RADIANS('貼り付けシート（日射量等）'!I4630)</f>
        <v>0</v>
      </c>
      <c r="I4633" s="91">
        <f>IF('貼り付けシート（日射量等）'!J4630&lt;0,RADIANS(360+('貼り付けシート（日射量等）'!J4630)),RADIANS('貼り付けシート（日射量等）'!J4630))</f>
        <v>0</v>
      </c>
    </row>
    <row r="4634" spans="1:9">
      <c r="A4634" s="20">
        <v>41832</v>
      </c>
      <c r="B4634" s="35" t="s">
        <v>380</v>
      </c>
      <c r="C4634" s="90">
        <f t="shared" si="216"/>
        <v>0</v>
      </c>
      <c r="D4634" s="90">
        <f t="shared" si="217"/>
        <v>0</v>
      </c>
      <c r="E4634" s="90">
        <f t="shared" si="218"/>
        <v>0</v>
      </c>
      <c r="F4634" s="50">
        <f>'貼り付けシート（日射量等）'!G4631/3.6*10^3</f>
        <v>0</v>
      </c>
      <c r="G4634" s="50">
        <f>'貼り付けシート（日射量等）'!H4631/3.6*10^3</f>
        <v>0</v>
      </c>
      <c r="H4634" s="91">
        <f>RADIANS('貼り付けシート（日射量等）'!I4631)</f>
        <v>0</v>
      </c>
      <c r="I4634" s="91">
        <f>IF('貼り付けシート（日射量等）'!J4631&lt;0,RADIANS(360+('貼り付けシート（日射量等）'!J4631)),RADIANS('貼り付けシート（日射量等）'!J4631))</f>
        <v>0</v>
      </c>
    </row>
    <row r="4635" spans="1:9">
      <c r="A4635" s="20">
        <v>41832</v>
      </c>
      <c r="B4635" s="35" t="s">
        <v>381</v>
      </c>
      <c r="C4635" s="90">
        <f t="shared" si="216"/>
        <v>0</v>
      </c>
      <c r="D4635" s="90">
        <f t="shared" si="217"/>
        <v>0</v>
      </c>
      <c r="E4635" s="90">
        <f t="shared" si="218"/>
        <v>0</v>
      </c>
      <c r="F4635" s="50">
        <f>'貼り付けシート（日射量等）'!G4632/3.6*10^3</f>
        <v>0</v>
      </c>
      <c r="G4635" s="50">
        <f>'貼り付けシート（日射量等）'!H4632/3.6*10^3</f>
        <v>0</v>
      </c>
      <c r="H4635" s="91">
        <f>RADIANS('貼り付けシート（日射量等）'!I4632)</f>
        <v>0</v>
      </c>
      <c r="I4635" s="91">
        <f>IF('貼り付けシート（日射量等）'!J4632&lt;0,RADIANS(360+('貼り付けシート（日射量等）'!J4632)),RADIANS('貼り付けシート（日射量等）'!J4632))</f>
        <v>0</v>
      </c>
    </row>
    <row r="4636" spans="1:9">
      <c r="A4636" s="20">
        <v>41832</v>
      </c>
      <c r="B4636" s="35" t="s">
        <v>382</v>
      </c>
      <c r="C4636" s="90">
        <f t="shared" si="216"/>
        <v>0</v>
      </c>
      <c r="D4636" s="90">
        <f t="shared" si="217"/>
        <v>0</v>
      </c>
      <c r="E4636" s="90">
        <f t="shared" si="218"/>
        <v>0</v>
      </c>
      <c r="F4636" s="50">
        <f>'貼り付けシート（日射量等）'!G4633/3.6*10^3</f>
        <v>0</v>
      </c>
      <c r="G4636" s="50">
        <f>'貼り付けシート（日射量等）'!H4633/3.6*10^3</f>
        <v>0</v>
      </c>
      <c r="H4636" s="91">
        <f>RADIANS('貼り付けシート（日射量等）'!I4633)</f>
        <v>0</v>
      </c>
      <c r="I4636" s="91">
        <f>IF('貼り付けシート（日射量等）'!J4633&lt;0,RADIANS(360+('貼り付けシート（日射量等）'!J4633)),RADIANS('貼り付けシート（日射量等）'!J4633))</f>
        <v>0</v>
      </c>
    </row>
    <row r="4637" spans="1:9">
      <c r="A4637" s="20">
        <v>41832</v>
      </c>
      <c r="B4637" s="35" t="s">
        <v>383</v>
      </c>
      <c r="C4637" s="90">
        <f t="shared" si="216"/>
        <v>0</v>
      </c>
      <c r="D4637" s="90">
        <f t="shared" si="217"/>
        <v>0</v>
      </c>
      <c r="E4637" s="90">
        <f t="shared" si="218"/>
        <v>0</v>
      </c>
      <c r="F4637" s="50">
        <f>'貼り付けシート（日射量等）'!G4634/3.6*10^3</f>
        <v>0</v>
      </c>
      <c r="G4637" s="50">
        <f>'貼り付けシート（日射量等）'!H4634/3.6*10^3</f>
        <v>0</v>
      </c>
      <c r="H4637" s="91">
        <f>RADIANS('貼り付けシート（日射量等）'!I4634)</f>
        <v>0</v>
      </c>
      <c r="I4637" s="91">
        <f>IF('貼り付けシート（日射量等）'!J4634&lt;0,RADIANS(360+('貼り付けシート（日射量等）'!J4634)),RADIANS('貼り付けシート（日射量等）'!J4634))</f>
        <v>0</v>
      </c>
    </row>
    <row r="4638" spans="1:9">
      <c r="A4638" s="20">
        <v>41833</v>
      </c>
      <c r="B4638" s="35" t="s">
        <v>360</v>
      </c>
      <c r="C4638" s="90">
        <f t="shared" si="216"/>
        <v>0</v>
      </c>
      <c r="D4638" s="90">
        <f t="shared" si="217"/>
        <v>0</v>
      </c>
      <c r="E4638" s="90">
        <f t="shared" si="218"/>
        <v>0</v>
      </c>
      <c r="F4638" s="50">
        <f>'貼り付けシート（日射量等）'!G4635/3.6*10^3</f>
        <v>0</v>
      </c>
      <c r="G4638" s="50">
        <f>'貼り付けシート（日射量等）'!H4635/3.6*10^3</f>
        <v>0</v>
      </c>
      <c r="H4638" s="91">
        <f>RADIANS('貼り付けシート（日射量等）'!I4635)</f>
        <v>0</v>
      </c>
      <c r="I4638" s="91">
        <f>IF('貼り付けシート（日射量等）'!J4635&lt;0,RADIANS(360+('貼り付けシート（日射量等）'!J4635)),RADIANS('貼り付けシート（日射量等）'!J4635))</f>
        <v>0</v>
      </c>
    </row>
    <row r="4639" spans="1:9">
      <c r="A4639" s="20">
        <v>41833</v>
      </c>
      <c r="B4639" s="35" t="s">
        <v>361</v>
      </c>
      <c r="C4639" s="90">
        <f t="shared" si="216"/>
        <v>0</v>
      </c>
      <c r="D4639" s="90">
        <f t="shared" si="217"/>
        <v>0</v>
      </c>
      <c r="E4639" s="90">
        <f t="shared" si="218"/>
        <v>0</v>
      </c>
      <c r="F4639" s="50">
        <f>'貼り付けシート（日射量等）'!G4636/3.6*10^3</f>
        <v>0</v>
      </c>
      <c r="G4639" s="50">
        <f>'貼り付けシート（日射量等）'!H4636/3.6*10^3</f>
        <v>0</v>
      </c>
      <c r="H4639" s="91">
        <f>RADIANS('貼り付けシート（日射量等）'!I4636)</f>
        <v>0</v>
      </c>
      <c r="I4639" s="91">
        <f>IF('貼り付けシート（日射量等）'!J4636&lt;0,RADIANS(360+('貼り付けシート（日射量等）'!J4636)),RADIANS('貼り付けシート（日射量等）'!J4636))</f>
        <v>0</v>
      </c>
    </row>
    <row r="4640" spans="1:9">
      <c r="A4640" s="20">
        <v>41833</v>
      </c>
      <c r="B4640" s="35" t="s">
        <v>362</v>
      </c>
      <c r="C4640" s="90">
        <f t="shared" si="216"/>
        <v>0</v>
      </c>
      <c r="D4640" s="90">
        <f t="shared" si="217"/>
        <v>0</v>
      </c>
      <c r="E4640" s="90">
        <f t="shared" si="218"/>
        <v>0</v>
      </c>
      <c r="F4640" s="50">
        <f>'貼り付けシート（日射量等）'!G4637/3.6*10^3</f>
        <v>0</v>
      </c>
      <c r="G4640" s="50">
        <f>'貼り付けシート（日射量等）'!H4637/3.6*10^3</f>
        <v>0</v>
      </c>
      <c r="H4640" s="91">
        <f>RADIANS('貼り付けシート（日射量等）'!I4637)</f>
        <v>0</v>
      </c>
      <c r="I4640" s="91">
        <f>IF('貼り付けシート（日射量等）'!J4637&lt;0,RADIANS(360+('貼り付けシート（日射量等）'!J4637)),RADIANS('貼り付けシート（日射量等）'!J4637))</f>
        <v>0</v>
      </c>
    </row>
    <row r="4641" spans="1:9">
      <c r="A4641" s="20">
        <v>41833</v>
      </c>
      <c r="B4641" s="35" t="s">
        <v>363</v>
      </c>
      <c r="C4641" s="90">
        <f t="shared" si="216"/>
        <v>0</v>
      </c>
      <c r="D4641" s="90">
        <f t="shared" si="217"/>
        <v>0</v>
      </c>
      <c r="E4641" s="90">
        <f t="shared" si="218"/>
        <v>0</v>
      </c>
      <c r="F4641" s="50">
        <f>'貼り付けシート（日射量等）'!G4638/3.6*10^3</f>
        <v>0</v>
      </c>
      <c r="G4641" s="50">
        <f>'貼り付けシート（日射量等）'!H4638/3.6*10^3</f>
        <v>0</v>
      </c>
      <c r="H4641" s="91">
        <f>RADIANS('貼り付けシート（日射量等）'!I4638)</f>
        <v>0</v>
      </c>
      <c r="I4641" s="91">
        <f>IF('貼り付けシート（日射量等）'!J4638&lt;0,RADIANS(360+('貼り付けシート（日射量等）'!J4638)),RADIANS('貼り付けシート（日射量等）'!J4638))</f>
        <v>0</v>
      </c>
    </row>
    <row r="4642" spans="1:9">
      <c r="A4642" s="20">
        <v>41833</v>
      </c>
      <c r="B4642" s="35" t="s">
        <v>364</v>
      </c>
      <c r="C4642" s="90">
        <f t="shared" si="216"/>
        <v>18.858122702085222</v>
      </c>
      <c r="D4642" s="90">
        <f t="shared" si="217"/>
        <v>-0.62019527704278665</v>
      </c>
      <c r="E4642" s="90">
        <f t="shared" si="218"/>
        <v>18.858122702085222</v>
      </c>
      <c r="F4642" s="50">
        <f>'貼り付けシート（日射量等）'!G4639/3.6*10^3</f>
        <v>19.444444444444446</v>
      </c>
      <c r="G4642" s="50">
        <f>'貼り付けシート（日射量等）'!H4639/3.6*10^3</f>
        <v>19.444444444444446</v>
      </c>
      <c r="H4642" s="91">
        <f>RADIANS('貼り付けシート（日射量等）'!I4639)</f>
        <v>0.10995574287564276</v>
      </c>
      <c r="I4642" s="91">
        <f>IF('貼り付けシート（日射量等）'!J4639&lt;0,RADIANS(360+('貼り付けシート（日射量等）'!J4639)),RADIANS('貼り付けシート（日射量等）'!J4639))</f>
        <v>4.3039819354180162</v>
      </c>
    </row>
    <row r="4643" spans="1:9">
      <c r="A4643" s="20">
        <v>41833</v>
      </c>
      <c r="B4643" s="35" t="s">
        <v>365</v>
      </c>
      <c r="C4643" s="90">
        <f t="shared" si="216"/>
        <v>57.121320316633849</v>
      </c>
      <c r="D4643" s="90">
        <f t="shared" si="217"/>
        <v>3.2409697392475016</v>
      </c>
      <c r="E4643" s="90">
        <f t="shared" si="218"/>
        <v>53.880350577386345</v>
      </c>
      <c r="F4643" s="50">
        <f>'貼り付けシート（日射量等）'!G4640/3.6*10^3</f>
        <v>16.666666666666668</v>
      </c>
      <c r="G4643" s="50">
        <f>'貼り付けシート（日射量等）'!H4640/3.6*10^3</f>
        <v>55.555555555555557</v>
      </c>
      <c r="H4643" s="91">
        <f>RADIANS('貼り付けシート（日射量等）'!I4640)</f>
        <v>0.29845130209103038</v>
      </c>
      <c r="I4643" s="91">
        <f>IF('貼り付けシート（日射量等）'!J4640&lt;0,RADIANS(360+('貼り付けシート（日射量等）'!J4640)),RADIANS('貼り付けシート（日射量等）'!J4640))</f>
        <v>4.4593162388455116</v>
      </c>
    </row>
    <row r="4644" spans="1:9">
      <c r="A4644" s="20">
        <v>41833</v>
      </c>
      <c r="B4644" s="35" t="s">
        <v>366</v>
      </c>
      <c r="C4644" s="90">
        <f t="shared" si="216"/>
        <v>93.542378555401143</v>
      </c>
      <c r="D4644" s="90">
        <f t="shared" si="217"/>
        <v>4.6398001027136688</v>
      </c>
      <c r="E4644" s="90">
        <f t="shared" si="218"/>
        <v>88.902578452687479</v>
      </c>
      <c r="F4644" s="50">
        <f>'貼り付けシート（日射量等）'!G4641/3.6*10^3</f>
        <v>11.111111111111111</v>
      </c>
      <c r="G4644" s="50">
        <f>'貼り付けシート（日射量等）'!H4641/3.6*10^3</f>
        <v>91.666666666666671</v>
      </c>
      <c r="H4644" s="91">
        <f>RADIANS('貼り付けシート（日射量等）'!I4641)</f>
        <v>0.49567350756638956</v>
      </c>
      <c r="I4644" s="91">
        <f>IF('貼り付けシート（日射量等）'!J4641&lt;0,RADIANS(360+('貼り付けシート（日射量等）'!J4641)),RADIANS('貼り付けシート（日射量等）'!J4641))</f>
        <v>4.6146505422730071</v>
      </c>
    </row>
    <row r="4645" spans="1:9">
      <c r="A4645" s="20">
        <v>41833</v>
      </c>
      <c r="B4645" s="35" t="s">
        <v>367</v>
      </c>
      <c r="C4645" s="90">
        <f t="shared" si="216"/>
        <v>201.20146120056</v>
      </c>
      <c r="D4645" s="90">
        <f t="shared" si="217"/>
        <v>20.702286766315737</v>
      </c>
      <c r="E4645" s="90">
        <f t="shared" si="218"/>
        <v>180.49917443424425</v>
      </c>
      <c r="F4645" s="50">
        <f>'貼り付けシート（日射量等）'!G4642/3.6*10^3</f>
        <v>33.333333333333336</v>
      </c>
      <c r="G4645" s="50">
        <f>'貼り付けシート（日射量等）'!H4642/3.6*10^3</f>
        <v>186.11111111111111</v>
      </c>
      <c r="H4645" s="91">
        <f>RADIANS('貼り付けシート（日射量等）'!I4642)</f>
        <v>0.69638637154573746</v>
      </c>
      <c r="I4645" s="91">
        <f>IF('貼り付けシート（日射量等）'!J4642&lt;0,RADIANS(360+('貼り付けシート（日射量等）'!J4642)),RADIANS('貼り付けシート（日射量等）'!J4642))</f>
        <v>4.782202150464463</v>
      </c>
    </row>
    <row r="4646" spans="1:9">
      <c r="A4646" s="20">
        <v>41833</v>
      </c>
      <c r="B4646" s="35" t="s">
        <v>368</v>
      </c>
      <c r="C4646" s="90">
        <f t="shared" si="216"/>
        <v>252.14317898231204</v>
      </c>
      <c r="D4646" s="90">
        <f t="shared" si="217"/>
        <v>28.539724086158703</v>
      </c>
      <c r="E4646" s="90">
        <f t="shared" si="218"/>
        <v>223.60345489615332</v>
      </c>
      <c r="F4646" s="50">
        <f>'貼り付けシート（日射量等）'!G4643/3.6*10^3</f>
        <v>36.111111111111114</v>
      </c>
      <c r="G4646" s="50">
        <f>'貼り付けシート（日射量等）'!H4643/3.6*10^3</f>
        <v>230.55555555555554</v>
      </c>
      <c r="H4646" s="91">
        <f>RADIANS('貼り付けシート（日射量等）'!I4643)</f>
        <v>0.89360857702109675</v>
      </c>
      <c r="I4646" s="91">
        <f>IF('貼り付けシート（日射量等）'!J4643&lt;0,RADIANS(360+('貼り付けシート（日射量等）'!J4643)),RADIANS('貼り付けシート（日射量等）'!J4643))</f>
        <v>4.9864056729477992</v>
      </c>
    </row>
    <row r="4647" spans="1:9">
      <c r="A4647" s="20">
        <v>41833</v>
      </c>
      <c r="B4647" s="35" t="s">
        <v>369</v>
      </c>
      <c r="C4647" s="90">
        <f t="shared" si="216"/>
        <v>443.90507451651644</v>
      </c>
      <c r="D4647" s="90">
        <f t="shared" si="217"/>
        <v>99.070830821243831</v>
      </c>
      <c r="E4647" s="90">
        <f t="shared" si="218"/>
        <v>344.83424369527262</v>
      </c>
      <c r="F4647" s="50">
        <f>'貼り付けシート（日射量等）'!G4644/3.6*10^3</f>
        <v>108.33333333333334</v>
      </c>
      <c r="G4647" s="50">
        <f>'貼り付けシート（日射量等）'!H4644/3.6*10^3</f>
        <v>355.55555555555554</v>
      </c>
      <c r="H4647" s="91">
        <f>RADIANS('貼り付けシート（日射量等）'!I4644)</f>
        <v>1.0768681484805014</v>
      </c>
      <c r="I4647" s="91">
        <f>IF('貼り付けシート（日射量等）'!J4644&lt;0,RADIANS(360+('貼り付けシート（日射量等）'!J4644)),RADIANS('貼り付けシート（日射量等）'!J4644))</f>
        <v>5.279620987282847</v>
      </c>
    </row>
    <row r="4648" spans="1:9">
      <c r="A4648" s="20">
        <v>41833</v>
      </c>
      <c r="B4648" s="35" t="s">
        <v>370</v>
      </c>
      <c r="C4648" s="90">
        <f t="shared" si="216"/>
        <v>473.03216304602148</v>
      </c>
      <c r="D4648" s="90">
        <f t="shared" si="217"/>
        <v>103.95176159092493</v>
      </c>
      <c r="E4648" s="90">
        <f t="shared" si="218"/>
        <v>369.08040145509653</v>
      </c>
      <c r="F4648" s="50">
        <f>'貼り付けシート（日射量等）'!G4645/3.6*10^3</f>
        <v>105.55555555555556</v>
      </c>
      <c r="G4648" s="50">
        <f>'貼り付けシート（日射量等）'!H4645/3.6*10^3</f>
        <v>380.5555555555556</v>
      </c>
      <c r="H4648" s="91">
        <f>RADIANS('貼り付けシート（日射量等）'!I4645)</f>
        <v>1.2164944886400477</v>
      </c>
      <c r="I4648" s="91">
        <f>IF('貼り付けシート（日射量等）'!J4645&lt;0,RADIANS(360+('貼り付けシート（日射量等）'!J4645)),RADIANS('貼り付けシート（日射量等）'!J4645))</f>
        <v>5.7718038363452475</v>
      </c>
    </row>
    <row r="4649" spans="1:9">
      <c r="A4649" s="20">
        <v>41833</v>
      </c>
      <c r="B4649" s="35" t="s">
        <v>371</v>
      </c>
      <c r="C4649" s="90">
        <f t="shared" si="216"/>
        <v>186.71401828059405</v>
      </c>
      <c r="D4649" s="90">
        <f t="shared" si="217"/>
        <v>30.461001606173685</v>
      </c>
      <c r="E4649" s="90">
        <f t="shared" si="218"/>
        <v>156.25301667442037</v>
      </c>
      <c r="F4649" s="50">
        <f>'貼り付けシート（日射量等）'!G4646/3.6*10^3</f>
        <v>30.555555555555554</v>
      </c>
      <c r="G4649" s="50">
        <f>'貼り付けシート（日射量等）'!H4646/3.6*10^3</f>
        <v>161.11111111111109</v>
      </c>
      <c r="H4649" s="91">
        <f>RADIANS('貼り付けシート（日射量等）'!I4646)</f>
        <v>1.2461650859239515</v>
      </c>
      <c r="I4649" s="91">
        <f>IF('貼り付けシート（日射量等）'!J4646&lt;0,RADIANS(360+('貼り付けシート（日射量等）'!J4646)),RADIANS('貼り付けシート（日射量等）'!J4646))</f>
        <v>0.22689280275926285</v>
      </c>
    </row>
    <row r="4650" spans="1:9">
      <c r="A4650" s="20">
        <v>41833</v>
      </c>
      <c r="B4650" s="35" t="s">
        <v>372</v>
      </c>
      <c r="C4650" s="90">
        <f t="shared" si="216"/>
        <v>177.80515690537496</v>
      </c>
      <c r="D4650" s="90">
        <f t="shared" si="217"/>
        <v>0</v>
      </c>
      <c r="E4650" s="90">
        <f t="shared" si="218"/>
        <v>177.80515690537496</v>
      </c>
      <c r="F4650" s="50">
        <f>'貼り付けシート（日射量等）'!G4647/3.6*10^3</f>
        <v>0</v>
      </c>
      <c r="G4650" s="50">
        <f>'貼り付けシート（日射量等）'!H4647/3.6*10^3</f>
        <v>183.33333333333334</v>
      </c>
      <c r="H4650" s="91">
        <f>RADIANS('貼り付けシート（日射量等）'!I4647)</f>
        <v>1.1414453308042916</v>
      </c>
      <c r="I4650" s="91">
        <f>IF('貼り付けシート（日射量等）'!J4647&lt;0,RADIANS(360+('貼り付けシート（日射量等）'!J4647)),RADIANS('貼り付けシート（日射量等）'!J4647))</f>
        <v>0.8360127117052838</v>
      </c>
    </row>
    <row r="4651" spans="1:9">
      <c r="A4651" s="20">
        <v>41833</v>
      </c>
      <c r="B4651" s="35" t="s">
        <v>373</v>
      </c>
      <c r="C4651" s="90">
        <f t="shared" si="216"/>
        <v>163.30967723155786</v>
      </c>
      <c r="D4651" s="90">
        <f t="shared" si="217"/>
        <v>7.056660557137497</v>
      </c>
      <c r="E4651" s="90">
        <f t="shared" si="218"/>
        <v>156.25301667442037</v>
      </c>
      <c r="F4651" s="50">
        <f>'貼り付けシート（日射量等）'!G4648/3.6*10^3</f>
        <v>8.3333333333333339</v>
      </c>
      <c r="G4651" s="50">
        <f>'貼り付けシート（日射量等）'!H4648/3.6*10^3</f>
        <v>161.11111111111109</v>
      </c>
      <c r="H4651" s="91">
        <f>RADIANS('貼り付けシート（日射量等）'!I4648)</f>
        <v>0.97040306410884725</v>
      </c>
      <c r="I4651" s="91">
        <f>IF('貼り付けシート（日射量等）'!J4648&lt;0,RADIANS(360+('貼り付けシート（日射量等）'!J4648)),RADIANS('貼り付けシート（日射量等）'!J4648))</f>
        <v>1.1920598791121271</v>
      </c>
    </row>
    <row r="4652" spans="1:9">
      <c r="A4652" s="20">
        <v>41833</v>
      </c>
      <c r="B4652" s="35" t="s">
        <v>374</v>
      </c>
      <c r="C4652" s="90">
        <f t="shared" si="216"/>
        <v>137.02701513055058</v>
      </c>
      <c r="D4652" s="90">
        <f t="shared" si="217"/>
        <v>7.7141737448233458</v>
      </c>
      <c r="E4652" s="90">
        <f t="shared" si="218"/>
        <v>129.31284138572724</v>
      </c>
      <c r="F4652" s="50">
        <f>'貼り付けシート（日射量等）'!G4649/3.6*10^3</f>
        <v>11.111111111111111</v>
      </c>
      <c r="G4652" s="50">
        <f>'貼り付けシート（日射量等）'!H4649/3.6*10^3</f>
        <v>133.33333333333334</v>
      </c>
      <c r="H4652" s="91">
        <f>RADIANS('貼り付けシート（日射量等）'!I4649)</f>
        <v>0.77667151713747662</v>
      </c>
      <c r="I4652" s="91">
        <f>IF('貼り付けシート（日射量等）'!J4649&lt;0,RADIANS(360+('貼り付けシート（日射量等）'!J4649)),RADIANS('貼り付けシート（日射量等）'!J4649))</f>
        <v>1.4241886696273729</v>
      </c>
    </row>
    <row r="4653" spans="1:9">
      <c r="A4653" s="20">
        <v>41833</v>
      </c>
      <c r="B4653" s="35" t="s">
        <v>375</v>
      </c>
      <c r="C4653" s="90">
        <f t="shared" si="216"/>
        <v>107.9745358380917</v>
      </c>
      <c r="D4653" s="90">
        <f t="shared" si="217"/>
        <v>5.6018697410576346</v>
      </c>
      <c r="E4653" s="90">
        <f t="shared" si="218"/>
        <v>102.37266609703406</v>
      </c>
      <c r="F4653" s="50">
        <f>'貼り付けシート（日射量等）'!G4650/3.6*10^3</f>
        <v>11.111111111111111</v>
      </c>
      <c r="G4653" s="50">
        <f>'貼り付けシート（日射量等）'!H4650/3.6*10^3</f>
        <v>105.55555555555556</v>
      </c>
      <c r="H4653" s="91">
        <f>RADIANS('貼り付けシート（日射量等）'!I4650)</f>
        <v>0.57770398241012311</v>
      </c>
      <c r="I4653" s="91">
        <f>IF('貼り付けシート（日射量等）'!J4650&lt;0,RADIANS(360+('貼り付けシート（日射量等）'!J4650)),RADIANS('貼り付けシート（日射量等）'!J4650))</f>
        <v>1.6022122533307945</v>
      </c>
    </row>
    <row r="4654" spans="1:9">
      <c r="A4654" s="20">
        <v>41833</v>
      </c>
      <c r="B4654" s="35" t="s">
        <v>376</v>
      </c>
      <c r="C4654" s="90">
        <f t="shared" si="216"/>
        <v>58.969011113351087</v>
      </c>
      <c r="D4654" s="90">
        <f t="shared" si="217"/>
        <v>2.394643007095429</v>
      </c>
      <c r="E4654" s="90">
        <f t="shared" si="218"/>
        <v>56.574368106255655</v>
      </c>
      <c r="F4654" s="50">
        <f>'貼り付けシート（日射量等）'!G4651/3.6*10^3</f>
        <v>8.3333333333333339</v>
      </c>
      <c r="G4654" s="50">
        <f>'貼り付けシート（日射量等）'!H4651/3.6*10^3</f>
        <v>58.333333333333329</v>
      </c>
      <c r="H4654" s="91">
        <f>RADIANS('貼り付けシート（日射量等）'!I4651)</f>
        <v>0.37873644768276948</v>
      </c>
      <c r="I4654" s="91">
        <f>IF('貼り付けシート（日射量等）'!J4651&lt;0,RADIANS(360+('貼り付けシート（日射量等）'!J4651)),RADIANS('貼り付けシート（日射量等）'!J4651))</f>
        <v>1.7610372152622786</v>
      </c>
    </row>
    <row r="4655" spans="1:9">
      <c r="A4655" s="20">
        <v>41833</v>
      </c>
      <c r="B4655" s="35" t="s">
        <v>377</v>
      </c>
      <c r="C4655" s="90">
        <f t="shared" si="216"/>
        <v>24.755997835331197</v>
      </c>
      <c r="D4655" s="90">
        <f t="shared" si="217"/>
        <v>0.50984007550734334</v>
      </c>
      <c r="E4655" s="90">
        <f t="shared" si="218"/>
        <v>24.246157759823852</v>
      </c>
      <c r="F4655" s="50">
        <f>'貼り付けシート（日射量等）'!G4652/3.6*10^3</f>
        <v>8.3333333333333339</v>
      </c>
      <c r="G4655" s="50">
        <f>'貼り付けシート（日射量等）'!H4652/3.6*10^3</f>
        <v>24.999999999999996</v>
      </c>
      <c r="H4655" s="91">
        <f>RADIANS('貼り付けシート（日射量等）'!I4652)</f>
        <v>0.18675022996339324</v>
      </c>
      <c r="I4655" s="91">
        <f>IF('貼り付けシート（日射量等）'!J4652&lt;0,RADIANS(360+('貼り付けシート（日射量等）'!J4652)),RADIANS('貼り付けシート（日射量等）'!J4652))</f>
        <v>1.9146261894377796</v>
      </c>
    </row>
    <row r="4656" spans="1:9">
      <c r="A4656" s="20">
        <v>41833</v>
      </c>
      <c r="B4656" s="35" t="s">
        <v>378</v>
      </c>
      <c r="C4656" s="90">
        <f t="shared" si="216"/>
        <v>5.3880350577386347</v>
      </c>
      <c r="D4656" s="90">
        <f t="shared" si="217"/>
        <v>-0.90006201996504454</v>
      </c>
      <c r="E4656" s="90">
        <f t="shared" si="218"/>
        <v>5.3880350577386347</v>
      </c>
      <c r="F4656" s="50">
        <f>'貼り付けシート（日射量等）'!G4653/3.6*10^3</f>
        <v>5.5555555555555554</v>
      </c>
      <c r="G4656" s="50">
        <f>'貼り付けシート（日射量等）'!H4653/3.6*10^3</f>
        <v>5.5555555555555554</v>
      </c>
      <c r="H4656" s="91">
        <f>RADIANS('貼り付けシート（日射量等）'!I4653)</f>
        <v>3.4906585039886592E-3</v>
      </c>
      <c r="I4656" s="91">
        <f>IF('貼り付けシート（日射量等）'!J4653&lt;0,RADIANS(360+('貼り付けシート（日射量等）'!J4653)),RADIANS('貼り付けシート（日射量等）'!J4653))</f>
        <v>2.0751964806212579</v>
      </c>
    </row>
    <row r="4657" spans="1:9">
      <c r="A4657" s="20">
        <v>41833</v>
      </c>
      <c r="B4657" s="35" t="s">
        <v>379</v>
      </c>
      <c r="C4657" s="90">
        <f t="shared" si="216"/>
        <v>0</v>
      </c>
      <c r="D4657" s="90">
        <f t="shared" si="217"/>
        <v>0</v>
      </c>
      <c r="E4657" s="90">
        <f t="shared" si="218"/>
        <v>0</v>
      </c>
      <c r="F4657" s="50">
        <f>'貼り付けシート（日射量等）'!G4654/3.6*10^3</f>
        <v>0</v>
      </c>
      <c r="G4657" s="50">
        <f>'貼り付けシート（日射量等）'!H4654/3.6*10^3</f>
        <v>0</v>
      </c>
      <c r="H4657" s="91">
        <f>RADIANS('貼り付けシート（日射量等）'!I4654)</f>
        <v>0</v>
      </c>
      <c r="I4657" s="91">
        <f>IF('貼り付けシート（日射量等）'!J4654&lt;0,RADIANS(360+('貼り付けシート（日射量等）'!J4654)),RADIANS('貼り付けシート（日射量等）'!J4654))</f>
        <v>0</v>
      </c>
    </row>
    <row r="4658" spans="1:9">
      <c r="A4658" s="20">
        <v>41833</v>
      </c>
      <c r="B4658" s="35" t="s">
        <v>380</v>
      </c>
      <c r="C4658" s="90">
        <f t="shared" si="216"/>
        <v>0</v>
      </c>
      <c r="D4658" s="90">
        <f t="shared" si="217"/>
        <v>0</v>
      </c>
      <c r="E4658" s="90">
        <f t="shared" si="218"/>
        <v>0</v>
      </c>
      <c r="F4658" s="50">
        <f>'貼り付けシート（日射量等）'!G4655/3.6*10^3</f>
        <v>0</v>
      </c>
      <c r="G4658" s="50">
        <f>'貼り付けシート（日射量等）'!H4655/3.6*10^3</f>
        <v>0</v>
      </c>
      <c r="H4658" s="91">
        <f>RADIANS('貼り付けシート（日射量等）'!I4655)</f>
        <v>0</v>
      </c>
      <c r="I4658" s="91">
        <f>IF('貼り付けシート（日射量等）'!J4655&lt;0,RADIANS(360+('貼り付けシート（日射量等）'!J4655)),RADIANS('貼り付けシート（日射量等）'!J4655))</f>
        <v>0</v>
      </c>
    </row>
    <row r="4659" spans="1:9">
      <c r="A4659" s="20">
        <v>41833</v>
      </c>
      <c r="B4659" s="35" t="s">
        <v>381</v>
      </c>
      <c r="C4659" s="90">
        <f t="shared" si="216"/>
        <v>0</v>
      </c>
      <c r="D4659" s="90">
        <f t="shared" si="217"/>
        <v>0</v>
      </c>
      <c r="E4659" s="90">
        <f t="shared" si="218"/>
        <v>0</v>
      </c>
      <c r="F4659" s="50">
        <f>'貼り付けシート（日射量等）'!G4656/3.6*10^3</f>
        <v>0</v>
      </c>
      <c r="G4659" s="50">
        <f>'貼り付けシート（日射量等）'!H4656/3.6*10^3</f>
        <v>0</v>
      </c>
      <c r="H4659" s="91">
        <f>RADIANS('貼り付けシート（日射量等）'!I4656)</f>
        <v>0</v>
      </c>
      <c r="I4659" s="91">
        <f>IF('貼り付けシート（日射量等）'!J4656&lt;0,RADIANS(360+('貼り付けシート（日射量等）'!J4656)),RADIANS('貼り付けシート（日射量等）'!J4656))</f>
        <v>0</v>
      </c>
    </row>
    <row r="4660" spans="1:9">
      <c r="A4660" s="20">
        <v>41833</v>
      </c>
      <c r="B4660" s="35" t="s">
        <v>382</v>
      </c>
      <c r="C4660" s="90">
        <f t="shared" si="216"/>
        <v>0</v>
      </c>
      <c r="D4660" s="90">
        <f t="shared" si="217"/>
        <v>0</v>
      </c>
      <c r="E4660" s="90">
        <f t="shared" si="218"/>
        <v>0</v>
      </c>
      <c r="F4660" s="50">
        <f>'貼り付けシート（日射量等）'!G4657/3.6*10^3</f>
        <v>0</v>
      </c>
      <c r="G4660" s="50">
        <f>'貼り付けシート（日射量等）'!H4657/3.6*10^3</f>
        <v>0</v>
      </c>
      <c r="H4660" s="91">
        <f>RADIANS('貼り付けシート（日射量等）'!I4657)</f>
        <v>0</v>
      </c>
      <c r="I4660" s="91">
        <f>IF('貼り付けシート（日射量等）'!J4657&lt;0,RADIANS(360+('貼り付けシート（日射量等）'!J4657)),RADIANS('貼り付けシート（日射量等）'!J4657))</f>
        <v>0</v>
      </c>
    </row>
    <row r="4661" spans="1:9">
      <c r="A4661" s="20">
        <v>41833</v>
      </c>
      <c r="B4661" s="35" t="s">
        <v>383</v>
      </c>
      <c r="C4661" s="90">
        <f t="shared" si="216"/>
        <v>0</v>
      </c>
      <c r="D4661" s="90">
        <f t="shared" si="217"/>
        <v>0</v>
      </c>
      <c r="E4661" s="90">
        <f t="shared" si="218"/>
        <v>0</v>
      </c>
      <c r="F4661" s="50">
        <f>'貼り付けシート（日射量等）'!G4658/3.6*10^3</f>
        <v>0</v>
      </c>
      <c r="G4661" s="50">
        <f>'貼り付けシート（日射量等）'!H4658/3.6*10^3</f>
        <v>0</v>
      </c>
      <c r="H4661" s="91">
        <f>RADIANS('貼り付けシート（日射量等）'!I4658)</f>
        <v>0</v>
      </c>
      <c r="I4661" s="91">
        <f>IF('貼り付けシート（日射量等）'!J4658&lt;0,RADIANS(360+('貼り付けシート（日射量等）'!J4658)),RADIANS('貼り付けシート（日射量等）'!J4658))</f>
        <v>0</v>
      </c>
    </row>
    <row r="4662" spans="1:9">
      <c r="A4662" s="20">
        <v>41834</v>
      </c>
      <c r="B4662" s="35" t="s">
        <v>360</v>
      </c>
      <c r="C4662" s="90">
        <f t="shared" si="216"/>
        <v>0</v>
      </c>
      <c r="D4662" s="90">
        <f t="shared" si="217"/>
        <v>0</v>
      </c>
      <c r="E4662" s="90">
        <f t="shared" si="218"/>
        <v>0</v>
      </c>
      <c r="F4662" s="50">
        <f>'貼り付けシート（日射量等）'!G4659/3.6*10^3</f>
        <v>0</v>
      </c>
      <c r="G4662" s="50">
        <f>'貼り付けシート（日射量等）'!H4659/3.6*10^3</f>
        <v>0</v>
      </c>
      <c r="H4662" s="91">
        <f>RADIANS('貼り付けシート（日射量等）'!I4659)</f>
        <v>0</v>
      </c>
      <c r="I4662" s="91">
        <f>IF('貼り付けシート（日射量等）'!J4659&lt;0,RADIANS(360+('貼り付けシート（日射量等）'!J4659)),RADIANS('貼り付けシート（日射量等）'!J4659))</f>
        <v>0</v>
      </c>
    </row>
    <row r="4663" spans="1:9">
      <c r="A4663" s="20">
        <v>41834</v>
      </c>
      <c r="B4663" s="35" t="s">
        <v>361</v>
      </c>
      <c r="C4663" s="90">
        <f t="shared" si="216"/>
        <v>0</v>
      </c>
      <c r="D4663" s="90">
        <f t="shared" si="217"/>
        <v>0</v>
      </c>
      <c r="E4663" s="90">
        <f t="shared" si="218"/>
        <v>0</v>
      </c>
      <c r="F4663" s="50">
        <f>'貼り付けシート（日射量等）'!G4660/3.6*10^3</f>
        <v>0</v>
      </c>
      <c r="G4663" s="50">
        <f>'貼り付けシート（日射量等）'!H4660/3.6*10^3</f>
        <v>0</v>
      </c>
      <c r="H4663" s="91">
        <f>RADIANS('貼り付けシート（日射量等）'!I4660)</f>
        <v>0</v>
      </c>
      <c r="I4663" s="91">
        <f>IF('貼り付けシート（日射量等）'!J4660&lt;0,RADIANS(360+('貼り付けシート（日射量等）'!J4660)),RADIANS('貼り付けシート（日射量等）'!J4660))</f>
        <v>0</v>
      </c>
    </row>
    <row r="4664" spans="1:9">
      <c r="A4664" s="20">
        <v>41834</v>
      </c>
      <c r="B4664" s="35" t="s">
        <v>362</v>
      </c>
      <c r="C4664" s="90">
        <f t="shared" si="216"/>
        <v>0</v>
      </c>
      <c r="D4664" s="90">
        <f t="shared" si="217"/>
        <v>0</v>
      </c>
      <c r="E4664" s="90">
        <f t="shared" si="218"/>
        <v>0</v>
      </c>
      <c r="F4664" s="50">
        <f>'貼り付けシート（日射量等）'!G4661/3.6*10^3</f>
        <v>0</v>
      </c>
      <c r="G4664" s="50">
        <f>'貼り付けシート（日射量等）'!H4661/3.6*10^3</f>
        <v>0</v>
      </c>
      <c r="H4664" s="91">
        <f>RADIANS('貼り付けシート（日射量等）'!I4661)</f>
        <v>0</v>
      </c>
      <c r="I4664" s="91">
        <f>IF('貼り付けシート（日射量等）'!J4661&lt;0,RADIANS(360+('貼り付けシート（日射量等）'!J4661)),RADIANS('貼り付けシート（日射量等）'!J4661))</f>
        <v>0</v>
      </c>
    </row>
    <row r="4665" spans="1:9">
      <c r="A4665" s="20">
        <v>41834</v>
      </c>
      <c r="B4665" s="35" t="s">
        <v>363</v>
      </c>
      <c r="C4665" s="90">
        <f t="shared" si="216"/>
        <v>0</v>
      </c>
      <c r="D4665" s="90">
        <f t="shared" si="217"/>
        <v>0</v>
      </c>
      <c r="E4665" s="90">
        <f t="shared" si="218"/>
        <v>0</v>
      </c>
      <c r="F4665" s="50">
        <f>'貼り付けシート（日射量等）'!G4662/3.6*10^3</f>
        <v>0</v>
      </c>
      <c r="G4665" s="50">
        <f>'貼り付けシート（日射量等）'!H4662/3.6*10^3</f>
        <v>0</v>
      </c>
      <c r="H4665" s="91">
        <f>RADIANS('貼り付けシート（日射量等）'!I4662)</f>
        <v>0</v>
      </c>
      <c r="I4665" s="91">
        <f>IF('貼り付けシート（日射量等）'!J4662&lt;0,RADIANS(360+('貼り付けシート（日射量等）'!J4662)),RADIANS('貼り付けシート（日射量等）'!J4662))</f>
        <v>0</v>
      </c>
    </row>
    <row r="4666" spans="1:9">
      <c r="A4666" s="20">
        <v>41834</v>
      </c>
      <c r="B4666" s="35" t="s">
        <v>364</v>
      </c>
      <c r="C4666" s="90">
        <f t="shared" si="216"/>
        <v>21.552140230954539</v>
      </c>
      <c r="D4666" s="90">
        <f t="shared" si="217"/>
        <v>-0.91686243846998272</v>
      </c>
      <c r="E4666" s="90">
        <f t="shared" si="218"/>
        <v>21.552140230954539</v>
      </c>
      <c r="F4666" s="50">
        <f>'貼り付けシート（日射量等）'!G4663/3.6*10^3</f>
        <v>27.777777777777779</v>
      </c>
      <c r="G4666" s="50">
        <f>'貼り付けシート（日射量等）'!H4663/3.6*10^3</f>
        <v>22.222222222222221</v>
      </c>
      <c r="H4666" s="91">
        <f>RADIANS('貼り付けシート（日射量等）'!I4663)</f>
        <v>0.10821041362364843</v>
      </c>
      <c r="I4666" s="91">
        <f>IF('貼り付けシート（日射量等）'!J4663&lt;0,RADIANS(360+('貼り付けシート（日射量等）'!J4663)),RADIANS('貼り付けシート（日射量等）'!J4663))</f>
        <v>4.3057272646700104</v>
      </c>
    </row>
    <row r="4667" spans="1:9">
      <c r="A4667" s="20">
        <v>41834</v>
      </c>
      <c r="B4667" s="35" t="s">
        <v>365</v>
      </c>
      <c r="C4667" s="90">
        <f t="shared" si="216"/>
        <v>63.028924990100109</v>
      </c>
      <c r="D4667" s="90">
        <f t="shared" si="217"/>
        <v>3.7605393549751263</v>
      </c>
      <c r="E4667" s="90">
        <f t="shared" si="218"/>
        <v>59.268385635124979</v>
      </c>
      <c r="F4667" s="50">
        <f>'貼り付けシート（日射量等）'!G4664/3.6*10^3</f>
        <v>19.444444444444446</v>
      </c>
      <c r="G4667" s="50">
        <f>'貼り付けシート（日射量等）'!H4664/3.6*10^3</f>
        <v>61.111111111111107</v>
      </c>
      <c r="H4667" s="91">
        <f>RADIANS('貼り付けシート（日射量等）'!I4664)</f>
        <v>0.29670597283903605</v>
      </c>
      <c r="I4667" s="91">
        <f>IF('貼り付けシート（日射量等）'!J4664&lt;0,RADIANS(360+('貼り付けシート（日射量等）'!J4664)),RADIANS('貼り付けシート（日射量等）'!J4664))</f>
        <v>4.4610615680975059</v>
      </c>
    </row>
    <row r="4668" spans="1:9">
      <c r="A4668" s="20">
        <v>41834</v>
      </c>
      <c r="B4668" s="35" t="s">
        <v>366</v>
      </c>
      <c r="C4668" s="90">
        <f t="shared" si="216"/>
        <v>178.26120513306316</v>
      </c>
      <c r="D4668" s="90">
        <f t="shared" si="217"/>
        <v>30.090241045250679</v>
      </c>
      <c r="E4668" s="90">
        <f t="shared" si="218"/>
        <v>148.17096408781248</v>
      </c>
      <c r="F4668" s="50">
        <f>'貼り付けシート（日射量等）'!G4665/3.6*10^3</f>
        <v>72.222222222222229</v>
      </c>
      <c r="G4668" s="50">
        <f>'貼り付けシート（日射量等）'!H4665/3.6*10^3</f>
        <v>152.7777777777778</v>
      </c>
      <c r="H4668" s="91">
        <f>RADIANS('貼り付けシート（日射量等）'!I4665)</f>
        <v>0.49392817831439528</v>
      </c>
      <c r="I4668" s="91">
        <f>IF('貼り付けシート（日射量等）'!J4665&lt;0,RADIANS(360+('貼り付けシート（日射量等）'!J4665)),RADIANS('貼り付けシート（日射量等）'!J4665))</f>
        <v>4.6163958715250013</v>
      </c>
    </row>
    <row r="4669" spans="1:9">
      <c r="A4669" s="20">
        <v>41834</v>
      </c>
      <c r="B4669" s="35" t="s">
        <v>367</v>
      </c>
      <c r="C4669" s="90">
        <f t="shared" si="216"/>
        <v>405.93125376561693</v>
      </c>
      <c r="D4669" s="90">
        <f t="shared" si="217"/>
        <v>168.85771122511701</v>
      </c>
      <c r="E4669" s="90">
        <f t="shared" si="218"/>
        <v>237.07354254049991</v>
      </c>
      <c r="F4669" s="50">
        <f>'貼り付けシート（日射量等）'!G4666/3.6*10^3</f>
        <v>272.22222222222217</v>
      </c>
      <c r="G4669" s="50">
        <f>'貼り付けシート（日射量等）'!H4666/3.6*10^3</f>
        <v>244.44444444444443</v>
      </c>
      <c r="H4669" s="91">
        <f>RADIANS('貼り付けシート（日射量等）'!I4666)</f>
        <v>0.69464104229374313</v>
      </c>
      <c r="I4669" s="91">
        <f>IF('貼り付けシート（日射量等）'!J4666&lt;0,RADIANS(360+('貼り付けシート（日射量等）'!J4666)),RADIANS('貼り付けシート（日射量等）'!J4666))</f>
        <v>4.7839474797164581</v>
      </c>
    </row>
    <row r="4670" spans="1:9">
      <c r="A4670" s="20">
        <v>41834</v>
      </c>
      <c r="B4670" s="35" t="s">
        <v>368</v>
      </c>
      <c r="C4670" s="90">
        <f t="shared" si="216"/>
        <v>519.92215161233275</v>
      </c>
      <c r="D4670" s="90">
        <f t="shared" si="217"/>
        <v>212.80415332123064</v>
      </c>
      <c r="E4670" s="90">
        <f t="shared" si="218"/>
        <v>307.11799829110214</v>
      </c>
      <c r="F4670" s="50">
        <f>'貼り付けシート（日射量等）'!G4667/3.6*10^3</f>
        <v>269.44444444444446</v>
      </c>
      <c r="G4670" s="50">
        <f>'貼り付けシート（日射量等）'!H4667/3.6*10^3</f>
        <v>316.66666666666663</v>
      </c>
      <c r="H4670" s="91">
        <f>RADIANS('貼り付けシート（日射量等）'!I4667)</f>
        <v>0.89186324776910242</v>
      </c>
      <c r="I4670" s="91">
        <f>IF('貼り付けシート（日射量等）'!J4667&lt;0,RADIANS(360+('貼り付けシート（日射量等）'!J4667)),RADIANS('貼り付けシート（日射量等）'!J4667))</f>
        <v>4.9881510021997943</v>
      </c>
    </row>
    <row r="4671" spans="1:9">
      <c r="A4671" s="20">
        <v>41834</v>
      </c>
      <c r="B4671" s="35" t="s">
        <v>369</v>
      </c>
      <c r="C4671" s="90">
        <f t="shared" si="216"/>
        <v>474.74885902367498</v>
      </c>
      <c r="D4671" s="90">
        <f t="shared" si="217"/>
        <v>121.83256274179445</v>
      </c>
      <c r="E4671" s="90">
        <f t="shared" si="218"/>
        <v>352.91629628188053</v>
      </c>
      <c r="F4671" s="50">
        <f>'貼り付けシート（日射量等）'!G4668/3.6*10^3</f>
        <v>133.33333333333334</v>
      </c>
      <c r="G4671" s="50">
        <f>'貼り付けシート（日射量等）'!H4668/3.6*10^3</f>
        <v>363.88888888888886</v>
      </c>
      <c r="H4671" s="91">
        <f>RADIANS('貼り付けシート（日射量等）'!I4668)</f>
        <v>1.0733774899765127</v>
      </c>
      <c r="I4671" s="91">
        <f>IF('貼り付けシート（日射量等）'!J4668&lt;0,RADIANS(360+('貼り付けシート（日射量等）'!J4668)),RADIANS('貼り付けシート（日射量等）'!J4668))</f>
        <v>5.2813663165348412</v>
      </c>
    </row>
    <row r="4672" spans="1:9">
      <c r="A4672" s="20">
        <v>41834</v>
      </c>
      <c r="B4672" s="35" t="s">
        <v>370</v>
      </c>
      <c r="C4672" s="90">
        <f t="shared" si="216"/>
        <v>424.03646418407516</v>
      </c>
      <c r="D4672" s="90">
        <f t="shared" si="217"/>
        <v>71.120167902194595</v>
      </c>
      <c r="E4672" s="90">
        <f t="shared" si="218"/>
        <v>352.91629628188053</v>
      </c>
      <c r="F4672" s="50">
        <f>'貼り付けシート（日射量等）'!G4669/3.6*10^3</f>
        <v>72.222222222222229</v>
      </c>
      <c r="G4672" s="50">
        <f>'貼り付けシート（日射量等）'!H4669/3.6*10^3</f>
        <v>363.88888888888886</v>
      </c>
      <c r="H4672" s="91">
        <f>RADIANS('貼り付けシート（日射量等）'!I4669)</f>
        <v>1.2130038301360591</v>
      </c>
      <c r="I4672" s="91">
        <f>IF('貼り付けシート（日射量等）'!J4669&lt;0,RADIANS(360+('貼り付けシート（日射量等）'!J4669)),RADIANS('貼り付けシート（日射量等）'!J4669))</f>
        <v>5.7735491655972426</v>
      </c>
    </row>
    <row r="4673" spans="1:9">
      <c r="A4673" s="20">
        <v>41834</v>
      </c>
      <c r="B4673" s="35" t="s">
        <v>371</v>
      </c>
      <c r="C4673" s="90">
        <f t="shared" si="216"/>
        <v>334.96468361761777</v>
      </c>
      <c r="D4673" s="90">
        <f t="shared" si="217"/>
        <v>33.234720384254196</v>
      </c>
      <c r="E4673" s="90">
        <f t="shared" si="218"/>
        <v>301.72996323336355</v>
      </c>
      <c r="F4673" s="50">
        <f>'貼り付けシート（日射量等）'!G4670/3.6*10^3</f>
        <v>33.333333333333336</v>
      </c>
      <c r="G4673" s="50">
        <f>'貼り付けシート（日射量等）'!H4670/3.6*10^3</f>
        <v>311.11111111111114</v>
      </c>
      <c r="H4673" s="91">
        <f>RADIANS('貼り付けシート（日射量等）'!I4670)</f>
        <v>1.2426744274199626</v>
      </c>
      <c r="I4673" s="91">
        <f>IF('貼り付けシート（日射量等）'!J4670&lt;0,RADIANS(360+('貼り付けシート（日射量等）'!J4670)),RADIANS('貼り付けシート（日射量等）'!J4670))</f>
        <v>0.22340214425527419</v>
      </c>
    </row>
    <row r="4674" spans="1:9">
      <c r="A4674" s="20">
        <v>41834</v>
      </c>
      <c r="B4674" s="35" t="s">
        <v>372</v>
      </c>
      <c r="C4674" s="90">
        <f t="shared" si="216"/>
        <v>196.27911014837878</v>
      </c>
      <c r="D4674" s="90">
        <f t="shared" si="217"/>
        <v>18.473953243003816</v>
      </c>
      <c r="E4674" s="90">
        <f t="shared" si="218"/>
        <v>177.80515690537496</v>
      </c>
      <c r="F4674" s="50">
        <f>'貼り付けシート（日射量等）'!G4671/3.6*10^3</f>
        <v>19.444444444444446</v>
      </c>
      <c r="G4674" s="50">
        <f>'貼り付けシート（日射量等）'!H4671/3.6*10^3</f>
        <v>183.33333333333334</v>
      </c>
      <c r="H4674" s="91">
        <f>RADIANS('貼り付けシート（日射量等）'!I4671)</f>
        <v>1.1397000015522971</v>
      </c>
      <c r="I4674" s="91">
        <f>IF('貼り付けシート（日射量等）'!J4671&lt;0,RADIANS(360+('貼り付けシート（日射量等）'!J4671)),RADIANS('貼り付けシート（日射量等）'!J4671))</f>
        <v>0.83077672394930091</v>
      </c>
    </row>
    <row r="4675" spans="1:9">
      <c r="A4675" s="20">
        <v>41834</v>
      </c>
      <c r="B4675" s="35" t="s">
        <v>373</v>
      </c>
      <c r="C4675" s="90">
        <f t="shared" si="216"/>
        <v>182.16681741772993</v>
      </c>
      <c r="D4675" s="90">
        <f t="shared" si="217"/>
        <v>7.0556780412243265</v>
      </c>
      <c r="E4675" s="90">
        <f t="shared" si="218"/>
        <v>175.11113937650561</v>
      </c>
      <c r="F4675" s="50">
        <f>'貼り付けシート（日射量等）'!G4672/3.6*10^3</f>
        <v>8.3333333333333339</v>
      </c>
      <c r="G4675" s="50">
        <f>'貼り付けシート（日射量等）'!H4672/3.6*10^3</f>
        <v>180.55555555555554</v>
      </c>
      <c r="H4675" s="91">
        <f>RADIANS('貼り付けシート（日射量等）'!I4672)</f>
        <v>0.96865773485685291</v>
      </c>
      <c r="I4675" s="91">
        <f>IF('貼り付けシート（日射量等）'!J4672&lt;0,RADIANS(360+('貼り付けシート（日射量等）'!J4672)),RADIANS('貼り付けシート（日射量等）'!J4672))</f>
        <v>1.1885692206081384</v>
      </c>
    </row>
    <row r="4676" spans="1:9">
      <c r="A4676" s="20">
        <v>41834</v>
      </c>
      <c r="B4676" s="35" t="s">
        <v>374</v>
      </c>
      <c r="C4676" s="90">
        <f t="shared" si="216"/>
        <v>153.96361255041336</v>
      </c>
      <c r="D4676" s="90">
        <f t="shared" si="217"/>
        <v>5.7926484626008667</v>
      </c>
      <c r="E4676" s="90">
        <f t="shared" si="218"/>
        <v>148.17096408781248</v>
      </c>
      <c r="F4676" s="50">
        <f>'貼り付けシート（日射量等）'!G4673/3.6*10^3</f>
        <v>8.3333333333333339</v>
      </c>
      <c r="G4676" s="50">
        <f>'貼り付けシート（日射量等）'!H4673/3.6*10^3</f>
        <v>152.7777777777778</v>
      </c>
      <c r="H4676" s="91">
        <f>RADIANS('貼り付けシート（日射量等）'!I4673)</f>
        <v>0.77667151713747662</v>
      </c>
      <c r="I4676" s="91">
        <f>IF('貼り付けシート（日射量等）'!J4673&lt;0,RADIANS(360+('貼り付けシート（日射量等）'!J4673)),RADIANS('貼り付けシート（日射量等）'!J4673))</f>
        <v>1.4206980111233845</v>
      </c>
    </row>
    <row r="4677" spans="1:9">
      <c r="A4677" s="20">
        <v>41834</v>
      </c>
      <c r="B4677" s="35" t="s">
        <v>375</v>
      </c>
      <c r="C4677" s="90">
        <f t="shared" si="216"/>
        <v>118.84278119447887</v>
      </c>
      <c r="D4677" s="90">
        <f t="shared" si="217"/>
        <v>8.3880625108368836</v>
      </c>
      <c r="E4677" s="90">
        <f t="shared" si="218"/>
        <v>110.45471868364199</v>
      </c>
      <c r="F4677" s="50">
        <f>'貼り付けシート（日射量等）'!G4674/3.6*10^3</f>
        <v>16.666666666666668</v>
      </c>
      <c r="G4677" s="50">
        <f>'貼り付けシート（日射量等）'!H4674/3.6*10^3</f>
        <v>113.88888888888887</v>
      </c>
      <c r="H4677" s="91">
        <f>RADIANS('貼り付けシート（日射量等）'!I4674)</f>
        <v>0.57595865315812877</v>
      </c>
      <c r="I4677" s="91">
        <f>IF('貼り付けシート（日射量等）'!J4674&lt;0,RADIANS(360+('貼り付けシート（日射量等）'!J4674)),RADIANS('貼り付けシート（日射量等）'!J4674))</f>
        <v>1.6004669240788003</v>
      </c>
    </row>
    <row r="4678" spans="1:9">
      <c r="A4678" s="20">
        <v>41834</v>
      </c>
      <c r="B4678" s="35" t="s">
        <v>376</v>
      </c>
      <c r="C4678" s="90">
        <f t="shared" si="216"/>
        <v>80.239937153920337</v>
      </c>
      <c r="D4678" s="90">
        <f t="shared" si="217"/>
        <v>4.8074463455794509</v>
      </c>
      <c r="E4678" s="90">
        <f t="shared" si="218"/>
        <v>75.432490808340887</v>
      </c>
      <c r="F4678" s="50">
        <f>'貼り付けシート（日射量等）'!G4675/3.6*10^3</f>
        <v>16.666666666666668</v>
      </c>
      <c r="G4678" s="50">
        <f>'貼り付けシート（日射量等）'!H4675/3.6*10^3</f>
        <v>77.777777777777786</v>
      </c>
      <c r="H4678" s="91">
        <f>RADIANS('貼り付けシート（日射量等）'!I4675)</f>
        <v>0.37873644768276948</v>
      </c>
      <c r="I4678" s="91">
        <f>IF('貼り付けシート（日射量等）'!J4675&lt;0,RADIANS(360+('貼り付けシート（日射量等）'!J4675)),RADIANS('貼り付けシート（日射量等）'!J4675))</f>
        <v>1.75754655675829</v>
      </c>
    </row>
    <row r="4679" spans="1:9">
      <c r="A4679" s="20">
        <v>41834</v>
      </c>
      <c r="B4679" s="35" t="s">
        <v>377</v>
      </c>
      <c r="C4679" s="90">
        <f t="shared" ref="C4679:C4742" si="219">IF(D4679&lt;0,E4679,D4679+E4679)</f>
        <v>36.538160510426074</v>
      </c>
      <c r="D4679" s="90">
        <f t="shared" ref="D4679:D4742" si="220">F4679*(SIN(H4679)*COS($O$5)+COS(H4679)*SIN($O$5)*COS($O$4-I4679))</f>
        <v>1.5159326351249494</v>
      </c>
      <c r="E4679" s="90">
        <f t="shared" ref="E4679:E4742" si="221">G4679*(1+COS($O$5))/2</f>
        <v>35.022227875301127</v>
      </c>
      <c r="F4679" s="50">
        <f>'貼り付けシート（日射量等）'!G4676/3.6*10^3</f>
        <v>24.999999999999996</v>
      </c>
      <c r="G4679" s="50">
        <f>'貼り付けシート（日射量等）'!H4676/3.6*10^3</f>
        <v>36.111111111111114</v>
      </c>
      <c r="H4679" s="91">
        <f>RADIANS('貼り付けシート（日射量等）'!I4676)</f>
        <v>0.18500490071139894</v>
      </c>
      <c r="I4679" s="91">
        <f>IF('貼り付けシート（日射量等）'!J4676&lt;0,RADIANS(360+('貼り付けシート（日射量等）'!J4676)),RADIANS('貼り付けシート（日射量等）'!J4676))</f>
        <v>1.911135530933791</v>
      </c>
    </row>
    <row r="4680" spans="1:9">
      <c r="A4680" s="20">
        <v>41834</v>
      </c>
      <c r="B4680" s="35" t="s">
        <v>378</v>
      </c>
      <c r="C4680" s="90">
        <f t="shared" si="219"/>
        <v>5.3880350577386347</v>
      </c>
      <c r="D4680" s="90">
        <f t="shared" si="220"/>
        <v>-0.90627298621931651</v>
      </c>
      <c r="E4680" s="90">
        <f t="shared" si="221"/>
        <v>5.3880350577386347</v>
      </c>
      <c r="F4680" s="50">
        <f>'貼り付けシート（日射量等）'!G4677/3.6*10^3</f>
        <v>5.5555555555555554</v>
      </c>
      <c r="G4680" s="50">
        <f>'貼り付けシート（日射量等）'!H4677/3.6*10^3</f>
        <v>5.5555555555555554</v>
      </c>
      <c r="H4680" s="91">
        <f>RADIANS('貼り付けシート（日射量等）'!I4677)</f>
        <v>1.7453292519943296E-3</v>
      </c>
      <c r="I4680" s="91">
        <f>IF('貼り付けシート（日射量等）'!J4677&lt;0,RADIANS(360+('貼り付けシート（日射量等）'!J4677)),RADIANS('貼り付けシート（日射量等）'!J4677))</f>
        <v>2.0734511513692633</v>
      </c>
    </row>
    <row r="4681" spans="1:9">
      <c r="A4681" s="20">
        <v>41834</v>
      </c>
      <c r="B4681" s="35" t="s">
        <v>379</v>
      </c>
      <c r="C4681" s="90">
        <f t="shared" si="219"/>
        <v>0</v>
      </c>
      <c r="D4681" s="90">
        <f t="shared" si="220"/>
        <v>0</v>
      </c>
      <c r="E4681" s="90">
        <f t="shared" si="221"/>
        <v>0</v>
      </c>
      <c r="F4681" s="50">
        <f>'貼り付けシート（日射量等）'!G4678/3.6*10^3</f>
        <v>0</v>
      </c>
      <c r="G4681" s="50">
        <f>'貼り付けシート（日射量等）'!H4678/3.6*10^3</f>
        <v>0</v>
      </c>
      <c r="H4681" s="91">
        <f>RADIANS('貼り付けシート（日射量等）'!I4678)</f>
        <v>0</v>
      </c>
      <c r="I4681" s="91">
        <f>IF('貼り付けシート（日射量等）'!J4678&lt;0,RADIANS(360+('貼り付けシート（日射量等）'!J4678)),RADIANS('貼り付けシート（日射量等）'!J4678))</f>
        <v>0</v>
      </c>
    </row>
    <row r="4682" spans="1:9">
      <c r="A4682" s="20">
        <v>41834</v>
      </c>
      <c r="B4682" s="35" t="s">
        <v>380</v>
      </c>
      <c r="C4682" s="90">
        <f t="shared" si="219"/>
        <v>0</v>
      </c>
      <c r="D4682" s="90">
        <f t="shared" si="220"/>
        <v>0</v>
      </c>
      <c r="E4682" s="90">
        <f t="shared" si="221"/>
        <v>0</v>
      </c>
      <c r="F4682" s="50">
        <f>'貼り付けシート（日射量等）'!G4679/3.6*10^3</f>
        <v>0</v>
      </c>
      <c r="G4682" s="50">
        <f>'貼り付けシート（日射量等）'!H4679/3.6*10^3</f>
        <v>0</v>
      </c>
      <c r="H4682" s="91">
        <f>RADIANS('貼り付けシート（日射量等）'!I4679)</f>
        <v>0</v>
      </c>
      <c r="I4682" s="91">
        <f>IF('貼り付けシート（日射量等）'!J4679&lt;0,RADIANS(360+('貼り付けシート（日射量等）'!J4679)),RADIANS('貼り付けシート（日射量等）'!J4679))</f>
        <v>0</v>
      </c>
    </row>
    <row r="4683" spans="1:9">
      <c r="A4683" s="20">
        <v>41834</v>
      </c>
      <c r="B4683" s="35" t="s">
        <v>381</v>
      </c>
      <c r="C4683" s="90">
        <f t="shared" si="219"/>
        <v>0</v>
      </c>
      <c r="D4683" s="90">
        <f t="shared" si="220"/>
        <v>0</v>
      </c>
      <c r="E4683" s="90">
        <f t="shared" si="221"/>
        <v>0</v>
      </c>
      <c r="F4683" s="50">
        <f>'貼り付けシート（日射量等）'!G4680/3.6*10^3</f>
        <v>0</v>
      </c>
      <c r="G4683" s="50">
        <f>'貼り付けシート（日射量等）'!H4680/3.6*10^3</f>
        <v>0</v>
      </c>
      <c r="H4683" s="91">
        <f>RADIANS('貼り付けシート（日射量等）'!I4680)</f>
        <v>0</v>
      </c>
      <c r="I4683" s="91">
        <f>IF('貼り付けシート（日射量等）'!J4680&lt;0,RADIANS(360+('貼り付けシート（日射量等）'!J4680)),RADIANS('貼り付けシート（日射量等）'!J4680))</f>
        <v>0</v>
      </c>
    </row>
    <row r="4684" spans="1:9">
      <c r="A4684" s="20">
        <v>41834</v>
      </c>
      <c r="B4684" s="35" t="s">
        <v>382</v>
      </c>
      <c r="C4684" s="90">
        <f t="shared" si="219"/>
        <v>0</v>
      </c>
      <c r="D4684" s="90">
        <f t="shared" si="220"/>
        <v>0</v>
      </c>
      <c r="E4684" s="90">
        <f t="shared" si="221"/>
        <v>0</v>
      </c>
      <c r="F4684" s="50">
        <f>'貼り付けシート（日射量等）'!G4681/3.6*10^3</f>
        <v>0</v>
      </c>
      <c r="G4684" s="50">
        <f>'貼り付けシート（日射量等）'!H4681/3.6*10^3</f>
        <v>0</v>
      </c>
      <c r="H4684" s="91">
        <f>RADIANS('貼り付けシート（日射量等）'!I4681)</f>
        <v>0</v>
      </c>
      <c r="I4684" s="91">
        <f>IF('貼り付けシート（日射量等）'!J4681&lt;0,RADIANS(360+('貼り付けシート（日射量等）'!J4681)),RADIANS('貼り付けシート（日射量等）'!J4681))</f>
        <v>0</v>
      </c>
    </row>
    <row r="4685" spans="1:9">
      <c r="A4685" s="20">
        <v>41834</v>
      </c>
      <c r="B4685" s="35" t="s">
        <v>383</v>
      </c>
      <c r="C4685" s="90">
        <f t="shared" si="219"/>
        <v>0</v>
      </c>
      <c r="D4685" s="90">
        <f t="shared" si="220"/>
        <v>0</v>
      </c>
      <c r="E4685" s="90">
        <f t="shared" si="221"/>
        <v>0</v>
      </c>
      <c r="F4685" s="50">
        <f>'貼り付けシート（日射量等）'!G4682/3.6*10^3</f>
        <v>0</v>
      </c>
      <c r="G4685" s="50">
        <f>'貼り付けシート（日射量等）'!H4682/3.6*10^3</f>
        <v>0</v>
      </c>
      <c r="H4685" s="91">
        <f>RADIANS('貼り付けシート（日射量等）'!I4682)</f>
        <v>0</v>
      </c>
      <c r="I4685" s="91">
        <f>IF('貼り付けシート（日射量等）'!J4682&lt;0,RADIANS(360+('貼り付けシート（日射量等）'!J4682)),RADIANS('貼り付けシート（日射量等）'!J4682))</f>
        <v>0</v>
      </c>
    </row>
    <row r="4686" spans="1:9">
      <c r="A4686" s="20">
        <v>41835</v>
      </c>
      <c r="B4686" s="35" t="s">
        <v>360</v>
      </c>
      <c r="C4686" s="90">
        <f t="shared" si="219"/>
        <v>0</v>
      </c>
      <c r="D4686" s="90">
        <f t="shared" si="220"/>
        <v>0</v>
      </c>
      <c r="E4686" s="90">
        <f t="shared" si="221"/>
        <v>0</v>
      </c>
      <c r="F4686" s="50">
        <f>'貼り付けシート（日射量等）'!G4683/3.6*10^3</f>
        <v>0</v>
      </c>
      <c r="G4686" s="50">
        <f>'貼り付けシート（日射量等）'!H4683/3.6*10^3</f>
        <v>0</v>
      </c>
      <c r="H4686" s="91">
        <f>RADIANS('貼り付けシート（日射量等）'!I4683)</f>
        <v>0</v>
      </c>
      <c r="I4686" s="91">
        <f>IF('貼り付けシート（日射量等）'!J4683&lt;0,RADIANS(360+('貼り付けシート（日射量等）'!J4683)),RADIANS('貼り付けシート（日射量等）'!J4683))</f>
        <v>0</v>
      </c>
    </row>
    <row r="4687" spans="1:9">
      <c r="A4687" s="20">
        <v>41835</v>
      </c>
      <c r="B4687" s="35" t="s">
        <v>361</v>
      </c>
      <c r="C4687" s="90">
        <f t="shared" si="219"/>
        <v>0</v>
      </c>
      <c r="D4687" s="90">
        <f t="shared" si="220"/>
        <v>0</v>
      </c>
      <c r="E4687" s="90">
        <f t="shared" si="221"/>
        <v>0</v>
      </c>
      <c r="F4687" s="50">
        <f>'貼り付けシート（日射量等）'!G4684/3.6*10^3</f>
        <v>0</v>
      </c>
      <c r="G4687" s="50">
        <f>'貼り付けシート（日射量等）'!H4684/3.6*10^3</f>
        <v>0</v>
      </c>
      <c r="H4687" s="91">
        <f>RADIANS('貼り付けシート（日射量等）'!I4684)</f>
        <v>0</v>
      </c>
      <c r="I4687" s="91">
        <f>IF('貼り付けシート（日射量等）'!J4684&lt;0,RADIANS(360+('貼り付けシート（日射量等）'!J4684)),RADIANS('貼り付けシート（日射量等）'!J4684))</f>
        <v>0</v>
      </c>
    </row>
    <row r="4688" spans="1:9">
      <c r="A4688" s="20">
        <v>41835</v>
      </c>
      <c r="B4688" s="35" t="s">
        <v>362</v>
      </c>
      <c r="C4688" s="90">
        <f t="shared" si="219"/>
        <v>0</v>
      </c>
      <c r="D4688" s="90">
        <f t="shared" si="220"/>
        <v>0</v>
      </c>
      <c r="E4688" s="90">
        <f t="shared" si="221"/>
        <v>0</v>
      </c>
      <c r="F4688" s="50">
        <f>'貼り付けシート（日射量等）'!G4685/3.6*10^3</f>
        <v>0</v>
      </c>
      <c r="G4688" s="50">
        <f>'貼り付けシート（日射量等）'!H4685/3.6*10^3</f>
        <v>0</v>
      </c>
      <c r="H4688" s="91">
        <f>RADIANS('貼り付けシート（日射量等）'!I4685)</f>
        <v>0</v>
      </c>
      <c r="I4688" s="91">
        <f>IF('貼り付けシート（日射量等）'!J4685&lt;0,RADIANS(360+('貼り付けシート（日射量等）'!J4685)),RADIANS('貼り付けシート（日射量等）'!J4685))</f>
        <v>0</v>
      </c>
    </row>
    <row r="4689" spans="1:9">
      <c r="A4689" s="20">
        <v>41835</v>
      </c>
      <c r="B4689" s="35" t="s">
        <v>363</v>
      </c>
      <c r="C4689" s="90">
        <f t="shared" si="219"/>
        <v>0</v>
      </c>
      <c r="D4689" s="90">
        <f t="shared" si="220"/>
        <v>0</v>
      </c>
      <c r="E4689" s="90">
        <f t="shared" si="221"/>
        <v>0</v>
      </c>
      <c r="F4689" s="50">
        <f>'貼り付けシート（日射量等）'!G4686/3.6*10^3</f>
        <v>0</v>
      </c>
      <c r="G4689" s="50">
        <f>'貼り付けシート（日射量等）'!H4686/3.6*10^3</f>
        <v>0</v>
      </c>
      <c r="H4689" s="91">
        <f>RADIANS('貼り付けシート（日射量等）'!I4686)</f>
        <v>0</v>
      </c>
      <c r="I4689" s="91">
        <f>IF('貼り付けシート（日射量等）'!J4686&lt;0,RADIANS(360+('貼り付けシート（日射量等）'!J4686)),RADIANS('貼り付けシート（日射量等）'!J4686))</f>
        <v>0</v>
      </c>
    </row>
    <row r="4690" spans="1:9">
      <c r="A4690" s="20">
        <v>41835</v>
      </c>
      <c r="B4690" s="35" t="s">
        <v>364</v>
      </c>
      <c r="C4690" s="90">
        <f t="shared" si="219"/>
        <v>16.164105173215905</v>
      </c>
      <c r="D4690" s="90">
        <f t="shared" si="220"/>
        <v>-0.56862702574195767</v>
      </c>
      <c r="E4690" s="90">
        <f t="shared" si="221"/>
        <v>16.164105173215905</v>
      </c>
      <c r="F4690" s="50">
        <f>'貼り付けシート（日射量等）'!G4687/3.6*10^3</f>
        <v>16.666666666666668</v>
      </c>
      <c r="G4690" s="50">
        <f>'貼り付けシート（日射量等）'!H4687/3.6*10^3</f>
        <v>16.666666666666668</v>
      </c>
      <c r="H4690" s="91">
        <f>RADIANS('貼り付けシート（日射量等）'!I4687)</f>
        <v>0.1064650843716541</v>
      </c>
      <c r="I4690" s="91">
        <f>IF('貼り付けシート（日射量等）'!J4687&lt;0,RADIANS(360+('貼り付けシート（日射量等）'!J4687)),RADIANS('貼り付けシート（日射量等）'!J4687))</f>
        <v>4.3074725939220055</v>
      </c>
    </row>
    <row r="4691" spans="1:9">
      <c r="A4691" s="20">
        <v>41835</v>
      </c>
      <c r="B4691" s="35" t="s">
        <v>365</v>
      </c>
      <c r="C4691" s="90">
        <f t="shared" si="219"/>
        <v>38.787878638039693</v>
      </c>
      <c r="D4691" s="90">
        <f t="shared" si="220"/>
        <v>1.071633233869252</v>
      </c>
      <c r="E4691" s="90">
        <f t="shared" si="221"/>
        <v>37.716245404170444</v>
      </c>
      <c r="F4691" s="50">
        <f>'貼り付けシート（日射量等）'!G4688/3.6*10^3</f>
        <v>5.5555555555555554</v>
      </c>
      <c r="G4691" s="50">
        <f>'貼り付けシート（日射量等）'!H4688/3.6*10^3</f>
        <v>38.888888888888893</v>
      </c>
      <c r="H4691" s="91">
        <f>RADIANS('貼り付けシート（日射量等）'!I4688)</f>
        <v>0.29496064358704166</v>
      </c>
      <c r="I4691" s="91">
        <f>IF('貼り付けシート（日射量等）'!J4688&lt;0,RADIANS(360+('貼り付けシート（日射量等）'!J4688)),RADIANS('貼り付けシート（日射量等）'!J4688))</f>
        <v>4.4645522266014952</v>
      </c>
    </row>
    <row r="4692" spans="1:9">
      <c r="A4692" s="20">
        <v>41835</v>
      </c>
      <c r="B4692" s="35" t="s">
        <v>366</v>
      </c>
      <c r="C4692" s="90">
        <f t="shared" si="219"/>
        <v>68.505121572872142</v>
      </c>
      <c r="D4692" s="90">
        <f t="shared" si="220"/>
        <v>1.1546833511392089</v>
      </c>
      <c r="E4692" s="90">
        <f t="shared" si="221"/>
        <v>67.350438221732929</v>
      </c>
      <c r="F4692" s="50">
        <f>'貼り付けシート（日射量等）'!G4689/3.6*10^3</f>
        <v>2.7777777777777777</v>
      </c>
      <c r="G4692" s="50">
        <f>'貼り付けシート（日射量等）'!H4689/3.6*10^3</f>
        <v>69.444444444444443</v>
      </c>
      <c r="H4692" s="91">
        <f>RADIANS('貼り付けシート（日射量等）'!I4689)</f>
        <v>0.4921828490624009</v>
      </c>
      <c r="I4692" s="91">
        <f>IF('貼り付けシート（日射量等）'!J4689&lt;0,RADIANS(360+('貼り付けシート（日射量等）'!J4689)),RADIANS('貼り付けシート（日射量等）'!J4689))</f>
        <v>4.6181412007769964</v>
      </c>
    </row>
    <row r="4693" spans="1:9">
      <c r="A4693" s="20">
        <v>41835</v>
      </c>
      <c r="B4693" s="35" t="s">
        <v>367</v>
      </c>
      <c r="C4693" s="90">
        <f t="shared" si="219"/>
        <v>91.37502815242695</v>
      </c>
      <c r="D4693" s="90">
        <f t="shared" si="220"/>
        <v>5.1664672286087976</v>
      </c>
      <c r="E4693" s="90">
        <f t="shared" si="221"/>
        <v>86.208560923818155</v>
      </c>
      <c r="F4693" s="50">
        <f>'貼り付けシート（日射量等）'!G4690/3.6*10^3</f>
        <v>8.3333333333333339</v>
      </c>
      <c r="G4693" s="50">
        <f>'貼り付けシート（日射量等）'!H4690/3.6*10^3</f>
        <v>88.888888888888886</v>
      </c>
      <c r="H4693" s="91">
        <f>RADIANS('貼り付けシート（日射量等）'!I4690)</f>
        <v>0.69289571304174891</v>
      </c>
      <c r="I4693" s="91">
        <f>IF('貼り付けシート（日射量等）'!J4690&lt;0,RADIANS(360+('貼り付けシート（日射量等）'!J4690)),RADIANS('貼り付けシート（日射量等）'!J4690))</f>
        <v>4.7874381382204465</v>
      </c>
    </row>
    <row r="4694" spans="1:9">
      <c r="A4694" s="20">
        <v>41835</v>
      </c>
      <c r="B4694" s="35" t="s">
        <v>368</v>
      </c>
      <c r="C4694" s="90">
        <f t="shared" si="219"/>
        <v>113.83002935326276</v>
      </c>
      <c r="D4694" s="90">
        <f t="shared" si="220"/>
        <v>8.7633457273593756</v>
      </c>
      <c r="E4694" s="90">
        <f t="shared" si="221"/>
        <v>105.06668362590338</v>
      </c>
      <c r="F4694" s="50">
        <f>'貼り付けシート（日射量等）'!G4691/3.6*10^3</f>
        <v>11.111111111111111</v>
      </c>
      <c r="G4694" s="50">
        <f>'貼り付けシート（日射量等）'!H4691/3.6*10^3</f>
        <v>108.33333333333334</v>
      </c>
      <c r="H4694" s="91">
        <f>RADIANS('貼り付けシート（日射量等）'!I4691)</f>
        <v>0.88837258926511375</v>
      </c>
      <c r="I4694" s="91">
        <f>IF('貼り付けシート（日射量等）'!J4691&lt;0,RADIANS(360+('貼り付けシート（日射量等）'!J4691)),RADIANS('貼り付けシート（日射量等）'!J4691))</f>
        <v>4.9916416607037828</v>
      </c>
    </row>
    <row r="4695" spans="1:9">
      <c r="A4695" s="20">
        <v>41835</v>
      </c>
      <c r="B4695" s="35" t="s">
        <v>369</v>
      </c>
      <c r="C4695" s="90">
        <f t="shared" si="219"/>
        <v>156.25301667442037</v>
      </c>
      <c r="D4695" s="90">
        <f t="shared" si="220"/>
        <v>0</v>
      </c>
      <c r="E4695" s="90">
        <f t="shared" si="221"/>
        <v>156.25301667442037</v>
      </c>
      <c r="F4695" s="50">
        <f>'貼り付けシート（日射量等）'!G4692/3.6*10^3</f>
        <v>0</v>
      </c>
      <c r="G4695" s="50">
        <f>'貼り付けシート（日射量等）'!H4692/3.6*10^3</f>
        <v>161.11111111111109</v>
      </c>
      <c r="H4695" s="91">
        <f>RADIANS('貼り付けシート（日射量等）'!I4692)</f>
        <v>1.0716321607245183</v>
      </c>
      <c r="I4695" s="91">
        <f>IF('貼り付けシート（日射量等）'!J4692&lt;0,RADIANS(360+('貼り付けシート（日射量等）'!J4692)),RADIANS('貼り付けシート（日射量等）'!J4692))</f>
        <v>5.2848569750388297</v>
      </c>
    </row>
    <row r="4696" spans="1:9">
      <c r="A4696" s="20">
        <v>41835</v>
      </c>
      <c r="B4696" s="35" t="s">
        <v>370</v>
      </c>
      <c r="C4696" s="90">
        <f t="shared" si="219"/>
        <v>164.54213864552503</v>
      </c>
      <c r="D4696" s="90">
        <f t="shared" si="220"/>
        <v>13.677157028843254</v>
      </c>
      <c r="E4696" s="90">
        <f t="shared" si="221"/>
        <v>150.86498161668177</v>
      </c>
      <c r="F4696" s="50">
        <f>'貼り付けシート（日射量等）'!G4693/3.6*10^3</f>
        <v>13.888888888888889</v>
      </c>
      <c r="G4696" s="50">
        <f>'貼り付けシート（日射量等）'!H4693/3.6*10^3</f>
        <v>155.55555555555557</v>
      </c>
      <c r="H4696" s="91">
        <f>RADIANS('貼り付けシート（日射量等）'!I4693)</f>
        <v>1.2112585008840648</v>
      </c>
      <c r="I4696" s="91">
        <f>IF('貼り付けシート（日射量等）'!J4693&lt;0,RADIANS(360+('貼り付けシート（日射量等）'!J4693)),RADIANS('貼り付けシート（日射量等）'!J4693))</f>
        <v>5.775294494849236</v>
      </c>
    </row>
    <row r="4697" spans="1:9">
      <c r="A4697" s="20">
        <v>41835</v>
      </c>
      <c r="B4697" s="35" t="s">
        <v>371</v>
      </c>
      <c r="C4697" s="90">
        <f t="shared" si="219"/>
        <v>167.33243467134466</v>
      </c>
      <c r="D4697" s="90">
        <f t="shared" si="220"/>
        <v>11.079417996924295</v>
      </c>
      <c r="E4697" s="90">
        <f t="shared" si="221"/>
        <v>156.25301667442037</v>
      </c>
      <c r="F4697" s="50">
        <f>'貼り付けシート（日射量等）'!G4694/3.6*10^3</f>
        <v>11.111111111111111</v>
      </c>
      <c r="G4697" s="50">
        <f>'貼り付けシート（日射量等）'!H4694/3.6*10^3</f>
        <v>161.11111111111109</v>
      </c>
      <c r="H4697" s="91">
        <f>RADIANS('貼り付けシート（日射量等）'!I4694)</f>
        <v>1.2409290981679681</v>
      </c>
      <c r="I4697" s="91">
        <f>IF('貼り付けシート（日射量等）'!J4694&lt;0,RADIANS(360+('貼り付けシート（日射量等）'!J4694)),RADIANS('貼り付けシート（日射量等）'!J4694))</f>
        <v>0.21991148575128552</v>
      </c>
    </row>
    <row r="4698" spans="1:9">
      <c r="A4698" s="20">
        <v>41835</v>
      </c>
      <c r="B4698" s="35" t="s">
        <v>372</v>
      </c>
      <c r="C4698" s="90">
        <f t="shared" si="219"/>
        <v>132.00685891459653</v>
      </c>
      <c r="D4698" s="90">
        <f t="shared" si="220"/>
        <v>0</v>
      </c>
      <c r="E4698" s="90">
        <f t="shared" si="221"/>
        <v>132.00685891459653</v>
      </c>
      <c r="F4698" s="50">
        <f>'貼り付けシート（日射量等）'!G4695/3.6*10^3</f>
        <v>0</v>
      </c>
      <c r="G4698" s="50">
        <f>'貼り付けシート（日射量等）'!H4695/3.6*10^3</f>
        <v>136.11111111111109</v>
      </c>
      <c r="H4698" s="91">
        <f>RADIANS('貼り付けシート（日射量等）'!I4695)</f>
        <v>1.1379546723003029</v>
      </c>
      <c r="I4698" s="91">
        <f>IF('貼り付けシート（日射量等）'!J4695&lt;0,RADIANS(360+('貼り付けシート（日射量等）'!J4695)),RADIANS('貼り付けシート（日射量等）'!J4695))</f>
        <v>0.8255407361933178</v>
      </c>
    </row>
    <row r="4699" spans="1:9">
      <c r="A4699" s="20">
        <v>41835</v>
      </c>
      <c r="B4699" s="35" t="s">
        <v>373</v>
      </c>
      <c r="C4699" s="90">
        <f t="shared" si="219"/>
        <v>193.94021367745245</v>
      </c>
      <c r="D4699" s="90">
        <f t="shared" si="220"/>
        <v>18.829074300946854</v>
      </c>
      <c r="E4699" s="90">
        <f t="shared" si="221"/>
        <v>175.11113937650561</v>
      </c>
      <c r="F4699" s="50">
        <f>'貼り付けシート（日射量等）'!G4696/3.6*10^3</f>
        <v>22.222222222222221</v>
      </c>
      <c r="G4699" s="50">
        <f>'貼り付けシート（日射量等）'!H4696/3.6*10^3</f>
        <v>180.55555555555554</v>
      </c>
      <c r="H4699" s="91">
        <f>RADIANS('貼り付けシート（日射量等）'!I4696)</f>
        <v>0.96865773485685291</v>
      </c>
      <c r="I4699" s="91">
        <f>IF('貼り付けシート（日射量等）'!J4696&lt;0,RADIANS(360+('貼り付けシート（日射量等）'!J4696)),RADIANS('貼り付けシート（日射量等）'!J4696))</f>
        <v>1.18507856210415</v>
      </c>
    </row>
    <row r="4700" spans="1:9">
      <c r="A4700" s="20">
        <v>41835</v>
      </c>
      <c r="B4700" s="35" t="s">
        <v>374</v>
      </c>
      <c r="C4700" s="90">
        <f t="shared" si="219"/>
        <v>123.56333947916143</v>
      </c>
      <c r="D4700" s="90">
        <f t="shared" si="220"/>
        <v>7.7205857377807803</v>
      </c>
      <c r="E4700" s="90">
        <f t="shared" si="221"/>
        <v>115.84275374138065</v>
      </c>
      <c r="F4700" s="50">
        <f>'貼り付けシート（日射量等）'!G4697/3.6*10^3</f>
        <v>11.111111111111111</v>
      </c>
      <c r="G4700" s="50">
        <f>'貼り付けシート（日射量等）'!H4697/3.6*10^3</f>
        <v>119.44444444444444</v>
      </c>
      <c r="H4700" s="91">
        <f>RADIANS('貼り付けシート（日射量等）'!I4697)</f>
        <v>0.77492618788548229</v>
      </c>
      <c r="I4700" s="91">
        <f>IF('貼り付けシート（日射量等）'!J4697&lt;0,RADIANS(360+('貼り付けシート（日射量等）'!J4697)),RADIANS('貼り付けシート（日射量等）'!J4697))</f>
        <v>1.4172073526193956</v>
      </c>
    </row>
    <row r="4701" spans="1:9">
      <c r="A4701" s="20">
        <v>41835</v>
      </c>
      <c r="B4701" s="35" t="s">
        <v>375</v>
      </c>
      <c r="C4701" s="90">
        <f t="shared" si="219"/>
        <v>95.798967881761698</v>
      </c>
      <c r="D4701" s="90">
        <f t="shared" si="220"/>
        <v>4.2023719002049127</v>
      </c>
      <c r="E4701" s="90">
        <f t="shared" si="221"/>
        <v>91.596595981556789</v>
      </c>
      <c r="F4701" s="50">
        <f>'貼り付けシート（日射量等）'!G4698/3.6*10^3</f>
        <v>8.3333333333333339</v>
      </c>
      <c r="G4701" s="50">
        <f>'貼り付けシート（日射量等）'!H4698/3.6*10^3</f>
        <v>94.444444444444443</v>
      </c>
      <c r="H4701" s="91">
        <f>RADIANS('貼り付けシート（日射量等）'!I4698)</f>
        <v>0.57595865315812877</v>
      </c>
      <c r="I4701" s="91">
        <f>IF('貼り付けシート（日射量等）'!J4698&lt;0,RADIANS(360+('貼り付けシート（日射量等）'!J4698)),RADIANS('貼り付けシート（日射量等）'!J4698))</f>
        <v>1.5969762655748114</v>
      </c>
    </row>
    <row r="4702" spans="1:9">
      <c r="A4702" s="20">
        <v>41835</v>
      </c>
      <c r="B4702" s="35" t="s">
        <v>376</v>
      </c>
      <c r="C4702" s="90">
        <f t="shared" si="219"/>
        <v>65.954444490423214</v>
      </c>
      <c r="D4702" s="90">
        <f t="shared" si="220"/>
        <v>3.9920413264289136</v>
      </c>
      <c r="E4702" s="90">
        <f t="shared" si="221"/>
        <v>61.962403163994296</v>
      </c>
      <c r="F4702" s="50">
        <f>'貼り付けシート（日射量等）'!G4699/3.6*10^3</f>
        <v>13.888888888888889</v>
      </c>
      <c r="G4702" s="50">
        <f>'貼り付けシート（日射量等）'!H4699/3.6*10^3</f>
        <v>63.888888888888886</v>
      </c>
      <c r="H4702" s="91">
        <f>RADIANS('貼り付けシート（日射量等）'!I4699)</f>
        <v>0.37699111843077521</v>
      </c>
      <c r="I4702" s="91">
        <f>IF('貼り付けシート（日射量等）'!J4699&lt;0,RADIANS(360+('貼り付けシート（日射量等）'!J4699)),RADIANS('貼り付けシート（日射量等）'!J4699))</f>
        <v>1.7558012275062955</v>
      </c>
    </row>
    <row r="4703" spans="1:9">
      <c r="A4703" s="20">
        <v>41835</v>
      </c>
      <c r="B4703" s="35" t="s">
        <v>377</v>
      </c>
      <c r="C4703" s="90">
        <f t="shared" si="219"/>
        <v>33.320575683158637</v>
      </c>
      <c r="D4703" s="90">
        <f t="shared" si="220"/>
        <v>0.99236533672682714</v>
      </c>
      <c r="E4703" s="90">
        <f t="shared" si="221"/>
        <v>32.32821034643181</v>
      </c>
      <c r="F4703" s="50">
        <f>'貼り付けシート（日射量等）'!G4700/3.6*10^3</f>
        <v>16.666666666666668</v>
      </c>
      <c r="G4703" s="50">
        <f>'貼り付けシート（日射量等）'!H4700/3.6*10^3</f>
        <v>33.333333333333336</v>
      </c>
      <c r="H4703" s="91">
        <f>RADIANS('貼り付けシート（日射量等）'!I4700)</f>
        <v>0.18325957145940461</v>
      </c>
      <c r="I4703" s="91">
        <f>IF('貼り付けシート（日射量等）'!J4700&lt;0,RADIANS(360+('貼り付けシート（日射量等）'!J4700)),RADIANS('貼り付けシート（日射量等）'!J4700))</f>
        <v>1.9093902016817965</v>
      </c>
    </row>
    <row r="4704" spans="1:9">
      <c r="A4704" s="20">
        <v>41835</v>
      </c>
      <c r="B4704" s="35" t="s">
        <v>378</v>
      </c>
      <c r="C4704" s="90">
        <f t="shared" si="219"/>
        <v>5.3880350577386347</v>
      </c>
      <c r="D4704" s="90">
        <f t="shared" si="220"/>
        <v>-0.91247838568818507</v>
      </c>
      <c r="E4704" s="90">
        <f t="shared" si="221"/>
        <v>5.3880350577386347</v>
      </c>
      <c r="F4704" s="50">
        <f>'貼り付けシート（日射量等）'!G4701/3.6*10^3</f>
        <v>5.5555555555555554</v>
      </c>
      <c r="G4704" s="50">
        <f>'貼り付けシート（日射量等）'!H4701/3.6*10^3</f>
        <v>5.5555555555555554</v>
      </c>
      <c r="H4704" s="91">
        <f>RADIANS('貼り付けシート（日射量等）'!I4701)</f>
        <v>0</v>
      </c>
      <c r="I4704" s="91">
        <f>IF('貼り付けシート（日射量等）'!J4701&lt;0,RADIANS(360+('貼り付けシート（日射量等）'!J4701)),RADIANS('貼り付けシート（日射量等）'!J4701))</f>
        <v>2.0717058221172691</v>
      </c>
    </row>
    <row r="4705" spans="1:9">
      <c r="A4705" s="20">
        <v>41835</v>
      </c>
      <c r="B4705" s="35" t="s">
        <v>379</v>
      </c>
      <c r="C4705" s="90">
        <f t="shared" si="219"/>
        <v>0</v>
      </c>
      <c r="D4705" s="90">
        <f t="shared" si="220"/>
        <v>0</v>
      </c>
      <c r="E4705" s="90">
        <f t="shared" si="221"/>
        <v>0</v>
      </c>
      <c r="F4705" s="50">
        <f>'貼り付けシート（日射量等）'!G4702/3.6*10^3</f>
        <v>0</v>
      </c>
      <c r="G4705" s="50">
        <f>'貼り付けシート（日射量等）'!H4702/3.6*10^3</f>
        <v>0</v>
      </c>
      <c r="H4705" s="91">
        <f>RADIANS('貼り付けシート（日射量等）'!I4702)</f>
        <v>0</v>
      </c>
      <c r="I4705" s="91">
        <f>IF('貼り付けシート（日射量等）'!J4702&lt;0,RADIANS(360+('貼り付けシート（日射量等）'!J4702)),RADIANS('貼り付けシート（日射量等）'!J4702))</f>
        <v>0</v>
      </c>
    </row>
    <row r="4706" spans="1:9">
      <c r="A4706" s="20">
        <v>41835</v>
      </c>
      <c r="B4706" s="35" t="s">
        <v>380</v>
      </c>
      <c r="C4706" s="90">
        <f t="shared" si="219"/>
        <v>0</v>
      </c>
      <c r="D4706" s="90">
        <f t="shared" si="220"/>
        <v>0</v>
      </c>
      <c r="E4706" s="90">
        <f t="shared" si="221"/>
        <v>0</v>
      </c>
      <c r="F4706" s="50">
        <f>'貼り付けシート（日射量等）'!G4703/3.6*10^3</f>
        <v>0</v>
      </c>
      <c r="G4706" s="50">
        <f>'貼り付けシート（日射量等）'!H4703/3.6*10^3</f>
        <v>0</v>
      </c>
      <c r="H4706" s="91">
        <f>RADIANS('貼り付けシート（日射量等）'!I4703)</f>
        <v>0</v>
      </c>
      <c r="I4706" s="91">
        <f>IF('貼り付けシート（日射量等）'!J4703&lt;0,RADIANS(360+('貼り付けシート（日射量等）'!J4703)),RADIANS('貼り付けシート（日射量等）'!J4703))</f>
        <v>0</v>
      </c>
    </row>
    <row r="4707" spans="1:9">
      <c r="A4707" s="20">
        <v>41835</v>
      </c>
      <c r="B4707" s="35" t="s">
        <v>381</v>
      </c>
      <c r="C4707" s="90">
        <f t="shared" si="219"/>
        <v>0</v>
      </c>
      <c r="D4707" s="90">
        <f t="shared" si="220"/>
        <v>0</v>
      </c>
      <c r="E4707" s="90">
        <f t="shared" si="221"/>
        <v>0</v>
      </c>
      <c r="F4707" s="50">
        <f>'貼り付けシート（日射量等）'!G4704/3.6*10^3</f>
        <v>0</v>
      </c>
      <c r="G4707" s="50">
        <f>'貼り付けシート（日射量等）'!H4704/3.6*10^3</f>
        <v>0</v>
      </c>
      <c r="H4707" s="91">
        <f>RADIANS('貼り付けシート（日射量等）'!I4704)</f>
        <v>0</v>
      </c>
      <c r="I4707" s="91">
        <f>IF('貼り付けシート（日射量等）'!J4704&lt;0,RADIANS(360+('貼り付けシート（日射量等）'!J4704)),RADIANS('貼り付けシート（日射量等）'!J4704))</f>
        <v>0</v>
      </c>
    </row>
    <row r="4708" spans="1:9">
      <c r="A4708" s="20">
        <v>41835</v>
      </c>
      <c r="B4708" s="35" t="s">
        <v>382</v>
      </c>
      <c r="C4708" s="90">
        <f t="shared" si="219"/>
        <v>0</v>
      </c>
      <c r="D4708" s="90">
        <f t="shared" si="220"/>
        <v>0</v>
      </c>
      <c r="E4708" s="90">
        <f t="shared" si="221"/>
        <v>0</v>
      </c>
      <c r="F4708" s="50">
        <f>'貼り付けシート（日射量等）'!G4705/3.6*10^3</f>
        <v>0</v>
      </c>
      <c r="G4708" s="50">
        <f>'貼り付けシート（日射量等）'!H4705/3.6*10^3</f>
        <v>0</v>
      </c>
      <c r="H4708" s="91">
        <f>RADIANS('貼り付けシート（日射量等）'!I4705)</f>
        <v>0</v>
      </c>
      <c r="I4708" s="91">
        <f>IF('貼り付けシート（日射量等）'!J4705&lt;0,RADIANS(360+('貼り付けシート（日射量等）'!J4705)),RADIANS('貼り付けシート（日射量等）'!J4705))</f>
        <v>0</v>
      </c>
    </row>
    <row r="4709" spans="1:9">
      <c r="A4709" s="20">
        <v>41835</v>
      </c>
      <c r="B4709" s="35" t="s">
        <v>383</v>
      </c>
      <c r="C4709" s="90">
        <f t="shared" si="219"/>
        <v>0</v>
      </c>
      <c r="D4709" s="90">
        <f t="shared" si="220"/>
        <v>0</v>
      </c>
      <c r="E4709" s="90">
        <f t="shared" si="221"/>
        <v>0</v>
      </c>
      <c r="F4709" s="50">
        <f>'貼り付けシート（日射量等）'!G4706/3.6*10^3</f>
        <v>0</v>
      </c>
      <c r="G4709" s="50">
        <f>'貼り付けシート（日射量等）'!H4706/3.6*10^3</f>
        <v>0</v>
      </c>
      <c r="H4709" s="91">
        <f>RADIANS('貼り付けシート（日射量等）'!I4706)</f>
        <v>0</v>
      </c>
      <c r="I4709" s="91">
        <f>IF('貼り付けシート（日射量等）'!J4706&lt;0,RADIANS(360+('貼り付けシート（日射量等）'!J4706)),RADIANS('貼り付けシート（日射量等）'!J4706))</f>
        <v>0</v>
      </c>
    </row>
    <row r="4710" spans="1:9">
      <c r="A4710" s="20">
        <v>41836</v>
      </c>
      <c r="B4710" s="35" t="s">
        <v>360</v>
      </c>
      <c r="C4710" s="90">
        <f t="shared" si="219"/>
        <v>0</v>
      </c>
      <c r="D4710" s="90">
        <f t="shared" si="220"/>
        <v>0</v>
      </c>
      <c r="E4710" s="90">
        <f t="shared" si="221"/>
        <v>0</v>
      </c>
      <c r="F4710" s="50">
        <f>'貼り付けシート（日射量等）'!G4707/3.6*10^3</f>
        <v>0</v>
      </c>
      <c r="G4710" s="50">
        <f>'貼り付けシート（日射量等）'!H4707/3.6*10^3</f>
        <v>0</v>
      </c>
      <c r="H4710" s="91">
        <f>RADIANS('貼り付けシート（日射量等）'!I4707)</f>
        <v>0</v>
      </c>
      <c r="I4710" s="91">
        <f>IF('貼り付けシート（日射量等）'!J4707&lt;0,RADIANS(360+('貼り付けシート（日射量等）'!J4707)),RADIANS('貼り付けシート（日射量等）'!J4707))</f>
        <v>0</v>
      </c>
    </row>
    <row r="4711" spans="1:9">
      <c r="A4711" s="20">
        <v>41836</v>
      </c>
      <c r="B4711" s="35" t="s">
        <v>361</v>
      </c>
      <c r="C4711" s="90">
        <f t="shared" si="219"/>
        <v>0</v>
      </c>
      <c r="D4711" s="90">
        <f t="shared" si="220"/>
        <v>0</v>
      </c>
      <c r="E4711" s="90">
        <f t="shared" si="221"/>
        <v>0</v>
      </c>
      <c r="F4711" s="50">
        <f>'貼り付けシート（日射量等）'!G4708/3.6*10^3</f>
        <v>0</v>
      </c>
      <c r="G4711" s="50">
        <f>'貼り付けシート（日射量等）'!H4708/3.6*10^3</f>
        <v>0</v>
      </c>
      <c r="H4711" s="91">
        <f>RADIANS('貼り付けシート（日射量等）'!I4708)</f>
        <v>0</v>
      </c>
      <c r="I4711" s="91">
        <f>IF('貼り付けシート（日射量等）'!J4708&lt;0,RADIANS(360+('貼り付けシート（日射量等）'!J4708)),RADIANS('貼り付けシート（日射量等）'!J4708))</f>
        <v>0</v>
      </c>
    </row>
    <row r="4712" spans="1:9">
      <c r="A4712" s="20">
        <v>41836</v>
      </c>
      <c r="B4712" s="35" t="s">
        <v>362</v>
      </c>
      <c r="C4712" s="90">
        <f t="shared" si="219"/>
        <v>0</v>
      </c>
      <c r="D4712" s="90">
        <f t="shared" si="220"/>
        <v>0</v>
      </c>
      <c r="E4712" s="90">
        <f t="shared" si="221"/>
        <v>0</v>
      </c>
      <c r="F4712" s="50">
        <f>'貼り付けシート（日射量等）'!G4709/3.6*10^3</f>
        <v>0</v>
      </c>
      <c r="G4712" s="50">
        <f>'貼り付けシート（日射量等）'!H4709/3.6*10^3</f>
        <v>0</v>
      </c>
      <c r="H4712" s="91">
        <f>RADIANS('貼り付けシート（日射量等）'!I4709)</f>
        <v>0</v>
      </c>
      <c r="I4712" s="91">
        <f>IF('貼り付けシート（日射量等）'!J4709&lt;0,RADIANS(360+('貼り付けシート（日射量等）'!J4709)),RADIANS('貼り付けシート（日射量等）'!J4709))</f>
        <v>0</v>
      </c>
    </row>
    <row r="4713" spans="1:9">
      <c r="A4713" s="20">
        <v>41836</v>
      </c>
      <c r="B4713" s="35" t="s">
        <v>363</v>
      </c>
      <c r="C4713" s="90">
        <f t="shared" si="219"/>
        <v>0</v>
      </c>
      <c r="D4713" s="90">
        <f t="shared" si="220"/>
        <v>0</v>
      </c>
      <c r="E4713" s="90">
        <f t="shared" si="221"/>
        <v>0</v>
      </c>
      <c r="F4713" s="50">
        <f>'貼り付けシート（日射量等）'!G4710/3.6*10^3</f>
        <v>0</v>
      </c>
      <c r="G4713" s="50">
        <f>'貼り付けシート（日射量等）'!H4710/3.6*10^3</f>
        <v>0</v>
      </c>
      <c r="H4713" s="91">
        <f>RADIANS('貼り付けシート（日射量等）'!I4710)</f>
        <v>0</v>
      </c>
      <c r="I4713" s="91">
        <f>IF('貼り付けシート（日射量等）'!J4710&lt;0,RADIANS(360+('貼り付けシート（日射量等）'!J4710)),RADIANS('貼り付けシート（日射量等）'!J4710))</f>
        <v>0</v>
      </c>
    </row>
    <row r="4714" spans="1:9">
      <c r="A4714" s="20">
        <v>41836</v>
      </c>
      <c r="B4714" s="35" t="s">
        <v>364</v>
      </c>
      <c r="C4714" s="90">
        <f t="shared" si="219"/>
        <v>18.858122702085222</v>
      </c>
      <c r="D4714" s="90">
        <f t="shared" si="220"/>
        <v>-0.92207486099067948</v>
      </c>
      <c r="E4714" s="90">
        <f t="shared" si="221"/>
        <v>18.858122702085222</v>
      </c>
      <c r="F4714" s="50">
        <f>'貼り付けシート（日射量等）'!G4711/3.6*10^3</f>
        <v>24.999999999999996</v>
      </c>
      <c r="G4714" s="50">
        <f>'貼り付けシート（日射量等）'!H4711/3.6*10^3</f>
        <v>19.444444444444446</v>
      </c>
      <c r="H4714" s="91">
        <f>RADIANS('貼り付けシート（日射量等）'!I4711)</f>
        <v>0.10297442586766545</v>
      </c>
      <c r="I4714" s="91">
        <f>IF('貼り付けシート（日射量等）'!J4711&lt;0,RADIANS(360+('貼り付けシート（日射量等）'!J4711)),RADIANS('貼り付けシート（日射量等）'!J4711))</f>
        <v>4.3092179231739998</v>
      </c>
    </row>
    <row r="4715" spans="1:9">
      <c r="A4715" s="20">
        <v>41836</v>
      </c>
      <c r="B4715" s="35" t="s">
        <v>365</v>
      </c>
      <c r="C4715" s="90">
        <f t="shared" si="219"/>
        <v>57.077617209995672</v>
      </c>
      <c r="D4715" s="90">
        <f t="shared" si="220"/>
        <v>3.1972666326093249</v>
      </c>
      <c r="E4715" s="90">
        <f t="shared" si="221"/>
        <v>53.880350577386345</v>
      </c>
      <c r="F4715" s="50">
        <f>'貼り付けシート（日射量等）'!G4712/3.6*10^3</f>
        <v>16.666666666666668</v>
      </c>
      <c r="G4715" s="50">
        <f>'貼り付けシート（日射量等）'!H4712/3.6*10^3</f>
        <v>55.555555555555557</v>
      </c>
      <c r="H4715" s="91">
        <f>RADIANS('貼り付けシート（日射量等）'!I4712)</f>
        <v>0.29321531433504738</v>
      </c>
      <c r="I4715" s="91">
        <f>IF('貼り付けシート（日射量等）'!J4712&lt;0,RADIANS(360+('貼り付けシート（日射量等）'!J4712)),RADIANS('貼り付けシート（日射量等）'!J4712))</f>
        <v>4.4662975558534894</v>
      </c>
    </row>
    <row r="4716" spans="1:9">
      <c r="A4716" s="20">
        <v>41836</v>
      </c>
      <c r="B4716" s="35" t="s">
        <v>366</v>
      </c>
      <c r="C4716" s="90">
        <f t="shared" si="219"/>
        <v>96.210619006369882</v>
      </c>
      <c r="D4716" s="90">
        <f t="shared" si="220"/>
        <v>4.6140230248130942</v>
      </c>
      <c r="E4716" s="90">
        <f t="shared" si="221"/>
        <v>91.596595981556789</v>
      </c>
      <c r="F4716" s="50">
        <f>'貼り付けシート（日射量等）'!G4713/3.6*10^3</f>
        <v>11.111111111111111</v>
      </c>
      <c r="G4716" s="50">
        <f>'貼り付けシート（日射量等）'!H4713/3.6*10^3</f>
        <v>94.444444444444443</v>
      </c>
      <c r="H4716" s="91">
        <f>RADIANS('貼り付けシート（日射量等）'!I4713)</f>
        <v>0.49043751981040662</v>
      </c>
      <c r="I4716" s="91">
        <f>IF('貼り付けシート（日射量等）'!J4713&lt;0,RADIANS(360+('貼り付けシート（日射量等）'!J4713)),RADIANS('貼り付けシート（日射量等）'!J4713))</f>
        <v>4.6216318592809849</v>
      </c>
    </row>
    <row r="4717" spans="1:9">
      <c r="A4717" s="20">
        <v>41836</v>
      </c>
      <c r="B4717" s="35" t="s">
        <v>367</v>
      </c>
      <c r="C4717" s="90">
        <f t="shared" si="219"/>
        <v>130.05882644294215</v>
      </c>
      <c r="D4717" s="90">
        <f t="shared" si="220"/>
        <v>3.4400025860842613</v>
      </c>
      <c r="E4717" s="90">
        <f t="shared" si="221"/>
        <v>126.6188238568579</v>
      </c>
      <c r="F4717" s="50">
        <f>'貼り付けシート（日射量等）'!G4714/3.6*10^3</f>
        <v>5.5555555555555554</v>
      </c>
      <c r="G4717" s="50">
        <f>'貼り付けシート（日射量等）'!H4714/3.6*10^3</f>
        <v>130.55555555555554</v>
      </c>
      <c r="H4717" s="91">
        <f>RADIANS('貼り付けシート（日射量等）'!I4714)</f>
        <v>0.69115038378975457</v>
      </c>
      <c r="I4717" s="91">
        <f>IF('貼り付けシート（日射量等）'!J4714&lt;0,RADIANS(360+('貼り付けシート（日射量等）'!J4714)),RADIANS('貼り付けシート（日射量等）'!J4714))</f>
        <v>4.7891834674724398</v>
      </c>
    </row>
    <row r="4718" spans="1:9">
      <c r="A4718" s="20">
        <v>41836</v>
      </c>
      <c r="B4718" s="35" t="s">
        <v>368</v>
      </c>
      <c r="C4718" s="90">
        <f t="shared" si="219"/>
        <v>160.80924526121714</v>
      </c>
      <c r="D4718" s="90">
        <f t="shared" si="220"/>
        <v>15.332298702274009</v>
      </c>
      <c r="E4718" s="90">
        <f t="shared" si="221"/>
        <v>145.47694655894313</v>
      </c>
      <c r="F4718" s="50">
        <f>'貼り付けシート（日射量等）'!G4715/3.6*10^3</f>
        <v>19.444444444444446</v>
      </c>
      <c r="G4718" s="50">
        <f>'貼り付けシート（日射量等）'!H4715/3.6*10^3</f>
        <v>150</v>
      </c>
      <c r="H4718" s="91">
        <f>RADIANS('貼り付けシート（日射量等）'!I4715)</f>
        <v>0.88662726001311931</v>
      </c>
      <c r="I4718" s="91">
        <f>IF('貼り付けシート（日射量等）'!J4715&lt;0,RADIANS(360+('貼り付けシート（日射量等）'!J4715)),RADIANS('貼り付けシート（日射量等）'!J4715))</f>
        <v>4.9951323192077712</v>
      </c>
    </row>
    <row r="4719" spans="1:9">
      <c r="A4719" s="20">
        <v>41836</v>
      </c>
      <c r="B4719" s="35" t="s">
        <v>369</v>
      </c>
      <c r="C4719" s="90">
        <f t="shared" si="219"/>
        <v>179.25153686832084</v>
      </c>
      <c r="D4719" s="90">
        <f t="shared" si="220"/>
        <v>20.304502665031134</v>
      </c>
      <c r="E4719" s="90">
        <f t="shared" si="221"/>
        <v>158.94703420328972</v>
      </c>
      <c r="F4719" s="50">
        <f>'貼り付けシート（日射量等）'!G4716/3.6*10^3</f>
        <v>22.222222222222221</v>
      </c>
      <c r="G4719" s="50">
        <f>'貼り付けシート（日射量等）'!H4716/3.6*10^3</f>
        <v>163.88888888888889</v>
      </c>
      <c r="H4719" s="91">
        <f>RADIANS('貼り付けシート（日射量等）'!I4716)</f>
        <v>1.0698868314725241</v>
      </c>
      <c r="I4719" s="91">
        <f>IF('貼り付けシート（日射量等）'!J4716&lt;0,RADIANS(360+('貼り付けシート（日射量等）'!J4716)),RADIANS('貼り付けシート（日射量等）'!J4716))</f>
        <v>5.2883476335428181</v>
      </c>
    </row>
    <row r="4720" spans="1:9">
      <c r="A4720" s="20">
        <v>41836</v>
      </c>
      <c r="B4720" s="35" t="s">
        <v>370</v>
      </c>
      <c r="C4720" s="90">
        <f t="shared" si="219"/>
        <v>188.5812270208522</v>
      </c>
      <c r="D4720" s="90">
        <f t="shared" si="220"/>
        <v>0</v>
      </c>
      <c r="E4720" s="90">
        <f t="shared" si="221"/>
        <v>188.5812270208522</v>
      </c>
      <c r="F4720" s="50">
        <f>'貼り付けシート（日射量等）'!G4717/3.6*10^3</f>
        <v>0</v>
      </c>
      <c r="G4720" s="50">
        <f>'貼り付けシート（日射量等）'!H4717/3.6*10^3</f>
        <v>194.44444444444443</v>
      </c>
      <c r="H4720" s="91">
        <f>RADIANS('貼り付けシート（日射量等）'!I4717)</f>
        <v>1.2077678423800762</v>
      </c>
      <c r="I4720" s="91">
        <f>IF('貼り付けシート（日射量等）'!J4717&lt;0,RADIANS(360+('貼り付けシート（日射量等）'!J4717)),RADIANS('貼り付けシート（日射量等）'!J4717))</f>
        <v>5.7770398241012311</v>
      </c>
    </row>
    <row r="4721" spans="1:9">
      <c r="A4721" s="20">
        <v>41836</v>
      </c>
      <c r="B4721" s="35" t="s">
        <v>371</v>
      </c>
      <c r="C4721" s="90">
        <f t="shared" si="219"/>
        <v>452.25843315081863</v>
      </c>
      <c r="D4721" s="90">
        <f t="shared" si="220"/>
        <v>85.872049224591493</v>
      </c>
      <c r="E4721" s="90">
        <f t="shared" si="221"/>
        <v>366.38638392622715</v>
      </c>
      <c r="F4721" s="50">
        <f>'貼り付けシート（日射量等）'!G4718/3.6*10^3</f>
        <v>86.111111111111114</v>
      </c>
      <c r="G4721" s="50">
        <f>'貼り付けシート（日射量等）'!H4718/3.6*10^3</f>
        <v>377.77777777777777</v>
      </c>
      <c r="H4721" s="91">
        <f>RADIANS('貼り付けシート（日射量等）'!I4718)</f>
        <v>1.2374384396639797</v>
      </c>
      <c r="I4721" s="91">
        <f>IF('貼り付けシート（日射量等）'!J4718&lt;0,RADIANS(360+('貼り付けシート（日射量等）'!J4718)),RADIANS('貼り付けシート（日射量等）'!J4718))</f>
        <v>0.21816615649929119</v>
      </c>
    </row>
    <row r="4722" spans="1:9">
      <c r="A4722" s="20">
        <v>41836</v>
      </c>
      <c r="B4722" s="35" t="s">
        <v>372</v>
      </c>
      <c r="C4722" s="90">
        <f t="shared" si="219"/>
        <v>477.20857163944936</v>
      </c>
      <c r="D4722" s="90">
        <f t="shared" si="220"/>
        <v>113.51620524209154</v>
      </c>
      <c r="E4722" s="90">
        <f t="shared" si="221"/>
        <v>363.69236639735783</v>
      </c>
      <c r="F4722" s="50">
        <f>'貼り付けシート（日射量等）'!G4719/3.6*10^3</f>
        <v>119.44444444444444</v>
      </c>
      <c r="G4722" s="50">
        <f>'貼り付けシート（日射量等）'!H4719/3.6*10^3</f>
        <v>375</v>
      </c>
      <c r="H4722" s="91">
        <f>RADIANS('貼り付けシート（日射量等）'!I4719)</f>
        <v>1.1362093430483085</v>
      </c>
      <c r="I4722" s="91">
        <f>IF('貼り付けシート（日射量等）'!J4719&lt;0,RADIANS(360+('貼り付けシート（日射量等）'!J4719)),RADIANS('貼り付けシート（日射量等）'!J4719))</f>
        <v>0.82205007768932925</v>
      </c>
    </row>
    <row r="4723" spans="1:9">
      <c r="A4723" s="20">
        <v>41836</v>
      </c>
      <c r="B4723" s="35" t="s">
        <v>373</v>
      </c>
      <c r="C4723" s="90">
        <f t="shared" si="219"/>
        <v>349.80836347415618</v>
      </c>
      <c r="D4723" s="90">
        <f t="shared" si="220"/>
        <v>58.854470356269921</v>
      </c>
      <c r="E4723" s="90">
        <f t="shared" si="221"/>
        <v>290.95389311788625</v>
      </c>
      <c r="F4723" s="50">
        <f>'貼り付けシート（日射量等）'!G4720/3.6*10^3</f>
        <v>69.444444444444443</v>
      </c>
      <c r="G4723" s="50">
        <f>'貼り付けシート（日射量等）'!H4720/3.6*10^3</f>
        <v>300</v>
      </c>
      <c r="H4723" s="91">
        <f>RADIANS('貼り付けシート（日射量等）'!I4720)</f>
        <v>0.96691240560485858</v>
      </c>
      <c r="I4723" s="91">
        <f>IF('貼り付けシート（日射量等）'!J4720&lt;0,RADIANS(360+('貼り付けシート（日射量等）'!J4720)),RADIANS('貼り付けシート（日射量等）'!J4720))</f>
        <v>1.1798425743481666</v>
      </c>
    </row>
    <row r="4724" spans="1:9">
      <c r="A4724" s="20">
        <v>41836</v>
      </c>
      <c r="B4724" s="35" t="s">
        <v>374</v>
      </c>
      <c r="C4724" s="90">
        <f t="shared" si="219"/>
        <v>262.19167303984784</v>
      </c>
      <c r="D4724" s="90">
        <f t="shared" si="220"/>
        <v>38.588218143694519</v>
      </c>
      <c r="E4724" s="90">
        <f t="shared" si="221"/>
        <v>223.60345489615332</v>
      </c>
      <c r="F4724" s="50">
        <f>'貼り付けシート（日射量等）'!G4721/3.6*10^3</f>
        <v>55.555555555555557</v>
      </c>
      <c r="G4724" s="50">
        <f>'貼り付けシート（日射量等）'!H4721/3.6*10^3</f>
        <v>230.55555555555554</v>
      </c>
      <c r="H4724" s="91">
        <f>RADIANS('貼り付けシート（日射量等）'!I4721)</f>
        <v>0.77318085863348796</v>
      </c>
      <c r="I4724" s="91">
        <f>IF('貼り付けシート（日射量等）'!J4721&lt;0,RADIANS(360+('貼り付けシート（日射量等）'!J4721)),RADIANS('貼り付けシート（日射量等）'!J4721))</f>
        <v>1.4137166941154069</v>
      </c>
    </row>
    <row r="4725" spans="1:9">
      <c r="A4725" s="20">
        <v>41836</v>
      </c>
      <c r="B4725" s="35" t="s">
        <v>375</v>
      </c>
      <c r="C4725" s="90">
        <f t="shared" si="219"/>
        <v>203.31656905352483</v>
      </c>
      <c r="D4725" s="90">
        <f t="shared" si="220"/>
        <v>33.593464734757838</v>
      </c>
      <c r="E4725" s="90">
        <f t="shared" si="221"/>
        <v>169.72310431876699</v>
      </c>
      <c r="F4725" s="50">
        <f>'貼り付けシート（日射量等）'!G4722/3.6*10^3</f>
        <v>66.666666666666671</v>
      </c>
      <c r="G4725" s="50">
        <f>'貼り付けシート（日射量等）'!H4722/3.6*10^3</f>
        <v>175</v>
      </c>
      <c r="H4725" s="91">
        <f>RADIANS('貼り付けシート（日射量等）'!I4722)</f>
        <v>0.57421332390613444</v>
      </c>
      <c r="I4725" s="91">
        <f>IF('貼り付けシート（日射量等）'!J4722&lt;0,RADIANS(360+('貼り付けシート（日射量等）'!J4722)),RADIANS('貼り付けシート（日射量等）'!J4722))</f>
        <v>1.5934856070708228</v>
      </c>
    </row>
    <row r="4726" spans="1:9">
      <c r="A4726" s="20">
        <v>41836</v>
      </c>
      <c r="B4726" s="35" t="s">
        <v>376</v>
      </c>
      <c r="C4726" s="90">
        <f t="shared" si="219"/>
        <v>74.029919862599655</v>
      </c>
      <c r="D4726" s="90">
        <f t="shared" si="220"/>
        <v>3.985464111997405</v>
      </c>
      <c r="E4726" s="90">
        <f t="shared" si="221"/>
        <v>70.044455750602253</v>
      </c>
      <c r="F4726" s="50">
        <f>'貼り付けシート（日射量等）'!G4723/3.6*10^3</f>
        <v>13.888888888888889</v>
      </c>
      <c r="G4726" s="50">
        <f>'貼り付けシート（日射量等）'!H4723/3.6*10^3</f>
        <v>72.222222222222229</v>
      </c>
      <c r="H4726" s="91">
        <f>RADIANS('貼り付けシート（日射量等）'!I4723)</f>
        <v>0.37524578917878088</v>
      </c>
      <c r="I4726" s="91">
        <f>IF('貼り付けシート（日射量等）'!J4723&lt;0,RADIANS(360+('貼り付けシート（日射量等）'!J4723)),RADIANS('貼り付けシート（日射量等）'!J4723))</f>
        <v>1.7523105690023069</v>
      </c>
    </row>
    <row r="4727" spans="1:9">
      <c r="A4727" s="20">
        <v>41836</v>
      </c>
      <c r="B4727" s="35" t="s">
        <v>377</v>
      </c>
      <c r="C4727" s="90">
        <f t="shared" si="219"/>
        <v>36.321051254409468</v>
      </c>
      <c r="D4727" s="90">
        <f t="shared" si="220"/>
        <v>1.2988233791083443</v>
      </c>
      <c r="E4727" s="90">
        <f t="shared" si="221"/>
        <v>35.022227875301127</v>
      </c>
      <c r="F4727" s="50">
        <f>'貼り付けシート（日射量等）'!G4724/3.6*10^3</f>
        <v>22.222222222222221</v>
      </c>
      <c r="G4727" s="50">
        <f>'貼り付けシート（日射量等）'!H4724/3.6*10^3</f>
        <v>36.111111111111114</v>
      </c>
      <c r="H4727" s="91">
        <f>RADIANS('貼り付けシート（日射量等）'!I4724)</f>
        <v>0.18151424220741028</v>
      </c>
      <c r="I4727" s="91">
        <f>IF('貼り付けシート（日射量等）'!J4724&lt;0,RADIANS(360+('貼り付けシート（日射量等）'!J4724)),RADIANS('貼り付けシート（日射量等）'!J4724))</f>
        <v>1.9076448724298021</v>
      </c>
    </row>
    <row r="4728" spans="1:9">
      <c r="A4728" s="20">
        <v>41836</v>
      </c>
      <c r="B4728" s="35" t="s">
        <v>378</v>
      </c>
      <c r="C4728" s="90">
        <f t="shared" si="219"/>
        <v>7.2881469651034605</v>
      </c>
      <c r="D4728" s="90">
        <f t="shared" si="220"/>
        <v>1.900111907364826</v>
      </c>
      <c r="E4728" s="90">
        <f t="shared" si="221"/>
        <v>5.3880350577386347</v>
      </c>
      <c r="F4728" s="50">
        <f>'貼り付けシート（日射量等）'!G4725/3.6*10^3</f>
        <v>5.5555555555555554</v>
      </c>
      <c r="G4728" s="50">
        <f>'貼り付けシート（日射量等）'!H4725/3.6*10^3</f>
        <v>5.5555555555555554</v>
      </c>
      <c r="H4728" s="91">
        <f>RADIANS('貼り付けシート（日射量等）'!I4725)</f>
        <v>0</v>
      </c>
      <c r="I4728" s="91">
        <f>IF('貼り付けシート（日射量等）'!J4725&lt;0,RADIANS(360+('貼り付けシート（日射量等）'!J4725)),RADIANS('貼り付けシート（日射量等）'!J4725))</f>
        <v>0</v>
      </c>
    </row>
    <row r="4729" spans="1:9">
      <c r="A4729" s="20">
        <v>41836</v>
      </c>
      <c r="B4729" s="35" t="s">
        <v>379</v>
      </c>
      <c r="C4729" s="90">
        <f t="shared" si="219"/>
        <v>0</v>
      </c>
      <c r="D4729" s="90">
        <f t="shared" si="220"/>
        <v>0</v>
      </c>
      <c r="E4729" s="90">
        <f t="shared" si="221"/>
        <v>0</v>
      </c>
      <c r="F4729" s="50">
        <f>'貼り付けシート（日射量等）'!G4726/3.6*10^3</f>
        <v>0</v>
      </c>
      <c r="G4729" s="50">
        <f>'貼り付けシート（日射量等）'!H4726/3.6*10^3</f>
        <v>0</v>
      </c>
      <c r="H4729" s="91">
        <f>RADIANS('貼り付けシート（日射量等）'!I4726)</f>
        <v>0</v>
      </c>
      <c r="I4729" s="91">
        <f>IF('貼り付けシート（日射量等）'!J4726&lt;0,RADIANS(360+('貼り付けシート（日射量等）'!J4726)),RADIANS('貼り付けシート（日射量等）'!J4726))</f>
        <v>0</v>
      </c>
    </row>
    <row r="4730" spans="1:9">
      <c r="A4730" s="20">
        <v>41836</v>
      </c>
      <c r="B4730" s="35" t="s">
        <v>380</v>
      </c>
      <c r="C4730" s="90">
        <f t="shared" si="219"/>
        <v>0</v>
      </c>
      <c r="D4730" s="90">
        <f t="shared" si="220"/>
        <v>0</v>
      </c>
      <c r="E4730" s="90">
        <f t="shared" si="221"/>
        <v>0</v>
      </c>
      <c r="F4730" s="50">
        <f>'貼り付けシート（日射量等）'!G4727/3.6*10^3</f>
        <v>0</v>
      </c>
      <c r="G4730" s="50">
        <f>'貼り付けシート（日射量等）'!H4727/3.6*10^3</f>
        <v>0</v>
      </c>
      <c r="H4730" s="91">
        <f>RADIANS('貼り付けシート（日射量等）'!I4727)</f>
        <v>0</v>
      </c>
      <c r="I4730" s="91">
        <f>IF('貼り付けシート（日射量等）'!J4727&lt;0,RADIANS(360+('貼り付けシート（日射量等）'!J4727)),RADIANS('貼り付けシート（日射量等）'!J4727))</f>
        <v>0</v>
      </c>
    </row>
    <row r="4731" spans="1:9">
      <c r="A4731" s="20">
        <v>41836</v>
      </c>
      <c r="B4731" s="35" t="s">
        <v>381</v>
      </c>
      <c r="C4731" s="90">
        <f t="shared" si="219"/>
        <v>0</v>
      </c>
      <c r="D4731" s="90">
        <f t="shared" si="220"/>
        <v>0</v>
      </c>
      <c r="E4731" s="90">
        <f t="shared" si="221"/>
        <v>0</v>
      </c>
      <c r="F4731" s="50">
        <f>'貼り付けシート（日射量等）'!G4728/3.6*10^3</f>
        <v>0</v>
      </c>
      <c r="G4731" s="50">
        <f>'貼り付けシート（日射量等）'!H4728/3.6*10^3</f>
        <v>0</v>
      </c>
      <c r="H4731" s="91">
        <f>RADIANS('貼り付けシート（日射量等）'!I4728)</f>
        <v>0</v>
      </c>
      <c r="I4731" s="91">
        <f>IF('貼り付けシート（日射量等）'!J4728&lt;0,RADIANS(360+('貼り付けシート（日射量等）'!J4728)),RADIANS('貼り付けシート（日射量等）'!J4728))</f>
        <v>0</v>
      </c>
    </row>
    <row r="4732" spans="1:9">
      <c r="A4732" s="20">
        <v>41836</v>
      </c>
      <c r="B4732" s="35" t="s">
        <v>382</v>
      </c>
      <c r="C4732" s="90">
        <f t="shared" si="219"/>
        <v>0</v>
      </c>
      <c r="D4732" s="90">
        <f t="shared" si="220"/>
        <v>0</v>
      </c>
      <c r="E4732" s="90">
        <f t="shared" si="221"/>
        <v>0</v>
      </c>
      <c r="F4732" s="50">
        <f>'貼り付けシート（日射量等）'!G4729/3.6*10^3</f>
        <v>0</v>
      </c>
      <c r="G4732" s="50">
        <f>'貼り付けシート（日射量等）'!H4729/3.6*10^3</f>
        <v>0</v>
      </c>
      <c r="H4732" s="91">
        <f>RADIANS('貼り付けシート（日射量等）'!I4729)</f>
        <v>0</v>
      </c>
      <c r="I4732" s="91">
        <f>IF('貼り付けシート（日射量等）'!J4729&lt;0,RADIANS(360+('貼り付けシート（日射量等）'!J4729)),RADIANS('貼り付けシート（日射量等）'!J4729))</f>
        <v>0</v>
      </c>
    </row>
    <row r="4733" spans="1:9">
      <c r="A4733" s="20">
        <v>41836</v>
      </c>
      <c r="B4733" s="35" t="s">
        <v>383</v>
      </c>
      <c r="C4733" s="90">
        <f t="shared" si="219"/>
        <v>0</v>
      </c>
      <c r="D4733" s="90">
        <f t="shared" si="220"/>
        <v>0</v>
      </c>
      <c r="E4733" s="90">
        <f t="shared" si="221"/>
        <v>0</v>
      </c>
      <c r="F4733" s="50">
        <f>'貼り付けシート（日射量等）'!G4730/3.6*10^3</f>
        <v>0</v>
      </c>
      <c r="G4733" s="50">
        <f>'貼り付けシート（日射量等）'!H4730/3.6*10^3</f>
        <v>0</v>
      </c>
      <c r="H4733" s="91">
        <f>RADIANS('貼り付けシート（日射量等）'!I4730)</f>
        <v>0</v>
      </c>
      <c r="I4733" s="91">
        <f>IF('貼り付けシート（日射量等）'!J4730&lt;0,RADIANS(360+('貼り付けシート（日射量等）'!J4730)),RADIANS('貼り付けシート（日射量等）'!J4730))</f>
        <v>0</v>
      </c>
    </row>
    <row r="4734" spans="1:9">
      <c r="A4734" s="20">
        <v>41837</v>
      </c>
      <c r="B4734" s="35" t="s">
        <v>360</v>
      </c>
      <c r="C4734" s="90">
        <f t="shared" si="219"/>
        <v>0</v>
      </c>
      <c r="D4734" s="90">
        <f t="shared" si="220"/>
        <v>0</v>
      </c>
      <c r="E4734" s="90">
        <f t="shared" si="221"/>
        <v>0</v>
      </c>
      <c r="F4734" s="50">
        <f>'貼り付けシート（日射量等）'!G4731/3.6*10^3</f>
        <v>0</v>
      </c>
      <c r="G4734" s="50">
        <f>'貼り付けシート（日射量等）'!H4731/3.6*10^3</f>
        <v>0</v>
      </c>
      <c r="H4734" s="91">
        <f>RADIANS('貼り付けシート（日射量等）'!I4731)</f>
        <v>0</v>
      </c>
      <c r="I4734" s="91">
        <f>IF('貼り付けシート（日射量等）'!J4731&lt;0,RADIANS(360+('貼り付けシート（日射量等）'!J4731)),RADIANS('貼り付けシート（日射量等）'!J4731))</f>
        <v>0</v>
      </c>
    </row>
    <row r="4735" spans="1:9">
      <c r="A4735" s="20">
        <v>41837</v>
      </c>
      <c r="B4735" s="35" t="s">
        <v>361</v>
      </c>
      <c r="C4735" s="90">
        <f t="shared" si="219"/>
        <v>0</v>
      </c>
      <c r="D4735" s="90">
        <f t="shared" si="220"/>
        <v>0</v>
      </c>
      <c r="E4735" s="90">
        <f t="shared" si="221"/>
        <v>0</v>
      </c>
      <c r="F4735" s="50">
        <f>'貼り付けシート（日射量等）'!G4732/3.6*10^3</f>
        <v>0</v>
      </c>
      <c r="G4735" s="50">
        <f>'貼り付けシート（日射量等）'!H4732/3.6*10^3</f>
        <v>0</v>
      </c>
      <c r="H4735" s="91">
        <f>RADIANS('貼り付けシート（日射量等）'!I4732)</f>
        <v>0</v>
      </c>
      <c r="I4735" s="91">
        <f>IF('貼り付けシート（日射量等）'!J4732&lt;0,RADIANS(360+('貼り付けシート（日射量等）'!J4732)),RADIANS('貼り付けシート（日射量等）'!J4732))</f>
        <v>0</v>
      </c>
    </row>
    <row r="4736" spans="1:9">
      <c r="A4736" s="20">
        <v>41837</v>
      </c>
      <c r="B4736" s="35" t="s">
        <v>362</v>
      </c>
      <c r="C4736" s="90">
        <f t="shared" si="219"/>
        <v>0</v>
      </c>
      <c r="D4736" s="90">
        <f t="shared" si="220"/>
        <v>0</v>
      </c>
      <c r="E4736" s="90">
        <f t="shared" si="221"/>
        <v>0</v>
      </c>
      <c r="F4736" s="50">
        <f>'貼り付けシート（日射量等）'!G4733/3.6*10^3</f>
        <v>0</v>
      </c>
      <c r="G4736" s="50">
        <f>'貼り付けシート（日射量等）'!H4733/3.6*10^3</f>
        <v>0</v>
      </c>
      <c r="H4736" s="91">
        <f>RADIANS('貼り付けシート（日射量等）'!I4733)</f>
        <v>0</v>
      </c>
      <c r="I4736" s="91">
        <f>IF('貼り付けシート（日射量等）'!J4733&lt;0,RADIANS(360+('貼り付けシート（日射量等）'!J4733)),RADIANS('貼り付けシート（日射量等）'!J4733))</f>
        <v>0</v>
      </c>
    </row>
    <row r="4737" spans="1:9">
      <c r="A4737" s="20">
        <v>41837</v>
      </c>
      <c r="B4737" s="35" t="s">
        <v>363</v>
      </c>
      <c r="C4737" s="90">
        <f t="shared" si="219"/>
        <v>0</v>
      </c>
      <c r="D4737" s="90">
        <f t="shared" si="220"/>
        <v>0</v>
      </c>
      <c r="E4737" s="90">
        <f t="shared" si="221"/>
        <v>0</v>
      </c>
      <c r="F4737" s="50">
        <f>'貼り付けシート（日射量等）'!G4734/3.6*10^3</f>
        <v>0</v>
      </c>
      <c r="G4737" s="50">
        <f>'貼り付けシート（日射量等）'!H4734/3.6*10^3</f>
        <v>0</v>
      </c>
      <c r="H4737" s="91">
        <f>RADIANS('貼り付けシート（日射量等）'!I4734)</f>
        <v>0</v>
      </c>
      <c r="I4737" s="91">
        <f>IF('貼り付けシート（日射量等）'!J4734&lt;0,RADIANS(360+('貼り付けシート（日射量等）'!J4734)),RADIANS('貼り付けシート（日射量等）'!J4734))</f>
        <v>0</v>
      </c>
    </row>
    <row r="4738" spans="1:9">
      <c r="A4738" s="20">
        <v>41837</v>
      </c>
      <c r="B4738" s="35" t="s">
        <v>364</v>
      </c>
      <c r="C4738" s="90">
        <f t="shared" si="219"/>
        <v>16.164105173215905</v>
      </c>
      <c r="D4738" s="90">
        <f t="shared" si="220"/>
        <v>-0.63319880690858454</v>
      </c>
      <c r="E4738" s="90">
        <f t="shared" si="221"/>
        <v>16.164105173215905</v>
      </c>
      <c r="F4738" s="50">
        <f>'貼り付けシート（日射量等）'!G4735/3.6*10^3</f>
        <v>16.666666666666668</v>
      </c>
      <c r="G4738" s="50">
        <f>'貼り付けシート（日射量等）'!H4735/3.6*10^3</f>
        <v>16.666666666666668</v>
      </c>
      <c r="H4738" s="91">
        <f>RADIANS('貼り付けシート（日射量等）'!I4735)</f>
        <v>0.10122909661567112</v>
      </c>
      <c r="I4738" s="91">
        <f>IF('貼り付けシート（日射量等）'!J4735&lt;0,RADIANS(360+('貼り付けシート（日射量等）'!J4735)),RADIANS('貼り付けシート（日射量等）'!J4735))</f>
        <v>4.310963252425994</v>
      </c>
    </row>
    <row r="4739" spans="1:9">
      <c r="A4739" s="20">
        <v>41837</v>
      </c>
      <c r="B4739" s="35" t="s">
        <v>365</v>
      </c>
      <c r="C4739" s="90">
        <f t="shared" si="219"/>
        <v>51.142013527156017</v>
      </c>
      <c r="D4739" s="90">
        <f t="shared" si="220"/>
        <v>2.6496980075083107</v>
      </c>
      <c r="E4739" s="90">
        <f t="shared" si="221"/>
        <v>48.492315519647704</v>
      </c>
      <c r="F4739" s="50">
        <f>'貼り付けシート（日射量等）'!G4736/3.6*10^3</f>
        <v>13.888888888888889</v>
      </c>
      <c r="G4739" s="50">
        <f>'貼り付けシート（日射量等）'!H4736/3.6*10^3</f>
        <v>49.999999999999993</v>
      </c>
      <c r="H4739" s="91">
        <f>RADIANS('貼り付けシート（日射量等）'!I4736)</f>
        <v>0.291469985083053</v>
      </c>
      <c r="I4739" s="91">
        <f>IF('貼り付けシート（日射量等）'!J4736&lt;0,RADIANS(360+('貼り付けシート（日射量等）'!J4736)),RADIANS('貼り付けシート（日射量等）'!J4736))</f>
        <v>4.4680428851054836</v>
      </c>
    </row>
    <row r="4740" spans="1:9">
      <c r="A4740" s="20">
        <v>41837</v>
      </c>
      <c r="B4740" s="35" t="s">
        <v>366</v>
      </c>
      <c r="C4740" s="90">
        <f t="shared" si="219"/>
        <v>81.579126189957179</v>
      </c>
      <c r="D4740" s="90">
        <f t="shared" si="220"/>
        <v>3.4526178527469966</v>
      </c>
      <c r="E4740" s="90">
        <f t="shared" si="221"/>
        <v>78.126508337210183</v>
      </c>
      <c r="F4740" s="50">
        <f>'貼り付けシート（日射量等）'!G4737/3.6*10^3</f>
        <v>8.3333333333333339</v>
      </c>
      <c r="G4740" s="50">
        <f>'貼り付けシート（日射量等）'!H4737/3.6*10^3</f>
        <v>80.555555555555543</v>
      </c>
      <c r="H4740" s="91">
        <f>RADIANS('貼り付けシート（日射量等）'!I4737)</f>
        <v>0.48869219055841229</v>
      </c>
      <c r="I4740" s="91">
        <f>IF('貼り付けシート（日射量等）'!J4737&lt;0,RADIANS(360+('貼り付けシート（日射量等）'!J4737)),RADIANS('貼り付けシート（日射量等）'!J4737))</f>
        <v>4.6233771885329782</v>
      </c>
    </row>
    <row r="4741" spans="1:9">
      <c r="A4741" s="20">
        <v>41837</v>
      </c>
      <c r="B4741" s="35" t="s">
        <v>367</v>
      </c>
      <c r="C4741" s="90">
        <f t="shared" si="219"/>
        <v>110.95110205604152</v>
      </c>
      <c r="D4741" s="90">
        <f t="shared" si="220"/>
        <v>8.5784359590074697</v>
      </c>
      <c r="E4741" s="90">
        <f t="shared" si="221"/>
        <v>102.37266609703406</v>
      </c>
      <c r="F4741" s="50">
        <f>'貼り付けシート（日射量等）'!G4738/3.6*10^3</f>
        <v>13.888888888888889</v>
      </c>
      <c r="G4741" s="50">
        <f>'貼り付けシート（日射量等）'!H4738/3.6*10^3</f>
        <v>105.55555555555556</v>
      </c>
      <c r="H4741" s="91">
        <f>RADIANS('貼り付けシート（日射量等）'!I4738)</f>
        <v>0.6876597252857658</v>
      </c>
      <c r="I4741" s="91">
        <f>IF('貼り付けシート（日射量等）'!J4738&lt;0,RADIANS(360+('貼り付けシート（日射量等）'!J4738)),RADIANS('貼り付けシート（日射量等）'!J4738))</f>
        <v>4.7926741259764292</v>
      </c>
    </row>
    <row r="4742" spans="1:9">
      <c r="A4742" s="20">
        <v>41837</v>
      </c>
      <c r="B4742" s="35" t="s">
        <v>368</v>
      </c>
      <c r="C4742" s="90">
        <f t="shared" si="219"/>
        <v>135.37810482302768</v>
      </c>
      <c r="D4742" s="90">
        <f t="shared" si="220"/>
        <v>8.7592809661697846</v>
      </c>
      <c r="E4742" s="90">
        <f t="shared" si="221"/>
        <v>126.6188238568579</v>
      </c>
      <c r="F4742" s="50">
        <f>'貼り付けシート（日射量等）'!G4739/3.6*10^3</f>
        <v>11.111111111111111</v>
      </c>
      <c r="G4742" s="50">
        <f>'貼り付けシート（日射量等）'!H4739/3.6*10^3</f>
        <v>130.55555555555554</v>
      </c>
      <c r="H4742" s="91">
        <f>RADIANS('貼り付けシート（日射量等）'!I4739)</f>
        <v>0.88488193076112509</v>
      </c>
      <c r="I4742" s="91">
        <f>IF('貼り付けシート（日射量等）'!J4739&lt;0,RADIANS(360+('貼り付けシート（日射量等）'!J4739)),RADIANS('貼り付けシート（日射量等）'!J4739))</f>
        <v>4.9986229777117597</v>
      </c>
    </row>
    <row r="4743" spans="1:9">
      <c r="A4743" s="20">
        <v>41837</v>
      </c>
      <c r="B4743" s="35" t="s">
        <v>369</v>
      </c>
      <c r="C4743" s="90">
        <f t="shared" ref="C4743:C4806" si="222">IF(D4743&lt;0,E4743,D4743+E4743)</f>
        <v>153.55899914555107</v>
      </c>
      <c r="D4743" s="90">
        <f t="shared" ref="D4743:D4806" si="223">F4743*(SIN(H4743)*COS($O$5)+COS(H4743)*SIN($O$5)*COS($O$4-I4743))</f>
        <v>0</v>
      </c>
      <c r="E4743" s="90">
        <f t="shared" ref="E4743:E4806" si="224">G4743*(1+COS($O$5))/2</f>
        <v>153.55899914555107</v>
      </c>
      <c r="F4743" s="50">
        <f>'貼り付けシート（日射量等）'!G4740/3.6*10^3</f>
        <v>0</v>
      </c>
      <c r="G4743" s="50">
        <f>'貼り付けシート（日射量等）'!H4740/3.6*10^3</f>
        <v>158.33333333333331</v>
      </c>
      <c r="H4743" s="91">
        <f>RADIANS('貼り付けシート（日射量等）'!I4740)</f>
        <v>1.0663961729685354</v>
      </c>
      <c r="I4743" s="91">
        <f>IF('貼り付けシート（日射量等）'!J4740&lt;0,RADIANS(360+('貼り付けシート（日射量等）'!J4740)),RADIANS('貼り付けシート（日射量等）'!J4740))</f>
        <v>5.2918382920468066</v>
      </c>
    </row>
    <row r="4744" spans="1:9">
      <c r="A4744" s="20">
        <v>41837</v>
      </c>
      <c r="B4744" s="35" t="s">
        <v>370</v>
      </c>
      <c r="C4744" s="90">
        <f t="shared" si="222"/>
        <v>164.53975244459289</v>
      </c>
      <c r="D4744" s="90">
        <f t="shared" si="223"/>
        <v>13.674770827911114</v>
      </c>
      <c r="E4744" s="90">
        <f t="shared" si="224"/>
        <v>150.86498161668177</v>
      </c>
      <c r="F4744" s="50">
        <f>'貼り付けシート（日射量等）'!G4741/3.6*10^3</f>
        <v>13.888888888888889</v>
      </c>
      <c r="G4744" s="50">
        <f>'貼り付けシート（日射量等）'!H4741/3.6*10^3</f>
        <v>155.55555555555557</v>
      </c>
      <c r="H4744" s="91">
        <f>RADIANS('貼り付けシート（日射量等）'!I4741)</f>
        <v>1.2042771838760873</v>
      </c>
      <c r="I4744" s="91">
        <f>IF('貼り付けシート（日射量等）'!J4741&lt;0,RADIANS(360+('貼り付けシート（日射量等）'!J4741)),RADIANS('貼り付けシート（日射量等）'!J4741))</f>
        <v>5.7787851533532253</v>
      </c>
    </row>
    <row r="4745" spans="1:9">
      <c r="A4745" s="20">
        <v>41837</v>
      </c>
      <c r="B4745" s="35" t="s">
        <v>371</v>
      </c>
      <c r="C4745" s="90">
        <f t="shared" si="222"/>
        <v>167.33435703854263</v>
      </c>
      <c r="D4745" s="90">
        <f t="shared" si="223"/>
        <v>11.081340364122264</v>
      </c>
      <c r="E4745" s="90">
        <f t="shared" si="224"/>
        <v>156.25301667442037</v>
      </c>
      <c r="F4745" s="50">
        <f>'貼り付けシート（日射量等）'!G4742/3.6*10^3</f>
        <v>11.111111111111111</v>
      </c>
      <c r="G4745" s="50">
        <f>'貼り付けシート（日射量等）'!H4742/3.6*10^3</f>
        <v>161.11111111111109</v>
      </c>
      <c r="H4745" s="91">
        <f>RADIANS('貼り付けシート（日射量等）'!I4742)</f>
        <v>1.2356931104119853</v>
      </c>
      <c r="I4745" s="91">
        <f>IF('貼り付けシート（日射量等）'!J4742&lt;0,RADIANS(360+('貼り付けシート（日射量等）'!J4742)),RADIANS('貼り付けシート（日射量等）'!J4742))</f>
        <v>0.21467549799530256</v>
      </c>
    </row>
    <row r="4746" spans="1:9">
      <c r="A4746" s="20">
        <v>41837</v>
      </c>
      <c r="B4746" s="35" t="s">
        <v>372</v>
      </c>
      <c r="C4746" s="90">
        <f t="shared" si="222"/>
        <v>161.10637333450336</v>
      </c>
      <c r="D4746" s="90">
        <f t="shared" si="223"/>
        <v>26.405496891037494</v>
      </c>
      <c r="E4746" s="90">
        <f t="shared" si="224"/>
        <v>134.70087644346586</v>
      </c>
      <c r="F4746" s="50">
        <f>'貼り付けシート（日射量等）'!G4743/3.6*10^3</f>
        <v>27.777777777777779</v>
      </c>
      <c r="G4746" s="50">
        <f>'貼り付けシート（日射量等）'!H4743/3.6*10^3</f>
        <v>138.88888888888889</v>
      </c>
      <c r="H4746" s="91">
        <f>RADIANS('貼り付けシート（日射量等）'!I4743)</f>
        <v>1.1344640137963142</v>
      </c>
      <c r="I4746" s="91">
        <f>IF('貼り付けシート（日射量等）'!J4743&lt;0,RADIANS(360+('貼り付けシート（日射量等）'!J4743)),RADIANS('貼り付けシート（日射量等）'!J4743))</f>
        <v>0.81681408993334614</v>
      </c>
    </row>
    <row r="4747" spans="1:9">
      <c r="A4747" s="20">
        <v>41837</v>
      </c>
      <c r="B4747" s="35" t="s">
        <v>373</v>
      </c>
      <c r="C4747" s="90">
        <f t="shared" si="222"/>
        <v>143.43595695320161</v>
      </c>
      <c r="D4747" s="90">
        <f t="shared" si="223"/>
        <v>14.123115567474368</v>
      </c>
      <c r="E4747" s="90">
        <f t="shared" si="224"/>
        <v>129.31284138572724</v>
      </c>
      <c r="F4747" s="50">
        <f>'貼り付けシート（日射量等）'!G4744/3.6*10^3</f>
        <v>16.666666666666668</v>
      </c>
      <c r="G4747" s="50">
        <f>'貼り付けシート（日射量等）'!H4744/3.6*10^3</f>
        <v>133.33333333333334</v>
      </c>
      <c r="H4747" s="91">
        <f>RADIANS('貼り付けシート（日射量等）'!I4744)</f>
        <v>0.96516707635286414</v>
      </c>
      <c r="I4747" s="91">
        <f>IF('貼り付けシート（日射量等）'!J4744&lt;0,RADIANS(360+('貼り付けシート（日射量等）'!J4744)),RADIANS('貼り付けシート（日射量等）'!J4744))</f>
        <v>1.1763519158441782</v>
      </c>
    </row>
    <row r="4748" spans="1:9">
      <c r="A4748" s="20">
        <v>41837</v>
      </c>
      <c r="B4748" s="35" t="s">
        <v>374</v>
      </c>
      <c r="C4748" s="90">
        <f t="shared" si="222"/>
        <v>121.63801724093052</v>
      </c>
      <c r="D4748" s="90">
        <f t="shared" si="223"/>
        <v>5.7952634995498711</v>
      </c>
      <c r="E4748" s="90">
        <f t="shared" si="224"/>
        <v>115.84275374138065</v>
      </c>
      <c r="F4748" s="50">
        <f>'貼り付けシート（日射量等）'!G4745/3.6*10^3</f>
        <v>8.3333333333333339</v>
      </c>
      <c r="G4748" s="50">
        <f>'貼り付けシート（日射量等）'!H4745/3.6*10^3</f>
        <v>119.44444444444444</v>
      </c>
      <c r="H4748" s="91">
        <f>RADIANS('貼り付けシート（日射量等）'!I4745)</f>
        <v>0.77318085863348796</v>
      </c>
      <c r="I4748" s="91">
        <f>IF('貼り付けシート（日射量等）'!J4745&lt;0,RADIANS(360+('貼り付けシート（日射量等）'!J4745)),RADIANS('貼り付けシート（日射量等）'!J4745))</f>
        <v>1.4102260356114182</v>
      </c>
    </row>
    <row r="4749" spans="1:9">
      <c r="A4749" s="20">
        <v>41837</v>
      </c>
      <c r="B4749" s="35" t="s">
        <v>375</v>
      </c>
      <c r="C4749" s="90">
        <f t="shared" si="222"/>
        <v>76.831157812430547</v>
      </c>
      <c r="D4749" s="90">
        <f t="shared" si="223"/>
        <v>1.3986670040896552</v>
      </c>
      <c r="E4749" s="90">
        <f t="shared" si="224"/>
        <v>75.432490808340887</v>
      </c>
      <c r="F4749" s="50">
        <f>'貼り付けシート（日射量等）'!G4746/3.6*10^3</f>
        <v>2.7777777777777777</v>
      </c>
      <c r="G4749" s="50">
        <f>'貼り付けシート（日射量等）'!H4746/3.6*10^3</f>
        <v>77.777777777777786</v>
      </c>
      <c r="H4749" s="91">
        <f>RADIANS('貼り付けシート（日射量等）'!I4746)</f>
        <v>0.57246799465414</v>
      </c>
      <c r="I4749" s="91">
        <f>IF('貼り付けシート（日射量等）'!J4746&lt;0,RADIANS(360+('貼り付けシート（日射量等）'!J4746)),RADIANS('貼り付けシート（日射量等）'!J4746))</f>
        <v>1.5899949485668341</v>
      </c>
    </row>
    <row r="4750" spans="1:9">
      <c r="A4750" s="20">
        <v>41837</v>
      </c>
      <c r="B4750" s="35" t="s">
        <v>376</v>
      </c>
      <c r="C4750" s="90">
        <f t="shared" si="222"/>
        <v>50.080839254779711</v>
      </c>
      <c r="D4750" s="90">
        <f t="shared" si="223"/>
        <v>1.5885237351320074</v>
      </c>
      <c r="E4750" s="90">
        <f t="shared" si="224"/>
        <v>48.492315519647704</v>
      </c>
      <c r="F4750" s="50">
        <f>'貼り付けシート（日射量等）'!G4747/3.6*10^3</f>
        <v>5.5555555555555554</v>
      </c>
      <c r="G4750" s="50">
        <f>'貼り付けシート（日射量等）'!H4747/3.6*10^3</f>
        <v>49.999999999999993</v>
      </c>
      <c r="H4750" s="91">
        <f>RADIANS('貼り付けシート（日射量等）'!I4747)</f>
        <v>0.37350045992678649</v>
      </c>
      <c r="I4750" s="91">
        <f>IF('貼り付けシート（日射量等）'!J4747&lt;0,RADIANS(360+('貼り付けシート（日射量等）'!J4747)),RADIANS('貼り付けシート（日射量等）'!J4747))</f>
        <v>1.7505652397503124</v>
      </c>
    </row>
    <row r="4751" spans="1:9">
      <c r="A4751" s="20">
        <v>41837</v>
      </c>
      <c r="B4751" s="35" t="s">
        <v>377</v>
      </c>
      <c r="C4751" s="90">
        <f t="shared" si="222"/>
        <v>30.599318104452436</v>
      </c>
      <c r="D4751" s="90">
        <f t="shared" si="223"/>
        <v>0.96512528688994637</v>
      </c>
      <c r="E4751" s="90">
        <f t="shared" si="224"/>
        <v>29.634192817562489</v>
      </c>
      <c r="F4751" s="50">
        <f>'貼り付けシート（日射量等）'!G4748/3.6*10^3</f>
        <v>16.666666666666668</v>
      </c>
      <c r="G4751" s="50">
        <f>'貼り付けシート（日射量等）'!H4748/3.6*10^3</f>
        <v>30.555555555555554</v>
      </c>
      <c r="H4751" s="91">
        <f>RADIANS('貼り付けシート（日射量等）'!I4748)</f>
        <v>0.17976891295541594</v>
      </c>
      <c r="I4751" s="91">
        <f>IF('貼り付けシート（日射量等）'!J4748&lt;0,RADIANS(360+('貼り付けシート（日射量等）'!J4748)),RADIANS('貼り付けシート（日射量等）'!J4748))</f>
        <v>1.9041542139258134</v>
      </c>
    </row>
    <row r="4752" spans="1:9">
      <c r="A4752" s="20">
        <v>41837</v>
      </c>
      <c r="B4752" s="35" t="s">
        <v>378</v>
      </c>
      <c r="C4752" s="90">
        <f t="shared" si="222"/>
        <v>2.6940175288693173</v>
      </c>
      <c r="D4752" s="90">
        <f t="shared" si="223"/>
        <v>0</v>
      </c>
      <c r="E4752" s="90">
        <f t="shared" si="224"/>
        <v>2.6940175288693173</v>
      </c>
      <c r="F4752" s="50">
        <f>'貼り付けシート（日射量等）'!G4749/3.6*10^3</f>
        <v>0</v>
      </c>
      <c r="G4752" s="50">
        <f>'貼り付けシート（日射量等）'!H4749/3.6*10^3</f>
        <v>2.7777777777777777</v>
      </c>
      <c r="H4752" s="91">
        <f>RADIANS('貼り付けシート（日射量等）'!I4749)</f>
        <v>0</v>
      </c>
      <c r="I4752" s="91">
        <f>IF('貼り付けシート（日射量等）'!J4749&lt;0,RADIANS(360+('貼り付けシート（日射量等）'!J4749)),RADIANS('貼り付けシート（日射量等）'!J4749))</f>
        <v>0</v>
      </c>
    </row>
    <row r="4753" spans="1:9">
      <c r="A4753" s="20">
        <v>41837</v>
      </c>
      <c r="B4753" s="35" t="s">
        <v>379</v>
      </c>
      <c r="C4753" s="90">
        <f t="shared" si="222"/>
        <v>0</v>
      </c>
      <c r="D4753" s="90">
        <f t="shared" si="223"/>
        <v>0</v>
      </c>
      <c r="E4753" s="90">
        <f t="shared" si="224"/>
        <v>0</v>
      </c>
      <c r="F4753" s="50">
        <f>'貼り付けシート（日射量等）'!G4750/3.6*10^3</f>
        <v>0</v>
      </c>
      <c r="G4753" s="50">
        <f>'貼り付けシート（日射量等）'!H4750/3.6*10^3</f>
        <v>0</v>
      </c>
      <c r="H4753" s="91">
        <f>RADIANS('貼り付けシート（日射量等）'!I4750)</f>
        <v>0</v>
      </c>
      <c r="I4753" s="91">
        <f>IF('貼り付けシート（日射量等）'!J4750&lt;0,RADIANS(360+('貼り付けシート（日射量等）'!J4750)),RADIANS('貼り付けシート（日射量等）'!J4750))</f>
        <v>0</v>
      </c>
    </row>
    <row r="4754" spans="1:9">
      <c r="A4754" s="20">
        <v>41837</v>
      </c>
      <c r="B4754" s="35" t="s">
        <v>380</v>
      </c>
      <c r="C4754" s="90">
        <f t="shared" si="222"/>
        <v>0</v>
      </c>
      <c r="D4754" s="90">
        <f t="shared" si="223"/>
        <v>0</v>
      </c>
      <c r="E4754" s="90">
        <f t="shared" si="224"/>
        <v>0</v>
      </c>
      <c r="F4754" s="50">
        <f>'貼り付けシート（日射量等）'!G4751/3.6*10^3</f>
        <v>0</v>
      </c>
      <c r="G4754" s="50">
        <f>'貼り付けシート（日射量等）'!H4751/3.6*10^3</f>
        <v>0</v>
      </c>
      <c r="H4754" s="91">
        <f>RADIANS('貼り付けシート（日射量等）'!I4751)</f>
        <v>0</v>
      </c>
      <c r="I4754" s="91">
        <f>IF('貼り付けシート（日射量等）'!J4751&lt;0,RADIANS(360+('貼り付けシート（日射量等）'!J4751)),RADIANS('貼り付けシート（日射量等）'!J4751))</f>
        <v>0</v>
      </c>
    </row>
    <row r="4755" spans="1:9">
      <c r="A4755" s="20">
        <v>41837</v>
      </c>
      <c r="B4755" s="35" t="s">
        <v>381</v>
      </c>
      <c r="C4755" s="90">
        <f t="shared" si="222"/>
        <v>0</v>
      </c>
      <c r="D4755" s="90">
        <f t="shared" si="223"/>
        <v>0</v>
      </c>
      <c r="E4755" s="90">
        <f t="shared" si="224"/>
        <v>0</v>
      </c>
      <c r="F4755" s="50">
        <f>'貼り付けシート（日射量等）'!G4752/3.6*10^3</f>
        <v>0</v>
      </c>
      <c r="G4755" s="50">
        <f>'貼り付けシート（日射量等）'!H4752/3.6*10^3</f>
        <v>0</v>
      </c>
      <c r="H4755" s="91">
        <f>RADIANS('貼り付けシート（日射量等）'!I4752)</f>
        <v>0</v>
      </c>
      <c r="I4755" s="91">
        <f>IF('貼り付けシート（日射量等）'!J4752&lt;0,RADIANS(360+('貼り付けシート（日射量等）'!J4752)),RADIANS('貼り付けシート（日射量等）'!J4752))</f>
        <v>0</v>
      </c>
    </row>
    <row r="4756" spans="1:9">
      <c r="A4756" s="20">
        <v>41837</v>
      </c>
      <c r="B4756" s="35" t="s">
        <v>382</v>
      </c>
      <c r="C4756" s="90">
        <f t="shared" si="222"/>
        <v>0</v>
      </c>
      <c r="D4756" s="90">
        <f t="shared" si="223"/>
        <v>0</v>
      </c>
      <c r="E4756" s="90">
        <f t="shared" si="224"/>
        <v>0</v>
      </c>
      <c r="F4756" s="50">
        <f>'貼り付けシート（日射量等）'!G4753/3.6*10^3</f>
        <v>0</v>
      </c>
      <c r="G4756" s="50">
        <f>'貼り付けシート（日射量等）'!H4753/3.6*10^3</f>
        <v>0</v>
      </c>
      <c r="H4756" s="91">
        <f>RADIANS('貼り付けシート（日射量等）'!I4753)</f>
        <v>0</v>
      </c>
      <c r="I4756" s="91">
        <f>IF('貼り付けシート（日射量等）'!J4753&lt;0,RADIANS(360+('貼り付けシート（日射量等）'!J4753)),RADIANS('貼り付けシート（日射量等）'!J4753))</f>
        <v>0</v>
      </c>
    </row>
    <row r="4757" spans="1:9">
      <c r="A4757" s="20">
        <v>41837</v>
      </c>
      <c r="B4757" s="35" t="s">
        <v>383</v>
      </c>
      <c r="C4757" s="90">
        <f t="shared" si="222"/>
        <v>0</v>
      </c>
      <c r="D4757" s="90">
        <f t="shared" si="223"/>
        <v>0</v>
      </c>
      <c r="E4757" s="90">
        <f t="shared" si="224"/>
        <v>0</v>
      </c>
      <c r="F4757" s="50">
        <f>'貼り付けシート（日射量等）'!G4754/3.6*10^3</f>
        <v>0</v>
      </c>
      <c r="G4757" s="50">
        <f>'貼り付けシート（日射量等）'!H4754/3.6*10^3</f>
        <v>0</v>
      </c>
      <c r="H4757" s="91">
        <f>RADIANS('貼り付けシート（日射量等）'!I4754)</f>
        <v>0</v>
      </c>
      <c r="I4757" s="91">
        <f>IF('貼り付けシート（日射量等）'!J4754&lt;0,RADIANS(360+('貼り付けシート（日射量等）'!J4754)),RADIANS('貼り付けシート（日射量等）'!J4754))</f>
        <v>0</v>
      </c>
    </row>
    <row r="4758" spans="1:9">
      <c r="A4758" s="20">
        <v>41838</v>
      </c>
      <c r="B4758" s="35" t="s">
        <v>360</v>
      </c>
      <c r="C4758" s="90">
        <f t="shared" si="222"/>
        <v>0</v>
      </c>
      <c r="D4758" s="90">
        <f t="shared" si="223"/>
        <v>0</v>
      </c>
      <c r="E4758" s="90">
        <f t="shared" si="224"/>
        <v>0</v>
      </c>
      <c r="F4758" s="50">
        <f>'貼り付けシート（日射量等）'!G4755/3.6*10^3</f>
        <v>0</v>
      </c>
      <c r="G4758" s="50">
        <f>'貼り付けシート（日射量等）'!H4755/3.6*10^3</f>
        <v>0</v>
      </c>
      <c r="H4758" s="91">
        <f>RADIANS('貼り付けシート（日射量等）'!I4755)</f>
        <v>0</v>
      </c>
      <c r="I4758" s="91">
        <f>IF('貼り付けシート（日射量等）'!J4755&lt;0,RADIANS(360+('貼り付けシート（日射量等）'!J4755)),RADIANS('貼り付けシート（日射量等）'!J4755))</f>
        <v>0</v>
      </c>
    </row>
    <row r="4759" spans="1:9">
      <c r="A4759" s="20">
        <v>41838</v>
      </c>
      <c r="B4759" s="35" t="s">
        <v>361</v>
      </c>
      <c r="C4759" s="90">
        <f t="shared" si="222"/>
        <v>0</v>
      </c>
      <c r="D4759" s="90">
        <f t="shared" si="223"/>
        <v>0</v>
      </c>
      <c r="E4759" s="90">
        <f t="shared" si="224"/>
        <v>0</v>
      </c>
      <c r="F4759" s="50">
        <f>'貼り付けシート（日射量等）'!G4756/3.6*10^3</f>
        <v>0</v>
      </c>
      <c r="G4759" s="50">
        <f>'貼り付けシート（日射量等）'!H4756/3.6*10^3</f>
        <v>0</v>
      </c>
      <c r="H4759" s="91">
        <f>RADIANS('貼り付けシート（日射量等）'!I4756)</f>
        <v>0</v>
      </c>
      <c r="I4759" s="91">
        <f>IF('貼り付けシート（日射量等）'!J4756&lt;0,RADIANS(360+('貼り付けシート（日射量等）'!J4756)),RADIANS('貼り付けシート（日射量等）'!J4756))</f>
        <v>0</v>
      </c>
    </row>
    <row r="4760" spans="1:9">
      <c r="A4760" s="20">
        <v>41838</v>
      </c>
      <c r="B4760" s="35" t="s">
        <v>362</v>
      </c>
      <c r="C4760" s="90">
        <f t="shared" si="222"/>
        <v>0</v>
      </c>
      <c r="D4760" s="90">
        <f t="shared" si="223"/>
        <v>0</v>
      </c>
      <c r="E4760" s="90">
        <f t="shared" si="224"/>
        <v>0</v>
      </c>
      <c r="F4760" s="50">
        <f>'貼り付けシート（日射量等）'!G4757/3.6*10^3</f>
        <v>0</v>
      </c>
      <c r="G4760" s="50">
        <f>'貼り付けシート（日射量等）'!H4757/3.6*10^3</f>
        <v>0</v>
      </c>
      <c r="H4760" s="91">
        <f>RADIANS('貼り付けシート（日射量等）'!I4757)</f>
        <v>0</v>
      </c>
      <c r="I4760" s="91">
        <f>IF('貼り付けシート（日射量等）'!J4757&lt;0,RADIANS(360+('貼り付けシート（日射量等）'!J4757)),RADIANS('貼り付けシート（日射量等）'!J4757))</f>
        <v>0</v>
      </c>
    </row>
    <row r="4761" spans="1:9">
      <c r="A4761" s="20">
        <v>41838</v>
      </c>
      <c r="B4761" s="35" t="s">
        <v>363</v>
      </c>
      <c r="C4761" s="90">
        <f t="shared" si="222"/>
        <v>0</v>
      </c>
      <c r="D4761" s="90">
        <f t="shared" si="223"/>
        <v>0</v>
      </c>
      <c r="E4761" s="90">
        <f t="shared" si="224"/>
        <v>0</v>
      </c>
      <c r="F4761" s="50">
        <f>'貼り付けシート（日射量等）'!G4758/3.6*10^3</f>
        <v>0</v>
      </c>
      <c r="G4761" s="50">
        <f>'貼り付けシート（日射量等）'!H4758/3.6*10^3</f>
        <v>0</v>
      </c>
      <c r="H4761" s="91">
        <f>RADIANS('貼り付けシート（日射量等）'!I4758)</f>
        <v>0</v>
      </c>
      <c r="I4761" s="91">
        <f>IF('貼り付けシート（日射量等）'!J4758&lt;0,RADIANS(360+('貼り付けシート（日射量等）'!J4758)),RADIANS('貼り付けシート（日射量等）'!J4758))</f>
        <v>0</v>
      </c>
    </row>
    <row r="4762" spans="1:9">
      <c r="A4762" s="20">
        <v>41838</v>
      </c>
      <c r="B4762" s="35" t="s">
        <v>364</v>
      </c>
      <c r="C4762" s="90">
        <f t="shared" si="222"/>
        <v>10.776070115477269</v>
      </c>
      <c r="D4762" s="90">
        <f t="shared" si="223"/>
        <v>-0.10861152174374243</v>
      </c>
      <c r="E4762" s="90">
        <f t="shared" si="224"/>
        <v>10.776070115477269</v>
      </c>
      <c r="F4762" s="50">
        <f>'貼り付けシート（日射量等）'!G4759/3.6*10^3</f>
        <v>2.7777777777777777</v>
      </c>
      <c r="G4762" s="50">
        <f>'貼り付けシート（日射量等）'!H4759/3.6*10^3</f>
        <v>11.111111111111111</v>
      </c>
      <c r="H4762" s="91">
        <f>RADIANS('貼り付けシート（日射量等）'!I4759)</f>
        <v>9.9483767363676784E-2</v>
      </c>
      <c r="I4762" s="91">
        <f>IF('貼り付けシート（日射量等）'!J4759&lt;0,RADIANS(360+('貼り付けシート（日射量等）'!J4759)),RADIANS('貼り付けシート（日射量等）'!J4759))</f>
        <v>4.3127085816779882</v>
      </c>
    </row>
    <row r="4763" spans="1:9">
      <c r="A4763" s="20">
        <v>41838</v>
      </c>
      <c r="B4763" s="35" t="s">
        <v>365</v>
      </c>
      <c r="C4763" s="90">
        <f t="shared" si="222"/>
        <v>30.161194918631704</v>
      </c>
      <c r="D4763" s="90">
        <f t="shared" si="223"/>
        <v>0.52700210106921508</v>
      </c>
      <c r="E4763" s="90">
        <f t="shared" si="224"/>
        <v>29.634192817562489</v>
      </c>
      <c r="F4763" s="50">
        <f>'貼り付けシート（日射量等）'!G4760/3.6*10^3</f>
        <v>2.7777777777777777</v>
      </c>
      <c r="G4763" s="50">
        <f>'貼り付けシート（日射量等）'!H4760/3.6*10^3</f>
        <v>30.555555555555554</v>
      </c>
      <c r="H4763" s="91">
        <f>RADIANS('貼り付けシート（日射量等）'!I4760)</f>
        <v>0.28972465583105872</v>
      </c>
      <c r="I4763" s="91">
        <f>IF('貼り付けシート（日射量等）'!J4760&lt;0,RADIANS(360+('貼り付けシート（日射量等）'!J4760)),RADIANS('貼り付けシート（日射量等）'!J4760))</f>
        <v>4.4697882143574788</v>
      </c>
    </row>
    <row r="4764" spans="1:9">
      <c r="A4764" s="20">
        <v>41838</v>
      </c>
      <c r="B4764" s="35" t="s">
        <v>366</v>
      </c>
      <c r="C4764" s="90">
        <f t="shared" si="222"/>
        <v>50.791713252589012</v>
      </c>
      <c r="D4764" s="90">
        <f t="shared" si="223"/>
        <v>2.299397732941308</v>
      </c>
      <c r="E4764" s="90">
        <f t="shared" si="224"/>
        <v>48.492315519647704</v>
      </c>
      <c r="F4764" s="50">
        <f>'貼り付けシート（日射量等）'!G4761/3.6*10^3</f>
        <v>5.5555555555555554</v>
      </c>
      <c r="G4764" s="50">
        <f>'貼り付けシート（日射量等）'!H4761/3.6*10^3</f>
        <v>49.999999999999993</v>
      </c>
      <c r="H4764" s="91">
        <f>RADIANS('貼り付けシート（日射量等）'!I4761)</f>
        <v>0.4869468613064179</v>
      </c>
      <c r="I4764" s="91">
        <f>IF('貼り付けシート（日射量等）'!J4761&lt;0,RADIANS(360+('貼り付けシート（日射量等）'!J4761)),RADIANS('貼り付けシート（日射量等）'!J4761))</f>
        <v>4.6268678470369684</v>
      </c>
    </row>
    <row r="4765" spans="1:9">
      <c r="A4765" s="20">
        <v>41838</v>
      </c>
      <c r="B4765" s="35" t="s">
        <v>367</v>
      </c>
      <c r="C4765" s="90">
        <f t="shared" si="222"/>
        <v>70.044455750602253</v>
      </c>
      <c r="D4765" s="90">
        <f t="shared" si="223"/>
        <v>0</v>
      </c>
      <c r="E4765" s="90">
        <f t="shared" si="224"/>
        <v>70.044455750602253</v>
      </c>
      <c r="F4765" s="50">
        <f>'貼り付けシート（日射量等）'!G4762/3.6*10^3</f>
        <v>0</v>
      </c>
      <c r="G4765" s="50">
        <f>'貼り付けシート（日射量等）'!H4762/3.6*10^3</f>
        <v>72.222222222222229</v>
      </c>
      <c r="H4765" s="91">
        <f>RADIANS('貼り付けシート（日射量等）'!I4762)</f>
        <v>0.68591439603377147</v>
      </c>
      <c r="I4765" s="91">
        <f>IF('貼り付けシート（日射量等）'!J4762&lt;0,RADIANS(360+('貼り付けシート（日射量等）'!J4762)),RADIANS('貼り付けシート（日射量等）'!J4762))</f>
        <v>4.7944194552284234</v>
      </c>
    </row>
    <row r="4766" spans="1:9">
      <c r="A4766" s="20">
        <v>41838</v>
      </c>
      <c r="B4766" s="35" t="s">
        <v>368</v>
      </c>
      <c r="C4766" s="90">
        <f t="shared" si="222"/>
        <v>88.063656928880093</v>
      </c>
      <c r="D4766" s="90">
        <f t="shared" si="223"/>
        <v>15.325183649408526</v>
      </c>
      <c r="E4766" s="90">
        <f t="shared" si="224"/>
        <v>72.738473279471563</v>
      </c>
      <c r="F4766" s="50">
        <f>'貼り付けシート（日射量等）'!G4763/3.6*10^3</f>
        <v>19.444444444444446</v>
      </c>
      <c r="G4766" s="50">
        <f>'貼り付けシート（日射量等）'!H4763/3.6*10^3</f>
        <v>75</v>
      </c>
      <c r="H4766" s="91">
        <f>RADIANS('貼り付けシート（日射量等）'!I4763)</f>
        <v>0.88313660150913076</v>
      </c>
      <c r="I4766" s="91">
        <f>IF('貼り付けシート（日射量等）'!J4763&lt;0,RADIANS(360+('貼り付けシート（日射量等）'!J4763)),RADIANS('貼り付けシート（日射量等）'!J4763))</f>
        <v>5.002113636215749</v>
      </c>
    </row>
    <row r="4767" spans="1:9">
      <c r="A4767" s="20">
        <v>41838</v>
      </c>
      <c r="B4767" s="35" t="s">
        <v>369</v>
      </c>
      <c r="C4767" s="90">
        <f t="shared" si="222"/>
        <v>99.678648568164732</v>
      </c>
      <c r="D4767" s="90">
        <f t="shared" si="223"/>
        <v>0</v>
      </c>
      <c r="E4767" s="90">
        <f t="shared" si="224"/>
        <v>99.678648568164732</v>
      </c>
      <c r="F4767" s="50">
        <f>'貼り付けシート（日射量等）'!G4764/3.6*10^3</f>
        <v>0</v>
      </c>
      <c r="G4767" s="50">
        <f>'貼り付けシート（日射量等）'!H4764/3.6*10^3</f>
        <v>102.77777777777777</v>
      </c>
      <c r="H4767" s="91">
        <f>RADIANS('貼り付けシート（日射量等）'!I4764)</f>
        <v>1.064650843716541</v>
      </c>
      <c r="I4767" s="91">
        <f>IF('貼り付けシート（日射量等）'!J4764&lt;0,RADIANS(360+('貼り付けシート（日射量等）'!J4764)),RADIANS('貼り付けシート（日射量等）'!J4764))</f>
        <v>5.2953289505507959</v>
      </c>
    </row>
    <row r="4768" spans="1:9">
      <c r="A4768" s="20">
        <v>41838</v>
      </c>
      <c r="B4768" s="35" t="s">
        <v>370</v>
      </c>
      <c r="C4768" s="90">
        <f t="shared" si="222"/>
        <v>107.76070115477269</v>
      </c>
      <c r="D4768" s="90">
        <f t="shared" si="223"/>
        <v>0</v>
      </c>
      <c r="E4768" s="90">
        <f t="shared" si="224"/>
        <v>107.76070115477269</v>
      </c>
      <c r="F4768" s="50">
        <f>'貼り付けシート（日射量等）'!G4765/3.6*10^3</f>
        <v>0</v>
      </c>
      <c r="G4768" s="50">
        <f>'貼り付けシート（日射量等）'!H4765/3.6*10^3</f>
        <v>111.11111111111111</v>
      </c>
      <c r="H4768" s="91">
        <f>RADIANS('貼り付けシート（日射量等）'!I4765)</f>
        <v>1.2025318546240931</v>
      </c>
      <c r="I4768" s="91">
        <f>IF('貼り付けシート（日射量等）'!J4765&lt;0,RADIANS(360+('貼り付けシート（日射量等）'!J4765)),RADIANS('貼り付けシート（日射量等）'!J4765))</f>
        <v>5.7822758118572137</v>
      </c>
    </row>
    <row r="4769" spans="1:9">
      <c r="A4769" s="20">
        <v>41838</v>
      </c>
      <c r="B4769" s="35" t="s">
        <v>371</v>
      </c>
      <c r="C4769" s="90">
        <f t="shared" si="222"/>
        <v>140.08891150120451</v>
      </c>
      <c r="D4769" s="90">
        <f t="shared" si="223"/>
        <v>0</v>
      </c>
      <c r="E4769" s="90">
        <f t="shared" si="224"/>
        <v>140.08891150120451</v>
      </c>
      <c r="F4769" s="50">
        <f>'貼り付けシート（日射量等）'!G4766/3.6*10^3</f>
        <v>0</v>
      </c>
      <c r="G4769" s="50">
        <f>'貼り付けシート（日射量等）'!H4766/3.6*10^3</f>
        <v>144.44444444444446</v>
      </c>
      <c r="H4769" s="91">
        <f>RADIANS('貼り付けシート（日射量等）'!I4766)</f>
        <v>1.2322024519079966</v>
      </c>
      <c r="I4769" s="91">
        <f>IF('貼り付けシート（日射量等）'!J4766&lt;0,RADIANS(360+('貼り付けシート（日射量等）'!J4766)),RADIANS('貼り付けシート（日射量等）'!J4766))</f>
        <v>0.2129301687433082</v>
      </c>
    </row>
    <row r="4770" spans="1:9">
      <c r="A4770" s="20">
        <v>41838</v>
      </c>
      <c r="B4770" s="35" t="s">
        <v>372</v>
      </c>
      <c r="C4770" s="90">
        <f t="shared" si="222"/>
        <v>134.70087644346586</v>
      </c>
      <c r="D4770" s="90">
        <f t="shared" si="223"/>
        <v>0</v>
      </c>
      <c r="E4770" s="90">
        <f t="shared" si="224"/>
        <v>134.70087644346586</v>
      </c>
      <c r="F4770" s="50">
        <f>'貼り付けシート（日射量等）'!G4767/3.6*10^3</f>
        <v>0</v>
      </c>
      <c r="G4770" s="50">
        <f>'貼り付けシート（日射量等）'!H4767/3.6*10^3</f>
        <v>138.88888888888889</v>
      </c>
      <c r="H4770" s="91">
        <f>RADIANS('貼り付けシート（日射量等）'!I4767)</f>
        <v>1.1309733552923256</v>
      </c>
      <c r="I4770" s="91">
        <f>IF('貼り付けシート（日射量等）'!J4767&lt;0,RADIANS(360+('貼り付けシート（日射量等）'!J4767)),RADIANS('貼り付けシート（日射量等）'!J4767))</f>
        <v>0.81157810217736326</v>
      </c>
    </row>
    <row r="4771" spans="1:9">
      <c r="A4771" s="20">
        <v>41838</v>
      </c>
      <c r="B4771" s="35" t="s">
        <v>373</v>
      </c>
      <c r="C4771" s="90">
        <f t="shared" si="222"/>
        <v>94.290613510426098</v>
      </c>
      <c r="D4771" s="90">
        <f t="shared" si="223"/>
        <v>0</v>
      </c>
      <c r="E4771" s="90">
        <f t="shared" si="224"/>
        <v>94.290613510426098</v>
      </c>
      <c r="F4771" s="50">
        <f>'貼り付けシート（日射量等）'!G4768/3.6*10^3</f>
        <v>0</v>
      </c>
      <c r="G4771" s="50">
        <f>'貼り付けシート（日射量等）'!H4768/3.6*10^3</f>
        <v>97.222222222222214</v>
      </c>
      <c r="H4771" s="91">
        <f>RADIANS('貼り付けシート（日射量等）'!I4768)</f>
        <v>0.96342174710086992</v>
      </c>
      <c r="I4771" s="91">
        <f>IF('貼り付けシート（日射量等）'!J4768&lt;0,RADIANS(360+('貼り付けシート（日射量等）'!J4768)),RADIANS('貼り付けシート（日射量等）'!J4768))</f>
        <v>1.1711159280881951</v>
      </c>
    </row>
    <row r="4772" spans="1:9">
      <c r="A4772" s="20">
        <v>41838</v>
      </c>
      <c r="B4772" s="35" t="s">
        <v>374</v>
      </c>
      <c r="C4772" s="90">
        <f t="shared" si="222"/>
        <v>175.15820885260391</v>
      </c>
      <c r="D4772" s="90">
        <f t="shared" si="223"/>
        <v>13.517157120444882</v>
      </c>
      <c r="E4772" s="90">
        <f t="shared" si="224"/>
        <v>161.64105173215901</v>
      </c>
      <c r="F4772" s="50">
        <f>'貼り付けシート（日射量等）'!G4769/3.6*10^3</f>
        <v>19.444444444444446</v>
      </c>
      <c r="G4772" s="50">
        <f>'貼り付けシート（日射量等）'!H4769/3.6*10^3</f>
        <v>166.66666666666666</v>
      </c>
      <c r="H4772" s="91">
        <f>RADIANS('貼り付けシート（日射量等）'!I4769)</f>
        <v>0.77143552938149373</v>
      </c>
      <c r="I4772" s="91">
        <f>IF('貼り付けシート（日射量等）'!J4769&lt;0,RADIANS(360+('貼り付けシート（日射量等）'!J4769)),RADIANS('貼り付けシート（日射量等）'!J4769))</f>
        <v>1.4067353771074296</v>
      </c>
    </row>
    <row r="4773" spans="1:9">
      <c r="A4773" s="20">
        <v>41838</v>
      </c>
      <c r="B4773" s="35" t="s">
        <v>375</v>
      </c>
      <c r="C4773" s="90">
        <f t="shared" si="222"/>
        <v>150.10154264931253</v>
      </c>
      <c r="D4773" s="90">
        <f t="shared" si="223"/>
        <v>15.400666205846678</v>
      </c>
      <c r="E4773" s="90">
        <f t="shared" si="224"/>
        <v>134.70087644346586</v>
      </c>
      <c r="F4773" s="50">
        <f>'貼り付けシート（日射量等）'!G4770/3.6*10^3</f>
        <v>30.555555555555554</v>
      </c>
      <c r="G4773" s="50">
        <f>'貼り付けシート（日射量等）'!H4770/3.6*10^3</f>
        <v>138.88888888888889</v>
      </c>
      <c r="H4773" s="91">
        <f>RADIANS('貼り付けシート（日射量等）'!I4770)</f>
        <v>0.57246799465414</v>
      </c>
      <c r="I4773" s="91">
        <f>IF('貼り付けシート（日射量等）'!J4770&lt;0,RADIANS(360+('貼り付けシート（日射量等）'!J4770)),RADIANS('貼り付けシート（日射量等）'!J4770))</f>
        <v>1.5882496193148399</v>
      </c>
    </row>
    <row r="4774" spans="1:9">
      <c r="A4774" s="20">
        <v>41838</v>
      </c>
      <c r="B4774" s="35" t="s">
        <v>376</v>
      </c>
      <c r="C4774" s="90">
        <f t="shared" si="222"/>
        <v>74.009214592411794</v>
      </c>
      <c r="D4774" s="90">
        <f t="shared" si="223"/>
        <v>3.9647588418095383</v>
      </c>
      <c r="E4774" s="90">
        <f t="shared" si="224"/>
        <v>70.044455750602253</v>
      </c>
      <c r="F4774" s="50">
        <f>'貼り付けシート（日射量等）'!G4771/3.6*10^3</f>
        <v>13.888888888888889</v>
      </c>
      <c r="G4774" s="50">
        <f>'貼り付けシート（日射量等）'!H4771/3.6*10^3</f>
        <v>72.222222222222229</v>
      </c>
      <c r="H4774" s="91">
        <f>RADIANS('貼り付けシート（日射量等）'!I4771)</f>
        <v>0.37175513067479221</v>
      </c>
      <c r="I4774" s="91">
        <f>IF('貼り付けシート（日射量等）'!J4771&lt;0,RADIANS(360+('貼り付けシート（日射量等）'!J4771)),RADIANS('貼り付けシート（日射量等）'!J4771))</f>
        <v>1.7470745812463238</v>
      </c>
    </row>
    <row r="4775" spans="1:9">
      <c r="A4775" s="20">
        <v>41838</v>
      </c>
      <c r="B4775" s="35" t="s">
        <v>377</v>
      </c>
      <c r="C4775" s="90">
        <f t="shared" si="222"/>
        <v>36.321398325759979</v>
      </c>
      <c r="D4775" s="90">
        <f t="shared" si="223"/>
        <v>1.2991704504588555</v>
      </c>
      <c r="E4775" s="90">
        <f t="shared" si="224"/>
        <v>35.022227875301127</v>
      </c>
      <c r="F4775" s="50">
        <f>'貼り付けシート（日射量等）'!G4772/3.6*10^3</f>
        <v>22.222222222222221</v>
      </c>
      <c r="G4775" s="50">
        <f>'貼り付けシート（日射量等）'!H4772/3.6*10^3</f>
        <v>36.111111111111114</v>
      </c>
      <c r="H4775" s="91">
        <f>RADIANS('貼り付けシート（日射量等）'!I4772)</f>
        <v>0.17976891295541594</v>
      </c>
      <c r="I4775" s="91">
        <f>IF('貼り付けシート（日射量等）'!J4772&lt;0,RADIANS(360+('貼り付けシート（日射量等）'!J4772)),RADIANS('貼り付けシート（日射量等）'!J4772))</f>
        <v>1.9024088846738192</v>
      </c>
    </row>
    <row r="4776" spans="1:9">
      <c r="A4776" s="20">
        <v>41838</v>
      </c>
      <c r="B4776" s="35" t="s">
        <v>378</v>
      </c>
      <c r="C4776" s="90">
        <f t="shared" si="222"/>
        <v>2.6940175288693173</v>
      </c>
      <c r="D4776" s="90">
        <f t="shared" si="223"/>
        <v>0</v>
      </c>
      <c r="E4776" s="90">
        <f t="shared" si="224"/>
        <v>2.6940175288693173</v>
      </c>
      <c r="F4776" s="50">
        <f>'貼り付けシート（日射量等）'!G4773/3.6*10^3</f>
        <v>0</v>
      </c>
      <c r="G4776" s="50">
        <f>'貼り付けシート（日射量等）'!H4773/3.6*10^3</f>
        <v>2.7777777777777777</v>
      </c>
      <c r="H4776" s="91">
        <f>RADIANS('貼り付けシート（日射量等）'!I4773)</f>
        <v>0</v>
      </c>
      <c r="I4776" s="91">
        <f>IF('貼り付けシート（日射量等）'!J4773&lt;0,RADIANS(360+('貼り付けシート（日射量等）'!J4773)),RADIANS('貼り付けシート（日射量等）'!J4773))</f>
        <v>0</v>
      </c>
    </row>
    <row r="4777" spans="1:9">
      <c r="A4777" s="20">
        <v>41838</v>
      </c>
      <c r="B4777" s="35" t="s">
        <v>379</v>
      </c>
      <c r="C4777" s="90">
        <f t="shared" si="222"/>
        <v>0</v>
      </c>
      <c r="D4777" s="90">
        <f t="shared" si="223"/>
        <v>0</v>
      </c>
      <c r="E4777" s="90">
        <f t="shared" si="224"/>
        <v>0</v>
      </c>
      <c r="F4777" s="50">
        <f>'貼り付けシート（日射量等）'!G4774/3.6*10^3</f>
        <v>0</v>
      </c>
      <c r="G4777" s="50">
        <f>'貼り付けシート（日射量等）'!H4774/3.6*10^3</f>
        <v>0</v>
      </c>
      <c r="H4777" s="91">
        <f>RADIANS('貼り付けシート（日射量等）'!I4774)</f>
        <v>0</v>
      </c>
      <c r="I4777" s="91">
        <f>IF('貼り付けシート（日射量等）'!J4774&lt;0,RADIANS(360+('貼り付けシート（日射量等）'!J4774)),RADIANS('貼り付けシート（日射量等）'!J4774))</f>
        <v>0</v>
      </c>
    </row>
    <row r="4778" spans="1:9">
      <c r="A4778" s="20">
        <v>41838</v>
      </c>
      <c r="B4778" s="35" t="s">
        <v>380</v>
      </c>
      <c r="C4778" s="90">
        <f t="shared" si="222"/>
        <v>0</v>
      </c>
      <c r="D4778" s="90">
        <f t="shared" si="223"/>
        <v>0</v>
      </c>
      <c r="E4778" s="90">
        <f t="shared" si="224"/>
        <v>0</v>
      </c>
      <c r="F4778" s="50">
        <f>'貼り付けシート（日射量等）'!G4775/3.6*10^3</f>
        <v>0</v>
      </c>
      <c r="G4778" s="50">
        <f>'貼り付けシート（日射量等）'!H4775/3.6*10^3</f>
        <v>0</v>
      </c>
      <c r="H4778" s="91">
        <f>RADIANS('貼り付けシート（日射量等）'!I4775)</f>
        <v>0</v>
      </c>
      <c r="I4778" s="91">
        <f>IF('貼り付けシート（日射量等）'!J4775&lt;0,RADIANS(360+('貼り付けシート（日射量等）'!J4775)),RADIANS('貼り付けシート（日射量等）'!J4775))</f>
        <v>0</v>
      </c>
    </row>
    <row r="4779" spans="1:9">
      <c r="A4779" s="20">
        <v>41838</v>
      </c>
      <c r="B4779" s="35" t="s">
        <v>381</v>
      </c>
      <c r="C4779" s="90">
        <f t="shared" si="222"/>
        <v>0</v>
      </c>
      <c r="D4779" s="90">
        <f t="shared" si="223"/>
        <v>0</v>
      </c>
      <c r="E4779" s="90">
        <f t="shared" si="224"/>
        <v>0</v>
      </c>
      <c r="F4779" s="50">
        <f>'貼り付けシート（日射量等）'!G4776/3.6*10^3</f>
        <v>0</v>
      </c>
      <c r="G4779" s="50">
        <f>'貼り付けシート（日射量等）'!H4776/3.6*10^3</f>
        <v>0</v>
      </c>
      <c r="H4779" s="91">
        <f>RADIANS('貼り付けシート（日射量等）'!I4776)</f>
        <v>0</v>
      </c>
      <c r="I4779" s="91">
        <f>IF('貼り付けシート（日射量等）'!J4776&lt;0,RADIANS(360+('貼り付けシート（日射量等）'!J4776)),RADIANS('貼り付けシート（日射量等）'!J4776))</f>
        <v>0</v>
      </c>
    </row>
    <row r="4780" spans="1:9">
      <c r="A4780" s="20">
        <v>41838</v>
      </c>
      <c r="B4780" s="35" t="s">
        <v>382</v>
      </c>
      <c r="C4780" s="90">
        <f t="shared" si="222"/>
        <v>0</v>
      </c>
      <c r="D4780" s="90">
        <f t="shared" si="223"/>
        <v>0</v>
      </c>
      <c r="E4780" s="90">
        <f t="shared" si="224"/>
        <v>0</v>
      </c>
      <c r="F4780" s="50">
        <f>'貼り付けシート（日射量等）'!G4777/3.6*10^3</f>
        <v>0</v>
      </c>
      <c r="G4780" s="50">
        <f>'貼り付けシート（日射量等）'!H4777/3.6*10^3</f>
        <v>0</v>
      </c>
      <c r="H4780" s="91">
        <f>RADIANS('貼り付けシート（日射量等）'!I4777)</f>
        <v>0</v>
      </c>
      <c r="I4780" s="91">
        <f>IF('貼り付けシート（日射量等）'!J4777&lt;0,RADIANS(360+('貼り付けシート（日射量等）'!J4777)),RADIANS('貼り付けシート（日射量等）'!J4777))</f>
        <v>0</v>
      </c>
    </row>
    <row r="4781" spans="1:9">
      <c r="A4781" s="20">
        <v>41838</v>
      </c>
      <c r="B4781" s="35" t="s">
        <v>383</v>
      </c>
      <c r="C4781" s="90">
        <f t="shared" si="222"/>
        <v>0</v>
      </c>
      <c r="D4781" s="90">
        <f t="shared" si="223"/>
        <v>0</v>
      </c>
      <c r="E4781" s="90">
        <f t="shared" si="224"/>
        <v>0</v>
      </c>
      <c r="F4781" s="50">
        <f>'貼り付けシート（日射量等）'!G4778/3.6*10^3</f>
        <v>0</v>
      </c>
      <c r="G4781" s="50">
        <f>'貼り付けシート（日射量等）'!H4778/3.6*10^3</f>
        <v>0</v>
      </c>
      <c r="H4781" s="91">
        <f>RADIANS('貼り付けシート（日射量等）'!I4778)</f>
        <v>0</v>
      </c>
      <c r="I4781" s="91">
        <f>IF('貼り付けシート（日射量等）'!J4778&lt;0,RADIANS(360+('貼り付けシート（日射量等）'!J4778)),RADIANS('貼り付けシート（日射量等）'!J4778))</f>
        <v>0</v>
      </c>
    </row>
    <row r="4782" spans="1:9">
      <c r="A4782" s="20">
        <v>41839</v>
      </c>
      <c r="B4782" s="35" t="s">
        <v>360</v>
      </c>
      <c r="C4782" s="90">
        <f t="shared" si="222"/>
        <v>0</v>
      </c>
      <c r="D4782" s="90">
        <f t="shared" si="223"/>
        <v>0</v>
      </c>
      <c r="E4782" s="90">
        <f t="shared" si="224"/>
        <v>0</v>
      </c>
      <c r="F4782" s="50">
        <f>'貼り付けシート（日射量等）'!G4779/3.6*10^3</f>
        <v>0</v>
      </c>
      <c r="G4782" s="50">
        <f>'貼り付けシート（日射量等）'!H4779/3.6*10^3</f>
        <v>0</v>
      </c>
      <c r="H4782" s="91">
        <f>RADIANS('貼り付けシート（日射量等）'!I4779)</f>
        <v>0</v>
      </c>
      <c r="I4782" s="91">
        <f>IF('貼り付けシート（日射量等）'!J4779&lt;0,RADIANS(360+('貼り付けシート（日射量等）'!J4779)),RADIANS('貼り付けシート（日射量等）'!J4779))</f>
        <v>0</v>
      </c>
    </row>
    <row r="4783" spans="1:9">
      <c r="A4783" s="20">
        <v>41839</v>
      </c>
      <c r="B4783" s="35" t="s">
        <v>361</v>
      </c>
      <c r="C4783" s="90">
        <f t="shared" si="222"/>
        <v>0</v>
      </c>
      <c r="D4783" s="90">
        <f t="shared" si="223"/>
        <v>0</v>
      </c>
      <c r="E4783" s="90">
        <f t="shared" si="224"/>
        <v>0</v>
      </c>
      <c r="F4783" s="50">
        <f>'貼り付けシート（日射量等）'!G4780/3.6*10^3</f>
        <v>0</v>
      </c>
      <c r="G4783" s="50">
        <f>'貼り付けシート（日射量等）'!H4780/3.6*10^3</f>
        <v>0</v>
      </c>
      <c r="H4783" s="91">
        <f>RADIANS('貼り付けシート（日射量等）'!I4780)</f>
        <v>0</v>
      </c>
      <c r="I4783" s="91">
        <f>IF('貼り付けシート（日射量等）'!J4780&lt;0,RADIANS(360+('貼り付けシート（日射量等）'!J4780)),RADIANS('貼り付けシート（日射量等）'!J4780))</f>
        <v>0</v>
      </c>
    </row>
    <row r="4784" spans="1:9">
      <c r="A4784" s="20">
        <v>41839</v>
      </c>
      <c r="B4784" s="35" t="s">
        <v>362</v>
      </c>
      <c r="C4784" s="90">
        <f t="shared" si="222"/>
        <v>0</v>
      </c>
      <c r="D4784" s="90">
        <f t="shared" si="223"/>
        <v>0</v>
      </c>
      <c r="E4784" s="90">
        <f t="shared" si="224"/>
        <v>0</v>
      </c>
      <c r="F4784" s="50">
        <f>'貼り付けシート（日射量等）'!G4781/3.6*10^3</f>
        <v>0</v>
      </c>
      <c r="G4784" s="50">
        <f>'貼り付けシート（日射量等）'!H4781/3.6*10^3</f>
        <v>0</v>
      </c>
      <c r="H4784" s="91">
        <f>RADIANS('貼り付けシート（日射量等）'!I4781)</f>
        <v>0</v>
      </c>
      <c r="I4784" s="91">
        <f>IF('貼り付けシート（日射量等）'!J4781&lt;0,RADIANS(360+('貼り付けシート（日射量等）'!J4781)),RADIANS('貼り付けシート（日射量等）'!J4781))</f>
        <v>0</v>
      </c>
    </row>
    <row r="4785" spans="1:9">
      <c r="A4785" s="20">
        <v>41839</v>
      </c>
      <c r="B4785" s="35" t="s">
        <v>363</v>
      </c>
      <c r="C4785" s="90">
        <f t="shared" si="222"/>
        <v>0</v>
      </c>
      <c r="D4785" s="90">
        <f t="shared" si="223"/>
        <v>0</v>
      </c>
      <c r="E4785" s="90">
        <f t="shared" si="224"/>
        <v>0</v>
      </c>
      <c r="F4785" s="50">
        <f>'貼り付けシート（日射量等）'!G4782/3.6*10^3</f>
        <v>0</v>
      </c>
      <c r="G4785" s="50">
        <f>'貼り付けシート（日射量等）'!H4782/3.6*10^3</f>
        <v>0</v>
      </c>
      <c r="H4785" s="91">
        <f>RADIANS('貼り付けシート（日射量等）'!I4782)</f>
        <v>0</v>
      </c>
      <c r="I4785" s="91">
        <f>IF('貼り付けシート（日射量等）'!J4782&lt;0,RADIANS(360+('貼り付けシート（日射量等）'!J4782)),RADIANS('貼り付けシート（日射量等）'!J4782))</f>
        <v>0</v>
      </c>
    </row>
    <row r="4786" spans="1:9">
      <c r="A4786" s="20">
        <v>41839</v>
      </c>
      <c r="B4786" s="35" t="s">
        <v>364</v>
      </c>
      <c r="C4786" s="90">
        <f t="shared" si="222"/>
        <v>21.552140230954539</v>
      </c>
      <c r="D4786" s="90">
        <f t="shared" si="223"/>
        <v>-1.5423249673544102</v>
      </c>
      <c r="E4786" s="90">
        <f t="shared" si="224"/>
        <v>21.552140230954539</v>
      </c>
      <c r="F4786" s="50">
        <f>'貼り付けシート（日射量等）'!G4783/3.6*10^3</f>
        <v>38.888888888888893</v>
      </c>
      <c r="G4786" s="50">
        <f>'貼り付けシート（日射量等）'!H4783/3.6*10^3</f>
        <v>22.222222222222221</v>
      </c>
      <c r="H4786" s="91">
        <f>RADIANS('貼り付けシート（日射量等）'!I4783)</f>
        <v>9.7738438111682452E-2</v>
      </c>
      <c r="I4786" s="91">
        <f>IF('貼り付けシート（日射量等）'!J4783&lt;0,RADIANS(360+('貼り付けシート（日射量等）'!J4783)),RADIANS('貼り付けシート（日射量等）'!J4783))</f>
        <v>4.3161992401819775</v>
      </c>
    </row>
    <row r="4787" spans="1:9">
      <c r="A4787" s="20">
        <v>41839</v>
      </c>
      <c r="B4787" s="35" t="s">
        <v>365</v>
      </c>
      <c r="C4787" s="90">
        <f t="shared" si="222"/>
        <v>74.125116447615312</v>
      </c>
      <c r="D4787" s="90">
        <f t="shared" si="223"/>
        <v>6.7746782258823863</v>
      </c>
      <c r="E4787" s="90">
        <f t="shared" si="224"/>
        <v>67.350438221732929</v>
      </c>
      <c r="F4787" s="50">
        <f>'貼り付けシート（日射量等）'!G4784/3.6*10^3</f>
        <v>36.111111111111114</v>
      </c>
      <c r="G4787" s="50">
        <f>'貼り付けシート（日射量等）'!H4784/3.6*10^3</f>
        <v>69.444444444444443</v>
      </c>
      <c r="H4787" s="91">
        <f>RADIANS('貼り付けシート（日射量等）'!I4784)</f>
        <v>0.28623399732707</v>
      </c>
      <c r="I4787" s="91">
        <f>IF('貼り付けシート（日射量等）'!J4784&lt;0,RADIANS(360+('貼り付けシート（日射量等）'!J4784)),RADIANS('貼り付けシート（日射量等）'!J4784))</f>
        <v>4.4732788728614672</v>
      </c>
    </row>
    <row r="4788" spans="1:9">
      <c r="A4788" s="20">
        <v>41839</v>
      </c>
      <c r="B4788" s="35" t="s">
        <v>366</v>
      </c>
      <c r="C4788" s="90">
        <f t="shared" si="222"/>
        <v>179.88893089981917</v>
      </c>
      <c r="D4788" s="90">
        <f t="shared" si="223"/>
        <v>34.41198434087606</v>
      </c>
      <c r="E4788" s="90">
        <f t="shared" si="224"/>
        <v>145.47694655894313</v>
      </c>
      <c r="F4788" s="50">
        <f>'貼り付けシート（日射量等）'!G4785/3.6*10^3</f>
        <v>83.333333333333329</v>
      </c>
      <c r="G4788" s="50">
        <f>'貼り付けシート（日射量等）'!H4785/3.6*10^3</f>
        <v>150</v>
      </c>
      <c r="H4788" s="91">
        <f>RADIANS('貼り付けシート（日射量等）'!I4785)</f>
        <v>0.48520153205442362</v>
      </c>
      <c r="I4788" s="91">
        <f>IF('貼り付けシート（日射量等）'!J4785&lt;0,RADIANS(360+('貼り付けシート（日射量等）'!J4785)),RADIANS('貼り付けシート（日射量等）'!J4785))</f>
        <v>4.6286131762889617</v>
      </c>
    </row>
    <row r="4789" spans="1:9">
      <c r="A4789" s="20">
        <v>41839</v>
      </c>
      <c r="B4789" s="35" t="s">
        <v>367</v>
      </c>
      <c r="C4789" s="90">
        <f t="shared" si="222"/>
        <v>320.01184987805709</v>
      </c>
      <c r="D4789" s="90">
        <f t="shared" si="223"/>
        <v>85.632324866426529</v>
      </c>
      <c r="E4789" s="90">
        <f t="shared" si="224"/>
        <v>234.37952501163059</v>
      </c>
      <c r="F4789" s="50">
        <f>'貼り付けシート（日射量等）'!G4786/3.6*10^3</f>
        <v>138.88888888888889</v>
      </c>
      <c r="G4789" s="50">
        <f>'貼り付けシート（日射量等）'!H4786/3.6*10^3</f>
        <v>241.66666666666666</v>
      </c>
      <c r="H4789" s="91">
        <f>RADIANS('貼り付けシート（日射量等）'!I4786)</f>
        <v>0.68416906678177725</v>
      </c>
      <c r="I4789" s="91">
        <f>IF('貼り付けシート（日射量等）'!J4786&lt;0,RADIANS(360+('貼り付けシート（日射量等）'!J4786)),RADIANS('貼り付けシート（日射量等）'!J4786))</f>
        <v>4.7979101137324118</v>
      </c>
    </row>
    <row r="4790" spans="1:9">
      <c r="A4790" s="20">
        <v>41839</v>
      </c>
      <c r="B4790" s="35" t="s">
        <v>368</v>
      </c>
      <c r="C4790" s="90">
        <f t="shared" si="222"/>
        <v>435.752188514973</v>
      </c>
      <c r="D4790" s="90">
        <f t="shared" si="223"/>
        <v>131.32820775274027</v>
      </c>
      <c r="E4790" s="90">
        <f t="shared" si="224"/>
        <v>304.42398076223276</v>
      </c>
      <c r="F4790" s="50">
        <f>'貼り付けシート（日射量等）'!G4787/3.6*10^3</f>
        <v>166.66666666666666</v>
      </c>
      <c r="G4790" s="50">
        <f>'貼り付けシート（日射量等）'!H4787/3.6*10^3</f>
        <v>313.8888888888888</v>
      </c>
      <c r="H4790" s="91">
        <f>RADIANS('貼り付けシート（日射量等）'!I4787)</f>
        <v>0.88139127225713643</v>
      </c>
      <c r="I4790" s="91">
        <f>IF('貼り付けシート（日射量等）'!J4787&lt;0,RADIANS(360+('貼り付けシート（日射量等）'!J4787)),RADIANS('貼り付けシート（日射量等）'!J4787))</f>
        <v>5.0056042947197374</v>
      </c>
    </row>
    <row r="4791" spans="1:9">
      <c r="A4791" s="20">
        <v>41839</v>
      </c>
      <c r="B4791" s="35" t="s">
        <v>369</v>
      </c>
      <c r="C4791" s="90">
        <f t="shared" si="222"/>
        <v>548.69657833670306</v>
      </c>
      <c r="D4791" s="90">
        <f t="shared" si="223"/>
        <v>187.69822946821452</v>
      </c>
      <c r="E4791" s="90">
        <f t="shared" si="224"/>
        <v>360.99834886848851</v>
      </c>
      <c r="F4791" s="50">
        <f>'貼り付けシート（日射量等）'!G4788/3.6*10^3</f>
        <v>205.55555555555554</v>
      </c>
      <c r="G4791" s="50">
        <f>'貼り付けシート（日射量等）'!H4788/3.6*10^3</f>
        <v>372.22222222222223</v>
      </c>
      <c r="H4791" s="91">
        <f>RADIANS('貼り付けシート（日射量等）'!I4788)</f>
        <v>1.0629055144645467</v>
      </c>
      <c r="I4791" s="91">
        <f>IF('貼り付けシート（日射量等）'!J4788&lt;0,RADIANS(360+('貼り付けシート（日射量等）'!J4788)),RADIANS('貼り付けシート（日射量等）'!J4788))</f>
        <v>5.2988196090547852</v>
      </c>
    </row>
    <row r="4792" spans="1:9">
      <c r="A4792" s="20">
        <v>41839</v>
      </c>
      <c r="B4792" s="35" t="s">
        <v>370</v>
      </c>
      <c r="C4792" s="90">
        <f t="shared" si="222"/>
        <v>634.08435095165021</v>
      </c>
      <c r="D4792" s="90">
        <f t="shared" si="223"/>
        <v>246.1458267944686</v>
      </c>
      <c r="E4792" s="90">
        <f t="shared" si="224"/>
        <v>387.93852415718163</v>
      </c>
      <c r="F4792" s="50">
        <f>'貼り付けシート（日射量等）'!G4789/3.6*10^3</f>
        <v>250</v>
      </c>
      <c r="G4792" s="50">
        <f>'貼り付けシート（日射量等）'!H4789/3.6*10^3</f>
        <v>399.99999999999994</v>
      </c>
      <c r="H4792" s="91">
        <f>RADIANS('貼り付けシート（日射量等）'!I4789)</f>
        <v>1.1990411961201044</v>
      </c>
      <c r="I4792" s="91">
        <f>IF('貼り付けシート（日射量等）'!J4789&lt;0,RADIANS(360+('貼り付けシート（日射量等）'!J4789)),RADIANS('貼り付けシート（日射量等）'!J4789))</f>
        <v>5.784021141109208</v>
      </c>
    </row>
    <row r="4793" spans="1:9">
      <c r="A4793" s="20">
        <v>41839</v>
      </c>
      <c r="B4793" s="35" t="s">
        <v>371</v>
      </c>
      <c r="C4793" s="90">
        <f t="shared" si="222"/>
        <v>543.02355928761312</v>
      </c>
      <c r="D4793" s="90">
        <f t="shared" si="223"/>
        <v>152.3910176015622</v>
      </c>
      <c r="E4793" s="90">
        <f t="shared" si="224"/>
        <v>390.63254168605096</v>
      </c>
      <c r="F4793" s="50">
        <f>'貼り付けシート（日射量等）'!G4790/3.6*10^3</f>
        <v>152.7777777777778</v>
      </c>
      <c r="G4793" s="50">
        <f>'貼り付けシート（日射量等）'!H4790/3.6*10^3</f>
        <v>402.77777777777771</v>
      </c>
      <c r="H4793" s="91">
        <f>RADIANS('貼り付けシート（日射量等）'!I4790)</f>
        <v>1.2287117934040082</v>
      </c>
      <c r="I4793" s="91">
        <f>IF('貼り付けシート（日射量等）'!J4790&lt;0,RADIANS(360+('貼り付けシート（日射量等）'!J4790)),RADIANS('貼り付けシート（日射量等）'!J4790))</f>
        <v>0.20943951023931956</v>
      </c>
    </row>
    <row r="4794" spans="1:9">
      <c r="A4794" s="20">
        <v>41839</v>
      </c>
      <c r="B4794" s="35" t="s">
        <v>372</v>
      </c>
      <c r="C4794" s="90">
        <f t="shared" si="222"/>
        <v>389.41101778823571</v>
      </c>
      <c r="D4794" s="90">
        <f t="shared" si="223"/>
        <v>60.740879266179029</v>
      </c>
      <c r="E4794" s="90">
        <f t="shared" si="224"/>
        <v>328.67013852205667</v>
      </c>
      <c r="F4794" s="50">
        <f>'貼り付けシート（日射量等）'!G4791/3.6*10^3</f>
        <v>63.888888888888886</v>
      </c>
      <c r="G4794" s="50">
        <f>'貼り付けシート（日射量等）'!H4791/3.6*10^3</f>
        <v>338.88888888888886</v>
      </c>
      <c r="H4794" s="91">
        <f>RADIANS('貼り付けシート（日射量等）'!I4791)</f>
        <v>1.1292280260403313</v>
      </c>
      <c r="I4794" s="91">
        <f>IF('貼り付けシート（日射量等）'!J4791&lt;0,RADIANS(360+('貼り付けシート（日射量等）'!J4791)),RADIANS('貼り付けシート（日射量等）'!J4791))</f>
        <v>0.80634211442138026</v>
      </c>
    </row>
    <row r="4795" spans="1:9">
      <c r="A4795" s="20">
        <v>41839</v>
      </c>
      <c r="B4795" s="35" t="s">
        <v>373</v>
      </c>
      <c r="C4795" s="90">
        <f t="shared" si="222"/>
        <v>347.4515808932739</v>
      </c>
      <c r="D4795" s="90">
        <f t="shared" si="223"/>
        <v>56.497687775387639</v>
      </c>
      <c r="E4795" s="90">
        <f t="shared" si="224"/>
        <v>290.95389311788625</v>
      </c>
      <c r="F4795" s="50">
        <f>'貼り付けシート（日射量等）'!G4792/3.6*10^3</f>
        <v>66.666666666666671</v>
      </c>
      <c r="G4795" s="50">
        <f>'貼り付けシート（日射量等）'!H4792/3.6*10^3</f>
        <v>300</v>
      </c>
      <c r="H4795" s="91">
        <f>RADIANS('貼り付けシート（日射量等）'!I4792)</f>
        <v>0.96167641784887559</v>
      </c>
      <c r="I4795" s="91">
        <f>IF('貼り付けシート（日射量等）'!J4792&lt;0,RADIANS(360+('貼り付けシート（日射量等）'!J4792)),RADIANS('貼り付けシート（日射量等）'!J4792))</f>
        <v>1.1676252695842066</v>
      </c>
    </row>
    <row r="4796" spans="1:9">
      <c r="A4796" s="20">
        <v>41839</v>
      </c>
      <c r="B4796" s="35" t="s">
        <v>374</v>
      </c>
      <c r="C4796" s="90">
        <f t="shared" si="222"/>
        <v>291.88542020466281</v>
      </c>
      <c r="D4796" s="90">
        <f t="shared" si="223"/>
        <v>52.117860135293576</v>
      </c>
      <c r="E4796" s="90">
        <f t="shared" si="224"/>
        <v>239.76756006936924</v>
      </c>
      <c r="F4796" s="50">
        <f>'貼り付けシート（日射量等）'!G4793/3.6*10^3</f>
        <v>75</v>
      </c>
      <c r="G4796" s="50">
        <f>'貼り付けシート（日射量等）'!H4793/3.6*10^3</f>
        <v>247.22222222222223</v>
      </c>
      <c r="H4796" s="91">
        <f>RADIANS('貼り付けシート（日射量等）'!I4793)</f>
        <v>0.7696902001294994</v>
      </c>
      <c r="I4796" s="91">
        <f>IF('貼り付けシート（日射量等）'!J4793&lt;0,RADIANS(360+('貼り付けシート（日射量等）'!J4793)),RADIANS('貼り付けシート（日射量等）'!J4793))</f>
        <v>1.4032447186034411</v>
      </c>
    </row>
    <row r="4797" spans="1:9">
      <c r="A4797" s="20">
        <v>41839</v>
      </c>
      <c r="B4797" s="35" t="s">
        <v>375</v>
      </c>
      <c r="C4797" s="90">
        <f t="shared" si="222"/>
        <v>126.9307935482923</v>
      </c>
      <c r="D4797" s="90">
        <f t="shared" si="223"/>
        <v>8.3940222780423408</v>
      </c>
      <c r="E4797" s="90">
        <f t="shared" si="224"/>
        <v>118.53677127024996</v>
      </c>
      <c r="F4797" s="50">
        <f>'貼り付けシート（日射量等）'!G4794/3.6*10^3</f>
        <v>16.666666666666668</v>
      </c>
      <c r="G4797" s="50">
        <f>'貼り付けシート（日射量等）'!H4794/3.6*10^3</f>
        <v>122.22222222222221</v>
      </c>
      <c r="H4797" s="91">
        <f>RADIANS('貼り付けシート（日射量等）'!I4794)</f>
        <v>0.57072266540214578</v>
      </c>
      <c r="I4797" s="91">
        <f>IF('貼り付けシート（日射量等）'!J4794&lt;0,RADIANS(360+('貼り付けシート（日射量等）'!J4794)),RADIANS('貼り付けシート（日射量等）'!J4794))</f>
        <v>1.5847589608108512</v>
      </c>
    </row>
    <row r="4798" spans="1:9">
      <c r="A4798" s="20">
        <v>41839</v>
      </c>
      <c r="B4798" s="35" t="s">
        <v>376</v>
      </c>
      <c r="C4798" s="90">
        <f t="shared" si="222"/>
        <v>84.49446524195676</v>
      </c>
      <c r="D4798" s="90">
        <f t="shared" si="223"/>
        <v>6.3679569047465758</v>
      </c>
      <c r="E4798" s="90">
        <f t="shared" si="224"/>
        <v>78.126508337210183</v>
      </c>
      <c r="F4798" s="50">
        <f>'貼り付けシート（日射量等）'!G4795/3.6*10^3</f>
        <v>22.222222222222221</v>
      </c>
      <c r="G4798" s="50">
        <f>'貼り付けシート（日射量等）'!H4795/3.6*10^3</f>
        <v>80.555555555555543</v>
      </c>
      <c r="H4798" s="91">
        <f>RADIANS('貼り付けシート（日射量等）'!I4795)</f>
        <v>0.37175513067479221</v>
      </c>
      <c r="I4798" s="91">
        <f>IF('貼り付けシート（日射量等）'!J4795&lt;0,RADIANS(360+('貼り付けシート（日射量等）'!J4795)),RADIANS('貼り付けシート（日射量等）'!J4795))</f>
        <v>1.7435839227423353</v>
      </c>
    </row>
    <row r="4799" spans="1:9">
      <c r="A4799" s="20">
        <v>41839</v>
      </c>
      <c r="B4799" s="35" t="s">
        <v>377</v>
      </c>
      <c r="C4799" s="90">
        <f t="shared" si="222"/>
        <v>39.647106938587392</v>
      </c>
      <c r="D4799" s="90">
        <f t="shared" si="223"/>
        <v>1.9308615344169455</v>
      </c>
      <c r="E4799" s="90">
        <f t="shared" si="224"/>
        <v>37.716245404170444</v>
      </c>
      <c r="F4799" s="50">
        <f>'貼り付けシート（日射量等）'!G4796/3.6*10^3</f>
        <v>33.333333333333336</v>
      </c>
      <c r="G4799" s="50">
        <f>'貼り付けシート（日射量等）'!H4796/3.6*10^3</f>
        <v>38.888888888888893</v>
      </c>
      <c r="H4799" s="91">
        <f>RADIANS('貼り付けシート（日射量等）'!I4796)</f>
        <v>0.17802358370342161</v>
      </c>
      <c r="I4799" s="91">
        <f>IF('貼り付けシート（日射量等）'!J4796&lt;0,RADIANS(360+('貼り付けシート（日射量等）'!J4796)),RADIANS('貼り付けシート（日射量等）'!J4796))</f>
        <v>1.8989182261698305</v>
      </c>
    </row>
    <row r="4800" spans="1:9">
      <c r="A4800" s="20">
        <v>41839</v>
      </c>
      <c r="B4800" s="35" t="s">
        <v>378</v>
      </c>
      <c r="C4800" s="90">
        <f t="shared" si="222"/>
        <v>7.2881469651034605</v>
      </c>
      <c r="D4800" s="90">
        <f t="shared" si="223"/>
        <v>1.900111907364826</v>
      </c>
      <c r="E4800" s="90">
        <f t="shared" si="224"/>
        <v>5.3880350577386347</v>
      </c>
      <c r="F4800" s="50">
        <f>'貼り付けシート（日射量等）'!G4797/3.6*10^3</f>
        <v>5.5555555555555554</v>
      </c>
      <c r="G4800" s="50">
        <f>'貼り付けシート（日射量等）'!H4797/3.6*10^3</f>
        <v>5.5555555555555554</v>
      </c>
      <c r="H4800" s="91">
        <f>RADIANS('貼り付けシート（日射量等）'!I4797)</f>
        <v>0</v>
      </c>
      <c r="I4800" s="91">
        <f>IF('貼り付けシート（日射量等）'!J4797&lt;0,RADIANS(360+('貼り付けシート（日射量等）'!J4797)),RADIANS('貼り付けシート（日射量等）'!J4797))</f>
        <v>0</v>
      </c>
    </row>
    <row r="4801" spans="1:9">
      <c r="A4801" s="20">
        <v>41839</v>
      </c>
      <c r="B4801" s="35" t="s">
        <v>379</v>
      </c>
      <c r="C4801" s="90">
        <f t="shared" si="222"/>
        <v>0</v>
      </c>
      <c r="D4801" s="90">
        <f t="shared" si="223"/>
        <v>0</v>
      </c>
      <c r="E4801" s="90">
        <f t="shared" si="224"/>
        <v>0</v>
      </c>
      <c r="F4801" s="50">
        <f>'貼り付けシート（日射量等）'!G4798/3.6*10^3</f>
        <v>0</v>
      </c>
      <c r="G4801" s="50">
        <f>'貼り付けシート（日射量等）'!H4798/3.6*10^3</f>
        <v>0</v>
      </c>
      <c r="H4801" s="91">
        <f>RADIANS('貼り付けシート（日射量等）'!I4798)</f>
        <v>0</v>
      </c>
      <c r="I4801" s="91">
        <f>IF('貼り付けシート（日射量等）'!J4798&lt;0,RADIANS(360+('貼り付けシート（日射量等）'!J4798)),RADIANS('貼り付けシート（日射量等）'!J4798))</f>
        <v>0</v>
      </c>
    </row>
    <row r="4802" spans="1:9">
      <c r="A4802" s="20">
        <v>41839</v>
      </c>
      <c r="B4802" s="35" t="s">
        <v>380</v>
      </c>
      <c r="C4802" s="90">
        <f t="shared" si="222"/>
        <v>0</v>
      </c>
      <c r="D4802" s="90">
        <f t="shared" si="223"/>
        <v>0</v>
      </c>
      <c r="E4802" s="90">
        <f t="shared" si="224"/>
        <v>0</v>
      </c>
      <c r="F4802" s="50">
        <f>'貼り付けシート（日射量等）'!G4799/3.6*10^3</f>
        <v>0</v>
      </c>
      <c r="G4802" s="50">
        <f>'貼り付けシート（日射量等）'!H4799/3.6*10^3</f>
        <v>0</v>
      </c>
      <c r="H4802" s="91">
        <f>RADIANS('貼り付けシート（日射量等）'!I4799)</f>
        <v>0</v>
      </c>
      <c r="I4802" s="91">
        <f>IF('貼り付けシート（日射量等）'!J4799&lt;0,RADIANS(360+('貼り付けシート（日射量等）'!J4799)),RADIANS('貼り付けシート（日射量等）'!J4799))</f>
        <v>0</v>
      </c>
    </row>
    <row r="4803" spans="1:9">
      <c r="A4803" s="20">
        <v>41839</v>
      </c>
      <c r="B4803" s="35" t="s">
        <v>381</v>
      </c>
      <c r="C4803" s="90">
        <f t="shared" si="222"/>
        <v>0</v>
      </c>
      <c r="D4803" s="90">
        <f t="shared" si="223"/>
        <v>0</v>
      </c>
      <c r="E4803" s="90">
        <f t="shared" si="224"/>
        <v>0</v>
      </c>
      <c r="F4803" s="50">
        <f>'貼り付けシート（日射量等）'!G4800/3.6*10^3</f>
        <v>0</v>
      </c>
      <c r="G4803" s="50">
        <f>'貼り付けシート（日射量等）'!H4800/3.6*10^3</f>
        <v>0</v>
      </c>
      <c r="H4803" s="91">
        <f>RADIANS('貼り付けシート（日射量等）'!I4800)</f>
        <v>0</v>
      </c>
      <c r="I4803" s="91">
        <f>IF('貼り付けシート（日射量等）'!J4800&lt;0,RADIANS(360+('貼り付けシート（日射量等）'!J4800)),RADIANS('貼り付けシート（日射量等）'!J4800))</f>
        <v>0</v>
      </c>
    </row>
    <row r="4804" spans="1:9">
      <c r="A4804" s="20">
        <v>41839</v>
      </c>
      <c r="B4804" s="35" t="s">
        <v>382</v>
      </c>
      <c r="C4804" s="90">
        <f t="shared" si="222"/>
        <v>0</v>
      </c>
      <c r="D4804" s="90">
        <f t="shared" si="223"/>
        <v>0</v>
      </c>
      <c r="E4804" s="90">
        <f t="shared" si="224"/>
        <v>0</v>
      </c>
      <c r="F4804" s="50">
        <f>'貼り付けシート（日射量等）'!G4801/3.6*10^3</f>
        <v>0</v>
      </c>
      <c r="G4804" s="50">
        <f>'貼り付けシート（日射量等）'!H4801/3.6*10^3</f>
        <v>0</v>
      </c>
      <c r="H4804" s="91">
        <f>RADIANS('貼り付けシート（日射量等）'!I4801)</f>
        <v>0</v>
      </c>
      <c r="I4804" s="91">
        <f>IF('貼り付けシート（日射量等）'!J4801&lt;0,RADIANS(360+('貼り付けシート（日射量等）'!J4801)),RADIANS('貼り付けシート（日射量等）'!J4801))</f>
        <v>0</v>
      </c>
    </row>
    <row r="4805" spans="1:9">
      <c r="A4805" s="20">
        <v>41839</v>
      </c>
      <c r="B4805" s="35" t="s">
        <v>383</v>
      </c>
      <c r="C4805" s="90">
        <f t="shared" si="222"/>
        <v>0</v>
      </c>
      <c r="D4805" s="90">
        <f t="shared" si="223"/>
        <v>0</v>
      </c>
      <c r="E4805" s="90">
        <f t="shared" si="224"/>
        <v>0</v>
      </c>
      <c r="F4805" s="50">
        <f>'貼り付けシート（日射量等）'!G4802/3.6*10^3</f>
        <v>0</v>
      </c>
      <c r="G4805" s="50">
        <f>'貼り付けシート（日射量等）'!H4802/3.6*10^3</f>
        <v>0</v>
      </c>
      <c r="H4805" s="91">
        <f>RADIANS('貼り付けシート（日射量等）'!I4802)</f>
        <v>0</v>
      </c>
      <c r="I4805" s="91">
        <f>IF('貼り付けシート（日射量等）'!J4802&lt;0,RADIANS(360+('貼り付けシート（日射量等）'!J4802)),RADIANS('貼り付けシート（日射量等）'!J4802))</f>
        <v>0</v>
      </c>
    </row>
    <row r="4806" spans="1:9">
      <c r="A4806" s="20">
        <v>41840</v>
      </c>
      <c r="B4806" s="35" t="s">
        <v>360</v>
      </c>
      <c r="C4806" s="90">
        <f t="shared" si="222"/>
        <v>0</v>
      </c>
      <c r="D4806" s="90">
        <f t="shared" si="223"/>
        <v>0</v>
      </c>
      <c r="E4806" s="90">
        <f t="shared" si="224"/>
        <v>0</v>
      </c>
      <c r="F4806" s="50">
        <f>'貼り付けシート（日射量等）'!G4803/3.6*10^3</f>
        <v>0</v>
      </c>
      <c r="G4806" s="50">
        <f>'貼り付けシート（日射量等）'!H4803/3.6*10^3</f>
        <v>0</v>
      </c>
      <c r="H4806" s="91">
        <f>RADIANS('貼り付けシート（日射量等）'!I4803)</f>
        <v>0</v>
      </c>
      <c r="I4806" s="91">
        <f>IF('貼り付けシート（日射量等）'!J4803&lt;0,RADIANS(360+('貼り付けシート（日射量等）'!J4803)),RADIANS('貼り付けシート（日射量等）'!J4803))</f>
        <v>0</v>
      </c>
    </row>
    <row r="4807" spans="1:9">
      <c r="A4807" s="20">
        <v>41840</v>
      </c>
      <c r="B4807" s="35" t="s">
        <v>361</v>
      </c>
      <c r="C4807" s="90">
        <f t="shared" ref="C4807:C4870" si="225">IF(D4807&lt;0,E4807,D4807+E4807)</f>
        <v>0</v>
      </c>
      <c r="D4807" s="90">
        <f t="shared" ref="D4807:D4870" si="226">F4807*(SIN(H4807)*COS($O$5)+COS(H4807)*SIN($O$5)*COS($O$4-I4807))</f>
        <v>0</v>
      </c>
      <c r="E4807" s="90">
        <f t="shared" ref="E4807:E4870" si="227">G4807*(1+COS($O$5))/2</f>
        <v>0</v>
      </c>
      <c r="F4807" s="50">
        <f>'貼り付けシート（日射量等）'!G4804/3.6*10^3</f>
        <v>0</v>
      </c>
      <c r="G4807" s="50">
        <f>'貼り付けシート（日射量等）'!H4804/3.6*10^3</f>
        <v>0</v>
      </c>
      <c r="H4807" s="91">
        <f>RADIANS('貼り付けシート（日射量等）'!I4804)</f>
        <v>0</v>
      </c>
      <c r="I4807" s="91">
        <f>IF('貼り付けシート（日射量等）'!J4804&lt;0,RADIANS(360+('貼り付けシート（日射量等）'!J4804)),RADIANS('貼り付けシート（日射量等）'!J4804))</f>
        <v>0</v>
      </c>
    </row>
    <row r="4808" spans="1:9">
      <c r="A4808" s="20">
        <v>41840</v>
      </c>
      <c r="B4808" s="35" t="s">
        <v>362</v>
      </c>
      <c r="C4808" s="90">
        <f t="shared" si="225"/>
        <v>0</v>
      </c>
      <c r="D4808" s="90">
        <f t="shared" si="226"/>
        <v>0</v>
      </c>
      <c r="E4808" s="90">
        <f t="shared" si="227"/>
        <v>0</v>
      </c>
      <c r="F4808" s="50">
        <f>'貼り付けシート（日射量等）'!G4805/3.6*10^3</f>
        <v>0</v>
      </c>
      <c r="G4808" s="50">
        <f>'貼り付けシート（日射量等）'!H4805/3.6*10^3</f>
        <v>0</v>
      </c>
      <c r="H4808" s="91">
        <f>RADIANS('貼り付けシート（日射量等）'!I4805)</f>
        <v>0</v>
      </c>
      <c r="I4808" s="91">
        <f>IF('貼り付けシート（日射量等）'!J4805&lt;0,RADIANS(360+('貼り付けシート（日射量等）'!J4805)),RADIANS('貼り付けシート（日射量等）'!J4805))</f>
        <v>0</v>
      </c>
    </row>
    <row r="4809" spans="1:9">
      <c r="A4809" s="20">
        <v>41840</v>
      </c>
      <c r="B4809" s="35" t="s">
        <v>363</v>
      </c>
      <c r="C4809" s="90">
        <f t="shared" si="225"/>
        <v>0</v>
      </c>
      <c r="D4809" s="90">
        <f t="shared" si="226"/>
        <v>0</v>
      </c>
      <c r="E4809" s="90">
        <f t="shared" si="227"/>
        <v>0</v>
      </c>
      <c r="F4809" s="50">
        <f>'貼り付けシート（日射量等）'!G4806/3.6*10^3</f>
        <v>0</v>
      </c>
      <c r="G4809" s="50">
        <f>'貼り付けシート（日射量等）'!H4806/3.6*10^3</f>
        <v>0</v>
      </c>
      <c r="H4809" s="91">
        <f>RADIANS('貼り付けシート（日射量等）'!I4806)</f>
        <v>0</v>
      </c>
      <c r="I4809" s="91">
        <f>IF('貼り付けシート（日射量等）'!J4806&lt;0,RADIANS(360+('貼り付けシート（日射量等）'!J4806)),RADIANS('貼り付けシート（日射量等）'!J4806))</f>
        <v>0</v>
      </c>
    </row>
    <row r="4810" spans="1:9">
      <c r="A4810" s="20">
        <v>41840</v>
      </c>
      <c r="B4810" s="35" t="s">
        <v>364</v>
      </c>
      <c r="C4810" s="90">
        <f t="shared" si="225"/>
        <v>21.552140230954539</v>
      </c>
      <c r="D4810" s="90">
        <f t="shared" si="226"/>
        <v>-2.2388614557068141</v>
      </c>
      <c r="E4810" s="90">
        <f t="shared" si="227"/>
        <v>21.552140230954539</v>
      </c>
      <c r="F4810" s="50">
        <f>'貼り付けシート（日射量等）'!G4807/3.6*10^3</f>
        <v>52.777777777777779</v>
      </c>
      <c r="G4810" s="50">
        <f>'貼り付けシート（日射量等）'!H4807/3.6*10^3</f>
        <v>22.222222222222221</v>
      </c>
      <c r="H4810" s="91">
        <f>RADIANS('貼り付けシート（日射量等）'!I4807)</f>
        <v>9.4247779607693802E-2</v>
      </c>
      <c r="I4810" s="91">
        <f>IF('貼り付けシート（日射量等）'!J4807&lt;0,RADIANS(360+('貼り付けシート（日射量等）'!J4807)),RADIANS('貼り付けシート（日射量等）'!J4807))</f>
        <v>4.3179445694339718</v>
      </c>
    </row>
    <row r="4811" spans="1:9">
      <c r="A4811" s="20">
        <v>41840</v>
      </c>
      <c r="B4811" s="35" t="s">
        <v>365</v>
      </c>
      <c r="C4811" s="90">
        <f t="shared" si="225"/>
        <v>108.49088485025183</v>
      </c>
      <c r="D4811" s="90">
        <f t="shared" si="226"/>
        <v>22.28232392643368</v>
      </c>
      <c r="E4811" s="90">
        <f t="shared" si="227"/>
        <v>86.208560923818155</v>
      </c>
      <c r="F4811" s="50">
        <f>'貼り付けシート（日射量等）'!G4808/3.6*10^3</f>
        <v>119.44444444444444</v>
      </c>
      <c r="G4811" s="50">
        <f>'貼り付けシート（日射量等）'!H4808/3.6*10^3</f>
        <v>88.888888888888886</v>
      </c>
      <c r="H4811" s="91">
        <f>RADIANS('貼り付けシート（日射量等）'!I4808)</f>
        <v>0.28448866807507572</v>
      </c>
      <c r="I4811" s="91">
        <f>IF('貼り付けシート（日射量等）'!J4808&lt;0,RADIANS(360+('貼り付けシート（日射量等）'!J4808)),RADIANS('貼り付けシート（日射量等）'!J4808))</f>
        <v>4.4750242021134605</v>
      </c>
    </row>
    <row r="4812" spans="1:9">
      <c r="A4812" s="20">
        <v>41840</v>
      </c>
      <c r="B4812" s="35" t="s">
        <v>366</v>
      </c>
      <c r="C4812" s="90">
        <f t="shared" si="225"/>
        <v>324.97087750580624</v>
      </c>
      <c r="D4812" s="90">
        <f t="shared" si="226"/>
        <v>192.96401859120974</v>
      </c>
      <c r="E4812" s="90">
        <f t="shared" si="227"/>
        <v>132.00685891459653</v>
      </c>
      <c r="F4812" s="50">
        <f>'貼り付けシート（日射量等）'!G4809/3.6*10^3</f>
        <v>469.44444444444446</v>
      </c>
      <c r="G4812" s="50">
        <f>'貼り付けシート（日射量等）'!H4809/3.6*10^3</f>
        <v>136.11111111111109</v>
      </c>
      <c r="H4812" s="91">
        <f>RADIANS('貼り付けシート（日射量等）'!I4809)</f>
        <v>0.48171087355043496</v>
      </c>
      <c r="I4812" s="91">
        <f>IF('貼り付けシート（日射量等）'!J4809&lt;0,RADIANS(360+('貼り付けシート（日射量等）'!J4809)),RADIANS('貼り付けシート（日射量等）'!J4809))</f>
        <v>4.6321038347929502</v>
      </c>
    </row>
    <row r="4813" spans="1:9">
      <c r="A4813" s="20">
        <v>41840</v>
      </c>
      <c r="B4813" s="35" t="s">
        <v>367</v>
      </c>
      <c r="C4813" s="90">
        <f t="shared" si="225"/>
        <v>497.42876206447556</v>
      </c>
      <c r="D4813" s="90">
        <f t="shared" si="226"/>
        <v>311.54155257249266</v>
      </c>
      <c r="E4813" s="90">
        <f t="shared" si="227"/>
        <v>185.88720949198287</v>
      </c>
      <c r="F4813" s="50">
        <f>'貼り付けシート（日射量等）'!G4810/3.6*10^3</f>
        <v>505.55555555555554</v>
      </c>
      <c r="G4813" s="50">
        <f>'貼り付けシート（日射量等）'!H4810/3.6*10^3</f>
        <v>191.66666666666666</v>
      </c>
      <c r="H4813" s="91">
        <f>RADIANS('貼り付けシート（日射量等）'!I4810)</f>
        <v>0.68242373752978291</v>
      </c>
      <c r="I4813" s="91">
        <f>IF('貼り付けシート（日射量等）'!J4810&lt;0,RADIANS(360+('貼り付けシート（日射量等）'!J4810)),RADIANS('貼り付けシート（日射量等）'!J4810))</f>
        <v>4.8014007722364012</v>
      </c>
    </row>
    <row r="4814" spans="1:9">
      <c r="A4814" s="20">
        <v>41840</v>
      </c>
      <c r="B4814" s="35" t="s">
        <v>368</v>
      </c>
      <c r="C4814" s="90">
        <f t="shared" si="225"/>
        <v>639.76182187618076</v>
      </c>
      <c r="D4814" s="90">
        <f t="shared" si="226"/>
        <v>399.99426180681149</v>
      </c>
      <c r="E4814" s="90">
        <f t="shared" si="227"/>
        <v>239.76756006936924</v>
      </c>
      <c r="F4814" s="50">
        <f>'貼り付けシート（日射量等）'!G4811/3.6*10^3</f>
        <v>508.33333333333331</v>
      </c>
      <c r="G4814" s="50">
        <f>'貼り付けシート（日射量等）'!H4811/3.6*10^3</f>
        <v>247.22222222222223</v>
      </c>
      <c r="H4814" s="91">
        <f>RADIANS('貼り付けシート（日射量等）'!I4811)</f>
        <v>0.87790061375314776</v>
      </c>
      <c r="I4814" s="91">
        <f>IF('貼り付けシート（日射量等）'!J4811&lt;0,RADIANS(360+('貼り付けシート（日射量等）'!J4811)),RADIANS('貼り付けシート（日射量等）'!J4811))</f>
        <v>5.0090949532237259</v>
      </c>
    </row>
    <row r="4815" spans="1:9">
      <c r="A4815" s="20">
        <v>41840</v>
      </c>
      <c r="B4815" s="35" t="s">
        <v>369</v>
      </c>
      <c r="C4815" s="90">
        <f t="shared" si="225"/>
        <v>749.43025833686988</v>
      </c>
      <c r="D4815" s="90">
        <f t="shared" si="226"/>
        <v>466.5584178055916</v>
      </c>
      <c r="E4815" s="90">
        <f t="shared" si="227"/>
        <v>282.87184053127834</v>
      </c>
      <c r="F4815" s="50">
        <f>'貼り付けシート（日射量等）'!G4812/3.6*10^3</f>
        <v>511.11111111111109</v>
      </c>
      <c r="G4815" s="50">
        <f>'貼り付けシート（日射量等）'!H4812/3.6*10^3</f>
        <v>291.66666666666669</v>
      </c>
      <c r="H4815" s="91">
        <f>RADIANS('貼り付けシート（日射量等）'!I4812)</f>
        <v>1.0594148559605581</v>
      </c>
      <c r="I4815" s="91">
        <f>IF('貼り付けシート（日射量等）'!J4812&lt;0,RADIANS(360+('貼り付けシート（日射量等）'!J4812)),RADIANS('貼り付けシート（日射量等）'!J4812))</f>
        <v>5.304055596810767</v>
      </c>
    </row>
    <row r="4816" spans="1:9">
      <c r="A4816" s="20">
        <v>41840</v>
      </c>
      <c r="B4816" s="35" t="s">
        <v>370</v>
      </c>
      <c r="C4816" s="90">
        <f t="shared" si="225"/>
        <v>804.87342668926794</v>
      </c>
      <c r="D4816" s="90">
        <f t="shared" si="226"/>
        <v>497.75542839816586</v>
      </c>
      <c r="E4816" s="90">
        <f t="shared" si="227"/>
        <v>307.11799829110214</v>
      </c>
      <c r="F4816" s="50">
        <f>'貼り付けシート（日射量等）'!G4813/3.6*10^3</f>
        <v>505.55555555555554</v>
      </c>
      <c r="G4816" s="50">
        <f>'貼り付けシート（日射量等）'!H4813/3.6*10^3</f>
        <v>316.66666666666663</v>
      </c>
      <c r="H4816" s="91">
        <f>RADIANS('貼り付けシート（日射量等）'!I4813)</f>
        <v>1.1955505376161157</v>
      </c>
      <c r="I4816" s="91">
        <f>IF('貼り付けシート（日射量等）'!J4813&lt;0,RADIANS(360+('貼り付けシート（日射量等）'!J4813)),RADIANS('貼り付けシート（日射量等）'!J4813))</f>
        <v>5.7875117996131973</v>
      </c>
    </row>
    <row r="4817" spans="1:9">
      <c r="A4817" s="20">
        <v>41840</v>
      </c>
      <c r="B4817" s="35" t="s">
        <v>371</v>
      </c>
      <c r="C4817" s="90">
        <f t="shared" si="225"/>
        <v>816.79975358206866</v>
      </c>
      <c r="D4817" s="90">
        <f t="shared" si="226"/>
        <v>504.29372023322793</v>
      </c>
      <c r="E4817" s="90">
        <f t="shared" si="227"/>
        <v>312.50603334884073</v>
      </c>
      <c r="F4817" s="50">
        <f>'貼り付けシート（日射量等）'!G4814/3.6*10^3</f>
        <v>505.55555555555554</v>
      </c>
      <c r="G4817" s="50">
        <f>'貼り付けシート（日射量等）'!H4814/3.6*10^3</f>
        <v>322.22222222222217</v>
      </c>
      <c r="H4817" s="91">
        <f>RADIANS('貼り付けシート（日射量等）'!I4814)</f>
        <v>1.2252211349000195</v>
      </c>
      <c r="I4817" s="91">
        <f>IF('貼り付けシート（日射量等）'!J4814&lt;0,RADIANS(360+('貼り付けシート（日射量等）'!J4814)),RADIANS('貼り付けシート（日射量等）'!J4814))</f>
        <v>0.20769418098732523</v>
      </c>
    </row>
    <row r="4818" spans="1:9">
      <c r="A4818" s="20">
        <v>41840</v>
      </c>
      <c r="B4818" s="35" t="s">
        <v>372</v>
      </c>
      <c r="C4818" s="90">
        <f t="shared" si="225"/>
        <v>779.64847990416956</v>
      </c>
      <c r="D4818" s="90">
        <f t="shared" si="226"/>
        <v>483.30655172854466</v>
      </c>
      <c r="E4818" s="90">
        <f t="shared" si="227"/>
        <v>296.34192817562496</v>
      </c>
      <c r="F4818" s="50">
        <f>'貼り付けシート（日射量等）'!G4815/3.6*10^3</f>
        <v>508.33333333333331</v>
      </c>
      <c r="G4818" s="50">
        <f>'貼り付けシート（日射量等）'!H4815/3.6*10^3</f>
        <v>305.5555555555556</v>
      </c>
      <c r="H4818" s="91">
        <f>RADIANS('貼り付けシート（日射量等）'!I4815)</f>
        <v>1.1274826967883367</v>
      </c>
      <c r="I4818" s="91">
        <f>IF('貼り付けシート（日射量等）'!J4815&lt;0,RADIANS(360+('貼り付けシート（日射量等）'!J4815)),RADIANS('貼り付けシート（日射量等）'!J4815))</f>
        <v>0.8028514559173916</v>
      </c>
    </row>
    <row r="4819" spans="1:9">
      <c r="A4819" s="20">
        <v>41840</v>
      </c>
      <c r="B4819" s="35" t="s">
        <v>373</v>
      </c>
      <c r="C4819" s="90">
        <f t="shared" si="225"/>
        <v>550.0039740124862</v>
      </c>
      <c r="D4819" s="90">
        <f t="shared" si="226"/>
        <v>221.33383549042949</v>
      </c>
      <c r="E4819" s="90">
        <f t="shared" si="227"/>
        <v>328.67013852205667</v>
      </c>
      <c r="F4819" s="50">
        <f>'貼り付けシート（日射量等）'!G4816/3.6*10^3</f>
        <v>261.11111111111109</v>
      </c>
      <c r="G4819" s="50">
        <f>'貼り付けシート（日射量等）'!H4816/3.6*10^3</f>
        <v>338.88888888888886</v>
      </c>
      <c r="H4819" s="91">
        <f>RADIANS('貼り付けシート（日射量等）'!I4816)</f>
        <v>0.95993108859688125</v>
      </c>
      <c r="I4819" s="91">
        <f>IF('貼り付けシート（日射量等）'!J4816&lt;0,RADIANS(360+('貼り付けシート（日射量等）'!J4816)),RADIANS('貼り付けシート（日射量等）'!J4816))</f>
        <v>1.1623892818282233</v>
      </c>
    </row>
    <row r="4820" spans="1:9">
      <c r="A4820" s="20">
        <v>41840</v>
      </c>
      <c r="B4820" s="35" t="s">
        <v>374</v>
      </c>
      <c r="C4820" s="90">
        <f t="shared" si="225"/>
        <v>483.61979990584831</v>
      </c>
      <c r="D4820" s="90">
        <f t="shared" si="226"/>
        <v>227.68813466326316</v>
      </c>
      <c r="E4820" s="90">
        <f t="shared" si="227"/>
        <v>255.93166524258515</v>
      </c>
      <c r="F4820" s="50">
        <f>'貼り付けシート（日射量等）'!G4817/3.6*10^3</f>
        <v>327.77777777777777</v>
      </c>
      <c r="G4820" s="50">
        <f>'貼り付けシート（日射量等）'!H4817/3.6*10^3</f>
        <v>263.88888888888891</v>
      </c>
      <c r="H4820" s="91">
        <f>RADIANS('貼り付けシート（日射量等）'!I4817)</f>
        <v>0.76794487087750496</v>
      </c>
      <c r="I4820" s="91">
        <f>IF('貼り付けシート（日射量等）'!J4817&lt;0,RADIANS(360+('貼り付けシート（日射量等）'!J4817)),RADIANS('貼り付けシート（日射量等）'!J4817))</f>
        <v>1.3997540600994522</v>
      </c>
    </row>
    <row r="4821" spans="1:9">
      <c r="A4821" s="20">
        <v>41840</v>
      </c>
      <c r="B4821" s="35" t="s">
        <v>375</v>
      </c>
      <c r="C4821" s="90">
        <f t="shared" si="225"/>
        <v>356.53886666408391</v>
      </c>
      <c r="D4821" s="90">
        <f t="shared" si="226"/>
        <v>173.34567470097033</v>
      </c>
      <c r="E4821" s="90">
        <f t="shared" si="227"/>
        <v>183.19319196311358</v>
      </c>
      <c r="F4821" s="50">
        <f>'貼り付けシート（日射量等）'!G4818/3.6*10^3</f>
        <v>344.44444444444446</v>
      </c>
      <c r="G4821" s="50">
        <f>'貼り付けシート（日射量等）'!H4818/3.6*10^3</f>
        <v>188.88888888888889</v>
      </c>
      <c r="H4821" s="91">
        <f>RADIANS('貼り付けシート（日射量等）'!I4818)</f>
        <v>0.56897733615015145</v>
      </c>
      <c r="I4821" s="91">
        <f>IF('貼り付けシート（日射量等）'!J4818&lt;0,RADIANS(360+('貼り付けシート（日射量等）'!J4818)),RADIANS('貼り付けシート（日射量等）'!J4818))</f>
        <v>1.5812683023068625</v>
      </c>
    </row>
    <row r="4822" spans="1:9">
      <c r="A4822" s="20">
        <v>41840</v>
      </c>
      <c r="B4822" s="35" t="s">
        <v>376</v>
      </c>
      <c r="C4822" s="90">
        <f t="shared" si="225"/>
        <v>125.68906302578262</v>
      </c>
      <c r="D4822" s="90">
        <f t="shared" si="226"/>
        <v>20.62237939987924</v>
      </c>
      <c r="E4822" s="90">
        <f t="shared" si="227"/>
        <v>105.06668362590338</v>
      </c>
      <c r="F4822" s="50">
        <f>'貼り付けシート（日射量等）'!G4819/3.6*10^3</f>
        <v>72.222222222222229</v>
      </c>
      <c r="G4822" s="50">
        <f>'貼り付けシート（日射量等）'!H4819/3.6*10^3</f>
        <v>108.33333333333334</v>
      </c>
      <c r="H4822" s="91">
        <f>RADIANS('貼り付けシート（日射量等）'!I4819)</f>
        <v>0.37000980142279788</v>
      </c>
      <c r="I4822" s="91">
        <f>IF('貼り付けシート（日射量等）'!J4819&lt;0,RADIANS(360+('貼り付けシート（日射量等）'!J4819)),RADIANS('貼り付けシート（日射量等）'!J4819))</f>
        <v>1.7418385934903409</v>
      </c>
    </row>
    <row r="4823" spans="1:9">
      <c r="A4823" s="20">
        <v>41840</v>
      </c>
      <c r="B4823" s="35" t="s">
        <v>377</v>
      </c>
      <c r="C4823" s="90">
        <f t="shared" si="225"/>
        <v>57.816970851306088</v>
      </c>
      <c r="D4823" s="90">
        <f t="shared" si="226"/>
        <v>6.6306378027890593</v>
      </c>
      <c r="E4823" s="90">
        <f t="shared" si="227"/>
        <v>51.186333048517028</v>
      </c>
      <c r="F4823" s="50">
        <f>'貼り付けシート（日射量等）'!G4820/3.6*10^3</f>
        <v>116.66666666666666</v>
      </c>
      <c r="G4823" s="50">
        <f>'貼り付けシート（日射量等）'!H4820/3.6*10^3</f>
        <v>52.777777777777779</v>
      </c>
      <c r="H4823" s="91">
        <f>RADIANS('貼り付けシート（日射量等）'!I4820)</f>
        <v>0.17627825445142728</v>
      </c>
      <c r="I4823" s="91">
        <f>IF('貼り付けシート（日射量等）'!J4820&lt;0,RADIANS(360+('貼り付けシート（日射量等）'!J4820)),RADIANS('貼り付けシート（日射量等）'!J4820))</f>
        <v>1.8971728969178363</v>
      </c>
    </row>
    <row r="4824" spans="1:9">
      <c r="A4824" s="20">
        <v>41840</v>
      </c>
      <c r="B4824" s="35" t="s">
        <v>378</v>
      </c>
      <c r="C4824" s="90">
        <f t="shared" si="225"/>
        <v>7.2881469651034605</v>
      </c>
      <c r="D4824" s="90">
        <f t="shared" si="226"/>
        <v>1.900111907364826</v>
      </c>
      <c r="E4824" s="90">
        <f t="shared" si="227"/>
        <v>5.3880350577386347</v>
      </c>
      <c r="F4824" s="50">
        <f>'貼り付けシート（日射量等）'!G4821/3.6*10^3</f>
        <v>5.5555555555555554</v>
      </c>
      <c r="G4824" s="50">
        <f>'貼り付けシート（日射量等）'!H4821/3.6*10^3</f>
        <v>5.5555555555555554</v>
      </c>
      <c r="H4824" s="91">
        <f>RADIANS('貼り付けシート（日射量等）'!I4821)</f>
        <v>0</v>
      </c>
      <c r="I4824" s="91">
        <f>IF('貼り付けシート（日射量等）'!J4821&lt;0,RADIANS(360+('貼り付けシート（日射量等）'!J4821)),RADIANS('貼り付けシート（日射量等）'!J4821))</f>
        <v>0</v>
      </c>
    </row>
    <row r="4825" spans="1:9">
      <c r="A4825" s="20">
        <v>41840</v>
      </c>
      <c r="B4825" s="35" t="s">
        <v>379</v>
      </c>
      <c r="C4825" s="90">
        <f t="shared" si="225"/>
        <v>0</v>
      </c>
      <c r="D4825" s="90">
        <f t="shared" si="226"/>
        <v>0</v>
      </c>
      <c r="E4825" s="90">
        <f t="shared" si="227"/>
        <v>0</v>
      </c>
      <c r="F4825" s="50">
        <f>'貼り付けシート（日射量等）'!G4822/3.6*10^3</f>
        <v>0</v>
      </c>
      <c r="G4825" s="50">
        <f>'貼り付けシート（日射量等）'!H4822/3.6*10^3</f>
        <v>0</v>
      </c>
      <c r="H4825" s="91">
        <f>RADIANS('貼り付けシート（日射量等）'!I4822)</f>
        <v>0</v>
      </c>
      <c r="I4825" s="91">
        <f>IF('貼り付けシート（日射量等）'!J4822&lt;0,RADIANS(360+('貼り付けシート（日射量等）'!J4822)),RADIANS('貼り付けシート（日射量等）'!J4822))</f>
        <v>0</v>
      </c>
    </row>
    <row r="4826" spans="1:9">
      <c r="A4826" s="20">
        <v>41840</v>
      </c>
      <c r="B4826" s="35" t="s">
        <v>380</v>
      </c>
      <c r="C4826" s="90">
        <f t="shared" si="225"/>
        <v>0</v>
      </c>
      <c r="D4826" s="90">
        <f t="shared" si="226"/>
        <v>0</v>
      </c>
      <c r="E4826" s="90">
        <f t="shared" si="227"/>
        <v>0</v>
      </c>
      <c r="F4826" s="50">
        <f>'貼り付けシート（日射量等）'!G4823/3.6*10^3</f>
        <v>0</v>
      </c>
      <c r="G4826" s="50">
        <f>'貼り付けシート（日射量等）'!H4823/3.6*10^3</f>
        <v>0</v>
      </c>
      <c r="H4826" s="91">
        <f>RADIANS('貼り付けシート（日射量等）'!I4823)</f>
        <v>0</v>
      </c>
      <c r="I4826" s="91">
        <f>IF('貼り付けシート（日射量等）'!J4823&lt;0,RADIANS(360+('貼り付けシート（日射量等）'!J4823)),RADIANS('貼り付けシート（日射量等）'!J4823))</f>
        <v>0</v>
      </c>
    </row>
    <row r="4827" spans="1:9">
      <c r="A4827" s="20">
        <v>41840</v>
      </c>
      <c r="B4827" s="35" t="s">
        <v>381</v>
      </c>
      <c r="C4827" s="90">
        <f t="shared" si="225"/>
        <v>0</v>
      </c>
      <c r="D4827" s="90">
        <f t="shared" si="226"/>
        <v>0</v>
      </c>
      <c r="E4827" s="90">
        <f t="shared" si="227"/>
        <v>0</v>
      </c>
      <c r="F4827" s="50">
        <f>'貼り付けシート（日射量等）'!G4824/3.6*10^3</f>
        <v>0</v>
      </c>
      <c r="G4827" s="50">
        <f>'貼り付けシート（日射量等）'!H4824/3.6*10^3</f>
        <v>0</v>
      </c>
      <c r="H4827" s="91">
        <f>RADIANS('貼り付けシート（日射量等）'!I4824)</f>
        <v>0</v>
      </c>
      <c r="I4827" s="91">
        <f>IF('貼り付けシート（日射量等）'!J4824&lt;0,RADIANS(360+('貼り付けシート（日射量等）'!J4824)),RADIANS('貼り付けシート（日射量等）'!J4824))</f>
        <v>0</v>
      </c>
    </row>
    <row r="4828" spans="1:9">
      <c r="A4828" s="20">
        <v>41840</v>
      </c>
      <c r="B4828" s="35" t="s">
        <v>382</v>
      </c>
      <c r="C4828" s="90">
        <f t="shared" si="225"/>
        <v>0</v>
      </c>
      <c r="D4828" s="90">
        <f t="shared" si="226"/>
        <v>0</v>
      </c>
      <c r="E4828" s="90">
        <f t="shared" si="227"/>
        <v>0</v>
      </c>
      <c r="F4828" s="50">
        <f>'貼り付けシート（日射量等）'!G4825/3.6*10^3</f>
        <v>0</v>
      </c>
      <c r="G4828" s="50">
        <f>'貼り付けシート（日射量等）'!H4825/3.6*10^3</f>
        <v>0</v>
      </c>
      <c r="H4828" s="91">
        <f>RADIANS('貼り付けシート（日射量等）'!I4825)</f>
        <v>0</v>
      </c>
      <c r="I4828" s="91">
        <f>IF('貼り付けシート（日射量等）'!J4825&lt;0,RADIANS(360+('貼り付けシート（日射量等）'!J4825)),RADIANS('貼り付けシート（日射量等）'!J4825))</f>
        <v>0</v>
      </c>
    </row>
    <row r="4829" spans="1:9">
      <c r="A4829" s="20">
        <v>41840</v>
      </c>
      <c r="B4829" s="35" t="s">
        <v>383</v>
      </c>
      <c r="C4829" s="90">
        <f t="shared" si="225"/>
        <v>0</v>
      </c>
      <c r="D4829" s="90">
        <f t="shared" si="226"/>
        <v>0</v>
      </c>
      <c r="E4829" s="90">
        <f t="shared" si="227"/>
        <v>0</v>
      </c>
      <c r="F4829" s="50">
        <f>'貼り付けシート（日射量等）'!G4826/3.6*10^3</f>
        <v>0</v>
      </c>
      <c r="G4829" s="50">
        <f>'貼り付けシート（日射量等）'!H4826/3.6*10^3</f>
        <v>0</v>
      </c>
      <c r="H4829" s="91">
        <f>RADIANS('貼り付けシート（日射量等）'!I4826)</f>
        <v>0</v>
      </c>
      <c r="I4829" s="91">
        <f>IF('貼り付けシート（日射量等）'!J4826&lt;0,RADIANS(360+('貼り付けシート（日射量等）'!J4826)),RADIANS('貼り付けシート（日射量等）'!J4826))</f>
        <v>0</v>
      </c>
    </row>
    <row r="4830" spans="1:9">
      <c r="A4830" s="20">
        <v>41841</v>
      </c>
      <c r="B4830" s="35" t="s">
        <v>360</v>
      </c>
      <c r="C4830" s="90">
        <f t="shared" si="225"/>
        <v>0</v>
      </c>
      <c r="D4830" s="90">
        <f t="shared" si="226"/>
        <v>0</v>
      </c>
      <c r="E4830" s="90">
        <f t="shared" si="227"/>
        <v>0</v>
      </c>
      <c r="F4830" s="50">
        <f>'貼り付けシート（日射量等）'!G4827/3.6*10^3</f>
        <v>0</v>
      </c>
      <c r="G4830" s="50">
        <f>'貼り付けシート（日射量等）'!H4827/3.6*10^3</f>
        <v>0</v>
      </c>
      <c r="H4830" s="91">
        <f>RADIANS('貼り付けシート（日射量等）'!I4827)</f>
        <v>0</v>
      </c>
      <c r="I4830" s="91">
        <f>IF('貼り付けシート（日射量等）'!J4827&lt;0,RADIANS(360+('貼り付けシート（日射量等）'!J4827)),RADIANS('貼り付けシート（日射量等）'!J4827))</f>
        <v>0</v>
      </c>
    </row>
    <row r="4831" spans="1:9">
      <c r="A4831" s="20">
        <v>41841</v>
      </c>
      <c r="B4831" s="35" t="s">
        <v>361</v>
      </c>
      <c r="C4831" s="90">
        <f t="shared" si="225"/>
        <v>0</v>
      </c>
      <c r="D4831" s="90">
        <f t="shared" si="226"/>
        <v>0</v>
      </c>
      <c r="E4831" s="90">
        <f t="shared" si="227"/>
        <v>0</v>
      </c>
      <c r="F4831" s="50">
        <f>'貼り付けシート（日射量等）'!G4828/3.6*10^3</f>
        <v>0</v>
      </c>
      <c r="G4831" s="50">
        <f>'貼り付けシート（日射量等）'!H4828/3.6*10^3</f>
        <v>0</v>
      </c>
      <c r="H4831" s="91">
        <f>RADIANS('貼り付けシート（日射量等）'!I4828)</f>
        <v>0</v>
      </c>
      <c r="I4831" s="91">
        <f>IF('貼り付けシート（日射量等）'!J4828&lt;0,RADIANS(360+('貼り付けシート（日射量等）'!J4828)),RADIANS('貼り付けシート（日射量等）'!J4828))</f>
        <v>0</v>
      </c>
    </row>
    <row r="4832" spans="1:9">
      <c r="A4832" s="20">
        <v>41841</v>
      </c>
      <c r="B4832" s="35" t="s">
        <v>362</v>
      </c>
      <c r="C4832" s="90">
        <f t="shared" si="225"/>
        <v>0</v>
      </c>
      <c r="D4832" s="90">
        <f t="shared" si="226"/>
        <v>0</v>
      </c>
      <c r="E4832" s="90">
        <f t="shared" si="227"/>
        <v>0</v>
      </c>
      <c r="F4832" s="50">
        <f>'貼り付けシート（日射量等）'!G4829/3.6*10^3</f>
        <v>0</v>
      </c>
      <c r="G4832" s="50">
        <f>'貼り付けシート（日射量等）'!H4829/3.6*10^3</f>
        <v>0</v>
      </c>
      <c r="H4832" s="91">
        <f>RADIANS('貼り付けシート（日射量等）'!I4829)</f>
        <v>0</v>
      </c>
      <c r="I4832" s="91">
        <f>IF('貼り付けシート（日射量等）'!J4829&lt;0,RADIANS(360+('貼り付けシート（日射量等）'!J4829)),RADIANS('貼り付けシート（日射量等）'!J4829))</f>
        <v>0</v>
      </c>
    </row>
    <row r="4833" spans="1:9">
      <c r="A4833" s="20">
        <v>41841</v>
      </c>
      <c r="B4833" s="35" t="s">
        <v>363</v>
      </c>
      <c r="C4833" s="90">
        <f t="shared" si="225"/>
        <v>0</v>
      </c>
      <c r="D4833" s="90">
        <f t="shared" si="226"/>
        <v>0</v>
      </c>
      <c r="E4833" s="90">
        <f t="shared" si="227"/>
        <v>0</v>
      </c>
      <c r="F4833" s="50">
        <f>'貼り付けシート（日射量等）'!G4830/3.6*10^3</f>
        <v>0</v>
      </c>
      <c r="G4833" s="50">
        <f>'貼り付けシート（日射量等）'!H4830/3.6*10^3</f>
        <v>0</v>
      </c>
      <c r="H4833" s="91">
        <f>RADIANS('貼り付けシート（日射量等）'!I4830)</f>
        <v>0</v>
      </c>
      <c r="I4833" s="91">
        <f>IF('貼り付けシート（日射量等）'!J4830&lt;0,RADIANS(360+('貼り付けシート（日射量等）'!J4830)),RADIANS('貼り付けシート（日射量等）'!J4830))</f>
        <v>0</v>
      </c>
    </row>
    <row r="4834" spans="1:9">
      <c r="A4834" s="20">
        <v>41841</v>
      </c>
      <c r="B4834" s="35" t="s">
        <v>364</v>
      </c>
      <c r="C4834" s="90">
        <f t="shared" si="225"/>
        <v>21.552140230954539</v>
      </c>
      <c r="D4834" s="90">
        <f t="shared" si="226"/>
        <v>-1.934484809565747</v>
      </c>
      <c r="E4834" s="90">
        <f t="shared" si="227"/>
        <v>21.552140230954539</v>
      </c>
      <c r="F4834" s="50">
        <f>'貼り付けシート（日射量等）'!G4831/3.6*10^3</f>
        <v>44.444444444444443</v>
      </c>
      <c r="G4834" s="50">
        <f>'貼り付けシート（日射量等）'!H4831/3.6*10^3</f>
        <v>22.222222222222221</v>
      </c>
      <c r="H4834" s="91">
        <f>RADIANS('貼り付けシート（日射量等）'!I4831)</f>
        <v>9.250245035569947E-2</v>
      </c>
      <c r="I4834" s="91">
        <f>IF('貼り付けシート（日射量等）'!J4831&lt;0,RADIANS(360+('貼り付けシート（日射量等）'!J4831)),RADIANS('貼り付けシート（日射量等）'!J4831))</f>
        <v>4.319689898685966</v>
      </c>
    </row>
    <row r="4835" spans="1:9">
      <c r="A4835" s="20">
        <v>41841</v>
      </c>
      <c r="B4835" s="35" t="s">
        <v>365</v>
      </c>
      <c r="C4835" s="90">
        <f t="shared" si="225"/>
        <v>82.557813258888288</v>
      </c>
      <c r="D4835" s="90">
        <f t="shared" si="226"/>
        <v>9.8193399794167195</v>
      </c>
      <c r="E4835" s="90">
        <f t="shared" si="227"/>
        <v>72.738473279471563</v>
      </c>
      <c r="F4835" s="50">
        <f>'貼り付けシート（日射量等）'!G4832/3.6*10^3</f>
        <v>52.777777777777779</v>
      </c>
      <c r="G4835" s="50">
        <f>'貼り付けシート（日射量等）'!H4832/3.6*10^3</f>
        <v>75</v>
      </c>
      <c r="H4835" s="91">
        <f>RADIANS('貼り付けシート（日射量等）'!I4832)</f>
        <v>0.28274333882308139</v>
      </c>
      <c r="I4835" s="91">
        <f>IF('貼り付けシート（日射量等）'!J4832&lt;0,RADIANS(360+('貼り付けシート（日射量等）'!J4832)),RADIANS('貼り付けシート（日射量等）'!J4832))</f>
        <v>4.4785148606174499</v>
      </c>
    </row>
    <row r="4836" spans="1:9">
      <c r="A4836" s="20">
        <v>41841</v>
      </c>
      <c r="B4836" s="35" t="s">
        <v>366</v>
      </c>
      <c r="C4836" s="90">
        <f t="shared" si="225"/>
        <v>298.95635630584081</v>
      </c>
      <c r="D4836" s="90">
        <f t="shared" si="226"/>
        <v>148.09137468915901</v>
      </c>
      <c r="E4836" s="90">
        <f t="shared" si="227"/>
        <v>150.86498161668177</v>
      </c>
      <c r="F4836" s="50">
        <f>'貼り付けシート（日射量等）'!G4833/3.6*10^3</f>
        <v>361.11111111111109</v>
      </c>
      <c r="G4836" s="50">
        <f>'貼り付けシート（日射量等）'!H4833/3.6*10^3</f>
        <v>155.55555555555557</v>
      </c>
      <c r="H4836" s="91">
        <f>RADIANS('貼り付けシート（日射量等）'!I4833)</f>
        <v>0.47996554429844063</v>
      </c>
      <c r="I4836" s="91">
        <f>IF('貼り付けシート（日射量等）'!J4833&lt;0,RADIANS(360+('貼り付けシート（日射量等）'!J4833)),RADIANS('貼り付けシート（日射量等）'!J4833))</f>
        <v>4.6338491640449453</v>
      </c>
    </row>
    <row r="4837" spans="1:9">
      <c r="A4837" s="20">
        <v>41841</v>
      </c>
      <c r="B4837" s="35" t="s">
        <v>367</v>
      </c>
      <c r="C4837" s="90">
        <f t="shared" si="225"/>
        <v>454.06263597837722</v>
      </c>
      <c r="D4837" s="90">
        <f t="shared" si="226"/>
        <v>241.23525119770116</v>
      </c>
      <c r="E4837" s="90">
        <f t="shared" si="227"/>
        <v>212.82738478067606</v>
      </c>
      <c r="F4837" s="50">
        <f>'貼り付けシート（日射量等）'!G4834/3.6*10^3</f>
        <v>391.66666666666663</v>
      </c>
      <c r="G4837" s="50">
        <f>'貼り付けシート（日射量等）'!H4834/3.6*10^3</f>
        <v>219.44444444444443</v>
      </c>
      <c r="H4837" s="91">
        <f>RADIANS('貼り付けシート（日射量等）'!I4834)</f>
        <v>0.68067840827778847</v>
      </c>
      <c r="I4837" s="91">
        <f>IF('貼り付けシート（日射量等）'!J4834&lt;0,RADIANS(360+('貼り付けシート（日射量等）'!J4834)),RADIANS('貼り付けシート（日射量等）'!J4834))</f>
        <v>4.8048914307403896</v>
      </c>
    </row>
    <row r="4838" spans="1:9">
      <c r="A4838" s="20">
        <v>41841</v>
      </c>
      <c r="B4838" s="35" t="s">
        <v>368</v>
      </c>
      <c r="C4838" s="90">
        <f t="shared" si="225"/>
        <v>587.28047549032806</v>
      </c>
      <c r="D4838" s="90">
        <f t="shared" si="226"/>
        <v>312.49068754565769</v>
      </c>
      <c r="E4838" s="90">
        <f t="shared" si="227"/>
        <v>274.78978794467037</v>
      </c>
      <c r="F4838" s="50">
        <f>'貼り付けシート（日射量等）'!G4835/3.6*10^3</f>
        <v>397.22222222222217</v>
      </c>
      <c r="G4838" s="50">
        <f>'貼り付けシート（日射量等）'!H4835/3.6*10^3</f>
        <v>283.33333333333331</v>
      </c>
      <c r="H4838" s="91">
        <f>RADIANS('貼り付けシート（日射量等）'!I4835)</f>
        <v>0.87615528450115343</v>
      </c>
      <c r="I4838" s="91">
        <f>IF('貼り付けシート（日射量等）'!J4835&lt;0,RADIANS(360+('貼り付けシート（日射量等）'!J4835)),RADIANS('貼り付けシート（日射量等）'!J4835))</f>
        <v>5.0125856117277143</v>
      </c>
    </row>
    <row r="4839" spans="1:9">
      <c r="A4839" s="20">
        <v>41841</v>
      </c>
      <c r="B4839" s="35" t="s">
        <v>369</v>
      </c>
      <c r="C4839" s="90">
        <f t="shared" si="225"/>
        <v>631.35324575972118</v>
      </c>
      <c r="D4839" s="90">
        <f t="shared" si="226"/>
        <v>286.51900206444856</v>
      </c>
      <c r="E4839" s="90">
        <f t="shared" si="227"/>
        <v>344.83424369527262</v>
      </c>
      <c r="F4839" s="50">
        <f>'貼り付けシート（日射量等）'!G4836/3.6*10^3</f>
        <v>313.8888888888888</v>
      </c>
      <c r="G4839" s="50">
        <f>'貼り付けシート（日射量等）'!H4836/3.6*10^3</f>
        <v>355.55555555555554</v>
      </c>
      <c r="H4839" s="91">
        <f>RADIANS('貼り付けシート（日射量等）'!I4836)</f>
        <v>1.0576695267085636</v>
      </c>
      <c r="I4839" s="91">
        <f>IF('貼り付けシート（日射量等）'!J4836&lt;0,RADIANS(360+('貼り付けシート（日射量等）'!J4836)),RADIANS('貼り付けシート（日射量等）'!J4836))</f>
        <v>5.3075462553147563</v>
      </c>
    </row>
    <row r="4840" spans="1:9">
      <c r="A4840" s="20">
        <v>41841</v>
      </c>
      <c r="B4840" s="35" t="s">
        <v>370</v>
      </c>
      <c r="C4840" s="90">
        <f t="shared" si="225"/>
        <v>530.2091505700771</v>
      </c>
      <c r="D4840" s="90">
        <f t="shared" si="226"/>
        <v>144.96464394176482</v>
      </c>
      <c r="E4840" s="90">
        <f t="shared" si="227"/>
        <v>385.24450662831231</v>
      </c>
      <c r="F4840" s="50">
        <f>'貼り付けシート（日射量等）'!G4837/3.6*10^3</f>
        <v>147.22222222222223</v>
      </c>
      <c r="G4840" s="50">
        <f>'貼り付けシート（日射量等）'!H4837/3.6*10^3</f>
        <v>397.22222222222217</v>
      </c>
      <c r="H4840" s="91">
        <f>RADIANS('貼り付けシート（日射量等）'!I4837)</f>
        <v>1.1938052083641215</v>
      </c>
      <c r="I4840" s="91">
        <f>IF('貼り付けシート（日射量等）'!J4837&lt;0,RADIANS(360+('貼り付けシート（日射量等）'!J4837)),RADIANS('貼り付けシート（日射量等）'!J4837))</f>
        <v>5.7910024581171857</v>
      </c>
    </row>
    <row r="4841" spans="1:9">
      <c r="A4841" s="20">
        <v>41841</v>
      </c>
      <c r="B4841" s="35" t="s">
        <v>371</v>
      </c>
      <c r="C4841" s="90">
        <f t="shared" si="225"/>
        <v>381.31799265538325</v>
      </c>
      <c r="D4841" s="90">
        <f t="shared" si="226"/>
        <v>52.647854133326604</v>
      </c>
      <c r="E4841" s="90">
        <f t="shared" si="227"/>
        <v>328.67013852205667</v>
      </c>
      <c r="F4841" s="50">
        <f>'貼り付けシート（日射量等）'!G4838/3.6*10^3</f>
        <v>52.777777777777779</v>
      </c>
      <c r="G4841" s="50">
        <f>'貼り付けシート（日射量等）'!H4838/3.6*10^3</f>
        <v>338.88888888888886</v>
      </c>
      <c r="H4841" s="91">
        <f>RADIANS('貼り付けシート（日射量等）'!I4838)</f>
        <v>1.2234758056480248</v>
      </c>
      <c r="I4841" s="91">
        <f>IF('貼り付けシート（日射量等）'!J4838&lt;0,RADIANS(360+('貼り付けシート（日射量等）'!J4838)),RADIANS('貼り付けシート（日射量等）'!J4838))</f>
        <v>0.2059488517353309</v>
      </c>
    </row>
    <row r="4842" spans="1:9">
      <c r="A4842" s="20">
        <v>41841</v>
      </c>
      <c r="B4842" s="35" t="s">
        <v>372</v>
      </c>
      <c r="C4842" s="90">
        <f t="shared" si="225"/>
        <v>614.72050532505614</v>
      </c>
      <c r="D4842" s="90">
        <f t="shared" si="226"/>
        <v>242.94608634109042</v>
      </c>
      <c r="E4842" s="90">
        <f t="shared" si="227"/>
        <v>371.77441898396575</v>
      </c>
      <c r="F4842" s="50">
        <f>'貼り付けシート（日射量等）'!G4839/3.6*10^3</f>
        <v>255.55555555555554</v>
      </c>
      <c r="G4842" s="50">
        <f>'貼り付けシート（日射量等）'!H4839/3.6*10^3</f>
        <v>383.33333333333331</v>
      </c>
      <c r="H4842" s="91">
        <f>RADIANS('貼り付けシート（日射量等）'!I4839)</f>
        <v>1.1239920382843482</v>
      </c>
      <c r="I4842" s="91">
        <f>IF('貼り付けシート（日射量等）'!J4839&lt;0,RADIANS(360+('貼り付けシート（日射量等）'!J4839)),RADIANS('貼り付けシート（日射量等）'!J4839))</f>
        <v>0.7976154681614086</v>
      </c>
    </row>
    <row r="4843" spans="1:9">
      <c r="A4843" s="20">
        <v>41841</v>
      </c>
      <c r="B4843" s="35" t="s">
        <v>373</v>
      </c>
      <c r="C4843" s="90">
        <f t="shared" si="225"/>
        <v>633.34467034640193</v>
      </c>
      <c r="D4843" s="90">
        <f t="shared" si="226"/>
        <v>334.3087246419077</v>
      </c>
      <c r="E4843" s="90">
        <f t="shared" si="227"/>
        <v>299.03594570449422</v>
      </c>
      <c r="F4843" s="50">
        <f>'貼り付けシート（日射量等）'!G4840/3.6*10^3</f>
        <v>394.44444444444446</v>
      </c>
      <c r="G4843" s="50">
        <f>'貼り付けシート（日射量等）'!H4840/3.6*10^3</f>
        <v>308.33333333333337</v>
      </c>
      <c r="H4843" s="91">
        <f>RADIANS('貼り付けシート（日射量等）'!I4840)</f>
        <v>0.95818575934488692</v>
      </c>
      <c r="I4843" s="91">
        <f>IF('貼り付けシート（日射量等）'!J4840&lt;0,RADIANS(360+('貼り付けシート（日射量等）'!J4840)),RADIANS('貼り付けシート（日射量等）'!J4840))</f>
        <v>1.1588986233242349</v>
      </c>
    </row>
    <row r="4844" spans="1:9">
      <c r="A4844" s="20">
        <v>41841</v>
      </c>
      <c r="B4844" s="35" t="s">
        <v>374</v>
      </c>
      <c r="C4844" s="90">
        <f t="shared" si="225"/>
        <v>384.43815598395577</v>
      </c>
      <c r="D4844" s="90">
        <f t="shared" si="226"/>
        <v>117.73042062589344</v>
      </c>
      <c r="E4844" s="90">
        <f t="shared" si="227"/>
        <v>266.70773535806234</v>
      </c>
      <c r="F4844" s="50">
        <f>'貼り付けシート（日射量等）'!G4841/3.6*10^3</f>
        <v>169.44444444444443</v>
      </c>
      <c r="G4844" s="50">
        <f>'貼り付けシート（日射量等）'!H4841/3.6*10^3</f>
        <v>274.99999999999994</v>
      </c>
      <c r="H4844" s="91">
        <f>RADIANS('貼り付けシート（日射量等）'!I4841)</f>
        <v>0.76619954162551063</v>
      </c>
      <c r="I4844" s="91">
        <f>IF('貼り付けシート（日射量等）'!J4841&lt;0,RADIANS(360+('貼り付けシート（日射量等）'!J4841)),RADIANS('貼り付けシート（日射量等）'!J4841))</f>
        <v>1.3945180723434694</v>
      </c>
    </row>
    <row r="4845" spans="1:9">
      <c r="A4845" s="20">
        <v>41841</v>
      </c>
      <c r="B4845" s="35" t="s">
        <v>375</v>
      </c>
      <c r="C4845" s="90">
        <f t="shared" si="225"/>
        <v>184.19094360042592</v>
      </c>
      <c r="D4845" s="90">
        <f t="shared" si="226"/>
        <v>27.937926926005552</v>
      </c>
      <c r="E4845" s="90">
        <f t="shared" si="227"/>
        <v>156.25301667442037</v>
      </c>
      <c r="F4845" s="50">
        <f>'貼り付けシート（日射量等）'!G4842/3.6*10^3</f>
        <v>55.555555555555557</v>
      </c>
      <c r="G4845" s="50">
        <f>'貼り付けシート（日射量等）'!H4842/3.6*10^3</f>
        <v>161.11111111111109</v>
      </c>
      <c r="H4845" s="91">
        <f>RADIANS('貼り付けシート（日射量等）'!I4842)</f>
        <v>0.56723200689815712</v>
      </c>
      <c r="I4845" s="91">
        <f>IF('貼り付けシート（日射量等）'!J4842&lt;0,RADIANS(360+('貼り付けシート（日射量等）'!J4842)),RADIANS('貼り付けシート（日射量等）'!J4842))</f>
        <v>1.5777776438028741</v>
      </c>
    </row>
    <row r="4846" spans="1:9">
      <c r="A4846" s="20">
        <v>41841</v>
      </c>
      <c r="B4846" s="35" t="s">
        <v>376</v>
      </c>
      <c r="C4846" s="90">
        <f t="shared" si="225"/>
        <v>92.225085524304845</v>
      </c>
      <c r="D4846" s="90">
        <f t="shared" si="226"/>
        <v>8.7105421293559964</v>
      </c>
      <c r="E4846" s="90">
        <f t="shared" si="227"/>
        <v>83.514543394948845</v>
      </c>
      <c r="F4846" s="50">
        <f>'貼り付けシート（日射量等）'!G4843/3.6*10^3</f>
        <v>30.555555555555554</v>
      </c>
      <c r="G4846" s="50">
        <f>'貼り付けシート（日射量等）'!H4843/3.6*10^3</f>
        <v>86.111111111111114</v>
      </c>
      <c r="H4846" s="91">
        <f>RADIANS('貼り付けシート（日射量等）'!I4843)</f>
        <v>0.36826447217080355</v>
      </c>
      <c r="I4846" s="91">
        <f>IF('貼り付けシート（日射量等）'!J4843&lt;0,RADIANS(360+('貼り付けシート（日射量等）'!J4843)),RADIANS('貼り付けシート（日射量等）'!J4843))</f>
        <v>1.7383479349863522</v>
      </c>
    </row>
    <row r="4847" spans="1:9">
      <c r="A4847" s="20">
        <v>41841</v>
      </c>
      <c r="B4847" s="35" t="s">
        <v>377</v>
      </c>
      <c r="C4847" s="90">
        <f t="shared" si="225"/>
        <v>39.993409027287093</v>
      </c>
      <c r="D4847" s="90">
        <f t="shared" si="226"/>
        <v>2.277163623116651</v>
      </c>
      <c r="E4847" s="90">
        <f t="shared" si="227"/>
        <v>37.716245404170444</v>
      </c>
      <c r="F4847" s="50">
        <f>'貼り付けシート（日射量等）'!G4844/3.6*10^3</f>
        <v>41.666666666666664</v>
      </c>
      <c r="G4847" s="50">
        <f>'貼り付けシート（日射量等）'!H4844/3.6*10^3</f>
        <v>38.888888888888893</v>
      </c>
      <c r="H4847" s="91">
        <f>RADIANS('貼り付けシート（日射量等）'!I4844)</f>
        <v>0.17278759594743864</v>
      </c>
      <c r="I4847" s="91">
        <f>IF('貼り付けシート（日射量等）'!J4844&lt;0,RADIANS(360+('貼り付けシート（日射量等）'!J4844)),RADIANS('貼り付けシート（日射量等）'!J4844))</f>
        <v>1.8936822384138476</v>
      </c>
    </row>
    <row r="4848" spans="1:9">
      <c r="A4848" s="20">
        <v>41841</v>
      </c>
      <c r="B4848" s="35" t="s">
        <v>378</v>
      </c>
      <c r="C4848" s="90">
        <f t="shared" si="225"/>
        <v>7.2881469651034605</v>
      </c>
      <c r="D4848" s="90">
        <f t="shared" si="226"/>
        <v>1.900111907364826</v>
      </c>
      <c r="E4848" s="90">
        <f t="shared" si="227"/>
        <v>5.3880350577386347</v>
      </c>
      <c r="F4848" s="50">
        <f>'貼り付けシート（日射量等）'!G4845/3.6*10^3</f>
        <v>5.5555555555555554</v>
      </c>
      <c r="G4848" s="50">
        <f>'貼り付けシート（日射量等）'!H4845/3.6*10^3</f>
        <v>5.5555555555555554</v>
      </c>
      <c r="H4848" s="91">
        <f>RADIANS('貼り付けシート（日射量等）'!I4845)</f>
        <v>0</v>
      </c>
      <c r="I4848" s="91">
        <f>IF('貼り付けシート（日射量等）'!J4845&lt;0,RADIANS(360+('貼り付けシート（日射量等）'!J4845)),RADIANS('貼り付けシート（日射量等）'!J4845))</f>
        <v>0</v>
      </c>
    </row>
    <row r="4849" spans="1:9">
      <c r="A4849" s="20">
        <v>41841</v>
      </c>
      <c r="B4849" s="35" t="s">
        <v>379</v>
      </c>
      <c r="C4849" s="90">
        <f t="shared" si="225"/>
        <v>0</v>
      </c>
      <c r="D4849" s="90">
        <f t="shared" si="226"/>
        <v>0</v>
      </c>
      <c r="E4849" s="90">
        <f t="shared" si="227"/>
        <v>0</v>
      </c>
      <c r="F4849" s="50">
        <f>'貼り付けシート（日射量等）'!G4846/3.6*10^3</f>
        <v>0</v>
      </c>
      <c r="G4849" s="50">
        <f>'貼り付けシート（日射量等）'!H4846/3.6*10^3</f>
        <v>0</v>
      </c>
      <c r="H4849" s="91">
        <f>RADIANS('貼り付けシート（日射量等）'!I4846)</f>
        <v>0</v>
      </c>
      <c r="I4849" s="91">
        <f>IF('貼り付けシート（日射量等）'!J4846&lt;0,RADIANS(360+('貼り付けシート（日射量等）'!J4846)),RADIANS('貼り付けシート（日射量等）'!J4846))</f>
        <v>0</v>
      </c>
    </row>
    <row r="4850" spans="1:9">
      <c r="A4850" s="20">
        <v>41841</v>
      </c>
      <c r="B4850" s="35" t="s">
        <v>380</v>
      </c>
      <c r="C4850" s="90">
        <f t="shared" si="225"/>
        <v>0</v>
      </c>
      <c r="D4850" s="90">
        <f t="shared" si="226"/>
        <v>0</v>
      </c>
      <c r="E4850" s="90">
        <f t="shared" si="227"/>
        <v>0</v>
      </c>
      <c r="F4850" s="50">
        <f>'貼り付けシート（日射量等）'!G4847/3.6*10^3</f>
        <v>0</v>
      </c>
      <c r="G4850" s="50">
        <f>'貼り付けシート（日射量等）'!H4847/3.6*10^3</f>
        <v>0</v>
      </c>
      <c r="H4850" s="91">
        <f>RADIANS('貼り付けシート（日射量等）'!I4847)</f>
        <v>0</v>
      </c>
      <c r="I4850" s="91">
        <f>IF('貼り付けシート（日射量等）'!J4847&lt;0,RADIANS(360+('貼り付けシート（日射量等）'!J4847)),RADIANS('貼り付けシート（日射量等）'!J4847))</f>
        <v>0</v>
      </c>
    </row>
    <row r="4851" spans="1:9">
      <c r="A4851" s="20">
        <v>41841</v>
      </c>
      <c r="B4851" s="35" t="s">
        <v>381</v>
      </c>
      <c r="C4851" s="90">
        <f t="shared" si="225"/>
        <v>0</v>
      </c>
      <c r="D4851" s="90">
        <f t="shared" si="226"/>
        <v>0</v>
      </c>
      <c r="E4851" s="90">
        <f t="shared" si="227"/>
        <v>0</v>
      </c>
      <c r="F4851" s="50">
        <f>'貼り付けシート（日射量等）'!G4848/3.6*10^3</f>
        <v>0</v>
      </c>
      <c r="G4851" s="50">
        <f>'貼り付けシート（日射量等）'!H4848/3.6*10^3</f>
        <v>0</v>
      </c>
      <c r="H4851" s="91">
        <f>RADIANS('貼り付けシート（日射量等）'!I4848)</f>
        <v>0</v>
      </c>
      <c r="I4851" s="91">
        <f>IF('貼り付けシート（日射量等）'!J4848&lt;0,RADIANS(360+('貼り付けシート（日射量等）'!J4848)),RADIANS('貼り付けシート（日射量等）'!J4848))</f>
        <v>0</v>
      </c>
    </row>
    <row r="4852" spans="1:9">
      <c r="A4852" s="20">
        <v>41841</v>
      </c>
      <c r="B4852" s="35" t="s">
        <v>382</v>
      </c>
      <c r="C4852" s="90">
        <f t="shared" si="225"/>
        <v>0</v>
      </c>
      <c r="D4852" s="90">
        <f t="shared" si="226"/>
        <v>0</v>
      </c>
      <c r="E4852" s="90">
        <f t="shared" si="227"/>
        <v>0</v>
      </c>
      <c r="F4852" s="50">
        <f>'貼り付けシート（日射量等）'!G4849/3.6*10^3</f>
        <v>0</v>
      </c>
      <c r="G4852" s="50">
        <f>'貼り付けシート（日射量等）'!H4849/3.6*10^3</f>
        <v>0</v>
      </c>
      <c r="H4852" s="91">
        <f>RADIANS('貼り付けシート（日射量等）'!I4849)</f>
        <v>0</v>
      </c>
      <c r="I4852" s="91">
        <f>IF('貼り付けシート（日射量等）'!J4849&lt;0,RADIANS(360+('貼り付けシート（日射量等）'!J4849)),RADIANS('貼り付けシート（日射量等）'!J4849))</f>
        <v>0</v>
      </c>
    </row>
    <row r="4853" spans="1:9">
      <c r="A4853" s="20">
        <v>41841</v>
      </c>
      <c r="B4853" s="35" t="s">
        <v>383</v>
      </c>
      <c r="C4853" s="90">
        <f t="shared" si="225"/>
        <v>0</v>
      </c>
      <c r="D4853" s="90">
        <f t="shared" si="226"/>
        <v>0</v>
      </c>
      <c r="E4853" s="90">
        <f t="shared" si="227"/>
        <v>0</v>
      </c>
      <c r="F4853" s="50">
        <f>'貼り付けシート（日射量等）'!G4850/3.6*10^3</f>
        <v>0</v>
      </c>
      <c r="G4853" s="50">
        <f>'貼り付けシート（日射量等）'!H4850/3.6*10^3</f>
        <v>0</v>
      </c>
      <c r="H4853" s="91">
        <f>RADIANS('貼り付けシート（日射量等）'!I4850)</f>
        <v>0</v>
      </c>
      <c r="I4853" s="91">
        <f>IF('貼り付けシート（日射量等）'!J4850&lt;0,RADIANS(360+('貼り付けシート（日射量等）'!J4850)),RADIANS('貼り付けシート（日射量等）'!J4850))</f>
        <v>0</v>
      </c>
    </row>
    <row r="4854" spans="1:9">
      <c r="A4854" s="20">
        <v>41842</v>
      </c>
      <c r="B4854" s="35" t="s">
        <v>360</v>
      </c>
      <c r="C4854" s="90">
        <f t="shared" si="225"/>
        <v>0</v>
      </c>
      <c r="D4854" s="90">
        <f t="shared" si="226"/>
        <v>0</v>
      </c>
      <c r="E4854" s="90">
        <f t="shared" si="227"/>
        <v>0</v>
      </c>
      <c r="F4854" s="50">
        <f>'貼り付けシート（日射量等）'!G4851/3.6*10^3</f>
        <v>0</v>
      </c>
      <c r="G4854" s="50">
        <f>'貼り付けシート（日射量等）'!H4851/3.6*10^3</f>
        <v>0</v>
      </c>
      <c r="H4854" s="91">
        <f>RADIANS('貼り付けシート（日射量等）'!I4851)</f>
        <v>0</v>
      </c>
      <c r="I4854" s="91">
        <f>IF('貼り付けシート（日射量等）'!J4851&lt;0,RADIANS(360+('貼り付けシート（日射量等）'!J4851)),RADIANS('貼り付けシート（日射量等）'!J4851))</f>
        <v>0</v>
      </c>
    </row>
    <row r="4855" spans="1:9">
      <c r="A4855" s="20">
        <v>41842</v>
      </c>
      <c r="B4855" s="35" t="s">
        <v>361</v>
      </c>
      <c r="C4855" s="90">
        <f t="shared" si="225"/>
        <v>0</v>
      </c>
      <c r="D4855" s="90">
        <f t="shared" si="226"/>
        <v>0</v>
      </c>
      <c r="E4855" s="90">
        <f t="shared" si="227"/>
        <v>0</v>
      </c>
      <c r="F4855" s="50">
        <f>'貼り付けシート（日射量等）'!G4852/3.6*10^3</f>
        <v>0</v>
      </c>
      <c r="G4855" s="50">
        <f>'貼り付けシート（日射量等）'!H4852/3.6*10^3</f>
        <v>0</v>
      </c>
      <c r="H4855" s="91">
        <f>RADIANS('貼り付けシート（日射量等）'!I4852)</f>
        <v>0</v>
      </c>
      <c r="I4855" s="91">
        <f>IF('貼り付けシート（日射量等）'!J4852&lt;0,RADIANS(360+('貼り付けシート（日射量等）'!J4852)),RADIANS('貼り付けシート（日射量等）'!J4852))</f>
        <v>0</v>
      </c>
    </row>
    <row r="4856" spans="1:9">
      <c r="A4856" s="20">
        <v>41842</v>
      </c>
      <c r="B4856" s="35" t="s">
        <v>362</v>
      </c>
      <c r="C4856" s="90">
        <f t="shared" si="225"/>
        <v>0</v>
      </c>
      <c r="D4856" s="90">
        <f t="shared" si="226"/>
        <v>0</v>
      </c>
      <c r="E4856" s="90">
        <f t="shared" si="227"/>
        <v>0</v>
      </c>
      <c r="F4856" s="50">
        <f>'貼り付けシート（日射量等）'!G4853/3.6*10^3</f>
        <v>0</v>
      </c>
      <c r="G4856" s="50">
        <f>'貼り付けシート（日射量等）'!H4853/3.6*10^3</f>
        <v>0</v>
      </c>
      <c r="H4856" s="91">
        <f>RADIANS('貼り付けシート（日射量等）'!I4853)</f>
        <v>0</v>
      </c>
      <c r="I4856" s="91">
        <f>IF('貼り付けシート（日射量等）'!J4853&lt;0,RADIANS(360+('貼り付けシート（日射量等）'!J4853)),RADIANS('貼り付けシート（日射量等）'!J4853))</f>
        <v>0</v>
      </c>
    </row>
    <row r="4857" spans="1:9">
      <c r="A4857" s="20">
        <v>41842</v>
      </c>
      <c r="B4857" s="35" t="s">
        <v>363</v>
      </c>
      <c r="C4857" s="90">
        <f t="shared" si="225"/>
        <v>0</v>
      </c>
      <c r="D4857" s="90">
        <f t="shared" si="226"/>
        <v>0</v>
      </c>
      <c r="E4857" s="90">
        <f t="shared" si="227"/>
        <v>0</v>
      </c>
      <c r="F4857" s="50">
        <f>'貼り付けシート（日射量等）'!G4854/3.6*10^3</f>
        <v>0</v>
      </c>
      <c r="G4857" s="50">
        <f>'貼り付けシート（日射量等）'!H4854/3.6*10^3</f>
        <v>0</v>
      </c>
      <c r="H4857" s="91">
        <f>RADIANS('貼り付けシート（日射量等）'!I4854)</f>
        <v>0</v>
      </c>
      <c r="I4857" s="91">
        <f>IF('貼り付けシート（日射量等）'!J4854&lt;0,RADIANS(360+('貼り付けシート（日射量等）'!J4854)),RADIANS('貼り付けシート（日射量等）'!J4854))</f>
        <v>0</v>
      </c>
    </row>
    <row r="4858" spans="1:9">
      <c r="A4858" s="20">
        <v>41842</v>
      </c>
      <c r="B4858" s="35" t="s">
        <v>364</v>
      </c>
      <c r="C4858" s="90">
        <f t="shared" si="225"/>
        <v>10.776070115477269</v>
      </c>
      <c r="D4858" s="90">
        <f t="shared" si="226"/>
        <v>-0.24489307619242145</v>
      </c>
      <c r="E4858" s="90">
        <f t="shared" si="227"/>
        <v>10.776070115477269</v>
      </c>
      <c r="F4858" s="50">
        <f>'貼り付けシート（日射量等）'!G4855/3.6*10^3</f>
        <v>5.5555555555555554</v>
      </c>
      <c r="G4858" s="50">
        <f>'貼り付けシート（日射量等）'!H4855/3.6*10^3</f>
        <v>11.111111111111111</v>
      </c>
      <c r="H4858" s="91">
        <f>RADIANS('貼り付けシート（日射量等）'!I4855)</f>
        <v>9.0757121103705138E-2</v>
      </c>
      <c r="I4858" s="91">
        <f>IF('貼り付けシート（日射量等）'!J4855&lt;0,RADIANS(360+('貼り付けシート（日射量等）'!J4855)),RADIANS('貼り付けシート（日射量等）'!J4855))</f>
        <v>4.3231805571899544</v>
      </c>
    </row>
    <row r="4859" spans="1:9">
      <c r="A4859" s="20">
        <v>41842</v>
      </c>
      <c r="B4859" s="35" t="s">
        <v>365</v>
      </c>
      <c r="C4859" s="90">
        <f t="shared" si="225"/>
        <v>39.257869153272345</v>
      </c>
      <c r="D4859" s="90">
        <f t="shared" si="226"/>
        <v>1.5416237491019016</v>
      </c>
      <c r="E4859" s="90">
        <f t="shared" si="227"/>
        <v>37.716245404170444</v>
      </c>
      <c r="F4859" s="50">
        <f>'貼り付けシート（日射量等）'!G4856/3.6*10^3</f>
        <v>8.3333333333333339</v>
      </c>
      <c r="G4859" s="50">
        <f>'貼り付けシート（日射量等）'!H4856/3.6*10^3</f>
        <v>38.888888888888893</v>
      </c>
      <c r="H4859" s="91">
        <f>RADIANS('貼り付けシート（日射量等）'!I4856)</f>
        <v>0.28099800957108706</v>
      </c>
      <c r="I4859" s="91">
        <f>IF('貼り付けシート（日射量等）'!J4856&lt;0,RADIANS(360+('貼り付けシート（日射量等）'!J4856)),RADIANS('貼り付けシート（日射量等）'!J4856))</f>
        <v>4.4802601898694441</v>
      </c>
    </row>
    <row r="4860" spans="1:9">
      <c r="A4860" s="20">
        <v>41842</v>
      </c>
      <c r="B4860" s="35" t="s">
        <v>366</v>
      </c>
      <c r="C4860" s="90">
        <f t="shared" si="225"/>
        <v>83.8164943867707</v>
      </c>
      <c r="D4860" s="90">
        <f t="shared" si="226"/>
        <v>5.689986049560515</v>
      </c>
      <c r="E4860" s="90">
        <f t="shared" si="227"/>
        <v>78.126508337210183</v>
      </c>
      <c r="F4860" s="50">
        <f>'貼り付けシート（日射量等）'!G4857/3.6*10^3</f>
        <v>13.888888888888889</v>
      </c>
      <c r="G4860" s="50">
        <f>'貼り付けシート（日射量等）'!H4857/3.6*10^3</f>
        <v>80.555555555555543</v>
      </c>
      <c r="H4860" s="91">
        <f>RADIANS('貼り付けシート（日射量等）'!I4857)</f>
        <v>0.4782202150464463</v>
      </c>
      <c r="I4860" s="91">
        <f>IF('貼り付けシート（日射量等）'!J4857&lt;0,RADIANS(360+('貼り付けシート（日射量等）'!J4857)),RADIANS('貼り付けシート（日射量等）'!J4857))</f>
        <v>4.6373398225489337</v>
      </c>
    </row>
    <row r="4861" spans="1:9">
      <c r="A4861" s="20">
        <v>41842</v>
      </c>
      <c r="B4861" s="35" t="s">
        <v>367</v>
      </c>
      <c r="C4861" s="90">
        <f t="shared" si="225"/>
        <v>111.90672783245162</v>
      </c>
      <c r="D4861" s="90">
        <f t="shared" si="226"/>
        <v>6.8400442065482467</v>
      </c>
      <c r="E4861" s="90">
        <f t="shared" si="227"/>
        <v>105.06668362590338</v>
      </c>
      <c r="F4861" s="50">
        <f>'貼り付けシート（日射量等）'!G4858/3.6*10^3</f>
        <v>11.111111111111111</v>
      </c>
      <c r="G4861" s="50">
        <f>'貼り付けシート（日射量等）'!H4858/3.6*10^3</f>
        <v>108.33333333333334</v>
      </c>
      <c r="H4861" s="91">
        <f>RADIANS('貼り付けシート（日射量等）'!I4858)</f>
        <v>0.67893307902579414</v>
      </c>
      <c r="I4861" s="91">
        <f>IF('貼り付けシート（日射量等）'!J4858&lt;0,RADIANS(360+('貼り付けシート（日射量等）'!J4858)),RADIANS('貼り付けシート（日射量等）'!J4858))</f>
        <v>4.808382089244378</v>
      </c>
    </row>
    <row r="4862" spans="1:9">
      <c r="A4862" s="20">
        <v>41842</v>
      </c>
      <c r="B4862" s="35" t="s">
        <v>368</v>
      </c>
      <c r="C4862" s="90">
        <f t="shared" si="225"/>
        <v>137.39489397233518</v>
      </c>
      <c r="D4862" s="90">
        <f t="shared" si="226"/>
        <v>0</v>
      </c>
      <c r="E4862" s="90">
        <f t="shared" si="227"/>
        <v>137.39489397233518</v>
      </c>
      <c r="F4862" s="50">
        <f>'貼り付けシート（日射量等）'!G4859/3.6*10^3</f>
        <v>0</v>
      </c>
      <c r="G4862" s="50">
        <f>'貼り付けシート（日射量等）'!H4859/3.6*10^3</f>
        <v>141.66666666666666</v>
      </c>
      <c r="H4862" s="91">
        <f>RADIANS('貼り付けシート（日射量等）'!I4859)</f>
        <v>0.8744099552491591</v>
      </c>
      <c r="I4862" s="91">
        <f>IF('貼り付けシート（日射量等）'!J4859&lt;0,RADIANS(360+('貼り付けシート（日射量等）'!J4859)),RADIANS('貼り付けシート（日射量等）'!J4859))</f>
        <v>5.0160762702317028</v>
      </c>
    </row>
    <row r="4863" spans="1:9">
      <c r="A4863" s="20">
        <v>41842</v>
      </c>
      <c r="B4863" s="35" t="s">
        <v>369</v>
      </c>
      <c r="C4863" s="90">
        <f t="shared" si="225"/>
        <v>193.33210755323867</v>
      </c>
      <c r="D4863" s="90">
        <f t="shared" si="226"/>
        <v>10.138915590125103</v>
      </c>
      <c r="E4863" s="90">
        <f t="shared" si="227"/>
        <v>183.19319196311358</v>
      </c>
      <c r="F4863" s="50">
        <f>'貼り付けシート（日射量等）'!G4860/3.6*10^3</f>
        <v>11.111111111111111</v>
      </c>
      <c r="G4863" s="50">
        <f>'貼り付けシート（日射量等）'!H4860/3.6*10^3</f>
        <v>188.88888888888889</v>
      </c>
      <c r="H4863" s="91">
        <f>RADIANS('貼り付けシート（日射量等）'!I4860)</f>
        <v>1.054178868204575</v>
      </c>
      <c r="I4863" s="91">
        <f>IF('貼り付けシート（日射量等）'!J4860&lt;0,RADIANS(360+('貼り付けシート（日射量等）'!J4860)),RADIANS('貼り付けシート（日射量等）'!J4860))</f>
        <v>5.312782243070739</v>
      </c>
    </row>
    <row r="4864" spans="1:9">
      <c r="A4864" s="20">
        <v>41842</v>
      </c>
      <c r="B4864" s="35" t="s">
        <v>370</v>
      </c>
      <c r="C4864" s="90">
        <f t="shared" si="225"/>
        <v>242.78799006080047</v>
      </c>
      <c r="D4864" s="90">
        <f t="shared" si="226"/>
        <v>21.87855269351649</v>
      </c>
      <c r="E4864" s="90">
        <f t="shared" si="227"/>
        <v>220.90943736728397</v>
      </c>
      <c r="F4864" s="50">
        <f>'貼り付けシート（日射量等）'!G4861/3.6*10^3</f>
        <v>22.222222222222221</v>
      </c>
      <c r="G4864" s="50">
        <f>'貼り付けシート（日射量等）'!H4861/3.6*10^3</f>
        <v>227.77777777777774</v>
      </c>
      <c r="H4864" s="91">
        <f>RADIANS('貼り付けシート（日射量等）'!I4861)</f>
        <v>1.1903145498601329</v>
      </c>
      <c r="I4864" s="91">
        <f>IF('貼り付けシート（日射量等）'!J4861&lt;0,RADIANS(360+('貼り付けシート（日射量等）'!J4861)),RADIANS('貼り付けシート（日射量等）'!J4861))</f>
        <v>5.7927477873691791</v>
      </c>
    </row>
    <row r="4865" spans="1:9">
      <c r="A4865" s="20">
        <v>41842</v>
      </c>
      <c r="B4865" s="35" t="s">
        <v>371</v>
      </c>
      <c r="C4865" s="90">
        <f t="shared" si="225"/>
        <v>137.39489397233518</v>
      </c>
      <c r="D4865" s="90">
        <f t="shared" si="226"/>
        <v>0</v>
      </c>
      <c r="E4865" s="90">
        <f t="shared" si="227"/>
        <v>137.39489397233518</v>
      </c>
      <c r="F4865" s="50">
        <f>'貼り付けシート（日射量等）'!G4862/3.6*10^3</f>
        <v>0</v>
      </c>
      <c r="G4865" s="50">
        <f>'貼り付けシート（日射量等）'!H4862/3.6*10^3</f>
        <v>141.66666666666666</v>
      </c>
      <c r="H4865" s="91">
        <f>RADIANS('貼り付けシート（日射量等）'!I4862)</f>
        <v>1.2199851471440364</v>
      </c>
      <c r="I4865" s="91">
        <f>IF('貼り付けシート（日射量等）'!J4862&lt;0,RADIANS(360+('貼り付けシート（日射量等）'!J4862)),RADIANS('貼り付けシート（日射量等）'!J4862))</f>
        <v>0.20245819323134223</v>
      </c>
    </row>
    <row r="4866" spans="1:9">
      <c r="A4866" s="20">
        <v>41842</v>
      </c>
      <c r="B4866" s="35" t="s">
        <v>372</v>
      </c>
      <c r="C4866" s="90">
        <f t="shared" si="225"/>
        <v>102.37266609703406</v>
      </c>
      <c r="D4866" s="90">
        <f t="shared" si="226"/>
        <v>0</v>
      </c>
      <c r="E4866" s="90">
        <f t="shared" si="227"/>
        <v>102.37266609703406</v>
      </c>
      <c r="F4866" s="50">
        <f>'貼り付けシート（日射量等）'!G4863/3.6*10^3</f>
        <v>0</v>
      </c>
      <c r="G4866" s="50">
        <f>'貼り付けシート（日射量等）'!H4863/3.6*10^3</f>
        <v>105.55555555555556</v>
      </c>
      <c r="H4866" s="91">
        <f>RADIANS('貼り付けシート（日射量等）'!I4863)</f>
        <v>1.1222467090323538</v>
      </c>
      <c r="I4866" s="91">
        <f>IF('貼り付けシート（日射量等）'!J4863&lt;0,RADIANS(360+('貼り付けシート（日射量等）'!J4863)),RADIANS('貼り付けシート（日射量等）'!J4863))</f>
        <v>0.79237948040542561</v>
      </c>
    </row>
    <row r="4867" spans="1:9">
      <c r="A4867" s="20">
        <v>41842</v>
      </c>
      <c r="B4867" s="35" t="s">
        <v>373</v>
      </c>
      <c r="C4867" s="90">
        <f t="shared" si="225"/>
        <v>91.596595981556789</v>
      </c>
      <c r="D4867" s="90">
        <f t="shared" si="226"/>
        <v>0</v>
      </c>
      <c r="E4867" s="90">
        <f t="shared" si="227"/>
        <v>91.596595981556789</v>
      </c>
      <c r="F4867" s="50">
        <f>'貼り付けシート（日射量等）'!G4864/3.6*10^3</f>
        <v>0</v>
      </c>
      <c r="G4867" s="50">
        <f>'貼り付けシート（日射量等）'!H4864/3.6*10^3</f>
        <v>94.444444444444443</v>
      </c>
      <c r="H4867" s="91">
        <f>RADIANS('貼り付けシート（日射量等）'!I4864)</f>
        <v>0.95469510084089826</v>
      </c>
      <c r="I4867" s="91">
        <f>IF('貼り付けシート（日射量等）'!J4864&lt;0,RADIANS(360+('貼り付けシート（日射量等）'!J4864)),RADIANS('貼り付けシート（日射量等）'!J4864))</f>
        <v>1.1536626355682518</v>
      </c>
    </row>
    <row r="4868" spans="1:9">
      <c r="A4868" s="20">
        <v>41842</v>
      </c>
      <c r="B4868" s="35" t="s">
        <v>374</v>
      </c>
      <c r="C4868" s="90">
        <f t="shared" si="225"/>
        <v>79.690849203161847</v>
      </c>
      <c r="D4868" s="90">
        <f t="shared" si="226"/>
        <v>9.6463934525595967</v>
      </c>
      <c r="E4868" s="90">
        <f t="shared" si="227"/>
        <v>70.044455750602253</v>
      </c>
      <c r="F4868" s="50">
        <f>'貼り付けシート（日射量等）'!G4865/3.6*10^3</f>
        <v>13.888888888888889</v>
      </c>
      <c r="G4868" s="50">
        <f>'貼り付けシート（日射量等）'!H4865/3.6*10^3</f>
        <v>72.222222222222229</v>
      </c>
      <c r="H4868" s="91">
        <f>RADIANS('貼り付けシート（日射量等）'!I4865)</f>
        <v>0.7644542123735163</v>
      </c>
      <c r="I4868" s="91">
        <f>IF('貼り付けシート（日射量等）'!J4865&lt;0,RADIANS(360+('貼り付けシート（日射量等）'!J4865)),RADIANS('貼り付けシート（日射量等）'!J4865))</f>
        <v>1.3910274138394807</v>
      </c>
    </row>
    <row r="4869" spans="1:9">
      <c r="A4869" s="20">
        <v>41842</v>
      </c>
      <c r="B4869" s="35" t="s">
        <v>375</v>
      </c>
      <c r="C4869" s="90">
        <f t="shared" si="225"/>
        <v>59.366059577730887</v>
      </c>
      <c r="D4869" s="90">
        <f t="shared" si="226"/>
        <v>2.7916914714752314</v>
      </c>
      <c r="E4869" s="90">
        <f t="shared" si="227"/>
        <v>56.574368106255655</v>
      </c>
      <c r="F4869" s="50">
        <f>'貼り付けシート（日射量等）'!G4866/3.6*10^3</f>
        <v>5.5555555555555554</v>
      </c>
      <c r="G4869" s="50">
        <f>'貼り付けシート（日射量等）'!H4866/3.6*10^3</f>
        <v>58.333333333333329</v>
      </c>
      <c r="H4869" s="91">
        <f>RADIANS('貼り付けシート（日射量等）'!I4866)</f>
        <v>0.56548667764616278</v>
      </c>
      <c r="I4869" s="91">
        <f>IF('貼り付けシート（日射量等）'!J4866&lt;0,RADIANS(360+('貼り付けシート（日射量等）'!J4866)),RADIANS('貼り付けシート（日射量等）'!J4866))</f>
        <v>1.5742869852988852</v>
      </c>
    </row>
    <row r="4870" spans="1:9">
      <c r="A4870" s="20">
        <v>41842</v>
      </c>
      <c r="B4870" s="35" t="s">
        <v>376</v>
      </c>
      <c r="C4870" s="90">
        <f t="shared" si="225"/>
        <v>50.073455503829408</v>
      </c>
      <c r="D4870" s="90">
        <f t="shared" si="226"/>
        <v>1.5811399841817027</v>
      </c>
      <c r="E4870" s="90">
        <f t="shared" si="227"/>
        <v>48.492315519647704</v>
      </c>
      <c r="F4870" s="50">
        <f>'貼り付けシート（日射量等）'!G4867/3.6*10^3</f>
        <v>5.5555555555555554</v>
      </c>
      <c r="G4870" s="50">
        <f>'貼り付けシート（日射量等）'!H4867/3.6*10^3</f>
        <v>49.999999999999993</v>
      </c>
      <c r="H4870" s="91">
        <f>RADIANS('貼り付けシート（日射量等）'!I4867)</f>
        <v>0.36651914291880922</v>
      </c>
      <c r="I4870" s="91">
        <f>IF('貼り付けシート（日射量等）'!J4867&lt;0,RADIANS(360+('貼り付けシート（日射量等）'!J4867)),RADIANS('貼り付けシート（日射量等）'!J4867))</f>
        <v>1.7348572764823638</v>
      </c>
    </row>
    <row r="4871" spans="1:9">
      <c r="A4871" s="20">
        <v>41842</v>
      </c>
      <c r="B4871" s="35" t="s">
        <v>377</v>
      </c>
      <c r="C4871" s="90">
        <f t="shared" ref="C4871:C4934" si="228">IF(D4871&lt;0,E4871,D4871+E4871)</f>
        <v>30.675668769609061</v>
      </c>
      <c r="D4871" s="90">
        <f t="shared" ref="D4871:D4934" si="229">F4871*(SIN(H4871)*COS($O$5)+COS(H4871)*SIN($O$5)*COS($O$4-I4871))</f>
        <v>1.041475952046572</v>
      </c>
      <c r="E4871" s="90">
        <f t="shared" ref="E4871:E4934" si="230">G4871*(1+COS($O$5))/2</f>
        <v>29.634192817562489</v>
      </c>
      <c r="F4871" s="50">
        <f>'貼り付けシート（日射量等）'!G4868/3.6*10^3</f>
        <v>19.444444444444446</v>
      </c>
      <c r="G4871" s="50">
        <f>'貼り付けシート（日射量等）'!H4868/3.6*10^3</f>
        <v>30.555555555555554</v>
      </c>
      <c r="H4871" s="91">
        <f>RADIANS('貼り付けシート（日射量等）'!I4868)</f>
        <v>0.17104226669544431</v>
      </c>
      <c r="I4871" s="91">
        <f>IF('貼り付けシート（日射量等）'!J4868&lt;0,RADIANS(360+('貼り付けシート（日射量等）'!J4868)),RADIANS('貼り付けシート（日射量等）'!J4868))</f>
        <v>1.8919369091618534</v>
      </c>
    </row>
    <row r="4872" spans="1:9">
      <c r="A4872" s="20">
        <v>41842</v>
      </c>
      <c r="B4872" s="35" t="s">
        <v>378</v>
      </c>
      <c r="C4872" s="90">
        <f t="shared" si="228"/>
        <v>2.6940175288693173</v>
      </c>
      <c r="D4872" s="90">
        <f t="shared" si="229"/>
        <v>0</v>
      </c>
      <c r="E4872" s="90">
        <f t="shared" si="230"/>
        <v>2.6940175288693173</v>
      </c>
      <c r="F4872" s="50">
        <f>'貼り付けシート（日射量等）'!G4869/3.6*10^3</f>
        <v>0</v>
      </c>
      <c r="G4872" s="50">
        <f>'貼り付けシート（日射量等）'!H4869/3.6*10^3</f>
        <v>2.7777777777777777</v>
      </c>
      <c r="H4872" s="91">
        <f>RADIANS('貼り付けシート（日射量等）'!I4869)</f>
        <v>0</v>
      </c>
      <c r="I4872" s="91">
        <f>IF('貼り付けシート（日射量等）'!J4869&lt;0,RADIANS(360+('貼り付けシート（日射量等）'!J4869)),RADIANS('貼り付けシート（日射量等）'!J4869))</f>
        <v>0</v>
      </c>
    </row>
    <row r="4873" spans="1:9">
      <c r="A4873" s="20">
        <v>41842</v>
      </c>
      <c r="B4873" s="35" t="s">
        <v>379</v>
      </c>
      <c r="C4873" s="90">
        <f t="shared" si="228"/>
        <v>0</v>
      </c>
      <c r="D4873" s="90">
        <f t="shared" si="229"/>
        <v>0</v>
      </c>
      <c r="E4873" s="90">
        <f t="shared" si="230"/>
        <v>0</v>
      </c>
      <c r="F4873" s="50">
        <f>'貼り付けシート（日射量等）'!G4870/3.6*10^3</f>
        <v>0</v>
      </c>
      <c r="G4873" s="50">
        <f>'貼り付けシート（日射量等）'!H4870/3.6*10^3</f>
        <v>0</v>
      </c>
      <c r="H4873" s="91">
        <f>RADIANS('貼り付けシート（日射量等）'!I4870)</f>
        <v>0</v>
      </c>
      <c r="I4873" s="91">
        <f>IF('貼り付けシート（日射量等）'!J4870&lt;0,RADIANS(360+('貼り付けシート（日射量等）'!J4870)),RADIANS('貼り付けシート（日射量等）'!J4870))</f>
        <v>0</v>
      </c>
    </row>
    <row r="4874" spans="1:9">
      <c r="A4874" s="20">
        <v>41842</v>
      </c>
      <c r="B4874" s="35" t="s">
        <v>380</v>
      </c>
      <c r="C4874" s="90">
        <f t="shared" si="228"/>
        <v>0</v>
      </c>
      <c r="D4874" s="90">
        <f t="shared" si="229"/>
        <v>0</v>
      </c>
      <c r="E4874" s="90">
        <f t="shared" si="230"/>
        <v>0</v>
      </c>
      <c r="F4874" s="50">
        <f>'貼り付けシート（日射量等）'!G4871/3.6*10^3</f>
        <v>0</v>
      </c>
      <c r="G4874" s="50">
        <f>'貼り付けシート（日射量等）'!H4871/3.6*10^3</f>
        <v>0</v>
      </c>
      <c r="H4874" s="91">
        <f>RADIANS('貼り付けシート（日射量等）'!I4871)</f>
        <v>0</v>
      </c>
      <c r="I4874" s="91">
        <f>IF('貼り付けシート（日射量等）'!J4871&lt;0,RADIANS(360+('貼り付けシート（日射量等）'!J4871)),RADIANS('貼り付けシート（日射量等）'!J4871))</f>
        <v>0</v>
      </c>
    </row>
    <row r="4875" spans="1:9">
      <c r="A4875" s="20">
        <v>41842</v>
      </c>
      <c r="B4875" s="35" t="s">
        <v>381</v>
      </c>
      <c r="C4875" s="90">
        <f t="shared" si="228"/>
        <v>0</v>
      </c>
      <c r="D4875" s="90">
        <f t="shared" si="229"/>
        <v>0</v>
      </c>
      <c r="E4875" s="90">
        <f t="shared" si="230"/>
        <v>0</v>
      </c>
      <c r="F4875" s="50">
        <f>'貼り付けシート（日射量等）'!G4872/3.6*10^3</f>
        <v>0</v>
      </c>
      <c r="G4875" s="50">
        <f>'貼り付けシート（日射量等）'!H4872/3.6*10^3</f>
        <v>0</v>
      </c>
      <c r="H4875" s="91">
        <f>RADIANS('貼り付けシート（日射量等）'!I4872)</f>
        <v>0</v>
      </c>
      <c r="I4875" s="91">
        <f>IF('貼り付けシート（日射量等）'!J4872&lt;0,RADIANS(360+('貼り付けシート（日射量等）'!J4872)),RADIANS('貼り付けシート（日射量等）'!J4872))</f>
        <v>0</v>
      </c>
    </row>
    <row r="4876" spans="1:9">
      <c r="A4876" s="20">
        <v>41842</v>
      </c>
      <c r="B4876" s="35" t="s">
        <v>382</v>
      </c>
      <c r="C4876" s="90">
        <f t="shared" si="228"/>
        <v>0</v>
      </c>
      <c r="D4876" s="90">
        <f t="shared" si="229"/>
        <v>0</v>
      </c>
      <c r="E4876" s="90">
        <f t="shared" si="230"/>
        <v>0</v>
      </c>
      <c r="F4876" s="50">
        <f>'貼り付けシート（日射量等）'!G4873/3.6*10^3</f>
        <v>0</v>
      </c>
      <c r="G4876" s="50">
        <f>'貼り付けシート（日射量等）'!H4873/3.6*10^3</f>
        <v>0</v>
      </c>
      <c r="H4876" s="91">
        <f>RADIANS('貼り付けシート（日射量等）'!I4873)</f>
        <v>0</v>
      </c>
      <c r="I4876" s="91">
        <f>IF('貼り付けシート（日射量等）'!J4873&lt;0,RADIANS(360+('貼り付けシート（日射量等）'!J4873)),RADIANS('貼り付けシート（日射量等）'!J4873))</f>
        <v>0</v>
      </c>
    </row>
    <row r="4877" spans="1:9">
      <c r="A4877" s="20">
        <v>41842</v>
      </c>
      <c r="B4877" s="35" t="s">
        <v>383</v>
      </c>
      <c r="C4877" s="90">
        <f t="shared" si="228"/>
        <v>0</v>
      </c>
      <c r="D4877" s="90">
        <f t="shared" si="229"/>
        <v>0</v>
      </c>
      <c r="E4877" s="90">
        <f t="shared" si="230"/>
        <v>0</v>
      </c>
      <c r="F4877" s="50">
        <f>'貼り付けシート（日射量等）'!G4874/3.6*10^3</f>
        <v>0</v>
      </c>
      <c r="G4877" s="50">
        <f>'貼り付けシート（日射量等）'!H4874/3.6*10^3</f>
        <v>0</v>
      </c>
      <c r="H4877" s="91">
        <f>RADIANS('貼り付けシート（日射量等）'!I4874)</f>
        <v>0</v>
      </c>
      <c r="I4877" s="91">
        <f>IF('貼り付けシート（日射量等）'!J4874&lt;0,RADIANS(360+('貼り付けシート（日射量等）'!J4874)),RADIANS('貼り付けシート（日射量等）'!J4874))</f>
        <v>0</v>
      </c>
    </row>
    <row r="4878" spans="1:9">
      <c r="A4878" s="20">
        <v>41843</v>
      </c>
      <c r="B4878" s="35" t="s">
        <v>360</v>
      </c>
      <c r="C4878" s="90">
        <f t="shared" si="228"/>
        <v>0</v>
      </c>
      <c r="D4878" s="90">
        <f t="shared" si="229"/>
        <v>0</v>
      </c>
      <c r="E4878" s="90">
        <f t="shared" si="230"/>
        <v>0</v>
      </c>
      <c r="F4878" s="50">
        <f>'貼り付けシート（日射量等）'!G4875/3.6*10^3</f>
        <v>0</v>
      </c>
      <c r="G4878" s="50">
        <f>'貼り付けシート（日射量等）'!H4875/3.6*10^3</f>
        <v>0</v>
      </c>
      <c r="H4878" s="91">
        <f>RADIANS('貼り付けシート（日射量等）'!I4875)</f>
        <v>0</v>
      </c>
      <c r="I4878" s="91">
        <f>IF('貼り付けシート（日射量等）'!J4875&lt;0,RADIANS(360+('貼り付けシート（日射量等）'!J4875)),RADIANS('貼り付けシート（日射量等）'!J4875))</f>
        <v>0</v>
      </c>
    </row>
    <row r="4879" spans="1:9">
      <c r="A4879" s="20">
        <v>41843</v>
      </c>
      <c r="B4879" s="35" t="s">
        <v>361</v>
      </c>
      <c r="C4879" s="90">
        <f t="shared" si="228"/>
        <v>0</v>
      </c>
      <c r="D4879" s="90">
        <f t="shared" si="229"/>
        <v>0</v>
      </c>
      <c r="E4879" s="90">
        <f t="shared" si="230"/>
        <v>0</v>
      </c>
      <c r="F4879" s="50">
        <f>'貼り付けシート（日射量等）'!G4876/3.6*10^3</f>
        <v>0</v>
      </c>
      <c r="G4879" s="50">
        <f>'貼り付けシート（日射量等）'!H4876/3.6*10^3</f>
        <v>0</v>
      </c>
      <c r="H4879" s="91">
        <f>RADIANS('貼り付けシート（日射量等）'!I4876)</f>
        <v>0</v>
      </c>
      <c r="I4879" s="91">
        <f>IF('貼り付けシート（日射量等）'!J4876&lt;0,RADIANS(360+('貼り付けシート（日射量等）'!J4876)),RADIANS('貼り付けシート（日射量等）'!J4876))</f>
        <v>0</v>
      </c>
    </row>
    <row r="4880" spans="1:9">
      <c r="A4880" s="20">
        <v>41843</v>
      </c>
      <c r="B4880" s="35" t="s">
        <v>362</v>
      </c>
      <c r="C4880" s="90">
        <f t="shared" si="228"/>
        <v>0</v>
      </c>
      <c r="D4880" s="90">
        <f t="shared" si="229"/>
        <v>0</v>
      </c>
      <c r="E4880" s="90">
        <f t="shared" si="230"/>
        <v>0</v>
      </c>
      <c r="F4880" s="50">
        <f>'貼り付けシート（日射量等）'!G4877/3.6*10^3</f>
        <v>0</v>
      </c>
      <c r="G4880" s="50">
        <f>'貼り付けシート（日射量等）'!H4877/3.6*10^3</f>
        <v>0</v>
      </c>
      <c r="H4880" s="91">
        <f>RADIANS('貼り付けシート（日射量等）'!I4877)</f>
        <v>0</v>
      </c>
      <c r="I4880" s="91">
        <f>IF('貼り付けシート（日射量等）'!J4877&lt;0,RADIANS(360+('貼り付けシート（日射量等）'!J4877)),RADIANS('貼り付けシート（日射量等）'!J4877))</f>
        <v>0</v>
      </c>
    </row>
    <row r="4881" spans="1:9">
      <c r="A4881" s="20">
        <v>41843</v>
      </c>
      <c r="B4881" s="35" t="s">
        <v>363</v>
      </c>
      <c r="C4881" s="90">
        <f t="shared" si="228"/>
        <v>0</v>
      </c>
      <c r="D4881" s="90">
        <f t="shared" si="229"/>
        <v>0</v>
      </c>
      <c r="E4881" s="90">
        <f t="shared" si="230"/>
        <v>0</v>
      </c>
      <c r="F4881" s="50">
        <f>'貼り付けシート（日射量等）'!G4878/3.6*10^3</f>
        <v>0</v>
      </c>
      <c r="G4881" s="50">
        <f>'貼り付けシート（日射量等）'!H4878/3.6*10^3</f>
        <v>0</v>
      </c>
      <c r="H4881" s="91">
        <f>RADIANS('貼り付けシート（日射量等）'!I4878)</f>
        <v>0</v>
      </c>
      <c r="I4881" s="91">
        <f>IF('貼り付けシート（日射量等）'!J4878&lt;0,RADIANS(360+('貼り付けシート（日射量等）'!J4878)),RADIANS('貼り付けシート（日射量等）'!J4878))</f>
        <v>0</v>
      </c>
    </row>
    <row r="4882" spans="1:9">
      <c r="A4882" s="20">
        <v>41843</v>
      </c>
      <c r="B4882" s="35" t="s">
        <v>364</v>
      </c>
      <c r="C4882" s="90">
        <f t="shared" si="228"/>
        <v>16.164105173215905</v>
      </c>
      <c r="D4882" s="90">
        <f t="shared" si="229"/>
        <v>-1.3010498825961232</v>
      </c>
      <c r="E4882" s="90">
        <f t="shared" si="230"/>
        <v>16.164105173215905</v>
      </c>
      <c r="F4882" s="50">
        <f>'貼り付けシート（日射量等）'!G4879/3.6*10^3</f>
        <v>27.777777777777779</v>
      </c>
      <c r="G4882" s="50">
        <f>'貼り付けシート（日射量等）'!H4879/3.6*10^3</f>
        <v>16.666666666666668</v>
      </c>
      <c r="H4882" s="91">
        <f>RADIANS('貼り付けシート（日射量等）'!I4879)</f>
        <v>8.7266462599716474E-2</v>
      </c>
      <c r="I4882" s="91">
        <f>IF('貼り付けシート（日射量等）'!J4879&lt;0,RADIANS(360+('貼り付けシート（日射量等）'!J4879)),RADIANS('貼り付けシート（日射量等）'!J4879))</f>
        <v>4.3249258864419486</v>
      </c>
    </row>
    <row r="4883" spans="1:9">
      <c r="A4883" s="20">
        <v>41843</v>
      </c>
      <c r="B4883" s="35" t="s">
        <v>365</v>
      </c>
      <c r="C4883" s="90">
        <f t="shared" si="228"/>
        <v>60.638455460341319</v>
      </c>
      <c r="D4883" s="90">
        <f t="shared" si="229"/>
        <v>4.0640873540856619</v>
      </c>
      <c r="E4883" s="90">
        <f t="shared" si="230"/>
        <v>56.574368106255655</v>
      </c>
      <c r="F4883" s="50">
        <f>'貼り付けシート（日射量等）'!G4880/3.6*10^3</f>
        <v>22.222222222222221</v>
      </c>
      <c r="G4883" s="50">
        <f>'貼り付けシート（日射量等）'!H4880/3.6*10^3</f>
        <v>58.333333333333329</v>
      </c>
      <c r="H4883" s="91">
        <f>RADIANS('貼り付けシート（日射量等）'!I4880)</f>
        <v>0.2775073510670984</v>
      </c>
      <c r="I4883" s="91">
        <f>IF('貼り付けシート（日射量等）'!J4880&lt;0,RADIANS(360+('貼り付けシート（日射量等）'!J4880)),RADIANS('貼り付けシート（日射量等）'!J4880))</f>
        <v>4.4837508483734325</v>
      </c>
    </row>
    <row r="4884" spans="1:9">
      <c r="A4884" s="20">
        <v>41843</v>
      </c>
      <c r="B4884" s="35" t="s">
        <v>366</v>
      </c>
      <c r="C4884" s="90">
        <f t="shared" si="228"/>
        <v>98.417591674685355</v>
      </c>
      <c r="D4884" s="90">
        <f t="shared" si="229"/>
        <v>6.8209956931285607</v>
      </c>
      <c r="E4884" s="90">
        <f t="shared" si="230"/>
        <v>91.596595981556789</v>
      </c>
      <c r="F4884" s="50">
        <f>'貼り付けシート（日射量等）'!G4881/3.6*10^3</f>
        <v>16.666666666666668</v>
      </c>
      <c r="G4884" s="50">
        <f>'貼り付けシート（日射量等）'!H4881/3.6*10^3</f>
        <v>94.444444444444443</v>
      </c>
      <c r="H4884" s="91">
        <f>RADIANS('貼り付けシート（日射量等）'!I4881)</f>
        <v>0.47647488579445196</v>
      </c>
      <c r="I4884" s="91">
        <f>IF('貼り付けシート（日射量等）'!J4881&lt;0,RADIANS(360+('貼り付けシート（日射量等）'!J4881)),RADIANS('貼り付けシート（日射量等）'!J4881))</f>
        <v>4.6408304810529222</v>
      </c>
    </row>
    <row r="4885" spans="1:9">
      <c r="A4885" s="20">
        <v>41843</v>
      </c>
      <c r="B4885" s="35" t="s">
        <v>367</v>
      </c>
      <c r="C4885" s="90">
        <f t="shared" si="228"/>
        <v>293.53654307957481</v>
      </c>
      <c r="D4885" s="90">
        <f t="shared" si="229"/>
        <v>69.933088183421503</v>
      </c>
      <c r="E4885" s="90">
        <f t="shared" si="230"/>
        <v>223.60345489615332</v>
      </c>
      <c r="F4885" s="50">
        <f>'貼り付けシート（日射量等）'!G4882/3.6*10^3</f>
        <v>113.88888888888887</v>
      </c>
      <c r="G4885" s="50">
        <f>'貼り付けシート（日射量等）'!H4882/3.6*10^3</f>
        <v>230.55555555555554</v>
      </c>
      <c r="H4885" s="91">
        <f>RADIANS('貼り付けシート（日射量等）'!I4882)</f>
        <v>0.67544242052180559</v>
      </c>
      <c r="I4885" s="91">
        <f>IF('貼り付けシート（日射量等）'!J4882&lt;0,RADIANS(360+('貼り付けシート（日射量等）'!J4882)),RADIANS('貼り付けシート（日射量等）'!J4882))</f>
        <v>4.8118727477483665</v>
      </c>
    </row>
    <row r="4886" spans="1:9">
      <c r="A4886" s="20">
        <v>41843</v>
      </c>
      <c r="B4886" s="35" t="s">
        <v>368</v>
      </c>
      <c r="C4886" s="90">
        <f t="shared" si="228"/>
        <v>401.23350911894488</v>
      </c>
      <c r="D4886" s="90">
        <f t="shared" si="229"/>
        <v>104.89158094331994</v>
      </c>
      <c r="E4886" s="90">
        <f t="shared" si="230"/>
        <v>296.34192817562496</v>
      </c>
      <c r="F4886" s="50">
        <f>'貼り付けシート（日射量等）'!G4883/3.6*10^3</f>
        <v>133.33333333333334</v>
      </c>
      <c r="G4886" s="50">
        <f>'貼り付けシート（日射量等）'!H4883/3.6*10^3</f>
        <v>305.5555555555556</v>
      </c>
      <c r="H4886" s="91">
        <f>RADIANS('貼り付けシート（日射量等）'!I4883)</f>
        <v>0.87266462599716477</v>
      </c>
      <c r="I4886" s="91">
        <f>IF('貼り付けシート（日射量等）'!J4883&lt;0,RADIANS(360+('貼り付けシート（日射量等）'!J4883)),RADIANS('貼り付けシート（日射量等）'!J4883))</f>
        <v>5.0213122579876863</v>
      </c>
    </row>
    <row r="4887" spans="1:9">
      <c r="A4887" s="20">
        <v>41843</v>
      </c>
      <c r="B4887" s="35" t="s">
        <v>369</v>
      </c>
      <c r="C4887" s="90">
        <f t="shared" si="228"/>
        <v>463.96248475769733</v>
      </c>
      <c r="D4887" s="90">
        <f t="shared" si="229"/>
        <v>119.12824106242473</v>
      </c>
      <c r="E4887" s="90">
        <f t="shared" si="230"/>
        <v>344.83424369527262</v>
      </c>
      <c r="F4887" s="50">
        <f>'貼り付けシート（日射量等）'!G4884/3.6*10^3</f>
        <v>130.55555555555554</v>
      </c>
      <c r="G4887" s="50">
        <f>'貼り付けシート（日射量等）'!H4884/3.6*10^3</f>
        <v>355.55555555555554</v>
      </c>
      <c r="H4887" s="91">
        <f>RADIANS('貼り付けシート（日射量等）'!I4884)</f>
        <v>1.0524335389525807</v>
      </c>
      <c r="I4887" s="91">
        <f>IF('貼り付けシート（日射量等）'!J4884&lt;0,RADIANS(360+('貼り付けシート（日射量等）'!J4884)),RADIANS('貼り付けシート（日射量等）'!J4884))</f>
        <v>5.3162729015747283</v>
      </c>
    </row>
    <row r="4888" spans="1:9">
      <c r="A4888" s="20">
        <v>41843</v>
      </c>
      <c r="B4888" s="35" t="s">
        <v>370</v>
      </c>
      <c r="C4888" s="90">
        <f t="shared" si="228"/>
        <v>242.78718249513619</v>
      </c>
      <c r="D4888" s="90">
        <f t="shared" si="229"/>
        <v>21.877745127852222</v>
      </c>
      <c r="E4888" s="90">
        <f t="shared" si="230"/>
        <v>220.90943736728397</v>
      </c>
      <c r="F4888" s="50">
        <f>'貼り付けシート（日射量等）'!G4885/3.6*10^3</f>
        <v>22.222222222222221</v>
      </c>
      <c r="G4888" s="50">
        <f>'貼り付けシート（日射量等）'!H4885/3.6*10^3</f>
        <v>227.77777777777774</v>
      </c>
      <c r="H4888" s="91">
        <f>RADIANS('貼り付けシート（日射量等）'!I4885)</f>
        <v>1.1868238913561442</v>
      </c>
      <c r="I4888" s="91">
        <f>IF('貼り付けシート（日射量等）'!J4885&lt;0,RADIANS(360+('貼り付けシート（日射量等）'!J4885)),RADIANS('貼り付けシート（日射量等）'!J4885))</f>
        <v>5.7962384458731684</v>
      </c>
    </row>
    <row r="4889" spans="1:9">
      <c r="A4889" s="20">
        <v>41843</v>
      </c>
      <c r="B4889" s="35" t="s">
        <v>371</v>
      </c>
      <c r="C4889" s="90">
        <f t="shared" si="228"/>
        <v>202.20552504162083</v>
      </c>
      <c r="D4889" s="90">
        <f t="shared" si="229"/>
        <v>5.5422454341606793</v>
      </c>
      <c r="E4889" s="90">
        <f t="shared" si="230"/>
        <v>196.66327960746014</v>
      </c>
      <c r="F4889" s="50">
        <f>'貼り付けシート（日射量等）'!G4886/3.6*10^3</f>
        <v>5.5555555555555554</v>
      </c>
      <c r="G4889" s="50">
        <f>'貼り付けシート（日射量等）'!H4886/3.6*10^3</f>
        <v>202.77777777777777</v>
      </c>
      <c r="H4889" s="91">
        <f>RADIANS('貼り付けシート（日射量等）'!I4886)</f>
        <v>1.2164944886400477</v>
      </c>
      <c r="I4889" s="91">
        <f>IF('貼り付けシート（日射量等）'!J4886&lt;0,RADIANS(360+('貼り付けシート（日射量等）'!J4886)),RADIANS('貼り付けシート（日射量等）'!J4886))</f>
        <v>0.2007128639793479</v>
      </c>
    </row>
    <row r="4890" spans="1:9">
      <c r="A4890" s="20">
        <v>41843</v>
      </c>
      <c r="B4890" s="35" t="s">
        <v>372</v>
      </c>
      <c r="C4890" s="90">
        <f t="shared" si="228"/>
        <v>196.18615928264239</v>
      </c>
      <c r="D4890" s="90">
        <f t="shared" si="229"/>
        <v>23.76903743500608</v>
      </c>
      <c r="E4890" s="90">
        <f t="shared" si="230"/>
        <v>172.41712184763631</v>
      </c>
      <c r="F4890" s="50">
        <f>'貼り付けシート（日射量等）'!G4887/3.6*10^3</f>
        <v>24.999999999999996</v>
      </c>
      <c r="G4890" s="50">
        <f>'貼り付けシート（日射量等）'!H4887/3.6*10^3</f>
        <v>177.77777777777777</v>
      </c>
      <c r="H4890" s="91">
        <f>RADIANS('貼り付けシート（日射量等）'!I4887)</f>
        <v>1.1187560505283651</v>
      </c>
      <c r="I4890" s="91">
        <f>IF('貼り付けシート（日射量等）'!J4887&lt;0,RADIANS(360+('貼り付けシート（日射量等）'!J4887)),RADIANS('貼り付けシート（日射量等）'!J4887))</f>
        <v>0.78714349264944261</v>
      </c>
    </row>
    <row r="4891" spans="1:9">
      <c r="A4891" s="20">
        <v>41843</v>
      </c>
      <c r="B4891" s="35" t="s">
        <v>373</v>
      </c>
      <c r="C4891" s="90">
        <f t="shared" si="228"/>
        <v>431.19291383047937</v>
      </c>
      <c r="D4891" s="90">
        <f t="shared" si="229"/>
        <v>110.6048278950306</v>
      </c>
      <c r="E4891" s="90">
        <f t="shared" si="230"/>
        <v>320.58808593544876</v>
      </c>
      <c r="F4891" s="50">
        <f>'貼り付けシート（日射量等）'!G4888/3.6*10^3</f>
        <v>130.55555555555554</v>
      </c>
      <c r="G4891" s="50">
        <f>'貼り付けシート（日射量等）'!H4888/3.6*10^3</f>
        <v>330.55555555555554</v>
      </c>
      <c r="H4891" s="91">
        <f>RADIANS('貼り付けシート（日射量等）'!I4888)</f>
        <v>0.95294977158890393</v>
      </c>
      <c r="I4891" s="91">
        <f>IF('貼り付けシート（日射量等）'!J4888&lt;0,RADIANS(360+('貼り付けシート（日射量等）'!J4888)),RADIANS('貼り付けシート（日射量等）'!J4888))</f>
        <v>1.1484266478122689</v>
      </c>
    </row>
    <row r="4892" spans="1:9">
      <c r="A4892" s="20">
        <v>41843</v>
      </c>
      <c r="B4892" s="35" t="s">
        <v>374</v>
      </c>
      <c r="C4892" s="90">
        <f t="shared" si="228"/>
        <v>234.43906369333536</v>
      </c>
      <c r="D4892" s="90">
        <f t="shared" si="229"/>
        <v>26.999713970397924</v>
      </c>
      <c r="E4892" s="90">
        <f t="shared" si="230"/>
        <v>207.43934972293744</v>
      </c>
      <c r="F4892" s="50">
        <f>'貼り付けシート（日射量等）'!G4889/3.6*10^3</f>
        <v>38.888888888888893</v>
      </c>
      <c r="G4892" s="50">
        <f>'貼り付けシート（日射量等）'!H4889/3.6*10^3</f>
        <v>213.88888888888889</v>
      </c>
      <c r="H4892" s="91">
        <f>RADIANS('貼り付けシート（日射量等）'!I4889)</f>
        <v>0.76270888312152207</v>
      </c>
      <c r="I4892" s="91">
        <f>IF('貼り付けシート（日射量等）'!J4889&lt;0,RADIANS(360+('貼り付けシート（日射量等）'!J4889)),RADIANS('貼り付けシート（日射量等）'!J4889))</f>
        <v>1.387536755335492</v>
      </c>
    </row>
    <row r="4893" spans="1:9">
      <c r="A4893" s="20">
        <v>41843</v>
      </c>
      <c r="B4893" s="35" t="s">
        <v>375</v>
      </c>
      <c r="C4893" s="90">
        <f t="shared" si="228"/>
        <v>116.12948381512658</v>
      </c>
      <c r="D4893" s="90">
        <f t="shared" si="229"/>
        <v>8.3687826603538884</v>
      </c>
      <c r="E4893" s="90">
        <f t="shared" si="230"/>
        <v>107.76070115477269</v>
      </c>
      <c r="F4893" s="50">
        <f>'貼り付けシート（日射量等）'!G4890/3.6*10^3</f>
        <v>16.666666666666668</v>
      </c>
      <c r="G4893" s="50">
        <f>'貼り付けシート（日射量等）'!H4890/3.6*10^3</f>
        <v>111.11111111111111</v>
      </c>
      <c r="H4893" s="91">
        <f>RADIANS('貼り付けシート（日射量等）'!I4890)</f>
        <v>0.56374134839416834</v>
      </c>
      <c r="I4893" s="91">
        <f>IF('貼り付けシート（日射量等）'!J4890&lt;0,RADIANS(360+('貼り付けシート（日射量等）'!J4890)),RADIANS('貼り付けシート（日射量等）'!J4890))</f>
        <v>1.5707963267948966</v>
      </c>
    </row>
    <row r="4894" spans="1:9">
      <c r="A4894" s="20">
        <v>41843</v>
      </c>
      <c r="B4894" s="35" t="s">
        <v>376</v>
      </c>
      <c r="C4894" s="90">
        <f t="shared" si="228"/>
        <v>96.412575308530691</v>
      </c>
      <c r="D4894" s="90">
        <f t="shared" si="229"/>
        <v>10.204014384712538</v>
      </c>
      <c r="E4894" s="90">
        <f t="shared" si="230"/>
        <v>86.208560923818155</v>
      </c>
      <c r="F4894" s="50">
        <f>'貼り付けシート（日射量等）'!G4891/3.6*10^3</f>
        <v>36.111111111111114</v>
      </c>
      <c r="G4894" s="50">
        <f>'貼り付けシート（日射量等）'!H4891/3.6*10^3</f>
        <v>88.888888888888886</v>
      </c>
      <c r="H4894" s="91">
        <f>RADIANS('貼り付けシート（日射量等）'!I4891)</f>
        <v>0.36302848441482055</v>
      </c>
      <c r="I4894" s="91">
        <f>IF('貼り付けシート（日射量等）'!J4891&lt;0,RADIANS(360+('貼り付けシート（日射量等）'!J4891)),RADIANS('貼り付けシート（日射量等）'!J4891))</f>
        <v>1.7313666179783749</v>
      </c>
    </row>
    <row r="4895" spans="1:9">
      <c r="A4895" s="20">
        <v>41843</v>
      </c>
      <c r="B4895" s="35" t="s">
        <v>377</v>
      </c>
      <c r="C4895" s="90">
        <f t="shared" si="228"/>
        <v>46.05042588404438</v>
      </c>
      <c r="D4895" s="90">
        <f t="shared" si="229"/>
        <v>2.9461454221353049</v>
      </c>
      <c r="E4895" s="90">
        <f t="shared" si="230"/>
        <v>43.104280461909077</v>
      </c>
      <c r="F4895" s="50">
        <f>'貼り付けシート（日射量等）'!G4892/3.6*10^3</f>
        <v>55.555555555555557</v>
      </c>
      <c r="G4895" s="50">
        <f>'貼り付けシート（日射量等）'!H4892/3.6*10^3</f>
        <v>44.444444444444443</v>
      </c>
      <c r="H4895" s="91">
        <f>RADIANS('貼り付けシート（日射量等）'!I4892)</f>
        <v>0.16929693744344995</v>
      </c>
      <c r="I4895" s="91">
        <f>IF('貼り付けシート（日射量等）'!J4892&lt;0,RADIANS(360+('貼り付けシート（日射量等）'!J4892)),RADIANS('貼り付けシート（日射量等）'!J4892))</f>
        <v>1.8884462506578645</v>
      </c>
    </row>
    <row r="4896" spans="1:9">
      <c r="A4896" s="20">
        <v>41843</v>
      </c>
      <c r="B4896" s="35" t="s">
        <v>378</v>
      </c>
      <c r="C4896" s="90">
        <f t="shared" si="228"/>
        <v>2.6940175288693173</v>
      </c>
      <c r="D4896" s="90">
        <f t="shared" si="229"/>
        <v>0</v>
      </c>
      <c r="E4896" s="90">
        <f t="shared" si="230"/>
        <v>2.6940175288693173</v>
      </c>
      <c r="F4896" s="50">
        <f>'貼り付けシート（日射量等）'!G4893/3.6*10^3</f>
        <v>0</v>
      </c>
      <c r="G4896" s="50">
        <f>'貼り付けシート（日射量等）'!H4893/3.6*10^3</f>
        <v>2.7777777777777777</v>
      </c>
      <c r="H4896" s="91">
        <f>RADIANS('貼り付けシート（日射量等）'!I4893)</f>
        <v>0</v>
      </c>
      <c r="I4896" s="91">
        <f>IF('貼り付けシート（日射量等）'!J4893&lt;0,RADIANS(360+('貼り付けシート（日射量等）'!J4893)),RADIANS('貼り付けシート（日射量等）'!J4893))</f>
        <v>0</v>
      </c>
    </row>
    <row r="4897" spans="1:9">
      <c r="A4897" s="20">
        <v>41843</v>
      </c>
      <c r="B4897" s="35" t="s">
        <v>379</v>
      </c>
      <c r="C4897" s="90">
        <f t="shared" si="228"/>
        <v>0</v>
      </c>
      <c r="D4897" s="90">
        <f t="shared" si="229"/>
        <v>0</v>
      </c>
      <c r="E4897" s="90">
        <f t="shared" si="230"/>
        <v>0</v>
      </c>
      <c r="F4897" s="50">
        <f>'貼り付けシート（日射量等）'!G4894/3.6*10^3</f>
        <v>0</v>
      </c>
      <c r="G4897" s="50">
        <f>'貼り付けシート（日射量等）'!H4894/3.6*10^3</f>
        <v>0</v>
      </c>
      <c r="H4897" s="91">
        <f>RADIANS('貼り付けシート（日射量等）'!I4894)</f>
        <v>0</v>
      </c>
      <c r="I4897" s="91">
        <f>IF('貼り付けシート（日射量等）'!J4894&lt;0,RADIANS(360+('貼り付けシート（日射量等）'!J4894)),RADIANS('貼り付けシート（日射量等）'!J4894))</f>
        <v>0</v>
      </c>
    </row>
    <row r="4898" spans="1:9">
      <c r="A4898" s="20">
        <v>41843</v>
      </c>
      <c r="B4898" s="35" t="s">
        <v>380</v>
      </c>
      <c r="C4898" s="90">
        <f t="shared" si="228"/>
        <v>0</v>
      </c>
      <c r="D4898" s="90">
        <f t="shared" si="229"/>
        <v>0</v>
      </c>
      <c r="E4898" s="90">
        <f t="shared" si="230"/>
        <v>0</v>
      </c>
      <c r="F4898" s="50">
        <f>'貼り付けシート（日射量等）'!G4895/3.6*10^3</f>
        <v>0</v>
      </c>
      <c r="G4898" s="50">
        <f>'貼り付けシート（日射量等）'!H4895/3.6*10^3</f>
        <v>0</v>
      </c>
      <c r="H4898" s="91">
        <f>RADIANS('貼り付けシート（日射量等）'!I4895)</f>
        <v>0</v>
      </c>
      <c r="I4898" s="91">
        <f>IF('貼り付けシート（日射量等）'!J4895&lt;0,RADIANS(360+('貼り付けシート（日射量等）'!J4895)),RADIANS('貼り付けシート（日射量等）'!J4895))</f>
        <v>0</v>
      </c>
    </row>
    <row r="4899" spans="1:9">
      <c r="A4899" s="20">
        <v>41843</v>
      </c>
      <c r="B4899" s="35" t="s">
        <v>381</v>
      </c>
      <c r="C4899" s="90">
        <f t="shared" si="228"/>
        <v>0</v>
      </c>
      <c r="D4899" s="90">
        <f t="shared" si="229"/>
        <v>0</v>
      </c>
      <c r="E4899" s="90">
        <f t="shared" si="230"/>
        <v>0</v>
      </c>
      <c r="F4899" s="50">
        <f>'貼り付けシート（日射量等）'!G4896/3.6*10^3</f>
        <v>0</v>
      </c>
      <c r="G4899" s="50">
        <f>'貼り付けシート（日射量等）'!H4896/3.6*10^3</f>
        <v>0</v>
      </c>
      <c r="H4899" s="91">
        <f>RADIANS('貼り付けシート（日射量等）'!I4896)</f>
        <v>0</v>
      </c>
      <c r="I4899" s="91">
        <f>IF('貼り付けシート（日射量等）'!J4896&lt;0,RADIANS(360+('貼り付けシート（日射量等）'!J4896)),RADIANS('貼り付けシート（日射量等）'!J4896))</f>
        <v>0</v>
      </c>
    </row>
    <row r="4900" spans="1:9">
      <c r="A4900" s="20">
        <v>41843</v>
      </c>
      <c r="B4900" s="35" t="s">
        <v>382</v>
      </c>
      <c r="C4900" s="90">
        <f t="shared" si="228"/>
        <v>0</v>
      </c>
      <c r="D4900" s="90">
        <f t="shared" si="229"/>
        <v>0</v>
      </c>
      <c r="E4900" s="90">
        <f t="shared" si="230"/>
        <v>0</v>
      </c>
      <c r="F4900" s="50">
        <f>'貼り付けシート（日射量等）'!G4897/3.6*10^3</f>
        <v>0</v>
      </c>
      <c r="G4900" s="50">
        <f>'貼り付けシート（日射量等）'!H4897/3.6*10^3</f>
        <v>0</v>
      </c>
      <c r="H4900" s="91">
        <f>RADIANS('貼り付けシート（日射量等）'!I4897)</f>
        <v>0</v>
      </c>
      <c r="I4900" s="91">
        <f>IF('貼り付けシート（日射量等）'!J4897&lt;0,RADIANS(360+('貼り付けシート（日射量等）'!J4897)),RADIANS('貼り付けシート（日射量等）'!J4897))</f>
        <v>0</v>
      </c>
    </row>
    <row r="4901" spans="1:9">
      <c r="A4901" s="20">
        <v>41843</v>
      </c>
      <c r="B4901" s="35" t="s">
        <v>383</v>
      </c>
      <c r="C4901" s="90">
        <f t="shared" si="228"/>
        <v>0</v>
      </c>
      <c r="D4901" s="90">
        <f t="shared" si="229"/>
        <v>0</v>
      </c>
      <c r="E4901" s="90">
        <f t="shared" si="230"/>
        <v>0</v>
      </c>
      <c r="F4901" s="50">
        <f>'貼り付けシート（日射量等）'!G4898/3.6*10^3</f>
        <v>0</v>
      </c>
      <c r="G4901" s="50">
        <f>'貼り付けシート（日射量等）'!H4898/3.6*10^3</f>
        <v>0</v>
      </c>
      <c r="H4901" s="91">
        <f>RADIANS('貼り付けシート（日射量等）'!I4898)</f>
        <v>0</v>
      </c>
      <c r="I4901" s="91">
        <f>IF('貼り付けシート（日射量等）'!J4898&lt;0,RADIANS(360+('貼り付けシート（日射量等）'!J4898)),RADIANS('貼り付けシート（日射量等）'!J4898))</f>
        <v>0</v>
      </c>
    </row>
    <row r="4902" spans="1:9">
      <c r="A4902" s="20">
        <v>41844</v>
      </c>
      <c r="B4902" s="35" t="s">
        <v>360</v>
      </c>
      <c r="C4902" s="90">
        <f t="shared" si="228"/>
        <v>0</v>
      </c>
      <c r="D4902" s="90">
        <f t="shared" si="229"/>
        <v>0</v>
      </c>
      <c r="E4902" s="90">
        <f t="shared" si="230"/>
        <v>0</v>
      </c>
      <c r="F4902" s="50">
        <f>'貼り付けシート（日射量等）'!G4899/3.6*10^3</f>
        <v>0</v>
      </c>
      <c r="G4902" s="50">
        <f>'貼り付けシート（日射量等）'!H4899/3.6*10^3</f>
        <v>0</v>
      </c>
      <c r="H4902" s="91">
        <f>RADIANS('貼り付けシート（日射量等）'!I4899)</f>
        <v>0</v>
      </c>
      <c r="I4902" s="91">
        <f>IF('貼り付けシート（日射量等）'!J4899&lt;0,RADIANS(360+('貼り付けシート（日射量等）'!J4899)),RADIANS('貼り付けシート（日射量等）'!J4899))</f>
        <v>0</v>
      </c>
    </row>
    <row r="4903" spans="1:9">
      <c r="A4903" s="20">
        <v>41844</v>
      </c>
      <c r="B4903" s="35" t="s">
        <v>361</v>
      </c>
      <c r="C4903" s="90">
        <f t="shared" si="228"/>
        <v>0</v>
      </c>
      <c r="D4903" s="90">
        <f t="shared" si="229"/>
        <v>0</v>
      </c>
      <c r="E4903" s="90">
        <f t="shared" si="230"/>
        <v>0</v>
      </c>
      <c r="F4903" s="50">
        <f>'貼り付けシート（日射量等）'!G4900/3.6*10^3</f>
        <v>0</v>
      </c>
      <c r="G4903" s="50">
        <f>'貼り付けシート（日射量等）'!H4900/3.6*10^3</f>
        <v>0</v>
      </c>
      <c r="H4903" s="91">
        <f>RADIANS('貼り付けシート（日射量等）'!I4900)</f>
        <v>0</v>
      </c>
      <c r="I4903" s="91">
        <f>IF('貼り付けシート（日射量等）'!J4900&lt;0,RADIANS(360+('貼り付けシート（日射量等）'!J4900)),RADIANS('貼り付けシート（日射量等）'!J4900))</f>
        <v>0</v>
      </c>
    </row>
    <row r="4904" spans="1:9">
      <c r="A4904" s="20">
        <v>41844</v>
      </c>
      <c r="B4904" s="35" t="s">
        <v>362</v>
      </c>
      <c r="C4904" s="90">
        <f t="shared" si="228"/>
        <v>0</v>
      </c>
      <c r="D4904" s="90">
        <f t="shared" si="229"/>
        <v>0</v>
      </c>
      <c r="E4904" s="90">
        <f t="shared" si="230"/>
        <v>0</v>
      </c>
      <c r="F4904" s="50">
        <f>'貼り付けシート（日射量等）'!G4901/3.6*10^3</f>
        <v>0</v>
      </c>
      <c r="G4904" s="50">
        <f>'貼り付けシート（日射量等）'!H4901/3.6*10^3</f>
        <v>0</v>
      </c>
      <c r="H4904" s="91">
        <f>RADIANS('貼り付けシート（日射量等）'!I4901)</f>
        <v>0</v>
      </c>
      <c r="I4904" s="91">
        <f>IF('貼り付けシート（日射量等）'!J4901&lt;0,RADIANS(360+('貼り付けシート（日射量等）'!J4901)),RADIANS('貼り付けシート（日射量等）'!J4901))</f>
        <v>0</v>
      </c>
    </row>
    <row r="4905" spans="1:9">
      <c r="A4905" s="20">
        <v>41844</v>
      </c>
      <c r="B4905" s="35" t="s">
        <v>363</v>
      </c>
      <c r="C4905" s="90">
        <f t="shared" si="228"/>
        <v>0</v>
      </c>
      <c r="D4905" s="90">
        <f t="shared" si="229"/>
        <v>0</v>
      </c>
      <c r="E4905" s="90">
        <f t="shared" si="230"/>
        <v>0</v>
      </c>
      <c r="F4905" s="50">
        <f>'貼り付けシート（日射量等）'!G4902/3.6*10^3</f>
        <v>0</v>
      </c>
      <c r="G4905" s="50">
        <f>'貼り付けシート（日射量等）'!H4902/3.6*10^3</f>
        <v>0</v>
      </c>
      <c r="H4905" s="91">
        <f>RADIANS('貼り付けシート（日射量等）'!I4902)</f>
        <v>0</v>
      </c>
      <c r="I4905" s="91">
        <f>IF('貼り付けシート（日射量等）'!J4902&lt;0,RADIANS(360+('貼り付けシート（日射量等）'!J4902)),RADIANS('貼り付けシート（日射量等）'!J4902))</f>
        <v>0</v>
      </c>
    </row>
    <row r="4906" spans="1:9">
      <c r="A4906" s="20">
        <v>41844</v>
      </c>
      <c r="B4906" s="35" t="s">
        <v>364</v>
      </c>
      <c r="C4906" s="90">
        <f t="shared" si="228"/>
        <v>16.164105173215905</v>
      </c>
      <c r="D4906" s="90">
        <f t="shared" si="229"/>
        <v>-1.4480001796785478</v>
      </c>
      <c r="E4906" s="90">
        <f t="shared" si="230"/>
        <v>16.164105173215905</v>
      </c>
      <c r="F4906" s="50">
        <f>'貼り付けシート（日射量等）'!G4903/3.6*10^3</f>
        <v>30.555555555555554</v>
      </c>
      <c r="G4906" s="50">
        <f>'貼り付けシート（日射量等）'!H4903/3.6*10^3</f>
        <v>16.666666666666668</v>
      </c>
      <c r="H4906" s="91">
        <f>RADIANS('貼り付けシート（日射量等）'!I4903)</f>
        <v>8.5521133347722156E-2</v>
      </c>
      <c r="I4906" s="91">
        <f>IF('貼り付けシート（日射量等）'!J4903&lt;0,RADIANS(360+('貼り付けシート（日射量等）'!J4903)),RADIANS('貼り付けシート（日射量等）'!J4903))</f>
        <v>4.3284165449459371</v>
      </c>
    </row>
    <row r="4907" spans="1:9">
      <c r="A4907" s="20">
        <v>41844</v>
      </c>
      <c r="B4907" s="35" t="s">
        <v>365</v>
      </c>
      <c r="C4907" s="90">
        <f t="shared" si="228"/>
        <v>54.216813235705104</v>
      </c>
      <c r="D4907" s="90">
        <f t="shared" si="229"/>
        <v>3.0304801871880755</v>
      </c>
      <c r="E4907" s="90">
        <f t="shared" si="230"/>
        <v>51.186333048517028</v>
      </c>
      <c r="F4907" s="50">
        <f>'貼り付けシート（日射量等）'!G4904/3.6*10^3</f>
        <v>16.666666666666668</v>
      </c>
      <c r="G4907" s="50">
        <f>'貼り付けシート（日射量等）'!H4904/3.6*10^3</f>
        <v>52.777777777777779</v>
      </c>
      <c r="H4907" s="91">
        <f>RADIANS('貼り付けシート（日射量等）'!I4904)</f>
        <v>0.27576202181510406</v>
      </c>
      <c r="I4907" s="91">
        <f>IF('貼り付けシート（日射量等）'!J4904&lt;0,RADIANS(360+('貼り付けシート（日射量等）'!J4904)),RADIANS('貼り付けシート（日射量等）'!J4904))</f>
        <v>4.4854961776254267</v>
      </c>
    </row>
    <row r="4908" spans="1:9">
      <c r="A4908" s="20">
        <v>41844</v>
      </c>
      <c r="B4908" s="35" t="s">
        <v>366</v>
      </c>
      <c r="C4908" s="90">
        <f t="shared" si="228"/>
        <v>93.428839828849945</v>
      </c>
      <c r="D4908" s="90">
        <f t="shared" si="229"/>
        <v>4.5262613761624637</v>
      </c>
      <c r="E4908" s="90">
        <f t="shared" si="230"/>
        <v>88.902578452687479</v>
      </c>
      <c r="F4908" s="50">
        <f>'貼り付けシート（日射量等）'!G4905/3.6*10^3</f>
        <v>11.111111111111111</v>
      </c>
      <c r="G4908" s="50">
        <f>'貼り付けシート（日射量等）'!H4905/3.6*10^3</f>
        <v>91.666666666666671</v>
      </c>
      <c r="H4908" s="91">
        <f>RADIANS('貼り付けシート（日射量等）'!I4905)</f>
        <v>0.47298422729046335</v>
      </c>
      <c r="I4908" s="91">
        <f>IF('貼り付けシート（日射量等）'!J4905&lt;0,RADIANS(360+('貼り付けシート（日射量等）'!J4905)),RADIANS('貼り付けシート（日射量等）'!J4905))</f>
        <v>4.6443211395569115</v>
      </c>
    </row>
    <row r="4909" spans="1:9">
      <c r="A4909" s="20">
        <v>41844</v>
      </c>
      <c r="B4909" s="35" t="s">
        <v>367</v>
      </c>
      <c r="C4909" s="90">
        <f t="shared" si="228"/>
        <v>127.06081378252391</v>
      </c>
      <c r="D4909" s="90">
        <f t="shared" si="229"/>
        <v>8.5240425122739474</v>
      </c>
      <c r="E4909" s="90">
        <f t="shared" si="230"/>
        <v>118.53677127024996</v>
      </c>
      <c r="F4909" s="50">
        <f>'貼り付けシート（日射量等）'!G4906/3.6*10^3</f>
        <v>13.888888888888889</v>
      </c>
      <c r="G4909" s="50">
        <f>'貼り付けシート（日射量等）'!H4906/3.6*10^3</f>
        <v>122.22222222222221</v>
      </c>
      <c r="H4909" s="91">
        <f>RADIANS('貼り付けシート（日射量等）'!I4906)</f>
        <v>0.67369709126981125</v>
      </c>
      <c r="I4909" s="91">
        <f>IF('貼り付けシート（日射量等）'!J4906&lt;0,RADIANS(360+('貼り付けシート（日射量等）'!J4906)),RADIANS('貼り付けシート（日射量等）'!J4906))</f>
        <v>4.8153634062523549</v>
      </c>
    </row>
    <row r="4910" spans="1:9">
      <c r="A4910" s="20">
        <v>41844</v>
      </c>
      <c r="B4910" s="35" t="s">
        <v>368</v>
      </c>
      <c r="C4910" s="90">
        <f t="shared" si="228"/>
        <v>155.74118079734995</v>
      </c>
      <c r="D4910" s="90">
        <f t="shared" si="229"/>
        <v>2.182181651798893</v>
      </c>
      <c r="E4910" s="90">
        <f t="shared" si="230"/>
        <v>153.55899914555107</v>
      </c>
      <c r="F4910" s="50">
        <f>'貼り付けシート（日射量等）'!G4907/3.6*10^3</f>
        <v>2.7777777777777777</v>
      </c>
      <c r="G4910" s="50">
        <f>'貼り付けシート（日射量等）'!H4907/3.6*10^3</f>
        <v>158.33333333333331</v>
      </c>
      <c r="H4910" s="91">
        <f>RADIANS('貼り付けシート（日射量等）'!I4907)</f>
        <v>0.8691739674931761</v>
      </c>
      <c r="I4910" s="91">
        <f>IF('貼り付けシート（日射量等）'!J4907&lt;0,RADIANS(360+('貼り付けシート（日射量等）'!J4907)),RADIANS('貼り付けシート（日射量等）'!J4907))</f>
        <v>5.0248029164916748</v>
      </c>
    </row>
    <row r="4911" spans="1:9">
      <c r="A4911" s="20">
        <v>41844</v>
      </c>
      <c r="B4911" s="35" t="s">
        <v>369</v>
      </c>
      <c r="C4911" s="90">
        <f t="shared" si="228"/>
        <v>291.56491151471914</v>
      </c>
      <c r="D4911" s="90">
        <f t="shared" si="229"/>
        <v>32.939228743264685</v>
      </c>
      <c r="E4911" s="90">
        <f t="shared" si="230"/>
        <v>258.62568277145448</v>
      </c>
      <c r="F4911" s="50">
        <f>'貼り付けシート（日射量等）'!G4908/3.6*10^3</f>
        <v>36.111111111111114</v>
      </c>
      <c r="G4911" s="50">
        <f>'貼り付けシート（日射量等）'!H4908/3.6*10^3</f>
        <v>266.66666666666669</v>
      </c>
      <c r="H4911" s="91">
        <f>RADIANS('貼り付けシート（日射量等）'!I4908)</f>
        <v>1.0489428804485921</v>
      </c>
      <c r="I4911" s="91">
        <f>IF('貼り付けシート（日射量等）'!J4908&lt;0,RADIANS(360+('貼り付けシート（日射量等）'!J4908)),RADIANS('貼り付けシート（日射量等）'!J4908))</f>
        <v>5.3215088893307101</v>
      </c>
    </row>
    <row r="4912" spans="1:9">
      <c r="A4912" s="20">
        <v>41844</v>
      </c>
      <c r="B4912" s="35" t="s">
        <v>370</v>
      </c>
      <c r="C4912" s="90">
        <f t="shared" si="228"/>
        <v>475.72941480575128</v>
      </c>
      <c r="D4912" s="90">
        <f t="shared" si="229"/>
        <v>106.64901335065474</v>
      </c>
      <c r="E4912" s="90">
        <f t="shared" si="230"/>
        <v>369.08040145509653</v>
      </c>
      <c r="F4912" s="50">
        <f>'貼り付けシート（日射量等）'!G4909/3.6*10^3</f>
        <v>108.33333333333334</v>
      </c>
      <c r="G4912" s="50">
        <f>'貼り付けシート（日射量等）'!H4909/3.6*10^3</f>
        <v>380.5555555555556</v>
      </c>
      <c r="H4912" s="91">
        <f>RADIANS('貼り付けシート（日射量等）'!I4909)</f>
        <v>1.1833332328521553</v>
      </c>
      <c r="I4912" s="91">
        <f>IF('貼り付けシート（日射量等）'!J4909&lt;0,RADIANS(360+('貼り付けシート（日射量等）'!J4909)),RADIANS('貼り付けシート（日射量等）'!J4909))</f>
        <v>5.7997291043771577</v>
      </c>
    </row>
    <row r="4913" spans="1:9">
      <c r="A4913" s="20">
        <v>41844</v>
      </c>
      <c r="B4913" s="35" t="s">
        <v>371</v>
      </c>
      <c r="C4913" s="90">
        <f t="shared" si="228"/>
        <v>567.90635695650087</v>
      </c>
      <c r="D4913" s="90">
        <f t="shared" si="229"/>
        <v>174.57979774158056</v>
      </c>
      <c r="E4913" s="90">
        <f t="shared" si="230"/>
        <v>393.32655921492028</v>
      </c>
      <c r="F4913" s="50">
        <f>'貼り付けシート（日射量等）'!G4910/3.6*10^3</f>
        <v>175</v>
      </c>
      <c r="G4913" s="50">
        <f>'貼り付けシート（日射量等）'!H4910/3.6*10^3</f>
        <v>405.55555555555554</v>
      </c>
      <c r="H4913" s="91">
        <f>RADIANS('貼り付けシート（日射量等）'!I4910)</f>
        <v>1.2130038301360591</v>
      </c>
      <c r="I4913" s="91">
        <f>IF('貼り付けシート（日射量等）'!J4910&lt;0,RADIANS(360+('貼り付けシート（日射量等）'!J4910)),RADIANS('貼り付けシート（日射量等）'!J4910))</f>
        <v>0.19896753472735357</v>
      </c>
    </row>
    <row r="4914" spans="1:9">
      <c r="A4914" s="20">
        <v>41844</v>
      </c>
      <c r="B4914" s="35" t="s">
        <v>372</v>
      </c>
      <c r="C4914" s="90">
        <f t="shared" si="228"/>
        <v>458.54269815901313</v>
      </c>
      <c r="D4914" s="90">
        <f t="shared" si="229"/>
        <v>105.62640187713259</v>
      </c>
      <c r="E4914" s="90">
        <f t="shared" si="230"/>
        <v>352.91629628188053</v>
      </c>
      <c r="F4914" s="50">
        <f>'貼り付けシート（日射量等）'!G4911/3.6*10^3</f>
        <v>111.11111111111111</v>
      </c>
      <c r="G4914" s="50">
        <f>'貼り付けシート（日射量等）'!H4911/3.6*10^3</f>
        <v>363.88888888888886</v>
      </c>
      <c r="H4914" s="91">
        <f>RADIANS('貼り付けシート（日射量等）'!I4911)</f>
        <v>1.1152653920243765</v>
      </c>
      <c r="I4914" s="91">
        <f>IF('貼り付けシート（日射量等）'!J4911&lt;0,RADIANS(360+('貼り付けシート（日射量等）'!J4911)),RADIANS('貼り付けシート（日射量等）'!J4911))</f>
        <v>0.78190750489345962</v>
      </c>
    </row>
    <row r="4915" spans="1:9">
      <c r="A4915" s="20">
        <v>41844</v>
      </c>
      <c r="B4915" s="35" t="s">
        <v>373</v>
      </c>
      <c r="C4915" s="90">
        <f t="shared" si="228"/>
        <v>167.02908678989769</v>
      </c>
      <c r="D4915" s="90">
        <f t="shared" si="229"/>
        <v>0</v>
      </c>
      <c r="E4915" s="90">
        <f t="shared" si="230"/>
        <v>167.02908678989769</v>
      </c>
      <c r="F4915" s="50">
        <f>'貼り付けシート（日射量等）'!G4912/3.6*10^3</f>
        <v>0</v>
      </c>
      <c r="G4915" s="50">
        <f>'貼り付けシート（日射量等）'!H4912/3.6*10^3</f>
        <v>172.22222222222223</v>
      </c>
      <c r="H4915" s="91">
        <f>RADIANS('貼り付けシート（日射量等）'!I4912)</f>
        <v>0.95120444233690959</v>
      </c>
      <c r="I4915" s="91">
        <f>IF('貼り付けシート（日射量等）'!J4912&lt;0,RADIANS(360+('貼り付けシート（日射量等）'!J4912)),RADIANS('貼り付けシート（日射量等）'!J4912))</f>
        <v>1.14493598930828</v>
      </c>
    </row>
    <row r="4916" spans="1:9">
      <c r="A4916" s="20">
        <v>41844</v>
      </c>
      <c r="B4916" s="35" t="s">
        <v>374</v>
      </c>
      <c r="C4916" s="90">
        <f t="shared" si="228"/>
        <v>139.71815399144813</v>
      </c>
      <c r="D4916" s="90">
        <f t="shared" si="229"/>
        <v>7.7112950768516022</v>
      </c>
      <c r="E4916" s="90">
        <f t="shared" si="230"/>
        <v>132.00685891459653</v>
      </c>
      <c r="F4916" s="50">
        <f>'貼り付けシート（日射量等）'!G4913/3.6*10^3</f>
        <v>11.111111111111111</v>
      </c>
      <c r="G4916" s="50">
        <f>'貼り付けシート（日射量等）'!H4913/3.6*10^3</f>
        <v>136.11111111111109</v>
      </c>
      <c r="H4916" s="91">
        <f>RADIANS('貼り付けシート（日射量等）'!I4913)</f>
        <v>0.76096355386952774</v>
      </c>
      <c r="I4916" s="91">
        <f>IF('貼り付けシート（日射量等）'!J4913&lt;0,RADIANS(360+('貼り付けシート（日射量等）'!J4913)),RADIANS('貼り付けシート（日射量等）'!J4913))</f>
        <v>1.3840460968315034</v>
      </c>
    </row>
    <row r="4917" spans="1:9">
      <c r="A4917" s="20">
        <v>41844</v>
      </c>
      <c r="B4917" s="35" t="s">
        <v>375</v>
      </c>
      <c r="C4917" s="90">
        <f t="shared" si="228"/>
        <v>110.71204409605667</v>
      </c>
      <c r="D4917" s="90">
        <f t="shared" si="229"/>
        <v>8.3393779990226165</v>
      </c>
      <c r="E4917" s="90">
        <f t="shared" si="230"/>
        <v>102.37266609703406</v>
      </c>
      <c r="F4917" s="50">
        <f>'貼り付けシート（日射量等）'!G4914/3.6*10^3</f>
        <v>16.666666666666668</v>
      </c>
      <c r="G4917" s="50">
        <f>'貼り付けシート（日射量等）'!H4914/3.6*10^3</f>
        <v>105.55555555555556</v>
      </c>
      <c r="H4917" s="91">
        <f>RADIANS('貼り付けシート（日射量等）'!I4914)</f>
        <v>0.56025068989017979</v>
      </c>
      <c r="I4917" s="91">
        <f>IF('貼り付けシート（日射量等）'!J4914&lt;0,RADIANS(360+('貼り付けシート（日射量等）'!J4914)),RADIANS('貼り付けシート（日射量等）'!J4914))</f>
        <v>1.5673056682909079</v>
      </c>
    </row>
    <row r="4918" spans="1:9">
      <c r="A4918" s="20">
        <v>41844</v>
      </c>
      <c r="B4918" s="35" t="s">
        <v>376</v>
      </c>
      <c r="C4918" s="90">
        <f t="shared" si="228"/>
        <v>72.043046544198262</v>
      </c>
      <c r="D4918" s="90">
        <f t="shared" si="229"/>
        <v>4.6926083224653343</v>
      </c>
      <c r="E4918" s="90">
        <f t="shared" si="230"/>
        <v>67.350438221732929</v>
      </c>
      <c r="F4918" s="50">
        <f>'貼り付けシート（日射量等）'!G4915/3.6*10^3</f>
        <v>16.666666666666668</v>
      </c>
      <c r="G4918" s="50">
        <f>'貼り付けシート（日射量等）'!H4915/3.6*10^3</f>
        <v>69.444444444444443</v>
      </c>
      <c r="H4918" s="91">
        <f>RADIANS('貼り付けシート（日射量等）'!I4915)</f>
        <v>0.36128315516282622</v>
      </c>
      <c r="I4918" s="91">
        <f>IF('貼り付けシート（日射量等）'!J4915&lt;0,RADIANS(360+('貼り付けシート（日射量等）'!J4915)),RADIANS('貼り付けシート（日射量等）'!J4915))</f>
        <v>1.7296212887263804</v>
      </c>
    </row>
    <row r="4919" spans="1:9">
      <c r="A4919" s="20">
        <v>41844</v>
      </c>
      <c r="B4919" s="35" t="s">
        <v>377</v>
      </c>
      <c r="C4919" s="90">
        <f t="shared" si="228"/>
        <v>33.494908197914015</v>
      </c>
      <c r="D4919" s="90">
        <f t="shared" si="229"/>
        <v>1.1666978514822013</v>
      </c>
      <c r="E4919" s="90">
        <f t="shared" si="230"/>
        <v>32.32821034643181</v>
      </c>
      <c r="F4919" s="50">
        <f>'貼り付けシート（日射量等）'!G4916/3.6*10^3</f>
        <v>22.222222222222221</v>
      </c>
      <c r="G4919" s="50">
        <f>'貼り付けシート（日射量等）'!H4916/3.6*10^3</f>
        <v>33.333333333333336</v>
      </c>
      <c r="H4919" s="91">
        <f>RADIANS('貼り付けシート（日射量等）'!I4916)</f>
        <v>0.16755160819145562</v>
      </c>
      <c r="I4919" s="91">
        <f>IF('貼り付けシート（日射量等）'!J4916&lt;0,RADIANS(360+('貼り付けシート（日射量等）'!J4916)),RADIANS('貼り付けシート（日射量等）'!J4916))</f>
        <v>1.8849555921538759</v>
      </c>
    </row>
    <row r="4920" spans="1:9">
      <c r="A4920" s="20">
        <v>41844</v>
      </c>
      <c r="B4920" s="35" t="s">
        <v>378</v>
      </c>
      <c r="C4920" s="90">
        <f t="shared" si="228"/>
        <v>2.6940175288693173</v>
      </c>
      <c r="D4920" s="90">
        <f t="shared" si="229"/>
        <v>0</v>
      </c>
      <c r="E4920" s="90">
        <f t="shared" si="230"/>
        <v>2.6940175288693173</v>
      </c>
      <c r="F4920" s="50">
        <f>'貼り付けシート（日射量等）'!G4917/3.6*10^3</f>
        <v>0</v>
      </c>
      <c r="G4920" s="50">
        <f>'貼り付けシート（日射量等）'!H4917/3.6*10^3</f>
        <v>2.7777777777777777</v>
      </c>
      <c r="H4920" s="91">
        <f>RADIANS('貼り付けシート（日射量等）'!I4917)</f>
        <v>0</v>
      </c>
      <c r="I4920" s="91">
        <f>IF('貼り付けシート（日射量等）'!J4917&lt;0,RADIANS(360+('貼り付けシート（日射量等）'!J4917)),RADIANS('貼り付けシート（日射量等）'!J4917))</f>
        <v>0</v>
      </c>
    </row>
    <row r="4921" spans="1:9">
      <c r="A4921" s="20">
        <v>41844</v>
      </c>
      <c r="B4921" s="35" t="s">
        <v>379</v>
      </c>
      <c r="C4921" s="90">
        <f t="shared" si="228"/>
        <v>0</v>
      </c>
      <c r="D4921" s="90">
        <f t="shared" si="229"/>
        <v>0</v>
      </c>
      <c r="E4921" s="90">
        <f t="shared" si="230"/>
        <v>0</v>
      </c>
      <c r="F4921" s="50">
        <f>'貼り付けシート（日射量等）'!G4918/3.6*10^3</f>
        <v>0</v>
      </c>
      <c r="G4921" s="50">
        <f>'貼り付けシート（日射量等）'!H4918/3.6*10^3</f>
        <v>0</v>
      </c>
      <c r="H4921" s="91">
        <f>RADIANS('貼り付けシート（日射量等）'!I4918)</f>
        <v>0</v>
      </c>
      <c r="I4921" s="91">
        <f>IF('貼り付けシート（日射量等）'!J4918&lt;0,RADIANS(360+('貼り付けシート（日射量等）'!J4918)),RADIANS('貼り付けシート（日射量等）'!J4918))</f>
        <v>0</v>
      </c>
    </row>
    <row r="4922" spans="1:9">
      <c r="A4922" s="20">
        <v>41844</v>
      </c>
      <c r="B4922" s="35" t="s">
        <v>380</v>
      </c>
      <c r="C4922" s="90">
        <f t="shared" si="228"/>
        <v>0</v>
      </c>
      <c r="D4922" s="90">
        <f t="shared" si="229"/>
        <v>0</v>
      </c>
      <c r="E4922" s="90">
        <f t="shared" si="230"/>
        <v>0</v>
      </c>
      <c r="F4922" s="50">
        <f>'貼り付けシート（日射量等）'!G4919/3.6*10^3</f>
        <v>0</v>
      </c>
      <c r="G4922" s="50">
        <f>'貼り付けシート（日射量等）'!H4919/3.6*10^3</f>
        <v>0</v>
      </c>
      <c r="H4922" s="91">
        <f>RADIANS('貼り付けシート（日射量等）'!I4919)</f>
        <v>0</v>
      </c>
      <c r="I4922" s="91">
        <f>IF('貼り付けシート（日射量等）'!J4919&lt;0,RADIANS(360+('貼り付けシート（日射量等）'!J4919)),RADIANS('貼り付けシート（日射量等）'!J4919))</f>
        <v>0</v>
      </c>
    </row>
    <row r="4923" spans="1:9">
      <c r="A4923" s="20">
        <v>41844</v>
      </c>
      <c r="B4923" s="35" t="s">
        <v>381</v>
      </c>
      <c r="C4923" s="90">
        <f t="shared" si="228"/>
        <v>0</v>
      </c>
      <c r="D4923" s="90">
        <f t="shared" si="229"/>
        <v>0</v>
      </c>
      <c r="E4923" s="90">
        <f t="shared" si="230"/>
        <v>0</v>
      </c>
      <c r="F4923" s="50">
        <f>'貼り付けシート（日射量等）'!G4920/3.6*10^3</f>
        <v>0</v>
      </c>
      <c r="G4923" s="50">
        <f>'貼り付けシート（日射量等）'!H4920/3.6*10^3</f>
        <v>0</v>
      </c>
      <c r="H4923" s="91">
        <f>RADIANS('貼り付けシート（日射量等）'!I4920)</f>
        <v>0</v>
      </c>
      <c r="I4923" s="91">
        <f>IF('貼り付けシート（日射量等）'!J4920&lt;0,RADIANS(360+('貼り付けシート（日射量等）'!J4920)),RADIANS('貼り付けシート（日射量等）'!J4920))</f>
        <v>0</v>
      </c>
    </row>
    <row r="4924" spans="1:9">
      <c r="A4924" s="20">
        <v>41844</v>
      </c>
      <c r="B4924" s="35" t="s">
        <v>382</v>
      </c>
      <c r="C4924" s="90">
        <f t="shared" si="228"/>
        <v>0</v>
      </c>
      <c r="D4924" s="90">
        <f t="shared" si="229"/>
        <v>0</v>
      </c>
      <c r="E4924" s="90">
        <f t="shared" si="230"/>
        <v>0</v>
      </c>
      <c r="F4924" s="50">
        <f>'貼り付けシート（日射量等）'!G4921/3.6*10^3</f>
        <v>0</v>
      </c>
      <c r="G4924" s="50">
        <f>'貼り付けシート（日射量等）'!H4921/3.6*10^3</f>
        <v>0</v>
      </c>
      <c r="H4924" s="91">
        <f>RADIANS('貼り付けシート（日射量等）'!I4921)</f>
        <v>0</v>
      </c>
      <c r="I4924" s="91">
        <f>IF('貼り付けシート（日射量等）'!J4921&lt;0,RADIANS(360+('貼り付けシート（日射量等）'!J4921)),RADIANS('貼り付けシート（日射量等）'!J4921))</f>
        <v>0</v>
      </c>
    </row>
    <row r="4925" spans="1:9">
      <c r="A4925" s="20">
        <v>41844</v>
      </c>
      <c r="B4925" s="35" t="s">
        <v>383</v>
      </c>
      <c r="C4925" s="90">
        <f t="shared" si="228"/>
        <v>0</v>
      </c>
      <c r="D4925" s="90">
        <f t="shared" si="229"/>
        <v>0</v>
      </c>
      <c r="E4925" s="90">
        <f t="shared" si="230"/>
        <v>0</v>
      </c>
      <c r="F4925" s="50">
        <f>'貼り付けシート（日射量等）'!G4922/3.6*10^3</f>
        <v>0</v>
      </c>
      <c r="G4925" s="50">
        <f>'貼り付けシート（日射量等）'!H4922/3.6*10^3</f>
        <v>0</v>
      </c>
      <c r="H4925" s="91">
        <f>RADIANS('貼り付けシート（日射量等）'!I4922)</f>
        <v>0</v>
      </c>
      <c r="I4925" s="91">
        <f>IF('貼り付けシート（日射量等）'!J4922&lt;0,RADIANS(360+('貼り付けシート（日射量等）'!J4922)),RADIANS('貼り付けシート（日射量等）'!J4922))</f>
        <v>0</v>
      </c>
    </row>
    <row r="4926" spans="1:9">
      <c r="A4926" s="20">
        <v>41845</v>
      </c>
      <c r="B4926" s="35" t="s">
        <v>360</v>
      </c>
      <c r="C4926" s="90">
        <f t="shared" si="228"/>
        <v>0</v>
      </c>
      <c r="D4926" s="90">
        <f t="shared" si="229"/>
        <v>0</v>
      </c>
      <c r="E4926" s="90">
        <f t="shared" si="230"/>
        <v>0</v>
      </c>
      <c r="F4926" s="50">
        <f>'貼り付けシート（日射量等）'!G4923/3.6*10^3</f>
        <v>0</v>
      </c>
      <c r="G4926" s="50">
        <f>'貼り付けシート（日射量等）'!H4923/3.6*10^3</f>
        <v>0</v>
      </c>
      <c r="H4926" s="91">
        <f>RADIANS('貼り付けシート（日射量等）'!I4923)</f>
        <v>0</v>
      </c>
      <c r="I4926" s="91">
        <f>IF('貼り付けシート（日射量等）'!J4923&lt;0,RADIANS(360+('貼り付けシート（日射量等）'!J4923)),RADIANS('貼り付けシート（日射量等）'!J4923))</f>
        <v>0</v>
      </c>
    </row>
    <row r="4927" spans="1:9">
      <c r="A4927" s="20">
        <v>41845</v>
      </c>
      <c r="B4927" s="35" t="s">
        <v>361</v>
      </c>
      <c r="C4927" s="90">
        <f t="shared" si="228"/>
        <v>0</v>
      </c>
      <c r="D4927" s="90">
        <f t="shared" si="229"/>
        <v>0</v>
      </c>
      <c r="E4927" s="90">
        <f t="shared" si="230"/>
        <v>0</v>
      </c>
      <c r="F4927" s="50">
        <f>'貼り付けシート（日射量等）'!G4924/3.6*10^3</f>
        <v>0</v>
      </c>
      <c r="G4927" s="50">
        <f>'貼り付けシート（日射量等）'!H4924/3.6*10^3</f>
        <v>0</v>
      </c>
      <c r="H4927" s="91">
        <f>RADIANS('貼り付けシート（日射量等）'!I4924)</f>
        <v>0</v>
      </c>
      <c r="I4927" s="91">
        <f>IF('貼り付けシート（日射量等）'!J4924&lt;0,RADIANS(360+('貼り付けシート（日射量等）'!J4924)),RADIANS('貼り付けシート（日射量等）'!J4924))</f>
        <v>0</v>
      </c>
    </row>
    <row r="4928" spans="1:9">
      <c r="A4928" s="20">
        <v>41845</v>
      </c>
      <c r="B4928" s="35" t="s">
        <v>362</v>
      </c>
      <c r="C4928" s="90">
        <f t="shared" si="228"/>
        <v>0</v>
      </c>
      <c r="D4928" s="90">
        <f t="shared" si="229"/>
        <v>0</v>
      </c>
      <c r="E4928" s="90">
        <f t="shared" si="230"/>
        <v>0</v>
      </c>
      <c r="F4928" s="50">
        <f>'貼り付けシート（日射量等）'!G4925/3.6*10^3</f>
        <v>0</v>
      </c>
      <c r="G4928" s="50">
        <f>'貼り付けシート（日射量等）'!H4925/3.6*10^3</f>
        <v>0</v>
      </c>
      <c r="H4928" s="91">
        <f>RADIANS('貼り付けシート（日射量等）'!I4925)</f>
        <v>0</v>
      </c>
      <c r="I4928" s="91">
        <f>IF('貼り付けシート（日射量等）'!J4925&lt;0,RADIANS(360+('貼り付けシート（日射量等）'!J4925)),RADIANS('貼り付けシート（日射量等）'!J4925))</f>
        <v>0</v>
      </c>
    </row>
    <row r="4929" spans="1:9">
      <c r="A4929" s="20">
        <v>41845</v>
      </c>
      <c r="B4929" s="35" t="s">
        <v>363</v>
      </c>
      <c r="C4929" s="90">
        <f t="shared" si="228"/>
        <v>0</v>
      </c>
      <c r="D4929" s="90">
        <f t="shared" si="229"/>
        <v>0</v>
      </c>
      <c r="E4929" s="90">
        <f t="shared" si="230"/>
        <v>0</v>
      </c>
      <c r="F4929" s="50">
        <f>'貼り付けシート（日射量等）'!G4926/3.6*10^3</f>
        <v>0</v>
      </c>
      <c r="G4929" s="50">
        <f>'貼り付けシート（日射量等）'!H4926/3.6*10^3</f>
        <v>0</v>
      </c>
      <c r="H4929" s="91">
        <f>RADIANS('貼り付けシート（日射量等）'!I4926)</f>
        <v>0</v>
      </c>
      <c r="I4929" s="91">
        <f>IF('貼り付けシート（日射量等）'!J4926&lt;0,RADIANS(360+('貼り付けシート（日射量等）'!J4926)),RADIANS('貼り付けシート（日射量等）'!J4926))</f>
        <v>0</v>
      </c>
    </row>
    <row r="4930" spans="1:9">
      <c r="A4930" s="20">
        <v>41845</v>
      </c>
      <c r="B4930" s="35" t="s">
        <v>364</v>
      </c>
      <c r="C4930" s="90">
        <f t="shared" si="228"/>
        <v>18.858122702085222</v>
      </c>
      <c r="D4930" s="90">
        <f t="shared" si="229"/>
        <v>-2.7857420339139427</v>
      </c>
      <c r="E4930" s="90">
        <f t="shared" si="230"/>
        <v>18.858122702085222</v>
      </c>
      <c r="F4930" s="50">
        <f>'貼り付けシート（日射量等）'!G4927/3.6*10^3</f>
        <v>55.555555555555557</v>
      </c>
      <c r="G4930" s="50">
        <f>'貼り付けシート（日射量等）'!H4927/3.6*10^3</f>
        <v>19.444444444444446</v>
      </c>
      <c r="H4930" s="91">
        <f>RADIANS('貼り付けシート（日射量等）'!I4927)</f>
        <v>8.2030474843733492E-2</v>
      </c>
      <c r="I4930" s="91">
        <f>IF('貼り付けシート（日射量等）'!J4927&lt;0,RADIANS(360+('貼り付けシート（日射量等）'!J4927)),RADIANS('貼り付けシート（日射量等）'!J4927))</f>
        <v>4.3301618741979313</v>
      </c>
    </row>
    <row r="4931" spans="1:9">
      <c r="A4931" s="20">
        <v>41845</v>
      </c>
      <c r="B4931" s="35" t="s">
        <v>365</v>
      </c>
      <c r="C4931" s="90">
        <f t="shared" si="228"/>
        <v>98.450238859211652</v>
      </c>
      <c r="D4931" s="90">
        <f t="shared" si="229"/>
        <v>17.629712993132152</v>
      </c>
      <c r="E4931" s="90">
        <f t="shared" si="230"/>
        <v>80.820525866079507</v>
      </c>
      <c r="F4931" s="50">
        <f>'貼り付けシート（日射量等）'!G4928/3.6*10^3</f>
        <v>97.222222222222214</v>
      </c>
      <c r="G4931" s="50">
        <f>'貼り付けシート（日射量等）'!H4928/3.6*10^3</f>
        <v>83.333333333333329</v>
      </c>
      <c r="H4931" s="91">
        <f>RADIANS('貼り付けシート（日射量等）'!I4928)</f>
        <v>0.27401669256310973</v>
      </c>
      <c r="I4931" s="91">
        <f>IF('貼り付けシート（日射量等）'!J4928&lt;0,RADIANS(360+('貼り付けシート（日射量等）'!J4928)),RADIANS('貼り付けシート（日射量等）'!J4928))</f>
        <v>4.4889868361294152</v>
      </c>
    </row>
    <row r="4932" spans="1:9">
      <c r="A4932" s="20">
        <v>41845</v>
      </c>
      <c r="B4932" s="35" t="s">
        <v>366</v>
      </c>
      <c r="C4932" s="90">
        <f t="shared" si="228"/>
        <v>325.57010692333876</v>
      </c>
      <c r="D4932" s="90">
        <f t="shared" si="229"/>
        <v>198.95128306648084</v>
      </c>
      <c r="E4932" s="90">
        <f t="shared" si="230"/>
        <v>126.6188238568579</v>
      </c>
      <c r="F4932" s="50">
        <f>'貼り付けシート（日射量等）'!G4929/3.6*10^3</f>
        <v>488.88888888888886</v>
      </c>
      <c r="G4932" s="50">
        <f>'貼り付けシート（日射量等）'!H4929/3.6*10^3</f>
        <v>130.55555555555554</v>
      </c>
      <c r="H4932" s="91">
        <f>RADIANS('貼り付けシート（日射量等）'!I4929)</f>
        <v>0.47123889803846897</v>
      </c>
      <c r="I4932" s="91">
        <f>IF('貼り付けシート（日射量等）'!J4929&lt;0,RADIANS(360+('貼り付けシート（日射量等）'!J4929)),RADIANS('貼り付けシート（日射量等）'!J4929))</f>
        <v>4.6478117980608999</v>
      </c>
    </row>
    <row r="4933" spans="1:9">
      <c r="A4933" s="20">
        <v>41845</v>
      </c>
      <c r="B4933" s="35" t="s">
        <v>367</v>
      </c>
      <c r="C4933" s="90">
        <f t="shared" si="228"/>
        <v>501.55242462661408</v>
      </c>
      <c r="D4933" s="90">
        <f t="shared" si="229"/>
        <v>323.74726772123915</v>
      </c>
      <c r="E4933" s="90">
        <f t="shared" si="230"/>
        <v>177.80515690537496</v>
      </c>
      <c r="F4933" s="50">
        <f>'貼り付けシート（日射量等）'!G4930/3.6*10^3</f>
        <v>527.77777777777783</v>
      </c>
      <c r="G4933" s="50">
        <f>'貼り付けシート（日射量等）'!H4930/3.6*10^3</f>
        <v>183.33333333333334</v>
      </c>
      <c r="H4933" s="91">
        <f>RADIANS('貼り付けシート（日射量等）'!I4930)</f>
        <v>0.67195176201781692</v>
      </c>
      <c r="I4933" s="91">
        <f>IF('貼り付けシート（日射量等）'!J4930&lt;0,RADIANS(360+('貼り付けシート（日射量等）'!J4930)),RADIANS('貼り付けシート（日射量等）'!J4930))</f>
        <v>4.8188540647563443</v>
      </c>
    </row>
    <row r="4934" spans="1:9">
      <c r="A4934" s="20">
        <v>41845</v>
      </c>
      <c r="B4934" s="35" t="s">
        <v>368</v>
      </c>
      <c r="C4934" s="90">
        <f t="shared" si="228"/>
        <v>651.92127064012004</v>
      </c>
      <c r="D4934" s="90">
        <f t="shared" si="229"/>
        <v>425.62379821509745</v>
      </c>
      <c r="E4934" s="90">
        <f t="shared" si="230"/>
        <v>226.29747242502262</v>
      </c>
      <c r="F4934" s="50">
        <f>'貼り付けシート（日射量等）'!G4931/3.6*10^3</f>
        <v>541.66666666666663</v>
      </c>
      <c r="G4934" s="50">
        <f>'貼り付けシート（日射量等）'!H4931/3.6*10^3</f>
        <v>233.33333333333331</v>
      </c>
      <c r="H4934" s="91">
        <f>RADIANS('貼り付けシート（日射量等）'!I4931)</f>
        <v>0.86742863824118188</v>
      </c>
      <c r="I4934" s="91">
        <f>IF('貼り付けシート（日射量等）'!J4931&lt;0,RADIANS(360+('貼り付けシート（日射量等）'!J4931)),RADIANS('貼り付けシート（日射量等）'!J4931))</f>
        <v>5.0300389042476574</v>
      </c>
    </row>
    <row r="4935" spans="1:9">
      <c r="A4935" s="20">
        <v>41845</v>
      </c>
      <c r="B4935" s="35" t="s">
        <v>369</v>
      </c>
      <c r="C4935" s="90">
        <f t="shared" ref="C4935:C4998" si="231">IF(D4935&lt;0,E4935,D4935+E4935)</f>
        <v>758.09355872764081</v>
      </c>
      <c r="D4935" s="90">
        <f t="shared" ref="D4935:D4998" si="232">F4935*(SIN(H4935)*COS($O$5)+COS(H4935)*SIN($O$5)*COS($O$4-I4935))</f>
        <v>491.38582336957842</v>
      </c>
      <c r="E4935" s="90">
        <f t="shared" ref="E4935:E4998" si="233">G4935*(1+COS($O$5))/2</f>
        <v>266.70773535806234</v>
      </c>
      <c r="F4935" s="50">
        <f>'貼り付けシート（日射量等）'!G4932/3.6*10^3</f>
        <v>538.88888888888891</v>
      </c>
      <c r="G4935" s="50">
        <f>'貼り付けシート（日射量等）'!H4932/3.6*10^3</f>
        <v>274.99999999999994</v>
      </c>
      <c r="H4935" s="91">
        <f>RADIANS('貼り付けシート（日射量等）'!I4932)</f>
        <v>1.0454522219446034</v>
      </c>
      <c r="I4935" s="91">
        <f>IF('貼り付けシート（日射量等）'!J4932&lt;0,RADIANS(360+('貼り付けシート（日射量等）'!J4932)),RADIANS('貼り付けシート（日射量等）'!J4932))</f>
        <v>5.3267448770866936</v>
      </c>
    </row>
    <row r="4936" spans="1:9">
      <c r="A4936" s="20">
        <v>41845</v>
      </c>
      <c r="B4936" s="35" t="s">
        <v>370</v>
      </c>
      <c r="C4936" s="90">
        <f t="shared" si="231"/>
        <v>818.69980998554684</v>
      </c>
      <c r="D4936" s="90">
        <f t="shared" si="232"/>
        <v>527.74591686766064</v>
      </c>
      <c r="E4936" s="90">
        <f t="shared" si="233"/>
        <v>290.95389311788625</v>
      </c>
      <c r="F4936" s="50">
        <f>'貼り付けシート（日射量等）'!G4933/3.6*10^3</f>
        <v>536.11111111111109</v>
      </c>
      <c r="G4936" s="50">
        <f>'貼り付けシート（日射量等）'!H4933/3.6*10^3</f>
        <v>300</v>
      </c>
      <c r="H4936" s="91">
        <f>RADIANS('貼り付けシート（日射量等）'!I4933)</f>
        <v>1.1798425743481666</v>
      </c>
      <c r="I4936" s="91">
        <f>IF('貼り付けシート（日射量等）'!J4933&lt;0,RADIANS(360+('貼り付けシート（日射量等）'!J4933)),RADIANS('貼り付けシート（日射量等）'!J4933))</f>
        <v>5.8032197628811462</v>
      </c>
    </row>
    <row r="4937" spans="1:9">
      <c r="A4937" s="20">
        <v>41845</v>
      </c>
      <c r="B4937" s="35" t="s">
        <v>371</v>
      </c>
      <c r="C4937" s="90">
        <f t="shared" si="231"/>
        <v>831.15659866497788</v>
      </c>
      <c r="D4937" s="90">
        <f t="shared" si="232"/>
        <v>534.81467048935292</v>
      </c>
      <c r="E4937" s="90">
        <f t="shared" si="233"/>
        <v>296.34192817562496</v>
      </c>
      <c r="F4937" s="50">
        <f>'貼り付けシート（日射量等）'!G4934/3.6*10^3</f>
        <v>536.11111111111109</v>
      </c>
      <c r="G4937" s="50">
        <f>'貼り付けシート（日射量等）'!H4934/3.6*10^3</f>
        <v>305.5555555555556</v>
      </c>
      <c r="H4937" s="91">
        <f>RADIANS('貼り付けシート（日射量等）'!I4934)</f>
        <v>1.2095131716320704</v>
      </c>
      <c r="I4937" s="91">
        <f>IF('貼り付けシート（日射量等）'!J4934&lt;0,RADIANS(360+('貼り付けシート（日射量等）'!J4934)),RADIANS('貼り付けシート（日射量等）'!J4934))</f>
        <v>0.19722220547535926</v>
      </c>
    </row>
    <row r="4938" spans="1:9">
      <c r="A4938" s="20">
        <v>41845</v>
      </c>
      <c r="B4938" s="35" t="s">
        <v>372</v>
      </c>
      <c r="C4938" s="90">
        <f t="shared" si="231"/>
        <v>792.58068130450374</v>
      </c>
      <c r="D4938" s="90">
        <f t="shared" si="232"/>
        <v>512.40285830209473</v>
      </c>
      <c r="E4938" s="90">
        <f t="shared" si="233"/>
        <v>280.17782300240901</v>
      </c>
      <c r="F4938" s="50">
        <f>'貼り付けシート（日射量等）'!G4935/3.6*10^3</f>
        <v>538.88888888888891</v>
      </c>
      <c r="G4938" s="50">
        <f>'貼り付けシート（日射量等）'!H4935/3.6*10^3</f>
        <v>288.88888888888891</v>
      </c>
      <c r="H4938" s="91">
        <f>RADIANS('貼り付けシート（日射量等）'!I4935)</f>
        <v>1.1135200627723822</v>
      </c>
      <c r="I4938" s="91">
        <f>IF('貼り付けシート（日射量等）'!J4935&lt;0,RADIANS(360+('貼り付けシート（日射量等）'!J4935)),RADIANS('貼り付けシート（日射量等）'!J4935))</f>
        <v>0.77667151713747662</v>
      </c>
    </row>
    <row r="4939" spans="1:9">
      <c r="A4939" s="20">
        <v>41845</v>
      </c>
      <c r="B4939" s="35" t="s">
        <v>373</v>
      </c>
      <c r="C4939" s="90">
        <f t="shared" si="231"/>
        <v>704.02336749359961</v>
      </c>
      <c r="D4939" s="90">
        <f t="shared" si="232"/>
        <v>456.17375483762237</v>
      </c>
      <c r="E4939" s="90">
        <f t="shared" si="233"/>
        <v>247.84961265597718</v>
      </c>
      <c r="F4939" s="50">
        <f>'貼り付けシート（日射量等）'!G4936/3.6*10^3</f>
        <v>538.88888888888891</v>
      </c>
      <c r="G4939" s="50">
        <f>'貼り付けシート（日射量等）'!H4936/3.6*10^3</f>
        <v>255.55555555555554</v>
      </c>
      <c r="H4939" s="91">
        <f>RADIANS('貼り付けシート（日射量等）'!I4936)</f>
        <v>0.94771378383292093</v>
      </c>
      <c r="I4939" s="91">
        <f>IF('貼り付けシート（日射量等）'!J4936&lt;0,RADIANS(360+('貼り付けシート（日射量等）'!J4936)),RADIANS('貼り付けシート（日射量等）'!J4936))</f>
        <v>1.1397000015522971</v>
      </c>
    </row>
    <row r="4940" spans="1:9">
      <c r="A4940" s="20">
        <v>41845</v>
      </c>
      <c r="B4940" s="35" t="s">
        <v>374</v>
      </c>
      <c r="C4940" s="90">
        <f t="shared" si="231"/>
        <v>534.32756333373675</v>
      </c>
      <c r="D4940" s="90">
        <f t="shared" si="232"/>
        <v>308.0300909087141</v>
      </c>
      <c r="E4940" s="90">
        <f t="shared" si="233"/>
        <v>226.29747242502262</v>
      </c>
      <c r="F4940" s="50">
        <f>'貼り付けシート（日射量等）'!G4937/3.6*10^3</f>
        <v>444.44444444444446</v>
      </c>
      <c r="G4940" s="50">
        <f>'貼り付けシート（日射量等）'!H4937/3.6*10^3</f>
        <v>233.33333333333331</v>
      </c>
      <c r="H4940" s="91">
        <f>RADIANS('貼り付けシート（日射量等）'!I4937)</f>
        <v>0.75747289536553897</v>
      </c>
      <c r="I4940" s="91">
        <f>IF('貼り付けシート（日射量等）'!J4937&lt;0,RADIANS(360+('貼り付けシート（日射量等）'!J4937)),RADIANS('貼り付けシート（日射量等）'!J4937))</f>
        <v>1.3788101090755203</v>
      </c>
    </row>
    <row r="4941" spans="1:9">
      <c r="A4941" s="20">
        <v>41845</v>
      </c>
      <c r="B4941" s="35" t="s">
        <v>375</v>
      </c>
      <c r="C4941" s="90">
        <f t="shared" si="231"/>
        <v>361.13340585178429</v>
      </c>
      <c r="D4941" s="90">
        <f t="shared" si="232"/>
        <v>183.32824894640933</v>
      </c>
      <c r="E4941" s="90">
        <f t="shared" si="233"/>
        <v>177.80515690537496</v>
      </c>
      <c r="F4941" s="50">
        <f>'貼り付けシート（日射量等）'!G4938/3.6*10^3</f>
        <v>366.66666666666669</v>
      </c>
      <c r="G4941" s="50">
        <f>'貼り付けシート（日射量等）'!H4938/3.6*10^3</f>
        <v>183.33333333333334</v>
      </c>
      <c r="H4941" s="91">
        <f>RADIANS('貼り付けシート（日射量等）'!I4938)</f>
        <v>0.55850536063818546</v>
      </c>
      <c r="I4941" s="91">
        <f>IF('貼り付けシート（日射量等）'!J4938&lt;0,RADIANS(360+('貼り付けシート（日射量等）'!J4938)),RADIANS('貼り付けシート（日射量等）'!J4938))</f>
        <v>1.5638150097869192</v>
      </c>
    </row>
    <row r="4942" spans="1:9">
      <c r="A4942" s="20">
        <v>41845</v>
      </c>
      <c r="B4942" s="35" t="s">
        <v>376</v>
      </c>
      <c r="C4942" s="90">
        <f t="shared" si="231"/>
        <v>205.28453985545821</v>
      </c>
      <c r="D4942" s="90">
        <f t="shared" si="232"/>
        <v>92.135803642946897</v>
      </c>
      <c r="E4942" s="90">
        <f t="shared" si="233"/>
        <v>113.14873621251131</v>
      </c>
      <c r="F4942" s="50">
        <f>'貼り付けシート（日射量等）'!G4939/3.6*10^3</f>
        <v>327.77777777777777</v>
      </c>
      <c r="G4942" s="50">
        <f>'貼り付けシート（日射量等）'!H4939/3.6*10^3</f>
        <v>116.66666666666666</v>
      </c>
      <c r="H4942" s="91">
        <f>RADIANS('貼り付けシート（日射量等）'!I4939)</f>
        <v>0.35953782591083189</v>
      </c>
      <c r="I4942" s="91">
        <f>IF('貼り付けシート（日射量等）'!J4939&lt;0,RADIANS(360+('貼り付けシート（日射量等）'!J4939)),RADIANS('貼り付けシート（日射量等）'!J4939))</f>
        <v>1.726130630222392</v>
      </c>
    </row>
    <row r="4943" spans="1:9">
      <c r="A4943" s="20">
        <v>41845</v>
      </c>
      <c r="B4943" s="35" t="s">
        <v>377</v>
      </c>
      <c r="C4943" s="90">
        <f t="shared" si="231"/>
        <v>43.123755846928752</v>
      </c>
      <c r="D4943" s="90">
        <f t="shared" si="232"/>
        <v>2.7134929138889987</v>
      </c>
      <c r="E4943" s="90">
        <f t="shared" si="233"/>
        <v>40.410262933039753</v>
      </c>
      <c r="F4943" s="50">
        <f>'貼り付けシート（日射量等）'!G4940/3.6*10^3</f>
        <v>52.777777777777779</v>
      </c>
      <c r="G4943" s="50">
        <f>'貼り付けシート（日射量等）'!H4940/3.6*10^3</f>
        <v>41.666666666666664</v>
      </c>
      <c r="H4943" s="91">
        <f>RADIANS('貼り付けシート（日射量等）'!I4940)</f>
        <v>0.16580627893946132</v>
      </c>
      <c r="I4943" s="91">
        <f>IF('貼り付けシート（日射量等）'!J4940&lt;0,RADIANS(360+('貼り付けシート（日射量等）'!J4940)),RADIANS('貼り付けシート（日射量等）'!J4940))</f>
        <v>1.8832102629018816</v>
      </c>
    </row>
    <row r="4944" spans="1:9">
      <c r="A4944" s="20">
        <v>41845</v>
      </c>
      <c r="B4944" s="35" t="s">
        <v>378</v>
      </c>
      <c r="C4944" s="90">
        <f t="shared" si="231"/>
        <v>7.2881469651034605</v>
      </c>
      <c r="D4944" s="90">
        <f t="shared" si="232"/>
        <v>1.900111907364826</v>
      </c>
      <c r="E4944" s="90">
        <f t="shared" si="233"/>
        <v>5.3880350577386347</v>
      </c>
      <c r="F4944" s="50">
        <f>'貼り付けシート（日射量等）'!G4941/3.6*10^3</f>
        <v>5.5555555555555554</v>
      </c>
      <c r="G4944" s="50">
        <f>'貼り付けシート（日射量等）'!H4941/3.6*10^3</f>
        <v>5.5555555555555554</v>
      </c>
      <c r="H4944" s="91">
        <f>RADIANS('貼り付けシート（日射量等）'!I4941)</f>
        <v>0</v>
      </c>
      <c r="I4944" s="91">
        <f>IF('貼り付けシート（日射量等）'!J4941&lt;0,RADIANS(360+('貼り付けシート（日射量等）'!J4941)),RADIANS('貼り付けシート（日射量等）'!J4941))</f>
        <v>0</v>
      </c>
    </row>
    <row r="4945" spans="1:9">
      <c r="A4945" s="20">
        <v>41845</v>
      </c>
      <c r="B4945" s="35" t="s">
        <v>379</v>
      </c>
      <c r="C4945" s="90">
        <f t="shared" si="231"/>
        <v>0</v>
      </c>
      <c r="D4945" s="90">
        <f t="shared" si="232"/>
        <v>0</v>
      </c>
      <c r="E4945" s="90">
        <f t="shared" si="233"/>
        <v>0</v>
      </c>
      <c r="F4945" s="50">
        <f>'貼り付けシート（日射量等）'!G4942/3.6*10^3</f>
        <v>0</v>
      </c>
      <c r="G4945" s="50">
        <f>'貼り付けシート（日射量等）'!H4942/3.6*10^3</f>
        <v>0</v>
      </c>
      <c r="H4945" s="91">
        <f>RADIANS('貼り付けシート（日射量等）'!I4942)</f>
        <v>0</v>
      </c>
      <c r="I4945" s="91">
        <f>IF('貼り付けシート（日射量等）'!J4942&lt;0,RADIANS(360+('貼り付けシート（日射量等）'!J4942)),RADIANS('貼り付けシート（日射量等）'!J4942))</f>
        <v>0</v>
      </c>
    </row>
    <row r="4946" spans="1:9">
      <c r="A4946" s="20">
        <v>41845</v>
      </c>
      <c r="B4946" s="35" t="s">
        <v>380</v>
      </c>
      <c r="C4946" s="90">
        <f t="shared" si="231"/>
        <v>0</v>
      </c>
      <c r="D4946" s="90">
        <f t="shared" si="232"/>
        <v>0</v>
      </c>
      <c r="E4946" s="90">
        <f t="shared" si="233"/>
        <v>0</v>
      </c>
      <c r="F4946" s="50">
        <f>'貼り付けシート（日射量等）'!G4943/3.6*10^3</f>
        <v>0</v>
      </c>
      <c r="G4946" s="50">
        <f>'貼り付けシート（日射量等）'!H4943/3.6*10^3</f>
        <v>0</v>
      </c>
      <c r="H4946" s="91">
        <f>RADIANS('貼り付けシート（日射量等）'!I4943)</f>
        <v>0</v>
      </c>
      <c r="I4946" s="91">
        <f>IF('貼り付けシート（日射量等）'!J4943&lt;0,RADIANS(360+('貼り付けシート（日射量等）'!J4943)),RADIANS('貼り付けシート（日射量等）'!J4943))</f>
        <v>0</v>
      </c>
    </row>
    <row r="4947" spans="1:9">
      <c r="A4947" s="20">
        <v>41845</v>
      </c>
      <c r="B4947" s="35" t="s">
        <v>381</v>
      </c>
      <c r="C4947" s="90">
        <f t="shared" si="231"/>
        <v>0</v>
      </c>
      <c r="D4947" s="90">
        <f t="shared" si="232"/>
        <v>0</v>
      </c>
      <c r="E4947" s="90">
        <f t="shared" si="233"/>
        <v>0</v>
      </c>
      <c r="F4947" s="50">
        <f>'貼り付けシート（日射量等）'!G4944/3.6*10^3</f>
        <v>0</v>
      </c>
      <c r="G4947" s="50">
        <f>'貼り付けシート（日射量等）'!H4944/3.6*10^3</f>
        <v>0</v>
      </c>
      <c r="H4947" s="91">
        <f>RADIANS('貼り付けシート（日射量等）'!I4944)</f>
        <v>0</v>
      </c>
      <c r="I4947" s="91">
        <f>IF('貼り付けシート（日射量等）'!J4944&lt;0,RADIANS(360+('貼り付けシート（日射量等）'!J4944)),RADIANS('貼り付けシート（日射量等）'!J4944))</f>
        <v>0</v>
      </c>
    </row>
    <row r="4948" spans="1:9">
      <c r="A4948" s="20">
        <v>41845</v>
      </c>
      <c r="B4948" s="35" t="s">
        <v>382</v>
      </c>
      <c r="C4948" s="90">
        <f t="shared" si="231"/>
        <v>0</v>
      </c>
      <c r="D4948" s="90">
        <f t="shared" si="232"/>
        <v>0</v>
      </c>
      <c r="E4948" s="90">
        <f t="shared" si="233"/>
        <v>0</v>
      </c>
      <c r="F4948" s="50">
        <f>'貼り付けシート（日射量等）'!G4945/3.6*10^3</f>
        <v>0</v>
      </c>
      <c r="G4948" s="50">
        <f>'貼り付けシート（日射量等）'!H4945/3.6*10^3</f>
        <v>0</v>
      </c>
      <c r="H4948" s="91">
        <f>RADIANS('貼り付けシート（日射量等）'!I4945)</f>
        <v>0</v>
      </c>
      <c r="I4948" s="91">
        <f>IF('貼り付けシート（日射量等）'!J4945&lt;0,RADIANS(360+('貼り付けシート（日射量等）'!J4945)),RADIANS('貼り付けシート（日射量等）'!J4945))</f>
        <v>0</v>
      </c>
    </row>
    <row r="4949" spans="1:9">
      <c r="A4949" s="20">
        <v>41845</v>
      </c>
      <c r="B4949" s="35" t="s">
        <v>383</v>
      </c>
      <c r="C4949" s="90">
        <f t="shared" si="231"/>
        <v>0</v>
      </c>
      <c r="D4949" s="90">
        <f t="shared" si="232"/>
        <v>0</v>
      </c>
      <c r="E4949" s="90">
        <f t="shared" si="233"/>
        <v>0</v>
      </c>
      <c r="F4949" s="50">
        <f>'貼り付けシート（日射量等）'!G4946/3.6*10^3</f>
        <v>0</v>
      </c>
      <c r="G4949" s="50">
        <f>'貼り付けシート（日射量等）'!H4946/3.6*10^3</f>
        <v>0</v>
      </c>
      <c r="H4949" s="91">
        <f>RADIANS('貼り付けシート（日射量等）'!I4946)</f>
        <v>0</v>
      </c>
      <c r="I4949" s="91">
        <f>IF('貼り付けシート（日射量等）'!J4946&lt;0,RADIANS(360+('貼り付けシート（日射量等）'!J4946)),RADIANS('貼り付けシート（日射量等）'!J4946))</f>
        <v>0</v>
      </c>
    </row>
    <row r="4950" spans="1:9">
      <c r="A4950" s="20">
        <v>41846</v>
      </c>
      <c r="B4950" s="35" t="s">
        <v>360</v>
      </c>
      <c r="C4950" s="90">
        <f t="shared" si="231"/>
        <v>0</v>
      </c>
      <c r="D4950" s="90">
        <f t="shared" si="232"/>
        <v>0</v>
      </c>
      <c r="E4950" s="90">
        <f t="shared" si="233"/>
        <v>0</v>
      </c>
      <c r="F4950" s="50">
        <f>'貼り付けシート（日射量等）'!G4947/3.6*10^3</f>
        <v>0</v>
      </c>
      <c r="G4950" s="50">
        <f>'貼り付けシート（日射量等）'!H4947/3.6*10^3</f>
        <v>0</v>
      </c>
      <c r="H4950" s="91">
        <f>RADIANS('貼り付けシート（日射量等）'!I4947)</f>
        <v>0</v>
      </c>
      <c r="I4950" s="91">
        <f>IF('貼り付けシート（日射量等）'!J4947&lt;0,RADIANS(360+('貼り付けシート（日射量等）'!J4947)),RADIANS('貼り付けシート（日射量等）'!J4947))</f>
        <v>0</v>
      </c>
    </row>
    <row r="4951" spans="1:9">
      <c r="A4951" s="20">
        <v>41846</v>
      </c>
      <c r="B4951" s="35" t="s">
        <v>361</v>
      </c>
      <c r="C4951" s="90">
        <f t="shared" si="231"/>
        <v>0</v>
      </c>
      <c r="D4951" s="90">
        <f t="shared" si="232"/>
        <v>0</v>
      </c>
      <c r="E4951" s="90">
        <f t="shared" si="233"/>
        <v>0</v>
      </c>
      <c r="F4951" s="50">
        <f>'貼り付けシート（日射量等）'!G4948/3.6*10^3</f>
        <v>0</v>
      </c>
      <c r="G4951" s="50">
        <f>'貼り付けシート（日射量等）'!H4948/3.6*10^3</f>
        <v>0</v>
      </c>
      <c r="H4951" s="91">
        <f>RADIANS('貼り付けシート（日射量等）'!I4948)</f>
        <v>0</v>
      </c>
      <c r="I4951" s="91">
        <f>IF('貼り付けシート（日射量等）'!J4948&lt;0,RADIANS(360+('貼り付けシート（日射量等）'!J4948)),RADIANS('貼り付けシート（日射量等）'!J4948))</f>
        <v>0</v>
      </c>
    </row>
    <row r="4952" spans="1:9">
      <c r="A4952" s="20">
        <v>41846</v>
      </c>
      <c r="B4952" s="35" t="s">
        <v>362</v>
      </c>
      <c r="C4952" s="90">
        <f t="shared" si="231"/>
        <v>0</v>
      </c>
      <c r="D4952" s="90">
        <f t="shared" si="232"/>
        <v>0</v>
      </c>
      <c r="E4952" s="90">
        <f t="shared" si="233"/>
        <v>0</v>
      </c>
      <c r="F4952" s="50">
        <f>'貼り付けシート（日射量等）'!G4949/3.6*10^3</f>
        <v>0</v>
      </c>
      <c r="G4952" s="50">
        <f>'貼り付けシート（日射量等）'!H4949/3.6*10^3</f>
        <v>0</v>
      </c>
      <c r="H4952" s="91">
        <f>RADIANS('貼り付けシート（日射量等）'!I4949)</f>
        <v>0</v>
      </c>
      <c r="I4952" s="91">
        <f>IF('貼り付けシート（日射量等）'!J4949&lt;0,RADIANS(360+('貼り付けシート（日射量等）'!J4949)),RADIANS('貼り付けシート（日射量等）'!J4949))</f>
        <v>0</v>
      </c>
    </row>
    <row r="4953" spans="1:9">
      <c r="A4953" s="20">
        <v>41846</v>
      </c>
      <c r="B4953" s="35" t="s">
        <v>363</v>
      </c>
      <c r="C4953" s="90">
        <f t="shared" si="231"/>
        <v>0</v>
      </c>
      <c r="D4953" s="90">
        <f t="shared" si="232"/>
        <v>0</v>
      </c>
      <c r="E4953" s="90">
        <f t="shared" si="233"/>
        <v>0</v>
      </c>
      <c r="F4953" s="50">
        <f>'貼り付けシート（日射量等）'!G4950/3.6*10^3</f>
        <v>0</v>
      </c>
      <c r="G4953" s="50">
        <f>'貼り付けシート（日射量等）'!H4950/3.6*10^3</f>
        <v>0</v>
      </c>
      <c r="H4953" s="91">
        <f>RADIANS('貼り付けシート（日射量等）'!I4950)</f>
        <v>0</v>
      </c>
      <c r="I4953" s="91">
        <f>IF('貼り付けシート（日射量等）'!J4950&lt;0,RADIANS(360+('貼り付けシート（日射量等）'!J4950)),RADIANS('貼り付けシート（日射量等）'!J4950))</f>
        <v>0</v>
      </c>
    </row>
    <row r="4954" spans="1:9">
      <c r="A4954" s="20">
        <v>41846</v>
      </c>
      <c r="B4954" s="35" t="s">
        <v>364</v>
      </c>
      <c r="C4954" s="90">
        <f t="shared" si="231"/>
        <v>18.858122702085222</v>
      </c>
      <c r="D4954" s="90">
        <f t="shared" si="232"/>
        <v>-3.0977928542931004</v>
      </c>
      <c r="E4954" s="90">
        <f t="shared" si="233"/>
        <v>18.858122702085222</v>
      </c>
      <c r="F4954" s="50">
        <f>'貼り付けシート（日射量等）'!G4951/3.6*10^3</f>
        <v>61.111111111111107</v>
      </c>
      <c r="G4954" s="50">
        <f>'貼り付けシート（日射量等）'!H4951/3.6*10^3</f>
        <v>19.444444444444446</v>
      </c>
      <c r="H4954" s="91">
        <f>RADIANS('貼り付けシート（日射量等）'!I4951)</f>
        <v>8.028514559173916E-2</v>
      </c>
      <c r="I4954" s="91">
        <f>IF('貼り付けシート（日射量等）'!J4951&lt;0,RADIANS(360+('貼り付けシート（日射量等）'!J4951)),RADIANS('貼り付けシート（日射量等）'!J4951))</f>
        <v>4.3336525327019206</v>
      </c>
    </row>
    <row r="4955" spans="1:9">
      <c r="A4955" s="20">
        <v>41846</v>
      </c>
      <c r="B4955" s="35" t="s">
        <v>365</v>
      </c>
      <c r="C4955" s="90">
        <f t="shared" si="231"/>
        <v>76.311741058649005</v>
      </c>
      <c r="D4955" s="90">
        <f t="shared" si="232"/>
        <v>8.9613028369160812</v>
      </c>
      <c r="E4955" s="90">
        <f t="shared" si="233"/>
        <v>67.350438221732929</v>
      </c>
      <c r="F4955" s="50">
        <f>'貼り付けシート（日射量等）'!G4952/3.6*10^3</f>
        <v>49.999999999999993</v>
      </c>
      <c r="G4955" s="50">
        <f>'貼り付けシート（日射量等）'!H4952/3.6*10^3</f>
        <v>69.444444444444443</v>
      </c>
      <c r="H4955" s="91">
        <f>RADIANS('貼り付けシート（日射量等）'!I4952)</f>
        <v>0.27052603405912107</v>
      </c>
      <c r="I4955" s="91">
        <f>IF('貼り付けシート（日射量等）'!J4952&lt;0,RADIANS(360+('貼り付けシート（日射量等）'!J4952)),RADIANS('貼り付けシート（日射量等）'!J4952))</f>
        <v>4.4924774946334036</v>
      </c>
    </row>
    <row r="4956" spans="1:9">
      <c r="A4956" s="20">
        <v>41846</v>
      </c>
      <c r="B4956" s="35" t="s">
        <v>366</v>
      </c>
      <c r="C4956" s="90">
        <f t="shared" si="231"/>
        <v>290.45610593271556</v>
      </c>
      <c r="D4956" s="90">
        <f t="shared" si="232"/>
        <v>142.28514184490305</v>
      </c>
      <c r="E4956" s="90">
        <f t="shared" si="233"/>
        <v>148.17096408781248</v>
      </c>
      <c r="F4956" s="50">
        <f>'貼り付けシート（日射量等）'!G4953/3.6*10^3</f>
        <v>350</v>
      </c>
      <c r="G4956" s="50">
        <f>'貼り付けシート（日射量等）'!H4953/3.6*10^3</f>
        <v>152.7777777777778</v>
      </c>
      <c r="H4956" s="91">
        <f>RADIANS('貼り付けシート（日射量等）'!I4953)</f>
        <v>0.46949356878647464</v>
      </c>
      <c r="I4956" s="91">
        <f>IF('貼り付けシート（日射量等）'!J4953&lt;0,RADIANS(360+('貼り付けシート（日射量等）'!J4953)),RADIANS('貼り付けシート（日射量等）'!J4953))</f>
        <v>4.6513024565648884</v>
      </c>
    </row>
    <row r="4957" spans="1:9">
      <c r="A4957" s="20">
        <v>41846</v>
      </c>
      <c r="B4957" s="35" t="s">
        <v>367</v>
      </c>
      <c r="C4957" s="90">
        <f t="shared" si="231"/>
        <v>492.5201367863088</v>
      </c>
      <c r="D4957" s="90">
        <f t="shared" si="232"/>
        <v>309.32694482319522</v>
      </c>
      <c r="E4957" s="90">
        <f t="shared" si="233"/>
        <v>183.19319196311358</v>
      </c>
      <c r="F4957" s="50">
        <f>'貼り付けシート（日射量等）'!G4954/3.6*10^3</f>
        <v>505.55555555555554</v>
      </c>
      <c r="G4957" s="50">
        <f>'貼り付けシート（日射量等）'!H4954/3.6*10^3</f>
        <v>188.88888888888889</v>
      </c>
      <c r="H4957" s="91">
        <f>RADIANS('貼り付けシート（日射量等）'!I4954)</f>
        <v>0.66846110351382815</v>
      </c>
      <c r="I4957" s="91">
        <f>IF('貼り付けシート（日射量等）'!J4954&lt;0,RADIANS(360+('貼り付けシート（日射量等）'!J4954)),RADIANS('貼り付けシート（日射量等）'!J4954))</f>
        <v>4.8223447232603327</v>
      </c>
    </row>
    <row r="4958" spans="1:9">
      <c r="A4958" s="20">
        <v>41846</v>
      </c>
      <c r="B4958" s="35" t="s">
        <v>368</v>
      </c>
      <c r="C4958" s="90">
        <f t="shared" si="231"/>
        <v>640.9386202968567</v>
      </c>
      <c r="D4958" s="90">
        <f t="shared" si="232"/>
        <v>411.94713034296467</v>
      </c>
      <c r="E4958" s="90">
        <f t="shared" si="233"/>
        <v>228.99148995389197</v>
      </c>
      <c r="F4958" s="50">
        <f>'貼り付けシート（日射量等）'!G4955/3.6*10^3</f>
        <v>524.99999999999989</v>
      </c>
      <c r="G4958" s="50">
        <f>'貼り付けシート（日射量等）'!H4955/3.6*10^3</f>
        <v>236.11111111111111</v>
      </c>
      <c r="H4958" s="91">
        <f>RADIANS('貼り付けシート（日射量等）'!I4955)</f>
        <v>0.86393797973719311</v>
      </c>
      <c r="I4958" s="91">
        <f>IF('貼り付けシート（日射量等）'!J4955&lt;0,RADIANS(360+('貼り付けシート（日射量等）'!J4955)),RADIANS('貼り付けシート（日射量等）'!J4955))</f>
        <v>5.0335295627516459</v>
      </c>
    </row>
    <row r="4959" spans="1:9">
      <c r="A4959" s="20">
        <v>41846</v>
      </c>
      <c r="B4959" s="35" t="s">
        <v>369</v>
      </c>
      <c r="C4959" s="90">
        <f t="shared" si="231"/>
        <v>748.5535117724728</v>
      </c>
      <c r="D4959" s="90">
        <f t="shared" si="232"/>
        <v>473.76372382780238</v>
      </c>
      <c r="E4959" s="90">
        <f t="shared" si="233"/>
        <v>274.78978794467037</v>
      </c>
      <c r="F4959" s="50">
        <f>'貼り付けシート（日射量等）'!G4956/3.6*10^3</f>
        <v>519.44444444444446</v>
      </c>
      <c r="G4959" s="50">
        <f>'貼り付けシート（日射量等）'!H4956/3.6*10^3</f>
        <v>283.33333333333331</v>
      </c>
      <c r="H4959" s="91">
        <f>RADIANS('貼り付けシート（日射量等）'!I4956)</f>
        <v>1.043706892692609</v>
      </c>
      <c r="I4959" s="91">
        <f>IF('貼り付けシート（日射量等）'!J4956&lt;0,RADIANS(360+('貼り付けシート（日射量等）'!J4956)),RADIANS('貼り付けシート（日射量等）'!J4956))</f>
        <v>5.3319808648426772</v>
      </c>
    </row>
    <row r="4960" spans="1:9">
      <c r="A4960" s="20">
        <v>41846</v>
      </c>
      <c r="B4960" s="35" t="s">
        <v>370</v>
      </c>
      <c r="C4960" s="90">
        <f t="shared" si="231"/>
        <v>813.0351193401998</v>
      </c>
      <c r="D4960" s="90">
        <f t="shared" si="232"/>
        <v>511.30515610683625</v>
      </c>
      <c r="E4960" s="90">
        <f t="shared" si="233"/>
        <v>301.72996323336355</v>
      </c>
      <c r="F4960" s="50">
        <f>'貼り付けシート（日射量等）'!G4957/3.6*10^3</f>
        <v>519.44444444444446</v>
      </c>
      <c r="G4960" s="50">
        <f>'貼り付けシート（日射量等）'!H4957/3.6*10^3</f>
        <v>311.11111111111114</v>
      </c>
      <c r="H4960" s="91">
        <f>RADIANS('貼り付けシート（日射量等）'!I4957)</f>
        <v>1.1763519158441782</v>
      </c>
      <c r="I4960" s="91">
        <f>IF('貼り付けシート（日射量等）'!J4957&lt;0,RADIANS(360+('貼り付けシート（日射量等）'!J4957)),RADIANS('貼り付けシート（日射量等）'!J4957))</f>
        <v>5.8067104213851346</v>
      </c>
    </row>
    <row r="4961" spans="1:9">
      <c r="A4961" s="20">
        <v>41846</v>
      </c>
      <c r="B4961" s="35" t="s">
        <v>371</v>
      </c>
      <c r="C4961" s="90">
        <f t="shared" si="231"/>
        <v>822.52035107052723</v>
      </c>
      <c r="D4961" s="90">
        <f t="shared" si="232"/>
        <v>515.40235277942509</v>
      </c>
      <c r="E4961" s="90">
        <f t="shared" si="233"/>
        <v>307.11799829110214</v>
      </c>
      <c r="F4961" s="50">
        <f>'貼り付けシート（日射量等）'!G4958/3.6*10^3</f>
        <v>516.66666666666674</v>
      </c>
      <c r="G4961" s="50">
        <f>'貼り付けシート（日射量等）'!H4958/3.6*10^3</f>
        <v>316.66666666666663</v>
      </c>
      <c r="H4961" s="91">
        <f>RADIANS('貼り付けシート（日射量等）'!I4958)</f>
        <v>1.2060225131280815</v>
      </c>
      <c r="I4961" s="91">
        <f>IF('貼り付けシート（日射量等）'!J4958&lt;0,RADIANS(360+('貼り付けシート（日射量等）'!J4958)),RADIANS('貼り付けシート（日射量等）'!J4958))</f>
        <v>0.1954768762233649</v>
      </c>
    </row>
    <row r="4962" spans="1:9">
      <c r="A4962" s="20">
        <v>41846</v>
      </c>
      <c r="B4962" s="35" t="s">
        <v>372</v>
      </c>
      <c r="C4962" s="90">
        <f t="shared" si="231"/>
        <v>779.36813892090163</v>
      </c>
      <c r="D4962" s="90">
        <f t="shared" si="232"/>
        <v>491.10826333188464</v>
      </c>
      <c r="E4962" s="90">
        <f t="shared" si="233"/>
        <v>288.25987558901693</v>
      </c>
      <c r="F4962" s="50">
        <f>'貼り付けシート（日射量等）'!G4959/3.6*10^3</f>
        <v>516.66666666666674</v>
      </c>
      <c r="G4962" s="50">
        <f>'貼り付けシート（日射量等）'!H4959/3.6*10^3</f>
        <v>297.22222222222223</v>
      </c>
      <c r="H4962" s="91">
        <f>RADIANS('貼り付けシート（日射量等）'!I4959)</f>
        <v>1.1100294042683936</v>
      </c>
      <c r="I4962" s="91">
        <f>IF('貼り付けシート（日射量等）'!J4959&lt;0,RADIANS(360+('貼り付けシート（日射量等）'!J4959)),RADIANS('貼り付けシート（日射量等）'!J4959))</f>
        <v>0.77318085863348796</v>
      </c>
    </row>
    <row r="4963" spans="1:9">
      <c r="A4963" s="20">
        <v>41846</v>
      </c>
      <c r="B4963" s="35" t="s">
        <v>373</v>
      </c>
      <c r="C4963" s="90">
        <f t="shared" si="231"/>
        <v>692.71063937759845</v>
      </c>
      <c r="D4963" s="90">
        <f t="shared" si="232"/>
        <v>442.16700919275195</v>
      </c>
      <c r="E4963" s="90">
        <f t="shared" si="233"/>
        <v>250.54363018484653</v>
      </c>
      <c r="F4963" s="50">
        <f>'貼り付けシート（日射量等）'!G4960/3.6*10^3</f>
        <v>522.22222222222217</v>
      </c>
      <c r="G4963" s="50">
        <f>'貼り付けシート（日射量等）'!H4960/3.6*10^3</f>
        <v>258.33333333333337</v>
      </c>
      <c r="H4963" s="91">
        <f>RADIANS('貼り付けシート（日射量等）'!I4960)</f>
        <v>0.94596845458092671</v>
      </c>
      <c r="I4963" s="91">
        <f>IF('貼り付けシート（日射量等）'!J4960&lt;0,RADIANS(360+('貼り付けシート（日射量等）'!J4960)),RADIANS('貼り付けシート（日射量等）'!J4960))</f>
        <v>1.1344640137963142</v>
      </c>
    </row>
    <row r="4964" spans="1:9">
      <c r="A4964" s="20">
        <v>41846</v>
      </c>
      <c r="B4964" s="35" t="s">
        <v>374</v>
      </c>
      <c r="C4964" s="90">
        <f t="shared" si="231"/>
        <v>561.54013764688807</v>
      </c>
      <c r="D4964" s="90">
        <f t="shared" si="232"/>
        <v>354.10078792395063</v>
      </c>
      <c r="E4964" s="90">
        <f t="shared" si="233"/>
        <v>207.43934972293744</v>
      </c>
      <c r="F4964" s="50">
        <f>'貼り付けシート（日射量等）'!G4961/3.6*10^3</f>
        <v>511.11111111111109</v>
      </c>
      <c r="G4964" s="50">
        <f>'貼り付けシート（日射量等）'!H4961/3.6*10^3</f>
        <v>213.88888888888889</v>
      </c>
      <c r="H4964" s="91">
        <f>RADIANS('貼り付けシート（日射量等）'!I4961)</f>
        <v>0.75572756611354464</v>
      </c>
      <c r="I4964" s="91">
        <f>IF('貼り付けシート（日射量等）'!J4961&lt;0,RADIANS(360+('貼り付けシート（日射量等）'!J4961)),RADIANS('貼り付けシート（日射量等）'!J4961))</f>
        <v>1.3753194505715316</v>
      </c>
    </row>
    <row r="4965" spans="1:9">
      <c r="A4965" s="20">
        <v>41846</v>
      </c>
      <c r="B4965" s="35" t="s">
        <v>375</v>
      </c>
      <c r="C4965" s="90">
        <f t="shared" si="231"/>
        <v>397.81289799864692</v>
      </c>
      <c r="D4965" s="90">
        <f t="shared" si="232"/>
        <v>244.25389885309585</v>
      </c>
      <c r="E4965" s="90">
        <f t="shared" si="233"/>
        <v>153.55899914555107</v>
      </c>
      <c r="F4965" s="50">
        <f>'貼り付けシート（日射量等）'!G4962/3.6*10^3</f>
        <v>488.88888888888886</v>
      </c>
      <c r="G4965" s="50">
        <f>'貼り付けシート（日射量等）'!H4962/3.6*10^3</f>
        <v>158.33333333333331</v>
      </c>
      <c r="H4965" s="91">
        <f>RADIANS('貼り付けシート（日射量等）'!I4962)</f>
        <v>0.55676003138619112</v>
      </c>
      <c r="I4965" s="91">
        <f>IF('貼り付けシート（日射量等）'!J4962&lt;0,RADIANS(360+('貼り付けシート（日射量等）'!J4962)),RADIANS('貼り付けシート（日射量等）'!J4962))</f>
        <v>1.5603243512829308</v>
      </c>
    </row>
    <row r="4966" spans="1:9">
      <c r="A4966" s="20">
        <v>41846</v>
      </c>
      <c r="B4966" s="35" t="s">
        <v>376</v>
      </c>
      <c r="C4966" s="90">
        <f t="shared" si="231"/>
        <v>200.87970282352967</v>
      </c>
      <c r="D4966" s="90">
        <f t="shared" si="232"/>
        <v>90.424984139887684</v>
      </c>
      <c r="E4966" s="90">
        <f t="shared" si="233"/>
        <v>110.45471868364199</v>
      </c>
      <c r="F4966" s="50">
        <f>'貼り付けシート（日射量等）'!G4963/3.6*10^3</f>
        <v>322.22222222222217</v>
      </c>
      <c r="G4966" s="50">
        <f>'貼り付けシート（日射量等）'!H4963/3.6*10^3</f>
        <v>113.88888888888887</v>
      </c>
      <c r="H4966" s="91">
        <f>RADIANS('貼り付けシート（日射量等）'!I4963)</f>
        <v>0.35779249665883756</v>
      </c>
      <c r="I4966" s="91">
        <f>IF('貼り付けシート（日射量等）'!J4963&lt;0,RADIANS(360+('貼り付けシート（日射量等）'!J4963)),RADIANS('貼り付けシート（日射量等）'!J4963))</f>
        <v>1.7226399717184033</v>
      </c>
    </row>
    <row r="4967" spans="1:9">
      <c r="A4967" s="20">
        <v>41846</v>
      </c>
      <c r="B4967" s="35" t="s">
        <v>377</v>
      </c>
      <c r="C4967" s="90">
        <f t="shared" si="231"/>
        <v>43.145779661025685</v>
      </c>
      <c r="D4967" s="90">
        <f t="shared" si="232"/>
        <v>2.7355167279859303</v>
      </c>
      <c r="E4967" s="90">
        <f t="shared" si="233"/>
        <v>40.410262933039753</v>
      </c>
      <c r="F4967" s="50">
        <f>'貼り付けシート（日射量等）'!G4964/3.6*10^3</f>
        <v>55.555555555555557</v>
      </c>
      <c r="G4967" s="50">
        <f>'貼り付けシート（日射量等）'!H4964/3.6*10^3</f>
        <v>41.666666666666664</v>
      </c>
      <c r="H4967" s="91">
        <f>RADIANS('貼り付けシート（日射量等）'!I4964)</f>
        <v>0.16231562043547265</v>
      </c>
      <c r="I4967" s="91">
        <f>IF('貼り付けシート（日射量等）'!J4964&lt;0,RADIANS(360+('貼り付けシート（日射量等）'!J4964)),RADIANS('貼り付けシート（日射量等）'!J4964))</f>
        <v>1.879719604397893</v>
      </c>
    </row>
    <row r="4968" spans="1:9">
      <c r="A4968" s="20">
        <v>41846</v>
      </c>
      <c r="B4968" s="35" t="s">
        <v>378</v>
      </c>
      <c r="C4968" s="90">
        <f t="shared" si="231"/>
        <v>2.6940175288693173</v>
      </c>
      <c r="D4968" s="90">
        <f t="shared" si="232"/>
        <v>0</v>
      </c>
      <c r="E4968" s="90">
        <f t="shared" si="233"/>
        <v>2.6940175288693173</v>
      </c>
      <c r="F4968" s="50">
        <f>'貼り付けシート（日射量等）'!G4965/3.6*10^3</f>
        <v>0</v>
      </c>
      <c r="G4968" s="50">
        <f>'貼り付けシート（日射量等）'!H4965/3.6*10^3</f>
        <v>2.7777777777777777</v>
      </c>
      <c r="H4968" s="91">
        <f>RADIANS('貼り付けシート（日射量等）'!I4965)</f>
        <v>0</v>
      </c>
      <c r="I4968" s="91">
        <f>IF('貼り付けシート（日射量等）'!J4965&lt;0,RADIANS(360+('貼り付けシート（日射量等）'!J4965)),RADIANS('貼り付けシート（日射量等）'!J4965))</f>
        <v>0</v>
      </c>
    </row>
    <row r="4969" spans="1:9">
      <c r="A4969" s="20">
        <v>41846</v>
      </c>
      <c r="B4969" s="35" t="s">
        <v>379</v>
      </c>
      <c r="C4969" s="90">
        <f t="shared" si="231"/>
        <v>0</v>
      </c>
      <c r="D4969" s="90">
        <f t="shared" si="232"/>
        <v>0</v>
      </c>
      <c r="E4969" s="90">
        <f t="shared" si="233"/>
        <v>0</v>
      </c>
      <c r="F4969" s="50">
        <f>'貼り付けシート（日射量等）'!G4966/3.6*10^3</f>
        <v>0</v>
      </c>
      <c r="G4969" s="50">
        <f>'貼り付けシート（日射量等）'!H4966/3.6*10^3</f>
        <v>0</v>
      </c>
      <c r="H4969" s="91">
        <f>RADIANS('貼り付けシート（日射量等）'!I4966)</f>
        <v>0</v>
      </c>
      <c r="I4969" s="91">
        <f>IF('貼り付けシート（日射量等）'!J4966&lt;0,RADIANS(360+('貼り付けシート（日射量等）'!J4966)),RADIANS('貼り付けシート（日射量等）'!J4966))</f>
        <v>0</v>
      </c>
    </row>
    <row r="4970" spans="1:9">
      <c r="A4970" s="20">
        <v>41846</v>
      </c>
      <c r="B4970" s="35" t="s">
        <v>380</v>
      </c>
      <c r="C4970" s="90">
        <f t="shared" si="231"/>
        <v>0</v>
      </c>
      <c r="D4970" s="90">
        <f t="shared" si="232"/>
        <v>0</v>
      </c>
      <c r="E4970" s="90">
        <f t="shared" si="233"/>
        <v>0</v>
      </c>
      <c r="F4970" s="50">
        <f>'貼り付けシート（日射量等）'!G4967/3.6*10^3</f>
        <v>0</v>
      </c>
      <c r="G4970" s="50">
        <f>'貼り付けシート（日射量等）'!H4967/3.6*10^3</f>
        <v>0</v>
      </c>
      <c r="H4970" s="91">
        <f>RADIANS('貼り付けシート（日射量等）'!I4967)</f>
        <v>0</v>
      </c>
      <c r="I4970" s="91">
        <f>IF('貼り付けシート（日射量等）'!J4967&lt;0,RADIANS(360+('貼り付けシート（日射量等）'!J4967)),RADIANS('貼り付けシート（日射量等）'!J4967))</f>
        <v>0</v>
      </c>
    </row>
    <row r="4971" spans="1:9">
      <c r="A4971" s="20">
        <v>41846</v>
      </c>
      <c r="B4971" s="35" t="s">
        <v>381</v>
      </c>
      <c r="C4971" s="90">
        <f t="shared" si="231"/>
        <v>0</v>
      </c>
      <c r="D4971" s="90">
        <f t="shared" si="232"/>
        <v>0</v>
      </c>
      <c r="E4971" s="90">
        <f t="shared" si="233"/>
        <v>0</v>
      </c>
      <c r="F4971" s="50">
        <f>'貼り付けシート（日射量等）'!G4968/3.6*10^3</f>
        <v>0</v>
      </c>
      <c r="G4971" s="50">
        <f>'貼り付けシート（日射量等）'!H4968/3.6*10^3</f>
        <v>0</v>
      </c>
      <c r="H4971" s="91">
        <f>RADIANS('貼り付けシート（日射量等）'!I4968)</f>
        <v>0</v>
      </c>
      <c r="I4971" s="91">
        <f>IF('貼り付けシート（日射量等）'!J4968&lt;0,RADIANS(360+('貼り付けシート（日射量等）'!J4968)),RADIANS('貼り付けシート（日射量等）'!J4968))</f>
        <v>0</v>
      </c>
    </row>
    <row r="4972" spans="1:9">
      <c r="A4972" s="20">
        <v>41846</v>
      </c>
      <c r="B4972" s="35" t="s">
        <v>382</v>
      </c>
      <c r="C4972" s="90">
        <f t="shared" si="231"/>
        <v>0</v>
      </c>
      <c r="D4972" s="90">
        <f t="shared" si="232"/>
        <v>0</v>
      </c>
      <c r="E4972" s="90">
        <f t="shared" si="233"/>
        <v>0</v>
      </c>
      <c r="F4972" s="50">
        <f>'貼り付けシート（日射量等）'!G4969/3.6*10^3</f>
        <v>0</v>
      </c>
      <c r="G4972" s="50">
        <f>'貼り付けシート（日射量等）'!H4969/3.6*10^3</f>
        <v>0</v>
      </c>
      <c r="H4972" s="91">
        <f>RADIANS('貼り付けシート（日射量等）'!I4969)</f>
        <v>0</v>
      </c>
      <c r="I4972" s="91">
        <f>IF('貼り付けシート（日射量等）'!J4969&lt;0,RADIANS(360+('貼り付けシート（日射量等）'!J4969)),RADIANS('貼り付けシート（日射量等）'!J4969))</f>
        <v>0</v>
      </c>
    </row>
    <row r="4973" spans="1:9">
      <c r="A4973" s="20">
        <v>41846</v>
      </c>
      <c r="B4973" s="35" t="s">
        <v>383</v>
      </c>
      <c r="C4973" s="90">
        <f t="shared" si="231"/>
        <v>0</v>
      </c>
      <c r="D4973" s="90">
        <f t="shared" si="232"/>
        <v>0</v>
      </c>
      <c r="E4973" s="90">
        <f t="shared" si="233"/>
        <v>0</v>
      </c>
      <c r="F4973" s="50">
        <f>'貼り付けシート（日射量等）'!G4970/3.6*10^3</f>
        <v>0</v>
      </c>
      <c r="G4973" s="50">
        <f>'貼り付けシート（日射量等）'!H4970/3.6*10^3</f>
        <v>0</v>
      </c>
      <c r="H4973" s="91">
        <f>RADIANS('貼り付けシート（日射量等）'!I4970)</f>
        <v>0</v>
      </c>
      <c r="I4973" s="91">
        <f>IF('貼り付けシート（日射量等）'!J4970&lt;0,RADIANS(360+('貼り付けシート（日射量等）'!J4970)),RADIANS('貼り付けシート（日射量等）'!J4970))</f>
        <v>0</v>
      </c>
    </row>
    <row r="4974" spans="1:9">
      <c r="A4974" s="20">
        <v>41847</v>
      </c>
      <c r="B4974" s="35" t="s">
        <v>360</v>
      </c>
      <c r="C4974" s="90">
        <f t="shared" si="231"/>
        <v>0</v>
      </c>
      <c r="D4974" s="90">
        <f t="shared" si="232"/>
        <v>0</v>
      </c>
      <c r="E4974" s="90">
        <f t="shared" si="233"/>
        <v>0</v>
      </c>
      <c r="F4974" s="50">
        <f>'貼り付けシート（日射量等）'!G4971/3.6*10^3</f>
        <v>0</v>
      </c>
      <c r="G4974" s="50">
        <f>'貼り付けシート（日射量等）'!H4971/3.6*10^3</f>
        <v>0</v>
      </c>
      <c r="H4974" s="91">
        <f>RADIANS('貼り付けシート（日射量等）'!I4971)</f>
        <v>0</v>
      </c>
      <c r="I4974" s="91">
        <f>IF('貼り付けシート（日射量等）'!J4971&lt;0,RADIANS(360+('貼り付けシート（日射量等）'!J4971)),RADIANS('貼り付けシート（日射量等）'!J4971))</f>
        <v>0</v>
      </c>
    </row>
    <row r="4975" spans="1:9">
      <c r="A4975" s="20">
        <v>41847</v>
      </c>
      <c r="B4975" s="35" t="s">
        <v>361</v>
      </c>
      <c r="C4975" s="90">
        <f t="shared" si="231"/>
        <v>0</v>
      </c>
      <c r="D4975" s="90">
        <f t="shared" si="232"/>
        <v>0</v>
      </c>
      <c r="E4975" s="90">
        <f t="shared" si="233"/>
        <v>0</v>
      </c>
      <c r="F4975" s="50">
        <f>'貼り付けシート（日射量等）'!G4972/3.6*10^3</f>
        <v>0</v>
      </c>
      <c r="G4975" s="50">
        <f>'貼り付けシート（日射量等）'!H4972/3.6*10^3</f>
        <v>0</v>
      </c>
      <c r="H4975" s="91">
        <f>RADIANS('貼り付けシート（日射量等）'!I4972)</f>
        <v>0</v>
      </c>
      <c r="I4975" s="91">
        <f>IF('貼り付けシート（日射量等）'!J4972&lt;0,RADIANS(360+('貼り付けシート（日射量等）'!J4972)),RADIANS('貼り付けシート（日射量等）'!J4972))</f>
        <v>0</v>
      </c>
    </row>
    <row r="4976" spans="1:9">
      <c r="A4976" s="20">
        <v>41847</v>
      </c>
      <c r="B4976" s="35" t="s">
        <v>362</v>
      </c>
      <c r="C4976" s="90">
        <f t="shared" si="231"/>
        <v>0</v>
      </c>
      <c r="D4976" s="90">
        <f t="shared" si="232"/>
        <v>0</v>
      </c>
      <c r="E4976" s="90">
        <f t="shared" si="233"/>
        <v>0</v>
      </c>
      <c r="F4976" s="50">
        <f>'貼り付けシート（日射量等）'!G4973/3.6*10^3</f>
        <v>0</v>
      </c>
      <c r="G4976" s="50">
        <f>'貼り付けシート（日射量等）'!H4973/3.6*10^3</f>
        <v>0</v>
      </c>
      <c r="H4976" s="91">
        <f>RADIANS('貼り付けシート（日射量等）'!I4973)</f>
        <v>0</v>
      </c>
      <c r="I4976" s="91">
        <f>IF('貼り付けシート（日射量等）'!J4973&lt;0,RADIANS(360+('貼り付けシート（日射量等）'!J4973)),RADIANS('貼り付けシート（日射量等）'!J4973))</f>
        <v>0</v>
      </c>
    </row>
    <row r="4977" spans="1:9">
      <c r="A4977" s="20">
        <v>41847</v>
      </c>
      <c r="B4977" s="35" t="s">
        <v>363</v>
      </c>
      <c r="C4977" s="90">
        <f t="shared" si="231"/>
        <v>0</v>
      </c>
      <c r="D4977" s="90">
        <f t="shared" si="232"/>
        <v>0</v>
      </c>
      <c r="E4977" s="90">
        <f t="shared" si="233"/>
        <v>0</v>
      </c>
      <c r="F4977" s="50">
        <f>'貼り付けシート（日射量等）'!G4974/3.6*10^3</f>
        <v>0</v>
      </c>
      <c r="G4977" s="50">
        <f>'貼り付けシート（日射量等）'!H4974/3.6*10^3</f>
        <v>0</v>
      </c>
      <c r="H4977" s="91">
        <f>RADIANS('貼り付けシート（日射量等）'!I4974)</f>
        <v>0</v>
      </c>
      <c r="I4977" s="91">
        <f>IF('貼り付けシート（日射量等）'!J4974&lt;0,RADIANS(360+('貼り付けシート（日射量等）'!J4974)),RADIANS('貼り付けシート（日射量等）'!J4974))</f>
        <v>0</v>
      </c>
    </row>
    <row r="4978" spans="1:9">
      <c r="A4978" s="20">
        <v>41847</v>
      </c>
      <c r="B4978" s="35" t="s">
        <v>364</v>
      </c>
      <c r="C4978" s="90">
        <f t="shared" si="231"/>
        <v>18.858122702085222</v>
      </c>
      <c r="D4978" s="90">
        <f t="shared" si="232"/>
        <v>-3.5581218135519532</v>
      </c>
      <c r="E4978" s="90">
        <f t="shared" si="233"/>
        <v>18.858122702085222</v>
      </c>
      <c r="F4978" s="50">
        <f>'貼り付けシート（日射量等）'!G4975/3.6*10^3</f>
        <v>69.444444444444443</v>
      </c>
      <c r="G4978" s="50">
        <f>'貼り付けシート（日射量等）'!H4975/3.6*10^3</f>
        <v>19.444444444444446</v>
      </c>
      <c r="H4978" s="91">
        <f>RADIANS('貼り付けシート（日射量等）'!I4975)</f>
        <v>7.8539816339744828E-2</v>
      </c>
      <c r="I4978" s="91">
        <f>IF('貼り付けシート（日射量等）'!J4975&lt;0,RADIANS(360+('貼り付けシート（日射量等）'!J4975)),RADIANS('貼り付けシート（日射量等）'!J4975))</f>
        <v>4.3371431912059091</v>
      </c>
    </row>
    <row r="4979" spans="1:9">
      <c r="A4979" s="20">
        <v>41847</v>
      </c>
      <c r="B4979" s="35" t="s">
        <v>365</v>
      </c>
      <c r="C4979" s="90">
        <f t="shared" si="231"/>
        <v>84.157608272502799</v>
      </c>
      <c r="D4979" s="90">
        <f t="shared" si="232"/>
        <v>11.419134993031234</v>
      </c>
      <c r="E4979" s="90">
        <f t="shared" si="233"/>
        <v>72.738473279471563</v>
      </c>
      <c r="F4979" s="50">
        <f>'貼り付けシート（日射量等）'!G4976/3.6*10^3</f>
        <v>63.888888888888886</v>
      </c>
      <c r="G4979" s="50">
        <f>'貼り付けシート（日射量等）'!H4976/3.6*10^3</f>
        <v>75</v>
      </c>
      <c r="H4979" s="91">
        <f>RADIANS('貼り付けシート（日射量等）'!I4976)</f>
        <v>0.26878070480712674</v>
      </c>
      <c r="I4979" s="91">
        <f>IF('貼り付けシート（日射量等）'!J4976&lt;0,RADIANS(360+('貼り付けシート（日射量等）'!J4976)),RADIANS('貼り付けシート（日射量等）'!J4976))</f>
        <v>4.495968153137393</v>
      </c>
    </row>
    <row r="4980" spans="1:9">
      <c r="A4980" s="20">
        <v>41847</v>
      </c>
      <c r="B4980" s="35" t="s">
        <v>366</v>
      </c>
      <c r="C4980" s="90">
        <f t="shared" si="231"/>
        <v>245.37226220660779</v>
      </c>
      <c r="D4980" s="90">
        <f t="shared" si="232"/>
        <v>89.119245532187421</v>
      </c>
      <c r="E4980" s="90">
        <f t="shared" si="233"/>
        <v>156.25301667442037</v>
      </c>
      <c r="F4980" s="50">
        <f>'貼り付けシート（日射量等）'!G4977/3.6*10^3</f>
        <v>219.44444444444443</v>
      </c>
      <c r="G4980" s="50">
        <f>'貼り付けシート（日射量等）'!H4977/3.6*10^3</f>
        <v>161.11111111111109</v>
      </c>
      <c r="H4980" s="91">
        <f>RADIANS('貼り付けシート（日射量等）'!I4977)</f>
        <v>0.4677482395344803</v>
      </c>
      <c r="I4980" s="91">
        <f>IF('貼り付けシート（日射量等）'!J4977&lt;0,RADIANS(360+('貼り付けシート（日射量等）'!J4977)),RADIANS('貼り付けシート（日射量等）'!J4977))</f>
        <v>4.6547931150688768</v>
      </c>
    </row>
    <row r="4981" spans="1:9">
      <c r="A4981" s="20">
        <v>41847</v>
      </c>
      <c r="B4981" s="35" t="s">
        <v>367</v>
      </c>
      <c r="C4981" s="90">
        <f t="shared" si="231"/>
        <v>475.46623395869574</v>
      </c>
      <c r="D4981" s="90">
        <f t="shared" si="232"/>
        <v>278.8029543512356</v>
      </c>
      <c r="E4981" s="90">
        <f t="shared" si="233"/>
        <v>196.66327960746014</v>
      </c>
      <c r="F4981" s="50">
        <f>'貼り付けシート（日射量等）'!G4978/3.6*10^3</f>
        <v>455.55555555555549</v>
      </c>
      <c r="G4981" s="50">
        <f>'貼り付けシート（日射量等）'!H4978/3.6*10^3</f>
        <v>202.77777777777777</v>
      </c>
      <c r="H4981" s="91">
        <f>RADIANS('貼り付けシート（日射量等）'!I4978)</f>
        <v>0.66671577426183393</v>
      </c>
      <c r="I4981" s="91">
        <f>IF('貼り付けシート（日射量等）'!J4978&lt;0,RADIANS(360+('貼り付けシート（日射量等）'!J4978)),RADIANS('貼り付けシート（日射量等）'!J4978))</f>
        <v>4.8275807110163163</v>
      </c>
    </row>
    <row r="4982" spans="1:9">
      <c r="A4982" s="20">
        <v>41847</v>
      </c>
      <c r="B4982" s="35" t="s">
        <v>368</v>
      </c>
      <c r="C4982" s="90">
        <f t="shared" si="231"/>
        <v>614.62358110364664</v>
      </c>
      <c r="D4982" s="90">
        <f t="shared" si="232"/>
        <v>364.07995091880008</v>
      </c>
      <c r="E4982" s="90">
        <f t="shared" si="233"/>
        <v>250.54363018484653</v>
      </c>
      <c r="F4982" s="50">
        <f>'貼り付けシート（日射量等）'!G4979/3.6*10^3</f>
        <v>463.88888888888886</v>
      </c>
      <c r="G4982" s="50">
        <f>'貼り付けシート（日射量等）'!H4979/3.6*10^3</f>
        <v>258.33333333333337</v>
      </c>
      <c r="H4982" s="91">
        <f>RADIANS('貼り付けシート（日射量等）'!I4979)</f>
        <v>0.86219265048519877</v>
      </c>
      <c r="I4982" s="91">
        <f>IF('貼り付けシート（日射量等）'!J4979&lt;0,RADIANS(360+('貼り付けシート（日射量等）'!J4979)),RADIANS('貼り付けシート（日射量等）'!J4979))</f>
        <v>5.0387655505076294</v>
      </c>
    </row>
    <row r="4983" spans="1:9">
      <c r="A4983" s="20">
        <v>41847</v>
      </c>
      <c r="B4983" s="35" t="s">
        <v>369</v>
      </c>
      <c r="C4983" s="90">
        <f t="shared" si="231"/>
        <v>719.17358431737921</v>
      </c>
      <c r="D4983" s="90">
        <f t="shared" si="232"/>
        <v>422.83165614175419</v>
      </c>
      <c r="E4983" s="90">
        <f t="shared" si="233"/>
        <v>296.34192817562496</v>
      </c>
      <c r="F4983" s="50">
        <f>'貼り付けシート（日射量等）'!G4980/3.6*10^3</f>
        <v>463.88888888888886</v>
      </c>
      <c r="G4983" s="50">
        <f>'貼り付けシート（日射量等）'!H4980/3.6*10^3</f>
        <v>305.5555555555556</v>
      </c>
      <c r="H4983" s="91">
        <f>RADIANS('貼り付けシート（日射量等）'!I4980)</f>
        <v>1.0402162341886205</v>
      </c>
      <c r="I4983" s="91">
        <f>IF('貼り付けシート（日射量等）'!J4980&lt;0,RADIANS(360+('貼り付けシート（日射量等）'!J4980)),RADIANS('貼り付けシート（日射量等）'!J4980))</f>
        <v>5.3354715233466656</v>
      </c>
    </row>
    <row r="4984" spans="1:9">
      <c r="A4984" s="20">
        <v>41847</v>
      </c>
      <c r="B4984" s="35" t="s">
        <v>370</v>
      </c>
      <c r="C4984" s="90">
        <f t="shared" si="231"/>
        <v>777.09306339655518</v>
      </c>
      <c r="D4984" s="90">
        <f t="shared" si="232"/>
        <v>451.11694240336783</v>
      </c>
      <c r="E4984" s="90">
        <f t="shared" si="233"/>
        <v>325.97612099318735</v>
      </c>
      <c r="F4984" s="50">
        <f>'貼り付けシート（日射量等）'!G4981/3.6*10^3</f>
        <v>458.33333333333331</v>
      </c>
      <c r="G4984" s="50">
        <f>'貼り付けシート（日射量等）'!H4981/3.6*10^3</f>
        <v>336.11111111111109</v>
      </c>
      <c r="H4984" s="91">
        <f>RADIANS('貼り付けシート（日射量等）'!I4981)</f>
        <v>1.1728612573401895</v>
      </c>
      <c r="I4984" s="91">
        <f>IF('貼り付けシート（日射量等）'!J4981&lt;0,RADIANS(360+('貼り付けシート（日射量等）'!J4981)),RADIANS('貼り付けシート（日射量等）'!J4981))</f>
        <v>5.810201079889123</v>
      </c>
    </row>
    <row r="4985" spans="1:9">
      <c r="A4985" s="20">
        <v>41847</v>
      </c>
      <c r="B4985" s="35" t="s">
        <v>371</v>
      </c>
      <c r="C4985" s="90">
        <f t="shared" si="231"/>
        <v>788.61321191063757</v>
      </c>
      <c r="D4985" s="90">
        <f t="shared" si="232"/>
        <v>459.9430733885809</v>
      </c>
      <c r="E4985" s="90">
        <f t="shared" si="233"/>
        <v>328.67013852205667</v>
      </c>
      <c r="F4985" s="50">
        <f>'貼り付けシート（日射量等）'!G4982/3.6*10^3</f>
        <v>461.11111111111109</v>
      </c>
      <c r="G4985" s="50">
        <f>'貼り付けシート（日射量等）'!H4982/3.6*10^3</f>
        <v>338.88888888888886</v>
      </c>
      <c r="H4985" s="91">
        <f>RADIANS('貼り付けシート（日射量等）'!I4982)</f>
        <v>1.2007865253720986</v>
      </c>
      <c r="I4985" s="91">
        <f>IF('貼り付けシート（日射量等）'!J4982&lt;0,RADIANS(360+('貼り付けシート（日射量等）'!J4982)),RADIANS('貼り付けシート（日射量等）'!J4982))</f>
        <v>0.19373154697137057</v>
      </c>
    </row>
    <row r="4986" spans="1:9">
      <c r="A4986" s="20">
        <v>41847</v>
      </c>
      <c r="B4986" s="35" t="s">
        <v>372</v>
      </c>
      <c r="C4986" s="90">
        <f t="shared" si="231"/>
        <v>750.74221775501712</v>
      </c>
      <c r="D4986" s="90">
        <f t="shared" si="232"/>
        <v>438.23618440617639</v>
      </c>
      <c r="E4986" s="90">
        <f t="shared" si="233"/>
        <v>312.50603334884073</v>
      </c>
      <c r="F4986" s="50">
        <f>'貼り付けシート（日射量等）'!G4983/3.6*10^3</f>
        <v>461.11111111111109</v>
      </c>
      <c r="G4986" s="50">
        <f>'貼り付けシート（日射量等）'!H4983/3.6*10^3</f>
        <v>322.22222222222217</v>
      </c>
      <c r="H4986" s="91">
        <f>RADIANS('貼り付けシート（日射量等）'!I4983)</f>
        <v>1.1065387457644049</v>
      </c>
      <c r="I4986" s="91">
        <f>IF('貼り付けシート（日射量等）'!J4983&lt;0,RADIANS(360+('貼り付けシート（日射量等）'!J4983)),RADIANS('貼り付けシート（日射量等）'!J4983))</f>
        <v>0.76794487087750496</v>
      </c>
    </row>
    <row r="4987" spans="1:9">
      <c r="A4987" s="20">
        <v>41847</v>
      </c>
      <c r="B4987" s="35" t="s">
        <v>373</v>
      </c>
      <c r="C4987" s="90">
        <f t="shared" si="231"/>
        <v>664.9547722165928</v>
      </c>
      <c r="D4987" s="90">
        <f t="shared" si="232"/>
        <v>390.16498427192249</v>
      </c>
      <c r="E4987" s="90">
        <f t="shared" si="233"/>
        <v>274.78978794467037</v>
      </c>
      <c r="F4987" s="50">
        <f>'貼り付けシート（日射量等）'!G4984/3.6*10^3</f>
        <v>461.11111111111109</v>
      </c>
      <c r="G4987" s="50">
        <f>'貼り付けシート（日射量等）'!H4984/3.6*10^3</f>
        <v>283.33333333333331</v>
      </c>
      <c r="H4987" s="91">
        <f>RADIANS('貼り付けシート（日射量等）'!I4984)</f>
        <v>0.94247779607693793</v>
      </c>
      <c r="I4987" s="91">
        <f>IF('貼り付けシート（日射量等）'!J4984&lt;0,RADIANS(360+('貼り付けシート（日射量等）'!J4984)),RADIANS('貼り付けシート（日射量等）'!J4984))</f>
        <v>1.1292280260403313</v>
      </c>
    </row>
    <row r="4988" spans="1:9">
      <c r="A4988" s="20">
        <v>41847</v>
      </c>
      <c r="B4988" s="35" t="s">
        <v>374</v>
      </c>
      <c r="C4988" s="90">
        <f t="shared" si="231"/>
        <v>538.52099311284451</v>
      </c>
      <c r="D4988" s="90">
        <f t="shared" si="232"/>
        <v>317.61155574556057</v>
      </c>
      <c r="E4988" s="90">
        <f t="shared" si="233"/>
        <v>220.90943736728397</v>
      </c>
      <c r="F4988" s="50">
        <f>'貼り付けシート（日射量等）'!G4985/3.6*10^3</f>
        <v>458.33333333333331</v>
      </c>
      <c r="G4988" s="50">
        <f>'貼り付けシート（日射量等）'!H4985/3.6*10^3</f>
        <v>227.77777777777774</v>
      </c>
      <c r="H4988" s="91">
        <f>RADIANS('貼り付けシート（日射量等）'!I4985)</f>
        <v>0.75398223686155041</v>
      </c>
      <c r="I4988" s="91">
        <f>IF('貼り付けシート（日射量等）'!J4985&lt;0,RADIANS(360+('貼り付けシート（日射量等）'!J4985)),RADIANS('貼り付けシート（日射量等）'!J4985))</f>
        <v>1.3700834628155487</v>
      </c>
    </row>
    <row r="4989" spans="1:9">
      <c r="A4989" s="20">
        <v>41847</v>
      </c>
      <c r="B4989" s="35" t="s">
        <v>375</v>
      </c>
      <c r="C4989" s="90">
        <f t="shared" si="231"/>
        <v>382.13651225748606</v>
      </c>
      <c r="D4989" s="90">
        <f t="shared" si="232"/>
        <v>220.49546052532708</v>
      </c>
      <c r="E4989" s="90">
        <f t="shared" si="233"/>
        <v>161.64105173215901</v>
      </c>
      <c r="F4989" s="50">
        <f>'貼り付けシート（日射量等）'!G4986/3.6*10^3</f>
        <v>441.66666666666663</v>
      </c>
      <c r="G4989" s="50">
        <f>'貼り付けシート（日射量等）'!H4986/3.6*10^3</f>
        <v>166.66666666666666</v>
      </c>
      <c r="H4989" s="91">
        <f>RADIANS('貼り付けシート（日射量等）'!I4986)</f>
        <v>0.55501470213419679</v>
      </c>
      <c r="I4989" s="91">
        <f>IF('貼り付けシート（日射量等）'!J4986&lt;0,RADIANS(360+('貼り付けシート（日射量等）'!J4986)),RADIANS('貼り付けシート（日射量等）'!J4986))</f>
        <v>1.5568336927789419</v>
      </c>
    </row>
    <row r="4990" spans="1:9">
      <c r="A4990" s="20">
        <v>41847</v>
      </c>
      <c r="B4990" s="35" t="s">
        <v>376</v>
      </c>
      <c r="C4990" s="90">
        <f t="shared" si="231"/>
        <v>97.042967483453822</v>
      </c>
      <c r="D4990" s="90">
        <f t="shared" si="232"/>
        <v>10.834406559635662</v>
      </c>
      <c r="E4990" s="90">
        <f t="shared" si="233"/>
        <v>86.208560923818155</v>
      </c>
      <c r="F4990" s="50">
        <f>'貼り付けシート（日射量等）'!G4987/3.6*10^3</f>
        <v>38.888888888888893</v>
      </c>
      <c r="G4990" s="50">
        <f>'貼り付けシート（日射量等）'!H4987/3.6*10^3</f>
        <v>88.888888888888886</v>
      </c>
      <c r="H4990" s="91">
        <f>RADIANS('貼り付けシート（日射量等）'!I4987)</f>
        <v>0.35430183815484889</v>
      </c>
      <c r="I4990" s="91">
        <f>IF('貼り付けシート（日射量等）'!J4987&lt;0,RADIANS(360+('貼り付けシート（日射量等）'!J4987)),RADIANS('貼り付けシート（日射量等）'!J4987))</f>
        <v>1.7191493132144147</v>
      </c>
    </row>
    <row r="4991" spans="1:9">
      <c r="A4991" s="20">
        <v>41847</v>
      </c>
      <c r="B4991" s="35" t="s">
        <v>377</v>
      </c>
      <c r="C4991" s="90">
        <f t="shared" si="231"/>
        <v>40.151982096449224</v>
      </c>
      <c r="D4991" s="90">
        <f t="shared" si="232"/>
        <v>2.4357366922787804</v>
      </c>
      <c r="E4991" s="90">
        <f t="shared" si="233"/>
        <v>37.716245404170444</v>
      </c>
      <c r="F4991" s="50">
        <f>'貼り付けシート（日射量等）'!G4988/3.6*10^3</f>
        <v>49.999999999999993</v>
      </c>
      <c r="G4991" s="50">
        <f>'貼り付けシート（日射量等）'!H4988/3.6*10^3</f>
        <v>38.888888888888893</v>
      </c>
      <c r="H4991" s="91">
        <f>RADIANS('貼り付けシート（日射量等）'!I4988)</f>
        <v>0.16057029118347832</v>
      </c>
      <c r="I4991" s="91">
        <f>IF('貼り付けシート（日射量等）'!J4988&lt;0,RADIANS(360+('貼り付けシート（日射量等）'!J4988)),RADIANS('貼り付けシート（日射量等）'!J4988))</f>
        <v>1.8762289458939043</v>
      </c>
    </row>
    <row r="4992" spans="1:9">
      <c r="A4992" s="20">
        <v>41847</v>
      </c>
      <c r="B4992" s="35" t="s">
        <v>378</v>
      </c>
      <c r="C4992" s="90">
        <f t="shared" si="231"/>
        <v>2.6940175288693173</v>
      </c>
      <c r="D4992" s="90">
        <f t="shared" si="232"/>
        <v>0</v>
      </c>
      <c r="E4992" s="90">
        <f t="shared" si="233"/>
        <v>2.6940175288693173</v>
      </c>
      <c r="F4992" s="50">
        <f>'貼り付けシート（日射量等）'!G4989/3.6*10^3</f>
        <v>0</v>
      </c>
      <c r="G4992" s="50">
        <f>'貼り付けシート（日射量等）'!H4989/3.6*10^3</f>
        <v>2.7777777777777777</v>
      </c>
      <c r="H4992" s="91">
        <f>RADIANS('貼り付けシート（日射量等）'!I4989)</f>
        <v>0</v>
      </c>
      <c r="I4992" s="91">
        <f>IF('貼り付けシート（日射量等）'!J4989&lt;0,RADIANS(360+('貼り付けシート（日射量等）'!J4989)),RADIANS('貼り付けシート（日射量等）'!J4989))</f>
        <v>0</v>
      </c>
    </row>
    <row r="4993" spans="1:9">
      <c r="A4993" s="20">
        <v>41847</v>
      </c>
      <c r="B4993" s="35" t="s">
        <v>379</v>
      </c>
      <c r="C4993" s="90">
        <f t="shared" si="231"/>
        <v>0</v>
      </c>
      <c r="D4993" s="90">
        <f t="shared" si="232"/>
        <v>0</v>
      </c>
      <c r="E4993" s="90">
        <f t="shared" si="233"/>
        <v>0</v>
      </c>
      <c r="F4993" s="50">
        <f>'貼り付けシート（日射量等）'!G4990/3.6*10^3</f>
        <v>0</v>
      </c>
      <c r="G4993" s="50">
        <f>'貼り付けシート（日射量等）'!H4990/3.6*10^3</f>
        <v>0</v>
      </c>
      <c r="H4993" s="91">
        <f>RADIANS('貼り付けシート（日射量等）'!I4990)</f>
        <v>0</v>
      </c>
      <c r="I4993" s="91">
        <f>IF('貼り付けシート（日射量等）'!J4990&lt;0,RADIANS(360+('貼り付けシート（日射量等）'!J4990)),RADIANS('貼り付けシート（日射量等）'!J4990))</f>
        <v>0</v>
      </c>
    </row>
    <row r="4994" spans="1:9">
      <c r="A4994" s="20">
        <v>41847</v>
      </c>
      <c r="B4994" s="35" t="s">
        <v>380</v>
      </c>
      <c r="C4994" s="90">
        <f t="shared" si="231"/>
        <v>0</v>
      </c>
      <c r="D4994" s="90">
        <f t="shared" si="232"/>
        <v>0</v>
      </c>
      <c r="E4994" s="90">
        <f t="shared" si="233"/>
        <v>0</v>
      </c>
      <c r="F4994" s="50">
        <f>'貼り付けシート（日射量等）'!G4991/3.6*10^3</f>
        <v>0</v>
      </c>
      <c r="G4994" s="50">
        <f>'貼り付けシート（日射量等）'!H4991/3.6*10^3</f>
        <v>0</v>
      </c>
      <c r="H4994" s="91">
        <f>RADIANS('貼り付けシート（日射量等）'!I4991)</f>
        <v>0</v>
      </c>
      <c r="I4994" s="91">
        <f>IF('貼り付けシート（日射量等）'!J4991&lt;0,RADIANS(360+('貼り付けシート（日射量等）'!J4991)),RADIANS('貼り付けシート（日射量等）'!J4991))</f>
        <v>0</v>
      </c>
    </row>
    <row r="4995" spans="1:9">
      <c r="A4995" s="20">
        <v>41847</v>
      </c>
      <c r="B4995" s="35" t="s">
        <v>381</v>
      </c>
      <c r="C4995" s="90">
        <f t="shared" si="231"/>
        <v>0</v>
      </c>
      <c r="D4995" s="90">
        <f t="shared" si="232"/>
        <v>0</v>
      </c>
      <c r="E4995" s="90">
        <f t="shared" si="233"/>
        <v>0</v>
      </c>
      <c r="F4995" s="50">
        <f>'貼り付けシート（日射量等）'!G4992/3.6*10^3</f>
        <v>0</v>
      </c>
      <c r="G4995" s="50">
        <f>'貼り付けシート（日射量等）'!H4992/3.6*10^3</f>
        <v>0</v>
      </c>
      <c r="H4995" s="91">
        <f>RADIANS('貼り付けシート（日射量等）'!I4992)</f>
        <v>0</v>
      </c>
      <c r="I4995" s="91">
        <f>IF('貼り付けシート（日射量等）'!J4992&lt;0,RADIANS(360+('貼り付けシート（日射量等）'!J4992)),RADIANS('貼り付けシート（日射量等）'!J4992))</f>
        <v>0</v>
      </c>
    </row>
    <row r="4996" spans="1:9">
      <c r="A4996" s="20">
        <v>41847</v>
      </c>
      <c r="B4996" s="35" t="s">
        <v>382</v>
      </c>
      <c r="C4996" s="90">
        <f t="shared" si="231"/>
        <v>0</v>
      </c>
      <c r="D4996" s="90">
        <f t="shared" si="232"/>
        <v>0</v>
      </c>
      <c r="E4996" s="90">
        <f t="shared" si="233"/>
        <v>0</v>
      </c>
      <c r="F4996" s="50">
        <f>'貼り付けシート（日射量等）'!G4993/3.6*10^3</f>
        <v>0</v>
      </c>
      <c r="G4996" s="50">
        <f>'貼り付けシート（日射量等）'!H4993/3.6*10^3</f>
        <v>0</v>
      </c>
      <c r="H4996" s="91">
        <f>RADIANS('貼り付けシート（日射量等）'!I4993)</f>
        <v>0</v>
      </c>
      <c r="I4996" s="91">
        <f>IF('貼り付けシート（日射量等）'!J4993&lt;0,RADIANS(360+('貼り付けシート（日射量等）'!J4993)),RADIANS('貼り付けシート（日射量等）'!J4993))</f>
        <v>0</v>
      </c>
    </row>
    <row r="4997" spans="1:9">
      <c r="A4997" s="20">
        <v>41847</v>
      </c>
      <c r="B4997" s="35" t="s">
        <v>383</v>
      </c>
      <c r="C4997" s="90">
        <f t="shared" si="231"/>
        <v>0</v>
      </c>
      <c r="D4997" s="90">
        <f t="shared" si="232"/>
        <v>0</v>
      </c>
      <c r="E4997" s="90">
        <f t="shared" si="233"/>
        <v>0</v>
      </c>
      <c r="F4997" s="50">
        <f>'貼り付けシート（日射量等）'!G4994/3.6*10^3</f>
        <v>0</v>
      </c>
      <c r="G4997" s="50">
        <f>'貼り付けシート（日射量等）'!H4994/3.6*10^3</f>
        <v>0</v>
      </c>
      <c r="H4997" s="91">
        <f>RADIANS('貼り付けシート（日射量等）'!I4994)</f>
        <v>0</v>
      </c>
      <c r="I4997" s="91">
        <f>IF('貼り付けシート（日射量等）'!J4994&lt;0,RADIANS(360+('貼り付けシート（日射量等）'!J4994)),RADIANS('貼り付けシート（日射量等）'!J4994))</f>
        <v>0</v>
      </c>
    </row>
    <row r="4998" spans="1:9">
      <c r="A4998" s="20">
        <v>41848</v>
      </c>
      <c r="B4998" s="35" t="s">
        <v>360</v>
      </c>
      <c r="C4998" s="90">
        <f t="shared" si="231"/>
        <v>0</v>
      </c>
      <c r="D4998" s="90">
        <f t="shared" si="232"/>
        <v>0</v>
      </c>
      <c r="E4998" s="90">
        <f t="shared" si="233"/>
        <v>0</v>
      </c>
      <c r="F4998" s="50">
        <f>'貼り付けシート（日射量等）'!G4995/3.6*10^3</f>
        <v>0</v>
      </c>
      <c r="G4998" s="50">
        <f>'貼り付けシート（日射量等）'!H4995/3.6*10^3</f>
        <v>0</v>
      </c>
      <c r="H4998" s="91">
        <f>RADIANS('貼り付けシート（日射量等）'!I4995)</f>
        <v>0</v>
      </c>
      <c r="I4998" s="91">
        <f>IF('貼り付けシート（日射量等）'!J4995&lt;0,RADIANS(360+('貼り付けシート（日射量等）'!J4995)),RADIANS('貼り付けシート（日射量等）'!J4995))</f>
        <v>0</v>
      </c>
    </row>
    <row r="4999" spans="1:9">
      <c r="A4999" s="20">
        <v>41848</v>
      </c>
      <c r="B4999" s="35" t="s">
        <v>361</v>
      </c>
      <c r="C4999" s="90">
        <f t="shared" ref="C4999:C5062" si="234">IF(D4999&lt;0,E4999,D4999+E4999)</f>
        <v>0</v>
      </c>
      <c r="D4999" s="90">
        <f t="shared" ref="D4999:D5062" si="235">F4999*(SIN(H4999)*COS($O$5)+COS(H4999)*SIN($O$5)*COS($O$4-I4999))</f>
        <v>0</v>
      </c>
      <c r="E4999" s="90">
        <f t="shared" ref="E4999:E5062" si="236">G4999*(1+COS($O$5))/2</f>
        <v>0</v>
      </c>
      <c r="F4999" s="50">
        <f>'貼り付けシート（日射量等）'!G4996/3.6*10^3</f>
        <v>0</v>
      </c>
      <c r="G4999" s="50">
        <f>'貼り付けシート（日射量等）'!H4996/3.6*10^3</f>
        <v>0</v>
      </c>
      <c r="H4999" s="91">
        <f>RADIANS('貼り付けシート（日射量等）'!I4996)</f>
        <v>0</v>
      </c>
      <c r="I4999" s="91">
        <f>IF('貼り付けシート（日射量等）'!J4996&lt;0,RADIANS(360+('貼り付けシート（日射量等）'!J4996)),RADIANS('貼り付けシート（日射量等）'!J4996))</f>
        <v>0</v>
      </c>
    </row>
    <row r="5000" spans="1:9">
      <c r="A5000" s="20">
        <v>41848</v>
      </c>
      <c r="B5000" s="35" t="s">
        <v>362</v>
      </c>
      <c r="C5000" s="90">
        <f t="shared" si="234"/>
        <v>0</v>
      </c>
      <c r="D5000" s="90">
        <f t="shared" si="235"/>
        <v>0</v>
      </c>
      <c r="E5000" s="90">
        <f t="shared" si="236"/>
        <v>0</v>
      </c>
      <c r="F5000" s="50">
        <f>'貼り付けシート（日射量等）'!G4997/3.6*10^3</f>
        <v>0</v>
      </c>
      <c r="G5000" s="50">
        <f>'貼り付けシート（日射量等）'!H4997/3.6*10^3</f>
        <v>0</v>
      </c>
      <c r="H5000" s="91">
        <f>RADIANS('貼り付けシート（日射量等）'!I4997)</f>
        <v>0</v>
      </c>
      <c r="I5000" s="91">
        <f>IF('貼り付けシート（日射量等）'!J4997&lt;0,RADIANS(360+('貼り付けシート（日射量等）'!J4997)),RADIANS('貼り付けシート（日射量等）'!J4997))</f>
        <v>0</v>
      </c>
    </row>
    <row r="5001" spans="1:9">
      <c r="A5001" s="20">
        <v>41848</v>
      </c>
      <c r="B5001" s="35" t="s">
        <v>363</v>
      </c>
      <c r="C5001" s="90">
        <f t="shared" si="234"/>
        <v>0</v>
      </c>
      <c r="D5001" s="90">
        <f t="shared" si="235"/>
        <v>0</v>
      </c>
      <c r="E5001" s="90">
        <f t="shared" si="236"/>
        <v>0</v>
      </c>
      <c r="F5001" s="50">
        <f>'貼り付けシート（日射量等）'!G4998/3.6*10^3</f>
        <v>0</v>
      </c>
      <c r="G5001" s="50">
        <f>'貼り付けシート（日射量等）'!H4998/3.6*10^3</f>
        <v>0</v>
      </c>
      <c r="H5001" s="91">
        <f>RADIANS('貼り付けシート（日射量等）'!I4998)</f>
        <v>0</v>
      </c>
      <c r="I5001" s="91">
        <f>IF('貼り付けシート（日射量等）'!J4998&lt;0,RADIANS(360+('貼り付けシート（日射量等）'!J4998)),RADIANS('貼り付けシート（日射量等）'!J4998))</f>
        <v>0</v>
      </c>
    </row>
    <row r="5002" spans="1:9">
      <c r="A5002" s="20">
        <v>41848</v>
      </c>
      <c r="B5002" s="35" t="s">
        <v>364</v>
      </c>
      <c r="C5002" s="90">
        <f t="shared" si="234"/>
        <v>18.858122702085222</v>
      </c>
      <c r="D5002" s="90">
        <f t="shared" si="235"/>
        <v>-4.1989867039300428</v>
      </c>
      <c r="E5002" s="90">
        <f t="shared" si="236"/>
        <v>18.858122702085222</v>
      </c>
      <c r="F5002" s="50">
        <f>'貼り付けシート（日射量等）'!G4999/3.6*10^3</f>
        <v>77.777777777777786</v>
      </c>
      <c r="G5002" s="50">
        <f>'貼り付けシート（日射量等）'!H4999/3.6*10^3</f>
        <v>19.444444444444446</v>
      </c>
      <c r="H5002" s="91">
        <f>RADIANS('貼り付けシート（日射量等）'!I4999)</f>
        <v>7.5049157835756164E-2</v>
      </c>
      <c r="I5002" s="91">
        <f>IF('貼り付けシート（日射量等）'!J4999&lt;0,RADIANS(360+('貼り付けシート（日射量等）'!J4999)),RADIANS('貼り付けシート（日射量等）'!J4999))</f>
        <v>4.3388885204579033</v>
      </c>
    </row>
    <row r="5003" spans="1:9">
      <c r="A5003" s="20">
        <v>41848</v>
      </c>
      <c r="B5003" s="35" t="s">
        <v>365</v>
      </c>
      <c r="C5003" s="90">
        <f t="shared" si="234"/>
        <v>76.757756017016476</v>
      </c>
      <c r="D5003" s="90">
        <f t="shared" si="235"/>
        <v>9.4073177952835536</v>
      </c>
      <c r="E5003" s="90">
        <f t="shared" si="236"/>
        <v>67.350438221732929</v>
      </c>
      <c r="F5003" s="50">
        <f>'貼り付けシート（日射量等）'!G5000/3.6*10^3</f>
        <v>52.777777777777779</v>
      </c>
      <c r="G5003" s="50">
        <f>'貼り付けシート（日射量等）'!H5000/3.6*10^3</f>
        <v>69.444444444444443</v>
      </c>
      <c r="H5003" s="91">
        <f>RADIANS('貼り付けシート（日射量等）'!I5000)</f>
        <v>0.26703537555513246</v>
      </c>
      <c r="I5003" s="91">
        <f>IF('貼り付けシート（日射量等）'!J5000&lt;0,RADIANS(360+('貼り付けシート（日射量等）'!J5000)),RADIANS('貼り付けシート（日射量等）'!J5000))</f>
        <v>4.4994588116413814</v>
      </c>
    </row>
    <row r="5004" spans="1:9">
      <c r="A5004" s="20">
        <v>41848</v>
      </c>
      <c r="B5004" s="35" t="s">
        <v>366</v>
      </c>
      <c r="C5004" s="90">
        <f t="shared" si="234"/>
        <v>304.69606531474602</v>
      </c>
      <c r="D5004" s="90">
        <f t="shared" si="235"/>
        <v>167.30117134241084</v>
      </c>
      <c r="E5004" s="90">
        <f t="shared" si="236"/>
        <v>137.39489397233518</v>
      </c>
      <c r="F5004" s="50">
        <f>'貼り付けシート（日射量等）'!G5001/3.6*10^3</f>
        <v>413.88888888888886</v>
      </c>
      <c r="G5004" s="50">
        <f>'貼り付けシート（日射量等）'!H5001/3.6*10^3</f>
        <v>141.66666666666666</v>
      </c>
      <c r="H5004" s="91">
        <f>RADIANS('貼り付けシート（日射量等）'!I5001)</f>
        <v>0.4642575810304917</v>
      </c>
      <c r="I5004" s="91">
        <f>IF('貼り付けシート（日射量等）'!J5001&lt;0,RADIANS(360+('貼り付けシート（日射量等）'!J5001)),RADIANS('貼り付けシート（日射量等）'!J5001))</f>
        <v>4.6582837735728653</v>
      </c>
    </row>
    <row r="5005" spans="1:9">
      <c r="A5005" s="20">
        <v>41848</v>
      </c>
      <c r="B5005" s="35" t="s">
        <v>367</v>
      </c>
      <c r="C5005" s="90">
        <f t="shared" si="234"/>
        <v>496.24954750746303</v>
      </c>
      <c r="D5005" s="90">
        <f t="shared" si="235"/>
        <v>321.13840813095743</v>
      </c>
      <c r="E5005" s="90">
        <f t="shared" si="236"/>
        <v>175.11113937650561</v>
      </c>
      <c r="F5005" s="50">
        <f>'貼り付けシート（日射量等）'!G5002/3.6*10^3</f>
        <v>524.99999999999989</v>
      </c>
      <c r="G5005" s="50">
        <f>'貼り付けシート（日射量等）'!H5002/3.6*10^3</f>
        <v>180.55555555555554</v>
      </c>
      <c r="H5005" s="91">
        <f>RADIANS('貼り付けシート（日射量等）'!I5002)</f>
        <v>0.66497044500983959</v>
      </c>
      <c r="I5005" s="91">
        <f>IF('貼り付けシート（日射量等）'!J5002&lt;0,RADIANS(360+('貼り付けシート（日射量等）'!J5002)),RADIANS('貼り付けシート（日射量等）'!J5002))</f>
        <v>4.8310713695203047</v>
      </c>
    </row>
    <row r="5006" spans="1:9">
      <c r="A5006" s="20">
        <v>41848</v>
      </c>
      <c r="B5006" s="35" t="s">
        <v>368</v>
      </c>
      <c r="C5006" s="90">
        <f t="shared" si="234"/>
        <v>648.11147227822471</v>
      </c>
      <c r="D5006" s="90">
        <f t="shared" si="235"/>
        <v>427.20203491094071</v>
      </c>
      <c r="E5006" s="90">
        <f t="shared" si="236"/>
        <v>220.90943736728397</v>
      </c>
      <c r="F5006" s="50">
        <f>'貼り付けシート（日射量等）'!G5003/3.6*10^3</f>
        <v>544.44444444444434</v>
      </c>
      <c r="G5006" s="50">
        <f>'貼り付けシート（日射量等）'!H5003/3.6*10^3</f>
        <v>227.77777777777774</v>
      </c>
      <c r="H5006" s="91">
        <f>RADIANS('貼り付けシート（日射量等）'!I5003)</f>
        <v>0.86044732123320444</v>
      </c>
      <c r="I5006" s="91">
        <f>IF('貼り付けシート（日射量等）'!J5003&lt;0,RADIANS(360+('貼り付けシート（日射量等）'!J5003)),RADIANS('貼り付けシート（日射量等）'!J5003))</f>
        <v>5.0422562090116179</v>
      </c>
    </row>
    <row r="5007" spans="1:9">
      <c r="A5007" s="20">
        <v>41848</v>
      </c>
      <c r="B5007" s="35" t="s">
        <v>369</v>
      </c>
      <c r="C5007" s="90">
        <f t="shared" si="234"/>
        <v>757.72591974906231</v>
      </c>
      <c r="D5007" s="90">
        <f t="shared" si="235"/>
        <v>491.01818439099998</v>
      </c>
      <c r="E5007" s="90">
        <f t="shared" si="236"/>
        <v>266.70773535806234</v>
      </c>
      <c r="F5007" s="50">
        <f>'貼り付けシート（日射量等）'!G5004/3.6*10^3</f>
        <v>538.88888888888891</v>
      </c>
      <c r="G5007" s="50">
        <f>'貼り付けシート（日射量等）'!H5004/3.6*10^3</f>
        <v>274.99999999999994</v>
      </c>
      <c r="H5007" s="91">
        <f>RADIANS('貼り付けシート（日射量等）'!I5004)</f>
        <v>1.0367255756846316</v>
      </c>
      <c r="I5007" s="91">
        <f>IF('貼り付けシート（日射量等）'!J5004&lt;0,RADIANS(360+('貼り付けシート（日射量等）'!J5004)),RADIANS('貼り付けシート（日射量等）'!J5004))</f>
        <v>5.3407075111026483</v>
      </c>
    </row>
    <row r="5008" spans="1:9">
      <c r="A5008" s="20">
        <v>41848</v>
      </c>
      <c r="B5008" s="35" t="s">
        <v>370</v>
      </c>
      <c r="C5008" s="90">
        <f t="shared" si="234"/>
        <v>818.57814126900439</v>
      </c>
      <c r="D5008" s="90">
        <f t="shared" si="235"/>
        <v>527.62424815111808</v>
      </c>
      <c r="E5008" s="90">
        <f t="shared" si="236"/>
        <v>290.95389311788625</v>
      </c>
      <c r="F5008" s="50">
        <f>'貼り付けシート（日射量等）'!G5005/3.6*10^3</f>
        <v>536.11111111111109</v>
      </c>
      <c r="G5008" s="50">
        <f>'貼り付けシート（日射量等）'!H5005/3.6*10^3</f>
        <v>300</v>
      </c>
      <c r="H5008" s="91">
        <f>RADIANS('貼り付けシート（日射量等）'!I5005)</f>
        <v>1.1693705988362009</v>
      </c>
      <c r="I5008" s="91">
        <f>IF('貼り付けシート（日射量等）'!J5005&lt;0,RADIANS(360+('貼り付けシート（日射量等）'!J5005)),RADIANS('貼り付けシート（日射量等）'!J5005))</f>
        <v>5.8136917383931124</v>
      </c>
    </row>
    <row r="5009" spans="1:9">
      <c r="A5009" s="20">
        <v>41848</v>
      </c>
      <c r="B5009" s="35" t="s">
        <v>371</v>
      </c>
      <c r="C5009" s="90">
        <f t="shared" si="234"/>
        <v>833.91092954834562</v>
      </c>
      <c r="D5009" s="90">
        <f t="shared" si="235"/>
        <v>540.26301890158993</v>
      </c>
      <c r="E5009" s="90">
        <f t="shared" si="236"/>
        <v>293.64791064675563</v>
      </c>
      <c r="F5009" s="50">
        <f>'貼り付けシート（日射量等）'!G5006/3.6*10^3</f>
        <v>541.66666666666663</v>
      </c>
      <c r="G5009" s="50">
        <f>'貼り付けシート（日射量等）'!H5006/3.6*10^3</f>
        <v>302.77777777777783</v>
      </c>
      <c r="H5009" s="91">
        <f>RADIANS('貼り付けシート（日射量等）'!I5006)</f>
        <v>1.19729586686811</v>
      </c>
      <c r="I5009" s="91">
        <f>IF('貼り付けシート（日射量等）'!J5006&lt;0,RADIANS(360+('貼り付けシート（日射量等）'!J5006)),RADIANS('貼り付けシート（日射量等）'!J5006))</f>
        <v>0.19198621771937624</v>
      </c>
    </row>
    <row r="5010" spans="1:9">
      <c r="A5010" s="20">
        <v>41848</v>
      </c>
      <c r="B5010" s="35" t="s">
        <v>372</v>
      </c>
      <c r="C5010" s="90">
        <f t="shared" si="234"/>
        <v>792.19957251621759</v>
      </c>
      <c r="D5010" s="90">
        <f t="shared" si="235"/>
        <v>514.71576704267795</v>
      </c>
      <c r="E5010" s="90">
        <f t="shared" si="236"/>
        <v>277.48380547353963</v>
      </c>
      <c r="F5010" s="50">
        <f>'貼り付けシート（日射量等）'!G5007/3.6*10^3</f>
        <v>541.66666666666663</v>
      </c>
      <c r="G5010" s="50">
        <f>'貼り付けシート（日射量等）'!H5007/3.6*10^3</f>
        <v>286.11111111111109</v>
      </c>
      <c r="H5010" s="91">
        <f>RADIANS('貼り付けシート（日射量等）'!I5007)</f>
        <v>1.1030480872604163</v>
      </c>
      <c r="I5010" s="91">
        <f>IF('貼り付けシート（日射量等）'!J5007&lt;0,RADIANS(360+('貼り付けシート（日射量等）'!J5007)),RADIANS('貼り付けシート（日射量等）'!J5007))</f>
        <v>0.76270888312152207</v>
      </c>
    </row>
    <row r="5011" spans="1:9">
      <c r="A5011" s="20">
        <v>41848</v>
      </c>
      <c r="B5011" s="35" t="s">
        <v>373</v>
      </c>
      <c r="C5011" s="90">
        <f t="shared" si="234"/>
        <v>700.89290873217021</v>
      </c>
      <c r="D5011" s="90">
        <f t="shared" si="235"/>
        <v>458.43133113393168</v>
      </c>
      <c r="E5011" s="90">
        <f t="shared" si="236"/>
        <v>242.46157759823856</v>
      </c>
      <c r="F5011" s="50">
        <f>'貼り付けシート（日射量等）'!G5008/3.6*10^3</f>
        <v>541.66666666666663</v>
      </c>
      <c r="G5011" s="50">
        <f>'貼り付けシート（日射量等）'!H5008/3.6*10^3</f>
        <v>250</v>
      </c>
      <c r="H5011" s="91">
        <f>RADIANS('貼り付けシート（日射量等）'!I5008)</f>
        <v>0.9407324668249436</v>
      </c>
      <c r="I5011" s="91">
        <f>IF('貼り付けシート（日射量等）'!J5008&lt;0,RADIANS(360+('貼り付けシート（日射量等）'!J5008)),RADIANS('貼り付けシート（日射量等）'!J5008))</f>
        <v>1.1239920382843482</v>
      </c>
    </row>
    <row r="5012" spans="1:9">
      <c r="A5012" s="20">
        <v>41848</v>
      </c>
      <c r="B5012" s="35" t="s">
        <v>374</v>
      </c>
      <c r="C5012" s="90">
        <f t="shared" si="234"/>
        <v>450.73500875824197</v>
      </c>
      <c r="D5012" s="90">
        <f t="shared" si="235"/>
        <v>192.1093259867875</v>
      </c>
      <c r="E5012" s="90">
        <f t="shared" si="236"/>
        <v>258.62568277145448</v>
      </c>
      <c r="F5012" s="50">
        <f>'貼り付けシート（日射量等）'!G5009/3.6*10^3</f>
        <v>277.77777777777777</v>
      </c>
      <c r="G5012" s="50">
        <f>'貼り付けシート（日射量等）'!H5009/3.6*10^3</f>
        <v>266.66666666666669</v>
      </c>
      <c r="H5012" s="91">
        <f>RADIANS('貼り付けシート（日射量等）'!I5009)</f>
        <v>0.75049157835756175</v>
      </c>
      <c r="I5012" s="91">
        <f>IF('貼り付けシート（日射量等）'!J5009&lt;0,RADIANS(360+('貼り付けシート（日射量等）'!J5009)),RADIANS('貼り付けシート（日射量等）'!J5009))</f>
        <v>1.36659280431156</v>
      </c>
    </row>
    <row r="5013" spans="1:9">
      <c r="A5013" s="20">
        <v>41848</v>
      </c>
      <c r="B5013" s="35" t="s">
        <v>375</v>
      </c>
      <c r="C5013" s="90">
        <f t="shared" si="234"/>
        <v>379.97498036234072</v>
      </c>
      <c r="D5013" s="90">
        <f t="shared" si="235"/>
        <v>218.3339286301817</v>
      </c>
      <c r="E5013" s="90">
        <f t="shared" si="236"/>
        <v>161.64105173215901</v>
      </c>
      <c r="F5013" s="50">
        <f>'貼り付けシート（日射量等）'!G5010/3.6*10^3</f>
        <v>438.88888888888886</v>
      </c>
      <c r="G5013" s="50">
        <f>'貼り付けシート（日射量等）'!H5010/3.6*10^3</f>
        <v>166.66666666666666</v>
      </c>
      <c r="H5013" s="91">
        <f>RADIANS('貼り付けシート（日射量等）'!I5010)</f>
        <v>0.55152404363020813</v>
      </c>
      <c r="I5013" s="91">
        <f>IF('貼り付けシート（日射量等）'!J5010&lt;0,RADIANS(360+('貼り付けシート（日射量等）'!J5010)),RADIANS('貼り付けシート（日射量等）'!J5010))</f>
        <v>1.5533430342749532</v>
      </c>
    </row>
    <row r="5014" spans="1:9">
      <c r="A5014" s="20">
        <v>41848</v>
      </c>
      <c r="B5014" s="35" t="s">
        <v>376</v>
      </c>
      <c r="C5014" s="90">
        <f t="shared" si="234"/>
        <v>218.65999323192594</v>
      </c>
      <c r="D5014" s="90">
        <f t="shared" si="235"/>
        <v>118.98134466376121</v>
      </c>
      <c r="E5014" s="90">
        <f t="shared" si="236"/>
        <v>99.678648568164732</v>
      </c>
      <c r="F5014" s="50">
        <f>'貼り付けシート（日射量等）'!G5011/3.6*10^3</f>
        <v>427.77777777777777</v>
      </c>
      <c r="G5014" s="50">
        <f>'貼り付けシート（日射量等）'!H5011/3.6*10^3</f>
        <v>102.77777777777777</v>
      </c>
      <c r="H5014" s="91">
        <f>RADIANS('貼り付けシート（日射量等）'!I5011)</f>
        <v>0.35255650890285456</v>
      </c>
      <c r="I5014" s="91">
        <f>IF('貼り付けシート（日射量等）'!J5011&lt;0,RADIANS(360+('貼り付けシート（日射量等）'!J5011)),RADIANS('貼り付けシート（日射量等）'!J5011))</f>
        <v>1.715658654710426</v>
      </c>
    </row>
    <row r="5015" spans="1:9">
      <c r="A5015" s="20">
        <v>41848</v>
      </c>
      <c r="B5015" s="35" t="s">
        <v>377</v>
      </c>
      <c r="C5015" s="90">
        <f t="shared" si="234"/>
        <v>52.262785777190174</v>
      </c>
      <c r="D5015" s="90">
        <f t="shared" si="235"/>
        <v>6.4644877864117802</v>
      </c>
      <c r="E5015" s="90">
        <f t="shared" si="236"/>
        <v>45.798297990778394</v>
      </c>
      <c r="F5015" s="50">
        <f>'貼り付けシート（日射量等）'!G5012/3.6*10^3</f>
        <v>138.88888888888889</v>
      </c>
      <c r="G5015" s="50">
        <f>'貼り付けシート（日射量等）'!H5012/3.6*10^3</f>
        <v>47.222222222222221</v>
      </c>
      <c r="H5015" s="91">
        <f>RADIANS('貼り付けシート（日射量等）'!I5012)</f>
        <v>0.15707963267948966</v>
      </c>
      <c r="I5015" s="91">
        <f>IF('貼り付けシート（日射量等）'!J5012&lt;0,RADIANS(360+('貼り付けシート（日射量等）'!J5012)),RADIANS('貼り付けシート（日射量等）'!J5012))</f>
        <v>1.8727382873899157</v>
      </c>
    </row>
    <row r="5016" spans="1:9">
      <c r="A5016" s="20">
        <v>41848</v>
      </c>
      <c r="B5016" s="35" t="s">
        <v>378</v>
      </c>
      <c r="C5016" s="90">
        <f t="shared" si="234"/>
        <v>2.6940175288693173</v>
      </c>
      <c r="D5016" s="90">
        <f t="shared" si="235"/>
        <v>0</v>
      </c>
      <c r="E5016" s="90">
        <f t="shared" si="236"/>
        <v>2.6940175288693173</v>
      </c>
      <c r="F5016" s="50">
        <f>'貼り付けシート（日射量等）'!G5013/3.6*10^3</f>
        <v>0</v>
      </c>
      <c r="G5016" s="50">
        <f>'貼り付けシート（日射量等）'!H5013/3.6*10^3</f>
        <v>2.7777777777777777</v>
      </c>
      <c r="H5016" s="91">
        <f>RADIANS('貼り付けシート（日射量等）'!I5013)</f>
        <v>0</v>
      </c>
      <c r="I5016" s="91">
        <f>IF('貼り付けシート（日射量等）'!J5013&lt;0,RADIANS(360+('貼り付けシート（日射量等）'!J5013)),RADIANS('貼り付けシート（日射量等）'!J5013))</f>
        <v>0</v>
      </c>
    </row>
    <row r="5017" spans="1:9">
      <c r="A5017" s="20">
        <v>41848</v>
      </c>
      <c r="B5017" s="35" t="s">
        <v>379</v>
      </c>
      <c r="C5017" s="90">
        <f t="shared" si="234"/>
        <v>0</v>
      </c>
      <c r="D5017" s="90">
        <f t="shared" si="235"/>
        <v>0</v>
      </c>
      <c r="E5017" s="90">
        <f t="shared" si="236"/>
        <v>0</v>
      </c>
      <c r="F5017" s="50">
        <f>'貼り付けシート（日射量等）'!G5014/3.6*10^3</f>
        <v>0</v>
      </c>
      <c r="G5017" s="50">
        <f>'貼り付けシート（日射量等）'!H5014/3.6*10^3</f>
        <v>0</v>
      </c>
      <c r="H5017" s="91">
        <f>RADIANS('貼り付けシート（日射量等）'!I5014)</f>
        <v>0</v>
      </c>
      <c r="I5017" s="91">
        <f>IF('貼り付けシート（日射量等）'!J5014&lt;0,RADIANS(360+('貼り付けシート（日射量等）'!J5014)),RADIANS('貼り付けシート（日射量等）'!J5014))</f>
        <v>0</v>
      </c>
    </row>
    <row r="5018" spans="1:9">
      <c r="A5018" s="20">
        <v>41848</v>
      </c>
      <c r="B5018" s="35" t="s">
        <v>380</v>
      </c>
      <c r="C5018" s="90">
        <f t="shared" si="234"/>
        <v>0</v>
      </c>
      <c r="D5018" s="90">
        <f t="shared" si="235"/>
        <v>0</v>
      </c>
      <c r="E5018" s="90">
        <f t="shared" si="236"/>
        <v>0</v>
      </c>
      <c r="F5018" s="50">
        <f>'貼り付けシート（日射量等）'!G5015/3.6*10^3</f>
        <v>0</v>
      </c>
      <c r="G5018" s="50">
        <f>'貼り付けシート（日射量等）'!H5015/3.6*10^3</f>
        <v>0</v>
      </c>
      <c r="H5018" s="91">
        <f>RADIANS('貼り付けシート（日射量等）'!I5015)</f>
        <v>0</v>
      </c>
      <c r="I5018" s="91">
        <f>IF('貼り付けシート（日射量等）'!J5015&lt;0,RADIANS(360+('貼り付けシート（日射量等）'!J5015)),RADIANS('貼り付けシート（日射量等）'!J5015))</f>
        <v>0</v>
      </c>
    </row>
    <row r="5019" spans="1:9">
      <c r="A5019" s="20">
        <v>41848</v>
      </c>
      <c r="B5019" s="35" t="s">
        <v>381</v>
      </c>
      <c r="C5019" s="90">
        <f t="shared" si="234"/>
        <v>0</v>
      </c>
      <c r="D5019" s="90">
        <f t="shared" si="235"/>
        <v>0</v>
      </c>
      <c r="E5019" s="90">
        <f t="shared" si="236"/>
        <v>0</v>
      </c>
      <c r="F5019" s="50">
        <f>'貼り付けシート（日射量等）'!G5016/3.6*10^3</f>
        <v>0</v>
      </c>
      <c r="G5019" s="50">
        <f>'貼り付けシート（日射量等）'!H5016/3.6*10^3</f>
        <v>0</v>
      </c>
      <c r="H5019" s="91">
        <f>RADIANS('貼り付けシート（日射量等）'!I5016)</f>
        <v>0</v>
      </c>
      <c r="I5019" s="91">
        <f>IF('貼り付けシート（日射量等）'!J5016&lt;0,RADIANS(360+('貼り付けシート（日射量等）'!J5016)),RADIANS('貼り付けシート（日射量等）'!J5016))</f>
        <v>0</v>
      </c>
    </row>
    <row r="5020" spans="1:9">
      <c r="A5020" s="20">
        <v>41848</v>
      </c>
      <c r="B5020" s="35" t="s">
        <v>382</v>
      </c>
      <c r="C5020" s="90">
        <f t="shared" si="234"/>
        <v>0</v>
      </c>
      <c r="D5020" s="90">
        <f t="shared" si="235"/>
        <v>0</v>
      </c>
      <c r="E5020" s="90">
        <f t="shared" si="236"/>
        <v>0</v>
      </c>
      <c r="F5020" s="50">
        <f>'貼り付けシート（日射量等）'!G5017/3.6*10^3</f>
        <v>0</v>
      </c>
      <c r="G5020" s="50">
        <f>'貼り付けシート（日射量等）'!H5017/3.6*10^3</f>
        <v>0</v>
      </c>
      <c r="H5020" s="91">
        <f>RADIANS('貼り付けシート（日射量等）'!I5017)</f>
        <v>0</v>
      </c>
      <c r="I5020" s="91">
        <f>IF('貼り付けシート（日射量等）'!J5017&lt;0,RADIANS(360+('貼り付けシート（日射量等）'!J5017)),RADIANS('貼り付けシート（日射量等）'!J5017))</f>
        <v>0</v>
      </c>
    </row>
    <row r="5021" spans="1:9">
      <c r="A5021" s="20">
        <v>41848</v>
      </c>
      <c r="B5021" s="35" t="s">
        <v>383</v>
      </c>
      <c r="C5021" s="90">
        <f t="shared" si="234"/>
        <v>0</v>
      </c>
      <c r="D5021" s="90">
        <f t="shared" si="235"/>
        <v>0</v>
      </c>
      <c r="E5021" s="90">
        <f t="shared" si="236"/>
        <v>0</v>
      </c>
      <c r="F5021" s="50">
        <f>'貼り付けシート（日射量等）'!G5018/3.6*10^3</f>
        <v>0</v>
      </c>
      <c r="G5021" s="50">
        <f>'貼り付けシート（日射量等）'!H5018/3.6*10^3</f>
        <v>0</v>
      </c>
      <c r="H5021" s="91">
        <f>RADIANS('貼り付けシート（日射量等）'!I5018)</f>
        <v>0</v>
      </c>
      <c r="I5021" s="91">
        <f>IF('貼り付けシート（日射量等）'!J5018&lt;0,RADIANS(360+('貼り付けシート（日射量等）'!J5018)),RADIANS('貼り付けシート（日射量等）'!J5018))</f>
        <v>0</v>
      </c>
    </row>
    <row r="5022" spans="1:9">
      <c r="A5022" s="20">
        <v>41849</v>
      </c>
      <c r="B5022" s="35" t="s">
        <v>360</v>
      </c>
      <c r="C5022" s="90">
        <f t="shared" si="234"/>
        <v>0</v>
      </c>
      <c r="D5022" s="90">
        <f t="shared" si="235"/>
        <v>0</v>
      </c>
      <c r="E5022" s="90">
        <f t="shared" si="236"/>
        <v>0</v>
      </c>
      <c r="F5022" s="50">
        <f>'貼り付けシート（日射量等）'!G5019/3.6*10^3</f>
        <v>0</v>
      </c>
      <c r="G5022" s="50">
        <f>'貼り付けシート（日射量等）'!H5019/3.6*10^3</f>
        <v>0</v>
      </c>
      <c r="H5022" s="91">
        <f>RADIANS('貼り付けシート（日射量等）'!I5019)</f>
        <v>0</v>
      </c>
      <c r="I5022" s="91">
        <f>IF('貼り付けシート（日射量等）'!J5019&lt;0,RADIANS(360+('貼り付けシート（日射量等）'!J5019)),RADIANS('貼り付けシート（日射量等）'!J5019))</f>
        <v>0</v>
      </c>
    </row>
    <row r="5023" spans="1:9">
      <c r="A5023" s="20">
        <v>41849</v>
      </c>
      <c r="B5023" s="35" t="s">
        <v>361</v>
      </c>
      <c r="C5023" s="90">
        <f t="shared" si="234"/>
        <v>0</v>
      </c>
      <c r="D5023" s="90">
        <f t="shared" si="235"/>
        <v>0</v>
      </c>
      <c r="E5023" s="90">
        <f t="shared" si="236"/>
        <v>0</v>
      </c>
      <c r="F5023" s="50">
        <f>'貼り付けシート（日射量等）'!G5020/3.6*10^3</f>
        <v>0</v>
      </c>
      <c r="G5023" s="50">
        <f>'貼り付けシート（日射量等）'!H5020/3.6*10^3</f>
        <v>0</v>
      </c>
      <c r="H5023" s="91">
        <f>RADIANS('貼り付けシート（日射量等）'!I5020)</f>
        <v>0</v>
      </c>
      <c r="I5023" s="91">
        <f>IF('貼り付けシート（日射量等）'!J5020&lt;0,RADIANS(360+('貼り付けシート（日射量等）'!J5020)),RADIANS('貼り付けシート（日射量等）'!J5020))</f>
        <v>0</v>
      </c>
    </row>
    <row r="5024" spans="1:9">
      <c r="A5024" s="20">
        <v>41849</v>
      </c>
      <c r="B5024" s="35" t="s">
        <v>362</v>
      </c>
      <c r="C5024" s="90">
        <f t="shared" si="234"/>
        <v>0</v>
      </c>
      <c r="D5024" s="90">
        <f t="shared" si="235"/>
        <v>0</v>
      </c>
      <c r="E5024" s="90">
        <f t="shared" si="236"/>
        <v>0</v>
      </c>
      <c r="F5024" s="50">
        <f>'貼り付けシート（日射量等）'!G5021/3.6*10^3</f>
        <v>0</v>
      </c>
      <c r="G5024" s="50">
        <f>'貼り付けシート（日射量等）'!H5021/3.6*10^3</f>
        <v>0</v>
      </c>
      <c r="H5024" s="91">
        <f>RADIANS('貼り付けシート（日射量等）'!I5021)</f>
        <v>0</v>
      </c>
      <c r="I5024" s="91">
        <f>IF('貼り付けシート（日射量等）'!J5021&lt;0,RADIANS(360+('貼り付けシート（日射量等）'!J5021)),RADIANS('貼り付けシート（日射量等）'!J5021))</f>
        <v>0</v>
      </c>
    </row>
    <row r="5025" spans="1:9">
      <c r="A5025" s="20">
        <v>41849</v>
      </c>
      <c r="B5025" s="35" t="s">
        <v>363</v>
      </c>
      <c r="C5025" s="90">
        <f t="shared" si="234"/>
        <v>0</v>
      </c>
      <c r="D5025" s="90">
        <f t="shared" si="235"/>
        <v>0</v>
      </c>
      <c r="E5025" s="90">
        <f t="shared" si="236"/>
        <v>0</v>
      </c>
      <c r="F5025" s="50">
        <f>'貼り付けシート（日射量等）'!G5022/3.6*10^3</f>
        <v>0</v>
      </c>
      <c r="G5025" s="50">
        <f>'貼り付けシート（日射量等）'!H5022/3.6*10^3</f>
        <v>0</v>
      </c>
      <c r="H5025" s="91">
        <f>RADIANS('貼り付けシート（日射量等）'!I5022)</f>
        <v>0</v>
      </c>
      <c r="I5025" s="91">
        <f>IF('貼り付けシート（日射量等）'!J5022&lt;0,RADIANS(360+('貼り付けシート（日射量等）'!J5022)),RADIANS('貼り付けシート（日射量等）'!J5022))</f>
        <v>0</v>
      </c>
    </row>
    <row r="5026" spans="1:9">
      <c r="A5026" s="20">
        <v>41849</v>
      </c>
      <c r="B5026" s="35" t="s">
        <v>364</v>
      </c>
      <c r="C5026" s="90">
        <f t="shared" si="234"/>
        <v>18.858122702085222</v>
      </c>
      <c r="D5026" s="90">
        <f t="shared" si="235"/>
        <v>-4.3926413324186528</v>
      </c>
      <c r="E5026" s="90">
        <f t="shared" si="236"/>
        <v>18.858122702085222</v>
      </c>
      <c r="F5026" s="50">
        <f>'貼り付けシート（日射量等）'!G5023/3.6*10^3</f>
        <v>80.555555555555543</v>
      </c>
      <c r="G5026" s="50">
        <f>'貼り付けシート（日射量等）'!H5023/3.6*10^3</f>
        <v>19.444444444444446</v>
      </c>
      <c r="H5026" s="91">
        <f>RADIANS('貼り付けシート（日射量等）'!I5023)</f>
        <v>7.3303828583761846E-2</v>
      </c>
      <c r="I5026" s="91">
        <f>IF('貼り付けシート（日射量等）'!J5023&lt;0,RADIANS(360+('貼り付けシート（日射量等）'!J5023)),RADIANS('貼り付けシート（日射量等）'!J5023))</f>
        <v>4.3423791789618917</v>
      </c>
    </row>
    <row r="5027" spans="1:9">
      <c r="A5027" s="20">
        <v>41849</v>
      </c>
      <c r="B5027" s="35" t="s">
        <v>365</v>
      </c>
      <c r="C5027" s="90">
        <f t="shared" si="234"/>
        <v>123.14591264863688</v>
      </c>
      <c r="D5027" s="90">
        <f t="shared" si="235"/>
        <v>39.631369253688028</v>
      </c>
      <c r="E5027" s="90">
        <f t="shared" si="236"/>
        <v>83.514543394948845</v>
      </c>
      <c r="F5027" s="50">
        <f>'貼り付けシート（日射量等）'!G5024/3.6*10^3</f>
        <v>225</v>
      </c>
      <c r="G5027" s="50">
        <f>'貼り付けシート（日射量等）'!H5024/3.6*10^3</f>
        <v>86.111111111111114</v>
      </c>
      <c r="H5027" s="91">
        <f>RADIANS('貼り付けシート（日射量等）'!I5024)</f>
        <v>0.26354471705114374</v>
      </c>
      <c r="I5027" s="91">
        <f>IF('貼り付けシート（日射量等）'!J5024&lt;0,RADIANS(360+('貼り付けシート（日射量等）'!J5024)),RADIANS('貼り付けシート（日射量等）'!J5024))</f>
        <v>4.5029494701453698</v>
      </c>
    </row>
    <row r="5028" spans="1:9">
      <c r="A5028" s="20">
        <v>41849</v>
      </c>
      <c r="B5028" s="35" t="s">
        <v>366</v>
      </c>
      <c r="C5028" s="90">
        <f t="shared" si="234"/>
        <v>304.07381111271673</v>
      </c>
      <c r="D5028" s="90">
        <f t="shared" si="235"/>
        <v>169.3729346692509</v>
      </c>
      <c r="E5028" s="90">
        <f t="shared" si="236"/>
        <v>134.70087644346586</v>
      </c>
      <c r="F5028" s="50">
        <f>'貼り付けシート（日射量等）'!G5025/3.6*10^3</f>
        <v>419.44444444444446</v>
      </c>
      <c r="G5028" s="50">
        <f>'貼り付けシート（日射量等）'!H5025/3.6*10^3</f>
        <v>138.88888888888889</v>
      </c>
      <c r="H5028" s="91">
        <f>RADIANS('貼り付けシート（日射量等）'!I5025)</f>
        <v>0.46251225177849731</v>
      </c>
      <c r="I5028" s="91">
        <f>IF('貼り付けシート（日射量等）'!J5025&lt;0,RADIANS(360+('貼り付けシート（日射量等）'!J5025)),RADIANS('貼り付けシート（日射量等）'!J5025))</f>
        <v>4.6617744320768546</v>
      </c>
    </row>
    <row r="5029" spans="1:9">
      <c r="A5029" s="20">
        <v>41849</v>
      </c>
      <c r="B5029" s="35" t="s">
        <v>367</v>
      </c>
      <c r="C5029" s="90">
        <f t="shared" si="234"/>
        <v>473.61203719414146</v>
      </c>
      <c r="D5029" s="90">
        <f t="shared" si="235"/>
        <v>279.64277511555065</v>
      </c>
      <c r="E5029" s="90">
        <f t="shared" si="236"/>
        <v>193.96926207859082</v>
      </c>
      <c r="F5029" s="50">
        <f>'貼り付けシート（日射量等）'!G5026/3.6*10^3</f>
        <v>458.33333333333331</v>
      </c>
      <c r="G5029" s="50">
        <f>'貼り付けシート（日射量等）'!H5026/3.6*10^3</f>
        <v>199.99999999999997</v>
      </c>
      <c r="H5029" s="91">
        <f>RADIANS('貼り付けシート（日射量等）'!I5026)</f>
        <v>0.66147978650585082</v>
      </c>
      <c r="I5029" s="91">
        <f>IF('貼り付けシート（日射量等）'!J5026&lt;0,RADIANS(360+('貼り付けシート（日射量等）'!J5026)),RADIANS('貼り付けシート（日射量等）'!J5026))</f>
        <v>4.8345620280242931</v>
      </c>
    </row>
    <row r="5030" spans="1:9">
      <c r="A5030" s="20">
        <v>41849</v>
      </c>
      <c r="B5030" s="35" t="s">
        <v>368</v>
      </c>
      <c r="C5030" s="90">
        <f t="shared" si="234"/>
        <v>613.67639375021577</v>
      </c>
      <c r="D5030" s="90">
        <f t="shared" si="235"/>
        <v>365.82678109423853</v>
      </c>
      <c r="E5030" s="90">
        <f t="shared" si="236"/>
        <v>247.84961265597718</v>
      </c>
      <c r="F5030" s="50">
        <f>'貼り付けシート（日射量等）'!G5027/3.6*10^3</f>
        <v>466.66666666666663</v>
      </c>
      <c r="G5030" s="50">
        <f>'貼り付けシート（日射量等）'!H5027/3.6*10^3</f>
        <v>255.55555555555554</v>
      </c>
      <c r="H5030" s="91">
        <f>RADIANS('貼り付けシート（日射量等）'!I5027)</f>
        <v>0.85695666272921578</v>
      </c>
      <c r="I5030" s="91">
        <f>IF('貼り付けシート（日射量等）'!J5027&lt;0,RADIANS(360+('貼り付けシート（日射量等）'!J5027)),RADIANS('貼り付けシート（日射量等）'!J5027))</f>
        <v>5.0474921967676005</v>
      </c>
    </row>
    <row r="5031" spans="1:9">
      <c r="A5031" s="20">
        <v>41849</v>
      </c>
      <c r="B5031" s="35" t="s">
        <v>369</v>
      </c>
      <c r="C5031" s="90">
        <f t="shared" si="234"/>
        <v>719.11717302008242</v>
      </c>
      <c r="D5031" s="90">
        <f t="shared" si="235"/>
        <v>422.7752448444574</v>
      </c>
      <c r="E5031" s="90">
        <f t="shared" si="236"/>
        <v>296.34192817562496</v>
      </c>
      <c r="F5031" s="50">
        <f>'貼り付けシート（日射量等）'!G5028/3.6*10^3</f>
        <v>463.88888888888886</v>
      </c>
      <c r="G5031" s="50">
        <f>'貼り付けシート（日射量等）'!H5028/3.6*10^3</f>
        <v>305.5555555555556</v>
      </c>
      <c r="H5031" s="91">
        <f>RADIANS('貼り付けシート（日射量等）'!I5028)</f>
        <v>1.0349802464326374</v>
      </c>
      <c r="I5031" s="91">
        <f>IF('貼り付けシート（日射量等）'!J5028&lt;0,RADIANS(360+('貼り付けシート（日射量等）'!J5028)),RADIANS('貼り付けシート（日射量等）'!J5028))</f>
        <v>5.3459434988586318</v>
      </c>
    </row>
    <row r="5032" spans="1:9">
      <c r="A5032" s="20">
        <v>41849</v>
      </c>
      <c r="B5032" s="35" t="s">
        <v>370</v>
      </c>
      <c r="C5032" s="90">
        <f t="shared" si="234"/>
        <v>508.38639033490529</v>
      </c>
      <c r="D5032" s="90">
        <f t="shared" si="235"/>
        <v>131.22393629320089</v>
      </c>
      <c r="E5032" s="90">
        <f t="shared" si="236"/>
        <v>377.16245404170439</v>
      </c>
      <c r="F5032" s="50">
        <f>'貼り付けシート（日射量等）'!G5029/3.6*10^3</f>
        <v>133.33333333333334</v>
      </c>
      <c r="G5032" s="50">
        <f>'貼り付けシート（日射量等）'!H5029/3.6*10^3</f>
        <v>388.88888888888886</v>
      </c>
      <c r="H5032" s="91">
        <f>RADIANS('貼り付けシート（日射量等）'!I5029)</f>
        <v>1.165879940332212</v>
      </c>
      <c r="I5032" s="91">
        <f>IF('貼り付けシート（日射量等）'!J5029&lt;0,RADIANS(360+('貼り付けシート（日射量等）'!J5029)),RADIANS('貼り付けシート（日射量等）'!J5029))</f>
        <v>5.8189277261490941</v>
      </c>
    </row>
    <row r="5033" spans="1:9">
      <c r="A5033" s="20">
        <v>41849</v>
      </c>
      <c r="B5033" s="35" t="s">
        <v>371</v>
      </c>
      <c r="C5033" s="90">
        <f t="shared" si="234"/>
        <v>620.57449864571083</v>
      </c>
      <c r="D5033" s="90">
        <f t="shared" si="235"/>
        <v>229.9419569596599</v>
      </c>
      <c r="E5033" s="90">
        <f t="shared" si="236"/>
        <v>390.63254168605096</v>
      </c>
      <c r="F5033" s="50">
        <f>'貼り付けシート（日射量等）'!G5030/3.6*10^3</f>
        <v>230.55555555555554</v>
      </c>
      <c r="G5033" s="50">
        <f>'貼り付けシート（日射量等）'!H5030/3.6*10^3</f>
        <v>402.77777777777771</v>
      </c>
      <c r="H5033" s="91">
        <f>RADIANS('貼り付けシート（日射量等）'!I5030)</f>
        <v>1.1938052083641215</v>
      </c>
      <c r="I5033" s="91">
        <f>IF('貼り付けシート（日射量等）'!J5030&lt;0,RADIANS(360+('貼り付けシート（日射量等）'!J5030)),RADIANS('貼り付けシート（日射量等）'!J5030))</f>
        <v>0.19024088846738194</v>
      </c>
    </row>
    <row r="5034" spans="1:9">
      <c r="A5034" s="20">
        <v>41849</v>
      </c>
      <c r="B5034" s="35" t="s">
        <v>372</v>
      </c>
      <c r="C5034" s="90">
        <f t="shared" si="234"/>
        <v>439.84327725482098</v>
      </c>
      <c r="D5034" s="90">
        <f t="shared" si="235"/>
        <v>95.009033559548357</v>
      </c>
      <c r="E5034" s="90">
        <f t="shared" si="236"/>
        <v>344.83424369527262</v>
      </c>
      <c r="F5034" s="50">
        <f>'貼り付けシート（日射量等）'!G5031/3.6*10^3</f>
        <v>99.999999999999986</v>
      </c>
      <c r="G5034" s="50">
        <f>'貼り付けシート（日射量等）'!H5031/3.6*10^3</f>
        <v>355.55555555555554</v>
      </c>
      <c r="H5034" s="91">
        <f>RADIANS('貼り付けシート（日射量等）'!I5031)</f>
        <v>1.0995574287564276</v>
      </c>
      <c r="I5034" s="91">
        <f>IF('貼り付けシート（日射量等）'!J5031&lt;0,RADIANS(360+('貼り付けシート（日射量等）'!J5031)),RADIANS('貼り付けシート（日射量等）'!J5031))</f>
        <v>0.75747289536553897</v>
      </c>
    </row>
    <row r="5035" spans="1:9">
      <c r="A5035" s="20">
        <v>41849</v>
      </c>
      <c r="B5035" s="35" t="s">
        <v>373</v>
      </c>
      <c r="C5035" s="90">
        <f t="shared" si="234"/>
        <v>435.31776852422684</v>
      </c>
      <c r="D5035" s="90">
        <f t="shared" si="235"/>
        <v>117.42370011764739</v>
      </c>
      <c r="E5035" s="90">
        <f t="shared" si="236"/>
        <v>317.89406840657944</v>
      </c>
      <c r="F5035" s="50">
        <f>'貼り付けシート（日射量等）'!G5032/3.6*10^3</f>
        <v>138.88888888888889</v>
      </c>
      <c r="G5035" s="50">
        <f>'貼り付けシート（日射量等）'!H5032/3.6*10^3</f>
        <v>327.77777777777777</v>
      </c>
      <c r="H5035" s="91">
        <f>RADIANS('貼り付けシート（日射量等）'!I5032)</f>
        <v>0.93724180832095505</v>
      </c>
      <c r="I5035" s="91">
        <f>IF('貼り付けシート（日射量等）'!J5032&lt;0,RADIANS(360+('貼り付けシート（日射量等）'!J5032)),RADIANS('貼り付けシート（日射量等）'!J5032))</f>
        <v>1.1205013797803596</v>
      </c>
    </row>
    <row r="5036" spans="1:9">
      <c r="A5036" s="20">
        <v>41849</v>
      </c>
      <c r="B5036" s="35" t="s">
        <v>374</v>
      </c>
      <c r="C5036" s="90">
        <f t="shared" si="234"/>
        <v>466.53015801442285</v>
      </c>
      <c r="D5036" s="90">
        <f t="shared" si="235"/>
        <v>213.29251030070705</v>
      </c>
      <c r="E5036" s="90">
        <f t="shared" si="236"/>
        <v>253.2376477137158</v>
      </c>
      <c r="F5036" s="50">
        <f>'貼り付けシート（日射量等）'!G5033/3.6*10^3</f>
        <v>308.33333333333337</v>
      </c>
      <c r="G5036" s="50">
        <f>'貼り付けシート（日射量等）'!H5033/3.6*10^3</f>
        <v>261.11111111111109</v>
      </c>
      <c r="H5036" s="91">
        <f>RADIANS('貼り付けシート（日射量等）'!I5033)</f>
        <v>0.74874624910556731</v>
      </c>
      <c r="I5036" s="91">
        <f>IF('貼り付けシート（日射量等）'!J5033&lt;0,RADIANS(360+('貼り付けシート（日射量等）'!J5033)),RADIANS('貼り付けシート（日射量等）'!J5033))</f>
        <v>1.3613568165555769</v>
      </c>
    </row>
    <row r="5037" spans="1:9">
      <c r="A5037" s="20">
        <v>41849</v>
      </c>
      <c r="B5037" s="35" t="s">
        <v>375</v>
      </c>
      <c r="C5037" s="90">
        <f t="shared" si="234"/>
        <v>268.75078103674883</v>
      </c>
      <c r="D5037" s="90">
        <f t="shared" si="235"/>
        <v>80.169554015896651</v>
      </c>
      <c r="E5037" s="90">
        <f t="shared" si="236"/>
        <v>188.5812270208522</v>
      </c>
      <c r="F5037" s="50">
        <f>'貼り付けシート（日射量等）'!G5034/3.6*10^3</f>
        <v>161.11111111111109</v>
      </c>
      <c r="G5037" s="50">
        <f>'貼り付けシート（日射量等）'!H5034/3.6*10^3</f>
        <v>194.44444444444443</v>
      </c>
      <c r="H5037" s="91">
        <f>RADIANS('貼り付けシート（日射量等）'!I5034)</f>
        <v>0.5497787143782138</v>
      </c>
      <c r="I5037" s="91">
        <f>IF('貼り付けシート（日射量等）'!J5034&lt;0,RADIANS(360+('貼り付けシート（日射量等）'!J5034)),RADIANS('貼り付けシート（日射量等）'!J5034))</f>
        <v>1.5481070465189704</v>
      </c>
    </row>
    <row r="5038" spans="1:9">
      <c r="A5038" s="20">
        <v>41849</v>
      </c>
      <c r="B5038" s="35" t="s">
        <v>376</v>
      </c>
      <c r="C5038" s="90">
        <f t="shared" si="234"/>
        <v>173.31241815566926</v>
      </c>
      <c r="D5038" s="90">
        <f t="shared" si="235"/>
        <v>60.163681943157968</v>
      </c>
      <c r="E5038" s="90">
        <f t="shared" si="236"/>
        <v>113.14873621251131</v>
      </c>
      <c r="F5038" s="50">
        <f>'貼り付けシート（日射量等）'!G5035/3.6*10^3</f>
        <v>216.66666666666669</v>
      </c>
      <c r="G5038" s="50">
        <f>'貼り付けシート（日射量等）'!H5035/3.6*10^3</f>
        <v>116.66666666666666</v>
      </c>
      <c r="H5038" s="91">
        <f>RADIANS('貼り付けシート（日射量等）'!I5035)</f>
        <v>0.35081117965086028</v>
      </c>
      <c r="I5038" s="91">
        <f>IF('貼り付けシート（日射量等）'!J5035&lt;0,RADIANS(360+('貼り付けシート（日射量等）'!J5035)),RADIANS('貼り付けシート（日射量等）'!J5035))</f>
        <v>1.7121679962064371</v>
      </c>
    </row>
    <row r="5039" spans="1:9">
      <c r="A5039" s="20">
        <v>41849</v>
      </c>
      <c r="B5039" s="35" t="s">
        <v>377</v>
      </c>
      <c r="C5039" s="90">
        <f t="shared" si="234"/>
        <v>44.19858085987714</v>
      </c>
      <c r="D5039" s="90">
        <f t="shared" si="235"/>
        <v>3.7883179268373883</v>
      </c>
      <c r="E5039" s="90">
        <f t="shared" si="236"/>
        <v>40.410262933039753</v>
      </c>
      <c r="F5039" s="50">
        <f>'貼り付けシート（日射量等）'!G5036/3.6*10^3</f>
        <v>83.333333333333329</v>
      </c>
      <c r="G5039" s="50">
        <f>'貼り付けシート（日射量等）'!H5036/3.6*10^3</f>
        <v>41.666666666666664</v>
      </c>
      <c r="H5039" s="91">
        <f>RADIANS('貼り付けシート（日射量等）'!I5036)</f>
        <v>0.15533430342749532</v>
      </c>
      <c r="I5039" s="91">
        <f>IF('貼り付けシート（日射量等）'!J5036&lt;0,RADIANS(360+('貼り付けシート（日射量等）'!J5036)),RADIANS('貼り付けシート（日射量等）'!J5036))</f>
        <v>1.8709929581379212</v>
      </c>
    </row>
    <row r="5040" spans="1:9">
      <c r="A5040" s="20">
        <v>41849</v>
      </c>
      <c r="B5040" s="35" t="s">
        <v>378</v>
      </c>
      <c r="C5040" s="90">
        <f t="shared" si="234"/>
        <v>2.6940175288693173</v>
      </c>
      <c r="D5040" s="90">
        <f t="shared" si="235"/>
        <v>0</v>
      </c>
      <c r="E5040" s="90">
        <f t="shared" si="236"/>
        <v>2.6940175288693173</v>
      </c>
      <c r="F5040" s="50">
        <f>'貼り付けシート（日射量等）'!G5037/3.6*10^3</f>
        <v>0</v>
      </c>
      <c r="G5040" s="50">
        <f>'貼り付けシート（日射量等）'!H5037/3.6*10^3</f>
        <v>2.7777777777777777</v>
      </c>
      <c r="H5040" s="91">
        <f>RADIANS('貼り付けシート（日射量等）'!I5037)</f>
        <v>0</v>
      </c>
      <c r="I5040" s="91">
        <f>IF('貼り付けシート（日射量等）'!J5037&lt;0,RADIANS(360+('貼り付けシート（日射量等）'!J5037)),RADIANS('貼り付けシート（日射量等）'!J5037))</f>
        <v>0</v>
      </c>
    </row>
    <row r="5041" spans="1:9">
      <c r="A5041" s="20">
        <v>41849</v>
      </c>
      <c r="B5041" s="35" t="s">
        <v>379</v>
      </c>
      <c r="C5041" s="90">
        <f t="shared" si="234"/>
        <v>0</v>
      </c>
      <c r="D5041" s="90">
        <f t="shared" si="235"/>
        <v>0</v>
      </c>
      <c r="E5041" s="90">
        <f t="shared" si="236"/>
        <v>0</v>
      </c>
      <c r="F5041" s="50">
        <f>'貼り付けシート（日射量等）'!G5038/3.6*10^3</f>
        <v>0</v>
      </c>
      <c r="G5041" s="50">
        <f>'貼り付けシート（日射量等）'!H5038/3.6*10^3</f>
        <v>0</v>
      </c>
      <c r="H5041" s="91">
        <f>RADIANS('貼り付けシート（日射量等）'!I5038)</f>
        <v>0</v>
      </c>
      <c r="I5041" s="91">
        <f>IF('貼り付けシート（日射量等）'!J5038&lt;0,RADIANS(360+('貼り付けシート（日射量等）'!J5038)),RADIANS('貼り付けシート（日射量等）'!J5038))</f>
        <v>0</v>
      </c>
    </row>
    <row r="5042" spans="1:9">
      <c r="A5042" s="20">
        <v>41849</v>
      </c>
      <c r="B5042" s="35" t="s">
        <v>380</v>
      </c>
      <c r="C5042" s="90">
        <f t="shared" si="234"/>
        <v>0</v>
      </c>
      <c r="D5042" s="90">
        <f t="shared" si="235"/>
        <v>0</v>
      </c>
      <c r="E5042" s="90">
        <f t="shared" si="236"/>
        <v>0</v>
      </c>
      <c r="F5042" s="50">
        <f>'貼り付けシート（日射量等）'!G5039/3.6*10^3</f>
        <v>0</v>
      </c>
      <c r="G5042" s="50">
        <f>'貼り付けシート（日射量等）'!H5039/3.6*10^3</f>
        <v>0</v>
      </c>
      <c r="H5042" s="91">
        <f>RADIANS('貼り付けシート（日射量等）'!I5039)</f>
        <v>0</v>
      </c>
      <c r="I5042" s="91">
        <f>IF('貼り付けシート（日射量等）'!J5039&lt;0,RADIANS(360+('貼り付けシート（日射量等）'!J5039)),RADIANS('貼り付けシート（日射量等）'!J5039))</f>
        <v>0</v>
      </c>
    </row>
    <row r="5043" spans="1:9">
      <c r="A5043" s="20">
        <v>41849</v>
      </c>
      <c r="B5043" s="35" t="s">
        <v>381</v>
      </c>
      <c r="C5043" s="90">
        <f t="shared" si="234"/>
        <v>0</v>
      </c>
      <c r="D5043" s="90">
        <f t="shared" si="235"/>
        <v>0</v>
      </c>
      <c r="E5043" s="90">
        <f t="shared" si="236"/>
        <v>0</v>
      </c>
      <c r="F5043" s="50">
        <f>'貼り付けシート（日射量等）'!G5040/3.6*10^3</f>
        <v>0</v>
      </c>
      <c r="G5043" s="50">
        <f>'貼り付けシート（日射量等）'!H5040/3.6*10^3</f>
        <v>0</v>
      </c>
      <c r="H5043" s="91">
        <f>RADIANS('貼り付けシート（日射量等）'!I5040)</f>
        <v>0</v>
      </c>
      <c r="I5043" s="91">
        <f>IF('貼り付けシート（日射量等）'!J5040&lt;0,RADIANS(360+('貼り付けシート（日射量等）'!J5040)),RADIANS('貼り付けシート（日射量等）'!J5040))</f>
        <v>0</v>
      </c>
    </row>
    <row r="5044" spans="1:9">
      <c r="A5044" s="20">
        <v>41849</v>
      </c>
      <c r="B5044" s="35" t="s">
        <v>382</v>
      </c>
      <c r="C5044" s="90">
        <f t="shared" si="234"/>
        <v>0</v>
      </c>
      <c r="D5044" s="90">
        <f t="shared" si="235"/>
        <v>0</v>
      </c>
      <c r="E5044" s="90">
        <f t="shared" si="236"/>
        <v>0</v>
      </c>
      <c r="F5044" s="50">
        <f>'貼り付けシート（日射量等）'!G5041/3.6*10^3</f>
        <v>0</v>
      </c>
      <c r="G5044" s="50">
        <f>'貼り付けシート（日射量等）'!H5041/3.6*10^3</f>
        <v>0</v>
      </c>
      <c r="H5044" s="91">
        <f>RADIANS('貼り付けシート（日射量等）'!I5041)</f>
        <v>0</v>
      </c>
      <c r="I5044" s="91">
        <f>IF('貼り付けシート（日射量等）'!J5041&lt;0,RADIANS(360+('貼り付けシート（日射量等）'!J5041)),RADIANS('貼り付けシート（日射量等）'!J5041))</f>
        <v>0</v>
      </c>
    </row>
    <row r="5045" spans="1:9">
      <c r="A5045" s="20">
        <v>41849</v>
      </c>
      <c r="B5045" s="35" t="s">
        <v>383</v>
      </c>
      <c r="C5045" s="90">
        <f t="shared" si="234"/>
        <v>0</v>
      </c>
      <c r="D5045" s="90">
        <f t="shared" si="235"/>
        <v>0</v>
      </c>
      <c r="E5045" s="90">
        <f t="shared" si="236"/>
        <v>0</v>
      </c>
      <c r="F5045" s="50">
        <f>'貼り付けシート（日射量等）'!G5042/3.6*10^3</f>
        <v>0</v>
      </c>
      <c r="G5045" s="50">
        <f>'貼り付けシート（日射量等）'!H5042/3.6*10^3</f>
        <v>0</v>
      </c>
      <c r="H5045" s="91">
        <f>RADIANS('貼り付けシート（日射量等）'!I5042)</f>
        <v>0</v>
      </c>
      <c r="I5045" s="91">
        <f>IF('貼り付けシート（日射量等）'!J5042&lt;0,RADIANS(360+('貼り付けシート（日射量等）'!J5042)),RADIANS('貼り付けシート（日射量等）'!J5042))</f>
        <v>0</v>
      </c>
    </row>
    <row r="5046" spans="1:9">
      <c r="A5046" s="20">
        <v>41850</v>
      </c>
      <c r="B5046" s="35" t="s">
        <v>360</v>
      </c>
      <c r="C5046" s="90">
        <f t="shared" si="234"/>
        <v>0</v>
      </c>
      <c r="D5046" s="90">
        <f t="shared" si="235"/>
        <v>0</v>
      </c>
      <c r="E5046" s="90">
        <f t="shared" si="236"/>
        <v>0</v>
      </c>
      <c r="F5046" s="50">
        <f>'貼り付けシート（日射量等）'!G5043/3.6*10^3</f>
        <v>0</v>
      </c>
      <c r="G5046" s="50">
        <f>'貼り付けシート（日射量等）'!H5043/3.6*10^3</f>
        <v>0</v>
      </c>
      <c r="H5046" s="91">
        <f>RADIANS('貼り付けシート（日射量等）'!I5043)</f>
        <v>0</v>
      </c>
      <c r="I5046" s="91">
        <f>IF('貼り付けシート（日射量等）'!J5043&lt;0,RADIANS(360+('貼り付けシート（日射量等）'!J5043)),RADIANS('貼り付けシート（日射量等）'!J5043))</f>
        <v>0</v>
      </c>
    </row>
    <row r="5047" spans="1:9">
      <c r="A5047" s="20">
        <v>41850</v>
      </c>
      <c r="B5047" s="35" t="s">
        <v>361</v>
      </c>
      <c r="C5047" s="90">
        <f t="shared" si="234"/>
        <v>0</v>
      </c>
      <c r="D5047" s="90">
        <f t="shared" si="235"/>
        <v>0</v>
      </c>
      <c r="E5047" s="90">
        <f t="shared" si="236"/>
        <v>0</v>
      </c>
      <c r="F5047" s="50">
        <f>'貼り付けシート（日射量等）'!G5044/3.6*10^3</f>
        <v>0</v>
      </c>
      <c r="G5047" s="50">
        <f>'貼り付けシート（日射量等）'!H5044/3.6*10^3</f>
        <v>0</v>
      </c>
      <c r="H5047" s="91">
        <f>RADIANS('貼り付けシート（日射量等）'!I5044)</f>
        <v>0</v>
      </c>
      <c r="I5047" s="91">
        <f>IF('貼り付けシート（日射量等）'!J5044&lt;0,RADIANS(360+('貼り付けシート（日射量等）'!J5044)),RADIANS('貼り付けシート（日射量等）'!J5044))</f>
        <v>0</v>
      </c>
    </row>
    <row r="5048" spans="1:9">
      <c r="A5048" s="20">
        <v>41850</v>
      </c>
      <c r="B5048" s="35" t="s">
        <v>362</v>
      </c>
      <c r="C5048" s="90">
        <f t="shared" si="234"/>
        <v>0</v>
      </c>
      <c r="D5048" s="90">
        <f t="shared" si="235"/>
        <v>0</v>
      </c>
      <c r="E5048" s="90">
        <f t="shared" si="236"/>
        <v>0</v>
      </c>
      <c r="F5048" s="50">
        <f>'貼り付けシート（日射量等）'!G5045/3.6*10^3</f>
        <v>0</v>
      </c>
      <c r="G5048" s="50">
        <f>'貼り付けシート（日射量等）'!H5045/3.6*10^3</f>
        <v>0</v>
      </c>
      <c r="H5048" s="91">
        <f>RADIANS('貼り付けシート（日射量等）'!I5045)</f>
        <v>0</v>
      </c>
      <c r="I5048" s="91">
        <f>IF('貼り付けシート（日射量等）'!J5045&lt;0,RADIANS(360+('貼り付けシート（日射量等）'!J5045)),RADIANS('貼り付けシート（日射量等）'!J5045))</f>
        <v>0</v>
      </c>
    </row>
    <row r="5049" spans="1:9">
      <c r="A5049" s="20">
        <v>41850</v>
      </c>
      <c r="B5049" s="35" t="s">
        <v>363</v>
      </c>
      <c r="C5049" s="90">
        <f t="shared" si="234"/>
        <v>0</v>
      </c>
      <c r="D5049" s="90">
        <f t="shared" si="235"/>
        <v>0</v>
      </c>
      <c r="E5049" s="90">
        <f t="shared" si="236"/>
        <v>0</v>
      </c>
      <c r="F5049" s="50">
        <f>'貼り付けシート（日射量等）'!G5046/3.6*10^3</f>
        <v>0</v>
      </c>
      <c r="G5049" s="50">
        <f>'貼り付けシート（日射量等）'!H5046/3.6*10^3</f>
        <v>0</v>
      </c>
      <c r="H5049" s="91">
        <f>RADIANS('貼り付けシート（日射量等）'!I5046)</f>
        <v>0</v>
      </c>
      <c r="I5049" s="91">
        <f>IF('貼り付けシート（日射量等）'!J5046&lt;0,RADIANS(360+('貼り付けシート（日射量等）'!J5046)),RADIANS('貼り付けシート（日射量等）'!J5046))</f>
        <v>0</v>
      </c>
    </row>
    <row r="5050" spans="1:9">
      <c r="A5050" s="20">
        <v>41850</v>
      </c>
      <c r="B5050" s="35" t="s">
        <v>364</v>
      </c>
      <c r="C5050" s="90">
        <f t="shared" si="234"/>
        <v>16.164105173215905</v>
      </c>
      <c r="D5050" s="90">
        <f t="shared" si="235"/>
        <v>-2.6784841948700824</v>
      </c>
      <c r="E5050" s="90">
        <f t="shared" si="236"/>
        <v>16.164105173215905</v>
      </c>
      <c r="F5050" s="50">
        <f>'貼り付けシート（日射量等）'!G5047/3.6*10^3</f>
        <v>47.222222222222221</v>
      </c>
      <c r="G5050" s="50">
        <f>'貼り付けシート（日射量等）'!H5047/3.6*10^3</f>
        <v>16.666666666666668</v>
      </c>
      <c r="H5050" s="91">
        <f>RADIANS('貼り付けシート（日射量等）'!I5047)</f>
        <v>6.9813170079773182E-2</v>
      </c>
      <c r="I5050" s="91">
        <f>IF('貼り付けシート（日射量等）'!J5047&lt;0,RADIANS(360+('貼り付けシート（日射量等）'!J5047)),RADIANS('貼り付けシート（日射量等）'!J5047))</f>
        <v>4.3458698374658802</v>
      </c>
    </row>
    <row r="5051" spans="1:9">
      <c r="A5051" s="20">
        <v>41850</v>
      </c>
      <c r="B5051" s="35" t="s">
        <v>365</v>
      </c>
      <c r="C5051" s="90">
        <f t="shared" si="234"/>
        <v>91.045982881802203</v>
      </c>
      <c r="D5051" s="90">
        <f t="shared" si="235"/>
        <v>15.613492073461321</v>
      </c>
      <c r="E5051" s="90">
        <f t="shared" si="236"/>
        <v>75.432490808340887</v>
      </c>
      <c r="F5051" s="50">
        <f>'貼り付けシート（日射量等）'!G5048/3.6*10^3</f>
        <v>88.888888888888886</v>
      </c>
      <c r="G5051" s="50">
        <f>'貼り付けシート（日射量等）'!H5048/3.6*10^3</f>
        <v>77.777777777777786</v>
      </c>
      <c r="H5051" s="91">
        <f>RADIANS('貼り付けシート（日射量等）'!I5048)</f>
        <v>0.26179938779914941</v>
      </c>
      <c r="I5051" s="91">
        <f>IF('貼り付けシート（日射量等）'!J5048&lt;0,RADIANS(360+('貼り付けシート（日射量等）'!J5048)),RADIANS('貼り付けシート（日射量等）'!J5048))</f>
        <v>4.5064401286493583</v>
      </c>
    </row>
    <row r="5052" spans="1:9">
      <c r="A5052" s="20">
        <v>41850</v>
      </c>
      <c r="B5052" s="35" t="s">
        <v>366</v>
      </c>
      <c r="C5052" s="90">
        <f t="shared" si="234"/>
        <v>248.80368710556019</v>
      </c>
      <c r="D5052" s="90">
        <f t="shared" si="235"/>
        <v>95.244687960009117</v>
      </c>
      <c r="E5052" s="90">
        <f t="shared" si="236"/>
        <v>153.55899914555107</v>
      </c>
      <c r="F5052" s="50">
        <f>'貼り付けシート（日射量等）'!G5049/3.6*10^3</f>
        <v>236.11111111111111</v>
      </c>
      <c r="G5052" s="50">
        <f>'貼り付けシート（日射量等）'!H5049/3.6*10^3</f>
        <v>158.33333333333331</v>
      </c>
      <c r="H5052" s="91">
        <f>RADIANS('貼り付けシート（日射量等）'!I5049)</f>
        <v>0.46076692252650298</v>
      </c>
      <c r="I5052" s="91">
        <f>IF('貼り付けシート（日射量等）'!J5049&lt;0,RADIANS(360+('貼り付けシート（日射量等）'!J5049)),RADIANS('貼り付けシート（日射量等）'!J5049))</f>
        <v>4.665265090580843</v>
      </c>
    </row>
    <row r="5053" spans="1:9">
      <c r="A5053" s="20">
        <v>41850</v>
      </c>
      <c r="B5053" s="35" t="s">
        <v>367</v>
      </c>
      <c r="C5053" s="90">
        <f t="shared" si="234"/>
        <v>456.33602722132343</v>
      </c>
      <c r="D5053" s="90">
        <f t="shared" si="235"/>
        <v>254.28471255612467</v>
      </c>
      <c r="E5053" s="90">
        <f t="shared" si="236"/>
        <v>202.05131466519879</v>
      </c>
      <c r="F5053" s="50">
        <f>'貼り付けシート（日射量等）'!G5050/3.6*10^3</f>
        <v>416.66666666666663</v>
      </c>
      <c r="G5053" s="50">
        <f>'貼り付けシート（日射量等）'!H5050/3.6*10^3</f>
        <v>208.33333333333331</v>
      </c>
      <c r="H5053" s="91">
        <f>RADIANS('貼り付けシート（日射量等）'!I5050)</f>
        <v>0.65973445725385649</v>
      </c>
      <c r="I5053" s="91">
        <f>IF('貼り付けシート（日射量等）'!J5050&lt;0,RADIANS(360+('貼り付けシート（日射量等）'!J5050)),RADIANS('貼り付けシート（日射量等）'!J5050))</f>
        <v>4.8397980157802758</v>
      </c>
    </row>
    <row r="5054" spans="1:9">
      <c r="A5054" s="20">
        <v>41850</v>
      </c>
      <c r="B5054" s="35" t="s">
        <v>368</v>
      </c>
      <c r="C5054" s="90">
        <f t="shared" si="234"/>
        <v>594.56067457028757</v>
      </c>
      <c r="D5054" s="90">
        <f t="shared" si="235"/>
        <v>333.24097426996377</v>
      </c>
      <c r="E5054" s="90">
        <f t="shared" si="236"/>
        <v>261.3197003003238</v>
      </c>
      <c r="F5054" s="50">
        <f>'貼り付けシート（日射量等）'!G5051/3.6*10^3</f>
        <v>425</v>
      </c>
      <c r="G5054" s="50">
        <f>'貼り付けシート（日射量等）'!H5051/3.6*10^3</f>
        <v>269.44444444444446</v>
      </c>
      <c r="H5054" s="91">
        <f>RADIANS('貼り付けシート（日射量等）'!I5051)</f>
        <v>0.85521133347722145</v>
      </c>
      <c r="I5054" s="91">
        <f>IF('貼り付けシート（日射量等）'!J5051&lt;0,RADIANS(360+('貼り付けシート（日射量等）'!J5051)),RADIANS('貼り付けシート（日射量等）'!J5051))</f>
        <v>5.0527281845235841</v>
      </c>
    </row>
    <row r="5055" spans="1:9">
      <c r="A5055" s="20">
        <v>41850</v>
      </c>
      <c r="B5055" s="35" t="s">
        <v>369</v>
      </c>
      <c r="C5055" s="90">
        <f t="shared" si="234"/>
        <v>640.35119049650893</v>
      </c>
      <c r="D5055" s="90">
        <f t="shared" si="235"/>
        <v>306.2930169167135</v>
      </c>
      <c r="E5055" s="90">
        <f t="shared" si="236"/>
        <v>334.05817357979538</v>
      </c>
      <c r="F5055" s="50">
        <f>'貼り付けシート（日射量等）'!G5052/3.6*10^3</f>
        <v>336.11111111111109</v>
      </c>
      <c r="G5055" s="50">
        <f>'貼り付けシート（日射量等）'!H5052/3.6*10^3</f>
        <v>344.44444444444446</v>
      </c>
      <c r="H5055" s="91">
        <f>RADIANS('貼り付けシート（日射量等）'!I5052)</f>
        <v>1.0314895879286488</v>
      </c>
      <c r="I5055" s="91">
        <f>IF('貼り付けシート（日射量等）'!J5052&lt;0,RADIANS(360+('貼り付けシート（日射量等）'!J5052)),RADIANS('貼り付けシート（日射量等）'!J5052))</f>
        <v>5.3529248158666087</v>
      </c>
    </row>
    <row r="5056" spans="1:9">
      <c r="A5056" s="20">
        <v>41850</v>
      </c>
      <c r="B5056" s="35" t="s">
        <v>370</v>
      </c>
      <c r="C5056" s="90">
        <f t="shared" si="234"/>
        <v>746.67643073049749</v>
      </c>
      <c r="D5056" s="90">
        <f t="shared" si="235"/>
        <v>407.23022209296346</v>
      </c>
      <c r="E5056" s="90">
        <f t="shared" si="236"/>
        <v>339.44620863753397</v>
      </c>
      <c r="F5056" s="50">
        <f>'貼り付けシート（日射量等）'!G5053/3.6*10^3</f>
        <v>413.88888888888886</v>
      </c>
      <c r="G5056" s="50">
        <f>'貼り付けシート（日射量等）'!H5053/3.6*10^3</f>
        <v>350</v>
      </c>
      <c r="H5056" s="91">
        <f>RADIANS('貼り付けシート（日射量等）'!I5053)</f>
        <v>1.1606439525762291</v>
      </c>
      <c r="I5056" s="91">
        <f>IF('貼り付けシート（日射量等）'!J5053&lt;0,RADIANS(360+('貼り付けシート（日射量等）'!J5053)),RADIANS('貼り付けシート（日射量等）'!J5053))</f>
        <v>5.8224183846530835</v>
      </c>
    </row>
    <row r="5057" spans="1:9">
      <c r="A5057" s="20">
        <v>41850</v>
      </c>
      <c r="B5057" s="35" t="s">
        <v>371</v>
      </c>
      <c r="C5057" s="90">
        <f t="shared" si="234"/>
        <v>595.60199687526665</v>
      </c>
      <c r="D5057" s="90">
        <f t="shared" si="235"/>
        <v>204.96945518921575</v>
      </c>
      <c r="E5057" s="90">
        <f t="shared" si="236"/>
        <v>390.63254168605096</v>
      </c>
      <c r="F5057" s="50">
        <f>'貼り付けシート（日射量等）'!G5054/3.6*10^3</f>
        <v>205.55555555555554</v>
      </c>
      <c r="G5057" s="50">
        <f>'貼り付けシート（日射量等）'!H5054/3.6*10^3</f>
        <v>402.77777777777771</v>
      </c>
      <c r="H5057" s="91">
        <f>RADIANS('貼り付けシート（日射量等）'!I5054)</f>
        <v>1.1885692206081384</v>
      </c>
      <c r="I5057" s="91">
        <f>IF('貼り付けシート（日射量等）'!J5054&lt;0,RADIANS(360+('貼り付けシート（日射量等）'!J5054)),RADIANS('貼り付けシート（日射量等）'!J5054))</f>
        <v>0.19024088846738194</v>
      </c>
    </row>
    <row r="5058" spans="1:9">
      <c r="A5058" s="20">
        <v>41850</v>
      </c>
      <c r="B5058" s="35" t="s">
        <v>372</v>
      </c>
      <c r="C5058" s="90">
        <f t="shared" si="234"/>
        <v>669.44130294951492</v>
      </c>
      <c r="D5058" s="90">
        <f t="shared" si="235"/>
        <v>319.21902419650365</v>
      </c>
      <c r="E5058" s="90">
        <f t="shared" si="236"/>
        <v>350.22227875301121</v>
      </c>
      <c r="F5058" s="50">
        <f>'貼り付けシート（日射量等）'!G5055/3.6*10^3</f>
        <v>336.11111111111109</v>
      </c>
      <c r="G5058" s="50">
        <f>'貼り付けシート（日射量等）'!H5055/3.6*10^3</f>
        <v>361.11111111111109</v>
      </c>
      <c r="H5058" s="91">
        <f>RADIANS('貼り付けシート（日射量等）'!I5055)</f>
        <v>1.0960667702524389</v>
      </c>
      <c r="I5058" s="91">
        <f>IF('貼り付けシート（日射量等）'!J5055&lt;0,RADIANS(360+('貼り付けシート（日射量等）'!J5055)),RADIANS('貼り付けシート（日射量等）'!J5055))</f>
        <v>0.75398223686155041</v>
      </c>
    </row>
    <row r="5059" spans="1:9">
      <c r="A5059" s="20">
        <v>41850</v>
      </c>
      <c r="B5059" s="35" t="s">
        <v>373</v>
      </c>
      <c r="C5059" s="90">
        <f t="shared" si="234"/>
        <v>499.45780123456149</v>
      </c>
      <c r="D5059" s="90">
        <f t="shared" si="235"/>
        <v>176.17569777024346</v>
      </c>
      <c r="E5059" s="90">
        <f t="shared" si="236"/>
        <v>323.28210346431803</v>
      </c>
      <c r="F5059" s="50">
        <f>'貼り付けシート（日射量等）'!G5056/3.6*10^3</f>
        <v>208.33333333333331</v>
      </c>
      <c r="G5059" s="50">
        <f>'貼り付けシート（日射量等）'!H5056/3.6*10^3</f>
        <v>333.33333333333331</v>
      </c>
      <c r="H5059" s="91">
        <f>RADIANS('貼り付けシート（日射量等）'!I5056)</f>
        <v>0.93549647906896061</v>
      </c>
      <c r="I5059" s="91">
        <f>IF('貼り付けシート（日射量等）'!J5056&lt;0,RADIANS(360+('貼り付けシート（日射量等）'!J5056)),RADIANS('貼り付けシート（日射量等）'!J5056))</f>
        <v>1.1152653920243765</v>
      </c>
    </row>
    <row r="5060" spans="1:9">
      <c r="A5060" s="20">
        <v>41850</v>
      </c>
      <c r="B5060" s="35" t="s">
        <v>374</v>
      </c>
      <c r="C5060" s="90">
        <f t="shared" si="234"/>
        <v>447.70369509699265</v>
      </c>
      <c r="D5060" s="90">
        <f t="shared" si="235"/>
        <v>191.77202985440752</v>
      </c>
      <c r="E5060" s="90">
        <f t="shared" si="236"/>
        <v>255.93166524258515</v>
      </c>
      <c r="F5060" s="50">
        <f>'貼り付けシート（日射量等）'!G5057/3.6*10^3</f>
        <v>277.77777777777777</v>
      </c>
      <c r="G5060" s="50">
        <f>'貼り付けシート（日射量等）'!H5057/3.6*10^3</f>
        <v>263.88888888888891</v>
      </c>
      <c r="H5060" s="91">
        <f>RADIANS('貼り付けシート（日射量等）'!I5057)</f>
        <v>0.74525559060157875</v>
      </c>
      <c r="I5060" s="91">
        <f>IF('貼り付けシート（日射量等）'!J5057&lt;0,RADIANS(360+('貼り付けシート（日射量等）'!J5057)),RADIANS('貼り付けシート（日射量等）'!J5057))</f>
        <v>1.3578661580515883</v>
      </c>
    </row>
    <row r="5061" spans="1:9">
      <c r="A5061" s="20">
        <v>41850</v>
      </c>
      <c r="B5061" s="35" t="s">
        <v>375</v>
      </c>
      <c r="C5061" s="90">
        <f t="shared" si="234"/>
        <v>160.74883995792683</v>
      </c>
      <c r="D5061" s="90">
        <f t="shared" si="235"/>
        <v>20.65992845672233</v>
      </c>
      <c r="E5061" s="90">
        <f t="shared" si="236"/>
        <v>140.08891150120451</v>
      </c>
      <c r="F5061" s="50">
        <f>'貼り付けシート（日射量等）'!G5058/3.6*10^3</f>
        <v>41.666666666666664</v>
      </c>
      <c r="G5061" s="50">
        <f>'貼り付けシート（日射量等）'!H5058/3.6*10^3</f>
        <v>144.44444444444446</v>
      </c>
      <c r="H5061" s="91">
        <f>RADIANS('貼り付けシート（日射量等）'!I5058)</f>
        <v>0.54628805587422513</v>
      </c>
      <c r="I5061" s="91">
        <f>IF('貼り付けシート（日射量等）'!J5058&lt;0,RADIANS(360+('貼り付けシート（日射量等）'!J5058)),RADIANS('貼り付けシート（日射量等）'!J5058))</f>
        <v>1.5446163880149817</v>
      </c>
    </row>
    <row r="5062" spans="1:9">
      <c r="A5062" s="20">
        <v>41850</v>
      </c>
      <c r="B5062" s="35" t="s">
        <v>376</v>
      </c>
      <c r="C5062" s="90">
        <f t="shared" si="234"/>
        <v>90.008870264772924</v>
      </c>
      <c r="D5062" s="90">
        <f t="shared" si="235"/>
        <v>9.1883443986934186</v>
      </c>
      <c r="E5062" s="90">
        <f t="shared" si="236"/>
        <v>80.820525866079507</v>
      </c>
      <c r="F5062" s="50">
        <f>'貼り付けシート（日射量等）'!G5059/3.6*10^3</f>
        <v>33.333333333333336</v>
      </c>
      <c r="G5062" s="50">
        <f>'貼り付けシート（日射量等）'!H5059/3.6*10^3</f>
        <v>83.333333333333329</v>
      </c>
      <c r="H5062" s="91">
        <f>RADIANS('貼り付けシート（日射量等）'!I5059)</f>
        <v>0.34732052114687156</v>
      </c>
      <c r="I5062" s="91">
        <f>IF('貼り付けシート（日射量等）'!J5059&lt;0,RADIANS(360+('貼り付けシート（日射量等）'!J5059)),RADIANS('貼り付けシート（日射量等）'!J5059))</f>
        <v>1.7086773377024487</v>
      </c>
    </row>
    <row r="5063" spans="1:9">
      <c r="A5063" s="20">
        <v>41850</v>
      </c>
      <c r="B5063" s="35" t="s">
        <v>377</v>
      </c>
      <c r="C5063" s="90">
        <f t="shared" ref="C5063:C5126" si="237">IF(D5063&lt;0,E5063,D5063+E5063)</f>
        <v>37.186839934782604</v>
      </c>
      <c r="D5063" s="90">
        <f t="shared" ref="D5063:D5126" si="238">F5063*(SIN(H5063)*COS($O$5)+COS(H5063)*SIN($O$5)*COS($O$4-I5063))</f>
        <v>2.1646120594814788</v>
      </c>
      <c r="E5063" s="90">
        <f t="shared" ref="E5063:E5126" si="239">G5063*(1+COS($O$5))/2</f>
        <v>35.022227875301127</v>
      </c>
      <c r="F5063" s="50">
        <f>'貼り付けシート（日射量等）'!G5060/3.6*10^3</f>
        <v>49.999999999999993</v>
      </c>
      <c r="G5063" s="50">
        <f>'貼り付けシート（日射量等）'!H5060/3.6*10^3</f>
        <v>36.111111111111114</v>
      </c>
      <c r="H5063" s="91">
        <f>RADIANS('貼り付けシート（日射量等）'!I5060)</f>
        <v>0.15184364492350666</v>
      </c>
      <c r="I5063" s="91">
        <f>IF('貼り付けシート（日射量等）'!J5060&lt;0,RADIANS(360+('貼り付けシート（日射量等）'!J5060)),RADIANS('貼り付けシート（日射量等）'!J5060))</f>
        <v>1.8675022996339325</v>
      </c>
    </row>
    <row r="5064" spans="1:9">
      <c r="A5064" s="20">
        <v>41850</v>
      </c>
      <c r="B5064" s="35" t="s">
        <v>378</v>
      </c>
      <c r="C5064" s="90">
        <f t="shared" si="237"/>
        <v>2.6940175288693173</v>
      </c>
      <c r="D5064" s="90">
        <f t="shared" si="238"/>
        <v>0</v>
      </c>
      <c r="E5064" s="90">
        <f t="shared" si="239"/>
        <v>2.6940175288693173</v>
      </c>
      <c r="F5064" s="50">
        <f>'貼り付けシート（日射量等）'!G5061/3.6*10^3</f>
        <v>0</v>
      </c>
      <c r="G5064" s="50">
        <f>'貼り付けシート（日射量等）'!H5061/3.6*10^3</f>
        <v>2.7777777777777777</v>
      </c>
      <c r="H5064" s="91">
        <f>RADIANS('貼り付けシート（日射量等）'!I5061)</f>
        <v>0</v>
      </c>
      <c r="I5064" s="91">
        <f>IF('貼り付けシート（日射量等）'!J5061&lt;0,RADIANS(360+('貼り付けシート（日射量等）'!J5061)),RADIANS('貼り付けシート（日射量等）'!J5061))</f>
        <v>0</v>
      </c>
    </row>
    <row r="5065" spans="1:9">
      <c r="A5065" s="20">
        <v>41850</v>
      </c>
      <c r="B5065" s="35" t="s">
        <v>379</v>
      </c>
      <c r="C5065" s="90">
        <f t="shared" si="237"/>
        <v>0</v>
      </c>
      <c r="D5065" s="90">
        <f t="shared" si="238"/>
        <v>0</v>
      </c>
      <c r="E5065" s="90">
        <f t="shared" si="239"/>
        <v>0</v>
      </c>
      <c r="F5065" s="50">
        <f>'貼り付けシート（日射量等）'!G5062/3.6*10^3</f>
        <v>0</v>
      </c>
      <c r="G5065" s="50">
        <f>'貼り付けシート（日射量等）'!H5062/3.6*10^3</f>
        <v>0</v>
      </c>
      <c r="H5065" s="91">
        <f>RADIANS('貼り付けシート（日射量等）'!I5062)</f>
        <v>0</v>
      </c>
      <c r="I5065" s="91">
        <f>IF('貼り付けシート（日射量等）'!J5062&lt;0,RADIANS(360+('貼り付けシート（日射量等）'!J5062)),RADIANS('貼り付けシート（日射量等）'!J5062))</f>
        <v>0</v>
      </c>
    </row>
    <row r="5066" spans="1:9">
      <c r="A5066" s="20">
        <v>41850</v>
      </c>
      <c r="B5066" s="35" t="s">
        <v>380</v>
      </c>
      <c r="C5066" s="90">
        <f t="shared" si="237"/>
        <v>0</v>
      </c>
      <c r="D5066" s="90">
        <f t="shared" si="238"/>
        <v>0</v>
      </c>
      <c r="E5066" s="90">
        <f t="shared" si="239"/>
        <v>0</v>
      </c>
      <c r="F5066" s="50">
        <f>'貼り付けシート（日射量等）'!G5063/3.6*10^3</f>
        <v>0</v>
      </c>
      <c r="G5066" s="50">
        <f>'貼り付けシート（日射量等）'!H5063/3.6*10^3</f>
        <v>0</v>
      </c>
      <c r="H5066" s="91">
        <f>RADIANS('貼り付けシート（日射量等）'!I5063)</f>
        <v>0</v>
      </c>
      <c r="I5066" s="91">
        <f>IF('貼り付けシート（日射量等）'!J5063&lt;0,RADIANS(360+('貼り付けシート（日射量等）'!J5063)),RADIANS('貼り付けシート（日射量等）'!J5063))</f>
        <v>0</v>
      </c>
    </row>
    <row r="5067" spans="1:9">
      <c r="A5067" s="20">
        <v>41850</v>
      </c>
      <c r="B5067" s="35" t="s">
        <v>381</v>
      </c>
      <c r="C5067" s="90">
        <f t="shared" si="237"/>
        <v>0</v>
      </c>
      <c r="D5067" s="90">
        <f t="shared" si="238"/>
        <v>0</v>
      </c>
      <c r="E5067" s="90">
        <f t="shared" si="239"/>
        <v>0</v>
      </c>
      <c r="F5067" s="50">
        <f>'貼り付けシート（日射量等）'!G5064/3.6*10^3</f>
        <v>0</v>
      </c>
      <c r="G5067" s="50">
        <f>'貼り付けシート（日射量等）'!H5064/3.6*10^3</f>
        <v>0</v>
      </c>
      <c r="H5067" s="91">
        <f>RADIANS('貼り付けシート（日射量等）'!I5064)</f>
        <v>0</v>
      </c>
      <c r="I5067" s="91">
        <f>IF('貼り付けシート（日射量等）'!J5064&lt;0,RADIANS(360+('貼り付けシート（日射量等）'!J5064)),RADIANS('貼り付けシート（日射量等）'!J5064))</f>
        <v>0</v>
      </c>
    </row>
    <row r="5068" spans="1:9">
      <c r="A5068" s="20">
        <v>41850</v>
      </c>
      <c r="B5068" s="35" t="s">
        <v>382</v>
      </c>
      <c r="C5068" s="90">
        <f t="shared" si="237"/>
        <v>0</v>
      </c>
      <c r="D5068" s="90">
        <f t="shared" si="238"/>
        <v>0</v>
      </c>
      <c r="E5068" s="90">
        <f t="shared" si="239"/>
        <v>0</v>
      </c>
      <c r="F5068" s="50">
        <f>'貼り付けシート（日射量等）'!G5065/3.6*10^3</f>
        <v>0</v>
      </c>
      <c r="G5068" s="50">
        <f>'貼り付けシート（日射量等）'!H5065/3.6*10^3</f>
        <v>0</v>
      </c>
      <c r="H5068" s="91">
        <f>RADIANS('貼り付けシート（日射量等）'!I5065)</f>
        <v>0</v>
      </c>
      <c r="I5068" s="91">
        <f>IF('貼り付けシート（日射量等）'!J5065&lt;0,RADIANS(360+('貼り付けシート（日射量等）'!J5065)),RADIANS('貼り付けシート（日射量等）'!J5065))</f>
        <v>0</v>
      </c>
    </row>
    <row r="5069" spans="1:9">
      <c r="A5069" s="20">
        <v>41850</v>
      </c>
      <c r="B5069" s="35" t="s">
        <v>383</v>
      </c>
      <c r="C5069" s="90">
        <f t="shared" si="237"/>
        <v>0</v>
      </c>
      <c r="D5069" s="90">
        <f t="shared" si="238"/>
        <v>0</v>
      </c>
      <c r="E5069" s="90">
        <f t="shared" si="239"/>
        <v>0</v>
      </c>
      <c r="F5069" s="50">
        <f>'貼り付けシート（日射量等）'!G5066/3.6*10^3</f>
        <v>0</v>
      </c>
      <c r="G5069" s="50">
        <f>'貼り付けシート（日射量等）'!H5066/3.6*10^3</f>
        <v>0</v>
      </c>
      <c r="H5069" s="91">
        <f>RADIANS('貼り付けシート（日射量等）'!I5066)</f>
        <v>0</v>
      </c>
      <c r="I5069" s="91">
        <f>IF('貼り付けシート（日射量等）'!J5066&lt;0,RADIANS(360+('貼り付けシート（日射量等）'!J5066)),RADIANS('貼り付けシート（日射量等）'!J5066))</f>
        <v>0</v>
      </c>
    </row>
    <row r="5070" spans="1:9">
      <c r="A5070" s="20">
        <v>41851</v>
      </c>
      <c r="B5070" s="35" t="s">
        <v>360</v>
      </c>
      <c r="C5070" s="90">
        <f t="shared" si="237"/>
        <v>0</v>
      </c>
      <c r="D5070" s="90">
        <f t="shared" si="238"/>
        <v>0</v>
      </c>
      <c r="E5070" s="90">
        <f t="shared" si="239"/>
        <v>0</v>
      </c>
      <c r="F5070" s="50">
        <f>'貼り付けシート（日射量等）'!G5067/3.6*10^3</f>
        <v>0</v>
      </c>
      <c r="G5070" s="50">
        <f>'貼り付けシート（日射量等）'!H5067/3.6*10^3</f>
        <v>0</v>
      </c>
      <c r="H5070" s="91">
        <f>RADIANS('貼り付けシート（日射量等）'!I5067)</f>
        <v>0</v>
      </c>
      <c r="I5070" s="91">
        <f>IF('貼り付けシート（日射量等）'!J5067&lt;0,RADIANS(360+('貼り付けシート（日射量等）'!J5067)),RADIANS('貼り付けシート（日射量等）'!J5067))</f>
        <v>0</v>
      </c>
    </row>
    <row r="5071" spans="1:9">
      <c r="A5071" s="20">
        <v>41851</v>
      </c>
      <c r="B5071" s="35" t="s">
        <v>361</v>
      </c>
      <c r="C5071" s="90">
        <f t="shared" si="237"/>
        <v>0</v>
      </c>
      <c r="D5071" s="90">
        <f t="shared" si="238"/>
        <v>0</v>
      </c>
      <c r="E5071" s="90">
        <f t="shared" si="239"/>
        <v>0</v>
      </c>
      <c r="F5071" s="50">
        <f>'貼り付けシート（日射量等）'!G5068/3.6*10^3</f>
        <v>0</v>
      </c>
      <c r="G5071" s="50">
        <f>'貼り付けシート（日射量等）'!H5068/3.6*10^3</f>
        <v>0</v>
      </c>
      <c r="H5071" s="91">
        <f>RADIANS('貼り付けシート（日射量等）'!I5068)</f>
        <v>0</v>
      </c>
      <c r="I5071" s="91">
        <f>IF('貼り付けシート（日射量等）'!J5068&lt;0,RADIANS(360+('貼り付けシート（日射量等）'!J5068)),RADIANS('貼り付けシート（日射量等）'!J5068))</f>
        <v>0</v>
      </c>
    </row>
    <row r="5072" spans="1:9">
      <c r="A5072" s="20">
        <v>41851</v>
      </c>
      <c r="B5072" s="35" t="s">
        <v>362</v>
      </c>
      <c r="C5072" s="90">
        <f t="shared" si="237"/>
        <v>0</v>
      </c>
      <c r="D5072" s="90">
        <f t="shared" si="238"/>
        <v>0</v>
      </c>
      <c r="E5072" s="90">
        <f t="shared" si="239"/>
        <v>0</v>
      </c>
      <c r="F5072" s="50">
        <f>'貼り付けシート（日射量等）'!G5069/3.6*10^3</f>
        <v>0</v>
      </c>
      <c r="G5072" s="50">
        <f>'貼り付けシート（日射量等）'!H5069/3.6*10^3</f>
        <v>0</v>
      </c>
      <c r="H5072" s="91">
        <f>RADIANS('貼り付けシート（日射量等）'!I5069)</f>
        <v>0</v>
      </c>
      <c r="I5072" s="91">
        <f>IF('貼り付けシート（日射量等）'!J5069&lt;0,RADIANS(360+('貼り付けシート（日射量等）'!J5069)),RADIANS('貼り付けシート（日射量等）'!J5069))</f>
        <v>0</v>
      </c>
    </row>
    <row r="5073" spans="1:9">
      <c r="A5073" s="20">
        <v>41851</v>
      </c>
      <c r="B5073" s="35" t="s">
        <v>363</v>
      </c>
      <c r="C5073" s="90">
        <f t="shared" si="237"/>
        <v>0</v>
      </c>
      <c r="D5073" s="90">
        <f t="shared" si="238"/>
        <v>0</v>
      </c>
      <c r="E5073" s="90">
        <f t="shared" si="239"/>
        <v>0</v>
      </c>
      <c r="F5073" s="50">
        <f>'貼り付けシート（日射量等）'!G5070/3.6*10^3</f>
        <v>0</v>
      </c>
      <c r="G5073" s="50">
        <f>'貼り付けシート（日射量等）'!H5070/3.6*10^3</f>
        <v>0</v>
      </c>
      <c r="H5073" s="91">
        <f>RADIANS('貼り付けシート（日射量等）'!I5070)</f>
        <v>0</v>
      </c>
      <c r="I5073" s="91">
        <f>IF('貼り付けシート（日射量等）'!J5070&lt;0,RADIANS(360+('貼り付けシート（日射量等）'!J5070)),RADIANS('貼り付けシート（日射量等）'!J5070))</f>
        <v>0</v>
      </c>
    </row>
    <row r="5074" spans="1:9">
      <c r="A5074" s="20">
        <v>41851</v>
      </c>
      <c r="B5074" s="35" t="s">
        <v>364</v>
      </c>
      <c r="C5074" s="90">
        <f t="shared" si="237"/>
        <v>8.0820525866079524</v>
      </c>
      <c r="D5074" s="90">
        <f t="shared" si="238"/>
        <v>-0.31810563587388424</v>
      </c>
      <c r="E5074" s="90">
        <f t="shared" si="239"/>
        <v>8.0820525866079524</v>
      </c>
      <c r="F5074" s="50">
        <f>'貼り付けシート（日射量等）'!G5071/3.6*10^3</f>
        <v>5.5555555555555554</v>
      </c>
      <c r="G5074" s="50">
        <f>'貼り付けシート（日射量等）'!H5071/3.6*10^3</f>
        <v>8.3333333333333339</v>
      </c>
      <c r="H5074" s="91">
        <f>RADIANS('貼り付けシート（日射量等）'!I5071)</f>
        <v>6.806784082777885E-2</v>
      </c>
      <c r="I5074" s="91">
        <f>IF('貼り付けシート（日射量等）'!J5071&lt;0,RADIANS(360+('貼り付けシート（日射量等）'!J5071)),RADIANS('貼り付けシート（日射量等）'!J5071))</f>
        <v>4.3493604959698686</v>
      </c>
    </row>
    <row r="5075" spans="1:9">
      <c r="A5075" s="20">
        <v>41851</v>
      </c>
      <c r="B5075" s="35" t="s">
        <v>365</v>
      </c>
      <c r="C5075" s="90">
        <f t="shared" si="237"/>
        <v>27.913316936856425</v>
      </c>
      <c r="D5075" s="90">
        <f t="shared" si="238"/>
        <v>0.97314164816325366</v>
      </c>
      <c r="E5075" s="90">
        <f t="shared" si="239"/>
        <v>26.940175288693172</v>
      </c>
      <c r="F5075" s="50">
        <f>'貼り付けシート（日射量等）'!G5072/3.6*10^3</f>
        <v>5.5555555555555554</v>
      </c>
      <c r="G5075" s="50">
        <f>'貼り付けシート（日射量等）'!H5072/3.6*10^3</f>
        <v>27.777777777777779</v>
      </c>
      <c r="H5075" s="91">
        <f>RADIANS('貼り付けシート（日射量等）'!I5072)</f>
        <v>0.26005405854715513</v>
      </c>
      <c r="I5075" s="91">
        <f>IF('貼り付けシート（日射量等）'!J5072&lt;0,RADIANS(360+('貼り付けシート（日射量等）'!J5072)),RADIANS('貼り付けシート（日射量等）'!J5072))</f>
        <v>4.5099307871533467</v>
      </c>
    </row>
    <row r="5076" spans="1:9">
      <c r="A5076" s="20">
        <v>41851</v>
      </c>
      <c r="B5076" s="35" t="s">
        <v>366</v>
      </c>
      <c r="C5076" s="90">
        <f t="shared" si="237"/>
        <v>68.002202820204531</v>
      </c>
      <c r="D5076" s="90">
        <f t="shared" si="238"/>
        <v>3.3457821273409043</v>
      </c>
      <c r="E5076" s="90">
        <f t="shared" si="239"/>
        <v>64.65642069286362</v>
      </c>
      <c r="F5076" s="50">
        <f>'貼り付けシート（日射量等）'!G5073/3.6*10^3</f>
        <v>8.3333333333333339</v>
      </c>
      <c r="G5076" s="50">
        <f>'貼り付けシート（日射量等）'!H5073/3.6*10^3</f>
        <v>66.666666666666671</v>
      </c>
      <c r="H5076" s="91">
        <f>RADIANS('貼り付けシート（日射量等）'!I5073)</f>
        <v>0.45727626402251431</v>
      </c>
      <c r="I5076" s="91">
        <f>IF('貼り付けシート（日射量等）'!J5073&lt;0,RADIANS(360+('貼り付けシート（日射量等）'!J5073)),RADIANS('貼り付けシート（日射量等）'!J5073))</f>
        <v>4.6687557490848315</v>
      </c>
    </row>
    <row r="5077" spans="1:9">
      <c r="A5077" s="20">
        <v>41851</v>
      </c>
      <c r="B5077" s="35" t="s">
        <v>367</v>
      </c>
      <c r="C5077" s="90">
        <f t="shared" si="237"/>
        <v>115.53779962078833</v>
      </c>
      <c r="D5077" s="90">
        <f t="shared" si="238"/>
        <v>5.0830809371463515</v>
      </c>
      <c r="E5077" s="90">
        <f t="shared" si="239"/>
        <v>110.45471868364199</v>
      </c>
      <c r="F5077" s="50">
        <f>'貼り付けシート（日射量等）'!G5074/3.6*10^3</f>
        <v>8.3333333333333339</v>
      </c>
      <c r="G5077" s="50">
        <f>'貼り付けシート（日射量等）'!H5074/3.6*10^3</f>
        <v>113.88888888888887</v>
      </c>
      <c r="H5077" s="91">
        <f>RADIANS('貼り付けシート（日射量等）'!I5074)</f>
        <v>0.65798912800186227</v>
      </c>
      <c r="I5077" s="91">
        <f>IF('貼り付けシート（日射量等）'!J5074&lt;0,RADIANS(360+('貼り付けシート（日射量等）'!J5074)),RADIANS('貼り付けシート（日射量等）'!J5074))</f>
        <v>4.8432886742842642</v>
      </c>
    </row>
    <row r="5078" spans="1:9">
      <c r="A5078" s="20">
        <v>41851</v>
      </c>
      <c r="B5078" s="35" t="s">
        <v>368</v>
      </c>
      <c r="C5078" s="90">
        <f t="shared" si="237"/>
        <v>140.71076259848772</v>
      </c>
      <c r="D5078" s="90">
        <f t="shared" si="238"/>
        <v>8.703903683891177</v>
      </c>
      <c r="E5078" s="90">
        <f t="shared" si="239"/>
        <v>132.00685891459653</v>
      </c>
      <c r="F5078" s="50">
        <f>'貼り付けシート（日射量等）'!G5075/3.6*10^3</f>
        <v>11.111111111111111</v>
      </c>
      <c r="G5078" s="50">
        <f>'貼り付けシート（日射量等）'!H5075/3.6*10^3</f>
        <v>136.11111111111109</v>
      </c>
      <c r="H5078" s="91">
        <f>RADIANS('貼り付けシート（日射量等）'!I5075)</f>
        <v>0.85172067497323278</v>
      </c>
      <c r="I5078" s="91">
        <f>IF('貼り付けシート（日射量等）'!J5075&lt;0,RADIANS(360+('貼り付けシート（日射量等）'!J5075)),RADIANS('貼り付けシート（日射量等）'!J5075))</f>
        <v>5.0579641722795676</v>
      </c>
    </row>
    <row r="5079" spans="1:9">
      <c r="A5079" s="20">
        <v>41851</v>
      </c>
      <c r="B5079" s="35" t="s">
        <v>369</v>
      </c>
      <c r="C5079" s="90">
        <f t="shared" si="237"/>
        <v>130.69799409323247</v>
      </c>
      <c r="D5079" s="90">
        <f t="shared" si="238"/>
        <v>20.243275409590488</v>
      </c>
      <c r="E5079" s="90">
        <f t="shared" si="239"/>
        <v>110.45471868364199</v>
      </c>
      <c r="F5079" s="50">
        <f>'貼り付けシート（日射量等）'!G5076/3.6*10^3</f>
        <v>22.222222222222221</v>
      </c>
      <c r="G5079" s="50">
        <f>'貼り付けシート（日射量等）'!H5076/3.6*10^3</f>
        <v>113.88888888888887</v>
      </c>
      <c r="H5079" s="91">
        <f>RADIANS('貼り付けシート（日射量等）'!I5076)</f>
        <v>1.0279989294246601</v>
      </c>
      <c r="I5079" s="91">
        <f>IF('貼り付けシート（日射量等）'!J5076&lt;0,RADIANS(360+('貼り付けシート（日射量等）'!J5076)),RADIANS('貼り付けシート（日射量等）'!J5076))</f>
        <v>5.3581608036225914</v>
      </c>
    </row>
    <row r="5080" spans="1:9">
      <c r="A5080" s="20">
        <v>41851</v>
      </c>
      <c r="B5080" s="35" t="s">
        <v>370</v>
      </c>
      <c r="C5080" s="90">
        <f t="shared" si="237"/>
        <v>105.06668362590338</v>
      </c>
      <c r="D5080" s="90">
        <f t="shared" si="238"/>
        <v>0</v>
      </c>
      <c r="E5080" s="90">
        <f t="shared" si="239"/>
        <v>105.06668362590338</v>
      </c>
      <c r="F5080" s="50">
        <f>'貼り付けシート（日射量等）'!G5077/3.6*10^3</f>
        <v>0</v>
      </c>
      <c r="G5080" s="50">
        <f>'貼り付けシート（日射量等）'!H5077/3.6*10^3</f>
        <v>108.33333333333334</v>
      </c>
      <c r="H5080" s="91">
        <f>RADIANS('貼り付けシート（日射量等）'!I5077)</f>
        <v>1.1571532940722404</v>
      </c>
      <c r="I5080" s="91">
        <f>IF('貼り付けシート（日射量等）'!J5077&lt;0,RADIANS(360+('貼り付けシート（日射量等）'!J5077)),RADIANS('貼り付けシート（日射量等）'!J5077))</f>
        <v>5.8259090431570719</v>
      </c>
    </row>
    <row r="5081" spans="1:9">
      <c r="A5081" s="20">
        <v>41851</v>
      </c>
      <c r="B5081" s="35" t="s">
        <v>371</v>
      </c>
      <c r="C5081" s="90">
        <f t="shared" si="237"/>
        <v>140.08891150120451</v>
      </c>
      <c r="D5081" s="90">
        <f t="shared" si="238"/>
        <v>0</v>
      </c>
      <c r="E5081" s="90">
        <f t="shared" si="239"/>
        <v>140.08891150120451</v>
      </c>
      <c r="F5081" s="50">
        <f>'貼り付けシート（日射量等）'!G5078/3.6*10^3</f>
        <v>0</v>
      </c>
      <c r="G5081" s="50">
        <f>'貼り付けシート（日射量等）'!H5078/3.6*10^3</f>
        <v>144.44444444444446</v>
      </c>
      <c r="H5081" s="91">
        <f>RADIANS('貼り付けシート（日射量等）'!I5078)</f>
        <v>1.18507856210415</v>
      </c>
      <c r="I5081" s="91">
        <f>IF('貼り付けシート（日射量等）'!J5078&lt;0,RADIANS(360+('貼り付けシート（日射量等）'!J5078)),RADIANS('貼り付けシート（日射量等）'!J5078))</f>
        <v>0.1884955592153876</v>
      </c>
    </row>
    <row r="5082" spans="1:9">
      <c r="A5082" s="20">
        <v>41851</v>
      </c>
      <c r="B5082" s="35" t="s">
        <v>372</v>
      </c>
      <c r="C5082" s="90">
        <f t="shared" si="237"/>
        <v>164.33506926102834</v>
      </c>
      <c r="D5082" s="90">
        <f t="shared" si="238"/>
        <v>0</v>
      </c>
      <c r="E5082" s="90">
        <f t="shared" si="239"/>
        <v>164.33506926102834</v>
      </c>
      <c r="F5082" s="50">
        <f>'貼り付けシート（日射量等）'!G5079/3.6*10^3</f>
        <v>0</v>
      </c>
      <c r="G5082" s="50">
        <f>'貼り付けシート（日射量等）'!H5079/3.6*10^3</f>
        <v>169.44444444444443</v>
      </c>
      <c r="H5082" s="91">
        <f>RADIANS('貼り付けシート（日射量等）'!I5079)</f>
        <v>1.0925761117484503</v>
      </c>
      <c r="I5082" s="91">
        <f>IF('貼り付けシート（日射量等）'!J5079&lt;0,RADIANS(360+('貼り付けシート（日射量等）'!J5079)),RADIANS('貼り付けシート（日射量等）'!J5079))</f>
        <v>0.74874624910556731</v>
      </c>
    </row>
    <row r="5083" spans="1:9">
      <c r="A5083" s="20">
        <v>41851</v>
      </c>
      <c r="B5083" s="35" t="s">
        <v>373</v>
      </c>
      <c r="C5083" s="90">
        <f t="shared" si="237"/>
        <v>278.01950899269661</v>
      </c>
      <c r="D5083" s="90">
        <f t="shared" si="238"/>
        <v>32.863913865588771</v>
      </c>
      <c r="E5083" s="90">
        <f t="shared" si="239"/>
        <v>245.15559512710786</v>
      </c>
      <c r="F5083" s="50">
        <f>'貼り付けシート（日射量等）'!G5080/3.6*10^3</f>
        <v>38.888888888888893</v>
      </c>
      <c r="G5083" s="50">
        <f>'貼り付けシート（日射量等）'!H5080/3.6*10^3</f>
        <v>252.77777777777777</v>
      </c>
      <c r="H5083" s="91">
        <f>RADIANS('貼り付けシート（日射量等）'!I5080)</f>
        <v>0.93200582056497194</v>
      </c>
      <c r="I5083" s="91">
        <f>IF('貼り付けシート（日射量等）'!J5080&lt;0,RADIANS(360+('貼り付けシート（日射量等）'!J5080)),RADIANS('貼り付けシート（日射量等）'!J5080))</f>
        <v>1.1100294042683936</v>
      </c>
    </row>
    <row r="5084" spans="1:9">
      <c r="A5084" s="20">
        <v>41851</v>
      </c>
      <c r="B5084" s="35" t="s">
        <v>374</v>
      </c>
      <c r="C5084" s="90">
        <f t="shared" si="237"/>
        <v>175.06833891285498</v>
      </c>
      <c r="D5084" s="90">
        <f t="shared" si="238"/>
        <v>13.427287180695981</v>
      </c>
      <c r="E5084" s="90">
        <f t="shared" si="239"/>
        <v>161.64105173215901</v>
      </c>
      <c r="F5084" s="50">
        <f>'貼り付けシート（日射量等）'!G5081/3.6*10^3</f>
        <v>19.444444444444446</v>
      </c>
      <c r="G5084" s="50">
        <f>'貼り付けシート（日射量等）'!H5081/3.6*10^3</f>
        <v>166.66666666666666</v>
      </c>
      <c r="H5084" s="91">
        <f>RADIANS('貼り付けシート（日射量等）'!I5081)</f>
        <v>0.74351026134958442</v>
      </c>
      <c r="I5084" s="91">
        <f>IF('貼り付けシート（日射量等）'!J5081&lt;0,RADIANS(360+('貼り付けシート（日射量等）'!J5081)),RADIANS('貼り付けシート（日射量等）'!J5081))</f>
        <v>1.3526301702956054</v>
      </c>
    </row>
    <row r="5085" spans="1:9">
      <c r="A5085" s="20">
        <v>41851</v>
      </c>
      <c r="B5085" s="35" t="s">
        <v>375</v>
      </c>
      <c r="C5085" s="90">
        <f t="shared" si="237"/>
        <v>148.52236129411139</v>
      </c>
      <c r="D5085" s="90">
        <f t="shared" si="238"/>
        <v>16.515502379514867</v>
      </c>
      <c r="E5085" s="90">
        <f t="shared" si="239"/>
        <v>132.00685891459653</v>
      </c>
      <c r="F5085" s="50">
        <f>'貼り付けシート（日射量等）'!G5082/3.6*10^3</f>
        <v>33.333333333333336</v>
      </c>
      <c r="G5085" s="50">
        <f>'貼り付けシート（日射量等）'!H5082/3.6*10^3</f>
        <v>136.11111111111109</v>
      </c>
      <c r="H5085" s="91">
        <f>RADIANS('貼り付けシート（日射量等）'!I5082)</f>
        <v>0.5445427266222308</v>
      </c>
      <c r="I5085" s="91">
        <f>IF('貼り付けシート（日射量等）'!J5082&lt;0,RADIANS(360+('貼り付けシート（日射量等）'!J5082)),RADIANS('貼り付けシート（日射量等）'!J5082))</f>
        <v>1.541125729510993</v>
      </c>
    </row>
    <row r="5086" spans="1:9">
      <c r="A5086" s="20">
        <v>41851</v>
      </c>
      <c r="B5086" s="35" t="s">
        <v>376</v>
      </c>
      <c r="C5086" s="90">
        <f t="shared" si="237"/>
        <v>69.24296646051981</v>
      </c>
      <c r="D5086" s="90">
        <f t="shared" si="238"/>
        <v>4.5865457676561894</v>
      </c>
      <c r="E5086" s="90">
        <f t="shared" si="239"/>
        <v>64.65642069286362</v>
      </c>
      <c r="F5086" s="50">
        <f>'貼り付けシート（日射量等）'!G5083/3.6*10^3</f>
        <v>16.666666666666668</v>
      </c>
      <c r="G5086" s="50">
        <f>'貼り付けシート（日射量等）'!H5083/3.6*10^3</f>
        <v>66.666666666666671</v>
      </c>
      <c r="H5086" s="91">
        <f>RADIANS('貼り付けシート（日射量等）'!I5083)</f>
        <v>0.34557519189487729</v>
      </c>
      <c r="I5086" s="91">
        <f>IF('貼り付けシート（日射量等）'!J5083&lt;0,RADIANS(360+('貼り付けシート（日射量等）'!J5083)),RADIANS('貼り付けシート（日射量等）'!J5083))</f>
        <v>1.70518667919846</v>
      </c>
    </row>
    <row r="5087" spans="1:9">
      <c r="A5087" s="20">
        <v>41851</v>
      </c>
      <c r="B5087" s="35" t="s">
        <v>377</v>
      </c>
      <c r="C5087" s="90">
        <f t="shared" si="237"/>
        <v>27.890709659906232</v>
      </c>
      <c r="D5087" s="90">
        <f t="shared" si="238"/>
        <v>0.95053437121306128</v>
      </c>
      <c r="E5087" s="90">
        <f t="shared" si="239"/>
        <v>26.940175288693172</v>
      </c>
      <c r="F5087" s="50">
        <f>'貼り付けシート（日射量等）'!G5084/3.6*10^3</f>
        <v>22.222222222222221</v>
      </c>
      <c r="G5087" s="50">
        <f>'貼り付けシート（日射量等）'!H5084/3.6*10^3</f>
        <v>27.777777777777779</v>
      </c>
      <c r="H5087" s="91">
        <f>RADIANS('貼り付けシート（日射量等）'!I5084)</f>
        <v>0.15009831567151233</v>
      </c>
      <c r="I5087" s="91">
        <f>IF('貼り付けシート（日射量等）'!J5084&lt;0,RADIANS(360+('貼り付けシート（日射量等）'!J5084)),RADIANS('貼り付けシート（日射量等）'!J5084))</f>
        <v>1.8640116411299439</v>
      </c>
    </row>
    <row r="5088" spans="1:9">
      <c r="A5088" s="20">
        <v>41851</v>
      </c>
      <c r="B5088" s="35" t="s">
        <v>378</v>
      </c>
      <c r="C5088" s="90">
        <f t="shared" si="237"/>
        <v>2.6940175288693173</v>
      </c>
      <c r="D5088" s="90">
        <f t="shared" si="238"/>
        <v>0</v>
      </c>
      <c r="E5088" s="90">
        <f t="shared" si="239"/>
        <v>2.6940175288693173</v>
      </c>
      <c r="F5088" s="50">
        <f>'貼り付けシート（日射量等）'!G5085/3.6*10^3</f>
        <v>0</v>
      </c>
      <c r="G5088" s="50">
        <f>'貼り付けシート（日射量等）'!H5085/3.6*10^3</f>
        <v>2.7777777777777777</v>
      </c>
      <c r="H5088" s="91">
        <f>RADIANS('貼り付けシート（日射量等）'!I5085)</f>
        <v>0</v>
      </c>
      <c r="I5088" s="91">
        <f>IF('貼り付けシート（日射量等）'!J5085&lt;0,RADIANS(360+('貼り付けシート（日射量等）'!J5085)),RADIANS('貼り付けシート（日射量等）'!J5085))</f>
        <v>0</v>
      </c>
    </row>
    <row r="5089" spans="1:9">
      <c r="A5089" s="20">
        <v>41851</v>
      </c>
      <c r="B5089" s="35" t="s">
        <v>379</v>
      </c>
      <c r="C5089" s="90">
        <f t="shared" si="237"/>
        <v>0</v>
      </c>
      <c r="D5089" s="90">
        <f t="shared" si="238"/>
        <v>0</v>
      </c>
      <c r="E5089" s="90">
        <f t="shared" si="239"/>
        <v>0</v>
      </c>
      <c r="F5089" s="50">
        <f>'貼り付けシート（日射量等）'!G5086/3.6*10^3</f>
        <v>0</v>
      </c>
      <c r="G5089" s="50">
        <f>'貼り付けシート（日射量等）'!H5086/3.6*10^3</f>
        <v>0</v>
      </c>
      <c r="H5089" s="91">
        <f>RADIANS('貼り付けシート（日射量等）'!I5086)</f>
        <v>0</v>
      </c>
      <c r="I5089" s="91">
        <f>IF('貼り付けシート（日射量等）'!J5086&lt;0,RADIANS(360+('貼り付けシート（日射量等）'!J5086)),RADIANS('貼り付けシート（日射量等）'!J5086))</f>
        <v>0</v>
      </c>
    </row>
    <row r="5090" spans="1:9">
      <c r="A5090" s="20">
        <v>41851</v>
      </c>
      <c r="B5090" s="35" t="s">
        <v>380</v>
      </c>
      <c r="C5090" s="90">
        <f t="shared" si="237"/>
        <v>0</v>
      </c>
      <c r="D5090" s="90">
        <f t="shared" si="238"/>
        <v>0</v>
      </c>
      <c r="E5090" s="90">
        <f t="shared" si="239"/>
        <v>0</v>
      </c>
      <c r="F5090" s="50">
        <f>'貼り付けシート（日射量等）'!G5087/3.6*10^3</f>
        <v>0</v>
      </c>
      <c r="G5090" s="50">
        <f>'貼り付けシート（日射量等）'!H5087/3.6*10^3</f>
        <v>0</v>
      </c>
      <c r="H5090" s="91">
        <f>RADIANS('貼り付けシート（日射量等）'!I5087)</f>
        <v>0</v>
      </c>
      <c r="I5090" s="91">
        <f>IF('貼り付けシート（日射量等）'!J5087&lt;0,RADIANS(360+('貼り付けシート（日射量等）'!J5087)),RADIANS('貼り付けシート（日射量等）'!J5087))</f>
        <v>0</v>
      </c>
    </row>
    <row r="5091" spans="1:9">
      <c r="A5091" s="20">
        <v>41851</v>
      </c>
      <c r="B5091" s="35" t="s">
        <v>381</v>
      </c>
      <c r="C5091" s="90">
        <f t="shared" si="237"/>
        <v>0</v>
      </c>
      <c r="D5091" s="90">
        <f t="shared" si="238"/>
        <v>0</v>
      </c>
      <c r="E5091" s="90">
        <f t="shared" si="239"/>
        <v>0</v>
      </c>
      <c r="F5091" s="50">
        <f>'貼り付けシート（日射量等）'!G5088/3.6*10^3</f>
        <v>0</v>
      </c>
      <c r="G5091" s="50">
        <f>'貼り付けシート（日射量等）'!H5088/3.6*10^3</f>
        <v>0</v>
      </c>
      <c r="H5091" s="91">
        <f>RADIANS('貼り付けシート（日射量等）'!I5088)</f>
        <v>0</v>
      </c>
      <c r="I5091" s="91">
        <f>IF('貼り付けシート（日射量等）'!J5088&lt;0,RADIANS(360+('貼り付けシート（日射量等）'!J5088)),RADIANS('貼り付けシート（日射量等）'!J5088))</f>
        <v>0</v>
      </c>
    </row>
    <row r="5092" spans="1:9">
      <c r="A5092" s="20">
        <v>41851</v>
      </c>
      <c r="B5092" s="35" t="s">
        <v>382</v>
      </c>
      <c r="C5092" s="90">
        <f t="shared" si="237"/>
        <v>0</v>
      </c>
      <c r="D5092" s="90">
        <f t="shared" si="238"/>
        <v>0</v>
      </c>
      <c r="E5092" s="90">
        <f t="shared" si="239"/>
        <v>0</v>
      </c>
      <c r="F5092" s="50">
        <f>'貼り付けシート（日射量等）'!G5089/3.6*10^3</f>
        <v>0</v>
      </c>
      <c r="G5092" s="50">
        <f>'貼り付けシート（日射量等）'!H5089/3.6*10^3</f>
        <v>0</v>
      </c>
      <c r="H5092" s="91">
        <f>RADIANS('貼り付けシート（日射量等）'!I5089)</f>
        <v>0</v>
      </c>
      <c r="I5092" s="91">
        <f>IF('貼り付けシート（日射量等）'!J5089&lt;0,RADIANS(360+('貼り付けシート（日射量等）'!J5089)),RADIANS('貼り付けシート（日射量等）'!J5089))</f>
        <v>0</v>
      </c>
    </row>
    <row r="5093" spans="1:9">
      <c r="A5093" s="20">
        <v>41851</v>
      </c>
      <c r="B5093" s="35" t="s">
        <v>383</v>
      </c>
      <c r="C5093" s="90">
        <f t="shared" si="237"/>
        <v>0</v>
      </c>
      <c r="D5093" s="90">
        <f t="shared" si="238"/>
        <v>0</v>
      </c>
      <c r="E5093" s="90">
        <f t="shared" si="239"/>
        <v>0</v>
      </c>
      <c r="F5093" s="50">
        <f>'貼り付けシート（日射量等）'!G5090/3.6*10^3</f>
        <v>0</v>
      </c>
      <c r="G5093" s="50">
        <f>'貼り付けシート（日射量等）'!H5090/3.6*10^3</f>
        <v>0</v>
      </c>
      <c r="H5093" s="91">
        <f>RADIANS('貼り付けシート（日射量等）'!I5090)</f>
        <v>0</v>
      </c>
      <c r="I5093" s="91">
        <f>IF('貼り付けシート（日射量等）'!J5090&lt;0,RADIANS(360+('貼り付けシート（日射量等）'!J5090)),RADIANS('貼り付けシート（日射量等）'!J5090))</f>
        <v>0</v>
      </c>
    </row>
    <row r="5094" spans="1:9">
      <c r="A5094" s="20">
        <v>41852</v>
      </c>
      <c r="B5094" s="35" t="s">
        <v>360</v>
      </c>
      <c r="C5094" s="90">
        <f t="shared" si="237"/>
        <v>0</v>
      </c>
      <c r="D5094" s="90">
        <f t="shared" si="238"/>
        <v>0</v>
      </c>
      <c r="E5094" s="90">
        <f t="shared" si="239"/>
        <v>0</v>
      </c>
      <c r="F5094" s="50">
        <f>'貼り付けシート（日射量等）'!G5091/3.6*10^3</f>
        <v>0</v>
      </c>
      <c r="G5094" s="50">
        <f>'貼り付けシート（日射量等）'!H5091/3.6*10^3</f>
        <v>0</v>
      </c>
      <c r="H5094" s="91">
        <f>RADIANS('貼り付けシート（日射量等）'!I5091)</f>
        <v>0</v>
      </c>
      <c r="I5094" s="91">
        <f>IF('貼り付けシート（日射量等）'!J5091&lt;0,RADIANS(360+('貼り付けシート（日射量等）'!J5091)),RADIANS('貼り付けシート（日射量等）'!J5091))</f>
        <v>0</v>
      </c>
    </row>
    <row r="5095" spans="1:9">
      <c r="A5095" s="20">
        <v>41852</v>
      </c>
      <c r="B5095" s="35" t="s">
        <v>361</v>
      </c>
      <c r="C5095" s="90">
        <f t="shared" si="237"/>
        <v>0</v>
      </c>
      <c r="D5095" s="90">
        <f t="shared" si="238"/>
        <v>0</v>
      </c>
      <c r="E5095" s="90">
        <f t="shared" si="239"/>
        <v>0</v>
      </c>
      <c r="F5095" s="50">
        <f>'貼り付けシート（日射量等）'!G5092/3.6*10^3</f>
        <v>0</v>
      </c>
      <c r="G5095" s="50">
        <f>'貼り付けシート（日射量等）'!H5092/3.6*10^3</f>
        <v>0</v>
      </c>
      <c r="H5095" s="91">
        <f>RADIANS('貼り付けシート（日射量等）'!I5092)</f>
        <v>0</v>
      </c>
      <c r="I5095" s="91">
        <f>IF('貼り付けシート（日射量等）'!J5092&lt;0,RADIANS(360+('貼り付けシート（日射量等）'!J5092)),RADIANS('貼り付けシート（日射量等）'!J5092))</f>
        <v>0</v>
      </c>
    </row>
    <row r="5096" spans="1:9">
      <c r="A5096" s="20">
        <v>41852</v>
      </c>
      <c r="B5096" s="35" t="s">
        <v>362</v>
      </c>
      <c r="C5096" s="90">
        <f t="shared" si="237"/>
        <v>0</v>
      </c>
      <c r="D5096" s="90">
        <f t="shared" si="238"/>
        <v>0</v>
      </c>
      <c r="E5096" s="90">
        <f t="shared" si="239"/>
        <v>0</v>
      </c>
      <c r="F5096" s="50">
        <f>'貼り付けシート（日射量等）'!G5093/3.6*10^3</f>
        <v>0</v>
      </c>
      <c r="G5096" s="50">
        <f>'貼り付けシート（日射量等）'!H5093/3.6*10^3</f>
        <v>0</v>
      </c>
      <c r="H5096" s="91">
        <f>RADIANS('貼り付けシート（日射量等）'!I5093)</f>
        <v>0</v>
      </c>
      <c r="I5096" s="91">
        <f>IF('貼り付けシート（日射量等）'!J5093&lt;0,RADIANS(360+('貼り付けシート（日射量等）'!J5093)),RADIANS('貼り付けシート（日射量等）'!J5093))</f>
        <v>0</v>
      </c>
    </row>
    <row r="5097" spans="1:9">
      <c r="A5097" s="20">
        <v>41852</v>
      </c>
      <c r="B5097" s="35" t="s">
        <v>363</v>
      </c>
      <c r="C5097" s="90">
        <f t="shared" si="237"/>
        <v>0</v>
      </c>
      <c r="D5097" s="90">
        <f t="shared" si="238"/>
        <v>0</v>
      </c>
      <c r="E5097" s="90">
        <f t="shared" si="239"/>
        <v>0</v>
      </c>
      <c r="F5097" s="50">
        <f>'貼り付けシート（日射量等）'!G5094/3.6*10^3</f>
        <v>0</v>
      </c>
      <c r="G5097" s="50">
        <f>'貼り付けシート（日射量等）'!H5094/3.6*10^3</f>
        <v>0</v>
      </c>
      <c r="H5097" s="91">
        <f>RADIANS('貼り付けシート（日射量等）'!I5094)</f>
        <v>0</v>
      </c>
      <c r="I5097" s="91">
        <f>IF('貼り付けシート（日射量等）'!J5094&lt;0,RADIANS(360+('貼り付けシート（日射量等）'!J5094)),RADIANS('貼り付けシート（日射量等）'!J5094))</f>
        <v>0</v>
      </c>
    </row>
    <row r="5098" spans="1:9">
      <c r="A5098" s="20">
        <v>41852</v>
      </c>
      <c r="B5098" s="35" t="s">
        <v>364</v>
      </c>
      <c r="C5098" s="90">
        <f t="shared" si="237"/>
        <v>10.776070115477269</v>
      </c>
      <c r="D5098" s="90">
        <f t="shared" si="238"/>
        <v>-1.6512658068760857</v>
      </c>
      <c r="E5098" s="90">
        <f t="shared" si="239"/>
        <v>10.776070115477269</v>
      </c>
      <c r="F5098" s="50">
        <f>'貼り付けシート（日射量等）'!G5095/3.6*10^3</f>
        <v>27.777777777777779</v>
      </c>
      <c r="G5098" s="50">
        <f>'貼り付けシート（日射量等）'!H5095/3.6*10^3</f>
        <v>11.111111111111111</v>
      </c>
      <c r="H5098" s="91">
        <f>RADIANS('貼り付けシート（日射量等）'!I5095)</f>
        <v>6.45771823237902E-2</v>
      </c>
      <c r="I5098" s="91">
        <f>IF('貼り付けシート（日射量等）'!J5095&lt;0,RADIANS(360+('貼り付けシート（日射量等）'!J5095)),RADIANS('貼り付けシート（日射量等）'!J5095))</f>
        <v>4.352851154473858</v>
      </c>
    </row>
    <row r="5099" spans="1:9">
      <c r="A5099" s="20">
        <v>41852</v>
      </c>
      <c r="B5099" s="35" t="s">
        <v>365</v>
      </c>
      <c r="C5099" s="90">
        <f t="shared" si="237"/>
        <v>52.338192573055494</v>
      </c>
      <c r="D5099" s="90">
        <f t="shared" si="238"/>
        <v>3.8458770534077891</v>
      </c>
      <c r="E5099" s="90">
        <f t="shared" si="239"/>
        <v>48.492315519647704</v>
      </c>
      <c r="F5099" s="50">
        <f>'貼り付けシート（日射量等）'!G5096/3.6*10^3</f>
        <v>22.222222222222221</v>
      </c>
      <c r="G5099" s="50">
        <f>'貼り付けシート（日射量等）'!H5096/3.6*10^3</f>
        <v>49.999999999999993</v>
      </c>
      <c r="H5099" s="91">
        <f>RADIANS('貼り付けシート（日射量等）'!I5096)</f>
        <v>0.25656340004316641</v>
      </c>
      <c r="I5099" s="91">
        <f>IF('貼り付けシート（日射量等）'!J5096&lt;0,RADIANS(360+('貼り付けシート（日射量等）'!J5096)),RADIANS('貼り付けシート（日射量等）'!J5096))</f>
        <v>4.5134214456573369</v>
      </c>
    </row>
    <row r="5100" spans="1:9">
      <c r="A5100" s="20">
        <v>41852</v>
      </c>
      <c r="B5100" s="35" t="s">
        <v>366</v>
      </c>
      <c r="C5100" s="90">
        <f t="shared" si="237"/>
        <v>91.786575155671613</v>
      </c>
      <c r="D5100" s="90">
        <f t="shared" si="238"/>
        <v>5.5780142318534516</v>
      </c>
      <c r="E5100" s="90">
        <f t="shared" si="239"/>
        <v>86.208560923818155</v>
      </c>
      <c r="F5100" s="50">
        <f>'貼り付けシート（日射量等）'!G5097/3.6*10^3</f>
        <v>13.888888888888889</v>
      </c>
      <c r="G5100" s="50">
        <f>'貼り付けシート（日射量等）'!H5097/3.6*10^3</f>
        <v>88.888888888888886</v>
      </c>
      <c r="H5100" s="91">
        <f>RADIANS('貼り付けシート（日射量等）'!I5097)</f>
        <v>0.45553093477052004</v>
      </c>
      <c r="I5100" s="91">
        <f>IF('貼り付けシート（日射量等）'!J5097&lt;0,RADIANS(360+('貼り付けシート（日射量等）'!J5097)),RADIANS('貼り付けシート（日射量等）'!J5097))</f>
        <v>4.673991736840815</v>
      </c>
    </row>
    <row r="5101" spans="1:9">
      <c r="A5101" s="20">
        <v>41852</v>
      </c>
      <c r="B5101" s="35" t="s">
        <v>367</v>
      </c>
      <c r="C5101" s="90">
        <f t="shared" si="237"/>
        <v>345.69235322276569</v>
      </c>
      <c r="D5101" s="90">
        <f t="shared" si="238"/>
        <v>116.70086326887372</v>
      </c>
      <c r="E5101" s="90">
        <f t="shared" si="239"/>
        <v>228.99148995389197</v>
      </c>
      <c r="F5101" s="50">
        <f>'貼り付けシート（日射量等）'!G5098/3.6*10^3</f>
        <v>191.66666666666666</v>
      </c>
      <c r="G5101" s="50">
        <f>'貼り付けシート（日射量等）'!H5098/3.6*10^3</f>
        <v>236.11111111111111</v>
      </c>
      <c r="H5101" s="91">
        <f>RADIANS('貼り付けシート（日射量等）'!I5098)</f>
        <v>0.6544984694978736</v>
      </c>
      <c r="I5101" s="91">
        <f>IF('貼り付けシート（日射量等）'!J5098&lt;0,RADIANS(360+('貼り付けシート（日射量等）'!J5098)),RADIANS('貼り付けシート（日射量等）'!J5098))</f>
        <v>4.8485246620402478</v>
      </c>
    </row>
    <row r="5102" spans="1:9">
      <c r="A5102" s="20">
        <v>41852</v>
      </c>
      <c r="B5102" s="35" t="s">
        <v>368</v>
      </c>
      <c r="C5102" s="90">
        <f t="shared" si="237"/>
        <v>474.81333228305169</v>
      </c>
      <c r="D5102" s="90">
        <f t="shared" si="238"/>
        <v>178.47140410742674</v>
      </c>
      <c r="E5102" s="90">
        <f t="shared" si="239"/>
        <v>296.34192817562496</v>
      </c>
      <c r="F5102" s="50">
        <f>'貼り付けシート（日射量等）'!G5099/3.6*10^3</f>
        <v>227.77777777777774</v>
      </c>
      <c r="G5102" s="50">
        <f>'貼り付けシート（日射量等）'!H5099/3.6*10^3</f>
        <v>305.5555555555556</v>
      </c>
      <c r="H5102" s="91">
        <f>RADIANS('貼り付けシート（日射量等）'!I5099)</f>
        <v>0.84997534572123856</v>
      </c>
      <c r="I5102" s="91">
        <f>IF('貼り付けシート（日射量等）'!J5099&lt;0,RADIANS(360+('貼り付けシート（日射量等）'!J5099)),RADIANS('貼り付けシート（日射量等）'!J5099))</f>
        <v>5.0632001600355503</v>
      </c>
    </row>
    <row r="5103" spans="1:9">
      <c r="A5103" s="20">
        <v>41852</v>
      </c>
      <c r="B5103" s="35" t="s">
        <v>369</v>
      </c>
      <c r="C5103" s="90">
        <f t="shared" si="237"/>
        <v>514.63694637813114</v>
      </c>
      <c r="D5103" s="90">
        <f t="shared" si="238"/>
        <v>164.41466762511999</v>
      </c>
      <c r="E5103" s="90">
        <f t="shared" si="239"/>
        <v>350.22227875301121</v>
      </c>
      <c r="F5103" s="50">
        <f>'貼り付けシート（日射量等）'!G5100/3.6*10^3</f>
        <v>180.55555555555554</v>
      </c>
      <c r="G5103" s="50">
        <f>'貼り付けシート（日射量等）'!H5100/3.6*10^3</f>
        <v>361.11111111111109</v>
      </c>
      <c r="H5103" s="91">
        <f>RADIANS('貼り付けシート（日射量等）'!I5100)</f>
        <v>1.0245082709206714</v>
      </c>
      <c r="I5103" s="91">
        <f>IF('貼り付けシート（日射量等）'!J5100&lt;0,RADIANS(360+('貼り付けシート（日射量等）'!J5100)),RADIANS('貼り付けシート（日射量等）'!J5100))</f>
        <v>5.3633967913785749</v>
      </c>
    </row>
    <row r="5104" spans="1:9">
      <c r="A5104" s="20">
        <v>41852</v>
      </c>
      <c r="B5104" s="35" t="s">
        <v>370</v>
      </c>
      <c r="C5104" s="90">
        <f t="shared" si="237"/>
        <v>191.3912448249342</v>
      </c>
      <c r="D5104" s="90">
        <f t="shared" si="238"/>
        <v>8.1980528618206243</v>
      </c>
      <c r="E5104" s="90">
        <f t="shared" si="239"/>
        <v>183.19319196311358</v>
      </c>
      <c r="F5104" s="50">
        <f>'貼り付けシート（日射量等）'!G5101/3.6*10^3</f>
        <v>8.3333333333333339</v>
      </c>
      <c r="G5104" s="50">
        <f>'貼り付けシート（日射量等）'!H5101/3.6*10^3</f>
        <v>188.88888888888889</v>
      </c>
      <c r="H5104" s="91">
        <f>RADIANS('貼り付けシート（日射量等）'!I5101)</f>
        <v>1.1536626355682518</v>
      </c>
      <c r="I5104" s="91">
        <f>IF('貼り付けシート（日射量等）'!J5101&lt;0,RADIANS(360+('貼り付けシート（日射量等）'!J5101)),RADIANS('貼り付けシート（日射量等）'!J5101))</f>
        <v>5.8311450309130555</v>
      </c>
    </row>
    <row r="5105" spans="1:9">
      <c r="A5105" s="20">
        <v>41852</v>
      </c>
      <c r="B5105" s="35" t="s">
        <v>371</v>
      </c>
      <c r="C5105" s="90">
        <f t="shared" si="237"/>
        <v>191.35049884074056</v>
      </c>
      <c r="D5105" s="90">
        <f t="shared" si="238"/>
        <v>2.7692718198883606</v>
      </c>
      <c r="E5105" s="90">
        <f t="shared" si="239"/>
        <v>188.5812270208522</v>
      </c>
      <c r="F5105" s="50">
        <f>'貼り付けシート（日射量等）'!G5102/3.6*10^3</f>
        <v>2.7777777777777777</v>
      </c>
      <c r="G5105" s="50">
        <f>'貼り付けシート（日射量等）'!H5102/3.6*10^3</f>
        <v>194.44444444444443</v>
      </c>
      <c r="H5105" s="91">
        <f>RADIANS('貼り付けシート（日射量等）'!I5102)</f>
        <v>1.1815879036001611</v>
      </c>
      <c r="I5105" s="91">
        <f>IF('貼り付けシート（日射量等）'!J5102&lt;0,RADIANS(360+('貼り付けシート（日射量等）'!J5102)),RADIANS('貼り付けシート（日射量等）'!J5102))</f>
        <v>0.18675022996339324</v>
      </c>
    </row>
    <row r="5106" spans="1:9">
      <c r="A5106" s="20">
        <v>41852</v>
      </c>
      <c r="B5106" s="35" t="s">
        <v>372</v>
      </c>
      <c r="C5106" s="90">
        <f t="shared" si="237"/>
        <v>182.79559347587258</v>
      </c>
      <c r="D5106" s="90">
        <f t="shared" si="238"/>
        <v>18.460524214844231</v>
      </c>
      <c r="E5106" s="90">
        <f t="shared" si="239"/>
        <v>164.33506926102834</v>
      </c>
      <c r="F5106" s="50">
        <f>'貼り付けシート（日射量等）'!G5103/3.6*10^3</f>
        <v>19.444444444444446</v>
      </c>
      <c r="G5106" s="50">
        <f>'貼り付けシート（日射量等）'!H5103/3.6*10^3</f>
        <v>169.44444444444443</v>
      </c>
      <c r="H5106" s="91">
        <f>RADIANS('貼り付けシート（日射量等）'!I5103)</f>
        <v>1.0890854532444616</v>
      </c>
      <c r="I5106" s="91">
        <f>IF('貼り付けシート（日射量等）'!J5103&lt;0,RADIANS(360+('貼り付けシート（日射量等）'!J5103)),RADIANS('貼り付けシート（日射量等）'!J5103))</f>
        <v>0.74351026134958442</v>
      </c>
    </row>
    <row r="5107" spans="1:9">
      <c r="A5107" s="20">
        <v>41852</v>
      </c>
      <c r="B5107" s="35" t="s">
        <v>373</v>
      </c>
      <c r="C5107" s="90">
        <f t="shared" si="237"/>
        <v>168.67852673112833</v>
      </c>
      <c r="D5107" s="90">
        <f t="shared" si="238"/>
        <v>7.0374749989693104</v>
      </c>
      <c r="E5107" s="90">
        <f t="shared" si="239"/>
        <v>161.64105173215901</v>
      </c>
      <c r="F5107" s="50">
        <f>'貼り付けシート（日射量等）'!G5104/3.6*10^3</f>
        <v>8.3333333333333339</v>
      </c>
      <c r="G5107" s="50">
        <f>'貼り付けシート（日射量等）'!H5104/3.6*10^3</f>
        <v>166.66666666666666</v>
      </c>
      <c r="H5107" s="91">
        <f>RADIANS('貼り付けシート（日射量等）'!I5104)</f>
        <v>0.92851516206098339</v>
      </c>
      <c r="I5107" s="91">
        <f>IF('貼り付けシート（日射量等）'!J5104&lt;0,RADIANS(360+('貼り付けシート（日射量等）'!J5104)),RADIANS('貼り付けシート（日射量等）'!J5104))</f>
        <v>1.1047934165124105</v>
      </c>
    </row>
    <row r="5108" spans="1:9">
      <c r="A5108" s="20">
        <v>41852</v>
      </c>
      <c r="B5108" s="35" t="s">
        <v>374</v>
      </c>
      <c r="C5108" s="90">
        <f t="shared" si="237"/>
        <v>139.66422320863796</v>
      </c>
      <c r="D5108" s="90">
        <f t="shared" si="238"/>
        <v>7.6573642940414191</v>
      </c>
      <c r="E5108" s="90">
        <f t="shared" si="239"/>
        <v>132.00685891459653</v>
      </c>
      <c r="F5108" s="50">
        <f>'貼り付けシート（日射量等）'!G5105/3.6*10^3</f>
        <v>11.111111111111111</v>
      </c>
      <c r="G5108" s="50">
        <f>'貼り付けシート（日射量等）'!H5105/3.6*10^3</f>
        <v>136.11111111111109</v>
      </c>
      <c r="H5108" s="91">
        <f>RADIANS('貼り付けシート（日射量等）'!I5105)</f>
        <v>0.74001960284559576</v>
      </c>
      <c r="I5108" s="91">
        <f>IF('貼り付けシート（日射量等）'!J5105&lt;0,RADIANS(360+('貼り付けシート（日射量等）'!J5105)),RADIANS('貼り付けシート（日射量等）'!J5105))</f>
        <v>1.3491395117916167</v>
      </c>
    </row>
    <row r="5109" spans="1:9">
      <c r="A5109" s="20">
        <v>41852</v>
      </c>
      <c r="B5109" s="35" t="s">
        <v>375</v>
      </c>
      <c r="C5109" s="90">
        <f t="shared" si="237"/>
        <v>106.53555873163486</v>
      </c>
      <c r="D5109" s="90">
        <f t="shared" si="238"/>
        <v>6.8569101634701362</v>
      </c>
      <c r="E5109" s="90">
        <f t="shared" si="239"/>
        <v>99.678648568164732</v>
      </c>
      <c r="F5109" s="50">
        <f>'貼り付けシート（日射量等）'!G5106/3.6*10^3</f>
        <v>13.888888888888889</v>
      </c>
      <c r="G5109" s="50">
        <f>'貼り付けシート（日射量等）'!H5106/3.6*10^3</f>
        <v>102.77777777777777</v>
      </c>
      <c r="H5109" s="91">
        <f>RADIANS('貼り付けシート（日射量等）'!I5106)</f>
        <v>0.54105206811824214</v>
      </c>
      <c r="I5109" s="91">
        <f>IF('貼り付けシート（日射量等）'!J5106&lt;0,RADIANS(360+('貼り付けシート（日射量等）'!J5106)),RADIANS('貼り付けシート（日射量等）'!J5106))</f>
        <v>1.5376350710070041</v>
      </c>
    </row>
    <row r="5110" spans="1:9">
      <c r="A5110" s="20">
        <v>41852</v>
      </c>
      <c r="B5110" s="35" t="s">
        <v>376</v>
      </c>
      <c r="C5110" s="90">
        <f t="shared" si="237"/>
        <v>69.209178742159693</v>
      </c>
      <c r="D5110" s="90">
        <f t="shared" si="238"/>
        <v>4.5527580492960729</v>
      </c>
      <c r="E5110" s="90">
        <f t="shared" si="239"/>
        <v>64.65642069286362</v>
      </c>
      <c r="F5110" s="50">
        <f>'貼り付けシート（日射量等）'!G5107/3.6*10^3</f>
        <v>16.666666666666668</v>
      </c>
      <c r="G5110" s="50">
        <f>'貼り付けシート（日射量等）'!H5107/3.6*10^3</f>
        <v>66.666666666666671</v>
      </c>
      <c r="H5110" s="91">
        <f>RADIANS('貼り付けシート（日射量等）'!I5107)</f>
        <v>0.34208453339088862</v>
      </c>
      <c r="I5110" s="91">
        <f>IF('貼り付けシート（日射量等）'!J5107&lt;0,RADIANS(360+('貼り付けシート（日射量等）'!J5107)),RADIANS('貼り付けシート（日射量等）'!J5107))</f>
        <v>1.7016960206944713</v>
      </c>
    </row>
    <row r="5111" spans="1:9">
      <c r="A5111" s="20">
        <v>41852</v>
      </c>
      <c r="B5111" s="35" t="s">
        <v>377</v>
      </c>
      <c r="C5111" s="90">
        <f t="shared" si="237"/>
        <v>30.762253388720339</v>
      </c>
      <c r="D5111" s="90">
        <f t="shared" si="238"/>
        <v>1.1280605711578511</v>
      </c>
      <c r="E5111" s="90">
        <f t="shared" si="239"/>
        <v>29.634192817562489</v>
      </c>
      <c r="F5111" s="50">
        <f>'貼り付けシート（日射量等）'!G5108/3.6*10^3</f>
        <v>27.777777777777779</v>
      </c>
      <c r="G5111" s="50">
        <f>'貼り付けシート（日射量等）'!H5108/3.6*10^3</f>
        <v>30.555555555555554</v>
      </c>
      <c r="H5111" s="91">
        <f>RADIANS('貼り付けシート（日射量等）'!I5108)</f>
        <v>0.14660765716752369</v>
      </c>
      <c r="I5111" s="91">
        <f>IF('貼り付けシート（日射量等）'!J5108&lt;0,RADIANS(360+('貼り付けシート（日射量等）'!J5108)),RADIANS('貼り付けシート（日射量等）'!J5108))</f>
        <v>1.8605209826259552</v>
      </c>
    </row>
    <row r="5112" spans="1:9">
      <c r="A5112" s="20">
        <v>41852</v>
      </c>
      <c r="B5112" s="35" t="s">
        <v>378</v>
      </c>
      <c r="C5112" s="90">
        <f t="shared" si="237"/>
        <v>3.6440734825517302</v>
      </c>
      <c r="D5112" s="90">
        <f t="shared" si="238"/>
        <v>0.95005595368241302</v>
      </c>
      <c r="E5112" s="90">
        <f t="shared" si="239"/>
        <v>2.6940175288693173</v>
      </c>
      <c r="F5112" s="50">
        <f>'貼り付けシート（日射量等）'!G5109/3.6*10^3</f>
        <v>2.7777777777777777</v>
      </c>
      <c r="G5112" s="50">
        <f>'貼り付けシート（日射量等）'!H5109/3.6*10^3</f>
        <v>2.7777777777777777</v>
      </c>
      <c r="H5112" s="91">
        <f>RADIANS('貼り付けシート（日射量等）'!I5109)</f>
        <v>0</v>
      </c>
      <c r="I5112" s="91">
        <f>IF('貼り付けシート（日射量等）'!J5109&lt;0,RADIANS(360+('貼り付けシート（日射量等）'!J5109)),RADIANS('貼り付けシート（日射量等）'!J5109))</f>
        <v>0</v>
      </c>
    </row>
    <row r="5113" spans="1:9">
      <c r="A5113" s="20">
        <v>41852</v>
      </c>
      <c r="B5113" s="35" t="s">
        <v>379</v>
      </c>
      <c r="C5113" s="90">
        <f t="shared" si="237"/>
        <v>0</v>
      </c>
      <c r="D5113" s="90">
        <f t="shared" si="238"/>
        <v>0</v>
      </c>
      <c r="E5113" s="90">
        <f t="shared" si="239"/>
        <v>0</v>
      </c>
      <c r="F5113" s="50">
        <f>'貼り付けシート（日射量等）'!G5110/3.6*10^3</f>
        <v>0</v>
      </c>
      <c r="G5113" s="50">
        <f>'貼り付けシート（日射量等）'!H5110/3.6*10^3</f>
        <v>0</v>
      </c>
      <c r="H5113" s="91">
        <f>RADIANS('貼り付けシート（日射量等）'!I5110)</f>
        <v>0</v>
      </c>
      <c r="I5113" s="91">
        <f>IF('貼り付けシート（日射量等）'!J5110&lt;0,RADIANS(360+('貼り付けシート（日射量等）'!J5110)),RADIANS('貼り付けシート（日射量等）'!J5110))</f>
        <v>0</v>
      </c>
    </row>
    <row r="5114" spans="1:9">
      <c r="A5114" s="20">
        <v>41852</v>
      </c>
      <c r="B5114" s="35" t="s">
        <v>380</v>
      </c>
      <c r="C5114" s="90">
        <f t="shared" si="237"/>
        <v>0</v>
      </c>
      <c r="D5114" s="90">
        <f t="shared" si="238"/>
        <v>0</v>
      </c>
      <c r="E5114" s="90">
        <f t="shared" si="239"/>
        <v>0</v>
      </c>
      <c r="F5114" s="50">
        <f>'貼り付けシート（日射量等）'!G5111/3.6*10^3</f>
        <v>0</v>
      </c>
      <c r="G5114" s="50">
        <f>'貼り付けシート（日射量等）'!H5111/3.6*10^3</f>
        <v>0</v>
      </c>
      <c r="H5114" s="91">
        <f>RADIANS('貼り付けシート（日射量等）'!I5111)</f>
        <v>0</v>
      </c>
      <c r="I5114" s="91">
        <f>IF('貼り付けシート（日射量等）'!J5111&lt;0,RADIANS(360+('貼り付けシート（日射量等）'!J5111)),RADIANS('貼り付けシート（日射量等）'!J5111))</f>
        <v>0</v>
      </c>
    </row>
    <row r="5115" spans="1:9">
      <c r="A5115" s="20">
        <v>41852</v>
      </c>
      <c r="B5115" s="35" t="s">
        <v>381</v>
      </c>
      <c r="C5115" s="90">
        <f t="shared" si="237"/>
        <v>0</v>
      </c>
      <c r="D5115" s="90">
        <f t="shared" si="238"/>
        <v>0</v>
      </c>
      <c r="E5115" s="90">
        <f t="shared" si="239"/>
        <v>0</v>
      </c>
      <c r="F5115" s="50">
        <f>'貼り付けシート（日射量等）'!G5112/3.6*10^3</f>
        <v>0</v>
      </c>
      <c r="G5115" s="50">
        <f>'貼り付けシート（日射量等）'!H5112/3.6*10^3</f>
        <v>0</v>
      </c>
      <c r="H5115" s="91">
        <f>RADIANS('貼り付けシート（日射量等）'!I5112)</f>
        <v>0</v>
      </c>
      <c r="I5115" s="91">
        <f>IF('貼り付けシート（日射量等）'!J5112&lt;0,RADIANS(360+('貼り付けシート（日射量等）'!J5112)),RADIANS('貼り付けシート（日射量等）'!J5112))</f>
        <v>0</v>
      </c>
    </row>
    <row r="5116" spans="1:9">
      <c r="A5116" s="20">
        <v>41852</v>
      </c>
      <c r="B5116" s="35" t="s">
        <v>382</v>
      </c>
      <c r="C5116" s="90">
        <f t="shared" si="237"/>
        <v>0</v>
      </c>
      <c r="D5116" s="90">
        <f t="shared" si="238"/>
        <v>0</v>
      </c>
      <c r="E5116" s="90">
        <f t="shared" si="239"/>
        <v>0</v>
      </c>
      <c r="F5116" s="50">
        <f>'貼り付けシート（日射量等）'!G5113/3.6*10^3</f>
        <v>0</v>
      </c>
      <c r="G5116" s="50">
        <f>'貼り付けシート（日射量等）'!H5113/3.6*10^3</f>
        <v>0</v>
      </c>
      <c r="H5116" s="91">
        <f>RADIANS('貼り付けシート（日射量等）'!I5113)</f>
        <v>0</v>
      </c>
      <c r="I5116" s="91">
        <f>IF('貼り付けシート（日射量等）'!J5113&lt;0,RADIANS(360+('貼り付けシート（日射量等）'!J5113)),RADIANS('貼り付けシート（日射量等）'!J5113))</f>
        <v>0</v>
      </c>
    </row>
    <row r="5117" spans="1:9">
      <c r="A5117" s="20">
        <v>41852</v>
      </c>
      <c r="B5117" s="35" t="s">
        <v>383</v>
      </c>
      <c r="C5117" s="90">
        <f t="shared" si="237"/>
        <v>0</v>
      </c>
      <c r="D5117" s="90">
        <f t="shared" si="238"/>
        <v>0</v>
      </c>
      <c r="E5117" s="90">
        <f t="shared" si="239"/>
        <v>0</v>
      </c>
      <c r="F5117" s="50">
        <f>'貼り付けシート（日射量等）'!G5114/3.6*10^3</f>
        <v>0</v>
      </c>
      <c r="G5117" s="50">
        <f>'貼り付けシート（日射量等）'!H5114/3.6*10^3</f>
        <v>0</v>
      </c>
      <c r="H5117" s="91">
        <f>RADIANS('貼り付けシート（日射量等）'!I5114)</f>
        <v>0</v>
      </c>
      <c r="I5117" s="91">
        <f>IF('貼り付けシート（日射量等）'!J5114&lt;0,RADIANS(360+('貼り付けシート（日射量等）'!J5114)),RADIANS('貼り付けシート（日射量等）'!J5114))</f>
        <v>0</v>
      </c>
    </row>
    <row r="5118" spans="1:9">
      <c r="A5118" s="20">
        <v>41853</v>
      </c>
      <c r="B5118" s="35" t="s">
        <v>360</v>
      </c>
      <c r="C5118" s="90">
        <f t="shared" si="237"/>
        <v>0</v>
      </c>
      <c r="D5118" s="90">
        <f t="shared" si="238"/>
        <v>0</v>
      </c>
      <c r="E5118" s="90">
        <f t="shared" si="239"/>
        <v>0</v>
      </c>
      <c r="F5118" s="50">
        <f>'貼り付けシート（日射量等）'!G5115/3.6*10^3</f>
        <v>0</v>
      </c>
      <c r="G5118" s="50">
        <f>'貼り付けシート（日射量等）'!H5115/3.6*10^3</f>
        <v>0</v>
      </c>
      <c r="H5118" s="91">
        <f>RADIANS('貼り付けシート（日射量等）'!I5115)</f>
        <v>0</v>
      </c>
      <c r="I5118" s="91">
        <f>IF('貼り付けシート（日射量等）'!J5115&lt;0,RADIANS(360+('貼り付けシート（日射量等）'!J5115)),RADIANS('貼り付けシート（日射量等）'!J5115))</f>
        <v>0</v>
      </c>
    </row>
    <row r="5119" spans="1:9">
      <c r="A5119" s="20">
        <v>41853</v>
      </c>
      <c r="B5119" s="35" t="s">
        <v>361</v>
      </c>
      <c r="C5119" s="90">
        <f t="shared" si="237"/>
        <v>0</v>
      </c>
      <c r="D5119" s="90">
        <f t="shared" si="238"/>
        <v>0</v>
      </c>
      <c r="E5119" s="90">
        <f t="shared" si="239"/>
        <v>0</v>
      </c>
      <c r="F5119" s="50">
        <f>'貼り付けシート（日射量等）'!G5116/3.6*10^3</f>
        <v>0</v>
      </c>
      <c r="G5119" s="50">
        <f>'貼り付けシート（日射量等）'!H5116/3.6*10^3</f>
        <v>0</v>
      </c>
      <c r="H5119" s="91">
        <f>RADIANS('貼り付けシート（日射量等）'!I5116)</f>
        <v>0</v>
      </c>
      <c r="I5119" s="91">
        <f>IF('貼り付けシート（日射量等）'!J5116&lt;0,RADIANS(360+('貼り付けシート（日射量等）'!J5116)),RADIANS('貼り付けシート（日射量等）'!J5116))</f>
        <v>0</v>
      </c>
    </row>
    <row r="5120" spans="1:9">
      <c r="A5120" s="20">
        <v>41853</v>
      </c>
      <c r="B5120" s="35" t="s">
        <v>362</v>
      </c>
      <c r="C5120" s="90">
        <f t="shared" si="237"/>
        <v>0</v>
      </c>
      <c r="D5120" s="90">
        <f t="shared" si="238"/>
        <v>0</v>
      </c>
      <c r="E5120" s="90">
        <f t="shared" si="239"/>
        <v>0</v>
      </c>
      <c r="F5120" s="50">
        <f>'貼り付けシート（日射量等）'!G5117/3.6*10^3</f>
        <v>0</v>
      </c>
      <c r="G5120" s="50">
        <f>'貼り付けシート（日射量等）'!H5117/3.6*10^3</f>
        <v>0</v>
      </c>
      <c r="H5120" s="91">
        <f>RADIANS('貼り付けシート（日射量等）'!I5117)</f>
        <v>0</v>
      </c>
      <c r="I5120" s="91">
        <f>IF('貼り付けシート（日射量等）'!J5117&lt;0,RADIANS(360+('貼り付けシート（日射量等）'!J5117)),RADIANS('貼り付けシート（日射量等）'!J5117))</f>
        <v>0</v>
      </c>
    </row>
    <row r="5121" spans="1:9">
      <c r="A5121" s="20">
        <v>41853</v>
      </c>
      <c r="B5121" s="35" t="s">
        <v>363</v>
      </c>
      <c r="C5121" s="90">
        <f t="shared" si="237"/>
        <v>0</v>
      </c>
      <c r="D5121" s="90">
        <f t="shared" si="238"/>
        <v>0</v>
      </c>
      <c r="E5121" s="90">
        <f t="shared" si="239"/>
        <v>0</v>
      </c>
      <c r="F5121" s="50">
        <f>'貼り付けシート（日射量等）'!G5118/3.6*10^3</f>
        <v>0</v>
      </c>
      <c r="G5121" s="50">
        <f>'貼り付けシート（日射量等）'!H5118/3.6*10^3</f>
        <v>0</v>
      </c>
      <c r="H5121" s="91">
        <f>RADIANS('貼り付けシート（日射量等）'!I5118)</f>
        <v>0</v>
      </c>
      <c r="I5121" s="91">
        <f>IF('貼り付けシート（日射量等）'!J5118&lt;0,RADIANS(360+('貼り付けシート（日射量等）'!J5118)),RADIANS('貼り付けシート（日射量等）'!J5118))</f>
        <v>0</v>
      </c>
    </row>
    <row r="5122" spans="1:9">
      <c r="A5122" s="20">
        <v>41853</v>
      </c>
      <c r="B5122" s="35" t="s">
        <v>364</v>
      </c>
      <c r="C5122" s="90">
        <f t="shared" si="237"/>
        <v>13.470087644346586</v>
      </c>
      <c r="D5122" s="90">
        <f t="shared" si="238"/>
        <v>-2.91027876345815</v>
      </c>
      <c r="E5122" s="90">
        <f t="shared" si="239"/>
        <v>13.470087644346586</v>
      </c>
      <c r="F5122" s="50">
        <f>'貼り付けシート（日射量等）'!G5119/3.6*10^3</f>
        <v>47.222222222222221</v>
      </c>
      <c r="G5122" s="50">
        <f>'貼り付けシート（日射量等）'!H5119/3.6*10^3</f>
        <v>13.888888888888889</v>
      </c>
      <c r="H5122" s="91">
        <f>RADIANS('貼り付けシート（日射量等）'!I5119)</f>
        <v>6.1086523819801536E-2</v>
      </c>
      <c r="I5122" s="91">
        <f>IF('貼り付けシート（日射量等）'!J5119&lt;0,RADIANS(360+('貼り付けシート（日射量等）'!J5119)),RADIANS('貼り付けシート（日射量等）'!J5119))</f>
        <v>4.3563418129778464</v>
      </c>
    </row>
    <row r="5123" spans="1:9">
      <c r="A5123" s="20">
        <v>41853</v>
      </c>
      <c r="B5123" s="35" t="s">
        <v>365</v>
      </c>
      <c r="C5123" s="90">
        <f t="shared" si="237"/>
        <v>62.32706149188985</v>
      </c>
      <c r="D5123" s="90">
        <f t="shared" si="238"/>
        <v>5.7526933856341929</v>
      </c>
      <c r="E5123" s="90">
        <f t="shared" si="239"/>
        <v>56.574368106255655</v>
      </c>
      <c r="F5123" s="50">
        <f>'貼り付けシート（日射量等）'!G5120/3.6*10^3</f>
        <v>33.333333333333336</v>
      </c>
      <c r="G5123" s="50">
        <f>'貼り付けシート（日射量等）'!H5120/3.6*10^3</f>
        <v>58.333333333333329</v>
      </c>
      <c r="H5123" s="91">
        <f>RADIANS('貼り付けシート（日射量等）'!I5120)</f>
        <v>0.25481807079117214</v>
      </c>
      <c r="I5123" s="91">
        <f>IF('貼り付けシート（日射量等）'!J5120&lt;0,RADIANS(360+('貼り付けシート（日射量等）'!J5120)),RADIANS('貼り付けシート（日射量等）'!J5120))</f>
        <v>4.5169121041613254</v>
      </c>
    </row>
    <row r="5124" spans="1:9">
      <c r="A5124" s="20">
        <v>41853</v>
      </c>
      <c r="B5124" s="35" t="s">
        <v>366</v>
      </c>
      <c r="C5124" s="90">
        <f t="shared" si="237"/>
        <v>78.775872714072278</v>
      </c>
      <c r="D5124" s="90">
        <f t="shared" si="238"/>
        <v>3.3433819057313969</v>
      </c>
      <c r="E5124" s="90">
        <f t="shared" si="239"/>
        <v>75.432490808340887</v>
      </c>
      <c r="F5124" s="50">
        <f>'貼り付けシート（日射量等）'!G5121/3.6*10^3</f>
        <v>8.3333333333333339</v>
      </c>
      <c r="G5124" s="50">
        <f>'貼り付けシート（日射量等）'!H5121/3.6*10^3</f>
        <v>77.777777777777786</v>
      </c>
      <c r="H5124" s="91">
        <f>RADIANS('貼り付けシート（日射量等）'!I5121)</f>
        <v>0.4537856055185257</v>
      </c>
      <c r="I5124" s="91">
        <f>IF('貼り付けシート（日射量等）'!J5121&lt;0,RADIANS(360+('貼り付けシート（日射量等）'!J5121)),RADIANS('貼り付けシート（日射量等）'!J5121))</f>
        <v>4.6774823953448035</v>
      </c>
    </row>
    <row r="5125" spans="1:9">
      <c r="A5125" s="20">
        <v>41853</v>
      </c>
      <c r="B5125" s="35" t="s">
        <v>367</v>
      </c>
      <c r="C5125" s="90">
        <f t="shared" si="237"/>
        <v>67.037655471585282</v>
      </c>
      <c r="D5125" s="90">
        <f t="shared" si="238"/>
        <v>5.0752523075909899</v>
      </c>
      <c r="E5125" s="90">
        <f t="shared" si="239"/>
        <v>61.962403163994296</v>
      </c>
      <c r="F5125" s="50">
        <f>'貼り付けシート（日射量等）'!G5122/3.6*10^3</f>
        <v>8.3333333333333339</v>
      </c>
      <c r="G5125" s="50">
        <f>'貼り付けシート（日射量等）'!H5122/3.6*10^3</f>
        <v>63.888888888888886</v>
      </c>
      <c r="H5125" s="91">
        <f>RADIANS('貼り付けシート（日射量等）'!I5122)</f>
        <v>0.65275314024587927</v>
      </c>
      <c r="I5125" s="91">
        <f>IF('貼り付けシート（日射量等）'!J5122&lt;0,RADIANS(360+('貼り付けシート（日射量等）'!J5122)),RADIANS('貼り付けシート（日射量等）'!J5122))</f>
        <v>4.8537606497962305</v>
      </c>
    </row>
    <row r="5126" spans="1:9">
      <c r="A5126" s="20">
        <v>41853</v>
      </c>
      <c r="B5126" s="35" t="s">
        <v>368</v>
      </c>
      <c r="C5126" s="90">
        <f t="shared" si="237"/>
        <v>140.18485304417226</v>
      </c>
      <c r="D5126" s="90">
        <f t="shared" si="238"/>
        <v>10.872011658445004</v>
      </c>
      <c r="E5126" s="90">
        <f t="shared" si="239"/>
        <v>129.31284138572724</v>
      </c>
      <c r="F5126" s="50">
        <f>'貼り付けシート（日射量等）'!G5123/3.6*10^3</f>
        <v>13.888888888888889</v>
      </c>
      <c r="G5126" s="50">
        <f>'貼り付けシート（日射量等）'!H5123/3.6*10^3</f>
        <v>133.33333333333334</v>
      </c>
      <c r="H5126" s="91">
        <f>RADIANS('貼り付けシート（日射量等）'!I5123)</f>
        <v>0.84648468721724979</v>
      </c>
      <c r="I5126" s="91">
        <f>IF('貼り付けシート（日射量等）'!J5123&lt;0,RADIANS(360+('貼り付けシート（日射量等）'!J5123)),RADIANS('貼り付けシート（日射量等）'!J5123))</f>
        <v>5.068436147791533</v>
      </c>
    </row>
    <row r="5127" spans="1:9">
      <c r="A5127" s="20">
        <v>41853</v>
      </c>
      <c r="B5127" s="35" t="s">
        <v>369</v>
      </c>
      <c r="C5127" s="90">
        <f t="shared" ref="C5127:C5190" si="240">IF(D5127&lt;0,E5127,D5127+E5127)</f>
        <v>393.79412545030698</v>
      </c>
      <c r="D5127" s="90">
        <f t="shared" ref="D5127:D5190" si="241">F5127*(SIN(H5127)*COS($O$5)+COS(H5127)*SIN($O$5)*COS($O$4-I5127))</f>
        <v>75.900057043727571</v>
      </c>
      <c r="E5127" s="90">
        <f t="shared" ref="E5127:E5190" si="242">G5127*(1+COS($O$5))/2</f>
        <v>317.89406840657944</v>
      </c>
      <c r="F5127" s="50">
        <f>'貼り付けシート（日射量等）'!G5124/3.6*10^3</f>
        <v>83.333333333333329</v>
      </c>
      <c r="G5127" s="50">
        <f>'貼り付けシート（日射量等）'!H5124/3.6*10^3</f>
        <v>327.77777777777777</v>
      </c>
      <c r="H5127" s="91">
        <f>RADIANS('貼り付けシート（日射量等）'!I5124)</f>
        <v>1.0227629416686772</v>
      </c>
      <c r="I5127" s="91">
        <f>IF('貼り付けシート（日射量等）'!J5124&lt;0,RADIANS(360+('貼り付けシート（日射量等）'!J5124)),RADIANS('貼り付けシート（日射量等）'!J5124))</f>
        <v>5.3686327791345585</v>
      </c>
    </row>
    <row r="5128" spans="1:9">
      <c r="A5128" s="20">
        <v>41853</v>
      </c>
      <c r="B5128" s="35" t="s">
        <v>370</v>
      </c>
      <c r="C5128" s="90">
        <f t="shared" si="240"/>
        <v>655.89461336717443</v>
      </c>
      <c r="D5128" s="90">
        <f t="shared" si="241"/>
        <v>281.42617685433936</v>
      </c>
      <c r="E5128" s="90">
        <f t="shared" si="242"/>
        <v>374.46843651283507</v>
      </c>
      <c r="F5128" s="50">
        <f>'貼り付けシート（日射量等）'!G5125/3.6*10^3</f>
        <v>286.11111111111109</v>
      </c>
      <c r="G5128" s="50">
        <f>'貼り付けシート（日射量等）'!H5125/3.6*10^3</f>
        <v>386.11111111111109</v>
      </c>
      <c r="H5128" s="91">
        <f>RADIANS('貼り付けシート（日射量等）'!I5125)</f>
        <v>1.1501719770642633</v>
      </c>
      <c r="I5128" s="91">
        <f>IF('貼り付けシート（日射量等）'!J5125&lt;0,RADIANS(360+('貼り付けシート（日射量等）'!J5125)),RADIANS('貼り付けシート（日射量等）'!J5125))</f>
        <v>5.8346356894170439</v>
      </c>
    </row>
    <row r="5129" spans="1:9">
      <c r="A5129" s="20">
        <v>41853</v>
      </c>
      <c r="B5129" s="35" t="s">
        <v>371</v>
      </c>
      <c r="C5129" s="90">
        <f t="shared" si="240"/>
        <v>617.72984624462617</v>
      </c>
      <c r="D5129" s="90">
        <f t="shared" si="241"/>
        <v>229.79132208744454</v>
      </c>
      <c r="E5129" s="90">
        <f t="shared" si="242"/>
        <v>387.93852415718163</v>
      </c>
      <c r="F5129" s="50">
        <f>'貼り付けシート（日射量等）'!G5126/3.6*10^3</f>
        <v>230.55555555555554</v>
      </c>
      <c r="G5129" s="50">
        <f>'貼り付けシート（日射量等）'!H5126/3.6*10^3</f>
        <v>399.99999999999994</v>
      </c>
      <c r="H5129" s="91">
        <f>RADIANS('貼り付けシート（日射量等）'!I5126)</f>
        <v>1.1763519158441782</v>
      </c>
      <c r="I5129" s="91">
        <f>IF('貼り付けシート（日射量等）'!J5126&lt;0,RADIANS(360+('貼り付けシート（日射量等）'!J5126)),RADIANS('貼り付けシート（日射量等）'!J5126))</f>
        <v>0.18675022996339324</v>
      </c>
    </row>
    <row r="5130" spans="1:9">
      <c r="A5130" s="20">
        <v>41853</v>
      </c>
      <c r="B5130" s="35" t="s">
        <v>372</v>
      </c>
      <c r="C5130" s="90">
        <f t="shared" si="240"/>
        <v>682.27576329241731</v>
      </c>
      <c r="D5130" s="90">
        <f t="shared" si="241"/>
        <v>340.13553712601396</v>
      </c>
      <c r="E5130" s="90">
        <f t="shared" si="242"/>
        <v>342.14022616640335</v>
      </c>
      <c r="F5130" s="50">
        <f>'貼り付けシート（日射量等）'!G5127/3.6*10^3</f>
        <v>358.33333333333331</v>
      </c>
      <c r="G5130" s="50">
        <f>'貼り付けシート（日射量等）'!H5127/3.6*10^3</f>
        <v>352.77777777777783</v>
      </c>
      <c r="H5130" s="91">
        <f>RADIANS('貼り付けシート（日射量等）'!I5127)</f>
        <v>1.0855947947404729</v>
      </c>
      <c r="I5130" s="91">
        <f>IF('貼り付けシート（日射量等）'!J5127&lt;0,RADIANS(360+('貼り付けシート（日射量等）'!J5127)),RADIANS('貼り付けシート（日射量等）'!J5127))</f>
        <v>0.73827427359360132</v>
      </c>
    </row>
    <row r="5131" spans="1:9">
      <c r="A5131" s="20">
        <v>41853</v>
      </c>
      <c r="B5131" s="35" t="s">
        <v>373</v>
      </c>
      <c r="C5131" s="90">
        <f t="shared" si="240"/>
        <v>603.78413356059923</v>
      </c>
      <c r="D5131" s="90">
        <f t="shared" si="241"/>
        <v>304.74818785610506</v>
      </c>
      <c r="E5131" s="90">
        <f t="shared" si="242"/>
        <v>299.03594570449422</v>
      </c>
      <c r="F5131" s="50">
        <f>'貼り付けシート（日射量等）'!G5128/3.6*10^3</f>
        <v>361.11111111111109</v>
      </c>
      <c r="G5131" s="50">
        <f>'貼り付けシート（日射量等）'!H5128/3.6*10^3</f>
        <v>308.33333333333337</v>
      </c>
      <c r="H5131" s="91">
        <f>RADIANS('貼り付けシート（日射量等）'!I5128)</f>
        <v>0.92502450355699462</v>
      </c>
      <c r="I5131" s="91">
        <f>IF('貼り付けシート（日射量等）'!J5128&lt;0,RADIANS(360+('貼り付けシート（日射量等）'!J5128)),RADIANS('貼り付けシート（日射量等）'!J5128))</f>
        <v>1.0995574287564276</v>
      </c>
    </row>
    <row r="5132" spans="1:9">
      <c r="A5132" s="20">
        <v>41853</v>
      </c>
      <c r="B5132" s="35" t="s">
        <v>374</v>
      </c>
      <c r="C5132" s="90">
        <f t="shared" si="240"/>
        <v>490.19834996051236</v>
      </c>
      <c r="D5132" s="90">
        <f t="shared" si="241"/>
        <v>250.43078989114309</v>
      </c>
      <c r="E5132" s="90">
        <f t="shared" si="242"/>
        <v>239.76756006936924</v>
      </c>
      <c r="F5132" s="50">
        <f>'貼り付けシート（日射量等）'!G5129/3.6*10^3</f>
        <v>363.88888888888886</v>
      </c>
      <c r="G5132" s="50">
        <f>'貼り付けシート（日射量等）'!H5129/3.6*10^3</f>
        <v>247.22222222222223</v>
      </c>
      <c r="H5132" s="91">
        <f>RADIANS('貼り付けシート（日射量等）'!I5129)</f>
        <v>0.73652894434160709</v>
      </c>
      <c r="I5132" s="91">
        <f>IF('貼り付けシート（日射量等）'!J5129&lt;0,RADIANS(360+('貼り付けシート（日射量等）'!J5129)),RADIANS('貼り付けシート（日射量等）'!J5129))</f>
        <v>1.3439035240356338</v>
      </c>
    </row>
    <row r="5133" spans="1:9">
      <c r="A5133" s="20">
        <v>41853</v>
      </c>
      <c r="B5133" s="35" t="s">
        <v>375</v>
      </c>
      <c r="C5133" s="90">
        <f t="shared" si="240"/>
        <v>343.66383237055925</v>
      </c>
      <c r="D5133" s="90">
        <f t="shared" si="241"/>
        <v>168.55269299405364</v>
      </c>
      <c r="E5133" s="90">
        <f t="shared" si="242"/>
        <v>175.11113937650561</v>
      </c>
      <c r="F5133" s="50">
        <f>'貼り付けシート（日射量等）'!G5130/3.6*10^3</f>
        <v>341.66666666666669</v>
      </c>
      <c r="G5133" s="50">
        <f>'貼り付けシート（日射量等）'!H5130/3.6*10^3</f>
        <v>180.55555555555554</v>
      </c>
      <c r="H5133" s="91">
        <f>RADIANS('貼り付けシート（日射量等）'!I5130)</f>
        <v>0.5393067388662478</v>
      </c>
      <c r="I5133" s="91">
        <f>IF('貼り付けシート（日射量等）'!J5130&lt;0,RADIANS(360+('貼り付けシート（日射量等）'!J5130)),RADIANS('貼り付けシート（日射量等）'!J5130))</f>
        <v>1.5341444125030157</v>
      </c>
    </row>
    <row r="5134" spans="1:9">
      <c r="A5134" s="20">
        <v>41853</v>
      </c>
      <c r="B5134" s="35" t="s">
        <v>376</v>
      </c>
      <c r="C5134" s="90">
        <f t="shared" si="240"/>
        <v>162.4228690557116</v>
      </c>
      <c r="D5134" s="90">
        <f t="shared" si="241"/>
        <v>51.96815037206963</v>
      </c>
      <c r="E5134" s="90">
        <f t="shared" si="242"/>
        <v>110.45471868364199</v>
      </c>
      <c r="F5134" s="50">
        <f>'貼り付けシート（日射量等）'!G5131/3.6*10^3</f>
        <v>191.66666666666666</v>
      </c>
      <c r="G5134" s="50">
        <f>'貼り付けシート（日射量等）'!H5131/3.6*10^3</f>
        <v>113.88888888888887</v>
      </c>
      <c r="H5134" s="91">
        <f>RADIANS('貼り付けシート（日射量等）'!I5131)</f>
        <v>0.3385938748868999</v>
      </c>
      <c r="I5134" s="91">
        <f>IF('貼り付けシート（日射量等）'!J5131&lt;0,RADIANS(360+('貼り付けシート（日射量等）'!J5131)),RADIANS('貼り付けシート（日射量等）'!J5131))</f>
        <v>1.6982053621904827</v>
      </c>
    </row>
    <row r="5135" spans="1:9">
      <c r="A5135" s="20">
        <v>41853</v>
      </c>
      <c r="B5135" s="35" t="s">
        <v>377</v>
      </c>
      <c r="C5135" s="90">
        <f t="shared" si="240"/>
        <v>33.930217189062887</v>
      </c>
      <c r="D5135" s="90">
        <f t="shared" si="241"/>
        <v>1.6020068426310801</v>
      </c>
      <c r="E5135" s="90">
        <f t="shared" si="242"/>
        <v>32.32821034643181</v>
      </c>
      <c r="F5135" s="50">
        <f>'貼り付けシート（日射量等）'!G5132/3.6*10^3</f>
        <v>41.666666666666664</v>
      </c>
      <c r="G5135" s="50">
        <f>'貼り付けシート（日射量等）'!H5132/3.6*10^3</f>
        <v>33.333333333333336</v>
      </c>
      <c r="H5135" s="91">
        <f>RADIANS('貼り付けシート（日射量等）'!I5132)</f>
        <v>0.143116998663535</v>
      </c>
      <c r="I5135" s="91">
        <f>IF('貼り付けシート（日射量等）'!J5132&lt;0,RADIANS(360+('貼り付けシート（日射量等）'!J5132)),RADIANS('貼り付けシート（日射量等）'!J5132))</f>
        <v>1.8570303241219668</v>
      </c>
    </row>
    <row r="5136" spans="1:9">
      <c r="A5136" s="20">
        <v>41853</v>
      </c>
      <c r="B5136" s="35" t="s">
        <v>378</v>
      </c>
      <c r="C5136" s="90">
        <f t="shared" si="240"/>
        <v>3.6440734825517302</v>
      </c>
      <c r="D5136" s="90">
        <f t="shared" si="241"/>
        <v>0.95005595368241302</v>
      </c>
      <c r="E5136" s="90">
        <f t="shared" si="242"/>
        <v>2.6940175288693173</v>
      </c>
      <c r="F5136" s="50">
        <f>'貼り付けシート（日射量等）'!G5133/3.6*10^3</f>
        <v>2.7777777777777777</v>
      </c>
      <c r="G5136" s="50">
        <f>'貼り付けシート（日射量等）'!H5133/3.6*10^3</f>
        <v>2.7777777777777777</v>
      </c>
      <c r="H5136" s="91">
        <f>RADIANS('貼り付けシート（日射量等）'!I5133)</f>
        <v>0</v>
      </c>
      <c r="I5136" s="91">
        <f>IF('貼り付けシート（日射量等）'!J5133&lt;0,RADIANS(360+('貼り付けシート（日射量等）'!J5133)),RADIANS('貼り付けシート（日射量等）'!J5133))</f>
        <v>0</v>
      </c>
    </row>
    <row r="5137" spans="1:9">
      <c r="A5137" s="20">
        <v>41853</v>
      </c>
      <c r="B5137" s="35" t="s">
        <v>379</v>
      </c>
      <c r="C5137" s="90">
        <f t="shared" si="240"/>
        <v>0</v>
      </c>
      <c r="D5137" s="90">
        <f t="shared" si="241"/>
        <v>0</v>
      </c>
      <c r="E5137" s="90">
        <f t="shared" si="242"/>
        <v>0</v>
      </c>
      <c r="F5137" s="50">
        <f>'貼り付けシート（日射量等）'!G5134/3.6*10^3</f>
        <v>0</v>
      </c>
      <c r="G5137" s="50">
        <f>'貼り付けシート（日射量等）'!H5134/3.6*10^3</f>
        <v>0</v>
      </c>
      <c r="H5137" s="91">
        <f>RADIANS('貼り付けシート（日射量等）'!I5134)</f>
        <v>0</v>
      </c>
      <c r="I5137" s="91">
        <f>IF('貼り付けシート（日射量等）'!J5134&lt;0,RADIANS(360+('貼り付けシート（日射量等）'!J5134)),RADIANS('貼り付けシート（日射量等）'!J5134))</f>
        <v>0</v>
      </c>
    </row>
    <row r="5138" spans="1:9">
      <c r="A5138" s="20">
        <v>41853</v>
      </c>
      <c r="B5138" s="35" t="s">
        <v>380</v>
      </c>
      <c r="C5138" s="90">
        <f t="shared" si="240"/>
        <v>0</v>
      </c>
      <c r="D5138" s="90">
        <f t="shared" si="241"/>
        <v>0</v>
      </c>
      <c r="E5138" s="90">
        <f t="shared" si="242"/>
        <v>0</v>
      </c>
      <c r="F5138" s="50">
        <f>'貼り付けシート（日射量等）'!G5135/3.6*10^3</f>
        <v>0</v>
      </c>
      <c r="G5138" s="50">
        <f>'貼り付けシート（日射量等）'!H5135/3.6*10^3</f>
        <v>0</v>
      </c>
      <c r="H5138" s="91">
        <f>RADIANS('貼り付けシート（日射量等）'!I5135)</f>
        <v>0</v>
      </c>
      <c r="I5138" s="91">
        <f>IF('貼り付けシート（日射量等）'!J5135&lt;0,RADIANS(360+('貼り付けシート（日射量等）'!J5135)),RADIANS('貼り付けシート（日射量等）'!J5135))</f>
        <v>0</v>
      </c>
    </row>
    <row r="5139" spans="1:9">
      <c r="A5139" s="20">
        <v>41853</v>
      </c>
      <c r="B5139" s="35" t="s">
        <v>381</v>
      </c>
      <c r="C5139" s="90">
        <f t="shared" si="240"/>
        <v>0</v>
      </c>
      <c r="D5139" s="90">
        <f t="shared" si="241"/>
        <v>0</v>
      </c>
      <c r="E5139" s="90">
        <f t="shared" si="242"/>
        <v>0</v>
      </c>
      <c r="F5139" s="50">
        <f>'貼り付けシート（日射量等）'!G5136/3.6*10^3</f>
        <v>0</v>
      </c>
      <c r="G5139" s="50">
        <f>'貼り付けシート（日射量等）'!H5136/3.6*10^3</f>
        <v>0</v>
      </c>
      <c r="H5139" s="91">
        <f>RADIANS('貼り付けシート（日射量等）'!I5136)</f>
        <v>0</v>
      </c>
      <c r="I5139" s="91">
        <f>IF('貼り付けシート（日射量等）'!J5136&lt;0,RADIANS(360+('貼り付けシート（日射量等）'!J5136)),RADIANS('貼り付けシート（日射量等）'!J5136))</f>
        <v>0</v>
      </c>
    </row>
    <row r="5140" spans="1:9">
      <c r="A5140" s="20">
        <v>41853</v>
      </c>
      <c r="B5140" s="35" t="s">
        <v>382</v>
      </c>
      <c r="C5140" s="90">
        <f t="shared" si="240"/>
        <v>0</v>
      </c>
      <c r="D5140" s="90">
        <f t="shared" si="241"/>
        <v>0</v>
      </c>
      <c r="E5140" s="90">
        <f t="shared" si="242"/>
        <v>0</v>
      </c>
      <c r="F5140" s="50">
        <f>'貼り付けシート（日射量等）'!G5137/3.6*10^3</f>
        <v>0</v>
      </c>
      <c r="G5140" s="50">
        <f>'貼り付けシート（日射量等）'!H5137/3.6*10^3</f>
        <v>0</v>
      </c>
      <c r="H5140" s="91">
        <f>RADIANS('貼り付けシート（日射量等）'!I5137)</f>
        <v>0</v>
      </c>
      <c r="I5140" s="91">
        <f>IF('貼り付けシート（日射量等）'!J5137&lt;0,RADIANS(360+('貼り付けシート（日射量等）'!J5137)),RADIANS('貼り付けシート（日射量等）'!J5137))</f>
        <v>0</v>
      </c>
    </row>
    <row r="5141" spans="1:9">
      <c r="A5141" s="20">
        <v>41853</v>
      </c>
      <c r="B5141" s="35" t="s">
        <v>383</v>
      </c>
      <c r="C5141" s="90">
        <f t="shared" si="240"/>
        <v>0</v>
      </c>
      <c r="D5141" s="90">
        <f t="shared" si="241"/>
        <v>0</v>
      </c>
      <c r="E5141" s="90">
        <f t="shared" si="242"/>
        <v>0</v>
      </c>
      <c r="F5141" s="50">
        <f>'貼り付けシート（日射量等）'!G5138/3.6*10^3</f>
        <v>0</v>
      </c>
      <c r="G5141" s="50">
        <f>'貼り付けシート（日射量等）'!H5138/3.6*10^3</f>
        <v>0</v>
      </c>
      <c r="H5141" s="91">
        <f>RADIANS('貼り付けシート（日射量等）'!I5138)</f>
        <v>0</v>
      </c>
      <c r="I5141" s="91">
        <f>IF('貼り付けシート（日射量等）'!J5138&lt;0,RADIANS(360+('貼り付けシート（日射量等）'!J5138)),RADIANS('貼り付けシート（日射量等）'!J5138))</f>
        <v>0</v>
      </c>
    </row>
    <row r="5142" spans="1:9">
      <c r="A5142" s="20">
        <v>41854</v>
      </c>
      <c r="B5142" s="35" t="s">
        <v>360</v>
      </c>
      <c r="C5142" s="90">
        <f t="shared" si="240"/>
        <v>0</v>
      </c>
      <c r="D5142" s="90">
        <f t="shared" si="241"/>
        <v>0</v>
      </c>
      <c r="E5142" s="90">
        <f t="shared" si="242"/>
        <v>0</v>
      </c>
      <c r="F5142" s="50">
        <f>'貼り付けシート（日射量等）'!G5139/3.6*10^3</f>
        <v>0</v>
      </c>
      <c r="G5142" s="50">
        <f>'貼り付けシート（日射量等）'!H5139/3.6*10^3</f>
        <v>0</v>
      </c>
      <c r="H5142" s="91">
        <f>RADIANS('貼り付けシート（日射量等）'!I5139)</f>
        <v>0</v>
      </c>
      <c r="I5142" s="91">
        <f>IF('貼り付けシート（日射量等）'!J5139&lt;0,RADIANS(360+('貼り付けシート（日射量等）'!J5139)),RADIANS('貼り付けシート（日射量等）'!J5139))</f>
        <v>0</v>
      </c>
    </row>
    <row r="5143" spans="1:9">
      <c r="A5143" s="20">
        <v>41854</v>
      </c>
      <c r="B5143" s="35" t="s">
        <v>361</v>
      </c>
      <c r="C5143" s="90">
        <f t="shared" si="240"/>
        <v>0</v>
      </c>
      <c r="D5143" s="90">
        <f t="shared" si="241"/>
        <v>0</v>
      </c>
      <c r="E5143" s="90">
        <f t="shared" si="242"/>
        <v>0</v>
      </c>
      <c r="F5143" s="50">
        <f>'貼り付けシート（日射量等）'!G5140/3.6*10^3</f>
        <v>0</v>
      </c>
      <c r="G5143" s="50">
        <f>'貼り付けシート（日射量等）'!H5140/3.6*10^3</f>
        <v>0</v>
      </c>
      <c r="H5143" s="91">
        <f>RADIANS('貼り付けシート（日射量等）'!I5140)</f>
        <v>0</v>
      </c>
      <c r="I5143" s="91">
        <f>IF('貼り付けシート（日射量等）'!J5140&lt;0,RADIANS(360+('貼り付けシート（日射量等）'!J5140)),RADIANS('貼り付けシート（日射量等）'!J5140))</f>
        <v>0</v>
      </c>
    </row>
    <row r="5144" spans="1:9">
      <c r="A5144" s="20">
        <v>41854</v>
      </c>
      <c r="B5144" s="35" t="s">
        <v>362</v>
      </c>
      <c r="C5144" s="90">
        <f t="shared" si="240"/>
        <v>0</v>
      </c>
      <c r="D5144" s="90">
        <f t="shared" si="241"/>
        <v>0</v>
      </c>
      <c r="E5144" s="90">
        <f t="shared" si="242"/>
        <v>0</v>
      </c>
      <c r="F5144" s="50">
        <f>'貼り付けシート（日射量等）'!G5141/3.6*10^3</f>
        <v>0</v>
      </c>
      <c r="G5144" s="50">
        <f>'貼り付けシート（日射量等）'!H5141/3.6*10^3</f>
        <v>0</v>
      </c>
      <c r="H5144" s="91">
        <f>RADIANS('貼り付けシート（日射量等）'!I5141)</f>
        <v>0</v>
      </c>
      <c r="I5144" s="91">
        <f>IF('貼り付けシート（日射量等）'!J5141&lt;0,RADIANS(360+('貼り付けシート（日射量等）'!J5141)),RADIANS('貼り付けシート（日射量等）'!J5141))</f>
        <v>0</v>
      </c>
    </row>
    <row r="5145" spans="1:9">
      <c r="A5145" s="20">
        <v>41854</v>
      </c>
      <c r="B5145" s="35" t="s">
        <v>363</v>
      </c>
      <c r="C5145" s="90">
        <f t="shared" si="240"/>
        <v>0</v>
      </c>
      <c r="D5145" s="90">
        <f t="shared" si="241"/>
        <v>0</v>
      </c>
      <c r="E5145" s="90">
        <f t="shared" si="242"/>
        <v>0</v>
      </c>
      <c r="F5145" s="50">
        <f>'貼り付けシート（日射量等）'!G5142/3.6*10^3</f>
        <v>0</v>
      </c>
      <c r="G5145" s="50">
        <f>'貼り付けシート（日射量等）'!H5142/3.6*10^3</f>
        <v>0</v>
      </c>
      <c r="H5145" s="91">
        <f>RADIANS('貼り付けシート（日射量等）'!I5142)</f>
        <v>0</v>
      </c>
      <c r="I5145" s="91">
        <f>IF('貼り付けシート（日射量等）'!J5142&lt;0,RADIANS(360+('貼り付けシート（日射量等）'!J5142)),RADIANS('貼り付けシート（日射量等）'!J5142))</f>
        <v>0</v>
      </c>
    </row>
    <row r="5146" spans="1:9">
      <c r="A5146" s="20">
        <v>41854</v>
      </c>
      <c r="B5146" s="35" t="s">
        <v>364</v>
      </c>
      <c r="C5146" s="90">
        <f t="shared" si="240"/>
        <v>10.776070115477269</v>
      </c>
      <c r="D5146" s="90">
        <f t="shared" si="241"/>
        <v>-1.8993731607005591</v>
      </c>
      <c r="E5146" s="90">
        <f t="shared" si="242"/>
        <v>10.776070115477269</v>
      </c>
      <c r="F5146" s="50">
        <f>'貼り付けシート（日射量等）'!G5143/3.6*10^3</f>
        <v>30.555555555555554</v>
      </c>
      <c r="G5146" s="50">
        <f>'貼り付けシート（日射量等）'!H5143/3.6*10^3</f>
        <v>11.111111111111111</v>
      </c>
      <c r="H5146" s="91">
        <f>RADIANS('貼り付けシート（日射量等）'!I5143)</f>
        <v>5.9341194567807204E-2</v>
      </c>
      <c r="I5146" s="91">
        <f>IF('貼り付けシート（日射量等）'!J5143&lt;0,RADIANS(360+('貼り付けシート（日射量等）'!J5143)),RADIANS('貼り付けシート（日射量等）'!J5143))</f>
        <v>4.3598324714818357</v>
      </c>
    </row>
    <row r="5147" spans="1:9">
      <c r="A5147" s="20">
        <v>41854</v>
      </c>
      <c r="B5147" s="35" t="s">
        <v>365</v>
      </c>
      <c r="C5147" s="90">
        <f t="shared" si="240"/>
        <v>48.639661509548446</v>
      </c>
      <c r="D5147" s="90">
        <f t="shared" si="241"/>
        <v>2.8413635187700499</v>
      </c>
      <c r="E5147" s="90">
        <f t="shared" si="242"/>
        <v>45.798297990778394</v>
      </c>
      <c r="F5147" s="50">
        <f>'貼り付けシート（日射量等）'!G5144/3.6*10^3</f>
        <v>16.666666666666668</v>
      </c>
      <c r="G5147" s="50">
        <f>'貼り付けシート（日射量等）'!H5144/3.6*10^3</f>
        <v>47.222222222222221</v>
      </c>
      <c r="H5147" s="91">
        <f>RADIANS('貼り付けシート（日射量等）'!I5144)</f>
        <v>0.25132741228718347</v>
      </c>
      <c r="I5147" s="91">
        <f>IF('貼り付けシート（日射量等）'!J5144&lt;0,RADIANS(360+('貼り付けシート（日射量等）'!J5144)),RADIANS('貼り付けシート（日射量等）'!J5144))</f>
        <v>4.5204027626653138</v>
      </c>
    </row>
    <row r="5148" spans="1:9">
      <c r="A5148" s="20">
        <v>41854</v>
      </c>
      <c r="B5148" s="35" t="s">
        <v>366</v>
      </c>
      <c r="C5148" s="90">
        <f t="shared" si="240"/>
        <v>143.41474583967781</v>
      </c>
      <c r="D5148" s="90">
        <f t="shared" si="241"/>
        <v>22.183957040558514</v>
      </c>
      <c r="E5148" s="90">
        <f t="shared" si="242"/>
        <v>121.23078879911928</v>
      </c>
      <c r="F5148" s="50">
        <f>'貼り付けシート（日射量等）'!G5145/3.6*10^3</f>
        <v>55.555555555555557</v>
      </c>
      <c r="G5148" s="50">
        <f>'貼り付けシート（日射量等）'!H5145/3.6*10^3</f>
        <v>125</v>
      </c>
      <c r="H5148" s="91">
        <f>RADIANS('貼り付けシート（日射量等）'!I5145)</f>
        <v>0.45029494701453704</v>
      </c>
      <c r="I5148" s="91">
        <f>IF('貼り付けシート（日射量等）'!J5145&lt;0,RADIANS(360+('貼り付けシート（日射量等）'!J5145)),RADIANS('貼り付けシート（日射量等）'!J5145))</f>
        <v>4.6809730538487919</v>
      </c>
    </row>
    <row r="5149" spans="1:9">
      <c r="A5149" s="20">
        <v>41854</v>
      </c>
      <c r="B5149" s="35" t="s">
        <v>367</v>
      </c>
      <c r="C5149" s="90">
        <f t="shared" si="240"/>
        <v>196.04072893317039</v>
      </c>
      <c r="D5149" s="90">
        <f t="shared" si="241"/>
        <v>23.623607085534069</v>
      </c>
      <c r="E5149" s="90">
        <f t="shared" si="242"/>
        <v>172.41712184763631</v>
      </c>
      <c r="F5149" s="50">
        <f>'貼り付けシート（日射量等）'!G5146/3.6*10^3</f>
        <v>38.888888888888893</v>
      </c>
      <c r="G5149" s="50">
        <f>'貼り付けシート（日射量等）'!H5146/3.6*10^3</f>
        <v>177.77777777777777</v>
      </c>
      <c r="H5149" s="91">
        <f>RADIANS('貼り付けシート（日射量等）'!I5146)</f>
        <v>0.64926248174189061</v>
      </c>
      <c r="I5149" s="91">
        <f>IF('貼り付けシート（日射量等）'!J5146&lt;0,RADIANS(360+('貼り付けシート（日射量等）'!J5146)),RADIANS('貼り付けシート（日射量等）'!J5146))</f>
        <v>4.8572513083002189</v>
      </c>
    </row>
    <row r="5150" spans="1:9">
      <c r="A5150" s="20">
        <v>41854</v>
      </c>
      <c r="B5150" s="35" t="s">
        <v>368</v>
      </c>
      <c r="C5150" s="90">
        <f t="shared" si="240"/>
        <v>110.45471868364199</v>
      </c>
      <c r="D5150" s="90">
        <f t="shared" si="241"/>
        <v>0</v>
      </c>
      <c r="E5150" s="90">
        <f t="shared" si="242"/>
        <v>110.45471868364199</v>
      </c>
      <c r="F5150" s="50">
        <f>'貼り付けシート（日射量等）'!G5147/3.6*10^3</f>
        <v>0</v>
      </c>
      <c r="G5150" s="50">
        <f>'貼り付けシート（日射量等）'!H5147/3.6*10^3</f>
        <v>113.88888888888887</v>
      </c>
      <c r="H5150" s="91">
        <f>RADIANS('貼り付けシート（日射量等）'!I5147)</f>
        <v>0.84299402871326112</v>
      </c>
      <c r="I5150" s="91">
        <f>IF('貼り付けシート（日射量等）'!J5147&lt;0,RADIANS(360+('貼り付けシート（日射量等）'!J5147)),RADIANS('貼り付けシート（日射量等）'!J5147))</f>
        <v>5.0736721355475156</v>
      </c>
    </row>
    <row r="5151" spans="1:9">
      <c r="A5151" s="20">
        <v>41854</v>
      </c>
      <c r="B5151" s="35" t="s">
        <v>369</v>
      </c>
      <c r="C5151" s="90">
        <f t="shared" si="240"/>
        <v>96.984631039295408</v>
      </c>
      <c r="D5151" s="90">
        <f t="shared" si="241"/>
        <v>0</v>
      </c>
      <c r="E5151" s="90">
        <f t="shared" si="242"/>
        <v>96.984631039295408</v>
      </c>
      <c r="F5151" s="50">
        <f>'貼り付けシート（日射量等）'!G5148/3.6*10^3</f>
        <v>0</v>
      </c>
      <c r="G5151" s="50">
        <f>'貼り付けシート（日射量等）'!H5148/3.6*10^3</f>
        <v>99.999999999999986</v>
      </c>
      <c r="H5151" s="91">
        <f>RADIANS('貼り付けシート（日射量等）'!I5148)</f>
        <v>1.0192722831646885</v>
      </c>
      <c r="I5151" s="91">
        <f>IF('貼り付けシート（日射量等）'!J5148&lt;0,RADIANS(360+('貼り付けシート（日射量等）'!J5148)),RADIANS('貼り付けシート（日射量等）'!J5148))</f>
        <v>5.3756140961425354</v>
      </c>
    </row>
    <row r="5152" spans="1:9">
      <c r="A5152" s="20">
        <v>41854</v>
      </c>
      <c r="B5152" s="35" t="s">
        <v>370</v>
      </c>
      <c r="C5152" s="90">
        <f t="shared" si="240"/>
        <v>137.39489397233518</v>
      </c>
      <c r="D5152" s="90">
        <f t="shared" si="241"/>
        <v>0</v>
      </c>
      <c r="E5152" s="90">
        <f t="shared" si="242"/>
        <v>137.39489397233518</v>
      </c>
      <c r="F5152" s="50">
        <f>'貼り付けシート（日射量等）'!G5149/3.6*10^3</f>
        <v>0</v>
      </c>
      <c r="G5152" s="50">
        <f>'貼り付けシート（日射量等）'!H5149/3.6*10^3</f>
        <v>141.66666666666666</v>
      </c>
      <c r="H5152" s="91">
        <f>RADIANS('貼り付けシート（日射量等）'!I5149)</f>
        <v>1.14493598930828</v>
      </c>
      <c r="I5152" s="91">
        <f>IF('貼り付けシート（日射量等）'!J5149&lt;0,RADIANS(360+('貼り付けシート（日射量等）'!J5149)),RADIANS('貼り付けシート（日射量等）'!J5149))</f>
        <v>5.8398716771730275</v>
      </c>
    </row>
    <row r="5153" spans="1:9">
      <c r="A5153" s="20">
        <v>41854</v>
      </c>
      <c r="B5153" s="35" t="s">
        <v>371</v>
      </c>
      <c r="C5153" s="90">
        <f t="shared" si="240"/>
        <v>173.2299589834814</v>
      </c>
      <c r="D5153" s="90">
        <f t="shared" si="241"/>
        <v>30.447029953407569</v>
      </c>
      <c r="E5153" s="90">
        <f t="shared" si="242"/>
        <v>142.78292903007383</v>
      </c>
      <c r="F5153" s="50">
        <f>'貼り付けシート（日射量等）'!G5150/3.6*10^3</f>
        <v>30.555555555555554</v>
      </c>
      <c r="G5153" s="50">
        <f>'貼り付けシート（日射量等）'!H5150/3.6*10^3</f>
        <v>147.22222222222223</v>
      </c>
      <c r="H5153" s="91">
        <f>RADIANS('貼り付けシート（日射量等）'!I5150)</f>
        <v>1.1711159280881951</v>
      </c>
      <c r="I5153" s="91">
        <f>IF('貼り付けシート（日射量等）'!J5150&lt;0,RADIANS(360+('貼り付けシート（日射量等）'!J5150)),RADIANS('貼り付けシート（日射量等）'!J5150))</f>
        <v>0.18500490071139894</v>
      </c>
    </row>
    <row r="5154" spans="1:9">
      <c r="A5154" s="20">
        <v>41854</v>
      </c>
      <c r="B5154" s="35" t="s">
        <v>372</v>
      </c>
      <c r="C5154" s="90">
        <f t="shared" si="240"/>
        <v>134.46744473810313</v>
      </c>
      <c r="D5154" s="90">
        <f t="shared" si="241"/>
        <v>10.542638410114536</v>
      </c>
      <c r="E5154" s="90">
        <f t="shared" si="242"/>
        <v>123.92480632798859</v>
      </c>
      <c r="F5154" s="50">
        <f>'貼り付けシート（日射量等）'!G5151/3.6*10^3</f>
        <v>11.111111111111111</v>
      </c>
      <c r="G5154" s="50">
        <f>'貼り付けシート（日射量等）'!H5151/3.6*10^3</f>
        <v>127.77777777777777</v>
      </c>
      <c r="H5154" s="91">
        <f>RADIANS('貼り付けシート（日射量等）'!I5151)</f>
        <v>1.0821041362364843</v>
      </c>
      <c r="I5154" s="91">
        <f>IF('貼り付けシート（日射量等）'!J5151&lt;0,RADIANS(360+('貼り付けシート（日射量等）'!J5151)),RADIANS('貼り付けシート（日射量等）'!J5151))</f>
        <v>0.73478361508961276</v>
      </c>
    </row>
    <row r="5155" spans="1:9">
      <c r="A5155" s="20">
        <v>41854</v>
      </c>
      <c r="B5155" s="35" t="s">
        <v>373</v>
      </c>
      <c r="C5155" s="90">
        <f t="shared" si="240"/>
        <v>92.884934163250662</v>
      </c>
      <c r="D5155" s="90">
        <f t="shared" si="241"/>
        <v>9.3703907683018226</v>
      </c>
      <c r="E5155" s="90">
        <f t="shared" si="242"/>
        <v>83.514543394948845</v>
      </c>
      <c r="F5155" s="50">
        <f>'貼り付けシート（日射量等）'!G5152/3.6*10^3</f>
        <v>11.111111111111111</v>
      </c>
      <c r="G5155" s="50">
        <f>'貼り付けシート（日射量等）'!H5152/3.6*10^3</f>
        <v>86.111111111111114</v>
      </c>
      <c r="H5155" s="91">
        <f>RADIANS('貼り付けシート（日射量等）'!I5152)</f>
        <v>0.92153384505300595</v>
      </c>
      <c r="I5155" s="91">
        <f>IF('貼り付けシート（日射量等）'!J5152&lt;0,RADIANS(360+('貼り付けシート（日射量等）'!J5152)),RADIANS('貼り付けシート（日射量等）'!J5152))</f>
        <v>1.0943214410004447</v>
      </c>
    </row>
    <row r="5156" spans="1:9">
      <c r="A5156" s="20">
        <v>41854</v>
      </c>
      <c r="B5156" s="35" t="s">
        <v>374</v>
      </c>
      <c r="C5156" s="90">
        <f t="shared" si="240"/>
        <v>99.678648568164732</v>
      </c>
      <c r="D5156" s="90">
        <f t="shared" si="241"/>
        <v>0</v>
      </c>
      <c r="E5156" s="90">
        <f t="shared" si="242"/>
        <v>99.678648568164732</v>
      </c>
      <c r="F5156" s="50">
        <f>'貼り付けシート（日射量等）'!G5153/3.6*10^3</f>
        <v>0</v>
      </c>
      <c r="G5156" s="50">
        <f>'貼り付けシート（日射量等）'!H5153/3.6*10^3</f>
        <v>102.77777777777777</v>
      </c>
      <c r="H5156" s="91">
        <f>RADIANS('貼り付けシート（日射量等）'!I5153)</f>
        <v>0.73478361508961276</v>
      </c>
      <c r="I5156" s="91">
        <f>IF('貼り付けシート（日射量等）'!J5153&lt;0,RADIANS(360+('貼り付けシート（日射量等）'!J5153)),RADIANS('貼り付けシート（日射量等）'!J5153))</f>
        <v>1.340412865531645</v>
      </c>
    </row>
    <row r="5157" spans="1:9">
      <c r="A5157" s="20">
        <v>41854</v>
      </c>
      <c r="B5157" s="35" t="s">
        <v>375</v>
      </c>
      <c r="C5157" s="90">
        <f t="shared" si="240"/>
        <v>94.330309811782797</v>
      </c>
      <c r="D5157" s="90">
        <f t="shared" si="241"/>
        <v>2.7337138302260078</v>
      </c>
      <c r="E5157" s="90">
        <f t="shared" si="242"/>
        <v>91.596595981556789</v>
      </c>
      <c r="F5157" s="50">
        <f>'貼り付けシート（日射量等）'!G5154/3.6*10^3</f>
        <v>5.5555555555555554</v>
      </c>
      <c r="G5157" s="50">
        <f>'貼り付けシート（日射量等）'!H5154/3.6*10^3</f>
        <v>94.444444444444443</v>
      </c>
      <c r="H5157" s="91">
        <f>RADIANS('貼り付けシート（日射量等）'!I5154)</f>
        <v>0.53581608036225914</v>
      </c>
      <c r="I5157" s="91">
        <f>IF('貼り付けシート（日射量等）'!J5154&lt;0,RADIANS(360+('貼り付けシート（日射量等）'!J5154)),RADIANS('貼り付けシート（日射量等）'!J5154))</f>
        <v>1.5289084247470326</v>
      </c>
    </row>
    <row r="5158" spans="1:9">
      <c r="A5158" s="20">
        <v>41854</v>
      </c>
      <c r="B5158" s="35" t="s">
        <v>376</v>
      </c>
      <c r="C5158" s="90">
        <f t="shared" si="240"/>
        <v>51.499910082157591</v>
      </c>
      <c r="D5158" s="90">
        <f t="shared" si="241"/>
        <v>3.0075945625098877</v>
      </c>
      <c r="E5158" s="90">
        <f t="shared" si="242"/>
        <v>48.492315519647704</v>
      </c>
      <c r="F5158" s="50">
        <f>'貼り付けシート（日射量等）'!G5155/3.6*10^3</f>
        <v>11.111111111111111</v>
      </c>
      <c r="G5158" s="50">
        <f>'貼り付けシート（日射量等）'!H5155/3.6*10^3</f>
        <v>49.999999999999993</v>
      </c>
      <c r="H5158" s="91">
        <f>RADIANS('貼り付けシート（日射量等）'!I5155)</f>
        <v>0.33684854563490563</v>
      </c>
      <c r="I5158" s="91">
        <f>IF('貼り付けシート（日射量等）'!J5155&lt;0,RADIANS(360+('貼り付けシート（日射量等）'!J5155)),RADIANS('貼り付けシート（日射量等）'!J5155))</f>
        <v>1.6947147036864938</v>
      </c>
    </row>
    <row r="5159" spans="1:9">
      <c r="A5159" s="20">
        <v>41854</v>
      </c>
      <c r="B5159" s="35" t="s">
        <v>377</v>
      </c>
      <c r="C5159" s="90">
        <f t="shared" si="240"/>
        <v>19.160522572221879</v>
      </c>
      <c r="D5159" s="90">
        <f t="shared" si="241"/>
        <v>0.30239987013665554</v>
      </c>
      <c r="E5159" s="90">
        <f t="shared" si="242"/>
        <v>18.858122702085222</v>
      </c>
      <c r="F5159" s="50">
        <f>'貼り付けシート（日射量等）'!G5156/3.6*10^3</f>
        <v>8.3333333333333339</v>
      </c>
      <c r="G5159" s="50">
        <f>'貼り付けシート（日射量等）'!H5156/3.6*10^3</f>
        <v>19.444444444444446</v>
      </c>
      <c r="H5159" s="91">
        <f>RADIANS('貼り付けシート（日射量等）'!I5156)</f>
        <v>0.13962634015954636</v>
      </c>
      <c r="I5159" s="91">
        <f>IF('貼り付けシート（日射量等）'!J5156&lt;0,RADIANS(360+('貼り付けシート（日射量等）'!J5156)),RADIANS('貼り付けシート（日射量等）'!J5156))</f>
        <v>1.8535396656179781</v>
      </c>
    </row>
    <row r="5160" spans="1:9">
      <c r="A5160" s="20">
        <v>41854</v>
      </c>
      <c r="B5160" s="35" t="s">
        <v>378</v>
      </c>
      <c r="C5160" s="90">
        <f t="shared" si="240"/>
        <v>0</v>
      </c>
      <c r="D5160" s="90">
        <f t="shared" si="241"/>
        <v>0</v>
      </c>
      <c r="E5160" s="90">
        <f t="shared" si="242"/>
        <v>0</v>
      </c>
      <c r="F5160" s="50">
        <f>'貼り付けシート（日射量等）'!G5157/3.6*10^3</f>
        <v>0</v>
      </c>
      <c r="G5160" s="50">
        <f>'貼り付けシート（日射量等）'!H5157/3.6*10^3</f>
        <v>0</v>
      </c>
      <c r="H5160" s="91">
        <f>RADIANS('貼り付けシート（日射量等）'!I5157)</f>
        <v>0</v>
      </c>
      <c r="I5160" s="91">
        <f>IF('貼り付けシート（日射量等）'!J5157&lt;0,RADIANS(360+('貼り付けシート（日射量等）'!J5157)),RADIANS('貼り付けシート（日射量等）'!J5157))</f>
        <v>0</v>
      </c>
    </row>
    <row r="5161" spans="1:9">
      <c r="A5161" s="20">
        <v>41854</v>
      </c>
      <c r="B5161" s="35" t="s">
        <v>379</v>
      </c>
      <c r="C5161" s="90">
        <f t="shared" si="240"/>
        <v>0</v>
      </c>
      <c r="D5161" s="90">
        <f t="shared" si="241"/>
        <v>0</v>
      </c>
      <c r="E5161" s="90">
        <f t="shared" si="242"/>
        <v>0</v>
      </c>
      <c r="F5161" s="50">
        <f>'貼り付けシート（日射量等）'!G5158/3.6*10^3</f>
        <v>0</v>
      </c>
      <c r="G5161" s="50">
        <f>'貼り付けシート（日射量等）'!H5158/3.6*10^3</f>
        <v>0</v>
      </c>
      <c r="H5161" s="91">
        <f>RADIANS('貼り付けシート（日射量等）'!I5158)</f>
        <v>0</v>
      </c>
      <c r="I5161" s="91">
        <f>IF('貼り付けシート（日射量等）'!J5158&lt;0,RADIANS(360+('貼り付けシート（日射量等）'!J5158)),RADIANS('貼り付けシート（日射量等）'!J5158))</f>
        <v>0</v>
      </c>
    </row>
    <row r="5162" spans="1:9">
      <c r="A5162" s="20">
        <v>41854</v>
      </c>
      <c r="B5162" s="35" t="s">
        <v>380</v>
      </c>
      <c r="C5162" s="90">
        <f t="shared" si="240"/>
        <v>0</v>
      </c>
      <c r="D5162" s="90">
        <f t="shared" si="241"/>
        <v>0</v>
      </c>
      <c r="E5162" s="90">
        <f t="shared" si="242"/>
        <v>0</v>
      </c>
      <c r="F5162" s="50">
        <f>'貼り付けシート（日射量等）'!G5159/3.6*10^3</f>
        <v>0</v>
      </c>
      <c r="G5162" s="50">
        <f>'貼り付けシート（日射量等）'!H5159/3.6*10^3</f>
        <v>0</v>
      </c>
      <c r="H5162" s="91">
        <f>RADIANS('貼り付けシート（日射量等）'!I5159)</f>
        <v>0</v>
      </c>
      <c r="I5162" s="91">
        <f>IF('貼り付けシート（日射量等）'!J5159&lt;0,RADIANS(360+('貼り付けシート（日射量等）'!J5159)),RADIANS('貼り付けシート（日射量等）'!J5159))</f>
        <v>0</v>
      </c>
    </row>
    <row r="5163" spans="1:9">
      <c r="A5163" s="20">
        <v>41854</v>
      </c>
      <c r="B5163" s="35" t="s">
        <v>381</v>
      </c>
      <c r="C5163" s="90">
        <f t="shared" si="240"/>
        <v>0</v>
      </c>
      <c r="D5163" s="90">
        <f t="shared" si="241"/>
        <v>0</v>
      </c>
      <c r="E5163" s="90">
        <f t="shared" si="242"/>
        <v>0</v>
      </c>
      <c r="F5163" s="50">
        <f>'貼り付けシート（日射量等）'!G5160/3.6*10^3</f>
        <v>0</v>
      </c>
      <c r="G5163" s="50">
        <f>'貼り付けシート（日射量等）'!H5160/3.6*10^3</f>
        <v>0</v>
      </c>
      <c r="H5163" s="91">
        <f>RADIANS('貼り付けシート（日射量等）'!I5160)</f>
        <v>0</v>
      </c>
      <c r="I5163" s="91">
        <f>IF('貼り付けシート（日射量等）'!J5160&lt;0,RADIANS(360+('貼り付けシート（日射量等）'!J5160)),RADIANS('貼り付けシート（日射量等）'!J5160))</f>
        <v>0</v>
      </c>
    </row>
    <row r="5164" spans="1:9">
      <c r="A5164" s="20">
        <v>41854</v>
      </c>
      <c r="B5164" s="35" t="s">
        <v>382</v>
      </c>
      <c r="C5164" s="90">
        <f t="shared" si="240"/>
        <v>0</v>
      </c>
      <c r="D5164" s="90">
        <f t="shared" si="241"/>
        <v>0</v>
      </c>
      <c r="E5164" s="90">
        <f t="shared" si="242"/>
        <v>0</v>
      </c>
      <c r="F5164" s="50">
        <f>'貼り付けシート（日射量等）'!G5161/3.6*10^3</f>
        <v>0</v>
      </c>
      <c r="G5164" s="50">
        <f>'貼り付けシート（日射量等）'!H5161/3.6*10^3</f>
        <v>0</v>
      </c>
      <c r="H5164" s="91">
        <f>RADIANS('貼り付けシート（日射量等）'!I5161)</f>
        <v>0</v>
      </c>
      <c r="I5164" s="91">
        <f>IF('貼り付けシート（日射量等）'!J5161&lt;0,RADIANS(360+('貼り付けシート（日射量等）'!J5161)),RADIANS('貼り付けシート（日射量等）'!J5161))</f>
        <v>0</v>
      </c>
    </row>
    <row r="5165" spans="1:9">
      <c r="A5165" s="20">
        <v>41854</v>
      </c>
      <c r="B5165" s="35" t="s">
        <v>383</v>
      </c>
      <c r="C5165" s="90">
        <f t="shared" si="240"/>
        <v>0</v>
      </c>
      <c r="D5165" s="90">
        <f t="shared" si="241"/>
        <v>0</v>
      </c>
      <c r="E5165" s="90">
        <f t="shared" si="242"/>
        <v>0</v>
      </c>
      <c r="F5165" s="50">
        <f>'貼り付けシート（日射量等）'!G5162/3.6*10^3</f>
        <v>0</v>
      </c>
      <c r="G5165" s="50">
        <f>'貼り付けシート（日射量等）'!H5162/3.6*10^3</f>
        <v>0</v>
      </c>
      <c r="H5165" s="91">
        <f>RADIANS('貼り付けシート（日射量等）'!I5162)</f>
        <v>0</v>
      </c>
      <c r="I5165" s="91">
        <f>IF('貼り付けシート（日射量等）'!J5162&lt;0,RADIANS(360+('貼り付けシート（日射量等）'!J5162)),RADIANS('貼り付けシート（日射量等）'!J5162))</f>
        <v>0</v>
      </c>
    </row>
    <row r="5166" spans="1:9">
      <c r="A5166" s="20">
        <v>41855</v>
      </c>
      <c r="B5166" s="35" t="s">
        <v>360</v>
      </c>
      <c r="C5166" s="90">
        <f t="shared" si="240"/>
        <v>0</v>
      </c>
      <c r="D5166" s="90">
        <f t="shared" si="241"/>
        <v>0</v>
      </c>
      <c r="E5166" s="90">
        <f t="shared" si="242"/>
        <v>0</v>
      </c>
      <c r="F5166" s="50">
        <f>'貼り付けシート（日射量等）'!G5163/3.6*10^3</f>
        <v>0</v>
      </c>
      <c r="G5166" s="50">
        <f>'貼り付けシート（日射量等）'!H5163/3.6*10^3</f>
        <v>0</v>
      </c>
      <c r="H5166" s="91">
        <f>RADIANS('貼り付けシート（日射量等）'!I5163)</f>
        <v>0</v>
      </c>
      <c r="I5166" s="91">
        <f>IF('貼り付けシート（日射量等）'!J5163&lt;0,RADIANS(360+('貼り付けシート（日射量等）'!J5163)),RADIANS('貼り付けシート（日射量等）'!J5163))</f>
        <v>0</v>
      </c>
    </row>
    <row r="5167" spans="1:9">
      <c r="A5167" s="20">
        <v>41855</v>
      </c>
      <c r="B5167" s="35" t="s">
        <v>361</v>
      </c>
      <c r="C5167" s="90">
        <f t="shared" si="240"/>
        <v>0</v>
      </c>
      <c r="D5167" s="90">
        <f t="shared" si="241"/>
        <v>0</v>
      </c>
      <c r="E5167" s="90">
        <f t="shared" si="242"/>
        <v>0</v>
      </c>
      <c r="F5167" s="50">
        <f>'貼り付けシート（日射量等）'!G5164/3.6*10^3</f>
        <v>0</v>
      </c>
      <c r="G5167" s="50">
        <f>'貼り付けシート（日射量等）'!H5164/3.6*10^3</f>
        <v>0</v>
      </c>
      <c r="H5167" s="91">
        <f>RADIANS('貼り付けシート（日射量等）'!I5164)</f>
        <v>0</v>
      </c>
      <c r="I5167" s="91">
        <f>IF('貼り付けシート（日射量等）'!J5164&lt;0,RADIANS(360+('貼り付けシート（日射量等）'!J5164)),RADIANS('貼り付けシート（日射量等）'!J5164))</f>
        <v>0</v>
      </c>
    </row>
    <row r="5168" spans="1:9">
      <c r="A5168" s="20">
        <v>41855</v>
      </c>
      <c r="B5168" s="35" t="s">
        <v>362</v>
      </c>
      <c r="C5168" s="90">
        <f t="shared" si="240"/>
        <v>0</v>
      </c>
      <c r="D5168" s="90">
        <f t="shared" si="241"/>
        <v>0</v>
      </c>
      <c r="E5168" s="90">
        <f t="shared" si="242"/>
        <v>0</v>
      </c>
      <c r="F5168" s="50">
        <f>'貼り付けシート（日射量等）'!G5165/3.6*10^3</f>
        <v>0</v>
      </c>
      <c r="G5168" s="50">
        <f>'貼り付けシート（日射量等）'!H5165/3.6*10^3</f>
        <v>0</v>
      </c>
      <c r="H5168" s="91">
        <f>RADIANS('貼り付けシート（日射量等）'!I5165)</f>
        <v>0</v>
      </c>
      <c r="I5168" s="91">
        <f>IF('貼り付けシート（日射量等）'!J5165&lt;0,RADIANS(360+('貼り付けシート（日射量等）'!J5165)),RADIANS('貼り付けシート（日射量等）'!J5165))</f>
        <v>0</v>
      </c>
    </row>
    <row r="5169" spans="1:9">
      <c r="A5169" s="20">
        <v>41855</v>
      </c>
      <c r="B5169" s="35" t="s">
        <v>363</v>
      </c>
      <c r="C5169" s="90">
        <f t="shared" si="240"/>
        <v>0</v>
      </c>
      <c r="D5169" s="90">
        <f t="shared" si="241"/>
        <v>0</v>
      </c>
      <c r="E5169" s="90">
        <f t="shared" si="242"/>
        <v>0</v>
      </c>
      <c r="F5169" s="50">
        <f>'貼り付けシート（日射量等）'!G5166/3.6*10^3</f>
        <v>0</v>
      </c>
      <c r="G5169" s="50">
        <f>'貼り付けシート（日射量等）'!H5166/3.6*10^3</f>
        <v>0</v>
      </c>
      <c r="H5169" s="91">
        <f>RADIANS('貼り付けシート（日射量等）'!I5166)</f>
        <v>0</v>
      </c>
      <c r="I5169" s="91">
        <f>IF('貼り付けシート（日射量等）'!J5166&lt;0,RADIANS(360+('貼り付けシート（日射量等）'!J5166)),RADIANS('貼り付けシート（日射量等）'!J5166))</f>
        <v>0</v>
      </c>
    </row>
    <row r="5170" spans="1:9">
      <c r="A5170" s="20">
        <v>41855</v>
      </c>
      <c r="B5170" s="35" t="s">
        <v>364</v>
      </c>
      <c r="C5170" s="90">
        <f t="shared" si="240"/>
        <v>10.776070115477269</v>
      </c>
      <c r="D5170" s="90">
        <f t="shared" si="241"/>
        <v>-1.4297850261158755</v>
      </c>
      <c r="E5170" s="90">
        <f t="shared" si="242"/>
        <v>10.776070115477269</v>
      </c>
      <c r="F5170" s="50">
        <f>'貼り付けシート（日射量等）'!G5167/3.6*10^3</f>
        <v>22.222222222222221</v>
      </c>
      <c r="G5170" s="50">
        <f>'貼り付けシート（日射量等）'!H5167/3.6*10^3</f>
        <v>11.111111111111111</v>
      </c>
      <c r="H5170" s="91">
        <f>RADIANS('貼り付けシート（日射量等）'!I5167)</f>
        <v>5.5850536063818547E-2</v>
      </c>
      <c r="I5170" s="91">
        <f>IF('貼り付けシート（日射量等）'!J5167&lt;0,RADIANS(360+('貼り付けシート（日射量等）'!J5167)),RADIANS('貼り付けシート（日射量等）'!J5167))</f>
        <v>4.3633231299858242</v>
      </c>
    </row>
    <row r="5171" spans="1:9">
      <c r="A5171" s="20">
        <v>41855</v>
      </c>
      <c r="B5171" s="35" t="s">
        <v>365</v>
      </c>
      <c r="C5171" s="90">
        <f t="shared" si="240"/>
        <v>45.937625312487597</v>
      </c>
      <c r="D5171" s="90">
        <f t="shared" si="241"/>
        <v>2.8333448505785221</v>
      </c>
      <c r="E5171" s="90">
        <f t="shared" si="242"/>
        <v>43.104280461909077</v>
      </c>
      <c r="F5171" s="50">
        <f>'貼り付けシート（日射量等）'!G5168/3.6*10^3</f>
        <v>16.666666666666668</v>
      </c>
      <c r="G5171" s="50">
        <f>'貼り付けシート（日射量等）'!H5168/3.6*10^3</f>
        <v>44.444444444444443</v>
      </c>
      <c r="H5171" s="91">
        <f>RADIANS('貼り付けシート（日射量等）'!I5168)</f>
        <v>0.24958208303518914</v>
      </c>
      <c r="I5171" s="91">
        <f>IF('貼り付けシート（日射量等）'!J5168&lt;0,RADIANS(360+('貼り付けシート（日射量等）'!J5168)),RADIANS('貼り付けシート（日射量等）'!J5168))</f>
        <v>4.5238934211693023</v>
      </c>
    </row>
    <row r="5172" spans="1:9">
      <c r="A5172" s="20">
        <v>41855</v>
      </c>
      <c r="B5172" s="35" t="s">
        <v>366</v>
      </c>
      <c r="C5172" s="90">
        <f t="shared" si="240"/>
        <v>83.674270279626029</v>
      </c>
      <c r="D5172" s="90">
        <f t="shared" si="241"/>
        <v>5.5477619424158462</v>
      </c>
      <c r="E5172" s="90">
        <f t="shared" si="242"/>
        <v>78.126508337210183</v>
      </c>
      <c r="F5172" s="50">
        <f>'貼り付けシート（日射量等）'!G5169/3.6*10^3</f>
        <v>13.888888888888889</v>
      </c>
      <c r="G5172" s="50">
        <f>'貼り付けシート（日射量等）'!H5169/3.6*10^3</f>
        <v>80.555555555555543</v>
      </c>
      <c r="H5172" s="91">
        <f>RADIANS('貼り付けシート（日射量等）'!I5169)</f>
        <v>0.44854961776254271</v>
      </c>
      <c r="I5172" s="91">
        <f>IF('貼り付けシート（日射量等）'!J5169&lt;0,RADIANS(360+('貼り付けシート（日射量等）'!J5169)),RADIANS('貼り付けシート（日射量等）'!J5169))</f>
        <v>4.6862090416047746</v>
      </c>
    </row>
    <row r="5173" spans="1:9">
      <c r="A5173" s="20">
        <v>41855</v>
      </c>
      <c r="B5173" s="35" t="s">
        <v>367</v>
      </c>
      <c r="C5173" s="90">
        <f t="shared" si="240"/>
        <v>116.19989291555129</v>
      </c>
      <c r="D5173" s="90">
        <f t="shared" si="241"/>
        <v>8.4391917607786056</v>
      </c>
      <c r="E5173" s="90">
        <f t="shared" si="242"/>
        <v>107.76070115477269</v>
      </c>
      <c r="F5173" s="50">
        <f>'貼り付けシート（日射量等）'!G5170/3.6*10^3</f>
        <v>13.888888888888889</v>
      </c>
      <c r="G5173" s="50">
        <f>'貼り付けシート（日射量等）'!H5170/3.6*10^3</f>
        <v>111.11111111111111</v>
      </c>
      <c r="H5173" s="91">
        <f>RADIANS('貼り付けシート（日射量等）'!I5170)</f>
        <v>0.64751715248989627</v>
      </c>
      <c r="I5173" s="91">
        <f>IF('貼り付けシート（日射量等）'!J5170&lt;0,RADIANS(360+('貼り付けシート（日射量等）'!J5170)),RADIANS('貼り付けシート（日射量等）'!J5170))</f>
        <v>4.8624872960562024</v>
      </c>
    </row>
    <row r="5174" spans="1:9">
      <c r="A5174" s="20">
        <v>41855</v>
      </c>
      <c r="B5174" s="35" t="s">
        <v>368</v>
      </c>
      <c r="C5174" s="90">
        <f t="shared" si="240"/>
        <v>234.55556679524506</v>
      </c>
      <c r="D5174" s="90">
        <f t="shared" si="241"/>
        <v>21.728182014568993</v>
      </c>
      <c r="E5174" s="90">
        <f t="shared" si="242"/>
        <v>212.82738478067606</v>
      </c>
      <c r="F5174" s="50">
        <f>'貼り付けシート（日射量等）'!G5171/3.6*10^3</f>
        <v>27.777777777777779</v>
      </c>
      <c r="G5174" s="50">
        <f>'貼り付けシート（日射量等）'!H5171/3.6*10^3</f>
        <v>219.44444444444443</v>
      </c>
      <c r="H5174" s="91">
        <f>RADIANS('貼り付けシート（日射量等）'!I5171)</f>
        <v>0.8412486994612669</v>
      </c>
      <c r="I5174" s="91">
        <f>IF('貼り付けシート（日射量等）'!J5171&lt;0,RADIANS(360+('貼り付けシート（日射量等）'!J5171)),RADIANS('貼り付けシート（日射量等）'!J5171))</f>
        <v>5.0789081233034992</v>
      </c>
    </row>
    <row r="5175" spans="1:9">
      <c r="A5175" s="20">
        <v>41855</v>
      </c>
      <c r="B5175" s="35" t="s">
        <v>369</v>
      </c>
      <c r="C5175" s="90">
        <f t="shared" si="240"/>
        <v>301.94456595529937</v>
      </c>
      <c r="D5175" s="90">
        <f t="shared" si="241"/>
        <v>37.930848126106298</v>
      </c>
      <c r="E5175" s="90">
        <f t="shared" si="242"/>
        <v>264.01371782919307</v>
      </c>
      <c r="F5175" s="50">
        <f>'貼り付けシート（日射量等）'!G5172/3.6*10^3</f>
        <v>41.666666666666664</v>
      </c>
      <c r="G5175" s="50">
        <f>'貼り付けシート（日射量等）'!H5172/3.6*10^3</f>
        <v>272.22222222222217</v>
      </c>
      <c r="H5175" s="91">
        <f>RADIANS('貼り付けシート（日射量等）'!I5172)</f>
        <v>1.0157816246606999</v>
      </c>
      <c r="I5175" s="91">
        <f>IF('貼り付けシート（日射量等）'!J5172&lt;0,RADIANS(360+('貼り付けシート（日射量等）'!J5172)),RADIANS('貼り付けシート（日射量等）'!J5172))</f>
        <v>5.380850083898518</v>
      </c>
    </row>
    <row r="5176" spans="1:9">
      <c r="A5176" s="20">
        <v>41855</v>
      </c>
      <c r="B5176" s="35" t="s">
        <v>370</v>
      </c>
      <c r="C5176" s="90">
        <f t="shared" si="240"/>
        <v>172.41712184763631</v>
      </c>
      <c r="D5176" s="90">
        <f t="shared" si="241"/>
        <v>0</v>
      </c>
      <c r="E5176" s="90">
        <f t="shared" si="242"/>
        <v>172.41712184763631</v>
      </c>
      <c r="F5176" s="50">
        <f>'貼り付けシート（日射量等）'!G5173/3.6*10^3</f>
        <v>0</v>
      </c>
      <c r="G5176" s="50">
        <f>'貼り付けシート（日射量等）'!H5173/3.6*10^3</f>
        <v>177.77777777777777</v>
      </c>
      <c r="H5176" s="91">
        <f>RADIANS('貼り付けシート（日射量等）'!I5173)</f>
        <v>1.1414453308042916</v>
      </c>
      <c r="I5176" s="91">
        <f>IF('貼り付けシート（日射量等）'!J5173&lt;0,RADIANS(360+('貼り付けシート（日射量等）'!J5173)),RADIANS('貼り付けシート（日射量等）'!J5173))</f>
        <v>5.8451076649290092</v>
      </c>
    </row>
    <row r="5177" spans="1:9">
      <c r="A5177" s="20">
        <v>41855</v>
      </c>
      <c r="B5177" s="35" t="s">
        <v>371</v>
      </c>
      <c r="C5177" s="90">
        <f t="shared" si="240"/>
        <v>250.91030382749048</v>
      </c>
      <c r="D5177" s="90">
        <f t="shared" si="241"/>
        <v>13.836761286990555</v>
      </c>
      <c r="E5177" s="90">
        <f t="shared" si="242"/>
        <v>237.07354254049991</v>
      </c>
      <c r="F5177" s="50">
        <f>'貼り付けシート（日射量等）'!G5174/3.6*10^3</f>
        <v>13.888888888888889</v>
      </c>
      <c r="G5177" s="50">
        <f>'貼り付けシート（日射量等）'!H5174/3.6*10^3</f>
        <v>244.44444444444443</v>
      </c>
      <c r="H5177" s="91">
        <f>RADIANS('貼り付けシート（日射量等）'!I5174)</f>
        <v>1.1676252695842066</v>
      </c>
      <c r="I5177" s="91">
        <f>IF('貼り付けシート（日射量等）'!J5174&lt;0,RADIANS(360+('貼り付けシート（日射量等）'!J5174)),RADIANS('貼り付けシート（日射量等）'!J5174))</f>
        <v>0.18500490071139894</v>
      </c>
    </row>
    <row r="5178" spans="1:9">
      <c r="A5178" s="20">
        <v>41855</v>
      </c>
      <c r="B5178" s="35" t="s">
        <v>372</v>
      </c>
      <c r="C5178" s="90">
        <f t="shared" si="240"/>
        <v>174.8112642799795</v>
      </c>
      <c r="D5178" s="90">
        <f t="shared" si="241"/>
        <v>13.170212547820478</v>
      </c>
      <c r="E5178" s="90">
        <f t="shared" si="242"/>
        <v>161.64105173215901</v>
      </c>
      <c r="F5178" s="50">
        <f>'貼り付けシート（日射量等）'!G5175/3.6*10^3</f>
        <v>13.888888888888889</v>
      </c>
      <c r="G5178" s="50">
        <f>'貼り付けシート（日射量等）'!H5175/3.6*10^3</f>
        <v>166.66666666666666</v>
      </c>
      <c r="H5178" s="91">
        <f>RADIANS('貼り付けシート（日射量等）'!I5175)</f>
        <v>1.0768681484805014</v>
      </c>
      <c r="I5178" s="91">
        <f>IF('貼り付けシート（日射量等）'!J5175&lt;0,RADIANS(360+('貼り付けシート（日射量等）'!J5175)),RADIANS('貼り付けシート（日射量等）'!J5175))</f>
        <v>0.72954762733362966</v>
      </c>
    </row>
    <row r="5179" spans="1:9">
      <c r="A5179" s="20">
        <v>41855</v>
      </c>
      <c r="B5179" s="35" t="s">
        <v>373</v>
      </c>
      <c r="C5179" s="90">
        <f t="shared" si="240"/>
        <v>190.56735837831621</v>
      </c>
      <c r="D5179" s="90">
        <f t="shared" si="241"/>
        <v>4.6801488863333454</v>
      </c>
      <c r="E5179" s="90">
        <f t="shared" si="242"/>
        <v>185.88720949198287</v>
      </c>
      <c r="F5179" s="50">
        <f>'貼り付けシート（日射量等）'!G5176/3.6*10^3</f>
        <v>5.5555555555555554</v>
      </c>
      <c r="G5179" s="50">
        <f>'貼り付けシート（日射量等）'!H5176/3.6*10^3</f>
        <v>191.66666666666666</v>
      </c>
      <c r="H5179" s="91">
        <f>RADIANS('貼り付けシート（日射量等）'!I5176)</f>
        <v>0.9180431865490174</v>
      </c>
      <c r="I5179" s="91">
        <f>IF('貼り付けシート（日射量等）'!J5176&lt;0,RADIANS(360+('貼り付けシート（日射量等）'!J5176)),RADIANS('貼り付けシート（日射量等）'!J5176))</f>
        <v>1.090830782496456</v>
      </c>
    </row>
    <row r="5180" spans="1:9">
      <c r="A5180" s="20">
        <v>41855</v>
      </c>
      <c r="B5180" s="35" t="s">
        <v>374</v>
      </c>
      <c r="C5180" s="90">
        <f t="shared" si="240"/>
        <v>128.86395995012387</v>
      </c>
      <c r="D5180" s="90">
        <f t="shared" si="241"/>
        <v>7.6331711510045759</v>
      </c>
      <c r="E5180" s="90">
        <f t="shared" si="242"/>
        <v>121.23078879911928</v>
      </c>
      <c r="F5180" s="50">
        <f>'貼り付けシート（日射量等）'!G5177/3.6*10^3</f>
        <v>11.111111111111111</v>
      </c>
      <c r="G5180" s="50">
        <f>'貼り付けシート（日射量等）'!H5177/3.6*10^3</f>
        <v>125</v>
      </c>
      <c r="H5180" s="91">
        <f>RADIANS('貼り付けシート（日射量等）'!I5177)</f>
        <v>0.7312929565856241</v>
      </c>
      <c r="I5180" s="91">
        <f>IF('貼り付けシート（日射量等）'!J5177&lt;0,RADIANS(360+('貼り付けシート（日射量等）'!J5177)),RADIANS('貼り付けシート（日射量等）'!J5177))</f>
        <v>1.3351768777756621</v>
      </c>
    </row>
    <row r="5181" spans="1:9">
      <c r="A5181" s="20">
        <v>41855</v>
      </c>
      <c r="B5181" s="35" t="s">
        <v>375</v>
      </c>
      <c r="C5181" s="90">
        <f t="shared" si="240"/>
        <v>98.37643250091233</v>
      </c>
      <c r="D5181" s="90">
        <f t="shared" si="241"/>
        <v>4.0858189904862341</v>
      </c>
      <c r="E5181" s="90">
        <f t="shared" si="242"/>
        <v>94.290613510426098</v>
      </c>
      <c r="F5181" s="50">
        <f>'貼り付けシート（日射量等）'!G5178/3.6*10^3</f>
        <v>8.3333333333333339</v>
      </c>
      <c r="G5181" s="50">
        <f>'貼り付けシート（日射量等）'!H5178/3.6*10^3</f>
        <v>97.222222222222214</v>
      </c>
      <c r="H5181" s="91">
        <f>RADIANS('貼り付けシート（日射量等）'!I5178)</f>
        <v>0.53232542185827048</v>
      </c>
      <c r="I5181" s="91">
        <f>IF('貼り付けシート（日射量等）'!J5178&lt;0,RADIANS(360+('貼り付けシート（日射量等）'!J5178)),RADIANS('貼り付けシート（日射量等）'!J5178))</f>
        <v>1.5254177662430441</v>
      </c>
    </row>
    <row r="5182" spans="1:9">
      <c r="A5182" s="20">
        <v>41855</v>
      </c>
      <c r="B5182" s="35" t="s">
        <v>376</v>
      </c>
      <c r="C5182" s="90">
        <f t="shared" si="240"/>
        <v>63.746002842098036</v>
      </c>
      <c r="D5182" s="90">
        <f t="shared" si="241"/>
        <v>4.4776172069730613</v>
      </c>
      <c r="E5182" s="90">
        <f t="shared" si="242"/>
        <v>59.268385635124979</v>
      </c>
      <c r="F5182" s="50">
        <f>'貼り付けシート（日射量等）'!G5179/3.6*10^3</f>
        <v>16.666666666666668</v>
      </c>
      <c r="G5182" s="50">
        <f>'貼り付けシート（日射量等）'!H5179/3.6*10^3</f>
        <v>61.111111111111107</v>
      </c>
      <c r="H5182" s="91">
        <f>RADIANS('貼り付けシート（日射量等）'!I5179)</f>
        <v>0.33335788713091696</v>
      </c>
      <c r="I5182" s="91">
        <f>IF('貼り付けシート（日射量等）'!J5179&lt;0,RADIANS(360+('貼り付けシート（日射量等）'!J5179)),RADIANS('貼り付けシート（日射量等）'!J5179))</f>
        <v>1.6912240451825054</v>
      </c>
    </row>
    <row r="5183" spans="1:9">
      <c r="A5183" s="20">
        <v>41855</v>
      </c>
      <c r="B5183" s="35" t="s">
        <v>377</v>
      </c>
      <c r="C5183" s="90">
        <f t="shared" si="240"/>
        <v>24.941817839906371</v>
      </c>
      <c r="D5183" s="90">
        <f t="shared" si="241"/>
        <v>0.69566008008251712</v>
      </c>
      <c r="E5183" s="90">
        <f t="shared" si="242"/>
        <v>24.246157759823852</v>
      </c>
      <c r="F5183" s="50">
        <f>'貼り付けシート（日射量等）'!G5180/3.6*10^3</f>
        <v>19.444444444444446</v>
      </c>
      <c r="G5183" s="50">
        <f>'貼り付けシート（日射量等）'!H5180/3.6*10^3</f>
        <v>24.999999999999996</v>
      </c>
      <c r="H5183" s="91">
        <f>RADIANS('貼り付けシート（日射量等）'!I5180)</f>
        <v>0.13788101090755203</v>
      </c>
      <c r="I5183" s="91">
        <f>IF('貼り付けシート（日射量等）'!J5180&lt;0,RADIANS(360+('貼り付けシート（日射量等）'!J5180)),RADIANS('貼り付けシート（日射量等）'!J5180))</f>
        <v>1.8500490071139892</v>
      </c>
    </row>
    <row r="5184" spans="1:9">
      <c r="A5184" s="20">
        <v>41855</v>
      </c>
      <c r="B5184" s="35" t="s">
        <v>378</v>
      </c>
      <c r="C5184" s="90">
        <f t="shared" si="240"/>
        <v>0</v>
      </c>
      <c r="D5184" s="90">
        <f t="shared" si="241"/>
        <v>0</v>
      </c>
      <c r="E5184" s="90">
        <f t="shared" si="242"/>
        <v>0</v>
      </c>
      <c r="F5184" s="50">
        <f>'貼り付けシート（日射量等）'!G5181/3.6*10^3</f>
        <v>0</v>
      </c>
      <c r="G5184" s="50">
        <f>'貼り付けシート（日射量等）'!H5181/3.6*10^3</f>
        <v>0</v>
      </c>
      <c r="H5184" s="91">
        <f>RADIANS('貼り付けシート（日射量等）'!I5181)</f>
        <v>0</v>
      </c>
      <c r="I5184" s="91">
        <f>IF('貼り付けシート（日射量等）'!J5181&lt;0,RADIANS(360+('貼り付けシート（日射量等）'!J5181)),RADIANS('貼り付けシート（日射量等）'!J5181))</f>
        <v>0</v>
      </c>
    </row>
    <row r="5185" spans="1:9">
      <c r="A5185" s="20">
        <v>41855</v>
      </c>
      <c r="B5185" s="35" t="s">
        <v>379</v>
      </c>
      <c r="C5185" s="90">
        <f t="shared" si="240"/>
        <v>0</v>
      </c>
      <c r="D5185" s="90">
        <f t="shared" si="241"/>
        <v>0</v>
      </c>
      <c r="E5185" s="90">
        <f t="shared" si="242"/>
        <v>0</v>
      </c>
      <c r="F5185" s="50">
        <f>'貼り付けシート（日射量等）'!G5182/3.6*10^3</f>
        <v>0</v>
      </c>
      <c r="G5185" s="50">
        <f>'貼り付けシート（日射量等）'!H5182/3.6*10^3</f>
        <v>0</v>
      </c>
      <c r="H5185" s="91">
        <f>RADIANS('貼り付けシート（日射量等）'!I5182)</f>
        <v>0</v>
      </c>
      <c r="I5185" s="91">
        <f>IF('貼り付けシート（日射量等）'!J5182&lt;0,RADIANS(360+('貼り付けシート（日射量等）'!J5182)),RADIANS('貼り付けシート（日射量等）'!J5182))</f>
        <v>0</v>
      </c>
    </row>
    <row r="5186" spans="1:9">
      <c r="A5186" s="20">
        <v>41855</v>
      </c>
      <c r="B5186" s="35" t="s">
        <v>380</v>
      </c>
      <c r="C5186" s="90">
        <f t="shared" si="240"/>
        <v>0</v>
      </c>
      <c r="D5186" s="90">
        <f t="shared" si="241"/>
        <v>0</v>
      </c>
      <c r="E5186" s="90">
        <f t="shared" si="242"/>
        <v>0</v>
      </c>
      <c r="F5186" s="50">
        <f>'貼り付けシート（日射量等）'!G5183/3.6*10^3</f>
        <v>0</v>
      </c>
      <c r="G5186" s="50">
        <f>'貼り付けシート（日射量等）'!H5183/3.6*10^3</f>
        <v>0</v>
      </c>
      <c r="H5186" s="91">
        <f>RADIANS('貼り付けシート（日射量等）'!I5183)</f>
        <v>0</v>
      </c>
      <c r="I5186" s="91">
        <f>IF('貼り付けシート（日射量等）'!J5183&lt;0,RADIANS(360+('貼り付けシート（日射量等）'!J5183)),RADIANS('貼り付けシート（日射量等）'!J5183))</f>
        <v>0</v>
      </c>
    </row>
    <row r="5187" spans="1:9">
      <c r="A5187" s="20">
        <v>41855</v>
      </c>
      <c r="B5187" s="35" t="s">
        <v>381</v>
      </c>
      <c r="C5187" s="90">
        <f t="shared" si="240"/>
        <v>0</v>
      </c>
      <c r="D5187" s="90">
        <f t="shared" si="241"/>
        <v>0</v>
      </c>
      <c r="E5187" s="90">
        <f t="shared" si="242"/>
        <v>0</v>
      </c>
      <c r="F5187" s="50">
        <f>'貼り付けシート（日射量等）'!G5184/3.6*10^3</f>
        <v>0</v>
      </c>
      <c r="G5187" s="50">
        <f>'貼り付けシート（日射量等）'!H5184/3.6*10^3</f>
        <v>0</v>
      </c>
      <c r="H5187" s="91">
        <f>RADIANS('貼り付けシート（日射量等）'!I5184)</f>
        <v>0</v>
      </c>
      <c r="I5187" s="91">
        <f>IF('貼り付けシート（日射量等）'!J5184&lt;0,RADIANS(360+('貼り付けシート（日射量等）'!J5184)),RADIANS('貼り付けシート（日射量等）'!J5184))</f>
        <v>0</v>
      </c>
    </row>
    <row r="5188" spans="1:9">
      <c r="A5188" s="20">
        <v>41855</v>
      </c>
      <c r="B5188" s="35" t="s">
        <v>382</v>
      </c>
      <c r="C5188" s="90">
        <f t="shared" si="240"/>
        <v>0</v>
      </c>
      <c r="D5188" s="90">
        <f t="shared" si="241"/>
        <v>0</v>
      </c>
      <c r="E5188" s="90">
        <f t="shared" si="242"/>
        <v>0</v>
      </c>
      <c r="F5188" s="50">
        <f>'貼り付けシート（日射量等）'!G5185/3.6*10^3</f>
        <v>0</v>
      </c>
      <c r="G5188" s="50">
        <f>'貼り付けシート（日射量等）'!H5185/3.6*10^3</f>
        <v>0</v>
      </c>
      <c r="H5188" s="91">
        <f>RADIANS('貼り付けシート（日射量等）'!I5185)</f>
        <v>0</v>
      </c>
      <c r="I5188" s="91">
        <f>IF('貼り付けシート（日射量等）'!J5185&lt;0,RADIANS(360+('貼り付けシート（日射量等）'!J5185)),RADIANS('貼り付けシート（日射量等）'!J5185))</f>
        <v>0</v>
      </c>
    </row>
    <row r="5189" spans="1:9">
      <c r="A5189" s="20">
        <v>41855</v>
      </c>
      <c r="B5189" s="35" t="s">
        <v>383</v>
      </c>
      <c r="C5189" s="90">
        <f t="shared" si="240"/>
        <v>0</v>
      </c>
      <c r="D5189" s="90">
        <f t="shared" si="241"/>
        <v>0</v>
      </c>
      <c r="E5189" s="90">
        <f t="shared" si="242"/>
        <v>0</v>
      </c>
      <c r="F5189" s="50">
        <f>'貼り付けシート（日射量等）'!G5186/3.6*10^3</f>
        <v>0</v>
      </c>
      <c r="G5189" s="50">
        <f>'貼り付けシート（日射量等）'!H5186/3.6*10^3</f>
        <v>0</v>
      </c>
      <c r="H5189" s="91">
        <f>RADIANS('貼り付けシート（日射量等）'!I5186)</f>
        <v>0</v>
      </c>
      <c r="I5189" s="91">
        <f>IF('貼り付けシート（日射量等）'!J5186&lt;0,RADIANS(360+('貼り付けシート（日射量等）'!J5186)),RADIANS('貼り付けシート（日射量等）'!J5186))</f>
        <v>0</v>
      </c>
    </row>
    <row r="5190" spans="1:9">
      <c r="A5190" s="20">
        <v>41856</v>
      </c>
      <c r="B5190" s="35" t="s">
        <v>360</v>
      </c>
      <c r="C5190" s="90">
        <f t="shared" si="240"/>
        <v>0</v>
      </c>
      <c r="D5190" s="90">
        <f t="shared" si="241"/>
        <v>0</v>
      </c>
      <c r="E5190" s="90">
        <f t="shared" si="242"/>
        <v>0</v>
      </c>
      <c r="F5190" s="50">
        <f>'貼り付けシート（日射量等）'!G5187/3.6*10^3</f>
        <v>0</v>
      </c>
      <c r="G5190" s="50">
        <f>'貼り付けシート（日射量等）'!H5187/3.6*10^3</f>
        <v>0</v>
      </c>
      <c r="H5190" s="91">
        <f>RADIANS('貼り付けシート（日射量等）'!I5187)</f>
        <v>0</v>
      </c>
      <c r="I5190" s="91">
        <f>IF('貼り付けシート（日射量等）'!J5187&lt;0,RADIANS(360+('貼り付けシート（日射量等）'!J5187)),RADIANS('貼り付けシート（日射量等）'!J5187))</f>
        <v>0</v>
      </c>
    </row>
    <row r="5191" spans="1:9">
      <c r="A5191" s="20">
        <v>41856</v>
      </c>
      <c r="B5191" s="35" t="s">
        <v>361</v>
      </c>
      <c r="C5191" s="90">
        <f t="shared" ref="C5191:C5254" si="243">IF(D5191&lt;0,E5191,D5191+E5191)</f>
        <v>0</v>
      </c>
      <c r="D5191" s="90">
        <f t="shared" ref="D5191:D5254" si="244">F5191*(SIN(H5191)*COS($O$5)+COS(H5191)*SIN($O$5)*COS($O$4-I5191))</f>
        <v>0</v>
      </c>
      <c r="E5191" s="90">
        <f t="shared" ref="E5191:E5254" si="245">G5191*(1+COS($O$5))/2</f>
        <v>0</v>
      </c>
      <c r="F5191" s="50">
        <f>'貼り付けシート（日射量等）'!G5188/3.6*10^3</f>
        <v>0</v>
      </c>
      <c r="G5191" s="50">
        <f>'貼り付けシート（日射量等）'!H5188/3.6*10^3</f>
        <v>0</v>
      </c>
      <c r="H5191" s="91">
        <f>RADIANS('貼り付けシート（日射量等）'!I5188)</f>
        <v>0</v>
      </c>
      <c r="I5191" s="91">
        <f>IF('貼り付けシート（日射量等）'!J5188&lt;0,RADIANS(360+('貼り付けシート（日射量等）'!J5188)),RADIANS('貼り付けシート（日射量等）'!J5188))</f>
        <v>0</v>
      </c>
    </row>
    <row r="5192" spans="1:9">
      <c r="A5192" s="20">
        <v>41856</v>
      </c>
      <c r="B5192" s="35" t="s">
        <v>362</v>
      </c>
      <c r="C5192" s="90">
        <f t="shared" si="243"/>
        <v>0</v>
      </c>
      <c r="D5192" s="90">
        <f t="shared" si="244"/>
        <v>0</v>
      </c>
      <c r="E5192" s="90">
        <f t="shared" si="245"/>
        <v>0</v>
      </c>
      <c r="F5192" s="50">
        <f>'貼り付けシート（日射量等）'!G5189/3.6*10^3</f>
        <v>0</v>
      </c>
      <c r="G5192" s="50">
        <f>'貼り付けシート（日射量等）'!H5189/3.6*10^3</f>
        <v>0</v>
      </c>
      <c r="H5192" s="91">
        <f>RADIANS('貼り付けシート（日射量等）'!I5189)</f>
        <v>0</v>
      </c>
      <c r="I5192" s="91">
        <f>IF('貼り付けシート（日射量等）'!J5189&lt;0,RADIANS(360+('貼り付けシート（日射量等）'!J5189)),RADIANS('貼り付けシート（日射量等）'!J5189))</f>
        <v>0</v>
      </c>
    </row>
    <row r="5193" spans="1:9">
      <c r="A5193" s="20">
        <v>41856</v>
      </c>
      <c r="B5193" s="35" t="s">
        <v>363</v>
      </c>
      <c r="C5193" s="90">
        <f t="shared" si="243"/>
        <v>0</v>
      </c>
      <c r="D5193" s="90">
        <f t="shared" si="244"/>
        <v>0</v>
      </c>
      <c r="E5193" s="90">
        <f t="shared" si="245"/>
        <v>0</v>
      </c>
      <c r="F5193" s="50">
        <f>'貼り付けシート（日射量等）'!G5190/3.6*10^3</f>
        <v>0</v>
      </c>
      <c r="G5193" s="50">
        <f>'貼り付けシート（日射量等）'!H5190/3.6*10^3</f>
        <v>0</v>
      </c>
      <c r="H5193" s="91">
        <f>RADIANS('貼り付けシート（日射量等）'!I5190)</f>
        <v>0</v>
      </c>
      <c r="I5193" s="91">
        <f>IF('貼り付けシート（日射量等）'!J5190&lt;0,RADIANS(360+('貼り付けシート（日射量等）'!J5190)),RADIANS('貼り付けシート（日射量等）'!J5190))</f>
        <v>0</v>
      </c>
    </row>
    <row r="5194" spans="1:9">
      <c r="A5194" s="20">
        <v>41856</v>
      </c>
      <c r="B5194" s="35" t="s">
        <v>364</v>
      </c>
      <c r="C5194" s="90">
        <f t="shared" si="243"/>
        <v>10.776070115477269</v>
      </c>
      <c r="D5194" s="90">
        <f t="shared" si="244"/>
        <v>-2.8830309417384852</v>
      </c>
      <c r="E5194" s="90">
        <f t="shared" si="245"/>
        <v>10.776070115477269</v>
      </c>
      <c r="F5194" s="50">
        <f>'貼り付けシート（日射量等）'!G5191/3.6*10^3</f>
        <v>44.444444444444443</v>
      </c>
      <c r="G5194" s="50">
        <f>'貼り付けシート（日射量等）'!H5191/3.6*10^3</f>
        <v>11.111111111111111</v>
      </c>
      <c r="H5194" s="91">
        <f>RADIANS('貼り付けシート（日射量等）'!I5191)</f>
        <v>5.4105206811824215E-2</v>
      </c>
      <c r="I5194" s="91">
        <f>IF('貼り付けシート（日射量等）'!J5191&lt;0,RADIANS(360+('貼り付けシート（日射量等）'!J5191)),RADIANS('貼り付けシート（日射量等）'!J5191))</f>
        <v>4.3668137884898126</v>
      </c>
    </row>
    <row r="5195" spans="1:9">
      <c r="A5195" s="20">
        <v>41856</v>
      </c>
      <c r="B5195" s="35" t="s">
        <v>365</v>
      </c>
      <c r="C5195" s="90">
        <f t="shared" si="243"/>
        <v>55.866133937854229</v>
      </c>
      <c r="D5195" s="90">
        <f t="shared" si="244"/>
        <v>4.6798008893371987</v>
      </c>
      <c r="E5195" s="90">
        <f t="shared" si="245"/>
        <v>51.186333048517028</v>
      </c>
      <c r="F5195" s="50">
        <f>'貼り付けシート（日射量等）'!G5192/3.6*10^3</f>
        <v>27.777777777777779</v>
      </c>
      <c r="G5195" s="50">
        <f>'貼り付けシート（日射量等）'!H5192/3.6*10^3</f>
        <v>52.777777777777779</v>
      </c>
      <c r="H5195" s="91">
        <f>RADIANS('貼り付けシート（日射量等）'!I5192)</f>
        <v>0.24609142453120045</v>
      </c>
      <c r="I5195" s="91">
        <f>IF('貼り付けシート（日射量等）'!J5192&lt;0,RADIANS(360+('貼り付けシート（日射量等）'!J5192)),RADIANS('貼り付けシート（日射量等）'!J5192))</f>
        <v>4.5291294089252849</v>
      </c>
    </row>
    <row r="5196" spans="1:9">
      <c r="A5196" s="20">
        <v>41856</v>
      </c>
      <c r="B5196" s="35" t="s">
        <v>366</v>
      </c>
      <c r="C5196" s="90">
        <f t="shared" si="243"/>
        <v>95.52831958079139</v>
      </c>
      <c r="D5196" s="90">
        <f t="shared" si="244"/>
        <v>6.6257411281039067</v>
      </c>
      <c r="E5196" s="90">
        <f t="shared" si="245"/>
        <v>88.902578452687479</v>
      </c>
      <c r="F5196" s="50">
        <f>'貼り付けシート（日射量等）'!G5193/3.6*10^3</f>
        <v>16.666666666666668</v>
      </c>
      <c r="G5196" s="50">
        <f>'貼り付けシート（日射量等）'!H5193/3.6*10^3</f>
        <v>91.666666666666671</v>
      </c>
      <c r="H5196" s="91">
        <f>RADIANS('貼り付けシート（日射量等）'!I5193)</f>
        <v>0.44505895925855404</v>
      </c>
      <c r="I5196" s="91">
        <f>IF('貼り付けシート（日射量等）'!J5193&lt;0,RADIANS(360+('貼り付けシート（日射量等）'!J5193)),RADIANS('貼り付けシート（日射量等）'!J5193))</f>
        <v>4.689699700108763</v>
      </c>
    </row>
    <row r="5197" spans="1:9">
      <c r="A5197" s="20">
        <v>41856</v>
      </c>
      <c r="B5197" s="35" t="s">
        <v>367</v>
      </c>
      <c r="C5197" s="90">
        <f t="shared" si="243"/>
        <v>216.95875809734423</v>
      </c>
      <c r="D5197" s="90">
        <f t="shared" si="244"/>
        <v>33.765566134230639</v>
      </c>
      <c r="E5197" s="90">
        <f t="shared" si="245"/>
        <v>183.19319196311358</v>
      </c>
      <c r="F5197" s="50">
        <f>'貼り付けシート（日射量等）'!G5194/3.6*10^3</f>
        <v>55.555555555555557</v>
      </c>
      <c r="G5197" s="50">
        <f>'貼り付けシート（日射量等）'!H5194/3.6*10^3</f>
        <v>188.88888888888889</v>
      </c>
      <c r="H5197" s="91">
        <f>RADIANS('貼り付けシート（日射量等）'!I5194)</f>
        <v>0.64577182323790194</v>
      </c>
      <c r="I5197" s="91">
        <f>IF('貼り付けシート（日射量等）'!J5194&lt;0,RADIANS(360+('貼り付けシート（日射量等）'!J5194)),RADIANS('貼り付けシート（日射量等）'!J5194))</f>
        <v>4.8677232838121851</v>
      </c>
    </row>
    <row r="5198" spans="1:9">
      <c r="A5198" s="20">
        <v>41856</v>
      </c>
      <c r="B5198" s="35" t="s">
        <v>368</v>
      </c>
      <c r="C5198" s="90">
        <f t="shared" si="243"/>
        <v>373.51887679882833</v>
      </c>
      <c r="D5198" s="90">
        <f t="shared" si="244"/>
        <v>93.341053796419317</v>
      </c>
      <c r="E5198" s="90">
        <f t="shared" si="245"/>
        <v>280.17782300240901</v>
      </c>
      <c r="F5198" s="50">
        <f>'貼り付けシート（日射量等）'!G5195/3.6*10^3</f>
        <v>119.44444444444444</v>
      </c>
      <c r="G5198" s="50">
        <f>'貼り付けシート（日射量等）'!H5195/3.6*10^3</f>
        <v>288.88888888888891</v>
      </c>
      <c r="H5198" s="91">
        <f>RADIANS('貼り付けシート（日射量等）'!I5195)</f>
        <v>0.83775804095727824</v>
      </c>
      <c r="I5198" s="91">
        <f>IF('貼り付けシート（日射量等）'!J5195&lt;0,RADIANS(360+('貼り付けシート（日射量等）'!J5195)),RADIANS('貼り付けシート（日射量等）'!J5195))</f>
        <v>5.0841441110594818</v>
      </c>
    </row>
    <row r="5199" spans="1:9">
      <c r="A5199" s="20">
        <v>41856</v>
      </c>
      <c r="B5199" s="35" t="s">
        <v>369</v>
      </c>
      <c r="C5199" s="90">
        <f t="shared" si="243"/>
        <v>509.34611580142996</v>
      </c>
      <c r="D5199" s="90">
        <f t="shared" si="244"/>
        <v>161.8178545772881</v>
      </c>
      <c r="E5199" s="90">
        <f t="shared" si="245"/>
        <v>347.52826122414189</v>
      </c>
      <c r="F5199" s="50">
        <f>'貼り付けシート（日射量等）'!G5196/3.6*10^3</f>
        <v>177.77777777777777</v>
      </c>
      <c r="G5199" s="50">
        <f>'貼り付けシート（日射量等）'!H5196/3.6*10^3</f>
        <v>358.33333333333331</v>
      </c>
      <c r="H5199" s="91">
        <f>RADIANS('貼り付けシート（日射量等）'!I5196)</f>
        <v>1.0122909661567112</v>
      </c>
      <c r="I5199" s="91">
        <f>IF('貼り付けシート（日射量等）'!J5196&lt;0,RADIANS(360+('貼り付けシート（日射量等）'!J5196)),RADIANS('貼り付けシート（日射量等）'!J5196))</f>
        <v>5.3878314009064949</v>
      </c>
    </row>
    <row r="5200" spans="1:9">
      <c r="A5200" s="20">
        <v>41856</v>
      </c>
      <c r="B5200" s="35" t="s">
        <v>370</v>
      </c>
      <c r="C5200" s="90">
        <f t="shared" si="243"/>
        <v>462.06115484215252</v>
      </c>
      <c r="D5200" s="90">
        <f t="shared" si="244"/>
        <v>103.75682350253336</v>
      </c>
      <c r="E5200" s="90">
        <f t="shared" si="245"/>
        <v>358.30433133961918</v>
      </c>
      <c r="F5200" s="50">
        <f>'貼り付けシート（日射量等）'!G5197/3.6*10^3</f>
        <v>105.55555555555556</v>
      </c>
      <c r="G5200" s="50">
        <f>'貼り付けシート（日射量等）'!H5197/3.6*10^3</f>
        <v>369.44444444444446</v>
      </c>
      <c r="H5200" s="91">
        <f>RADIANS('貼り付けシート（日射量等）'!I5197)</f>
        <v>1.1362093430483085</v>
      </c>
      <c r="I5200" s="91">
        <f>IF('貼り付けシート（日射量等）'!J5197&lt;0,RADIANS(360+('貼り付けシート（日射量等）'!J5197)),RADIANS('貼り付けシート（日射量等）'!J5197))</f>
        <v>5.8485983234329986</v>
      </c>
    </row>
    <row r="5201" spans="1:9">
      <c r="A5201" s="20">
        <v>41856</v>
      </c>
      <c r="B5201" s="35" t="s">
        <v>371</v>
      </c>
      <c r="C5201" s="90">
        <f t="shared" si="243"/>
        <v>381.45263197575355</v>
      </c>
      <c r="D5201" s="90">
        <f t="shared" si="244"/>
        <v>60.864546040304816</v>
      </c>
      <c r="E5201" s="90">
        <f t="shared" si="245"/>
        <v>320.58808593544876</v>
      </c>
      <c r="F5201" s="50">
        <f>'貼り付けシート（日射量等）'!G5198/3.6*10^3</f>
        <v>61.111111111111107</v>
      </c>
      <c r="G5201" s="50">
        <f>'貼り付けシート（日射量等）'!H5198/3.6*10^3</f>
        <v>330.55555555555554</v>
      </c>
      <c r="H5201" s="91">
        <f>RADIANS('貼り付けシート（日射量等）'!I5198)</f>
        <v>1.1623892818282233</v>
      </c>
      <c r="I5201" s="91">
        <f>IF('貼り付けシート（日射量等）'!J5198&lt;0,RADIANS(360+('貼り付けシート（日射量等）'!J5198)),RADIANS('貼り付けシート（日射量等）'!J5198))</f>
        <v>0.18325957145940461</v>
      </c>
    </row>
    <row r="5202" spans="1:9">
      <c r="A5202" s="20">
        <v>41856</v>
      </c>
      <c r="B5202" s="35" t="s">
        <v>372</v>
      </c>
      <c r="C5202" s="90">
        <f t="shared" si="243"/>
        <v>402.33127139295084</v>
      </c>
      <c r="D5202" s="90">
        <f t="shared" si="244"/>
        <v>76.35515039976346</v>
      </c>
      <c r="E5202" s="90">
        <f t="shared" si="245"/>
        <v>325.97612099318735</v>
      </c>
      <c r="F5202" s="50">
        <f>'貼り付けシート（日射量等）'!G5199/3.6*10^3</f>
        <v>80.555555555555543</v>
      </c>
      <c r="G5202" s="50">
        <f>'貼り付けシート（日射量等）'!H5199/3.6*10^3</f>
        <v>336.11111111111109</v>
      </c>
      <c r="H5202" s="91">
        <f>RADIANS('貼り付けシート（日射量等）'!I5199)</f>
        <v>1.0733774899765127</v>
      </c>
      <c r="I5202" s="91">
        <f>IF('貼り付けシート（日射量等）'!J5199&lt;0,RADIANS(360+('貼り付けシート（日射量等）'!J5199)),RADIANS('貼り付けシート（日射量等）'!J5199))</f>
        <v>0.7260569688296411</v>
      </c>
    </row>
    <row r="5203" spans="1:9">
      <c r="A5203" s="20">
        <v>41856</v>
      </c>
      <c r="B5203" s="35" t="s">
        <v>373</v>
      </c>
      <c r="C5203" s="90">
        <f t="shared" si="243"/>
        <v>360.75123991346072</v>
      </c>
      <c r="D5203" s="90">
        <f t="shared" si="244"/>
        <v>72.491364324443779</v>
      </c>
      <c r="E5203" s="90">
        <f t="shared" si="245"/>
        <v>288.25987558901693</v>
      </c>
      <c r="F5203" s="50">
        <f>'貼り付けシート（日射量等）'!G5200/3.6*10^3</f>
        <v>86.111111111111114</v>
      </c>
      <c r="G5203" s="50">
        <f>'貼り付けシート（日射量等）'!H5200/3.6*10^3</f>
        <v>297.22222222222223</v>
      </c>
      <c r="H5203" s="91">
        <f>RADIANS('貼り付けシート（日射量等）'!I5200)</f>
        <v>0.91455252804502862</v>
      </c>
      <c r="I5203" s="91">
        <f>IF('貼り付けシート（日射量等）'!J5200&lt;0,RADIANS(360+('貼り付けシート（日射量等）'!J5200)),RADIANS('貼り付けシート（日射量等）'!J5200))</f>
        <v>1.0855947947404729</v>
      </c>
    </row>
    <row r="5204" spans="1:9">
      <c r="A5204" s="20">
        <v>41856</v>
      </c>
      <c r="B5204" s="35" t="s">
        <v>374</v>
      </c>
      <c r="C5204" s="90">
        <f t="shared" si="243"/>
        <v>231.7324890414462</v>
      </c>
      <c r="D5204" s="90">
        <f t="shared" si="244"/>
        <v>32.375191905116736</v>
      </c>
      <c r="E5204" s="90">
        <f t="shared" si="245"/>
        <v>199.35729713632946</v>
      </c>
      <c r="F5204" s="50">
        <f>'貼り付けシート（日射量等）'!G5201/3.6*10^3</f>
        <v>47.222222222222221</v>
      </c>
      <c r="G5204" s="50">
        <f>'貼り付けシート（日射量等）'!H5201/3.6*10^3</f>
        <v>205.55555555555554</v>
      </c>
      <c r="H5204" s="91">
        <f>RADIANS('貼り付けシート（日射量等）'!I5201)</f>
        <v>0.72780229808163543</v>
      </c>
      <c r="I5204" s="91">
        <f>IF('貼り付けシート（日射量等）'!J5201&lt;0,RADIANS(360+('貼り付けシート（日射量等）'!J5201)),RADIANS('貼り付けシート（日射量等）'!J5201))</f>
        <v>1.3316862192716734</v>
      </c>
    </row>
    <row r="5205" spans="1:9">
      <c r="A5205" s="20">
        <v>41856</v>
      </c>
      <c r="B5205" s="35" t="s">
        <v>375</v>
      </c>
      <c r="C5205" s="90">
        <f t="shared" si="243"/>
        <v>136.17297462637893</v>
      </c>
      <c r="D5205" s="90">
        <f t="shared" si="244"/>
        <v>12.248168298390338</v>
      </c>
      <c r="E5205" s="90">
        <f t="shared" si="245"/>
        <v>123.92480632798859</v>
      </c>
      <c r="F5205" s="50">
        <f>'貼り付けシート（日射量等）'!G5202/3.6*10^3</f>
        <v>24.999999999999996</v>
      </c>
      <c r="G5205" s="50">
        <f>'貼り付けシート（日射量等）'!H5202/3.6*10^3</f>
        <v>127.77777777777777</v>
      </c>
      <c r="H5205" s="91">
        <f>RADIANS('貼り付けシート（日射量等）'!I5202)</f>
        <v>0.53058009260627614</v>
      </c>
      <c r="I5205" s="91">
        <f>IF('貼り付けシート（日射量等）'!J5202&lt;0,RADIANS(360+('貼り付けシート（日射量等）'!J5202)),RADIANS('貼り付けシート（日射量等）'!J5202))</f>
        <v>1.5219271077390555</v>
      </c>
    </row>
    <row r="5206" spans="1:9">
      <c r="A5206" s="20">
        <v>41856</v>
      </c>
      <c r="B5206" s="35" t="s">
        <v>376</v>
      </c>
      <c r="C5206" s="90">
        <f t="shared" si="243"/>
        <v>74.016199755324863</v>
      </c>
      <c r="D5206" s="90">
        <f t="shared" si="244"/>
        <v>6.6657615335919385</v>
      </c>
      <c r="E5206" s="90">
        <f t="shared" si="245"/>
        <v>67.350438221732929</v>
      </c>
      <c r="F5206" s="50">
        <f>'貼り付けシート（日射量等）'!G5203/3.6*10^3</f>
        <v>24.999999999999996</v>
      </c>
      <c r="G5206" s="50">
        <f>'貼り付けシート（日射量等）'!H5203/3.6*10^3</f>
        <v>69.444444444444443</v>
      </c>
      <c r="H5206" s="91">
        <f>RADIANS('貼り付けシート（日射量等）'!I5203)</f>
        <v>0.32986722862692824</v>
      </c>
      <c r="I5206" s="91">
        <f>IF('貼り付けシート（日射量等）'!J5203&lt;0,RADIANS(360+('貼り付けシート（日射量等）'!J5203)),RADIANS('貼り付けシート（日射量等）'!J5203))</f>
        <v>1.6877333866785167</v>
      </c>
    </row>
    <row r="5207" spans="1:9">
      <c r="A5207" s="20">
        <v>41856</v>
      </c>
      <c r="B5207" s="35" t="s">
        <v>377</v>
      </c>
      <c r="C5207" s="90">
        <f t="shared" si="243"/>
        <v>27.967458966791479</v>
      </c>
      <c r="D5207" s="90">
        <f t="shared" si="244"/>
        <v>1.0272836780983055</v>
      </c>
      <c r="E5207" s="90">
        <f t="shared" si="245"/>
        <v>26.940175288693172</v>
      </c>
      <c r="F5207" s="50">
        <f>'貼り付けシート（日射量等）'!G5204/3.6*10^3</f>
        <v>30.555555555555554</v>
      </c>
      <c r="G5207" s="50">
        <f>'貼り付けシート（日射量等）'!H5204/3.6*10^3</f>
        <v>27.777777777777779</v>
      </c>
      <c r="H5207" s="91">
        <f>RADIANS('貼り付けシート（日射量等）'!I5204)</f>
        <v>0.13439035240356337</v>
      </c>
      <c r="I5207" s="91">
        <f>IF('貼り付けシート（日射量等）'!J5204&lt;0,RADIANS(360+('貼り付けシート（日射量等）'!J5204)),RADIANS('貼り付けシート（日射量等）'!J5204))</f>
        <v>1.8465583486100006</v>
      </c>
    </row>
    <row r="5208" spans="1:9">
      <c r="A5208" s="20">
        <v>41856</v>
      </c>
      <c r="B5208" s="35" t="s">
        <v>378</v>
      </c>
      <c r="C5208" s="90">
        <f t="shared" si="243"/>
        <v>0</v>
      </c>
      <c r="D5208" s="90">
        <f t="shared" si="244"/>
        <v>0</v>
      </c>
      <c r="E5208" s="90">
        <f t="shared" si="245"/>
        <v>0</v>
      </c>
      <c r="F5208" s="50">
        <f>'貼り付けシート（日射量等）'!G5205/3.6*10^3</f>
        <v>0</v>
      </c>
      <c r="G5208" s="50">
        <f>'貼り付けシート（日射量等）'!H5205/3.6*10^3</f>
        <v>0</v>
      </c>
      <c r="H5208" s="91">
        <f>RADIANS('貼り付けシート（日射量等）'!I5205)</f>
        <v>0</v>
      </c>
      <c r="I5208" s="91">
        <f>IF('貼り付けシート（日射量等）'!J5205&lt;0,RADIANS(360+('貼り付けシート（日射量等）'!J5205)),RADIANS('貼り付けシート（日射量等）'!J5205))</f>
        <v>0</v>
      </c>
    </row>
    <row r="5209" spans="1:9">
      <c r="A5209" s="20">
        <v>41856</v>
      </c>
      <c r="B5209" s="35" t="s">
        <v>379</v>
      </c>
      <c r="C5209" s="90">
        <f t="shared" si="243"/>
        <v>0</v>
      </c>
      <c r="D5209" s="90">
        <f t="shared" si="244"/>
        <v>0</v>
      </c>
      <c r="E5209" s="90">
        <f t="shared" si="245"/>
        <v>0</v>
      </c>
      <c r="F5209" s="50">
        <f>'貼り付けシート（日射量等）'!G5206/3.6*10^3</f>
        <v>0</v>
      </c>
      <c r="G5209" s="50">
        <f>'貼り付けシート（日射量等）'!H5206/3.6*10^3</f>
        <v>0</v>
      </c>
      <c r="H5209" s="91">
        <f>RADIANS('貼り付けシート（日射量等）'!I5206)</f>
        <v>0</v>
      </c>
      <c r="I5209" s="91">
        <f>IF('貼り付けシート（日射量等）'!J5206&lt;0,RADIANS(360+('貼り付けシート（日射量等）'!J5206)),RADIANS('貼り付けシート（日射量等）'!J5206))</f>
        <v>0</v>
      </c>
    </row>
    <row r="5210" spans="1:9">
      <c r="A5210" s="20">
        <v>41856</v>
      </c>
      <c r="B5210" s="35" t="s">
        <v>380</v>
      </c>
      <c r="C5210" s="90">
        <f t="shared" si="243"/>
        <v>0</v>
      </c>
      <c r="D5210" s="90">
        <f t="shared" si="244"/>
        <v>0</v>
      </c>
      <c r="E5210" s="90">
        <f t="shared" si="245"/>
        <v>0</v>
      </c>
      <c r="F5210" s="50">
        <f>'貼り付けシート（日射量等）'!G5207/3.6*10^3</f>
        <v>0</v>
      </c>
      <c r="G5210" s="50">
        <f>'貼り付けシート（日射量等）'!H5207/3.6*10^3</f>
        <v>0</v>
      </c>
      <c r="H5210" s="91">
        <f>RADIANS('貼り付けシート（日射量等）'!I5207)</f>
        <v>0</v>
      </c>
      <c r="I5210" s="91">
        <f>IF('貼り付けシート（日射量等）'!J5207&lt;0,RADIANS(360+('貼り付けシート（日射量等）'!J5207)),RADIANS('貼り付けシート（日射量等）'!J5207))</f>
        <v>0</v>
      </c>
    </row>
    <row r="5211" spans="1:9">
      <c r="A5211" s="20">
        <v>41856</v>
      </c>
      <c r="B5211" s="35" t="s">
        <v>381</v>
      </c>
      <c r="C5211" s="90">
        <f t="shared" si="243"/>
        <v>0</v>
      </c>
      <c r="D5211" s="90">
        <f t="shared" si="244"/>
        <v>0</v>
      </c>
      <c r="E5211" s="90">
        <f t="shared" si="245"/>
        <v>0</v>
      </c>
      <c r="F5211" s="50">
        <f>'貼り付けシート（日射量等）'!G5208/3.6*10^3</f>
        <v>0</v>
      </c>
      <c r="G5211" s="50">
        <f>'貼り付けシート（日射量等）'!H5208/3.6*10^3</f>
        <v>0</v>
      </c>
      <c r="H5211" s="91">
        <f>RADIANS('貼り付けシート（日射量等）'!I5208)</f>
        <v>0</v>
      </c>
      <c r="I5211" s="91">
        <f>IF('貼り付けシート（日射量等）'!J5208&lt;0,RADIANS(360+('貼り付けシート（日射量等）'!J5208)),RADIANS('貼り付けシート（日射量等）'!J5208))</f>
        <v>0</v>
      </c>
    </row>
    <row r="5212" spans="1:9">
      <c r="A5212" s="20">
        <v>41856</v>
      </c>
      <c r="B5212" s="35" t="s">
        <v>382</v>
      </c>
      <c r="C5212" s="90">
        <f t="shared" si="243"/>
        <v>0</v>
      </c>
      <c r="D5212" s="90">
        <f t="shared" si="244"/>
        <v>0</v>
      </c>
      <c r="E5212" s="90">
        <f t="shared" si="245"/>
        <v>0</v>
      </c>
      <c r="F5212" s="50">
        <f>'貼り付けシート（日射量等）'!G5209/3.6*10^3</f>
        <v>0</v>
      </c>
      <c r="G5212" s="50">
        <f>'貼り付けシート（日射量等）'!H5209/3.6*10^3</f>
        <v>0</v>
      </c>
      <c r="H5212" s="91">
        <f>RADIANS('貼り付けシート（日射量等）'!I5209)</f>
        <v>0</v>
      </c>
      <c r="I5212" s="91">
        <f>IF('貼り付けシート（日射量等）'!J5209&lt;0,RADIANS(360+('貼り付けシート（日射量等）'!J5209)),RADIANS('貼り付けシート（日射量等）'!J5209))</f>
        <v>0</v>
      </c>
    </row>
    <row r="5213" spans="1:9">
      <c r="A5213" s="20">
        <v>41856</v>
      </c>
      <c r="B5213" s="35" t="s">
        <v>383</v>
      </c>
      <c r="C5213" s="90">
        <f t="shared" si="243"/>
        <v>0</v>
      </c>
      <c r="D5213" s="90">
        <f t="shared" si="244"/>
        <v>0</v>
      </c>
      <c r="E5213" s="90">
        <f t="shared" si="245"/>
        <v>0</v>
      </c>
      <c r="F5213" s="50">
        <f>'貼り付けシート（日射量等）'!G5210/3.6*10^3</f>
        <v>0</v>
      </c>
      <c r="G5213" s="50">
        <f>'貼り付けシート（日射量等）'!H5210/3.6*10^3</f>
        <v>0</v>
      </c>
      <c r="H5213" s="91">
        <f>RADIANS('貼り付けシート（日射量等）'!I5210)</f>
        <v>0</v>
      </c>
      <c r="I5213" s="91">
        <f>IF('貼り付けシート（日射量等）'!J5210&lt;0,RADIANS(360+('貼り付けシート（日射量等）'!J5210)),RADIANS('貼り付けシート（日射量等）'!J5210))</f>
        <v>0</v>
      </c>
    </row>
    <row r="5214" spans="1:9">
      <c r="A5214" s="20">
        <v>41857</v>
      </c>
      <c r="B5214" s="35" t="s">
        <v>360</v>
      </c>
      <c r="C5214" s="90">
        <f t="shared" si="243"/>
        <v>0</v>
      </c>
      <c r="D5214" s="90">
        <f t="shared" si="244"/>
        <v>0</v>
      </c>
      <c r="E5214" s="90">
        <f t="shared" si="245"/>
        <v>0</v>
      </c>
      <c r="F5214" s="50">
        <f>'貼り付けシート（日射量等）'!G5211/3.6*10^3</f>
        <v>0</v>
      </c>
      <c r="G5214" s="50">
        <f>'貼り付けシート（日射量等）'!H5211/3.6*10^3</f>
        <v>0</v>
      </c>
      <c r="H5214" s="91">
        <f>RADIANS('貼り付けシート（日射量等）'!I5211)</f>
        <v>0</v>
      </c>
      <c r="I5214" s="91">
        <f>IF('貼り付けシート（日射量等）'!J5211&lt;0,RADIANS(360+('貼り付けシート（日射量等）'!J5211)),RADIANS('貼り付けシート（日射量等）'!J5211))</f>
        <v>0</v>
      </c>
    </row>
    <row r="5215" spans="1:9">
      <c r="A5215" s="20">
        <v>41857</v>
      </c>
      <c r="B5215" s="35" t="s">
        <v>361</v>
      </c>
      <c r="C5215" s="90">
        <f t="shared" si="243"/>
        <v>0</v>
      </c>
      <c r="D5215" s="90">
        <f t="shared" si="244"/>
        <v>0</v>
      </c>
      <c r="E5215" s="90">
        <f t="shared" si="245"/>
        <v>0</v>
      </c>
      <c r="F5215" s="50">
        <f>'貼り付けシート（日射量等）'!G5212/3.6*10^3</f>
        <v>0</v>
      </c>
      <c r="G5215" s="50">
        <f>'貼り付けシート（日射量等）'!H5212/3.6*10^3</f>
        <v>0</v>
      </c>
      <c r="H5215" s="91">
        <f>RADIANS('貼り付けシート（日射量等）'!I5212)</f>
        <v>0</v>
      </c>
      <c r="I5215" s="91">
        <f>IF('貼り付けシート（日射量等）'!J5212&lt;0,RADIANS(360+('貼り付けシート（日射量等）'!J5212)),RADIANS('貼り付けシート（日射量等）'!J5212))</f>
        <v>0</v>
      </c>
    </row>
    <row r="5216" spans="1:9">
      <c r="A5216" s="20">
        <v>41857</v>
      </c>
      <c r="B5216" s="35" t="s">
        <v>362</v>
      </c>
      <c r="C5216" s="90">
        <f t="shared" si="243"/>
        <v>0</v>
      </c>
      <c r="D5216" s="90">
        <f t="shared" si="244"/>
        <v>0</v>
      </c>
      <c r="E5216" s="90">
        <f t="shared" si="245"/>
        <v>0</v>
      </c>
      <c r="F5216" s="50">
        <f>'貼り付けシート（日射量等）'!G5213/3.6*10^3</f>
        <v>0</v>
      </c>
      <c r="G5216" s="50">
        <f>'貼り付けシート（日射量等）'!H5213/3.6*10^3</f>
        <v>0</v>
      </c>
      <c r="H5216" s="91">
        <f>RADIANS('貼り付けシート（日射量等）'!I5213)</f>
        <v>0</v>
      </c>
      <c r="I5216" s="91">
        <f>IF('貼り付けシート（日射量等）'!J5213&lt;0,RADIANS(360+('貼り付けシート（日射量等）'!J5213)),RADIANS('貼り付けシート（日射量等）'!J5213))</f>
        <v>0</v>
      </c>
    </row>
    <row r="5217" spans="1:9">
      <c r="A5217" s="20">
        <v>41857</v>
      </c>
      <c r="B5217" s="35" t="s">
        <v>363</v>
      </c>
      <c r="C5217" s="90">
        <f t="shared" si="243"/>
        <v>0</v>
      </c>
      <c r="D5217" s="90">
        <f t="shared" si="244"/>
        <v>0</v>
      </c>
      <c r="E5217" s="90">
        <f t="shared" si="245"/>
        <v>0</v>
      </c>
      <c r="F5217" s="50">
        <f>'貼り付けシート（日射量等）'!G5214/3.6*10^3</f>
        <v>0</v>
      </c>
      <c r="G5217" s="50">
        <f>'貼り付けシート（日射量等）'!H5214/3.6*10^3</f>
        <v>0</v>
      </c>
      <c r="H5217" s="91">
        <f>RADIANS('貼り付けシート（日射量等）'!I5214)</f>
        <v>0</v>
      </c>
      <c r="I5217" s="91">
        <f>IF('貼り付けシート（日射量等）'!J5214&lt;0,RADIANS(360+('貼り付けシート（日射量等）'!J5214)),RADIANS('貼り付けシート（日射量等）'!J5214))</f>
        <v>0</v>
      </c>
    </row>
    <row r="5218" spans="1:9">
      <c r="A5218" s="20">
        <v>41857</v>
      </c>
      <c r="B5218" s="35" t="s">
        <v>364</v>
      </c>
      <c r="C5218" s="90">
        <f t="shared" si="243"/>
        <v>13.470087644346586</v>
      </c>
      <c r="D5218" s="90">
        <f t="shared" si="244"/>
        <v>-4.469496788770063</v>
      </c>
      <c r="E5218" s="90">
        <f t="shared" si="245"/>
        <v>13.470087644346586</v>
      </c>
      <c r="F5218" s="50">
        <f>'貼り付けシート（日射量等）'!G5215/3.6*10^3</f>
        <v>66.666666666666671</v>
      </c>
      <c r="G5218" s="50">
        <f>'貼り付けシート（日射量等）'!H5215/3.6*10^3</f>
        <v>13.888888888888889</v>
      </c>
      <c r="H5218" s="91">
        <f>RADIANS('貼り付けシート（日射量等）'!I5215)</f>
        <v>5.0614548307835558E-2</v>
      </c>
      <c r="I5218" s="91">
        <f>IF('貼り付けシート（日射量等）'!J5215&lt;0,RADIANS(360+('貼り付けシート（日射量等）'!J5215)),RADIANS('貼り付けシート（日射量等）'!J5215))</f>
        <v>4.3703044469938011</v>
      </c>
    </row>
    <row r="5219" spans="1:9">
      <c r="A5219" s="20">
        <v>41857</v>
      </c>
      <c r="B5219" s="35" t="s">
        <v>365</v>
      </c>
      <c r="C5219" s="90">
        <f t="shared" si="243"/>
        <v>63.107499015343187</v>
      </c>
      <c r="D5219" s="90">
        <f t="shared" si="244"/>
        <v>6.533130909087534</v>
      </c>
      <c r="E5219" s="90">
        <f t="shared" si="245"/>
        <v>56.574368106255655</v>
      </c>
      <c r="F5219" s="50">
        <f>'貼り付けシート（日射量等）'!G5216/3.6*10^3</f>
        <v>38.888888888888893</v>
      </c>
      <c r="G5219" s="50">
        <f>'貼り付けシート（日射量等）'!H5216/3.6*10^3</f>
        <v>58.333333333333329</v>
      </c>
      <c r="H5219" s="91">
        <f>RADIANS('貼り付けシート（日射量等）'!I5216)</f>
        <v>0.24434609527920614</v>
      </c>
      <c r="I5219" s="91">
        <f>IF('貼り付けシート（日射量等）'!J5216&lt;0,RADIANS(360+('貼り付けシート（日射量等）'!J5216)),RADIANS('貼り付けシート（日射量等）'!J5216))</f>
        <v>4.5326200674292734</v>
      </c>
    </row>
    <row r="5220" spans="1:9">
      <c r="A5220" s="20">
        <v>41857</v>
      </c>
      <c r="B5220" s="35" t="s">
        <v>366</v>
      </c>
      <c r="C5220" s="90">
        <f t="shared" si="243"/>
        <v>109.62052616684105</v>
      </c>
      <c r="D5220" s="90">
        <f t="shared" si="244"/>
        <v>9.9418775986763208</v>
      </c>
      <c r="E5220" s="90">
        <f t="shared" si="245"/>
        <v>99.678648568164732</v>
      </c>
      <c r="F5220" s="50">
        <f>'貼り付けシート（日射量等）'!G5217/3.6*10^3</f>
        <v>24.999999999999996</v>
      </c>
      <c r="G5220" s="50">
        <f>'貼り付けシート（日射量等）'!H5217/3.6*10^3</f>
        <v>102.77777777777777</v>
      </c>
      <c r="H5220" s="91">
        <f>RADIANS('貼り付けシート（日射量等）'!I5217)</f>
        <v>0.44331363000655966</v>
      </c>
      <c r="I5220" s="91">
        <f>IF('貼り付けシート（日射量等）'!J5217&lt;0,RADIANS(360+('貼り付けシート（日射量等）'!J5217)),RADIANS('貼り付けシート（日射量等）'!J5217))</f>
        <v>4.6949356878647466</v>
      </c>
    </row>
    <row r="5221" spans="1:9">
      <c r="A5221" s="20">
        <v>41857</v>
      </c>
      <c r="B5221" s="35" t="s">
        <v>367</v>
      </c>
      <c r="C5221" s="90">
        <f t="shared" si="243"/>
        <v>184.55787318904845</v>
      </c>
      <c r="D5221" s="90">
        <f t="shared" si="244"/>
        <v>20.22280392802012</v>
      </c>
      <c r="E5221" s="90">
        <f t="shared" si="245"/>
        <v>164.33506926102834</v>
      </c>
      <c r="F5221" s="50">
        <f>'貼り付けシート（日射量等）'!G5218/3.6*10^3</f>
        <v>33.333333333333336</v>
      </c>
      <c r="G5221" s="50">
        <f>'貼り付けシート（日射量等）'!H5218/3.6*10^3</f>
        <v>169.44444444444443</v>
      </c>
      <c r="H5221" s="91">
        <f>RADIANS('貼り付けシート（日射量等）'!I5218)</f>
        <v>0.64228116473391328</v>
      </c>
      <c r="I5221" s="91">
        <f>IF('貼り付けシート（日射量等）'!J5218&lt;0,RADIANS(360+('貼り付けシート（日射量等）'!J5218)),RADIANS('貼り付けシート（日射量等）'!J5218))</f>
        <v>4.8729592715681678</v>
      </c>
    </row>
    <row r="5222" spans="1:9">
      <c r="A5222" s="20">
        <v>41857</v>
      </c>
      <c r="B5222" s="35" t="s">
        <v>368</v>
      </c>
      <c r="C5222" s="90">
        <f t="shared" si="243"/>
        <v>570.30172579506768</v>
      </c>
      <c r="D5222" s="90">
        <f t="shared" si="244"/>
        <v>306.28800796587461</v>
      </c>
      <c r="E5222" s="90">
        <f t="shared" si="245"/>
        <v>264.01371782919307</v>
      </c>
      <c r="F5222" s="50">
        <f>'貼り付けシート（日射量等）'!G5219/3.6*10^3</f>
        <v>391.66666666666663</v>
      </c>
      <c r="G5222" s="50">
        <f>'貼り付けシート（日射量等）'!H5219/3.6*10^3</f>
        <v>272.22222222222217</v>
      </c>
      <c r="H5222" s="91">
        <f>RADIANS('貼り付けシート（日射量等）'!I5219)</f>
        <v>0.8360127117052838</v>
      </c>
      <c r="I5222" s="91">
        <f>IF('貼り付けシート（日射量等）'!J5219&lt;0,RADIANS(360+('貼り付けシート（日射量等）'!J5219)),RADIANS('貼り付けシート（日射量等）'!J5219))</f>
        <v>5.0911254280674587</v>
      </c>
    </row>
    <row r="5223" spans="1:9">
      <c r="A5223" s="20">
        <v>41857</v>
      </c>
      <c r="B5223" s="35" t="s">
        <v>369</v>
      </c>
      <c r="C5223" s="90">
        <f t="shared" si="243"/>
        <v>671.5610605492484</v>
      </c>
      <c r="D5223" s="90">
        <f t="shared" si="244"/>
        <v>356.36100967153828</v>
      </c>
      <c r="E5223" s="90">
        <f t="shared" si="245"/>
        <v>315.20005087771005</v>
      </c>
      <c r="F5223" s="50">
        <f>'貼り付けシート（日射量等）'!G5220/3.6*10^3</f>
        <v>391.66666666666663</v>
      </c>
      <c r="G5223" s="50">
        <f>'貼り付けシート（日射量等）'!H5220/3.6*10^3</f>
        <v>324.99999999999994</v>
      </c>
      <c r="H5223" s="91">
        <f>RADIANS('貼り付けシート（日射量等）'!I5220)</f>
        <v>1.0088003076527223</v>
      </c>
      <c r="I5223" s="91">
        <f>IF('貼り付けシート（日射量等）'!J5220&lt;0,RADIANS(360+('貼り付けシート（日射量等）'!J5220)),RADIANS('貼り付けシート（日射量等）'!J5220))</f>
        <v>5.3930673886624785</v>
      </c>
    </row>
    <row r="5224" spans="1:9">
      <c r="A5224" s="20">
        <v>41857</v>
      </c>
      <c r="B5224" s="35" t="s">
        <v>370</v>
      </c>
      <c r="C5224" s="90">
        <f t="shared" si="243"/>
        <v>724.33227892261903</v>
      </c>
      <c r="D5224" s="90">
        <f t="shared" si="244"/>
        <v>379.49803522734635</v>
      </c>
      <c r="E5224" s="90">
        <f t="shared" si="245"/>
        <v>344.83424369527262</v>
      </c>
      <c r="F5224" s="50">
        <f>'貼り付けシート（日射量等）'!G5221/3.6*10^3</f>
        <v>386.11111111111109</v>
      </c>
      <c r="G5224" s="50">
        <f>'貼り付けシート（日射量等）'!H5221/3.6*10^3</f>
        <v>355.55555555555554</v>
      </c>
      <c r="H5224" s="91">
        <f>RADIANS('貼り付けシート（日射量等）'!I5221)</f>
        <v>1.13271868454432</v>
      </c>
      <c r="I5224" s="91">
        <f>IF('貼り付けシート（日射量等）'!J5221&lt;0,RADIANS(360+('貼り付けシート（日射量等）'!J5221)),RADIANS('貼り付けシート（日射量等）'!J5221))</f>
        <v>5.8538343111889812</v>
      </c>
    </row>
    <row r="5225" spans="1:9">
      <c r="A5225" s="20">
        <v>41857</v>
      </c>
      <c r="B5225" s="35" t="s">
        <v>371</v>
      </c>
      <c r="C5225" s="90">
        <f t="shared" si="243"/>
        <v>737.40534521735776</v>
      </c>
      <c r="D5225" s="90">
        <f t="shared" si="244"/>
        <v>387.18306646434655</v>
      </c>
      <c r="E5225" s="90">
        <f t="shared" si="245"/>
        <v>350.22227875301121</v>
      </c>
      <c r="F5225" s="50">
        <f>'貼り付けシート（日射量等）'!G5222/3.6*10^3</f>
        <v>388.88888888888886</v>
      </c>
      <c r="G5225" s="50">
        <f>'貼り付けシート（日射量等）'!H5222/3.6*10^3</f>
        <v>361.11111111111109</v>
      </c>
      <c r="H5225" s="91">
        <f>RADIANS('貼り付けシート（日射量等）'!I5222)</f>
        <v>1.1571532940722404</v>
      </c>
      <c r="I5225" s="91">
        <f>IF('貼り付けシート（日射量等）'!J5222&lt;0,RADIANS(360+('貼り付けシート（日射量等）'!J5222)),RADIANS('貼り付けシート（日射量等）'!J5222))</f>
        <v>0.18325957145940461</v>
      </c>
    </row>
    <row r="5226" spans="1:9">
      <c r="A5226" s="20">
        <v>41857</v>
      </c>
      <c r="B5226" s="35" t="s">
        <v>372</v>
      </c>
      <c r="C5226" s="90">
        <f t="shared" si="243"/>
        <v>699.7369420583176</v>
      </c>
      <c r="D5226" s="90">
        <f t="shared" si="244"/>
        <v>368.37278600739154</v>
      </c>
      <c r="E5226" s="90">
        <f t="shared" si="245"/>
        <v>331.36415605092606</v>
      </c>
      <c r="F5226" s="50">
        <f>'貼り付けシート（日射量等）'!G5223/3.6*10^3</f>
        <v>388.88888888888886</v>
      </c>
      <c r="G5226" s="50">
        <f>'貼り付けシート（日射量等）'!H5223/3.6*10^3</f>
        <v>341.66666666666669</v>
      </c>
      <c r="H5226" s="91">
        <f>RADIANS('貼り付けシート（日射量等）'!I5223)</f>
        <v>1.0681415022205298</v>
      </c>
      <c r="I5226" s="91">
        <f>IF('貼り付けシート（日射量等）'!J5223&lt;0,RADIANS(360+('貼り付けシート（日射量等）'!J5223)),RADIANS('貼り付けシート（日射量等）'!J5223))</f>
        <v>0.72082098107365811</v>
      </c>
    </row>
    <row r="5227" spans="1:9">
      <c r="A5227" s="20">
        <v>41857</v>
      </c>
      <c r="B5227" s="35" t="s">
        <v>373</v>
      </c>
      <c r="C5227" s="90">
        <f t="shared" si="243"/>
        <v>619.72485545526138</v>
      </c>
      <c r="D5227" s="90">
        <f t="shared" si="244"/>
        <v>334.15899739511366</v>
      </c>
      <c r="E5227" s="90">
        <f t="shared" si="245"/>
        <v>285.56585806014766</v>
      </c>
      <c r="F5227" s="50">
        <f>'貼り付けシート（日射量等）'!G5224/3.6*10^3</f>
        <v>397.22222222222217</v>
      </c>
      <c r="G5227" s="50">
        <f>'貼り付けシート（日射量等）'!H5224/3.6*10^3</f>
        <v>294.44444444444446</v>
      </c>
      <c r="H5227" s="91">
        <f>RADIANS('貼り付けシート（日射量等）'!I5224)</f>
        <v>0.91106186954104007</v>
      </c>
      <c r="I5227" s="91">
        <f>IF('貼り付けシート（日射量等）'!J5224&lt;0,RADIANS(360+('貼り付けシート（日射量等）'!J5224)),RADIANS('貼り付けシート（日射量等）'!J5224))</f>
        <v>1.08035880698449</v>
      </c>
    </row>
    <row r="5228" spans="1:9">
      <c r="A5228" s="20">
        <v>41857</v>
      </c>
      <c r="B5228" s="35" t="s">
        <v>374</v>
      </c>
      <c r="C5228" s="90">
        <f t="shared" si="243"/>
        <v>310.13224684346744</v>
      </c>
      <c r="D5228" s="90">
        <f t="shared" si="244"/>
        <v>70.364686774098175</v>
      </c>
      <c r="E5228" s="90">
        <f t="shared" si="245"/>
        <v>239.76756006936924</v>
      </c>
      <c r="F5228" s="50">
        <f>'貼り付けシート（日射量等）'!G5225/3.6*10^3</f>
        <v>102.77777777777777</v>
      </c>
      <c r="G5228" s="50">
        <f>'貼り付けシート（日射量等）'!H5225/3.6*10^3</f>
        <v>247.22222222222223</v>
      </c>
      <c r="H5228" s="91">
        <f>RADIANS('貼り付けシート（日射量等）'!I5225)</f>
        <v>0.72431163957764677</v>
      </c>
      <c r="I5228" s="91">
        <f>IF('貼り付けシート（日射量等）'!J5225&lt;0,RADIANS(360+('貼り付けシート（日射量等）'!J5225)),RADIANS('貼り付けシート（日射量等）'!J5225))</f>
        <v>1.3264502315156905</v>
      </c>
    </row>
    <row r="5229" spans="1:9">
      <c r="A5229" s="20">
        <v>41857</v>
      </c>
      <c r="B5229" s="35" t="s">
        <v>375</v>
      </c>
      <c r="C5229" s="90">
        <f t="shared" si="243"/>
        <v>195.5972689164374</v>
      </c>
      <c r="D5229" s="90">
        <f t="shared" si="244"/>
        <v>36.650234713147675</v>
      </c>
      <c r="E5229" s="90">
        <f t="shared" si="245"/>
        <v>158.94703420328972</v>
      </c>
      <c r="F5229" s="50">
        <f>'貼り付けシート（日射量等）'!G5226/3.6*10^3</f>
        <v>75</v>
      </c>
      <c r="G5229" s="50">
        <f>'貼り付けシート（日射量等）'!H5226/3.6*10^3</f>
        <v>163.88888888888889</v>
      </c>
      <c r="H5229" s="91">
        <f>RADIANS('貼り付けシート（日射量等）'!I5226)</f>
        <v>0.52708943410228748</v>
      </c>
      <c r="I5229" s="91">
        <f>IF('貼り付けシート（日射量等）'!J5226&lt;0,RADIANS(360+('貼り付けシート（日射量等）'!J5226)),RADIANS('貼り付けシート（日射量等）'!J5226))</f>
        <v>1.5166911199830724</v>
      </c>
    </row>
    <row r="5230" spans="1:9">
      <c r="A5230" s="20">
        <v>41857</v>
      </c>
      <c r="B5230" s="35" t="s">
        <v>376</v>
      </c>
      <c r="C5230" s="90">
        <f t="shared" si="243"/>
        <v>81.558599372949487</v>
      </c>
      <c r="D5230" s="90">
        <f t="shared" si="244"/>
        <v>8.8201260934779313</v>
      </c>
      <c r="E5230" s="90">
        <f t="shared" si="245"/>
        <v>72.738473279471563</v>
      </c>
      <c r="F5230" s="50">
        <f>'貼り付けシート（日射量等）'!G5227/3.6*10^3</f>
        <v>33.333333333333336</v>
      </c>
      <c r="G5230" s="50">
        <f>'貼り付けシート（日射量等）'!H5227/3.6*10^3</f>
        <v>75</v>
      </c>
      <c r="H5230" s="91">
        <f>RADIANS('貼り付けシート（日射量等）'!I5227)</f>
        <v>0.32637657012293964</v>
      </c>
      <c r="I5230" s="91">
        <f>IF('貼り付けシート（日射量等）'!J5227&lt;0,RADIANS(360+('貼り付けシート（日射量等）'!J5227)),RADIANS('貼り付けシート（日射量等）'!J5227))</f>
        <v>1.684242728174528</v>
      </c>
    </row>
    <row r="5231" spans="1:9">
      <c r="A5231" s="20">
        <v>41857</v>
      </c>
      <c r="B5231" s="35" t="s">
        <v>377</v>
      </c>
      <c r="C5231" s="90">
        <f t="shared" si="243"/>
        <v>31.093146100425127</v>
      </c>
      <c r="D5231" s="90">
        <f t="shared" si="244"/>
        <v>1.4589532828626368</v>
      </c>
      <c r="E5231" s="90">
        <f t="shared" si="245"/>
        <v>29.634192817562489</v>
      </c>
      <c r="F5231" s="50">
        <f>'貼り付けシート（日射量等）'!G5228/3.6*10^3</f>
        <v>47.222222222222221</v>
      </c>
      <c r="G5231" s="50">
        <f>'貼り付けシート（日射量等）'!H5228/3.6*10^3</f>
        <v>30.555555555555554</v>
      </c>
      <c r="H5231" s="91">
        <f>RADIANS('貼り付けシート（日射量等）'!I5228)</f>
        <v>0.1308996938995747</v>
      </c>
      <c r="I5231" s="91">
        <f>IF('貼り付けシート（日射量等）'!J5228&lt;0,RADIANS(360+('貼り付けシート（日射量等）'!J5228)),RADIANS('貼り付けシート（日射量等）'!J5228))</f>
        <v>1.8448130193580063</v>
      </c>
    </row>
    <row r="5232" spans="1:9">
      <c r="A5232" s="20">
        <v>41857</v>
      </c>
      <c r="B5232" s="35" t="s">
        <v>378</v>
      </c>
      <c r="C5232" s="90">
        <f t="shared" si="243"/>
        <v>0</v>
      </c>
      <c r="D5232" s="90">
        <f t="shared" si="244"/>
        <v>0</v>
      </c>
      <c r="E5232" s="90">
        <f t="shared" si="245"/>
        <v>0</v>
      </c>
      <c r="F5232" s="50">
        <f>'貼り付けシート（日射量等）'!G5229/3.6*10^3</f>
        <v>0</v>
      </c>
      <c r="G5232" s="50">
        <f>'貼り付けシート（日射量等）'!H5229/3.6*10^3</f>
        <v>0</v>
      </c>
      <c r="H5232" s="91">
        <f>RADIANS('貼り付けシート（日射量等）'!I5229)</f>
        <v>0</v>
      </c>
      <c r="I5232" s="91">
        <f>IF('貼り付けシート（日射量等）'!J5229&lt;0,RADIANS(360+('貼り付けシート（日射量等）'!J5229)),RADIANS('貼り付けシート（日射量等）'!J5229))</f>
        <v>0</v>
      </c>
    </row>
    <row r="5233" spans="1:9">
      <c r="A5233" s="20">
        <v>41857</v>
      </c>
      <c r="B5233" s="35" t="s">
        <v>379</v>
      </c>
      <c r="C5233" s="90">
        <f t="shared" si="243"/>
        <v>0</v>
      </c>
      <c r="D5233" s="90">
        <f t="shared" si="244"/>
        <v>0</v>
      </c>
      <c r="E5233" s="90">
        <f t="shared" si="245"/>
        <v>0</v>
      </c>
      <c r="F5233" s="50">
        <f>'貼り付けシート（日射量等）'!G5230/3.6*10^3</f>
        <v>0</v>
      </c>
      <c r="G5233" s="50">
        <f>'貼り付けシート（日射量等）'!H5230/3.6*10^3</f>
        <v>0</v>
      </c>
      <c r="H5233" s="91">
        <f>RADIANS('貼り付けシート（日射量等）'!I5230)</f>
        <v>0</v>
      </c>
      <c r="I5233" s="91">
        <f>IF('貼り付けシート（日射量等）'!J5230&lt;0,RADIANS(360+('貼り付けシート（日射量等）'!J5230)),RADIANS('貼り付けシート（日射量等）'!J5230))</f>
        <v>0</v>
      </c>
    </row>
    <row r="5234" spans="1:9">
      <c r="A5234" s="20">
        <v>41857</v>
      </c>
      <c r="B5234" s="35" t="s">
        <v>380</v>
      </c>
      <c r="C5234" s="90">
        <f t="shared" si="243"/>
        <v>0</v>
      </c>
      <c r="D5234" s="90">
        <f t="shared" si="244"/>
        <v>0</v>
      </c>
      <c r="E5234" s="90">
        <f t="shared" si="245"/>
        <v>0</v>
      </c>
      <c r="F5234" s="50">
        <f>'貼り付けシート（日射量等）'!G5231/3.6*10^3</f>
        <v>0</v>
      </c>
      <c r="G5234" s="50">
        <f>'貼り付けシート（日射量等）'!H5231/3.6*10^3</f>
        <v>0</v>
      </c>
      <c r="H5234" s="91">
        <f>RADIANS('貼り付けシート（日射量等）'!I5231)</f>
        <v>0</v>
      </c>
      <c r="I5234" s="91">
        <f>IF('貼り付けシート（日射量等）'!J5231&lt;0,RADIANS(360+('貼り付けシート（日射量等）'!J5231)),RADIANS('貼り付けシート（日射量等）'!J5231))</f>
        <v>0</v>
      </c>
    </row>
    <row r="5235" spans="1:9">
      <c r="A5235" s="20">
        <v>41857</v>
      </c>
      <c r="B5235" s="35" t="s">
        <v>381</v>
      </c>
      <c r="C5235" s="90">
        <f t="shared" si="243"/>
        <v>0</v>
      </c>
      <c r="D5235" s="90">
        <f t="shared" si="244"/>
        <v>0</v>
      </c>
      <c r="E5235" s="90">
        <f t="shared" si="245"/>
        <v>0</v>
      </c>
      <c r="F5235" s="50">
        <f>'貼り付けシート（日射量等）'!G5232/3.6*10^3</f>
        <v>0</v>
      </c>
      <c r="G5235" s="50">
        <f>'貼り付けシート（日射量等）'!H5232/3.6*10^3</f>
        <v>0</v>
      </c>
      <c r="H5235" s="91">
        <f>RADIANS('貼り付けシート（日射量等）'!I5232)</f>
        <v>0</v>
      </c>
      <c r="I5235" s="91">
        <f>IF('貼り付けシート（日射量等）'!J5232&lt;0,RADIANS(360+('貼り付けシート（日射量等）'!J5232)),RADIANS('貼り付けシート（日射量等）'!J5232))</f>
        <v>0</v>
      </c>
    </row>
    <row r="5236" spans="1:9">
      <c r="A5236" s="20">
        <v>41857</v>
      </c>
      <c r="B5236" s="35" t="s">
        <v>382</v>
      </c>
      <c r="C5236" s="90">
        <f t="shared" si="243"/>
        <v>0</v>
      </c>
      <c r="D5236" s="90">
        <f t="shared" si="244"/>
        <v>0</v>
      </c>
      <c r="E5236" s="90">
        <f t="shared" si="245"/>
        <v>0</v>
      </c>
      <c r="F5236" s="50">
        <f>'貼り付けシート（日射量等）'!G5233/3.6*10^3</f>
        <v>0</v>
      </c>
      <c r="G5236" s="50">
        <f>'貼り付けシート（日射量等）'!H5233/3.6*10^3</f>
        <v>0</v>
      </c>
      <c r="H5236" s="91">
        <f>RADIANS('貼り付けシート（日射量等）'!I5233)</f>
        <v>0</v>
      </c>
      <c r="I5236" s="91">
        <f>IF('貼り付けシート（日射量等）'!J5233&lt;0,RADIANS(360+('貼り付けシート（日射量等）'!J5233)),RADIANS('貼り付けシート（日射量等）'!J5233))</f>
        <v>0</v>
      </c>
    </row>
    <row r="5237" spans="1:9">
      <c r="A5237" s="20">
        <v>41857</v>
      </c>
      <c r="B5237" s="35" t="s">
        <v>383</v>
      </c>
      <c r="C5237" s="90">
        <f t="shared" si="243"/>
        <v>0</v>
      </c>
      <c r="D5237" s="90">
        <f t="shared" si="244"/>
        <v>0</v>
      </c>
      <c r="E5237" s="90">
        <f t="shared" si="245"/>
        <v>0</v>
      </c>
      <c r="F5237" s="50">
        <f>'貼り付けシート（日射量等）'!G5234/3.6*10^3</f>
        <v>0</v>
      </c>
      <c r="G5237" s="50">
        <f>'貼り付けシート（日射量等）'!H5234/3.6*10^3</f>
        <v>0</v>
      </c>
      <c r="H5237" s="91">
        <f>RADIANS('貼り付けシート（日射量等）'!I5234)</f>
        <v>0</v>
      </c>
      <c r="I5237" s="91">
        <f>IF('貼り付けシート（日射量等）'!J5234&lt;0,RADIANS(360+('貼り付けシート（日射量等）'!J5234)),RADIANS('貼り付けシート（日射量等）'!J5234))</f>
        <v>0</v>
      </c>
    </row>
    <row r="5238" spans="1:9">
      <c r="A5238" s="20">
        <v>41858</v>
      </c>
      <c r="B5238" s="35" t="s">
        <v>360</v>
      </c>
      <c r="C5238" s="90">
        <f t="shared" si="243"/>
        <v>0</v>
      </c>
      <c r="D5238" s="90">
        <f t="shared" si="244"/>
        <v>0</v>
      </c>
      <c r="E5238" s="90">
        <f t="shared" si="245"/>
        <v>0</v>
      </c>
      <c r="F5238" s="50">
        <f>'貼り付けシート（日射量等）'!G5235/3.6*10^3</f>
        <v>0</v>
      </c>
      <c r="G5238" s="50">
        <f>'貼り付けシート（日射量等）'!H5235/3.6*10^3</f>
        <v>0</v>
      </c>
      <c r="H5238" s="91">
        <f>RADIANS('貼り付けシート（日射量等）'!I5235)</f>
        <v>0</v>
      </c>
      <c r="I5238" s="91">
        <f>IF('貼り付けシート（日射量等）'!J5235&lt;0,RADIANS(360+('貼り付けシート（日射量等）'!J5235)),RADIANS('貼り付けシート（日射量等）'!J5235))</f>
        <v>0</v>
      </c>
    </row>
    <row r="5239" spans="1:9">
      <c r="A5239" s="20">
        <v>41858</v>
      </c>
      <c r="B5239" s="35" t="s">
        <v>361</v>
      </c>
      <c r="C5239" s="90">
        <f t="shared" si="243"/>
        <v>0</v>
      </c>
      <c r="D5239" s="90">
        <f t="shared" si="244"/>
        <v>0</v>
      </c>
      <c r="E5239" s="90">
        <f t="shared" si="245"/>
        <v>0</v>
      </c>
      <c r="F5239" s="50">
        <f>'貼り付けシート（日射量等）'!G5236/3.6*10^3</f>
        <v>0</v>
      </c>
      <c r="G5239" s="50">
        <f>'貼り付けシート（日射量等）'!H5236/3.6*10^3</f>
        <v>0</v>
      </c>
      <c r="H5239" s="91">
        <f>RADIANS('貼り付けシート（日射量等）'!I5236)</f>
        <v>0</v>
      </c>
      <c r="I5239" s="91">
        <f>IF('貼り付けシート（日射量等）'!J5236&lt;0,RADIANS(360+('貼り付けシート（日射量等）'!J5236)),RADIANS('貼り付けシート（日射量等）'!J5236))</f>
        <v>0</v>
      </c>
    </row>
    <row r="5240" spans="1:9">
      <c r="A5240" s="20">
        <v>41858</v>
      </c>
      <c r="B5240" s="35" t="s">
        <v>362</v>
      </c>
      <c r="C5240" s="90">
        <f t="shared" si="243"/>
        <v>0</v>
      </c>
      <c r="D5240" s="90">
        <f t="shared" si="244"/>
        <v>0</v>
      </c>
      <c r="E5240" s="90">
        <f t="shared" si="245"/>
        <v>0</v>
      </c>
      <c r="F5240" s="50">
        <f>'貼り付けシート（日射量等）'!G5237/3.6*10^3</f>
        <v>0</v>
      </c>
      <c r="G5240" s="50">
        <f>'貼り付けシート（日射量等）'!H5237/3.6*10^3</f>
        <v>0</v>
      </c>
      <c r="H5240" s="91">
        <f>RADIANS('貼り付けシート（日射量等）'!I5237)</f>
        <v>0</v>
      </c>
      <c r="I5240" s="91">
        <f>IF('貼り付けシート（日射量等）'!J5237&lt;0,RADIANS(360+('貼り付けシート（日射量等）'!J5237)),RADIANS('貼り付けシート（日射量等）'!J5237))</f>
        <v>0</v>
      </c>
    </row>
    <row r="5241" spans="1:9">
      <c r="A5241" s="20">
        <v>41858</v>
      </c>
      <c r="B5241" s="35" t="s">
        <v>363</v>
      </c>
      <c r="C5241" s="90">
        <f t="shared" si="243"/>
        <v>0</v>
      </c>
      <c r="D5241" s="90">
        <f t="shared" si="244"/>
        <v>0</v>
      </c>
      <c r="E5241" s="90">
        <f t="shared" si="245"/>
        <v>0</v>
      </c>
      <c r="F5241" s="50">
        <f>'貼り付けシート（日射量等）'!G5238/3.6*10^3</f>
        <v>0</v>
      </c>
      <c r="G5241" s="50">
        <f>'貼り付けシート（日射量等）'!H5238/3.6*10^3</f>
        <v>0</v>
      </c>
      <c r="H5241" s="91">
        <f>RADIANS('貼り付けシート（日射量等）'!I5238)</f>
        <v>0</v>
      </c>
      <c r="I5241" s="91">
        <f>IF('貼り付けシート（日射量等）'!J5238&lt;0,RADIANS(360+('貼り付けシート（日射量等）'!J5238)),RADIANS('貼り付けシート（日射量等）'!J5238))</f>
        <v>0</v>
      </c>
    </row>
    <row r="5242" spans="1:9">
      <c r="A5242" s="20">
        <v>41858</v>
      </c>
      <c r="B5242" s="35" t="s">
        <v>364</v>
      </c>
      <c r="C5242" s="90">
        <f t="shared" si="243"/>
        <v>8.0820525866079524</v>
      </c>
      <c r="D5242" s="90">
        <f t="shared" si="244"/>
        <v>-1.9069862345922748</v>
      </c>
      <c r="E5242" s="90">
        <f t="shared" si="245"/>
        <v>8.0820525866079524</v>
      </c>
      <c r="F5242" s="50">
        <f>'貼り付けシート（日射量等）'!G5239/3.6*10^3</f>
        <v>27.777777777777779</v>
      </c>
      <c r="G5242" s="50">
        <f>'貼り付けシート（日射量等）'!H5239/3.6*10^3</f>
        <v>8.3333333333333339</v>
      </c>
      <c r="H5242" s="91">
        <f>RADIANS('貼り付けシート（日射量等）'!I5239)</f>
        <v>4.7123889803846901E-2</v>
      </c>
      <c r="I5242" s="91">
        <f>IF('貼り付けシート（日射量等）'!J5239&lt;0,RADIANS(360+('貼り付けシート（日射量等）'!J5239)),RADIANS('貼り付けシート（日射量等）'!J5239))</f>
        <v>4.3755404347497837</v>
      </c>
    </row>
    <row r="5243" spans="1:9">
      <c r="A5243" s="20">
        <v>41858</v>
      </c>
      <c r="B5243" s="35" t="s">
        <v>365</v>
      </c>
      <c r="C5243" s="90">
        <f t="shared" si="243"/>
        <v>49.484976052272359</v>
      </c>
      <c r="D5243" s="90">
        <f t="shared" si="244"/>
        <v>3.6866780614939652</v>
      </c>
      <c r="E5243" s="90">
        <f t="shared" si="245"/>
        <v>45.798297990778394</v>
      </c>
      <c r="F5243" s="50">
        <f>'貼り付けシート（日射量等）'!G5240/3.6*10^3</f>
        <v>22.222222222222221</v>
      </c>
      <c r="G5243" s="50">
        <f>'貼り付けシート（日射量等）'!H5240/3.6*10^3</f>
        <v>47.222222222222221</v>
      </c>
      <c r="H5243" s="91">
        <f>RADIANS('貼り付けシート（日射量等）'!I5240)</f>
        <v>0.24085543677521748</v>
      </c>
      <c r="I5243" s="91">
        <f>IF('貼り付けシート（日射量等）'!J5240&lt;0,RADIANS(360+('貼り付けシート（日射量等）'!J5240)),RADIANS('貼り付けシート（日射量等）'!J5240))</f>
        <v>4.5361107259332618</v>
      </c>
    </row>
    <row r="5244" spans="1:9">
      <c r="A5244" s="20">
        <v>41858</v>
      </c>
      <c r="B5244" s="35" t="s">
        <v>366</v>
      </c>
      <c r="C5244" s="90">
        <f t="shared" si="243"/>
        <v>119.37827075631654</v>
      </c>
      <c r="D5244" s="90">
        <f t="shared" si="244"/>
        <v>14.311587130413161</v>
      </c>
      <c r="E5244" s="90">
        <f t="shared" si="245"/>
        <v>105.06668362590338</v>
      </c>
      <c r="F5244" s="50">
        <f>'貼り付けシート（日射量等）'!G5241/3.6*10^3</f>
        <v>36.111111111111114</v>
      </c>
      <c r="G5244" s="50">
        <f>'貼り付けシート（日射量等）'!H5241/3.6*10^3</f>
        <v>108.33333333333334</v>
      </c>
      <c r="H5244" s="91">
        <f>RADIANS('貼り付けシート（日射量等）'!I5241)</f>
        <v>0.43982297150257105</v>
      </c>
      <c r="I5244" s="91">
        <f>IF('貼り付けシート（日射量等）'!J5241&lt;0,RADIANS(360+('貼り付けシート（日射量等）'!J5241)),RADIANS('貼り付けシート（日射量等）'!J5241))</f>
        <v>4.7001716756207292</v>
      </c>
    </row>
    <row r="5245" spans="1:9">
      <c r="A5245" s="20">
        <v>41858</v>
      </c>
      <c r="B5245" s="35" t="s">
        <v>367</v>
      </c>
      <c r="C5245" s="90">
        <f t="shared" si="243"/>
        <v>315.3073710946984</v>
      </c>
      <c r="D5245" s="90">
        <f t="shared" si="244"/>
        <v>94.397933727414426</v>
      </c>
      <c r="E5245" s="90">
        <f t="shared" si="245"/>
        <v>220.90943736728397</v>
      </c>
      <c r="F5245" s="50">
        <f>'貼り付けシート（日射量等）'!G5242/3.6*10^3</f>
        <v>155.55555555555557</v>
      </c>
      <c r="G5245" s="50">
        <f>'貼り付けシート（日射量等）'!H5242/3.6*10^3</f>
        <v>227.77777777777774</v>
      </c>
      <c r="H5245" s="91">
        <f>RADIANS('貼り付けシート（日射量等）'!I5242)</f>
        <v>0.64053583548191895</v>
      </c>
      <c r="I5245" s="91">
        <f>IF('貼り付けシート（日射量等）'!J5242&lt;0,RADIANS(360+('貼り付けシート（日射量等）'!J5242)),RADIANS('貼り付けシート（日射量等）'!J5242))</f>
        <v>4.8781952593241513</v>
      </c>
    </row>
    <row r="5246" spans="1:9">
      <c r="A5246" s="20">
        <v>41858</v>
      </c>
      <c r="B5246" s="35" t="s">
        <v>368</v>
      </c>
      <c r="C5246" s="90">
        <f t="shared" si="243"/>
        <v>241.56321113762559</v>
      </c>
      <c r="D5246" s="90">
        <f t="shared" si="244"/>
        <v>26.041808828080196</v>
      </c>
      <c r="E5246" s="90">
        <f t="shared" si="245"/>
        <v>215.52140230954538</v>
      </c>
      <c r="F5246" s="50">
        <f>'貼り付けシート（日射量等）'!G5243/3.6*10^3</f>
        <v>33.333333333333336</v>
      </c>
      <c r="G5246" s="50">
        <f>'貼り付けシート（日射量等）'!H5243/3.6*10^3</f>
        <v>222.22222222222223</v>
      </c>
      <c r="H5246" s="91">
        <f>RADIANS('貼り付けシート（日射量等）'!I5243)</f>
        <v>0.83252205320129524</v>
      </c>
      <c r="I5246" s="91">
        <f>IF('貼り付けシート（日射量等）'!J5243&lt;0,RADIANS(360+('貼り付けシート（日射量等）'!J5243)),RADIANS('貼り付けシート（日射量等）'!J5243))</f>
        <v>5.0963614158234423</v>
      </c>
    </row>
    <row r="5247" spans="1:9">
      <c r="A5247" s="20">
        <v>41858</v>
      </c>
      <c r="B5247" s="35" t="s">
        <v>369</v>
      </c>
      <c r="C5247" s="90">
        <f t="shared" si="243"/>
        <v>172.08315175012541</v>
      </c>
      <c r="D5247" s="90">
        <f t="shared" si="244"/>
        <v>5.0540649602277119</v>
      </c>
      <c r="E5247" s="90">
        <f t="shared" si="245"/>
        <v>167.02908678989769</v>
      </c>
      <c r="F5247" s="50">
        <f>'貼り付けシート（日射量等）'!G5244/3.6*10^3</f>
        <v>5.5555555555555554</v>
      </c>
      <c r="G5247" s="50">
        <f>'貼り付けシート（日射量等）'!H5244/3.6*10^3</f>
        <v>172.22222222222223</v>
      </c>
      <c r="H5247" s="91">
        <f>RADIANS('貼り付けシート（日射量等）'!I5244)</f>
        <v>1.0053096491487339</v>
      </c>
      <c r="I5247" s="91">
        <f>IF('貼り付けシート（日射量等）'!J5244&lt;0,RADIANS(360+('貼り付けシート（日射量等）'!J5244)),RADIANS('貼り付けシート（日射量等）'!J5244))</f>
        <v>5.4000487056704554</v>
      </c>
    </row>
    <row r="5248" spans="1:9">
      <c r="A5248" s="20">
        <v>41858</v>
      </c>
      <c r="B5248" s="35" t="s">
        <v>370</v>
      </c>
      <c r="C5248" s="90">
        <f t="shared" si="243"/>
        <v>304.84791809966333</v>
      </c>
      <c r="D5248" s="90">
        <f t="shared" si="244"/>
        <v>32.752147683862304</v>
      </c>
      <c r="E5248" s="90">
        <f t="shared" si="245"/>
        <v>272.09577041580104</v>
      </c>
      <c r="F5248" s="50">
        <f>'貼り付けシート（日射量等）'!G5245/3.6*10^3</f>
        <v>33.333333333333336</v>
      </c>
      <c r="G5248" s="50">
        <f>'貼り付けシート（日射量等）'!H5245/3.6*10^3</f>
        <v>280.55555555555554</v>
      </c>
      <c r="H5248" s="91">
        <f>RADIANS('貼り付けシート（日射量等）'!I5245)</f>
        <v>1.1274826967883367</v>
      </c>
      <c r="I5248" s="91">
        <f>IF('貼り付けシート（日射量等）'!J5245&lt;0,RADIANS(360+('貼り付けシート（日射量等）'!J5245)),RADIANS('貼り付けシート（日射量等）'!J5245))</f>
        <v>5.8590702989449639</v>
      </c>
    </row>
    <row r="5249" spans="1:9">
      <c r="A5249" s="20">
        <v>41858</v>
      </c>
      <c r="B5249" s="35" t="s">
        <v>371</v>
      </c>
      <c r="C5249" s="90">
        <f t="shared" si="243"/>
        <v>307.82804060443709</v>
      </c>
      <c r="D5249" s="90">
        <f t="shared" si="244"/>
        <v>27.650217602028079</v>
      </c>
      <c r="E5249" s="90">
        <f t="shared" si="245"/>
        <v>280.17782300240901</v>
      </c>
      <c r="F5249" s="50">
        <f>'貼り付けシート（日射量等）'!G5246/3.6*10^3</f>
        <v>27.777777777777779</v>
      </c>
      <c r="G5249" s="50">
        <f>'貼り付けシート（日射量等）'!H5246/3.6*10^3</f>
        <v>288.88888888888891</v>
      </c>
      <c r="H5249" s="91">
        <f>RADIANS('貼り付けシート（日射量等）'!I5246)</f>
        <v>1.1536626355682518</v>
      </c>
      <c r="I5249" s="91">
        <f>IF('貼り付けシート（日射量等）'!J5246&lt;0,RADIANS(360+('貼り付けシート（日射量等）'!J5246)),RADIANS('貼り付けシート（日射量等）'!J5246))</f>
        <v>0.18151424220741028</v>
      </c>
    </row>
    <row r="5250" spans="1:9">
      <c r="A5250" s="20">
        <v>41858</v>
      </c>
      <c r="B5250" s="35" t="s">
        <v>372</v>
      </c>
      <c r="C5250" s="90">
        <f t="shared" si="243"/>
        <v>290.31970655330895</v>
      </c>
      <c r="D5250" s="90">
        <f t="shared" si="244"/>
        <v>26.305988724115871</v>
      </c>
      <c r="E5250" s="90">
        <f t="shared" si="245"/>
        <v>264.01371782919307</v>
      </c>
      <c r="F5250" s="50">
        <f>'貼り付けシート（日射量等）'!G5247/3.6*10^3</f>
        <v>27.777777777777779</v>
      </c>
      <c r="G5250" s="50">
        <f>'貼り付けシート（日射量等）'!H5247/3.6*10^3</f>
        <v>272.22222222222217</v>
      </c>
      <c r="H5250" s="91">
        <f>RADIANS('貼り付けシート（日射量等）'!I5247)</f>
        <v>1.064650843716541</v>
      </c>
      <c r="I5250" s="91">
        <f>IF('貼り付けシート（日射量等）'!J5247&lt;0,RADIANS(360+('貼り付けシート（日射量等）'!J5247)),RADIANS('貼り付けシート（日射量等）'!J5247))</f>
        <v>0.71558499331767511</v>
      </c>
    </row>
    <row r="5251" spans="1:9">
      <c r="A5251" s="20">
        <v>41858</v>
      </c>
      <c r="B5251" s="35" t="s">
        <v>373</v>
      </c>
      <c r="C5251" s="90">
        <f t="shared" si="243"/>
        <v>194.50983154216385</v>
      </c>
      <c r="D5251" s="90">
        <f t="shared" si="244"/>
        <v>14.010657107919602</v>
      </c>
      <c r="E5251" s="90">
        <f t="shared" si="245"/>
        <v>180.49917443424425</v>
      </c>
      <c r="F5251" s="50">
        <f>'貼り付けシート（日射量等）'!G5248/3.6*10^3</f>
        <v>16.666666666666668</v>
      </c>
      <c r="G5251" s="50">
        <f>'貼り付けシート（日射量等）'!H5248/3.6*10^3</f>
        <v>186.11111111111111</v>
      </c>
      <c r="H5251" s="91">
        <f>RADIANS('貼り付けシート（日射量等）'!I5248)</f>
        <v>0.90757121103705141</v>
      </c>
      <c r="I5251" s="91">
        <f>IF('貼り付けシート（日射量等）'!J5248&lt;0,RADIANS(360+('貼り付けシート（日射量等）'!J5248)),RADIANS('貼り付けシート（日射量等）'!J5248))</f>
        <v>1.0751228192285069</v>
      </c>
    </row>
    <row r="5252" spans="1:9">
      <c r="A5252" s="20">
        <v>41858</v>
      </c>
      <c r="B5252" s="35" t="s">
        <v>374</v>
      </c>
      <c r="C5252" s="90">
        <f t="shared" si="243"/>
        <v>135.31921412240729</v>
      </c>
      <c r="D5252" s="90">
        <f t="shared" si="244"/>
        <v>11.394407794418683</v>
      </c>
      <c r="E5252" s="90">
        <f t="shared" si="245"/>
        <v>123.92480632798859</v>
      </c>
      <c r="F5252" s="50">
        <f>'貼り付けシート（日射量等）'!G5249/3.6*10^3</f>
        <v>16.666666666666668</v>
      </c>
      <c r="G5252" s="50">
        <f>'貼り付けシート（日射量等）'!H5249/3.6*10^3</f>
        <v>127.77777777777777</v>
      </c>
      <c r="H5252" s="91">
        <f>RADIANS('貼り付けシート（日射量等）'!I5249)</f>
        <v>0.72082098107365811</v>
      </c>
      <c r="I5252" s="91">
        <f>IF('貼り付けシート（日射量等）'!J5249&lt;0,RADIANS(360+('貼り付けシート（日射量等）'!J5249)),RADIANS('貼り付けシート（日射量等）'!J5249))</f>
        <v>1.3212142437597074</v>
      </c>
    </row>
    <row r="5253" spans="1:9">
      <c r="A5253" s="20">
        <v>41858</v>
      </c>
      <c r="B5253" s="35" t="s">
        <v>375</v>
      </c>
      <c r="C5253" s="90">
        <f t="shared" si="243"/>
        <v>103.74708475721997</v>
      </c>
      <c r="D5253" s="90">
        <f t="shared" si="244"/>
        <v>6.7624537179245623</v>
      </c>
      <c r="E5253" s="90">
        <f t="shared" si="245"/>
        <v>96.984631039295408</v>
      </c>
      <c r="F5253" s="50">
        <f>'貼り付けシート（日射量等）'!G5250/3.6*10^3</f>
        <v>13.888888888888889</v>
      </c>
      <c r="G5253" s="50">
        <f>'貼り付けシート（日射量等）'!H5250/3.6*10^3</f>
        <v>99.999999999999986</v>
      </c>
      <c r="H5253" s="91">
        <f>RADIANS('貼り付けシート（日射量等）'!I5250)</f>
        <v>0.52359877559829882</v>
      </c>
      <c r="I5253" s="91">
        <f>IF('貼り付けシート（日射量等）'!J5250&lt;0,RADIANS(360+('貼り付けシート（日射量等）'!J5250)),RADIANS('貼り付けシート（日射量等）'!J5250))</f>
        <v>1.5132004614790837</v>
      </c>
    </row>
    <row r="5254" spans="1:9">
      <c r="A5254" s="20">
        <v>41858</v>
      </c>
      <c r="B5254" s="35" t="s">
        <v>376</v>
      </c>
      <c r="C5254" s="90">
        <f t="shared" si="243"/>
        <v>67.068066704294793</v>
      </c>
      <c r="D5254" s="90">
        <f t="shared" si="244"/>
        <v>5.1056635403005028</v>
      </c>
      <c r="E5254" s="90">
        <f t="shared" si="245"/>
        <v>61.962403163994296</v>
      </c>
      <c r="F5254" s="50">
        <f>'貼り付けシート（日射量等）'!G5251/3.6*10^3</f>
        <v>19.444444444444446</v>
      </c>
      <c r="G5254" s="50">
        <f>'貼り付けシート（日射量等）'!H5251/3.6*10^3</f>
        <v>63.888888888888886</v>
      </c>
      <c r="H5254" s="91">
        <f>RADIANS('貼り付けシート（日射量等）'!I5251)</f>
        <v>0.32288591161895097</v>
      </c>
      <c r="I5254" s="91">
        <f>IF('貼り付けシート（日射量等）'!J5251&lt;0,RADIANS(360+('貼り付けシート（日射量等）'!J5251)),RADIANS('貼り付けシート（日射量等）'!J5251))</f>
        <v>1.6807520696705394</v>
      </c>
    </row>
    <row r="5255" spans="1:9">
      <c r="A5255" s="20">
        <v>41858</v>
      </c>
      <c r="B5255" s="35" t="s">
        <v>377</v>
      </c>
      <c r="C5255" s="90">
        <f t="shared" ref="C5255:C5318" si="246">IF(D5255&lt;0,E5255,D5255+E5255)</f>
        <v>24.884860486088876</v>
      </c>
      <c r="D5255" s="90">
        <f t="shared" ref="D5255:D5318" si="247">F5255*(SIN(H5255)*COS($O$5)+COS(H5255)*SIN($O$5)*COS($O$4-I5255))</f>
        <v>0.63870272626502522</v>
      </c>
      <c r="E5255" s="90">
        <f t="shared" ref="E5255:E5318" si="248">G5255*(1+COS($O$5))/2</f>
        <v>24.246157759823852</v>
      </c>
      <c r="F5255" s="50">
        <f>'貼り付けシート（日射量等）'!G5252/3.6*10^3</f>
        <v>22.222222222222221</v>
      </c>
      <c r="G5255" s="50">
        <f>'貼り付けシート（日射量等）'!H5252/3.6*10^3</f>
        <v>24.999999999999996</v>
      </c>
      <c r="H5255" s="91">
        <f>RADIANS('貼り付けシート（日射量等）'!I5252)</f>
        <v>0.12740903539558607</v>
      </c>
      <c r="I5255" s="91">
        <f>IF('貼り付けシート（日射量等）'!J5252&lt;0,RADIANS(360+('貼り付けシート（日射量等）'!J5252)),RADIANS('貼り付けシート（日射量等）'!J5252))</f>
        <v>1.8413223608540177</v>
      </c>
    </row>
    <row r="5256" spans="1:9">
      <c r="A5256" s="20">
        <v>41858</v>
      </c>
      <c r="B5256" s="35" t="s">
        <v>378</v>
      </c>
      <c r="C5256" s="90">
        <f t="shared" si="246"/>
        <v>0</v>
      </c>
      <c r="D5256" s="90">
        <f t="shared" si="247"/>
        <v>0</v>
      </c>
      <c r="E5256" s="90">
        <f t="shared" si="248"/>
        <v>0</v>
      </c>
      <c r="F5256" s="50">
        <f>'貼り付けシート（日射量等）'!G5253/3.6*10^3</f>
        <v>0</v>
      </c>
      <c r="G5256" s="50">
        <f>'貼り付けシート（日射量等）'!H5253/3.6*10^3</f>
        <v>0</v>
      </c>
      <c r="H5256" s="91">
        <f>RADIANS('貼り付けシート（日射量等）'!I5253)</f>
        <v>0</v>
      </c>
      <c r="I5256" s="91">
        <f>IF('貼り付けシート（日射量等）'!J5253&lt;0,RADIANS(360+('貼り付けシート（日射量等）'!J5253)),RADIANS('貼り付けシート（日射量等）'!J5253))</f>
        <v>0</v>
      </c>
    </row>
    <row r="5257" spans="1:9">
      <c r="A5257" s="20">
        <v>41858</v>
      </c>
      <c r="B5257" s="35" t="s">
        <v>379</v>
      </c>
      <c r="C5257" s="90">
        <f t="shared" si="246"/>
        <v>0</v>
      </c>
      <c r="D5257" s="90">
        <f t="shared" si="247"/>
        <v>0</v>
      </c>
      <c r="E5257" s="90">
        <f t="shared" si="248"/>
        <v>0</v>
      </c>
      <c r="F5257" s="50">
        <f>'貼り付けシート（日射量等）'!G5254/3.6*10^3</f>
        <v>0</v>
      </c>
      <c r="G5257" s="50">
        <f>'貼り付けシート（日射量等）'!H5254/3.6*10^3</f>
        <v>0</v>
      </c>
      <c r="H5257" s="91">
        <f>RADIANS('貼り付けシート（日射量等）'!I5254)</f>
        <v>0</v>
      </c>
      <c r="I5257" s="91">
        <f>IF('貼り付けシート（日射量等）'!J5254&lt;0,RADIANS(360+('貼り付けシート（日射量等）'!J5254)),RADIANS('貼り付けシート（日射量等）'!J5254))</f>
        <v>0</v>
      </c>
    </row>
    <row r="5258" spans="1:9">
      <c r="A5258" s="20">
        <v>41858</v>
      </c>
      <c r="B5258" s="35" t="s">
        <v>380</v>
      </c>
      <c r="C5258" s="90">
        <f t="shared" si="246"/>
        <v>0</v>
      </c>
      <c r="D5258" s="90">
        <f t="shared" si="247"/>
        <v>0</v>
      </c>
      <c r="E5258" s="90">
        <f t="shared" si="248"/>
        <v>0</v>
      </c>
      <c r="F5258" s="50">
        <f>'貼り付けシート（日射量等）'!G5255/3.6*10^3</f>
        <v>0</v>
      </c>
      <c r="G5258" s="50">
        <f>'貼り付けシート（日射量等）'!H5255/3.6*10^3</f>
        <v>0</v>
      </c>
      <c r="H5258" s="91">
        <f>RADIANS('貼り付けシート（日射量等）'!I5255)</f>
        <v>0</v>
      </c>
      <c r="I5258" s="91">
        <f>IF('貼り付けシート（日射量等）'!J5255&lt;0,RADIANS(360+('貼り付けシート（日射量等）'!J5255)),RADIANS('貼り付けシート（日射量等）'!J5255))</f>
        <v>0</v>
      </c>
    </row>
    <row r="5259" spans="1:9">
      <c r="A5259" s="20">
        <v>41858</v>
      </c>
      <c r="B5259" s="35" t="s">
        <v>381</v>
      </c>
      <c r="C5259" s="90">
        <f t="shared" si="246"/>
        <v>0</v>
      </c>
      <c r="D5259" s="90">
        <f t="shared" si="247"/>
        <v>0</v>
      </c>
      <c r="E5259" s="90">
        <f t="shared" si="248"/>
        <v>0</v>
      </c>
      <c r="F5259" s="50">
        <f>'貼り付けシート（日射量等）'!G5256/3.6*10^3</f>
        <v>0</v>
      </c>
      <c r="G5259" s="50">
        <f>'貼り付けシート（日射量等）'!H5256/3.6*10^3</f>
        <v>0</v>
      </c>
      <c r="H5259" s="91">
        <f>RADIANS('貼り付けシート（日射量等）'!I5256)</f>
        <v>0</v>
      </c>
      <c r="I5259" s="91">
        <f>IF('貼り付けシート（日射量等）'!J5256&lt;0,RADIANS(360+('貼り付けシート（日射量等）'!J5256)),RADIANS('貼り付けシート（日射量等）'!J5256))</f>
        <v>0</v>
      </c>
    </row>
    <row r="5260" spans="1:9">
      <c r="A5260" s="20">
        <v>41858</v>
      </c>
      <c r="B5260" s="35" t="s">
        <v>382</v>
      </c>
      <c r="C5260" s="90">
        <f t="shared" si="246"/>
        <v>0</v>
      </c>
      <c r="D5260" s="90">
        <f t="shared" si="247"/>
        <v>0</v>
      </c>
      <c r="E5260" s="90">
        <f t="shared" si="248"/>
        <v>0</v>
      </c>
      <c r="F5260" s="50">
        <f>'貼り付けシート（日射量等）'!G5257/3.6*10^3</f>
        <v>0</v>
      </c>
      <c r="G5260" s="50">
        <f>'貼り付けシート（日射量等）'!H5257/3.6*10^3</f>
        <v>0</v>
      </c>
      <c r="H5260" s="91">
        <f>RADIANS('貼り付けシート（日射量等）'!I5257)</f>
        <v>0</v>
      </c>
      <c r="I5260" s="91">
        <f>IF('貼り付けシート（日射量等）'!J5257&lt;0,RADIANS(360+('貼り付けシート（日射量等）'!J5257)),RADIANS('貼り付けシート（日射量等）'!J5257))</f>
        <v>0</v>
      </c>
    </row>
    <row r="5261" spans="1:9">
      <c r="A5261" s="20">
        <v>41858</v>
      </c>
      <c r="B5261" s="35" t="s">
        <v>383</v>
      </c>
      <c r="C5261" s="90">
        <f t="shared" si="246"/>
        <v>0</v>
      </c>
      <c r="D5261" s="90">
        <f t="shared" si="247"/>
        <v>0</v>
      </c>
      <c r="E5261" s="90">
        <f t="shared" si="248"/>
        <v>0</v>
      </c>
      <c r="F5261" s="50">
        <f>'貼り付けシート（日射量等）'!G5258/3.6*10^3</f>
        <v>0</v>
      </c>
      <c r="G5261" s="50">
        <f>'貼り付けシート（日射量等）'!H5258/3.6*10^3</f>
        <v>0</v>
      </c>
      <c r="H5261" s="91">
        <f>RADIANS('貼り付けシート（日射量等）'!I5258)</f>
        <v>0</v>
      </c>
      <c r="I5261" s="91">
        <f>IF('貼り付けシート（日射量等）'!J5258&lt;0,RADIANS(360+('貼り付けシート（日射量等）'!J5258)),RADIANS('貼り付けシート（日射量等）'!J5258))</f>
        <v>0</v>
      </c>
    </row>
    <row r="5262" spans="1:9">
      <c r="A5262" s="20">
        <v>41859</v>
      </c>
      <c r="B5262" s="35" t="s">
        <v>360</v>
      </c>
      <c r="C5262" s="90">
        <f t="shared" si="246"/>
        <v>0</v>
      </c>
      <c r="D5262" s="90">
        <f t="shared" si="247"/>
        <v>0</v>
      </c>
      <c r="E5262" s="90">
        <f t="shared" si="248"/>
        <v>0</v>
      </c>
      <c r="F5262" s="50">
        <f>'貼り付けシート（日射量等）'!G5259/3.6*10^3</f>
        <v>0</v>
      </c>
      <c r="G5262" s="50">
        <f>'貼り付けシート（日射量等）'!H5259/3.6*10^3</f>
        <v>0</v>
      </c>
      <c r="H5262" s="91">
        <f>RADIANS('貼り付けシート（日射量等）'!I5259)</f>
        <v>0</v>
      </c>
      <c r="I5262" s="91">
        <f>IF('貼り付けシート（日射量等）'!J5259&lt;0,RADIANS(360+('貼り付けシート（日射量等）'!J5259)),RADIANS('貼り付けシート（日射量等）'!J5259))</f>
        <v>0</v>
      </c>
    </row>
    <row r="5263" spans="1:9">
      <c r="A5263" s="20">
        <v>41859</v>
      </c>
      <c r="B5263" s="35" t="s">
        <v>361</v>
      </c>
      <c r="C5263" s="90">
        <f t="shared" si="246"/>
        <v>0</v>
      </c>
      <c r="D5263" s="90">
        <f t="shared" si="247"/>
        <v>0</v>
      </c>
      <c r="E5263" s="90">
        <f t="shared" si="248"/>
        <v>0</v>
      </c>
      <c r="F5263" s="50">
        <f>'貼り付けシート（日射量等）'!G5260/3.6*10^3</f>
        <v>0</v>
      </c>
      <c r="G5263" s="50">
        <f>'貼り付けシート（日射量等）'!H5260/3.6*10^3</f>
        <v>0</v>
      </c>
      <c r="H5263" s="91">
        <f>RADIANS('貼り付けシート（日射量等）'!I5260)</f>
        <v>0</v>
      </c>
      <c r="I5263" s="91">
        <f>IF('貼り付けシート（日射量等）'!J5260&lt;0,RADIANS(360+('貼り付けシート（日射量等）'!J5260)),RADIANS('貼り付けシート（日射量等）'!J5260))</f>
        <v>0</v>
      </c>
    </row>
    <row r="5264" spans="1:9">
      <c r="A5264" s="20">
        <v>41859</v>
      </c>
      <c r="B5264" s="35" t="s">
        <v>362</v>
      </c>
      <c r="C5264" s="90">
        <f t="shared" si="246"/>
        <v>0</v>
      </c>
      <c r="D5264" s="90">
        <f t="shared" si="247"/>
        <v>0</v>
      </c>
      <c r="E5264" s="90">
        <f t="shared" si="248"/>
        <v>0</v>
      </c>
      <c r="F5264" s="50">
        <f>'貼り付けシート（日射量等）'!G5261/3.6*10^3</f>
        <v>0</v>
      </c>
      <c r="G5264" s="50">
        <f>'貼り付けシート（日射量等）'!H5261/3.6*10^3</f>
        <v>0</v>
      </c>
      <c r="H5264" s="91">
        <f>RADIANS('貼り付けシート（日射量等）'!I5261)</f>
        <v>0</v>
      </c>
      <c r="I5264" s="91">
        <f>IF('貼り付けシート（日射量等）'!J5261&lt;0,RADIANS(360+('貼り付けシート（日射量等）'!J5261)),RADIANS('貼り付けシート（日射量等）'!J5261))</f>
        <v>0</v>
      </c>
    </row>
    <row r="5265" spans="1:9">
      <c r="A5265" s="20">
        <v>41859</v>
      </c>
      <c r="B5265" s="35" t="s">
        <v>363</v>
      </c>
      <c r="C5265" s="90">
        <f t="shared" si="246"/>
        <v>0</v>
      </c>
      <c r="D5265" s="90">
        <f t="shared" si="247"/>
        <v>0</v>
      </c>
      <c r="E5265" s="90">
        <f t="shared" si="248"/>
        <v>0</v>
      </c>
      <c r="F5265" s="50">
        <f>'貼り付けシート（日射量等）'!G5262/3.6*10^3</f>
        <v>0</v>
      </c>
      <c r="G5265" s="50">
        <f>'貼り付けシート（日射量等）'!H5262/3.6*10^3</f>
        <v>0</v>
      </c>
      <c r="H5265" s="91">
        <f>RADIANS('貼り付けシート（日射量等）'!I5262)</f>
        <v>0</v>
      </c>
      <c r="I5265" s="91">
        <f>IF('貼り付けシート（日射量等）'!J5262&lt;0,RADIANS(360+('貼り付けシート（日射量等）'!J5262)),RADIANS('貼り付けシート（日射量等）'!J5262))</f>
        <v>0</v>
      </c>
    </row>
    <row r="5266" spans="1:9">
      <c r="A5266" s="20">
        <v>41859</v>
      </c>
      <c r="B5266" s="35" t="s">
        <v>364</v>
      </c>
      <c r="C5266" s="90">
        <f t="shared" si="246"/>
        <v>10.776070115477269</v>
      </c>
      <c r="D5266" s="90">
        <f t="shared" si="247"/>
        <v>-3.0743394981245333</v>
      </c>
      <c r="E5266" s="90">
        <f t="shared" si="248"/>
        <v>10.776070115477269</v>
      </c>
      <c r="F5266" s="50">
        <f>'貼り付けシート（日射量等）'!G5263/3.6*10^3</f>
        <v>44.444444444444443</v>
      </c>
      <c r="G5266" s="50">
        <f>'貼り付けシート（日射量等）'!H5263/3.6*10^3</f>
        <v>11.111111111111111</v>
      </c>
      <c r="H5266" s="91">
        <f>RADIANS('貼り付けシート（日射量等）'!I5263)</f>
        <v>4.5378560551852569E-2</v>
      </c>
      <c r="I5266" s="91">
        <f>IF('貼り付けシート（日射量等）'!J5263&lt;0,RADIANS(360+('貼り付けシート（日射量等）'!J5263)),RADIANS('貼り付けシート（日射量等）'!J5263))</f>
        <v>4.379031093253773</v>
      </c>
    </row>
    <row r="5267" spans="1:9">
      <c r="A5267" s="20">
        <v>41859</v>
      </c>
      <c r="B5267" s="35" t="s">
        <v>365</v>
      </c>
      <c r="C5267" s="90">
        <f t="shared" si="246"/>
        <v>56.258440719700531</v>
      </c>
      <c r="D5267" s="90">
        <f t="shared" si="247"/>
        <v>5.0721076711835043</v>
      </c>
      <c r="E5267" s="90">
        <f t="shared" si="248"/>
        <v>51.186333048517028</v>
      </c>
      <c r="F5267" s="50">
        <f>'貼り付けシート（日射量等）'!G5264/3.6*10^3</f>
        <v>30.555555555555554</v>
      </c>
      <c r="G5267" s="50">
        <f>'貼り付けシート（日射量等）'!H5264/3.6*10^3</f>
        <v>52.777777777777779</v>
      </c>
      <c r="H5267" s="91">
        <f>RADIANS('貼り付けシート（日射量等）'!I5264)</f>
        <v>0.23911010752322315</v>
      </c>
      <c r="I5267" s="91">
        <f>IF('貼り付けシート（日射量等）'!J5264&lt;0,RADIANS(360+('貼り付けシート（日射量等）'!J5264)),RADIANS('貼り付けシート（日射量等）'!J5264))</f>
        <v>4.5413467136892454</v>
      </c>
    </row>
    <row r="5268" spans="1:9">
      <c r="A5268" s="20">
        <v>41859</v>
      </c>
      <c r="B5268" s="35" t="s">
        <v>366</v>
      </c>
      <c r="C5268" s="90">
        <f t="shared" si="246"/>
        <v>105.7827257180661</v>
      </c>
      <c r="D5268" s="90">
        <f t="shared" si="247"/>
        <v>8.7980946787707008</v>
      </c>
      <c r="E5268" s="90">
        <f t="shared" si="248"/>
        <v>96.984631039295408</v>
      </c>
      <c r="F5268" s="50">
        <f>'貼り付けシート（日射量等）'!G5265/3.6*10^3</f>
        <v>22.222222222222221</v>
      </c>
      <c r="G5268" s="50">
        <f>'貼り付けシート（日射量等）'!H5265/3.6*10^3</f>
        <v>99.999999999999986</v>
      </c>
      <c r="H5268" s="91">
        <f>RADIANS('貼り付けシート（日射量等）'!I5265)</f>
        <v>0.43807764225057672</v>
      </c>
      <c r="I5268" s="91">
        <f>IF('貼り付けシート（日射量等）'!J5265&lt;0,RADIANS(360+('貼り付けシート（日射量等）'!J5265)),RADIANS('貼り付けシート（日射量等）'!J5265))</f>
        <v>4.7036623341247186</v>
      </c>
    </row>
    <row r="5269" spans="1:9">
      <c r="A5269" s="20">
        <v>41859</v>
      </c>
      <c r="B5269" s="35" t="s">
        <v>367</v>
      </c>
      <c r="C5269" s="90">
        <f t="shared" si="246"/>
        <v>146.47929368972271</v>
      </c>
      <c r="D5269" s="90">
        <f t="shared" si="247"/>
        <v>11.778417246256851</v>
      </c>
      <c r="E5269" s="90">
        <f t="shared" si="248"/>
        <v>134.70087644346586</v>
      </c>
      <c r="F5269" s="50">
        <f>'貼り付けシート（日射量等）'!G5266/3.6*10^3</f>
        <v>19.444444444444446</v>
      </c>
      <c r="G5269" s="50">
        <f>'貼り付けシート（日射量等）'!H5266/3.6*10^3</f>
        <v>138.88888888888889</v>
      </c>
      <c r="H5269" s="91">
        <f>RADIANS('貼り付けシート（日射量等）'!I5266)</f>
        <v>0.63704517697793028</v>
      </c>
      <c r="I5269" s="91">
        <f>IF('貼り付けシート（日射量等）'!J5266&lt;0,RADIANS(360+('貼り付けシート（日射量等）'!J5266)),RADIANS('貼り付けシート（日射量等）'!J5266))</f>
        <v>4.883431247080134</v>
      </c>
    </row>
    <row r="5270" spans="1:9">
      <c r="A5270" s="20">
        <v>41859</v>
      </c>
      <c r="B5270" s="35" t="s">
        <v>368</v>
      </c>
      <c r="C5270" s="90">
        <f t="shared" si="246"/>
        <v>322.02473356155423</v>
      </c>
      <c r="D5270" s="90">
        <f t="shared" si="247"/>
        <v>60.705033261230433</v>
      </c>
      <c r="E5270" s="90">
        <f t="shared" si="248"/>
        <v>261.3197003003238</v>
      </c>
      <c r="F5270" s="50">
        <f>'貼り付けシート（日射量等）'!G5267/3.6*10^3</f>
        <v>77.777777777777786</v>
      </c>
      <c r="G5270" s="50">
        <f>'貼り付けシート（日射量等）'!H5267/3.6*10^3</f>
        <v>269.44444444444446</v>
      </c>
      <c r="H5270" s="91">
        <f>RADIANS('貼り付けシート（日射量等）'!I5267)</f>
        <v>0.82903139469730658</v>
      </c>
      <c r="I5270" s="91">
        <f>IF('貼り付けシート（日射量等）'!J5267&lt;0,RADIANS(360+('貼り付けシート（日射量等）'!J5267)),RADIANS('貼り付けシート（日射量等）'!J5267))</f>
        <v>5.1015974035794258</v>
      </c>
    </row>
    <row r="5271" spans="1:9">
      <c r="A5271" s="20">
        <v>41859</v>
      </c>
      <c r="B5271" s="35" t="s">
        <v>369</v>
      </c>
      <c r="C5271" s="90">
        <f t="shared" si="246"/>
        <v>586.99212371622468</v>
      </c>
      <c r="D5271" s="90">
        <f t="shared" si="247"/>
        <v>247.54591507869074</v>
      </c>
      <c r="E5271" s="90">
        <f t="shared" si="248"/>
        <v>339.44620863753397</v>
      </c>
      <c r="F5271" s="50">
        <f>'貼り付けシート（日射量等）'!G5268/3.6*10^3</f>
        <v>272.22222222222217</v>
      </c>
      <c r="G5271" s="50">
        <f>'貼り付けシート（日射量等）'!H5268/3.6*10^3</f>
        <v>350</v>
      </c>
      <c r="H5271" s="91">
        <f>RADIANS('貼り付けシート（日射量等）'!I5268)</f>
        <v>1.0018189906447452</v>
      </c>
      <c r="I5271" s="91">
        <f>IF('貼り付けシート（日射量等）'!J5268&lt;0,RADIANS(360+('貼り付けシート（日射量等）'!J5268)),RADIANS('貼り付けシート（日射量等）'!J5268))</f>
        <v>5.405284693426438</v>
      </c>
    </row>
    <row r="5272" spans="1:9">
      <c r="A5272" s="20">
        <v>41859</v>
      </c>
      <c r="B5272" s="35" t="s">
        <v>370</v>
      </c>
      <c r="C5272" s="90">
        <f t="shared" si="246"/>
        <v>688.51701922887969</v>
      </c>
      <c r="D5272" s="90">
        <f t="shared" si="247"/>
        <v>330.21268788926045</v>
      </c>
      <c r="E5272" s="90">
        <f t="shared" si="248"/>
        <v>358.30433133961918</v>
      </c>
      <c r="F5272" s="50">
        <f>'貼り付けシート（日射量等）'!G5269/3.6*10^3</f>
        <v>336.11111111111109</v>
      </c>
      <c r="G5272" s="50">
        <f>'貼り付けシート（日射量等）'!H5269/3.6*10^3</f>
        <v>369.44444444444446</v>
      </c>
      <c r="H5272" s="91">
        <f>RADIANS('貼り付けシート（日射量等）'!I5269)</f>
        <v>1.1239920382843482</v>
      </c>
      <c r="I5272" s="91">
        <f>IF('貼り付けシート（日射量等）'!J5269&lt;0,RADIANS(360+('貼り付けシート（日射量等）'!J5269)),RADIANS('貼り付けシート（日射量等）'!J5269))</f>
        <v>5.8643062867009474</v>
      </c>
    </row>
    <row r="5273" spans="1:9">
      <c r="A5273" s="20">
        <v>41859</v>
      </c>
      <c r="B5273" s="35" t="s">
        <v>371</v>
      </c>
      <c r="C5273" s="90">
        <f t="shared" si="246"/>
        <v>698.1266748508624</v>
      </c>
      <c r="D5273" s="90">
        <f t="shared" si="247"/>
        <v>334.43430845350451</v>
      </c>
      <c r="E5273" s="90">
        <f t="shared" si="248"/>
        <v>363.69236639735783</v>
      </c>
      <c r="F5273" s="50">
        <f>'貼り付けシート（日射量等）'!G5270/3.6*10^3</f>
        <v>336.11111111111109</v>
      </c>
      <c r="G5273" s="50">
        <f>'貼り付けシート（日射量等）'!H5270/3.6*10^3</f>
        <v>375</v>
      </c>
      <c r="H5273" s="91">
        <f>RADIANS('貼り付けシート（日射量等）'!I5270)</f>
        <v>1.1484266478122689</v>
      </c>
      <c r="I5273" s="91">
        <f>IF('貼り付けシート（日射量等）'!J5270&lt;0,RADIANS(360+('貼り付けシート（日射量等）'!J5270)),RADIANS('貼り付けシート（日射量等）'!J5270))</f>
        <v>0.18151424220741028</v>
      </c>
    </row>
    <row r="5274" spans="1:9">
      <c r="A5274" s="20">
        <v>41859</v>
      </c>
      <c r="B5274" s="35" t="s">
        <v>372</v>
      </c>
      <c r="C5274" s="90">
        <f t="shared" si="246"/>
        <v>521.25787653885607</v>
      </c>
      <c r="D5274" s="90">
        <f t="shared" si="247"/>
        <v>162.95354519923688</v>
      </c>
      <c r="E5274" s="90">
        <f t="shared" si="248"/>
        <v>358.30433133961918</v>
      </c>
      <c r="F5274" s="50">
        <f>'貼り付けシート（日射量等）'!G5271/3.6*10^3</f>
        <v>172.22222222222223</v>
      </c>
      <c r="G5274" s="50">
        <f>'貼り付けシート（日射量等）'!H5271/3.6*10^3</f>
        <v>369.44444444444446</v>
      </c>
      <c r="H5274" s="91">
        <f>RADIANS('貼り付けシート（日射量等）'!I5271)</f>
        <v>1.0594148559605581</v>
      </c>
      <c r="I5274" s="91">
        <f>IF('貼り付けシート（日射量等）'!J5271&lt;0,RADIANS(360+('貼り付けシート（日射量等）'!J5271)),RADIANS('貼り付けシート（日射量等）'!J5271))</f>
        <v>0.71209433481368645</v>
      </c>
    </row>
    <row r="5275" spans="1:9">
      <c r="A5275" s="20">
        <v>41859</v>
      </c>
      <c r="B5275" s="35" t="s">
        <v>373</v>
      </c>
      <c r="C5275" s="90">
        <f t="shared" si="246"/>
        <v>457.17874440983695</v>
      </c>
      <c r="D5275" s="90">
        <f t="shared" si="247"/>
        <v>144.67271106099622</v>
      </c>
      <c r="E5275" s="90">
        <f t="shared" si="248"/>
        <v>312.50603334884073</v>
      </c>
      <c r="F5275" s="50">
        <f>'貼り付けシート（日射量等）'!G5272/3.6*10^3</f>
        <v>172.22222222222223</v>
      </c>
      <c r="G5275" s="50">
        <f>'貼り付けシート（日射量等）'!H5272/3.6*10^3</f>
        <v>322.22222222222217</v>
      </c>
      <c r="H5275" s="91">
        <f>RADIANS('貼り付けシート（日射量等）'!I5272)</f>
        <v>0.90408055253306263</v>
      </c>
      <c r="I5275" s="91">
        <f>IF('貼り付けシート（日射量等）'!J5272&lt;0,RADIANS(360+('貼り付けシート（日射量等）'!J5272)),RADIANS('貼り付けシート（日射量等）'!J5272))</f>
        <v>1.0698868314725241</v>
      </c>
    </row>
    <row r="5276" spans="1:9">
      <c r="A5276" s="20">
        <v>41859</v>
      </c>
      <c r="B5276" s="35" t="s">
        <v>374</v>
      </c>
      <c r="C5276" s="90">
        <f t="shared" si="246"/>
        <v>309.09009461994492</v>
      </c>
      <c r="D5276" s="90">
        <f t="shared" si="247"/>
        <v>72.01655207944502</v>
      </c>
      <c r="E5276" s="90">
        <f t="shared" si="248"/>
        <v>237.07354254049991</v>
      </c>
      <c r="F5276" s="50">
        <f>'貼り付けシート（日射量等）'!G5273/3.6*10^3</f>
        <v>105.55555555555556</v>
      </c>
      <c r="G5276" s="50">
        <f>'貼り付けシート（日射量等）'!H5273/3.6*10^3</f>
        <v>244.44444444444443</v>
      </c>
      <c r="H5276" s="91">
        <f>RADIANS('貼り付けシート（日射量等）'!I5273)</f>
        <v>0.71733032256966944</v>
      </c>
      <c r="I5276" s="91">
        <f>IF('貼り付けシート（日射量等）'!J5273&lt;0,RADIANS(360+('貼り付けシート（日射量等）'!J5273)),RADIANS('貼り付けシート（日射量等）'!J5273))</f>
        <v>1.3177235852557188</v>
      </c>
    </row>
    <row r="5277" spans="1:9">
      <c r="A5277" s="20">
        <v>41859</v>
      </c>
      <c r="B5277" s="35" t="s">
        <v>375</v>
      </c>
      <c r="C5277" s="90">
        <f t="shared" si="246"/>
        <v>154.91427474580539</v>
      </c>
      <c r="D5277" s="90">
        <f t="shared" si="247"/>
        <v>20.213398302339534</v>
      </c>
      <c r="E5277" s="90">
        <f t="shared" si="248"/>
        <v>134.70087644346586</v>
      </c>
      <c r="F5277" s="50">
        <f>'貼り付けシート（日射量等）'!G5274/3.6*10^3</f>
        <v>41.666666666666664</v>
      </c>
      <c r="G5277" s="50">
        <f>'貼り付けシート（日射量等）'!H5274/3.6*10^3</f>
        <v>138.88888888888889</v>
      </c>
      <c r="H5277" s="91">
        <f>RADIANS('貼り付けシート（日射量等）'!I5274)</f>
        <v>0.52010811709431026</v>
      </c>
      <c r="I5277" s="91">
        <f>IF('貼り付けシート（日射量等）'!J5274&lt;0,RADIANS(360+('貼り付けシート（日射量等）'!J5274)),RADIANS('貼り付けシート（日射量等）'!J5274))</f>
        <v>1.509709802975095</v>
      </c>
    </row>
    <row r="5278" spans="1:9">
      <c r="A5278" s="20">
        <v>41859</v>
      </c>
      <c r="B5278" s="35" t="s">
        <v>376</v>
      </c>
      <c r="C5278" s="90">
        <f t="shared" si="246"/>
        <v>78.022927947135756</v>
      </c>
      <c r="D5278" s="90">
        <f t="shared" si="247"/>
        <v>7.978472196533505</v>
      </c>
      <c r="E5278" s="90">
        <f t="shared" si="248"/>
        <v>70.044455750602253</v>
      </c>
      <c r="F5278" s="50">
        <f>'貼り付けシート（日射量等）'!G5275/3.6*10^3</f>
        <v>30.555555555555554</v>
      </c>
      <c r="G5278" s="50">
        <f>'貼り付けシート（日射量等）'!H5275/3.6*10^3</f>
        <v>72.222222222222229</v>
      </c>
      <c r="H5278" s="91">
        <f>RADIANS('貼り付けシート（日射量等）'!I5275)</f>
        <v>0.31939525311496231</v>
      </c>
      <c r="I5278" s="91">
        <f>IF('貼り付けシート（日射量等）'!J5275&lt;0,RADIANS(360+('貼り付けシート（日射量等）'!J5275)),RADIANS('貼り付けシート（日射量等）'!J5275))</f>
        <v>1.6755160819145565</v>
      </c>
    </row>
    <row r="5279" spans="1:9">
      <c r="A5279" s="20">
        <v>41859</v>
      </c>
      <c r="B5279" s="35" t="s">
        <v>377</v>
      </c>
      <c r="C5279" s="90">
        <f t="shared" si="246"/>
        <v>28.048072749895891</v>
      </c>
      <c r="D5279" s="90">
        <f t="shared" si="247"/>
        <v>1.1078974612027195</v>
      </c>
      <c r="E5279" s="90">
        <f t="shared" si="248"/>
        <v>26.940175288693172</v>
      </c>
      <c r="F5279" s="50">
        <f>'貼り付けシート（日射量等）'!G5276/3.6*10^3</f>
        <v>41.666666666666664</v>
      </c>
      <c r="G5279" s="50">
        <f>'貼り付けシート（日射量等）'!H5276/3.6*10^3</f>
        <v>27.777777777777779</v>
      </c>
      <c r="H5279" s="91">
        <f>RADIANS('貼り付けシート（日射量等）'!I5276)</f>
        <v>0.12391837689159739</v>
      </c>
      <c r="I5279" s="91">
        <f>IF('貼り付けシート（日射量等）'!J5276&lt;0,RADIANS(360+('貼り付けシート（日射量等）'!J5276)),RADIANS('貼り付けシート（日射量等）'!J5276))</f>
        <v>1.837831702350029</v>
      </c>
    </row>
    <row r="5280" spans="1:9">
      <c r="A5280" s="20">
        <v>41859</v>
      </c>
      <c r="B5280" s="35" t="s">
        <v>378</v>
      </c>
      <c r="C5280" s="90">
        <f t="shared" si="246"/>
        <v>0</v>
      </c>
      <c r="D5280" s="90">
        <f t="shared" si="247"/>
        <v>0</v>
      </c>
      <c r="E5280" s="90">
        <f t="shared" si="248"/>
        <v>0</v>
      </c>
      <c r="F5280" s="50">
        <f>'貼り付けシート（日射量等）'!G5277/3.6*10^3</f>
        <v>0</v>
      </c>
      <c r="G5280" s="50">
        <f>'貼り付けシート（日射量等）'!H5277/3.6*10^3</f>
        <v>0</v>
      </c>
      <c r="H5280" s="91">
        <f>RADIANS('貼り付けシート（日射量等）'!I5277)</f>
        <v>0</v>
      </c>
      <c r="I5280" s="91">
        <f>IF('貼り付けシート（日射量等）'!J5277&lt;0,RADIANS(360+('貼り付けシート（日射量等）'!J5277)),RADIANS('貼り付けシート（日射量等）'!J5277))</f>
        <v>0</v>
      </c>
    </row>
    <row r="5281" spans="1:9">
      <c r="A5281" s="20">
        <v>41859</v>
      </c>
      <c r="B5281" s="35" t="s">
        <v>379</v>
      </c>
      <c r="C5281" s="90">
        <f t="shared" si="246"/>
        <v>0</v>
      </c>
      <c r="D5281" s="90">
        <f t="shared" si="247"/>
        <v>0</v>
      </c>
      <c r="E5281" s="90">
        <f t="shared" si="248"/>
        <v>0</v>
      </c>
      <c r="F5281" s="50">
        <f>'貼り付けシート（日射量等）'!G5278/3.6*10^3</f>
        <v>0</v>
      </c>
      <c r="G5281" s="50">
        <f>'貼り付けシート（日射量等）'!H5278/3.6*10^3</f>
        <v>0</v>
      </c>
      <c r="H5281" s="91">
        <f>RADIANS('貼り付けシート（日射量等）'!I5278)</f>
        <v>0</v>
      </c>
      <c r="I5281" s="91">
        <f>IF('貼り付けシート（日射量等）'!J5278&lt;0,RADIANS(360+('貼り付けシート（日射量等）'!J5278)),RADIANS('貼り付けシート（日射量等）'!J5278))</f>
        <v>0</v>
      </c>
    </row>
    <row r="5282" spans="1:9">
      <c r="A5282" s="20">
        <v>41859</v>
      </c>
      <c r="B5282" s="35" t="s">
        <v>380</v>
      </c>
      <c r="C5282" s="90">
        <f t="shared" si="246"/>
        <v>0</v>
      </c>
      <c r="D5282" s="90">
        <f t="shared" si="247"/>
        <v>0</v>
      </c>
      <c r="E5282" s="90">
        <f t="shared" si="248"/>
        <v>0</v>
      </c>
      <c r="F5282" s="50">
        <f>'貼り付けシート（日射量等）'!G5279/3.6*10^3</f>
        <v>0</v>
      </c>
      <c r="G5282" s="50">
        <f>'貼り付けシート（日射量等）'!H5279/3.6*10^3</f>
        <v>0</v>
      </c>
      <c r="H5282" s="91">
        <f>RADIANS('貼り付けシート（日射量等）'!I5279)</f>
        <v>0</v>
      </c>
      <c r="I5282" s="91">
        <f>IF('貼り付けシート（日射量等）'!J5279&lt;0,RADIANS(360+('貼り付けシート（日射量等）'!J5279)),RADIANS('貼り付けシート（日射量等）'!J5279))</f>
        <v>0</v>
      </c>
    </row>
    <row r="5283" spans="1:9">
      <c r="A5283" s="20">
        <v>41859</v>
      </c>
      <c r="B5283" s="35" t="s">
        <v>381</v>
      </c>
      <c r="C5283" s="90">
        <f t="shared" si="246"/>
        <v>0</v>
      </c>
      <c r="D5283" s="90">
        <f t="shared" si="247"/>
        <v>0</v>
      </c>
      <c r="E5283" s="90">
        <f t="shared" si="248"/>
        <v>0</v>
      </c>
      <c r="F5283" s="50">
        <f>'貼り付けシート（日射量等）'!G5280/3.6*10^3</f>
        <v>0</v>
      </c>
      <c r="G5283" s="50">
        <f>'貼り付けシート（日射量等）'!H5280/3.6*10^3</f>
        <v>0</v>
      </c>
      <c r="H5283" s="91">
        <f>RADIANS('貼り付けシート（日射量等）'!I5280)</f>
        <v>0</v>
      </c>
      <c r="I5283" s="91">
        <f>IF('貼り付けシート（日射量等）'!J5280&lt;0,RADIANS(360+('貼り付けシート（日射量等）'!J5280)),RADIANS('貼り付けシート（日射量等）'!J5280))</f>
        <v>0</v>
      </c>
    </row>
    <row r="5284" spans="1:9">
      <c r="A5284" s="20">
        <v>41859</v>
      </c>
      <c r="B5284" s="35" t="s">
        <v>382</v>
      </c>
      <c r="C5284" s="90">
        <f t="shared" si="246"/>
        <v>0</v>
      </c>
      <c r="D5284" s="90">
        <f t="shared" si="247"/>
        <v>0</v>
      </c>
      <c r="E5284" s="90">
        <f t="shared" si="248"/>
        <v>0</v>
      </c>
      <c r="F5284" s="50">
        <f>'貼り付けシート（日射量等）'!G5281/3.6*10^3</f>
        <v>0</v>
      </c>
      <c r="G5284" s="50">
        <f>'貼り付けシート（日射量等）'!H5281/3.6*10^3</f>
        <v>0</v>
      </c>
      <c r="H5284" s="91">
        <f>RADIANS('貼り付けシート（日射量等）'!I5281)</f>
        <v>0</v>
      </c>
      <c r="I5284" s="91">
        <f>IF('貼り付けシート（日射量等）'!J5281&lt;0,RADIANS(360+('貼り付けシート（日射量等）'!J5281)),RADIANS('貼り付けシート（日射量等）'!J5281))</f>
        <v>0</v>
      </c>
    </row>
    <row r="5285" spans="1:9">
      <c r="A5285" s="20">
        <v>41859</v>
      </c>
      <c r="B5285" s="35" t="s">
        <v>383</v>
      </c>
      <c r="C5285" s="90">
        <f t="shared" si="246"/>
        <v>0</v>
      </c>
      <c r="D5285" s="90">
        <f t="shared" si="247"/>
        <v>0</v>
      </c>
      <c r="E5285" s="90">
        <f t="shared" si="248"/>
        <v>0</v>
      </c>
      <c r="F5285" s="50">
        <f>'貼り付けシート（日射量等）'!G5282/3.6*10^3</f>
        <v>0</v>
      </c>
      <c r="G5285" s="50">
        <f>'貼り付けシート（日射量等）'!H5282/3.6*10^3</f>
        <v>0</v>
      </c>
      <c r="H5285" s="91">
        <f>RADIANS('貼り付けシート（日射量等）'!I5282)</f>
        <v>0</v>
      </c>
      <c r="I5285" s="91">
        <f>IF('貼り付けシート（日射量等）'!J5282&lt;0,RADIANS(360+('貼り付けシート（日射量等）'!J5282)),RADIANS('貼り付けシート（日射量等）'!J5282))</f>
        <v>0</v>
      </c>
    </row>
    <row r="5286" spans="1:9">
      <c r="A5286" s="20">
        <v>41860</v>
      </c>
      <c r="B5286" s="35" t="s">
        <v>360</v>
      </c>
      <c r="C5286" s="90">
        <f t="shared" si="246"/>
        <v>0</v>
      </c>
      <c r="D5286" s="90">
        <f t="shared" si="247"/>
        <v>0</v>
      </c>
      <c r="E5286" s="90">
        <f t="shared" si="248"/>
        <v>0</v>
      </c>
      <c r="F5286" s="50">
        <f>'貼り付けシート（日射量等）'!G5283/3.6*10^3</f>
        <v>0</v>
      </c>
      <c r="G5286" s="50">
        <f>'貼り付けシート（日射量等）'!H5283/3.6*10^3</f>
        <v>0</v>
      </c>
      <c r="H5286" s="91">
        <f>RADIANS('貼り付けシート（日射量等）'!I5283)</f>
        <v>0</v>
      </c>
      <c r="I5286" s="91">
        <f>IF('貼り付けシート（日射量等）'!J5283&lt;0,RADIANS(360+('貼り付けシート（日射量等）'!J5283)),RADIANS('貼り付けシート（日射量等）'!J5283))</f>
        <v>0</v>
      </c>
    </row>
    <row r="5287" spans="1:9">
      <c r="A5287" s="20">
        <v>41860</v>
      </c>
      <c r="B5287" s="35" t="s">
        <v>361</v>
      </c>
      <c r="C5287" s="90">
        <f t="shared" si="246"/>
        <v>0</v>
      </c>
      <c r="D5287" s="90">
        <f t="shared" si="247"/>
        <v>0</v>
      </c>
      <c r="E5287" s="90">
        <f t="shared" si="248"/>
        <v>0</v>
      </c>
      <c r="F5287" s="50">
        <f>'貼り付けシート（日射量等）'!G5284/3.6*10^3</f>
        <v>0</v>
      </c>
      <c r="G5287" s="50">
        <f>'貼り付けシート（日射量等）'!H5284/3.6*10^3</f>
        <v>0</v>
      </c>
      <c r="H5287" s="91">
        <f>RADIANS('貼り付けシート（日射量等）'!I5284)</f>
        <v>0</v>
      </c>
      <c r="I5287" s="91">
        <f>IF('貼り付けシート（日射量等）'!J5284&lt;0,RADIANS(360+('貼り付けシート（日射量等）'!J5284)),RADIANS('貼り付けシート（日射量等）'!J5284))</f>
        <v>0</v>
      </c>
    </row>
    <row r="5288" spans="1:9">
      <c r="A5288" s="20">
        <v>41860</v>
      </c>
      <c r="B5288" s="35" t="s">
        <v>362</v>
      </c>
      <c r="C5288" s="90">
        <f t="shared" si="246"/>
        <v>0</v>
      </c>
      <c r="D5288" s="90">
        <f t="shared" si="247"/>
        <v>0</v>
      </c>
      <c r="E5288" s="90">
        <f t="shared" si="248"/>
        <v>0</v>
      </c>
      <c r="F5288" s="50">
        <f>'貼り付けシート（日射量等）'!G5285/3.6*10^3</f>
        <v>0</v>
      </c>
      <c r="G5288" s="50">
        <f>'貼り付けシート（日射量等）'!H5285/3.6*10^3</f>
        <v>0</v>
      </c>
      <c r="H5288" s="91">
        <f>RADIANS('貼り付けシート（日射量等）'!I5285)</f>
        <v>0</v>
      </c>
      <c r="I5288" s="91">
        <f>IF('貼り付けシート（日射量等）'!J5285&lt;0,RADIANS(360+('貼り付けシート（日射量等）'!J5285)),RADIANS('貼り付けシート（日射量等）'!J5285))</f>
        <v>0</v>
      </c>
    </row>
    <row r="5289" spans="1:9">
      <c r="A5289" s="20">
        <v>41860</v>
      </c>
      <c r="B5289" s="35" t="s">
        <v>363</v>
      </c>
      <c r="C5289" s="90">
        <f t="shared" si="246"/>
        <v>0</v>
      </c>
      <c r="D5289" s="90">
        <f t="shared" si="247"/>
        <v>0</v>
      </c>
      <c r="E5289" s="90">
        <f t="shared" si="248"/>
        <v>0</v>
      </c>
      <c r="F5289" s="50">
        <f>'貼り付けシート（日射量等）'!G5286/3.6*10^3</f>
        <v>0</v>
      </c>
      <c r="G5289" s="50">
        <f>'貼り付けシート（日射量等）'!H5286/3.6*10^3</f>
        <v>0</v>
      </c>
      <c r="H5289" s="91">
        <f>RADIANS('貼り付けシート（日射量等）'!I5286)</f>
        <v>0</v>
      </c>
      <c r="I5289" s="91">
        <f>IF('貼り付けシート（日射量等）'!J5286&lt;0,RADIANS(360+('貼り付けシート（日射量等）'!J5286)),RADIANS('貼り付けシート（日射量等）'!J5286))</f>
        <v>0</v>
      </c>
    </row>
    <row r="5290" spans="1:9">
      <c r="A5290" s="20">
        <v>41860</v>
      </c>
      <c r="B5290" s="35" t="s">
        <v>364</v>
      </c>
      <c r="C5290" s="90">
        <f t="shared" si="246"/>
        <v>10.776070115477269</v>
      </c>
      <c r="D5290" s="90">
        <f t="shared" si="247"/>
        <v>-3.1706160269353085</v>
      </c>
      <c r="E5290" s="90">
        <f t="shared" si="248"/>
        <v>10.776070115477269</v>
      </c>
      <c r="F5290" s="50">
        <f>'貼り付けシート（日射量等）'!G5287/3.6*10^3</f>
        <v>44.444444444444443</v>
      </c>
      <c r="G5290" s="50">
        <f>'貼り付けシート（日射量等）'!H5287/3.6*10^3</f>
        <v>11.111111111111111</v>
      </c>
      <c r="H5290" s="91">
        <f>RADIANS('貼り付けシート（日射量等）'!I5287)</f>
        <v>4.1887902047863905E-2</v>
      </c>
      <c r="I5290" s="91">
        <f>IF('貼り付けシート（日射量等）'!J5287&lt;0,RADIANS(360+('貼り付けシート（日射量等）'!J5287)),RADIANS('貼り付けシート（日射量等）'!J5287))</f>
        <v>4.3825217517577615</v>
      </c>
    </row>
    <row r="5291" spans="1:9">
      <c r="A5291" s="20">
        <v>41860</v>
      </c>
      <c r="B5291" s="35" t="s">
        <v>365</v>
      </c>
      <c r="C5291" s="90">
        <f t="shared" si="246"/>
        <v>60.254417852585256</v>
      </c>
      <c r="D5291" s="90">
        <f t="shared" si="247"/>
        <v>6.3740672751989083</v>
      </c>
      <c r="E5291" s="90">
        <f t="shared" si="248"/>
        <v>53.880350577386345</v>
      </c>
      <c r="F5291" s="50">
        <f>'貼り付けシート（日射量等）'!G5288/3.6*10^3</f>
        <v>38.888888888888893</v>
      </c>
      <c r="G5291" s="50">
        <f>'貼り付けシート（日射量等）'!H5288/3.6*10^3</f>
        <v>55.555555555555557</v>
      </c>
      <c r="H5291" s="91">
        <f>RADIANS('貼り付けシート（日射量等）'!I5288)</f>
        <v>0.23561944901923448</v>
      </c>
      <c r="I5291" s="91">
        <f>IF('貼り付けシート（日射量等）'!J5288&lt;0,RADIANS(360+('貼り付けシート（日射量等）'!J5288)),RADIANS('貼り付けシート（日射量等）'!J5288))</f>
        <v>4.5448373721932338</v>
      </c>
    </row>
    <row r="5292" spans="1:9">
      <c r="A5292" s="20">
        <v>41860</v>
      </c>
      <c r="B5292" s="35" t="s">
        <v>366</v>
      </c>
      <c r="C5292" s="90">
        <f t="shared" si="246"/>
        <v>149.13289267134707</v>
      </c>
      <c r="D5292" s="90">
        <f t="shared" si="247"/>
        <v>25.208086343358477</v>
      </c>
      <c r="E5292" s="90">
        <f t="shared" si="248"/>
        <v>123.92480632798859</v>
      </c>
      <c r="F5292" s="50">
        <f>'貼り付けシート（日射量等）'!G5289/3.6*10^3</f>
        <v>63.888888888888886</v>
      </c>
      <c r="G5292" s="50">
        <f>'貼り付けシート（日射量等）'!H5289/3.6*10^3</f>
        <v>127.77777777777777</v>
      </c>
      <c r="H5292" s="91">
        <f>RADIANS('貼り付けシート（日射量等）'!I5289)</f>
        <v>0.43458698374658805</v>
      </c>
      <c r="I5292" s="91">
        <f>IF('貼り付けシート（日射量等）'!J5289&lt;0,RADIANS(360+('貼り付けシート（日射量等）'!J5289)),RADIANS('貼り付けシート（日射量等）'!J5289))</f>
        <v>4.7088983218807012</v>
      </c>
    </row>
    <row r="5293" spans="1:9">
      <c r="A5293" s="20">
        <v>41860</v>
      </c>
      <c r="B5293" s="35" t="s">
        <v>367</v>
      </c>
      <c r="C5293" s="90">
        <f t="shared" si="246"/>
        <v>436.67127784467795</v>
      </c>
      <c r="D5293" s="90">
        <f t="shared" si="247"/>
        <v>237.31398070834848</v>
      </c>
      <c r="E5293" s="90">
        <f t="shared" si="248"/>
        <v>199.35729713632946</v>
      </c>
      <c r="F5293" s="50">
        <f>'貼り付けシート（日射量等）'!G5290/3.6*10^3</f>
        <v>391.66666666666663</v>
      </c>
      <c r="G5293" s="50">
        <f>'貼り付けシート（日射量等）'!H5290/3.6*10^3</f>
        <v>205.55555555555554</v>
      </c>
      <c r="H5293" s="91">
        <f>RADIANS('貼り付けシート（日射量等）'!I5290)</f>
        <v>0.63529984772593595</v>
      </c>
      <c r="I5293" s="91">
        <f>IF('貼り付けシート（日射量等）'!J5290&lt;0,RADIANS(360+('貼り付けシート（日射量等）'!J5290)),RADIANS('貼り付けシート（日射量等）'!J5290))</f>
        <v>4.8886672348361175</v>
      </c>
    </row>
    <row r="5294" spans="1:9">
      <c r="A5294" s="20">
        <v>41860</v>
      </c>
      <c r="B5294" s="35" t="s">
        <v>368</v>
      </c>
      <c r="C5294" s="90">
        <f t="shared" si="246"/>
        <v>575.90697277506911</v>
      </c>
      <c r="D5294" s="90">
        <f t="shared" si="247"/>
        <v>314.58727247474525</v>
      </c>
      <c r="E5294" s="90">
        <f t="shared" si="248"/>
        <v>261.3197003003238</v>
      </c>
      <c r="F5294" s="50">
        <f>'貼り付けシート（日射量等）'!G5291/3.6*10^3</f>
        <v>402.77777777777771</v>
      </c>
      <c r="G5294" s="50">
        <f>'貼り付けシート（日射量等）'!H5291/3.6*10^3</f>
        <v>269.44444444444446</v>
      </c>
      <c r="H5294" s="91">
        <f>RADIANS('貼り付けシート（日射量等）'!I5291)</f>
        <v>0.82728606544531214</v>
      </c>
      <c r="I5294" s="91">
        <f>IF('貼り付けシート（日射量等）'!J5291&lt;0,RADIANS(360+('貼り付けシート（日射量等）'!J5291)),RADIANS('貼り付けシート（日射量等）'!J5291))</f>
        <v>5.1085787205874027</v>
      </c>
    </row>
    <row r="5295" spans="1:9">
      <c r="A5295" s="20">
        <v>41860</v>
      </c>
      <c r="B5295" s="35" t="s">
        <v>369</v>
      </c>
      <c r="C5295" s="90">
        <f t="shared" si="246"/>
        <v>673.49774270137857</v>
      </c>
      <c r="D5295" s="90">
        <f t="shared" si="247"/>
        <v>363.68572688140711</v>
      </c>
      <c r="E5295" s="90">
        <f t="shared" si="248"/>
        <v>309.81201581997146</v>
      </c>
      <c r="F5295" s="50">
        <f>'貼り付けシート（日射量等）'!G5292/3.6*10^3</f>
        <v>399.99999999999994</v>
      </c>
      <c r="G5295" s="50">
        <f>'貼り付けシート（日射量等）'!H5292/3.6*10^3</f>
        <v>319.4444444444444</v>
      </c>
      <c r="H5295" s="91">
        <f>RADIANS('貼り付けシート（日射量等）'!I5292)</f>
        <v>0.99832833214075656</v>
      </c>
      <c r="I5295" s="91">
        <f>IF('貼り付けシート（日射量等）'!J5292&lt;0,RADIANS(360+('貼り付けシート（日射量等）'!J5292)),RADIANS('貼り付けシート（日射量等）'!J5292))</f>
        <v>5.4122660104344167</v>
      </c>
    </row>
    <row r="5296" spans="1:9">
      <c r="A5296" s="20">
        <v>41860</v>
      </c>
      <c r="B5296" s="35" t="s">
        <v>370</v>
      </c>
      <c r="C5296" s="90">
        <f t="shared" si="246"/>
        <v>729.55147743781595</v>
      </c>
      <c r="D5296" s="90">
        <f t="shared" si="247"/>
        <v>392.7992863291513</v>
      </c>
      <c r="E5296" s="90">
        <f t="shared" si="248"/>
        <v>336.75219110866465</v>
      </c>
      <c r="F5296" s="50">
        <f>'貼り付けシート（日射量等）'!G5293/3.6*10^3</f>
        <v>399.99999999999994</v>
      </c>
      <c r="G5296" s="50">
        <f>'貼り付けシート（日射量等）'!H5293/3.6*10^3</f>
        <v>347.22222222222223</v>
      </c>
      <c r="H5296" s="91">
        <f>RADIANS('貼り付けシート（日射量等）'!I5293)</f>
        <v>1.1187560505283651</v>
      </c>
      <c r="I5296" s="91">
        <f>IF('貼り付けシート（日射量等）'!J5293&lt;0,RADIANS(360+('貼り付けシート（日射量等）'!J5293)),RADIANS('貼り付けシート（日射量等）'!J5293))</f>
        <v>5.8677969452049359</v>
      </c>
    </row>
    <row r="5297" spans="1:9">
      <c r="A5297" s="20">
        <v>41860</v>
      </c>
      <c r="B5297" s="35" t="s">
        <v>371</v>
      </c>
      <c r="C5297" s="90">
        <f t="shared" si="246"/>
        <v>529.11327914941569</v>
      </c>
      <c r="D5297" s="90">
        <f t="shared" si="247"/>
        <v>151.9508251077113</v>
      </c>
      <c r="E5297" s="90">
        <f t="shared" si="248"/>
        <v>377.16245404170439</v>
      </c>
      <c r="F5297" s="50">
        <f>'貼り付けシート（日射量等）'!G5294/3.6*10^3</f>
        <v>152.7777777777778</v>
      </c>
      <c r="G5297" s="50">
        <f>'貼り付けシート（日射量等）'!H5294/3.6*10^3</f>
        <v>388.88888888888886</v>
      </c>
      <c r="H5297" s="91">
        <f>RADIANS('貼り付けシート（日射量等）'!I5294)</f>
        <v>1.1431906600562858</v>
      </c>
      <c r="I5297" s="91">
        <f>IF('貼り付けシート（日射量等）'!J5294&lt;0,RADIANS(360+('貼り付けシート（日射量等）'!J5294)),RADIANS('貼り付けシート（日射量等）'!J5294))</f>
        <v>0.18151424220741028</v>
      </c>
    </row>
    <row r="5298" spans="1:9">
      <c r="A5298" s="20">
        <v>41860</v>
      </c>
      <c r="B5298" s="35" t="s">
        <v>372</v>
      </c>
      <c r="C5298" s="90">
        <f t="shared" si="246"/>
        <v>652.26262059445048</v>
      </c>
      <c r="D5298" s="90">
        <f t="shared" si="247"/>
        <v>307.42837689917792</v>
      </c>
      <c r="E5298" s="90">
        <f t="shared" si="248"/>
        <v>344.83424369527262</v>
      </c>
      <c r="F5298" s="50">
        <f>'貼り付けシート（日射量等）'!G5295/3.6*10^3</f>
        <v>324.99999999999994</v>
      </c>
      <c r="G5298" s="50">
        <f>'貼り付けシート（日射量等）'!H5295/3.6*10^3</f>
        <v>355.55555555555554</v>
      </c>
      <c r="H5298" s="91">
        <f>RADIANS('貼り付けシート（日射量等）'!I5295)</f>
        <v>1.0559241974565694</v>
      </c>
      <c r="I5298" s="91">
        <f>IF('貼り付けシート（日射量等）'!J5295&lt;0,RADIANS(360+('貼り付けシート（日射量等）'!J5295)),RADIANS('貼り付けシート（日射量等）'!J5295))</f>
        <v>0.70685834705770345</v>
      </c>
    </row>
    <row r="5299" spans="1:9">
      <c r="A5299" s="20">
        <v>41860</v>
      </c>
      <c r="B5299" s="35" t="s">
        <v>373</v>
      </c>
      <c r="C5299" s="90">
        <f t="shared" si="246"/>
        <v>573.92125931480314</v>
      </c>
      <c r="D5299" s="90">
        <f t="shared" si="247"/>
        <v>274.88531361030897</v>
      </c>
      <c r="E5299" s="90">
        <f t="shared" si="248"/>
        <v>299.03594570449422</v>
      </c>
      <c r="F5299" s="50">
        <f>'貼り付けシート（日射量等）'!G5296/3.6*10^3</f>
        <v>327.77777777777777</v>
      </c>
      <c r="G5299" s="50">
        <f>'貼り付けシート（日射量等）'!H5296/3.6*10^3</f>
        <v>308.33333333333337</v>
      </c>
      <c r="H5299" s="91">
        <f>RADIANS('貼り付けシート（日射量等）'!I5296)</f>
        <v>0.89884456477707975</v>
      </c>
      <c r="I5299" s="91">
        <f>IF('貼り付けシート（日射量等）'!J5296&lt;0,RADIANS(360+('貼り付けシート（日射量等）'!J5296)),RADIANS('貼り付けシート（日射量等）'!J5296))</f>
        <v>1.064650843716541</v>
      </c>
    </row>
    <row r="5300" spans="1:9">
      <c r="A5300" s="20">
        <v>41860</v>
      </c>
      <c r="B5300" s="35" t="s">
        <v>374</v>
      </c>
      <c r="C5300" s="90">
        <f t="shared" si="246"/>
        <v>206.99387151917892</v>
      </c>
      <c r="D5300" s="90">
        <f t="shared" si="247"/>
        <v>26.494697084934682</v>
      </c>
      <c r="E5300" s="90">
        <f t="shared" si="248"/>
        <v>180.49917443424425</v>
      </c>
      <c r="F5300" s="50">
        <f>'貼り付けシート（日射量等）'!G5297/3.6*10^3</f>
        <v>38.888888888888893</v>
      </c>
      <c r="G5300" s="50">
        <f>'貼り付けシート（日射量等）'!H5297/3.6*10^3</f>
        <v>186.11111111111111</v>
      </c>
      <c r="H5300" s="91">
        <f>RADIANS('貼り付けシート（日射量等）'!I5297)</f>
        <v>0.71383966406568078</v>
      </c>
      <c r="I5300" s="91">
        <f>IF('貼り付けシート（日射量等）'!J5297&lt;0,RADIANS(360+('貼り付けシート（日射量等）'!J5297)),RADIANS('貼り付けシート（日射量等）'!J5297))</f>
        <v>1.3124875974997359</v>
      </c>
    </row>
    <row r="5301" spans="1:9">
      <c r="A5301" s="20">
        <v>41860</v>
      </c>
      <c r="B5301" s="35" t="s">
        <v>375</v>
      </c>
      <c r="C5301" s="90">
        <f t="shared" si="246"/>
        <v>148.12971158076425</v>
      </c>
      <c r="D5301" s="90">
        <f t="shared" si="247"/>
        <v>18.816870195037012</v>
      </c>
      <c r="E5301" s="90">
        <f t="shared" si="248"/>
        <v>129.31284138572724</v>
      </c>
      <c r="F5301" s="50">
        <f>'貼り付けシート（日射量等）'!G5298/3.6*10^3</f>
        <v>38.888888888888893</v>
      </c>
      <c r="G5301" s="50">
        <f>'貼り付けシート（日射量等）'!H5298/3.6*10^3</f>
        <v>133.33333333333334</v>
      </c>
      <c r="H5301" s="91">
        <f>RADIANS('貼り付けシート（日射量等）'!I5298)</f>
        <v>0.5166174585903216</v>
      </c>
      <c r="I5301" s="91">
        <f>IF('貼り付けシート（日射量等）'!J5298&lt;0,RADIANS(360+('貼り付けシート（日射量等）'!J5298)),RADIANS('貼り付けシート（日射量等）'!J5298))</f>
        <v>1.5044738152191122</v>
      </c>
    </row>
    <row r="5302" spans="1:9">
      <c r="A5302" s="20">
        <v>41860</v>
      </c>
      <c r="B5302" s="35" t="s">
        <v>376</v>
      </c>
      <c r="C5302" s="90">
        <f t="shared" si="246"/>
        <v>94.494582993857875</v>
      </c>
      <c r="D5302" s="90">
        <f t="shared" si="247"/>
        <v>13.674057127778374</v>
      </c>
      <c r="E5302" s="90">
        <f t="shared" si="248"/>
        <v>80.820525866079507</v>
      </c>
      <c r="F5302" s="50">
        <f>'貼り付けシート（日射量等）'!G5299/3.6*10^3</f>
        <v>52.777777777777779</v>
      </c>
      <c r="G5302" s="50">
        <f>'貼り付けシート（日射量等）'!H5299/3.6*10^3</f>
        <v>83.333333333333329</v>
      </c>
      <c r="H5302" s="91">
        <f>RADIANS('貼り付けシート（日射量等）'!I5299)</f>
        <v>0.3159045946109737</v>
      </c>
      <c r="I5302" s="91">
        <f>IF('貼り付けシート（日射量等）'!J5299&lt;0,RADIANS(360+('貼り付けシート（日射量等）'!J5299)),RADIANS('貼り付けシート（日射量等）'!J5299))</f>
        <v>1.6720254234105676</v>
      </c>
    </row>
    <row r="5303" spans="1:9">
      <c r="A5303" s="20">
        <v>41860</v>
      </c>
      <c r="B5303" s="35" t="s">
        <v>377</v>
      </c>
      <c r="C5303" s="90">
        <f t="shared" si="246"/>
        <v>28.026362683264963</v>
      </c>
      <c r="D5303" s="90">
        <f t="shared" si="247"/>
        <v>1.0861873945717895</v>
      </c>
      <c r="E5303" s="90">
        <f t="shared" si="248"/>
        <v>26.940175288693172</v>
      </c>
      <c r="F5303" s="50">
        <f>'貼り付けシート（日射量等）'!G5300/3.6*10^3</f>
        <v>44.444444444444443</v>
      </c>
      <c r="G5303" s="50">
        <f>'貼り付けシート（日射量等）'!H5300/3.6*10^3</f>
        <v>27.777777777777779</v>
      </c>
      <c r="H5303" s="91">
        <f>RADIANS('貼り付けシート（日射量等）'!I5300)</f>
        <v>0.12042771838760874</v>
      </c>
      <c r="I5303" s="91">
        <f>IF('貼り付けシート（日射量等）'!J5300&lt;0,RADIANS(360+('貼り付けシート（日射量等）'!J5300)),RADIANS('貼り付けシート（日射量等）'!J5300))</f>
        <v>1.8343410438460404</v>
      </c>
    </row>
    <row r="5304" spans="1:9">
      <c r="A5304" s="20">
        <v>41860</v>
      </c>
      <c r="B5304" s="35" t="s">
        <v>378</v>
      </c>
      <c r="C5304" s="90">
        <f t="shared" si="246"/>
        <v>0</v>
      </c>
      <c r="D5304" s="90">
        <f t="shared" si="247"/>
        <v>0</v>
      </c>
      <c r="E5304" s="90">
        <f t="shared" si="248"/>
        <v>0</v>
      </c>
      <c r="F5304" s="50">
        <f>'貼り付けシート（日射量等）'!G5301/3.6*10^3</f>
        <v>0</v>
      </c>
      <c r="G5304" s="50">
        <f>'貼り付けシート（日射量等）'!H5301/3.6*10^3</f>
        <v>0</v>
      </c>
      <c r="H5304" s="91">
        <f>RADIANS('貼り付けシート（日射量等）'!I5301)</f>
        <v>0</v>
      </c>
      <c r="I5304" s="91">
        <f>IF('貼り付けシート（日射量等）'!J5301&lt;0,RADIANS(360+('貼り付けシート（日射量等）'!J5301)),RADIANS('貼り付けシート（日射量等）'!J5301))</f>
        <v>0</v>
      </c>
    </row>
    <row r="5305" spans="1:9">
      <c r="A5305" s="20">
        <v>41860</v>
      </c>
      <c r="B5305" s="35" t="s">
        <v>379</v>
      </c>
      <c r="C5305" s="90">
        <f t="shared" si="246"/>
        <v>0</v>
      </c>
      <c r="D5305" s="90">
        <f t="shared" si="247"/>
        <v>0</v>
      </c>
      <c r="E5305" s="90">
        <f t="shared" si="248"/>
        <v>0</v>
      </c>
      <c r="F5305" s="50">
        <f>'貼り付けシート（日射量等）'!G5302/3.6*10^3</f>
        <v>0</v>
      </c>
      <c r="G5305" s="50">
        <f>'貼り付けシート（日射量等）'!H5302/3.6*10^3</f>
        <v>0</v>
      </c>
      <c r="H5305" s="91">
        <f>RADIANS('貼り付けシート（日射量等）'!I5302)</f>
        <v>0</v>
      </c>
      <c r="I5305" s="91">
        <f>IF('貼り付けシート（日射量等）'!J5302&lt;0,RADIANS(360+('貼り付けシート（日射量等）'!J5302)),RADIANS('貼り付けシート（日射量等）'!J5302))</f>
        <v>0</v>
      </c>
    </row>
    <row r="5306" spans="1:9">
      <c r="A5306" s="20">
        <v>41860</v>
      </c>
      <c r="B5306" s="35" t="s">
        <v>380</v>
      </c>
      <c r="C5306" s="90">
        <f t="shared" si="246"/>
        <v>0</v>
      </c>
      <c r="D5306" s="90">
        <f t="shared" si="247"/>
        <v>0</v>
      </c>
      <c r="E5306" s="90">
        <f t="shared" si="248"/>
        <v>0</v>
      </c>
      <c r="F5306" s="50">
        <f>'貼り付けシート（日射量等）'!G5303/3.6*10^3</f>
        <v>0</v>
      </c>
      <c r="G5306" s="50">
        <f>'貼り付けシート（日射量等）'!H5303/3.6*10^3</f>
        <v>0</v>
      </c>
      <c r="H5306" s="91">
        <f>RADIANS('貼り付けシート（日射量等）'!I5303)</f>
        <v>0</v>
      </c>
      <c r="I5306" s="91">
        <f>IF('貼り付けシート（日射量等）'!J5303&lt;0,RADIANS(360+('貼り付けシート（日射量等）'!J5303)),RADIANS('貼り付けシート（日射量等）'!J5303))</f>
        <v>0</v>
      </c>
    </row>
    <row r="5307" spans="1:9">
      <c r="A5307" s="20">
        <v>41860</v>
      </c>
      <c r="B5307" s="35" t="s">
        <v>381</v>
      </c>
      <c r="C5307" s="90">
        <f t="shared" si="246"/>
        <v>0</v>
      </c>
      <c r="D5307" s="90">
        <f t="shared" si="247"/>
        <v>0</v>
      </c>
      <c r="E5307" s="90">
        <f t="shared" si="248"/>
        <v>0</v>
      </c>
      <c r="F5307" s="50">
        <f>'貼り付けシート（日射量等）'!G5304/3.6*10^3</f>
        <v>0</v>
      </c>
      <c r="G5307" s="50">
        <f>'貼り付けシート（日射量等）'!H5304/3.6*10^3</f>
        <v>0</v>
      </c>
      <c r="H5307" s="91">
        <f>RADIANS('貼り付けシート（日射量等）'!I5304)</f>
        <v>0</v>
      </c>
      <c r="I5307" s="91">
        <f>IF('貼り付けシート（日射量等）'!J5304&lt;0,RADIANS(360+('貼り付けシート（日射量等）'!J5304)),RADIANS('貼り付けシート（日射量等）'!J5304))</f>
        <v>0</v>
      </c>
    </row>
    <row r="5308" spans="1:9">
      <c r="A5308" s="20">
        <v>41860</v>
      </c>
      <c r="B5308" s="35" t="s">
        <v>382</v>
      </c>
      <c r="C5308" s="90">
        <f t="shared" si="246"/>
        <v>0</v>
      </c>
      <c r="D5308" s="90">
        <f t="shared" si="247"/>
        <v>0</v>
      </c>
      <c r="E5308" s="90">
        <f t="shared" si="248"/>
        <v>0</v>
      </c>
      <c r="F5308" s="50">
        <f>'貼り付けシート（日射量等）'!G5305/3.6*10^3</f>
        <v>0</v>
      </c>
      <c r="G5308" s="50">
        <f>'貼り付けシート（日射量等）'!H5305/3.6*10^3</f>
        <v>0</v>
      </c>
      <c r="H5308" s="91">
        <f>RADIANS('貼り付けシート（日射量等）'!I5305)</f>
        <v>0</v>
      </c>
      <c r="I5308" s="91">
        <f>IF('貼り付けシート（日射量等）'!J5305&lt;0,RADIANS(360+('貼り付けシート（日射量等）'!J5305)),RADIANS('貼り付けシート（日射量等）'!J5305))</f>
        <v>0</v>
      </c>
    </row>
    <row r="5309" spans="1:9">
      <c r="A5309" s="20">
        <v>41860</v>
      </c>
      <c r="B5309" s="35" t="s">
        <v>383</v>
      </c>
      <c r="C5309" s="90">
        <f t="shared" si="246"/>
        <v>0</v>
      </c>
      <c r="D5309" s="90">
        <f t="shared" si="247"/>
        <v>0</v>
      </c>
      <c r="E5309" s="90">
        <f t="shared" si="248"/>
        <v>0</v>
      </c>
      <c r="F5309" s="50">
        <f>'貼り付けシート（日射量等）'!G5306/3.6*10^3</f>
        <v>0</v>
      </c>
      <c r="G5309" s="50">
        <f>'貼り付けシート（日射量等）'!H5306/3.6*10^3</f>
        <v>0</v>
      </c>
      <c r="H5309" s="91">
        <f>RADIANS('貼り付けシート（日射量等）'!I5306)</f>
        <v>0</v>
      </c>
      <c r="I5309" s="91">
        <f>IF('貼り付けシート（日射量等）'!J5306&lt;0,RADIANS(360+('貼り付けシート（日射量等）'!J5306)),RADIANS('貼り付けシート（日射量等）'!J5306))</f>
        <v>0</v>
      </c>
    </row>
    <row r="5310" spans="1:9">
      <c r="A5310" s="20">
        <v>41861</v>
      </c>
      <c r="B5310" s="35" t="s">
        <v>360</v>
      </c>
      <c r="C5310" s="90">
        <f t="shared" si="246"/>
        <v>0</v>
      </c>
      <c r="D5310" s="90">
        <f t="shared" si="247"/>
        <v>0</v>
      </c>
      <c r="E5310" s="90">
        <f t="shared" si="248"/>
        <v>0</v>
      </c>
      <c r="F5310" s="50">
        <f>'貼り付けシート（日射量等）'!G5307/3.6*10^3</f>
        <v>0</v>
      </c>
      <c r="G5310" s="50">
        <f>'貼り付けシート（日射量等）'!H5307/3.6*10^3</f>
        <v>0</v>
      </c>
      <c r="H5310" s="91">
        <f>RADIANS('貼り付けシート（日射量等）'!I5307)</f>
        <v>0</v>
      </c>
      <c r="I5310" s="91">
        <f>IF('貼り付けシート（日射量等）'!J5307&lt;0,RADIANS(360+('貼り付けシート（日射量等）'!J5307)),RADIANS('貼り付けシート（日射量等）'!J5307))</f>
        <v>0</v>
      </c>
    </row>
    <row r="5311" spans="1:9">
      <c r="A5311" s="20">
        <v>41861</v>
      </c>
      <c r="B5311" s="35" t="s">
        <v>361</v>
      </c>
      <c r="C5311" s="90">
        <f t="shared" si="246"/>
        <v>0</v>
      </c>
      <c r="D5311" s="90">
        <f t="shared" si="247"/>
        <v>0</v>
      </c>
      <c r="E5311" s="90">
        <f t="shared" si="248"/>
        <v>0</v>
      </c>
      <c r="F5311" s="50">
        <f>'貼り付けシート（日射量等）'!G5308/3.6*10^3</f>
        <v>0</v>
      </c>
      <c r="G5311" s="50">
        <f>'貼り付けシート（日射量等）'!H5308/3.6*10^3</f>
        <v>0</v>
      </c>
      <c r="H5311" s="91">
        <f>RADIANS('貼り付けシート（日射量等）'!I5308)</f>
        <v>0</v>
      </c>
      <c r="I5311" s="91">
        <f>IF('貼り付けシート（日射量等）'!J5308&lt;0,RADIANS(360+('貼り付けシート（日射量等）'!J5308)),RADIANS('貼り付けシート（日射量等）'!J5308))</f>
        <v>0</v>
      </c>
    </row>
    <row r="5312" spans="1:9">
      <c r="A5312" s="20">
        <v>41861</v>
      </c>
      <c r="B5312" s="35" t="s">
        <v>362</v>
      </c>
      <c r="C5312" s="90">
        <f t="shared" si="246"/>
        <v>0</v>
      </c>
      <c r="D5312" s="90">
        <f t="shared" si="247"/>
        <v>0</v>
      </c>
      <c r="E5312" s="90">
        <f t="shared" si="248"/>
        <v>0</v>
      </c>
      <c r="F5312" s="50">
        <f>'貼り付けシート（日射量等）'!G5309/3.6*10^3</f>
        <v>0</v>
      </c>
      <c r="G5312" s="50">
        <f>'貼り付けシート（日射量等）'!H5309/3.6*10^3</f>
        <v>0</v>
      </c>
      <c r="H5312" s="91">
        <f>RADIANS('貼り付けシート（日射量等）'!I5309)</f>
        <v>0</v>
      </c>
      <c r="I5312" s="91">
        <f>IF('貼り付けシート（日射量等）'!J5309&lt;0,RADIANS(360+('貼り付けシート（日射量等）'!J5309)),RADIANS('貼り付けシート（日射量等）'!J5309))</f>
        <v>0</v>
      </c>
    </row>
    <row r="5313" spans="1:9">
      <c r="A5313" s="20">
        <v>41861</v>
      </c>
      <c r="B5313" s="35" t="s">
        <v>363</v>
      </c>
      <c r="C5313" s="90">
        <f t="shared" si="246"/>
        <v>0</v>
      </c>
      <c r="D5313" s="90">
        <f t="shared" si="247"/>
        <v>0</v>
      </c>
      <c r="E5313" s="90">
        <f t="shared" si="248"/>
        <v>0</v>
      </c>
      <c r="F5313" s="50">
        <f>'貼り付けシート（日射量等）'!G5310/3.6*10^3</f>
        <v>0</v>
      </c>
      <c r="G5313" s="50">
        <f>'貼り付けシート（日射量等）'!H5310/3.6*10^3</f>
        <v>0</v>
      </c>
      <c r="H5313" s="91">
        <f>RADIANS('貼り付けシート（日射量等）'!I5310)</f>
        <v>0</v>
      </c>
      <c r="I5313" s="91">
        <f>IF('貼り付けシート（日射量等）'!J5310&lt;0,RADIANS(360+('貼り付けシート（日射量等）'!J5310)),RADIANS('貼り付けシート（日射量等）'!J5310))</f>
        <v>0</v>
      </c>
    </row>
    <row r="5314" spans="1:9">
      <c r="A5314" s="20">
        <v>41861</v>
      </c>
      <c r="B5314" s="35" t="s">
        <v>364</v>
      </c>
      <c r="C5314" s="90">
        <f t="shared" si="246"/>
        <v>8.0820525866079524</v>
      </c>
      <c r="D5314" s="90">
        <f t="shared" si="247"/>
        <v>-1.9803076536851052</v>
      </c>
      <c r="E5314" s="90">
        <f t="shared" si="248"/>
        <v>8.0820525866079524</v>
      </c>
      <c r="F5314" s="50">
        <f>'貼り付けシート（日射量等）'!G5311/3.6*10^3</f>
        <v>27.777777777777779</v>
      </c>
      <c r="G5314" s="50">
        <f>'貼り付けシート（日射量等）'!H5311/3.6*10^3</f>
        <v>8.3333333333333339</v>
      </c>
      <c r="H5314" s="91">
        <f>RADIANS('貼り付けシート（日射量等）'!I5311)</f>
        <v>4.014257279586958E-2</v>
      </c>
      <c r="I5314" s="91">
        <f>IF('貼り付けシート（日射量等）'!J5311&lt;0,RADIANS(360+('貼り付けシート（日射量等）'!J5311)),RADIANS('貼り付けシート（日射量等）'!J5311))</f>
        <v>4.3877577395137441</v>
      </c>
    </row>
    <row r="5315" spans="1:9">
      <c r="A5315" s="20">
        <v>41861</v>
      </c>
      <c r="B5315" s="35" t="s">
        <v>365</v>
      </c>
      <c r="C5315" s="90">
        <f t="shared" si="246"/>
        <v>52.592434467700308</v>
      </c>
      <c r="D5315" s="90">
        <f t="shared" si="247"/>
        <v>4.1001189480526028</v>
      </c>
      <c r="E5315" s="90">
        <f t="shared" si="248"/>
        <v>48.492315519647704</v>
      </c>
      <c r="F5315" s="50">
        <f>'貼り付けシート（日射量等）'!G5312/3.6*10^3</f>
        <v>24.999999999999996</v>
      </c>
      <c r="G5315" s="50">
        <f>'貼り付けシート（日射量等）'!H5312/3.6*10^3</f>
        <v>49.999999999999993</v>
      </c>
      <c r="H5315" s="91">
        <f>RADIANS('貼り付けシート（日射量等）'!I5312)</f>
        <v>0.23387411976724015</v>
      </c>
      <c r="I5315" s="91">
        <f>IF('貼り付けシート（日射量等）'!J5312&lt;0,RADIANS(360+('貼り付けシート（日射量等）'!J5312)),RADIANS('貼り付けシート（日射量等）'!J5312))</f>
        <v>4.5500733599492174</v>
      </c>
    </row>
    <row r="5316" spans="1:9">
      <c r="A5316" s="20">
        <v>41861</v>
      </c>
      <c r="B5316" s="35" t="s">
        <v>366</v>
      </c>
      <c r="C5316" s="90">
        <f t="shared" si="246"/>
        <v>92.786859474289628</v>
      </c>
      <c r="D5316" s="90">
        <f t="shared" si="247"/>
        <v>6.5782985504714775</v>
      </c>
      <c r="E5316" s="90">
        <f t="shared" si="248"/>
        <v>86.208560923818155</v>
      </c>
      <c r="F5316" s="50">
        <f>'貼り付けシート（日射量等）'!G5313/3.6*10^3</f>
        <v>16.666666666666668</v>
      </c>
      <c r="G5316" s="50">
        <f>'貼り付けシート（日射量等）'!H5313/3.6*10^3</f>
        <v>88.888888888888886</v>
      </c>
      <c r="H5316" s="91">
        <f>RADIANS('貼り付けシート（日射量等）'!I5313)</f>
        <v>0.43284165449459372</v>
      </c>
      <c r="I5316" s="91">
        <f>IF('貼り付けシート（日射量等）'!J5313&lt;0,RADIANS(360+('貼り付けシート（日射量等）'!J5313)),RADIANS('貼り付けシート（日射量等）'!J5313))</f>
        <v>4.7141343096366848</v>
      </c>
    </row>
    <row r="5317" spans="1:9">
      <c r="A5317" s="20">
        <v>41861</v>
      </c>
      <c r="B5317" s="35" t="s">
        <v>367</v>
      </c>
      <c r="C5317" s="90">
        <f t="shared" si="246"/>
        <v>160.59720837680237</v>
      </c>
      <c r="D5317" s="90">
        <f t="shared" si="247"/>
        <v>15.120261817859237</v>
      </c>
      <c r="E5317" s="90">
        <f t="shared" si="248"/>
        <v>145.47694655894313</v>
      </c>
      <c r="F5317" s="50">
        <f>'貼り付けシート（日射量等）'!G5314/3.6*10^3</f>
        <v>24.999999999999996</v>
      </c>
      <c r="G5317" s="50">
        <f>'貼り付けシート（日射量等）'!H5314/3.6*10^3</f>
        <v>150</v>
      </c>
      <c r="H5317" s="91">
        <f>RADIANS('貼り付けシート（日射量等）'!I5314)</f>
        <v>0.6318091892219474</v>
      </c>
      <c r="I5317" s="91">
        <f>IF('貼り付けシート（日射量等）'!J5314&lt;0,RADIANS(360+('貼り付けシート（日射量等）'!J5314)),RADIANS('貼り付けシート（日射量等）'!J5314))</f>
        <v>4.8939032225920993</v>
      </c>
    </row>
    <row r="5318" spans="1:9">
      <c r="A5318" s="20">
        <v>41861</v>
      </c>
      <c r="B5318" s="35" t="s">
        <v>368</v>
      </c>
      <c r="C5318" s="90">
        <f t="shared" si="246"/>
        <v>354.45862337940002</v>
      </c>
      <c r="D5318" s="90">
        <f t="shared" si="247"/>
        <v>82.362852963598982</v>
      </c>
      <c r="E5318" s="90">
        <f t="shared" si="248"/>
        <v>272.09577041580104</v>
      </c>
      <c r="F5318" s="50">
        <f>'貼り付けシート（日射量等）'!G5315/3.6*10^3</f>
        <v>105.55555555555556</v>
      </c>
      <c r="G5318" s="50">
        <f>'貼り付けシート（日射量等）'!H5315/3.6*10^3</f>
        <v>280.55555555555554</v>
      </c>
      <c r="H5318" s="91">
        <f>RADIANS('貼り付けシート（日射量等）'!I5315)</f>
        <v>0.82379540694132358</v>
      </c>
      <c r="I5318" s="91">
        <f>IF('貼り付けシート（日射量等）'!J5315&lt;0,RADIANS(360+('貼り付けシート（日射量等）'!J5315)),RADIANS('貼り付けシート（日射量等）'!J5315))</f>
        <v>5.1138147083433854</v>
      </c>
    </row>
    <row r="5319" spans="1:9">
      <c r="A5319" s="20">
        <v>41861</v>
      </c>
      <c r="B5319" s="35" t="s">
        <v>369</v>
      </c>
      <c r="C5319" s="90">
        <f t="shared" ref="C5319:C5382" si="249">IF(D5319&lt;0,E5319,D5319+E5319)</f>
        <v>586.91529585546402</v>
      </c>
      <c r="D5319" s="90">
        <f t="shared" ref="D5319:D5382" si="250">F5319*(SIN(H5319)*COS($O$5)+COS(H5319)*SIN($O$5)*COS($O$4-I5319))</f>
        <v>247.46908721793005</v>
      </c>
      <c r="E5319" s="90">
        <f t="shared" ref="E5319:E5382" si="251">G5319*(1+COS($O$5))/2</f>
        <v>339.44620863753397</v>
      </c>
      <c r="F5319" s="50">
        <f>'貼り付けシート（日射量等）'!G5316/3.6*10^3</f>
        <v>272.22222222222217</v>
      </c>
      <c r="G5319" s="50">
        <f>'貼り付けシート（日射量等）'!H5316/3.6*10^3</f>
        <v>350</v>
      </c>
      <c r="H5319" s="91">
        <f>RADIANS('貼り付けシート（日射量等）'!I5316)</f>
        <v>0.99483767363676789</v>
      </c>
      <c r="I5319" s="91">
        <f>IF('貼り付けシート（日射量等）'!J5316&lt;0,RADIANS(360+('貼り付けシート（日射量等）'!J5316)),RADIANS('貼り付けシート（日射量等）'!J5316))</f>
        <v>5.4192473274423936</v>
      </c>
    </row>
    <row r="5320" spans="1:9">
      <c r="A5320" s="20">
        <v>41861</v>
      </c>
      <c r="B5320" s="35" t="s">
        <v>370</v>
      </c>
      <c r="C5320" s="90">
        <f t="shared" si="249"/>
        <v>500.02818558027712</v>
      </c>
      <c r="D5320" s="90">
        <f t="shared" si="250"/>
        <v>133.64180165404997</v>
      </c>
      <c r="E5320" s="90">
        <f t="shared" si="251"/>
        <v>366.38638392622715</v>
      </c>
      <c r="F5320" s="50">
        <f>'貼り付けシート（日射量等）'!G5317/3.6*10^3</f>
        <v>136.11111111111109</v>
      </c>
      <c r="G5320" s="50">
        <f>'貼り付けシート（日射量等）'!H5317/3.6*10^3</f>
        <v>377.77777777777777</v>
      </c>
      <c r="H5320" s="91">
        <f>RADIANS('貼り付けシート（日射量等）'!I5317)</f>
        <v>1.1152653920243765</v>
      </c>
      <c r="I5320" s="91">
        <f>IF('貼り付けシート（日射量等）'!J5317&lt;0,RADIANS(360+('貼り付けシート（日射量等）'!J5317)),RADIANS('貼り付けシート（日射量等）'!J5317))</f>
        <v>5.8730329329609186</v>
      </c>
    </row>
    <row r="5321" spans="1:9">
      <c r="A5321" s="20">
        <v>41861</v>
      </c>
      <c r="B5321" s="35" t="s">
        <v>371</v>
      </c>
      <c r="C5321" s="90">
        <f t="shared" si="249"/>
        <v>373.19131783696895</v>
      </c>
      <c r="D5321" s="90">
        <f t="shared" si="250"/>
        <v>57.991266959258873</v>
      </c>
      <c r="E5321" s="90">
        <f t="shared" si="251"/>
        <v>315.20005087771005</v>
      </c>
      <c r="F5321" s="50">
        <f>'貼り付けシート（日射量等）'!G5318/3.6*10^3</f>
        <v>58.333333333333329</v>
      </c>
      <c r="G5321" s="50">
        <f>'貼り付けシート（日射量等）'!H5318/3.6*10^3</f>
        <v>324.99999999999994</v>
      </c>
      <c r="H5321" s="91">
        <f>RADIANS('貼り付けシート（日射量等）'!I5318)</f>
        <v>1.1379546723003029</v>
      </c>
      <c r="I5321" s="91">
        <f>IF('貼り付けシート（日射量等）'!J5318&lt;0,RADIANS(360+('貼り付けシート（日射量等）'!J5318)),RADIANS('貼り付けシート（日射量等）'!J5318))</f>
        <v>0.18151424220741028</v>
      </c>
    </row>
    <row r="5322" spans="1:9">
      <c r="A5322" s="20">
        <v>41861</v>
      </c>
      <c r="B5322" s="35" t="s">
        <v>372</v>
      </c>
      <c r="C5322" s="90">
        <f t="shared" si="249"/>
        <v>476.16243821820945</v>
      </c>
      <c r="D5322" s="90">
        <f t="shared" si="250"/>
        <v>128.63417699406759</v>
      </c>
      <c r="E5322" s="90">
        <f t="shared" si="251"/>
        <v>347.52826122414189</v>
      </c>
      <c r="F5322" s="50">
        <f>'貼り付けシート（日射量等）'!G5319/3.6*10^3</f>
        <v>136.11111111111109</v>
      </c>
      <c r="G5322" s="50">
        <f>'貼り付けシート（日射量等）'!H5319/3.6*10^3</f>
        <v>358.33333333333331</v>
      </c>
      <c r="H5322" s="91">
        <f>RADIANS('貼り付けシート（日射量等）'!I5319)</f>
        <v>1.0506882097005865</v>
      </c>
      <c r="I5322" s="91">
        <f>IF('貼り付けシート（日射量等）'!J5319&lt;0,RADIANS(360+('貼り付けシート（日射量等）'!J5319)),RADIANS('貼り付けシート（日射量等）'!J5319))</f>
        <v>0.70336768855371479</v>
      </c>
    </row>
    <row r="5323" spans="1:9">
      <c r="A5323" s="20">
        <v>41861</v>
      </c>
      <c r="B5323" s="35" t="s">
        <v>373</v>
      </c>
      <c r="C5323" s="90">
        <f t="shared" si="249"/>
        <v>246.13846410544514</v>
      </c>
      <c r="D5323" s="90">
        <f t="shared" si="250"/>
        <v>27.923044267030431</v>
      </c>
      <c r="E5323" s="90">
        <f t="shared" si="251"/>
        <v>218.2154198384147</v>
      </c>
      <c r="F5323" s="50">
        <f>'貼り付けシート（日射量等）'!G5320/3.6*10^3</f>
        <v>33.333333333333336</v>
      </c>
      <c r="G5323" s="50">
        <f>'貼り付けシート（日射量等）'!H5320/3.6*10^3</f>
        <v>225</v>
      </c>
      <c r="H5323" s="91">
        <f>RADIANS('貼り付けシート（日射量等）'!I5320)</f>
        <v>0.89535390627309097</v>
      </c>
      <c r="I5323" s="91">
        <f>IF('貼り付けシート（日射量等）'!J5320&lt;0,RADIANS(360+('貼り付けシート（日射量等）'!J5320)),RADIANS('貼り付けシート（日射量等）'!J5320))</f>
        <v>1.0611601852125523</v>
      </c>
    </row>
    <row r="5324" spans="1:9">
      <c r="A5324" s="20">
        <v>41861</v>
      </c>
      <c r="B5324" s="35" t="s">
        <v>374</v>
      </c>
      <c r="C5324" s="90">
        <f t="shared" si="249"/>
        <v>175.95503799119479</v>
      </c>
      <c r="D5324" s="90">
        <f t="shared" si="250"/>
        <v>17.008003787905082</v>
      </c>
      <c r="E5324" s="90">
        <f t="shared" si="251"/>
        <v>158.94703420328972</v>
      </c>
      <c r="F5324" s="50">
        <f>'貼り付けシート（日射量等）'!G5321/3.6*10^3</f>
        <v>24.999999999999996</v>
      </c>
      <c r="G5324" s="50">
        <f>'貼り付けシート（日射量等）'!H5321/3.6*10^3</f>
        <v>163.88888888888889</v>
      </c>
      <c r="H5324" s="91">
        <f>RADIANS('貼り付けシート（日射量等）'!I5321)</f>
        <v>0.71034900556169223</v>
      </c>
      <c r="I5324" s="91">
        <f>IF('貼り付けシート（日射量等）'!J5321&lt;0,RADIANS(360+('貼り付けシート（日射量等）'!J5321)),RADIANS('貼り付けシート（日射量等）'!J5321))</f>
        <v>1.307251609743753</v>
      </c>
    </row>
    <row r="5325" spans="1:9">
      <c r="A5325" s="20">
        <v>41861</v>
      </c>
      <c r="B5325" s="35" t="s">
        <v>375</v>
      </c>
      <c r="C5325" s="90">
        <f t="shared" si="249"/>
        <v>110.40740205865434</v>
      </c>
      <c r="D5325" s="90">
        <f t="shared" si="250"/>
        <v>8.0347359616202887</v>
      </c>
      <c r="E5325" s="90">
        <f t="shared" si="251"/>
        <v>102.37266609703406</v>
      </c>
      <c r="F5325" s="50">
        <f>'貼り付けシート（日射量等）'!G5322/3.6*10^3</f>
        <v>16.666666666666668</v>
      </c>
      <c r="G5325" s="50">
        <f>'貼り付けシート（日射量等）'!H5322/3.6*10^3</f>
        <v>105.55555555555556</v>
      </c>
      <c r="H5325" s="91">
        <f>RADIANS('貼り付けシート（日射量等）'!I5322)</f>
        <v>0.51312680008633282</v>
      </c>
      <c r="I5325" s="91">
        <f>IF('貼り付けシート（日射量等）'!J5322&lt;0,RADIANS(360+('貼り付けシート（日射量等）'!J5322)),RADIANS('貼り付けシート（日射量等）'!J5322))</f>
        <v>1.5009831567151235</v>
      </c>
    </row>
    <row r="5326" spans="1:9">
      <c r="A5326" s="20">
        <v>41861</v>
      </c>
      <c r="B5326" s="35" t="s">
        <v>376</v>
      </c>
      <c r="C5326" s="90">
        <f t="shared" si="249"/>
        <v>70.368886925464594</v>
      </c>
      <c r="D5326" s="90">
        <f t="shared" si="250"/>
        <v>5.7124662326009714</v>
      </c>
      <c r="E5326" s="90">
        <f t="shared" si="251"/>
        <v>64.65642069286362</v>
      </c>
      <c r="F5326" s="50">
        <f>'貼り付けシート（日射量等）'!G5323/3.6*10^3</f>
        <v>22.222222222222221</v>
      </c>
      <c r="G5326" s="50">
        <f>'貼り付けシート（日射量等）'!H5323/3.6*10^3</f>
        <v>66.666666666666671</v>
      </c>
      <c r="H5326" s="91">
        <f>RADIANS('貼り付けシート（日射量等）'!I5323)</f>
        <v>0.31241393610698498</v>
      </c>
      <c r="I5326" s="91">
        <f>IF('貼り付けシート（日射量等）'!J5323&lt;0,RADIANS(360+('貼り付けシート（日射量等）'!J5323)),RADIANS('貼り付けシート（日射量等）'!J5323))</f>
        <v>1.6685347649065789</v>
      </c>
    </row>
    <row r="5327" spans="1:9">
      <c r="A5327" s="20">
        <v>41861</v>
      </c>
      <c r="B5327" s="35" t="s">
        <v>377</v>
      </c>
      <c r="C5327" s="90">
        <f t="shared" si="249"/>
        <v>24.989179106632761</v>
      </c>
      <c r="D5327" s="90">
        <f t="shared" si="250"/>
        <v>0.74302134680890919</v>
      </c>
      <c r="E5327" s="90">
        <f t="shared" si="251"/>
        <v>24.246157759823852</v>
      </c>
      <c r="F5327" s="50">
        <f>'貼り付けシート（日射量等）'!G5324/3.6*10^3</f>
        <v>33.333333333333336</v>
      </c>
      <c r="G5327" s="50">
        <f>'貼り付けシート（日射量等）'!H5324/3.6*10^3</f>
        <v>24.999999999999996</v>
      </c>
      <c r="H5327" s="91">
        <f>RADIANS('貼り付けシート（日射量等）'!I5324)</f>
        <v>0.11693705988362008</v>
      </c>
      <c r="I5327" s="91">
        <f>IF('貼り付けシート（日射量等）'!J5324&lt;0,RADIANS(360+('貼り付けシート（日射量等）'!J5324)),RADIANS('貼り付けシート（日射量等）'!J5324))</f>
        <v>1.8308503853420517</v>
      </c>
    </row>
    <row r="5328" spans="1:9">
      <c r="A5328" s="20">
        <v>41861</v>
      </c>
      <c r="B5328" s="35" t="s">
        <v>378</v>
      </c>
      <c r="C5328" s="90">
        <f t="shared" si="249"/>
        <v>0</v>
      </c>
      <c r="D5328" s="90">
        <f t="shared" si="250"/>
        <v>0</v>
      </c>
      <c r="E5328" s="90">
        <f t="shared" si="251"/>
        <v>0</v>
      </c>
      <c r="F5328" s="50">
        <f>'貼り付けシート（日射量等）'!G5325/3.6*10^3</f>
        <v>0</v>
      </c>
      <c r="G5328" s="50">
        <f>'貼り付けシート（日射量等）'!H5325/3.6*10^3</f>
        <v>0</v>
      </c>
      <c r="H5328" s="91">
        <f>RADIANS('貼り付けシート（日射量等）'!I5325)</f>
        <v>0</v>
      </c>
      <c r="I5328" s="91">
        <f>IF('貼り付けシート（日射量等）'!J5325&lt;0,RADIANS(360+('貼り付けシート（日射量等）'!J5325)),RADIANS('貼り付けシート（日射量等）'!J5325))</f>
        <v>0</v>
      </c>
    </row>
    <row r="5329" spans="1:9">
      <c r="A5329" s="20">
        <v>41861</v>
      </c>
      <c r="B5329" s="35" t="s">
        <v>379</v>
      </c>
      <c r="C5329" s="90">
        <f t="shared" si="249"/>
        <v>0</v>
      </c>
      <c r="D5329" s="90">
        <f t="shared" si="250"/>
        <v>0</v>
      </c>
      <c r="E5329" s="90">
        <f t="shared" si="251"/>
        <v>0</v>
      </c>
      <c r="F5329" s="50">
        <f>'貼り付けシート（日射量等）'!G5326/3.6*10^3</f>
        <v>0</v>
      </c>
      <c r="G5329" s="50">
        <f>'貼り付けシート（日射量等）'!H5326/3.6*10^3</f>
        <v>0</v>
      </c>
      <c r="H5329" s="91">
        <f>RADIANS('貼り付けシート（日射量等）'!I5326)</f>
        <v>0</v>
      </c>
      <c r="I5329" s="91">
        <f>IF('貼り付けシート（日射量等）'!J5326&lt;0,RADIANS(360+('貼り付けシート（日射量等）'!J5326)),RADIANS('貼り付けシート（日射量等）'!J5326))</f>
        <v>0</v>
      </c>
    </row>
    <row r="5330" spans="1:9">
      <c r="A5330" s="20">
        <v>41861</v>
      </c>
      <c r="B5330" s="35" t="s">
        <v>380</v>
      </c>
      <c r="C5330" s="90">
        <f t="shared" si="249"/>
        <v>0</v>
      </c>
      <c r="D5330" s="90">
        <f t="shared" si="250"/>
        <v>0</v>
      </c>
      <c r="E5330" s="90">
        <f t="shared" si="251"/>
        <v>0</v>
      </c>
      <c r="F5330" s="50">
        <f>'貼り付けシート（日射量等）'!G5327/3.6*10^3</f>
        <v>0</v>
      </c>
      <c r="G5330" s="50">
        <f>'貼り付けシート（日射量等）'!H5327/3.6*10^3</f>
        <v>0</v>
      </c>
      <c r="H5330" s="91">
        <f>RADIANS('貼り付けシート（日射量等）'!I5327)</f>
        <v>0</v>
      </c>
      <c r="I5330" s="91">
        <f>IF('貼り付けシート（日射量等）'!J5327&lt;0,RADIANS(360+('貼り付けシート（日射量等）'!J5327)),RADIANS('貼り付けシート（日射量等）'!J5327))</f>
        <v>0</v>
      </c>
    </row>
    <row r="5331" spans="1:9">
      <c r="A5331" s="20">
        <v>41861</v>
      </c>
      <c r="B5331" s="35" t="s">
        <v>381</v>
      </c>
      <c r="C5331" s="90">
        <f t="shared" si="249"/>
        <v>0</v>
      </c>
      <c r="D5331" s="90">
        <f t="shared" si="250"/>
        <v>0</v>
      </c>
      <c r="E5331" s="90">
        <f t="shared" si="251"/>
        <v>0</v>
      </c>
      <c r="F5331" s="50">
        <f>'貼り付けシート（日射量等）'!G5328/3.6*10^3</f>
        <v>0</v>
      </c>
      <c r="G5331" s="50">
        <f>'貼り付けシート（日射量等）'!H5328/3.6*10^3</f>
        <v>0</v>
      </c>
      <c r="H5331" s="91">
        <f>RADIANS('貼り付けシート（日射量等）'!I5328)</f>
        <v>0</v>
      </c>
      <c r="I5331" s="91">
        <f>IF('貼り付けシート（日射量等）'!J5328&lt;0,RADIANS(360+('貼り付けシート（日射量等）'!J5328)),RADIANS('貼り付けシート（日射量等）'!J5328))</f>
        <v>0</v>
      </c>
    </row>
    <row r="5332" spans="1:9">
      <c r="A5332" s="20">
        <v>41861</v>
      </c>
      <c r="B5332" s="35" t="s">
        <v>382</v>
      </c>
      <c r="C5332" s="90">
        <f t="shared" si="249"/>
        <v>0</v>
      </c>
      <c r="D5332" s="90">
        <f t="shared" si="250"/>
        <v>0</v>
      </c>
      <c r="E5332" s="90">
        <f t="shared" si="251"/>
        <v>0</v>
      </c>
      <c r="F5332" s="50">
        <f>'貼り付けシート（日射量等）'!G5329/3.6*10^3</f>
        <v>0</v>
      </c>
      <c r="G5332" s="50">
        <f>'貼り付けシート（日射量等）'!H5329/3.6*10^3</f>
        <v>0</v>
      </c>
      <c r="H5332" s="91">
        <f>RADIANS('貼り付けシート（日射量等）'!I5329)</f>
        <v>0</v>
      </c>
      <c r="I5332" s="91">
        <f>IF('貼り付けシート（日射量等）'!J5329&lt;0,RADIANS(360+('貼り付けシート（日射量等）'!J5329)),RADIANS('貼り付けシート（日射量等）'!J5329))</f>
        <v>0</v>
      </c>
    </row>
    <row r="5333" spans="1:9">
      <c r="A5333" s="20">
        <v>41861</v>
      </c>
      <c r="B5333" s="35" t="s">
        <v>383</v>
      </c>
      <c r="C5333" s="90">
        <f t="shared" si="249"/>
        <v>0</v>
      </c>
      <c r="D5333" s="90">
        <f t="shared" si="250"/>
        <v>0</v>
      </c>
      <c r="E5333" s="90">
        <f t="shared" si="251"/>
        <v>0</v>
      </c>
      <c r="F5333" s="50">
        <f>'貼り付けシート（日射量等）'!G5330/3.6*10^3</f>
        <v>0</v>
      </c>
      <c r="G5333" s="50">
        <f>'貼り付けシート（日射量等）'!H5330/3.6*10^3</f>
        <v>0</v>
      </c>
      <c r="H5333" s="91">
        <f>RADIANS('貼り付けシート（日射量等）'!I5330)</f>
        <v>0</v>
      </c>
      <c r="I5333" s="91">
        <f>IF('貼り付けシート（日射量等）'!J5330&lt;0,RADIANS(360+('貼り付けシート（日射量等）'!J5330)),RADIANS('貼り付けシート（日射量等）'!J5330))</f>
        <v>0</v>
      </c>
    </row>
    <row r="5334" spans="1:9">
      <c r="A5334" s="20">
        <v>41862</v>
      </c>
      <c r="B5334" s="35" t="s">
        <v>360</v>
      </c>
      <c r="C5334" s="90">
        <f t="shared" si="249"/>
        <v>0</v>
      </c>
      <c r="D5334" s="90">
        <f t="shared" si="250"/>
        <v>0</v>
      </c>
      <c r="E5334" s="90">
        <f t="shared" si="251"/>
        <v>0</v>
      </c>
      <c r="F5334" s="50">
        <f>'貼り付けシート（日射量等）'!G5331/3.6*10^3</f>
        <v>0</v>
      </c>
      <c r="G5334" s="50">
        <f>'貼り付けシート（日射量等）'!H5331/3.6*10^3</f>
        <v>0</v>
      </c>
      <c r="H5334" s="91">
        <f>RADIANS('貼り付けシート（日射量等）'!I5331)</f>
        <v>0</v>
      </c>
      <c r="I5334" s="91">
        <f>IF('貼り付けシート（日射量等）'!J5331&lt;0,RADIANS(360+('貼り付けシート（日射量等）'!J5331)),RADIANS('貼り付けシート（日射量等）'!J5331))</f>
        <v>0</v>
      </c>
    </row>
    <row r="5335" spans="1:9">
      <c r="A5335" s="20">
        <v>41862</v>
      </c>
      <c r="B5335" s="35" t="s">
        <v>361</v>
      </c>
      <c r="C5335" s="90">
        <f t="shared" si="249"/>
        <v>0</v>
      </c>
      <c r="D5335" s="90">
        <f t="shared" si="250"/>
        <v>0</v>
      </c>
      <c r="E5335" s="90">
        <f t="shared" si="251"/>
        <v>0</v>
      </c>
      <c r="F5335" s="50">
        <f>'貼り付けシート（日射量等）'!G5332/3.6*10^3</f>
        <v>0</v>
      </c>
      <c r="G5335" s="50">
        <f>'貼り付けシート（日射量等）'!H5332/3.6*10^3</f>
        <v>0</v>
      </c>
      <c r="H5335" s="91">
        <f>RADIANS('貼り付けシート（日射量等）'!I5332)</f>
        <v>0</v>
      </c>
      <c r="I5335" s="91">
        <f>IF('貼り付けシート（日射量等）'!J5332&lt;0,RADIANS(360+('貼り付けシート（日射量等）'!J5332)),RADIANS('貼り付けシート（日射量等）'!J5332))</f>
        <v>0</v>
      </c>
    </row>
    <row r="5336" spans="1:9">
      <c r="A5336" s="20">
        <v>41862</v>
      </c>
      <c r="B5336" s="35" t="s">
        <v>362</v>
      </c>
      <c r="C5336" s="90">
        <f t="shared" si="249"/>
        <v>0</v>
      </c>
      <c r="D5336" s="90">
        <f t="shared" si="250"/>
        <v>0</v>
      </c>
      <c r="E5336" s="90">
        <f t="shared" si="251"/>
        <v>0</v>
      </c>
      <c r="F5336" s="50">
        <f>'貼り付けシート（日射量等）'!G5333/3.6*10^3</f>
        <v>0</v>
      </c>
      <c r="G5336" s="50">
        <f>'貼り付けシート（日射量等）'!H5333/3.6*10^3</f>
        <v>0</v>
      </c>
      <c r="H5336" s="91">
        <f>RADIANS('貼り付けシート（日射量等）'!I5333)</f>
        <v>0</v>
      </c>
      <c r="I5336" s="91">
        <f>IF('貼り付けシート（日射量等）'!J5333&lt;0,RADIANS(360+('貼り付けシート（日射量等）'!J5333)),RADIANS('貼り付けシート（日射量等）'!J5333))</f>
        <v>0</v>
      </c>
    </row>
    <row r="5337" spans="1:9">
      <c r="A5337" s="20">
        <v>41862</v>
      </c>
      <c r="B5337" s="35" t="s">
        <v>363</v>
      </c>
      <c r="C5337" s="90">
        <f t="shared" si="249"/>
        <v>0</v>
      </c>
      <c r="D5337" s="90">
        <f t="shared" si="250"/>
        <v>0</v>
      </c>
      <c r="E5337" s="90">
        <f t="shared" si="251"/>
        <v>0</v>
      </c>
      <c r="F5337" s="50">
        <f>'貼り付けシート（日射量等）'!G5334/3.6*10^3</f>
        <v>0</v>
      </c>
      <c r="G5337" s="50">
        <f>'貼り付けシート（日射量等）'!H5334/3.6*10^3</f>
        <v>0</v>
      </c>
      <c r="H5337" s="91">
        <f>RADIANS('貼り付けシート（日射量等）'!I5334)</f>
        <v>0</v>
      </c>
      <c r="I5337" s="91">
        <f>IF('貼り付けシート（日射量等）'!J5334&lt;0,RADIANS(360+('貼り付けシート（日射量等）'!J5334)),RADIANS('貼り付けシート（日射量等）'!J5334))</f>
        <v>0</v>
      </c>
    </row>
    <row r="5338" spans="1:9">
      <c r="A5338" s="20">
        <v>41862</v>
      </c>
      <c r="B5338" s="35" t="s">
        <v>364</v>
      </c>
      <c r="C5338" s="90">
        <f t="shared" si="249"/>
        <v>8.0820525866079524</v>
      </c>
      <c r="D5338" s="90">
        <f t="shared" si="250"/>
        <v>-2.0403333528380974</v>
      </c>
      <c r="E5338" s="90">
        <f t="shared" si="251"/>
        <v>8.0820525866079524</v>
      </c>
      <c r="F5338" s="50">
        <f>'貼り付けシート（日射量等）'!G5335/3.6*10^3</f>
        <v>27.777777777777779</v>
      </c>
      <c r="G5338" s="50">
        <f>'貼り付けシート（日射量等）'!H5335/3.6*10^3</f>
        <v>8.3333333333333339</v>
      </c>
      <c r="H5338" s="91">
        <f>RADIANS('貼り付けシート（日射量等）'!I5335)</f>
        <v>3.6651914291880923E-2</v>
      </c>
      <c r="I5338" s="91">
        <f>IF('貼り付けシート（日射量等）'!J5335&lt;0,RADIANS(360+('貼り付けシート（日射量等）'!J5335)),RADIANS('貼り付けシート（日射量等）'!J5335))</f>
        <v>4.3912483980177335</v>
      </c>
    </row>
    <row r="5339" spans="1:9">
      <c r="A5339" s="20">
        <v>41862</v>
      </c>
      <c r="B5339" s="35" t="s">
        <v>365</v>
      </c>
      <c r="C5339" s="90">
        <f t="shared" si="249"/>
        <v>67.813930432691777</v>
      </c>
      <c r="D5339" s="90">
        <f t="shared" si="250"/>
        <v>8.5455447975667926</v>
      </c>
      <c r="E5339" s="90">
        <f t="shared" si="251"/>
        <v>59.268385635124979</v>
      </c>
      <c r="F5339" s="50">
        <f>'貼り付けシート（日射量等）'!G5336/3.6*10^3</f>
        <v>52.777777777777779</v>
      </c>
      <c r="G5339" s="50">
        <f>'貼り付けシート（日射量等）'!H5336/3.6*10^3</f>
        <v>61.111111111111107</v>
      </c>
      <c r="H5339" s="91">
        <f>RADIANS('貼り付けシート（日射量等）'!I5336)</f>
        <v>0.23038346126325149</v>
      </c>
      <c r="I5339" s="91">
        <f>IF('貼り付けシート（日射量等）'!J5336&lt;0,RADIANS(360+('貼り付けシート（日射量等）'!J5336)),RADIANS('貼り付けシート（日射量等）'!J5336))</f>
        <v>4.5535640184532058</v>
      </c>
    </row>
    <row r="5340" spans="1:9">
      <c r="A5340" s="20">
        <v>41862</v>
      </c>
      <c r="B5340" s="35" t="s">
        <v>366</v>
      </c>
      <c r="C5340" s="90">
        <f t="shared" si="249"/>
        <v>214.7970421393382</v>
      </c>
      <c r="D5340" s="90">
        <f t="shared" si="250"/>
        <v>72.014113109264386</v>
      </c>
      <c r="E5340" s="90">
        <f t="shared" si="251"/>
        <v>142.78292903007383</v>
      </c>
      <c r="F5340" s="50">
        <f>'貼り付けシート（日射量等）'!G5337/3.6*10^3</f>
        <v>183.33333333333334</v>
      </c>
      <c r="G5340" s="50">
        <f>'貼り付けシート（日射量等）'!H5337/3.6*10^3</f>
        <v>147.22222222222223</v>
      </c>
      <c r="H5340" s="91">
        <f>RADIANS('貼り付けシート（日射量等）'!I5337)</f>
        <v>0.42935099599060511</v>
      </c>
      <c r="I5340" s="91">
        <f>IF('貼り付けシート（日射量等）'!J5337&lt;0,RADIANS(360+('貼り付けシート（日射量等）'!J5337)),RADIANS('貼り付けシート（日射量等）'!J5337))</f>
        <v>4.7176249681406732</v>
      </c>
    </row>
    <row r="5341" spans="1:9">
      <c r="A5341" s="20">
        <v>41862</v>
      </c>
      <c r="B5341" s="35" t="s">
        <v>367</v>
      </c>
      <c r="C5341" s="90">
        <f t="shared" si="249"/>
        <v>192.23626256123879</v>
      </c>
      <c r="D5341" s="90">
        <f t="shared" si="250"/>
        <v>25.207175771341113</v>
      </c>
      <c r="E5341" s="90">
        <f t="shared" si="251"/>
        <v>167.02908678989769</v>
      </c>
      <c r="F5341" s="50">
        <f>'貼り付けシート（日射量等）'!G5338/3.6*10^3</f>
        <v>41.666666666666664</v>
      </c>
      <c r="G5341" s="50">
        <f>'貼り付けシート（日射量等）'!H5338/3.6*10^3</f>
        <v>172.22222222222223</v>
      </c>
      <c r="H5341" s="91">
        <f>RADIANS('貼り付けシート（日射量等）'!I5338)</f>
        <v>0.63006385996995296</v>
      </c>
      <c r="I5341" s="91">
        <f>IF('貼り付けシート（日射量等）'!J5338&lt;0,RADIANS(360+('貼り付けシート（日射量等）'!J5338)),RADIANS('貼り付けシート（日射量等）'!J5338))</f>
        <v>4.8991392103480829</v>
      </c>
    </row>
    <row r="5342" spans="1:9">
      <c r="A5342" s="20">
        <v>41862</v>
      </c>
      <c r="B5342" s="35" t="s">
        <v>368</v>
      </c>
      <c r="C5342" s="90">
        <f t="shared" si="249"/>
        <v>354.41699360935189</v>
      </c>
      <c r="D5342" s="90">
        <f t="shared" si="250"/>
        <v>82.321223193550836</v>
      </c>
      <c r="E5342" s="90">
        <f t="shared" si="251"/>
        <v>272.09577041580104</v>
      </c>
      <c r="F5342" s="50">
        <f>'貼り付けシート（日射量等）'!G5339/3.6*10^3</f>
        <v>105.55555555555556</v>
      </c>
      <c r="G5342" s="50">
        <f>'貼り付けシート（日射量等）'!H5339/3.6*10^3</f>
        <v>280.55555555555554</v>
      </c>
      <c r="H5342" s="91">
        <f>RADIANS('貼り付けシート（日射量等）'!I5339)</f>
        <v>0.82030474843733492</v>
      </c>
      <c r="I5342" s="91">
        <f>IF('貼り付けシート（日射量等）'!J5339&lt;0,RADIANS(360+('貼り付けシート（日射量等）'!J5339)),RADIANS('貼り付けシート（日射量等）'!J5339))</f>
        <v>5.1207960253513622</v>
      </c>
    </row>
    <row r="5343" spans="1:9">
      <c r="A5343" s="20">
        <v>41862</v>
      </c>
      <c r="B5343" s="35" t="s">
        <v>369</v>
      </c>
      <c r="C5343" s="90">
        <f t="shared" si="249"/>
        <v>372.37918880252766</v>
      </c>
      <c r="D5343" s="90">
        <f t="shared" si="250"/>
        <v>70.64922556916413</v>
      </c>
      <c r="E5343" s="90">
        <f t="shared" si="251"/>
        <v>301.72996323336355</v>
      </c>
      <c r="F5343" s="50">
        <f>'貼り付けシート（日射量等）'!G5340/3.6*10^3</f>
        <v>77.777777777777786</v>
      </c>
      <c r="G5343" s="50">
        <f>'貼り付けシート（日射量等）'!H5340/3.6*10^3</f>
        <v>311.11111111111114</v>
      </c>
      <c r="H5343" s="91">
        <f>RADIANS('貼り付けシート（日射量等）'!I5340)</f>
        <v>0.9896016858807849</v>
      </c>
      <c r="I5343" s="91">
        <f>IF('貼り付けシート（日射量等）'!J5340&lt;0,RADIANS(360+('貼り付けシート（日射量等）'!J5340)),RADIANS('貼り付けシート（日射量等）'!J5340))</f>
        <v>5.4262286444503705</v>
      </c>
    </row>
    <row r="5344" spans="1:9">
      <c r="A5344" s="20">
        <v>41862</v>
      </c>
      <c r="B5344" s="35" t="s">
        <v>370</v>
      </c>
      <c r="C5344" s="90">
        <f t="shared" si="249"/>
        <v>315.61981297552427</v>
      </c>
      <c r="D5344" s="90">
        <f t="shared" si="250"/>
        <v>35.441989973115284</v>
      </c>
      <c r="E5344" s="90">
        <f t="shared" si="251"/>
        <v>280.17782300240901</v>
      </c>
      <c r="F5344" s="50">
        <f>'貼り付けシート（日射量等）'!G5341/3.6*10^3</f>
        <v>36.111111111111114</v>
      </c>
      <c r="G5344" s="50">
        <f>'貼り付けシート（日射量等）'!H5341/3.6*10^3</f>
        <v>288.88888888888891</v>
      </c>
      <c r="H5344" s="91">
        <f>RADIANS('貼り付けシート（日射量等）'!I5341)</f>
        <v>1.1100294042683936</v>
      </c>
      <c r="I5344" s="91">
        <f>IF('貼り付けシート（日射量等）'!J5341&lt;0,RADIANS(360+('貼り付けシート（日射量等）'!J5341)),RADIANS('貼り付けシート（日射量等）'!J5341))</f>
        <v>5.8782689207169021</v>
      </c>
    </row>
    <row r="5345" spans="1:9">
      <c r="A5345" s="20">
        <v>41862</v>
      </c>
      <c r="B5345" s="35" t="s">
        <v>371</v>
      </c>
      <c r="C5345" s="90">
        <f t="shared" si="249"/>
        <v>197.12627566878868</v>
      </c>
      <c r="D5345" s="90">
        <f t="shared" si="250"/>
        <v>19.321118763413718</v>
      </c>
      <c r="E5345" s="90">
        <f t="shared" si="251"/>
        <v>177.80515690537496</v>
      </c>
      <c r="F5345" s="50">
        <f>'貼り付けシート（日射量等）'!G5342/3.6*10^3</f>
        <v>19.444444444444446</v>
      </c>
      <c r="G5345" s="50">
        <f>'貼り付けシート（日射量等）'!H5342/3.6*10^3</f>
        <v>183.33333333333334</v>
      </c>
      <c r="H5345" s="91">
        <f>RADIANS('貼り付けシート（日射量等）'!I5342)</f>
        <v>1.13271868454432</v>
      </c>
      <c r="I5345" s="91">
        <f>IF('貼り付けシート（日射量等）'!J5342&lt;0,RADIANS(360+('貼り付けシート（日射量等）'!J5342)),RADIANS('貼り付けシート（日射量等）'!J5342))</f>
        <v>0.18151424220741028</v>
      </c>
    </row>
    <row r="5346" spans="1:9">
      <c r="A5346" s="20">
        <v>41862</v>
      </c>
      <c r="B5346" s="35" t="s">
        <v>372</v>
      </c>
      <c r="C5346" s="90">
        <f t="shared" si="249"/>
        <v>142.78292903007383</v>
      </c>
      <c r="D5346" s="90">
        <f t="shared" si="250"/>
        <v>0</v>
      </c>
      <c r="E5346" s="90">
        <f t="shared" si="251"/>
        <v>142.78292903007383</v>
      </c>
      <c r="F5346" s="50">
        <f>'貼り付けシート（日射量等）'!G5343/3.6*10^3</f>
        <v>0</v>
      </c>
      <c r="G5346" s="50">
        <f>'貼り付けシート（日射量等）'!H5343/3.6*10^3</f>
        <v>147.22222222222223</v>
      </c>
      <c r="H5346" s="91">
        <f>RADIANS('貼り付けシート（日射量等）'!I5343)</f>
        <v>1.0454522219446034</v>
      </c>
      <c r="I5346" s="91">
        <f>IF('貼り付けシート（日射量等）'!J5343&lt;0,RADIANS(360+('貼り付けシート（日射量等）'!J5343)),RADIANS('貼り付けシート（日射量等）'!J5343))</f>
        <v>0.69987703004972612</v>
      </c>
    </row>
    <row r="5347" spans="1:9">
      <c r="A5347" s="20">
        <v>41862</v>
      </c>
      <c r="B5347" s="35" t="s">
        <v>373</v>
      </c>
      <c r="C5347" s="90">
        <f t="shared" si="249"/>
        <v>126.6188238568579</v>
      </c>
      <c r="D5347" s="90">
        <f t="shared" si="250"/>
        <v>0</v>
      </c>
      <c r="E5347" s="90">
        <f t="shared" si="251"/>
        <v>126.6188238568579</v>
      </c>
      <c r="F5347" s="50">
        <f>'貼り付けシート（日射量等）'!G5344/3.6*10^3</f>
        <v>0</v>
      </c>
      <c r="G5347" s="50">
        <f>'貼り付けシート（日射量等）'!H5344/3.6*10^3</f>
        <v>130.55555555555554</v>
      </c>
      <c r="H5347" s="91">
        <f>RADIANS('貼り付けシート（日射量等）'!I5344)</f>
        <v>0.89186324776910242</v>
      </c>
      <c r="I5347" s="91">
        <f>IF('貼り付けシート（日射量等）'!J5344&lt;0,RADIANS(360+('貼り付けシート（日射量等）'!J5344)),RADIANS('貼り付けシート（日射量等）'!J5344))</f>
        <v>1.0559241974565694</v>
      </c>
    </row>
    <row r="5348" spans="1:9">
      <c r="A5348" s="20">
        <v>41862</v>
      </c>
      <c r="B5348" s="35" t="s">
        <v>374</v>
      </c>
      <c r="C5348" s="90">
        <f t="shared" si="249"/>
        <v>142.24429977362388</v>
      </c>
      <c r="D5348" s="90">
        <f t="shared" si="250"/>
        <v>7.5434233301580065</v>
      </c>
      <c r="E5348" s="90">
        <f t="shared" si="251"/>
        <v>134.70087644346586</v>
      </c>
      <c r="F5348" s="50">
        <f>'貼り付けシート（日射量等）'!G5345/3.6*10^3</f>
        <v>11.111111111111111</v>
      </c>
      <c r="G5348" s="50">
        <f>'貼り付けシート（日射量等）'!H5345/3.6*10^3</f>
        <v>138.88888888888889</v>
      </c>
      <c r="H5348" s="91">
        <f>RADIANS('貼り付けシート（日射量等）'!I5345)</f>
        <v>0.70685834705770345</v>
      </c>
      <c r="I5348" s="91">
        <f>IF('貼り付けシート（日射量等）'!J5345&lt;0,RADIANS(360+('貼り付けシート（日射量等）'!J5345)),RADIANS('貼り付けシート（日射量等）'!J5345))</f>
        <v>1.3037609512397643</v>
      </c>
    </row>
    <row r="5349" spans="1:9">
      <c r="A5349" s="20">
        <v>41862</v>
      </c>
      <c r="B5349" s="35" t="s">
        <v>375</v>
      </c>
      <c r="C5349" s="90">
        <f t="shared" si="249"/>
        <v>80.774974591305167</v>
      </c>
      <c r="D5349" s="90">
        <f t="shared" si="250"/>
        <v>5.3424837829642797</v>
      </c>
      <c r="E5349" s="90">
        <f t="shared" si="251"/>
        <v>75.432490808340887</v>
      </c>
      <c r="F5349" s="50">
        <f>'貼り付けシート（日射量等）'!G5346/3.6*10^3</f>
        <v>11.111111111111111</v>
      </c>
      <c r="G5349" s="50">
        <f>'貼り付けシート（日射量等）'!H5346/3.6*10^3</f>
        <v>77.777777777777786</v>
      </c>
      <c r="H5349" s="91">
        <f>RADIANS('貼り付けシート（日射量等）'!I5346)</f>
        <v>0.50963614158234427</v>
      </c>
      <c r="I5349" s="91">
        <f>IF('貼り付けシート（日射量等）'!J5346&lt;0,RADIANS(360+('貼り付けシート（日射量等）'!J5346)),RADIANS('貼り付けシート（日射量等）'!J5346))</f>
        <v>1.4957471689591404</v>
      </c>
    </row>
    <row r="5350" spans="1:9">
      <c r="A5350" s="20">
        <v>41862</v>
      </c>
      <c r="B5350" s="35" t="s">
        <v>376</v>
      </c>
      <c r="C5350" s="90">
        <f t="shared" si="249"/>
        <v>47.923584382641025</v>
      </c>
      <c r="D5350" s="90">
        <f t="shared" si="250"/>
        <v>2.1252863918626326</v>
      </c>
      <c r="E5350" s="90">
        <f t="shared" si="251"/>
        <v>45.798297990778394</v>
      </c>
      <c r="F5350" s="50">
        <f>'貼り付けシート（日射量等）'!G5347/3.6*10^3</f>
        <v>8.3333333333333339</v>
      </c>
      <c r="G5350" s="50">
        <f>'貼り付けシート（日射量等）'!H5347/3.6*10^3</f>
        <v>47.222222222222221</v>
      </c>
      <c r="H5350" s="91">
        <f>RADIANS('貼り付けシート（日射量等）'!I5347)</f>
        <v>0.30892327760299632</v>
      </c>
      <c r="I5350" s="91">
        <f>IF('貼り付けシート（日射量等）'!J5347&lt;0,RADIANS(360+('貼り付けシート（日射量等）'!J5347)),RADIANS('貼り付けシート（日射量等）'!J5347))</f>
        <v>1.6650441064025905</v>
      </c>
    </row>
    <row r="5351" spans="1:9">
      <c r="A5351" s="20">
        <v>41862</v>
      </c>
      <c r="B5351" s="35" t="s">
        <v>377</v>
      </c>
      <c r="C5351" s="90">
        <f t="shared" si="249"/>
        <v>22.014567451154942</v>
      </c>
      <c r="D5351" s="90">
        <f t="shared" si="250"/>
        <v>0.46242722020040505</v>
      </c>
      <c r="E5351" s="90">
        <f t="shared" si="251"/>
        <v>21.552140230954539</v>
      </c>
      <c r="F5351" s="50">
        <f>'貼り付けシート（日射量等）'!G5348/3.6*10^3</f>
        <v>24.999999999999996</v>
      </c>
      <c r="G5351" s="50">
        <f>'貼り付けシート（日射量等）'!H5348/3.6*10^3</f>
        <v>22.222222222222221</v>
      </c>
      <c r="H5351" s="91">
        <f>RADIANS('貼り付けシート（日射量等）'!I5348)</f>
        <v>0.11170107212763709</v>
      </c>
      <c r="I5351" s="91">
        <f>IF('貼り付けシート（日射量等）'!J5348&lt;0,RADIANS(360+('貼り付けシート（日射量等）'!J5348)),RADIANS('貼り付けシート（日射量等）'!J5348))</f>
        <v>1.827359726838063</v>
      </c>
    </row>
    <row r="5352" spans="1:9">
      <c r="A5352" s="20">
        <v>41862</v>
      </c>
      <c r="B5352" s="35" t="s">
        <v>378</v>
      </c>
      <c r="C5352" s="90">
        <f t="shared" si="249"/>
        <v>0</v>
      </c>
      <c r="D5352" s="90">
        <f t="shared" si="250"/>
        <v>0</v>
      </c>
      <c r="E5352" s="90">
        <f t="shared" si="251"/>
        <v>0</v>
      </c>
      <c r="F5352" s="50">
        <f>'貼り付けシート（日射量等）'!G5349/3.6*10^3</f>
        <v>0</v>
      </c>
      <c r="G5352" s="50">
        <f>'貼り付けシート（日射量等）'!H5349/3.6*10^3</f>
        <v>0</v>
      </c>
      <c r="H5352" s="91">
        <f>RADIANS('貼り付けシート（日射量等）'!I5349)</f>
        <v>0</v>
      </c>
      <c r="I5352" s="91">
        <f>IF('貼り付けシート（日射量等）'!J5349&lt;0,RADIANS(360+('貼り付けシート（日射量等）'!J5349)),RADIANS('貼り付けシート（日射量等）'!J5349))</f>
        <v>0</v>
      </c>
    </row>
    <row r="5353" spans="1:9">
      <c r="A5353" s="20">
        <v>41862</v>
      </c>
      <c r="B5353" s="35" t="s">
        <v>379</v>
      </c>
      <c r="C5353" s="90">
        <f t="shared" si="249"/>
        <v>0</v>
      </c>
      <c r="D5353" s="90">
        <f t="shared" si="250"/>
        <v>0</v>
      </c>
      <c r="E5353" s="90">
        <f t="shared" si="251"/>
        <v>0</v>
      </c>
      <c r="F5353" s="50">
        <f>'貼り付けシート（日射量等）'!G5350/3.6*10^3</f>
        <v>0</v>
      </c>
      <c r="G5353" s="50">
        <f>'貼り付けシート（日射量等）'!H5350/3.6*10^3</f>
        <v>0</v>
      </c>
      <c r="H5353" s="91">
        <f>RADIANS('貼り付けシート（日射量等）'!I5350)</f>
        <v>0</v>
      </c>
      <c r="I5353" s="91">
        <f>IF('貼り付けシート（日射量等）'!J5350&lt;0,RADIANS(360+('貼り付けシート（日射量等）'!J5350)),RADIANS('貼り付けシート（日射量等）'!J5350))</f>
        <v>0</v>
      </c>
    </row>
    <row r="5354" spans="1:9">
      <c r="A5354" s="20">
        <v>41862</v>
      </c>
      <c r="B5354" s="35" t="s">
        <v>380</v>
      </c>
      <c r="C5354" s="90">
        <f t="shared" si="249"/>
        <v>0</v>
      </c>
      <c r="D5354" s="90">
        <f t="shared" si="250"/>
        <v>0</v>
      </c>
      <c r="E5354" s="90">
        <f t="shared" si="251"/>
        <v>0</v>
      </c>
      <c r="F5354" s="50">
        <f>'貼り付けシート（日射量等）'!G5351/3.6*10^3</f>
        <v>0</v>
      </c>
      <c r="G5354" s="50">
        <f>'貼り付けシート（日射量等）'!H5351/3.6*10^3</f>
        <v>0</v>
      </c>
      <c r="H5354" s="91">
        <f>RADIANS('貼り付けシート（日射量等）'!I5351)</f>
        <v>0</v>
      </c>
      <c r="I5354" s="91">
        <f>IF('貼り付けシート（日射量等）'!J5351&lt;0,RADIANS(360+('貼り付けシート（日射量等）'!J5351)),RADIANS('貼り付けシート（日射量等）'!J5351))</f>
        <v>0</v>
      </c>
    </row>
    <row r="5355" spans="1:9">
      <c r="A5355" s="20">
        <v>41862</v>
      </c>
      <c r="B5355" s="35" t="s">
        <v>381</v>
      </c>
      <c r="C5355" s="90">
        <f t="shared" si="249"/>
        <v>0</v>
      </c>
      <c r="D5355" s="90">
        <f t="shared" si="250"/>
        <v>0</v>
      </c>
      <c r="E5355" s="90">
        <f t="shared" si="251"/>
        <v>0</v>
      </c>
      <c r="F5355" s="50">
        <f>'貼り付けシート（日射量等）'!G5352/3.6*10^3</f>
        <v>0</v>
      </c>
      <c r="G5355" s="50">
        <f>'貼り付けシート（日射量等）'!H5352/3.6*10^3</f>
        <v>0</v>
      </c>
      <c r="H5355" s="91">
        <f>RADIANS('貼り付けシート（日射量等）'!I5352)</f>
        <v>0</v>
      </c>
      <c r="I5355" s="91">
        <f>IF('貼り付けシート（日射量等）'!J5352&lt;0,RADIANS(360+('貼り付けシート（日射量等）'!J5352)),RADIANS('貼り付けシート（日射量等）'!J5352))</f>
        <v>0</v>
      </c>
    </row>
    <row r="5356" spans="1:9">
      <c r="A5356" s="20">
        <v>41862</v>
      </c>
      <c r="B5356" s="35" t="s">
        <v>382</v>
      </c>
      <c r="C5356" s="90">
        <f t="shared" si="249"/>
        <v>0</v>
      </c>
      <c r="D5356" s="90">
        <f t="shared" si="250"/>
        <v>0</v>
      </c>
      <c r="E5356" s="90">
        <f t="shared" si="251"/>
        <v>0</v>
      </c>
      <c r="F5356" s="50">
        <f>'貼り付けシート（日射量等）'!G5353/3.6*10^3</f>
        <v>0</v>
      </c>
      <c r="G5356" s="50">
        <f>'貼り付けシート（日射量等）'!H5353/3.6*10^3</f>
        <v>0</v>
      </c>
      <c r="H5356" s="91">
        <f>RADIANS('貼り付けシート（日射量等）'!I5353)</f>
        <v>0</v>
      </c>
      <c r="I5356" s="91">
        <f>IF('貼り付けシート（日射量等）'!J5353&lt;0,RADIANS(360+('貼り付けシート（日射量等）'!J5353)),RADIANS('貼り付けシート（日射量等）'!J5353))</f>
        <v>0</v>
      </c>
    </row>
    <row r="5357" spans="1:9">
      <c r="A5357" s="20">
        <v>41862</v>
      </c>
      <c r="B5357" s="35" t="s">
        <v>383</v>
      </c>
      <c r="C5357" s="90">
        <f t="shared" si="249"/>
        <v>0</v>
      </c>
      <c r="D5357" s="90">
        <f t="shared" si="250"/>
        <v>0</v>
      </c>
      <c r="E5357" s="90">
        <f t="shared" si="251"/>
        <v>0</v>
      </c>
      <c r="F5357" s="50">
        <f>'貼り付けシート（日射量等）'!G5354/3.6*10^3</f>
        <v>0</v>
      </c>
      <c r="G5357" s="50">
        <f>'貼り付けシート（日射量等）'!H5354/3.6*10^3</f>
        <v>0</v>
      </c>
      <c r="H5357" s="91">
        <f>RADIANS('貼り付けシート（日射量等）'!I5354)</f>
        <v>0</v>
      </c>
      <c r="I5357" s="91">
        <f>IF('貼り付けシート（日射量等）'!J5354&lt;0,RADIANS(360+('貼り付けシート（日射量等）'!J5354)),RADIANS('貼り付けシート（日射量等）'!J5354))</f>
        <v>0</v>
      </c>
    </row>
    <row r="5358" spans="1:9">
      <c r="A5358" s="20">
        <v>41863</v>
      </c>
      <c r="B5358" s="35" t="s">
        <v>360</v>
      </c>
      <c r="C5358" s="90">
        <f t="shared" si="249"/>
        <v>0</v>
      </c>
      <c r="D5358" s="90">
        <f t="shared" si="250"/>
        <v>0</v>
      </c>
      <c r="E5358" s="90">
        <f t="shared" si="251"/>
        <v>0</v>
      </c>
      <c r="F5358" s="50">
        <f>'貼り付けシート（日射量等）'!G5355/3.6*10^3</f>
        <v>0</v>
      </c>
      <c r="G5358" s="50">
        <f>'貼り付けシート（日射量等）'!H5355/3.6*10^3</f>
        <v>0</v>
      </c>
      <c r="H5358" s="91">
        <f>RADIANS('貼り付けシート（日射量等）'!I5355)</f>
        <v>0</v>
      </c>
      <c r="I5358" s="91">
        <f>IF('貼り付けシート（日射量等）'!J5355&lt;0,RADIANS(360+('貼り付けシート（日射量等）'!J5355)),RADIANS('貼り付けシート（日射量等）'!J5355))</f>
        <v>0</v>
      </c>
    </row>
    <row r="5359" spans="1:9">
      <c r="A5359" s="20">
        <v>41863</v>
      </c>
      <c r="B5359" s="35" t="s">
        <v>361</v>
      </c>
      <c r="C5359" s="90">
        <f t="shared" si="249"/>
        <v>0</v>
      </c>
      <c r="D5359" s="90">
        <f t="shared" si="250"/>
        <v>0</v>
      </c>
      <c r="E5359" s="90">
        <f t="shared" si="251"/>
        <v>0</v>
      </c>
      <c r="F5359" s="50">
        <f>'貼り付けシート（日射量等）'!G5356/3.6*10^3</f>
        <v>0</v>
      </c>
      <c r="G5359" s="50">
        <f>'貼り付けシート（日射量等）'!H5356/3.6*10^3</f>
        <v>0</v>
      </c>
      <c r="H5359" s="91">
        <f>RADIANS('貼り付けシート（日射量等）'!I5356)</f>
        <v>0</v>
      </c>
      <c r="I5359" s="91">
        <f>IF('貼り付けシート（日射量等）'!J5356&lt;0,RADIANS(360+('貼り付けシート（日射量等）'!J5356)),RADIANS('貼り付けシート（日射量等）'!J5356))</f>
        <v>0</v>
      </c>
    </row>
    <row r="5360" spans="1:9">
      <c r="A5360" s="20">
        <v>41863</v>
      </c>
      <c r="B5360" s="35" t="s">
        <v>362</v>
      </c>
      <c r="C5360" s="90">
        <f t="shared" si="249"/>
        <v>0</v>
      </c>
      <c r="D5360" s="90">
        <f t="shared" si="250"/>
        <v>0</v>
      </c>
      <c r="E5360" s="90">
        <f t="shared" si="251"/>
        <v>0</v>
      </c>
      <c r="F5360" s="50">
        <f>'貼り付けシート（日射量等）'!G5357/3.6*10^3</f>
        <v>0</v>
      </c>
      <c r="G5360" s="50">
        <f>'貼り付けシート（日射量等）'!H5357/3.6*10^3</f>
        <v>0</v>
      </c>
      <c r="H5360" s="91">
        <f>RADIANS('貼り付けシート（日射量等）'!I5357)</f>
        <v>0</v>
      </c>
      <c r="I5360" s="91">
        <f>IF('貼り付けシート（日射量等）'!J5357&lt;0,RADIANS(360+('貼り付けシート（日射量等）'!J5357)),RADIANS('貼り付けシート（日射量等）'!J5357))</f>
        <v>0</v>
      </c>
    </row>
    <row r="5361" spans="1:9">
      <c r="A5361" s="20">
        <v>41863</v>
      </c>
      <c r="B5361" s="35" t="s">
        <v>363</v>
      </c>
      <c r="C5361" s="90">
        <f t="shared" si="249"/>
        <v>0</v>
      </c>
      <c r="D5361" s="90">
        <f t="shared" si="250"/>
        <v>0</v>
      </c>
      <c r="E5361" s="90">
        <f t="shared" si="251"/>
        <v>0</v>
      </c>
      <c r="F5361" s="50">
        <f>'貼り付けシート（日射量等）'!G5358/3.6*10^3</f>
        <v>0</v>
      </c>
      <c r="G5361" s="50">
        <f>'貼り付けシート（日射量等）'!H5358/3.6*10^3</f>
        <v>0</v>
      </c>
      <c r="H5361" s="91">
        <f>RADIANS('貼り付けシート（日射量等）'!I5358)</f>
        <v>0</v>
      </c>
      <c r="I5361" s="91">
        <f>IF('貼り付けシート（日射量等）'!J5358&lt;0,RADIANS(360+('貼り付けシート（日射量等）'!J5358)),RADIANS('貼り付けシート（日射量等）'!J5358))</f>
        <v>0</v>
      </c>
    </row>
    <row r="5362" spans="1:9">
      <c r="A5362" s="20">
        <v>41863</v>
      </c>
      <c r="B5362" s="35" t="s">
        <v>364</v>
      </c>
      <c r="C5362" s="90">
        <f t="shared" si="249"/>
        <v>8.0820525866079524</v>
      </c>
      <c r="D5362" s="90">
        <f t="shared" si="250"/>
        <v>-1.04227085812193</v>
      </c>
      <c r="E5362" s="90">
        <f t="shared" si="251"/>
        <v>8.0820525866079524</v>
      </c>
      <c r="F5362" s="50">
        <f>'貼り付けシート（日射量等）'!G5359/3.6*10^3</f>
        <v>13.888888888888889</v>
      </c>
      <c r="G5362" s="50">
        <f>'貼り付けシート（日射量等）'!H5359/3.6*10^3</f>
        <v>8.3333333333333339</v>
      </c>
      <c r="H5362" s="91">
        <f>RADIANS('貼り付けシート（日射量等）'!I5359)</f>
        <v>3.3161255787892259E-2</v>
      </c>
      <c r="I5362" s="91">
        <f>IF('貼り付けシート（日射量等）'!J5359&lt;0,RADIANS(360+('貼り付けシート（日射量等）'!J5359)),RADIANS('貼り付けシート（日射量等）'!J5359))</f>
        <v>4.3964843857737161</v>
      </c>
    </row>
    <row r="5363" spans="1:9">
      <c r="A5363" s="20">
        <v>41863</v>
      </c>
      <c r="B5363" s="35" t="s">
        <v>365</v>
      </c>
      <c r="C5363" s="90">
        <f t="shared" si="249"/>
        <v>39.966523336253758</v>
      </c>
      <c r="D5363" s="90">
        <f t="shared" si="250"/>
        <v>2.2502779320833115</v>
      </c>
      <c r="E5363" s="90">
        <f t="shared" si="251"/>
        <v>37.716245404170444</v>
      </c>
      <c r="F5363" s="50">
        <f>'貼り付けシート（日射量等）'!G5360/3.6*10^3</f>
        <v>13.888888888888889</v>
      </c>
      <c r="G5363" s="50">
        <f>'貼り付けシート（日射量等）'!H5360/3.6*10^3</f>
        <v>38.888888888888893</v>
      </c>
      <c r="H5363" s="91">
        <f>RADIANS('貼り付けシート（日射量等）'!I5360)</f>
        <v>0.22863813201125716</v>
      </c>
      <c r="I5363" s="91">
        <f>IF('貼り付けシート（日射量等）'!J5360&lt;0,RADIANS(360+('貼り付けシート（日射量等）'!J5360)),RADIANS('貼り付けシート（日射量等）'!J5360))</f>
        <v>4.5588000062091885</v>
      </c>
    </row>
    <row r="5364" spans="1:9">
      <c r="A5364" s="20">
        <v>41863</v>
      </c>
      <c r="B5364" s="35" t="s">
        <v>366</v>
      </c>
      <c r="C5364" s="90">
        <f t="shared" si="249"/>
        <v>75.502001054880751</v>
      </c>
      <c r="D5364" s="90">
        <f t="shared" si="250"/>
        <v>5.4575453042784909</v>
      </c>
      <c r="E5364" s="90">
        <f t="shared" si="251"/>
        <v>70.044455750602253</v>
      </c>
      <c r="F5364" s="50">
        <f>'貼り付けシート（日射量等）'!G5361/3.6*10^3</f>
        <v>13.888888888888889</v>
      </c>
      <c r="G5364" s="50">
        <f>'貼り付けシート（日射量等）'!H5361/3.6*10^3</f>
        <v>72.222222222222229</v>
      </c>
      <c r="H5364" s="91">
        <f>RADIANS('貼り付けシート（日射量等）'!I5361)</f>
        <v>0.42760566673861072</v>
      </c>
      <c r="I5364" s="91">
        <f>IF('貼り付けシート（日射量等）'!J5361&lt;0,RADIANS(360+('貼り付けシート（日射量等）'!J5361)),RADIANS('貼り付けシート（日射量等）'!J5361))</f>
        <v>4.7228609558966559</v>
      </c>
    </row>
    <row r="5365" spans="1:9">
      <c r="A5365" s="20">
        <v>41863</v>
      </c>
      <c r="B5365" s="35" t="s">
        <v>367</v>
      </c>
      <c r="C5365" s="90">
        <f t="shared" si="249"/>
        <v>106.38835429362342</v>
      </c>
      <c r="D5365" s="90">
        <f t="shared" si="250"/>
        <v>6.7097057254586918</v>
      </c>
      <c r="E5365" s="90">
        <f t="shared" si="251"/>
        <v>99.678648568164732</v>
      </c>
      <c r="F5365" s="50">
        <f>'貼り付けシート（日射量等）'!G5362/3.6*10^3</f>
        <v>11.111111111111111</v>
      </c>
      <c r="G5365" s="50">
        <f>'貼り付けシート（日射量等）'!H5362/3.6*10^3</f>
        <v>102.77777777777777</v>
      </c>
      <c r="H5365" s="91">
        <f>RADIANS('貼り付けシート（日射量等）'!I5362)</f>
        <v>0.62657320146596429</v>
      </c>
      <c r="I5365" s="91">
        <f>IF('貼り付けシート（日射量等）'!J5362&lt;0,RADIANS(360+('貼り付けシート（日射量等）'!J5362)),RADIANS('貼り付けシート（日射量等）'!J5362))</f>
        <v>4.9043751981040664</v>
      </c>
    </row>
    <row r="5366" spans="1:9">
      <c r="A5366" s="20">
        <v>41863</v>
      </c>
      <c r="B5366" s="35" t="s">
        <v>368</v>
      </c>
      <c r="C5366" s="90">
        <f t="shared" si="249"/>
        <v>132.05181700036931</v>
      </c>
      <c r="D5366" s="90">
        <f t="shared" si="250"/>
        <v>10.82102820125003</v>
      </c>
      <c r="E5366" s="90">
        <f t="shared" si="251"/>
        <v>121.23078879911928</v>
      </c>
      <c r="F5366" s="50">
        <f>'貼り付けシート（日射量等）'!G5363/3.6*10^3</f>
        <v>13.888888888888889</v>
      </c>
      <c r="G5366" s="50">
        <f>'貼り付けシート（日射量等）'!H5363/3.6*10^3</f>
        <v>125</v>
      </c>
      <c r="H5366" s="91">
        <f>RADIANS('貼り付けシート（日射量等）'!I5363)</f>
        <v>0.81681408993334614</v>
      </c>
      <c r="I5366" s="91">
        <f>IF('貼り付けシート（日射量等）'!J5363&lt;0,RADIANS(360+('貼り付けシート（日射量等）'!J5363)),RADIANS('貼り付けシート（日射量等）'!J5363))</f>
        <v>5.1260320131073458</v>
      </c>
    </row>
    <row r="5367" spans="1:9">
      <c r="A5367" s="20">
        <v>41863</v>
      </c>
      <c r="B5367" s="35" t="s">
        <v>369</v>
      </c>
      <c r="C5367" s="90">
        <f t="shared" si="249"/>
        <v>147.48311077666784</v>
      </c>
      <c r="D5367" s="90">
        <f t="shared" si="250"/>
        <v>10.088216804332653</v>
      </c>
      <c r="E5367" s="90">
        <f t="shared" si="251"/>
        <v>137.39489397233518</v>
      </c>
      <c r="F5367" s="50">
        <f>'貼り付けシート（日射量等）'!G5364/3.6*10^3</f>
        <v>11.111111111111111</v>
      </c>
      <c r="G5367" s="50">
        <f>'貼り付けシート（日射量等）'!H5364/3.6*10^3</f>
        <v>141.66666666666666</v>
      </c>
      <c r="H5367" s="91">
        <f>RADIANS('貼り付けシート（日射量等）'!I5364)</f>
        <v>0.98611102737679623</v>
      </c>
      <c r="I5367" s="91">
        <f>IF('貼り付けシート（日射量等）'!J5364&lt;0,RADIANS(360+('貼り付けシート（日射量等）'!J5364)),RADIANS('貼り付けシート（日射量等）'!J5364))</f>
        <v>5.4314646322063531</v>
      </c>
    </row>
    <row r="5368" spans="1:9">
      <c r="A5368" s="20">
        <v>41863</v>
      </c>
      <c r="B5368" s="35" t="s">
        <v>370</v>
      </c>
      <c r="C5368" s="90">
        <f t="shared" si="249"/>
        <v>156.25301667442037</v>
      </c>
      <c r="D5368" s="90">
        <f t="shared" si="250"/>
        <v>0</v>
      </c>
      <c r="E5368" s="90">
        <f t="shared" si="251"/>
        <v>156.25301667442037</v>
      </c>
      <c r="F5368" s="50">
        <f>'貼り付けシート（日射量等）'!G5365/3.6*10^3</f>
        <v>0</v>
      </c>
      <c r="G5368" s="50">
        <f>'貼り付けシート（日射量等）'!H5365/3.6*10^3</f>
        <v>161.11111111111109</v>
      </c>
      <c r="H5368" s="91">
        <f>RADIANS('貼り付けシート（日射量等）'!I5365)</f>
        <v>1.1047934165124105</v>
      </c>
      <c r="I5368" s="91">
        <f>IF('貼り付けシート（日射量等）'!J5365&lt;0,RADIANS(360+('貼り付けシート（日射量等）'!J5365)),RADIANS('貼り付けシート（日射量等）'!J5365))</f>
        <v>5.8835049084728857</v>
      </c>
    </row>
    <row r="5369" spans="1:9">
      <c r="A5369" s="20">
        <v>41863</v>
      </c>
      <c r="B5369" s="35" t="s">
        <v>371</v>
      </c>
      <c r="C5369" s="90">
        <f t="shared" si="249"/>
        <v>162.28970499521083</v>
      </c>
      <c r="D5369" s="90">
        <f t="shared" si="250"/>
        <v>27.588828551744967</v>
      </c>
      <c r="E5369" s="90">
        <f t="shared" si="251"/>
        <v>134.70087644346586</v>
      </c>
      <c r="F5369" s="50">
        <f>'貼り付けシート（日射量等）'!G5366/3.6*10^3</f>
        <v>27.777777777777779</v>
      </c>
      <c r="G5369" s="50">
        <f>'貼り付けシート（日射量等）'!H5366/3.6*10^3</f>
        <v>138.88888888888889</v>
      </c>
      <c r="H5369" s="91">
        <f>RADIANS('貼り付けシート（日射量等）'!I5366)</f>
        <v>1.1274826967883367</v>
      </c>
      <c r="I5369" s="91">
        <f>IF('貼り付けシート（日射量等）'!J5366&lt;0,RADIANS(360+('貼り付けシート（日射量等）'!J5366)),RADIANS('貼り付けシート（日射量等）'!J5366))</f>
        <v>0.17976891295541594</v>
      </c>
    </row>
    <row r="5370" spans="1:9">
      <c r="A5370" s="20">
        <v>41863</v>
      </c>
      <c r="B5370" s="35" t="s">
        <v>372</v>
      </c>
      <c r="C5370" s="90">
        <f t="shared" si="249"/>
        <v>150.86498161668177</v>
      </c>
      <c r="D5370" s="90">
        <f t="shared" si="250"/>
        <v>0</v>
      </c>
      <c r="E5370" s="90">
        <f t="shared" si="251"/>
        <v>150.86498161668177</v>
      </c>
      <c r="F5370" s="50">
        <f>'貼り付けシート（日射量等）'!G5367/3.6*10^3</f>
        <v>0</v>
      </c>
      <c r="G5370" s="50">
        <f>'貼り付けシート（日射量等）'!H5367/3.6*10^3</f>
        <v>155.55555555555557</v>
      </c>
      <c r="H5370" s="91">
        <f>RADIANS('貼り付けシート（日射量等）'!I5367)</f>
        <v>1.0419615634406147</v>
      </c>
      <c r="I5370" s="91">
        <f>IF('貼り付けシート（日射量等）'!J5367&lt;0,RADIANS(360+('貼り付けシート（日射量等）'!J5367)),RADIANS('貼り付けシート（日射量等）'!J5367))</f>
        <v>0.69464104229374313</v>
      </c>
    </row>
    <row r="5371" spans="1:9">
      <c r="A5371" s="20">
        <v>41863</v>
      </c>
      <c r="B5371" s="35" t="s">
        <v>373</v>
      </c>
      <c r="C5371" s="90">
        <f t="shared" si="249"/>
        <v>140.91893673124929</v>
      </c>
      <c r="D5371" s="90">
        <f t="shared" si="250"/>
        <v>11.606095345522037</v>
      </c>
      <c r="E5371" s="90">
        <f t="shared" si="251"/>
        <v>129.31284138572724</v>
      </c>
      <c r="F5371" s="50">
        <f>'貼り付けシート（日射量等）'!G5368/3.6*10^3</f>
        <v>13.888888888888889</v>
      </c>
      <c r="G5371" s="50">
        <f>'貼り付けシート（日射量等）'!H5368/3.6*10^3</f>
        <v>133.33333333333334</v>
      </c>
      <c r="H5371" s="91">
        <f>RADIANS('貼り付けシート（日射量等）'!I5368)</f>
        <v>0.88662726001311931</v>
      </c>
      <c r="I5371" s="91">
        <f>IF('貼り付けシート（日射量等）'!J5368&lt;0,RADIANS(360+('貼り付けシート（日射量等）'!J5368)),RADIANS('貼り付けシート（日射量等）'!J5368))</f>
        <v>1.0506882097005865</v>
      </c>
    </row>
    <row r="5372" spans="1:9">
      <c r="A5372" s="20">
        <v>41863</v>
      </c>
      <c r="B5372" s="35" t="s">
        <v>374</v>
      </c>
      <c r="C5372" s="90">
        <f t="shared" si="249"/>
        <v>111.52060519002296</v>
      </c>
      <c r="D5372" s="90">
        <f t="shared" si="250"/>
        <v>3.7599040352502771</v>
      </c>
      <c r="E5372" s="90">
        <f t="shared" si="251"/>
        <v>107.76070115477269</v>
      </c>
      <c r="F5372" s="50">
        <f>'貼り付けシート（日射量等）'!G5369/3.6*10^3</f>
        <v>5.5555555555555554</v>
      </c>
      <c r="G5372" s="50">
        <f>'貼り付けシート（日射量等）'!H5369/3.6*10^3</f>
        <v>111.11111111111111</v>
      </c>
      <c r="H5372" s="91">
        <f>RADIANS('貼り付けシート（日射量等）'!I5369)</f>
        <v>0.70162235930172057</v>
      </c>
      <c r="I5372" s="91">
        <f>IF('貼り付けシート（日射量等）'!J5369&lt;0,RADIANS(360+('貼り付けシート（日射量等）'!J5369)),RADIANS('貼り付けシート（日射量等）'!J5369))</f>
        <v>1.2985249634837812</v>
      </c>
    </row>
    <row r="5373" spans="1:9">
      <c r="A5373" s="20">
        <v>41863</v>
      </c>
      <c r="B5373" s="35" t="s">
        <v>375</v>
      </c>
      <c r="C5373" s="90">
        <f t="shared" si="249"/>
        <v>86.143215698283385</v>
      </c>
      <c r="D5373" s="90">
        <f t="shared" si="250"/>
        <v>5.3226898322038743</v>
      </c>
      <c r="E5373" s="90">
        <f t="shared" si="251"/>
        <v>80.820525866079507</v>
      </c>
      <c r="F5373" s="50">
        <f>'貼り付けシート（日射量等）'!G5370/3.6*10^3</f>
        <v>11.111111111111111</v>
      </c>
      <c r="G5373" s="50">
        <f>'貼り付けシート（日射量等）'!H5370/3.6*10^3</f>
        <v>83.333333333333329</v>
      </c>
      <c r="H5373" s="91">
        <f>RADIANS('貼り付けシート（日射量等）'!I5370)</f>
        <v>0.50614548307835561</v>
      </c>
      <c r="I5373" s="91">
        <f>IF('貼り付けシート（日射量等）'!J5370&lt;0,RADIANS(360+('貼り付けシート（日射量等）'!J5370)),RADIANS('貼り付けシート（日射量等）'!J5370))</f>
        <v>1.4922565104551517</v>
      </c>
    </row>
    <row r="5374" spans="1:9">
      <c r="A5374" s="20">
        <v>41863</v>
      </c>
      <c r="B5374" s="35" t="s">
        <v>376</v>
      </c>
      <c r="C5374" s="90">
        <f t="shared" si="249"/>
        <v>53.997527965094079</v>
      </c>
      <c r="D5374" s="90">
        <f t="shared" si="250"/>
        <v>2.8111949165770533</v>
      </c>
      <c r="E5374" s="90">
        <f t="shared" si="251"/>
        <v>51.186333048517028</v>
      </c>
      <c r="F5374" s="50">
        <f>'貼り付けシート（日射量等）'!G5371/3.6*10^3</f>
        <v>11.111111111111111</v>
      </c>
      <c r="G5374" s="50">
        <f>'貼り付けシート（日射量等）'!H5371/3.6*10^3</f>
        <v>52.777777777777779</v>
      </c>
      <c r="H5374" s="91">
        <f>RADIANS('貼り付けシート（日射量等）'!I5371)</f>
        <v>0.30543261909900765</v>
      </c>
      <c r="I5374" s="91">
        <f>IF('貼り付けシート（日射量等）'!J5371&lt;0,RADIANS(360+('貼り付けシート（日射量等）'!J5371)),RADIANS('貼り付けシート（日射量等）'!J5371))</f>
        <v>1.6615534478986018</v>
      </c>
    </row>
    <row r="5375" spans="1:9">
      <c r="A5375" s="20">
        <v>41863</v>
      </c>
      <c r="B5375" s="35" t="s">
        <v>377</v>
      </c>
      <c r="C5375" s="90">
        <f t="shared" si="249"/>
        <v>19.17607971524944</v>
      </c>
      <c r="D5375" s="90">
        <f t="shared" si="250"/>
        <v>0.31795701316421932</v>
      </c>
      <c r="E5375" s="90">
        <f t="shared" si="251"/>
        <v>18.858122702085222</v>
      </c>
      <c r="F5375" s="50">
        <f>'貼り付けシート（日射量等）'!G5372/3.6*10^3</f>
        <v>19.444444444444446</v>
      </c>
      <c r="G5375" s="50">
        <f>'貼り付けシート（日射量等）'!H5372/3.6*10^3</f>
        <v>19.444444444444446</v>
      </c>
      <c r="H5375" s="91">
        <f>RADIANS('貼り付けシート（日射量等）'!I5372)</f>
        <v>0.10821041362364843</v>
      </c>
      <c r="I5375" s="91">
        <f>IF('貼り付けシート（日射量等）'!J5372&lt;0,RADIANS(360+('貼り付けシート（日射量等）'!J5372)),RADIANS('貼り付けシート（日射量等）'!J5372))</f>
        <v>1.8238690683340744</v>
      </c>
    </row>
    <row r="5376" spans="1:9">
      <c r="A5376" s="20">
        <v>41863</v>
      </c>
      <c r="B5376" s="35" t="s">
        <v>378</v>
      </c>
      <c r="C5376" s="90">
        <f t="shared" si="249"/>
        <v>0</v>
      </c>
      <c r="D5376" s="90">
        <f t="shared" si="250"/>
        <v>0</v>
      </c>
      <c r="E5376" s="90">
        <f t="shared" si="251"/>
        <v>0</v>
      </c>
      <c r="F5376" s="50">
        <f>'貼り付けシート（日射量等）'!G5373/3.6*10^3</f>
        <v>0</v>
      </c>
      <c r="G5376" s="50">
        <f>'貼り付けシート（日射量等）'!H5373/3.6*10^3</f>
        <v>0</v>
      </c>
      <c r="H5376" s="91">
        <f>RADIANS('貼り付けシート（日射量等）'!I5373)</f>
        <v>0</v>
      </c>
      <c r="I5376" s="91">
        <f>IF('貼り付けシート（日射量等）'!J5373&lt;0,RADIANS(360+('貼り付けシート（日射量等）'!J5373)),RADIANS('貼り付けシート（日射量等）'!J5373))</f>
        <v>0</v>
      </c>
    </row>
    <row r="5377" spans="1:9">
      <c r="A5377" s="20">
        <v>41863</v>
      </c>
      <c r="B5377" s="35" t="s">
        <v>379</v>
      </c>
      <c r="C5377" s="90">
        <f t="shared" si="249"/>
        <v>0</v>
      </c>
      <c r="D5377" s="90">
        <f t="shared" si="250"/>
        <v>0</v>
      </c>
      <c r="E5377" s="90">
        <f t="shared" si="251"/>
        <v>0</v>
      </c>
      <c r="F5377" s="50">
        <f>'貼り付けシート（日射量等）'!G5374/3.6*10^3</f>
        <v>0</v>
      </c>
      <c r="G5377" s="50">
        <f>'貼り付けシート（日射量等）'!H5374/3.6*10^3</f>
        <v>0</v>
      </c>
      <c r="H5377" s="91">
        <f>RADIANS('貼り付けシート（日射量等）'!I5374)</f>
        <v>0</v>
      </c>
      <c r="I5377" s="91">
        <f>IF('貼り付けシート（日射量等）'!J5374&lt;0,RADIANS(360+('貼り付けシート（日射量等）'!J5374)),RADIANS('貼り付けシート（日射量等）'!J5374))</f>
        <v>0</v>
      </c>
    </row>
    <row r="5378" spans="1:9">
      <c r="A5378" s="20">
        <v>41863</v>
      </c>
      <c r="B5378" s="35" t="s">
        <v>380</v>
      </c>
      <c r="C5378" s="90">
        <f t="shared" si="249"/>
        <v>0</v>
      </c>
      <c r="D5378" s="90">
        <f t="shared" si="250"/>
        <v>0</v>
      </c>
      <c r="E5378" s="90">
        <f t="shared" si="251"/>
        <v>0</v>
      </c>
      <c r="F5378" s="50">
        <f>'貼り付けシート（日射量等）'!G5375/3.6*10^3</f>
        <v>0</v>
      </c>
      <c r="G5378" s="50">
        <f>'貼り付けシート（日射量等）'!H5375/3.6*10^3</f>
        <v>0</v>
      </c>
      <c r="H5378" s="91">
        <f>RADIANS('貼り付けシート（日射量等）'!I5375)</f>
        <v>0</v>
      </c>
      <c r="I5378" s="91">
        <f>IF('貼り付けシート（日射量等）'!J5375&lt;0,RADIANS(360+('貼り付けシート（日射量等）'!J5375)),RADIANS('貼り付けシート（日射量等）'!J5375))</f>
        <v>0</v>
      </c>
    </row>
    <row r="5379" spans="1:9">
      <c r="A5379" s="20">
        <v>41863</v>
      </c>
      <c r="B5379" s="35" t="s">
        <v>381</v>
      </c>
      <c r="C5379" s="90">
        <f t="shared" si="249"/>
        <v>0</v>
      </c>
      <c r="D5379" s="90">
        <f t="shared" si="250"/>
        <v>0</v>
      </c>
      <c r="E5379" s="90">
        <f t="shared" si="251"/>
        <v>0</v>
      </c>
      <c r="F5379" s="50">
        <f>'貼り付けシート（日射量等）'!G5376/3.6*10^3</f>
        <v>0</v>
      </c>
      <c r="G5379" s="50">
        <f>'貼り付けシート（日射量等）'!H5376/3.6*10^3</f>
        <v>0</v>
      </c>
      <c r="H5379" s="91">
        <f>RADIANS('貼り付けシート（日射量等）'!I5376)</f>
        <v>0</v>
      </c>
      <c r="I5379" s="91">
        <f>IF('貼り付けシート（日射量等）'!J5376&lt;0,RADIANS(360+('貼り付けシート（日射量等）'!J5376)),RADIANS('貼り付けシート（日射量等）'!J5376))</f>
        <v>0</v>
      </c>
    </row>
    <row r="5380" spans="1:9">
      <c r="A5380" s="20">
        <v>41863</v>
      </c>
      <c r="B5380" s="35" t="s">
        <v>382</v>
      </c>
      <c r="C5380" s="90">
        <f t="shared" si="249"/>
        <v>0</v>
      </c>
      <c r="D5380" s="90">
        <f t="shared" si="250"/>
        <v>0</v>
      </c>
      <c r="E5380" s="90">
        <f t="shared" si="251"/>
        <v>0</v>
      </c>
      <c r="F5380" s="50">
        <f>'貼り付けシート（日射量等）'!G5377/3.6*10^3</f>
        <v>0</v>
      </c>
      <c r="G5380" s="50">
        <f>'貼り付けシート（日射量等）'!H5377/3.6*10^3</f>
        <v>0</v>
      </c>
      <c r="H5380" s="91">
        <f>RADIANS('貼り付けシート（日射量等）'!I5377)</f>
        <v>0</v>
      </c>
      <c r="I5380" s="91">
        <f>IF('貼り付けシート（日射量等）'!J5377&lt;0,RADIANS(360+('貼り付けシート（日射量等）'!J5377)),RADIANS('貼り付けシート（日射量等）'!J5377))</f>
        <v>0</v>
      </c>
    </row>
    <row r="5381" spans="1:9">
      <c r="A5381" s="20">
        <v>41863</v>
      </c>
      <c r="B5381" s="35" t="s">
        <v>383</v>
      </c>
      <c r="C5381" s="90">
        <f t="shared" si="249"/>
        <v>0</v>
      </c>
      <c r="D5381" s="90">
        <f t="shared" si="250"/>
        <v>0</v>
      </c>
      <c r="E5381" s="90">
        <f t="shared" si="251"/>
        <v>0</v>
      </c>
      <c r="F5381" s="50">
        <f>'貼り付けシート（日射量等）'!G5378/3.6*10^3</f>
        <v>0</v>
      </c>
      <c r="G5381" s="50">
        <f>'貼り付けシート（日射量等）'!H5378/3.6*10^3</f>
        <v>0</v>
      </c>
      <c r="H5381" s="91">
        <f>RADIANS('貼り付けシート（日射量等）'!I5378)</f>
        <v>0</v>
      </c>
      <c r="I5381" s="91">
        <f>IF('貼り付けシート（日射量等）'!J5378&lt;0,RADIANS(360+('貼り付けシート（日射量等）'!J5378)),RADIANS('貼り付けシート（日射量等）'!J5378))</f>
        <v>0</v>
      </c>
    </row>
    <row r="5382" spans="1:9">
      <c r="A5382" s="20">
        <v>41864</v>
      </c>
      <c r="B5382" s="35" t="s">
        <v>360</v>
      </c>
      <c r="C5382" s="90">
        <f t="shared" si="249"/>
        <v>0</v>
      </c>
      <c r="D5382" s="90">
        <f t="shared" si="250"/>
        <v>0</v>
      </c>
      <c r="E5382" s="90">
        <f t="shared" si="251"/>
        <v>0</v>
      </c>
      <c r="F5382" s="50">
        <f>'貼り付けシート（日射量等）'!G5379/3.6*10^3</f>
        <v>0</v>
      </c>
      <c r="G5382" s="50">
        <f>'貼り付けシート（日射量等）'!H5379/3.6*10^3</f>
        <v>0</v>
      </c>
      <c r="H5382" s="91">
        <f>RADIANS('貼り付けシート（日射量等）'!I5379)</f>
        <v>0</v>
      </c>
      <c r="I5382" s="91">
        <f>IF('貼り付けシート（日射量等）'!J5379&lt;0,RADIANS(360+('貼り付けシート（日射量等）'!J5379)),RADIANS('貼り付けシート（日射量等）'!J5379))</f>
        <v>0</v>
      </c>
    </row>
    <row r="5383" spans="1:9">
      <c r="A5383" s="20">
        <v>41864</v>
      </c>
      <c r="B5383" s="35" t="s">
        <v>361</v>
      </c>
      <c r="C5383" s="90">
        <f t="shared" ref="C5383:C5446" si="252">IF(D5383&lt;0,E5383,D5383+E5383)</f>
        <v>0</v>
      </c>
      <c r="D5383" s="90">
        <f t="shared" ref="D5383:D5446" si="253">F5383*(SIN(H5383)*COS($O$5)+COS(H5383)*SIN($O$5)*COS($O$4-I5383))</f>
        <v>0</v>
      </c>
      <c r="E5383" s="90">
        <f t="shared" ref="E5383:E5446" si="254">G5383*(1+COS($O$5))/2</f>
        <v>0</v>
      </c>
      <c r="F5383" s="50">
        <f>'貼り付けシート（日射量等）'!G5380/3.6*10^3</f>
        <v>0</v>
      </c>
      <c r="G5383" s="50">
        <f>'貼り付けシート（日射量等）'!H5380/3.6*10^3</f>
        <v>0</v>
      </c>
      <c r="H5383" s="91">
        <f>RADIANS('貼り付けシート（日射量等）'!I5380)</f>
        <v>0</v>
      </c>
      <c r="I5383" s="91">
        <f>IF('貼り付けシート（日射量等）'!J5380&lt;0,RADIANS(360+('貼り付けシート（日射量等）'!J5380)),RADIANS('貼り付けシート（日射量等）'!J5380))</f>
        <v>0</v>
      </c>
    </row>
    <row r="5384" spans="1:9">
      <c r="A5384" s="20">
        <v>41864</v>
      </c>
      <c r="B5384" s="35" t="s">
        <v>362</v>
      </c>
      <c r="C5384" s="90">
        <f t="shared" si="252"/>
        <v>0</v>
      </c>
      <c r="D5384" s="90">
        <f t="shared" si="253"/>
        <v>0</v>
      </c>
      <c r="E5384" s="90">
        <f t="shared" si="254"/>
        <v>0</v>
      </c>
      <c r="F5384" s="50">
        <f>'貼り付けシート（日射量等）'!G5381/3.6*10^3</f>
        <v>0</v>
      </c>
      <c r="G5384" s="50">
        <f>'貼り付けシート（日射量等）'!H5381/3.6*10^3</f>
        <v>0</v>
      </c>
      <c r="H5384" s="91">
        <f>RADIANS('貼り付けシート（日射量等）'!I5381)</f>
        <v>0</v>
      </c>
      <c r="I5384" s="91">
        <f>IF('貼り付けシート（日射量等）'!J5381&lt;0,RADIANS(360+('貼り付けシート（日射量等）'!J5381)),RADIANS('貼り付けシート（日射量等）'!J5381))</f>
        <v>0</v>
      </c>
    </row>
    <row r="5385" spans="1:9">
      <c r="A5385" s="20">
        <v>41864</v>
      </c>
      <c r="B5385" s="35" t="s">
        <v>363</v>
      </c>
      <c r="C5385" s="90">
        <f t="shared" si="252"/>
        <v>0</v>
      </c>
      <c r="D5385" s="90">
        <f t="shared" si="253"/>
        <v>0</v>
      </c>
      <c r="E5385" s="90">
        <f t="shared" si="254"/>
        <v>0</v>
      </c>
      <c r="F5385" s="50">
        <f>'貼り付けシート（日射量等）'!G5382/3.6*10^3</f>
        <v>0</v>
      </c>
      <c r="G5385" s="50">
        <f>'貼り付けシート（日射量等）'!H5382/3.6*10^3</f>
        <v>0</v>
      </c>
      <c r="H5385" s="91">
        <f>RADIANS('貼り付けシート（日射量等）'!I5382)</f>
        <v>0</v>
      </c>
      <c r="I5385" s="91">
        <f>IF('貼り付けシート（日射量等）'!J5382&lt;0,RADIANS(360+('貼り付けシート（日射量等）'!J5382)),RADIANS('貼り付けシート（日射量等）'!J5382))</f>
        <v>0</v>
      </c>
    </row>
    <row r="5386" spans="1:9">
      <c r="A5386" s="20">
        <v>41864</v>
      </c>
      <c r="B5386" s="35" t="s">
        <v>364</v>
      </c>
      <c r="C5386" s="90">
        <f t="shared" si="252"/>
        <v>10.776070115477269</v>
      </c>
      <c r="D5386" s="90">
        <f t="shared" si="253"/>
        <v>-2.0987173476534884</v>
      </c>
      <c r="E5386" s="90">
        <f t="shared" si="254"/>
        <v>10.776070115477269</v>
      </c>
      <c r="F5386" s="50">
        <f>'貼り付けシート（日射量等）'!G5383/3.6*10^3</f>
        <v>27.777777777777779</v>
      </c>
      <c r="G5386" s="50">
        <f>'貼り付けシート（日射量等）'!H5383/3.6*10^3</f>
        <v>11.111111111111111</v>
      </c>
      <c r="H5386" s="91">
        <f>RADIANS('貼り付けシート（日射量等）'!I5383)</f>
        <v>3.1415926535897934E-2</v>
      </c>
      <c r="I5386" s="91">
        <f>IF('貼り付けシート（日射量等）'!J5383&lt;0,RADIANS(360+('貼り付けシート（日射量等）'!J5383)),RADIANS('貼り付けシート（日射量等）'!J5383))</f>
        <v>4.3999750442777046</v>
      </c>
    </row>
    <row r="5387" spans="1:9">
      <c r="A5387" s="20">
        <v>41864</v>
      </c>
      <c r="B5387" s="35" t="s">
        <v>365</v>
      </c>
      <c r="C5387" s="90">
        <f t="shared" si="252"/>
        <v>53.842602455156985</v>
      </c>
      <c r="D5387" s="90">
        <f t="shared" si="253"/>
        <v>5.3502869355092812</v>
      </c>
      <c r="E5387" s="90">
        <f t="shared" si="254"/>
        <v>48.492315519647704</v>
      </c>
      <c r="F5387" s="50">
        <f>'貼り付けシート（日射量等）'!G5384/3.6*10^3</f>
        <v>33.333333333333336</v>
      </c>
      <c r="G5387" s="50">
        <f>'貼り付けシート（日射量等）'!H5384/3.6*10^3</f>
        <v>49.999999999999993</v>
      </c>
      <c r="H5387" s="91">
        <f>RADIANS('貼り付けシート（日射量等）'!I5384)</f>
        <v>0.22514747350726852</v>
      </c>
      <c r="I5387" s="91">
        <f>IF('貼り付けシート（日射量等）'!J5384&lt;0,RADIANS(360+('貼り付けシート（日射量等）'!J5384)),RADIANS('貼り付けシート（日射量等）'!J5384))</f>
        <v>4.564035993965172</v>
      </c>
    </row>
    <row r="5388" spans="1:9">
      <c r="A5388" s="20">
        <v>41864</v>
      </c>
      <c r="B5388" s="35" t="s">
        <v>366</v>
      </c>
      <c r="C5388" s="90">
        <f t="shared" si="252"/>
        <v>102.99268604494972</v>
      </c>
      <c r="D5388" s="90">
        <f t="shared" si="253"/>
        <v>8.7020725345236301</v>
      </c>
      <c r="E5388" s="90">
        <f t="shared" si="254"/>
        <v>94.290613510426098</v>
      </c>
      <c r="F5388" s="50">
        <f>'貼り付けシート（日射量等）'!G5385/3.6*10^3</f>
        <v>22.222222222222221</v>
      </c>
      <c r="G5388" s="50">
        <f>'貼り付けシート（日射量等）'!H5385/3.6*10^3</f>
        <v>97.222222222222214</v>
      </c>
      <c r="H5388" s="91">
        <f>RADIANS('貼り付けシート（日射量等）'!I5385)</f>
        <v>0.42411500823462212</v>
      </c>
      <c r="I5388" s="91">
        <f>IF('貼り付けシート（日射量等）'!J5385&lt;0,RADIANS(360+('貼り付けシート（日射量等）'!J5385)),RADIANS('貼り付けシート（日射量等）'!J5385))</f>
        <v>4.7280969436526386</v>
      </c>
    </row>
    <row r="5389" spans="1:9">
      <c r="A5389" s="20">
        <v>41864</v>
      </c>
      <c r="B5389" s="35" t="s">
        <v>367</v>
      </c>
      <c r="C5389" s="90">
        <f t="shared" si="252"/>
        <v>200.88141189542793</v>
      </c>
      <c r="D5389" s="90">
        <f t="shared" si="253"/>
        <v>28.464290047791632</v>
      </c>
      <c r="E5389" s="90">
        <f t="shared" si="254"/>
        <v>172.41712184763631</v>
      </c>
      <c r="F5389" s="50">
        <f>'貼り付けシート（日射量等）'!G5386/3.6*10^3</f>
        <v>47.222222222222221</v>
      </c>
      <c r="G5389" s="50">
        <f>'貼り付けシート（日射量等）'!H5386/3.6*10^3</f>
        <v>177.77777777777777</v>
      </c>
      <c r="H5389" s="91">
        <f>RADIANS('貼り付けシート（日射量等）'!I5386)</f>
        <v>0.62308254296197574</v>
      </c>
      <c r="I5389" s="91">
        <f>IF('貼り付けシート（日射量等）'!J5386&lt;0,RADIANS(360+('貼り付けシート（日射量等）'!J5386)),RADIANS('貼り付けシート（日射量等）'!J5386))</f>
        <v>4.9096111858600491</v>
      </c>
    </row>
    <row r="5390" spans="1:9">
      <c r="A5390" s="20">
        <v>41864</v>
      </c>
      <c r="B5390" s="35" t="s">
        <v>368</v>
      </c>
      <c r="C5390" s="90">
        <f t="shared" si="252"/>
        <v>399.82116904069022</v>
      </c>
      <c r="D5390" s="90">
        <f t="shared" si="253"/>
        <v>116.9493285094119</v>
      </c>
      <c r="E5390" s="90">
        <f t="shared" si="254"/>
        <v>282.87184053127834</v>
      </c>
      <c r="F5390" s="50">
        <f>'貼り付けシート（日射量等）'!G5387/3.6*10^3</f>
        <v>150</v>
      </c>
      <c r="G5390" s="50">
        <f>'貼り付けシート（日射量等）'!H5387/3.6*10^3</f>
        <v>291.66666666666669</v>
      </c>
      <c r="H5390" s="91">
        <f>RADIANS('貼り付けシート（日射量等）'!I5387)</f>
        <v>0.81506876068135192</v>
      </c>
      <c r="I5390" s="91">
        <f>IF('貼り付けシート（日射量等）'!J5387&lt;0,RADIANS(360+('貼り付けシート（日射量等）'!J5387)),RADIANS('貼り付けシート（日射量等）'!J5387))</f>
        <v>5.1330133301153236</v>
      </c>
    </row>
    <row r="5391" spans="1:9">
      <c r="A5391" s="20">
        <v>41864</v>
      </c>
      <c r="B5391" s="35" t="s">
        <v>369</v>
      </c>
      <c r="C5391" s="90">
        <f t="shared" si="252"/>
        <v>640.83025561304862</v>
      </c>
      <c r="D5391" s="90">
        <f t="shared" si="253"/>
        <v>320.24216967759992</v>
      </c>
      <c r="E5391" s="90">
        <f t="shared" si="254"/>
        <v>320.58808593544876</v>
      </c>
      <c r="F5391" s="50">
        <f>'貼り付けシート（日射量等）'!G5388/3.6*10^3</f>
        <v>352.77777777777783</v>
      </c>
      <c r="G5391" s="50">
        <f>'貼り付けシート（日射量等）'!H5388/3.6*10^3</f>
        <v>330.55555555555554</v>
      </c>
      <c r="H5391" s="91">
        <f>RADIANS('貼り付けシート（日射量等）'!I5388)</f>
        <v>0.98262036887280746</v>
      </c>
      <c r="I5391" s="91">
        <f>IF('貼り付けシート（日射量等）'!J5388&lt;0,RADIANS(360+('貼り付けシート（日射量等）'!J5388)),RADIANS('貼り付けシート（日射量等）'!J5388))</f>
        <v>5.4384459492143309</v>
      </c>
    </row>
    <row r="5392" spans="1:9">
      <c r="A5392" s="20">
        <v>41864</v>
      </c>
      <c r="B5392" s="35" t="s">
        <v>370</v>
      </c>
      <c r="C5392" s="90">
        <f t="shared" si="252"/>
        <v>693.44022476648217</v>
      </c>
      <c r="D5392" s="90">
        <f t="shared" si="253"/>
        <v>343.21794601347096</v>
      </c>
      <c r="E5392" s="90">
        <f t="shared" si="254"/>
        <v>350.22227875301121</v>
      </c>
      <c r="F5392" s="50">
        <f>'貼り付けシート（日射量等）'!G5389/3.6*10^3</f>
        <v>350</v>
      </c>
      <c r="G5392" s="50">
        <f>'貼り付けシート（日射量等）'!H5389/3.6*10^3</f>
        <v>361.11111111111109</v>
      </c>
      <c r="H5392" s="91">
        <f>RADIANS('貼り付けシート（日射量等）'!I5389)</f>
        <v>1.0995574287564276</v>
      </c>
      <c r="I5392" s="91">
        <f>IF('貼り付けシート（日射量等）'!J5389&lt;0,RADIANS(360+('貼り付けシート（日射量等）'!J5389)),RADIANS('貼り付けシート（日射量等）'!J5389))</f>
        <v>5.8887408962288674</v>
      </c>
    </row>
    <row r="5393" spans="1:9">
      <c r="A5393" s="20">
        <v>41864</v>
      </c>
      <c r="B5393" s="35" t="s">
        <v>371</v>
      </c>
      <c r="C5393" s="90">
        <f t="shared" si="252"/>
        <v>650.27221077837726</v>
      </c>
      <c r="D5393" s="90">
        <f t="shared" si="253"/>
        <v>278.49779179441157</v>
      </c>
      <c r="E5393" s="90">
        <f t="shared" si="254"/>
        <v>371.77441898396575</v>
      </c>
      <c r="F5393" s="50">
        <f>'貼り付けシート（日射量等）'!G5390/3.6*10^3</f>
        <v>280.55555555555554</v>
      </c>
      <c r="G5393" s="50">
        <f>'貼り付けシート（日射量等）'!H5390/3.6*10^3</f>
        <v>383.33333333333331</v>
      </c>
      <c r="H5393" s="91">
        <f>RADIANS('貼り付けシート（日射量等）'!I5390)</f>
        <v>1.1222467090323538</v>
      </c>
      <c r="I5393" s="91">
        <f>IF('貼り付けシート（日射量等）'!J5390&lt;0,RADIANS(360+('貼り付けシート（日射量等）'!J5390)),RADIANS('貼り付けシート（日射量等）'!J5390))</f>
        <v>0.17976891295541594</v>
      </c>
    </row>
    <row r="5394" spans="1:9">
      <c r="A5394" s="20">
        <v>41864</v>
      </c>
      <c r="B5394" s="35" t="s">
        <v>372</v>
      </c>
      <c r="C5394" s="90">
        <f t="shared" si="252"/>
        <v>565.16168043828065</v>
      </c>
      <c r="D5394" s="90">
        <f t="shared" si="253"/>
        <v>209.5513666275308</v>
      </c>
      <c r="E5394" s="90">
        <f t="shared" si="254"/>
        <v>355.61031381074991</v>
      </c>
      <c r="F5394" s="50">
        <f>'貼り付けシート（日射量等）'!G5391/3.6*10^3</f>
        <v>222.22222222222223</v>
      </c>
      <c r="G5394" s="50">
        <f>'貼り付けシート（日射量等）'!H5391/3.6*10^3</f>
        <v>366.66666666666669</v>
      </c>
      <c r="H5394" s="91">
        <f>RADIANS('貼り付けシート（日射量等）'!I5391)</f>
        <v>1.0367255756846316</v>
      </c>
      <c r="I5394" s="91">
        <f>IF('貼り付けシート（日射量等）'!J5391&lt;0,RADIANS(360+('貼り付けシート（日射量等）'!J5391)),RADIANS('貼り付けシート（日射量等）'!J5391))</f>
        <v>0.69115038378975457</v>
      </c>
    </row>
    <row r="5395" spans="1:9">
      <c r="A5395" s="20">
        <v>41864</v>
      </c>
      <c r="B5395" s="35" t="s">
        <v>373</v>
      </c>
      <c r="C5395" s="90">
        <f t="shared" si="252"/>
        <v>384.10681969229933</v>
      </c>
      <c r="D5395" s="90">
        <f t="shared" si="253"/>
        <v>90.458909045543678</v>
      </c>
      <c r="E5395" s="90">
        <f t="shared" si="254"/>
        <v>293.64791064675563</v>
      </c>
      <c r="F5395" s="50">
        <f>'貼り付けシート（日射量等）'!G5392/3.6*10^3</f>
        <v>108.33333333333334</v>
      </c>
      <c r="G5395" s="50">
        <f>'貼り付けシート（日射量等）'!H5392/3.6*10^3</f>
        <v>302.77777777777783</v>
      </c>
      <c r="H5395" s="91">
        <f>RADIANS('貼り付けシート（日射量等）'!I5392)</f>
        <v>0.88313660150913076</v>
      </c>
      <c r="I5395" s="91">
        <f>IF('貼り付けシート（日射量等）'!J5392&lt;0,RADIANS(360+('貼り付けシート（日射量等）'!J5392)),RADIANS('貼り付けシート（日射量等）'!J5392))</f>
        <v>1.0454522219446034</v>
      </c>
    </row>
    <row r="5396" spans="1:9">
      <c r="A5396" s="20">
        <v>41864</v>
      </c>
      <c r="B5396" s="35" t="s">
        <v>374</v>
      </c>
      <c r="C5396" s="90">
        <f t="shared" si="252"/>
        <v>246.04427054800499</v>
      </c>
      <c r="D5396" s="90">
        <f t="shared" si="253"/>
        <v>41.29893835393689</v>
      </c>
      <c r="E5396" s="90">
        <f t="shared" si="254"/>
        <v>204.74533219406811</v>
      </c>
      <c r="F5396" s="50">
        <f>'貼り付けシート（日射量等）'!G5393/3.6*10^3</f>
        <v>61.111111111111107</v>
      </c>
      <c r="G5396" s="50">
        <f>'貼り付けシート（日射量等）'!H5393/3.6*10^3</f>
        <v>211.11111111111111</v>
      </c>
      <c r="H5396" s="91">
        <f>RADIANS('貼り付けシート（日射量等）'!I5393)</f>
        <v>0.69813170079773179</v>
      </c>
      <c r="I5396" s="91">
        <f>IF('貼り付けシート（日射量等）'!J5393&lt;0,RADIANS(360+('貼り付けシート（日射量等）'!J5393)),RADIANS('貼り付けシート（日射量等）'!J5393))</f>
        <v>1.2932889757277981</v>
      </c>
    </row>
    <row r="5397" spans="1:9">
      <c r="A5397" s="20">
        <v>41864</v>
      </c>
      <c r="B5397" s="35" t="s">
        <v>375</v>
      </c>
      <c r="C5397" s="90">
        <f t="shared" si="252"/>
        <v>135.77047162485869</v>
      </c>
      <c r="D5397" s="90">
        <f t="shared" si="253"/>
        <v>14.539682825739412</v>
      </c>
      <c r="E5397" s="90">
        <f t="shared" si="254"/>
        <v>121.23078879911928</v>
      </c>
      <c r="F5397" s="50">
        <f>'貼り付けシート（日射量等）'!G5394/3.6*10^3</f>
        <v>30.555555555555554</v>
      </c>
      <c r="G5397" s="50">
        <f>'貼り付けシート（日射量等）'!H5394/3.6*10^3</f>
        <v>125</v>
      </c>
      <c r="H5397" s="91">
        <f>RADIANS('貼り付けシート（日射量等）'!I5394)</f>
        <v>0.50090949532237261</v>
      </c>
      <c r="I5397" s="91">
        <f>IF('貼り付けシート（日射量等）'!J5394&lt;0,RADIANS(360+('貼り付けシート（日射量等）'!J5394)),RADIANS('貼り付けシート（日射量等）'!J5394))</f>
        <v>1.4887658519511631</v>
      </c>
    </row>
    <row r="5398" spans="1:9">
      <c r="A5398" s="20">
        <v>41864</v>
      </c>
      <c r="B5398" s="35" t="s">
        <v>376</v>
      </c>
      <c r="C5398" s="90">
        <f t="shared" si="252"/>
        <v>75.036636229452171</v>
      </c>
      <c r="D5398" s="90">
        <f t="shared" si="253"/>
        <v>7.6861980077192467</v>
      </c>
      <c r="E5398" s="90">
        <f t="shared" si="254"/>
        <v>67.350438221732929</v>
      </c>
      <c r="F5398" s="50">
        <f>'貼り付けシート（日射量等）'!G5395/3.6*10^3</f>
        <v>30.555555555555554</v>
      </c>
      <c r="G5398" s="50">
        <f>'貼り付けシート（日射量等）'!H5395/3.6*10^3</f>
        <v>69.444444444444443</v>
      </c>
      <c r="H5398" s="91">
        <f>RADIANS('貼り付けシート（日射量等）'!I5395)</f>
        <v>0.30194196059501904</v>
      </c>
      <c r="I5398" s="91">
        <f>IF('貼り付けシート（日射量等）'!J5395&lt;0,RADIANS(360+('貼り付けシート（日射量等）'!J5395)),RADIANS('貼り付けシート（日射量等）'!J5395))</f>
        <v>1.6563174601426189</v>
      </c>
    </row>
    <row r="5399" spans="1:9">
      <c r="A5399" s="20">
        <v>41864</v>
      </c>
      <c r="B5399" s="35" t="s">
        <v>377</v>
      </c>
      <c r="C5399" s="90">
        <f t="shared" si="252"/>
        <v>22.168147383652229</v>
      </c>
      <c r="D5399" s="90">
        <f t="shared" si="253"/>
        <v>0.61600715269769124</v>
      </c>
      <c r="E5399" s="90">
        <f t="shared" si="254"/>
        <v>21.552140230954539</v>
      </c>
      <c r="F5399" s="50">
        <f>'貼り付けシート（日射量等）'!G5396/3.6*10^3</f>
        <v>41.666666666666664</v>
      </c>
      <c r="G5399" s="50">
        <f>'貼り付けシート（日射量等）'!H5396/3.6*10^3</f>
        <v>22.222222222222221</v>
      </c>
      <c r="H5399" s="91">
        <f>RADIANS('貼り付けシート（日射量等）'!I5396)</f>
        <v>0.10471975511965978</v>
      </c>
      <c r="I5399" s="91">
        <f>IF('貼り付けシート（日射量等）'!J5396&lt;0,RADIANS(360+('貼り付けシート（日射量等）'!J5396)),RADIANS('貼り付けシート（日射量等）'!J5396))</f>
        <v>1.8186330805780915</v>
      </c>
    </row>
    <row r="5400" spans="1:9">
      <c r="A5400" s="20">
        <v>41864</v>
      </c>
      <c r="B5400" s="35" t="s">
        <v>378</v>
      </c>
      <c r="C5400" s="90">
        <f t="shared" si="252"/>
        <v>0</v>
      </c>
      <c r="D5400" s="90">
        <f t="shared" si="253"/>
        <v>0</v>
      </c>
      <c r="E5400" s="90">
        <f t="shared" si="254"/>
        <v>0</v>
      </c>
      <c r="F5400" s="50">
        <f>'貼り付けシート（日射量等）'!G5397/3.6*10^3</f>
        <v>0</v>
      </c>
      <c r="G5400" s="50">
        <f>'貼り付けシート（日射量等）'!H5397/3.6*10^3</f>
        <v>0</v>
      </c>
      <c r="H5400" s="91">
        <f>RADIANS('貼り付けシート（日射量等）'!I5397)</f>
        <v>0</v>
      </c>
      <c r="I5400" s="91">
        <f>IF('貼り付けシート（日射量等）'!J5397&lt;0,RADIANS(360+('貼り付けシート（日射量等）'!J5397)),RADIANS('貼り付けシート（日射量等）'!J5397))</f>
        <v>0</v>
      </c>
    </row>
    <row r="5401" spans="1:9">
      <c r="A5401" s="20">
        <v>41864</v>
      </c>
      <c r="B5401" s="35" t="s">
        <v>379</v>
      </c>
      <c r="C5401" s="90">
        <f t="shared" si="252"/>
        <v>0</v>
      </c>
      <c r="D5401" s="90">
        <f t="shared" si="253"/>
        <v>0</v>
      </c>
      <c r="E5401" s="90">
        <f t="shared" si="254"/>
        <v>0</v>
      </c>
      <c r="F5401" s="50">
        <f>'貼り付けシート（日射量等）'!G5398/3.6*10^3</f>
        <v>0</v>
      </c>
      <c r="G5401" s="50">
        <f>'貼り付けシート（日射量等）'!H5398/3.6*10^3</f>
        <v>0</v>
      </c>
      <c r="H5401" s="91">
        <f>RADIANS('貼り付けシート（日射量等）'!I5398)</f>
        <v>0</v>
      </c>
      <c r="I5401" s="91">
        <f>IF('貼り付けシート（日射量等）'!J5398&lt;0,RADIANS(360+('貼り付けシート（日射量等）'!J5398)),RADIANS('貼り付けシート（日射量等）'!J5398))</f>
        <v>0</v>
      </c>
    </row>
    <row r="5402" spans="1:9">
      <c r="A5402" s="20">
        <v>41864</v>
      </c>
      <c r="B5402" s="35" t="s">
        <v>380</v>
      </c>
      <c r="C5402" s="90">
        <f t="shared" si="252"/>
        <v>0</v>
      </c>
      <c r="D5402" s="90">
        <f t="shared" si="253"/>
        <v>0</v>
      </c>
      <c r="E5402" s="90">
        <f t="shared" si="254"/>
        <v>0</v>
      </c>
      <c r="F5402" s="50">
        <f>'貼り付けシート（日射量等）'!G5399/3.6*10^3</f>
        <v>0</v>
      </c>
      <c r="G5402" s="50">
        <f>'貼り付けシート（日射量等）'!H5399/3.6*10^3</f>
        <v>0</v>
      </c>
      <c r="H5402" s="91">
        <f>RADIANS('貼り付けシート（日射量等）'!I5399)</f>
        <v>0</v>
      </c>
      <c r="I5402" s="91">
        <f>IF('貼り付けシート（日射量等）'!J5399&lt;0,RADIANS(360+('貼り付けシート（日射量等）'!J5399)),RADIANS('貼り付けシート（日射量等）'!J5399))</f>
        <v>0</v>
      </c>
    </row>
    <row r="5403" spans="1:9">
      <c r="A5403" s="20">
        <v>41864</v>
      </c>
      <c r="B5403" s="35" t="s">
        <v>381</v>
      </c>
      <c r="C5403" s="90">
        <f t="shared" si="252"/>
        <v>0</v>
      </c>
      <c r="D5403" s="90">
        <f t="shared" si="253"/>
        <v>0</v>
      </c>
      <c r="E5403" s="90">
        <f t="shared" si="254"/>
        <v>0</v>
      </c>
      <c r="F5403" s="50">
        <f>'貼り付けシート（日射量等）'!G5400/3.6*10^3</f>
        <v>0</v>
      </c>
      <c r="G5403" s="50">
        <f>'貼り付けシート（日射量等）'!H5400/3.6*10^3</f>
        <v>0</v>
      </c>
      <c r="H5403" s="91">
        <f>RADIANS('貼り付けシート（日射量等）'!I5400)</f>
        <v>0</v>
      </c>
      <c r="I5403" s="91">
        <f>IF('貼り付けシート（日射量等）'!J5400&lt;0,RADIANS(360+('貼り付けシート（日射量等）'!J5400)),RADIANS('貼り付けシート（日射量等）'!J5400))</f>
        <v>0</v>
      </c>
    </row>
    <row r="5404" spans="1:9">
      <c r="A5404" s="20">
        <v>41864</v>
      </c>
      <c r="B5404" s="35" t="s">
        <v>382</v>
      </c>
      <c r="C5404" s="90">
        <f t="shared" si="252"/>
        <v>0</v>
      </c>
      <c r="D5404" s="90">
        <f t="shared" si="253"/>
        <v>0</v>
      </c>
      <c r="E5404" s="90">
        <f t="shared" si="254"/>
        <v>0</v>
      </c>
      <c r="F5404" s="50">
        <f>'貼り付けシート（日射量等）'!G5401/3.6*10^3</f>
        <v>0</v>
      </c>
      <c r="G5404" s="50">
        <f>'貼り付けシート（日射量等）'!H5401/3.6*10^3</f>
        <v>0</v>
      </c>
      <c r="H5404" s="91">
        <f>RADIANS('貼り付けシート（日射量等）'!I5401)</f>
        <v>0</v>
      </c>
      <c r="I5404" s="91">
        <f>IF('貼り付けシート（日射量等）'!J5401&lt;0,RADIANS(360+('貼り付けシート（日射量等）'!J5401)),RADIANS('貼り付けシート（日射量等）'!J5401))</f>
        <v>0</v>
      </c>
    </row>
    <row r="5405" spans="1:9">
      <c r="A5405" s="20">
        <v>41864</v>
      </c>
      <c r="B5405" s="35" t="s">
        <v>383</v>
      </c>
      <c r="C5405" s="90">
        <f t="shared" si="252"/>
        <v>0</v>
      </c>
      <c r="D5405" s="90">
        <f t="shared" si="253"/>
        <v>0</v>
      </c>
      <c r="E5405" s="90">
        <f t="shared" si="254"/>
        <v>0</v>
      </c>
      <c r="F5405" s="50">
        <f>'貼り付けシート（日射量等）'!G5402/3.6*10^3</f>
        <v>0</v>
      </c>
      <c r="G5405" s="50">
        <f>'貼り付けシート（日射量等）'!H5402/3.6*10^3</f>
        <v>0</v>
      </c>
      <c r="H5405" s="91">
        <f>RADIANS('貼り付けシート（日射量等）'!I5402)</f>
        <v>0</v>
      </c>
      <c r="I5405" s="91">
        <f>IF('貼り付けシート（日射量等）'!J5402&lt;0,RADIANS(360+('貼り付けシート（日射量等）'!J5402)),RADIANS('貼り付けシート（日射量等）'!J5402))</f>
        <v>0</v>
      </c>
    </row>
    <row r="5406" spans="1:9">
      <c r="A5406" s="20">
        <v>41865</v>
      </c>
      <c r="B5406" s="35" t="s">
        <v>360</v>
      </c>
      <c r="C5406" s="90">
        <f t="shared" si="252"/>
        <v>0</v>
      </c>
      <c r="D5406" s="90">
        <f t="shared" si="253"/>
        <v>0</v>
      </c>
      <c r="E5406" s="90">
        <f t="shared" si="254"/>
        <v>0</v>
      </c>
      <c r="F5406" s="50">
        <f>'貼り付けシート（日射量等）'!G5403/3.6*10^3</f>
        <v>0</v>
      </c>
      <c r="G5406" s="50">
        <f>'貼り付けシート（日射量等）'!H5403/3.6*10^3</f>
        <v>0</v>
      </c>
      <c r="H5406" s="91">
        <f>RADIANS('貼り付けシート（日射量等）'!I5403)</f>
        <v>0</v>
      </c>
      <c r="I5406" s="91">
        <f>IF('貼り付けシート（日射量等）'!J5403&lt;0,RADIANS(360+('貼り付けシート（日射量等）'!J5403)),RADIANS('貼り付けシート（日射量等）'!J5403))</f>
        <v>0</v>
      </c>
    </row>
    <row r="5407" spans="1:9">
      <c r="A5407" s="20">
        <v>41865</v>
      </c>
      <c r="B5407" s="35" t="s">
        <v>361</v>
      </c>
      <c r="C5407" s="90">
        <f t="shared" si="252"/>
        <v>0</v>
      </c>
      <c r="D5407" s="90">
        <f t="shared" si="253"/>
        <v>0</v>
      </c>
      <c r="E5407" s="90">
        <f t="shared" si="254"/>
        <v>0</v>
      </c>
      <c r="F5407" s="50">
        <f>'貼り付けシート（日射量等）'!G5404/3.6*10^3</f>
        <v>0</v>
      </c>
      <c r="G5407" s="50">
        <f>'貼り付けシート（日射量等）'!H5404/3.6*10^3</f>
        <v>0</v>
      </c>
      <c r="H5407" s="91">
        <f>RADIANS('貼り付けシート（日射量等）'!I5404)</f>
        <v>0</v>
      </c>
      <c r="I5407" s="91">
        <f>IF('貼り付けシート（日射量等）'!J5404&lt;0,RADIANS(360+('貼り付けシート（日射量等）'!J5404)),RADIANS('貼り付けシート（日射量等）'!J5404))</f>
        <v>0</v>
      </c>
    </row>
    <row r="5408" spans="1:9">
      <c r="A5408" s="20">
        <v>41865</v>
      </c>
      <c r="B5408" s="35" t="s">
        <v>362</v>
      </c>
      <c r="C5408" s="90">
        <f t="shared" si="252"/>
        <v>0</v>
      </c>
      <c r="D5408" s="90">
        <f t="shared" si="253"/>
        <v>0</v>
      </c>
      <c r="E5408" s="90">
        <f t="shared" si="254"/>
        <v>0</v>
      </c>
      <c r="F5408" s="50">
        <f>'貼り付けシート（日射量等）'!G5405/3.6*10^3</f>
        <v>0</v>
      </c>
      <c r="G5408" s="50">
        <f>'貼り付けシート（日射量等）'!H5405/3.6*10^3</f>
        <v>0</v>
      </c>
      <c r="H5408" s="91">
        <f>RADIANS('貼り付けシート（日射量等）'!I5405)</f>
        <v>0</v>
      </c>
      <c r="I5408" s="91">
        <f>IF('貼り付けシート（日射量等）'!J5405&lt;0,RADIANS(360+('貼り付けシート（日射量等）'!J5405)),RADIANS('貼り付けシート（日射量等）'!J5405))</f>
        <v>0</v>
      </c>
    </row>
    <row r="5409" spans="1:9">
      <c r="A5409" s="20">
        <v>41865</v>
      </c>
      <c r="B5409" s="35" t="s">
        <v>363</v>
      </c>
      <c r="C5409" s="90">
        <f t="shared" si="252"/>
        <v>0</v>
      </c>
      <c r="D5409" s="90">
        <f t="shared" si="253"/>
        <v>0</v>
      </c>
      <c r="E5409" s="90">
        <f t="shared" si="254"/>
        <v>0</v>
      </c>
      <c r="F5409" s="50">
        <f>'貼り付けシート（日射量等）'!G5406/3.6*10^3</f>
        <v>0</v>
      </c>
      <c r="G5409" s="50">
        <f>'貼り付けシート（日射量等）'!H5406/3.6*10^3</f>
        <v>0</v>
      </c>
      <c r="H5409" s="91">
        <f>RADIANS('貼り付けシート（日射量等）'!I5406)</f>
        <v>0</v>
      </c>
      <c r="I5409" s="91">
        <f>IF('貼り付けシート（日射量等）'!J5406&lt;0,RADIANS(360+('貼り付けシート（日射量等）'!J5406)),RADIANS('貼り付けシート（日射量等）'!J5406))</f>
        <v>0</v>
      </c>
    </row>
    <row r="5410" spans="1:9">
      <c r="A5410" s="20">
        <v>41865</v>
      </c>
      <c r="B5410" s="35" t="s">
        <v>364</v>
      </c>
      <c r="C5410" s="90">
        <f t="shared" si="252"/>
        <v>8.0820525866079524</v>
      </c>
      <c r="D5410" s="90">
        <f t="shared" si="253"/>
        <v>-1.0713682628987851</v>
      </c>
      <c r="E5410" s="90">
        <f t="shared" si="254"/>
        <v>8.0820525866079524</v>
      </c>
      <c r="F5410" s="50">
        <f>'貼り付けシート（日射量等）'!G5407/3.6*10^3</f>
        <v>13.888888888888889</v>
      </c>
      <c r="G5410" s="50">
        <f>'貼り付けシート（日射量等）'!H5407/3.6*10^3</f>
        <v>8.3333333333333339</v>
      </c>
      <c r="H5410" s="91">
        <f>RADIANS('貼り付けシート（日射量等）'!I5407)</f>
        <v>2.7925268031909273E-2</v>
      </c>
      <c r="I5410" s="91">
        <f>IF('貼り付けシート（日射量等）'!J5407&lt;0,RADIANS(360+('貼り付けシート（日射量等）'!J5407)),RADIANS('貼り付けシート（日射量等）'!J5407))</f>
        <v>4.4052110320336881</v>
      </c>
    </row>
    <row r="5411" spans="1:9">
      <c r="A5411" s="20">
        <v>41865</v>
      </c>
      <c r="B5411" s="35" t="s">
        <v>365</v>
      </c>
      <c r="C5411" s="90">
        <f t="shared" si="252"/>
        <v>39.947047951706182</v>
      </c>
      <c r="D5411" s="90">
        <f t="shared" si="253"/>
        <v>2.2308025475357414</v>
      </c>
      <c r="E5411" s="90">
        <f t="shared" si="254"/>
        <v>37.716245404170444</v>
      </c>
      <c r="F5411" s="50">
        <f>'貼り付けシート（日射量等）'!G5408/3.6*10^3</f>
        <v>13.888888888888889</v>
      </c>
      <c r="G5411" s="50">
        <f>'貼り付けシート（日射量等）'!H5408/3.6*10^3</f>
        <v>38.888888888888893</v>
      </c>
      <c r="H5411" s="91">
        <f>RADIANS('貼り付けシート（日射量等）'!I5408)</f>
        <v>0.22340214425527419</v>
      </c>
      <c r="I5411" s="91">
        <f>IF('貼り付けシート（日射量等）'!J5408&lt;0,RADIANS(360+('貼り付けシート（日射量等）'!J5408)),RADIANS('貼り付けシート（日射量等）'!J5408))</f>
        <v>4.5692719817211547</v>
      </c>
    </row>
    <row r="5412" spans="1:9">
      <c r="A5412" s="20">
        <v>41865</v>
      </c>
      <c r="B5412" s="35" t="s">
        <v>366</v>
      </c>
      <c r="C5412" s="90">
        <f t="shared" si="252"/>
        <v>83.567271109560551</v>
      </c>
      <c r="D5412" s="90">
        <f t="shared" si="253"/>
        <v>5.4407627723503689</v>
      </c>
      <c r="E5412" s="90">
        <f t="shared" si="254"/>
        <v>78.126508337210183</v>
      </c>
      <c r="F5412" s="50">
        <f>'貼り付けシート（日射量等）'!G5409/3.6*10^3</f>
        <v>13.888888888888889</v>
      </c>
      <c r="G5412" s="50">
        <f>'貼り付けシート（日射量等）'!H5409/3.6*10^3</f>
        <v>80.555555555555543</v>
      </c>
      <c r="H5412" s="91">
        <f>RADIANS('貼り付けシート（日射量等）'!I5409)</f>
        <v>0.42236967898262773</v>
      </c>
      <c r="I5412" s="91">
        <f>IF('貼り付けシート（日射量等）'!J5409&lt;0,RADIANS(360+('貼り付けシート（日射量等）'!J5409)),RADIANS('貼り付けシート（日射量等）'!J5409))</f>
        <v>4.7333329314086212</v>
      </c>
    </row>
    <row r="5413" spans="1:9">
      <c r="A5413" s="20">
        <v>41865</v>
      </c>
      <c r="B5413" s="35" t="s">
        <v>367</v>
      </c>
      <c r="C5413" s="90">
        <f t="shared" si="252"/>
        <v>105.72495034837083</v>
      </c>
      <c r="D5413" s="90">
        <f t="shared" si="253"/>
        <v>3.3522842513367728</v>
      </c>
      <c r="E5413" s="90">
        <f t="shared" si="254"/>
        <v>102.37266609703406</v>
      </c>
      <c r="F5413" s="50">
        <f>'貼り付けシート（日射量等）'!G5410/3.6*10^3</f>
        <v>5.5555555555555554</v>
      </c>
      <c r="G5413" s="50">
        <f>'貼り付けシート（日射量等）'!H5410/3.6*10^3</f>
        <v>105.55555555555556</v>
      </c>
      <c r="H5413" s="91">
        <f>RADIANS('貼り付けシート（日射量等）'!I5410)</f>
        <v>0.6213372137099813</v>
      </c>
      <c r="I5413" s="91">
        <f>IF('貼り付けシート（日射量等）'!J5410&lt;0,RADIANS(360+('貼り付けシート（日射量等）'!J5410)),RADIANS('貼り付けシート（日射量等）'!J5410))</f>
        <v>4.916592502868026</v>
      </c>
    </row>
    <row r="5414" spans="1:9">
      <c r="A5414" s="20">
        <v>41865</v>
      </c>
      <c r="B5414" s="35" t="s">
        <v>368</v>
      </c>
      <c r="C5414" s="90">
        <f t="shared" si="252"/>
        <v>132.00685891459653</v>
      </c>
      <c r="D5414" s="90">
        <f t="shared" si="253"/>
        <v>0</v>
      </c>
      <c r="E5414" s="90">
        <f t="shared" si="254"/>
        <v>132.00685891459653</v>
      </c>
      <c r="F5414" s="50">
        <f>'貼り付けシート（日射量等）'!G5411/3.6*10^3</f>
        <v>0</v>
      </c>
      <c r="G5414" s="50">
        <f>'貼り付けシート（日射量等）'!H5411/3.6*10^3</f>
        <v>136.11111111111109</v>
      </c>
      <c r="H5414" s="91">
        <f>RADIANS('貼り付けシート（日射量等）'!I5411)</f>
        <v>0.81157810217736326</v>
      </c>
      <c r="I5414" s="91">
        <f>IF('貼り付けシート（日射量等）'!J5411&lt;0,RADIANS(360+('貼り付けシート（日射量等）'!J5411)),RADIANS('貼り付けシート（日射量等）'!J5411))</f>
        <v>5.1399946471233005</v>
      </c>
    </row>
    <row r="5415" spans="1:9">
      <c r="A5415" s="20">
        <v>41865</v>
      </c>
      <c r="B5415" s="35" t="s">
        <v>369</v>
      </c>
      <c r="C5415" s="90">
        <f t="shared" si="252"/>
        <v>180.32626750397526</v>
      </c>
      <c r="D5415" s="90">
        <f t="shared" si="253"/>
        <v>2.5211105986002957</v>
      </c>
      <c r="E5415" s="90">
        <f t="shared" si="254"/>
        <v>177.80515690537496</v>
      </c>
      <c r="F5415" s="50">
        <f>'貼り付けシート（日射量等）'!G5412/3.6*10^3</f>
        <v>2.7777777777777777</v>
      </c>
      <c r="G5415" s="50">
        <f>'貼り付けシート（日射量等）'!H5412/3.6*10^3</f>
        <v>183.33333333333334</v>
      </c>
      <c r="H5415" s="91">
        <f>RADIANS('貼り付けシート（日射量等）'!I5412)</f>
        <v>0.97912971036881891</v>
      </c>
      <c r="I5415" s="91">
        <f>IF('貼り付けシート（日射量等）'!J5412&lt;0,RADIANS(360+('貼り付けシート（日射量等）'!J5412)),RADIANS('貼り付けシート（日射量等）'!J5412))</f>
        <v>5.4454272662223078</v>
      </c>
    </row>
    <row r="5416" spans="1:9">
      <c r="A5416" s="20">
        <v>41865</v>
      </c>
      <c r="B5416" s="35" t="s">
        <v>370</v>
      </c>
      <c r="C5416" s="90">
        <f t="shared" si="252"/>
        <v>193.96926207859082</v>
      </c>
      <c r="D5416" s="90">
        <f t="shared" si="253"/>
        <v>0</v>
      </c>
      <c r="E5416" s="90">
        <f t="shared" si="254"/>
        <v>193.96926207859082</v>
      </c>
      <c r="F5416" s="50">
        <f>'貼り付けシート（日射量等）'!G5413/3.6*10^3</f>
        <v>0</v>
      </c>
      <c r="G5416" s="50">
        <f>'貼り付けシート（日射量等）'!H5413/3.6*10^3</f>
        <v>199.99999999999997</v>
      </c>
      <c r="H5416" s="91">
        <f>RADIANS('貼り付けシート（日射量等）'!I5413)</f>
        <v>1.0960667702524389</v>
      </c>
      <c r="I5416" s="91">
        <f>IF('貼り付けシート（日射量等）'!J5413&lt;0,RADIANS(360+('貼り付けシート（日射量等）'!J5413)),RADIANS('貼り付けシート（日射量等）'!J5413))</f>
        <v>5.893976883984851</v>
      </c>
    </row>
    <row r="5417" spans="1:9">
      <c r="A5417" s="20">
        <v>41865</v>
      </c>
      <c r="B5417" s="35" t="s">
        <v>371</v>
      </c>
      <c r="C5417" s="90">
        <f t="shared" si="252"/>
        <v>161.64105173215901</v>
      </c>
      <c r="D5417" s="90">
        <f t="shared" si="253"/>
        <v>0</v>
      </c>
      <c r="E5417" s="90">
        <f t="shared" si="254"/>
        <v>161.64105173215901</v>
      </c>
      <c r="F5417" s="50">
        <f>'貼り付けシート（日射量等）'!G5414/3.6*10^3</f>
        <v>0</v>
      </c>
      <c r="G5417" s="50">
        <f>'貼り付けシート（日射量等）'!H5414/3.6*10^3</f>
        <v>166.66666666666666</v>
      </c>
      <c r="H5417" s="91">
        <f>RADIANS('貼り付けシート（日射量等）'!I5414)</f>
        <v>1.1170107212763709</v>
      </c>
      <c r="I5417" s="91">
        <f>IF('貼り付けシート（日射量等）'!J5414&lt;0,RADIANS(360+('貼り付けシート（日射量等）'!J5414)),RADIANS('貼り付けシート（日射量等）'!J5414))</f>
        <v>0.17976891295541594</v>
      </c>
    </row>
    <row r="5418" spans="1:9">
      <c r="A5418" s="20">
        <v>41865</v>
      </c>
      <c r="B5418" s="35" t="s">
        <v>372</v>
      </c>
      <c r="C5418" s="90">
        <f t="shared" si="252"/>
        <v>156.09854443563123</v>
      </c>
      <c r="D5418" s="90">
        <f t="shared" si="253"/>
        <v>5.233562818949463</v>
      </c>
      <c r="E5418" s="90">
        <f t="shared" si="254"/>
        <v>150.86498161668177</v>
      </c>
      <c r="F5418" s="50">
        <f>'貼り付けシート（日射量等）'!G5415/3.6*10^3</f>
        <v>5.5555555555555554</v>
      </c>
      <c r="G5418" s="50">
        <f>'貼り付けシート（日射量等）'!H5415/3.6*10^3</f>
        <v>155.55555555555557</v>
      </c>
      <c r="H5418" s="91">
        <f>RADIANS('貼り付けシート（日射量等）'!I5415)</f>
        <v>1.0314895879286488</v>
      </c>
      <c r="I5418" s="91">
        <f>IF('貼り付けシート（日射量等）'!J5415&lt;0,RADIANS(360+('貼り付けシート（日射量等）'!J5415)),RADIANS('貼り付けシート（日射量等）'!J5415))</f>
        <v>0.6876597252857658</v>
      </c>
    </row>
    <row r="5419" spans="1:9">
      <c r="A5419" s="20">
        <v>41865</v>
      </c>
      <c r="B5419" s="35" t="s">
        <v>373</v>
      </c>
      <c r="C5419" s="90">
        <f t="shared" si="252"/>
        <v>137.8173566583659</v>
      </c>
      <c r="D5419" s="90">
        <f t="shared" si="253"/>
        <v>13.892550330377293</v>
      </c>
      <c r="E5419" s="90">
        <f t="shared" si="254"/>
        <v>123.92480632798859</v>
      </c>
      <c r="F5419" s="50">
        <f>'貼り付けシート（日射量等）'!G5416/3.6*10^3</f>
        <v>16.666666666666668</v>
      </c>
      <c r="G5419" s="50">
        <f>'貼り付けシート（日射量等）'!H5416/3.6*10^3</f>
        <v>127.77777777777777</v>
      </c>
      <c r="H5419" s="91">
        <f>RADIANS('貼り付けシート（日射量等）'!I5416)</f>
        <v>0.87790061375314776</v>
      </c>
      <c r="I5419" s="91">
        <f>IF('貼り付けシート（日射量等）'!J5416&lt;0,RADIANS(360+('貼り付けシート（日射量等）'!J5416)),RADIANS('貼り付けシート（日射量等）'!J5416))</f>
        <v>1.0402162341886205</v>
      </c>
    </row>
    <row r="5420" spans="1:9">
      <c r="A5420" s="20">
        <v>41865</v>
      </c>
      <c r="B5420" s="35" t="s">
        <v>374</v>
      </c>
      <c r="C5420" s="90">
        <f t="shared" si="252"/>
        <v>115.02200260188295</v>
      </c>
      <c r="D5420" s="90">
        <f t="shared" si="253"/>
        <v>1.8732663893716353</v>
      </c>
      <c r="E5420" s="90">
        <f t="shared" si="254"/>
        <v>113.14873621251131</v>
      </c>
      <c r="F5420" s="50">
        <f>'貼り付けシート（日射量等）'!G5417/3.6*10^3</f>
        <v>2.7777777777777777</v>
      </c>
      <c r="G5420" s="50">
        <f>'貼り付けシート（日射量等）'!H5417/3.6*10^3</f>
        <v>116.66666666666666</v>
      </c>
      <c r="H5420" s="91">
        <f>RADIANS('貼り付けシート（日射量等）'!I5417)</f>
        <v>0.69464104229374313</v>
      </c>
      <c r="I5420" s="91">
        <f>IF('貼り付けシート（日射量等）'!J5417&lt;0,RADIANS(360+('貼り付けシート（日射量等）'!J5417)),RADIANS('貼り付けシート（日射量等）'!J5417))</f>
        <v>1.2897983172238097</v>
      </c>
    </row>
    <row r="5421" spans="1:9">
      <c r="A5421" s="20">
        <v>41865</v>
      </c>
      <c r="B5421" s="35" t="s">
        <v>375</v>
      </c>
      <c r="C5421" s="90">
        <f t="shared" si="252"/>
        <v>86.093628560729456</v>
      </c>
      <c r="D5421" s="90">
        <f t="shared" si="253"/>
        <v>5.273102694649948</v>
      </c>
      <c r="E5421" s="90">
        <f t="shared" si="254"/>
        <v>80.820525866079507</v>
      </c>
      <c r="F5421" s="50">
        <f>'貼り付けシート（日射量等）'!G5418/3.6*10^3</f>
        <v>11.111111111111111</v>
      </c>
      <c r="G5421" s="50">
        <f>'貼り付けシート（日射量等）'!H5418/3.6*10^3</f>
        <v>83.333333333333329</v>
      </c>
      <c r="H5421" s="91">
        <f>RADIANS('貼り付けシート（日射量等）'!I5418)</f>
        <v>0.49741883681838395</v>
      </c>
      <c r="I5421" s="91">
        <f>IF('貼り付けシート（日射量等）'!J5418&lt;0,RADIANS(360+('貼り付けシート（日射量等）'!J5418)),RADIANS('貼り付けシート（日射量等）'!J5418))</f>
        <v>1.4835298641951802</v>
      </c>
    </row>
    <row r="5422" spans="1:9">
      <c r="A5422" s="20">
        <v>41865</v>
      </c>
      <c r="B5422" s="35" t="s">
        <v>376</v>
      </c>
      <c r="C5422" s="90">
        <f t="shared" si="252"/>
        <v>53.958797352416461</v>
      </c>
      <c r="D5422" s="90">
        <f t="shared" si="253"/>
        <v>2.772464303899433</v>
      </c>
      <c r="E5422" s="90">
        <f t="shared" si="254"/>
        <v>51.186333048517028</v>
      </c>
      <c r="F5422" s="50">
        <f>'貼り付けシート（日射量等）'!G5419/3.6*10^3</f>
        <v>11.111111111111111</v>
      </c>
      <c r="G5422" s="50">
        <f>'貼り付けシート（日射量等）'!H5419/3.6*10^3</f>
        <v>52.777777777777779</v>
      </c>
      <c r="H5422" s="91">
        <f>RADIANS('貼り付けシート（日射量等）'!I5419)</f>
        <v>0.29845130209103038</v>
      </c>
      <c r="I5422" s="91">
        <f>IF('貼り付けシート（日射量等）'!J5419&lt;0,RADIANS(360+('貼り付けシート（日射量等）'!J5419)),RADIANS('貼り付けシート（日射量等）'!J5419))</f>
        <v>1.65282680163863</v>
      </c>
    </row>
    <row r="5423" spans="1:9">
      <c r="A5423" s="20">
        <v>41865</v>
      </c>
      <c r="B5423" s="35" t="s">
        <v>377</v>
      </c>
      <c r="C5423" s="90">
        <f t="shared" si="252"/>
        <v>16.409946661814953</v>
      </c>
      <c r="D5423" s="90">
        <f t="shared" si="253"/>
        <v>0.2458414885990487</v>
      </c>
      <c r="E5423" s="90">
        <f t="shared" si="254"/>
        <v>16.164105173215905</v>
      </c>
      <c r="F5423" s="50">
        <f>'貼り付けシート（日射量等）'!G5420/3.6*10^3</f>
        <v>19.444444444444446</v>
      </c>
      <c r="G5423" s="50">
        <f>'貼り付けシート（日射量等）'!H5420/3.6*10^3</f>
        <v>16.666666666666668</v>
      </c>
      <c r="H5423" s="91">
        <f>RADIANS('貼り付けシート（日射量等）'!I5420)</f>
        <v>0.10122909661567112</v>
      </c>
      <c r="I5423" s="91">
        <f>IF('貼り付けシート（日射量等）'!J5420&lt;0,RADIANS(360+('貼り付けシート（日射量等）'!J5420)),RADIANS('貼り付けシート（日射量等）'!J5420))</f>
        <v>1.8151424220741028</v>
      </c>
    </row>
    <row r="5424" spans="1:9">
      <c r="A5424" s="20">
        <v>41865</v>
      </c>
      <c r="B5424" s="35" t="s">
        <v>378</v>
      </c>
      <c r="C5424" s="90">
        <f t="shared" si="252"/>
        <v>0</v>
      </c>
      <c r="D5424" s="90">
        <f t="shared" si="253"/>
        <v>0</v>
      </c>
      <c r="E5424" s="90">
        <f t="shared" si="254"/>
        <v>0</v>
      </c>
      <c r="F5424" s="50">
        <f>'貼り付けシート（日射量等）'!G5421/3.6*10^3</f>
        <v>0</v>
      </c>
      <c r="G5424" s="50">
        <f>'貼り付けシート（日射量等）'!H5421/3.6*10^3</f>
        <v>0</v>
      </c>
      <c r="H5424" s="91">
        <f>RADIANS('貼り付けシート（日射量等）'!I5421)</f>
        <v>0</v>
      </c>
      <c r="I5424" s="91">
        <f>IF('貼り付けシート（日射量等）'!J5421&lt;0,RADIANS(360+('貼り付けシート（日射量等）'!J5421)),RADIANS('貼り付けシート（日射量等）'!J5421))</f>
        <v>0</v>
      </c>
    </row>
    <row r="5425" spans="1:9">
      <c r="A5425" s="20">
        <v>41865</v>
      </c>
      <c r="B5425" s="35" t="s">
        <v>379</v>
      </c>
      <c r="C5425" s="90">
        <f t="shared" si="252"/>
        <v>0</v>
      </c>
      <c r="D5425" s="90">
        <f t="shared" si="253"/>
        <v>0</v>
      </c>
      <c r="E5425" s="90">
        <f t="shared" si="254"/>
        <v>0</v>
      </c>
      <c r="F5425" s="50">
        <f>'貼り付けシート（日射量等）'!G5422/3.6*10^3</f>
        <v>0</v>
      </c>
      <c r="G5425" s="50">
        <f>'貼り付けシート（日射量等）'!H5422/3.6*10^3</f>
        <v>0</v>
      </c>
      <c r="H5425" s="91">
        <f>RADIANS('貼り付けシート（日射量等）'!I5422)</f>
        <v>0</v>
      </c>
      <c r="I5425" s="91">
        <f>IF('貼り付けシート（日射量等）'!J5422&lt;0,RADIANS(360+('貼り付けシート（日射量等）'!J5422)),RADIANS('貼り付けシート（日射量等）'!J5422))</f>
        <v>0</v>
      </c>
    </row>
    <row r="5426" spans="1:9">
      <c r="A5426" s="20">
        <v>41865</v>
      </c>
      <c r="B5426" s="35" t="s">
        <v>380</v>
      </c>
      <c r="C5426" s="90">
        <f t="shared" si="252"/>
        <v>0</v>
      </c>
      <c r="D5426" s="90">
        <f t="shared" si="253"/>
        <v>0</v>
      </c>
      <c r="E5426" s="90">
        <f t="shared" si="254"/>
        <v>0</v>
      </c>
      <c r="F5426" s="50">
        <f>'貼り付けシート（日射量等）'!G5423/3.6*10^3</f>
        <v>0</v>
      </c>
      <c r="G5426" s="50">
        <f>'貼り付けシート（日射量等）'!H5423/3.6*10^3</f>
        <v>0</v>
      </c>
      <c r="H5426" s="91">
        <f>RADIANS('貼り付けシート（日射量等）'!I5423)</f>
        <v>0</v>
      </c>
      <c r="I5426" s="91">
        <f>IF('貼り付けシート（日射量等）'!J5423&lt;0,RADIANS(360+('貼り付けシート（日射量等）'!J5423)),RADIANS('貼り付けシート（日射量等）'!J5423))</f>
        <v>0</v>
      </c>
    </row>
    <row r="5427" spans="1:9">
      <c r="A5427" s="20">
        <v>41865</v>
      </c>
      <c r="B5427" s="35" t="s">
        <v>381</v>
      </c>
      <c r="C5427" s="90">
        <f t="shared" si="252"/>
        <v>0</v>
      </c>
      <c r="D5427" s="90">
        <f t="shared" si="253"/>
        <v>0</v>
      </c>
      <c r="E5427" s="90">
        <f t="shared" si="254"/>
        <v>0</v>
      </c>
      <c r="F5427" s="50">
        <f>'貼り付けシート（日射量等）'!G5424/3.6*10^3</f>
        <v>0</v>
      </c>
      <c r="G5427" s="50">
        <f>'貼り付けシート（日射量等）'!H5424/3.6*10^3</f>
        <v>0</v>
      </c>
      <c r="H5427" s="91">
        <f>RADIANS('貼り付けシート（日射量等）'!I5424)</f>
        <v>0</v>
      </c>
      <c r="I5427" s="91">
        <f>IF('貼り付けシート（日射量等）'!J5424&lt;0,RADIANS(360+('貼り付けシート（日射量等）'!J5424)),RADIANS('貼り付けシート（日射量等）'!J5424))</f>
        <v>0</v>
      </c>
    </row>
    <row r="5428" spans="1:9">
      <c r="A5428" s="20">
        <v>41865</v>
      </c>
      <c r="B5428" s="35" t="s">
        <v>382</v>
      </c>
      <c r="C5428" s="90">
        <f t="shared" si="252"/>
        <v>0</v>
      </c>
      <c r="D5428" s="90">
        <f t="shared" si="253"/>
        <v>0</v>
      </c>
      <c r="E5428" s="90">
        <f t="shared" si="254"/>
        <v>0</v>
      </c>
      <c r="F5428" s="50">
        <f>'貼り付けシート（日射量等）'!G5425/3.6*10^3</f>
        <v>0</v>
      </c>
      <c r="G5428" s="50">
        <f>'貼り付けシート（日射量等）'!H5425/3.6*10^3</f>
        <v>0</v>
      </c>
      <c r="H5428" s="91">
        <f>RADIANS('貼り付けシート（日射量等）'!I5425)</f>
        <v>0</v>
      </c>
      <c r="I5428" s="91">
        <f>IF('貼り付けシート（日射量等）'!J5425&lt;0,RADIANS(360+('貼り付けシート（日射量等）'!J5425)),RADIANS('貼り付けシート（日射量等）'!J5425))</f>
        <v>0</v>
      </c>
    </row>
    <row r="5429" spans="1:9">
      <c r="A5429" s="20">
        <v>41865</v>
      </c>
      <c r="B5429" s="35" t="s">
        <v>383</v>
      </c>
      <c r="C5429" s="90">
        <f t="shared" si="252"/>
        <v>0</v>
      </c>
      <c r="D5429" s="90">
        <f t="shared" si="253"/>
        <v>0</v>
      </c>
      <c r="E5429" s="90">
        <f t="shared" si="254"/>
        <v>0</v>
      </c>
      <c r="F5429" s="50">
        <f>'貼り付けシート（日射量等）'!G5426/3.6*10^3</f>
        <v>0</v>
      </c>
      <c r="G5429" s="50">
        <f>'貼り付けシート（日射量等）'!H5426/3.6*10^3</f>
        <v>0</v>
      </c>
      <c r="H5429" s="91">
        <f>RADIANS('貼り付けシート（日射量等）'!I5426)</f>
        <v>0</v>
      </c>
      <c r="I5429" s="91">
        <f>IF('貼り付けシート（日射量等）'!J5426&lt;0,RADIANS(360+('貼り付けシート（日射量等）'!J5426)),RADIANS('貼り付けシート（日射量等）'!J5426))</f>
        <v>0</v>
      </c>
    </row>
    <row r="5430" spans="1:9">
      <c r="A5430" s="20">
        <v>41866</v>
      </c>
      <c r="B5430" s="35" t="s">
        <v>360</v>
      </c>
      <c r="C5430" s="90">
        <f t="shared" si="252"/>
        <v>0</v>
      </c>
      <c r="D5430" s="90">
        <f t="shared" si="253"/>
        <v>0</v>
      </c>
      <c r="E5430" s="90">
        <f t="shared" si="254"/>
        <v>0</v>
      </c>
      <c r="F5430" s="50">
        <f>'貼り付けシート（日射量等）'!G5427/3.6*10^3</f>
        <v>0</v>
      </c>
      <c r="G5430" s="50">
        <f>'貼り付けシート（日射量等）'!H5427/3.6*10^3</f>
        <v>0</v>
      </c>
      <c r="H5430" s="91">
        <f>RADIANS('貼り付けシート（日射量等）'!I5427)</f>
        <v>0</v>
      </c>
      <c r="I5430" s="91">
        <f>IF('貼り付けシート（日射量等）'!J5427&lt;0,RADIANS(360+('貼り付けシート（日射量等）'!J5427)),RADIANS('貼り付けシート（日射量等）'!J5427))</f>
        <v>0</v>
      </c>
    </row>
    <row r="5431" spans="1:9">
      <c r="A5431" s="20">
        <v>41866</v>
      </c>
      <c r="B5431" s="35" t="s">
        <v>361</v>
      </c>
      <c r="C5431" s="90">
        <f t="shared" si="252"/>
        <v>0</v>
      </c>
      <c r="D5431" s="90">
        <f t="shared" si="253"/>
        <v>0</v>
      </c>
      <c r="E5431" s="90">
        <f t="shared" si="254"/>
        <v>0</v>
      </c>
      <c r="F5431" s="50">
        <f>'貼り付けシート（日射量等）'!G5428/3.6*10^3</f>
        <v>0</v>
      </c>
      <c r="G5431" s="50">
        <f>'貼り付けシート（日射量等）'!H5428/3.6*10^3</f>
        <v>0</v>
      </c>
      <c r="H5431" s="91">
        <f>RADIANS('貼り付けシート（日射量等）'!I5428)</f>
        <v>0</v>
      </c>
      <c r="I5431" s="91">
        <f>IF('貼り付けシート（日射量等）'!J5428&lt;0,RADIANS(360+('貼り付けシート（日射量等）'!J5428)),RADIANS('貼り付けシート（日射量等）'!J5428))</f>
        <v>0</v>
      </c>
    </row>
    <row r="5432" spans="1:9">
      <c r="A5432" s="20">
        <v>41866</v>
      </c>
      <c r="B5432" s="35" t="s">
        <v>362</v>
      </c>
      <c r="C5432" s="90">
        <f t="shared" si="252"/>
        <v>0</v>
      </c>
      <c r="D5432" s="90">
        <f t="shared" si="253"/>
        <v>0</v>
      </c>
      <c r="E5432" s="90">
        <f t="shared" si="254"/>
        <v>0</v>
      </c>
      <c r="F5432" s="50">
        <f>'貼り付けシート（日射量等）'!G5429/3.6*10^3</f>
        <v>0</v>
      </c>
      <c r="G5432" s="50">
        <f>'貼り付けシート（日射量等）'!H5429/3.6*10^3</f>
        <v>0</v>
      </c>
      <c r="H5432" s="91">
        <f>RADIANS('貼り付けシート（日射量等）'!I5429)</f>
        <v>0</v>
      </c>
      <c r="I5432" s="91">
        <f>IF('貼り付けシート（日射量等）'!J5429&lt;0,RADIANS(360+('貼り付けシート（日射量等）'!J5429)),RADIANS('貼り付けシート（日射量等）'!J5429))</f>
        <v>0</v>
      </c>
    </row>
    <row r="5433" spans="1:9">
      <c r="A5433" s="20">
        <v>41866</v>
      </c>
      <c r="B5433" s="35" t="s">
        <v>363</v>
      </c>
      <c r="C5433" s="90">
        <f t="shared" si="252"/>
        <v>0</v>
      </c>
      <c r="D5433" s="90">
        <f t="shared" si="253"/>
        <v>0</v>
      </c>
      <c r="E5433" s="90">
        <f t="shared" si="254"/>
        <v>0</v>
      </c>
      <c r="F5433" s="50">
        <f>'貼り付けシート（日射量等）'!G5430/3.6*10^3</f>
        <v>0</v>
      </c>
      <c r="G5433" s="50">
        <f>'貼り付けシート（日射量等）'!H5430/3.6*10^3</f>
        <v>0</v>
      </c>
      <c r="H5433" s="91">
        <f>RADIANS('貼り付けシート（日射量等）'!I5430)</f>
        <v>0</v>
      </c>
      <c r="I5433" s="91">
        <f>IF('貼り付けシート（日射量等）'!J5430&lt;0,RADIANS(360+('貼り付けシート（日射量等）'!J5430)),RADIANS('貼り付けシート（日射量等）'!J5430))</f>
        <v>0</v>
      </c>
    </row>
    <row r="5434" spans="1:9">
      <c r="A5434" s="20">
        <v>41866</v>
      </c>
      <c r="B5434" s="35" t="s">
        <v>364</v>
      </c>
      <c r="C5434" s="90">
        <f t="shared" si="252"/>
        <v>8.0820525866079524</v>
      </c>
      <c r="D5434" s="90">
        <f t="shared" si="253"/>
        <v>-1.1012320289900994</v>
      </c>
      <c r="E5434" s="90">
        <f t="shared" si="254"/>
        <v>8.0820525866079524</v>
      </c>
      <c r="F5434" s="50">
        <f>'貼り付けシート（日射量等）'!G5431/3.6*10^3</f>
        <v>13.888888888888889</v>
      </c>
      <c r="G5434" s="50">
        <f>'貼り付けシート（日射量等）'!H5431/3.6*10^3</f>
        <v>8.3333333333333339</v>
      </c>
      <c r="H5434" s="91">
        <f>RADIANS('貼り付けシート（日射量等）'!I5431)</f>
        <v>2.4434609527920613E-2</v>
      </c>
      <c r="I5434" s="91">
        <f>IF('貼り付けシート（日射量等）'!J5431&lt;0,RADIANS(360+('貼り付けシート（日射量等）'!J5431)),RADIANS('貼り付けシート（日射量等）'!J5431))</f>
        <v>4.4087016905376766</v>
      </c>
    </row>
    <row r="5435" spans="1:9">
      <c r="A5435" s="20">
        <v>41866</v>
      </c>
      <c r="B5435" s="35" t="s">
        <v>365</v>
      </c>
      <c r="C5435" s="90">
        <f t="shared" si="252"/>
        <v>33.649326617296417</v>
      </c>
      <c r="D5435" s="90">
        <f t="shared" si="253"/>
        <v>1.3211162708646049</v>
      </c>
      <c r="E5435" s="90">
        <f t="shared" si="254"/>
        <v>32.32821034643181</v>
      </c>
      <c r="F5435" s="50">
        <f>'貼り付けシート（日射量等）'!G5432/3.6*10^3</f>
        <v>8.3333333333333339</v>
      </c>
      <c r="G5435" s="50">
        <f>'貼り付けシート（日射量等）'!H5432/3.6*10^3</f>
        <v>33.333333333333336</v>
      </c>
      <c r="H5435" s="91">
        <f>RADIANS('貼り付けシート（日射量等）'!I5432)</f>
        <v>0.21991148575128552</v>
      </c>
      <c r="I5435" s="91">
        <f>IF('貼り付けシート（日射量等）'!J5432&lt;0,RADIANS(360+('貼り付けシート（日射量等）'!J5432)),RADIANS('貼り付けシート（日射量等）'!J5432))</f>
        <v>4.5727626402251431</v>
      </c>
    </row>
    <row r="5436" spans="1:9">
      <c r="A5436" s="20">
        <v>41866</v>
      </c>
      <c r="B5436" s="35" t="s">
        <v>366</v>
      </c>
      <c r="C5436" s="90">
        <f t="shared" si="252"/>
        <v>88.411373202130122</v>
      </c>
      <c r="D5436" s="90">
        <f t="shared" si="253"/>
        <v>7.5908473360506097</v>
      </c>
      <c r="E5436" s="90">
        <f t="shared" si="254"/>
        <v>80.820525866079507</v>
      </c>
      <c r="F5436" s="50">
        <f>'貼り付けシート（日射量等）'!G5433/3.6*10^3</f>
        <v>19.444444444444446</v>
      </c>
      <c r="G5436" s="50">
        <f>'貼り付けシート（日射量等）'!H5433/3.6*10^3</f>
        <v>83.333333333333329</v>
      </c>
      <c r="H5436" s="91">
        <f>RADIANS('貼り付けシート（日射量等）'!I5433)</f>
        <v>0.41887902047863912</v>
      </c>
      <c r="I5436" s="91">
        <f>IF('貼り付けシート（日射量等）'!J5433&lt;0,RADIANS(360+('貼り付けシート（日射量等）'!J5433)),RADIANS('貼り付けシート（日射量等）'!J5433))</f>
        <v>4.7385689191646048</v>
      </c>
    </row>
    <row r="5437" spans="1:9">
      <c r="A5437" s="20">
        <v>41866</v>
      </c>
      <c r="B5437" s="35" t="s">
        <v>367</v>
      </c>
      <c r="C5437" s="90">
        <f t="shared" si="252"/>
        <v>162.20777904204249</v>
      </c>
      <c r="D5437" s="90">
        <f t="shared" si="253"/>
        <v>16.730832483099373</v>
      </c>
      <c r="E5437" s="90">
        <f t="shared" si="254"/>
        <v>145.47694655894313</v>
      </c>
      <c r="F5437" s="50">
        <f>'貼り付けシート（日射量等）'!G5434/3.6*10^3</f>
        <v>27.777777777777779</v>
      </c>
      <c r="G5437" s="50">
        <f>'貼り付けシート（日射量等）'!H5434/3.6*10^3</f>
        <v>150</v>
      </c>
      <c r="H5437" s="91">
        <f>RADIANS('貼り付けシート（日射量等）'!I5434)</f>
        <v>0.61784655520599263</v>
      </c>
      <c r="I5437" s="91">
        <f>IF('貼り付けシート（日射量等）'!J5434&lt;0,RADIANS(360+('貼り付けシート（日射量等）'!J5434)),RADIANS('貼り付けシート（日射量等）'!J5434))</f>
        <v>4.9218284906240095</v>
      </c>
    </row>
    <row r="5438" spans="1:9">
      <c r="A5438" s="20">
        <v>41866</v>
      </c>
      <c r="B5438" s="35" t="s">
        <v>368</v>
      </c>
      <c r="C5438" s="90">
        <f t="shared" si="252"/>
        <v>471.00489774275468</v>
      </c>
      <c r="D5438" s="90">
        <f t="shared" si="253"/>
        <v>188.13305721147637</v>
      </c>
      <c r="E5438" s="90">
        <f t="shared" si="254"/>
        <v>282.87184053127834</v>
      </c>
      <c r="F5438" s="50">
        <f>'貼り付けシート（日射量等）'!G5435/3.6*10^3</f>
        <v>241.66666666666666</v>
      </c>
      <c r="G5438" s="50">
        <f>'貼り付けシート（日射量等）'!H5435/3.6*10^3</f>
        <v>291.66666666666669</v>
      </c>
      <c r="H5438" s="91">
        <f>RADIANS('貼り付けシート（日射量等）'!I5435)</f>
        <v>0.80808744367337448</v>
      </c>
      <c r="I5438" s="91">
        <f>IF('貼り付けシート（日射量等）'!J5435&lt;0,RADIANS(360+('貼り付けシート（日射量等）'!J5435)),RADIANS('貼り付けシート（日射量等）'!J5435))</f>
        <v>5.145230634879284</v>
      </c>
    </row>
    <row r="5439" spans="1:9">
      <c r="A5439" s="20">
        <v>41866</v>
      </c>
      <c r="B5439" s="35" t="s">
        <v>369</v>
      </c>
      <c r="C5439" s="90">
        <f t="shared" si="252"/>
        <v>354.14254756067703</v>
      </c>
      <c r="D5439" s="90">
        <f t="shared" si="253"/>
        <v>60.494636913921369</v>
      </c>
      <c r="E5439" s="90">
        <f t="shared" si="254"/>
        <v>293.64791064675563</v>
      </c>
      <c r="F5439" s="50">
        <f>'貼り付けシート（日射量等）'!G5436/3.6*10^3</f>
        <v>66.666666666666671</v>
      </c>
      <c r="G5439" s="50">
        <f>'貼り付けシート（日射量等）'!H5436/3.6*10^3</f>
        <v>302.77777777777783</v>
      </c>
      <c r="H5439" s="91">
        <f>RADIANS('貼り付けシート（日射量等）'!I5436)</f>
        <v>0.97563905186483024</v>
      </c>
      <c r="I5439" s="91">
        <f>IF('貼り付けシート（日射量等）'!J5436&lt;0,RADIANS(360+('貼り付けシート（日射量等）'!J5436)),RADIANS('貼り付けシート（日射量等）'!J5436))</f>
        <v>5.4524085832302855</v>
      </c>
    </row>
    <row r="5440" spans="1:9">
      <c r="A5440" s="20">
        <v>41866</v>
      </c>
      <c r="B5440" s="35" t="s">
        <v>370</v>
      </c>
      <c r="C5440" s="90">
        <f t="shared" si="252"/>
        <v>461.79909652320333</v>
      </c>
      <c r="D5440" s="90">
        <f t="shared" si="253"/>
        <v>108.88280024132281</v>
      </c>
      <c r="E5440" s="90">
        <f t="shared" si="254"/>
        <v>352.91629628188053</v>
      </c>
      <c r="F5440" s="50">
        <f>'貼り付けシート（日射量等）'!G5437/3.6*10^3</f>
        <v>111.11111111111111</v>
      </c>
      <c r="G5440" s="50">
        <f>'貼り付けシート（日射量等）'!H5437/3.6*10^3</f>
        <v>363.88888888888886</v>
      </c>
      <c r="H5440" s="91">
        <f>RADIANS('貼り付けシート（日射量等）'!I5437)</f>
        <v>1.090830782496456</v>
      </c>
      <c r="I5440" s="91">
        <f>IF('貼り付けシート（日射量等）'!J5437&lt;0,RADIANS(360+('貼り付けシート（日射量等）'!J5437)),RADIANS('貼り付けシート（日射量等）'!J5437))</f>
        <v>5.8992128717408336</v>
      </c>
    </row>
    <row r="5441" spans="1:9">
      <c r="A5441" s="20">
        <v>41866</v>
      </c>
      <c r="B5441" s="35" t="s">
        <v>371</v>
      </c>
      <c r="C5441" s="90">
        <f t="shared" si="252"/>
        <v>559.00112176495247</v>
      </c>
      <c r="D5441" s="90">
        <f t="shared" si="253"/>
        <v>184.5326852521174</v>
      </c>
      <c r="E5441" s="90">
        <f t="shared" si="254"/>
        <v>374.46843651283507</v>
      </c>
      <c r="F5441" s="50">
        <f>'貼り付けシート（日射量等）'!G5438/3.6*10^3</f>
        <v>186.11111111111111</v>
      </c>
      <c r="G5441" s="50">
        <f>'貼り付けシート（日射量等）'!H5438/3.6*10^3</f>
        <v>386.11111111111109</v>
      </c>
      <c r="H5441" s="91">
        <f>RADIANS('貼り付けシート（日射量等）'!I5438)</f>
        <v>1.111774733520388</v>
      </c>
      <c r="I5441" s="91">
        <f>IF('貼り付けシート（日射量等）'!J5438&lt;0,RADIANS(360+('貼り付けシート（日射量等）'!J5438)),RADIANS('貼り付けシート（日射量等）'!J5438))</f>
        <v>0.17976891295541594</v>
      </c>
    </row>
    <row r="5442" spans="1:9">
      <c r="A5442" s="20">
        <v>41866</v>
      </c>
      <c r="B5442" s="35" t="s">
        <v>372</v>
      </c>
      <c r="C5442" s="90">
        <f t="shared" si="252"/>
        <v>443.85093286810178</v>
      </c>
      <c r="D5442" s="90">
        <f t="shared" si="253"/>
        <v>109.7927592883064</v>
      </c>
      <c r="E5442" s="90">
        <f t="shared" si="254"/>
        <v>334.05817357979538</v>
      </c>
      <c r="F5442" s="50">
        <f>'貼り付けシート（日射量等）'!G5439/3.6*10^3</f>
        <v>116.66666666666666</v>
      </c>
      <c r="G5442" s="50">
        <f>'貼り付けシート（日射量等）'!H5439/3.6*10^3</f>
        <v>344.44444444444446</v>
      </c>
      <c r="H5442" s="91">
        <f>RADIANS('貼り付けシート（日射量等）'!I5439)</f>
        <v>1.0262536001726656</v>
      </c>
      <c r="I5442" s="91">
        <f>IF('貼り付けシート（日射量等）'!J5439&lt;0,RADIANS(360+('貼り付けシート（日射量等）'!J5439)),RADIANS('貼り付けシート（日射量等）'!J5439))</f>
        <v>0.68416906678177725</v>
      </c>
    </row>
    <row r="5443" spans="1:9">
      <c r="A5443" s="20">
        <v>41866</v>
      </c>
      <c r="B5443" s="35" t="s">
        <v>373</v>
      </c>
      <c r="C5443" s="90">
        <f t="shared" si="252"/>
        <v>245.5866960077193</v>
      </c>
      <c r="D5443" s="90">
        <f t="shared" si="253"/>
        <v>30.065293698173907</v>
      </c>
      <c r="E5443" s="90">
        <f t="shared" si="254"/>
        <v>215.52140230954538</v>
      </c>
      <c r="F5443" s="50">
        <f>'貼り付けシート（日射量等）'!G5440/3.6*10^3</f>
        <v>36.111111111111114</v>
      </c>
      <c r="G5443" s="50">
        <f>'貼り付けシート（日射量等）'!H5440/3.6*10^3</f>
        <v>222.22222222222223</v>
      </c>
      <c r="H5443" s="91">
        <f>RADIANS('貼り付けシート（日射量等）'!I5440)</f>
        <v>0.8744099552491591</v>
      </c>
      <c r="I5443" s="91">
        <f>IF('貼り付けシート（日射量等）'!J5440&lt;0,RADIANS(360+('貼り付けシート（日射量等）'!J5440)),RADIANS('貼り付けシート（日射量等）'!J5440))</f>
        <v>1.0367255756846316</v>
      </c>
    </row>
    <row r="5444" spans="1:9">
      <c r="A5444" s="20">
        <v>41866</v>
      </c>
      <c r="B5444" s="35" t="s">
        <v>374</v>
      </c>
      <c r="C5444" s="90">
        <f t="shared" si="252"/>
        <v>318.5530700094348</v>
      </c>
      <c r="D5444" s="90">
        <f t="shared" si="253"/>
        <v>84.173544997804228</v>
      </c>
      <c r="E5444" s="90">
        <f t="shared" si="254"/>
        <v>234.37952501163059</v>
      </c>
      <c r="F5444" s="50">
        <f>'貼り付けシート（日射量等）'!G5441/3.6*10^3</f>
        <v>125</v>
      </c>
      <c r="G5444" s="50">
        <f>'貼り付けシート（日射量等）'!H5441/3.6*10^3</f>
        <v>241.66666666666666</v>
      </c>
      <c r="H5444" s="91">
        <f>RADIANS('貼り付けシート（日射量等）'!I5441)</f>
        <v>0.69115038378975457</v>
      </c>
      <c r="I5444" s="91">
        <f>IF('貼り付けシート（日射量等）'!J5441&lt;0,RADIANS(360+('貼り付けシート（日射量等）'!J5441)),RADIANS('貼り付けシート（日射量等）'!J5441))</f>
        <v>1.2845623294678266</v>
      </c>
    </row>
    <row r="5445" spans="1:9">
      <c r="A5445" s="20">
        <v>41866</v>
      </c>
      <c r="B5445" s="35" t="s">
        <v>375</v>
      </c>
      <c r="C5445" s="90">
        <f t="shared" si="252"/>
        <v>126.2818022299669</v>
      </c>
      <c r="D5445" s="90">
        <f t="shared" si="253"/>
        <v>13.133066017455594</v>
      </c>
      <c r="E5445" s="90">
        <f t="shared" si="254"/>
        <v>113.14873621251131</v>
      </c>
      <c r="F5445" s="50">
        <f>'貼り付けシート（日射量等）'!G5442/3.6*10^3</f>
        <v>27.777777777777779</v>
      </c>
      <c r="G5445" s="50">
        <f>'貼り付けシート（日射量等）'!H5442/3.6*10^3</f>
        <v>116.66666666666666</v>
      </c>
      <c r="H5445" s="91">
        <f>RADIANS('貼り付けシート（日射量等）'!I5442)</f>
        <v>0.49392817831439528</v>
      </c>
      <c r="I5445" s="91">
        <f>IF('貼り付けシート（日射量等）'!J5442&lt;0,RADIANS(360+('貼り付けシート（日射量等）'!J5442)),RADIANS('貼り付けシート（日射量等）'!J5442))</f>
        <v>1.4800392056911915</v>
      </c>
    </row>
    <row r="5446" spans="1:9">
      <c r="A5446" s="20">
        <v>41866</v>
      </c>
      <c r="B5446" s="35" t="s">
        <v>376</v>
      </c>
      <c r="C5446" s="90">
        <f t="shared" si="252"/>
        <v>68.110197399735782</v>
      </c>
      <c r="D5446" s="90">
        <f t="shared" si="253"/>
        <v>6.1477942357414816</v>
      </c>
      <c r="E5446" s="90">
        <f t="shared" si="254"/>
        <v>61.962403163994296</v>
      </c>
      <c r="F5446" s="50">
        <f>'貼り付けシート（日射量等）'!G5443/3.6*10^3</f>
        <v>24.999999999999996</v>
      </c>
      <c r="G5446" s="50">
        <f>'貼り付けシート（日射量等）'!H5443/3.6*10^3</f>
        <v>63.888888888888886</v>
      </c>
      <c r="H5446" s="91">
        <f>RADIANS('貼り付けシート（日射量等）'!I5443)</f>
        <v>0.29321531433504738</v>
      </c>
      <c r="I5446" s="91">
        <f>IF('貼り付けシート（日射量等）'!J5443&lt;0,RADIANS(360+('貼り付けシート（日射量等）'!J5443)),RADIANS('貼り付けシート（日射量等）'!J5443))</f>
        <v>1.6493361431346414</v>
      </c>
    </row>
    <row r="5447" spans="1:9">
      <c r="A5447" s="20">
        <v>41866</v>
      </c>
      <c r="B5447" s="35" t="s">
        <v>377</v>
      </c>
      <c r="C5447" s="90">
        <f t="shared" ref="C5447:C5510" si="255">IF(D5447&lt;0,E5447,D5447+E5447)</f>
        <v>21.896613813215797</v>
      </c>
      <c r="D5447" s="90">
        <f t="shared" ref="D5447:D5510" si="256">F5447*(SIN(H5447)*COS($O$5)+COS(H5447)*SIN($O$5)*COS($O$4-I5447))</f>
        <v>0.34447358226125913</v>
      </c>
      <c r="E5447" s="90">
        <f t="shared" ref="E5447:E5510" si="257">G5447*(1+COS($O$5))/2</f>
        <v>21.552140230954539</v>
      </c>
      <c r="F5447" s="50">
        <f>'貼り付けシート（日射量等）'!G5444/3.6*10^3</f>
        <v>38.888888888888893</v>
      </c>
      <c r="G5447" s="50">
        <f>'貼り付けシート（日射量等）'!H5444/3.6*10^3</f>
        <v>22.222222222222221</v>
      </c>
      <c r="H5447" s="91">
        <f>RADIANS('貼り付けシート（日射量等）'!I5444)</f>
        <v>9.599310885968812E-2</v>
      </c>
      <c r="I5447" s="91">
        <f>IF('貼り付けシート（日射量等）'!J5444&lt;0,RADIANS(360+('貼り付けシート（日射量等）'!J5444)),RADIANS('貼り付けシート（日射量等）'!J5444))</f>
        <v>1.8116517635701139</v>
      </c>
    </row>
    <row r="5448" spans="1:9">
      <c r="A5448" s="20">
        <v>41866</v>
      </c>
      <c r="B5448" s="35" t="s">
        <v>378</v>
      </c>
      <c r="C5448" s="90">
        <f t="shared" si="255"/>
        <v>0</v>
      </c>
      <c r="D5448" s="90">
        <f t="shared" si="256"/>
        <v>0</v>
      </c>
      <c r="E5448" s="90">
        <f t="shared" si="257"/>
        <v>0</v>
      </c>
      <c r="F5448" s="50">
        <f>'貼り付けシート（日射量等）'!G5445/3.6*10^3</f>
        <v>0</v>
      </c>
      <c r="G5448" s="50">
        <f>'貼り付けシート（日射量等）'!H5445/3.6*10^3</f>
        <v>0</v>
      </c>
      <c r="H5448" s="91">
        <f>RADIANS('貼り付けシート（日射量等）'!I5445)</f>
        <v>0</v>
      </c>
      <c r="I5448" s="91">
        <f>IF('貼り付けシート（日射量等）'!J5445&lt;0,RADIANS(360+('貼り付けシート（日射量等）'!J5445)),RADIANS('貼り付けシート（日射量等）'!J5445))</f>
        <v>0</v>
      </c>
    </row>
    <row r="5449" spans="1:9">
      <c r="A5449" s="20">
        <v>41866</v>
      </c>
      <c r="B5449" s="35" t="s">
        <v>379</v>
      </c>
      <c r="C5449" s="90">
        <f t="shared" si="255"/>
        <v>0</v>
      </c>
      <c r="D5449" s="90">
        <f t="shared" si="256"/>
        <v>0</v>
      </c>
      <c r="E5449" s="90">
        <f t="shared" si="257"/>
        <v>0</v>
      </c>
      <c r="F5449" s="50">
        <f>'貼り付けシート（日射量等）'!G5446/3.6*10^3</f>
        <v>0</v>
      </c>
      <c r="G5449" s="50">
        <f>'貼り付けシート（日射量等）'!H5446/3.6*10^3</f>
        <v>0</v>
      </c>
      <c r="H5449" s="91">
        <f>RADIANS('貼り付けシート（日射量等）'!I5446)</f>
        <v>0</v>
      </c>
      <c r="I5449" s="91">
        <f>IF('貼り付けシート（日射量等）'!J5446&lt;0,RADIANS(360+('貼り付けシート（日射量等）'!J5446)),RADIANS('貼り付けシート（日射量等）'!J5446))</f>
        <v>0</v>
      </c>
    </row>
    <row r="5450" spans="1:9">
      <c r="A5450" s="20">
        <v>41866</v>
      </c>
      <c r="B5450" s="35" t="s">
        <v>380</v>
      </c>
      <c r="C5450" s="90">
        <f t="shared" si="255"/>
        <v>0</v>
      </c>
      <c r="D5450" s="90">
        <f t="shared" si="256"/>
        <v>0</v>
      </c>
      <c r="E5450" s="90">
        <f t="shared" si="257"/>
        <v>0</v>
      </c>
      <c r="F5450" s="50">
        <f>'貼り付けシート（日射量等）'!G5447/3.6*10^3</f>
        <v>0</v>
      </c>
      <c r="G5450" s="50">
        <f>'貼り付けシート（日射量等）'!H5447/3.6*10^3</f>
        <v>0</v>
      </c>
      <c r="H5450" s="91">
        <f>RADIANS('貼り付けシート（日射量等）'!I5447)</f>
        <v>0</v>
      </c>
      <c r="I5450" s="91">
        <f>IF('貼り付けシート（日射量等）'!J5447&lt;0,RADIANS(360+('貼り付けシート（日射量等）'!J5447)),RADIANS('貼り付けシート（日射量等）'!J5447))</f>
        <v>0</v>
      </c>
    </row>
    <row r="5451" spans="1:9">
      <c r="A5451" s="20">
        <v>41866</v>
      </c>
      <c r="B5451" s="35" t="s">
        <v>381</v>
      </c>
      <c r="C5451" s="90">
        <f t="shared" si="255"/>
        <v>0</v>
      </c>
      <c r="D5451" s="90">
        <f t="shared" si="256"/>
        <v>0</v>
      </c>
      <c r="E5451" s="90">
        <f t="shared" si="257"/>
        <v>0</v>
      </c>
      <c r="F5451" s="50">
        <f>'貼り付けシート（日射量等）'!G5448/3.6*10^3</f>
        <v>0</v>
      </c>
      <c r="G5451" s="50">
        <f>'貼り付けシート（日射量等）'!H5448/3.6*10^3</f>
        <v>0</v>
      </c>
      <c r="H5451" s="91">
        <f>RADIANS('貼り付けシート（日射量等）'!I5448)</f>
        <v>0</v>
      </c>
      <c r="I5451" s="91">
        <f>IF('貼り付けシート（日射量等）'!J5448&lt;0,RADIANS(360+('貼り付けシート（日射量等）'!J5448)),RADIANS('貼り付けシート（日射量等）'!J5448))</f>
        <v>0</v>
      </c>
    </row>
    <row r="5452" spans="1:9">
      <c r="A5452" s="20">
        <v>41866</v>
      </c>
      <c r="B5452" s="35" t="s">
        <v>382</v>
      </c>
      <c r="C5452" s="90">
        <f t="shared" si="255"/>
        <v>0</v>
      </c>
      <c r="D5452" s="90">
        <f t="shared" si="256"/>
        <v>0</v>
      </c>
      <c r="E5452" s="90">
        <f t="shared" si="257"/>
        <v>0</v>
      </c>
      <c r="F5452" s="50">
        <f>'貼り付けシート（日射量等）'!G5449/3.6*10^3</f>
        <v>0</v>
      </c>
      <c r="G5452" s="50">
        <f>'貼り付けシート（日射量等）'!H5449/3.6*10^3</f>
        <v>0</v>
      </c>
      <c r="H5452" s="91">
        <f>RADIANS('貼り付けシート（日射量等）'!I5449)</f>
        <v>0</v>
      </c>
      <c r="I5452" s="91">
        <f>IF('貼り付けシート（日射量等）'!J5449&lt;0,RADIANS(360+('貼り付けシート（日射量等）'!J5449)),RADIANS('貼り付けシート（日射量等）'!J5449))</f>
        <v>0</v>
      </c>
    </row>
    <row r="5453" spans="1:9">
      <c r="A5453" s="20">
        <v>41866</v>
      </c>
      <c r="B5453" s="35" t="s">
        <v>383</v>
      </c>
      <c r="C5453" s="90">
        <f t="shared" si="255"/>
        <v>0</v>
      </c>
      <c r="D5453" s="90">
        <f t="shared" si="256"/>
        <v>0</v>
      </c>
      <c r="E5453" s="90">
        <f t="shared" si="257"/>
        <v>0</v>
      </c>
      <c r="F5453" s="50">
        <f>'貼り付けシート（日射量等）'!G5450/3.6*10^3</f>
        <v>0</v>
      </c>
      <c r="G5453" s="50">
        <f>'貼り付けシート（日射量等）'!H5450/3.6*10^3</f>
        <v>0</v>
      </c>
      <c r="H5453" s="91">
        <f>RADIANS('貼り付けシート（日射量等）'!I5450)</f>
        <v>0</v>
      </c>
      <c r="I5453" s="91">
        <f>IF('貼り付けシート（日射量等）'!J5450&lt;0,RADIANS(360+('貼り付けシート（日射量等）'!J5450)),RADIANS('貼り付けシート（日射量等）'!J5450))</f>
        <v>0</v>
      </c>
    </row>
    <row r="5454" spans="1:9">
      <c r="A5454" s="20">
        <v>41867</v>
      </c>
      <c r="B5454" s="35" t="s">
        <v>360</v>
      </c>
      <c r="C5454" s="90">
        <f t="shared" si="255"/>
        <v>0</v>
      </c>
      <c r="D5454" s="90">
        <f t="shared" si="256"/>
        <v>0</v>
      </c>
      <c r="E5454" s="90">
        <f t="shared" si="257"/>
        <v>0</v>
      </c>
      <c r="F5454" s="50">
        <f>'貼り付けシート（日射量等）'!G5451/3.6*10^3</f>
        <v>0</v>
      </c>
      <c r="G5454" s="50">
        <f>'貼り付けシート（日射量等）'!H5451/3.6*10^3</f>
        <v>0</v>
      </c>
      <c r="H5454" s="91">
        <f>RADIANS('貼り付けシート（日射量等）'!I5451)</f>
        <v>0</v>
      </c>
      <c r="I5454" s="91">
        <f>IF('貼り付けシート（日射量等）'!J5451&lt;0,RADIANS(360+('貼り付けシート（日射量等）'!J5451)),RADIANS('貼り付けシート（日射量等）'!J5451))</f>
        <v>0</v>
      </c>
    </row>
    <row r="5455" spans="1:9">
      <c r="A5455" s="20">
        <v>41867</v>
      </c>
      <c r="B5455" s="35" t="s">
        <v>361</v>
      </c>
      <c r="C5455" s="90">
        <f t="shared" si="255"/>
        <v>0</v>
      </c>
      <c r="D5455" s="90">
        <f t="shared" si="256"/>
        <v>0</v>
      </c>
      <c r="E5455" s="90">
        <f t="shared" si="257"/>
        <v>0</v>
      </c>
      <c r="F5455" s="50">
        <f>'貼り付けシート（日射量等）'!G5452/3.6*10^3</f>
        <v>0</v>
      </c>
      <c r="G5455" s="50">
        <f>'貼り付けシート（日射量等）'!H5452/3.6*10^3</f>
        <v>0</v>
      </c>
      <c r="H5455" s="91">
        <f>RADIANS('貼り付けシート（日射量等）'!I5452)</f>
        <v>0</v>
      </c>
      <c r="I5455" s="91">
        <f>IF('貼り付けシート（日射量等）'!J5452&lt;0,RADIANS(360+('貼り付けシート（日射量等）'!J5452)),RADIANS('貼り付けシート（日射量等）'!J5452))</f>
        <v>0</v>
      </c>
    </row>
    <row r="5456" spans="1:9">
      <c r="A5456" s="20">
        <v>41867</v>
      </c>
      <c r="B5456" s="35" t="s">
        <v>362</v>
      </c>
      <c r="C5456" s="90">
        <f t="shared" si="255"/>
        <v>0</v>
      </c>
      <c r="D5456" s="90">
        <f t="shared" si="256"/>
        <v>0</v>
      </c>
      <c r="E5456" s="90">
        <f t="shared" si="257"/>
        <v>0</v>
      </c>
      <c r="F5456" s="50">
        <f>'貼り付けシート（日射量等）'!G5453/3.6*10^3</f>
        <v>0</v>
      </c>
      <c r="G5456" s="50">
        <f>'貼り付けシート（日射量等）'!H5453/3.6*10^3</f>
        <v>0</v>
      </c>
      <c r="H5456" s="91">
        <f>RADIANS('貼り付けシート（日射量等）'!I5453)</f>
        <v>0</v>
      </c>
      <c r="I5456" s="91">
        <f>IF('貼り付けシート（日射量等）'!J5453&lt;0,RADIANS(360+('貼り付けシート（日射量等）'!J5453)),RADIANS('貼り付けシート（日射量等）'!J5453))</f>
        <v>0</v>
      </c>
    </row>
    <row r="5457" spans="1:9">
      <c r="A5457" s="20">
        <v>41867</v>
      </c>
      <c r="B5457" s="35" t="s">
        <v>363</v>
      </c>
      <c r="C5457" s="90">
        <f t="shared" si="255"/>
        <v>0</v>
      </c>
      <c r="D5457" s="90">
        <f t="shared" si="256"/>
        <v>0</v>
      </c>
      <c r="E5457" s="90">
        <f t="shared" si="257"/>
        <v>0</v>
      </c>
      <c r="F5457" s="50">
        <f>'貼り付けシート（日射量等）'!G5454/3.6*10^3</f>
        <v>0</v>
      </c>
      <c r="G5457" s="50">
        <f>'貼り付けシート（日射量等）'!H5454/3.6*10^3</f>
        <v>0</v>
      </c>
      <c r="H5457" s="91">
        <f>RADIANS('貼り付けシート（日射量等）'!I5454)</f>
        <v>0</v>
      </c>
      <c r="I5457" s="91">
        <f>IF('貼り付けシート（日射量等）'!J5454&lt;0,RADIANS(360+('貼り付けシート（日射量等）'!J5454)),RADIANS('貼り付けシート（日射量等）'!J5454))</f>
        <v>0</v>
      </c>
    </row>
    <row r="5458" spans="1:9">
      <c r="A5458" s="20">
        <v>41867</v>
      </c>
      <c r="B5458" s="35" t="s">
        <v>364</v>
      </c>
      <c r="C5458" s="90">
        <f t="shared" si="255"/>
        <v>10.776070115477269</v>
      </c>
      <c r="D5458" s="90">
        <f t="shared" si="256"/>
        <v>-2.0216555148017927</v>
      </c>
      <c r="E5458" s="90">
        <f t="shared" si="257"/>
        <v>10.776070115477269</v>
      </c>
      <c r="F5458" s="50">
        <f>'貼り付けシート（日射量等）'!G5455/3.6*10^3</f>
        <v>24.999999999999996</v>
      </c>
      <c r="G5458" s="50">
        <f>'貼り付けシート（日射量等）'!H5455/3.6*10^3</f>
        <v>11.111111111111111</v>
      </c>
      <c r="H5458" s="91">
        <f>RADIANS('貼り付けシート（日射量等）'!I5455)</f>
        <v>2.0943951023931952E-2</v>
      </c>
      <c r="I5458" s="91">
        <f>IF('貼り付けシート（日射量等）'!J5455&lt;0,RADIANS(360+('貼り付けシート（日射量等）'!J5455)),RADIANS('貼り付けシート（日射量等）'!J5455))</f>
        <v>4.4139376782936592</v>
      </c>
    </row>
    <row r="5459" spans="1:9">
      <c r="A5459" s="20">
        <v>41867</v>
      </c>
      <c r="B5459" s="35" t="s">
        <v>365</v>
      </c>
      <c r="C5459" s="90">
        <f t="shared" si="255"/>
        <v>108.35225738264757</v>
      </c>
      <c r="D5459" s="90">
        <f t="shared" si="256"/>
        <v>41.001819160914643</v>
      </c>
      <c r="E5459" s="90">
        <f t="shared" si="257"/>
        <v>67.350438221732929</v>
      </c>
      <c r="F5459" s="50">
        <f>'貼り付けシート（日射量等）'!G5456/3.6*10^3</f>
        <v>261.11111111111109</v>
      </c>
      <c r="G5459" s="50">
        <f>'貼り付けシート（日射量等）'!H5456/3.6*10^3</f>
        <v>69.444444444444443</v>
      </c>
      <c r="H5459" s="91">
        <f>RADIANS('貼り付けシート（日射量等）'!I5456)</f>
        <v>0.21642082724729686</v>
      </c>
      <c r="I5459" s="91">
        <f>IF('貼り付けシート（日射量等）'!J5456&lt;0,RADIANS(360+('貼り付けシート（日射量等）'!J5456)),RADIANS('貼り付けシート（日射量等）'!J5456))</f>
        <v>4.5779986279811267</v>
      </c>
    </row>
    <row r="5460" spans="1:9">
      <c r="A5460" s="20">
        <v>41867</v>
      </c>
      <c r="B5460" s="35" t="s">
        <v>366</v>
      </c>
      <c r="C5460" s="90">
        <f t="shared" si="255"/>
        <v>300.82033395029566</v>
      </c>
      <c r="D5460" s="90">
        <f t="shared" si="256"/>
        <v>187.67159773778434</v>
      </c>
      <c r="E5460" s="90">
        <f t="shared" si="257"/>
        <v>113.14873621251131</v>
      </c>
      <c r="F5460" s="50">
        <f>'貼り付けシート（日射量等）'!G5457/3.6*10^3</f>
        <v>480.55555555555549</v>
      </c>
      <c r="G5460" s="50">
        <f>'貼り付けシート（日射量等）'!H5457/3.6*10^3</f>
        <v>116.66666666666666</v>
      </c>
      <c r="H5460" s="91">
        <f>RADIANS('貼り付けシート（日射量等）'!I5457)</f>
        <v>0.41713369122664473</v>
      </c>
      <c r="I5460" s="91">
        <f>IF('貼り付けシート（日射量等）'!J5457&lt;0,RADIANS(360+('貼り付けシート（日射量等）'!J5457)),RADIANS('貼り付けシート（日射量等）'!J5457))</f>
        <v>4.7438049069205883</v>
      </c>
    </row>
    <row r="5461" spans="1:9">
      <c r="A5461" s="20">
        <v>41867</v>
      </c>
      <c r="B5461" s="35" t="s">
        <v>367</v>
      </c>
      <c r="C5461" s="90">
        <f t="shared" si="255"/>
        <v>486.96005096759552</v>
      </c>
      <c r="D5461" s="90">
        <f t="shared" si="256"/>
        <v>328.0130167643058</v>
      </c>
      <c r="E5461" s="90">
        <f t="shared" si="257"/>
        <v>158.94703420328972</v>
      </c>
      <c r="F5461" s="50">
        <f>'貼り付けシート（日射量等）'!G5458/3.6*10^3</f>
        <v>544.44444444444434</v>
      </c>
      <c r="G5461" s="50">
        <f>'貼り付けシート（日射量等）'!H5458/3.6*10^3</f>
        <v>163.88888888888889</v>
      </c>
      <c r="H5461" s="91">
        <f>RADIANS('貼り付けシート（日射量等）'!I5458)</f>
        <v>0.6161012259539983</v>
      </c>
      <c r="I5461" s="91">
        <f>IF('貼り付けシート（日射量等）'!J5458&lt;0,RADIANS(360+('貼り付けシート（日射量等）'!J5458)),RADIANS('貼り付けシート（日射量等）'!J5458))</f>
        <v>4.9270644783799922</v>
      </c>
    </row>
    <row r="5462" spans="1:9">
      <c r="A5462" s="20">
        <v>41867</v>
      </c>
      <c r="B5462" s="35" t="s">
        <v>368</v>
      </c>
      <c r="C5462" s="90">
        <f t="shared" si="255"/>
        <v>639.16957416055379</v>
      </c>
      <c r="D5462" s="90">
        <f t="shared" si="256"/>
        <v>434.42424196648568</v>
      </c>
      <c r="E5462" s="90">
        <f t="shared" si="257"/>
        <v>204.74533219406811</v>
      </c>
      <c r="F5462" s="50">
        <f>'貼り付けシート（日射量等）'!G5459/3.6*10^3</f>
        <v>558.33333333333326</v>
      </c>
      <c r="G5462" s="50">
        <f>'貼り付けシート（日射量等）'!H5459/3.6*10^3</f>
        <v>211.11111111111111</v>
      </c>
      <c r="H5462" s="91">
        <f>RADIANS('貼り付けシート（日射量等）'!I5459)</f>
        <v>0.80459678516938593</v>
      </c>
      <c r="I5462" s="91">
        <f>IF('貼り付けシート（日射量等）'!J5459&lt;0,RADIANS(360+('貼り付けシート（日射量等）'!J5459)),RADIANS('貼り付けシート（日射量等）'!J5459))</f>
        <v>5.1522119518872609</v>
      </c>
    </row>
    <row r="5463" spans="1:9">
      <c r="A5463" s="20">
        <v>41867</v>
      </c>
      <c r="B5463" s="35" t="s">
        <v>369</v>
      </c>
      <c r="C5463" s="90">
        <f t="shared" si="255"/>
        <v>756.40070476513938</v>
      </c>
      <c r="D5463" s="90">
        <f t="shared" si="256"/>
        <v>511.24510963803152</v>
      </c>
      <c r="E5463" s="90">
        <f t="shared" si="257"/>
        <v>245.15559512710786</v>
      </c>
      <c r="F5463" s="50">
        <f>'貼り付けシート（日射量等）'!G5460/3.6*10^3</f>
        <v>563.8888888888888</v>
      </c>
      <c r="G5463" s="50">
        <f>'貼り付けシート（日射量等）'!H5460/3.6*10^3</f>
        <v>252.77777777777777</v>
      </c>
      <c r="H5463" s="91">
        <f>RADIANS('貼り付けシート（日射量等）'!I5460)</f>
        <v>0.97040306410884725</v>
      </c>
      <c r="I5463" s="91">
        <f>IF('貼り付けシート（日射量等）'!J5460&lt;0,RADIANS(360+('貼り付けシート（日射量等）'!J5460)),RADIANS('貼り付けシート（日射量等）'!J5460))</f>
        <v>5.4593899002382633</v>
      </c>
    </row>
    <row r="5464" spans="1:9">
      <c r="A5464" s="20">
        <v>41867</v>
      </c>
      <c r="B5464" s="35" t="s">
        <v>370</v>
      </c>
      <c r="C5464" s="90">
        <f t="shared" si="255"/>
        <v>581.29316412646904</v>
      </c>
      <c r="D5464" s="90">
        <f t="shared" si="256"/>
        <v>212.21276267137245</v>
      </c>
      <c r="E5464" s="90">
        <f t="shared" si="257"/>
        <v>369.08040145509653</v>
      </c>
      <c r="F5464" s="50">
        <f>'貼り付けシート（日射量等）'!G5461/3.6*10^3</f>
        <v>216.66666666666669</v>
      </c>
      <c r="G5464" s="50">
        <f>'貼り付けシート（日射量等）'!H5461/3.6*10^3</f>
        <v>380.5555555555556</v>
      </c>
      <c r="H5464" s="91">
        <f>RADIANS('貼り付けシート（日射量等）'!I5461)</f>
        <v>1.0855947947404729</v>
      </c>
      <c r="I5464" s="91">
        <f>IF('貼り付けシート（日射量等）'!J5461&lt;0,RADIANS(360+('貼り付けシート（日射量等）'!J5461)),RADIANS('貼り付けシート（日射量等）'!J5461))</f>
        <v>5.9044488594968172</v>
      </c>
    </row>
    <row r="5465" spans="1:9">
      <c r="A5465" s="20">
        <v>41867</v>
      </c>
      <c r="B5465" s="35" t="s">
        <v>371</v>
      </c>
      <c r="C5465" s="90">
        <f t="shared" si="255"/>
        <v>647.12916021122805</v>
      </c>
      <c r="D5465" s="90">
        <f t="shared" si="256"/>
        <v>280.7427762850009</v>
      </c>
      <c r="E5465" s="90">
        <f t="shared" si="257"/>
        <v>366.38638392622715</v>
      </c>
      <c r="F5465" s="50">
        <f>'貼り付けシート（日射量等）'!G5462/3.6*10^3</f>
        <v>283.33333333333331</v>
      </c>
      <c r="G5465" s="50">
        <f>'貼り付けシート（日射量等）'!H5462/3.6*10^3</f>
        <v>377.77777777777777</v>
      </c>
      <c r="H5465" s="91">
        <f>RADIANS('貼り付けシート（日射量等）'!I5462)</f>
        <v>1.1065387457644049</v>
      </c>
      <c r="I5465" s="91">
        <f>IF('貼り付けシート（日射量等）'!J5462&lt;0,RADIANS(360+('貼り付けシート（日射量等）'!J5462)),RADIANS('貼り付けシート（日射量等）'!J5462))</f>
        <v>0.18151424220741028</v>
      </c>
    </row>
    <row r="5466" spans="1:9">
      <c r="A5466" s="20">
        <v>41867</v>
      </c>
      <c r="B5466" s="35" t="s">
        <v>372</v>
      </c>
      <c r="C5466" s="90">
        <f t="shared" si="255"/>
        <v>665.60940914233117</v>
      </c>
      <c r="D5466" s="90">
        <f t="shared" si="256"/>
        <v>336.9392706202745</v>
      </c>
      <c r="E5466" s="90">
        <f t="shared" si="257"/>
        <v>328.67013852205667</v>
      </c>
      <c r="F5466" s="50">
        <f>'貼り付けシート（日射量等）'!G5463/3.6*10^3</f>
        <v>358.33333333333331</v>
      </c>
      <c r="G5466" s="50">
        <f>'貼り付けシート（日射量等）'!H5463/3.6*10^3</f>
        <v>338.88888888888886</v>
      </c>
      <c r="H5466" s="91">
        <f>RADIANS('貼り付けシート（日射量等）'!I5463)</f>
        <v>1.0210176124166828</v>
      </c>
      <c r="I5466" s="91">
        <f>IF('貼り付けシート（日射量等）'!J5463&lt;0,RADIANS(360+('貼り付けシート（日射量等）'!J5463)),RADIANS('貼り付けシート（日射量等）'!J5463))</f>
        <v>0.67893307902579414</v>
      </c>
    </row>
    <row r="5467" spans="1:9">
      <c r="A5467" s="20">
        <v>41867</v>
      </c>
      <c r="B5467" s="35" t="s">
        <v>373</v>
      </c>
      <c r="C5467" s="90">
        <f t="shared" si="255"/>
        <v>684.94173229347666</v>
      </c>
      <c r="D5467" s="90">
        <f t="shared" si="256"/>
        <v>464.03229492619266</v>
      </c>
      <c r="E5467" s="90">
        <f t="shared" si="257"/>
        <v>220.90943736728397</v>
      </c>
      <c r="F5467" s="50">
        <f>'貼り付けシート（日射量等）'!G5464/3.6*10^3</f>
        <v>558.33333333333326</v>
      </c>
      <c r="G5467" s="50">
        <f>'貼り付けシート（日射量等）'!H5464/3.6*10^3</f>
        <v>227.77777777777774</v>
      </c>
      <c r="H5467" s="91">
        <f>RADIANS('貼り付けシート（日射量等）'!I5464)</f>
        <v>0.8691739674931761</v>
      </c>
      <c r="I5467" s="91">
        <f>IF('貼り付けシート（日射量等）'!J5464&lt;0,RADIANS(360+('貼り付けシート（日射量等）'!J5464)),RADIANS('貼り付けシート（日射量等）'!J5464))</f>
        <v>1.0314895879286488</v>
      </c>
    </row>
    <row r="5468" spans="1:9">
      <c r="A5468" s="20">
        <v>41867</v>
      </c>
      <c r="B5468" s="35" t="s">
        <v>374</v>
      </c>
      <c r="C5468" s="90">
        <f t="shared" si="255"/>
        <v>546.98646180499259</v>
      </c>
      <c r="D5468" s="90">
        <f t="shared" si="256"/>
        <v>369.18130489961766</v>
      </c>
      <c r="E5468" s="90">
        <f t="shared" si="257"/>
        <v>177.80515690537496</v>
      </c>
      <c r="F5468" s="50">
        <f>'貼り付けシート（日射量等）'!G5465/3.6*10^3</f>
        <v>549.99999999999989</v>
      </c>
      <c r="G5468" s="50">
        <f>'貼り付けシート（日射量等）'!H5465/3.6*10^3</f>
        <v>183.33333333333334</v>
      </c>
      <c r="H5468" s="91">
        <f>RADIANS('貼り付けシート（日射量等）'!I5465)</f>
        <v>0.68591439603377147</v>
      </c>
      <c r="I5468" s="91">
        <f>IF('貼り付けシート（日射量等）'!J5465&lt;0,RADIANS(360+('貼り付けシート（日射量等）'!J5465)),RADIANS('貼り付けシート（日射量等）'!J5465))</f>
        <v>1.2793263417118435</v>
      </c>
    </row>
    <row r="5469" spans="1:9">
      <c r="A5469" s="20">
        <v>41867</v>
      </c>
      <c r="B5469" s="35" t="s">
        <v>375</v>
      </c>
      <c r="C5469" s="90">
        <f t="shared" si="255"/>
        <v>332.99990449753955</v>
      </c>
      <c r="D5469" s="90">
        <f t="shared" si="256"/>
        <v>179.44090535198845</v>
      </c>
      <c r="E5469" s="90">
        <f t="shared" si="257"/>
        <v>153.55899914555107</v>
      </c>
      <c r="F5469" s="50">
        <f>'貼り付けシート（日射量等）'!G5466/3.6*10^3</f>
        <v>380.5555555555556</v>
      </c>
      <c r="G5469" s="50">
        <f>'貼り付けシート（日射量等）'!H5466/3.6*10^3</f>
        <v>158.33333333333331</v>
      </c>
      <c r="H5469" s="91">
        <f>RADIANS('貼り付けシート（日射量等）'!I5466)</f>
        <v>0.49043751981040662</v>
      </c>
      <c r="I5469" s="91">
        <f>IF('貼り付けシート（日射量等）'!J5466&lt;0,RADIANS(360+('貼り付けシート（日射量等）'!J5466)),RADIANS('貼り付けシート（日射量等）'!J5466))</f>
        <v>1.4748032179352084</v>
      </c>
    </row>
    <row r="5470" spans="1:9">
      <c r="A5470" s="20">
        <v>41867</v>
      </c>
      <c r="B5470" s="35" t="s">
        <v>376</v>
      </c>
      <c r="C5470" s="90">
        <f t="shared" si="255"/>
        <v>111.27439607691252</v>
      </c>
      <c r="D5470" s="90">
        <f t="shared" si="256"/>
        <v>25.065835153094373</v>
      </c>
      <c r="E5470" s="90">
        <f t="shared" si="257"/>
        <v>86.208560923818155</v>
      </c>
      <c r="F5470" s="50">
        <f>'貼り付けシート（日射量等）'!G5467/3.6*10^3</f>
        <v>102.77777777777777</v>
      </c>
      <c r="G5470" s="50">
        <f>'貼り付けシート（日射量等）'!H5467/3.6*10^3</f>
        <v>88.888888888888886</v>
      </c>
      <c r="H5470" s="91">
        <f>RADIANS('貼り付けシート（日射量等）'!I5467)</f>
        <v>0.28972465583105872</v>
      </c>
      <c r="I5470" s="91">
        <f>IF('貼り付けシート（日射量等）'!J5467&lt;0,RADIANS(360+('貼り付けシート（日射量等）'!J5467)),RADIANS('貼り付けシート（日射量等）'!J5467))</f>
        <v>1.6458454846306527</v>
      </c>
    </row>
    <row r="5471" spans="1:9">
      <c r="A5471" s="20">
        <v>41867</v>
      </c>
      <c r="B5471" s="35" t="s">
        <v>377</v>
      </c>
      <c r="C5471" s="90">
        <f t="shared" si="255"/>
        <v>24.731523898233725</v>
      </c>
      <c r="D5471" s="90">
        <f t="shared" si="256"/>
        <v>0.48536613840987153</v>
      </c>
      <c r="E5471" s="90">
        <f t="shared" si="257"/>
        <v>24.246157759823852</v>
      </c>
      <c r="F5471" s="50">
        <f>'貼り付けシート（日射量等）'!G5468/3.6*10^3</f>
        <v>72.222222222222229</v>
      </c>
      <c r="G5471" s="50">
        <f>'貼り付けシート（日射量等）'!H5468/3.6*10^3</f>
        <v>24.999999999999996</v>
      </c>
      <c r="H5471" s="91">
        <f>RADIANS('貼り付けシート（日射量等）'!I5468)</f>
        <v>9.250245035569947E-2</v>
      </c>
      <c r="I5471" s="91">
        <f>IF('貼り付けシート（日射量等）'!J5468&lt;0,RADIANS(360+('貼り付けシート（日射量等）'!J5468)),RADIANS('貼り付けシート（日射量等）'!J5468))</f>
        <v>1.8081611050661253</v>
      </c>
    </row>
    <row r="5472" spans="1:9">
      <c r="A5472" s="20">
        <v>41867</v>
      </c>
      <c r="B5472" s="35" t="s">
        <v>378</v>
      </c>
      <c r="C5472" s="90">
        <f t="shared" si="255"/>
        <v>0</v>
      </c>
      <c r="D5472" s="90">
        <f t="shared" si="256"/>
        <v>0</v>
      </c>
      <c r="E5472" s="90">
        <f t="shared" si="257"/>
        <v>0</v>
      </c>
      <c r="F5472" s="50">
        <f>'貼り付けシート（日射量等）'!G5469/3.6*10^3</f>
        <v>0</v>
      </c>
      <c r="G5472" s="50">
        <f>'貼り付けシート（日射量等）'!H5469/3.6*10^3</f>
        <v>0</v>
      </c>
      <c r="H5472" s="91">
        <f>RADIANS('貼り付けシート（日射量等）'!I5469)</f>
        <v>0</v>
      </c>
      <c r="I5472" s="91">
        <f>IF('貼り付けシート（日射量等）'!J5469&lt;0,RADIANS(360+('貼り付けシート（日射量等）'!J5469)),RADIANS('貼り付けシート（日射量等）'!J5469))</f>
        <v>0</v>
      </c>
    </row>
    <row r="5473" spans="1:9">
      <c r="A5473" s="20">
        <v>41867</v>
      </c>
      <c r="B5473" s="35" t="s">
        <v>379</v>
      </c>
      <c r="C5473" s="90">
        <f t="shared" si="255"/>
        <v>0</v>
      </c>
      <c r="D5473" s="90">
        <f t="shared" si="256"/>
        <v>0</v>
      </c>
      <c r="E5473" s="90">
        <f t="shared" si="257"/>
        <v>0</v>
      </c>
      <c r="F5473" s="50">
        <f>'貼り付けシート（日射量等）'!G5470/3.6*10^3</f>
        <v>0</v>
      </c>
      <c r="G5473" s="50">
        <f>'貼り付けシート（日射量等）'!H5470/3.6*10^3</f>
        <v>0</v>
      </c>
      <c r="H5473" s="91">
        <f>RADIANS('貼り付けシート（日射量等）'!I5470)</f>
        <v>0</v>
      </c>
      <c r="I5473" s="91">
        <f>IF('貼り付けシート（日射量等）'!J5470&lt;0,RADIANS(360+('貼り付けシート（日射量等）'!J5470)),RADIANS('貼り付けシート（日射量等）'!J5470))</f>
        <v>0</v>
      </c>
    </row>
    <row r="5474" spans="1:9">
      <c r="A5474" s="20">
        <v>41867</v>
      </c>
      <c r="B5474" s="35" t="s">
        <v>380</v>
      </c>
      <c r="C5474" s="90">
        <f t="shared" si="255"/>
        <v>0</v>
      </c>
      <c r="D5474" s="90">
        <f t="shared" si="256"/>
        <v>0</v>
      </c>
      <c r="E5474" s="90">
        <f t="shared" si="257"/>
        <v>0</v>
      </c>
      <c r="F5474" s="50">
        <f>'貼り付けシート（日射量等）'!G5471/3.6*10^3</f>
        <v>0</v>
      </c>
      <c r="G5474" s="50">
        <f>'貼り付けシート（日射量等）'!H5471/3.6*10^3</f>
        <v>0</v>
      </c>
      <c r="H5474" s="91">
        <f>RADIANS('貼り付けシート（日射量等）'!I5471)</f>
        <v>0</v>
      </c>
      <c r="I5474" s="91">
        <f>IF('貼り付けシート（日射量等）'!J5471&lt;0,RADIANS(360+('貼り付けシート（日射量等）'!J5471)),RADIANS('貼り付けシート（日射量等）'!J5471))</f>
        <v>0</v>
      </c>
    </row>
    <row r="5475" spans="1:9">
      <c r="A5475" s="20">
        <v>41867</v>
      </c>
      <c r="B5475" s="35" t="s">
        <v>381</v>
      </c>
      <c r="C5475" s="90">
        <f t="shared" si="255"/>
        <v>0</v>
      </c>
      <c r="D5475" s="90">
        <f t="shared" si="256"/>
        <v>0</v>
      </c>
      <c r="E5475" s="90">
        <f t="shared" si="257"/>
        <v>0</v>
      </c>
      <c r="F5475" s="50">
        <f>'貼り付けシート（日射量等）'!G5472/3.6*10^3</f>
        <v>0</v>
      </c>
      <c r="G5475" s="50">
        <f>'貼り付けシート（日射量等）'!H5472/3.6*10^3</f>
        <v>0</v>
      </c>
      <c r="H5475" s="91">
        <f>RADIANS('貼り付けシート（日射量等）'!I5472)</f>
        <v>0</v>
      </c>
      <c r="I5475" s="91">
        <f>IF('貼り付けシート（日射量等）'!J5472&lt;0,RADIANS(360+('貼り付けシート（日射量等）'!J5472)),RADIANS('貼り付けシート（日射量等）'!J5472))</f>
        <v>0</v>
      </c>
    </row>
    <row r="5476" spans="1:9">
      <c r="A5476" s="20">
        <v>41867</v>
      </c>
      <c r="B5476" s="35" t="s">
        <v>382</v>
      </c>
      <c r="C5476" s="90">
        <f t="shared" si="255"/>
        <v>0</v>
      </c>
      <c r="D5476" s="90">
        <f t="shared" si="256"/>
        <v>0</v>
      </c>
      <c r="E5476" s="90">
        <f t="shared" si="257"/>
        <v>0</v>
      </c>
      <c r="F5476" s="50">
        <f>'貼り付けシート（日射量等）'!G5473/3.6*10^3</f>
        <v>0</v>
      </c>
      <c r="G5476" s="50">
        <f>'貼り付けシート（日射量等）'!H5473/3.6*10^3</f>
        <v>0</v>
      </c>
      <c r="H5476" s="91">
        <f>RADIANS('貼り付けシート（日射量等）'!I5473)</f>
        <v>0</v>
      </c>
      <c r="I5476" s="91">
        <f>IF('貼り付けシート（日射量等）'!J5473&lt;0,RADIANS(360+('貼り付けシート（日射量等）'!J5473)),RADIANS('貼り付けシート（日射量等）'!J5473))</f>
        <v>0</v>
      </c>
    </row>
    <row r="5477" spans="1:9">
      <c r="A5477" s="20">
        <v>41867</v>
      </c>
      <c r="B5477" s="35" t="s">
        <v>383</v>
      </c>
      <c r="C5477" s="90">
        <f t="shared" si="255"/>
        <v>0</v>
      </c>
      <c r="D5477" s="90">
        <f t="shared" si="256"/>
        <v>0</v>
      </c>
      <c r="E5477" s="90">
        <f t="shared" si="257"/>
        <v>0</v>
      </c>
      <c r="F5477" s="50">
        <f>'貼り付けシート（日射量等）'!G5474/3.6*10^3</f>
        <v>0</v>
      </c>
      <c r="G5477" s="50">
        <f>'貼り付けシート（日射量等）'!H5474/3.6*10^3</f>
        <v>0</v>
      </c>
      <c r="H5477" s="91">
        <f>RADIANS('貼り付けシート（日射量等）'!I5474)</f>
        <v>0</v>
      </c>
      <c r="I5477" s="91">
        <f>IF('貼り付けシート（日射量等）'!J5474&lt;0,RADIANS(360+('貼り付けシート（日射量等）'!J5474)),RADIANS('貼り付けシート（日射量等）'!J5474))</f>
        <v>0</v>
      </c>
    </row>
    <row r="5478" spans="1:9">
      <c r="A5478" s="20">
        <v>41868</v>
      </c>
      <c r="B5478" s="35" t="s">
        <v>360</v>
      </c>
      <c r="C5478" s="90">
        <f t="shared" si="255"/>
        <v>0</v>
      </c>
      <c r="D5478" s="90">
        <f t="shared" si="256"/>
        <v>0</v>
      </c>
      <c r="E5478" s="90">
        <f t="shared" si="257"/>
        <v>0</v>
      </c>
      <c r="F5478" s="50">
        <f>'貼り付けシート（日射量等）'!G5475/3.6*10^3</f>
        <v>0</v>
      </c>
      <c r="G5478" s="50">
        <f>'貼り付けシート（日射量等）'!H5475/3.6*10^3</f>
        <v>0</v>
      </c>
      <c r="H5478" s="91">
        <f>RADIANS('貼り付けシート（日射量等）'!I5475)</f>
        <v>0</v>
      </c>
      <c r="I5478" s="91">
        <f>IF('貼り付けシート（日射量等）'!J5475&lt;0,RADIANS(360+('貼り付けシート（日射量等）'!J5475)),RADIANS('貼り付けシート（日射量等）'!J5475))</f>
        <v>0</v>
      </c>
    </row>
    <row r="5479" spans="1:9">
      <c r="A5479" s="20">
        <v>41868</v>
      </c>
      <c r="B5479" s="35" t="s">
        <v>361</v>
      </c>
      <c r="C5479" s="90">
        <f t="shared" si="255"/>
        <v>0</v>
      </c>
      <c r="D5479" s="90">
        <f t="shared" si="256"/>
        <v>0</v>
      </c>
      <c r="E5479" s="90">
        <f t="shared" si="257"/>
        <v>0</v>
      </c>
      <c r="F5479" s="50">
        <f>'貼り付けシート（日射量等）'!G5476/3.6*10^3</f>
        <v>0</v>
      </c>
      <c r="G5479" s="50">
        <f>'貼り付けシート（日射量等）'!H5476/3.6*10^3</f>
        <v>0</v>
      </c>
      <c r="H5479" s="91">
        <f>RADIANS('貼り付けシート（日射量等）'!I5476)</f>
        <v>0</v>
      </c>
      <c r="I5479" s="91">
        <f>IF('貼り付けシート（日射量等）'!J5476&lt;0,RADIANS(360+('貼り付けシート（日射量等）'!J5476)),RADIANS('貼り付けシート（日射量等）'!J5476))</f>
        <v>0</v>
      </c>
    </row>
    <row r="5480" spans="1:9">
      <c r="A5480" s="20">
        <v>41868</v>
      </c>
      <c r="B5480" s="35" t="s">
        <v>362</v>
      </c>
      <c r="C5480" s="90">
        <f t="shared" si="255"/>
        <v>0</v>
      </c>
      <c r="D5480" s="90">
        <f t="shared" si="256"/>
        <v>0</v>
      </c>
      <c r="E5480" s="90">
        <f t="shared" si="257"/>
        <v>0</v>
      </c>
      <c r="F5480" s="50">
        <f>'貼り付けシート（日射量等）'!G5477/3.6*10^3</f>
        <v>0</v>
      </c>
      <c r="G5480" s="50">
        <f>'貼り付けシート（日射量等）'!H5477/3.6*10^3</f>
        <v>0</v>
      </c>
      <c r="H5480" s="91">
        <f>RADIANS('貼り付けシート（日射量等）'!I5477)</f>
        <v>0</v>
      </c>
      <c r="I5480" s="91">
        <f>IF('貼り付けシート（日射量等）'!J5477&lt;0,RADIANS(360+('貼り付けシート（日射量等）'!J5477)),RADIANS('貼り付けシート（日射量等）'!J5477))</f>
        <v>0</v>
      </c>
    </row>
    <row r="5481" spans="1:9">
      <c r="A5481" s="20">
        <v>41868</v>
      </c>
      <c r="B5481" s="35" t="s">
        <v>363</v>
      </c>
      <c r="C5481" s="90">
        <f t="shared" si="255"/>
        <v>0</v>
      </c>
      <c r="D5481" s="90">
        <f t="shared" si="256"/>
        <v>0</v>
      </c>
      <c r="E5481" s="90">
        <f t="shared" si="257"/>
        <v>0</v>
      </c>
      <c r="F5481" s="50">
        <f>'貼り付けシート（日射量等）'!G5478/3.6*10^3</f>
        <v>0</v>
      </c>
      <c r="G5481" s="50">
        <f>'貼り付けシート（日射量等）'!H5478/3.6*10^3</f>
        <v>0</v>
      </c>
      <c r="H5481" s="91">
        <f>RADIANS('貼り付けシート（日射量等）'!I5478)</f>
        <v>0</v>
      </c>
      <c r="I5481" s="91">
        <f>IF('貼り付けシート（日射量等）'!J5478&lt;0,RADIANS(360+('貼り付けシート（日射量等）'!J5478)),RADIANS('貼り付けシート（日射量等）'!J5478))</f>
        <v>0</v>
      </c>
    </row>
    <row r="5482" spans="1:9">
      <c r="A5482" s="20">
        <v>41868</v>
      </c>
      <c r="B5482" s="35" t="s">
        <v>364</v>
      </c>
      <c r="C5482" s="90">
        <f t="shared" si="255"/>
        <v>10.776070115477269</v>
      </c>
      <c r="D5482" s="90">
        <f t="shared" si="256"/>
        <v>-2.0199195983342011</v>
      </c>
      <c r="E5482" s="90">
        <f t="shared" si="257"/>
        <v>10.776070115477269</v>
      </c>
      <c r="F5482" s="50">
        <f>'貼り付けシート（日射量等）'!G5479/3.6*10^3</f>
        <v>24.999999999999996</v>
      </c>
      <c r="G5482" s="50">
        <f>'貼り付けシート（日射量等）'!H5479/3.6*10^3</f>
        <v>11.111111111111111</v>
      </c>
      <c r="H5482" s="91">
        <f>RADIANS('貼り付けシート（日射量等）'!I5479)</f>
        <v>1.9198621771937627E-2</v>
      </c>
      <c r="I5482" s="91">
        <f>IF('貼り付けシート（日射量等）'!J5479&lt;0,RADIANS(360+('貼り付けシート（日射量等）'!J5479)),RADIANS('貼り付けシート（日射量等）'!J5479))</f>
        <v>4.4191736660496419</v>
      </c>
    </row>
    <row r="5483" spans="1:9">
      <c r="A5483" s="20">
        <v>41868</v>
      </c>
      <c r="B5483" s="35" t="s">
        <v>365</v>
      </c>
      <c r="C5483" s="90">
        <f t="shared" si="255"/>
        <v>58.170490907742561</v>
      </c>
      <c r="D5483" s="90">
        <f t="shared" si="256"/>
        <v>6.9841578592255331</v>
      </c>
      <c r="E5483" s="90">
        <f t="shared" si="257"/>
        <v>51.186333048517028</v>
      </c>
      <c r="F5483" s="50">
        <f>'貼り付けシート（日射量等）'!G5480/3.6*10^3</f>
        <v>44.444444444444443</v>
      </c>
      <c r="G5483" s="50">
        <f>'貼り付けシート（日射量等）'!H5480/3.6*10^3</f>
        <v>52.777777777777779</v>
      </c>
      <c r="H5483" s="91">
        <f>RADIANS('貼り付けシート（日射量等）'!I5480)</f>
        <v>0.21467549799530256</v>
      </c>
      <c r="I5483" s="91">
        <f>IF('貼り付けシート（日射量等）'!J5480&lt;0,RADIANS(360+('貼り付けシート（日射量等）'!J5480)),RADIANS('貼り付けシート（日射量等）'!J5480))</f>
        <v>4.5832346157371102</v>
      </c>
    </row>
    <row r="5484" spans="1:9">
      <c r="A5484" s="20">
        <v>41868</v>
      </c>
      <c r="B5484" s="35" t="s">
        <v>366</v>
      </c>
      <c r="C5484" s="90">
        <f t="shared" si="255"/>
        <v>168.2311668880281</v>
      </c>
      <c r="D5484" s="90">
        <f t="shared" si="256"/>
        <v>38.918325502300846</v>
      </c>
      <c r="E5484" s="90">
        <f t="shared" si="257"/>
        <v>129.31284138572724</v>
      </c>
      <c r="F5484" s="50">
        <f>'貼り付けシート（日射量等）'!G5481/3.6*10^3</f>
        <v>99.999999999999986</v>
      </c>
      <c r="G5484" s="50">
        <f>'貼り付けシート（日射量等）'!H5481/3.6*10^3</f>
        <v>133.33333333333334</v>
      </c>
      <c r="H5484" s="91">
        <f>RADIANS('貼り付けシート（日射量等）'!I5481)</f>
        <v>0.41364303272265607</v>
      </c>
      <c r="I5484" s="91">
        <f>IF('貼り付けシート（日射量等）'!J5481&lt;0,RADIANS(360+('貼り付けシート（日射量等）'!J5481)),RADIANS('貼り付けシート（日射量等）'!J5481))</f>
        <v>4.749040894676571</v>
      </c>
    </row>
    <row r="5485" spans="1:9">
      <c r="A5485" s="20">
        <v>41868</v>
      </c>
      <c r="B5485" s="35" t="s">
        <v>367</v>
      </c>
      <c r="C5485" s="90">
        <f t="shared" si="255"/>
        <v>442.69413752736978</v>
      </c>
      <c r="D5485" s="90">
        <f t="shared" si="256"/>
        <v>254.11291050651761</v>
      </c>
      <c r="E5485" s="90">
        <f t="shared" si="257"/>
        <v>188.5812270208522</v>
      </c>
      <c r="F5485" s="50">
        <f>'貼り付けシート（日射量等）'!G5482/3.6*10^3</f>
        <v>422.22222222222223</v>
      </c>
      <c r="G5485" s="50">
        <f>'貼り付けシート（日射量等）'!H5482/3.6*10^3</f>
        <v>194.44444444444443</v>
      </c>
      <c r="H5485" s="91">
        <f>RADIANS('貼り付けシート（日射量等）'!I5482)</f>
        <v>0.61261056745000975</v>
      </c>
      <c r="I5485" s="91">
        <f>IF('貼り付けシート（日射量等）'!J5482&lt;0,RADIANS(360+('貼り付けシート（日射量等）'!J5482)),RADIANS('貼り付けシート（日射量等）'!J5482))</f>
        <v>4.9340457953879691</v>
      </c>
    </row>
    <row r="5486" spans="1:9">
      <c r="A5486" s="20">
        <v>41868</v>
      </c>
      <c r="B5486" s="35" t="s">
        <v>368</v>
      </c>
      <c r="C5486" s="90">
        <f t="shared" si="255"/>
        <v>582.14219676659275</v>
      </c>
      <c r="D5486" s="90">
        <f t="shared" si="256"/>
        <v>336.98660163948489</v>
      </c>
      <c r="E5486" s="90">
        <f t="shared" si="257"/>
        <v>245.15559512710786</v>
      </c>
      <c r="F5486" s="50">
        <f>'貼り付けシート（日射量等）'!G5483/3.6*10^3</f>
        <v>433.33333333333337</v>
      </c>
      <c r="G5486" s="50">
        <f>'貼り付けシート（日射量等）'!H5483/3.6*10^3</f>
        <v>252.77777777777777</v>
      </c>
      <c r="H5486" s="91">
        <f>RADIANS('貼り付けシート（日射量等）'!I5483)</f>
        <v>0.80110612666539727</v>
      </c>
      <c r="I5486" s="91">
        <f>IF('貼り付けシート（日射量等）'!J5483&lt;0,RADIANS(360+('貼り付けシート（日射量等）'!J5483)),RADIANS('貼り付けシート（日射量等）'!J5483))</f>
        <v>5.1591932688952387</v>
      </c>
    </row>
    <row r="5487" spans="1:9">
      <c r="A5487" s="20">
        <v>41868</v>
      </c>
      <c r="B5487" s="35" t="s">
        <v>369</v>
      </c>
      <c r="C5487" s="90">
        <f t="shared" si="255"/>
        <v>686.44022502281405</v>
      </c>
      <c r="D5487" s="90">
        <f t="shared" si="256"/>
        <v>392.79231437605836</v>
      </c>
      <c r="E5487" s="90">
        <f t="shared" si="257"/>
        <v>293.64791064675563</v>
      </c>
      <c r="F5487" s="50">
        <f>'貼り付けシート（日射量等）'!G5484/3.6*10^3</f>
        <v>433.33333333333337</v>
      </c>
      <c r="G5487" s="50">
        <f>'貼り付けシート（日射量等）'!H5484/3.6*10^3</f>
        <v>302.77777777777783</v>
      </c>
      <c r="H5487" s="91">
        <f>RADIANS('貼り付けシート（日射量等）'!I5484)</f>
        <v>0.96691240560485858</v>
      </c>
      <c r="I5487" s="91">
        <f>IF('貼り付けシート（日射量等）'!J5484&lt;0,RADIANS(360+('貼り付けシート（日射量等）'!J5484)),RADIANS('貼り付けシート（日射量等）'!J5484))</f>
        <v>5.4663712172462402</v>
      </c>
    </row>
    <row r="5488" spans="1:9">
      <c r="A5488" s="20">
        <v>41868</v>
      </c>
      <c r="B5488" s="35" t="s">
        <v>370</v>
      </c>
      <c r="C5488" s="90">
        <f t="shared" si="255"/>
        <v>742.0662629863225</v>
      </c>
      <c r="D5488" s="90">
        <f t="shared" si="256"/>
        <v>421.47817705087374</v>
      </c>
      <c r="E5488" s="90">
        <f t="shared" si="257"/>
        <v>320.58808593544876</v>
      </c>
      <c r="F5488" s="50">
        <f>'貼り付けシート（日射量等）'!G5485/3.6*10^3</f>
        <v>430.5555555555556</v>
      </c>
      <c r="G5488" s="50">
        <f>'貼り付けシート（日射量等）'!H5485/3.6*10^3</f>
        <v>330.55555555555554</v>
      </c>
      <c r="H5488" s="91">
        <f>RADIANS('貼り付けシート（日射量等）'!I5485)</f>
        <v>1.08035880698449</v>
      </c>
      <c r="I5488" s="91">
        <f>IF('貼り付けシート（日射量等）'!J5485&lt;0,RADIANS(360+('貼り付けシート（日射量等）'!J5485)),RADIANS('貼り付けシート（日射量等）'!J5485))</f>
        <v>5.9096848472527999</v>
      </c>
    </row>
    <row r="5489" spans="1:9">
      <c r="A5489" s="20">
        <v>41868</v>
      </c>
      <c r="B5489" s="35" t="s">
        <v>371</v>
      </c>
      <c r="C5489" s="90">
        <f t="shared" si="255"/>
        <v>641.38505890190117</v>
      </c>
      <c r="D5489" s="90">
        <f t="shared" si="256"/>
        <v>274.99867497567396</v>
      </c>
      <c r="E5489" s="90">
        <f t="shared" si="257"/>
        <v>366.38638392622715</v>
      </c>
      <c r="F5489" s="50">
        <f>'貼り付けシート（日射量等）'!G5486/3.6*10^3</f>
        <v>277.77777777777777</v>
      </c>
      <c r="G5489" s="50">
        <f>'貼り付けシート（日射量等）'!H5486/3.6*10^3</f>
        <v>377.77777777777777</v>
      </c>
      <c r="H5489" s="91">
        <f>RADIANS('貼り付けシート（日射量等）'!I5486)</f>
        <v>1.0995574287564276</v>
      </c>
      <c r="I5489" s="91">
        <f>IF('貼り付けシート（日射量等）'!J5486&lt;0,RADIANS(360+('貼り付けシート（日射量等）'!J5486)),RADIANS('貼り付けシート（日射量等）'!J5486))</f>
        <v>0.18151424220741028</v>
      </c>
    </row>
    <row r="5490" spans="1:9">
      <c r="A5490" s="20">
        <v>41868</v>
      </c>
      <c r="B5490" s="35" t="s">
        <v>372</v>
      </c>
      <c r="C5490" s="90">
        <f t="shared" si="255"/>
        <v>708.92730002476878</v>
      </c>
      <c r="D5490" s="90">
        <f t="shared" si="256"/>
        <v>401.80930173366664</v>
      </c>
      <c r="E5490" s="90">
        <f t="shared" si="257"/>
        <v>307.11799829110214</v>
      </c>
      <c r="F5490" s="50">
        <f>'貼り付けシート（日射量等）'!G5487/3.6*10^3</f>
        <v>427.77777777777777</v>
      </c>
      <c r="G5490" s="50">
        <f>'貼り付けシート（日射量等）'!H5487/3.6*10^3</f>
        <v>316.66666666666663</v>
      </c>
      <c r="H5490" s="91">
        <f>RADIANS('貼り付けシート（日射量等）'!I5487)</f>
        <v>1.0157816246606999</v>
      </c>
      <c r="I5490" s="91">
        <f>IF('貼り付けシート（日射量等）'!J5487&lt;0,RADIANS(360+('貼り付けシート（日射量等）'!J5487)),RADIANS('貼り付けシート（日射量等）'!J5487))</f>
        <v>0.67544242052180559</v>
      </c>
    </row>
    <row r="5491" spans="1:9">
      <c r="A5491" s="20">
        <v>41868</v>
      </c>
      <c r="B5491" s="35" t="s">
        <v>373</v>
      </c>
      <c r="C5491" s="90">
        <f t="shared" si="255"/>
        <v>500.30512762432124</v>
      </c>
      <c r="D5491" s="90">
        <f t="shared" si="256"/>
        <v>195.88114686208849</v>
      </c>
      <c r="E5491" s="90">
        <f t="shared" si="257"/>
        <v>304.42398076223276</v>
      </c>
      <c r="F5491" s="50">
        <f>'貼り付けシート（日射量等）'!G5488/3.6*10^3</f>
        <v>236.11111111111111</v>
      </c>
      <c r="G5491" s="50">
        <f>'貼り付けシート（日射量等）'!H5488/3.6*10^3</f>
        <v>313.8888888888888</v>
      </c>
      <c r="H5491" s="91">
        <f>RADIANS('貼り付けシート（日射量等）'!I5488)</f>
        <v>0.86393797973719311</v>
      </c>
      <c r="I5491" s="91">
        <f>IF('貼り付けシート（日射量等）'!J5488&lt;0,RADIANS(360+('貼り付けシート（日射量等）'!J5488)),RADIANS('貼り付けシート（日射量等）'!J5488))</f>
        <v>1.0262536001726656</v>
      </c>
    </row>
    <row r="5492" spans="1:9">
      <c r="A5492" s="20">
        <v>41868</v>
      </c>
      <c r="B5492" s="35" t="s">
        <v>374</v>
      </c>
      <c r="C5492" s="90">
        <f t="shared" si="255"/>
        <v>302.58031819608732</v>
      </c>
      <c r="D5492" s="90">
        <f t="shared" si="256"/>
        <v>76.282845771064672</v>
      </c>
      <c r="E5492" s="90">
        <f t="shared" si="257"/>
        <v>226.29747242502262</v>
      </c>
      <c r="F5492" s="50">
        <f>'貼り付けシート（日射量等）'!G5489/3.6*10^3</f>
        <v>113.88888888888887</v>
      </c>
      <c r="G5492" s="50">
        <f>'貼り付けシート（日射量等）'!H5489/3.6*10^3</f>
        <v>233.33333333333331</v>
      </c>
      <c r="H5492" s="91">
        <f>RADIANS('貼り付けシート（日射量等）'!I5489)</f>
        <v>0.68242373752978291</v>
      </c>
      <c r="I5492" s="91">
        <f>IF('貼り付けシート（日射量等）'!J5489&lt;0,RADIANS(360+('貼り付けシート（日射量等）'!J5489)),RADIANS('貼り付けシート（日射量等）'!J5489))</f>
        <v>1.2758356832078548</v>
      </c>
    </row>
    <row r="5493" spans="1:9">
      <c r="A5493" s="20">
        <v>41868</v>
      </c>
      <c r="B5493" s="35" t="s">
        <v>375</v>
      </c>
      <c r="C5493" s="90">
        <f t="shared" si="255"/>
        <v>192.49242424524633</v>
      </c>
      <c r="D5493" s="90">
        <f t="shared" si="256"/>
        <v>41.627442628564545</v>
      </c>
      <c r="E5493" s="90">
        <f t="shared" si="257"/>
        <v>150.86498161668177</v>
      </c>
      <c r="F5493" s="50">
        <f>'貼り付けシート（日射量等）'!G5490/3.6*10^3</f>
        <v>88.888888888888886</v>
      </c>
      <c r="G5493" s="50">
        <f>'貼り付けシート（日射量等）'!H5490/3.6*10^3</f>
        <v>155.55555555555557</v>
      </c>
      <c r="H5493" s="91">
        <f>RADIANS('貼り付けシート（日射量等）'!I5490)</f>
        <v>0.48520153205442362</v>
      </c>
      <c r="I5493" s="91">
        <f>IF('貼り付けシート（日射量等）'!J5490&lt;0,RADIANS(360+('貼り付けシート（日射量等）'!J5490)),RADIANS('貼り付けシート（日射量等）'!J5490))</f>
        <v>1.4713125594312197</v>
      </c>
    </row>
    <row r="5494" spans="1:9">
      <c r="A5494" s="20">
        <v>41868</v>
      </c>
      <c r="B5494" s="35" t="s">
        <v>376</v>
      </c>
      <c r="C5494" s="90">
        <f t="shared" si="255"/>
        <v>76.778145416326694</v>
      </c>
      <c r="D5494" s="90">
        <f t="shared" si="256"/>
        <v>9.4277071945937667</v>
      </c>
      <c r="E5494" s="90">
        <f t="shared" si="257"/>
        <v>67.350438221732929</v>
      </c>
      <c r="F5494" s="50">
        <f>'貼り付けシート（日射量等）'!G5491/3.6*10^3</f>
        <v>38.888888888888893</v>
      </c>
      <c r="G5494" s="50">
        <f>'貼り付けシート（日射量等）'!H5491/3.6*10^3</f>
        <v>69.444444444444443</v>
      </c>
      <c r="H5494" s="91">
        <f>RADIANS('貼り付けシート（日射量等）'!I5491)</f>
        <v>0.28623399732707</v>
      </c>
      <c r="I5494" s="91">
        <f>IF('貼り付けシート（日射量等）'!J5491&lt;0,RADIANS(360+('貼り付けシート（日射量等）'!J5491)),RADIANS('貼り付けシート（日射量等）'!J5491))</f>
        <v>1.6406094968746698</v>
      </c>
    </row>
    <row r="5495" spans="1:9">
      <c r="A5495" s="20">
        <v>41868</v>
      </c>
      <c r="B5495" s="35" t="s">
        <v>377</v>
      </c>
      <c r="C5495" s="90">
        <f t="shared" si="255"/>
        <v>18.996898174373388</v>
      </c>
      <c r="D5495" s="90">
        <f t="shared" si="256"/>
        <v>0.13877547228816536</v>
      </c>
      <c r="E5495" s="90">
        <f t="shared" si="257"/>
        <v>18.858122702085222</v>
      </c>
      <c r="F5495" s="50">
        <f>'貼り付けシート（日射量等）'!G5492/3.6*10^3</f>
        <v>47.222222222222221</v>
      </c>
      <c r="G5495" s="50">
        <f>'貼り付けシート（日射量等）'!H5492/3.6*10^3</f>
        <v>19.444444444444446</v>
      </c>
      <c r="H5495" s="91">
        <f>RADIANS('貼り付けシート（日射量等）'!I5492)</f>
        <v>8.7266462599716474E-2</v>
      </c>
      <c r="I5495" s="91">
        <f>IF('貼り付けシート（日射量等）'!J5492&lt;0,RADIANS(360+('貼り付けシート（日射量等）'!J5492)),RADIANS('貼り付けシート（日射量等）'!J5492))</f>
        <v>1.8046704465621368</v>
      </c>
    </row>
    <row r="5496" spans="1:9">
      <c r="A5496" s="20">
        <v>41868</v>
      </c>
      <c r="B5496" s="35" t="s">
        <v>378</v>
      </c>
      <c r="C5496" s="90">
        <f t="shared" si="255"/>
        <v>0</v>
      </c>
      <c r="D5496" s="90">
        <f t="shared" si="256"/>
        <v>0</v>
      </c>
      <c r="E5496" s="90">
        <f t="shared" si="257"/>
        <v>0</v>
      </c>
      <c r="F5496" s="50">
        <f>'貼り付けシート（日射量等）'!G5493/3.6*10^3</f>
        <v>0</v>
      </c>
      <c r="G5496" s="50">
        <f>'貼り付けシート（日射量等）'!H5493/3.6*10^3</f>
        <v>0</v>
      </c>
      <c r="H5496" s="91">
        <f>RADIANS('貼り付けシート（日射量等）'!I5493)</f>
        <v>0</v>
      </c>
      <c r="I5496" s="91">
        <f>IF('貼り付けシート（日射量等）'!J5493&lt;0,RADIANS(360+('貼り付けシート（日射量等）'!J5493)),RADIANS('貼り付けシート（日射量等）'!J5493))</f>
        <v>0</v>
      </c>
    </row>
    <row r="5497" spans="1:9">
      <c r="A5497" s="20">
        <v>41868</v>
      </c>
      <c r="B5497" s="35" t="s">
        <v>379</v>
      </c>
      <c r="C5497" s="90">
        <f t="shared" si="255"/>
        <v>0</v>
      </c>
      <c r="D5497" s="90">
        <f t="shared" si="256"/>
        <v>0</v>
      </c>
      <c r="E5497" s="90">
        <f t="shared" si="257"/>
        <v>0</v>
      </c>
      <c r="F5497" s="50">
        <f>'貼り付けシート（日射量等）'!G5494/3.6*10^3</f>
        <v>0</v>
      </c>
      <c r="G5497" s="50">
        <f>'貼り付けシート（日射量等）'!H5494/3.6*10^3</f>
        <v>0</v>
      </c>
      <c r="H5497" s="91">
        <f>RADIANS('貼り付けシート（日射量等）'!I5494)</f>
        <v>0</v>
      </c>
      <c r="I5497" s="91">
        <f>IF('貼り付けシート（日射量等）'!J5494&lt;0,RADIANS(360+('貼り付けシート（日射量等）'!J5494)),RADIANS('貼り付けシート（日射量等）'!J5494))</f>
        <v>0</v>
      </c>
    </row>
    <row r="5498" spans="1:9">
      <c r="A5498" s="20">
        <v>41868</v>
      </c>
      <c r="B5498" s="35" t="s">
        <v>380</v>
      </c>
      <c r="C5498" s="90">
        <f t="shared" si="255"/>
        <v>0</v>
      </c>
      <c r="D5498" s="90">
        <f t="shared" si="256"/>
        <v>0</v>
      </c>
      <c r="E5498" s="90">
        <f t="shared" si="257"/>
        <v>0</v>
      </c>
      <c r="F5498" s="50">
        <f>'貼り付けシート（日射量等）'!G5495/3.6*10^3</f>
        <v>0</v>
      </c>
      <c r="G5498" s="50">
        <f>'貼り付けシート（日射量等）'!H5495/3.6*10^3</f>
        <v>0</v>
      </c>
      <c r="H5498" s="91">
        <f>RADIANS('貼り付けシート（日射量等）'!I5495)</f>
        <v>0</v>
      </c>
      <c r="I5498" s="91">
        <f>IF('貼り付けシート（日射量等）'!J5495&lt;0,RADIANS(360+('貼り付けシート（日射量等）'!J5495)),RADIANS('貼り付けシート（日射量等）'!J5495))</f>
        <v>0</v>
      </c>
    </row>
    <row r="5499" spans="1:9">
      <c r="A5499" s="20">
        <v>41868</v>
      </c>
      <c r="B5499" s="35" t="s">
        <v>381</v>
      </c>
      <c r="C5499" s="90">
        <f t="shared" si="255"/>
        <v>0</v>
      </c>
      <c r="D5499" s="90">
        <f t="shared" si="256"/>
        <v>0</v>
      </c>
      <c r="E5499" s="90">
        <f t="shared" si="257"/>
        <v>0</v>
      </c>
      <c r="F5499" s="50">
        <f>'貼り付けシート（日射量等）'!G5496/3.6*10^3</f>
        <v>0</v>
      </c>
      <c r="G5499" s="50">
        <f>'貼り付けシート（日射量等）'!H5496/3.6*10^3</f>
        <v>0</v>
      </c>
      <c r="H5499" s="91">
        <f>RADIANS('貼り付けシート（日射量等）'!I5496)</f>
        <v>0</v>
      </c>
      <c r="I5499" s="91">
        <f>IF('貼り付けシート（日射量等）'!J5496&lt;0,RADIANS(360+('貼り付けシート（日射量等）'!J5496)),RADIANS('貼り付けシート（日射量等）'!J5496))</f>
        <v>0</v>
      </c>
    </row>
    <row r="5500" spans="1:9">
      <c r="A5500" s="20">
        <v>41868</v>
      </c>
      <c r="B5500" s="35" t="s">
        <v>382</v>
      </c>
      <c r="C5500" s="90">
        <f t="shared" si="255"/>
        <v>0</v>
      </c>
      <c r="D5500" s="90">
        <f t="shared" si="256"/>
        <v>0</v>
      </c>
      <c r="E5500" s="90">
        <f t="shared" si="257"/>
        <v>0</v>
      </c>
      <c r="F5500" s="50">
        <f>'貼り付けシート（日射量等）'!G5497/3.6*10^3</f>
        <v>0</v>
      </c>
      <c r="G5500" s="50">
        <f>'貼り付けシート（日射量等）'!H5497/3.6*10^3</f>
        <v>0</v>
      </c>
      <c r="H5500" s="91">
        <f>RADIANS('貼り付けシート（日射量等）'!I5497)</f>
        <v>0</v>
      </c>
      <c r="I5500" s="91">
        <f>IF('貼り付けシート（日射量等）'!J5497&lt;0,RADIANS(360+('貼り付けシート（日射量等）'!J5497)),RADIANS('貼り付けシート（日射量等）'!J5497))</f>
        <v>0</v>
      </c>
    </row>
    <row r="5501" spans="1:9">
      <c r="A5501" s="20">
        <v>41868</v>
      </c>
      <c r="B5501" s="35" t="s">
        <v>383</v>
      </c>
      <c r="C5501" s="90">
        <f t="shared" si="255"/>
        <v>0</v>
      </c>
      <c r="D5501" s="90">
        <f t="shared" si="256"/>
        <v>0</v>
      </c>
      <c r="E5501" s="90">
        <f t="shared" si="257"/>
        <v>0</v>
      </c>
      <c r="F5501" s="50">
        <f>'貼り付けシート（日射量等）'!G5498/3.6*10^3</f>
        <v>0</v>
      </c>
      <c r="G5501" s="50">
        <f>'貼り付けシート（日射量等）'!H5498/3.6*10^3</f>
        <v>0</v>
      </c>
      <c r="H5501" s="91">
        <f>RADIANS('貼り付けシート（日射量等）'!I5498)</f>
        <v>0</v>
      </c>
      <c r="I5501" s="91">
        <f>IF('貼り付けシート（日射量等）'!J5498&lt;0,RADIANS(360+('貼り付けシート（日射量等）'!J5498)),RADIANS('貼り付けシート（日射量等）'!J5498))</f>
        <v>0</v>
      </c>
    </row>
    <row r="5502" spans="1:9">
      <c r="A5502" s="20">
        <v>41869</v>
      </c>
      <c r="B5502" s="35" t="s">
        <v>360</v>
      </c>
      <c r="C5502" s="90">
        <f t="shared" si="255"/>
        <v>0</v>
      </c>
      <c r="D5502" s="90">
        <f t="shared" si="256"/>
        <v>0</v>
      </c>
      <c r="E5502" s="90">
        <f t="shared" si="257"/>
        <v>0</v>
      </c>
      <c r="F5502" s="50">
        <f>'貼り付けシート（日射量等）'!G5499/3.6*10^3</f>
        <v>0</v>
      </c>
      <c r="G5502" s="50">
        <f>'貼り付けシート（日射量等）'!H5499/3.6*10^3</f>
        <v>0</v>
      </c>
      <c r="H5502" s="91">
        <f>RADIANS('貼り付けシート（日射量等）'!I5499)</f>
        <v>0</v>
      </c>
      <c r="I5502" s="91">
        <f>IF('貼り付けシート（日射量等）'!J5499&lt;0,RADIANS(360+('貼り付けシート（日射量等）'!J5499)),RADIANS('貼り付けシート（日射量等）'!J5499))</f>
        <v>0</v>
      </c>
    </row>
    <row r="5503" spans="1:9">
      <c r="A5503" s="20">
        <v>41869</v>
      </c>
      <c r="B5503" s="35" t="s">
        <v>361</v>
      </c>
      <c r="C5503" s="90">
        <f t="shared" si="255"/>
        <v>0</v>
      </c>
      <c r="D5503" s="90">
        <f t="shared" si="256"/>
        <v>0</v>
      </c>
      <c r="E5503" s="90">
        <f t="shared" si="257"/>
        <v>0</v>
      </c>
      <c r="F5503" s="50">
        <f>'貼り付けシート（日射量等）'!G5500/3.6*10^3</f>
        <v>0</v>
      </c>
      <c r="G5503" s="50">
        <f>'貼り付けシート（日射量等）'!H5500/3.6*10^3</f>
        <v>0</v>
      </c>
      <c r="H5503" s="91">
        <f>RADIANS('貼り付けシート（日射量等）'!I5500)</f>
        <v>0</v>
      </c>
      <c r="I5503" s="91">
        <f>IF('貼り付けシート（日射量等）'!J5500&lt;0,RADIANS(360+('貼り付けシート（日射量等）'!J5500)),RADIANS('貼り付けシート（日射量等）'!J5500))</f>
        <v>0</v>
      </c>
    </row>
    <row r="5504" spans="1:9">
      <c r="A5504" s="20">
        <v>41869</v>
      </c>
      <c r="B5504" s="35" t="s">
        <v>362</v>
      </c>
      <c r="C5504" s="90">
        <f t="shared" si="255"/>
        <v>0</v>
      </c>
      <c r="D5504" s="90">
        <f t="shared" si="256"/>
        <v>0</v>
      </c>
      <c r="E5504" s="90">
        <f t="shared" si="257"/>
        <v>0</v>
      </c>
      <c r="F5504" s="50">
        <f>'貼り付けシート（日射量等）'!G5501/3.6*10^3</f>
        <v>0</v>
      </c>
      <c r="G5504" s="50">
        <f>'貼り付けシート（日射量等）'!H5501/3.6*10^3</f>
        <v>0</v>
      </c>
      <c r="H5504" s="91">
        <f>RADIANS('貼り付けシート（日射量等）'!I5501)</f>
        <v>0</v>
      </c>
      <c r="I5504" s="91">
        <f>IF('貼り付けシート（日射量等）'!J5501&lt;0,RADIANS(360+('貼り付けシート（日射量等）'!J5501)),RADIANS('貼り付けシート（日射量等）'!J5501))</f>
        <v>0</v>
      </c>
    </row>
    <row r="5505" spans="1:9">
      <c r="A5505" s="20">
        <v>41869</v>
      </c>
      <c r="B5505" s="35" t="s">
        <v>363</v>
      </c>
      <c r="C5505" s="90">
        <f t="shared" si="255"/>
        <v>0</v>
      </c>
      <c r="D5505" s="90">
        <f t="shared" si="256"/>
        <v>0</v>
      </c>
      <c r="E5505" s="90">
        <f t="shared" si="257"/>
        <v>0</v>
      </c>
      <c r="F5505" s="50">
        <f>'貼り付けシート（日射量等）'!G5502/3.6*10^3</f>
        <v>0</v>
      </c>
      <c r="G5505" s="50">
        <f>'貼り付けシート（日射量等）'!H5502/3.6*10^3</f>
        <v>0</v>
      </c>
      <c r="H5505" s="91">
        <f>RADIANS('貼り付けシート（日射量等）'!I5502)</f>
        <v>0</v>
      </c>
      <c r="I5505" s="91">
        <f>IF('貼り付けシート（日射量等）'!J5502&lt;0,RADIANS(360+('貼り付けシート（日射量等）'!J5502)),RADIANS('貼り付けシート（日射量等）'!J5502))</f>
        <v>0</v>
      </c>
    </row>
    <row r="5506" spans="1:9">
      <c r="A5506" s="20">
        <v>41869</v>
      </c>
      <c r="B5506" s="35" t="s">
        <v>364</v>
      </c>
      <c r="C5506" s="90">
        <f t="shared" si="255"/>
        <v>10.776070115477269</v>
      </c>
      <c r="D5506" s="90">
        <f t="shared" si="256"/>
        <v>-2.0591733734634161</v>
      </c>
      <c r="E5506" s="90">
        <f t="shared" si="257"/>
        <v>10.776070115477269</v>
      </c>
      <c r="F5506" s="50">
        <f>'貼り付けシート（日射量等）'!G5503/3.6*10^3</f>
        <v>24.999999999999996</v>
      </c>
      <c r="G5506" s="50">
        <f>'貼り付けシート（日射量等）'!H5503/3.6*10^3</f>
        <v>11.111111111111111</v>
      </c>
      <c r="H5506" s="91">
        <f>RADIANS('貼り付けシート（日射量等）'!I5503)</f>
        <v>1.5707963267948967E-2</v>
      </c>
      <c r="I5506" s="91">
        <f>IF('貼り付けシート（日射量等）'!J5503&lt;0,RADIANS(360+('貼り付けシート（日射量等）'!J5503)),RADIANS('貼り付けシート（日射量等）'!J5503))</f>
        <v>4.4244096538056255</v>
      </c>
    </row>
    <row r="5507" spans="1:9">
      <c r="A5507" s="20">
        <v>41869</v>
      </c>
      <c r="B5507" s="35" t="s">
        <v>365</v>
      </c>
      <c r="C5507" s="90">
        <f t="shared" si="255"/>
        <v>103.56692512468646</v>
      </c>
      <c r="D5507" s="90">
        <f t="shared" si="256"/>
        <v>38.910504431822844</v>
      </c>
      <c r="E5507" s="90">
        <f t="shared" si="257"/>
        <v>64.65642069286362</v>
      </c>
      <c r="F5507" s="50">
        <f>'貼り付けシート（日射量等）'!G5504/3.6*10^3</f>
        <v>250</v>
      </c>
      <c r="G5507" s="50">
        <f>'貼り付けシート（日射量等）'!H5504/3.6*10^3</f>
        <v>66.666666666666671</v>
      </c>
      <c r="H5507" s="91">
        <f>RADIANS('貼り付けシート（日射量等）'!I5504)</f>
        <v>0.21118483949131386</v>
      </c>
      <c r="I5507" s="91">
        <f>IF('貼り付けシート（日射量等）'!J5504&lt;0,RADIANS(360+('貼り付けシート（日射量等）'!J5504)),RADIANS('貼り付けシート（日射量等）'!J5504))</f>
        <v>4.588470603493092</v>
      </c>
    </row>
    <row r="5508" spans="1:9">
      <c r="A5508" s="20">
        <v>41869</v>
      </c>
      <c r="B5508" s="35" t="s">
        <v>366</v>
      </c>
      <c r="C5508" s="90">
        <f t="shared" si="255"/>
        <v>289.40914942573545</v>
      </c>
      <c r="D5508" s="90">
        <f t="shared" si="256"/>
        <v>170.87237815548551</v>
      </c>
      <c r="E5508" s="90">
        <f t="shared" si="257"/>
        <v>118.53677127024996</v>
      </c>
      <c r="F5508" s="50">
        <f>'貼り付けシート（日射量等）'!G5505/3.6*10^3</f>
        <v>438.88888888888886</v>
      </c>
      <c r="G5508" s="50">
        <f>'貼り付けシート（日射量等）'!H5505/3.6*10^3</f>
        <v>122.22222222222221</v>
      </c>
      <c r="H5508" s="91">
        <f>RADIANS('貼り付けシート（日射量等）'!I5505)</f>
        <v>0.41189770347066179</v>
      </c>
      <c r="I5508" s="91">
        <f>IF('貼り付けシート（日射量等）'!J5505&lt;0,RADIANS(360+('貼り付けシート（日射量等）'!J5505)),RADIANS('貼り付けシート（日射量等）'!J5505))</f>
        <v>4.7542768824325536</v>
      </c>
    </row>
    <row r="5509" spans="1:9">
      <c r="A5509" s="20">
        <v>41869</v>
      </c>
      <c r="B5509" s="35" t="s">
        <v>367</v>
      </c>
      <c r="C5509" s="90">
        <f t="shared" si="255"/>
        <v>466.75661395409554</v>
      </c>
      <c r="D5509" s="90">
        <f t="shared" si="256"/>
        <v>297.03350963532853</v>
      </c>
      <c r="E5509" s="90">
        <f t="shared" si="257"/>
        <v>169.72310431876699</v>
      </c>
      <c r="F5509" s="50">
        <f>'貼り付けシート（日射量等）'!G5506/3.6*10^3</f>
        <v>494.44444444444446</v>
      </c>
      <c r="G5509" s="50">
        <f>'貼り付けシート（日射量等）'!H5506/3.6*10^3</f>
        <v>175</v>
      </c>
      <c r="H5509" s="91">
        <f>RADIANS('貼り付けシート（日射量等）'!I5506)</f>
        <v>0.60911990894602097</v>
      </c>
      <c r="I5509" s="91">
        <f>IF('貼り付けシート（日射量等）'!J5506&lt;0,RADIANS(360+('貼り付けシート（日射量等）'!J5506)),RADIANS('貼り付けシート（日射量等）'!J5506))</f>
        <v>4.9392817831439526</v>
      </c>
    </row>
    <row r="5510" spans="1:9">
      <c r="A5510" s="20">
        <v>41869</v>
      </c>
      <c r="B5510" s="35" t="s">
        <v>368</v>
      </c>
      <c r="C5510" s="90">
        <f t="shared" si="255"/>
        <v>613.66085670326561</v>
      </c>
      <c r="D5510" s="90">
        <f t="shared" si="256"/>
        <v>392.75141933598167</v>
      </c>
      <c r="E5510" s="90">
        <f t="shared" si="257"/>
        <v>220.90943736728397</v>
      </c>
      <c r="F5510" s="50">
        <f>'貼り付けシート（日射量等）'!G5507/3.6*10^3</f>
        <v>505.55555555555554</v>
      </c>
      <c r="G5510" s="50">
        <f>'貼り付けシート（日射量等）'!H5507/3.6*10^3</f>
        <v>227.77777777777774</v>
      </c>
      <c r="H5510" s="91">
        <f>RADIANS('貼り付けシート（日射量等）'!I5507)</f>
        <v>0.7976154681614086</v>
      </c>
      <c r="I5510" s="91">
        <f>IF('貼り付けシート（日射量等）'!J5507&lt;0,RADIANS(360+('貼り付けシート（日射量等）'!J5507)),RADIANS('貼り付けシート（日射量等）'!J5507))</f>
        <v>5.1644292566512204</v>
      </c>
    </row>
    <row r="5511" spans="1:9">
      <c r="A5511" s="20">
        <v>41869</v>
      </c>
      <c r="B5511" s="35" t="s">
        <v>369</v>
      </c>
      <c r="C5511" s="90">
        <f t="shared" ref="C5511:C5574" si="258">IF(D5511&lt;0,E5511,D5511+E5511)</f>
        <v>671.60066607632575</v>
      </c>
      <c r="D5511" s="90">
        <f t="shared" ref="D5511:D5574" si="259">F5511*(SIN(H5511)*COS($O$5)+COS(H5511)*SIN($O$5)*COS($O$4-I5511))</f>
        <v>372.56472037183147</v>
      </c>
      <c r="E5511" s="90">
        <f t="shared" ref="E5511:E5574" si="260">G5511*(1+COS($O$5))/2</f>
        <v>299.03594570449422</v>
      </c>
      <c r="F5511" s="50">
        <f>'貼り付けシート（日射量等）'!G5508/3.6*10^3</f>
        <v>411.11111111111109</v>
      </c>
      <c r="G5511" s="50">
        <f>'貼り付けシート（日射量等）'!H5508/3.6*10^3</f>
        <v>308.33333333333337</v>
      </c>
      <c r="H5511" s="91">
        <f>RADIANS('貼り付けシート（日射量等）'!I5508)</f>
        <v>0.96342174710086992</v>
      </c>
      <c r="I5511" s="91">
        <f>IF('貼り付けシート（日射量等）'!J5508&lt;0,RADIANS(360+('貼り付けシート（日射量等）'!J5508)),RADIANS('貼り付けシート（日射量等）'!J5508))</f>
        <v>5.473352534254218</v>
      </c>
    </row>
    <row r="5512" spans="1:9">
      <c r="A5512" s="20">
        <v>41869</v>
      </c>
      <c r="B5512" s="35" t="s">
        <v>370</v>
      </c>
      <c r="C5512" s="90">
        <f t="shared" si="258"/>
        <v>670.90880696815861</v>
      </c>
      <c r="D5512" s="90">
        <f t="shared" si="259"/>
        <v>320.68652821514746</v>
      </c>
      <c r="E5512" s="90">
        <f t="shared" si="260"/>
        <v>350.22227875301121</v>
      </c>
      <c r="F5512" s="50">
        <f>'貼り付けシート（日射量等）'!G5509/3.6*10^3</f>
        <v>327.77777777777777</v>
      </c>
      <c r="G5512" s="50">
        <f>'貼り付けシート（日射量等）'!H5509/3.6*10^3</f>
        <v>361.11111111111109</v>
      </c>
      <c r="H5512" s="91">
        <f>RADIANS('貼り付けシート（日射量等）'!I5509)</f>
        <v>1.0751228192285069</v>
      </c>
      <c r="I5512" s="91">
        <f>IF('貼り付けシート（日射量等）'!J5509&lt;0,RADIANS(360+('貼り付けシート（日射量等）'!J5509)),RADIANS('貼り付けシート（日射量等）'!J5509))</f>
        <v>5.9149208350087825</v>
      </c>
    </row>
    <row r="5513" spans="1:9">
      <c r="A5513" s="20">
        <v>41869</v>
      </c>
      <c r="B5513" s="35" t="s">
        <v>371</v>
      </c>
      <c r="C5513" s="90">
        <f t="shared" si="258"/>
        <v>793.74870298121789</v>
      </c>
      <c r="D5513" s="90">
        <f t="shared" si="259"/>
        <v>497.40677480559293</v>
      </c>
      <c r="E5513" s="90">
        <f t="shared" si="260"/>
        <v>296.34192817562496</v>
      </c>
      <c r="F5513" s="50">
        <f>'貼り付けシート（日射量等）'!G5510/3.6*10^3</f>
        <v>502.77777777777777</v>
      </c>
      <c r="G5513" s="50">
        <f>'貼り付けシート（日射量等）'!H5510/3.6*10^3</f>
        <v>305.5555555555556</v>
      </c>
      <c r="H5513" s="91">
        <f>RADIANS('貼り付けシート（日射量等）'!I5510)</f>
        <v>1.0943214410004447</v>
      </c>
      <c r="I5513" s="91">
        <f>IF('貼り付けシート（日射量等）'!J5510&lt;0,RADIANS(360+('貼り付けシート（日射量等）'!J5510)),RADIANS('貼り付けシート（日射量等）'!J5510))</f>
        <v>0.18151424220741028</v>
      </c>
    </row>
    <row r="5514" spans="1:9">
      <c r="A5514" s="20">
        <v>41869</v>
      </c>
      <c r="B5514" s="35" t="s">
        <v>372</v>
      </c>
      <c r="C5514" s="90">
        <f t="shared" si="258"/>
        <v>343.08014215530955</v>
      </c>
      <c r="D5514" s="90">
        <f t="shared" si="259"/>
        <v>52.126249037423321</v>
      </c>
      <c r="E5514" s="90">
        <f t="shared" si="260"/>
        <v>290.95389311788625</v>
      </c>
      <c r="F5514" s="50">
        <f>'貼り付けシート（日射量等）'!G5511/3.6*10^3</f>
        <v>55.555555555555557</v>
      </c>
      <c r="G5514" s="50">
        <f>'貼り付けシート（日射量等）'!H5511/3.6*10^3</f>
        <v>300</v>
      </c>
      <c r="H5514" s="91">
        <f>RADIANS('貼り付けシート（日射量等）'!I5511)</f>
        <v>1.0105456369047168</v>
      </c>
      <c r="I5514" s="91">
        <f>IF('貼り付けシート（日射量等）'!J5511&lt;0,RADIANS(360+('貼り付けシート（日射量等）'!J5511)),RADIANS('貼り付けシート（日射量等）'!J5511))</f>
        <v>0.67195176201781692</v>
      </c>
    </row>
    <row r="5515" spans="1:9">
      <c r="A5515" s="20">
        <v>41869</v>
      </c>
      <c r="B5515" s="35" t="s">
        <v>373</v>
      </c>
      <c r="C5515" s="90">
        <f t="shared" si="258"/>
        <v>465.21663578484527</v>
      </c>
      <c r="D5515" s="90">
        <f t="shared" si="259"/>
        <v>163.48667255148175</v>
      </c>
      <c r="E5515" s="90">
        <f t="shared" si="260"/>
        <v>301.72996323336355</v>
      </c>
      <c r="F5515" s="50">
        <f>'貼り付けシート（日射量等）'!G5512/3.6*10^3</f>
        <v>197.22222222222223</v>
      </c>
      <c r="G5515" s="50">
        <f>'貼り付けシート（日射量等）'!H5512/3.6*10^3</f>
        <v>311.11111111111114</v>
      </c>
      <c r="H5515" s="91">
        <f>RADIANS('貼り付けシート（日射量等）'!I5512)</f>
        <v>0.86044732123320444</v>
      </c>
      <c r="I5515" s="91">
        <f>IF('貼り付けシート（日射量等）'!J5512&lt;0,RADIANS(360+('貼り付けシート（日射量等）'!J5512)),RADIANS('貼り付けシート（日射量等）'!J5512))</f>
        <v>1.0210176124166828</v>
      </c>
    </row>
    <row r="5516" spans="1:9">
      <c r="A5516" s="20">
        <v>41869</v>
      </c>
      <c r="B5516" s="35" t="s">
        <v>374</v>
      </c>
      <c r="C5516" s="90">
        <f t="shared" si="258"/>
        <v>484.60584071173236</v>
      </c>
      <c r="D5516" s="90">
        <f t="shared" si="259"/>
        <v>274.4724734599256</v>
      </c>
      <c r="E5516" s="90">
        <f t="shared" si="260"/>
        <v>210.13336725180676</v>
      </c>
      <c r="F5516" s="50">
        <f>'貼り付けシート（日射量等）'!G5513/3.6*10^3</f>
        <v>411.11111111111109</v>
      </c>
      <c r="G5516" s="50">
        <f>'貼り付けシート（日射量等）'!H5513/3.6*10^3</f>
        <v>216.66666666666669</v>
      </c>
      <c r="H5516" s="91">
        <f>RADIANS('貼り付けシート（日射量等）'!I5513)</f>
        <v>0.67718774977379981</v>
      </c>
      <c r="I5516" s="91">
        <f>IF('貼り付けシート（日射量等）'!J5513&lt;0,RADIANS(360+('貼り付けシート（日射量等）'!J5513)),RADIANS('貼り付けシート（日射量等）'!J5513))</f>
        <v>1.2705996954518719</v>
      </c>
    </row>
    <row r="5517" spans="1:9">
      <c r="A5517" s="20">
        <v>41869</v>
      </c>
      <c r="B5517" s="35" t="s">
        <v>375</v>
      </c>
      <c r="C5517" s="90">
        <f t="shared" si="258"/>
        <v>270.71603537097337</v>
      </c>
      <c r="D5517" s="90">
        <f t="shared" si="259"/>
        <v>106.38096610994502</v>
      </c>
      <c r="E5517" s="90">
        <f t="shared" si="260"/>
        <v>164.33506926102834</v>
      </c>
      <c r="F5517" s="50">
        <f>'貼り付けシート（日射量等）'!G5514/3.6*10^3</f>
        <v>227.77777777777774</v>
      </c>
      <c r="G5517" s="50">
        <f>'貼り付けシート（日射量等）'!H5514/3.6*10^3</f>
        <v>169.44444444444443</v>
      </c>
      <c r="H5517" s="91">
        <f>RADIANS('貼り付けシート（日射量等）'!I5514)</f>
        <v>0.48171087355043496</v>
      </c>
      <c r="I5517" s="91">
        <f>IF('貼り付けシート（日射量等）'!J5514&lt;0,RADIANS(360+('貼り付けシート（日射量等）'!J5514)),RADIANS('貼り付けシート（日射量等）'!J5514))</f>
        <v>1.4660765716752369</v>
      </c>
    </row>
    <row r="5518" spans="1:9">
      <c r="A5518" s="20">
        <v>41869</v>
      </c>
      <c r="B5518" s="35" t="s">
        <v>376</v>
      </c>
      <c r="C5518" s="90">
        <f t="shared" si="258"/>
        <v>81.985082935242005</v>
      </c>
      <c r="D5518" s="90">
        <f t="shared" si="259"/>
        <v>11.940627184639746</v>
      </c>
      <c r="E5518" s="90">
        <f t="shared" si="260"/>
        <v>70.044455750602253</v>
      </c>
      <c r="F5518" s="50">
        <f>'貼り付けシート（日射量等）'!G5515/3.6*10^3</f>
        <v>49.999999999999993</v>
      </c>
      <c r="G5518" s="50">
        <f>'貼り付けシート（日射量等）'!H5515/3.6*10^3</f>
        <v>72.222222222222229</v>
      </c>
      <c r="H5518" s="91">
        <f>RADIANS('貼り付けシート（日射量等）'!I5515)</f>
        <v>0.28099800957108706</v>
      </c>
      <c r="I5518" s="91">
        <f>IF('貼り付けシート（日射量等）'!J5515&lt;0,RADIANS(360+('貼り付けシート（日射量等）'!J5515)),RADIANS('貼り付けシート（日射量等）'!J5515))</f>
        <v>1.6371188383706812</v>
      </c>
    </row>
    <row r="5519" spans="1:9">
      <c r="A5519" s="20">
        <v>41869</v>
      </c>
      <c r="B5519" s="35" t="s">
        <v>377</v>
      </c>
      <c r="C5519" s="90">
        <f t="shared" si="258"/>
        <v>18.905067290124105</v>
      </c>
      <c r="D5519" s="90">
        <f t="shared" si="259"/>
        <v>4.6944588038882434E-2</v>
      </c>
      <c r="E5519" s="90">
        <f t="shared" si="260"/>
        <v>18.858122702085222</v>
      </c>
      <c r="F5519" s="50">
        <f>'貼り付けシート（日射量等）'!G5516/3.6*10^3</f>
        <v>58.333333333333329</v>
      </c>
      <c r="G5519" s="50">
        <f>'貼り付けシート（日射量等）'!H5516/3.6*10^3</f>
        <v>19.444444444444446</v>
      </c>
      <c r="H5519" s="91">
        <f>RADIANS('貼り付けシート（日射量等）'!I5516)</f>
        <v>8.377580409572781E-2</v>
      </c>
      <c r="I5519" s="91">
        <f>IF('貼り付けシート（日射量等）'!J5516&lt;0,RADIANS(360+('貼り付けシート（日射量等）'!J5516)),RADIANS('貼り付けシート（日射量等）'!J5516))</f>
        <v>1.8011797880581482</v>
      </c>
    </row>
    <row r="5520" spans="1:9">
      <c r="A5520" s="20">
        <v>41869</v>
      </c>
      <c r="B5520" s="35" t="s">
        <v>378</v>
      </c>
      <c r="C5520" s="90">
        <f t="shared" si="258"/>
        <v>0</v>
      </c>
      <c r="D5520" s="90">
        <f t="shared" si="259"/>
        <v>0</v>
      </c>
      <c r="E5520" s="90">
        <f t="shared" si="260"/>
        <v>0</v>
      </c>
      <c r="F5520" s="50">
        <f>'貼り付けシート（日射量等）'!G5517/3.6*10^3</f>
        <v>0</v>
      </c>
      <c r="G5520" s="50">
        <f>'貼り付けシート（日射量等）'!H5517/3.6*10^3</f>
        <v>0</v>
      </c>
      <c r="H5520" s="91">
        <f>RADIANS('貼り付けシート（日射量等）'!I5517)</f>
        <v>0</v>
      </c>
      <c r="I5520" s="91">
        <f>IF('貼り付けシート（日射量等）'!J5517&lt;0,RADIANS(360+('貼り付けシート（日射量等）'!J5517)),RADIANS('貼り付けシート（日射量等）'!J5517))</f>
        <v>0</v>
      </c>
    </row>
    <row r="5521" spans="1:9">
      <c r="A5521" s="20">
        <v>41869</v>
      </c>
      <c r="B5521" s="35" t="s">
        <v>379</v>
      </c>
      <c r="C5521" s="90">
        <f t="shared" si="258"/>
        <v>0</v>
      </c>
      <c r="D5521" s="90">
        <f t="shared" si="259"/>
        <v>0</v>
      </c>
      <c r="E5521" s="90">
        <f t="shared" si="260"/>
        <v>0</v>
      </c>
      <c r="F5521" s="50">
        <f>'貼り付けシート（日射量等）'!G5518/3.6*10^3</f>
        <v>0</v>
      </c>
      <c r="G5521" s="50">
        <f>'貼り付けシート（日射量等）'!H5518/3.6*10^3</f>
        <v>0</v>
      </c>
      <c r="H5521" s="91">
        <f>RADIANS('貼り付けシート（日射量等）'!I5518)</f>
        <v>0</v>
      </c>
      <c r="I5521" s="91">
        <f>IF('貼り付けシート（日射量等）'!J5518&lt;0,RADIANS(360+('貼り付けシート（日射量等）'!J5518)),RADIANS('貼り付けシート（日射量等）'!J5518))</f>
        <v>0</v>
      </c>
    </row>
    <row r="5522" spans="1:9">
      <c r="A5522" s="20">
        <v>41869</v>
      </c>
      <c r="B5522" s="35" t="s">
        <v>380</v>
      </c>
      <c r="C5522" s="90">
        <f t="shared" si="258"/>
        <v>0</v>
      </c>
      <c r="D5522" s="90">
        <f t="shared" si="259"/>
        <v>0</v>
      </c>
      <c r="E5522" s="90">
        <f t="shared" si="260"/>
        <v>0</v>
      </c>
      <c r="F5522" s="50">
        <f>'貼り付けシート（日射量等）'!G5519/3.6*10^3</f>
        <v>0</v>
      </c>
      <c r="G5522" s="50">
        <f>'貼り付けシート（日射量等）'!H5519/3.6*10^3</f>
        <v>0</v>
      </c>
      <c r="H5522" s="91">
        <f>RADIANS('貼り付けシート（日射量等）'!I5519)</f>
        <v>0</v>
      </c>
      <c r="I5522" s="91">
        <f>IF('貼り付けシート（日射量等）'!J5519&lt;0,RADIANS(360+('貼り付けシート（日射量等）'!J5519)),RADIANS('貼り付けシート（日射量等）'!J5519))</f>
        <v>0</v>
      </c>
    </row>
    <row r="5523" spans="1:9">
      <c r="A5523" s="20">
        <v>41869</v>
      </c>
      <c r="B5523" s="35" t="s">
        <v>381</v>
      </c>
      <c r="C5523" s="90">
        <f t="shared" si="258"/>
        <v>0</v>
      </c>
      <c r="D5523" s="90">
        <f t="shared" si="259"/>
        <v>0</v>
      </c>
      <c r="E5523" s="90">
        <f t="shared" si="260"/>
        <v>0</v>
      </c>
      <c r="F5523" s="50">
        <f>'貼り付けシート（日射量等）'!G5520/3.6*10^3</f>
        <v>0</v>
      </c>
      <c r="G5523" s="50">
        <f>'貼り付けシート（日射量等）'!H5520/3.6*10^3</f>
        <v>0</v>
      </c>
      <c r="H5523" s="91">
        <f>RADIANS('貼り付けシート（日射量等）'!I5520)</f>
        <v>0</v>
      </c>
      <c r="I5523" s="91">
        <f>IF('貼り付けシート（日射量等）'!J5520&lt;0,RADIANS(360+('貼り付けシート（日射量等）'!J5520)),RADIANS('貼り付けシート（日射量等）'!J5520))</f>
        <v>0</v>
      </c>
    </row>
    <row r="5524" spans="1:9">
      <c r="A5524" s="20">
        <v>41869</v>
      </c>
      <c r="B5524" s="35" t="s">
        <v>382</v>
      </c>
      <c r="C5524" s="90">
        <f t="shared" si="258"/>
        <v>0</v>
      </c>
      <c r="D5524" s="90">
        <f t="shared" si="259"/>
        <v>0</v>
      </c>
      <c r="E5524" s="90">
        <f t="shared" si="260"/>
        <v>0</v>
      </c>
      <c r="F5524" s="50">
        <f>'貼り付けシート（日射量等）'!G5521/3.6*10^3</f>
        <v>0</v>
      </c>
      <c r="G5524" s="50">
        <f>'貼り付けシート（日射量等）'!H5521/3.6*10^3</f>
        <v>0</v>
      </c>
      <c r="H5524" s="91">
        <f>RADIANS('貼り付けシート（日射量等）'!I5521)</f>
        <v>0</v>
      </c>
      <c r="I5524" s="91">
        <f>IF('貼り付けシート（日射量等）'!J5521&lt;0,RADIANS(360+('貼り付けシート（日射量等）'!J5521)),RADIANS('貼り付けシート（日射量等）'!J5521))</f>
        <v>0</v>
      </c>
    </row>
    <row r="5525" spans="1:9">
      <c r="A5525" s="20">
        <v>41869</v>
      </c>
      <c r="B5525" s="35" t="s">
        <v>383</v>
      </c>
      <c r="C5525" s="90">
        <f t="shared" si="258"/>
        <v>0</v>
      </c>
      <c r="D5525" s="90">
        <f t="shared" si="259"/>
        <v>0</v>
      </c>
      <c r="E5525" s="90">
        <f t="shared" si="260"/>
        <v>0</v>
      </c>
      <c r="F5525" s="50">
        <f>'貼り付けシート（日射量等）'!G5522/3.6*10^3</f>
        <v>0</v>
      </c>
      <c r="G5525" s="50">
        <f>'貼り付けシート（日射量等）'!H5522/3.6*10^3</f>
        <v>0</v>
      </c>
      <c r="H5525" s="91">
        <f>RADIANS('貼り付けシート（日射量等）'!I5522)</f>
        <v>0</v>
      </c>
      <c r="I5525" s="91">
        <f>IF('貼り付けシート（日射量等）'!J5522&lt;0,RADIANS(360+('貼り付けシート（日射量等）'!J5522)),RADIANS('貼り付けシート（日射量等）'!J5522))</f>
        <v>0</v>
      </c>
    </row>
    <row r="5526" spans="1:9">
      <c r="A5526" s="20">
        <v>41870</v>
      </c>
      <c r="B5526" s="35" t="s">
        <v>360</v>
      </c>
      <c r="C5526" s="90">
        <f t="shared" si="258"/>
        <v>0</v>
      </c>
      <c r="D5526" s="90">
        <f t="shared" si="259"/>
        <v>0</v>
      </c>
      <c r="E5526" s="90">
        <f t="shared" si="260"/>
        <v>0</v>
      </c>
      <c r="F5526" s="50">
        <f>'貼り付けシート（日射量等）'!G5523/3.6*10^3</f>
        <v>0</v>
      </c>
      <c r="G5526" s="50">
        <f>'貼り付けシート（日射量等）'!H5523/3.6*10^3</f>
        <v>0</v>
      </c>
      <c r="H5526" s="91">
        <f>RADIANS('貼り付けシート（日射量等）'!I5523)</f>
        <v>0</v>
      </c>
      <c r="I5526" s="91">
        <f>IF('貼り付けシート（日射量等）'!J5523&lt;0,RADIANS(360+('貼り付けシート（日射量等）'!J5523)),RADIANS('貼り付けシート（日射量等）'!J5523))</f>
        <v>0</v>
      </c>
    </row>
    <row r="5527" spans="1:9">
      <c r="A5527" s="20">
        <v>41870</v>
      </c>
      <c r="B5527" s="35" t="s">
        <v>361</v>
      </c>
      <c r="C5527" s="90">
        <f t="shared" si="258"/>
        <v>0</v>
      </c>
      <c r="D5527" s="90">
        <f t="shared" si="259"/>
        <v>0</v>
      </c>
      <c r="E5527" s="90">
        <f t="shared" si="260"/>
        <v>0</v>
      </c>
      <c r="F5527" s="50">
        <f>'貼り付けシート（日射量等）'!G5524/3.6*10^3</f>
        <v>0</v>
      </c>
      <c r="G5527" s="50">
        <f>'貼り付けシート（日射量等）'!H5524/3.6*10^3</f>
        <v>0</v>
      </c>
      <c r="H5527" s="91">
        <f>RADIANS('貼り付けシート（日射量等）'!I5524)</f>
        <v>0</v>
      </c>
      <c r="I5527" s="91">
        <f>IF('貼り付けシート（日射量等）'!J5524&lt;0,RADIANS(360+('貼り付けシート（日射量等）'!J5524)),RADIANS('貼り付けシート（日射量等）'!J5524))</f>
        <v>0</v>
      </c>
    </row>
    <row r="5528" spans="1:9">
      <c r="A5528" s="20">
        <v>41870</v>
      </c>
      <c r="B5528" s="35" t="s">
        <v>362</v>
      </c>
      <c r="C5528" s="90">
        <f t="shared" si="258"/>
        <v>0</v>
      </c>
      <c r="D5528" s="90">
        <f t="shared" si="259"/>
        <v>0</v>
      </c>
      <c r="E5528" s="90">
        <f t="shared" si="260"/>
        <v>0</v>
      </c>
      <c r="F5528" s="50">
        <f>'貼り付けシート（日射量等）'!G5525/3.6*10^3</f>
        <v>0</v>
      </c>
      <c r="G5528" s="50">
        <f>'貼り付けシート（日射量等）'!H5525/3.6*10^3</f>
        <v>0</v>
      </c>
      <c r="H5528" s="91">
        <f>RADIANS('貼り付けシート（日射量等）'!I5525)</f>
        <v>0</v>
      </c>
      <c r="I5528" s="91">
        <f>IF('貼り付けシート（日射量等）'!J5525&lt;0,RADIANS(360+('貼り付けシート（日射量等）'!J5525)),RADIANS('貼り付けシート（日射量等）'!J5525))</f>
        <v>0</v>
      </c>
    </row>
    <row r="5529" spans="1:9">
      <c r="A5529" s="20">
        <v>41870</v>
      </c>
      <c r="B5529" s="35" t="s">
        <v>363</v>
      </c>
      <c r="C5529" s="90">
        <f t="shared" si="258"/>
        <v>0</v>
      </c>
      <c r="D5529" s="90">
        <f t="shared" si="259"/>
        <v>0</v>
      </c>
      <c r="E5529" s="90">
        <f t="shared" si="260"/>
        <v>0</v>
      </c>
      <c r="F5529" s="50">
        <f>'貼り付けシート（日射量等）'!G5526/3.6*10^3</f>
        <v>0</v>
      </c>
      <c r="G5529" s="50">
        <f>'貼り付けシート（日射量等）'!H5526/3.6*10^3</f>
        <v>0</v>
      </c>
      <c r="H5529" s="91">
        <f>RADIANS('貼り付けシート（日射量等）'!I5526)</f>
        <v>0</v>
      </c>
      <c r="I5529" s="91">
        <f>IF('貼り付けシート（日射量等）'!J5526&lt;0,RADIANS(360+('貼り付けシート（日射量等）'!J5526)),RADIANS('貼り付けシート（日射量等）'!J5526))</f>
        <v>0</v>
      </c>
    </row>
    <row r="5530" spans="1:9">
      <c r="A5530" s="20">
        <v>41870</v>
      </c>
      <c r="B5530" s="35" t="s">
        <v>364</v>
      </c>
      <c r="C5530" s="90">
        <f t="shared" si="258"/>
        <v>8.0820525866079524</v>
      </c>
      <c r="D5530" s="90">
        <f t="shared" si="259"/>
        <v>-1.1736983116496729</v>
      </c>
      <c r="E5530" s="90">
        <f t="shared" si="260"/>
        <v>8.0820525866079524</v>
      </c>
      <c r="F5530" s="50">
        <f>'貼り付けシート（日射量等）'!G5527/3.6*10^3</f>
        <v>13.888888888888889</v>
      </c>
      <c r="G5530" s="50">
        <f>'貼り付けシート（日射量等）'!H5527/3.6*10^3</f>
        <v>8.3333333333333339</v>
      </c>
      <c r="H5530" s="91">
        <f>RADIANS('貼り付けシート（日射量等）'!I5527)</f>
        <v>1.2217304763960306E-2</v>
      </c>
      <c r="I5530" s="91">
        <f>IF('貼り付けシート（日射量等）'!J5527&lt;0,RADIANS(360+('貼り付けシート（日射量等）'!J5527)),RADIANS('貼り付けシート（日射量等）'!J5527))</f>
        <v>4.4279003123096139</v>
      </c>
    </row>
    <row r="5531" spans="1:9">
      <c r="A5531" s="20">
        <v>41870</v>
      </c>
      <c r="B5531" s="35" t="s">
        <v>365</v>
      </c>
      <c r="C5531" s="90">
        <f t="shared" si="258"/>
        <v>79.2692349456984</v>
      </c>
      <c r="D5531" s="90">
        <f t="shared" si="259"/>
        <v>17.306831781704105</v>
      </c>
      <c r="E5531" s="90">
        <f t="shared" si="260"/>
        <v>61.962403163994296</v>
      </c>
      <c r="F5531" s="50">
        <f>'貼り付けシート（日射量等）'!G5528/3.6*10^3</f>
        <v>111.11111111111111</v>
      </c>
      <c r="G5531" s="50">
        <f>'貼り付けシート（日射量等）'!H5528/3.6*10^3</f>
        <v>63.888888888888886</v>
      </c>
      <c r="H5531" s="91">
        <f>RADIANS('貼り付けシート（日射量等）'!I5528)</f>
        <v>0.20943951023931956</v>
      </c>
      <c r="I5531" s="91">
        <f>IF('貼り付けシート（日射量等）'!J5528&lt;0,RADIANS(360+('貼り付けシート（日射量等）'!J5528)),RADIANS('貼り付けシート（日射量等）'!J5528))</f>
        <v>4.5937065912490755</v>
      </c>
    </row>
    <row r="5532" spans="1:9">
      <c r="A5532" s="20">
        <v>41870</v>
      </c>
      <c r="B5532" s="35" t="s">
        <v>366</v>
      </c>
      <c r="C5532" s="90">
        <f t="shared" si="258"/>
        <v>219.30246111664587</v>
      </c>
      <c r="D5532" s="90">
        <f t="shared" si="259"/>
        <v>81.90756714431069</v>
      </c>
      <c r="E5532" s="90">
        <f t="shared" si="260"/>
        <v>137.39489397233518</v>
      </c>
      <c r="F5532" s="50">
        <f>'貼り付けシート（日射量等）'!G5529/3.6*10^3</f>
        <v>211.11111111111111</v>
      </c>
      <c r="G5532" s="50">
        <f>'貼り付けシート（日射量等）'!H5529/3.6*10^3</f>
        <v>141.66666666666666</v>
      </c>
      <c r="H5532" s="91">
        <f>RADIANS('貼り付けシート（日射量等）'!I5529)</f>
        <v>0.40840704496667307</v>
      </c>
      <c r="I5532" s="91">
        <f>IF('貼り付けシート（日射量等）'!J5529&lt;0,RADIANS(360+('貼り付けシート（日射量等）'!J5529)),RADIANS('貼り付けシート（日射量等）'!J5529))</f>
        <v>4.7595128701885363</v>
      </c>
    </row>
    <row r="5533" spans="1:9">
      <c r="A5533" s="20">
        <v>41870</v>
      </c>
      <c r="B5533" s="35" t="s">
        <v>367</v>
      </c>
      <c r="C5533" s="90">
        <f t="shared" si="258"/>
        <v>455.53333175283882</v>
      </c>
      <c r="D5533" s="90">
        <f t="shared" si="259"/>
        <v>280.42219237633321</v>
      </c>
      <c r="E5533" s="90">
        <f t="shared" si="260"/>
        <v>175.11113937650561</v>
      </c>
      <c r="F5533" s="50">
        <f>'貼り付けシート（日射量等）'!G5530/3.6*10^3</f>
        <v>466.66666666666663</v>
      </c>
      <c r="G5533" s="50">
        <f>'貼り付けシート（日射量等）'!H5530/3.6*10^3</f>
        <v>180.55555555555554</v>
      </c>
      <c r="H5533" s="91">
        <f>RADIANS('貼り付けシート（日射量等）'!I5530)</f>
        <v>0.60737457969402664</v>
      </c>
      <c r="I5533" s="91">
        <f>IF('貼り付けシート（日射量等）'!J5530&lt;0,RADIANS(360+('貼り付けシート（日射量等）'!J5530)),RADIANS('貼り付けシート（日射量等）'!J5530))</f>
        <v>4.9445177708999362</v>
      </c>
    </row>
    <row r="5534" spans="1:9">
      <c r="A5534" s="20">
        <v>41870</v>
      </c>
      <c r="B5534" s="35" t="s">
        <v>368</v>
      </c>
      <c r="C5534" s="90">
        <f t="shared" si="258"/>
        <v>599.96274479697558</v>
      </c>
      <c r="D5534" s="90">
        <f t="shared" si="259"/>
        <v>370.97125484308356</v>
      </c>
      <c r="E5534" s="90">
        <f t="shared" si="260"/>
        <v>228.99148995389197</v>
      </c>
      <c r="F5534" s="50">
        <f>'貼り付けシート（日射量等）'!G5531/3.6*10^3</f>
        <v>477.77777777777777</v>
      </c>
      <c r="G5534" s="50">
        <f>'貼り付けシート（日射量等）'!H5531/3.6*10^3</f>
        <v>236.11111111111111</v>
      </c>
      <c r="H5534" s="91">
        <f>RADIANS('貼り付けシート（日射量等）'!I5531)</f>
        <v>0.79412480965741994</v>
      </c>
      <c r="I5534" s="91">
        <f>IF('貼り付けシート（日射量等）'!J5531&lt;0,RADIANS(360+('貼り付けシート（日射量等）'!J5531)),RADIANS('貼り付けシート（日射量等）'!J5531))</f>
        <v>5.1714105736591982</v>
      </c>
    </row>
    <row r="5535" spans="1:9">
      <c r="A5535" s="20">
        <v>41870</v>
      </c>
      <c r="B5535" s="35" t="s">
        <v>369</v>
      </c>
      <c r="C5535" s="90">
        <f t="shared" si="258"/>
        <v>707.38083146782151</v>
      </c>
      <c r="D5535" s="90">
        <f t="shared" si="259"/>
        <v>432.59104352315109</v>
      </c>
      <c r="E5535" s="90">
        <f t="shared" si="260"/>
        <v>274.78978794467037</v>
      </c>
      <c r="F5535" s="50">
        <f>'貼り付けシート（日射量等）'!G5532/3.6*10^3</f>
        <v>477.77777777777777</v>
      </c>
      <c r="G5535" s="50">
        <f>'貼り付けシート（日射量等）'!H5532/3.6*10^3</f>
        <v>283.33333333333331</v>
      </c>
      <c r="H5535" s="91">
        <f>RADIANS('貼り付けシート（日射量等）'!I5532)</f>
        <v>0.95818575934488692</v>
      </c>
      <c r="I5535" s="91">
        <f>IF('貼り付けシート（日射量等）'!J5532&lt;0,RADIANS(360+('貼り付けシート（日射量等）'!J5532)),RADIANS('貼り付けシート（日射量等）'!J5532))</f>
        <v>5.4803338512621949</v>
      </c>
    </row>
    <row r="5536" spans="1:9">
      <c r="A5536" s="20">
        <v>41870</v>
      </c>
      <c r="B5536" s="35" t="s">
        <v>370</v>
      </c>
      <c r="C5536" s="90">
        <f t="shared" si="258"/>
        <v>766.17986065150183</v>
      </c>
      <c r="D5536" s="90">
        <f t="shared" si="259"/>
        <v>464.44989741813828</v>
      </c>
      <c r="E5536" s="90">
        <f t="shared" si="260"/>
        <v>301.72996323336355</v>
      </c>
      <c r="F5536" s="50">
        <f>'貼り付けシート（日射量等）'!G5533/3.6*10^3</f>
        <v>475</v>
      </c>
      <c r="G5536" s="50">
        <f>'貼り付けシート（日射量等）'!H5533/3.6*10^3</f>
        <v>311.11111111111114</v>
      </c>
      <c r="H5536" s="91">
        <f>RADIANS('貼り付けシート（日射量等）'!I5533)</f>
        <v>1.0698868314725241</v>
      </c>
      <c r="I5536" s="91">
        <f>IF('貼り付けシート（日射量等）'!J5533&lt;0,RADIANS(360+('貼り付けシート（日射量等）'!J5533)),RADIANS('貼り付けシート（日射量等）'!J5533))</f>
        <v>5.9201568227647661</v>
      </c>
    </row>
    <row r="5537" spans="1:9">
      <c r="A5537" s="20">
        <v>41870</v>
      </c>
      <c r="B5537" s="35" t="s">
        <v>371</v>
      </c>
      <c r="C5537" s="90">
        <f t="shared" si="258"/>
        <v>555.81828634355543</v>
      </c>
      <c r="D5537" s="90">
        <f t="shared" si="259"/>
        <v>186.73788488845884</v>
      </c>
      <c r="E5537" s="90">
        <f t="shared" si="260"/>
        <v>369.08040145509653</v>
      </c>
      <c r="F5537" s="50">
        <f>'貼り付けシート（日射量等）'!G5534/3.6*10^3</f>
        <v>188.88888888888889</v>
      </c>
      <c r="G5537" s="50">
        <f>'貼り付けシート（日射量等）'!H5534/3.6*10^3</f>
        <v>380.5555555555556</v>
      </c>
      <c r="H5537" s="91">
        <f>RADIANS('貼り付けシート（日射量等）'!I5534)</f>
        <v>1.0890854532444616</v>
      </c>
      <c r="I5537" s="91">
        <f>IF('貼り付けシート（日射量等）'!J5534&lt;0,RADIANS(360+('貼り付けシート（日射量等）'!J5534)),RADIANS('貼り付けシート（日射量等）'!J5534))</f>
        <v>0.18151424220741028</v>
      </c>
    </row>
    <row r="5538" spans="1:9">
      <c r="A5538" s="20">
        <v>41870</v>
      </c>
      <c r="B5538" s="35" t="s">
        <v>372</v>
      </c>
      <c r="C5538" s="90">
        <f t="shared" si="258"/>
        <v>623.12791150897806</v>
      </c>
      <c r="D5538" s="90">
        <f t="shared" si="259"/>
        <v>286.37572040031336</v>
      </c>
      <c r="E5538" s="90">
        <f t="shared" si="260"/>
        <v>336.75219110866465</v>
      </c>
      <c r="F5538" s="50">
        <f>'貼り付けシート（日射量等）'!G5535/3.6*10^3</f>
        <v>305.5555555555556</v>
      </c>
      <c r="G5538" s="50">
        <f>'貼り付けシート（日射量等）'!H5535/3.6*10^3</f>
        <v>347.22222222222223</v>
      </c>
      <c r="H5538" s="91">
        <f>RADIANS('貼り付けシート（日射量等）'!I5535)</f>
        <v>1.0053096491487339</v>
      </c>
      <c r="I5538" s="91">
        <f>IF('貼り付けシート（日射量等）'!J5535&lt;0,RADIANS(360+('貼り付けシート（日射量等）'!J5535)),RADIANS('貼り付けシート（日射量等）'!J5535))</f>
        <v>0.66846110351382815</v>
      </c>
    </row>
    <row r="5539" spans="1:9">
      <c r="A5539" s="20">
        <v>41870</v>
      </c>
      <c r="B5539" s="35" t="s">
        <v>373</v>
      </c>
      <c r="C5539" s="90">
        <f t="shared" si="258"/>
        <v>557.06841286831411</v>
      </c>
      <c r="D5539" s="90">
        <f t="shared" si="259"/>
        <v>268.80853727929718</v>
      </c>
      <c r="E5539" s="90">
        <f t="shared" si="260"/>
        <v>288.25987558901693</v>
      </c>
      <c r="F5539" s="50">
        <f>'貼り付けシート（日射量等）'!G5536/3.6*10^3</f>
        <v>324.99999999999994</v>
      </c>
      <c r="G5539" s="50">
        <f>'貼り付けシート（日射量等）'!H5536/3.6*10^3</f>
        <v>297.22222222222223</v>
      </c>
      <c r="H5539" s="91">
        <f>RADIANS('貼り付けシート（日射量等）'!I5536)</f>
        <v>0.85521133347722145</v>
      </c>
      <c r="I5539" s="91">
        <f>IF('貼り付けシート（日射量等）'!J5536&lt;0,RADIANS(360+('貼り付けシート（日射量等）'!J5536)),RADIANS('貼り付けシート（日射量等）'!J5536))</f>
        <v>1.0175269539126941</v>
      </c>
    </row>
    <row r="5540" spans="1:9">
      <c r="A5540" s="20">
        <v>41870</v>
      </c>
      <c r="B5540" s="35" t="s">
        <v>374</v>
      </c>
      <c r="C5540" s="90">
        <f t="shared" si="258"/>
        <v>372.16153991969128</v>
      </c>
      <c r="D5540" s="90">
        <f t="shared" si="259"/>
        <v>135.08799737919136</v>
      </c>
      <c r="E5540" s="90">
        <f t="shared" si="260"/>
        <v>237.07354254049991</v>
      </c>
      <c r="F5540" s="50">
        <f>'貼り付けシート（日射量等）'!G5537/3.6*10^3</f>
        <v>202.77777777777777</v>
      </c>
      <c r="G5540" s="50">
        <f>'貼り付けシート（日射量等）'!H5537/3.6*10^3</f>
        <v>244.44444444444443</v>
      </c>
      <c r="H5540" s="91">
        <f>RADIANS('貼り付けシート（日射量等）'!I5537)</f>
        <v>0.67369709126981125</v>
      </c>
      <c r="I5540" s="91">
        <f>IF('貼り付けシート（日射量等）'!J5537&lt;0,RADIANS(360+('貼り付けシート（日射量等）'!J5537)),RADIANS('貼り付けシート（日射量等）'!J5537))</f>
        <v>1.2671090369478832</v>
      </c>
    </row>
    <row r="5541" spans="1:9">
      <c r="A5541" s="20">
        <v>41870</v>
      </c>
      <c r="B5541" s="35" t="s">
        <v>375</v>
      </c>
      <c r="C5541" s="90">
        <f t="shared" si="258"/>
        <v>214.22967984095004</v>
      </c>
      <c r="D5541" s="90">
        <f t="shared" si="259"/>
        <v>57.976663166529683</v>
      </c>
      <c r="E5541" s="90">
        <f t="shared" si="260"/>
        <v>156.25301667442037</v>
      </c>
      <c r="F5541" s="50">
        <f>'貼り付けシート（日射量等）'!G5538/3.6*10^3</f>
        <v>125</v>
      </c>
      <c r="G5541" s="50">
        <f>'貼り付けシート（日射量等）'!H5538/3.6*10^3</f>
        <v>161.11111111111109</v>
      </c>
      <c r="H5541" s="91">
        <f>RADIANS('貼り付けシート（日射量等）'!I5538)</f>
        <v>0.47647488579445196</v>
      </c>
      <c r="I5541" s="91">
        <f>IF('貼り付けシート（日射量等）'!J5538&lt;0,RADIANS(360+('貼り付けシート（日射量等）'!J5538)),RADIANS('貼り付けシート（日射量等）'!J5538))</f>
        <v>1.4625859131712482</v>
      </c>
    </row>
    <row r="5542" spans="1:9">
      <c r="A5542" s="20">
        <v>41870</v>
      </c>
      <c r="B5542" s="35" t="s">
        <v>376</v>
      </c>
      <c r="C5542" s="90">
        <f t="shared" si="258"/>
        <v>77.216415842803087</v>
      </c>
      <c r="D5542" s="90">
        <f t="shared" si="259"/>
        <v>9.8659776210701633</v>
      </c>
      <c r="E5542" s="90">
        <f t="shared" si="260"/>
        <v>67.350438221732929</v>
      </c>
      <c r="F5542" s="50">
        <f>'貼り付けシート（日射量等）'!G5539/3.6*10^3</f>
        <v>41.666666666666664</v>
      </c>
      <c r="G5542" s="50">
        <f>'貼り付けシート（日射量等）'!H5539/3.6*10^3</f>
        <v>69.444444444444443</v>
      </c>
      <c r="H5542" s="91">
        <f>RADIANS('貼り付けシート（日射量等）'!I5539)</f>
        <v>0.2775073510670984</v>
      </c>
      <c r="I5542" s="91">
        <f>IF('貼り付けシート（日射量等）'!J5539&lt;0,RADIANS(360+('貼り付けシート（日射量等）'!J5539)),RADIANS('貼り付けシート（日射量等）'!J5539))</f>
        <v>1.6336281798666923</v>
      </c>
    </row>
    <row r="5543" spans="1:9">
      <c r="A5543" s="20">
        <v>41870</v>
      </c>
      <c r="B5543" s="35" t="s">
        <v>377</v>
      </c>
      <c r="C5543" s="90">
        <f t="shared" si="258"/>
        <v>18.858122702085222</v>
      </c>
      <c r="D5543" s="90">
        <f t="shared" si="259"/>
        <v>-8.8508565486840801E-2</v>
      </c>
      <c r="E5543" s="90">
        <f t="shared" si="260"/>
        <v>18.858122702085222</v>
      </c>
      <c r="F5543" s="50">
        <f>'貼り付けシート（日射量等）'!G5540/3.6*10^3</f>
        <v>66.666666666666671</v>
      </c>
      <c r="G5543" s="50">
        <f>'貼り付けシート（日射量等）'!H5540/3.6*10^3</f>
        <v>19.444444444444446</v>
      </c>
      <c r="H5543" s="91">
        <f>RADIANS('貼り付けシート（日射量等）'!I5540)</f>
        <v>8.028514559173916E-2</v>
      </c>
      <c r="I5543" s="91">
        <f>IF('貼り付けシート（日射量等）'!J5540&lt;0,RADIANS(360+('貼り付けシート（日射量等）'!J5540)),RADIANS('貼り付けシート（日射量等）'!J5540))</f>
        <v>1.7976891295541595</v>
      </c>
    </row>
    <row r="5544" spans="1:9">
      <c r="A5544" s="20">
        <v>41870</v>
      </c>
      <c r="B5544" s="35" t="s">
        <v>378</v>
      </c>
      <c r="C5544" s="90">
        <f t="shared" si="258"/>
        <v>0</v>
      </c>
      <c r="D5544" s="90">
        <f t="shared" si="259"/>
        <v>0</v>
      </c>
      <c r="E5544" s="90">
        <f t="shared" si="260"/>
        <v>0</v>
      </c>
      <c r="F5544" s="50">
        <f>'貼り付けシート（日射量等）'!G5541/3.6*10^3</f>
        <v>0</v>
      </c>
      <c r="G5544" s="50">
        <f>'貼り付けシート（日射量等）'!H5541/3.6*10^3</f>
        <v>0</v>
      </c>
      <c r="H5544" s="91">
        <f>RADIANS('貼り付けシート（日射量等）'!I5541)</f>
        <v>0</v>
      </c>
      <c r="I5544" s="91">
        <f>IF('貼り付けシート（日射量等）'!J5541&lt;0,RADIANS(360+('貼り付けシート（日射量等）'!J5541)),RADIANS('貼り付けシート（日射量等）'!J5541))</f>
        <v>0</v>
      </c>
    </row>
    <row r="5545" spans="1:9">
      <c r="A5545" s="20">
        <v>41870</v>
      </c>
      <c r="B5545" s="35" t="s">
        <v>379</v>
      </c>
      <c r="C5545" s="90">
        <f t="shared" si="258"/>
        <v>0</v>
      </c>
      <c r="D5545" s="90">
        <f t="shared" si="259"/>
        <v>0</v>
      </c>
      <c r="E5545" s="90">
        <f t="shared" si="260"/>
        <v>0</v>
      </c>
      <c r="F5545" s="50">
        <f>'貼り付けシート（日射量等）'!G5542/3.6*10^3</f>
        <v>0</v>
      </c>
      <c r="G5545" s="50">
        <f>'貼り付けシート（日射量等）'!H5542/3.6*10^3</f>
        <v>0</v>
      </c>
      <c r="H5545" s="91">
        <f>RADIANS('貼り付けシート（日射量等）'!I5542)</f>
        <v>0</v>
      </c>
      <c r="I5545" s="91">
        <f>IF('貼り付けシート（日射量等）'!J5542&lt;0,RADIANS(360+('貼り付けシート（日射量等）'!J5542)),RADIANS('貼り付けシート（日射量等）'!J5542))</f>
        <v>0</v>
      </c>
    </row>
    <row r="5546" spans="1:9">
      <c r="A5546" s="20">
        <v>41870</v>
      </c>
      <c r="B5546" s="35" t="s">
        <v>380</v>
      </c>
      <c r="C5546" s="90">
        <f t="shared" si="258"/>
        <v>0</v>
      </c>
      <c r="D5546" s="90">
        <f t="shared" si="259"/>
        <v>0</v>
      </c>
      <c r="E5546" s="90">
        <f t="shared" si="260"/>
        <v>0</v>
      </c>
      <c r="F5546" s="50">
        <f>'貼り付けシート（日射量等）'!G5543/3.6*10^3</f>
        <v>0</v>
      </c>
      <c r="G5546" s="50">
        <f>'貼り付けシート（日射量等）'!H5543/3.6*10^3</f>
        <v>0</v>
      </c>
      <c r="H5546" s="91">
        <f>RADIANS('貼り付けシート（日射量等）'!I5543)</f>
        <v>0</v>
      </c>
      <c r="I5546" s="91">
        <f>IF('貼り付けシート（日射量等）'!J5543&lt;0,RADIANS(360+('貼り付けシート（日射量等）'!J5543)),RADIANS('貼り付けシート（日射量等）'!J5543))</f>
        <v>0</v>
      </c>
    </row>
    <row r="5547" spans="1:9">
      <c r="A5547" s="20">
        <v>41870</v>
      </c>
      <c r="B5547" s="35" t="s">
        <v>381</v>
      </c>
      <c r="C5547" s="90">
        <f t="shared" si="258"/>
        <v>0</v>
      </c>
      <c r="D5547" s="90">
        <f t="shared" si="259"/>
        <v>0</v>
      </c>
      <c r="E5547" s="90">
        <f t="shared" si="260"/>
        <v>0</v>
      </c>
      <c r="F5547" s="50">
        <f>'貼り付けシート（日射量等）'!G5544/3.6*10^3</f>
        <v>0</v>
      </c>
      <c r="G5547" s="50">
        <f>'貼り付けシート（日射量等）'!H5544/3.6*10^3</f>
        <v>0</v>
      </c>
      <c r="H5547" s="91">
        <f>RADIANS('貼り付けシート（日射量等）'!I5544)</f>
        <v>0</v>
      </c>
      <c r="I5547" s="91">
        <f>IF('貼り付けシート（日射量等）'!J5544&lt;0,RADIANS(360+('貼り付けシート（日射量等）'!J5544)),RADIANS('貼り付けシート（日射量等）'!J5544))</f>
        <v>0</v>
      </c>
    </row>
    <row r="5548" spans="1:9">
      <c r="A5548" s="20">
        <v>41870</v>
      </c>
      <c r="B5548" s="35" t="s">
        <v>382</v>
      </c>
      <c r="C5548" s="90">
        <f t="shared" si="258"/>
        <v>0</v>
      </c>
      <c r="D5548" s="90">
        <f t="shared" si="259"/>
        <v>0</v>
      </c>
      <c r="E5548" s="90">
        <f t="shared" si="260"/>
        <v>0</v>
      </c>
      <c r="F5548" s="50">
        <f>'貼り付けシート（日射量等）'!G5545/3.6*10^3</f>
        <v>0</v>
      </c>
      <c r="G5548" s="50">
        <f>'貼り付けシート（日射量等）'!H5545/3.6*10^3</f>
        <v>0</v>
      </c>
      <c r="H5548" s="91">
        <f>RADIANS('貼り付けシート（日射量等）'!I5545)</f>
        <v>0</v>
      </c>
      <c r="I5548" s="91">
        <f>IF('貼り付けシート（日射量等）'!J5545&lt;0,RADIANS(360+('貼り付けシート（日射量等）'!J5545)),RADIANS('貼り付けシート（日射量等）'!J5545))</f>
        <v>0</v>
      </c>
    </row>
    <row r="5549" spans="1:9">
      <c r="A5549" s="20">
        <v>41870</v>
      </c>
      <c r="B5549" s="35" t="s">
        <v>383</v>
      </c>
      <c r="C5549" s="90">
        <f t="shared" si="258"/>
        <v>0</v>
      </c>
      <c r="D5549" s="90">
        <f t="shared" si="259"/>
        <v>0</v>
      </c>
      <c r="E5549" s="90">
        <f t="shared" si="260"/>
        <v>0</v>
      </c>
      <c r="F5549" s="50">
        <f>'貼り付けシート（日射量等）'!G5546/3.6*10^3</f>
        <v>0</v>
      </c>
      <c r="G5549" s="50">
        <f>'貼り付けシート（日射量等）'!H5546/3.6*10^3</f>
        <v>0</v>
      </c>
      <c r="H5549" s="91">
        <f>RADIANS('貼り付けシート（日射量等）'!I5546)</f>
        <v>0</v>
      </c>
      <c r="I5549" s="91">
        <f>IF('貼り付けシート（日射量等）'!J5546&lt;0,RADIANS(360+('貼り付けシート（日射量等）'!J5546)),RADIANS('貼り付けシート（日射量等）'!J5546))</f>
        <v>0</v>
      </c>
    </row>
    <row r="5550" spans="1:9">
      <c r="A5550" s="20">
        <v>41871</v>
      </c>
      <c r="B5550" s="35" t="s">
        <v>360</v>
      </c>
      <c r="C5550" s="90">
        <f t="shared" si="258"/>
        <v>0</v>
      </c>
      <c r="D5550" s="90">
        <f t="shared" si="259"/>
        <v>0</v>
      </c>
      <c r="E5550" s="90">
        <f t="shared" si="260"/>
        <v>0</v>
      </c>
      <c r="F5550" s="50">
        <f>'貼り付けシート（日射量等）'!G5547/3.6*10^3</f>
        <v>0</v>
      </c>
      <c r="G5550" s="50">
        <f>'貼り付けシート（日射量等）'!H5547/3.6*10^3</f>
        <v>0</v>
      </c>
      <c r="H5550" s="91">
        <f>RADIANS('貼り付けシート（日射量等）'!I5547)</f>
        <v>0</v>
      </c>
      <c r="I5550" s="91">
        <f>IF('貼り付けシート（日射量等）'!J5547&lt;0,RADIANS(360+('貼り付けシート（日射量等）'!J5547)),RADIANS('貼り付けシート（日射量等）'!J5547))</f>
        <v>0</v>
      </c>
    </row>
    <row r="5551" spans="1:9">
      <c r="A5551" s="20">
        <v>41871</v>
      </c>
      <c r="B5551" s="35" t="s">
        <v>361</v>
      </c>
      <c r="C5551" s="90">
        <f t="shared" si="258"/>
        <v>0</v>
      </c>
      <c r="D5551" s="90">
        <f t="shared" si="259"/>
        <v>0</v>
      </c>
      <c r="E5551" s="90">
        <f t="shared" si="260"/>
        <v>0</v>
      </c>
      <c r="F5551" s="50">
        <f>'貼り付けシート（日射量等）'!G5548/3.6*10^3</f>
        <v>0</v>
      </c>
      <c r="G5551" s="50">
        <f>'貼り付けシート（日射量等）'!H5548/3.6*10^3</f>
        <v>0</v>
      </c>
      <c r="H5551" s="91">
        <f>RADIANS('貼り付けシート（日射量等）'!I5548)</f>
        <v>0</v>
      </c>
      <c r="I5551" s="91">
        <f>IF('貼り付けシート（日射量等）'!J5548&lt;0,RADIANS(360+('貼り付けシート（日射量等）'!J5548)),RADIANS('貼り付けシート（日射量等）'!J5548))</f>
        <v>0</v>
      </c>
    </row>
    <row r="5552" spans="1:9">
      <c r="A5552" s="20">
        <v>41871</v>
      </c>
      <c r="B5552" s="35" t="s">
        <v>362</v>
      </c>
      <c r="C5552" s="90">
        <f t="shared" si="258"/>
        <v>0</v>
      </c>
      <c r="D5552" s="90">
        <f t="shared" si="259"/>
        <v>0</v>
      </c>
      <c r="E5552" s="90">
        <f t="shared" si="260"/>
        <v>0</v>
      </c>
      <c r="F5552" s="50">
        <f>'貼り付けシート（日射量等）'!G5549/3.6*10^3</f>
        <v>0</v>
      </c>
      <c r="G5552" s="50">
        <f>'貼り付けシート（日射量等）'!H5549/3.6*10^3</f>
        <v>0</v>
      </c>
      <c r="H5552" s="91">
        <f>RADIANS('貼り付けシート（日射量等）'!I5549)</f>
        <v>0</v>
      </c>
      <c r="I5552" s="91">
        <f>IF('貼り付けシート（日射量等）'!J5549&lt;0,RADIANS(360+('貼り付けシート（日射量等）'!J5549)),RADIANS('貼り付けシート（日射量等）'!J5549))</f>
        <v>0</v>
      </c>
    </row>
    <row r="5553" spans="1:9">
      <c r="A5553" s="20">
        <v>41871</v>
      </c>
      <c r="B5553" s="35" t="s">
        <v>363</v>
      </c>
      <c r="C5553" s="90">
        <f t="shared" si="258"/>
        <v>0</v>
      </c>
      <c r="D5553" s="90">
        <f t="shared" si="259"/>
        <v>0</v>
      </c>
      <c r="E5553" s="90">
        <f t="shared" si="260"/>
        <v>0</v>
      </c>
      <c r="F5553" s="50">
        <f>'貼り付けシート（日射量等）'!G5550/3.6*10^3</f>
        <v>0</v>
      </c>
      <c r="G5553" s="50">
        <f>'貼り付けシート（日射量等）'!H5550/3.6*10^3</f>
        <v>0</v>
      </c>
      <c r="H5553" s="91">
        <f>RADIANS('貼り付けシート（日射量等）'!I5550)</f>
        <v>0</v>
      </c>
      <c r="I5553" s="91">
        <f>IF('貼り付けシート（日射量等）'!J5550&lt;0,RADIANS(360+('貼り付けシート（日射量等）'!J5550)),RADIANS('貼り付けシート（日射量等）'!J5550))</f>
        <v>0</v>
      </c>
    </row>
    <row r="5554" spans="1:9">
      <c r="A5554" s="20">
        <v>41871</v>
      </c>
      <c r="B5554" s="35" t="s">
        <v>364</v>
      </c>
      <c r="C5554" s="90">
        <f t="shared" si="258"/>
        <v>8.0820525866079524</v>
      </c>
      <c r="D5554" s="90">
        <f t="shared" si="259"/>
        <v>-1.1726125083970358</v>
      </c>
      <c r="E5554" s="90">
        <f t="shared" si="260"/>
        <v>8.0820525866079524</v>
      </c>
      <c r="F5554" s="50">
        <f>'貼り付けシート（日射量等）'!G5551/3.6*10^3</f>
        <v>13.888888888888889</v>
      </c>
      <c r="G5554" s="50">
        <f>'貼り付けシート（日射量等）'!H5551/3.6*10^3</f>
        <v>8.3333333333333339</v>
      </c>
      <c r="H5554" s="91">
        <f>RADIANS('貼り付けシート（日射量等）'!I5551)</f>
        <v>1.0471975511965976E-2</v>
      </c>
      <c r="I5554" s="91">
        <f>IF('貼り付けシート（日射量等）'!J5551&lt;0,RADIANS(360+('貼り付けシート（日射量等）'!J5551)),RADIANS('貼り付けシート（日射量等）'!J5551))</f>
        <v>4.4331363000655974</v>
      </c>
    </row>
    <row r="5555" spans="1:9">
      <c r="A5555" s="20">
        <v>41871</v>
      </c>
      <c r="B5555" s="35" t="s">
        <v>365</v>
      </c>
      <c r="C5555" s="90">
        <f t="shared" si="258"/>
        <v>56.205508483536818</v>
      </c>
      <c r="D5555" s="90">
        <f t="shared" si="259"/>
        <v>7.7131929638891101</v>
      </c>
      <c r="E5555" s="90">
        <f t="shared" si="260"/>
        <v>48.492315519647704</v>
      </c>
      <c r="F5555" s="50">
        <f>'貼り付けシート（日射量等）'!G5552/3.6*10^3</f>
        <v>49.999999999999993</v>
      </c>
      <c r="G5555" s="50">
        <f>'貼り付けシート（日射量等）'!H5552/3.6*10^3</f>
        <v>49.999999999999993</v>
      </c>
      <c r="H5555" s="91">
        <f>RADIANS('貼り付けシート（日射量等）'!I5552)</f>
        <v>0.2059488517353309</v>
      </c>
      <c r="I5555" s="91">
        <f>IF('貼り付けシート（日射量等）'!J5552&lt;0,RADIANS(360+('貼り付けシート（日射量等）'!J5552)),RADIANS('貼り付けシート（日射量等）'!J5552))</f>
        <v>4.5989425790050582</v>
      </c>
    </row>
    <row r="5556" spans="1:9">
      <c r="A5556" s="20">
        <v>41871</v>
      </c>
      <c r="B5556" s="35" t="s">
        <v>366</v>
      </c>
      <c r="C5556" s="90">
        <f t="shared" si="258"/>
        <v>239.97319614901772</v>
      </c>
      <c r="D5556" s="90">
        <f t="shared" si="259"/>
        <v>107.9663372344212</v>
      </c>
      <c r="E5556" s="90">
        <f t="shared" si="260"/>
        <v>132.00685891459653</v>
      </c>
      <c r="F5556" s="50">
        <f>'貼り付けシート（日射量等）'!G5553/3.6*10^3</f>
        <v>277.77777777777777</v>
      </c>
      <c r="G5556" s="50">
        <f>'貼り付けシート（日射量等）'!H5553/3.6*10^3</f>
        <v>136.11111111111109</v>
      </c>
      <c r="H5556" s="91">
        <f>RADIANS('貼り付けシート（日射量等）'!I5553)</f>
        <v>0.4066617157146788</v>
      </c>
      <c r="I5556" s="91">
        <f>IF('貼り付けシート（日射量等）'!J5553&lt;0,RADIANS(360+('貼り付けシート（日射量等）'!J5553)),RADIANS('貼り付けシート（日射量等）'!J5553))</f>
        <v>4.7664941871965141</v>
      </c>
    </row>
    <row r="5557" spans="1:9">
      <c r="A5557" s="20">
        <v>41871</v>
      </c>
      <c r="B5557" s="35" t="s">
        <v>367</v>
      </c>
      <c r="C5557" s="90">
        <f t="shared" si="258"/>
        <v>428.69140110731689</v>
      </c>
      <c r="D5557" s="90">
        <f t="shared" si="259"/>
        <v>240.11017408646472</v>
      </c>
      <c r="E5557" s="90">
        <f t="shared" si="260"/>
        <v>188.5812270208522</v>
      </c>
      <c r="F5557" s="50">
        <f>'貼り付けシート（日射量等）'!G5554/3.6*10^3</f>
        <v>399.99999999999994</v>
      </c>
      <c r="G5557" s="50">
        <f>'貼り付けシート（日射量等）'!H5554/3.6*10^3</f>
        <v>194.44444444444443</v>
      </c>
      <c r="H5557" s="91">
        <f>RADIANS('貼り付けシート（日射量等）'!I5554)</f>
        <v>0.60388392119003809</v>
      </c>
      <c r="I5557" s="91">
        <f>IF('貼り付けシート（日射量等）'!J5554&lt;0,RADIANS(360+('貼り付けシート（日射量等）'!J5554)),RADIANS('貼り付けシート（日射量等）'!J5554))</f>
        <v>4.951499087907913</v>
      </c>
    </row>
    <row r="5558" spans="1:9">
      <c r="A5558" s="20">
        <v>41871</v>
      </c>
      <c r="B5558" s="35" t="s">
        <v>368</v>
      </c>
      <c r="C5558" s="90">
        <f t="shared" si="258"/>
        <v>605.68894355202099</v>
      </c>
      <c r="D5558" s="90">
        <f t="shared" si="259"/>
        <v>379.3914711269984</v>
      </c>
      <c r="E5558" s="90">
        <f t="shared" si="260"/>
        <v>226.29747242502262</v>
      </c>
      <c r="F5558" s="50">
        <f>'貼り付けシート（日射量等）'!G5555/3.6*10^3</f>
        <v>488.88888888888886</v>
      </c>
      <c r="G5558" s="50">
        <f>'貼り付けシート（日射量等）'!H5555/3.6*10^3</f>
        <v>233.33333333333331</v>
      </c>
      <c r="H5558" s="91">
        <f>RADIANS('貼り付けシート（日射量等）'!I5555)</f>
        <v>0.79063415115343127</v>
      </c>
      <c r="I5558" s="91">
        <f>IF('貼り付けシート（日射量等）'!J5555&lt;0,RADIANS(360+('貼り付けシート（日射量等）'!J5555)),RADIANS('貼り付けシート（日射量等）'!J5555))</f>
        <v>5.178391890667176</v>
      </c>
    </row>
    <row r="5559" spans="1:9">
      <c r="A5559" s="20">
        <v>41871</v>
      </c>
      <c r="B5559" s="35" t="s">
        <v>369</v>
      </c>
      <c r="C5559" s="90">
        <f t="shared" si="258"/>
        <v>711.94358261798084</v>
      </c>
      <c r="D5559" s="90">
        <f t="shared" si="259"/>
        <v>442.54182973104912</v>
      </c>
      <c r="E5559" s="90">
        <f t="shared" si="260"/>
        <v>269.40175288693172</v>
      </c>
      <c r="F5559" s="50">
        <f>'貼り付けシート（日射量等）'!G5556/3.6*10^3</f>
        <v>488.88888888888886</v>
      </c>
      <c r="G5559" s="50">
        <f>'貼り付けシート（日射量等）'!H5556/3.6*10^3</f>
        <v>277.77777777777777</v>
      </c>
      <c r="H5559" s="91">
        <f>RADIANS('貼り付けシート（日射量等）'!I5556)</f>
        <v>0.95469510084089826</v>
      </c>
      <c r="I5559" s="91">
        <f>IF('貼り付けシート（日射量等）'!J5556&lt;0,RADIANS(360+('貼り付けシート（日射量等）'!J5556)),RADIANS('貼り付けシート（日射量等）'!J5556))</f>
        <v>5.4873151682701717</v>
      </c>
    </row>
    <row r="5560" spans="1:9">
      <c r="A5560" s="20">
        <v>41871</v>
      </c>
      <c r="B5560" s="35" t="s">
        <v>370</v>
      </c>
      <c r="C5560" s="90">
        <f t="shared" si="258"/>
        <v>771.34331540660673</v>
      </c>
      <c r="D5560" s="90">
        <f t="shared" si="259"/>
        <v>472.30736970211257</v>
      </c>
      <c r="E5560" s="90">
        <f t="shared" si="260"/>
        <v>299.03594570449422</v>
      </c>
      <c r="F5560" s="50">
        <f>'貼り付けシート（日射量等）'!G5557/3.6*10^3</f>
        <v>483.33333333333331</v>
      </c>
      <c r="G5560" s="50">
        <f>'貼り付けシート（日射量等）'!H5557/3.6*10^3</f>
        <v>308.33333333333337</v>
      </c>
      <c r="H5560" s="91">
        <f>RADIANS('貼り付けシート（日射量等）'!I5557)</f>
        <v>1.064650843716541</v>
      </c>
      <c r="I5560" s="91">
        <f>IF('貼り付けシート（日射量等）'!J5557&lt;0,RADIANS(360+('貼り付けシート（日射量等）'!J5557)),RADIANS('貼り付けシート（日射量等）'!J5557))</f>
        <v>5.9253928105207487</v>
      </c>
    </row>
    <row r="5561" spans="1:9">
      <c r="A5561" s="20">
        <v>41871</v>
      </c>
      <c r="B5561" s="35" t="s">
        <v>371</v>
      </c>
      <c r="C5561" s="90">
        <f t="shared" si="258"/>
        <v>720.97792565471264</v>
      </c>
      <c r="D5561" s="90">
        <f t="shared" si="259"/>
        <v>386.91975207491731</v>
      </c>
      <c r="E5561" s="90">
        <f t="shared" si="260"/>
        <v>334.05817357979538</v>
      </c>
      <c r="F5561" s="50">
        <f>'貼り付けシート（日射量等）'!G5558/3.6*10^3</f>
        <v>391.66666666666663</v>
      </c>
      <c r="G5561" s="50">
        <f>'貼り付けシート（日射量等）'!H5558/3.6*10^3</f>
        <v>344.44444444444446</v>
      </c>
      <c r="H5561" s="91">
        <f>RADIANS('貼り付けシート（日射量等）'!I5558)</f>
        <v>1.0838494654884787</v>
      </c>
      <c r="I5561" s="91">
        <f>IF('貼り付けシート（日射量等）'!J5558&lt;0,RADIANS(360+('貼り付けシート（日射量等）'!J5558)),RADIANS('貼り付けシート（日射量等）'!J5558))</f>
        <v>0.18151424220741028</v>
      </c>
    </row>
    <row r="5562" spans="1:9">
      <c r="A5562" s="20">
        <v>41871</v>
      </c>
      <c r="B5562" s="35" t="s">
        <v>372</v>
      </c>
      <c r="C5562" s="90">
        <f t="shared" si="258"/>
        <v>679.26455722019932</v>
      </c>
      <c r="D5562" s="90">
        <f t="shared" si="259"/>
        <v>364.06450634248921</v>
      </c>
      <c r="E5562" s="90">
        <f t="shared" si="260"/>
        <v>315.20005087771005</v>
      </c>
      <c r="F5562" s="50">
        <f>'貼り付けシート（日射量等）'!G5559/3.6*10^3</f>
        <v>388.88888888888886</v>
      </c>
      <c r="G5562" s="50">
        <f>'貼り付けシート（日射量等）'!H5559/3.6*10^3</f>
        <v>324.99999999999994</v>
      </c>
      <c r="H5562" s="91">
        <f>RADIANS('貼り付けシート（日射量等）'!I5559)</f>
        <v>1.0000736613927508</v>
      </c>
      <c r="I5562" s="91">
        <f>IF('貼り付けシート（日射量等）'!J5559&lt;0,RADIANS(360+('貼り付けシート（日射量等）'!J5559)),RADIANS('貼り付けシート（日射量等）'!J5559))</f>
        <v>0.66497044500983959</v>
      </c>
    </row>
    <row r="5563" spans="1:9">
      <c r="A5563" s="20">
        <v>41871</v>
      </c>
      <c r="B5563" s="35" t="s">
        <v>373</v>
      </c>
      <c r="C5563" s="90">
        <f t="shared" si="258"/>
        <v>601.52551476358826</v>
      </c>
      <c r="D5563" s="90">
        <f t="shared" si="259"/>
        <v>334.81777940552587</v>
      </c>
      <c r="E5563" s="90">
        <f t="shared" si="260"/>
        <v>266.70773535806234</v>
      </c>
      <c r="F5563" s="50">
        <f>'貼り付けシート（日射量等）'!G5560/3.6*10^3</f>
        <v>405.55555555555554</v>
      </c>
      <c r="G5563" s="50">
        <f>'貼り付けシート（日射量等）'!H5560/3.6*10^3</f>
        <v>274.99999999999994</v>
      </c>
      <c r="H5563" s="91">
        <f>RADIANS('貼り付けシート（日射量等）'!I5560)</f>
        <v>0.84997534572123856</v>
      </c>
      <c r="I5563" s="91">
        <f>IF('貼り付けシート（日射量等）'!J5560&lt;0,RADIANS(360+('貼り付けシート（日射量等）'!J5560)),RADIANS('貼り付けシート（日射量等）'!J5560))</f>
        <v>1.0122909661567112</v>
      </c>
    </row>
    <row r="5564" spans="1:9">
      <c r="A5564" s="20">
        <v>41871</v>
      </c>
      <c r="B5564" s="35" t="s">
        <v>374</v>
      </c>
      <c r="C5564" s="90">
        <f t="shared" si="258"/>
        <v>403.22067288558299</v>
      </c>
      <c r="D5564" s="90">
        <f t="shared" si="259"/>
        <v>171.53516540282166</v>
      </c>
      <c r="E5564" s="90">
        <f t="shared" si="260"/>
        <v>231.6855074827613</v>
      </c>
      <c r="F5564" s="50">
        <f>'貼り付けシート（日射量等）'!G5561/3.6*10^3</f>
        <v>258.33333333333337</v>
      </c>
      <c r="G5564" s="50">
        <f>'貼り付けシート（日射量等）'!H5561/3.6*10^3</f>
        <v>238.88888888888889</v>
      </c>
      <c r="H5564" s="91">
        <f>RADIANS('貼り付けシート（日射量等）'!I5561)</f>
        <v>0.66846110351382815</v>
      </c>
      <c r="I5564" s="91">
        <f>IF('貼り付けシート（日射量等）'!J5561&lt;0,RADIANS(360+('貼り付けシート（日射量等）'!J5561)),RADIANS('貼り付けシート（日射量等）'!J5561))</f>
        <v>1.2618730491919001</v>
      </c>
    </row>
    <row r="5565" spans="1:9">
      <c r="A5565" s="20">
        <v>41871</v>
      </c>
      <c r="B5565" s="35" t="s">
        <v>375</v>
      </c>
      <c r="C5565" s="90">
        <f t="shared" si="258"/>
        <v>191.8552266586448</v>
      </c>
      <c r="D5565" s="90">
        <f t="shared" si="259"/>
        <v>43.68426257083231</v>
      </c>
      <c r="E5565" s="90">
        <f t="shared" si="260"/>
        <v>148.17096408781248</v>
      </c>
      <c r="F5565" s="50">
        <f>'貼り付けシート（日射量等）'!G5562/3.6*10^3</f>
        <v>94.444444444444443</v>
      </c>
      <c r="G5565" s="50">
        <f>'貼り付けシート（日射量等）'!H5562/3.6*10^3</f>
        <v>152.7777777777778</v>
      </c>
      <c r="H5565" s="91">
        <f>RADIANS('貼り付けシート（日射量等）'!I5562)</f>
        <v>0.47298422729046335</v>
      </c>
      <c r="I5565" s="91">
        <f>IF('貼り付けシート（日射量等）'!J5562&lt;0,RADIANS(360+('貼り付けシート（日射量等）'!J5562)),RADIANS('貼り付けシート（日射量等）'!J5562))</f>
        <v>1.4573499254152651</v>
      </c>
    </row>
    <row r="5566" spans="1:9">
      <c r="A5566" s="20">
        <v>41871</v>
      </c>
      <c r="B5566" s="35" t="s">
        <v>376</v>
      </c>
      <c r="C5566" s="90">
        <f t="shared" si="258"/>
        <v>77.713336274015163</v>
      </c>
      <c r="D5566" s="90">
        <f t="shared" si="259"/>
        <v>10.362898052282231</v>
      </c>
      <c r="E5566" s="90">
        <f t="shared" si="260"/>
        <v>67.350438221732929</v>
      </c>
      <c r="F5566" s="50">
        <f>'貼り付けシート（日射量等）'!G5563/3.6*10^3</f>
        <v>44.444444444444443</v>
      </c>
      <c r="G5566" s="50">
        <f>'貼り付けシート（日射量等）'!H5563/3.6*10^3</f>
        <v>69.444444444444443</v>
      </c>
      <c r="H5566" s="91">
        <f>RADIANS('貼り付けシート（日射量等）'!I5563)</f>
        <v>0.2722713633111154</v>
      </c>
      <c r="I5566" s="91">
        <f>IF('貼り付けシート（日射量等）'!J5563&lt;0,RADIANS(360+('貼り付けシート（日射量等）'!J5563)),RADIANS('貼り付けシート（日射量等）'!J5563))</f>
        <v>1.6301375213627038</v>
      </c>
    </row>
    <row r="5567" spans="1:9">
      <c r="A5567" s="20">
        <v>41871</v>
      </c>
      <c r="B5567" s="35" t="s">
        <v>377</v>
      </c>
      <c r="C5567" s="90">
        <f t="shared" si="258"/>
        <v>18.858122702085222</v>
      </c>
      <c r="D5567" s="90">
        <f t="shared" si="259"/>
        <v>-0.26936715703284886</v>
      </c>
      <c r="E5567" s="90">
        <f t="shared" si="260"/>
        <v>18.858122702085222</v>
      </c>
      <c r="F5567" s="50">
        <f>'貼り付けシート（日射量等）'!G5564/3.6*10^3</f>
        <v>52.777777777777779</v>
      </c>
      <c r="G5567" s="50">
        <f>'貼り付けシート（日射量等）'!H5564/3.6*10^3</f>
        <v>19.444444444444446</v>
      </c>
      <c r="H5567" s="91">
        <f>RADIANS('貼り付けシート（日射量等）'!I5564)</f>
        <v>7.5049157835756164E-2</v>
      </c>
      <c r="I5567" s="91">
        <f>IF('貼り付けシート（日射量等）'!J5564&lt;0,RADIANS(360+('貼り付けシート（日射量等）'!J5564)),RADIANS('貼り付けシート（日射量等）'!J5564))</f>
        <v>1.7941984710501708</v>
      </c>
    </row>
    <row r="5568" spans="1:9">
      <c r="A5568" s="20">
        <v>41871</v>
      </c>
      <c r="B5568" s="35" t="s">
        <v>378</v>
      </c>
      <c r="C5568" s="90">
        <f t="shared" si="258"/>
        <v>0</v>
      </c>
      <c r="D5568" s="90">
        <f t="shared" si="259"/>
        <v>0</v>
      </c>
      <c r="E5568" s="90">
        <f t="shared" si="260"/>
        <v>0</v>
      </c>
      <c r="F5568" s="50">
        <f>'貼り付けシート（日射量等）'!G5565/3.6*10^3</f>
        <v>0</v>
      </c>
      <c r="G5568" s="50">
        <f>'貼り付けシート（日射量等）'!H5565/3.6*10^3</f>
        <v>0</v>
      </c>
      <c r="H5568" s="91">
        <f>RADIANS('貼り付けシート（日射量等）'!I5565)</f>
        <v>0</v>
      </c>
      <c r="I5568" s="91">
        <f>IF('貼り付けシート（日射量等）'!J5565&lt;0,RADIANS(360+('貼り付けシート（日射量等）'!J5565)),RADIANS('貼り付けシート（日射量等）'!J5565))</f>
        <v>0</v>
      </c>
    </row>
    <row r="5569" spans="1:9">
      <c r="A5569" s="20">
        <v>41871</v>
      </c>
      <c r="B5569" s="35" t="s">
        <v>379</v>
      </c>
      <c r="C5569" s="90">
        <f t="shared" si="258"/>
        <v>0</v>
      </c>
      <c r="D5569" s="90">
        <f t="shared" si="259"/>
        <v>0</v>
      </c>
      <c r="E5569" s="90">
        <f t="shared" si="260"/>
        <v>0</v>
      </c>
      <c r="F5569" s="50">
        <f>'貼り付けシート（日射量等）'!G5566/3.6*10^3</f>
        <v>0</v>
      </c>
      <c r="G5569" s="50">
        <f>'貼り付けシート（日射量等）'!H5566/3.6*10^3</f>
        <v>0</v>
      </c>
      <c r="H5569" s="91">
        <f>RADIANS('貼り付けシート（日射量等）'!I5566)</f>
        <v>0</v>
      </c>
      <c r="I5569" s="91">
        <f>IF('貼り付けシート（日射量等）'!J5566&lt;0,RADIANS(360+('貼り付けシート（日射量等）'!J5566)),RADIANS('貼り付けシート（日射量等）'!J5566))</f>
        <v>0</v>
      </c>
    </row>
    <row r="5570" spans="1:9">
      <c r="A5570" s="20">
        <v>41871</v>
      </c>
      <c r="B5570" s="35" t="s">
        <v>380</v>
      </c>
      <c r="C5570" s="90">
        <f t="shared" si="258"/>
        <v>0</v>
      </c>
      <c r="D5570" s="90">
        <f t="shared" si="259"/>
        <v>0</v>
      </c>
      <c r="E5570" s="90">
        <f t="shared" si="260"/>
        <v>0</v>
      </c>
      <c r="F5570" s="50">
        <f>'貼り付けシート（日射量等）'!G5567/3.6*10^3</f>
        <v>0</v>
      </c>
      <c r="G5570" s="50">
        <f>'貼り付けシート（日射量等）'!H5567/3.6*10^3</f>
        <v>0</v>
      </c>
      <c r="H5570" s="91">
        <f>RADIANS('貼り付けシート（日射量等）'!I5567)</f>
        <v>0</v>
      </c>
      <c r="I5570" s="91">
        <f>IF('貼り付けシート（日射量等）'!J5567&lt;0,RADIANS(360+('貼り付けシート（日射量等）'!J5567)),RADIANS('貼り付けシート（日射量等）'!J5567))</f>
        <v>0</v>
      </c>
    </row>
    <row r="5571" spans="1:9">
      <c r="A5571" s="20">
        <v>41871</v>
      </c>
      <c r="B5571" s="35" t="s">
        <v>381</v>
      </c>
      <c r="C5571" s="90">
        <f t="shared" si="258"/>
        <v>0</v>
      </c>
      <c r="D5571" s="90">
        <f t="shared" si="259"/>
        <v>0</v>
      </c>
      <c r="E5571" s="90">
        <f t="shared" si="260"/>
        <v>0</v>
      </c>
      <c r="F5571" s="50">
        <f>'貼り付けシート（日射量等）'!G5568/3.6*10^3</f>
        <v>0</v>
      </c>
      <c r="G5571" s="50">
        <f>'貼り付けシート（日射量等）'!H5568/3.6*10^3</f>
        <v>0</v>
      </c>
      <c r="H5571" s="91">
        <f>RADIANS('貼り付けシート（日射量等）'!I5568)</f>
        <v>0</v>
      </c>
      <c r="I5571" s="91">
        <f>IF('貼り付けシート（日射量等）'!J5568&lt;0,RADIANS(360+('貼り付けシート（日射量等）'!J5568)),RADIANS('貼り付けシート（日射量等）'!J5568))</f>
        <v>0</v>
      </c>
    </row>
    <row r="5572" spans="1:9">
      <c r="A5572" s="20">
        <v>41871</v>
      </c>
      <c r="B5572" s="35" t="s">
        <v>382</v>
      </c>
      <c r="C5572" s="90">
        <f t="shared" si="258"/>
        <v>0</v>
      </c>
      <c r="D5572" s="90">
        <f t="shared" si="259"/>
        <v>0</v>
      </c>
      <c r="E5572" s="90">
        <f t="shared" si="260"/>
        <v>0</v>
      </c>
      <c r="F5572" s="50">
        <f>'貼り付けシート（日射量等）'!G5569/3.6*10^3</f>
        <v>0</v>
      </c>
      <c r="G5572" s="50">
        <f>'貼り付けシート（日射量等）'!H5569/3.6*10^3</f>
        <v>0</v>
      </c>
      <c r="H5572" s="91">
        <f>RADIANS('貼り付けシート（日射量等）'!I5569)</f>
        <v>0</v>
      </c>
      <c r="I5572" s="91">
        <f>IF('貼り付けシート（日射量等）'!J5569&lt;0,RADIANS(360+('貼り付けシート（日射量等）'!J5569)),RADIANS('貼り付けシート（日射量等）'!J5569))</f>
        <v>0</v>
      </c>
    </row>
    <row r="5573" spans="1:9">
      <c r="A5573" s="20">
        <v>41871</v>
      </c>
      <c r="B5573" s="35" t="s">
        <v>383</v>
      </c>
      <c r="C5573" s="90">
        <f t="shared" si="258"/>
        <v>0</v>
      </c>
      <c r="D5573" s="90">
        <f t="shared" si="259"/>
        <v>0</v>
      </c>
      <c r="E5573" s="90">
        <f t="shared" si="260"/>
        <v>0</v>
      </c>
      <c r="F5573" s="50">
        <f>'貼り付けシート（日射量等）'!G5570/3.6*10^3</f>
        <v>0</v>
      </c>
      <c r="G5573" s="50">
        <f>'貼り付けシート（日射量等）'!H5570/3.6*10^3</f>
        <v>0</v>
      </c>
      <c r="H5573" s="91">
        <f>RADIANS('貼り付けシート（日射量等）'!I5570)</f>
        <v>0</v>
      </c>
      <c r="I5573" s="91">
        <f>IF('貼り付けシート（日射量等）'!J5570&lt;0,RADIANS(360+('貼り付けシート（日射量等）'!J5570)),RADIANS('貼り付けシート（日射量等）'!J5570))</f>
        <v>0</v>
      </c>
    </row>
    <row r="5574" spans="1:9">
      <c r="A5574" s="20">
        <v>41872</v>
      </c>
      <c r="B5574" s="35" t="s">
        <v>360</v>
      </c>
      <c r="C5574" s="90">
        <f t="shared" si="258"/>
        <v>0</v>
      </c>
      <c r="D5574" s="90">
        <f t="shared" si="259"/>
        <v>0</v>
      </c>
      <c r="E5574" s="90">
        <f t="shared" si="260"/>
        <v>0</v>
      </c>
      <c r="F5574" s="50">
        <f>'貼り付けシート（日射量等）'!G5571/3.6*10^3</f>
        <v>0</v>
      </c>
      <c r="G5574" s="50">
        <f>'貼り付けシート（日射量等）'!H5571/3.6*10^3</f>
        <v>0</v>
      </c>
      <c r="H5574" s="91">
        <f>RADIANS('貼り付けシート（日射量等）'!I5571)</f>
        <v>0</v>
      </c>
      <c r="I5574" s="91">
        <f>IF('貼り付けシート（日射量等）'!J5571&lt;0,RADIANS(360+('貼り付けシート（日射量等）'!J5571)),RADIANS('貼り付けシート（日射量等）'!J5571))</f>
        <v>0</v>
      </c>
    </row>
    <row r="5575" spans="1:9">
      <c r="A5575" s="20">
        <v>41872</v>
      </c>
      <c r="B5575" s="35" t="s">
        <v>361</v>
      </c>
      <c r="C5575" s="90">
        <f t="shared" ref="C5575:C5638" si="261">IF(D5575&lt;0,E5575,D5575+E5575)</f>
        <v>0</v>
      </c>
      <c r="D5575" s="90">
        <f t="shared" ref="D5575:D5638" si="262">F5575*(SIN(H5575)*COS($O$5)+COS(H5575)*SIN($O$5)*COS($O$4-I5575))</f>
        <v>0</v>
      </c>
      <c r="E5575" s="90">
        <f t="shared" ref="E5575:E5638" si="263">G5575*(1+COS($O$5))/2</f>
        <v>0</v>
      </c>
      <c r="F5575" s="50">
        <f>'貼り付けシート（日射量等）'!G5572/3.6*10^3</f>
        <v>0</v>
      </c>
      <c r="G5575" s="50">
        <f>'貼り付けシート（日射量等）'!H5572/3.6*10^3</f>
        <v>0</v>
      </c>
      <c r="H5575" s="91">
        <f>RADIANS('貼り付けシート（日射量等）'!I5572)</f>
        <v>0</v>
      </c>
      <c r="I5575" s="91">
        <f>IF('貼り付けシート（日射量等）'!J5572&lt;0,RADIANS(360+('貼り付けシート（日射量等）'!J5572)),RADIANS('貼り付けシート（日射量等）'!J5572))</f>
        <v>0</v>
      </c>
    </row>
    <row r="5576" spans="1:9">
      <c r="A5576" s="20">
        <v>41872</v>
      </c>
      <c r="B5576" s="35" t="s">
        <v>362</v>
      </c>
      <c r="C5576" s="90">
        <f t="shared" si="261"/>
        <v>0</v>
      </c>
      <c r="D5576" s="90">
        <f t="shared" si="262"/>
        <v>0</v>
      </c>
      <c r="E5576" s="90">
        <f t="shared" si="263"/>
        <v>0</v>
      </c>
      <c r="F5576" s="50">
        <f>'貼り付けシート（日射量等）'!G5573/3.6*10^3</f>
        <v>0</v>
      </c>
      <c r="G5576" s="50">
        <f>'貼り付けシート（日射量等）'!H5573/3.6*10^3</f>
        <v>0</v>
      </c>
      <c r="H5576" s="91">
        <f>RADIANS('貼り付けシート（日射量等）'!I5573)</f>
        <v>0</v>
      </c>
      <c r="I5576" s="91">
        <f>IF('貼り付けシート（日射量等）'!J5573&lt;0,RADIANS(360+('貼り付けシート（日射量等）'!J5573)),RADIANS('貼り付けシート（日射量等）'!J5573))</f>
        <v>0</v>
      </c>
    </row>
    <row r="5577" spans="1:9">
      <c r="A5577" s="20">
        <v>41872</v>
      </c>
      <c r="B5577" s="35" t="s">
        <v>363</v>
      </c>
      <c r="C5577" s="90">
        <f t="shared" si="261"/>
        <v>0</v>
      </c>
      <c r="D5577" s="90">
        <f t="shared" si="262"/>
        <v>0</v>
      </c>
      <c r="E5577" s="90">
        <f t="shared" si="263"/>
        <v>0</v>
      </c>
      <c r="F5577" s="50">
        <f>'貼り付けシート（日射量等）'!G5574/3.6*10^3</f>
        <v>0</v>
      </c>
      <c r="G5577" s="50">
        <f>'貼り付けシート（日射量等）'!H5574/3.6*10^3</f>
        <v>0</v>
      </c>
      <c r="H5577" s="91">
        <f>RADIANS('貼り付けシート（日射量等）'!I5574)</f>
        <v>0</v>
      </c>
      <c r="I5577" s="91">
        <f>IF('貼り付けシート（日射量等）'!J5574&lt;0,RADIANS(360+('貼り付けシート（日射量等）'!J5574)),RADIANS('貼り付けシート（日射量等）'!J5574))</f>
        <v>0</v>
      </c>
    </row>
    <row r="5578" spans="1:9">
      <c r="A5578" s="20">
        <v>41872</v>
      </c>
      <c r="B5578" s="35" t="s">
        <v>364</v>
      </c>
      <c r="C5578" s="90">
        <f t="shared" si="261"/>
        <v>5.3880350577386347</v>
      </c>
      <c r="D5578" s="90">
        <f t="shared" si="262"/>
        <v>-0.23885641425856297</v>
      </c>
      <c r="E5578" s="90">
        <f t="shared" si="263"/>
        <v>5.3880350577386347</v>
      </c>
      <c r="F5578" s="50">
        <f>'貼り付けシート（日射量等）'!G5575/3.6*10^3</f>
        <v>2.7777777777777777</v>
      </c>
      <c r="G5578" s="50">
        <f>'貼り付けシート（日射量等）'!H5575/3.6*10^3</f>
        <v>5.5555555555555554</v>
      </c>
      <c r="H5578" s="91">
        <f>RADIANS('貼り付けシート（日射量等）'!I5575)</f>
        <v>6.9813170079773184E-3</v>
      </c>
      <c r="I5578" s="91">
        <f>IF('貼り付けシート（日射量等）'!J5575&lt;0,RADIANS(360+('貼り付けシート（日射量等）'!J5575)),RADIANS('貼り付けシート（日射量等）'!J5575))</f>
        <v>4.4383722878215801</v>
      </c>
    </row>
    <row r="5579" spans="1:9">
      <c r="A5579" s="20">
        <v>41872</v>
      </c>
      <c r="B5579" s="35" t="s">
        <v>365</v>
      </c>
      <c r="C5579" s="90">
        <f t="shared" si="261"/>
        <v>40.262377605833258</v>
      </c>
      <c r="D5579" s="90">
        <f t="shared" si="262"/>
        <v>2.5461322016628136</v>
      </c>
      <c r="E5579" s="90">
        <f t="shared" si="263"/>
        <v>37.716245404170444</v>
      </c>
      <c r="F5579" s="50">
        <f>'貼り付けシート（日射量等）'!G5576/3.6*10^3</f>
        <v>16.666666666666668</v>
      </c>
      <c r="G5579" s="50">
        <f>'貼り付けシート（日射量等）'!H5576/3.6*10^3</f>
        <v>38.888888888888893</v>
      </c>
      <c r="H5579" s="91">
        <f>RADIANS('貼り付けシート（日射量等）'!I5576)</f>
        <v>0.20245819323134223</v>
      </c>
      <c r="I5579" s="91">
        <f>IF('貼り付けシート（日射量等）'!J5576&lt;0,RADIANS(360+('貼り付けシート（日射量等）'!J5576)),RADIANS('貼り付けシート（日射量等）'!J5576))</f>
        <v>4.6041785667610418</v>
      </c>
    </row>
    <row r="5580" spans="1:9">
      <c r="A5580" s="20">
        <v>41872</v>
      </c>
      <c r="B5580" s="35" t="s">
        <v>366</v>
      </c>
      <c r="C5580" s="90">
        <f t="shared" si="261"/>
        <v>75.424093653773951</v>
      </c>
      <c r="D5580" s="90">
        <f t="shared" si="262"/>
        <v>5.3796379031717025</v>
      </c>
      <c r="E5580" s="90">
        <f t="shared" si="263"/>
        <v>70.044455750602253</v>
      </c>
      <c r="F5580" s="50">
        <f>'貼り付けシート（日射量等）'!G5577/3.6*10^3</f>
        <v>13.888888888888889</v>
      </c>
      <c r="G5580" s="50">
        <f>'貼り付けシート（日射量等）'!H5577/3.6*10^3</f>
        <v>72.222222222222229</v>
      </c>
      <c r="H5580" s="91">
        <f>RADIANS('貼り付けシート（日射量等）'!I5577)</f>
        <v>0.40317105721069013</v>
      </c>
      <c r="I5580" s="91">
        <f>IF('貼り付けシート（日射量等）'!J5577&lt;0,RADIANS(360+('貼り付けシート（日射量等）'!J5577)),RADIANS('貼り付けシート（日射量等）'!J5577))</f>
        <v>4.7717301749524967</v>
      </c>
    </row>
    <row r="5581" spans="1:9">
      <c r="A5581" s="20">
        <v>41872</v>
      </c>
      <c r="B5581" s="35" t="s">
        <v>367</v>
      </c>
      <c r="C5581" s="90">
        <f t="shared" si="261"/>
        <v>129.55255266522013</v>
      </c>
      <c r="D5581" s="90">
        <f t="shared" si="262"/>
        <v>8.3217638661008504</v>
      </c>
      <c r="E5581" s="90">
        <f t="shared" si="263"/>
        <v>121.23078879911928</v>
      </c>
      <c r="F5581" s="50">
        <f>'貼り付けシート（日射量等）'!G5578/3.6*10^3</f>
        <v>13.888888888888889</v>
      </c>
      <c r="G5581" s="50">
        <f>'貼り付けシート（日射量等）'!H5578/3.6*10^3</f>
        <v>125</v>
      </c>
      <c r="H5581" s="91">
        <f>RADIANS('貼り付けシート（日射量等）'!I5578)</f>
        <v>0.60039326268604931</v>
      </c>
      <c r="I5581" s="91">
        <f>IF('貼り付けシート（日射量等）'!J5578&lt;0,RADIANS(360+('貼り付けシート（日射量等）'!J5578)),RADIANS('貼り付けシート（日射量等）'!J5578))</f>
        <v>4.9567350756638957</v>
      </c>
    </row>
    <row r="5582" spans="1:9">
      <c r="A5582" s="20">
        <v>41872</v>
      </c>
      <c r="B5582" s="35" t="s">
        <v>368</v>
      </c>
      <c r="C5582" s="90">
        <f t="shared" si="261"/>
        <v>134.70087644346586</v>
      </c>
      <c r="D5582" s="90">
        <f t="shared" si="262"/>
        <v>0</v>
      </c>
      <c r="E5582" s="90">
        <f t="shared" si="263"/>
        <v>134.70087644346586</v>
      </c>
      <c r="F5582" s="50">
        <f>'貼り付けシート（日射量等）'!G5579/3.6*10^3</f>
        <v>0</v>
      </c>
      <c r="G5582" s="50">
        <f>'貼り付けシート（日射量等）'!H5579/3.6*10^3</f>
        <v>138.88888888888889</v>
      </c>
      <c r="H5582" s="91">
        <f>RADIANS('貼り付けシート（日射量等）'!I5579)</f>
        <v>0.78888882190143705</v>
      </c>
      <c r="I5582" s="91">
        <f>IF('貼り付けシート（日射量等）'!J5579&lt;0,RADIANS(360+('貼り付けシート（日射量等）'!J5579)),RADIANS('貼り付けシート（日射量等）'!J5579))</f>
        <v>5.1853732076751538</v>
      </c>
    </row>
    <row r="5583" spans="1:9">
      <c r="A5583" s="20">
        <v>41872</v>
      </c>
      <c r="B5583" s="35" t="s">
        <v>369</v>
      </c>
      <c r="C5583" s="90">
        <f t="shared" si="261"/>
        <v>155.89257734432897</v>
      </c>
      <c r="D5583" s="90">
        <f t="shared" si="262"/>
        <v>5.027595727647201</v>
      </c>
      <c r="E5583" s="90">
        <f t="shared" si="263"/>
        <v>150.86498161668177</v>
      </c>
      <c r="F5583" s="50">
        <f>'貼り付けシート（日射量等）'!G5580/3.6*10^3</f>
        <v>5.5555555555555554</v>
      </c>
      <c r="G5583" s="50">
        <f>'貼り付けシート（日射量等）'!H5580/3.6*10^3</f>
        <v>155.55555555555557</v>
      </c>
      <c r="H5583" s="91">
        <f>RADIANS('貼り付けシート（日射量等）'!I5580)</f>
        <v>0.95120444233690959</v>
      </c>
      <c r="I5583" s="91">
        <f>IF('貼り付けシート（日射量等）'!J5580&lt;0,RADIANS(360+('貼り付けシート（日射量等）'!J5580)),RADIANS('貼り付けシート（日射量等）'!J5580))</f>
        <v>5.4942964852781495</v>
      </c>
    </row>
    <row r="5584" spans="1:9">
      <c r="A5584" s="20">
        <v>41872</v>
      </c>
      <c r="B5584" s="35" t="s">
        <v>370</v>
      </c>
      <c r="C5584" s="90">
        <f t="shared" si="261"/>
        <v>167.08504054665599</v>
      </c>
      <c r="D5584" s="90">
        <f t="shared" si="262"/>
        <v>8.1380063433662713</v>
      </c>
      <c r="E5584" s="90">
        <f t="shared" si="263"/>
        <v>158.94703420328972</v>
      </c>
      <c r="F5584" s="50">
        <f>'貼り付けシート（日射量等）'!G5581/3.6*10^3</f>
        <v>8.3333333333333339</v>
      </c>
      <c r="G5584" s="50">
        <f>'貼り付けシート（日射量等）'!H5581/3.6*10^3</f>
        <v>163.88888888888889</v>
      </c>
      <c r="H5584" s="91">
        <f>RADIANS('貼り付けシート（日射量等）'!I5581)</f>
        <v>1.0594148559605581</v>
      </c>
      <c r="I5584" s="91">
        <f>IF('貼り付けシート（日射量等）'!J5581&lt;0,RADIANS(360+('貼り付けシート（日射量等）'!J5581)),RADIANS('貼り付けシート（日射量等）'!J5581))</f>
        <v>5.9306287982767323</v>
      </c>
    </row>
    <row r="5585" spans="1:9">
      <c r="A5585" s="20">
        <v>41872</v>
      </c>
      <c r="B5585" s="35" t="s">
        <v>371</v>
      </c>
      <c r="C5585" s="90">
        <f t="shared" si="261"/>
        <v>204.98166039089216</v>
      </c>
      <c r="D5585" s="90">
        <f t="shared" si="262"/>
        <v>13.706415841170646</v>
      </c>
      <c r="E5585" s="90">
        <f t="shared" si="263"/>
        <v>191.27524454972152</v>
      </c>
      <c r="F5585" s="50">
        <f>'貼り付けシート（日射量等）'!G5582/3.6*10^3</f>
        <v>13.888888888888889</v>
      </c>
      <c r="G5585" s="50">
        <f>'貼り付けシート（日射量等）'!H5582/3.6*10^3</f>
        <v>197.22222222222223</v>
      </c>
      <c r="H5585" s="91">
        <f>RADIANS('貼り付けシート（日射量等）'!I5582)</f>
        <v>1.0768681484805014</v>
      </c>
      <c r="I5585" s="91">
        <f>IF('貼り付けシート（日射量等）'!J5582&lt;0,RADIANS(360+('貼り付けシート（日射量等）'!J5582)),RADIANS('貼り付けシート（日射量等）'!J5582))</f>
        <v>0.18151424220741028</v>
      </c>
    </row>
    <row r="5586" spans="1:9">
      <c r="A5586" s="20">
        <v>41872</v>
      </c>
      <c r="B5586" s="35" t="s">
        <v>372</v>
      </c>
      <c r="C5586" s="90">
        <f t="shared" si="261"/>
        <v>193.67955258371185</v>
      </c>
      <c r="D5586" s="90">
        <f t="shared" si="262"/>
        <v>7.7923430917289878</v>
      </c>
      <c r="E5586" s="90">
        <f t="shared" si="263"/>
        <v>185.88720949198287</v>
      </c>
      <c r="F5586" s="50">
        <f>'貼り付けシート（日射量等）'!G5583/3.6*10^3</f>
        <v>8.3333333333333339</v>
      </c>
      <c r="G5586" s="50">
        <f>'貼り付けシート（日射量等）'!H5583/3.6*10^3</f>
        <v>191.66666666666666</v>
      </c>
      <c r="H5586" s="91">
        <f>RADIANS('貼り付けシート（日射量等）'!I5583)</f>
        <v>0.99483767363676789</v>
      </c>
      <c r="I5586" s="91">
        <f>IF('貼り付けシート（日射量等）'!J5583&lt;0,RADIANS(360+('貼り付けシート（日射量等）'!J5583)),RADIANS('貼り付けシート（日射量等）'!J5583))</f>
        <v>0.66147978650585082</v>
      </c>
    </row>
    <row r="5587" spans="1:9">
      <c r="A5587" s="20">
        <v>41872</v>
      </c>
      <c r="B5587" s="35" t="s">
        <v>373</v>
      </c>
      <c r="C5587" s="90">
        <f t="shared" si="261"/>
        <v>227.63530484763689</v>
      </c>
      <c r="D5587" s="90">
        <f t="shared" si="262"/>
        <v>22.889972653568766</v>
      </c>
      <c r="E5587" s="90">
        <f t="shared" si="263"/>
        <v>204.74533219406811</v>
      </c>
      <c r="F5587" s="50">
        <f>'貼り付けシート（日射量等）'!G5584/3.6*10^3</f>
        <v>27.777777777777779</v>
      </c>
      <c r="G5587" s="50">
        <f>'貼り付けシート（日射量等）'!H5584/3.6*10^3</f>
        <v>211.11111111111111</v>
      </c>
      <c r="H5587" s="91">
        <f>RADIANS('貼り付けシート（日射量等）'!I5584)</f>
        <v>0.84473935796525546</v>
      </c>
      <c r="I5587" s="91">
        <f>IF('貼り付けシート（日射量等）'!J5584&lt;0,RADIANS(360+('貼り付けシート（日射量等）'!J5584)),RADIANS('貼り付けシート（日射量等）'!J5584))</f>
        <v>1.0070549784007281</v>
      </c>
    </row>
    <row r="5588" spans="1:9">
      <c r="A5588" s="20">
        <v>41872</v>
      </c>
      <c r="B5588" s="35" t="s">
        <v>374</v>
      </c>
      <c r="C5588" s="90">
        <f t="shared" si="261"/>
        <v>191.78368534340871</v>
      </c>
      <c r="D5588" s="90">
        <f t="shared" si="262"/>
        <v>22.06058102464171</v>
      </c>
      <c r="E5588" s="90">
        <f t="shared" si="263"/>
        <v>169.72310431876699</v>
      </c>
      <c r="F5588" s="50">
        <f>'貼り付けシート（日射量等）'!G5585/3.6*10^3</f>
        <v>33.333333333333336</v>
      </c>
      <c r="G5588" s="50">
        <f>'貼り付けシート（日射量等）'!H5585/3.6*10^3</f>
        <v>175</v>
      </c>
      <c r="H5588" s="91">
        <f>RADIANS('貼り付けシート（日射量等）'!I5585)</f>
        <v>0.66322511575784526</v>
      </c>
      <c r="I5588" s="91">
        <f>IF('貼り付けシート（日射量等）'!J5585&lt;0,RADIANS(360+('貼り付けシート（日射量等）'!J5585)),RADIANS('貼り付けシート（日射量等）'!J5585))</f>
        <v>1.2566370614359172</v>
      </c>
    </row>
    <row r="5589" spans="1:9">
      <c r="A5589" s="20">
        <v>41872</v>
      </c>
      <c r="B5589" s="35" t="s">
        <v>375</v>
      </c>
      <c r="C5589" s="90">
        <f t="shared" si="261"/>
        <v>87.342075163922402</v>
      </c>
      <c r="D5589" s="90">
        <f t="shared" si="262"/>
        <v>3.8275317689735511</v>
      </c>
      <c r="E5589" s="90">
        <f t="shared" si="263"/>
        <v>83.514543394948845</v>
      </c>
      <c r="F5589" s="50">
        <f>'貼り付けシート（日射量等）'!G5586/3.6*10^3</f>
        <v>8.3333333333333339</v>
      </c>
      <c r="G5589" s="50">
        <f>'貼り付けシート（日射量等）'!H5586/3.6*10^3</f>
        <v>86.111111111111114</v>
      </c>
      <c r="H5589" s="91">
        <f>RADIANS('貼り付けシート（日射量等）'!I5586)</f>
        <v>0.4677482395344803</v>
      </c>
      <c r="I5589" s="91">
        <f>IF('貼り付けシート（日射量等）'!J5586&lt;0,RADIANS(360+('貼り付けシート（日射量等）'!J5586)),RADIANS('貼り付けシート（日射量等）'!J5586))</f>
        <v>1.4538592669112764</v>
      </c>
    </row>
    <row r="5590" spans="1:9">
      <c r="A5590" s="20">
        <v>41872</v>
      </c>
      <c r="B5590" s="35" t="s">
        <v>376</v>
      </c>
      <c r="C5590" s="90">
        <f t="shared" si="261"/>
        <v>49.660117550767879</v>
      </c>
      <c r="D5590" s="90">
        <f t="shared" si="262"/>
        <v>3.8618195599894873</v>
      </c>
      <c r="E5590" s="90">
        <f t="shared" si="263"/>
        <v>45.798297990778394</v>
      </c>
      <c r="F5590" s="50">
        <f>'貼り付けシート（日射量等）'!G5587/3.6*10^3</f>
        <v>16.666666666666668</v>
      </c>
      <c r="G5590" s="50">
        <f>'貼り付けシート（日射量等）'!H5587/3.6*10^3</f>
        <v>47.222222222222221</v>
      </c>
      <c r="H5590" s="91">
        <f>RADIANS('貼り付けシート（日射量等）'!I5587)</f>
        <v>0.26878070480712674</v>
      </c>
      <c r="I5590" s="91">
        <f>IF('貼り付けシート（日射量等）'!J5587&lt;0,RADIANS(360+('貼り付けシート（日射量等）'!J5587)),RADIANS('貼り付けシート（日射量等）'!J5587))</f>
        <v>1.6249015336067207</v>
      </c>
    </row>
    <row r="5591" spans="1:9">
      <c r="A5591" s="20">
        <v>41872</v>
      </c>
      <c r="B5591" s="35" t="s">
        <v>377</v>
      </c>
      <c r="C5591" s="90">
        <f t="shared" si="261"/>
        <v>10.776070115477269</v>
      </c>
      <c r="D5591" s="90">
        <f t="shared" si="262"/>
        <v>-0.17262766795939383</v>
      </c>
      <c r="E5591" s="90">
        <f t="shared" si="263"/>
        <v>10.776070115477269</v>
      </c>
      <c r="F5591" s="50">
        <f>'貼り付けシート（日射量等）'!G5588/3.6*10^3</f>
        <v>19.444444444444446</v>
      </c>
      <c r="G5591" s="50">
        <f>'貼り付けシート（日射量等）'!H5588/3.6*10^3</f>
        <v>11.111111111111111</v>
      </c>
      <c r="H5591" s="91">
        <f>RADIANS('貼り付けシート（日射量等）'!I5588)</f>
        <v>6.9813170079773182E-2</v>
      </c>
      <c r="I5591" s="91">
        <f>IF('貼り付けシート（日射量等）'!J5588&lt;0,RADIANS(360+('貼り付けシート（日射量等）'!J5588)),RADIANS('貼り付けシート（日射量等）'!J5588))</f>
        <v>1.7907078125461819</v>
      </c>
    </row>
    <row r="5592" spans="1:9">
      <c r="A5592" s="20">
        <v>41872</v>
      </c>
      <c r="B5592" s="35" t="s">
        <v>378</v>
      </c>
      <c r="C5592" s="90">
        <f t="shared" si="261"/>
        <v>0</v>
      </c>
      <c r="D5592" s="90">
        <f t="shared" si="262"/>
        <v>0</v>
      </c>
      <c r="E5592" s="90">
        <f t="shared" si="263"/>
        <v>0</v>
      </c>
      <c r="F5592" s="50">
        <f>'貼り付けシート（日射量等）'!G5589/3.6*10^3</f>
        <v>0</v>
      </c>
      <c r="G5592" s="50">
        <f>'貼り付けシート（日射量等）'!H5589/3.6*10^3</f>
        <v>0</v>
      </c>
      <c r="H5592" s="91">
        <f>RADIANS('貼り付けシート（日射量等）'!I5589)</f>
        <v>0</v>
      </c>
      <c r="I5592" s="91">
        <f>IF('貼り付けシート（日射量等）'!J5589&lt;0,RADIANS(360+('貼り付けシート（日射量等）'!J5589)),RADIANS('貼り付けシート（日射量等）'!J5589))</f>
        <v>0</v>
      </c>
    </row>
    <row r="5593" spans="1:9">
      <c r="A5593" s="20">
        <v>41872</v>
      </c>
      <c r="B5593" s="35" t="s">
        <v>379</v>
      </c>
      <c r="C5593" s="90">
        <f t="shared" si="261"/>
        <v>0</v>
      </c>
      <c r="D5593" s="90">
        <f t="shared" si="262"/>
        <v>0</v>
      </c>
      <c r="E5593" s="90">
        <f t="shared" si="263"/>
        <v>0</v>
      </c>
      <c r="F5593" s="50">
        <f>'貼り付けシート（日射量等）'!G5590/3.6*10^3</f>
        <v>0</v>
      </c>
      <c r="G5593" s="50">
        <f>'貼り付けシート（日射量等）'!H5590/3.6*10^3</f>
        <v>0</v>
      </c>
      <c r="H5593" s="91">
        <f>RADIANS('貼り付けシート（日射量等）'!I5590)</f>
        <v>0</v>
      </c>
      <c r="I5593" s="91">
        <f>IF('貼り付けシート（日射量等）'!J5590&lt;0,RADIANS(360+('貼り付けシート（日射量等）'!J5590)),RADIANS('貼り付けシート（日射量等）'!J5590))</f>
        <v>0</v>
      </c>
    </row>
    <row r="5594" spans="1:9">
      <c r="A5594" s="20">
        <v>41872</v>
      </c>
      <c r="B5594" s="35" t="s">
        <v>380</v>
      </c>
      <c r="C5594" s="90">
        <f t="shared" si="261"/>
        <v>0</v>
      </c>
      <c r="D5594" s="90">
        <f t="shared" si="262"/>
        <v>0</v>
      </c>
      <c r="E5594" s="90">
        <f t="shared" si="263"/>
        <v>0</v>
      </c>
      <c r="F5594" s="50">
        <f>'貼り付けシート（日射量等）'!G5591/3.6*10^3</f>
        <v>0</v>
      </c>
      <c r="G5594" s="50">
        <f>'貼り付けシート（日射量等）'!H5591/3.6*10^3</f>
        <v>0</v>
      </c>
      <c r="H5594" s="91">
        <f>RADIANS('貼り付けシート（日射量等）'!I5591)</f>
        <v>0</v>
      </c>
      <c r="I5594" s="91">
        <f>IF('貼り付けシート（日射量等）'!J5591&lt;0,RADIANS(360+('貼り付けシート（日射量等）'!J5591)),RADIANS('貼り付けシート（日射量等）'!J5591))</f>
        <v>0</v>
      </c>
    </row>
    <row r="5595" spans="1:9">
      <c r="A5595" s="20">
        <v>41872</v>
      </c>
      <c r="B5595" s="35" t="s">
        <v>381</v>
      </c>
      <c r="C5595" s="90">
        <f t="shared" si="261"/>
        <v>0</v>
      </c>
      <c r="D5595" s="90">
        <f t="shared" si="262"/>
        <v>0</v>
      </c>
      <c r="E5595" s="90">
        <f t="shared" si="263"/>
        <v>0</v>
      </c>
      <c r="F5595" s="50">
        <f>'貼り付けシート（日射量等）'!G5592/3.6*10^3</f>
        <v>0</v>
      </c>
      <c r="G5595" s="50">
        <f>'貼り付けシート（日射量等）'!H5592/3.6*10^3</f>
        <v>0</v>
      </c>
      <c r="H5595" s="91">
        <f>RADIANS('貼り付けシート（日射量等）'!I5592)</f>
        <v>0</v>
      </c>
      <c r="I5595" s="91">
        <f>IF('貼り付けシート（日射量等）'!J5592&lt;0,RADIANS(360+('貼り付けシート（日射量等）'!J5592)),RADIANS('貼り付けシート（日射量等）'!J5592))</f>
        <v>0</v>
      </c>
    </row>
    <row r="5596" spans="1:9">
      <c r="A5596" s="20">
        <v>41872</v>
      </c>
      <c r="B5596" s="35" t="s">
        <v>382</v>
      </c>
      <c r="C5596" s="90">
        <f t="shared" si="261"/>
        <v>0</v>
      </c>
      <c r="D5596" s="90">
        <f t="shared" si="262"/>
        <v>0</v>
      </c>
      <c r="E5596" s="90">
        <f t="shared" si="263"/>
        <v>0</v>
      </c>
      <c r="F5596" s="50">
        <f>'貼り付けシート（日射量等）'!G5593/3.6*10^3</f>
        <v>0</v>
      </c>
      <c r="G5596" s="50">
        <f>'貼り付けシート（日射量等）'!H5593/3.6*10^3</f>
        <v>0</v>
      </c>
      <c r="H5596" s="91">
        <f>RADIANS('貼り付けシート（日射量等）'!I5593)</f>
        <v>0</v>
      </c>
      <c r="I5596" s="91">
        <f>IF('貼り付けシート（日射量等）'!J5593&lt;0,RADIANS(360+('貼り付けシート（日射量等）'!J5593)),RADIANS('貼り付けシート（日射量等）'!J5593))</f>
        <v>0</v>
      </c>
    </row>
    <row r="5597" spans="1:9">
      <c r="A5597" s="20">
        <v>41872</v>
      </c>
      <c r="B5597" s="35" t="s">
        <v>383</v>
      </c>
      <c r="C5597" s="90">
        <f t="shared" si="261"/>
        <v>0</v>
      </c>
      <c r="D5597" s="90">
        <f t="shared" si="262"/>
        <v>0</v>
      </c>
      <c r="E5597" s="90">
        <f t="shared" si="263"/>
        <v>0</v>
      </c>
      <c r="F5597" s="50">
        <f>'貼り付けシート（日射量等）'!G5594/3.6*10^3</f>
        <v>0</v>
      </c>
      <c r="G5597" s="50">
        <f>'貼り付けシート（日射量等）'!H5594/3.6*10^3</f>
        <v>0</v>
      </c>
      <c r="H5597" s="91">
        <f>RADIANS('貼り付けシート（日射量等）'!I5594)</f>
        <v>0</v>
      </c>
      <c r="I5597" s="91">
        <f>IF('貼り付けシート（日射量等）'!J5594&lt;0,RADIANS(360+('貼り付けシート（日射量等）'!J5594)),RADIANS('貼り付けシート（日射量等）'!J5594))</f>
        <v>0</v>
      </c>
    </row>
    <row r="5598" spans="1:9">
      <c r="A5598" s="20">
        <v>41873</v>
      </c>
      <c r="B5598" s="35" t="s">
        <v>360</v>
      </c>
      <c r="C5598" s="90">
        <f t="shared" si="261"/>
        <v>0</v>
      </c>
      <c r="D5598" s="90">
        <f t="shared" si="262"/>
        <v>0</v>
      </c>
      <c r="E5598" s="90">
        <f t="shared" si="263"/>
        <v>0</v>
      </c>
      <c r="F5598" s="50">
        <f>'貼り付けシート（日射量等）'!G5595/3.6*10^3</f>
        <v>0</v>
      </c>
      <c r="G5598" s="50">
        <f>'貼り付けシート（日射量等）'!H5595/3.6*10^3</f>
        <v>0</v>
      </c>
      <c r="H5598" s="91">
        <f>RADIANS('貼り付けシート（日射量等）'!I5595)</f>
        <v>0</v>
      </c>
      <c r="I5598" s="91">
        <f>IF('貼り付けシート（日射量等）'!J5595&lt;0,RADIANS(360+('貼り付けシート（日射量等）'!J5595)),RADIANS('貼り付けシート（日射量等）'!J5595))</f>
        <v>0</v>
      </c>
    </row>
    <row r="5599" spans="1:9">
      <c r="A5599" s="20">
        <v>41873</v>
      </c>
      <c r="B5599" s="35" t="s">
        <v>361</v>
      </c>
      <c r="C5599" s="90">
        <f t="shared" si="261"/>
        <v>0</v>
      </c>
      <c r="D5599" s="90">
        <f t="shared" si="262"/>
        <v>0</v>
      </c>
      <c r="E5599" s="90">
        <f t="shared" si="263"/>
        <v>0</v>
      </c>
      <c r="F5599" s="50">
        <f>'貼り付けシート（日射量等）'!G5596/3.6*10^3</f>
        <v>0</v>
      </c>
      <c r="G5599" s="50">
        <f>'貼り付けシート（日射量等）'!H5596/3.6*10^3</f>
        <v>0</v>
      </c>
      <c r="H5599" s="91">
        <f>RADIANS('貼り付けシート（日射量等）'!I5596)</f>
        <v>0</v>
      </c>
      <c r="I5599" s="91">
        <f>IF('貼り付けシート（日射量等）'!J5596&lt;0,RADIANS(360+('貼り付けシート（日射量等）'!J5596)),RADIANS('貼り付けシート（日射量等）'!J5596))</f>
        <v>0</v>
      </c>
    </row>
    <row r="5600" spans="1:9">
      <c r="A5600" s="20">
        <v>41873</v>
      </c>
      <c r="B5600" s="35" t="s">
        <v>362</v>
      </c>
      <c r="C5600" s="90">
        <f t="shared" si="261"/>
        <v>0</v>
      </c>
      <c r="D5600" s="90">
        <f t="shared" si="262"/>
        <v>0</v>
      </c>
      <c r="E5600" s="90">
        <f t="shared" si="263"/>
        <v>0</v>
      </c>
      <c r="F5600" s="50">
        <f>'貼り付けシート（日射量等）'!G5597/3.6*10^3</f>
        <v>0</v>
      </c>
      <c r="G5600" s="50">
        <f>'貼り付けシート（日射量等）'!H5597/3.6*10^3</f>
        <v>0</v>
      </c>
      <c r="H5600" s="91">
        <f>RADIANS('貼り付けシート（日射量等）'!I5597)</f>
        <v>0</v>
      </c>
      <c r="I5600" s="91">
        <f>IF('貼り付けシート（日射量等）'!J5597&lt;0,RADIANS(360+('貼り付けシート（日射量等）'!J5597)),RADIANS('貼り付けシート（日射量等）'!J5597))</f>
        <v>0</v>
      </c>
    </row>
    <row r="5601" spans="1:9">
      <c r="A5601" s="20">
        <v>41873</v>
      </c>
      <c r="B5601" s="35" t="s">
        <v>363</v>
      </c>
      <c r="C5601" s="90">
        <f t="shared" si="261"/>
        <v>0</v>
      </c>
      <c r="D5601" s="90">
        <f t="shared" si="262"/>
        <v>0</v>
      </c>
      <c r="E5601" s="90">
        <f t="shared" si="263"/>
        <v>0</v>
      </c>
      <c r="F5601" s="50">
        <f>'貼り付けシート（日射量等）'!G5598/3.6*10^3</f>
        <v>0</v>
      </c>
      <c r="G5601" s="50">
        <f>'貼り付けシート（日射量等）'!H5598/3.6*10^3</f>
        <v>0</v>
      </c>
      <c r="H5601" s="91">
        <f>RADIANS('貼り付けシート（日射量等）'!I5598)</f>
        <v>0</v>
      </c>
      <c r="I5601" s="91">
        <f>IF('貼り付けシート（日射量等）'!J5598&lt;0,RADIANS(360+('貼り付けシート（日射量等）'!J5598)),RADIANS('貼り付けシート（日射量等）'!J5598))</f>
        <v>0</v>
      </c>
    </row>
    <row r="5602" spans="1:9">
      <c r="A5602" s="20">
        <v>41873</v>
      </c>
      <c r="B5602" s="35" t="s">
        <v>364</v>
      </c>
      <c r="C5602" s="90">
        <f t="shared" si="261"/>
        <v>5.3880350577386347</v>
      </c>
      <c r="D5602" s="90">
        <f t="shared" si="262"/>
        <v>-0.2431801351304044</v>
      </c>
      <c r="E5602" s="90">
        <f t="shared" si="263"/>
        <v>5.3880350577386347</v>
      </c>
      <c r="F5602" s="50">
        <f>'貼り付けシート（日射量等）'!G5599/3.6*10^3</f>
        <v>2.7777777777777777</v>
      </c>
      <c r="G5602" s="50">
        <f>'貼り付けシート（日射量等）'!H5599/3.6*10^3</f>
        <v>5.5555555555555554</v>
      </c>
      <c r="H5602" s="91">
        <f>RADIANS('貼り付けシート（日射量等）'!I5599)</f>
        <v>3.4906585039886592E-3</v>
      </c>
      <c r="I5602" s="91">
        <f>IF('貼り付けシート（日射量等）'!J5599&lt;0,RADIANS(360+('貼り付けシート（日射量等）'!J5599)),RADIANS('貼り付けシート（日射量等）'!J5599))</f>
        <v>4.4436082755775628</v>
      </c>
    </row>
    <row r="5603" spans="1:9">
      <c r="A5603" s="20">
        <v>41873</v>
      </c>
      <c r="B5603" s="35" t="s">
        <v>365</v>
      </c>
      <c r="C5603" s="90">
        <f t="shared" si="261"/>
        <v>37.570448677971534</v>
      </c>
      <c r="D5603" s="90">
        <f t="shared" si="262"/>
        <v>2.5482208026704058</v>
      </c>
      <c r="E5603" s="90">
        <f t="shared" si="263"/>
        <v>35.022227875301127</v>
      </c>
      <c r="F5603" s="50">
        <f>'貼り付けシート（日射量等）'!G5600/3.6*10^3</f>
        <v>16.666666666666668</v>
      </c>
      <c r="G5603" s="50">
        <f>'貼り付けシート（日射量等）'!H5600/3.6*10^3</f>
        <v>36.111111111111114</v>
      </c>
      <c r="H5603" s="91">
        <f>RADIANS('貼り付けシート（日射量等）'!I5600)</f>
        <v>0.2007128639793479</v>
      </c>
      <c r="I5603" s="91">
        <f>IF('貼り付けシート（日射量等）'!J5600&lt;0,RADIANS(360+('貼り付けシート（日射量等）'!J5600)),RADIANS('貼り付けシート（日射量等）'!J5600))</f>
        <v>4.6094145545170244</v>
      </c>
    </row>
    <row r="5604" spans="1:9">
      <c r="A5604" s="20">
        <v>41873</v>
      </c>
      <c r="B5604" s="35" t="s">
        <v>366</v>
      </c>
      <c r="C5604" s="90">
        <f t="shared" si="261"/>
        <v>70.56701079998733</v>
      </c>
      <c r="D5604" s="90">
        <f t="shared" si="262"/>
        <v>3.2165725782543966</v>
      </c>
      <c r="E5604" s="90">
        <f t="shared" si="263"/>
        <v>67.350438221732929</v>
      </c>
      <c r="F5604" s="50">
        <f>'貼り付けシート（日射量等）'!G5601/3.6*10^3</f>
        <v>8.3333333333333339</v>
      </c>
      <c r="G5604" s="50">
        <f>'貼り付けシート（日射量等）'!H5601/3.6*10^3</f>
        <v>69.444444444444443</v>
      </c>
      <c r="H5604" s="91">
        <f>RADIANS('貼り付けシート（日射量等）'!I5601)</f>
        <v>0.39968039870670147</v>
      </c>
      <c r="I5604" s="91">
        <f>IF('貼り付けシート（日射量等）'!J5601&lt;0,RADIANS(360+('貼り付けシート（日射量等）'!J5601)),RADIANS('貼り付けシート（日射量等）'!J5601))</f>
        <v>4.7769661627084794</v>
      </c>
    </row>
    <row r="5605" spans="1:9">
      <c r="A5605" s="20">
        <v>41873</v>
      </c>
      <c r="B5605" s="35" t="s">
        <v>367</v>
      </c>
      <c r="C5605" s="90">
        <f t="shared" si="261"/>
        <v>98.647227023158152</v>
      </c>
      <c r="D5605" s="90">
        <f t="shared" si="262"/>
        <v>1.662595983862744</v>
      </c>
      <c r="E5605" s="90">
        <f t="shared" si="263"/>
        <v>96.984631039295408</v>
      </c>
      <c r="F5605" s="50">
        <f>'貼り付けシート（日射量等）'!G5602/3.6*10^3</f>
        <v>2.7777777777777777</v>
      </c>
      <c r="G5605" s="50">
        <f>'貼り付けシート（日射量等）'!H5602/3.6*10^3</f>
        <v>99.999999999999986</v>
      </c>
      <c r="H5605" s="91">
        <f>RADIANS('貼り付けシート（日射量等）'!I5602)</f>
        <v>0.59690260418206076</v>
      </c>
      <c r="I5605" s="91">
        <f>IF('貼り付けシート（日射量等）'!J5602&lt;0,RADIANS(360+('貼り付けシート（日射量等）'!J5602)),RADIANS('貼り付けシート（日射量等）'!J5602))</f>
        <v>4.9637163926718726</v>
      </c>
    </row>
    <row r="5606" spans="1:9">
      <c r="A5606" s="20">
        <v>41873</v>
      </c>
      <c r="B5606" s="35" t="s">
        <v>368</v>
      </c>
      <c r="C5606" s="90">
        <f t="shared" si="261"/>
        <v>123.38671798845132</v>
      </c>
      <c r="D5606" s="90">
        <f t="shared" si="262"/>
        <v>2.1559291893320367</v>
      </c>
      <c r="E5606" s="90">
        <f t="shared" si="263"/>
        <v>121.23078879911928</v>
      </c>
      <c r="F5606" s="50">
        <f>'貼り付けシート（日射量等）'!G5603/3.6*10^3</f>
        <v>2.7777777777777777</v>
      </c>
      <c r="G5606" s="50">
        <f>'貼り付けシート（日射量等）'!H5603/3.6*10^3</f>
        <v>125</v>
      </c>
      <c r="H5606" s="91">
        <f>RADIANS('貼り付けシート（日射量等）'!I5603)</f>
        <v>0.78539816339744828</v>
      </c>
      <c r="I5606" s="91">
        <f>IF('貼り付けシート（日射量等）'!J5603&lt;0,RADIANS(360+('貼り付けシート（日射量等）'!J5603)),RADIANS('貼り付けシート（日射量等）'!J5603))</f>
        <v>5.1923545246831306</v>
      </c>
    </row>
    <row r="5607" spans="1:9">
      <c r="A5607" s="20">
        <v>41873</v>
      </c>
      <c r="B5607" s="35" t="s">
        <v>369</v>
      </c>
      <c r="C5607" s="90">
        <f t="shared" si="261"/>
        <v>142.78292903007383</v>
      </c>
      <c r="D5607" s="90">
        <f t="shared" si="262"/>
        <v>0</v>
      </c>
      <c r="E5607" s="90">
        <f t="shared" si="263"/>
        <v>142.78292903007383</v>
      </c>
      <c r="F5607" s="50">
        <f>'貼り付けシート（日射量等）'!G5604/3.6*10^3</f>
        <v>0</v>
      </c>
      <c r="G5607" s="50">
        <f>'貼り付けシート（日射量等）'!H5604/3.6*10^3</f>
        <v>147.22222222222223</v>
      </c>
      <c r="H5607" s="91">
        <f>RADIANS('貼り付けシート（日射量等）'!I5604)</f>
        <v>0.94596845458092671</v>
      </c>
      <c r="I5607" s="91">
        <f>IF('貼り付けシート（日射量等）'!J5604&lt;0,RADIANS(360+('貼り付けシート（日射量等）'!J5604)),RADIANS('貼り付けシート（日射量等）'!J5604))</f>
        <v>5.5012778022861264</v>
      </c>
    </row>
    <row r="5608" spans="1:9">
      <c r="A5608" s="20">
        <v>41873</v>
      </c>
      <c r="B5608" s="35" t="s">
        <v>370</v>
      </c>
      <c r="C5608" s="90">
        <f t="shared" si="261"/>
        <v>129.38019825481399</v>
      </c>
      <c r="D5608" s="90">
        <f t="shared" si="262"/>
        <v>10.84342698456404</v>
      </c>
      <c r="E5608" s="90">
        <f t="shared" si="263"/>
        <v>118.53677127024996</v>
      </c>
      <c r="F5608" s="50">
        <f>'貼り付けシート（日射量等）'!G5605/3.6*10^3</f>
        <v>11.111111111111111</v>
      </c>
      <c r="G5608" s="50">
        <f>'貼り付けシート（日射量等）'!H5605/3.6*10^3</f>
        <v>122.22222222222221</v>
      </c>
      <c r="H5608" s="91">
        <f>RADIANS('貼り付けシート（日射量等）'!I5605)</f>
        <v>1.054178868204575</v>
      </c>
      <c r="I5608" s="91">
        <f>IF('貼り付けシート（日射量等）'!J5605&lt;0,RADIANS(360+('貼り付けシート（日射量等）'!J5605)),RADIANS('貼り付けシート（日射量等）'!J5605))</f>
        <v>5.9358647860327149</v>
      </c>
    </row>
    <row r="5609" spans="1:9">
      <c r="A5609" s="20">
        <v>41873</v>
      </c>
      <c r="B5609" s="35" t="s">
        <v>371</v>
      </c>
      <c r="C5609" s="90">
        <f t="shared" si="261"/>
        <v>102.37266609703406</v>
      </c>
      <c r="D5609" s="90">
        <f t="shared" si="262"/>
        <v>0</v>
      </c>
      <c r="E5609" s="90">
        <f t="shared" si="263"/>
        <v>102.37266609703406</v>
      </c>
      <c r="F5609" s="50">
        <f>'貼り付けシート（日射量等）'!G5606/3.6*10^3</f>
        <v>0</v>
      </c>
      <c r="G5609" s="50">
        <f>'貼り付けシート（日射量等）'!H5606/3.6*10^3</f>
        <v>105.55555555555556</v>
      </c>
      <c r="H5609" s="91">
        <f>RADIANS('貼り付けシート（日射量等）'!I5606)</f>
        <v>1.0716321607245183</v>
      </c>
      <c r="I5609" s="91">
        <f>IF('貼り付けシート（日射量等）'!J5606&lt;0,RADIANS(360+('貼り付けシート（日射量等）'!J5606)),RADIANS('貼り付けシート（日射量等）'!J5606))</f>
        <v>0.18325957145940461</v>
      </c>
    </row>
    <row r="5610" spans="1:9">
      <c r="A5610" s="20">
        <v>41873</v>
      </c>
      <c r="B5610" s="35" t="s">
        <v>372</v>
      </c>
      <c r="C5610" s="90">
        <f t="shared" si="261"/>
        <v>125.70937570083417</v>
      </c>
      <c r="D5610" s="90">
        <f t="shared" si="262"/>
        <v>23.336709603800116</v>
      </c>
      <c r="E5610" s="90">
        <f t="shared" si="263"/>
        <v>102.37266609703406</v>
      </c>
      <c r="F5610" s="50">
        <f>'貼り付けシート（日射量等）'!G5607/3.6*10^3</f>
        <v>24.999999999999996</v>
      </c>
      <c r="G5610" s="50">
        <f>'貼り付けシート（日射量等）'!H5607/3.6*10^3</f>
        <v>105.55555555555556</v>
      </c>
      <c r="H5610" s="91">
        <f>RADIANS('貼り付けシート（日射量等）'!I5607)</f>
        <v>0.98785635662879057</v>
      </c>
      <c r="I5610" s="91">
        <f>IF('貼り付けシート（日射量等）'!J5607&lt;0,RADIANS(360+('貼り付けシート（日射量等）'!J5607)),RADIANS('貼り付けシート（日射量等）'!J5607))</f>
        <v>0.65798912800186227</v>
      </c>
    </row>
    <row r="5611" spans="1:9">
      <c r="A5611" s="20">
        <v>41873</v>
      </c>
      <c r="B5611" s="35" t="s">
        <v>373</v>
      </c>
      <c r="C5611" s="90">
        <f t="shared" si="261"/>
        <v>131.59659095745266</v>
      </c>
      <c r="D5611" s="90">
        <f t="shared" si="262"/>
        <v>2.2837495717254366</v>
      </c>
      <c r="E5611" s="90">
        <f t="shared" si="263"/>
        <v>129.31284138572724</v>
      </c>
      <c r="F5611" s="50">
        <f>'貼り付けシート（日射量等）'!G5608/3.6*10^3</f>
        <v>2.7777777777777777</v>
      </c>
      <c r="G5611" s="50">
        <f>'貼り付けシート（日射量等）'!H5608/3.6*10^3</f>
        <v>133.33333333333334</v>
      </c>
      <c r="H5611" s="91">
        <f>RADIANS('貼り付けシート（日射量等）'!I5608)</f>
        <v>0.83950337020927257</v>
      </c>
      <c r="I5611" s="91">
        <f>IF('貼り付けシート（日射量等）'!J5608&lt;0,RADIANS(360+('貼り付けシート（日射量等）'!J5608)),RADIANS('貼り付けシート（日射量等）'!J5608))</f>
        <v>1.0035643198967394</v>
      </c>
    </row>
    <row r="5612" spans="1:9">
      <c r="A5612" s="20">
        <v>41873</v>
      </c>
      <c r="B5612" s="35" t="s">
        <v>374</v>
      </c>
      <c r="C5612" s="90">
        <f t="shared" si="261"/>
        <v>109.59501341381923</v>
      </c>
      <c r="D5612" s="90">
        <f t="shared" si="262"/>
        <v>1.8343122590465368</v>
      </c>
      <c r="E5612" s="90">
        <f t="shared" si="263"/>
        <v>107.76070115477269</v>
      </c>
      <c r="F5612" s="50">
        <f>'貼り付けシート（日射量等）'!G5609/3.6*10^3</f>
        <v>2.7777777777777777</v>
      </c>
      <c r="G5612" s="50">
        <f>'貼り付けシート（日射量等）'!H5609/3.6*10^3</f>
        <v>111.11111111111111</v>
      </c>
      <c r="H5612" s="91">
        <f>RADIANS('貼り付けシート（日射量等）'!I5609)</f>
        <v>0.65973445725385649</v>
      </c>
      <c r="I5612" s="91">
        <f>IF('貼り付けシート（日射量等）'!J5609&lt;0,RADIANS(360+('貼り付けシート（日射量等）'!J5609)),RADIANS('貼り付けシート（日射量等）'!J5609))</f>
        <v>1.2531464029319286</v>
      </c>
    </row>
    <row r="5613" spans="1:9">
      <c r="A5613" s="20">
        <v>41873</v>
      </c>
      <c r="B5613" s="35" t="s">
        <v>375</v>
      </c>
      <c r="C5613" s="90">
        <f t="shared" si="261"/>
        <v>81.943390355903773</v>
      </c>
      <c r="D5613" s="90">
        <f t="shared" si="262"/>
        <v>3.816882018693593</v>
      </c>
      <c r="E5613" s="90">
        <f t="shared" si="263"/>
        <v>78.126508337210183</v>
      </c>
      <c r="F5613" s="50">
        <f>'貼り付けシート（日射量等）'!G5610/3.6*10^3</f>
        <v>8.3333333333333339</v>
      </c>
      <c r="G5613" s="50">
        <f>'貼り付けシート（日射量等）'!H5610/3.6*10^3</f>
        <v>80.555555555555543</v>
      </c>
      <c r="H5613" s="91">
        <f>RADIANS('貼り付けシート（日射量等）'!I5610)</f>
        <v>0.4642575810304917</v>
      </c>
      <c r="I5613" s="91">
        <f>IF('貼り付けシート（日射量等）'!J5610&lt;0,RADIANS(360+('貼り付けシート（日射量等）'!J5610)),RADIANS('貼り付けシート（日射量等）'!J5610))</f>
        <v>1.4486232791552935</v>
      </c>
    </row>
    <row r="5614" spans="1:9">
      <c r="A5614" s="20">
        <v>41873</v>
      </c>
      <c r="B5614" s="35" t="s">
        <v>376</v>
      </c>
      <c r="C5614" s="90">
        <f t="shared" si="261"/>
        <v>48.966184305859393</v>
      </c>
      <c r="D5614" s="90">
        <f t="shared" si="262"/>
        <v>3.1678863150809997</v>
      </c>
      <c r="E5614" s="90">
        <f t="shared" si="263"/>
        <v>45.798297990778394</v>
      </c>
      <c r="F5614" s="50">
        <f>'貼り付けシート（日射量等）'!G5611/3.6*10^3</f>
        <v>13.888888888888889</v>
      </c>
      <c r="G5614" s="50">
        <f>'貼り付けシート（日射量等）'!H5611/3.6*10^3</f>
        <v>47.222222222222221</v>
      </c>
      <c r="H5614" s="91">
        <f>RADIANS('貼り付けシート（日射量等）'!I5611)</f>
        <v>0.26354471705114374</v>
      </c>
      <c r="I5614" s="91">
        <f>IF('貼り付けシート（日射量等）'!J5611&lt;0,RADIANS(360+('貼り付けシート（日射量等）'!J5611)),RADIANS('貼り付けシート（日射量等）'!J5611))</f>
        <v>1.6214108751027323</v>
      </c>
    </row>
    <row r="5615" spans="1:9">
      <c r="A5615" s="20">
        <v>41873</v>
      </c>
      <c r="B5615" s="35" t="s">
        <v>377</v>
      </c>
      <c r="C5615" s="90">
        <f t="shared" si="261"/>
        <v>10.776070115477269</v>
      </c>
      <c r="D5615" s="90">
        <f t="shared" si="262"/>
        <v>-0.23163114594509601</v>
      </c>
      <c r="E5615" s="90">
        <f t="shared" si="263"/>
        <v>10.776070115477269</v>
      </c>
      <c r="F5615" s="50">
        <f>'貼り付けシート（日射量等）'!G5612/3.6*10^3</f>
        <v>22.222222222222221</v>
      </c>
      <c r="G5615" s="50">
        <f>'貼り付けシート（日射量等）'!H5612/3.6*10^3</f>
        <v>11.111111111111111</v>
      </c>
      <c r="H5615" s="91">
        <f>RADIANS('貼り付けシート（日射量等）'!I5612)</f>
        <v>6.6322511575784518E-2</v>
      </c>
      <c r="I5615" s="91">
        <f>IF('貼り付けシート（日射量等）'!J5612&lt;0,RADIANS(360+('貼り付けシート（日射量等）'!J5612)),RADIANS('貼り付けシート（日射量等）'!J5612))</f>
        <v>1.7854718247901991</v>
      </c>
    </row>
    <row r="5616" spans="1:9">
      <c r="A5616" s="20">
        <v>41873</v>
      </c>
      <c r="B5616" s="35" t="s">
        <v>378</v>
      </c>
      <c r="C5616" s="90">
        <f t="shared" si="261"/>
        <v>0</v>
      </c>
      <c r="D5616" s="90">
        <f t="shared" si="262"/>
        <v>0</v>
      </c>
      <c r="E5616" s="90">
        <f t="shared" si="263"/>
        <v>0</v>
      </c>
      <c r="F5616" s="50">
        <f>'貼り付けシート（日射量等）'!G5613/3.6*10^3</f>
        <v>0</v>
      </c>
      <c r="G5616" s="50">
        <f>'貼り付けシート（日射量等）'!H5613/3.6*10^3</f>
        <v>0</v>
      </c>
      <c r="H5616" s="91">
        <f>RADIANS('貼り付けシート（日射量等）'!I5613)</f>
        <v>0</v>
      </c>
      <c r="I5616" s="91">
        <f>IF('貼り付けシート（日射量等）'!J5613&lt;0,RADIANS(360+('貼り付けシート（日射量等）'!J5613)),RADIANS('貼り付けシート（日射量等）'!J5613))</f>
        <v>0</v>
      </c>
    </row>
    <row r="5617" spans="1:9">
      <c r="A5617" s="20">
        <v>41873</v>
      </c>
      <c r="B5617" s="35" t="s">
        <v>379</v>
      </c>
      <c r="C5617" s="90">
        <f t="shared" si="261"/>
        <v>0</v>
      </c>
      <c r="D5617" s="90">
        <f t="shared" si="262"/>
        <v>0</v>
      </c>
      <c r="E5617" s="90">
        <f t="shared" si="263"/>
        <v>0</v>
      </c>
      <c r="F5617" s="50">
        <f>'貼り付けシート（日射量等）'!G5614/3.6*10^3</f>
        <v>0</v>
      </c>
      <c r="G5617" s="50">
        <f>'貼り付けシート（日射量等）'!H5614/3.6*10^3</f>
        <v>0</v>
      </c>
      <c r="H5617" s="91">
        <f>RADIANS('貼り付けシート（日射量等）'!I5614)</f>
        <v>0</v>
      </c>
      <c r="I5617" s="91">
        <f>IF('貼り付けシート（日射量等）'!J5614&lt;0,RADIANS(360+('貼り付けシート（日射量等）'!J5614)),RADIANS('貼り付けシート（日射量等）'!J5614))</f>
        <v>0</v>
      </c>
    </row>
    <row r="5618" spans="1:9">
      <c r="A5618" s="20">
        <v>41873</v>
      </c>
      <c r="B5618" s="35" t="s">
        <v>380</v>
      </c>
      <c r="C5618" s="90">
        <f t="shared" si="261"/>
        <v>0</v>
      </c>
      <c r="D5618" s="90">
        <f t="shared" si="262"/>
        <v>0</v>
      </c>
      <c r="E5618" s="90">
        <f t="shared" si="263"/>
        <v>0</v>
      </c>
      <c r="F5618" s="50">
        <f>'貼り付けシート（日射量等）'!G5615/3.6*10^3</f>
        <v>0</v>
      </c>
      <c r="G5618" s="50">
        <f>'貼り付けシート（日射量等）'!H5615/3.6*10^3</f>
        <v>0</v>
      </c>
      <c r="H5618" s="91">
        <f>RADIANS('貼り付けシート（日射量等）'!I5615)</f>
        <v>0</v>
      </c>
      <c r="I5618" s="91">
        <f>IF('貼り付けシート（日射量等）'!J5615&lt;0,RADIANS(360+('貼り付けシート（日射量等）'!J5615)),RADIANS('貼り付けシート（日射量等）'!J5615))</f>
        <v>0</v>
      </c>
    </row>
    <row r="5619" spans="1:9">
      <c r="A5619" s="20">
        <v>41873</v>
      </c>
      <c r="B5619" s="35" t="s">
        <v>381</v>
      </c>
      <c r="C5619" s="90">
        <f t="shared" si="261"/>
        <v>0</v>
      </c>
      <c r="D5619" s="90">
        <f t="shared" si="262"/>
        <v>0</v>
      </c>
      <c r="E5619" s="90">
        <f t="shared" si="263"/>
        <v>0</v>
      </c>
      <c r="F5619" s="50">
        <f>'貼り付けシート（日射量等）'!G5616/3.6*10^3</f>
        <v>0</v>
      </c>
      <c r="G5619" s="50">
        <f>'貼り付けシート（日射量等）'!H5616/3.6*10^3</f>
        <v>0</v>
      </c>
      <c r="H5619" s="91">
        <f>RADIANS('貼り付けシート（日射量等）'!I5616)</f>
        <v>0</v>
      </c>
      <c r="I5619" s="91">
        <f>IF('貼り付けシート（日射量等）'!J5616&lt;0,RADIANS(360+('貼り付けシート（日射量等）'!J5616)),RADIANS('貼り付けシート（日射量等）'!J5616))</f>
        <v>0</v>
      </c>
    </row>
    <row r="5620" spans="1:9">
      <c r="A5620" s="20">
        <v>41873</v>
      </c>
      <c r="B5620" s="35" t="s">
        <v>382</v>
      </c>
      <c r="C5620" s="90">
        <f t="shared" si="261"/>
        <v>0</v>
      </c>
      <c r="D5620" s="90">
        <f t="shared" si="262"/>
        <v>0</v>
      </c>
      <c r="E5620" s="90">
        <f t="shared" si="263"/>
        <v>0</v>
      </c>
      <c r="F5620" s="50">
        <f>'貼り付けシート（日射量等）'!G5617/3.6*10^3</f>
        <v>0</v>
      </c>
      <c r="G5620" s="50">
        <f>'貼り付けシート（日射量等）'!H5617/3.6*10^3</f>
        <v>0</v>
      </c>
      <c r="H5620" s="91">
        <f>RADIANS('貼り付けシート（日射量等）'!I5617)</f>
        <v>0</v>
      </c>
      <c r="I5620" s="91">
        <f>IF('貼り付けシート（日射量等）'!J5617&lt;0,RADIANS(360+('貼り付けシート（日射量等）'!J5617)),RADIANS('貼り付けシート（日射量等）'!J5617))</f>
        <v>0</v>
      </c>
    </row>
    <row r="5621" spans="1:9">
      <c r="A5621" s="20">
        <v>41873</v>
      </c>
      <c r="B5621" s="35" t="s">
        <v>383</v>
      </c>
      <c r="C5621" s="90">
        <f t="shared" si="261"/>
        <v>0</v>
      </c>
      <c r="D5621" s="90">
        <f t="shared" si="262"/>
        <v>0</v>
      </c>
      <c r="E5621" s="90">
        <f t="shared" si="263"/>
        <v>0</v>
      </c>
      <c r="F5621" s="50">
        <f>'貼り付けシート（日射量等）'!G5618/3.6*10^3</f>
        <v>0</v>
      </c>
      <c r="G5621" s="50">
        <f>'貼り付けシート（日射量等）'!H5618/3.6*10^3</f>
        <v>0</v>
      </c>
      <c r="H5621" s="91">
        <f>RADIANS('貼り付けシート（日射量等）'!I5618)</f>
        <v>0</v>
      </c>
      <c r="I5621" s="91">
        <f>IF('貼り付けシート（日射量等）'!J5618&lt;0,RADIANS(360+('貼り付けシート（日射量等）'!J5618)),RADIANS('貼り付けシート（日射量等）'!J5618))</f>
        <v>0</v>
      </c>
    </row>
    <row r="5622" spans="1:9">
      <c r="A5622" s="20">
        <v>41874</v>
      </c>
      <c r="B5622" s="35" t="s">
        <v>360</v>
      </c>
      <c r="C5622" s="90">
        <f t="shared" si="261"/>
        <v>0</v>
      </c>
      <c r="D5622" s="90">
        <f t="shared" si="262"/>
        <v>0</v>
      </c>
      <c r="E5622" s="90">
        <f t="shared" si="263"/>
        <v>0</v>
      </c>
      <c r="F5622" s="50">
        <f>'貼り付けシート（日射量等）'!G5619/3.6*10^3</f>
        <v>0</v>
      </c>
      <c r="G5622" s="50">
        <f>'貼り付けシート（日射量等）'!H5619/3.6*10^3</f>
        <v>0</v>
      </c>
      <c r="H5622" s="91">
        <f>RADIANS('貼り付けシート（日射量等）'!I5619)</f>
        <v>0</v>
      </c>
      <c r="I5622" s="91">
        <f>IF('貼り付けシート（日射量等）'!J5619&lt;0,RADIANS(360+('貼り付けシート（日射量等）'!J5619)),RADIANS('貼り付けシート（日射量等）'!J5619))</f>
        <v>0</v>
      </c>
    </row>
    <row r="5623" spans="1:9">
      <c r="A5623" s="20">
        <v>41874</v>
      </c>
      <c r="B5623" s="35" t="s">
        <v>361</v>
      </c>
      <c r="C5623" s="90">
        <f t="shared" si="261"/>
        <v>0</v>
      </c>
      <c r="D5623" s="90">
        <f t="shared" si="262"/>
        <v>0</v>
      </c>
      <c r="E5623" s="90">
        <f t="shared" si="263"/>
        <v>0</v>
      </c>
      <c r="F5623" s="50">
        <f>'貼り付けシート（日射量等）'!G5620/3.6*10^3</f>
        <v>0</v>
      </c>
      <c r="G5623" s="50">
        <f>'貼り付けシート（日射量等）'!H5620/3.6*10^3</f>
        <v>0</v>
      </c>
      <c r="H5623" s="91">
        <f>RADIANS('貼り付けシート（日射量等）'!I5620)</f>
        <v>0</v>
      </c>
      <c r="I5623" s="91">
        <f>IF('貼り付けシート（日射量等）'!J5620&lt;0,RADIANS(360+('貼り付けシート（日射量等）'!J5620)),RADIANS('貼り付けシート（日射量等）'!J5620))</f>
        <v>0</v>
      </c>
    </row>
    <row r="5624" spans="1:9">
      <c r="A5624" s="20">
        <v>41874</v>
      </c>
      <c r="B5624" s="35" t="s">
        <v>362</v>
      </c>
      <c r="C5624" s="90">
        <f t="shared" si="261"/>
        <v>0</v>
      </c>
      <c r="D5624" s="90">
        <f t="shared" si="262"/>
        <v>0</v>
      </c>
      <c r="E5624" s="90">
        <f t="shared" si="263"/>
        <v>0</v>
      </c>
      <c r="F5624" s="50">
        <f>'貼り付けシート（日射量等）'!G5621/3.6*10^3</f>
        <v>0</v>
      </c>
      <c r="G5624" s="50">
        <f>'貼り付けシート（日射量等）'!H5621/3.6*10^3</f>
        <v>0</v>
      </c>
      <c r="H5624" s="91">
        <f>RADIANS('貼り付けシート（日射量等）'!I5621)</f>
        <v>0</v>
      </c>
      <c r="I5624" s="91">
        <f>IF('貼り付けシート（日射量等）'!J5621&lt;0,RADIANS(360+('貼り付けシート（日射量等）'!J5621)),RADIANS('貼り付けシート（日射量等）'!J5621))</f>
        <v>0</v>
      </c>
    </row>
    <row r="5625" spans="1:9">
      <c r="A5625" s="20">
        <v>41874</v>
      </c>
      <c r="B5625" s="35" t="s">
        <v>363</v>
      </c>
      <c r="C5625" s="90">
        <f t="shared" si="261"/>
        <v>0</v>
      </c>
      <c r="D5625" s="90">
        <f t="shared" si="262"/>
        <v>0</v>
      </c>
      <c r="E5625" s="90">
        <f t="shared" si="263"/>
        <v>0</v>
      </c>
      <c r="F5625" s="50">
        <f>'貼り付けシート（日射量等）'!G5622/3.6*10^3</f>
        <v>0</v>
      </c>
      <c r="G5625" s="50">
        <f>'貼り付けシート（日射量等）'!H5622/3.6*10^3</f>
        <v>0</v>
      </c>
      <c r="H5625" s="91">
        <f>RADIANS('貼り付けシート（日射量等）'!I5622)</f>
        <v>0</v>
      </c>
      <c r="I5625" s="91">
        <f>IF('貼り付けシート（日射量等）'!J5622&lt;0,RADIANS(360+('貼り付けシート（日射量等）'!J5622)),RADIANS('貼り付けシート（日射量等）'!J5622))</f>
        <v>0</v>
      </c>
    </row>
    <row r="5626" spans="1:9">
      <c r="A5626" s="20">
        <v>41874</v>
      </c>
      <c r="B5626" s="35" t="s">
        <v>364</v>
      </c>
      <c r="C5626" s="90">
        <f t="shared" si="261"/>
        <v>5.3880350577386347</v>
      </c>
      <c r="D5626" s="90">
        <f t="shared" si="262"/>
        <v>-0.24749385939705948</v>
      </c>
      <c r="E5626" s="90">
        <f t="shared" si="263"/>
        <v>5.3880350577386347</v>
      </c>
      <c r="F5626" s="50">
        <f>'貼り付けシート（日射量等）'!G5623/3.6*10^3</f>
        <v>2.7777777777777777</v>
      </c>
      <c r="G5626" s="50">
        <f>'貼り付けシート（日射量等）'!H5623/3.6*10^3</f>
        <v>5.5555555555555554</v>
      </c>
      <c r="H5626" s="91">
        <f>RADIANS('貼り付けシート（日射量等）'!I5623)</f>
        <v>0</v>
      </c>
      <c r="I5626" s="91">
        <f>IF('貼り付けシート（日射量等）'!J5623&lt;0,RADIANS(360+('貼り付けシート（日射量等）'!J5623)),RADIANS('貼り付けシート（日射量等）'!J5623))</f>
        <v>4.4488442633335463</v>
      </c>
    </row>
    <row r="5627" spans="1:9">
      <c r="A5627" s="20">
        <v>41874</v>
      </c>
      <c r="B5627" s="35" t="s">
        <v>365</v>
      </c>
      <c r="C5627" s="90">
        <f t="shared" si="261"/>
        <v>48.571532308876492</v>
      </c>
      <c r="D5627" s="90">
        <f t="shared" si="262"/>
        <v>5.4672518469674163</v>
      </c>
      <c r="E5627" s="90">
        <f t="shared" si="263"/>
        <v>43.104280461909077</v>
      </c>
      <c r="F5627" s="50">
        <f>'貼り付けシート（日射量等）'!G5624/3.6*10^3</f>
        <v>36.111111111111114</v>
      </c>
      <c r="G5627" s="50">
        <f>'貼り付けシート（日射量等）'!H5624/3.6*10^3</f>
        <v>44.444444444444443</v>
      </c>
      <c r="H5627" s="91">
        <f>RADIANS('貼り付けシート（日射量等）'!I5624)</f>
        <v>0.19722220547535926</v>
      </c>
      <c r="I5627" s="91">
        <f>IF('貼り付けシート（日射量等）'!J5624&lt;0,RADIANS(360+('貼り付けシート（日射量等）'!J5624)),RADIANS('貼り付けシート（日射量等）'!J5624))</f>
        <v>4.6146505422730071</v>
      </c>
    </row>
    <row r="5628" spans="1:9">
      <c r="A5628" s="20">
        <v>41874</v>
      </c>
      <c r="B5628" s="35" t="s">
        <v>366</v>
      </c>
      <c r="C5628" s="90">
        <f t="shared" si="261"/>
        <v>99.628674506498143</v>
      </c>
      <c r="D5628" s="90">
        <f t="shared" si="262"/>
        <v>10.72609605381067</v>
      </c>
      <c r="E5628" s="90">
        <f t="shared" si="263"/>
        <v>88.902578452687479</v>
      </c>
      <c r="F5628" s="50">
        <f>'貼り付けシート（日射量等）'!G5625/3.6*10^3</f>
        <v>27.777777777777779</v>
      </c>
      <c r="G5628" s="50">
        <f>'貼り付けシート（日射量等）'!H5625/3.6*10^3</f>
        <v>91.666666666666671</v>
      </c>
      <c r="H5628" s="91">
        <f>RADIANS('貼り付けシート（日射量等）'!I5625)</f>
        <v>0.39793506945470714</v>
      </c>
      <c r="I5628" s="91">
        <f>IF('貼り付けシート（日射量等）'!J5625&lt;0,RADIANS(360+('貼り付けシート（日射量等）'!J5625)),RADIANS('貼り付けシート（日射量等）'!J5625))</f>
        <v>4.782202150464463</v>
      </c>
    </row>
    <row r="5629" spans="1:9">
      <c r="A5629" s="20">
        <v>41874</v>
      </c>
      <c r="B5629" s="35" t="s">
        <v>367</v>
      </c>
      <c r="C5629" s="90">
        <f t="shared" si="261"/>
        <v>145.31121346213681</v>
      </c>
      <c r="D5629" s="90">
        <f t="shared" si="262"/>
        <v>13.304354547540258</v>
      </c>
      <c r="E5629" s="90">
        <f t="shared" si="263"/>
        <v>132.00685891459653</v>
      </c>
      <c r="F5629" s="50">
        <f>'貼り付けシート（日射量等）'!G5626/3.6*10^3</f>
        <v>22.222222222222221</v>
      </c>
      <c r="G5629" s="50">
        <f>'貼り付けシート（日射量等）'!H5626/3.6*10^3</f>
        <v>136.11111111111109</v>
      </c>
      <c r="H5629" s="91">
        <f>RADIANS('貼り付けシート（日射量等）'!I5626)</f>
        <v>0.59515727493006643</v>
      </c>
      <c r="I5629" s="91">
        <f>IF('貼り付けシート（日射量等）'!J5626&lt;0,RADIANS(360+('貼り付けシート（日射量等）'!J5626)),RADIANS('貼り付けシート（日射量等）'!J5626))</f>
        <v>4.9689523804278561</v>
      </c>
    </row>
    <row r="5630" spans="1:9">
      <c r="A5630" s="20">
        <v>41874</v>
      </c>
      <c r="B5630" s="35" t="s">
        <v>368</v>
      </c>
      <c r="C5630" s="90">
        <f t="shared" si="261"/>
        <v>390.60553499415829</v>
      </c>
      <c r="D5630" s="90">
        <f t="shared" si="262"/>
        <v>118.50976457835723</v>
      </c>
      <c r="E5630" s="90">
        <f t="shared" si="263"/>
        <v>272.09577041580104</v>
      </c>
      <c r="F5630" s="50">
        <f>'貼り付けシート（日射量等）'!G5627/3.6*10^3</f>
        <v>152.7777777777778</v>
      </c>
      <c r="G5630" s="50">
        <f>'貼り付けシート（日射量等）'!H5627/3.6*10^3</f>
        <v>280.55555555555554</v>
      </c>
      <c r="H5630" s="91">
        <f>RADIANS('貼り付けシート（日射量等）'!I5627)</f>
        <v>0.78190750489345962</v>
      </c>
      <c r="I5630" s="91">
        <f>IF('貼り付けシート（日射量等）'!J5627&lt;0,RADIANS(360+('貼り付けシート（日射量等）'!J5627)),RADIANS('貼り付けシート（日射量等）'!J5627))</f>
        <v>5.1993358416911075</v>
      </c>
    </row>
    <row r="5631" spans="1:9">
      <c r="A5631" s="20">
        <v>41874</v>
      </c>
      <c r="B5631" s="35" t="s">
        <v>369</v>
      </c>
      <c r="C5631" s="90">
        <f t="shared" si="261"/>
        <v>640.67779453838182</v>
      </c>
      <c r="D5631" s="90">
        <f t="shared" si="262"/>
        <v>338.94783130501827</v>
      </c>
      <c r="E5631" s="90">
        <f t="shared" si="263"/>
        <v>301.72996323336355</v>
      </c>
      <c r="F5631" s="50">
        <f>'貼り付けシート（日射量等）'!G5628/3.6*10^3</f>
        <v>375</v>
      </c>
      <c r="G5631" s="50">
        <f>'貼り付けシート（日射量等）'!H5628/3.6*10^3</f>
        <v>311.11111111111114</v>
      </c>
      <c r="H5631" s="91">
        <f>RADIANS('貼り付けシート（日射量等）'!I5628)</f>
        <v>0.94247779607693793</v>
      </c>
      <c r="I5631" s="91">
        <f>IF('貼り付けシート（日射量等）'!J5628&lt;0,RADIANS(360+('貼り付けシート（日射量等）'!J5628)),RADIANS('貼り付けシート（日射量等）'!J5628))</f>
        <v>5.5082591192941042</v>
      </c>
    </row>
    <row r="5632" spans="1:9">
      <c r="A5632" s="20">
        <v>41874</v>
      </c>
      <c r="B5632" s="35" t="s">
        <v>370</v>
      </c>
      <c r="C5632" s="90">
        <f t="shared" si="261"/>
        <v>697.06065096125917</v>
      </c>
      <c r="D5632" s="90">
        <f t="shared" si="262"/>
        <v>363.00247738146379</v>
      </c>
      <c r="E5632" s="90">
        <f t="shared" si="263"/>
        <v>334.05817357979538</v>
      </c>
      <c r="F5632" s="50">
        <f>'貼り付けシート（日射量等）'!G5629/3.6*10^3</f>
        <v>372.22222222222223</v>
      </c>
      <c r="G5632" s="50">
        <f>'貼り付けシート（日射量等）'!H5629/3.6*10^3</f>
        <v>344.44444444444446</v>
      </c>
      <c r="H5632" s="91">
        <f>RADIANS('貼り付けシート（日射量等）'!I5629)</f>
        <v>1.0489428804485921</v>
      </c>
      <c r="I5632" s="91">
        <f>IF('貼り付けシート（日射量等）'!J5629&lt;0,RADIANS(360+('貼り付けシート（日射量等）'!J5629)),RADIANS('貼り付けシート（日射量等）'!J5629))</f>
        <v>5.9411007737886976</v>
      </c>
    </row>
    <row r="5633" spans="1:9">
      <c r="A5633" s="20">
        <v>41874</v>
      </c>
      <c r="B5633" s="35" t="s">
        <v>371</v>
      </c>
      <c r="C5633" s="90">
        <f t="shared" si="261"/>
        <v>651.08384146769299</v>
      </c>
      <c r="D5633" s="90">
        <f t="shared" si="262"/>
        <v>295.47352765694308</v>
      </c>
      <c r="E5633" s="90">
        <f t="shared" si="263"/>
        <v>355.61031381074991</v>
      </c>
      <c r="F5633" s="50">
        <f>'貼り付けシート（日射量等）'!G5630/3.6*10^3</f>
        <v>300</v>
      </c>
      <c r="G5633" s="50">
        <f>'貼り付けシート（日射量等）'!H5630/3.6*10^3</f>
        <v>366.66666666666669</v>
      </c>
      <c r="H5633" s="91">
        <f>RADIANS('貼り付けシート（日射量等）'!I5630)</f>
        <v>1.064650843716541</v>
      </c>
      <c r="I5633" s="91">
        <f>IF('貼り付けシート（日射量等）'!J5630&lt;0,RADIANS(360+('貼り付けシート（日射量等）'!J5630)),RADIANS('貼り付けシート（日射量等）'!J5630))</f>
        <v>0.18325957145940461</v>
      </c>
    </row>
    <row r="5634" spans="1:9">
      <c r="A5634" s="20">
        <v>41874</v>
      </c>
      <c r="B5634" s="35" t="s">
        <v>372</v>
      </c>
      <c r="C5634" s="90">
        <f t="shared" si="261"/>
        <v>387.50653271610543</v>
      </c>
      <c r="D5634" s="90">
        <f t="shared" si="262"/>
        <v>77.694516896133962</v>
      </c>
      <c r="E5634" s="90">
        <f t="shared" si="263"/>
        <v>309.81201581997146</v>
      </c>
      <c r="F5634" s="50">
        <f>'貼り付けシート（日射量等）'!G5631/3.6*10^3</f>
        <v>83.333333333333329</v>
      </c>
      <c r="G5634" s="50">
        <f>'貼り付けシート（日射量等）'!H5631/3.6*10^3</f>
        <v>319.4444444444444</v>
      </c>
      <c r="H5634" s="91">
        <f>RADIANS('貼り付けシート（日射量等）'!I5631)</f>
        <v>0.98262036887280746</v>
      </c>
      <c r="I5634" s="91">
        <f>IF('貼り付けシート（日射量等）'!J5631&lt;0,RADIANS(360+('貼り付けシート（日射量等）'!J5631)),RADIANS('貼り付けシート（日射量等）'!J5631))</f>
        <v>0.6544984694978736</v>
      </c>
    </row>
    <row r="5635" spans="1:9">
      <c r="A5635" s="20">
        <v>41874</v>
      </c>
      <c r="B5635" s="35" t="s">
        <v>373</v>
      </c>
      <c r="C5635" s="90">
        <f t="shared" si="261"/>
        <v>380.88576881681291</v>
      </c>
      <c r="D5635" s="90">
        <f t="shared" si="262"/>
        <v>98.013928285534575</v>
      </c>
      <c r="E5635" s="90">
        <f t="shared" si="263"/>
        <v>282.87184053127834</v>
      </c>
      <c r="F5635" s="50">
        <f>'貼り付けシート（日射量等）'!G5632/3.6*10^3</f>
        <v>119.44444444444444</v>
      </c>
      <c r="G5635" s="50">
        <f>'貼り付けシート（日射量等）'!H5632/3.6*10^3</f>
        <v>291.66666666666669</v>
      </c>
      <c r="H5635" s="91">
        <f>RADIANS('貼り付けシート（日射量等）'!I5632)</f>
        <v>0.83426738245328946</v>
      </c>
      <c r="I5635" s="91">
        <f>IF('貼り付けシート（日射量等）'!J5632&lt;0,RADIANS(360+('貼り付けシート（日射量等）'!J5632)),RADIANS('貼り付けシート（日射量等）'!J5632))</f>
        <v>0.99832833214075656</v>
      </c>
    </row>
    <row r="5636" spans="1:9">
      <c r="A5636" s="20">
        <v>41874</v>
      </c>
      <c r="B5636" s="35" t="s">
        <v>374</v>
      </c>
      <c r="C5636" s="90">
        <f t="shared" si="261"/>
        <v>422.8757300853265</v>
      </c>
      <c r="D5636" s="90">
        <f t="shared" si="262"/>
        <v>199.27227518917317</v>
      </c>
      <c r="E5636" s="90">
        <f t="shared" si="263"/>
        <v>223.60345489615332</v>
      </c>
      <c r="F5636" s="50">
        <f>'貼り付けシート（日射量等）'!G5633/3.6*10^3</f>
        <v>302.77777777777783</v>
      </c>
      <c r="G5636" s="50">
        <f>'貼り付けシート（日射量等）'!H5633/3.6*10^3</f>
        <v>230.55555555555554</v>
      </c>
      <c r="H5636" s="91">
        <f>RADIANS('貼り付けシート（日射量等）'!I5633)</f>
        <v>0.6544984694978736</v>
      </c>
      <c r="I5636" s="91">
        <f>IF('貼り付けシート（日射量等）'!J5633&lt;0,RADIANS(360+('貼り付けシート（日射量等）'!J5633)),RADIANS('貼り付けシート（日射量等）'!J5633))</f>
        <v>1.2479104151759457</v>
      </c>
    </row>
    <row r="5637" spans="1:9">
      <c r="A5637" s="20">
        <v>41874</v>
      </c>
      <c r="B5637" s="35" t="s">
        <v>375</v>
      </c>
      <c r="C5637" s="90">
        <f t="shared" si="261"/>
        <v>219.24943717061169</v>
      </c>
      <c r="D5637" s="90">
        <f t="shared" si="262"/>
        <v>65.690438025060615</v>
      </c>
      <c r="E5637" s="90">
        <f t="shared" si="263"/>
        <v>153.55899914555107</v>
      </c>
      <c r="F5637" s="50">
        <f>'貼り付けシート（日射量等）'!G5634/3.6*10^3</f>
        <v>144.44444444444446</v>
      </c>
      <c r="G5637" s="50">
        <f>'貼り付けシート（日射量等）'!H5634/3.6*10^3</f>
        <v>158.33333333333331</v>
      </c>
      <c r="H5637" s="91">
        <f>RADIANS('貼り付けシート（日射量等）'!I5634)</f>
        <v>0.4590215932745087</v>
      </c>
      <c r="I5637" s="91">
        <f>IF('貼り付けシート（日射量等）'!J5634&lt;0,RADIANS(360+('貼り付けシート（日射量等）'!J5634)),RADIANS('貼り付けシート（日射量等）'!J5634))</f>
        <v>1.4451326206513049</v>
      </c>
    </row>
    <row r="5638" spans="1:9">
      <c r="A5638" s="20">
        <v>41874</v>
      </c>
      <c r="B5638" s="35" t="s">
        <v>376</v>
      </c>
      <c r="C5638" s="90">
        <f t="shared" si="261"/>
        <v>67.431524753082414</v>
      </c>
      <c r="D5638" s="90">
        <f t="shared" si="262"/>
        <v>8.1631391179574297</v>
      </c>
      <c r="E5638" s="90">
        <f t="shared" si="263"/>
        <v>59.268385635124979</v>
      </c>
      <c r="F5638" s="50">
        <f>'貼り付けシート（日射量等）'!G5635/3.6*10^3</f>
        <v>36.111111111111114</v>
      </c>
      <c r="G5638" s="50">
        <f>'貼り付けシート（日射量等）'!H5635/3.6*10^3</f>
        <v>61.111111111111107</v>
      </c>
      <c r="H5638" s="91">
        <f>RADIANS('貼り付けシート（日射量等）'!I5635)</f>
        <v>0.26005405854715513</v>
      </c>
      <c r="I5638" s="91">
        <f>IF('貼り付けシート（日射量等）'!J5635&lt;0,RADIANS(360+('貼り付けシート（日射量等）'!J5635)),RADIANS('貼り付けシート（日射量等）'!J5635))</f>
        <v>1.6179202165987436</v>
      </c>
    </row>
    <row r="5639" spans="1:9">
      <c r="A5639" s="20">
        <v>41874</v>
      </c>
      <c r="B5639" s="35" t="s">
        <v>377</v>
      </c>
      <c r="C5639" s="90">
        <f t="shared" ref="C5639:C5702" si="264">IF(D5639&lt;0,E5639,D5639+E5639)</f>
        <v>13.470087644346586</v>
      </c>
      <c r="D5639" s="90">
        <f t="shared" ref="D5639:D5702" si="265">F5639*(SIN(H5639)*COS($O$5)+COS(H5639)*SIN($O$5)*COS($O$4-I5639))</f>
        <v>-0.67023375890747949</v>
      </c>
      <c r="E5639" s="90">
        <f t="shared" ref="E5639:E5702" si="266">G5639*(1+COS($O$5))/2</f>
        <v>13.470087644346586</v>
      </c>
      <c r="F5639" s="50">
        <f>'貼り付けシート（日射量等）'!G5636/3.6*10^3</f>
        <v>47.222222222222221</v>
      </c>
      <c r="G5639" s="50">
        <f>'貼り付けシート（日射量等）'!H5636/3.6*10^3</f>
        <v>13.888888888888889</v>
      </c>
      <c r="H5639" s="91">
        <f>RADIANS('貼り付けシート（日射量等）'!I5636)</f>
        <v>6.1086523819801536E-2</v>
      </c>
      <c r="I5639" s="91">
        <f>IF('貼り付けシート（日射量等）'!J5636&lt;0,RADIANS(360+('貼り付けシート（日射量等）'!J5636)),RADIANS('貼り付けシート（日射量等）'!J5636))</f>
        <v>1.7819811662862104</v>
      </c>
    </row>
    <row r="5640" spans="1:9">
      <c r="A5640" s="20">
        <v>41874</v>
      </c>
      <c r="B5640" s="35" t="s">
        <v>378</v>
      </c>
      <c r="C5640" s="90">
        <f t="shared" si="264"/>
        <v>0</v>
      </c>
      <c r="D5640" s="90">
        <f t="shared" si="265"/>
        <v>0</v>
      </c>
      <c r="E5640" s="90">
        <f t="shared" si="266"/>
        <v>0</v>
      </c>
      <c r="F5640" s="50">
        <f>'貼り付けシート（日射量等）'!G5637/3.6*10^3</f>
        <v>0</v>
      </c>
      <c r="G5640" s="50">
        <f>'貼り付けシート（日射量等）'!H5637/3.6*10^3</f>
        <v>0</v>
      </c>
      <c r="H5640" s="91">
        <f>RADIANS('貼り付けシート（日射量等）'!I5637)</f>
        <v>0</v>
      </c>
      <c r="I5640" s="91">
        <f>IF('貼り付けシート（日射量等）'!J5637&lt;0,RADIANS(360+('貼り付けシート（日射量等）'!J5637)),RADIANS('貼り付けシート（日射量等）'!J5637))</f>
        <v>0</v>
      </c>
    </row>
    <row r="5641" spans="1:9">
      <c r="A5641" s="20">
        <v>41874</v>
      </c>
      <c r="B5641" s="35" t="s">
        <v>379</v>
      </c>
      <c r="C5641" s="90">
        <f t="shared" si="264"/>
        <v>0</v>
      </c>
      <c r="D5641" s="90">
        <f t="shared" si="265"/>
        <v>0</v>
      </c>
      <c r="E5641" s="90">
        <f t="shared" si="266"/>
        <v>0</v>
      </c>
      <c r="F5641" s="50">
        <f>'貼り付けシート（日射量等）'!G5638/3.6*10^3</f>
        <v>0</v>
      </c>
      <c r="G5641" s="50">
        <f>'貼り付けシート（日射量等）'!H5638/3.6*10^3</f>
        <v>0</v>
      </c>
      <c r="H5641" s="91">
        <f>RADIANS('貼り付けシート（日射量等）'!I5638)</f>
        <v>0</v>
      </c>
      <c r="I5641" s="91">
        <f>IF('貼り付けシート（日射量等）'!J5638&lt;0,RADIANS(360+('貼り付けシート（日射量等）'!J5638)),RADIANS('貼り付けシート（日射量等）'!J5638))</f>
        <v>0</v>
      </c>
    </row>
    <row r="5642" spans="1:9">
      <c r="A5642" s="20">
        <v>41874</v>
      </c>
      <c r="B5642" s="35" t="s">
        <v>380</v>
      </c>
      <c r="C5642" s="90">
        <f t="shared" si="264"/>
        <v>0</v>
      </c>
      <c r="D5642" s="90">
        <f t="shared" si="265"/>
        <v>0</v>
      </c>
      <c r="E5642" s="90">
        <f t="shared" si="266"/>
        <v>0</v>
      </c>
      <c r="F5642" s="50">
        <f>'貼り付けシート（日射量等）'!G5639/3.6*10^3</f>
        <v>0</v>
      </c>
      <c r="G5642" s="50">
        <f>'貼り付けシート（日射量等）'!H5639/3.6*10^3</f>
        <v>0</v>
      </c>
      <c r="H5642" s="91">
        <f>RADIANS('貼り付けシート（日射量等）'!I5639)</f>
        <v>0</v>
      </c>
      <c r="I5642" s="91">
        <f>IF('貼り付けシート（日射量等）'!J5639&lt;0,RADIANS(360+('貼り付けシート（日射量等）'!J5639)),RADIANS('貼り付けシート（日射量等）'!J5639))</f>
        <v>0</v>
      </c>
    </row>
    <row r="5643" spans="1:9">
      <c r="A5643" s="20">
        <v>41874</v>
      </c>
      <c r="B5643" s="35" t="s">
        <v>381</v>
      </c>
      <c r="C5643" s="90">
        <f t="shared" si="264"/>
        <v>0</v>
      </c>
      <c r="D5643" s="90">
        <f t="shared" si="265"/>
        <v>0</v>
      </c>
      <c r="E5643" s="90">
        <f t="shared" si="266"/>
        <v>0</v>
      </c>
      <c r="F5643" s="50">
        <f>'貼り付けシート（日射量等）'!G5640/3.6*10^3</f>
        <v>0</v>
      </c>
      <c r="G5643" s="50">
        <f>'貼り付けシート（日射量等）'!H5640/3.6*10^3</f>
        <v>0</v>
      </c>
      <c r="H5643" s="91">
        <f>RADIANS('貼り付けシート（日射量等）'!I5640)</f>
        <v>0</v>
      </c>
      <c r="I5643" s="91">
        <f>IF('貼り付けシート（日射量等）'!J5640&lt;0,RADIANS(360+('貼り付けシート（日射量等）'!J5640)),RADIANS('貼り付けシート（日射量等）'!J5640))</f>
        <v>0</v>
      </c>
    </row>
    <row r="5644" spans="1:9">
      <c r="A5644" s="20">
        <v>41874</v>
      </c>
      <c r="B5644" s="35" t="s">
        <v>382</v>
      </c>
      <c r="C5644" s="90">
        <f t="shared" si="264"/>
        <v>0</v>
      </c>
      <c r="D5644" s="90">
        <f t="shared" si="265"/>
        <v>0</v>
      </c>
      <c r="E5644" s="90">
        <f t="shared" si="266"/>
        <v>0</v>
      </c>
      <c r="F5644" s="50">
        <f>'貼り付けシート（日射量等）'!G5641/3.6*10^3</f>
        <v>0</v>
      </c>
      <c r="G5644" s="50">
        <f>'貼り付けシート（日射量等）'!H5641/3.6*10^3</f>
        <v>0</v>
      </c>
      <c r="H5644" s="91">
        <f>RADIANS('貼り付けシート（日射量等）'!I5641)</f>
        <v>0</v>
      </c>
      <c r="I5644" s="91">
        <f>IF('貼り付けシート（日射量等）'!J5641&lt;0,RADIANS(360+('貼り付けシート（日射量等）'!J5641)),RADIANS('貼り付けシート（日射量等）'!J5641))</f>
        <v>0</v>
      </c>
    </row>
    <row r="5645" spans="1:9">
      <c r="A5645" s="20">
        <v>41874</v>
      </c>
      <c r="B5645" s="35" t="s">
        <v>383</v>
      </c>
      <c r="C5645" s="90">
        <f t="shared" si="264"/>
        <v>0</v>
      </c>
      <c r="D5645" s="90">
        <f t="shared" si="265"/>
        <v>0</v>
      </c>
      <c r="E5645" s="90">
        <f t="shared" si="266"/>
        <v>0</v>
      </c>
      <c r="F5645" s="50">
        <f>'貼り付けシート（日射量等）'!G5642/3.6*10^3</f>
        <v>0</v>
      </c>
      <c r="G5645" s="50">
        <f>'貼り付けシート（日射量等）'!H5642/3.6*10^3</f>
        <v>0</v>
      </c>
      <c r="H5645" s="91">
        <f>RADIANS('貼り付けシート（日射量等）'!I5642)</f>
        <v>0</v>
      </c>
      <c r="I5645" s="91">
        <f>IF('貼り付けシート（日射量等）'!J5642&lt;0,RADIANS(360+('貼り付けシート（日射量等）'!J5642)),RADIANS('貼り付けシート（日射量等）'!J5642))</f>
        <v>0</v>
      </c>
    </row>
    <row r="5646" spans="1:9">
      <c r="A5646" s="20">
        <v>41875</v>
      </c>
      <c r="B5646" s="35" t="s">
        <v>360</v>
      </c>
      <c r="C5646" s="90">
        <f t="shared" si="264"/>
        <v>0</v>
      </c>
      <c r="D5646" s="90">
        <f t="shared" si="265"/>
        <v>0</v>
      </c>
      <c r="E5646" s="90">
        <f t="shared" si="266"/>
        <v>0</v>
      </c>
      <c r="F5646" s="50">
        <f>'貼り付けシート（日射量等）'!G5643/3.6*10^3</f>
        <v>0</v>
      </c>
      <c r="G5646" s="50">
        <f>'貼り付けシート（日射量等）'!H5643/3.6*10^3</f>
        <v>0</v>
      </c>
      <c r="H5646" s="91">
        <f>RADIANS('貼り付けシート（日射量等）'!I5643)</f>
        <v>0</v>
      </c>
      <c r="I5646" s="91">
        <f>IF('貼り付けシート（日射量等）'!J5643&lt;0,RADIANS(360+('貼り付けシート（日射量等）'!J5643)),RADIANS('貼り付けシート（日射量等）'!J5643))</f>
        <v>0</v>
      </c>
    </row>
    <row r="5647" spans="1:9">
      <c r="A5647" s="20">
        <v>41875</v>
      </c>
      <c r="B5647" s="35" t="s">
        <v>361</v>
      </c>
      <c r="C5647" s="90">
        <f t="shared" si="264"/>
        <v>0</v>
      </c>
      <c r="D5647" s="90">
        <f t="shared" si="265"/>
        <v>0</v>
      </c>
      <c r="E5647" s="90">
        <f t="shared" si="266"/>
        <v>0</v>
      </c>
      <c r="F5647" s="50">
        <f>'貼り付けシート（日射量等）'!G5644/3.6*10^3</f>
        <v>0</v>
      </c>
      <c r="G5647" s="50">
        <f>'貼り付けシート（日射量等）'!H5644/3.6*10^3</f>
        <v>0</v>
      </c>
      <c r="H5647" s="91">
        <f>RADIANS('貼り付けシート（日射量等）'!I5644)</f>
        <v>0</v>
      </c>
      <c r="I5647" s="91">
        <f>IF('貼り付けシート（日射量等）'!J5644&lt;0,RADIANS(360+('貼り付けシート（日射量等）'!J5644)),RADIANS('貼り付けシート（日射量等）'!J5644))</f>
        <v>0</v>
      </c>
    </row>
    <row r="5648" spans="1:9">
      <c r="A5648" s="20">
        <v>41875</v>
      </c>
      <c r="B5648" s="35" t="s">
        <v>362</v>
      </c>
      <c r="C5648" s="90">
        <f t="shared" si="264"/>
        <v>0</v>
      </c>
      <c r="D5648" s="90">
        <f t="shared" si="265"/>
        <v>0</v>
      </c>
      <c r="E5648" s="90">
        <f t="shared" si="266"/>
        <v>0</v>
      </c>
      <c r="F5648" s="50">
        <f>'貼り付けシート（日射量等）'!G5645/3.6*10^3</f>
        <v>0</v>
      </c>
      <c r="G5648" s="50">
        <f>'貼り付けシート（日射量等）'!H5645/3.6*10^3</f>
        <v>0</v>
      </c>
      <c r="H5648" s="91">
        <f>RADIANS('貼り付けシート（日射量等）'!I5645)</f>
        <v>0</v>
      </c>
      <c r="I5648" s="91">
        <f>IF('貼り付けシート（日射量等）'!J5645&lt;0,RADIANS(360+('貼り付けシート（日射量等）'!J5645)),RADIANS('貼り付けシート（日射量等）'!J5645))</f>
        <v>0</v>
      </c>
    </row>
    <row r="5649" spans="1:9">
      <c r="A5649" s="20">
        <v>41875</v>
      </c>
      <c r="B5649" s="35" t="s">
        <v>363</v>
      </c>
      <c r="C5649" s="90">
        <f t="shared" si="264"/>
        <v>0</v>
      </c>
      <c r="D5649" s="90">
        <f t="shared" si="265"/>
        <v>0</v>
      </c>
      <c r="E5649" s="90">
        <f t="shared" si="266"/>
        <v>0</v>
      </c>
      <c r="F5649" s="50">
        <f>'貼り付けシート（日射量等）'!G5646/3.6*10^3</f>
        <v>0</v>
      </c>
      <c r="G5649" s="50">
        <f>'貼り付けシート（日射量等）'!H5646/3.6*10^3</f>
        <v>0</v>
      </c>
      <c r="H5649" s="91">
        <f>RADIANS('貼り付けシート（日射量等）'!I5646)</f>
        <v>0</v>
      </c>
      <c r="I5649" s="91">
        <f>IF('貼り付けシート（日射量等）'!J5646&lt;0,RADIANS(360+('貼り付けシート（日射量等）'!J5646)),RADIANS('貼り付けシート（日射量等）'!J5646))</f>
        <v>0</v>
      </c>
    </row>
    <row r="5650" spans="1:9">
      <c r="A5650" s="20">
        <v>41875</v>
      </c>
      <c r="B5650" s="35" t="s">
        <v>364</v>
      </c>
      <c r="C5650" s="90">
        <f t="shared" si="264"/>
        <v>3.6440734825517302</v>
      </c>
      <c r="D5650" s="90">
        <f t="shared" si="265"/>
        <v>0.95005595368241302</v>
      </c>
      <c r="E5650" s="90">
        <f t="shared" si="266"/>
        <v>2.6940175288693173</v>
      </c>
      <c r="F5650" s="50">
        <f>'貼り付けシート（日射量等）'!G5647/3.6*10^3</f>
        <v>2.7777777777777777</v>
      </c>
      <c r="G5650" s="50">
        <f>'貼り付けシート（日射量等）'!H5647/3.6*10^3</f>
        <v>2.7777777777777777</v>
      </c>
      <c r="H5650" s="91">
        <f>RADIANS('貼り付けシート（日射量等）'!I5647)</f>
        <v>0</v>
      </c>
      <c r="I5650" s="91">
        <f>IF('貼り付けシート（日射量等）'!J5647&lt;0,RADIANS(360+('貼り付けシート（日射量等）'!J5647)),RADIANS('貼り付けシート（日射量等）'!J5647))</f>
        <v>0</v>
      </c>
    </row>
    <row r="5651" spans="1:9">
      <c r="A5651" s="20">
        <v>41875</v>
      </c>
      <c r="B5651" s="35" t="s">
        <v>365</v>
      </c>
      <c r="C5651" s="90">
        <f t="shared" si="264"/>
        <v>19.27453904413726</v>
      </c>
      <c r="D5651" s="90">
        <f t="shared" si="265"/>
        <v>0.41641634205203787</v>
      </c>
      <c r="E5651" s="90">
        <f t="shared" si="266"/>
        <v>18.858122702085222</v>
      </c>
      <c r="F5651" s="50">
        <f>'貼り付けシート（日射量等）'!G5648/3.6*10^3</f>
        <v>2.7777777777777777</v>
      </c>
      <c r="G5651" s="50">
        <f>'貼り付けシート（日射量等）'!H5648/3.6*10^3</f>
        <v>19.444444444444446</v>
      </c>
      <c r="H5651" s="91">
        <f>RADIANS('貼り付けシート（日射量等）'!I5648)</f>
        <v>0.19373154697137057</v>
      </c>
      <c r="I5651" s="91">
        <f>IF('貼り付けシート（日射量等）'!J5648&lt;0,RADIANS(360+('貼り付けシート（日射量等）'!J5648)),RADIANS('貼り付けシート（日射量等）'!J5648))</f>
        <v>4.6198865300289897</v>
      </c>
    </row>
    <row r="5652" spans="1:9">
      <c r="A5652" s="20">
        <v>41875</v>
      </c>
      <c r="B5652" s="35" t="s">
        <v>366</v>
      </c>
      <c r="C5652" s="90">
        <f t="shared" si="264"/>
        <v>44.174680489695412</v>
      </c>
      <c r="D5652" s="90">
        <f t="shared" si="265"/>
        <v>1.070400027786335</v>
      </c>
      <c r="E5652" s="90">
        <f t="shared" si="266"/>
        <v>43.104280461909077</v>
      </c>
      <c r="F5652" s="50">
        <f>'貼り付けシート（日射量等）'!G5649/3.6*10^3</f>
        <v>2.7777777777777777</v>
      </c>
      <c r="G5652" s="50">
        <f>'貼り付けシート（日射量等）'!H5649/3.6*10^3</f>
        <v>44.444444444444443</v>
      </c>
      <c r="H5652" s="91">
        <f>RADIANS('貼り付けシート（日射量等）'!I5649)</f>
        <v>0.39444441095071853</v>
      </c>
      <c r="I5652" s="91">
        <f>IF('貼り付けシート（日射量等）'!J5649&lt;0,RADIANS(360+('貼り付けシート（日射量等）'!J5649)),RADIANS('貼り付けシート（日射量等）'!J5649))</f>
        <v>4.7891834674724398</v>
      </c>
    </row>
    <row r="5653" spans="1:9">
      <c r="A5653" s="20">
        <v>41875</v>
      </c>
      <c r="B5653" s="35" t="s">
        <v>367</v>
      </c>
      <c r="C5653" s="90">
        <f t="shared" si="264"/>
        <v>83.110351861796246</v>
      </c>
      <c r="D5653" s="90">
        <f t="shared" si="265"/>
        <v>4.9838435245860691</v>
      </c>
      <c r="E5653" s="90">
        <f t="shared" si="266"/>
        <v>78.126508337210183</v>
      </c>
      <c r="F5653" s="50">
        <f>'貼り付けシート（日射量等）'!G5650/3.6*10^3</f>
        <v>8.3333333333333339</v>
      </c>
      <c r="G5653" s="50">
        <f>'貼り付けシート（日射量等）'!H5650/3.6*10^3</f>
        <v>80.555555555555543</v>
      </c>
      <c r="H5653" s="91">
        <f>RADIANS('貼り付けシート（日射量等）'!I5650)</f>
        <v>0.59166661642607765</v>
      </c>
      <c r="I5653" s="91">
        <f>IF('貼り付けシート（日射量等）'!J5650&lt;0,RADIANS(360+('貼り付けシート（日射量等）'!J5650)),RADIANS('貼り付けシート（日射量等）'!J5650))</f>
        <v>4.9759336974358339</v>
      </c>
    </row>
    <row r="5654" spans="1:9">
      <c r="A5654" s="20">
        <v>41875</v>
      </c>
      <c r="B5654" s="35" t="s">
        <v>368</v>
      </c>
      <c r="C5654" s="90">
        <f t="shared" si="264"/>
        <v>155.16343951114905</v>
      </c>
      <c r="D5654" s="90">
        <f t="shared" si="265"/>
        <v>15.074528009944556</v>
      </c>
      <c r="E5654" s="90">
        <f t="shared" si="266"/>
        <v>140.08891150120451</v>
      </c>
      <c r="F5654" s="50">
        <f>'貼り付けシート（日射量等）'!G5651/3.6*10^3</f>
        <v>19.444444444444446</v>
      </c>
      <c r="G5654" s="50">
        <f>'貼り付けシート（日射量等）'!H5651/3.6*10^3</f>
        <v>144.44444444444446</v>
      </c>
      <c r="H5654" s="91">
        <f>RADIANS('貼り付けシート（日射量等）'!I5651)</f>
        <v>0.77841684638947095</v>
      </c>
      <c r="I5654" s="91">
        <f>IF('貼り付けシート（日射量等）'!J5651&lt;0,RADIANS(360+('貼り付けシート（日射量等）'!J5651)),RADIANS('貼り付けシート（日射量等）'!J5651))</f>
        <v>5.2063171586990853</v>
      </c>
    </row>
    <row r="5655" spans="1:9">
      <c r="A5655" s="20">
        <v>41875</v>
      </c>
      <c r="B5655" s="35" t="s">
        <v>369</v>
      </c>
      <c r="C5655" s="90">
        <f t="shared" si="264"/>
        <v>142.78292903007383</v>
      </c>
      <c r="D5655" s="90">
        <f t="shared" si="265"/>
        <v>0</v>
      </c>
      <c r="E5655" s="90">
        <f t="shared" si="266"/>
        <v>142.78292903007383</v>
      </c>
      <c r="F5655" s="50">
        <f>'貼り付けシート（日射量等）'!G5652/3.6*10^3</f>
        <v>0</v>
      </c>
      <c r="G5655" s="50">
        <f>'貼り付けシート（日射量等）'!H5652/3.6*10^3</f>
        <v>147.22222222222223</v>
      </c>
      <c r="H5655" s="91">
        <f>RADIANS('貼り付けシート（日射量等）'!I5652)</f>
        <v>0.93724180832095505</v>
      </c>
      <c r="I5655" s="91">
        <f>IF('貼り付けシート（日射量等）'!J5652&lt;0,RADIANS(360+('貼り付けシート（日射量等）'!J5652)),RADIANS('貼り付けシート（日射量等）'!J5652))</f>
        <v>5.5152404363020811</v>
      </c>
    </row>
    <row r="5656" spans="1:9">
      <c r="A5656" s="20">
        <v>41875</v>
      </c>
      <c r="B5656" s="35" t="s">
        <v>370</v>
      </c>
      <c r="C5656" s="90">
        <f t="shared" si="264"/>
        <v>153.55899914555107</v>
      </c>
      <c r="D5656" s="90">
        <f t="shared" si="265"/>
        <v>0</v>
      </c>
      <c r="E5656" s="90">
        <f t="shared" si="266"/>
        <v>153.55899914555107</v>
      </c>
      <c r="F5656" s="50">
        <f>'貼り付けシート（日射量等）'!G5653/3.6*10^3</f>
        <v>0</v>
      </c>
      <c r="G5656" s="50">
        <f>'貼り付けシート（日射量等）'!H5653/3.6*10^3</f>
        <v>158.33333333333331</v>
      </c>
      <c r="H5656" s="91">
        <f>RADIANS('貼り付けシート（日射量等）'!I5653)</f>
        <v>1.043706892692609</v>
      </c>
      <c r="I5656" s="91">
        <f>IF('貼り付けシート（日射量等）'!J5653&lt;0,RADIANS(360+('貼り付けシート（日射量等）'!J5653)),RADIANS('貼り付けシート（日射量等）'!J5653))</f>
        <v>5.9463367615446803</v>
      </c>
    </row>
    <row r="5657" spans="1:9">
      <c r="A5657" s="20">
        <v>41875</v>
      </c>
      <c r="B5657" s="35" t="s">
        <v>371</v>
      </c>
      <c r="C5657" s="90">
        <f t="shared" si="264"/>
        <v>156.25301667442037</v>
      </c>
      <c r="D5657" s="90">
        <f t="shared" si="265"/>
        <v>0</v>
      </c>
      <c r="E5657" s="90">
        <f t="shared" si="266"/>
        <v>156.25301667442037</v>
      </c>
      <c r="F5657" s="50">
        <f>'貼り付けシート（日射量等）'!G5654/3.6*10^3</f>
        <v>0</v>
      </c>
      <c r="G5657" s="50">
        <f>'貼り付けシート（日射量等）'!H5654/3.6*10^3</f>
        <v>161.11111111111109</v>
      </c>
      <c r="H5657" s="91">
        <f>RADIANS('貼り付けシート（日射量等）'!I5654)</f>
        <v>1.0594148559605581</v>
      </c>
      <c r="I5657" s="91">
        <f>IF('貼り付けシート（日射量等）'!J5654&lt;0,RADIANS(360+('貼り付けシート（日射量等）'!J5654)),RADIANS('貼り付けシート（日射量等）'!J5654))</f>
        <v>0.18325957145940461</v>
      </c>
    </row>
    <row r="5658" spans="1:9">
      <c r="A5658" s="20">
        <v>41875</v>
      </c>
      <c r="B5658" s="35" t="s">
        <v>372</v>
      </c>
      <c r="C5658" s="90">
        <f t="shared" si="264"/>
        <v>150.22052574989584</v>
      </c>
      <c r="D5658" s="90">
        <f t="shared" si="265"/>
        <v>15.519649306429994</v>
      </c>
      <c r="E5658" s="90">
        <f t="shared" si="266"/>
        <v>134.70087644346586</v>
      </c>
      <c r="F5658" s="50">
        <f>'貼り付けシート（日射量等）'!G5655/3.6*10^3</f>
        <v>16.666666666666668</v>
      </c>
      <c r="G5658" s="50">
        <f>'貼り付けシート（日射量等）'!H5655/3.6*10^3</f>
        <v>138.88888888888889</v>
      </c>
      <c r="H5658" s="91">
        <f>RADIANS('貼り付けシート（日射量等）'!I5655)</f>
        <v>0.97738438111682457</v>
      </c>
      <c r="I5658" s="91">
        <f>IF('貼り付けシート（日射量等）'!J5655&lt;0,RADIANS(360+('貼り付けシート（日射量等）'!J5655)),RADIANS('貼り付けシート（日射量等）'!J5655))</f>
        <v>0.65100781099388483</v>
      </c>
    </row>
    <row r="5659" spans="1:9">
      <c r="A5659" s="20">
        <v>41875</v>
      </c>
      <c r="B5659" s="35" t="s">
        <v>373</v>
      </c>
      <c r="C5659" s="90">
        <f t="shared" si="264"/>
        <v>133.44100170548936</v>
      </c>
      <c r="D5659" s="90">
        <f t="shared" si="265"/>
        <v>6.8221778486314451</v>
      </c>
      <c r="E5659" s="90">
        <f t="shared" si="266"/>
        <v>126.6188238568579</v>
      </c>
      <c r="F5659" s="50">
        <f>'貼り付けシート（日射量等）'!G5656/3.6*10^3</f>
        <v>8.3333333333333339</v>
      </c>
      <c r="G5659" s="50">
        <f>'貼り付けシート（日射量等）'!H5656/3.6*10^3</f>
        <v>130.55555555555554</v>
      </c>
      <c r="H5659" s="91">
        <f>RADIANS('貼り付けシート（日射量等）'!I5656)</f>
        <v>0.82903139469730658</v>
      </c>
      <c r="I5659" s="91">
        <f>IF('貼り付けシート（日射量等）'!J5656&lt;0,RADIANS(360+('貼り付けシート（日射量等）'!J5656)),RADIANS('貼り付けシート（日射量等）'!J5656))</f>
        <v>0.99483767363676789</v>
      </c>
    </row>
    <row r="5660" spans="1:9">
      <c r="A5660" s="20">
        <v>41875</v>
      </c>
      <c r="B5660" s="35" t="s">
        <v>374</v>
      </c>
      <c r="C5660" s="90">
        <f t="shared" si="264"/>
        <v>107.8387655723262</v>
      </c>
      <c r="D5660" s="90">
        <f t="shared" si="265"/>
        <v>5.4660994752921406</v>
      </c>
      <c r="E5660" s="90">
        <f t="shared" si="266"/>
        <v>102.37266609703406</v>
      </c>
      <c r="F5660" s="50">
        <f>'貼り付けシート（日射量等）'!G5657/3.6*10^3</f>
        <v>8.3333333333333339</v>
      </c>
      <c r="G5660" s="50">
        <f>'貼り付けシート（日射量等）'!H5657/3.6*10^3</f>
        <v>105.55555555555556</v>
      </c>
      <c r="H5660" s="91">
        <f>RADIANS('貼り付けシート（日射量等）'!I5657)</f>
        <v>0.64926248174189061</v>
      </c>
      <c r="I5660" s="91">
        <f>IF('貼り付けシート（日射量等）'!J5657&lt;0,RADIANS(360+('貼り付けシート（日射量等）'!J5657)),RADIANS('貼り付けシート（日射量等）'!J5657))</f>
        <v>1.2426744274199626</v>
      </c>
    </row>
    <row r="5661" spans="1:9">
      <c r="A5661" s="20">
        <v>41875</v>
      </c>
      <c r="B5661" s="35" t="s">
        <v>375</v>
      </c>
      <c r="C5661" s="90">
        <f t="shared" si="264"/>
        <v>80.471355982356471</v>
      </c>
      <c r="D5661" s="90">
        <f t="shared" si="265"/>
        <v>5.0388651740155774</v>
      </c>
      <c r="E5661" s="90">
        <f t="shared" si="266"/>
        <v>75.432490808340887</v>
      </c>
      <c r="F5661" s="50">
        <f>'貼り付けシート（日射量等）'!G5658/3.6*10^3</f>
        <v>11.111111111111111</v>
      </c>
      <c r="G5661" s="50">
        <f>'貼り付けシート（日射量等）'!H5658/3.6*10^3</f>
        <v>77.777777777777786</v>
      </c>
      <c r="H5661" s="91">
        <f>RADIANS('貼り付けシート（日射量等）'!I5658)</f>
        <v>0.45553093477052004</v>
      </c>
      <c r="I5661" s="91">
        <f>IF('貼り付けシート（日射量等）'!J5658&lt;0,RADIANS(360+('貼り付けシート（日射量等）'!J5658)),RADIANS('貼り付けシート（日射量等）'!J5658))</f>
        <v>1.4398966328953218</v>
      </c>
    </row>
    <row r="5662" spans="1:9">
      <c r="A5662" s="20">
        <v>41875</v>
      </c>
      <c r="B5662" s="35" t="s">
        <v>376</v>
      </c>
      <c r="C5662" s="90">
        <f t="shared" si="264"/>
        <v>46.201612104637455</v>
      </c>
      <c r="D5662" s="90">
        <f t="shared" si="265"/>
        <v>3.0973316427283768</v>
      </c>
      <c r="E5662" s="90">
        <f t="shared" si="266"/>
        <v>43.104280461909077</v>
      </c>
      <c r="F5662" s="50">
        <f>'貼り付けシート（日射量等）'!G5659/3.6*10^3</f>
        <v>13.888888888888889</v>
      </c>
      <c r="G5662" s="50">
        <f>'貼り付けシート（日射量等）'!H5659/3.6*10^3</f>
        <v>44.444444444444443</v>
      </c>
      <c r="H5662" s="91">
        <f>RADIANS('貼り付けシート（日射量等）'!I5659)</f>
        <v>0.25481807079117214</v>
      </c>
      <c r="I5662" s="91">
        <f>IF('貼り付けシート（日射量等）'!J5659&lt;0,RADIANS(360+('貼り付けシート（日射量等）'!J5659)),RADIANS('貼り付けシート（日射量等）'!J5659))</f>
        <v>1.6126842288427605</v>
      </c>
    </row>
    <row r="5663" spans="1:9">
      <c r="A5663" s="20">
        <v>41875</v>
      </c>
      <c r="B5663" s="35" t="s">
        <v>377</v>
      </c>
      <c r="C5663" s="90">
        <f t="shared" si="264"/>
        <v>10.776070115477269</v>
      </c>
      <c r="D5663" s="90">
        <f t="shared" si="265"/>
        <v>-0.39913249063304612</v>
      </c>
      <c r="E5663" s="90">
        <f t="shared" si="266"/>
        <v>10.776070115477269</v>
      </c>
      <c r="F5663" s="50">
        <f>'貼り付けシート（日射量等）'!G5660/3.6*10^3</f>
        <v>22.222222222222221</v>
      </c>
      <c r="G5663" s="50">
        <f>'貼り付けシート（日射量等）'!H5660/3.6*10^3</f>
        <v>11.111111111111111</v>
      </c>
      <c r="H5663" s="91">
        <f>RADIANS('貼り付けシート（日射量等）'!I5660)</f>
        <v>5.5850536063818547E-2</v>
      </c>
      <c r="I5663" s="91">
        <f>IF('貼り付けシート（日射量等）'!J5660&lt;0,RADIANS(360+('貼り付けシート（日射量等）'!J5660)),RADIANS('貼り付けシート（日射量等）'!J5660))</f>
        <v>1.778490507782222</v>
      </c>
    </row>
    <row r="5664" spans="1:9">
      <c r="A5664" s="20">
        <v>41875</v>
      </c>
      <c r="B5664" s="35" t="s">
        <v>378</v>
      </c>
      <c r="C5664" s="90">
        <f t="shared" si="264"/>
        <v>0</v>
      </c>
      <c r="D5664" s="90">
        <f t="shared" si="265"/>
        <v>0</v>
      </c>
      <c r="E5664" s="90">
        <f t="shared" si="266"/>
        <v>0</v>
      </c>
      <c r="F5664" s="50">
        <f>'貼り付けシート（日射量等）'!G5661/3.6*10^3</f>
        <v>0</v>
      </c>
      <c r="G5664" s="50">
        <f>'貼り付けシート（日射量等）'!H5661/3.6*10^3</f>
        <v>0</v>
      </c>
      <c r="H5664" s="91">
        <f>RADIANS('貼り付けシート（日射量等）'!I5661)</f>
        <v>0</v>
      </c>
      <c r="I5664" s="91">
        <f>IF('貼り付けシート（日射量等）'!J5661&lt;0,RADIANS(360+('貼り付けシート（日射量等）'!J5661)),RADIANS('貼り付けシート（日射量等）'!J5661))</f>
        <v>0</v>
      </c>
    </row>
    <row r="5665" spans="1:9">
      <c r="A5665" s="20">
        <v>41875</v>
      </c>
      <c r="B5665" s="35" t="s">
        <v>379</v>
      </c>
      <c r="C5665" s="90">
        <f t="shared" si="264"/>
        <v>0</v>
      </c>
      <c r="D5665" s="90">
        <f t="shared" si="265"/>
        <v>0</v>
      </c>
      <c r="E5665" s="90">
        <f t="shared" si="266"/>
        <v>0</v>
      </c>
      <c r="F5665" s="50">
        <f>'貼り付けシート（日射量等）'!G5662/3.6*10^3</f>
        <v>0</v>
      </c>
      <c r="G5665" s="50">
        <f>'貼り付けシート（日射量等）'!H5662/3.6*10^3</f>
        <v>0</v>
      </c>
      <c r="H5665" s="91">
        <f>RADIANS('貼り付けシート（日射量等）'!I5662)</f>
        <v>0</v>
      </c>
      <c r="I5665" s="91">
        <f>IF('貼り付けシート（日射量等）'!J5662&lt;0,RADIANS(360+('貼り付けシート（日射量等）'!J5662)),RADIANS('貼り付けシート（日射量等）'!J5662))</f>
        <v>0</v>
      </c>
    </row>
    <row r="5666" spans="1:9">
      <c r="A5666" s="20">
        <v>41875</v>
      </c>
      <c r="B5666" s="35" t="s">
        <v>380</v>
      </c>
      <c r="C5666" s="90">
        <f t="shared" si="264"/>
        <v>0</v>
      </c>
      <c r="D5666" s="90">
        <f t="shared" si="265"/>
        <v>0</v>
      </c>
      <c r="E5666" s="90">
        <f t="shared" si="266"/>
        <v>0</v>
      </c>
      <c r="F5666" s="50">
        <f>'貼り付けシート（日射量等）'!G5663/3.6*10^3</f>
        <v>0</v>
      </c>
      <c r="G5666" s="50">
        <f>'貼り付けシート（日射量等）'!H5663/3.6*10^3</f>
        <v>0</v>
      </c>
      <c r="H5666" s="91">
        <f>RADIANS('貼り付けシート（日射量等）'!I5663)</f>
        <v>0</v>
      </c>
      <c r="I5666" s="91">
        <f>IF('貼り付けシート（日射量等）'!J5663&lt;0,RADIANS(360+('貼り付けシート（日射量等）'!J5663)),RADIANS('貼り付けシート（日射量等）'!J5663))</f>
        <v>0</v>
      </c>
    </row>
    <row r="5667" spans="1:9">
      <c r="A5667" s="20">
        <v>41875</v>
      </c>
      <c r="B5667" s="35" t="s">
        <v>381</v>
      </c>
      <c r="C5667" s="90">
        <f t="shared" si="264"/>
        <v>0</v>
      </c>
      <c r="D5667" s="90">
        <f t="shared" si="265"/>
        <v>0</v>
      </c>
      <c r="E5667" s="90">
        <f t="shared" si="266"/>
        <v>0</v>
      </c>
      <c r="F5667" s="50">
        <f>'貼り付けシート（日射量等）'!G5664/3.6*10^3</f>
        <v>0</v>
      </c>
      <c r="G5667" s="50">
        <f>'貼り付けシート（日射量等）'!H5664/3.6*10^3</f>
        <v>0</v>
      </c>
      <c r="H5667" s="91">
        <f>RADIANS('貼り付けシート（日射量等）'!I5664)</f>
        <v>0</v>
      </c>
      <c r="I5667" s="91">
        <f>IF('貼り付けシート（日射量等）'!J5664&lt;0,RADIANS(360+('貼り付けシート（日射量等）'!J5664)),RADIANS('貼り付けシート（日射量等）'!J5664))</f>
        <v>0</v>
      </c>
    </row>
    <row r="5668" spans="1:9">
      <c r="A5668" s="20">
        <v>41875</v>
      </c>
      <c r="B5668" s="35" t="s">
        <v>382</v>
      </c>
      <c r="C5668" s="90">
        <f t="shared" si="264"/>
        <v>0</v>
      </c>
      <c r="D5668" s="90">
        <f t="shared" si="265"/>
        <v>0</v>
      </c>
      <c r="E5668" s="90">
        <f t="shared" si="266"/>
        <v>0</v>
      </c>
      <c r="F5668" s="50">
        <f>'貼り付けシート（日射量等）'!G5665/3.6*10^3</f>
        <v>0</v>
      </c>
      <c r="G5668" s="50">
        <f>'貼り付けシート（日射量等）'!H5665/3.6*10^3</f>
        <v>0</v>
      </c>
      <c r="H5668" s="91">
        <f>RADIANS('貼り付けシート（日射量等）'!I5665)</f>
        <v>0</v>
      </c>
      <c r="I5668" s="91">
        <f>IF('貼り付けシート（日射量等）'!J5665&lt;0,RADIANS(360+('貼り付けシート（日射量等）'!J5665)),RADIANS('貼り付けシート（日射量等）'!J5665))</f>
        <v>0</v>
      </c>
    </row>
    <row r="5669" spans="1:9">
      <c r="A5669" s="20">
        <v>41875</v>
      </c>
      <c r="B5669" s="35" t="s">
        <v>383</v>
      </c>
      <c r="C5669" s="90">
        <f t="shared" si="264"/>
        <v>0</v>
      </c>
      <c r="D5669" s="90">
        <f t="shared" si="265"/>
        <v>0</v>
      </c>
      <c r="E5669" s="90">
        <f t="shared" si="266"/>
        <v>0</v>
      </c>
      <c r="F5669" s="50">
        <f>'貼り付けシート（日射量等）'!G5666/3.6*10^3</f>
        <v>0</v>
      </c>
      <c r="G5669" s="50">
        <f>'貼り付けシート（日射量等）'!H5666/3.6*10^3</f>
        <v>0</v>
      </c>
      <c r="H5669" s="91">
        <f>RADIANS('貼り付けシート（日射量等）'!I5666)</f>
        <v>0</v>
      </c>
      <c r="I5669" s="91">
        <f>IF('貼り付けシート（日射量等）'!J5666&lt;0,RADIANS(360+('貼り付けシート（日射量等）'!J5666)),RADIANS('貼り付けシート（日射量等）'!J5666))</f>
        <v>0</v>
      </c>
    </row>
    <row r="5670" spans="1:9">
      <c r="A5670" s="20">
        <v>41876</v>
      </c>
      <c r="B5670" s="35" t="s">
        <v>360</v>
      </c>
      <c r="C5670" s="90">
        <f t="shared" si="264"/>
        <v>0</v>
      </c>
      <c r="D5670" s="90">
        <f t="shared" si="265"/>
        <v>0</v>
      </c>
      <c r="E5670" s="90">
        <f t="shared" si="266"/>
        <v>0</v>
      </c>
      <c r="F5670" s="50">
        <f>'貼り付けシート（日射量等）'!G5667/3.6*10^3</f>
        <v>0</v>
      </c>
      <c r="G5670" s="50">
        <f>'貼り付けシート（日射量等）'!H5667/3.6*10^3</f>
        <v>0</v>
      </c>
      <c r="H5670" s="91">
        <f>RADIANS('貼り付けシート（日射量等）'!I5667)</f>
        <v>0</v>
      </c>
      <c r="I5670" s="91">
        <f>IF('貼り付けシート（日射量等）'!J5667&lt;0,RADIANS(360+('貼り付けシート（日射量等）'!J5667)),RADIANS('貼り付けシート（日射量等）'!J5667))</f>
        <v>0</v>
      </c>
    </row>
    <row r="5671" spans="1:9">
      <c r="A5671" s="20">
        <v>41876</v>
      </c>
      <c r="B5671" s="35" t="s">
        <v>361</v>
      </c>
      <c r="C5671" s="90">
        <f t="shared" si="264"/>
        <v>0</v>
      </c>
      <c r="D5671" s="90">
        <f t="shared" si="265"/>
        <v>0</v>
      </c>
      <c r="E5671" s="90">
        <f t="shared" si="266"/>
        <v>0</v>
      </c>
      <c r="F5671" s="50">
        <f>'貼り付けシート（日射量等）'!G5668/3.6*10^3</f>
        <v>0</v>
      </c>
      <c r="G5671" s="50">
        <f>'貼り付けシート（日射量等）'!H5668/3.6*10^3</f>
        <v>0</v>
      </c>
      <c r="H5671" s="91">
        <f>RADIANS('貼り付けシート（日射量等）'!I5668)</f>
        <v>0</v>
      </c>
      <c r="I5671" s="91">
        <f>IF('貼り付けシート（日射量等）'!J5668&lt;0,RADIANS(360+('貼り付けシート（日射量等）'!J5668)),RADIANS('貼り付けシート（日射量等）'!J5668))</f>
        <v>0</v>
      </c>
    </row>
    <row r="5672" spans="1:9">
      <c r="A5672" s="20">
        <v>41876</v>
      </c>
      <c r="B5672" s="35" t="s">
        <v>362</v>
      </c>
      <c r="C5672" s="90">
        <f t="shared" si="264"/>
        <v>0</v>
      </c>
      <c r="D5672" s="90">
        <f t="shared" si="265"/>
        <v>0</v>
      </c>
      <c r="E5672" s="90">
        <f t="shared" si="266"/>
        <v>0</v>
      </c>
      <c r="F5672" s="50">
        <f>'貼り付けシート（日射量等）'!G5669/3.6*10^3</f>
        <v>0</v>
      </c>
      <c r="G5672" s="50">
        <f>'貼り付けシート（日射量等）'!H5669/3.6*10^3</f>
        <v>0</v>
      </c>
      <c r="H5672" s="91">
        <f>RADIANS('貼り付けシート（日射量等）'!I5669)</f>
        <v>0</v>
      </c>
      <c r="I5672" s="91">
        <f>IF('貼り付けシート（日射量等）'!J5669&lt;0,RADIANS(360+('貼り付けシート（日射量等）'!J5669)),RADIANS('貼り付けシート（日射量等）'!J5669))</f>
        <v>0</v>
      </c>
    </row>
    <row r="5673" spans="1:9">
      <c r="A5673" s="20">
        <v>41876</v>
      </c>
      <c r="B5673" s="35" t="s">
        <v>363</v>
      </c>
      <c r="C5673" s="90">
        <f t="shared" si="264"/>
        <v>0</v>
      </c>
      <c r="D5673" s="90">
        <f t="shared" si="265"/>
        <v>0</v>
      </c>
      <c r="E5673" s="90">
        <f t="shared" si="266"/>
        <v>0</v>
      </c>
      <c r="F5673" s="50">
        <f>'貼り付けシート（日射量等）'!G5670/3.6*10^3</f>
        <v>0</v>
      </c>
      <c r="G5673" s="50">
        <f>'貼り付けシート（日射量等）'!H5670/3.6*10^3</f>
        <v>0</v>
      </c>
      <c r="H5673" s="91">
        <f>RADIANS('貼り付けシート（日射量等）'!I5670)</f>
        <v>0</v>
      </c>
      <c r="I5673" s="91">
        <f>IF('貼り付けシート（日射量等）'!J5670&lt;0,RADIANS(360+('貼り付けシート（日射量等）'!J5670)),RADIANS('貼り付けシート（日射量等）'!J5670))</f>
        <v>0</v>
      </c>
    </row>
    <row r="5674" spans="1:9">
      <c r="A5674" s="20">
        <v>41876</v>
      </c>
      <c r="B5674" s="35" t="s">
        <v>364</v>
      </c>
      <c r="C5674" s="90">
        <f t="shared" si="264"/>
        <v>12.832332355020018</v>
      </c>
      <c r="D5674" s="90">
        <f t="shared" si="265"/>
        <v>4.7502797684120655</v>
      </c>
      <c r="E5674" s="90">
        <f t="shared" si="266"/>
        <v>8.0820525866079524</v>
      </c>
      <c r="F5674" s="50">
        <f>'貼り付けシート（日射量等）'!G5671/3.6*10^3</f>
        <v>13.888888888888889</v>
      </c>
      <c r="G5674" s="50">
        <f>'貼り付けシート（日射量等）'!H5671/3.6*10^3</f>
        <v>8.3333333333333339</v>
      </c>
      <c r="H5674" s="91">
        <f>RADIANS('貼り付けシート（日射量等）'!I5671)</f>
        <v>0</v>
      </c>
      <c r="I5674" s="91">
        <f>IF('貼り付けシート（日射量等）'!J5671&lt;0,RADIANS(360+('貼り付けシート（日射量等）'!J5671)),RADIANS('貼り付けシート（日射量等）'!J5671))</f>
        <v>0</v>
      </c>
    </row>
    <row r="5675" spans="1:9">
      <c r="A5675" s="20">
        <v>41876</v>
      </c>
      <c r="B5675" s="35" t="s">
        <v>365</v>
      </c>
      <c r="C5675" s="90">
        <f t="shared" si="264"/>
        <v>57.244675742191859</v>
      </c>
      <c r="D5675" s="90">
        <f t="shared" si="265"/>
        <v>8.7523602225441568</v>
      </c>
      <c r="E5675" s="90">
        <f t="shared" si="266"/>
        <v>48.492315519647704</v>
      </c>
      <c r="F5675" s="50">
        <f>'貼り付けシート（日射量等）'!G5672/3.6*10^3</f>
        <v>58.333333333333329</v>
      </c>
      <c r="G5675" s="50">
        <f>'貼り付けシート（日射量等）'!H5672/3.6*10^3</f>
        <v>49.999999999999993</v>
      </c>
      <c r="H5675" s="91">
        <f>RADIANS('貼り付けシート（日射量等）'!I5672)</f>
        <v>0.19198621771937624</v>
      </c>
      <c r="I5675" s="91">
        <f>IF('貼り付けシート（日射量等）'!J5672&lt;0,RADIANS(360+('貼り付けシート（日射量等）'!J5672)),RADIANS('貼り付けシート（日射量等）'!J5672))</f>
        <v>4.6251225177849733</v>
      </c>
    </row>
    <row r="5676" spans="1:9">
      <c r="A5676" s="20">
        <v>41876</v>
      </c>
      <c r="B5676" s="35" t="s">
        <v>366</v>
      </c>
      <c r="C5676" s="90">
        <f t="shared" si="264"/>
        <v>226.37927356343346</v>
      </c>
      <c r="D5676" s="90">
        <f t="shared" si="265"/>
        <v>97.066432177706218</v>
      </c>
      <c r="E5676" s="90">
        <f t="shared" si="266"/>
        <v>129.31284138572724</v>
      </c>
      <c r="F5676" s="50">
        <f>'貼り付けシート（日射量等）'!G5673/3.6*10^3</f>
        <v>252.77777777777777</v>
      </c>
      <c r="G5676" s="50">
        <f>'貼り付けシート（日射量等）'!H5673/3.6*10^3</f>
        <v>133.33333333333334</v>
      </c>
      <c r="H5676" s="91">
        <f>RADIANS('貼り付けシート（日射量等）'!I5673)</f>
        <v>0.39095375244672981</v>
      </c>
      <c r="I5676" s="91">
        <f>IF('貼り付けシート（日射量等）'!J5673&lt;0,RADIANS(360+('貼り付けシート（日射量等）'!J5673)),RADIANS('貼り付けシート（日射量等）'!J5673))</f>
        <v>4.7944194552284234</v>
      </c>
    </row>
    <row r="5677" spans="1:9">
      <c r="A5677" s="20">
        <v>41876</v>
      </c>
      <c r="B5677" s="35" t="s">
        <v>367</v>
      </c>
      <c r="C5677" s="90">
        <f t="shared" si="264"/>
        <v>479.44849845787837</v>
      </c>
      <c r="D5677" s="90">
        <f t="shared" si="265"/>
        <v>328.58351684119663</v>
      </c>
      <c r="E5677" s="90">
        <f t="shared" si="266"/>
        <v>150.86498161668177</v>
      </c>
      <c r="F5677" s="50">
        <f>'貼り付けシート（日射量等）'!G5674/3.6*10^3</f>
        <v>549.99999999999989</v>
      </c>
      <c r="G5677" s="50">
        <f>'貼り付けシート（日射量等）'!H5674/3.6*10^3</f>
        <v>155.55555555555557</v>
      </c>
      <c r="H5677" s="91">
        <f>RADIANS('貼り付けシート（日射量等）'!I5674)</f>
        <v>0.5881759579220891</v>
      </c>
      <c r="I5677" s="91">
        <f>IF('貼り付けシート（日射量等）'!J5674&lt;0,RADIANS(360+('貼り付けシート（日射量等）'!J5674)),RADIANS('貼り付けシート（日射量等）'!J5674))</f>
        <v>4.9829150144438108</v>
      </c>
    </row>
    <row r="5678" spans="1:9">
      <c r="A5678" s="20">
        <v>41876</v>
      </c>
      <c r="B5678" s="35" t="s">
        <v>368</v>
      </c>
      <c r="C5678" s="90">
        <f t="shared" si="264"/>
        <v>593.87405500827583</v>
      </c>
      <c r="D5678" s="90">
        <f t="shared" si="265"/>
        <v>367.57658258325318</v>
      </c>
      <c r="E5678" s="90">
        <f t="shared" si="266"/>
        <v>226.29747242502262</v>
      </c>
      <c r="F5678" s="50">
        <f>'貼り付けシート（日射量等）'!G5675/3.6*10^3</f>
        <v>475</v>
      </c>
      <c r="G5678" s="50">
        <f>'貼り付けシート（日射量等）'!H5675/3.6*10^3</f>
        <v>233.33333333333331</v>
      </c>
      <c r="H5678" s="91">
        <f>RADIANS('貼り付けシート（日射量等）'!I5675)</f>
        <v>0.77318085863348796</v>
      </c>
      <c r="I5678" s="91">
        <f>IF('貼り付けシート（日射量等）'!J5675&lt;0,RADIANS(360+('貼り付けシート（日射量等）'!J5675)),RADIANS('貼り付けシート（日射量等）'!J5675))</f>
        <v>5.2132984757070622</v>
      </c>
    </row>
    <row r="5679" spans="1:9">
      <c r="A5679" s="20">
        <v>41876</v>
      </c>
      <c r="B5679" s="35" t="s">
        <v>369</v>
      </c>
      <c r="C5679" s="90">
        <f t="shared" si="264"/>
        <v>753.24832655099374</v>
      </c>
      <c r="D5679" s="90">
        <f t="shared" si="265"/>
        <v>521.56281906823244</v>
      </c>
      <c r="E5679" s="90">
        <f t="shared" si="266"/>
        <v>231.6855074827613</v>
      </c>
      <c r="F5679" s="50">
        <f>'貼り付けシート（日射量等）'!G5676/3.6*10^3</f>
        <v>577.77777777777783</v>
      </c>
      <c r="G5679" s="50">
        <f>'貼り付けシート（日射量等）'!H5676/3.6*10^3</f>
        <v>238.88888888888889</v>
      </c>
      <c r="H5679" s="91">
        <f>RADIANS('貼り付けシート（日射量等）'!I5676)</f>
        <v>0.93375114981696627</v>
      </c>
      <c r="I5679" s="91">
        <f>IF('貼り付けシート（日射量等）'!J5676&lt;0,RADIANS(360+('貼り付けシート（日射量等）'!J5676)),RADIANS('貼り付けシート（日射量等）'!J5676))</f>
        <v>5.5222217533100579</v>
      </c>
    </row>
    <row r="5680" spans="1:9">
      <c r="A5680" s="20">
        <v>41876</v>
      </c>
      <c r="B5680" s="35" t="s">
        <v>370</v>
      </c>
      <c r="C5680" s="90">
        <f t="shared" si="264"/>
        <v>818.59221113488525</v>
      </c>
      <c r="D5680" s="90">
        <f t="shared" si="265"/>
        <v>568.04858095003874</v>
      </c>
      <c r="E5680" s="90">
        <f t="shared" si="266"/>
        <v>250.54363018484653</v>
      </c>
      <c r="F5680" s="50">
        <f>'貼り付けシート（日射量等）'!G5677/3.6*10^3</f>
        <v>583.33333333333337</v>
      </c>
      <c r="G5680" s="50">
        <f>'貼り付けシート（日射量等）'!H5677/3.6*10^3</f>
        <v>258.33333333333337</v>
      </c>
      <c r="H5680" s="91">
        <f>RADIANS('貼り付けシート（日射量等）'!I5677)</f>
        <v>1.0384709049366261</v>
      </c>
      <c r="I5680" s="91">
        <f>IF('貼り付けシート（日射量等）'!J5677&lt;0,RADIANS(360+('貼り付けシート（日射量等）'!J5677)),RADIANS('貼り付けシート（日射量等）'!J5677))</f>
        <v>5.9515727493006638</v>
      </c>
    </row>
    <row r="5681" spans="1:9">
      <c r="A5681" s="20">
        <v>41876</v>
      </c>
      <c r="B5681" s="35" t="s">
        <v>371</v>
      </c>
      <c r="C5681" s="90">
        <f t="shared" si="264"/>
        <v>826.50848514382494</v>
      </c>
      <c r="D5681" s="90">
        <f t="shared" si="265"/>
        <v>570.57681990123979</v>
      </c>
      <c r="E5681" s="90">
        <f t="shared" si="266"/>
        <v>255.93166524258515</v>
      </c>
      <c r="F5681" s="50">
        <f>'貼り付けシート（日射量等）'!G5678/3.6*10^3</f>
        <v>580.55555555555554</v>
      </c>
      <c r="G5681" s="50">
        <f>'貼り付けシート（日射量等）'!H5678/3.6*10^3</f>
        <v>263.88888888888891</v>
      </c>
      <c r="H5681" s="91">
        <f>RADIANS('貼り付けシート（日射量等）'!I5678)</f>
        <v>1.0524335389525807</v>
      </c>
      <c r="I5681" s="91">
        <f>IF('貼り付けシート（日射量等）'!J5678&lt;0,RADIANS(360+('貼り付けシート（日射量等）'!J5678)),RADIANS('貼り付けシート（日射量等）'!J5678))</f>
        <v>0.18500490071139894</v>
      </c>
    </row>
    <row r="5682" spans="1:9">
      <c r="A5682" s="20">
        <v>41876</v>
      </c>
      <c r="B5682" s="35" t="s">
        <v>372</v>
      </c>
      <c r="C5682" s="90">
        <f t="shared" si="264"/>
        <v>777.10240282608277</v>
      </c>
      <c r="D5682" s="90">
        <f t="shared" si="265"/>
        <v>537.33484275671356</v>
      </c>
      <c r="E5682" s="90">
        <f t="shared" si="266"/>
        <v>239.76756006936924</v>
      </c>
      <c r="F5682" s="50">
        <f>'貼り付けシート（日射量等）'!G5679/3.6*10^3</f>
        <v>577.77777777777783</v>
      </c>
      <c r="G5682" s="50">
        <f>'貼り付けシート（日射量等）'!H5679/3.6*10^3</f>
        <v>247.22222222222223</v>
      </c>
      <c r="H5682" s="91">
        <f>RADIANS('貼り付けシート（日射量等）'!I5679)</f>
        <v>0.97214839336084158</v>
      </c>
      <c r="I5682" s="91">
        <f>IF('貼り付けシート（日射量等）'!J5679&lt;0,RADIANS(360+('貼り付けシート（日射量等）'!J5679)),RADIANS('貼り付けシート（日射量等）'!J5679))</f>
        <v>0.64751715248989627</v>
      </c>
    </row>
    <row r="5683" spans="1:9">
      <c r="A5683" s="20">
        <v>41876</v>
      </c>
      <c r="B5683" s="35" t="s">
        <v>373</v>
      </c>
      <c r="C5683" s="90">
        <f t="shared" si="264"/>
        <v>676.82669430604778</v>
      </c>
      <c r="D5683" s="90">
        <f t="shared" si="265"/>
        <v>472.08136211197967</v>
      </c>
      <c r="E5683" s="90">
        <f t="shared" si="266"/>
        <v>204.74533219406811</v>
      </c>
      <c r="F5683" s="50">
        <f>'貼り付けシート（日射量等）'!G5680/3.6*10^3</f>
        <v>577.77777777777783</v>
      </c>
      <c r="G5683" s="50">
        <f>'貼り付けシート（日射量等）'!H5680/3.6*10^3</f>
        <v>211.11111111111111</v>
      </c>
      <c r="H5683" s="91">
        <f>RADIANS('貼り付けシート（日射量等）'!I5680)</f>
        <v>0.82379540694132358</v>
      </c>
      <c r="I5683" s="91">
        <f>IF('貼り付けシート（日射量等）'!J5680&lt;0,RADIANS(360+('貼り付けシート（日射量等）'!J5680)),RADIANS('貼り付けシート（日射量等）'!J5680))</f>
        <v>0.9896016858807849</v>
      </c>
    </row>
    <row r="5684" spans="1:9">
      <c r="A5684" s="20">
        <v>41876</v>
      </c>
      <c r="B5684" s="35" t="s">
        <v>374</v>
      </c>
      <c r="C5684" s="90">
        <f t="shared" si="264"/>
        <v>490.68426060894126</v>
      </c>
      <c r="D5684" s="90">
        <f t="shared" si="265"/>
        <v>299.40901605921977</v>
      </c>
      <c r="E5684" s="90">
        <f t="shared" si="266"/>
        <v>191.27524454972152</v>
      </c>
      <c r="F5684" s="50">
        <f>'貼り付けシート（日射量等）'!G5681/3.6*10^3</f>
        <v>458.33333333333331</v>
      </c>
      <c r="G5684" s="50">
        <f>'貼り付けシート（日射量等）'!H5681/3.6*10^3</f>
        <v>197.22222222222223</v>
      </c>
      <c r="H5684" s="91">
        <f>RADIANS('貼り付けシート（日射量等）'!I5681)</f>
        <v>0.64402649398590761</v>
      </c>
      <c r="I5684" s="91">
        <f>IF('貼り付けシート（日射量等）'!J5681&lt;0,RADIANS(360+('貼り付けシート（日射量等）'!J5681)),RADIANS('貼り付けシート（日射量等）'!J5681))</f>
        <v>1.2391837689159739</v>
      </c>
    </row>
    <row r="5685" spans="1:9">
      <c r="A5685" s="20">
        <v>41876</v>
      </c>
      <c r="B5685" s="35" t="s">
        <v>375</v>
      </c>
      <c r="C5685" s="90">
        <f t="shared" si="264"/>
        <v>270.92936490553336</v>
      </c>
      <c r="D5685" s="90">
        <f t="shared" si="265"/>
        <v>120.0643832888516</v>
      </c>
      <c r="E5685" s="90">
        <f t="shared" si="266"/>
        <v>150.86498161668177</v>
      </c>
      <c r="F5685" s="50">
        <f>'貼り付けシート（日射量等）'!G5682/3.6*10^3</f>
        <v>266.66666666666669</v>
      </c>
      <c r="G5685" s="50">
        <f>'貼り付けシート（日射量等）'!H5682/3.6*10^3</f>
        <v>155.55555555555557</v>
      </c>
      <c r="H5685" s="91">
        <f>RADIANS('貼り付けシート（日射量等）'!I5682)</f>
        <v>0.45029494701453704</v>
      </c>
      <c r="I5685" s="91">
        <f>IF('貼り付けシート（日射量等）'!J5682&lt;0,RADIANS(360+('貼り付けシート（日射量等）'!J5682)),RADIANS('貼り付けシート（日射量等）'!J5682))</f>
        <v>1.4364059743913331</v>
      </c>
    </row>
    <row r="5686" spans="1:9">
      <c r="A5686" s="20">
        <v>41876</v>
      </c>
      <c r="B5686" s="35" t="s">
        <v>376</v>
      </c>
      <c r="C5686" s="90">
        <f t="shared" si="264"/>
        <v>73.540821112847311</v>
      </c>
      <c r="D5686" s="90">
        <f t="shared" si="265"/>
        <v>11.578417948853023</v>
      </c>
      <c r="E5686" s="90">
        <f t="shared" si="266"/>
        <v>61.962403163994296</v>
      </c>
      <c r="F5686" s="50">
        <f>'貼り付けシート（日射量等）'!G5683/3.6*10^3</f>
        <v>52.777777777777779</v>
      </c>
      <c r="G5686" s="50">
        <f>'貼り付けシート（日射量等）'!H5683/3.6*10^3</f>
        <v>63.888888888888886</v>
      </c>
      <c r="H5686" s="91">
        <f>RADIANS('貼り付けシート（日射量等）'!I5683)</f>
        <v>0.24958208303518914</v>
      </c>
      <c r="I5686" s="91">
        <f>IF('貼り付けシート（日射量等）'!J5683&lt;0,RADIANS(360+('貼り付けシート（日射量等）'!J5683)),RADIANS('貼り付けシート（日射量等）'!J5683))</f>
        <v>1.6091935703387719</v>
      </c>
    </row>
    <row r="5687" spans="1:9">
      <c r="A5687" s="20">
        <v>41876</v>
      </c>
      <c r="B5687" s="35" t="s">
        <v>377</v>
      </c>
      <c r="C5687" s="90">
        <f t="shared" si="264"/>
        <v>13.470087644346586</v>
      </c>
      <c r="D5687" s="90">
        <f t="shared" si="265"/>
        <v>-2.0082576115448734</v>
      </c>
      <c r="E5687" s="90">
        <f t="shared" si="266"/>
        <v>13.470087644346586</v>
      </c>
      <c r="F5687" s="50">
        <f>'貼り付けシート（日射量等）'!G5684/3.6*10^3</f>
        <v>99.999999999999986</v>
      </c>
      <c r="G5687" s="50">
        <f>'貼り付けシート（日射量等）'!H5684/3.6*10^3</f>
        <v>13.888888888888889</v>
      </c>
      <c r="H5687" s="91">
        <f>RADIANS('貼り付けシート（日射量等）'!I5684)</f>
        <v>5.235987755982989E-2</v>
      </c>
      <c r="I5687" s="91">
        <f>IF('貼り付けシート（日射量等）'!J5684&lt;0,RADIANS(360+('貼り付けシート（日射量等）'!J5684)),RADIANS('貼り付けシート（日射量等）'!J5684))</f>
        <v>1.7749998492782333</v>
      </c>
    </row>
    <row r="5688" spans="1:9">
      <c r="A5688" s="20">
        <v>41876</v>
      </c>
      <c r="B5688" s="35" t="s">
        <v>378</v>
      </c>
      <c r="C5688" s="90">
        <f t="shared" si="264"/>
        <v>0</v>
      </c>
      <c r="D5688" s="90">
        <f t="shared" si="265"/>
        <v>0</v>
      </c>
      <c r="E5688" s="90">
        <f t="shared" si="266"/>
        <v>0</v>
      </c>
      <c r="F5688" s="50">
        <f>'貼り付けシート（日射量等）'!G5685/3.6*10^3</f>
        <v>0</v>
      </c>
      <c r="G5688" s="50">
        <f>'貼り付けシート（日射量等）'!H5685/3.6*10^3</f>
        <v>0</v>
      </c>
      <c r="H5688" s="91">
        <f>RADIANS('貼り付けシート（日射量等）'!I5685)</f>
        <v>0</v>
      </c>
      <c r="I5688" s="91">
        <f>IF('貼り付けシート（日射量等）'!J5685&lt;0,RADIANS(360+('貼り付けシート（日射量等）'!J5685)),RADIANS('貼り付けシート（日射量等）'!J5685))</f>
        <v>0</v>
      </c>
    </row>
    <row r="5689" spans="1:9">
      <c r="A5689" s="20">
        <v>41876</v>
      </c>
      <c r="B5689" s="35" t="s">
        <v>379</v>
      </c>
      <c r="C5689" s="90">
        <f t="shared" si="264"/>
        <v>0</v>
      </c>
      <c r="D5689" s="90">
        <f t="shared" si="265"/>
        <v>0</v>
      </c>
      <c r="E5689" s="90">
        <f t="shared" si="266"/>
        <v>0</v>
      </c>
      <c r="F5689" s="50">
        <f>'貼り付けシート（日射量等）'!G5686/3.6*10^3</f>
        <v>0</v>
      </c>
      <c r="G5689" s="50">
        <f>'貼り付けシート（日射量等）'!H5686/3.6*10^3</f>
        <v>0</v>
      </c>
      <c r="H5689" s="91">
        <f>RADIANS('貼り付けシート（日射量等）'!I5686)</f>
        <v>0</v>
      </c>
      <c r="I5689" s="91">
        <f>IF('貼り付けシート（日射量等）'!J5686&lt;0,RADIANS(360+('貼り付けシート（日射量等）'!J5686)),RADIANS('貼り付けシート（日射量等）'!J5686))</f>
        <v>0</v>
      </c>
    </row>
    <row r="5690" spans="1:9">
      <c r="A5690" s="20">
        <v>41876</v>
      </c>
      <c r="B5690" s="35" t="s">
        <v>380</v>
      </c>
      <c r="C5690" s="90">
        <f t="shared" si="264"/>
        <v>0</v>
      </c>
      <c r="D5690" s="90">
        <f t="shared" si="265"/>
        <v>0</v>
      </c>
      <c r="E5690" s="90">
        <f t="shared" si="266"/>
        <v>0</v>
      </c>
      <c r="F5690" s="50">
        <f>'貼り付けシート（日射量等）'!G5687/3.6*10^3</f>
        <v>0</v>
      </c>
      <c r="G5690" s="50">
        <f>'貼り付けシート（日射量等）'!H5687/3.6*10^3</f>
        <v>0</v>
      </c>
      <c r="H5690" s="91">
        <f>RADIANS('貼り付けシート（日射量等）'!I5687)</f>
        <v>0</v>
      </c>
      <c r="I5690" s="91">
        <f>IF('貼り付けシート（日射量等）'!J5687&lt;0,RADIANS(360+('貼り付けシート（日射量等）'!J5687)),RADIANS('貼り付けシート（日射量等）'!J5687))</f>
        <v>0</v>
      </c>
    </row>
    <row r="5691" spans="1:9">
      <c r="A5691" s="20">
        <v>41876</v>
      </c>
      <c r="B5691" s="35" t="s">
        <v>381</v>
      </c>
      <c r="C5691" s="90">
        <f t="shared" si="264"/>
        <v>0</v>
      </c>
      <c r="D5691" s="90">
        <f t="shared" si="265"/>
        <v>0</v>
      </c>
      <c r="E5691" s="90">
        <f t="shared" si="266"/>
        <v>0</v>
      </c>
      <c r="F5691" s="50">
        <f>'貼り付けシート（日射量等）'!G5688/3.6*10^3</f>
        <v>0</v>
      </c>
      <c r="G5691" s="50">
        <f>'貼り付けシート（日射量等）'!H5688/3.6*10^3</f>
        <v>0</v>
      </c>
      <c r="H5691" s="91">
        <f>RADIANS('貼り付けシート（日射量等）'!I5688)</f>
        <v>0</v>
      </c>
      <c r="I5691" s="91">
        <f>IF('貼り付けシート（日射量等）'!J5688&lt;0,RADIANS(360+('貼り付けシート（日射量等）'!J5688)),RADIANS('貼り付けシート（日射量等）'!J5688))</f>
        <v>0</v>
      </c>
    </row>
    <row r="5692" spans="1:9">
      <c r="A5692" s="20">
        <v>41876</v>
      </c>
      <c r="B5692" s="35" t="s">
        <v>382</v>
      </c>
      <c r="C5692" s="90">
        <f t="shared" si="264"/>
        <v>0</v>
      </c>
      <c r="D5692" s="90">
        <f t="shared" si="265"/>
        <v>0</v>
      </c>
      <c r="E5692" s="90">
        <f t="shared" si="266"/>
        <v>0</v>
      </c>
      <c r="F5692" s="50">
        <f>'貼り付けシート（日射量等）'!G5689/3.6*10^3</f>
        <v>0</v>
      </c>
      <c r="G5692" s="50">
        <f>'貼り付けシート（日射量等）'!H5689/3.6*10^3</f>
        <v>0</v>
      </c>
      <c r="H5692" s="91">
        <f>RADIANS('貼り付けシート（日射量等）'!I5689)</f>
        <v>0</v>
      </c>
      <c r="I5692" s="91">
        <f>IF('貼り付けシート（日射量等）'!J5689&lt;0,RADIANS(360+('貼り付けシート（日射量等）'!J5689)),RADIANS('貼り付けシート（日射量等）'!J5689))</f>
        <v>0</v>
      </c>
    </row>
    <row r="5693" spans="1:9">
      <c r="A5693" s="20">
        <v>41876</v>
      </c>
      <c r="B5693" s="35" t="s">
        <v>383</v>
      </c>
      <c r="C5693" s="90">
        <f t="shared" si="264"/>
        <v>0</v>
      </c>
      <c r="D5693" s="90">
        <f t="shared" si="265"/>
        <v>0</v>
      </c>
      <c r="E5693" s="90">
        <f t="shared" si="266"/>
        <v>0</v>
      </c>
      <c r="F5693" s="50">
        <f>'貼り付けシート（日射量等）'!G5690/3.6*10^3</f>
        <v>0</v>
      </c>
      <c r="G5693" s="50">
        <f>'貼り付けシート（日射量等）'!H5690/3.6*10^3</f>
        <v>0</v>
      </c>
      <c r="H5693" s="91">
        <f>RADIANS('貼り付けシート（日射量等）'!I5690)</f>
        <v>0</v>
      </c>
      <c r="I5693" s="91">
        <f>IF('貼り付けシート（日射量等）'!J5690&lt;0,RADIANS(360+('貼り付けシート（日射量等）'!J5690)),RADIANS('貼り付けシート（日射量等）'!J5690))</f>
        <v>0</v>
      </c>
    </row>
    <row r="5694" spans="1:9">
      <c r="A5694" s="20">
        <v>41877</v>
      </c>
      <c r="B5694" s="35" t="s">
        <v>360</v>
      </c>
      <c r="C5694" s="90">
        <f t="shared" si="264"/>
        <v>0</v>
      </c>
      <c r="D5694" s="90">
        <f t="shared" si="265"/>
        <v>0</v>
      </c>
      <c r="E5694" s="90">
        <f t="shared" si="266"/>
        <v>0</v>
      </c>
      <c r="F5694" s="50">
        <f>'貼り付けシート（日射量等）'!G5691/3.6*10^3</f>
        <v>0</v>
      </c>
      <c r="G5694" s="50">
        <f>'貼り付けシート（日射量等）'!H5691/3.6*10^3</f>
        <v>0</v>
      </c>
      <c r="H5694" s="91">
        <f>RADIANS('貼り付けシート（日射量等）'!I5691)</f>
        <v>0</v>
      </c>
      <c r="I5694" s="91">
        <f>IF('貼り付けシート（日射量等）'!J5691&lt;0,RADIANS(360+('貼り付けシート（日射量等）'!J5691)),RADIANS('貼り付けシート（日射量等）'!J5691))</f>
        <v>0</v>
      </c>
    </row>
    <row r="5695" spans="1:9">
      <c r="A5695" s="20">
        <v>41877</v>
      </c>
      <c r="B5695" s="35" t="s">
        <v>361</v>
      </c>
      <c r="C5695" s="90">
        <f t="shared" si="264"/>
        <v>0</v>
      </c>
      <c r="D5695" s="90">
        <f t="shared" si="265"/>
        <v>0</v>
      </c>
      <c r="E5695" s="90">
        <f t="shared" si="266"/>
        <v>0</v>
      </c>
      <c r="F5695" s="50">
        <f>'貼り付けシート（日射量等）'!G5692/3.6*10^3</f>
        <v>0</v>
      </c>
      <c r="G5695" s="50">
        <f>'貼り付けシート（日射量等）'!H5692/3.6*10^3</f>
        <v>0</v>
      </c>
      <c r="H5695" s="91">
        <f>RADIANS('貼り付けシート（日射量等）'!I5692)</f>
        <v>0</v>
      </c>
      <c r="I5695" s="91">
        <f>IF('貼り付けシート（日射量等）'!J5692&lt;0,RADIANS(360+('貼り付けシート（日射量等）'!J5692)),RADIANS('貼り付けシート（日射量等）'!J5692))</f>
        <v>0</v>
      </c>
    </row>
    <row r="5696" spans="1:9">
      <c r="A5696" s="20">
        <v>41877</v>
      </c>
      <c r="B5696" s="35" t="s">
        <v>362</v>
      </c>
      <c r="C5696" s="90">
        <f t="shared" si="264"/>
        <v>0</v>
      </c>
      <c r="D5696" s="90">
        <f t="shared" si="265"/>
        <v>0</v>
      </c>
      <c r="E5696" s="90">
        <f t="shared" si="266"/>
        <v>0</v>
      </c>
      <c r="F5696" s="50">
        <f>'貼り付けシート（日射量等）'!G5693/3.6*10^3</f>
        <v>0</v>
      </c>
      <c r="G5696" s="50">
        <f>'貼り付けシート（日射量等）'!H5693/3.6*10^3</f>
        <v>0</v>
      </c>
      <c r="H5696" s="91">
        <f>RADIANS('貼り付けシート（日射量等）'!I5693)</f>
        <v>0</v>
      </c>
      <c r="I5696" s="91">
        <f>IF('貼り付けシート（日射量等）'!J5693&lt;0,RADIANS(360+('貼り付けシート（日射量等）'!J5693)),RADIANS('貼り付けシート（日射量等）'!J5693))</f>
        <v>0</v>
      </c>
    </row>
    <row r="5697" spans="1:9">
      <c r="A5697" s="20">
        <v>41877</v>
      </c>
      <c r="B5697" s="35" t="s">
        <v>363</v>
      </c>
      <c r="C5697" s="90">
        <f t="shared" si="264"/>
        <v>0</v>
      </c>
      <c r="D5697" s="90">
        <f t="shared" si="265"/>
        <v>0</v>
      </c>
      <c r="E5697" s="90">
        <f t="shared" si="266"/>
        <v>0</v>
      </c>
      <c r="F5697" s="50">
        <f>'貼り付けシート（日射量等）'!G5694/3.6*10^3</f>
        <v>0</v>
      </c>
      <c r="G5697" s="50">
        <f>'貼り付けシート（日射量等）'!H5694/3.6*10^3</f>
        <v>0</v>
      </c>
      <c r="H5697" s="91">
        <f>RADIANS('貼り付けシート（日射量等）'!I5694)</f>
        <v>0</v>
      </c>
      <c r="I5697" s="91">
        <f>IF('貼り付けシート（日射量等）'!J5694&lt;0,RADIANS(360+('貼り付けシート（日射量等）'!J5694)),RADIANS('貼り付けシート（日射量等）'!J5694))</f>
        <v>0</v>
      </c>
    </row>
    <row r="5698" spans="1:9">
      <c r="A5698" s="20">
        <v>41877</v>
      </c>
      <c r="B5698" s="35" t="s">
        <v>364</v>
      </c>
      <c r="C5698" s="90">
        <f t="shared" si="264"/>
        <v>6.3380910114210476</v>
      </c>
      <c r="D5698" s="90">
        <f t="shared" si="265"/>
        <v>0.95005595368241302</v>
      </c>
      <c r="E5698" s="90">
        <f t="shared" si="266"/>
        <v>5.3880350577386347</v>
      </c>
      <c r="F5698" s="50">
        <f>'貼り付けシート（日射量等）'!G5695/3.6*10^3</f>
        <v>2.7777777777777777</v>
      </c>
      <c r="G5698" s="50">
        <f>'貼り付けシート（日射量等）'!H5695/3.6*10^3</f>
        <v>5.5555555555555554</v>
      </c>
      <c r="H5698" s="91">
        <f>RADIANS('貼り付けシート（日射量等）'!I5695)</f>
        <v>0</v>
      </c>
      <c r="I5698" s="91">
        <f>IF('貼り付けシート（日射量等）'!J5695&lt;0,RADIANS(360+('貼り付けシート（日射量等）'!J5695)),RADIANS('貼り付けシート（日射量等）'!J5695))</f>
        <v>0</v>
      </c>
    </row>
    <row r="5699" spans="1:9">
      <c r="A5699" s="20">
        <v>41877</v>
      </c>
      <c r="B5699" s="35" t="s">
        <v>365</v>
      </c>
      <c r="C5699" s="90">
        <f t="shared" si="264"/>
        <v>93.105369297246995</v>
      </c>
      <c r="D5699" s="90">
        <f t="shared" si="265"/>
        <v>33.836983662122016</v>
      </c>
      <c r="E5699" s="90">
        <f t="shared" si="266"/>
        <v>59.268385635124979</v>
      </c>
      <c r="F5699" s="50">
        <f>'貼り付けシート（日射量等）'!G5696/3.6*10^3</f>
        <v>227.77777777777774</v>
      </c>
      <c r="G5699" s="50">
        <f>'貼り付けシート（日射量等）'!H5696/3.6*10^3</f>
        <v>61.111111111111107</v>
      </c>
      <c r="H5699" s="91">
        <f>RADIANS('貼り付けシート（日射量等）'!I5696)</f>
        <v>0.1884955592153876</v>
      </c>
      <c r="I5699" s="91">
        <f>IF('貼り付けシート（日射量等）'!J5696&lt;0,RADIANS(360+('貼り付けシート（日射量等）'!J5696)),RADIANS('貼り付けシート（日射量等）'!J5696))</f>
        <v>4.6303585055409568</v>
      </c>
    </row>
    <row r="5700" spans="1:9">
      <c r="A5700" s="20">
        <v>41877</v>
      </c>
      <c r="B5700" s="35" t="s">
        <v>366</v>
      </c>
      <c r="C5700" s="90">
        <f t="shared" si="264"/>
        <v>283.3230051373414</v>
      </c>
      <c r="D5700" s="90">
        <f t="shared" si="265"/>
        <v>172.86828645369943</v>
      </c>
      <c r="E5700" s="90">
        <f t="shared" si="266"/>
        <v>110.45471868364199</v>
      </c>
      <c r="F5700" s="50">
        <f>'貼り付けシート（日射量等）'!G5697/3.6*10^3</f>
        <v>450</v>
      </c>
      <c r="G5700" s="50">
        <f>'貼り付けシート（日射量等）'!H5697/3.6*10^3</f>
        <v>113.88888888888887</v>
      </c>
      <c r="H5700" s="91">
        <f>RADIANS('貼り付けシート（日射量等）'!I5697)</f>
        <v>0.38920842319473548</v>
      </c>
      <c r="I5700" s="91">
        <f>IF('貼り付けシート（日射量等）'!J5697&lt;0,RADIANS(360+('貼り付けシート（日射量等）'!J5697)),RADIANS('貼り付けシート（日射量等）'!J5697))</f>
        <v>4.7996554429844061</v>
      </c>
    </row>
    <row r="5701" spans="1:9">
      <c r="A5701" s="20">
        <v>41877</v>
      </c>
      <c r="B5701" s="35" t="s">
        <v>367</v>
      </c>
      <c r="C5701" s="90">
        <f t="shared" si="264"/>
        <v>467.65778535845152</v>
      </c>
      <c r="D5701" s="90">
        <f t="shared" si="265"/>
        <v>311.40476868403113</v>
      </c>
      <c r="E5701" s="90">
        <f t="shared" si="266"/>
        <v>156.25301667442037</v>
      </c>
      <c r="F5701" s="50">
        <f>'貼り付けシート（日射量等）'!G5698/3.6*10^3</f>
        <v>522.22222222222217</v>
      </c>
      <c r="G5701" s="50">
        <f>'貼り付けシート（日射量等）'!H5698/3.6*10^3</f>
        <v>161.11111111111109</v>
      </c>
      <c r="H5701" s="91">
        <f>RADIANS('貼り付けシート（日射量等）'!I5698)</f>
        <v>0.58468529941810043</v>
      </c>
      <c r="I5701" s="91">
        <f>IF('貼り付けシート（日射量等）'!J5698&lt;0,RADIANS(360+('貼り付けシート（日射量等）'!J5698)),RADIANS('貼り付けシート（日射量等）'!J5698))</f>
        <v>4.9881510021997943</v>
      </c>
    </row>
    <row r="5702" spans="1:9">
      <c r="A5702" s="20">
        <v>41877</v>
      </c>
      <c r="B5702" s="35" t="s">
        <v>368</v>
      </c>
      <c r="C5702" s="90">
        <f t="shared" si="264"/>
        <v>623.1217799168021</v>
      </c>
      <c r="D5702" s="90">
        <f t="shared" si="265"/>
        <v>421.07046525160331</v>
      </c>
      <c r="E5702" s="90">
        <f t="shared" si="266"/>
        <v>202.05131466519879</v>
      </c>
      <c r="F5702" s="50">
        <f>'貼り付けシート（日射量等）'!G5699/3.6*10^3</f>
        <v>544.44444444444434</v>
      </c>
      <c r="G5702" s="50">
        <f>'貼り付けシート（日射量等）'!H5699/3.6*10^3</f>
        <v>208.33333333333331</v>
      </c>
      <c r="H5702" s="91">
        <f>RADIANS('貼り付けシート（日射量等）'!I5699)</f>
        <v>0.7696902001294994</v>
      </c>
      <c r="I5702" s="91">
        <f>IF('貼り付けシート（日射量等）'!J5699&lt;0,RADIANS(360+('貼り付けシート（日射量等）'!J5699)),RADIANS('貼り付けシート（日射量等）'!J5699))</f>
        <v>5.2202797927150399</v>
      </c>
    </row>
    <row r="5703" spans="1:9">
      <c r="A5703" s="20">
        <v>41877</v>
      </c>
      <c r="B5703" s="35" t="s">
        <v>369</v>
      </c>
      <c r="C5703" s="90">
        <f t="shared" ref="C5703:C5766" si="267">IF(D5703&lt;0,E5703,D5703+E5703)</f>
        <v>738.4466797625804</v>
      </c>
      <c r="D5703" s="90">
        <f t="shared" ref="D5703:D5766" si="268">F5703*(SIN(H5703)*COS($O$5)+COS(H5703)*SIN($O$5)*COS($O$4-I5703))</f>
        <v>495.98510216434187</v>
      </c>
      <c r="E5703" s="90">
        <f t="shared" ref="E5703:E5766" si="269">G5703*(1+COS($O$5))/2</f>
        <v>242.46157759823856</v>
      </c>
      <c r="F5703" s="50">
        <f>'貼り付けシート（日射量等）'!G5700/3.6*10^3</f>
        <v>549.99999999999989</v>
      </c>
      <c r="G5703" s="50">
        <f>'貼り付けシート（日射量等）'!H5700/3.6*10^3</f>
        <v>250</v>
      </c>
      <c r="H5703" s="91">
        <f>RADIANS('貼り付けシート（日射量等）'!I5700)</f>
        <v>0.92851516206098339</v>
      </c>
      <c r="I5703" s="91">
        <f>IF('貼り付けシート（日射量等）'!J5700&lt;0,RADIANS(360+('貼り付けシート（日射量等）'!J5700)),RADIANS('貼り付けシート（日射量等）'!J5700))</f>
        <v>5.5292030703180366</v>
      </c>
    </row>
    <row r="5704" spans="1:9">
      <c r="A5704" s="20">
        <v>41877</v>
      </c>
      <c r="B5704" s="35" t="s">
        <v>370</v>
      </c>
      <c r="C5704" s="90">
        <f t="shared" si="267"/>
        <v>796.48405517278024</v>
      </c>
      <c r="D5704" s="90">
        <f t="shared" si="268"/>
        <v>532.47033734358718</v>
      </c>
      <c r="E5704" s="90">
        <f t="shared" si="269"/>
        <v>264.01371782919307</v>
      </c>
      <c r="F5704" s="50">
        <f>'貼り付けシート（日射量等）'!G5701/3.6*10^3</f>
        <v>547.22222222222217</v>
      </c>
      <c r="G5704" s="50">
        <f>'貼り付けシート（日射量等）'!H5701/3.6*10^3</f>
        <v>272.22222222222217</v>
      </c>
      <c r="H5704" s="91">
        <f>RADIANS('貼り付けシート（日射量等）'!I5701)</f>
        <v>1.0332349171806432</v>
      </c>
      <c r="I5704" s="91">
        <f>IF('貼り付けシート（日射量等）'!J5701&lt;0,RADIANS(360+('貼り付けシート（日射量等）'!J5701)),RADIANS('貼り付けシート（日射量等）'!J5701))</f>
        <v>5.9568087370566474</v>
      </c>
    </row>
    <row r="5705" spans="1:9">
      <c r="A5705" s="20">
        <v>41877</v>
      </c>
      <c r="B5705" s="35" t="s">
        <v>371</v>
      </c>
      <c r="C5705" s="90">
        <f t="shared" si="267"/>
        <v>803.98605029272312</v>
      </c>
      <c r="D5705" s="90">
        <f t="shared" si="268"/>
        <v>534.5842974057914</v>
      </c>
      <c r="E5705" s="90">
        <f t="shared" si="269"/>
        <v>269.40175288693172</v>
      </c>
      <c r="F5705" s="50">
        <f>'貼り付けシート（日射量等）'!G5702/3.6*10^3</f>
        <v>544.44444444444434</v>
      </c>
      <c r="G5705" s="50">
        <f>'貼り付けシート（日射量等）'!H5702/3.6*10^3</f>
        <v>277.77777777777777</v>
      </c>
      <c r="H5705" s="91">
        <f>RADIANS('貼り付けシート（日射量等）'!I5702)</f>
        <v>1.0471975511965976</v>
      </c>
      <c r="I5705" s="91">
        <f>IF('貼り付けシート（日射量等）'!J5702&lt;0,RADIANS(360+('貼り付けシート（日射量等）'!J5702)),RADIANS('貼り付けシート（日射量等）'!J5702))</f>
        <v>0.18500490071139894</v>
      </c>
    </row>
    <row r="5706" spans="1:9">
      <c r="A5706" s="20">
        <v>41877</v>
      </c>
      <c r="B5706" s="35" t="s">
        <v>372</v>
      </c>
      <c r="C5706" s="90">
        <f t="shared" si="267"/>
        <v>758.39926953501902</v>
      </c>
      <c r="D5706" s="90">
        <f t="shared" si="268"/>
        <v>507.85563935017251</v>
      </c>
      <c r="E5706" s="90">
        <f t="shared" si="269"/>
        <v>250.54363018484653</v>
      </c>
      <c r="F5706" s="50">
        <f>'貼り付けシート（日射量等）'!G5703/3.6*10^3</f>
        <v>547.22222222222217</v>
      </c>
      <c r="G5706" s="50">
        <f>'貼り付けシート（日射量等）'!H5703/3.6*10^3</f>
        <v>258.33333333333337</v>
      </c>
      <c r="H5706" s="91">
        <f>RADIANS('貼り付けシート（日射量等）'!I5703)</f>
        <v>0.96516707635286414</v>
      </c>
      <c r="I5706" s="91">
        <f>IF('貼り付けシート（日射量等）'!J5703&lt;0,RADIANS(360+('貼り付けシート（日射量等）'!J5703)),RADIANS('貼り付けシート（日射量等）'!J5703))</f>
        <v>0.64577182323790194</v>
      </c>
    </row>
    <row r="5707" spans="1:9">
      <c r="A5707" s="20">
        <v>41877</v>
      </c>
      <c r="B5707" s="35" t="s">
        <v>373</v>
      </c>
      <c r="C5707" s="90">
        <f t="shared" si="267"/>
        <v>520.71202256093545</v>
      </c>
      <c r="D5707" s="90">
        <f t="shared" si="268"/>
        <v>237.84018202965709</v>
      </c>
      <c r="E5707" s="90">
        <f t="shared" si="269"/>
        <v>282.87184053127834</v>
      </c>
      <c r="F5707" s="50">
        <f>'貼り付けシート（日射量等）'!G5704/3.6*10^3</f>
        <v>291.66666666666669</v>
      </c>
      <c r="G5707" s="50">
        <f>'貼り付けシート（日射量等）'!H5704/3.6*10^3</f>
        <v>291.66666666666669</v>
      </c>
      <c r="H5707" s="91">
        <f>RADIANS('貼り付けシート（日射量等）'!I5704)</f>
        <v>0.81855941918534059</v>
      </c>
      <c r="I5707" s="91">
        <f>IF('貼り付けシート（日射量等）'!J5704&lt;0,RADIANS(360+('貼り付けシート（日射量等）'!J5704)),RADIANS('貼り付けシート（日射量等）'!J5704))</f>
        <v>0.98436569812480179</v>
      </c>
    </row>
    <row r="5708" spans="1:9">
      <c r="A5708" s="20">
        <v>41877</v>
      </c>
      <c r="B5708" s="35" t="s">
        <v>374</v>
      </c>
      <c r="C5708" s="90">
        <f t="shared" si="267"/>
        <v>176.18192225186164</v>
      </c>
      <c r="D5708" s="90">
        <f t="shared" si="268"/>
        <v>19.928905577441267</v>
      </c>
      <c r="E5708" s="90">
        <f t="shared" si="269"/>
        <v>156.25301667442037</v>
      </c>
      <c r="F5708" s="50">
        <f>'貼り付けシート（日射量等）'!G5705/3.6*10^3</f>
        <v>30.555555555555554</v>
      </c>
      <c r="G5708" s="50">
        <f>'貼り付けシート（日射量等）'!H5705/3.6*10^3</f>
        <v>161.11111111111109</v>
      </c>
      <c r="H5708" s="91">
        <f>RADIANS('貼り付けシート（日射量等）'!I5705)</f>
        <v>0.64053583548191895</v>
      </c>
      <c r="I5708" s="91">
        <f>IF('貼り付けシート（日射量等）'!J5705&lt;0,RADIANS(360+('貼り付けシート（日射量等）'!J5705)),RADIANS('貼り付けシート（日射量等）'!J5705))</f>
        <v>1.233947781159991</v>
      </c>
    </row>
    <row r="5709" spans="1:9">
      <c r="A5709" s="20">
        <v>41877</v>
      </c>
      <c r="B5709" s="35" t="s">
        <v>375</v>
      </c>
      <c r="C5709" s="90">
        <f t="shared" si="267"/>
        <v>126.61484404764116</v>
      </c>
      <c r="D5709" s="90">
        <f t="shared" si="268"/>
        <v>16.160125363999175</v>
      </c>
      <c r="E5709" s="90">
        <f t="shared" si="269"/>
        <v>110.45471868364199</v>
      </c>
      <c r="F5709" s="50">
        <f>'貼り付けシート（日射量等）'!G5706/3.6*10^3</f>
        <v>36.111111111111114</v>
      </c>
      <c r="G5709" s="50">
        <f>'貼り付けシート（日射量等）'!H5706/3.6*10^3</f>
        <v>113.88888888888887</v>
      </c>
      <c r="H5709" s="91">
        <f>RADIANS('貼り付けシート（日射量等）'!I5706)</f>
        <v>0.44505895925855404</v>
      </c>
      <c r="I5709" s="91">
        <f>IF('貼り付けシート（日射量等）'!J5706&lt;0,RADIANS(360+('貼り付けシート（日射量等）'!J5706)),RADIANS('貼り付けシート（日射量等）'!J5706))</f>
        <v>1.4311699866353502</v>
      </c>
    </row>
    <row r="5710" spans="1:9">
      <c r="A5710" s="20">
        <v>41877</v>
      </c>
      <c r="B5710" s="35" t="s">
        <v>376</v>
      </c>
      <c r="C5710" s="90">
        <f t="shared" si="267"/>
        <v>72.225988623716503</v>
      </c>
      <c r="D5710" s="90">
        <f t="shared" si="268"/>
        <v>10.263585459722204</v>
      </c>
      <c r="E5710" s="90">
        <f t="shared" si="269"/>
        <v>61.962403163994296</v>
      </c>
      <c r="F5710" s="50">
        <f>'貼り付けシート（日射量等）'!G5707/3.6*10^3</f>
        <v>47.222222222222221</v>
      </c>
      <c r="G5710" s="50">
        <f>'貼り付けシート（日射量等）'!H5707/3.6*10^3</f>
        <v>63.888888888888886</v>
      </c>
      <c r="H5710" s="91">
        <f>RADIANS('貼り付けシート（日射量等）'!I5707)</f>
        <v>0.24609142453120045</v>
      </c>
      <c r="I5710" s="91">
        <f>IF('貼り付けシート（日射量等）'!J5707&lt;0,RADIANS(360+('貼り付けシート（日射量等）'!J5707)),RADIANS('貼り付けシート（日射量等）'!J5707))</f>
        <v>1.6057029118347832</v>
      </c>
    </row>
    <row r="5711" spans="1:9">
      <c r="A5711" s="20">
        <v>41877</v>
      </c>
      <c r="B5711" s="35" t="s">
        <v>377</v>
      </c>
      <c r="C5711" s="90">
        <f t="shared" si="267"/>
        <v>13.470087644346586</v>
      </c>
      <c r="D5711" s="90">
        <f t="shared" si="268"/>
        <v>-1.589771222774814</v>
      </c>
      <c r="E5711" s="90">
        <f t="shared" si="269"/>
        <v>13.470087644346586</v>
      </c>
      <c r="F5711" s="50">
        <f>'貼り付けシート（日射量等）'!G5708/3.6*10^3</f>
        <v>66.666666666666671</v>
      </c>
      <c r="G5711" s="50">
        <f>'貼り付けシート（日射量等）'!H5708/3.6*10^3</f>
        <v>13.888888888888889</v>
      </c>
      <c r="H5711" s="91">
        <f>RADIANS('貼り付けシート（日射量等）'!I5708)</f>
        <v>4.7123889803846901E-2</v>
      </c>
      <c r="I5711" s="91">
        <f>IF('貼り付けシート（日射量等）'!J5708&lt;0,RADIANS(360+('貼り付けシート（日射量等）'!J5708)),RADIANS('貼り付けシート（日射量等）'!J5708))</f>
        <v>1.7715091907742444</v>
      </c>
    </row>
    <row r="5712" spans="1:9">
      <c r="A5712" s="20">
        <v>41877</v>
      </c>
      <c r="B5712" s="35" t="s">
        <v>378</v>
      </c>
      <c r="C5712" s="90">
        <f t="shared" si="267"/>
        <v>0</v>
      </c>
      <c r="D5712" s="90">
        <f t="shared" si="268"/>
        <v>0</v>
      </c>
      <c r="E5712" s="90">
        <f t="shared" si="269"/>
        <v>0</v>
      </c>
      <c r="F5712" s="50">
        <f>'貼り付けシート（日射量等）'!G5709/3.6*10^3</f>
        <v>0</v>
      </c>
      <c r="G5712" s="50">
        <f>'貼り付けシート（日射量等）'!H5709/3.6*10^3</f>
        <v>0</v>
      </c>
      <c r="H5712" s="91">
        <f>RADIANS('貼り付けシート（日射量等）'!I5709)</f>
        <v>0</v>
      </c>
      <c r="I5712" s="91">
        <f>IF('貼り付けシート（日射量等）'!J5709&lt;0,RADIANS(360+('貼り付けシート（日射量等）'!J5709)),RADIANS('貼り付けシート（日射量等）'!J5709))</f>
        <v>0</v>
      </c>
    </row>
    <row r="5713" spans="1:9">
      <c r="A5713" s="20">
        <v>41877</v>
      </c>
      <c r="B5713" s="35" t="s">
        <v>379</v>
      </c>
      <c r="C5713" s="90">
        <f t="shared" si="267"/>
        <v>0</v>
      </c>
      <c r="D5713" s="90">
        <f t="shared" si="268"/>
        <v>0</v>
      </c>
      <c r="E5713" s="90">
        <f t="shared" si="269"/>
        <v>0</v>
      </c>
      <c r="F5713" s="50">
        <f>'貼り付けシート（日射量等）'!G5710/3.6*10^3</f>
        <v>0</v>
      </c>
      <c r="G5713" s="50">
        <f>'貼り付けシート（日射量等）'!H5710/3.6*10^3</f>
        <v>0</v>
      </c>
      <c r="H5713" s="91">
        <f>RADIANS('貼り付けシート（日射量等）'!I5710)</f>
        <v>0</v>
      </c>
      <c r="I5713" s="91">
        <f>IF('貼り付けシート（日射量等）'!J5710&lt;0,RADIANS(360+('貼り付けシート（日射量等）'!J5710)),RADIANS('貼り付けシート（日射量等）'!J5710))</f>
        <v>0</v>
      </c>
    </row>
    <row r="5714" spans="1:9">
      <c r="A5714" s="20">
        <v>41877</v>
      </c>
      <c r="B5714" s="35" t="s">
        <v>380</v>
      </c>
      <c r="C5714" s="90">
        <f t="shared" si="267"/>
        <v>0</v>
      </c>
      <c r="D5714" s="90">
        <f t="shared" si="268"/>
        <v>0</v>
      </c>
      <c r="E5714" s="90">
        <f t="shared" si="269"/>
        <v>0</v>
      </c>
      <c r="F5714" s="50">
        <f>'貼り付けシート（日射量等）'!G5711/3.6*10^3</f>
        <v>0</v>
      </c>
      <c r="G5714" s="50">
        <f>'貼り付けシート（日射量等）'!H5711/3.6*10^3</f>
        <v>0</v>
      </c>
      <c r="H5714" s="91">
        <f>RADIANS('貼り付けシート（日射量等）'!I5711)</f>
        <v>0</v>
      </c>
      <c r="I5714" s="91">
        <f>IF('貼り付けシート（日射量等）'!J5711&lt;0,RADIANS(360+('貼り付けシート（日射量等）'!J5711)),RADIANS('貼り付けシート（日射量等）'!J5711))</f>
        <v>0</v>
      </c>
    </row>
    <row r="5715" spans="1:9">
      <c r="A5715" s="20">
        <v>41877</v>
      </c>
      <c r="B5715" s="35" t="s">
        <v>381</v>
      </c>
      <c r="C5715" s="90">
        <f t="shared" si="267"/>
        <v>0</v>
      </c>
      <c r="D5715" s="90">
        <f t="shared" si="268"/>
        <v>0</v>
      </c>
      <c r="E5715" s="90">
        <f t="shared" si="269"/>
        <v>0</v>
      </c>
      <c r="F5715" s="50">
        <f>'貼り付けシート（日射量等）'!G5712/3.6*10^3</f>
        <v>0</v>
      </c>
      <c r="G5715" s="50">
        <f>'貼り付けシート（日射量等）'!H5712/3.6*10^3</f>
        <v>0</v>
      </c>
      <c r="H5715" s="91">
        <f>RADIANS('貼り付けシート（日射量等）'!I5712)</f>
        <v>0</v>
      </c>
      <c r="I5715" s="91">
        <f>IF('貼り付けシート（日射量等）'!J5712&lt;0,RADIANS(360+('貼り付けシート（日射量等）'!J5712)),RADIANS('貼り付けシート（日射量等）'!J5712))</f>
        <v>0</v>
      </c>
    </row>
    <row r="5716" spans="1:9">
      <c r="A5716" s="20">
        <v>41877</v>
      </c>
      <c r="B5716" s="35" t="s">
        <v>382</v>
      </c>
      <c r="C5716" s="90">
        <f t="shared" si="267"/>
        <v>0</v>
      </c>
      <c r="D5716" s="90">
        <f t="shared" si="268"/>
        <v>0</v>
      </c>
      <c r="E5716" s="90">
        <f t="shared" si="269"/>
        <v>0</v>
      </c>
      <c r="F5716" s="50">
        <f>'貼り付けシート（日射量等）'!G5713/3.6*10^3</f>
        <v>0</v>
      </c>
      <c r="G5716" s="50">
        <f>'貼り付けシート（日射量等）'!H5713/3.6*10^3</f>
        <v>0</v>
      </c>
      <c r="H5716" s="91">
        <f>RADIANS('貼り付けシート（日射量等）'!I5713)</f>
        <v>0</v>
      </c>
      <c r="I5716" s="91">
        <f>IF('貼り付けシート（日射量等）'!J5713&lt;0,RADIANS(360+('貼り付けシート（日射量等）'!J5713)),RADIANS('貼り付けシート（日射量等）'!J5713))</f>
        <v>0</v>
      </c>
    </row>
    <row r="5717" spans="1:9">
      <c r="A5717" s="20">
        <v>41877</v>
      </c>
      <c r="B5717" s="35" t="s">
        <v>383</v>
      </c>
      <c r="C5717" s="90">
        <f t="shared" si="267"/>
        <v>0</v>
      </c>
      <c r="D5717" s="90">
        <f t="shared" si="268"/>
        <v>0</v>
      </c>
      <c r="E5717" s="90">
        <f t="shared" si="269"/>
        <v>0</v>
      </c>
      <c r="F5717" s="50">
        <f>'貼り付けシート（日射量等）'!G5714/3.6*10^3</f>
        <v>0</v>
      </c>
      <c r="G5717" s="50">
        <f>'貼り付けシート（日射量等）'!H5714/3.6*10^3</f>
        <v>0</v>
      </c>
      <c r="H5717" s="91">
        <f>RADIANS('貼り付けシート（日射量等）'!I5714)</f>
        <v>0</v>
      </c>
      <c r="I5717" s="91">
        <f>IF('貼り付けシート（日射量等）'!J5714&lt;0,RADIANS(360+('貼り付けシート（日射量等）'!J5714)),RADIANS('貼り付けシート（日射量等）'!J5714))</f>
        <v>0</v>
      </c>
    </row>
    <row r="5718" spans="1:9">
      <c r="A5718" s="20">
        <v>41878</v>
      </c>
      <c r="B5718" s="35" t="s">
        <v>360</v>
      </c>
      <c r="C5718" s="90">
        <f t="shared" si="267"/>
        <v>0</v>
      </c>
      <c r="D5718" s="90">
        <f t="shared" si="268"/>
        <v>0</v>
      </c>
      <c r="E5718" s="90">
        <f t="shared" si="269"/>
        <v>0</v>
      </c>
      <c r="F5718" s="50">
        <f>'貼り付けシート（日射量等）'!G5715/3.6*10^3</f>
        <v>0</v>
      </c>
      <c r="G5718" s="50">
        <f>'貼り付けシート（日射量等）'!H5715/3.6*10^3</f>
        <v>0</v>
      </c>
      <c r="H5718" s="91">
        <f>RADIANS('貼り付けシート（日射量等）'!I5715)</f>
        <v>0</v>
      </c>
      <c r="I5718" s="91">
        <f>IF('貼り付けシート（日射量等）'!J5715&lt;0,RADIANS(360+('貼り付けシート（日射量等）'!J5715)),RADIANS('貼り付けシート（日射量等）'!J5715))</f>
        <v>0</v>
      </c>
    </row>
    <row r="5719" spans="1:9">
      <c r="A5719" s="20">
        <v>41878</v>
      </c>
      <c r="B5719" s="35" t="s">
        <v>361</v>
      </c>
      <c r="C5719" s="90">
        <f t="shared" si="267"/>
        <v>0</v>
      </c>
      <c r="D5719" s="90">
        <f t="shared" si="268"/>
        <v>0</v>
      </c>
      <c r="E5719" s="90">
        <f t="shared" si="269"/>
        <v>0</v>
      </c>
      <c r="F5719" s="50">
        <f>'貼り付けシート（日射量等）'!G5716/3.6*10^3</f>
        <v>0</v>
      </c>
      <c r="G5719" s="50">
        <f>'貼り付けシート（日射量等）'!H5716/3.6*10^3</f>
        <v>0</v>
      </c>
      <c r="H5719" s="91">
        <f>RADIANS('貼り付けシート（日射量等）'!I5716)</f>
        <v>0</v>
      </c>
      <c r="I5719" s="91">
        <f>IF('貼り付けシート（日射量等）'!J5716&lt;0,RADIANS(360+('貼り付けシート（日射量等）'!J5716)),RADIANS('貼り付けシート（日射量等）'!J5716))</f>
        <v>0</v>
      </c>
    </row>
    <row r="5720" spans="1:9">
      <c r="A5720" s="20">
        <v>41878</v>
      </c>
      <c r="B5720" s="35" t="s">
        <v>362</v>
      </c>
      <c r="C5720" s="90">
        <f t="shared" si="267"/>
        <v>0</v>
      </c>
      <c r="D5720" s="90">
        <f t="shared" si="268"/>
        <v>0</v>
      </c>
      <c r="E5720" s="90">
        <f t="shared" si="269"/>
        <v>0</v>
      </c>
      <c r="F5720" s="50">
        <f>'貼り付けシート（日射量等）'!G5717/3.6*10^3</f>
        <v>0</v>
      </c>
      <c r="G5720" s="50">
        <f>'貼り付けシート（日射量等）'!H5717/3.6*10^3</f>
        <v>0</v>
      </c>
      <c r="H5720" s="91">
        <f>RADIANS('貼り付けシート（日射量等）'!I5717)</f>
        <v>0</v>
      </c>
      <c r="I5720" s="91">
        <f>IF('貼り付けシート（日射量等）'!J5717&lt;0,RADIANS(360+('貼り付けシート（日射量等）'!J5717)),RADIANS('貼り付けシート（日射量等）'!J5717))</f>
        <v>0</v>
      </c>
    </row>
    <row r="5721" spans="1:9">
      <c r="A5721" s="20">
        <v>41878</v>
      </c>
      <c r="B5721" s="35" t="s">
        <v>363</v>
      </c>
      <c r="C5721" s="90">
        <f t="shared" si="267"/>
        <v>0</v>
      </c>
      <c r="D5721" s="90">
        <f t="shared" si="268"/>
        <v>0</v>
      </c>
      <c r="E5721" s="90">
        <f t="shared" si="269"/>
        <v>0</v>
      </c>
      <c r="F5721" s="50">
        <f>'貼り付けシート（日射量等）'!G5718/3.6*10^3</f>
        <v>0</v>
      </c>
      <c r="G5721" s="50">
        <f>'貼り付けシート（日射量等）'!H5718/3.6*10^3</f>
        <v>0</v>
      </c>
      <c r="H5721" s="91">
        <f>RADIANS('貼り付けシート（日射量等）'!I5718)</f>
        <v>0</v>
      </c>
      <c r="I5721" s="91">
        <f>IF('貼り付けシート（日射量等）'!J5718&lt;0,RADIANS(360+('貼り付けシート（日射量等）'!J5718)),RADIANS('貼り付けシート（日射量等）'!J5718))</f>
        <v>0</v>
      </c>
    </row>
    <row r="5722" spans="1:9">
      <c r="A5722" s="20">
        <v>41878</v>
      </c>
      <c r="B5722" s="35" t="s">
        <v>364</v>
      </c>
      <c r="C5722" s="90">
        <f t="shared" si="267"/>
        <v>6.3380910114210476</v>
      </c>
      <c r="D5722" s="90">
        <f t="shared" si="268"/>
        <v>0.95005595368241302</v>
      </c>
      <c r="E5722" s="90">
        <f t="shared" si="269"/>
        <v>5.3880350577386347</v>
      </c>
      <c r="F5722" s="50">
        <f>'貼り付けシート（日射量等）'!G5719/3.6*10^3</f>
        <v>2.7777777777777777</v>
      </c>
      <c r="G5722" s="50">
        <f>'貼り付けシート（日射量等）'!H5719/3.6*10^3</f>
        <v>5.5555555555555554</v>
      </c>
      <c r="H5722" s="91">
        <f>RADIANS('貼り付けシート（日射量等）'!I5719)</f>
        <v>0</v>
      </c>
      <c r="I5722" s="91">
        <f>IF('貼り付けシート（日射量等）'!J5719&lt;0,RADIANS(360+('貼り付けシート（日射量等）'!J5719)),RADIANS('貼り付けシート（日射量等）'!J5719))</f>
        <v>0</v>
      </c>
    </row>
    <row r="5723" spans="1:9">
      <c r="A5723" s="20">
        <v>41878</v>
      </c>
      <c r="B5723" s="35" t="s">
        <v>365</v>
      </c>
      <c r="C5723" s="90">
        <f t="shared" si="267"/>
        <v>59.113751804162533</v>
      </c>
      <c r="D5723" s="90">
        <f t="shared" si="268"/>
        <v>10.621436284514832</v>
      </c>
      <c r="E5723" s="90">
        <f t="shared" si="269"/>
        <v>48.492315519647704</v>
      </c>
      <c r="F5723" s="50">
        <f>'貼り付けシート（日射量等）'!G5720/3.6*10^3</f>
        <v>72.222222222222229</v>
      </c>
      <c r="G5723" s="50">
        <f>'貼り付けシート（日射量等）'!H5720/3.6*10^3</f>
        <v>49.999999999999993</v>
      </c>
      <c r="H5723" s="91">
        <f>RADIANS('貼り付けシート（日射量等）'!I5720)</f>
        <v>0.18500490071139894</v>
      </c>
      <c r="I5723" s="91">
        <f>IF('貼り付けシート（日射量等）'!J5720&lt;0,RADIANS(360+('貼り付けシート（日射量等）'!J5720)),RADIANS('貼り付けシート（日射量等）'!J5720))</f>
        <v>4.6355944932969395</v>
      </c>
    </row>
    <row r="5724" spans="1:9">
      <c r="A5724" s="20">
        <v>41878</v>
      </c>
      <c r="B5724" s="35" t="s">
        <v>366</v>
      </c>
      <c r="C5724" s="90">
        <f t="shared" si="267"/>
        <v>161.69627990697086</v>
      </c>
      <c r="D5724" s="90">
        <f t="shared" si="268"/>
        <v>40.465491107851577</v>
      </c>
      <c r="E5724" s="90">
        <f t="shared" si="269"/>
        <v>121.23078879911928</v>
      </c>
      <c r="F5724" s="50">
        <f>'貼り付けシート（日射量等）'!G5721/3.6*10^3</f>
        <v>105.55555555555556</v>
      </c>
      <c r="G5724" s="50">
        <f>'貼り付けシート（日射量等）'!H5721/3.6*10^3</f>
        <v>125</v>
      </c>
      <c r="H5724" s="91">
        <f>RADIANS('貼り付けシート（日射量等）'!I5721)</f>
        <v>0.38571776469074687</v>
      </c>
      <c r="I5724" s="91">
        <f>IF('貼り付けシート（日射量等）'!J5721&lt;0,RADIANS(360+('貼り付けシート（日射量等）'!J5721)),RADIANS('貼り付けシート（日射量等）'!J5721))</f>
        <v>4.8066367599923829</v>
      </c>
    </row>
    <row r="5725" spans="1:9">
      <c r="A5725" s="20">
        <v>41878</v>
      </c>
      <c r="B5725" s="35" t="s">
        <v>367</v>
      </c>
      <c r="C5725" s="90">
        <f t="shared" si="267"/>
        <v>418.65457645867798</v>
      </c>
      <c r="D5725" s="90">
        <f t="shared" si="268"/>
        <v>235.46138449556443</v>
      </c>
      <c r="E5725" s="90">
        <f t="shared" si="269"/>
        <v>183.19319196311358</v>
      </c>
      <c r="F5725" s="50">
        <f>'貼り付けシート（日射量等）'!G5722/3.6*10^3</f>
        <v>394.44444444444446</v>
      </c>
      <c r="G5725" s="50">
        <f>'貼り付けシート（日射量等）'!H5722/3.6*10^3</f>
        <v>188.88888888888889</v>
      </c>
      <c r="H5725" s="91">
        <f>RADIANS('貼り付けシート（日射量等）'!I5722)</f>
        <v>0.58293997016610599</v>
      </c>
      <c r="I5725" s="91">
        <f>IF('貼り付けシート（日射量等）'!J5722&lt;0,RADIANS(360+('貼り付けシート（日射量等）'!J5722)),RADIANS('貼り付けシート（日射量等）'!J5722))</f>
        <v>4.9951323192077712</v>
      </c>
    </row>
    <row r="5726" spans="1:9">
      <c r="A5726" s="20">
        <v>41878</v>
      </c>
      <c r="B5726" s="35" t="s">
        <v>368</v>
      </c>
      <c r="C5726" s="90">
        <f t="shared" si="267"/>
        <v>601.99086129942009</v>
      </c>
      <c r="D5726" s="90">
        <f t="shared" si="268"/>
        <v>386.46945898987474</v>
      </c>
      <c r="E5726" s="90">
        <f t="shared" si="269"/>
        <v>215.52140230954538</v>
      </c>
      <c r="F5726" s="50">
        <f>'貼り付けシート（日射量等）'!G5723/3.6*10^3</f>
        <v>500</v>
      </c>
      <c r="G5726" s="50">
        <f>'貼り付けシート（日射量等）'!H5723/3.6*10^3</f>
        <v>222.22222222222223</v>
      </c>
      <c r="H5726" s="91">
        <f>RADIANS('貼り付けシート（日射量等）'!I5723)</f>
        <v>0.76619954162551063</v>
      </c>
      <c r="I5726" s="91">
        <f>IF('貼り付けシート（日射量等）'!J5723&lt;0,RADIANS(360+('貼り付けシート（日射量等）'!J5723)),RADIANS('貼り付けシート（日射量等）'!J5723))</f>
        <v>5.2272611097230168</v>
      </c>
    </row>
    <row r="5727" spans="1:9">
      <c r="A5727" s="20">
        <v>41878</v>
      </c>
      <c r="B5727" s="35" t="s">
        <v>369</v>
      </c>
      <c r="C5727" s="90">
        <f t="shared" si="267"/>
        <v>709.3744889288854</v>
      </c>
      <c r="D5727" s="90">
        <f t="shared" si="268"/>
        <v>450.74880615743092</v>
      </c>
      <c r="E5727" s="90">
        <f t="shared" si="269"/>
        <v>258.62568277145448</v>
      </c>
      <c r="F5727" s="50">
        <f>'貼り付けシート（日射量等）'!G5724/3.6*10^3</f>
        <v>500</v>
      </c>
      <c r="G5727" s="50">
        <f>'貼り付けシート（日射量等）'!H5724/3.6*10^3</f>
        <v>266.66666666666669</v>
      </c>
      <c r="H5727" s="91">
        <f>RADIANS('貼り付けシート（日射量等）'!I5724)</f>
        <v>0.92502450355699462</v>
      </c>
      <c r="I5727" s="91">
        <f>IF('貼り付けシート（日射量等）'!J5724&lt;0,RADIANS(360+('貼り付けシート（日射量等）'!J5724)),RADIANS('貼り付けシート（日射量等）'!J5724))</f>
        <v>5.5361843873260135</v>
      </c>
    </row>
    <row r="5728" spans="1:9">
      <c r="A5728" s="20">
        <v>41878</v>
      </c>
      <c r="B5728" s="35" t="s">
        <v>370</v>
      </c>
      <c r="C5728" s="90">
        <f t="shared" si="267"/>
        <v>774.21988375639592</v>
      </c>
      <c r="D5728" s="90">
        <f t="shared" si="268"/>
        <v>491.34804322511758</v>
      </c>
      <c r="E5728" s="90">
        <f t="shared" si="269"/>
        <v>282.87184053127834</v>
      </c>
      <c r="F5728" s="50">
        <f>'貼り付けシート（日射量等）'!G5725/3.6*10^3</f>
        <v>505.55555555555554</v>
      </c>
      <c r="G5728" s="50">
        <f>'貼り付けシート（日射量等）'!H5725/3.6*10^3</f>
        <v>291.66666666666669</v>
      </c>
      <c r="H5728" s="91">
        <f>RADIANS('貼り付けシート（日射量等）'!I5725)</f>
        <v>1.0262536001726656</v>
      </c>
      <c r="I5728" s="91">
        <f>IF('貼り付けシート（日射量等）'!J5725&lt;0,RADIANS(360+('貼り付けシート（日射量等）'!J5725)),RADIANS('貼り付けシート（日射量等）'!J5725))</f>
        <v>5.96204472481263</v>
      </c>
    </row>
    <row r="5729" spans="1:9">
      <c r="A5729" s="20">
        <v>41878</v>
      </c>
      <c r="B5729" s="35" t="s">
        <v>371</v>
      </c>
      <c r="C5729" s="90">
        <f t="shared" si="267"/>
        <v>778.59881095633534</v>
      </c>
      <c r="D5729" s="90">
        <f t="shared" si="268"/>
        <v>493.03295289618768</v>
      </c>
      <c r="E5729" s="90">
        <f t="shared" si="269"/>
        <v>285.56585806014766</v>
      </c>
      <c r="F5729" s="50">
        <f>'貼り付けシート（日射量等）'!G5726/3.6*10^3</f>
        <v>502.77777777777777</v>
      </c>
      <c r="G5729" s="50">
        <f>'貼り付けシート（日射量等）'!H5726/3.6*10^3</f>
        <v>294.44444444444446</v>
      </c>
      <c r="H5729" s="91">
        <f>RADIANS('貼り付けシート（日射量等）'!I5726)</f>
        <v>1.0402162341886205</v>
      </c>
      <c r="I5729" s="91">
        <f>IF('貼り付けシート（日射量等）'!J5726&lt;0,RADIANS(360+('貼り付けシート（日射量等）'!J5726)),RADIANS('貼り付けシート（日射量等）'!J5726))</f>
        <v>0.18500490071139894</v>
      </c>
    </row>
    <row r="5730" spans="1:9">
      <c r="A5730" s="20">
        <v>41878</v>
      </c>
      <c r="B5730" s="35" t="s">
        <v>372</v>
      </c>
      <c r="C5730" s="90">
        <f t="shared" si="267"/>
        <v>568.34130442116179</v>
      </c>
      <c r="D5730" s="90">
        <f t="shared" si="268"/>
        <v>234.28313084136644</v>
      </c>
      <c r="E5730" s="90">
        <f t="shared" si="269"/>
        <v>334.05817357979538</v>
      </c>
      <c r="F5730" s="50">
        <f>'貼り付けシート（日射量等）'!G5727/3.6*10^3</f>
        <v>252.77777777777777</v>
      </c>
      <c r="G5730" s="50">
        <f>'貼り付けシート（日射量等）'!H5727/3.6*10^3</f>
        <v>344.44444444444446</v>
      </c>
      <c r="H5730" s="91">
        <f>RADIANS('貼り付けシート（日射量等）'!I5727)</f>
        <v>0.95993108859688125</v>
      </c>
      <c r="I5730" s="91">
        <f>IF('貼り付けシート（日射量等）'!J5727&lt;0,RADIANS(360+('貼り付けシート（日射量等）'!J5727)),RADIANS('貼り付けシート（日射量等）'!J5727))</f>
        <v>0.64228116473391328</v>
      </c>
    </row>
    <row r="5731" spans="1:9">
      <c r="A5731" s="20">
        <v>41878</v>
      </c>
      <c r="B5731" s="35" t="s">
        <v>373</v>
      </c>
      <c r="C5731" s="90">
        <f t="shared" si="267"/>
        <v>500.23553333851049</v>
      </c>
      <c r="D5731" s="90">
        <f t="shared" si="268"/>
        <v>214.66967527836283</v>
      </c>
      <c r="E5731" s="90">
        <f t="shared" si="269"/>
        <v>285.56585806014766</v>
      </c>
      <c r="F5731" s="50">
        <f>'貼り付けシート（日射量等）'!G5728/3.6*10^3</f>
        <v>263.88888888888891</v>
      </c>
      <c r="G5731" s="50">
        <f>'貼り付けシート（日射量等）'!H5728/3.6*10^3</f>
        <v>294.44444444444446</v>
      </c>
      <c r="H5731" s="91">
        <f>RADIANS('貼り付けシート（日射量等）'!I5728)</f>
        <v>0.81332343142935759</v>
      </c>
      <c r="I5731" s="91">
        <f>IF('貼り付けシート（日射量等）'!J5728&lt;0,RADIANS(360+('貼り付けシート（日射量等）'!J5728)),RADIANS('貼り付けシート（日射量等）'!J5728))</f>
        <v>0.98087503962081324</v>
      </c>
    </row>
    <row r="5732" spans="1:9">
      <c r="A5732" s="20">
        <v>41878</v>
      </c>
      <c r="B5732" s="35" t="s">
        <v>374</v>
      </c>
      <c r="C5732" s="90">
        <f t="shared" si="267"/>
        <v>498.04473144749585</v>
      </c>
      <c r="D5732" s="90">
        <f t="shared" si="268"/>
        <v>317.5455570132516</v>
      </c>
      <c r="E5732" s="90">
        <f t="shared" si="269"/>
        <v>180.49917443424425</v>
      </c>
      <c r="F5732" s="50">
        <f>'貼り付けシート（日射量等）'!G5729/3.6*10^3</f>
        <v>488.88888888888886</v>
      </c>
      <c r="G5732" s="50">
        <f>'貼り付けシート（日射量等）'!H5729/3.6*10^3</f>
        <v>186.11111111111111</v>
      </c>
      <c r="H5732" s="91">
        <f>RADIANS('貼り付けシート（日射量等）'!I5729)</f>
        <v>0.63529984772593595</v>
      </c>
      <c r="I5732" s="91">
        <f>IF('貼り付けシート（日射量等）'!J5729&lt;0,RADIANS(360+('貼り付けシート（日射量等）'!J5729)),RADIANS('貼り付けシート（日射量等）'!J5729))</f>
        <v>1.2304571226560024</v>
      </c>
    </row>
    <row r="5733" spans="1:9">
      <c r="A5733" s="20">
        <v>41878</v>
      </c>
      <c r="B5733" s="35" t="s">
        <v>375</v>
      </c>
      <c r="C5733" s="90">
        <f t="shared" si="267"/>
        <v>237.01914468806757</v>
      </c>
      <c r="D5733" s="90">
        <f t="shared" si="268"/>
        <v>88.848180600255091</v>
      </c>
      <c r="E5733" s="90">
        <f t="shared" si="269"/>
        <v>148.17096408781248</v>
      </c>
      <c r="F5733" s="50">
        <f>'貼り付けシート（日射量等）'!G5730/3.6*10^3</f>
        <v>199.99999999999997</v>
      </c>
      <c r="G5733" s="50">
        <f>'貼り付けシート（日射量等）'!H5730/3.6*10^3</f>
        <v>152.7777777777778</v>
      </c>
      <c r="H5733" s="91">
        <f>RADIANS('貼り付けシート（日射量等）'!I5730)</f>
        <v>0.43982297150257105</v>
      </c>
      <c r="I5733" s="91">
        <f>IF('貼り付けシート（日射量等）'!J5730&lt;0,RADIANS(360+('貼り付けシート（日射量等）'!J5730)),RADIANS('貼り付けシート（日射量等）'!J5730))</f>
        <v>1.4276793281313616</v>
      </c>
    </row>
    <row r="5734" spans="1:9">
      <c r="A5734" s="20">
        <v>41878</v>
      </c>
      <c r="B5734" s="35" t="s">
        <v>376</v>
      </c>
      <c r="C5734" s="90">
        <f t="shared" si="267"/>
        <v>69.387851040093551</v>
      </c>
      <c r="D5734" s="90">
        <f t="shared" si="268"/>
        <v>10.119465404968579</v>
      </c>
      <c r="E5734" s="90">
        <f t="shared" si="269"/>
        <v>59.268385635124979</v>
      </c>
      <c r="F5734" s="50">
        <f>'貼り付けシート（日射量等）'!G5731/3.6*10^3</f>
        <v>47.222222222222221</v>
      </c>
      <c r="G5734" s="50">
        <f>'貼り付けシート（日射量等）'!H5731/3.6*10^3</f>
        <v>61.111111111111107</v>
      </c>
      <c r="H5734" s="91">
        <f>RADIANS('貼り付けシート（日射量等）'!I5731)</f>
        <v>0.24085543677521748</v>
      </c>
      <c r="I5734" s="91">
        <f>IF('貼り付けシート（日射量等）'!J5731&lt;0,RADIANS(360+('貼り付けシート（日射量等）'!J5731)),RADIANS('貼り付けシート（日射量等）'!J5731))</f>
        <v>1.6004669240788003</v>
      </c>
    </row>
    <row r="5735" spans="1:9">
      <c r="A5735" s="20">
        <v>41878</v>
      </c>
      <c r="B5735" s="35" t="s">
        <v>377</v>
      </c>
      <c r="C5735" s="90">
        <f t="shared" si="267"/>
        <v>13.470087644346586</v>
      </c>
      <c r="D5735" s="90">
        <f t="shared" si="268"/>
        <v>-1.8015697092694276</v>
      </c>
      <c r="E5735" s="90">
        <f t="shared" si="269"/>
        <v>13.470087644346586</v>
      </c>
      <c r="F5735" s="50">
        <f>'貼り付けシート（日射量等）'!G5732/3.6*10^3</f>
        <v>66.666666666666671</v>
      </c>
      <c r="G5735" s="50">
        <f>'貼り付けシート（日射量等）'!H5732/3.6*10^3</f>
        <v>13.888888888888889</v>
      </c>
      <c r="H5735" s="91">
        <f>RADIANS('貼り付けシート（日射量等）'!I5732)</f>
        <v>4.1887902047863905E-2</v>
      </c>
      <c r="I5735" s="91">
        <f>IF('貼り付けシート（日射量等）'!J5732&lt;0,RADIANS(360+('貼り付けシート（日射量等）'!J5732)),RADIANS('貼り付けシート（日射量等）'!J5732))</f>
        <v>1.7662732030182615</v>
      </c>
    </row>
    <row r="5736" spans="1:9">
      <c r="A5736" s="20">
        <v>41878</v>
      </c>
      <c r="B5736" s="35" t="s">
        <v>378</v>
      </c>
      <c r="C5736" s="90">
        <f t="shared" si="267"/>
        <v>0</v>
      </c>
      <c r="D5736" s="90">
        <f t="shared" si="268"/>
        <v>0</v>
      </c>
      <c r="E5736" s="90">
        <f t="shared" si="269"/>
        <v>0</v>
      </c>
      <c r="F5736" s="50">
        <f>'貼り付けシート（日射量等）'!G5733/3.6*10^3</f>
        <v>0</v>
      </c>
      <c r="G5736" s="50">
        <f>'貼り付けシート（日射量等）'!H5733/3.6*10^3</f>
        <v>0</v>
      </c>
      <c r="H5736" s="91">
        <f>RADIANS('貼り付けシート（日射量等）'!I5733)</f>
        <v>0</v>
      </c>
      <c r="I5736" s="91">
        <f>IF('貼り付けシート（日射量等）'!J5733&lt;0,RADIANS(360+('貼り付けシート（日射量等）'!J5733)),RADIANS('貼り付けシート（日射量等）'!J5733))</f>
        <v>0</v>
      </c>
    </row>
    <row r="5737" spans="1:9">
      <c r="A5737" s="20">
        <v>41878</v>
      </c>
      <c r="B5737" s="35" t="s">
        <v>379</v>
      </c>
      <c r="C5737" s="90">
        <f t="shared" si="267"/>
        <v>0</v>
      </c>
      <c r="D5737" s="90">
        <f t="shared" si="268"/>
        <v>0</v>
      </c>
      <c r="E5737" s="90">
        <f t="shared" si="269"/>
        <v>0</v>
      </c>
      <c r="F5737" s="50">
        <f>'貼り付けシート（日射量等）'!G5734/3.6*10^3</f>
        <v>0</v>
      </c>
      <c r="G5737" s="50">
        <f>'貼り付けシート（日射量等）'!H5734/3.6*10^3</f>
        <v>0</v>
      </c>
      <c r="H5737" s="91">
        <f>RADIANS('貼り付けシート（日射量等）'!I5734)</f>
        <v>0</v>
      </c>
      <c r="I5737" s="91">
        <f>IF('貼り付けシート（日射量等）'!J5734&lt;0,RADIANS(360+('貼り付けシート（日射量等）'!J5734)),RADIANS('貼り付けシート（日射量等）'!J5734))</f>
        <v>0</v>
      </c>
    </row>
    <row r="5738" spans="1:9">
      <c r="A5738" s="20">
        <v>41878</v>
      </c>
      <c r="B5738" s="35" t="s">
        <v>380</v>
      </c>
      <c r="C5738" s="90">
        <f t="shared" si="267"/>
        <v>0</v>
      </c>
      <c r="D5738" s="90">
        <f t="shared" si="268"/>
        <v>0</v>
      </c>
      <c r="E5738" s="90">
        <f t="shared" si="269"/>
        <v>0</v>
      </c>
      <c r="F5738" s="50">
        <f>'貼り付けシート（日射量等）'!G5735/3.6*10^3</f>
        <v>0</v>
      </c>
      <c r="G5738" s="50">
        <f>'貼り付けシート（日射量等）'!H5735/3.6*10^3</f>
        <v>0</v>
      </c>
      <c r="H5738" s="91">
        <f>RADIANS('貼り付けシート（日射量等）'!I5735)</f>
        <v>0</v>
      </c>
      <c r="I5738" s="91">
        <f>IF('貼り付けシート（日射量等）'!J5735&lt;0,RADIANS(360+('貼り付けシート（日射量等）'!J5735)),RADIANS('貼り付けシート（日射量等）'!J5735))</f>
        <v>0</v>
      </c>
    </row>
    <row r="5739" spans="1:9">
      <c r="A5739" s="20">
        <v>41878</v>
      </c>
      <c r="B5739" s="35" t="s">
        <v>381</v>
      </c>
      <c r="C5739" s="90">
        <f t="shared" si="267"/>
        <v>0</v>
      </c>
      <c r="D5739" s="90">
        <f t="shared" si="268"/>
        <v>0</v>
      </c>
      <c r="E5739" s="90">
        <f t="shared" si="269"/>
        <v>0</v>
      </c>
      <c r="F5739" s="50">
        <f>'貼り付けシート（日射量等）'!G5736/3.6*10^3</f>
        <v>0</v>
      </c>
      <c r="G5739" s="50">
        <f>'貼り付けシート（日射量等）'!H5736/3.6*10^3</f>
        <v>0</v>
      </c>
      <c r="H5739" s="91">
        <f>RADIANS('貼り付けシート（日射量等）'!I5736)</f>
        <v>0</v>
      </c>
      <c r="I5739" s="91">
        <f>IF('貼り付けシート（日射量等）'!J5736&lt;0,RADIANS(360+('貼り付けシート（日射量等）'!J5736)),RADIANS('貼り付けシート（日射量等）'!J5736))</f>
        <v>0</v>
      </c>
    </row>
    <row r="5740" spans="1:9">
      <c r="A5740" s="20">
        <v>41878</v>
      </c>
      <c r="B5740" s="35" t="s">
        <v>382</v>
      </c>
      <c r="C5740" s="90">
        <f t="shared" si="267"/>
        <v>0</v>
      </c>
      <c r="D5740" s="90">
        <f t="shared" si="268"/>
        <v>0</v>
      </c>
      <c r="E5740" s="90">
        <f t="shared" si="269"/>
        <v>0</v>
      </c>
      <c r="F5740" s="50">
        <f>'貼り付けシート（日射量等）'!G5737/3.6*10^3</f>
        <v>0</v>
      </c>
      <c r="G5740" s="50">
        <f>'貼り付けシート（日射量等）'!H5737/3.6*10^3</f>
        <v>0</v>
      </c>
      <c r="H5740" s="91">
        <f>RADIANS('貼り付けシート（日射量等）'!I5737)</f>
        <v>0</v>
      </c>
      <c r="I5740" s="91">
        <f>IF('貼り付けシート（日射量等）'!J5737&lt;0,RADIANS(360+('貼り付けシート（日射量等）'!J5737)),RADIANS('貼り付けシート（日射量等）'!J5737))</f>
        <v>0</v>
      </c>
    </row>
    <row r="5741" spans="1:9">
      <c r="A5741" s="20">
        <v>41878</v>
      </c>
      <c r="B5741" s="35" t="s">
        <v>383</v>
      </c>
      <c r="C5741" s="90">
        <f t="shared" si="267"/>
        <v>0</v>
      </c>
      <c r="D5741" s="90">
        <f t="shared" si="268"/>
        <v>0</v>
      </c>
      <c r="E5741" s="90">
        <f t="shared" si="269"/>
        <v>0</v>
      </c>
      <c r="F5741" s="50">
        <f>'貼り付けシート（日射量等）'!G5738/3.6*10^3</f>
        <v>0</v>
      </c>
      <c r="G5741" s="50">
        <f>'貼り付けシート（日射量等）'!H5738/3.6*10^3</f>
        <v>0</v>
      </c>
      <c r="H5741" s="91">
        <f>RADIANS('貼り付けシート（日射量等）'!I5738)</f>
        <v>0</v>
      </c>
      <c r="I5741" s="91">
        <f>IF('貼り付けシート（日射量等）'!J5738&lt;0,RADIANS(360+('貼り付けシート（日射量等）'!J5738)),RADIANS('貼り付けシート（日射量等）'!J5738))</f>
        <v>0</v>
      </c>
    </row>
    <row r="5742" spans="1:9">
      <c r="A5742" s="20">
        <v>41879</v>
      </c>
      <c r="B5742" s="35" t="s">
        <v>360</v>
      </c>
      <c r="C5742" s="90">
        <f t="shared" si="267"/>
        <v>0</v>
      </c>
      <c r="D5742" s="90">
        <f t="shared" si="268"/>
        <v>0</v>
      </c>
      <c r="E5742" s="90">
        <f t="shared" si="269"/>
        <v>0</v>
      </c>
      <c r="F5742" s="50">
        <f>'貼り付けシート（日射量等）'!G5739/3.6*10^3</f>
        <v>0</v>
      </c>
      <c r="G5742" s="50">
        <f>'貼り付けシート（日射量等）'!H5739/3.6*10^3</f>
        <v>0</v>
      </c>
      <c r="H5742" s="91">
        <f>RADIANS('貼り付けシート（日射量等）'!I5739)</f>
        <v>0</v>
      </c>
      <c r="I5742" s="91">
        <f>IF('貼り付けシート（日射量等）'!J5739&lt;0,RADIANS(360+('貼り付けシート（日射量等）'!J5739)),RADIANS('貼り付けシート（日射量等）'!J5739))</f>
        <v>0</v>
      </c>
    </row>
    <row r="5743" spans="1:9">
      <c r="A5743" s="20">
        <v>41879</v>
      </c>
      <c r="B5743" s="35" t="s">
        <v>361</v>
      </c>
      <c r="C5743" s="90">
        <f t="shared" si="267"/>
        <v>0</v>
      </c>
      <c r="D5743" s="90">
        <f t="shared" si="268"/>
        <v>0</v>
      </c>
      <c r="E5743" s="90">
        <f t="shared" si="269"/>
        <v>0</v>
      </c>
      <c r="F5743" s="50">
        <f>'貼り付けシート（日射量等）'!G5740/3.6*10^3</f>
        <v>0</v>
      </c>
      <c r="G5743" s="50">
        <f>'貼り付けシート（日射量等）'!H5740/3.6*10^3</f>
        <v>0</v>
      </c>
      <c r="H5743" s="91">
        <f>RADIANS('貼り付けシート（日射量等）'!I5740)</f>
        <v>0</v>
      </c>
      <c r="I5743" s="91">
        <f>IF('貼り付けシート（日射量等）'!J5740&lt;0,RADIANS(360+('貼り付けシート（日射量等）'!J5740)),RADIANS('貼り付けシート（日射量等）'!J5740))</f>
        <v>0</v>
      </c>
    </row>
    <row r="5744" spans="1:9">
      <c r="A5744" s="20">
        <v>41879</v>
      </c>
      <c r="B5744" s="35" t="s">
        <v>362</v>
      </c>
      <c r="C5744" s="90">
        <f t="shared" si="267"/>
        <v>0</v>
      </c>
      <c r="D5744" s="90">
        <f t="shared" si="268"/>
        <v>0</v>
      </c>
      <c r="E5744" s="90">
        <f t="shared" si="269"/>
        <v>0</v>
      </c>
      <c r="F5744" s="50">
        <f>'貼り付けシート（日射量等）'!G5741/3.6*10^3</f>
        <v>0</v>
      </c>
      <c r="G5744" s="50">
        <f>'貼り付けシート（日射量等）'!H5741/3.6*10^3</f>
        <v>0</v>
      </c>
      <c r="H5744" s="91">
        <f>RADIANS('貼り付けシート（日射量等）'!I5741)</f>
        <v>0</v>
      </c>
      <c r="I5744" s="91">
        <f>IF('貼り付けシート（日射量等）'!J5741&lt;0,RADIANS(360+('貼り付けシート（日射量等）'!J5741)),RADIANS('貼り付けシート（日射量等）'!J5741))</f>
        <v>0</v>
      </c>
    </row>
    <row r="5745" spans="1:9">
      <c r="A5745" s="20">
        <v>41879</v>
      </c>
      <c r="B5745" s="35" t="s">
        <v>363</v>
      </c>
      <c r="C5745" s="90">
        <f t="shared" si="267"/>
        <v>0</v>
      </c>
      <c r="D5745" s="90">
        <f t="shared" si="268"/>
        <v>0</v>
      </c>
      <c r="E5745" s="90">
        <f t="shared" si="269"/>
        <v>0</v>
      </c>
      <c r="F5745" s="50">
        <f>'貼り付けシート（日射量等）'!G5742/3.6*10^3</f>
        <v>0</v>
      </c>
      <c r="G5745" s="50">
        <f>'貼り付けシート（日射量等）'!H5742/3.6*10^3</f>
        <v>0</v>
      </c>
      <c r="H5745" s="91">
        <f>RADIANS('貼り付けシート（日射量等）'!I5742)</f>
        <v>0</v>
      </c>
      <c r="I5745" s="91">
        <f>IF('貼り付けシート（日射量等）'!J5742&lt;0,RADIANS(360+('貼り付けシート（日射量等）'!J5742)),RADIANS('貼り付けシート（日射量等）'!J5742))</f>
        <v>0</v>
      </c>
    </row>
    <row r="5746" spans="1:9">
      <c r="A5746" s="20">
        <v>41879</v>
      </c>
      <c r="B5746" s="35" t="s">
        <v>364</v>
      </c>
      <c r="C5746" s="90">
        <f t="shared" si="267"/>
        <v>6.3380910114210476</v>
      </c>
      <c r="D5746" s="90">
        <f t="shared" si="268"/>
        <v>0.95005595368241302</v>
      </c>
      <c r="E5746" s="90">
        <f t="shared" si="269"/>
        <v>5.3880350577386347</v>
      </c>
      <c r="F5746" s="50">
        <f>'貼り付けシート（日射量等）'!G5743/3.6*10^3</f>
        <v>2.7777777777777777</v>
      </c>
      <c r="G5746" s="50">
        <f>'貼り付けシート（日射量等）'!H5743/3.6*10^3</f>
        <v>5.5555555555555554</v>
      </c>
      <c r="H5746" s="91">
        <f>RADIANS('貼り付けシート（日射量等）'!I5743)</f>
        <v>0</v>
      </c>
      <c r="I5746" s="91">
        <f>IF('貼り付けシート（日射量等）'!J5743&lt;0,RADIANS(360+('貼り付けシート（日射量等）'!J5743)),RADIANS('貼り付けシート（日射量等）'!J5743))</f>
        <v>0</v>
      </c>
    </row>
    <row r="5747" spans="1:9">
      <c r="A5747" s="20">
        <v>41879</v>
      </c>
      <c r="B5747" s="35" t="s">
        <v>365</v>
      </c>
      <c r="C5747" s="90">
        <f t="shared" si="267"/>
        <v>46.568044841899557</v>
      </c>
      <c r="D5747" s="90">
        <f t="shared" si="268"/>
        <v>6.1577819088598043</v>
      </c>
      <c r="E5747" s="90">
        <f t="shared" si="269"/>
        <v>40.410262933039753</v>
      </c>
      <c r="F5747" s="50">
        <f>'貼り付けシート（日射量等）'!G5744/3.6*10^3</f>
        <v>41.666666666666664</v>
      </c>
      <c r="G5747" s="50">
        <f>'貼り付けシート（日射量等）'!H5744/3.6*10^3</f>
        <v>41.666666666666664</v>
      </c>
      <c r="H5747" s="91">
        <f>RADIANS('貼り付けシート（日射量等）'!I5744)</f>
        <v>0.18325957145940461</v>
      </c>
      <c r="I5747" s="91">
        <f>IF('貼り付けシート（日射量等）'!J5744&lt;0,RADIANS(360+('貼り付けシート（日射量等）'!J5744)),RADIANS('貼り付けシート（日射量等）'!J5744))</f>
        <v>4.6425758103049164</v>
      </c>
    </row>
    <row r="5748" spans="1:9">
      <c r="A5748" s="20">
        <v>41879</v>
      </c>
      <c r="B5748" s="35" t="s">
        <v>366</v>
      </c>
      <c r="C5748" s="90">
        <f t="shared" si="267"/>
        <v>96.82000164769812</v>
      </c>
      <c r="D5748" s="90">
        <f t="shared" si="268"/>
        <v>10.611440723879971</v>
      </c>
      <c r="E5748" s="90">
        <f t="shared" si="269"/>
        <v>86.208560923818155</v>
      </c>
      <c r="F5748" s="50">
        <f>'貼り付けシート（日射量等）'!G5745/3.6*10^3</f>
        <v>27.777777777777779</v>
      </c>
      <c r="G5748" s="50">
        <f>'貼り付けシート（日射量等）'!H5745/3.6*10^3</f>
        <v>88.888888888888886</v>
      </c>
      <c r="H5748" s="91">
        <f>RADIANS('貼り付けシート（日射量等）'!I5745)</f>
        <v>0.38222710618675815</v>
      </c>
      <c r="I5748" s="91">
        <f>IF('貼り付けシート（日射量等）'!J5745&lt;0,RADIANS(360+('貼り付けシート（日射量等）'!J5745)),RADIANS('貼り付けシート（日射量等）'!J5745))</f>
        <v>4.8118727477483665</v>
      </c>
    </row>
    <row r="5749" spans="1:9">
      <c r="A5749" s="20">
        <v>41879</v>
      </c>
      <c r="B5749" s="35" t="s">
        <v>367</v>
      </c>
      <c r="C5749" s="90">
        <f t="shared" si="267"/>
        <v>222.52783285080974</v>
      </c>
      <c r="D5749" s="90">
        <f t="shared" si="268"/>
        <v>44.722675945434794</v>
      </c>
      <c r="E5749" s="90">
        <f t="shared" si="269"/>
        <v>177.80515690537496</v>
      </c>
      <c r="F5749" s="50">
        <f>'貼り付けシート（日射量等）'!G5746/3.6*10^3</f>
        <v>75</v>
      </c>
      <c r="G5749" s="50">
        <f>'貼り付けシート（日射量等）'!H5746/3.6*10^3</f>
        <v>183.33333333333334</v>
      </c>
      <c r="H5749" s="91">
        <f>RADIANS('貼り付けシート（日射量等）'!I5746)</f>
        <v>0.57944931166211744</v>
      </c>
      <c r="I5749" s="91">
        <f>IF('貼り付けシート（日射量等）'!J5746&lt;0,RADIANS(360+('貼り付けシート（日射量等）'!J5746)),RADIANS('貼り付けシート（日射量等）'!J5746))</f>
        <v>5.002113636215749</v>
      </c>
    </row>
    <row r="5750" spans="1:9">
      <c r="A5750" s="20">
        <v>41879</v>
      </c>
      <c r="B5750" s="35" t="s">
        <v>368</v>
      </c>
      <c r="C5750" s="90">
        <f t="shared" si="267"/>
        <v>240.17417180541344</v>
      </c>
      <c r="D5750" s="90">
        <f t="shared" si="268"/>
        <v>30.040804553606669</v>
      </c>
      <c r="E5750" s="90">
        <f t="shared" si="269"/>
        <v>210.13336725180676</v>
      </c>
      <c r="F5750" s="50">
        <f>'貼り付けシート（日射量等）'!G5747/3.6*10^3</f>
        <v>38.888888888888893</v>
      </c>
      <c r="G5750" s="50">
        <f>'貼り付けシート（日射量等）'!H5747/3.6*10^3</f>
        <v>216.66666666666669</v>
      </c>
      <c r="H5750" s="91">
        <f>RADIANS('貼り付けシート（日射量等）'!I5747)</f>
        <v>0.76270888312152207</v>
      </c>
      <c r="I5750" s="91">
        <f>IF('貼り付けシート（日射量等）'!J5747&lt;0,RADIANS(360+('貼り付けシート（日射量等）'!J5747)),RADIANS('貼り付けシート（日射量等）'!J5747))</f>
        <v>5.2342424267309937</v>
      </c>
    </row>
    <row r="5751" spans="1:9">
      <c r="A5751" s="20">
        <v>41879</v>
      </c>
      <c r="B5751" s="35" t="s">
        <v>369</v>
      </c>
      <c r="C5751" s="90">
        <f t="shared" si="267"/>
        <v>538.41420681198701</v>
      </c>
      <c r="D5751" s="90">
        <f t="shared" si="268"/>
        <v>215.13210334766904</v>
      </c>
      <c r="E5751" s="90">
        <f t="shared" si="269"/>
        <v>323.28210346431803</v>
      </c>
      <c r="F5751" s="50">
        <f>'貼り付けシート（日射量等）'!G5748/3.6*10^3</f>
        <v>238.88888888888889</v>
      </c>
      <c r="G5751" s="50">
        <f>'貼り付けシート（日射量等）'!H5748/3.6*10^3</f>
        <v>333.33333333333331</v>
      </c>
      <c r="H5751" s="91">
        <f>RADIANS('貼り付けシート（日射量等）'!I5748)</f>
        <v>0.91978851580101173</v>
      </c>
      <c r="I5751" s="91">
        <f>IF('貼り付けシート（日射量等）'!J5748&lt;0,RADIANS(360+('貼り付けシート（日射量等）'!J5748)),RADIANS('貼り付けシート（日射量等）'!J5748))</f>
        <v>5.5431657043339913</v>
      </c>
    </row>
    <row r="5752" spans="1:9">
      <c r="A5752" s="20">
        <v>41879</v>
      </c>
      <c r="B5752" s="35" t="s">
        <v>370</v>
      </c>
      <c r="C5752" s="90">
        <f t="shared" si="267"/>
        <v>390.72862107010184</v>
      </c>
      <c r="D5752" s="90">
        <f t="shared" si="268"/>
        <v>75.528570192391797</v>
      </c>
      <c r="E5752" s="90">
        <f t="shared" si="269"/>
        <v>315.20005087771005</v>
      </c>
      <c r="F5752" s="50">
        <f>'貼り付けシート（日射量等）'!G5749/3.6*10^3</f>
        <v>77.777777777777786</v>
      </c>
      <c r="G5752" s="50">
        <f>'貼り付けシート（日射量等）'!H5749/3.6*10^3</f>
        <v>324.99999999999994</v>
      </c>
      <c r="H5752" s="91">
        <f>RADIANS('貼り付けシート（日射量等）'!I5749)</f>
        <v>1.0210176124166828</v>
      </c>
      <c r="I5752" s="91">
        <f>IF('貼り付けシート（日射量等）'!J5749&lt;0,RADIANS(360+('貼り付けシート（日射量等）'!J5749)),RADIANS('貼り付けシート（日射量等）'!J5749))</f>
        <v>5.9672807125686127</v>
      </c>
    </row>
    <row r="5753" spans="1:9">
      <c r="A5753" s="20">
        <v>41879</v>
      </c>
      <c r="B5753" s="35" t="s">
        <v>371</v>
      </c>
      <c r="C5753" s="90">
        <f t="shared" si="267"/>
        <v>535.19937791324162</v>
      </c>
      <c r="D5753" s="90">
        <f t="shared" si="268"/>
        <v>179.58906410249173</v>
      </c>
      <c r="E5753" s="90">
        <f t="shared" si="269"/>
        <v>355.61031381074991</v>
      </c>
      <c r="F5753" s="50">
        <f>'貼り付けシート（日射量等）'!G5750/3.6*10^3</f>
        <v>183.33333333333334</v>
      </c>
      <c r="G5753" s="50">
        <f>'貼り付けシート（日射量等）'!H5750/3.6*10^3</f>
        <v>366.66666666666669</v>
      </c>
      <c r="H5753" s="91">
        <f>RADIANS('貼り付けシート（日射量等）'!I5750)</f>
        <v>1.0349802464326374</v>
      </c>
      <c r="I5753" s="91">
        <f>IF('貼り付けシート（日射量等）'!J5750&lt;0,RADIANS(360+('貼り付けシート（日射量等）'!J5750)),RADIANS('貼り付けシート（日射量等）'!J5750))</f>
        <v>0.18675022996339324</v>
      </c>
    </row>
    <row r="5754" spans="1:9">
      <c r="A5754" s="20">
        <v>41879</v>
      </c>
      <c r="B5754" s="35" t="s">
        <v>372</v>
      </c>
      <c r="C5754" s="90">
        <f t="shared" si="267"/>
        <v>643.97456231384717</v>
      </c>
      <c r="D5754" s="90">
        <f t="shared" si="268"/>
        <v>331.46852896500644</v>
      </c>
      <c r="E5754" s="90">
        <f t="shared" si="269"/>
        <v>312.50603334884073</v>
      </c>
      <c r="F5754" s="50">
        <f>'貼り付けシート（日射量等）'!G5751/3.6*10^3</f>
        <v>358.33333333333331</v>
      </c>
      <c r="G5754" s="50">
        <f>'貼り付けシート（日射量等）'!H5751/3.6*10^3</f>
        <v>322.22222222222217</v>
      </c>
      <c r="H5754" s="91">
        <f>RADIANS('貼り付けシート（日射量等）'!I5751)</f>
        <v>0.95294977158890393</v>
      </c>
      <c r="I5754" s="91">
        <f>IF('貼り付けシート（日射量等）'!J5751&lt;0,RADIANS(360+('貼り付けシート（日射量等）'!J5751)),RADIANS('貼り付けシート（日射量等）'!J5751))</f>
        <v>0.63879050622992462</v>
      </c>
    </row>
    <row r="5755" spans="1:9">
      <c r="A5755" s="20">
        <v>41879</v>
      </c>
      <c r="B5755" s="35" t="s">
        <v>373</v>
      </c>
      <c r="C5755" s="90">
        <f t="shared" si="267"/>
        <v>559.8734351888894</v>
      </c>
      <c r="D5755" s="90">
        <f t="shared" si="268"/>
        <v>293.16569983082707</v>
      </c>
      <c r="E5755" s="90">
        <f t="shared" si="269"/>
        <v>266.70773535806234</v>
      </c>
      <c r="F5755" s="50">
        <f>'貼り付けシート（日射量等）'!G5752/3.6*10^3</f>
        <v>361.11111111111109</v>
      </c>
      <c r="G5755" s="50">
        <f>'貼り付けシート（日射量等）'!H5752/3.6*10^3</f>
        <v>274.99999999999994</v>
      </c>
      <c r="H5755" s="91">
        <f>RADIANS('貼り付けシート（日射量等）'!I5752)</f>
        <v>0.80808744367337448</v>
      </c>
      <c r="I5755" s="91">
        <f>IF('貼り付けシート（日射量等）'!J5752&lt;0,RADIANS(360+('貼り付けシート（日射量等）'!J5752)),RADIANS('貼り付けシート（日射量等）'!J5752))</f>
        <v>0.97563905186483024</v>
      </c>
    </row>
    <row r="5756" spans="1:9">
      <c r="A5756" s="20">
        <v>41879</v>
      </c>
      <c r="B5756" s="35" t="s">
        <v>374</v>
      </c>
      <c r="C5756" s="90">
        <f t="shared" si="267"/>
        <v>435.78298341586338</v>
      </c>
      <c r="D5756" s="90">
        <f t="shared" si="268"/>
        <v>228.34363369292595</v>
      </c>
      <c r="E5756" s="90">
        <f t="shared" si="269"/>
        <v>207.43934972293744</v>
      </c>
      <c r="F5756" s="50">
        <f>'貼り付けシート（日射量等）'!G5753/3.6*10^3</f>
        <v>352.77777777777783</v>
      </c>
      <c r="G5756" s="50">
        <f>'貼り付けシート（日射量等）'!H5753/3.6*10^3</f>
        <v>213.88888888888889</v>
      </c>
      <c r="H5756" s="91">
        <f>RADIANS('貼り付けシート（日射量等）'!I5753)</f>
        <v>0.63006385996995296</v>
      </c>
      <c r="I5756" s="91">
        <f>IF('貼り付けシート（日射量等）'!J5753&lt;0,RADIANS(360+('貼り付けシート（日射量等）'!J5753)),RADIANS('貼り付けシート（日射量等）'!J5753))</f>
        <v>1.2252211349000195</v>
      </c>
    </row>
    <row r="5757" spans="1:9">
      <c r="A5757" s="20">
        <v>41879</v>
      </c>
      <c r="B5757" s="35" t="s">
        <v>375</v>
      </c>
      <c r="C5757" s="90">
        <f t="shared" si="267"/>
        <v>190.47488485784422</v>
      </c>
      <c r="D5757" s="90">
        <f t="shared" si="268"/>
        <v>50.385973356639717</v>
      </c>
      <c r="E5757" s="90">
        <f t="shared" si="269"/>
        <v>140.08891150120451</v>
      </c>
      <c r="F5757" s="50">
        <f>'貼り付けシート（日射量等）'!G5754/3.6*10^3</f>
        <v>113.88888888888887</v>
      </c>
      <c r="G5757" s="50">
        <f>'貼り付けシート（日射量等）'!H5754/3.6*10^3</f>
        <v>144.44444444444446</v>
      </c>
      <c r="H5757" s="91">
        <f>RADIANS('貼り付けシート（日射量等）'!I5754)</f>
        <v>0.43633231299858238</v>
      </c>
      <c r="I5757" s="91">
        <f>IF('貼り付けシート（日射量等）'!J5754&lt;0,RADIANS(360+('貼り付けシート（日射量等）'!J5754)),RADIANS('貼り付けシート（日射量等）'!J5754))</f>
        <v>1.4241886696273729</v>
      </c>
    </row>
    <row r="5758" spans="1:9">
      <c r="A5758" s="20">
        <v>41879</v>
      </c>
      <c r="B5758" s="35" t="s">
        <v>376</v>
      </c>
      <c r="C5758" s="90">
        <f t="shared" si="267"/>
        <v>61.48756113594122</v>
      </c>
      <c r="D5758" s="90">
        <f t="shared" si="268"/>
        <v>7.6072105585548737</v>
      </c>
      <c r="E5758" s="90">
        <f t="shared" si="269"/>
        <v>53.880350577386345</v>
      </c>
      <c r="F5758" s="50">
        <f>'貼り付けシート（日射量等）'!G5755/3.6*10^3</f>
        <v>36.111111111111114</v>
      </c>
      <c r="G5758" s="50">
        <f>'貼り付けシート（日射量等）'!H5755/3.6*10^3</f>
        <v>55.555555555555557</v>
      </c>
      <c r="H5758" s="91">
        <f>RADIANS('貼り付けシート（日射量等）'!I5755)</f>
        <v>0.23561944901923448</v>
      </c>
      <c r="I5758" s="91">
        <f>IF('貼り付けシート（日射量等）'!J5755&lt;0,RADIANS(360+('貼り付けシート（日射量等）'!J5755)),RADIANS('貼り付けシート（日射量等）'!J5755))</f>
        <v>1.5969762655748114</v>
      </c>
    </row>
    <row r="5759" spans="1:9">
      <c r="A5759" s="20">
        <v>41879</v>
      </c>
      <c r="B5759" s="35" t="s">
        <v>377</v>
      </c>
      <c r="C5759" s="90">
        <f t="shared" si="267"/>
        <v>10.776070115477269</v>
      </c>
      <c r="D5759" s="90">
        <f t="shared" si="268"/>
        <v>-1.2826194960637176</v>
      </c>
      <c r="E5759" s="90">
        <f t="shared" si="269"/>
        <v>10.776070115477269</v>
      </c>
      <c r="F5759" s="50">
        <f>'貼り付けシート（日射量等）'!G5756/3.6*10^3</f>
        <v>41.666666666666664</v>
      </c>
      <c r="G5759" s="50">
        <f>'貼り付けシート（日射量等）'!H5756/3.6*10^3</f>
        <v>11.111111111111111</v>
      </c>
      <c r="H5759" s="91">
        <f>RADIANS('貼り付けシート（日射量等）'!I5756)</f>
        <v>3.6651914291880923E-2</v>
      </c>
      <c r="I5759" s="91">
        <f>IF('貼り付けシート（日射量等）'!J5756&lt;0,RADIANS(360+('貼り付けシート（日射量等）'!J5756)),RADIANS('貼り付けシート（日射量等）'!J5756))</f>
        <v>1.7627825445142729</v>
      </c>
    </row>
    <row r="5760" spans="1:9">
      <c r="A5760" s="20">
        <v>41879</v>
      </c>
      <c r="B5760" s="35" t="s">
        <v>378</v>
      </c>
      <c r="C5760" s="90">
        <f t="shared" si="267"/>
        <v>0</v>
      </c>
      <c r="D5760" s="90">
        <f t="shared" si="268"/>
        <v>0</v>
      </c>
      <c r="E5760" s="90">
        <f t="shared" si="269"/>
        <v>0</v>
      </c>
      <c r="F5760" s="50">
        <f>'貼り付けシート（日射量等）'!G5757/3.6*10^3</f>
        <v>0</v>
      </c>
      <c r="G5760" s="50">
        <f>'貼り付けシート（日射量等）'!H5757/3.6*10^3</f>
        <v>0</v>
      </c>
      <c r="H5760" s="91">
        <f>RADIANS('貼り付けシート（日射量等）'!I5757)</f>
        <v>0</v>
      </c>
      <c r="I5760" s="91">
        <f>IF('貼り付けシート（日射量等）'!J5757&lt;0,RADIANS(360+('貼り付けシート（日射量等）'!J5757)),RADIANS('貼り付けシート（日射量等）'!J5757))</f>
        <v>0</v>
      </c>
    </row>
    <row r="5761" spans="1:9">
      <c r="A5761" s="20">
        <v>41879</v>
      </c>
      <c r="B5761" s="35" t="s">
        <v>379</v>
      </c>
      <c r="C5761" s="90">
        <f t="shared" si="267"/>
        <v>0</v>
      </c>
      <c r="D5761" s="90">
        <f t="shared" si="268"/>
        <v>0</v>
      </c>
      <c r="E5761" s="90">
        <f t="shared" si="269"/>
        <v>0</v>
      </c>
      <c r="F5761" s="50">
        <f>'貼り付けシート（日射量等）'!G5758/3.6*10^3</f>
        <v>0</v>
      </c>
      <c r="G5761" s="50">
        <f>'貼り付けシート（日射量等）'!H5758/3.6*10^3</f>
        <v>0</v>
      </c>
      <c r="H5761" s="91">
        <f>RADIANS('貼り付けシート（日射量等）'!I5758)</f>
        <v>0</v>
      </c>
      <c r="I5761" s="91">
        <f>IF('貼り付けシート（日射量等）'!J5758&lt;0,RADIANS(360+('貼り付けシート（日射量等）'!J5758)),RADIANS('貼り付けシート（日射量等）'!J5758))</f>
        <v>0</v>
      </c>
    </row>
    <row r="5762" spans="1:9">
      <c r="A5762" s="20">
        <v>41879</v>
      </c>
      <c r="B5762" s="35" t="s">
        <v>380</v>
      </c>
      <c r="C5762" s="90">
        <f t="shared" si="267"/>
        <v>0</v>
      </c>
      <c r="D5762" s="90">
        <f t="shared" si="268"/>
        <v>0</v>
      </c>
      <c r="E5762" s="90">
        <f t="shared" si="269"/>
        <v>0</v>
      </c>
      <c r="F5762" s="50">
        <f>'貼り付けシート（日射量等）'!G5759/3.6*10^3</f>
        <v>0</v>
      </c>
      <c r="G5762" s="50">
        <f>'貼り付けシート（日射量等）'!H5759/3.6*10^3</f>
        <v>0</v>
      </c>
      <c r="H5762" s="91">
        <f>RADIANS('貼り付けシート（日射量等）'!I5759)</f>
        <v>0</v>
      </c>
      <c r="I5762" s="91">
        <f>IF('貼り付けシート（日射量等）'!J5759&lt;0,RADIANS(360+('貼り付けシート（日射量等）'!J5759)),RADIANS('貼り付けシート（日射量等）'!J5759))</f>
        <v>0</v>
      </c>
    </row>
    <row r="5763" spans="1:9">
      <c r="A5763" s="20">
        <v>41879</v>
      </c>
      <c r="B5763" s="35" t="s">
        <v>381</v>
      </c>
      <c r="C5763" s="90">
        <f t="shared" si="267"/>
        <v>0</v>
      </c>
      <c r="D5763" s="90">
        <f t="shared" si="268"/>
        <v>0</v>
      </c>
      <c r="E5763" s="90">
        <f t="shared" si="269"/>
        <v>0</v>
      </c>
      <c r="F5763" s="50">
        <f>'貼り付けシート（日射量等）'!G5760/3.6*10^3</f>
        <v>0</v>
      </c>
      <c r="G5763" s="50">
        <f>'貼り付けシート（日射量等）'!H5760/3.6*10^3</f>
        <v>0</v>
      </c>
      <c r="H5763" s="91">
        <f>RADIANS('貼り付けシート（日射量等）'!I5760)</f>
        <v>0</v>
      </c>
      <c r="I5763" s="91">
        <f>IF('貼り付けシート（日射量等）'!J5760&lt;0,RADIANS(360+('貼り付けシート（日射量等）'!J5760)),RADIANS('貼り付けシート（日射量等）'!J5760))</f>
        <v>0</v>
      </c>
    </row>
    <row r="5764" spans="1:9">
      <c r="A5764" s="20">
        <v>41879</v>
      </c>
      <c r="B5764" s="35" t="s">
        <v>382</v>
      </c>
      <c r="C5764" s="90">
        <f t="shared" si="267"/>
        <v>0</v>
      </c>
      <c r="D5764" s="90">
        <f t="shared" si="268"/>
        <v>0</v>
      </c>
      <c r="E5764" s="90">
        <f t="shared" si="269"/>
        <v>0</v>
      </c>
      <c r="F5764" s="50">
        <f>'貼り付けシート（日射量等）'!G5761/3.6*10^3</f>
        <v>0</v>
      </c>
      <c r="G5764" s="50">
        <f>'貼り付けシート（日射量等）'!H5761/3.6*10^3</f>
        <v>0</v>
      </c>
      <c r="H5764" s="91">
        <f>RADIANS('貼り付けシート（日射量等）'!I5761)</f>
        <v>0</v>
      </c>
      <c r="I5764" s="91">
        <f>IF('貼り付けシート（日射量等）'!J5761&lt;0,RADIANS(360+('貼り付けシート（日射量等）'!J5761)),RADIANS('貼り付けシート（日射量等）'!J5761))</f>
        <v>0</v>
      </c>
    </row>
    <row r="5765" spans="1:9">
      <c r="A5765" s="20">
        <v>41879</v>
      </c>
      <c r="B5765" s="35" t="s">
        <v>383</v>
      </c>
      <c r="C5765" s="90">
        <f t="shared" si="267"/>
        <v>0</v>
      </c>
      <c r="D5765" s="90">
        <f t="shared" si="268"/>
        <v>0</v>
      </c>
      <c r="E5765" s="90">
        <f t="shared" si="269"/>
        <v>0</v>
      </c>
      <c r="F5765" s="50">
        <f>'貼り付けシート（日射量等）'!G5762/3.6*10^3</f>
        <v>0</v>
      </c>
      <c r="G5765" s="50">
        <f>'貼り付けシート（日射量等）'!H5762/3.6*10^3</f>
        <v>0</v>
      </c>
      <c r="H5765" s="91">
        <f>RADIANS('貼り付けシート（日射量等）'!I5762)</f>
        <v>0</v>
      </c>
      <c r="I5765" s="91">
        <f>IF('貼り付けシート（日射量等）'!J5762&lt;0,RADIANS(360+('貼り付けシート（日射量等）'!J5762)),RADIANS('貼り付けシート（日射量等）'!J5762))</f>
        <v>0</v>
      </c>
    </row>
    <row r="5766" spans="1:9">
      <c r="A5766" s="20">
        <v>41880</v>
      </c>
      <c r="B5766" s="35" t="s">
        <v>360</v>
      </c>
      <c r="C5766" s="90">
        <f t="shared" si="267"/>
        <v>0</v>
      </c>
      <c r="D5766" s="90">
        <f t="shared" si="268"/>
        <v>0</v>
      </c>
      <c r="E5766" s="90">
        <f t="shared" si="269"/>
        <v>0</v>
      </c>
      <c r="F5766" s="50">
        <f>'貼り付けシート（日射量等）'!G5763/3.6*10^3</f>
        <v>0</v>
      </c>
      <c r="G5766" s="50">
        <f>'貼り付けシート（日射量等）'!H5763/3.6*10^3</f>
        <v>0</v>
      </c>
      <c r="H5766" s="91">
        <f>RADIANS('貼り付けシート（日射量等）'!I5763)</f>
        <v>0</v>
      </c>
      <c r="I5766" s="91">
        <f>IF('貼り付けシート（日射量等）'!J5763&lt;0,RADIANS(360+('貼り付けシート（日射量等）'!J5763)),RADIANS('貼り付けシート（日射量等）'!J5763))</f>
        <v>0</v>
      </c>
    </row>
    <row r="5767" spans="1:9">
      <c r="A5767" s="20">
        <v>41880</v>
      </c>
      <c r="B5767" s="35" t="s">
        <v>361</v>
      </c>
      <c r="C5767" s="90">
        <f t="shared" ref="C5767:C5830" si="270">IF(D5767&lt;0,E5767,D5767+E5767)</f>
        <v>0</v>
      </c>
      <c r="D5767" s="90">
        <f t="shared" ref="D5767:D5830" si="271">F5767*(SIN(H5767)*COS($O$5)+COS(H5767)*SIN($O$5)*COS($O$4-I5767))</f>
        <v>0</v>
      </c>
      <c r="E5767" s="90">
        <f t="shared" ref="E5767:E5830" si="272">G5767*(1+COS($O$5))/2</f>
        <v>0</v>
      </c>
      <c r="F5767" s="50">
        <f>'貼り付けシート（日射量等）'!G5764/3.6*10^3</f>
        <v>0</v>
      </c>
      <c r="G5767" s="50">
        <f>'貼り付けシート（日射量等）'!H5764/3.6*10^3</f>
        <v>0</v>
      </c>
      <c r="H5767" s="91">
        <f>RADIANS('貼り付けシート（日射量等）'!I5764)</f>
        <v>0</v>
      </c>
      <c r="I5767" s="91">
        <f>IF('貼り付けシート（日射量等）'!J5764&lt;0,RADIANS(360+('貼り付けシート（日射量等）'!J5764)),RADIANS('貼り付けシート（日射量等）'!J5764))</f>
        <v>0</v>
      </c>
    </row>
    <row r="5768" spans="1:9">
      <c r="A5768" s="20">
        <v>41880</v>
      </c>
      <c r="B5768" s="35" t="s">
        <v>362</v>
      </c>
      <c r="C5768" s="90">
        <f t="shared" si="270"/>
        <v>0</v>
      </c>
      <c r="D5768" s="90">
        <f t="shared" si="271"/>
        <v>0</v>
      </c>
      <c r="E5768" s="90">
        <f t="shared" si="272"/>
        <v>0</v>
      </c>
      <c r="F5768" s="50">
        <f>'貼り付けシート（日射量等）'!G5765/3.6*10^3</f>
        <v>0</v>
      </c>
      <c r="G5768" s="50">
        <f>'貼り付けシート（日射量等）'!H5765/3.6*10^3</f>
        <v>0</v>
      </c>
      <c r="H5768" s="91">
        <f>RADIANS('貼り付けシート（日射量等）'!I5765)</f>
        <v>0</v>
      </c>
      <c r="I5768" s="91">
        <f>IF('貼り付けシート（日射量等）'!J5765&lt;0,RADIANS(360+('貼り付けシート（日射量等）'!J5765)),RADIANS('貼り付けシート（日射量等）'!J5765))</f>
        <v>0</v>
      </c>
    </row>
    <row r="5769" spans="1:9">
      <c r="A5769" s="20">
        <v>41880</v>
      </c>
      <c r="B5769" s="35" t="s">
        <v>363</v>
      </c>
      <c r="C5769" s="90">
        <f t="shared" si="270"/>
        <v>0</v>
      </c>
      <c r="D5769" s="90">
        <f t="shared" si="271"/>
        <v>0</v>
      </c>
      <c r="E5769" s="90">
        <f t="shared" si="272"/>
        <v>0</v>
      </c>
      <c r="F5769" s="50">
        <f>'貼り付けシート（日射量等）'!G5766/3.6*10^3</f>
        <v>0</v>
      </c>
      <c r="G5769" s="50">
        <f>'貼り付けシート（日射量等）'!H5766/3.6*10^3</f>
        <v>0</v>
      </c>
      <c r="H5769" s="91">
        <f>RADIANS('貼り付けシート（日射量等）'!I5766)</f>
        <v>0</v>
      </c>
      <c r="I5769" s="91">
        <f>IF('貼り付けシート（日射量等）'!J5766&lt;0,RADIANS(360+('貼り付けシート（日射量等）'!J5766)),RADIANS('貼り付けシート（日射量等）'!J5766))</f>
        <v>0</v>
      </c>
    </row>
    <row r="5770" spans="1:9">
      <c r="A5770" s="20">
        <v>41880</v>
      </c>
      <c r="B5770" s="35" t="s">
        <v>364</v>
      </c>
      <c r="C5770" s="90">
        <f t="shared" si="270"/>
        <v>6.3380910114210476</v>
      </c>
      <c r="D5770" s="90">
        <f t="shared" si="271"/>
        <v>0.95005595368241302</v>
      </c>
      <c r="E5770" s="90">
        <f t="shared" si="272"/>
        <v>5.3880350577386347</v>
      </c>
      <c r="F5770" s="50">
        <f>'貼り付けシート（日射量等）'!G5767/3.6*10^3</f>
        <v>2.7777777777777777</v>
      </c>
      <c r="G5770" s="50">
        <f>'貼り付けシート（日射量等）'!H5767/3.6*10^3</f>
        <v>5.5555555555555554</v>
      </c>
      <c r="H5770" s="91">
        <f>RADIANS('貼り付けシート（日射量等）'!I5767)</f>
        <v>0</v>
      </c>
      <c r="I5770" s="91">
        <f>IF('貼り付けシート（日射量等）'!J5767&lt;0,RADIANS(360+('貼り付けシート（日射量等）'!J5767)),RADIANS('貼り付けシート（日射量等）'!J5767))</f>
        <v>0</v>
      </c>
    </row>
    <row r="5771" spans="1:9">
      <c r="A5771" s="20">
        <v>41880</v>
      </c>
      <c r="B5771" s="35" t="s">
        <v>365</v>
      </c>
      <c r="C5771" s="90">
        <f t="shared" si="270"/>
        <v>46.506240089881736</v>
      </c>
      <c r="D5771" s="90">
        <f t="shared" si="271"/>
        <v>6.0959771568419834</v>
      </c>
      <c r="E5771" s="90">
        <f t="shared" si="272"/>
        <v>40.410262933039753</v>
      </c>
      <c r="F5771" s="50">
        <f>'貼り付けシート（日射量等）'!G5768/3.6*10^3</f>
        <v>41.666666666666664</v>
      </c>
      <c r="G5771" s="50">
        <f>'貼り付けシート（日射量等）'!H5768/3.6*10^3</f>
        <v>41.666666666666664</v>
      </c>
      <c r="H5771" s="91">
        <f>RADIANS('貼り付けシート（日射量等）'!I5768)</f>
        <v>0.17976891295541594</v>
      </c>
      <c r="I5771" s="91">
        <f>IF('貼り付けシート（日射量等）'!J5768&lt;0,RADIANS(360+('貼り付けシート（日射量等）'!J5768)),RADIANS('貼り付けシート（日射量等）'!J5768))</f>
        <v>4.6478117980608999</v>
      </c>
    </row>
    <row r="5772" spans="1:9">
      <c r="A5772" s="20">
        <v>41880</v>
      </c>
      <c r="B5772" s="35" t="s">
        <v>366</v>
      </c>
      <c r="C5772" s="90">
        <f t="shared" si="270"/>
        <v>212.73013177380955</v>
      </c>
      <c r="D5772" s="90">
        <f t="shared" si="271"/>
        <v>86.111307916951631</v>
      </c>
      <c r="E5772" s="90">
        <f t="shared" si="272"/>
        <v>126.6188238568579</v>
      </c>
      <c r="F5772" s="50">
        <f>'貼り付けシート（日射量等）'!G5769/3.6*10^3</f>
        <v>225</v>
      </c>
      <c r="G5772" s="50">
        <f>'貼り付けシート（日射量等）'!H5769/3.6*10^3</f>
        <v>130.55555555555554</v>
      </c>
      <c r="H5772" s="91">
        <f>RADIANS('貼り付けシート（日射量等）'!I5769)</f>
        <v>0.38048177693476387</v>
      </c>
      <c r="I5772" s="91">
        <f>IF('貼り付けシート（日射量等）'!J5769&lt;0,RADIANS(360+('貼り付けシート（日射量等）'!J5769)),RADIANS('貼り付けシート（日射量等）'!J5769))</f>
        <v>4.8188540647563443</v>
      </c>
    </row>
    <row r="5773" spans="1:9">
      <c r="A5773" s="20">
        <v>41880</v>
      </c>
      <c r="B5773" s="35" t="s">
        <v>367</v>
      </c>
      <c r="C5773" s="90">
        <f t="shared" si="270"/>
        <v>395.24058363497778</v>
      </c>
      <c r="D5773" s="90">
        <f t="shared" si="271"/>
        <v>206.65935661412558</v>
      </c>
      <c r="E5773" s="90">
        <f t="shared" si="272"/>
        <v>188.5812270208522</v>
      </c>
      <c r="F5773" s="50">
        <f>'貼り付けシート（日射量等）'!G5770/3.6*10^3</f>
        <v>347.22222222222223</v>
      </c>
      <c r="G5773" s="50">
        <f>'貼り付けシート（日射量等）'!H5770/3.6*10^3</f>
        <v>194.44444444444443</v>
      </c>
      <c r="H5773" s="91">
        <f>RADIANS('貼り付けシート（日射量等）'!I5770)</f>
        <v>0.57595865315812877</v>
      </c>
      <c r="I5773" s="91">
        <f>IF('貼り付けシート（日射量等）'!J5770&lt;0,RADIANS(360+('貼り付けシート（日射量等）'!J5770)),RADIANS('貼り付けシート（日射量等）'!J5770))</f>
        <v>5.0073496239717308</v>
      </c>
    </row>
    <row r="5774" spans="1:9">
      <c r="A5774" s="20">
        <v>41880</v>
      </c>
      <c r="B5774" s="35" t="s">
        <v>368</v>
      </c>
      <c r="C5774" s="90">
        <f t="shared" si="270"/>
        <v>410.93715946483098</v>
      </c>
      <c r="D5774" s="90">
        <f t="shared" si="271"/>
        <v>141.53540657789924</v>
      </c>
      <c r="E5774" s="90">
        <f t="shared" si="272"/>
        <v>269.40175288693172</v>
      </c>
      <c r="F5774" s="50">
        <f>'貼り付けシート（日射量等）'!G5771/3.6*10^3</f>
        <v>183.33333333333334</v>
      </c>
      <c r="G5774" s="50">
        <f>'貼り付けシート（日射量等）'!H5771/3.6*10^3</f>
        <v>277.77777777777777</v>
      </c>
      <c r="H5774" s="91">
        <f>RADIANS('貼り付けシート（日射量等）'!I5771)</f>
        <v>0.7592182246175333</v>
      </c>
      <c r="I5774" s="91">
        <f>IF('貼り付けシート（日射量等）'!J5771&lt;0,RADIANS(360+('貼り付けシート（日射量等）'!J5771)),RADIANS('貼り付けシート（日射量等）'!J5771))</f>
        <v>5.2412237437389715</v>
      </c>
    </row>
    <row r="5775" spans="1:9">
      <c r="A5775" s="20">
        <v>41880</v>
      </c>
      <c r="B5775" s="35" t="s">
        <v>369</v>
      </c>
      <c r="C5775" s="90">
        <f t="shared" si="270"/>
        <v>577.58036038529031</v>
      </c>
      <c r="D5775" s="90">
        <f t="shared" si="271"/>
        <v>262.38030950758031</v>
      </c>
      <c r="E5775" s="90">
        <f t="shared" si="272"/>
        <v>315.20005087771005</v>
      </c>
      <c r="F5775" s="50">
        <f>'貼り付けシート（日射量等）'!G5772/3.6*10^3</f>
        <v>291.66666666666669</v>
      </c>
      <c r="G5775" s="50">
        <f>'貼り付けシート（日射量等）'!H5772/3.6*10^3</f>
        <v>324.99999999999994</v>
      </c>
      <c r="H5775" s="91">
        <f>RADIANS('貼り付けシート（日射量等）'!I5772)</f>
        <v>0.91455252804502862</v>
      </c>
      <c r="I5775" s="91">
        <f>IF('貼り付けシート（日射量等）'!J5772&lt;0,RADIANS(360+('貼り付けシート（日射量等）'!J5772)),RADIANS('貼り付けシート（日射量等）'!J5772))</f>
        <v>5.5501470213419681</v>
      </c>
    </row>
    <row r="5776" spans="1:9">
      <c r="A5776" s="20">
        <v>41880</v>
      </c>
      <c r="B5776" s="35" t="s">
        <v>370</v>
      </c>
      <c r="C5776" s="90">
        <f t="shared" si="270"/>
        <v>673.6442516985112</v>
      </c>
      <c r="D5776" s="90">
        <f t="shared" si="271"/>
        <v>344.97411317645458</v>
      </c>
      <c r="E5776" s="90">
        <f t="shared" si="272"/>
        <v>328.67013852205667</v>
      </c>
      <c r="F5776" s="50">
        <f>'貼り付けシート（日射量等）'!G5773/3.6*10^3</f>
        <v>355.55555555555554</v>
      </c>
      <c r="G5776" s="50">
        <f>'貼り付けシート（日射量等）'!H5773/3.6*10^3</f>
        <v>338.88888888888886</v>
      </c>
      <c r="H5776" s="91">
        <f>RADIANS('貼り付けシート（日射量等）'!I5773)</f>
        <v>1.0157816246606999</v>
      </c>
      <c r="I5776" s="91">
        <f>IF('貼り付けシート（日射量等）'!J5773&lt;0,RADIANS(360+('貼り付けシート（日射量等）'!J5773)),RADIANS('貼り付けシート（日射量等）'!J5773))</f>
        <v>5.9725167003245954</v>
      </c>
    </row>
    <row r="5777" spans="1:9">
      <c r="A5777" s="20">
        <v>41880</v>
      </c>
      <c r="B5777" s="35" t="s">
        <v>371</v>
      </c>
      <c r="C5777" s="90">
        <f t="shared" si="270"/>
        <v>437.31483016425369</v>
      </c>
      <c r="D5777" s="90">
        <f t="shared" si="271"/>
        <v>103.25665658445833</v>
      </c>
      <c r="E5777" s="90">
        <f t="shared" si="272"/>
        <v>334.05817357979538</v>
      </c>
      <c r="F5777" s="50">
        <f>'貼り付けシート（日射量等）'!G5774/3.6*10^3</f>
        <v>105.55555555555556</v>
      </c>
      <c r="G5777" s="50">
        <f>'貼り付けシート（日射量等）'!H5774/3.6*10^3</f>
        <v>344.44444444444446</v>
      </c>
      <c r="H5777" s="91">
        <f>RADIANS('貼り付けシート（日射量等）'!I5774)</f>
        <v>1.0279989294246601</v>
      </c>
      <c r="I5777" s="91">
        <f>IF('貼り付けシート（日射量等）'!J5774&lt;0,RADIANS(360+('貼り付けシート（日射量等）'!J5774)),RADIANS('貼り付けシート（日射量等）'!J5774))</f>
        <v>0.18675022996339324</v>
      </c>
    </row>
    <row r="5778" spans="1:9">
      <c r="A5778" s="20">
        <v>41880</v>
      </c>
      <c r="B5778" s="35" t="s">
        <v>372</v>
      </c>
      <c r="C5778" s="90">
        <f t="shared" si="270"/>
        <v>365.62332027775443</v>
      </c>
      <c r="D5778" s="90">
        <f t="shared" si="271"/>
        <v>69.281392102129459</v>
      </c>
      <c r="E5778" s="90">
        <f t="shared" si="272"/>
        <v>296.34192817562496</v>
      </c>
      <c r="F5778" s="50">
        <f>'貼り付けシート（日射量等）'!G5775/3.6*10^3</f>
        <v>75</v>
      </c>
      <c r="G5778" s="50">
        <f>'貼り付けシート（日射量等）'!H5775/3.6*10^3</f>
        <v>305.5555555555556</v>
      </c>
      <c r="H5778" s="91">
        <f>RADIANS('貼り付けシート（日射量等）'!I5775)</f>
        <v>0.94771378383292093</v>
      </c>
      <c r="I5778" s="91">
        <f>IF('貼り付けシート（日射量等）'!J5775&lt;0,RADIANS(360+('貼り付けシート（日射量等）'!J5775)),RADIANS('貼り付けシート（日射量等）'!J5775))</f>
        <v>0.63529984772593595</v>
      </c>
    </row>
    <row r="5779" spans="1:9">
      <c r="A5779" s="20">
        <v>41880</v>
      </c>
      <c r="B5779" s="35" t="s">
        <v>373</v>
      </c>
      <c r="C5779" s="90">
        <f t="shared" si="270"/>
        <v>256.90254195358614</v>
      </c>
      <c r="D5779" s="90">
        <f t="shared" si="271"/>
        <v>35.993104586302167</v>
      </c>
      <c r="E5779" s="90">
        <f t="shared" si="272"/>
        <v>220.90943736728397</v>
      </c>
      <c r="F5779" s="50">
        <f>'貼り付けシート（日射量等）'!G5776/3.6*10^3</f>
        <v>44.444444444444443</v>
      </c>
      <c r="G5779" s="50">
        <f>'貼り付けシート（日射量等）'!H5776/3.6*10^3</f>
        <v>227.77777777777774</v>
      </c>
      <c r="H5779" s="91">
        <f>RADIANS('貼り付けシート（日射量等）'!I5776)</f>
        <v>0.8028514559173916</v>
      </c>
      <c r="I5779" s="91">
        <f>IF('貼り付けシート（日射量等）'!J5776&lt;0,RADIANS(360+('貼り付けシート（日射量等）'!J5776)),RADIANS('貼り付けシート（日射量等）'!J5776))</f>
        <v>0.97214839336084158</v>
      </c>
    </row>
    <row r="5780" spans="1:9">
      <c r="A5780" s="20">
        <v>41880</v>
      </c>
      <c r="B5780" s="35" t="s">
        <v>374</v>
      </c>
      <c r="C5780" s="90">
        <f t="shared" si="270"/>
        <v>179.54510461923812</v>
      </c>
      <c r="D5780" s="90">
        <f t="shared" si="271"/>
        <v>23.292087944817762</v>
      </c>
      <c r="E5780" s="90">
        <f t="shared" si="272"/>
        <v>156.25301667442037</v>
      </c>
      <c r="F5780" s="50">
        <f>'貼り付けシート（日射量等）'!G5777/3.6*10^3</f>
        <v>36.111111111111114</v>
      </c>
      <c r="G5780" s="50">
        <f>'貼り付けシート（日射量等）'!H5777/3.6*10^3</f>
        <v>161.11111111111109</v>
      </c>
      <c r="H5780" s="91">
        <f>RADIANS('貼り付けシート（日射量等）'!I5777)</f>
        <v>0.62482787221396996</v>
      </c>
      <c r="I5780" s="91">
        <f>IF('貼り付けシート（日射量等）'!J5777&lt;0,RADIANS(360+('貼り付けシート（日射量等）'!J5777)),RADIANS('貼り付けシート（日射量等）'!J5777))</f>
        <v>1.2199851471440364</v>
      </c>
    </row>
    <row r="5781" spans="1:9">
      <c r="A5781" s="20">
        <v>41880</v>
      </c>
      <c r="B5781" s="35" t="s">
        <v>375</v>
      </c>
      <c r="C5781" s="90">
        <f t="shared" si="270"/>
        <v>128.77420170697525</v>
      </c>
      <c r="D5781" s="90">
        <f t="shared" si="271"/>
        <v>18.319483023333266</v>
      </c>
      <c r="E5781" s="90">
        <f t="shared" si="272"/>
        <v>110.45471868364199</v>
      </c>
      <c r="F5781" s="50">
        <f>'貼り付けシート（日射量等）'!G5778/3.6*10^3</f>
        <v>41.666666666666664</v>
      </c>
      <c r="G5781" s="50">
        <f>'貼り付けシート（日射量等）'!H5778/3.6*10^3</f>
        <v>113.88888888888887</v>
      </c>
      <c r="H5781" s="91">
        <f>RADIANS('貼り付けシート（日射量等）'!I5778)</f>
        <v>0.43109632524259939</v>
      </c>
      <c r="I5781" s="91">
        <f>IF('貼り付けシート（日射量等）'!J5778&lt;0,RADIANS(360+('貼り付けシート（日射量等）'!J5778)),RADIANS('貼り付けシート（日射量等）'!J5778))</f>
        <v>1.4189526818713898</v>
      </c>
    </row>
    <row r="5782" spans="1:9">
      <c r="A5782" s="20">
        <v>41880</v>
      </c>
      <c r="B5782" s="35" t="s">
        <v>376</v>
      </c>
      <c r="C5782" s="90">
        <f t="shared" si="270"/>
        <v>58.662240075799367</v>
      </c>
      <c r="D5782" s="90">
        <f t="shared" si="271"/>
        <v>7.475907027282342</v>
      </c>
      <c r="E5782" s="90">
        <f t="shared" si="272"/>
        <v>51.186333048517028</v>
      </c>
      <c r="F5782" s="50">
        <f>'貼り付けシート（日射量等）'!G5779/3.6*10^3</f>
        <v>36.111111111111114</v>
      </c>
      <c r="G5782" s="50">
        <f>'貼り付けシート（日射量等）'!H5779/3.6*10^3</f>
        <v>52.777777777777779</v>
      </c>
      <c r="H5782" s="91">
        <f>RADIANS('貼り付けシート（日射量等）'!I5779)</f>
        <v>0.23038346126325149</v>
      </c>
      <c r="I5782" s="91">
        <f>IF('貼り付けシート（日射量等）'!J5779&lt;0,RADIANS(360+('貼り付けシート（日射量等）'!J5779)),RADIANS('貼り付けシート（日射量等）'!J5779))</f>
        <v>1.5934856070708228</v>
      </c>
    </row>
    <row r="5783" spans="1:9">
      <c r="A5783" s="20">
        <v>41880</v>
      </c>
      <c r="B5783" s="35" t="s">
        <v>377</v>
      </c>
      <c r="C5783" s="90">
        <f t="shared" si="270"/>
        <v>10.776070115477269</v>
      </c>
      <c r="D5783" s="90">
        <f t="shared" si="271"/>
        <v>-0.822431823417478</v>
      </c>
      <c r="E5783" s="90">
        <f t="shared" si="272"/>
        <v>10.776070115477269</v>
      </c>
      <c r="F5783" s="50">
        <f>'貼り付けシート（日射量等）'!G5780/3.6*10^3</f>
        <v>24.999999999999996</v>
      </c>
      <c r="G5783" s="50">
        <f>'貼り付けシート（日射量等）'!H5780/3.6*10^3</f>
        <v>11.111111111111111</v>
      </c>
      <c r="H5783" s="91">
        <f>RADIANS('貼り付けシート（日射量等）'!I5780)</f>
        <v>3.3161255787892259E-2</v>
      </c>
      <c r="I5783" s="91">
        <f>IF('貼り付けシート（日射量等）'!J5780&lt;0,RADIANS(360+('貼り付けシート（日射量等）'!J5780)),RADIANS('貼り付けシート（日射量等）'!J5780))</f>
        <v>1.7592918860102842</v>
      </c>
    </row>
    <row r="5784" spans="1:9">
      <c r="A5784" s="20">
        <v>41880</v>
      </c>
      <c r="B5784" s="35" t="s">
        <v>378</v>
      </c>
      <c r="C5784" s="90">
        <f t="shared" si="270"/>
        <v>0</v>
      </c>
      <c r="D5784" s="90">
        <f t="shared" si="271"/>
        <v>0</v>
      </c>
      <c r="E5784" s="90">
        <f t="shared" si="272"/>
        <v>0</v>
      </c>
      <c r="F5784" s="50">
        <f>'貼り付けシート（日射量等）'!G5781/3.6*10^3</f>
        <v>0</v>
      </c>
      <c r="G5784" s="50">
        <f>'貼り付けシート（日射量等）'!H5781/3.6*10^3</f>
        <v>0</v>
      </c>
      <c r="H5784" s="91">
        <f>RADIANS('貼り付けシート（日射量等）'!I5781)</f>
        <v>0</v>
      </c>
      <c r="I5784" s="91">
        <f>IF('貼り付けシート（日射量等）'!J5781&lt;0,RADIANS(360+('貼り付けシート（日射量等）'!J5781)),RADIANS('貼り付けシート（日射量等）'!J5781))</f>
        <v>0</v>
      </c>
    </row>
    <row r="5785" spans="1:9">
      <c r="A5785" s="20">
        <v>41880</v>
      </c>
      <c r="B5785" s="35" t="s">
        <v>379</v>
      </c>
      <c r="C5785" s="90">
        <f t="shared" si="270"/>
        <v>0</v>
      </c>
      <c r="D5785" s="90">
        <f t="shared" si="271"/>
        <v>0</v>
      </c>
      <c r="E5785" s="90">
        <f t="shared" si="272"/>
        <v>0</v>
      </c>
      <c r="F5785" s="50">
        <f>'貼り付けシート（日射量等）'!G5782/3.6*10^3</f>
        <v>0</v>
      </c>
      <c r="G5785" s="50">
        <f>'貼り付けシート（日射量等）'!H5782/3.6*10^3</f>
        <v>0</v>
      </c>
      <c r="H5785" s="91">
        <f>RADIANS('貼り付けシート（日射量等）'!I5782)</f>
        <v>0</v>
      </c>
      <c r="I5785" s="91">
        <f>IF('貼り付けシート（日射量等）'!J5782&lt;0,RADIANS(360+('貼り付けシート（日射量等）'!J5782)),RADIANS('貼り付けシート（日射量等）'!J5782))</f>
        <v>0</v>
      </c>
    </row>
    <row r="5786" spans="1:9">
      <c r="A5786" s="20">
        <v>41880</v>
      </c>
      <c r="B5786" s="35" t="s">
        <v>380</v>
      </c>
      <c r="C5786" s="90">
        <f t="shared" si="270"/>
        <v>0</v>
      </c>
      <c r="D5786" s="90">
        <f t="shared" si="271"/>
        <v>0</v>
      </c>
      <c r="E5786" s="90">
        <f t="shared" si="272"/>
        <v>0</v>
      </c>
      <c r="F5786" s="50">
        <f>'貼り付けシート（日射量等）'!G5783/3.6*10^3</f>
        <v>0</v>
      </c>
      <c r="G5786" s="50">
        <f>'貼り付けシート（日射量等）'!H5783/3.6*10^3</f>
        <v>0</v>
      </c>
      <c r="H5786" s="91">
        <f>RADIANS('貼り付けシート（日射量等）'!I5783)</f>
        <v>0</v>
      </c>
      <c r="I5786" s="91">
        <f>IF('貼り付けシート（日射量等）'!J5783&lt;0,RADIANS(360+('貼り付けシート（日射量等）'!J5783)),RADIANS('貼り付けシート（日射量等）'!J5783))</f>
        <v>0</v>
      </c>
    </row>
    <row r="5787" spans="1:9">
      <c r="A5787" s="20">
        <v>41880</v>
      </c>
      <c r="B5787" s="35" t="s">
        <v>381</v>
      </c>
      <c r="C5787" s="90">
        <f t="shared" si="270"/>
        <v>0</v>
      </c>
      <c r="D5787" s="90">
        <f t="shared" si="271"/>
        <v>0</v>
      </c>
      <c r="E5787" s="90">
        <f t="shared" si="272"/>
        <v>0</v>
      </c>
      <c r="F5787" s="50">
        <f>'貼り付けシート（日射量等）'!G5784/3.6*10^3</f>
        <v>0</v>
      </c>
      <c r="G5787" s="50">
        <f>'貼り付けシート（日射量等）'!H5784/3.6*10^3</f>
        <v>0</v>
      </c>
      <c r="H5787" s="91">
        <f>RADIANS('貼り付けシート（日射量等）'!I5784)</f>
        <v>0</v>
      </c>
      <c r="I5787" s="91">
        <f>IF('貼り付けシート（日射量等）'!J5784&lt;0,RADIANS(360+('貼り付けシート（日射量等）'!J5784)),RADIANS('貼り付けシート（日射量等）'!J5784))</f>
        <v>0</v>
      </c>
    </row>
    <row r="5788" spans="1:9">
      <c r="A5788" s="20">
        <v>41880</v>
      </c>
      <c r="B5788" s="35" t="s">
        <v>382</v>
      </c>
      <c r="C5788" s="90">
        <f t="shared" si="270"/>
        <v>0</v>
      </c>
      <c r="D5788" s="90">
        <f t="shared" si="271"/>
        <v>0</v>
      </c>
      <c r="E5788" s="90">
        <f t="shared" si="272"/>
        <v>0</v>
      </c>
      <c r="F5788" s="50">
        <f>'貼り付けシート（日射量等）'!G5785/3.6*10^3</f>
        <v>0</v>
      </c>
      <c r="G5788" s="50">
        <f>'貼り付けシート（日射量等）'!H5785/3.6*10^3</f>
        <v>0</v>
      </c>
      <c r="H5788" s="91">
        <f>RADIANS('貼り付けシート（日射量等）'!I5785)</f>
        <v>0</v>
      </c>
      <c r="I5788" s="91">
        <f>IF('貼り付けシート（日射量等）'!J5785&lt;0,RADIANS(360+('貼り付けシート（日射量等）'!J5785)),RADIANS('貼り付けシート（日射量等）'!J5785))</f>
        <v>0</v>
      </c>
    </row>
    <row r="5789" spans="1:9">
      <c r="A5789" s="20">
        <v>41880</v>
      </c>
      <c r="B5789" s="35" t="s">
        <v>383</v>
      </c>
      <c r="C5789" s="90">
        <f t="shared" si="270"/>
        <v>0</v>
      </c>
      <c r="D5789" s="90">
        <f t="shared" si="271"/>
        <v>0</v>
      </c>
      <c r="E5789" s="90">
        <f t="shared" si="272"/>
        <v>0</v>
      </c>
      <c r="F5789" s="50">
        <f>'貼り付けシート（日射量等）'!G5786/3.6*10^3</f>
        <v>0</v>
      </c>
      <c r="G5789" s="50">
        <f>'貼り付けシート（日射量等）'!H5786/3.6*10^3</f>
        <v>0</v>
      </c>
      <c r="H5789" s="91">
        <f>RADIANS('貼り付けシート（日射量等）'!I5786)</f>
        <v>0</v>
      </c>
      <c r="I5789" s="91">
        <f>IF('貼り付けシート（日射量等）'!J5786&lt;0,RADIANS(360+('貼り付けシート（日射量等）'!J5786)),RADIANS('貼り付けシート（日射量等）'!J5786))</f>
        <v>0</v>
      </c>
    </row>
    <row r="5790" spans="1:9">
      <c r="A5790" s="20">
        <v>41881</v>
      </c>
      <c r="B5790" s="35" t="s">
        <v>360</v>
      </c>
      <c r="C5790" s="90">
        <f t="shared" si="270"/>
        <v>0</v>
      </c>
      <c r="D5790" s="90">
        <f t="shared" si="271"/>
        <v>0</v>
      </c>
      <c r="E5790" s="90">
        <f t="shared" si="272"/>
        <v>0</v>
      </c>
      <c r="F5790" s="50">
        <f>'貼り付けシート（日射量等）'!G5787/3.6*10^3</f>
        <v>0</v>
      </c>
      <c r="G5790" s="50">
        <f>'貼り付けシート（日射量等）'!H5787/3.6*10^3</f>
        <v>0</v>
      </c>
      <c r="H5790" s="91">
        <f>RADIANS('貼り付けシート（日射量等）'!I5787)</f>
        <v>0</v>
      </c>
      <c r="I5790" s="91">
        <f>IF('貼り付けシート（日射量等）'!J5787&lt;0,RADIANS(360+('貼り付けシート（日射量等）'!J5787)),RADIANS('貼り付けシート（日射量等）'!J5787))</f>
        <v>0</v>
      </c>
    </row>
    <row r="5791" spans="1:9">
      <c r="A5791" s="20">
        <v>41881</v>
      </c>
      <c r="B5791" s="35" t="s">
        <v>361</v>
      </c>
      <c r="C5791" s="90">
        <f t="shared" si="270"/>
        <v>0</v>
      </c>
      <c r="D5791" s="90">
        <f t="shared" si="271"/>
        <v>0</v>
      </c>
      <c r="E5791" s="90">
        <f t="shared" si="272"/>
        <v>0</v>
      </c>
      <c r="F5791" s="50">
        <f>'貼り付けシート（日射量等）'!G5788/3.6*10^3</f>
        <v>0</v>
      </c>
      <c r="G5791" s="50">
        <f>'貼り付けシート（日射量等）'!H5788/3.6*10^3</f>
        <v>0</v>
      </c>
      <c r="H5791" s="91">
        <f>RADIANS('貼り付けシート（日射量等）'!I5788)</f>
        <v>0</v>
      </c>
      <c r="I5791" s="91">
        <f>IF('貼り付けシート（日射量等）'!J5788&lt;0,RADIANS(360+('貼り付けシート（日射量等）'!J5788)),RADIANS('貼り付けシート（日射量等）'!J5788))</f>
        <v>0</v>
      </c>
    </row>
    <row r="5792" spans="1:9">
      <c r="A5792" s="20">
        <v>41881</v>
      </c>
      <c r="B5792" s="35" t="s">
        <v>362</v>
      </c>
      <c r="C5792" s="90">
        <f t="shared" si="270"/>
        <v>0</v>
      </c>
      <c r="D5792" s="90">
        <f t="shared" si="271"/>
        <v>0</v>
      </c>
      <c r="E5792" s="90">
        <f t="shared" si="272"/>
        <v>0</v>
      </c>
      <c r="F5792" s="50">
        <f>'貼り付けシート（日射量等）'!G5789/3.6*10^3</f>
        <v>0</v>
      </c>
      <c r="G5792" s="50">
        <f>'貼り付けシート（日射量等）'!H5789/3.6*10^3</f>
        <v>0</v>
      </c>
      <c r="H5792" s="91">
        <f>RADIANS('貼り付けシート（日射量等）'!I5789)</f>
        <v>0</v>
      </c>
      <c r="I5792" s="91">
        <f>IF('貼り付けシート（日射量等）'!J5789&lt;0,RADIANS(360+('貼り付けシート（日射量等）'!J5789)),RADIANS('貼り付けシート（日射量等）'!J5789))</f>
        <v>0</v>
      </c>
    </row>
    <row r="5793" spans="1:9">
      <c r="A5793" s="20">
        <v>41881</v>
      </c>
      <c r="B5793" s="35" t="s">
        <v>363</v>
      </c>
      <c r="C5793" s="90">
        <f t="shared" si="270"/>
        <v>0</v>
      </c>
      <c r="D5793" s="90">
        <f t="shared" si="271"/>
        <v>0</v>
      </c>
      <c r="E5793" s="90">
        <f t="shared" si="272"/>
        <v>0</v>
      </c>
      <c r="F5793" s="50">
        <f>'貼り付けシート（日射量等）'!G5790/3.6*10^3</f>
        <v>0</v>
      </c>
      <c r="G5793" s="50">
        <f>'貼り付けシート（日射量等）'!H5790/3.6*10^3</f>
        <v>0</v>
      </c>
      <c r="H5793" s="91">
        <f>RADIANS('貼り付けシート（日射量等）'!I5790)</f>
        <v>0</v>
      </c>
      <c r="I5793" s="91">
        <f>IF('貼り付けシート（日射量等）'!J5790&lt;0,RADIANS(360+('貼り付けシート（日射量等）'!J5790)),RADIANS('貼り付けシート（日射量等）'!J5790))</f>
        <v>0</v>
      </c>
    </row>
    <row r="5794" spans="1:9">
      <c r="A5794" s="20">
        <v>41881</v>
      </c>
      <c r="B5794" s="35" t="s">
        <v>364</v>
      </c>
      <c r="C5794" s="90">
        <f t="shared" si="270"/>
        <v>3.6440734825517302</v>
      </c>
      <c r="D5794" s="90">
        <f t="shared" si="271"/>
        <v>0.95005595368241302</v>
      </c>
      <c r="E5794" s="90">
        <f t="shared" si="272"/>
        <v>2.6940175288693173</v>
      </c>
      <c r="F5794" s="50">
        <f>'貼り付けシート（日射量等）'!G5791/3.6*10^3</f>
        <v>2.7777777777777777</v>
      </c>
      <c r="G5794" s="50">
        <f>'貼り付けシート（日射量等）'!H5791/3.6*10^3</f>
        <v>2.7777777777777777</v>
      </c>
      <c r="H5794" s="91">
        <f>RADIANS('貼り付けシート（日射量等）'!I5791)</f>
        <v>0</v>
      </c>
      <c r="I5794" s="91">
        <f>IF('貼り付けシート（日射量等）'!J5791&lt;0,RADIANS(360+('貼り付けシート（日射量等）'!J5791)),RADIANS('貼り付けシート（日射量等）'!J5791))</f>
        <v>0</v>
      </c>
    </row>
    <row r="5795" spans="1:9">
      <c r="A5795" s="20">
        <v>41881</v>
      </c>
      <c r="B5795" s="35" t="s">
        <v>365</v>
      </c>
      <c r="C5795" s="90">
        <f t="shared" si="270"/>
        <v>35.144177757681454</v>
      </c>
      <c r="D5795" s="90">
        <f t="shared" si="271"/>
        <v>2.8159674112496451</v>
      </c>
      <c r="E5795" s="90">
        <f t="shared" si="272"/>
        <v>32.32821034643181</v>
      </c>
      <c r="F5795" s="50">
        <f>'貼り付けシート（日射量等）'!G5792/3.6*10^3</f>
        <v>19.444444444444446</v>
      </c>
      <c r="G5795" s="50">
        <f>'貼り付けシート（日射量等）'!H5792/3.6*10^3</f>
        <v>33.333333333333336</v>
      </c>
      <c r="H5795" s="91">
        <f>RADIANS('貼り付けシート（日射量等）'!I5792)</f>
        <v>0.17627825445142728</v>
      </c>
      <c r="I5795" s="91">
        <f>IF('貼り付けシート（日射量等）'!J5792&lt;0,RADIANS(360+('貼り付けシート（日射量等）'!J5792)),RADIANS('貼り付けシート（日射量等）'!J5792))</f>
        <v>4.6530477858168826</v>
      </c>
    </row>
    <row r="5796" spans="1:9">
      <c r="A5796" s="20">
        <v>41881</v>
      </c>
      <c r="B5796" s="35" t="s">
        <v>366</v>
      </c>
      <c r="C5796" s="90">
        <f t="shared" si="270"/>
        <v>71.587897122343918</v>
      </c>
      <c r="D5796" s="90">
        <f t="shared" si="271"/>
        <v>4.2374589006109886</v>
      </c>
      <c r="E5796" s="90">
        <f t="shared" si="272"/>
        <v>67.350438221732929</v>
      </c>
      <c r="F5796" s="50">
        <f>'貼り付けシート（日射量等）'!G5793/3.6*10^3</f>
        <v>11.111111111111111</v>
      </c>
      <c r="G5796" s="50">
        <f>'貼り付けシート（日射量等）'!H5793/3.6*10^3</f>
        <v>69.444444444444443</v>
      </c>
      <c r="H5796" s="91">
        <f>RADIANS('貼り付けシート（日射量等）'!I5793)</f>
        <v>0.37699111843077521</v>
      </c>
      <c r="I5796" s="91">
        <f>IF('貼り付けシート（日射量等）'!J5793&lt;0,RADIANS(360+('貼り付けシート（日射量等）'!J5793)),RADIANS('貼り付けシート（日射量等）'!J5793))</f>
        <v>4.824090052512326</v>
      </c>
    </row>
    <row r="5797" spans="1:9">
      <c r="A5797" s="20">
        <v>41881</v>
      </c>
      <c r="B5797" s="35" t="s">
        <v>367</v>
      </c>
      <c r="C5797" s="90">
        <f t="shared" si="270"/>
        <v>104.63307958122134</v>
      </c>
      <c r="D5797" s="90">
        <f t="shared" si="271"/>
        <v>4.9544310130566087</v>
      </c>
      <c r="E5797" s="90">
        <f t="shared" si="272"/>
        <v>99.678648568164732</v>
      </c>
      <c r="F5797" s="50">
        <f>'貼り付けシート（日射量等）'!G5794/3.6*10^3</f>
        <v>8.3333333333333339</v>
      </c>
      <c r="G5797" s="50">
        <f>'貼り付けシート（日射量等）'!H5794/3.6*10^3</f>
        <v>102.77777777777777</v>
      </c>
      <c r="H5797" s="91">
        <f>RADIANS('貼り付けシート（日射量等）'!I5794)</f>
        <v>0.57246799465414</v>
      </c>
      <c r="I5797" s="91">
        <f>IF('貼り付けシート（日射量等）'!J5794&lt;0,RADIANS(360+('貼り付けシート（日射量等）'!J5794)),RADIANS('貼り付けシート（日射量等）'!J5794))</f>
        <v>5.0143309409797086</v>
      </c>
    </row>
    <row r="5798" spans="1:9">
      <c r="A5798" s="20">
        <v>41881</v>
      </c>
      <c r="B5798" s="35" t="s">
        <v>368</v>
      </c>
      <c r="C5798" s="90">
        <f t="shared" si="270"/>
        <v>249.81203278112605</v>
      </c>
      <c r="D5798" s="90">
        <f t="shared" si="271"/>
        <v>34.290630471580663</v>
      </c>
      <c r="E5798" s="90">
        <f t="shared" si="272"/>
        <v>215.52140230954538</v>
      </c>
      <c r="F5798" s="50">
        <f>'貼り付けシート（日射量等）'!G5795/3.6*10^3</f>
        <v>44.444444444444443</v>
      </c>
      <c r="G5798" s="50">
        <f>'貼り付けシート（日射量等）'!H5795/3.6*10^3</f>
        <v>222.22222222222223</v>
      </c>
      <c r="H5798" s="91">
        <f>RADIANS('貼り付けシート（日射量等）'!I5795)</f>
        <v>0.75572756611354464</v>
      </c>
      <c r="I5798" s="91">
        <f>IF('貼り付けシート（日射量等）'!J5795&lt;0,RADIANS(360+('貼り付けシート（日射量等）'!J5795)),RADIANS('貼り付けシート（日射量等）'!J5795))</f>
        <v>5.2482050607469484</v>
      </c>
    </row>
    <row r="5799" spans="1:9">
      <c r="A5799" s="20">
        <v>41881</v>
      </c>
      <c r="B5799" s="35" t="s">
        <v>369</v>
      </c>
      <c r="C5799" s="90">
        <f t="shared" si="270"/>
        <v>424.71761033272713</v>
      </c>
      <c r="D5799" s="90">
        <f t="shared" si="271"/>
        <v>114.90559451275567</v>
      </c>
      <c r="E5799" s="90">
        <f t="shared" si="272"/>
        <v>309.81201581997146</v>
      </c>
      <c r="F5799" s="50">
        <f>'貼り付けシート（日射量等）'!G5796/3.6*10^3</f>
        <v>127.77777777777777</v>
      </c>
      <c r="G5799" s="50">
        <f>'貼り付けシート（日射量等）'!H5796/3.6*10^3</f>
        <v>319.4444444444444</v>
      </c>
      <c r="H5799" s="91">
        <f>RADIANS('貼り付けシート（日射量等）'!I5796)</f>
        <v>0.91106186954104007</v>
      </c>
      <c r="I5799" s="91">
        <f>IF('貼り付けシート（日射量等）'!J5796&lt;0,RADIANS(360+('貼り付けシート（日射量等）'!J5796)),RADIANS('貼り付けシート（日射量等）'!J5796))</f>
        <v>5.557128338349945</v>
      </c>
    </row>
    <row r="5800" spans="1:9">
      <c r="A5800" s="20">
        <v>41881</v>
      </c>
      <c r="B5800" s="35" t="s">
        <v>370</v>
      </c>
      <c r="C5800" s="90">
        <f t="shared" si="270"/>
        <v>164.33506926102834</v>
      </c>
      <c r="D5800" s="90">
        <f t="shared" si="271"/>
        <v>0</v>
      </c>
      <c r="E5800" s="90">
        <f t="shared" si="272"/>
        <v>164.33506926102834</v>
      </c>
      <c r="F5800" s="50">
        <f>'貼り付けシート（日射量等）'!G5797/3.6*10^3</f>
        <v>0</v>
      </c>
      <c r="G5800" s="50">
        <f>'貼り付けシート（日射量等）'!H5797/3.6*10^3</f>
        <v>169.44444444444443</v>
      </c>
      <c r="H5800" s="91">
        <f>RADIANS('貼り付けシート（日射量等）'!I5797)</f>
        <v>1.0105456369047168</v>
      </c>
      <c r="I5800" s="91">
        <f>IF('貼り付けシート（日射量等）'!J5797&lt;0,RADIANS(360+('貼り付けシート（日射量等）'!J5797)),RADIANS('貼り付けシート（日射量等）'!J5797))</f>
        <v>5.9777526880805789</v>
      </c>
    </row>
    <row r="5801" spans="1:9">
      <c r="A5801" s="20">
        <v>41881</v>
      </c>
      <c r="B5801" s="35" t="s">
        <v>371</v>
      </c>
      <c r="C5801" s="90">
        <f t="shared" si="270"/>
        <v>167.17041925735461</v>
      </c>
      <c r="D5801" s="90">
        <f t="shared" si="271"/>
        <v>18.999455169542124</v>
      </c>
      <c r="E5801" s="90">
        <f t="shared" si="272"/>
        <v>148.17096408781248</v>
      </c>
      <c r="F5801" s="50">
        <f>'貼り付けシート（日射量等）'!G5798/3.6*10^3</f>
        <v>19.444444444444446</v>
      </c>
      <c r="G5801" s="50">
        <f>'貼り付けシート（日射量等）'!H5798/3.6*10^3</f>
        <v>152.7777777777778</v>
      </c>
      <c r="H5801" s="91">
        <f>RADIANS('貼り付けシート（日射量等）'!I5798)</f>
        <v>1.0227629416686772</v>
      </c>
      <c r="I5801" s="91">
        <f>IF('貼り付けシート（日射量等）'!J5798&lt;0,RADIANS(360+('貼り付けシート（日射量等）'!J5798)),RADIANS('貼り付けシート（日射量等）'!J5798))</f>
        <v>0.1884955592153876</v>
      </c>
    </row>
    <row r="5802" spans="1:9">
      <c r="A5802" s="20">
        <v>41881</v>
      </c>
      <c r="B5802" s="35" t="s">
        <v>372</v>
      </c>
      <c r="C5802" s="90">
        <f t="shared" si="270"/>
        <v>129.04519743591965</v>
      </c>
      <c r="D5802" s="90">
        <f t="shared" si="271"/>
        <v>5.1203911079310647</v>
      </c>
      <c r="E5802" s="90">
        <f t="shared" si="272"/>
        <v>123.92480632798859</v>
      </c>
      <c r="F5802" s="50">
        <f>'貼り付けシート（日射量等）'!G5799/3.6*10^3</f>
        <v>5.5555555555555554</v>
      </c>
      <c r="G5802" s="50">
        <f>'貼り付けシート（日射量等）'!H5799/3.6*10^3</f>
        <v>127.77777777777777</v>
      </c>
      <c r="H5802" s="91">
        <f>RADIANS('貼り付けシート（日射量等）'!I5799)</f>
        <v>0.9407324668249436</v>
      </c>
      <c r="I5802" s="91">
        <f>IF('貼り付けシート（日射量等）'!J5799&lt;0,RADIANS(360+('貼り付けシート（日射量等）'!J5799)),RADIANS('貼り付けシート（日射量等）'!J5799))</f>
        <v>0.63355451847394162</v>
      </c>
    </row>
    <row r="5803" spans="1:9">
      <c r="A5803" s="20">
        <v>41881</v>
      </c>
      <c r="B5803" s="35" t="s">
        <v>373</v>
      </c>
      <c r="C5803" s="90">
        <f t="shared" si="270"/>
        <v>110.45471868364199</v>
      </c>
      <c r="D5803" s="90">
        <f t="shared" si="271"/>
        <v>0</v>
      </c>
      <c r="E5803" s="90">
        <f t="shared" si="272"/>
        <v>110.45471868364199</v>
      </c>
      <c r="F5803" s="50">
        <f>'貼り付けシート（日射量等）'!G5800/3.6*10^3</f>
        <v>0</v>
      </c>
      <c r="G5803" s="50">
        <f>'貼り付けシート（日射量等）'!H5800/3.6*10^3</f>
        <v>113.88888888888887</v>
      </c>
      <c r="H5803" s="91">
        <f>RADIANS('貼り付けシート（日射量等）'!I5800)</f>
        <v>0.7976154681614086</v>
      </c>
      <c r="I5803" s="91">
        <f>IF('貼り付けシート（日射量等）'!J5800&lt;0,RADIANS(360+('貼り付けシート（日射量等）'!J5800)),RADIANS('貼り付けシート（日射量等）'!J5800))</f>
        <v>0.96865773485685291</v>
      </c>
    </row>
    <row r="5804" spans="1:9">
      <c r="A5804" s="20">
        <v>41881</v>
      </c>
      <c r="B5804" s="35" t="s">
        <v>374</v>
      </c>
      <c r="C5804" s="90">
        <f t="shared" si="270"/>
        <v>114.89719449254129</v>
      </c>
      <c r="D5804" s="90">
        <f t="shared" si="271"/>
        <v>7.1364933377685924</v>
      </c>
      <c r="E5804" s="90">
        <f t="shared" si="272"/>
        <v>107.76070115477269</v>
      </c>
      <c r="F5804" s="50">
        <f>'貼り付けシート（日射量等）'!G5801/3.6*10^3</f>
        <v>11.111111111111111</v>
      </c>
      <c r="G5804" s="50">
        <f>'貼り付けシート（日射量等）'!H5801/3.6*10^3</f>
        <v>111.11111111111111</v>
      </c>
      <c r="H5804" s="91">
        <f>RADIANS('貼り付けシート（日射量等）'!I5801)</f>
        <v>0.61959188445798696</v>
      </c>
      <c r="I5804" s="91">
        <f>IF('貼り付けシート（日射量等）'!J5801&lt;0,RADIANS(360+('貼り付けシート（日射量等）'!J5801)),RADIANS('貼り付けシート（日射量等）'!J5801))</f>
        <v>1.2164944886400477</v>
      </c>
    </row>
    <row r="5805" spans="1:9">
      <c r="A5805" s="20">
        <v>41881</v>
      </c>
      <c r="B5805" s="35" t="s">
        <v>375</v>
      </c>
      <c r="C5805" s="90">
        <f t="shared" si="270"/>
        <v>80.281148163077347</v>
      </c>
      <c r="D5805" s="90">
        <f t="shared" si="271"/>
        <v>4.8486573547364626</v>
      </c>
      <c r="E5805" s="90">
        <f t="shared" si="272"/>
        <v>75.432490808340887</v>
      </c>
      <c r="F5805" s="50">
        <f>'貼り付けシート（日射量等）'!G5802/3.6*10^3</f>
        <v>11.111111111111111</v>
      </c>
      <c r="G5805" s="50">
        <f>'貼り付けシート（日射量等）'!H5802/3.6*10^3</f>
        <v>77.777777777777786</v>
      </c>
      <c r="H5805" s="91">
        <f>RADIANS('貼り付けシート（日射量等）'!I5802)</f>
        <v>0.42586033748661639</v>
      </c>
      <c r="I5805" s="91">
        <f>IF('貼り付けシート（日射量等）'!J5802&lt;0,RADIANS(360+('貼り付けシート（日射量等）'!J5802)),RADIANS('貼り付けシート（日射量等）'!J5802))</f>
        <v>1.4154620233674011</v>
      </c>
    </row>
    <row r="5806" spans="1:9">
      <c r="A5806" s="20">
        <v>41881</v>
      </c>
      <c r="B5806" s="35" t="s">
        <v>376</v>
      </c>
      <c r="C5806" s="90">
        <f t="shared" si="270"/>
        <v>47.101450761174149</v>
      </c>
      <c r="D5806" s="90">
        <f t="shared" si="271"/>
        <v>3.9971702992650728</v>
      </c>
      <c r="E5806" s="90">
        <f t="shared" si="272"/>
        <v>43.104280461909077</v>
      </c>
      <c r="F5806" s="50">
        <f>'貼り付けシート（日射量等）'!G5803/3.6*10^3</f>
        <v>19.444444444444446</v>
      </c>
      <c r="G5806" s="50">
        <f>'貼り付けシート（日射量等）'!H5803/3.6*10^3</f>
        <v>44.444444444444443</v>
      </c>
      <c r="H5806" s="91">
        <f>RADIANS('貼り付けシート（日射量等）'!I5803)</f>
        <v>0.22689280275926285</v>
      </c>
      <c r="I5806" s="91">
        <f>IF('貼り付けシート（日射量等）'!J5803&lt;0,RADIANS(360+('貼り付けシート（日射量等）'!J5803)),RADIANS('貼り付けシート（日射量等）'!J5803))</f>
        <v>1.5882496193148399</v>
      </c>
    </row>
    <row r="5807" spans="1:9">
      <c r="A5807" s="20">
        <v>41881</v>
      </c>
      <c r="B5807" s="35" t="s">
        <v>377</v>
      </c>
      <c r="C5807" s="90">
        <f t="shared" si="270"/>
        <v>8.0820525866079524</v>
      </c>
      <c r="D5807" s="90">
        <f t="shared" si="271"/>
        <v>-0.40725310882499083</v>
      </c>
      <c r="E5807" s="90">
        <f t="shared" si="272"/>
        <v>8.0820525866079524</v>
      </c>
      <c r="F5807" s="50">
        <f>'貼り付けシート（日射量等）'!G5804/3.6*10^3</f>
        <v>11.111111111111111</v>
      </c>
      <c r="G5807" s="50">
        <f>'貼り付けシート（日射量等）'!H5804/3.6*10^3</f>
        <v>8.3333333333333339</v>
      </c>
      <c r="H5807" s="91">
        <f>RADIANS('貼り付けシート（日射量等）'!I5804)</f>
        <v>2.7925268031909273E-2</v>
      </c>
      <c r="I5807" s="91">
        <f>IF('貼り付けシート（日射量等）'!J5804&lt;0,RADIANS(360+('貼り付けシート（日射量等）'!J5804)),RADIANS('貼り付けシート（日射量等）'!J5804))</f>
        <v>1.7558012275062955</v>
      </c>
    </row>
    <row r="5808" spans="1:9">
      <c r="A5808" s="20">
        <v>41881</v>
      </c>
      <c r="B5808" s="35" t="s">
        <v>378</v>
      </c>
      <c r="C5808" s="90">
        <f t="shared" si="270"/>
        <v>0</v>
      </c>
      <c r="D5808" s="90">
        <f t="shared" si="271"/>
        <v>0</v>
      </c>
      <c r="E5808" s="90">
        <f t="shared" si="272"/>
        <v>0</v>
      </c>
      <c r="F5808" s="50">
        <f>'貼り付けシート（日射量等）'!G5805/3.6*10^3</f>
        <v>0</v>
      </c>
      <c r="G5808" s="50">
        <f>'貼り付けシート（日射量等）'!H5805/3.6*10^3</f>
        <v>0</v>
      </c>
      <c r="H5808" s="91">
        <f>RADIANS('貼り付けシート（日射量等）'!I5805)</f>
        <v>0</v>
      </c>
      <c r="I5808" s="91">
        <f>IF('貼り付けシート（日射量等）'!J5805&lt;0,RADIANS(360+('貼り付けシート（日射量等）'!J5805)),RADIANS('貼り付けシート（日射量等）'!J5805))</f>
        <v>0</v>
      </c>
    </row>
    <row r="5809" spans="1:9">
      <c r="A5809" s="20">
        <v>41881</v>
      </c>
      <c r="B5809" s="35" t="s">
        <v>379</v>
      </c>
      <c r="C5809" s="90">
        <f t="shared" si="270"/>
        <v>0</v>
      </c>
      <c r="D5809" s="90">
        <f t="shared" si="271"/>
        <v>0</v>
      </c>
      <c r="E5809" s="90">
        <f t="shared" si="272"/>
        <v>0</v>
      </c>
      <c r="F5809" s="50">
        <f>'貼り付けシート（日射量等）'!G5806/3.6*10^3</f>
        <v>0</v>
      </c>
      <c r="G5809" s="50">
        <f>'貼り付けシート（日射量等）'!H5806/3.6*10^3</f>
        <v>0</v>
      </c>
      <c r="H5809" s="91">
        <f>RADIANS('貼り付けシート（日射量等）'!I5806)</f>
        <v>0</v>
      </c>
      <c r="I5809" s="91">
        <f>IF('貼り付けシート（日射量等）'!J5806&lt;0,RADIANS(360+('貼り付けシート（日射量等）'!J5806)),RADIANS('貼り付けシート（日射量等）'!J5806))</f>
        <v>0</v>
      </c>
    </row>
    <row r="5810" spans="1:9">
      <c r="A5810" s="20">
        <v>41881</v>
      </c>
      <c r="B5810" s="35" t="s">
        <v>380</v>
      </c>
      <c r="C5810" s="90">
        <f t="shared" si="270"/>
        <v>0</v>
      </c>
      <c r="D5810" s="90">
        <f t="shared" si="271"/>
        <v>0</v>
      </c>
      <c r="E5810" s="90">
        <f t="shared" si="272"/>
        <v>0</v>
      </c>
      <c r="F5810" s="50">
        <f>'貼り付けシート（日射量等）'!G5807/3.6*10^3</f>
        <v>0</v>
      </c>
      <c r="G5810" s="50">
        <f>'貼り付けシート（日射量等）'!H5807/3.6*10^3</f>
        <v>0</v>
      </c>
      <c r="H5810" s="91">
        <f>RADIANS('貼り付けシート（日射量等）'!I5807)</f>
        <v>0</v>
      </c>
      <c r="I5810" s="91">
        <f>IF('貼り付けシート（日射量等）'!J5807&lt;0,RADIANS(360+('貼り付けシート（日射量等）'!J5807)),RADIANS('貼り付けシート（日射量等）'!J5807))</f>
        <v>0</v>
      </c>
    </row>
    <row r="5811" spans="1:9">
      <c r="A5811" s="20">
        <v>41881</v>
      </c>
      <c r="B5811" s="35" t="s">
        <v>381</v>
      </c>
      <c r="C5811" s="90">
        <f t="shared" si="270"/>
        <v>0</v>
      </c>
      <c r="D5811" s="90">
        <f t="shared" si="271"/>
        <v>0</v>
      </c>
      <c r="E5811" s="90">
        <f t="shared" si="272"/>
        <v>0</v>
      </c>
      <c r="F5811" s="50">
        <f>'貼り付けシート（日射量等）'!G5808/3.6*10^3</f>
        <v>0</v>
      </c>
      <c r="G5811" s="50">
        <f>'貼り付けシート（日射量等）'!H5808/3.6*10^3</f>
        <v>0</v>
      </c>
      <c r="H5811" s="91">
        <f>RADIANS('貼り付けシート（日射量等）'!I5808)</f>
        <v>0</v>
      </c>
      <c r="I5811" s="91">
        <f>IF('貼り付けシート（日射量等）'!J5808&lt;0,RADIANS(360+('貼り付けシート（日射量等）'!J5808)),RADIANS('貼り付けシート（日射量等）'!J5808))</f>
        <v>0</v>
      </c>
    </row>
    <row r="5812" spans="1:9">
      <c r="A5812" s="20">
        <v>41881</v>
      </c>
      <c r="B5812" s="35" t="s">
        <v>382</v>
      </c>
      <c r="C5812" s="90">
        <f t="shared" si="270"/>
        <v>0</v>
      </c>
      <c r="D5812" s="90">
        <f t="shared" si="271"/>
        <v>0</v>
      </c>
      <c r="E5812" s="90">
        <f t="shared" si="272"/>
        <v>0</v>
      </c>
      <c r="F5812" s="50">
        <f>'貼り付けシート（日射量等）'!G5809/3.6*10^3</f>
        <v>0</v>
      </c>
      <c r="G5812" s="50">
        <f>'貼り付けシート（日射量等）'!H5809/3.6*10^3</f>
        <v>0</v>
      </c>
      <c r="H5812" s="91">
        <f>RADIANS('貼り付けシート（日射量等）'!I5809)</f>
        <v>0</v>
      </c>
      <c r="I5812" s="91">
        <f>IF('貼り付けシート（日射量等）'!J5809&lt;0,RADIANS(360+('貼り付けシート（日射量等）'!J5809)),RADIANS('貼り付けシート（日射量等）'!J5809))</f>
        <v>0</v>
      </c>
    </row>
    <row r="5813" spans="1:9">
      <c r="A5813" s="20">
        <v>41881</v>
      </c>
      <c r="B5813" s="35" t="s">
        <v>383</v>
      </c>
      <c r="C5813" s="90">
        <f t="shared" si="270"/>
        <v>0</v>
      </c>
      <c r="D5813" s="90">
        <f t="shared" si="271"/>
        <v>0</v>
      </c>
      <c r="E5813" s="90">
        <f t="shared" si="272"/>
        <v>0</v>
      </c>
      <c r="F5813" s="50">
        <f>'貼り付けシート（日射量等）'!G5810/3.6*10^3</f>
        <v>0</v>
      </c>
      <c r="G5813" s="50">
        <f>'貼り付けシート（日射量等）'!H5810/3.6*10^3</f>
        <v>0</v>
      </c>
      <c r="H5813" s="91">
        <f>RADIANS('貼り付けシート（日射量等）'!I5810)</f>
        <v>0</v>
      </c>
      <c r="I5813" s="91">
        <f>IF('貼り付けシート（日射量等）'!J5810&lt;0,RADIANS(360+('貼り付けシート（日射量等）'!J5810)),RADIANS('貼り付けシート（日射量等）'!J5810))</f>
        <v>0</v>
      </c>
    </row>
    <row r="5814" spans="1:9">
      <c r="A5814" s="20">
        <v>41882</v>
      </c>
      <c r="B5814" s="35" t="s">
        <v>360</v>
      </c>
      <c r="C5814" s="90">
        <f t="shared" si="270"/>
        <v>0</v>
      </c>
      <c r="D5814" s="90">
        <f t="shared" si="271"/>
        <v>0</v>
      </c>
      <c r="E5814" s="90">
        <f t="shared" si="272"/>
        <v>0</v>
      </c>
      <c r="F5814" s="50">
        <f>'貼り付けシート（日射量等）'!G5811/3.6*10^3</f>
        <v>0</v>
      </c>
      <c r="G5814" s="50">
        <f>'貼り付けシート（日射量等）'!H5811/3.6*10^3</f>
        <v>0</v>
      </c>
      <c r="H5814" s="91">
        <f>RADIANS('貼り付けシート（日射量等）'!I5811)</f>
        <v>0</v>
      </c>
      <c r="I5814" s="91">
        <f>IF('貼り付けシート（日射量等）'!J5811&lt;0,RADIANS(360+('貼り付けシート（日射量等）'!J5811)),RADIANS('貼り付けシート（日射量等）'!J5811))</f>
        <v>0</v>
      </c>
    </row>
    <row r="5815" spans="1:9">
      <c r="A5815" s="20">
        <v>41882</v>
      </c>
      <c r="B5815" s="35" t="s">
        <v>361</v>
      </c>
      <c r="C5815" s="90">
        <f t="shared" si="270"/>
        <v>0</v>
      </c>
      <c r="D5815" s="90">
        <f t="shared" si="271"/>
        <v>0</v>
      </c>
      <c r="E5815" s="90">
        <f t="shared" si="272"/>
        <v>0</v>
      </c>
      <c r="F5815" s="50">
        <f>'貼り付けシート（日射量等）'!G5812/3.6*10^3</f>
        <v>0</v>
      </c>
      <c r="G5815" s="50">
        <f>'貼り付けシート（日射量等）'!H5812/3.6*10^3</f>
        <v>0</v>
      </c>
      <c r="H5815" s="91">
        <f>RADIANS('貼り付けシート（日射量等）'!I5812)</f>
        <v>0</v>
      </c>
      <c r="I5815" s="91">
        <f>IF('貼り付けシート（日射量等）'!J5812&lt;0,RADIANS(360+('貼り付けシート（日射量等）'!J5812)),RADIANS('貼り付けシート（日射量等）'!J5812))</f>
        <v>0</v>
      </c>
    </row>
    <row r="5816" spans="1:9">
      <c r="A5816" s="20">
        <v>41882</v>
      </c>
      <c r="B5816" s="35" t="s">
        <v>362</v>
      </c>
      <c r="C5816" s="90">
        <f t="shared" si="270"/>
        <v>0</v>
      </c>
      <c r="D5816" s="90">
        <f t="shared" si="271"/>
        <v>0</v>
      </c>
      <c r="E5816" s="90">
        <f t="shared" si="272"/>
        <v>0</v>
      </c>
      <c r="F5816" s="50">
        <f>'貼り付けシート（日射量等）'!G5813/3.6*10^3</f>
        <v>0</v>
      </c>
      <c r="G5816" s="50">
        <f>'貼り付けシート（日射量等）'!H5813/3.6*10^3</f>
        <v>0</v>
      </c>
      <c r="H5816" s="91">
        <f>RADIANS('貼り付けシート（日射量等）'!I5813)</f>
        <v>0</v>
      </c>
      <c r="I5816" s="91">
        <f>IF('貼り付けシート（日射量等）'!J5813&lt;0,RADIANS(360+('貼り付けシート（日射量等）'!J5813)),RADIANS('貼り付けシート（日射量等）'!J5813))</f>
        <v>0</v>
      </c>
    </row>
    <row r="5817" spans="1:9">
      <c r="A5817" s="20">
        <v>41882</v>
      </c>
      <c r="B5817" s="35" t="s">
        <v>363</v>
      </c>
      <c r="C5817" s="90">
        <f t="shared" si="270"/>
        <v>0</v>
      </c>
      <c r="D5817" s="90">
        <f t="shared" si="271"/>
        <v>0</v>
      </c>
      <c r="E5817" s="90">
        <f t="shared" si="272"/>
        <v>0</v>
      </c>
      <c r="F5817" s="50">
        <f>'貼り付けシート（日射量等）'!G5814/3.6*10^3</f>
        <v>0</v>
      </c>
      <c r="G5817" s="50">
        <f>'貼り付けシート（日射量等）'!H5814/3.6*10^3</f>
        <v>0</v>
      </c>
      <c r="H5817" s="91">
        <f>RADIANS('貼り付けシート（日射量等）'!I5814)</f>
        <v>0</v>
      </c>
      <c r="I5817" s="91">
        <f>IF('貼り付けシート（日射量等）'!J5814&lt;0,RADIANS(360+('貼り付けシート（日射量等）'!J5814)),RADIANS('貼り付けシート（日射量等）'!J5814))</f>
        <v>0</v>
      </c>
    </row>
    <row r="5818" spans="1:9">
      <c r="A5818" s="20">
        <v>41882</v>
      </c>
      <c r="B5818" s="35" t="s">
        <v>364</v>
      </c>
      <c r="C5818" s="90">
        <f t="shared" si="270"/>
        <v>3.6440734825517302</v>
      </c>
      <c r="D5818" s="90">
        <f t="shared" si="271"/>
        <v>0.95005595368241302</v>
      </c>
      <c r="E5818" s="90">
        <f t="shared" si="272"/>
        <v>2.6940175288693173</v>
      </c>
      <c r="F5818" s="50">
        <f>'貼り付けシート（日射量等）'!G5815/3.6*10^3</f>
        <v>2.7777777777777777</v>
      </c>
      <c r="G5818" s="50">
        <f>'貼り付けシート（日射量等）'!H5815/3.6*10^3</f>
        <v>2.7777777777777777</v>
      </c>
      <c r="H5818" s="91">
        <f>RADIANS('貼り付けシート（日射量等）'!I5815)</f>
        <v>0</v>
      </c>
      <c r="I5818" s="91">
        <f>IF('貼り付けシート（日射量等）'!J5815&lt;0,RADIANS(360+('貼り付けシート（日射量等）'!J5815)),RADIANS('貼り付けシート（日射量等）'!J5815))</f>
        <v>0</v>
      </c>
    </row>
    <row r="5819" spans="1:9">
      <c r="A5819" s="20">
        <v>41882</v>
      </c>
      <c r="B5819" s="35" t="s">
        <v>365</v>
      </c>
      <c r="C5819" s="90">
        <f t="shared" si="270"/>
        <v>47.283358229318111</v>
      </c>
      <c r="D5819" s="90">
        <f t="shared" si="271"/>
        <v>6.8730952962783585</v>
      </c>
      <c r="E5819" s="90">
        <f t="shared" si="272"/>
        <v>40.410262933039753</v>
      </c>
      <c r="F5819" s="50">
        <f>'貼り付けシート（日射量等）'!G5816/3.6*10^3</f>
        <v>47.222222222222221</v>
      </c>
      <c r="G5819" s="50">
        <f>'貼り付けシート（日射量等）'!H5816/3.6*10^3</f>
        <v>41.666666666666664</v>
      </c>
      <c r="H5819" s="91">
        <f>RADIANS('貼り付けシート（日射量等）'!I5816)</f>
        <v>0.17453292519943295</v>
      </c>
      <c r="I5819" s="91">
        <f>IF('貼り付けシート（日射量等）'!J5816&lt;0,RADIANS(360+('貼り付けシート（日射量等）'!J5816)),RADIANS('貼り付けシート（日射量等）'!J5816))</f>
        <v>4.6600291028248595</v>
      </c>
    </row>
    <row r="5820" spans="1:9">
      <c r="A5820" s="20">
        <v>41882</v>
      </c>
      <c r="B5820" s="35" t="s">
        <v>366</v>
      </c>
      <c r="C5820" s="90">
        <f t="shared" si="270"/>
        <v>129.38129736581524</v>
      </c>
      <c r="D5820" s="90">
        <f t="shared" si="271"/>
        <v>24.314613739911874</v>
      </c>
      <c r="E5820" s="90">
        <f t="shared" si="272"/>
        <v>105.06668362590338</v>
      </c>
      <c r="F5820" s="50">
        <f>'貼り付けシート（日射量等）'!G5817/3.6*10^3</f>
        <v>63.888888888888886</v>
      </c>
      <c r="G5820" s="50">
        <f>'貼り付けシート（日射量等）'!H5817/3.6*10^3</f>
        <v>108.33333333333334</v>
      </c>
      <c r="H5820" s="91">
        <f>RADIANS('貼り付けシート（日射量等）'!I5817)</f>
        <v>0.37350045992678649</v>
      </c>
      <c r="I5820" s="91">
        <f>IF('貼り付けシート（日射量等）'!J5817&lt;0,RADIANS(360+('貼り付けシート（日射量等）'!J5817)),RADIANS('貼り付けシート（日射量等）'!J5817))</f>
        <v>4.8310713695203047</v>
      </c>
    </row>
    <row r="5821" spans="1:9">
      <c r="A5821" s="20">
        <v>41882</v>
      </c>
      <c r="B5821" s="35" t="s">
        <v>367</v>
      </c>
      <c r="C5821" s="90">
        <f t="shared" si="270"/>
        <v>328.03166690565433</v>
      </c>
      <c r="D5821" s="90">
        <f t="shared" si="271"/>
        <v>128.6743697693249</v>
      </c>
      <c r="E5821" s="90">
        <f t="shared" si="272"/>
        <v>199.35729713632946</v>
      </c>
      <c r="F5821" s="50">
        <f>'貼り付けシート（日射量等）'!G5818/3.6*10^3</f>
        <v>216.66666666666669</v>
      </c>
      <c r="G5821" s="50">
        <f>'貼り付けシート（日射量等）'!H5818/3.6*10^3</f>
        <v>205.55555555555554</v>
      </c>
      <c r="H5821" s="91">
        <f>RADIANS('貼り付けシート（日射量等）'!I5818)</f>
        <v>0.56897733615015145</v>
      </c>
      <c r="I5821" s="91">
        <f>IF('貼り付けシート（日射量等）'!J5818&lt;0,RADIANS(360+('貼り付けシート（日射量等）'!J5818)),RADIANS('貼り付けシート（日射量等）'!J5818))</f>
        <v>5.0213122579876863</v>
      </c>
    </row>
    <row r="5822" spans="1:9">
      <c r="A5822" s="20">
        <v>41882</v>
      </c>
      <c r="B5822" s="35" t="s">
        <v>368</v>
      </c>
      <c r="C5822" s="90">
        <f t="shared" si="270"/>
        <v>329.79159692238017</v>
      </c>
      <c r="D5822" s="90">
        <f t="shared" si="271"/>
        <v>79.247966737533616</v>
      </c>
      <c r="E5822" s="90">
        <f t="shared" si="272"/>
        <v>250.54363018484653</v>
      </c>
      <c r="F5822" s="50">
        <f>'貼り付けシート（日射量等）'!G5819/3.6*10^3</f>
        <v>102.77777777777777</v>
      </c>
      <c r="G5822" s="50">
        <f>'貼り付けシート（日射量等）'!H5819/3.6*10^3</f>
        <v>258.33333333333337</v>
      </c>
      <c r="H5822" s="91">
        <f>RADIANS('貼り付けシート（日射量等）'!I5819)</f>
        <v>0.75223690760955608</v>
      </c>
      <c r="I5822" s="91">
        <f>IF('貼り付けシート（日射量等）'!J5819&lt;0,RADIANS(360+('貼り付けシート（日射量等）'!J5819)),RADIANS('貼り付けシート（日射量等）'!J5819))</f>
        <v>5.255186377754927</v>
      </c>
    </row>
    <row r="5823" spans="1:9">
      <c r="A5823" s="20">
        <v>41882</v>
      </c>
      <c r="B5823" s="35" t="s">
        <v>369</v>
      </c>
      <c r="C5823" s="90">
        <f t="shared" si="270"/>
        <v>472.59538275985739</v>
      </c>
      <c r="D5823" s="90">
        <f t="shared" si="271"/>
        <v>154.70131435327795</v>
      </c>
      <c r="E5823" s="90">
        <f t="shared" si="272"/>
        <v>317.89406840657944</v>
      </c>
      <c r="F5823" s="50">
        <f>'貼り付けシート（日射量等）'!G5820/3.6*10^3</f>
        <v>172.22222222222223</v>
      </c>
      <c r="G5823" s="50">
        <f>'貼り付けシート（日射量等）'!H5820/3.6*10^3</f>
        <v>327.77777777777777</v>
      </c>
      <c r="H5823" s="91">
        <f>RADIANS('貼り付けシート（日射量等）'!I5820)</f>
        <v>0.90582588178505696</v>
      </c>
      <c r="I5823" s="91">
        <f>IF('貼り付けシート（日射量等）'!J5820&lt;0,RADIANS(360+('貼り付けシート（日射量等）'!J5820)),RADIANS('貼り付けシート（日射量等）'!J5820))</f>
        <v>5.5641096553579228</v>
      </c>
    </row>
    <row r="5824" spans="1:9">
      <c r="A5824" s="20">
        <v>41882</v>
      </c>
      <c r="B5824" s="35" t="s">
        <v>370</v>
      </c>
      <c r="C5824" s="90">
        <f t="shared" si="270"/>
        <v>511.56363792099421</v>
      </c>
      <c r="D5824" s="90">
        <f t="shared" si="271"/>
        <v>164.0353766968523</v>
      </c>
      <c r="E5824" s="90">
        <f t="shared" si="272"/>
        <v>347.52826122414189</v>
      </c>
      <c r="F5824" s="50">
        <f>'貼り付けシート（日射量等）'!G5821/3.6*10^3</f>
        <v>169.44444444444443</v>
      </c>
      <c r="G5824" s="50">
        <f>'貼り付けシート（日射量等）'!H5821/3.6*10^3</f>
        <v>358.33333333333331</v>
      </c>
      <c r="H5824" s="91">
        <f>RADIANS('貼り付けシート（日射量等）'!I5821)</f>
        <v>1.0035643198967394</v>
      </c>
      <c r="I5824" s="91">
        <f>IF('貼り付けシート（日射量等）'!J5821&lt;0,RADIANS(360+('貼り付けシート（日射量等）'!J5821)),RADIANS('貼り付けシート（日射量等）'!J5821))</f>
        <v>5.9829886758365616</v>
      </c>
    </row>
    <row r="5825" spans="1:9">
      <c r="A5825" s="20">
        <v>41882</v>
      </c>
      <c r="B5825" s="35" t="s">
        <v>371</v>
      </c>
      <c r="C5825" s="90">
        <f t="shared" si="270"/>
        <v>567.02276095173954</v>
      </c>
      <c r="D5825" s="90">
        <f t="shared" si="271"/>
        <v>214.10646466985898</v>
      </c>
      <c r="E5825" s="90">
        <f t="shared" si="272"/>
        <v>352.91629628188053</v>
      </c>
      <c r="F5825" s="50">
        <f>'貼り付けシート（日射量等）'!G5822/3.6*10^3</f>
        <v>219.44444444444443</v>
      </c>
      <c r="G5825" s="50">
        <f>'貼り付けシート（日射量等）'!H5822/3.6*10^3</f>
        <v>363.88888888888886</v>
      </c>
      <c r="H5825" s="91">
        <f>RADIANS('貼り付けシート（日射量等）'!I5822)</f>
        <v>1.0157816246606999</v>
      </c>
      <c r="I5825" s="91">
        <f>IF('貼り付けシート（日射量等）'!J5822&lt;0,RADIANS(360+('貼り付けシート（日射量等）'!J5822)),RADIANS('貼り付けシート（日射量等）'!J5822))</f>
        <v>0.1884955592153876</v>
      </c>
    </row>
    <row r="5826" spans="1:9">
      <c r="A5826" s="20">
        <v>41882</v>
      </c>
      <c r="B5826" s="35" t="s">
        <v>372</v>
      </c>
      <c r="C5826" s="90">
        <f t="shared" si="270"/>
        <v>686.93782711579843</v>
      </c>
      <c r="D5826" s="90">
        <f t="shared" si="271"/>
        <v>401.37196905565071</v>
      </c>
      <c r="E5826" s="90">
        <f t="shared" si="272"/>
        <v>285.56585806014766</v>
      </c>
      <c r="F5826" s="50">
        <f>'貼り付けシート（日射量等）'!G5823/3.6*10^3</f>
        <v>436.11111111111114</v>
      </c>
      <c r="G5826" s="50">
        <f>'貼り付けシート（日射量等）'!H5823/3.6*10^3</f>
        <v>294.44444444444446</v>
      </c>
      <c r="H5826" s="91">
        <f>RADIANS('貼り付けシート（日射量等）'!I5823)</f>
        <v>0.93549647906896061</v>
      </c>
      <c r="I5826" s="91">
        <f>IF('貼り付けシート（日射量等）'!J5823&lt;0,RADIANS(360+('貼り付けシート（日射量等）'!J5823)),RADIANS('貼り付けシート（日射量等）'!J5823))</f>
        <v>0.63006385996995296</v>
      </c>
    </row>
    <row r="5827" spans="1:9">
      <c r="A5827" s="20">
        <v>41882</v>
      </c>
      <c r="B5827" s="35" t="s">
        <v>373</v>
      </c>
      <c r="C5827" s="90">
        <f t="shared" si="270"/>
        <v>593.63242949597236</v>
      </c>
      <c r="D5827" s="90">
        <f t="shared" si="271"/>
        <v>351.17085189773377</v>
      </c>
      <c r="E5827" s="90">
        <f t="shared" si="272"/>
        <v>242.46157759823856</v>
      </c>
      <c r="F5827" s="50">
        <f>'貼り付けシート（日射量等）'!G5824/3.6*10^3</f>
        <v>436.11111111111114</v>
      </c>
      <c r="G5827" s="50">
        <f>'貼り付けシート（日射量等）'!H5824/3.6*10^3</f>
        <v>250</v>
      </c>
      <c r="H5827" s="91">
        <f>RADIANS('貼り付けシート（日射量等）'!I5824)</f>
        <v>0.79063415115343127</v>
      </c>
      <c r="I5827" s="91">
        <f>IF('貼り付けシート（日射量等）'!J5824&lt;0,RADIANS(360+('貼り付けシート（日射量等）'!J5824)),RADIANS('貼り付けシート（日射量等）'!J5824))</f>
        <v>0.96342174710086992</v>
      </c>
    </row>
    <row r="5828" spans="1:9">
      <c r="A5828" s="20">
        <v>41882</v>
      </c>
      <c r="B5828" s="35" t="s">
        <v>374</v>
      </c>
      <c r="C5828" s="90">
        <f t="shared" si="270"/>
        <v>460.5820358586484</v>
      </c>
      <c r="D5828" s="90">
        <f t="shared" si="271"/>
        <v>272.00080883779623</v>
      </c>
      <c r="E5828" s="90">
        <f t="shared" si="272"/>
        <v>188.5812270208522</v>
      </c>
      <c r="F5828" s="50">
        <f>'貼り付けシート（日射量等）'!G5825/3.6*10^3</f>
        <v>425</v>
      </c>
      <c r="G5828" s="50">
        <f>'貼り付けシート（日射量等）'!H5825/3.6*10^3</f>
        <v>194.44444444444443</v>
      </c>
      <c r="H5828" s="91">
        <f>RADIANS('貼り付けシート（日射量等）'!I5825)</f>
        <v>0.61435589670200408</v>
      </c>
      <c r="I5828" s="91">
        <f>IF('貼り付けシート（日射量等）'!J5825&lt;0,RADIANS(360+('貼り付けシート（日射量等）'!J5825)),RADIANS('貼り付けシート（日射量等）'!J5825))</f>
        <v>1.2112585008840648</v>
      </c>
    </row>
    <row r="5829" spans="1:9">
      <c r="A5829" s="20">
        <v>41882</v>
      </c>
      <c r="B5829" s="35" t="s">
        <v>375</v>
      </c>
      <c r="C5829" s="90">
        <f t="shared" si="270"/>
        <v>194.00655775801908</v>
      </c>
      <c r="D5829" s="90">
        <f t="shared" si="271"/>
        <v>56.611663785683888</v>
      </c>
      <c r="E5829" s="90">
        <f t="shared" si="272"/>
        <v>137.39489397233518</v>
      </c>
      <c r="F5829" s="50">
        <f>'貼り付けシート（日射量等）'!G5826/3.6*10^3</f>
        <v>130.55555555555554</v>
      </c>
      <c r="G5829" s="50">
        <f>'貼り付けシート（日射量等）'!H5826/3.6*10^3</f>
        <v>141.66666666666666</v>
      </c>
      <c r="H5829" s="91">
        <f>RADIANS('貼り付けシート（日射量等）'!I5826)</f>
        <v>0.42062434973063345</v>
      </c>
      <c r="I5829" s="91">
        <f>IF('貼り付けシート（日射量等）'!J5826&lt;0,RADIANS(360+('貼り付けシート（日射量等）'!J5826)),RADIANS('貼り付けシート（日射量等）'!J5826))</f>
        <v>1.4102260356114182</v>
      </c>
    </row>
    <row r="5830" spans="1:9">
      <c r="A5830" s="20">
        <v>41882</v>
      </c>
      <c r="B5830" s="35" t="s">
        <v>376</v>
      </c>
      <c r="C5830" s="90">
        <f t="shared" si="270"/>
        <v>60.16097038441265</v>
      </c>
      <c r="D5830" s="90">
        <f t="shared" si="271"/>
        <v>8.9746373358956202</v>
      </c>
      <c r="E5830" s="90">
        <f t="shared" si="272"/>
        <v>51.186333048517028</v>
      </c>
      <c r="F5830" s="50">
        <f>'貼り付けシート（日射量等）'!G5827/3.6*10^3</f>
        <v>44.444444444444443</v>
      </c>
      <c r="G5830" s="50">
        <f>'貼り付けシート（日射量等）'!H5827/3.6*10^3</f>
        <v>52.777777777777779</v>
      </c>
      <c r="H5830" s="91">
        <f>RADIANS('貼り付けシート（日射量等）'!I5827)</f>
        <v>0.22165681500327983</v>
      </c>
      <c r="I5830" s="91">
        <f>IF('貼り付けシート（日射量等）'!J5827&lt;0,RADIANS(360+('貼り付けシート（日射量等）'!J5827)),RADIANS('貼り付けシート（日射量等）'!J5827))</f>
        <v>1.5847589608108512</v>
      </c>
    </row>
    <row r="5831" spans="1:9">
      <c r="A5831" s="20">
        <v>41882</v>
      </c>
      <c r="B5831" s="35" t="s">
        <v>377</v>
      </c>
      <c r="C5831" s="90">
        <f t="shared" ref="C5831:C5894" si="273">IF(D5831&lt;0,E5831,D5831+E5831)</f>
        <v>10.776070115477269</v>
      </c>
      <c r="D5831" s="90">
        <f t="shared" ref="D5831:D5894" si="274">F5831*(SIN(H5831)*COS($O$5)+COS(H5831)*SIN($O$5)*COS($O$4-I5831))</f>
        <v>-1.0101543095705781</v>
      </c>
      <c r="E5831" s="90">
        <f t="shared" ref="E5831:E5894" si="275">G5831*(1+COS($O$5))/2</f>
        <v>10.776070115477269</v>
      </c>
      <c r="F5831" s="50">
        <f>'貼り付けシート（日射量等）'!G5828/3.6*10^3</f>
        <v>24.999999999999996</v>
      </c>
      <c r="G5831" s="50">
        <f>'貼り付けシート（日射量等）'!H5828/3.6*10^3</f>
        <v>11.111111111111111</v>
      </c>
      <c r="H5831" s="91">
        <f>RADIANS('貼り付けシート（日射量等）'!I5828)</f>
        <v>2.2689280275926284E-2</v>
      </c>
      <c r="I5831" s="91">
        <f>IF('貼り付けシート（日射量等）'!J5828&lt;0,RADIANS(360+('貼り付けシート（日射量等）'!J5828)),RADIANS('貼り付けシート（日射量等）'!J5828))</f>
        <v>1.7523105690023069</v>
      </c>
    </row>
    <row r="5832" spans="1:9">
      <c r="A5832" s="20">
        <v>41882</v>
      </c>
      <c r="B5832" s="35" t="s">
        <v>378</v>
      </c>
      <c r="C5832" s="90">
        <f t="shared" si="273"/>
        <v>0</v>
      </c>
      <c r="D5832" s="90">
        <f t="shared" si="274"/>
        <v>0</v>
      </c>
      <c r="E5832" s="90">
        <f t="shared" si="275"/>
        <v>0</v>
      </c>
      <c r="F5832" s="50">
        <f>'貼り付けシート（日射量等）'!G5829/3.6*10^3</f>
        <v>0</v>
      </c>
      <c r="G5832" s="50">
        <f>'貼り付けシート（日射量等）'!H5829/3.6*10^3</f>
        <v>0</v>
      </c>
      <c r="H5832" s="91">
        <f>RADIANS('貼り付けシート（日射量等）'!I5829)</f>
        <v>0</v>
      </c>
      <c r="I5832" s="91">
        <f>IF('貼り付けシート（日射量等）'!J5829&lt;0,RADIANS(360+('貼り付けシート（日射量等）'!J5829)),RADIANS('貼り付けシート（日射量等）'!J5829))</f>
        <v>0</v>
      </c>
    </row>
    <row r="5833" spans="1:9">
      <c r="A5833" s="20">
        <v>41882</v>
      </c>
      <c r="B5833" s="35" t="s">
        <v>379</v>
      </c>
      <c r="C5833" s="90">
        <f t="shared" si="273"/>
        <v>0</v>
      </c>
      <c r="D5833" s="90">
        <f t="shared" si="274"/>
        <v>0</v>
      </c>
      <c r="E5833" s="90">
        <f t="shared" si="275"/>
        <v>0</v>
      </c>
      <c r="F5833" s="50">
        <f>'貼り付けシート（日射量等）'!G5830/3.6*10^3</f>
        <v>0</v>
      </c>
      <c r="G5833" s="50">
        <f>'貼り付けシート（日射量等）'!H5830/3.6*10^3</f>
        <v>0</v>
      </c>
      <c r="H5833" s="91">
        <f>RADIANS('貼り付けシート（日射量等）'!I5830)</f>
        <v>0</v>
      </c>
      <c r="I5833" s="91">
        <f>IF('貼り付けシート（日射量等）'!J5830&lt;0,RADIANS(360+('貼り付けシート（日射量等）'!J5830)),RADIANS('貼り付けシート（日射量等）'!J5830))</f>
        <v>0</v>
      </c>
    </row>
    <row r="5834" spans="1:9">
      <c r="A5834" s="20">
        <v>41882</v>
      </c>
      <c r="B5834" s="35" t="s">
        <v>380</v>
      </c>
      <c r="C5834" s="90">
        <f t="shared" si="273"/>
        <v>0</v>
      </c>
      <c r="D5834" s="90">
        <f t="shared" si="274"/>
        <v>0</v>
      </c>
      <c r="E5834" s="90">
        <f t="shared" si="275"/>
        <v>0</v>
      </c>
      <c r="F5834" s="50">
        <f>'貼り付けシート（日射量等）'!G5831/3.6*10^3</f>
        <v>0</v>
      </c>
      <c r="G5834" s="50">
        <f>'貼り付けシート（日射量等）'!H5831/3.6*10^3</f>
        <v>0</v>
      </c>
      <c r="H5834" s="91">
        <f>RADIANS('貼り付けシート（日射量等）'!I5831)</f>
        <v>0</v>
      </c>
      <c r="I5834" s="91">
        <f>IF('貼り付けシート（日射量等）'!J5831&lt;0,RADIANS(360+('貼り付けシート（日射量等）'!J5831)),RADIANS('貼り付けシート（日射量等）'!J5831))</f>
        <v>0</v>
      </c>
    </row>
    <row r="5835" spans="1:9">
      <c r="A5835" s="20">
        <v>41882</v>
      </c>
      <c r="B5835" s="35" t="s">
        <v>381</v>
      </c>
      <c r="C5835" s="90">
        <f t="shared" si="273"/>
        <v>0</v>
      </c>
      <c r="D5835" s="90">
        <f t="shared" si="274"/>
        <v>0</v>
      </c>
      <c r="E5835" s="90">
        <f t="shared" si="275"/>
        <v>0</v>
      </c>
      <c r="F5835" s="50">
        <f>'貼り付けシート（日射量等）'!G5832/3.6*10^3</f>
        <v>0</v>
      </c>
      <c r="G5835" s="50">
        <f>'貼り付けシート（日射量等）'!H5832/3.6*10^3</f>
        <v>0</v>
      </c>
      <c r="H5835" s="91">
        <f>RADIANS('貼り付けシート（日射量等）'!I5832)</f>
        <v>0</v>
      </c>
      <c r="I5835" s="91">
        <f>IF('貼り付けシート（日射量等）'!J5832&lt;0,RADIANS(360+('貼り付けシート（日射量等）'!J5832)),RADIANS('貼り付けシート（日射量等）'!J5832))</f>
        <v>0</v>
      </c>
    </row>
    <row r="5836" spans="1:9">
      <c r="A5836" s="20">
        <v>41882</v>
      </c>
      <c r="B5836" s="35" t="s">
        <v>382</v>
      </c>
      <c r="C5836" s="90">
        <f t="shared" si="273"/>
        <v>0</v>
      </c>
      <c r="D5836" s="90">
        <f t="shared" si="274"/>
        <v>0</v>
      </c>
      <c r="E5836" s="90">
        <f t="shared" si="275"/>
        <v>0</v>
      </c>
      <c r="F5836" s="50">
        <f>'貼り付けシート（日射量等）'!G5833/3.6*10^3</f>
        <v>0</v>
      </c>
      <c r="G5836" s="50">
        <f>'貼り付けシート（日射量等）'!H5833/3.6*10^3</f>
        <v>0</v>
      </c>
      <c r="H5836" s="91">
        <f>RADIANS('貼り付けシート（日射量等）'!I5833)</f>
        <v>0</v>
      </c>
      <c r="I5836" s="91">
        <f>IF('貼り付けシート（日射量等）'!J5833&lt;0,RADIANS(360+('貼り付けシート（日射量等）'!J5833)),RADIANS('貼り付けシート（日射量等）'!J5833))</f>
        <v>0</v>
      </c>
    </row>
    <row r="5837" spans="1:9">
      <c r="A5837" s="20">
        <v>41882</v>
      </c>
      <c r="B5837" s="35" t="s">
        <v>383</v>
      </c>
      <c r="C5837" s="90">
        <f t="shared" si="273"/>
        <v>0</v>
      </c>
      <c r="D5837" s="90">
        <f t="shared" si="274"/>
        <v>0</v>
      </c>
      <c r="E5837" s="90">
        <f t="shared" si="275"/>
        <v>0</v>
      </c>
      <c r="F5837" s="50">
        <f>'貼り付けシート（日射量等）'!G5834/3.6*10^3</f>
        <v>0</v>
      </c>
      <c r="G5837" s="50">
        <f>'貼り付けシート（日射量等）'!H5834/3.6*10^3</f>
        <v>0</v>
      </c>
      <c r="H5837" s="91">
        <f>RADIANS('貼り付けシート（日射量等）'!I5834)</f>
        <v>0</v>
      </c>
      <c r="I5837" s="91">
        <f>IF('貼り付けシート（日射量等）'!J5834&lt;0,RADIANS(360+('貼り付けシート（日射量等）'!J5834)),RADIANS('貼り付けシート（日射量等）'!J5834))</f>
        <v>0</v>
      </c>
    </row>
    <row r="5838" spans="1:9">
      <c r="A5838" s="20">
        <v>41883</v>
      </c>
      <c r="B5838" s="35" t="s">
        <v>360</v>
      </c>
      <c r="C5838" s="90">
        <f t="shared" si="273"/>
        <v>0</v>
      </c>
      <c r="D5838" s="90">
        <f t="shared" si="274"/>
        <v>0</v>
      </c>
      <c r="E5838" s="90">
        <f t="shared" si="275"/>
        <v>0</v>
      </c>
      <c r="F5838" s="50">
        <f>'貼り付けシート（日射量等）'!G5835/3.6*10^3</f>
        <v>0</v>
      </c>
      <c r="G5838" s="50">
        <f>'貼り付けシート（日射量等）'!H5835/3.6*10^3</f>
        <v>0</v>
      </c>
      <c r="H5838" s="91">
        <f>RADIANS('貼り付けシート（日射量等）'!I5835)</f>
        <v>0</v>
      </c>
      <c r="I5838" s="91">
        <f>IF('貼り付けシート（日射量等）'!J5835&lt;0,RADIANS(360+('貼り付けシート（日射量等）'!J5835)),RADIANS('貼り付けシート（日射量等）'!J5835))</f>
        <v>0</v>
      </c>
    </row>
    <row r="5839" spans="1:9">
      <c r="A5839" s="20">
        <v>41883</v>
      </c>
      <c r="B5839" s="35" t="s">
        <v>361</v>
      </c>
      <c r="C5839" s="90">
        <f t="shared" si="273"/>
        <v>0</v>
      </c>
      <c r="D5839" s="90">
        <f t="shared" si="274"/>
        <v>0</v>
      </c>
      <c r="E5839" s="90">
        <f t="shared" si="275"/>
        <v>0</v>
      </c>
      <c r="F5839" s="50">
        <f>'貼り付けシート（日射量等）'!G5836/3.6*10^3</f>
        <v>0</v>
      </c>
      <c r="G5839" s="50">
        <f>'貼り付けシート（日射量等）'!H5836/3.6*10^3</f>
        <v>0</v>
      </c>
      <c r="H5839" s="91">
        <f>RADIANS('貼り付けシート（日射量等）'!I5836)</f>
        <v>0</v>
      </c>
      <c r="I5839" s="91">
        <f>IF('貼り付けシート（日射量等）'!J5836&lt;0,RADIANS(360+('貼り付けシート（日射量等）'!J5836)),RADIANS('貼り付けシート（日射量等）'!J5836))</f>
        <v>0</v>
      </c>
    </row>
    <row r="5840" spans="1:9">
      <c r="A5840" s="20">
        <v>41883</v>
      </c>
      <c r="B5840" s="35" t="s">
        <v>362</v>
      </c>
      <c r="C5840" s="90">
        <f t="shared" si="273"/>
        <v>0</v>
      </c>
      <c r="D5840" s="90">
        <f t="shared" si="274"/>
        <v>0</v>
      </c>
      <c r="E5840" s="90">
        <f t="shared" si="275"/>
        <v>0</v>
      </c>
      <c r="F5840" s="50">
        <f>'貼り付けシート（日射量等）'!G5837/3.6*10^3</f>
        <v>0</v>
      </c>
      <c r="G5840" s="50">
        <f>'貼り付けシート（日射量等）'!H5837/3.6*10^3</f>
        <v>0</v>
      </c>
      <c r="H5840" s="91">
        <f>RADIANS('貼り付けシート（日射量等）'!I5837)</f>
        <v>0</v>
      </c>
      <c r="I5840" s="91">
        <f>IF('貼り付けシート（日射量等）'!J5837&lt;0,RADIANS(360+('貼り付けシート（日射量等）'!J5837)),RADIANS('貼り付けシート（日射量等）'!J5837))</f>
        <v>0</v>
      </c>
    </row>
    <row r="5841" spans="1:9">
      <c r="A5841" s="20">
        <v>41883</v>
      </c>
      <c r="B5841" s="35" t="s">
        <v>363</v>
      </c>
      <c r="C5841" s="90">
        <f t="shared" si="273"/>
        <v>0</v>
      </c>
      <c r="D5841" s="90">
        <f t="shared" si="274"/>
        <v>0</v>
      </c>
      <c r="E5841" s="90">
        <f t="shared" si="275"/>
        <v>0</v>
      </c>
      <c r="F5841" s="50">
        <f>'貼り付けシート（日射量等）'!G5838/3.6*10^3</f>
        <v>0</v>
      </c>
      <c r="G5841" s="50">
        <f>'貼り付けシート（日射量等）'!H5838/3.6*10^3</f>
        <v>0</v>
      </c>
      <c r="H5841" s="91">
        <f>RADIANS('貼り付けシート（日射量等）'!I5838)</f>
        <v>0</v>
      </c>
      <c r="I5841" s="91">
        <f>IF('貼り付けシート（日射量等）'!J5838&lt;0,RADIANS(360+('貼り付けシート（日射量等）'!J5838)),RADIANS('貼り付けシート（日射量等）'!J5838))</f>
        <v>0</v>
      </c>
    </row>
    <row r="5842" spans="1:9">
      <c r="A5842" s="20">
        <v>41883</v>
      </c>
      <c r="B5842" s="35" t="s">
        <v>364</v>
      </c>
      <c r="C5842" s="90">
        <f t="shared" si="273"/>
        <v>6.3380910114210476</v>
      </c>
      <c r="D5842" s="90">
        <f t="shared" si="274"/>
        <v>0.95005595368241302</v>
      </c>
      <c r="E5842" s="90">
        <f t="shared" si="275"/>
        <v>5.3880350577386347</v>
      </c>
      <c r="F5842" s="50">
        <f>'貼り付けシート（日射量等）'!G5839/3.6*10^3</f>
        <v>2.7777777777777777</v>
      </c>
      <c r="G5842" s="50">
        <f>'貼り付けシート（日射量等）'!H5839/3.6*10^3</f>
        <v>5.5555555555555554</v>
      </c>
      <c r="H5842" s="91">
        <f>RADIANS('貼り付けシート（日射量等）'!I5839)</f>
        <v>0</v>
      </c>
      <c r="I5842" s="91">
        <f>IF('貼り付けシート（日射量等）'!J5839&lt;0,RADIANS(360+('貼り付けシート（日射量等）'!J5839)),RADIANS('貼り付けシート（日射量等）'!J5839))</f>
        <v>0</v>
      </c>
    </row>
    <row r="5843" spans="1:9">
      <c r="A5843" s="20">
        <v>41883</v>
      </c>
      <c r="B5843" s="35" t="s">
        <v>365</v>
      </c>
      <c r="C5843" s="90">
        <f t="shared" si="273"/>
        <v>88.003801256871583</v>
      </c>
      <c r="D5843" s="90">
        <f t="shared" si="274"/>
        <v>36.817468208354555</v>
      </c>
      <c r="E5843" s="90">
        <f t="shared" si="275"/>
        <v>51.186333048517028</v>
      </c>
      <c r="F5843" s="50">
        <f>'貼り付けシート（日射量等）'!G5840/3.6*10^3</f>
        <v>255.55555555555554</v>
      </c>
      <c r="G5843" s="50">
        <f>'貼り付けシート（日射量等）'!H5840/3.6*10^3</f>
        <v>52.777777777777779</v>
      </c>
      <c r="H5843" s="91">
        <f>RADIANS('貼り付けシート（日射量等）'!I5840)</f>
        <v>0.17104226669544431</v>
      </c>
      <c r="I5843" s="91">
        <f>IF('貼り付けシート（日射量等）'!J5840&lt;0,RADIANS(360+('貼り付けシート（日射量等）'!J5840)),RADIANS('貼り付けシート（日射量等）'!J5840))</f>
        <v>4.665265090580843</v>
      </c>
    </row>
    <row r="5844" spans="1:9">
      <c r="A5844" s="20">
        <v>41883</v>
      </c>
      <c r="B5844" s="35" t="s">
        <v>366</v>
      </c>
      <c r="C5844" s="90">
        <f t="shared" si="273"/>
        <v>274.28046016189859</v>
      </c>
      <c r="D5844" s="90">
        <f t="shared" si="274"/>
        <v>169.21377653599521</v>
      </c>
      <c r="E5844" s="90">
        <f t="shared" si="275"/>
        <v>105.06668362590338</v>
      </c>
      <c r="F5844" s="50">
        <f>'貼り付けシート（日射量等）'!G5841/3.6*10^3</f>
        <v>444.44444444444446</v>
      </c>
      <c r="G5844" s="50">
        <f>'貼り付けシート（日射量等）'!H5841/3.6*10^3</f>
        <v>108.33333333333334</v>
      </c>
      <c r="H5844" s="91">
        <f>RADIANS('貼り付けシート（日射量等）'!I5841)</f>
        <v>0.37175513067479221</v>
      </c>
      <c r="I5844" s="91">
        <f>IF('貼り付けシート（日射量等）'!J5841&lt;0,RADIANS(360+('貼り付けシート（日射量等）'!J5841)),RADIANS('貼り付けシート（日射量等）'!J5841))</f>
        <v>4.8363073572762874</v>
      </c>
    </row>
    <row r="5845" spans="1:9">
      <c r="A5845" s="20">
        <v>41883</v>
      </c>
      <c r="B5845" s="35" t="s">
        <v>367</v>
      </c>
      <c r="C5845" s="90">
        <f t="shared" si="273"/>
        <v>293.88687894108602</v>
      </c>
      <c r="D5845" s="90">
        <f t="shared" si="274"/>
        <v>97.22359933362587</v>
      </c>
      <c r="E5845" s="90">
        <f t="shared" si="275"/>
        <v>196.66327960746014</v>
      </c>
      <c r="F5845" s="50">
        <f>'貼り付けシート（日射量等）'!G5842/3.6*10^3</f>
        <v>163.88888888888889</v>
      </c>
      <c r="G5845" s="50">
        <f>'貼り付けシート（日射量等）'!H5842/3.6*10^3</f>
        <v>202.77777777777777</v>
      </c>
      <c r="H5845" s="91">
        <f>RADIANS('貼り付けシート（日射量等）'!I5842)</f>
        <v>0.56548667764616278</v>
      </c>
      <c r="I5845" s="91">
        <f>IF('貼り付けシート（日射量等）'!J5842&lt;0,RADIANS(360+('貼り付けシート（日射量等）'!J5842)),RADIANS('貼り付けシート（日射量等）'!J5842))</f>
        <v>5.0282935749956641</v>
      </c>
    </row>
    <row r="5846" spans="1:9">
      <c r="A5846" s="20">
        <v>41883</v>
      </c>
      <c r="B5846" s="35" t="s">
        <v>368</v>
      </c>
      <c r="C5846" s="90">
        <f t="shared" si="273"/>
        <v>354.39434337084515</v>
      </c>
      <c r="D5846" s="90">
        <f t="shared" si="274"/>
        <v>98.462678128259981</v>
      </c>
      <c r="E5846" s="90">
        <f t="shared" si="275"/>
        <v>255.93166524258515</v>
      </c>
      <c r="F5846" s="50">
        <f>'貼り付けシート（日射量等）'!G5843/3.6*10^3</f>
        <v>127.77777777777777</v>
      </c>
      <c r="G5846" s="50">
        <f>'貼り付けシート（日射量等）'!H5843/3.6*10^3</f>
        <v>263.88888888888891</v>
      </c>
      <c r="H5846" s="91">
        <f>RADIANS('貼り付けシート（日射量等）'!I5843)</f>
        <v>0.74874624910556731</v>
      </c>
      <c r="I5846" s="91">
        <f>IF('貼り付けシート（日射量等）'!J5843&lt;0,RADIANS(360+('貼り付けシート（日射量等）'!J5843)),RADIANS('貼り付けシート（日射量等）'!J5843))</f>
        <v>5.2621676947629039</v>
      </c>
    </row>
    <row r="5847" spans="1:9">
      <c r="A5847" s="20">
        <v>41883</v>
      </c>
      <c r="B5847" s="35" t="s">
        <v>369</v>
      </c>
      <c r="C5847" s="90">
        <f t="shared" si="273"/>
        <v>754.07354450949015</v>
      </c>
      <c r="D5847" s="90">
        <f t="shared" si="274"/>
        <v>535.85812467107542</v>
      </c>
      <c r="E5847" s="90">
        <f t="shared" si="275"/>
        <v>218.2154198384147</v>
      </c>
      <c r="F5847" s="50">
        <f>'貼り付けシート（日射量等）'!G5844/3.6*10^3</f>
        <v>597.22222222222217</v>
      </c>
      <c r="G5847" s="50">
        <f>'貼り付けシート（日射量等）'!H5844/3.6*10^3</f>
        <v>225</v>
      </c>
      <c r="H5847" s="91">
        <f>RADIANS('貼り付けシート（日射量等）'!I5844)</f>
        <v>0.90058989402907408</v>
      </c>
      <c r="I5847" s="91">
        <f>IF('貼り付けシート（日射量等）'!J5844&lt;0,RADIANS(360+('貼り付けシート（日射量等）'!J5844)),RADIANS('貼り付けシート（日射量等）'!J5844))</f>
        <v>5.5710909723658997</v>
      </c>
    </row>
    <row r="5848" spans="1:9">
      <c r="A5848" s="20">
        <v>41883</v>
      </c>
      <c r="B5848" s="35" t="s">
        <v>370</v>
      </c>
      <c r="C5848" s="90">
        <f t="shared" si="273"/>
        <v>814.62726708427192</v>
      </c>
      <c r="D5848" s="90">
        <f t="shared" si="274"/>
        <v>574.85970701490271</v>
      </c>
      <c r="E5848" s="90">
        <f t="shared" si="275"/>
        <v>239.76756006936924</v>
      </c>
      <c r="F5848" s="50">
        <f>'貼り付けシート（日射量等）'!G5845/3.6*10^3</f>
        <v>594.44444444444446</v>
      </c>
      <c r="G5848" s="50">
        <f>'貼り付けシート（日射量等）'!H5845/3.6*10^3</f>
        <v>247.22222222222223</v>
      </c>
      <c r="H5848" s="91">
        <f>RADIANS('貼り付けシート（日射量等）'!I5845)</f>
        <v>0.99832833214075656</v>
      </c>
      <c r="I5848" s="91">
        <f>IF('貼り付けシート（日射量等）'!J5845&lt;0,RADIANS(360+('貼り付けシート（日射量等）'!J5845)),RADIANS('貼り付けシート（日射量等）'!J5845))</f>
        <v>5.98647933434055</v>
      </c>
    </row>
    <row r="5849" spans="1:9">
      <c r="A5849" s="20">
        <v>41883</v>
      </c>
      <c r="B5849" s="35" t="s">
        <v>371</v>
      </c>
      <c r="C5849" s="90">
        <f t="shared" si="273"/>
        <v>764.55352054102389</v>
      </c>
      <c r="D5849" s="90">
        <f t="shared" si="274"/>
        <v>481.68168000974555</v>
      </c>
      <c r="E5849" s="90">
        <f t="shared" si="275"/>
        <v>282.87184053127834</v>
      </c>
      <c r="F5849" s="50">
        <f>'貼り付けシート（日射量等）'!G5846/3.6*10^3</f>
        <v>494.44444444444446</v>
      </c>
      <c r="G5849" s="50">
        <f>'貼り付けシート（日射量等）'!H5846/3.6*10^3</f>
        <v>291.66666666666669</v>
      </c>
      <c r="H5849" s="91">
        <f>RADIANS('貼り付けシート（日射量等）'!I5846)</f>
        <v>1.0088003076527223</v>
      </c>
      <c r="I5849" s="91">
        <f>IF('貼り付けシート（日射量等）'!J5846&lt;0,RADIANS(360+('貼り付けシート（日射量等）'!J5846)),RADIANS('貼り付けシート（日射量等）'!J5846))</f>
        <v>0.1884955592153876</v>
      </c>
    </row>
    <row r="5850" spans="1:9">
      <c r="A5850" s="20">
        <v>41883</v>
      </c>
      <c r="B5850" s="35" t="s">
        <v>372</v>
      </c>
      <c r="C5850" s="90">
        <f t="shared" si="273"/>
        <v>616.01925379696161</v>
      </c>
      <c r="D5850" s="90">
        <f t="shared" si="274"/>
        <v>303.51322044812088</v>
      </c>
      <c r="E5850" s="90">
        <f t="shared" si="275"/>
        <v>312.50603334884073</v>
      </c>
      <c r="F5850" s="50">
        <f>'貼り付けシート（日射量等）'!G5847/3.6*10^3</f>
        <v>330.55555555555554</v>
      </c>
      <c r="G5850" s="50">
        <f>'貼り付けシート（日射量等）'!H5847/3.6*10^3</f>
        <v>322.22222222222217</v>
      </c>
      <c r="H5850" s="91">
        <f>RADIANS('貼り付けシート（日射量等）'!I5847)</f>
        <v>0.92851516206098339</v>
      </c>
      <c r="I5850" s="91">
        <f>IF('貼り付けシート（日射量等）'!J5847&lt;0,RADIANS(360+('貼り付けシート（日射量等）'!J5847)),RADIANS('貼り付けシート（日射量等）'!J5847))</f>
        <v>0.62831853071795862</v>
      </c>
    </row>
    <row r="5851" spans="1:9">
      <c r="A5851" s="20">
        <v>41883</v>
      </c>
      <c r="B5851" s="35" t="s">
        <v>373</v>
      </c>
      <c r="C5851" s="90">
        <f t="shared" si="273"/>
        <v>717.55272689615435</v>
      </c>
      <c r="D5851" s="90">
        <f t="shared" si="274"/>
        <v>566.68774527947255</v>
      </c>
      <c r="E5851" s="90">
        <f t="shared" si="275"/>
        <v>150.86498161668177</v>
      </c>
      <c r="F5851" s="50">
        <f>'貼り付けシート（日射量等）'!G5848/3.6*10^3</f>
        <v>705.55555555555566</v>
      </c>
      <c r="G5851" s="50">
        <f>'貼り付けシート（日射量等）'!H5848/3.6*10^3</f>
        <v>155.55555555555557</v>
      </c>
      <c r="H5851" s="91">
        <f>RADIANS('貼り付けシート（日射量等）'!I5848)</f>
        <v>0.78539816339744828</v>
      </c>
      <c r="I5851" s="91">
        <f>IF('貼り付けシート（日射量等）'!J5848&lt;0,RADIANS(360+('貼り付けシート（日射量等）'!J5848)),RADIANS('貼り付けシート（日射量等）'!J5848))</f>
        <v>0.95993108859688125</v>
      </c>
    </row>
    <row r="5852" spans="1:9">
      <c r="A5852" s="20">
        <v>41883</v>
      </c>
      <c r="B5852" s="35" t="s">
        <v>374</v>
      </c>
      <c r="C5852" s="90">
        <f t="shared" si="273"/>
        <v>515.51460167485357</v>
      </c>
      <c r="D5852" s="90">
        <f t="shared" si="274"/>
        <v>364.64962005817176</v>
      </c>
      <c r="E5852" s="90">
        <f t="shared" si="275"/>
        <v>150.86498161668177</v>
      </c>
      <c r="F5852" s="50">
        <f>'貼り付けシート（日射量等）'!G5849/3.6*10^3</f>
        <v>572.22222222222217</v>
      </c>
      <c r="G5852" s="50">
        <f>'貼り付けシート（日射量等）'!H5849/3.6*10^3</f>
        <v>155.55555555555557</v>
      </c>
      <c r="H5852" s="91">
        <f>RADIANS('貼り付けシート（日射量等）'!I5849)</f>
        <v>0.60911990894602097</v>
      </c>
      <c r="I5852" s="91">
        <f>IF('貼り付けシート（日射量等）'!J5849&lt;0,RADIANS(360+('貼り付けシート（日射量等）'!J5849)),RADIANS('貼り付けシート（日射量等）'!J5849))</f>
        <v>1.2077678423800762</v>
      </c>
    </row>
    <row r="5853" spans="1:9">
      <c r="A5853" s="20">
        <v>41883</v>
      </c>
      <c r="B5853" s="35" t="s">
        <v>375</v>
      </c>
      <c r="C5853" s="90">
        <f t="shared" si="273"/>
        <v>199.55206665437152</v>
      </c>
      <c r="D5853" s="90">
        <f t="shared" si="274"/>
        <v>62.157172682036347</v>
      </c>
      <c r="E5853" s="90">
        <f t="shared" si="275"/>
        <v>137.39489397233518</v>
      </c>
      <c r="F5853" s="50">
        <f>'貼り付けシート（日射量等）'!G5850/3.6*10^3</f>
        <v>144.44444444444446</v>
      </c>
      <c r="G5853" s="50">
        <f>'貼り付けシート（日射量等）'!H5850/3.6*10^3</f>
        <v>141.66666666666666</v>
      </c>
      <c r="H5853" s="91">
        <f>RADIANS('貼り付けシート（日射量等）'!I5850)</f>
        <v>0.41538836197465046</v>
      </c>
      <c r="I5853" s="91">
        <f>IF('貼り付けシート（日射量等）'!J5850&lt;0,RADIANS(360+('貼り付けシート（日射量等）'!J5850)),RADIANS('貼り付けシート（日射量等）'!J5850))</f>
        <v>1.4067353771074296</v>
      </c>
    </row>
    <row r="5854" spans="1:9">
      <c r="A5854" s="20">
        <v>41883</v>
      </c>
      <c r="B5854" s="35" t="s">
        <v>376</v>
      </c>
      <c r="C5854" s="90">
        <f t="shared" si="273"/>
        <v>78.486335740427123</v>
      </c>
      <c r="D5854" s="90">
        <f t="shared" si="274"/>
        <v>16.523932576432824</v>
      </c>
      <c r="E5854" s="90">
        <f t="shared" si="275"/>
        <v>61.962403163994296</v>
      </c>
      <c r="F5854" s="50">
        <f>'貼り付けシート（日射量等）'!G5851/3.6*10^3</f>
        <v>83.333333333333329</v>
      </c>
      <c r="G5854" s="50">
        <f>'貼り付けシート（日射量等）'!H5851/3.6*10^3</f>
        <v>63.888888888888886</v>
      </c>
      <c r="H5854" s="91">
        <f>RADIANS('貼り付けシート（日射量等）'!I5851)</f>
        <v>0.21642082724729686</v>
      </c>
      <c r="I5854" s="91">
        <f>IF('貼り付けシート（日射量等）'!J5851&lt;0,RADIANS(360+('貼り付けシート（日射量等）'!J5851)),RADIANS('貼り付けシート（日射量等）'!J5851))</f>
        <v>1.5812683023068625</v>
      </c>
    </row>
    <row r="5855" spans="1:9">
      <c r="A5855" s="20">
        <v>41883</v>
      </c>
      <c r="B5855" s="35" t="s">
        <v>377</v>
      </c>
      <c r="C5855" s="90">
        <f t="shared" si="273"/>
        <v>10.776070115477269</v>
      </c>
      <c r="D5855" s="90">
        <f t="shared" si="274"/>
        <v>-1.8154133401432497</v>
      </c>
      <c r="E5855" s="90">
        <f t="shared" si="275"/>
        <v>10.776070115477269</v>
      </c>
      <c r="F5855" s="50">
        <f>'貼り付けシート（日射量等）'!G5852/3.6*10^3</f>
        <v>41.666666666666664</v>
      </c>
      <c r="G5855" s="50">
        <f>'貼り付けシート（日射量等）'!H5852/3.6*10^3</f>
        <v>11.111111111111111</v>
      </c>
      <c r="H5855" s="91">
        <f>RADIANS('貼り付けシート（日射量等）'!I5852)</f>
        <v>1.7453292519943295E-2</v>
      </c>
      <c r="I5855" s="91">
        <f>IF('貼り付けシート（日射量等）'!J5852&lt;0,RADIANS(360+('貼り付けシート（日射量等）'!J5852)),RADIANS('貼り付けシート（日射量等）'!J5852))</f>
        <v>1.7470745812463238</v>
      </c>
    </row>
    <row r="5856" spans="1:9">
      <c r="A5856" s="20">
        <v>41883</v>
      </c>
      <c r="B5856" s="35" t="s">
        <v>378</v>
      </c>
      <c r="C5856" s="90">
        <f t="shared" si="273"/>
        <v>0</v>
      </c>
      <c r="D5856" s="90">
        <f t="shared" si="274"/>
        <v>0</v>
      </c>
      <c r="E5856" s="90">
        <f t="shared" si="275"/>
        <v>0</v>
      </c>
      <c r="F5856" s="50">
        <f>'貼り付けシート（日射量等）'!G5853/3.6*10^3</f>
        <v>0</v>
      </c>
      <c r="G5856" s="50">
        <f>'貼り付けシート（日射量等）'!H5853/3.6*10^3</f>
        <v>0</v>
      </c>
      <c r="H5856" s="91">
        <f>RADIANS('貼り付けシート（日射量等）'!I5853)</f>
        <v>0</v>
      </c>
      <c r="I5856" s="91">
        <f>IF('貼り付けシート（日射量等）'!J5853&lt;0,RADIANS(360+('貼り付けシート（日射量等）'!J5853)),RADIANS('貼り付けシート（日射量等）'!J5853))</f>
        <v>0</v>
      </c>
    </row>
    <row r="5857" spans="1:9">
      <c r="A5857" s="20">
        <v>41883</v>
      </c>
      <c r="B5857" s="35" t="s">
        <v>379</v>
      </c>
      <c r="C5857" s="90">
        <f t="shared" si="273"/>
        <v>0</v>
      </c>
      <c r="D5857" s="90">
        <f t="shared" si="274"/>
        <v>0</v>
      </c>
      <c r="E5857" s="90">
        <f t="shared" si="275"/>
        <v>0</v>
      </c>
      <c r="F5857" s="50">
        <f>'貼り付けシート（日射量等）'!G5854/3.6*10^3</f>
        <v>0</v>
      </c>
      <c r="G5857" s="50">
        <f>'貼り付けシート（日射量等）'!H5854/3.6*10^3</f>
        <v>0</v>
      </c>
      <c r="H5857" s="91">
        <f>RADIANS('貼り付けシート（日射量等）'!I5854)</f>
        <v>0</v>
      </c>
      <c r="I5857" s="91">
        <f>IF('貼り付けシート（日射量等）'!J5854&lt;0,RADIANS(360+('貼り付けシート（日射量等）'!J5854)),RADIANS('貼り付けシート（日射量等）'!J5854))</f>
        <v>0</v>
      </c>
    </row>
    <row r="5858" spans="1:9">
      <c r="A5858" s="20">
        <v>41883</v>
      </c>
      <c r="B5858" s="35" t="s">
        <v>380</v>
      </c>
      <c r="C5858" s="90">
        <f t="shared" si="273"/>
        <v>0</v>
      </c>
      <c r="D5858" s="90">
        <f t="shared" si="274"/>
        <v>0</v>
      </c>
      <c r="E5858" s="90">
        <f t="shared" si="275"/>
        <v>0</v>
      </c>
      <c r="F5858" s="50">
        <f>'貼り付けシート（日射量等）'!G5855/3.6*10^3</f>
        <v>0</v>
      </c>
      <c r="G5858" s="50">
        <f>'貼り付けシート（日射量等）'!H5855/3.6*10^3</f>
        <v>0</v>
      </c>
      <c r="H5858" s="91">
        <f>RADIANS('貼り付けシート（日射量等）'!I5855)</f>
        <v>0</v>
      </c>
      <c r="I5858" s="91">
        <f>IF('貼り付けシート（日射量等）'!J5855&lt;0,RADIANS(360+('貼り付けシート（日射量等）'!J5855)),RADIANS('貼り付けシート（日射量等）'!J5855))</f>
        <v>0</v>
      </c>
    </row>
    <row r="5859" spans="1:9">
      <c r="A5859" s="20">
        <v>41883</v>
      </c>
      <c r="B5859" s="35" t="s">
        <v>381</v>
      </c>
      <c r="C5859" s="90">
        <f t="shared" si="273"/>
        <v>0</v>
      </c>
      <c r="D5859" s="90">
        <f t="shared" si="274"/>
        <v>0</v>
      </c>
      <c r="E5859" s="90">
        <f t="shared" si="275"/>
        <v>0</v>
      </c>
      <c r="F5859" s="50">
        <f>'貼り付けシート（日射量等）'!G5856/3.6*10^3</f>
        <v>0</v>
      </c>
      <c r="G5859" s="50">
        <f>'貼り付けシート（日射量等）'!H5856/3.6*10^3</f>
        <v>0</v>
      </c>
      <c r="H5859" s="91">
        <f>RADIANS('貼り付けシート（日射量等）'!I5856)</f>
        <v>0</v>
      </c>
      <c r="I5859" s="91">
        <f>IF('貼り付けシート（日射量等）'!J5856&lt;0,RADIANS(360+('貼り付けシート（日射量等）'!J5856)),RADIANS('貼り付けシート（日射量等）'!J5856))</f>
        <v>0</v>
      </c>
    </row>
    <row r="5860" spans="1:9">
      <c r="A5860" s="20">
        <v>41883</v>
      </c>
      <c r="B5860" s="35" t="s">
        <v>382</v>
      </c>
      <c r="C5860" s="90">
        <f t="shared" si="273"/>
        <v>0</v>
      </c>
      <c r="D5860" s="90">
        <f t="shared" si="274"/>
        <v>0</v>
      </c>
      <c r="E5860" s="90">
        <f t="shared" si="275"/>
        <v>0</v>
      </c>
      <c r="F5860" s="50">
        <f>'貼り付けシート（日射量等）'!G5857/3.6*10^3</f>
        <v>0</v>
      </c>
      <c r="G5860" s="50">
        <f>'貼り付けシート（日射量等）'!H5857/3.6*10^3</f>
        <v>0</v>
      </c>
      <c r="H5860" s="91">
        <f>RADIANS('貼り付けシート（日射量等）'!I5857)</f>
        <v>0</v>
      </c>
      <c r="I5860" s="91">
        <f>IF('貼り付けシート（日射量等）'!J5857&lt;0,RADIANS(360+('貼り付けシート（日射量等）'!J5857)),RADIANS('貼り付けシート（日射量等）'!J5857))</f>
        <v>0</v>
      </c>
    </row>
    <row r="5861" spans="1:9">
      <c r="A5861" s="20">
        <v>41883</v>
      </c>
      <c r="B5861" s="35" t="s">
        <v>383</v>
      </c>
      <c r="C5861" s="90">
        <f t="shared" si="273"/>
        <v>0</v>
      </c>
      <c r="D5861" s="90">
        <f t="shared" si="274"/>
        <v>0</v>
      </c>
      <c r="E5861" s="90">
        <f t="shared" si="275"/>
        <v>0</v>
      </c>
      <c r="F5861" s="50">
        <f>'貼り付けシート（日射量等）'!G5858/3.6*10^3</f>
        <v>0</v>
      </c>
      <c r="G5861" s="50">
        <f>'貼り付けシート（日射量等）'!H5858/3.6*10^3</f>
        <v>0</v>
      </c>
      <c r="H5861" s="91">
        <f>RADIANS('貼り付けシート（日射量等）'!I5858)</f>
        <v>0</v>
      </c>
      <c r="I5861" s="91">
        <f>IF('貼り付けシート（日射量等）'!J5858&lt;0,RADIANS(360+('貼り付けシート（日射量等）'!J5858)),RADIANS('貼り付けシート（日射量等）'!J5858))</f>
        <v>0</v>
      </c>
    </row>
    <row r="5862" spans="1:9">
      <c r="A5862" s="20">
        <v>41884</v>
      </c>
      <c r="B5862" s="35" t="s">
        <v>360</v>
      </c>
      <c r="C5862" s="90">
        <f t="shared" si="273"/>
        <v>0</v>
      </c>
      <c r="D5862" s="90">
        <f t="shared" si="274"/>
        <v>0</v>
      </c>
      <c r="E5862" s="90">
        <f t="shared" si="275"/>
        <v>0</v>
      </c>
      <c r="F5862" s="50">
        <f>'貼り付けシート（日射量等）'!G5859/3.6*10^3</f>
        <v>0</v>
      </c>
      <c r="G5862" s="50">
        <f>'貼り付けシート（日射量等）'!H5859/3.6*10^3</f>
        <v>0</v>
      </c>
      <c r="H5862" s="91">
        <f>RADIANS('貼り付けシート（日射量等）'!I5859)</f>
        <v>0</v>
      </c>
      <c r="I5862" s="91">
        <f>IF('貼り付けシート（日射量等）'!J5859&lt;0,RADIANS(360+('貼り付けシート（日射量等）'!J5859)),RADIANS('貼り付けシート（日射量等）'!J5859))</f>
        <v>0</v>
      </c>
    </row>
    <row r="5863" spans="1:9">
      <c r="A5863" s="20">
        <v>41884</v>
      </c>
      <c r="B5863" s="35" t="s">
        <v>361</v>
      </c>
      <c r="C5863" s="90">
        <f t="shared" si="273"/>
        <v>0</v>
      </c>
      <c r="D5863" s="90">
        <f t="shared" si="274"/>
        <v>0</v>
      </c>
      <c r="E5863" s="90">
        <f t="shared" si="275"/>
        <v>0</v>
      </c>
      <c r="F5863" s="50">
        <f>'貼り付けシート（日射量等）'!G5860/3.6*10^3</f>
        <v>0</v>
      </c>
      <c r="G5863" s="50">
        <f>'貼り付けシート（日射量等）'!H5860/3.6*10^3</f>
        <v>0</v>
      </c>
      <c r="H5863" s="91">
        <f>RADIANS('貼り付けシート（日射量等）'!I5860)</f>
        <v>0</v>
      </c>
      <c r="I5863" s="91">
        <f>IF('貼り付けシート（日射量等）'!J5860&lt;0,RADIANS(360+('貼り付けシート（日射量等）'!J5860)),RADIANS('貼り付けシート（日射量等）'!J5860))</f>
        <v>0</v>
      </c>
    </row>
    <row r="5864" spans="1:9">
      <c r="A5864" s="20">
        <v>41884</v>
      </c>
      <c r="B5864" s="35" t="s">
        <v>362</v>
      </c>
      <c r="C5864" s="90">
        <f t="shared" si="273"/>
        <v>0</v>
      </c>
      <c r="D5864" s="90">
        <f t="shared" si="274"/>
        <v>0</v>
      </c>
      <c r="E5864" s="90">
        <f t="shared" si="275"/>
        <v>0</v>
      </c>
      <c r="F5864" s="50">
        <f>'貼り付けシート（日射量等）'!G5861/3.6*10^3</f>
        <v>0</v>
      </c>
      <c r="G5864" s="50">
        <f>'貼り付けシート（日射量等）'!H5861/3.6*10^3</f>
        <v>0</v>
      </c>
      <c r="H5864" s="91">
        <f>RADIANS('貼り付けシート（日射量等）'!I5861)</f>
        <v>0</v>
      </c>
      <c r="I5864" s="91">
        <f>IF('貼り付けシート（日射量等）'!J5861&lt;0,RADIANS(360+('貼り付けシート（日射量等）'!J5861)),RADIANS('貼り付けシート（日射量等）'!J5861))</f>
        <v>0</v>
      </c>
    </row>
    <row r="5865" spans="1:9">
      <c r="A5865" s="20">
        <v>41884</v>
      </c>
      <c r="B5865" s="35" t="s">
        <v>363</v>
      </c>
      <c r="C5865" s="90">
        <f t="shared" si="273"/>
        <v>0</v>
      </c>
      <c r="D5865" s="90">
        <f t="shared" si="274"/>
        <v>0</v>
      </c>
      <c r="E5865" s="90">
        <f t="shared" si="275"/>
        <v>0</v>
      </c>
      <c r="F5865" s="50">
        <f>'貼り付けシート（日射量等）'!G5862/3.6*10^3</f>
        <v>0</v>
      </c>
      <c r="G5865" s="50">
        <f>'貼り付けシート（日射量等）'!H5862/3.6*10^3</f>
        <v>0</v>
      </c>
      <c r="H5865" s="91">
        <f>RADIANS('貼り付けシート（日射量等）'!I5862)</f>
        <v>0</v>
      </c>
      <c r="I5865" s="91">
        <f>IF('貼り付けシート（日射量等）'!J5862&lt;0,RADIANS(360+('貼り付けシート（日射量等）'!J5862)),RADIANS('貼り付けシート（日射量等）'!J5862))</f>
        <v>0</v>
      </c>
    </row>
    <row r="5866" spans="1:9">
      <c r="A5866" s="20">
        <v>41884</v>
      </c>
      <c r="B5866" s="35" t="s">
        <v>364</v>
      </c>
      <c r="C5866" s="90">
        <f t="shared" si="273"/>
        <v>6.3380910114210476</v>
      </c>
      <c r="D5866" s="90">
        <f t="shared" si="274"/>
        <v>0.95005595368241302</v>
      </c>
      <c r="E5866" s="90">
        <f t="shared" si="275"/>
        <v>5.3880350577386347</v>
      </c>
      <c r="F5866" s="50">
        <f>'貼り付けシート（日射量等）'!G5863/3.6*10^3</f>
        <v>2.7777777777777777</v>
      </c>
      <c r="G5866" s="50">
        <f>'貼り付けシート（日射量等）'!H5863/3.6*10^3</f>
        <v>5.5555555555555554</v>
      </c>
      <c r="H5866" s="91">
        <f>RADIANS('貼り付けシート（日射量等）'!I5863)</f>
        <v>0</v>
      </c>
      <c r="I5866" s="91">
        <f>IF('貼り付けシート（日射量等）'!J5863&lt;0,RADIANS(360+('貼り付けシート（日射量等）'!J5863)),RADIANS('貼り付けシート（日射量等）'!J5863))</f>
        <v>0</v>
      </c>
    </row>
    <row r="5867" spans="1:9">
      <c r="A5867" s="20">
        <v>41884</v>
      </c>
      <c r="B5867" s="35" t="s">
        <v>365</v>
      </c>
      <c r="C5867" s="90">
        <f t="shared" si="273"/>
        <v>74.95126851086971</v>
      </c>
      <c r="D5867" s="90">
        <f t="shared" si="274"/>
        <v>23.764935462352675</v>
      </c>
      <c r="E5867" s="90">
        <f t="shared" si="275"/>
        <v>51.186333048517028</v>
      </c>
      <c r="F5867" s="50">
        <f>'貼り付けシート（日射量等）'!G5864/3.6*10^3</f>
        <v>166.66666666666666</v>
      </c>
      <c r="G5867" s="50">
        <f>'貼り付けシート（日射量等）'!H5864/3.6*10^3</f>
        <v>52.777777777777779</v>
      </c>
      <c r="H5867" s="91">
        <f>RADIANS('貼り付けシート（日射量等）'!I5864)</f>
        <v>0.16755160819145562</v>
      </c>
      <c r="I5867" s="91">
        <f>IF('貼り付けシート（日射量等）'!J5864&lt;0,RADIANS(360+('貼り付けシート（日射量等）'!J5864)),RADIANS('貼り付けシート（日射量等）'!J5864))</f>
        <v>4.6705010783368266</v>
      </c>
    </row>
    <row r="5868" spans="1:9">
      <c r="A5868" s="20">
        <v>41884</v>
      </c>
      <c r="B5868" s="35" t="s">
        <v>366</v>
      </c>
      <c r="C5868" s="90">
        <f t="shared" si="273"/>
        <v>286.36926968139682</v>
      </c>
      <c r="D5868" s="90">
        <f t="shared" si="274"/>
        <v>192.0786561709707</v>
      </c>
      <c r="E5868" s="90">
        <f t="shared" si="275"/>
        <v>94.290613510426098</v>
      </c>
      <c r="F5868" s="50">
        <f>'貼り付けシート（日射量等）'!G5865/3.6*10^3</f>
        <v>505.55555555555554</v>
      </c>
      <c r="G5868" s="50">
        <f>'貼り付けシート（日射量等）'!H5865/3.6*10^3</f>
        <v>97.222222222222214</v>
      </c>
      <c r="H5868" s="91">
        <f>RADIANS('貼り付けシート（日射量等）'!I5865)</f>
        <v>0.36826447217080355</v>
      </c>
      <c r="I5868" s="91">
        <f>IF('貼り付けシート（日射量等）'!J5865&lt;0,RADIANS(360+('貼り付けシート（日射量等）'!J5865)),RADIANS('貼り付けシート（日射量等）'!J5865))</f>
        <v>4.8432886742842642</v>
      </c>
    </row>
    <row r="5869" spans="1:9">
      <c r="A5869" s="20">
        <v>41884</v>
      </c>
      <c r="B5869" s="35" t="s">
        <v>367</v>
      </c>
      <c r="C5869" s="90">
        <f t="shared" si="273"/>
        <v>510.38369041925415</v>
      </c>
      <c r="D5869" s="90">
        <f t="shared" si="274"/>
        <v>397.23495420674283</v>
      </c>
      <c r="E5869" s="90">
        <f t="shared" si="275"/>
        <v>113.14873621251131</v>
      </c>
      <c r="F5869" s="50">
        <f>'貼り付けシート（日射量等）'!G5866/3.6*10^3</f>
        <v>669.44444444444446</v>
      </c>
      <c r="G5869" s="50">
        <f>'貼り付けシート（日射量等）'!H5866/3.6*10^3</f>
        <v>116.66666666666666</v>
      </c>
      <c r="H5869" s="91">
        <f>RADIANS('貼り付けシート（日射量等）'!I5866)</f>
        <v>0.56374134839416834</v>
      </c>
      <c r="I5869" s="91">
        <f>IF('貼り付けシート（日射量等）'!J5866&lt;0,RADIANS(360+('貼り付けシート（日射量等）'!J5866)),RADIANS('貼り付けシート（日射量等）'!J5866))</f>
        <v>5.0335295627516459</v>
      </c>
    </row>
    <row r="5870" spans="1:9">
      <c r="A5870" s="20">
        <v>41884</v>
      </c>
      <c r="B5870" s="35" t="s">
        <v>368</v>
      </c>
      <c r="C5870" s="90">
        <f t="shared" si="273"/>
        <v>590.9657625120393</v>
      </c>
      <c r="D5870" s="90">
        <f t="shared" si="274"/>
        <v>378.13837773136328</v>
      </c>
      <c r="E5870" s="90">
        <f t="shared" si="275"/>
        <v>212.82738478067606</v>
      </c>
      <c r="F5870" s="50">
        <f>'貼り付けシート（日射量等）'!G5867/3.6*10^3</f>
        <v>491.66666666666663</v>
      </c>
      <c r="G5870" s="50">
        <f>'貼り付けシート（日射量等）'!H5867/3.6*10^3</f>
        <v>219.44444444444443</v>
      </c>
      <c r="H5870" s="91">
        <f>RADIANS('貼り付けシート（日射量等）'!I5867)</f>
        <v>0.74351026134958442</v>
      </c>
      <c r="I5870" s="91">
        <f>IF('貼り付けシート（日射量等）'!J5867&lt;0,RADIANS(360+('貼り付けシート（日射量等）'!J5867)),RADIANS('貼り付けシート（日射量等）'!J5867))</f>
        <v>5.2691490117708808</v>
      </c>
    </row>
    <row r="5871" spans="1:9">
      <c r="A5871" s="20">
        <v>41884</v>
      </c>
      <c r="B5871" s="35" t="s">
        <v>369</v>
      </c>
      <c r="C5871" s="90">
        <f t="shared" si="273"/>
        <v>703.83528648768436</v>
      </c>
      <c r="D5871" s="90">
        <f t="shared" si="274"/>
        <v>450.59763877396858</v>
      </c>
      <c r="E5871" s="90">
        <f t="shared" si="275"/>
        <v>253.2376477137158</v>
      </c>
      <c r="F5871" s="50">
        <f>'貼り付けシート（日射量等）'!G5868/3.6*10^3</f>
        <v>502.77777777777777</v>
      </c>
      <c r="G5871" s="50">
        <f>'貼り付けシート（日射量等）'!H5868/3.6*10^3</f>
        <v>261.11111111111109</v>
      </c>
      <c r="H5871" s="91">
        <f>RADIANS('貼り付けシート（日射量等）'!I5868)</f>
        <v>0.89535390627309097</v>
      </c>
      <c r="I5871" s="91">
        <f>IF('貼り付けシート（日射量等）'!J5868&lt;0,RADIANS(360+('貼り付けシート（日射量等）'!J5868)),RADIANS('貼り付けシート（日射量等）'!J5868))</f>
        <v>5.5780722893738774</v>
      </c>
    </row>
    <row r="5872" spans="1:9">
      <c r="A5872" s="20">
        <v>41884</v>
      </c>
      <c r="B5872" s="35" t="s">
        <v>370</v>
      </c>
      <c r="C5872" s="90">
        <f t="shared" si="273"/>
        <v>875.56352753837507</v>
      </c>
      <c r="D5872" s="90">
        <f t="shared" si="274"/>
        <v>692.37033557526149</v>
      </c>
      <c r="E5872" s="90">
        <f t="shared" si="275"/>
        <v>183.19319196311358</v>
      </c>
      <c r="F5872" s="50">
        <f>'貼り付けシート（日射量等）'!G5869/3.6*10^3</f>
        <v>716.66666666666663</v>
      </c>
      <c r="G5872" s="50">
        <f>'貼り付けシート（日射量等）'!H5869/3.6*10^3</f>
        <v>188.88888888888889</v>
      </c>
      <c r="H5872" s="91">
        <f>RADIANS('貼り付けシート（日射量等）'!I5869)</f>
        <v>0.99309234438477345</v>
      </c>
      <c r="I5872" s="91">
        <f>IF('貼り付けシート（日射量等）'!J5869&lt;0,RADIANS(360+('貼り付けシート（日射量等）'!J5869)),RADIANS('貼り付けシート（日射量等）'!J5869))</f>
        <v>5.9917153220965336</v>
      </c>
    </row>
    <row r="5873" spans="1:9">
      <c r="A5873" s="20">
        <v>41884</v>
      </c>
      <c r="B5873" s="35" t="s">
        <v>371</v>
      </c>
      <c r="C5873" s="90">
        <f t="shared" si="273"/>
        <v>823.56463165009859</v>
      </c>
      <c r="D5873" s="90">
        <f t="shared" si="274"/>
        <v>586.49108910959865</v>
      </c>
      <c r="E5873" s="90">
        <f t="shared" si="275"/>
        <v>237.07354254049991</v>
      </c>
      <c r="F5873" s="50">
        <f>'貼り付けシート（日射量等）'!G5870/3.6*10^3</f>
        <v>602.77777777777771</v>
      </c>
      <c r="G5873" s="50">
        <f>'貼り付けシート（日射量等）'!H5870/3.6*10^3</f>
        <v>244.44444444444443</v>
      </c>
      <c r="H5873" s="91">
        <f>RADIANS('貼り付けシート（日射量等）'!I5870)</f>
        <v>1.0035643198967394</v>
      </c>
      <c r="I5873" s="91">
        <f>IF('貼り付けシート（日射量等）'!J5870&lt;0,RADIANS(360+('貼り付けシート（日射量等）'!J5870)),RADIANS('貼り付けシート（日射量等）'!J5870))</f>
        <v>0.19024088846738194</v>
      </c>
    </row>
    <row r="5874" spans="1:9">
      <c r="A5874" s="20">
        <v>41884</v>
      </c>
      <c r="B5874" s="35" t="s">
        <v>372</v>
      </c>
      <c r="C5874" s="90">
        <f t="shared" si="273"/>
        <v>615.41659144334449</v>
      </c>
      <c r="D5874" s="90">
        <f t="shared" si="274"/>
        <v>305.60457562337308</v>
      </c>
      <c r="E5874" s="90">
        <f t="shared" si="275"/>
        <v>309.81201581997146</v>
      </c>
      <c r="F5874" s="50">
        <f>'貼り付けシート（日射量等）'!G5871/3.6*10^3</f>
        <v>333.33333333333331</v>
      </c>
      <c r="G5874" s="50">
        <f>'貼り付けシート（日射量等）'!H5871/3.6*10^3</f>
        <v>319.4444444444444</v>
      </c>
      <c r="H5874" s="91">
        <f>RADIANS('貼り付けシート（日射量等）'!I5871)</f>
        <v>0.92327917430500028</v>
      </c>
      <c r="I5874" s="91">
        <f>IF('貼り付けシート（日射量等）'!J5871&lt;0,RADIANS(360+('貼り付けシート（日射量等）'!J5871)),RADIANS('貼り付けシート（日射量等）'!J5871))</f>
        <v>0.62482787221396996</v>
      </c>
    </row>
    <row r="5875" spans="1:9">
      <c r="A5875" s="20">
        <v>41884</v>
      </c>
      <c r="B5875" s="35" t="s">
        <v>373</v>
      </c>
      <c r="C5875" s="90">
        <f t="shared" si="273"/>
        <v>488.5115137154221</v>
      </c>
      <c r="D5875" s="90">
        <f t="shared" si="274"/>
        <v>213.72172577075173</v>
      </c>
      <c r="E5875" s="90">
        <f t="shared" si="275"/>
        <v>274.78978794467037</v>
      </c>
      <c r="F5875" s="50">
        <f>'貼り付けシート（日射量等）'!G5872/3.6*10^3</f>
        <v>266.66666666666669</v>
      </c>
      <c r="G5875" s="50">
        <f>'貼り付けシート（日射量等）'!H5872/3.6*10^3</f>
        <v>283.33333333333331</v>
      </c>
      <c r="H5875" s="91">
        <f>RADIANS('貼り付けシート（日射量等）'!I5872)</f>
        <v>0.78016217564146539</v>
      </c>
      <c r="I5875" s="91">
        <f>IF('貼り付けシート（日射量等）'!J5872&lt;0,RADIANS(360+('貼り付けシート（日射量等）'!J5872)),RADIANS('貼り付けシート（日射量等）'!J5872))</f>
        <v>0.95469510084089826</v>
      </c>
    </row>
    <row r="5876" spans="1:9">
      <c r="A5876" s="20">
        <v>41884</v>
      </c>
      <c r="B5876" s="35" t="s">
        <v>374</v>
      </c>
      <c r="C5876" s="90">
        <f t="shared" si="273"/>
        <v>261.92184431205061</v>
      </c>
      <c r="D5876" s="90">
        <f t="shared" si="274"/>
        <v>65.258564704590455</v>
      </c>
      <c r="E5876" s="90">
        <f t="shared" si="275"/>
        <v>196.66327960746014</v>
      </c>
      <c r="F5876" s="50">
        <f>'貼り付けシート（日射量等）'!G5873/3.6*10^3</f>
        <v>102.77777777777777</v>
      </c>
      <c r="G5876" s="50">
        <f>'貼り付けシート（日射量等）'!H5873/3.6*10^3</f>
        <v>202.77777777777777</v>
      </c>
      <c r="H5876" s="91">
        <f>RADIANS('貼り付けシート（日射量等）'!I5873)</f>
        <v>0.60388392119003809</v>
      </c>
      <c r="I5876" s="91">
        <f>IF('貼り付けシート（日射量等）'!J5873&lt;0,RADIANS(360+('貼り付けシート（日射量等）'!J5873)),RADIANS('貼り付けシート（日射量等）'!J5873))</f>
        <v>1.2025318546240931</v>
      </c>
    </row>
    <row r="5877" spans="1:9">
      <c r="A5877" s="20">
        <v>41884</v>
      </c>
      <c r="B5877" s="35" t="s">
        <v>375</v>
      </c>
      <c r="C5877" s="90">
        <f t="shared" si="273"/>
        <v>196.45791955879508</v>
      </c>
      <c r="D5877" s="90">
        <f t="shared" si="274"/>
        <v>61.757043115329232</v>
      </c>
      <c r="E5877" s="90">
        <f t="shared" si="275"/>
        <v>134.70087644346586</v>
      </c>
      <c r="F5877" s="50">
        <f>'貼り付けシート（日射量等）'!G5874/3.6*10^3</f>
        <v>144.44444444444446</v>
      </c>
      <c r="G5877" s="50">
        <f>'貼り付けシート（日射量等）'!H5874/3.6*10^3</f>
        <v>138.88888888888889</v>
      </c>
      <c r="H5877" s="91">
        <f>RADIANS('貼り付けシート（日射量等）'!I5874)</f>
        <v>0.41015237421866746</v>
      </c>
      <c r="I5877" s="91">
        <f>IF('貼り付けシート（日射量等）'!J5874&lt;0,RADIANS(360+('貼り付けシート（日射量等）'!J5874)),RADIANS('貼り付けシート（日射量等）'!J5874))</f>
        <v>1.4014993893514465</v>
      </c>
    </row>
    <row r="5878" spans="1:9">
      <c r="A5878" s="20">
        <v>41884</v>
      </c>
      <c r="B5878" s="35" t="s">
        <v>376</v>
      </c>
      <c r="C5878" s="90">
        <f t="shared" si="273"/>
        <v>75.53721876290146</v>
      </c>
      <c r="D5878" s="90">
        <f t="shared" si="274"/>
        <v>16.268833127776478</v>
      </c>
      <c r="E5878" s="90">
        <f t="shared" si="275"/>
        <v>59.268385635124979</v>
      </c>
      <c r="F5878" s="50">
        <f>'貼り付けシート（日射量等）'!G5875/3.6*10^3</f>
        <v>83.333333333333329</v>
      </c>
      <c r="G5878" s="50">
        <f>'貼り付けシート（日射量等）'!H5875/3.6*10^3</f>
        <v>61.111111111111107</v>
      </c>
      <c r="H5878" s="91">
        <f>RADIANS('貼り付けシート（日射量等）'!I5875)</f>
        <v>0.21118483949131386</v>
      </c>
      <c r="I5878" s="91">
        <f>IF('貼り付けシート（日射量等）'!J5875&lt;0,RADIANS(360+('貼り付けシート（日射量等）'!J5875)),RADIANS('貼り付けシート（日射量等）'!J5875))</f>
        <v>1.5760323145508794</v>
      </c>
    </row>
    <row r="5879" spans="1:9">
      <c r="A5879" s="20">
        <v>41884</v>
      </c>
      <c r="B5879" s="35" t="s">
        <v>377</v>
      </c>
      <c r="C5879" s="90">
        <f t="shared" si="273"/>
        <v>10.776070115477269</v>
      </c>
      <c r="D5879" s="90">
        <f t="shared" si="274"/>
        <v>-1.182965037061479</v>
      </c>
      <c r="E5879" s="90">
        <f t="shared" si="275"/>
        <v>10.776070115477269</v>
      </c>
      <c r="F5879" s="50">
        <f>'貼り付けシート（日射量等）'!G5876/3.6*10^3</f>
        <v>24.999999999999996</v>
      </c>
      <c r="G5879" s="50">
        <f>'貼り付けシート（日射量等）'!H5876/3.6*10^3</f>
        <v>11.111111111111111</v>
      </c>
      <c r="H5879" s="91">
        <f>RADIANS('貼り付けシート（日射量等）'!I5876)</f>
        <v>1.2217304763960306E-2</v>
      </c>
      <c r="I5879" s="91">
        <f>IF('貼り付けシート（日射量等）'!J5876&lt;0,RADIANS(360+('貼り付けシート（日射量等）'!J5876)),RADIANS('貼り付けシート（日射量等）'!J5876))</f>
        <v>1.7435839227423353</v>
      </c>
    </row>
    <row r="5880" spans="1:9">
      <c r="A5880" s="20">
        <v>41884</v>
      </c>
      <c r="B5880" s="35" t="s">
        <v>378</v>
      </c>
      <c r="C5880" s="90">
        <f t="shared" si="273"/>
        <v>0</v>
      </c>
      <c r="D5880" s="90">
        <f t="shared" si="274"/>
        <v>0</v>
      </c>
      <c r="E5880" s="90">
        <f t="shared" si="275"/>
        <v>0</v>
      </c>
      <c r="F5880" s="50">
        <f>'貼り付けシート（日射量等）'!G5877/3.6*10^3</f>
        <v>0</v>
      </c>
      <c r="G5880" s="50">
        <f>'貼り付けシート（日射量等）'!H5877/3.6*10^3</f>
        <v>0</v>
      </c>
      <c r="H5880" s="91">
        <f>RADIANS('貼り付けシート（日射量等）'!I5877)</f>
        <v>0</v>
      </c>
      <c r="I5880" s="91">
        <f>IF('貼り付けシート（日射量等）'!J5877&lt;0,RADIANS(360+('貼り付けシート（日射量等）'!J5877)),RADIANS('貼り付けシート（日射量等）'!J5877))</f>
        <v>0</v>
      </c>
    </row>
    <row r="5881" spans="1:9">
      <c r="A5881" s="20">
        <v>41884</v>
      </c>
      <c r="B5881" s="35" t="s">
        <v>379</v>
      </c>
      <c r="C5881" s="90">
        <f t="shared" si="273"/>
        <v>0</v>
      </c>
      <c r="D5881" s="90">
        <f t="shared" si="274"/>
        <v>0</v>
      </c>
      <c r="E5881" s="90">
        <f t="shared" si="275"/>
        <v>0</v>
      </c>
      <c r="F5881" s="50">
        <f>'貼り付けシート（日射量等）'!G5878/3.6*10^3</f>
        <v>0</v>
      </c>
      <c r="G5881" s="50">
        <f>'貼り付けシート（日射量等）'!H5878/3.6*10^3</f>
        <v>0</v>
      </c>
      <c r="H5881" s="91">
        <f>RADIANS('貼り付けシート（日射量等）'!I5878)</f>
        <v>0</v>
      </c>
      <c r="I5881" s="91">
        <f>IF('貼り付けシート（日射量等）'!J5878&lt;0,RADIANS(360+('貼り付けシート（日射量等）'!J5878)),RADIANS('貼り付けシート（日射量等）'!J5878))</f>
        <v>0</v>
      </c>
    </row>
    <row r="5882" spans="1:9">
      <c r="A5882" s="20">
        <v>41884</v>
      </c>
      <c r="B5882" s="35" t="s">
        <v>380</v>
      </c>
      <c r="C5882" s="90">
        <f t="shared" si="273"/>
        <v>0</v>
      </c>
      <c r="D5882" s="90">
        <f t="shared" si="274"/>
        <v>0</v>
      </c>
      <c r="E5882" s="90">
        <f t="shared" si="275"/>
        <v>0</v>
      </c>
      <c r="F5882" s="50">
        <f>'貼り付けシート（日射量等）'!G5879/3.6*10^3</f>
        <v>0</v>
      </c>
      <c r="G5882" s="50">
        <f>'貼り付けシート（日射量等）'!H5879/3.6*10^3</f>
        <v>0</v>
      </c>
      <c r="H5882" s="91">
        <f>RADIANS('貼り付けシート（日射量等）'!I5879)</f>
        <v>0</v>
      </c>
      <c r="I5882" s="91">
        <f>IF('貼り付けシート（日射量等）'!J5879&lt;0,RADIANS(360+('貼り付けシート（日射量等）'!J5879)),RADIANS('貼り付けシート（日射量等）'!J5879))</f>
        <v>0</v>
      </c>
    </row>
    <row r="5883" spans="1:9">
      <c r="A5883" s="20">
        <v>41884</v>
      </c>
      <c r="B5883" s="35" t="s">
        <v>381</v>
      </c>
      <c r="C5883" s="90">
        <f t="shared" si="273"/>
        <v>0</v>
      </c>
      <c r="D5883" s="90">
        <f t="shared" si="274"/>
        <v>0</v>
      </c>
      <c r="E5883" s="90">
        <f t="shared" si="275"/>
        <v>0</v>
      </c>
      <c r="F5883" s="50">
        <f>'貼り付けシート（日射量等）'!G5880/3.6*10^3</f>
        <v>0</v>
      </c>
      <c r="G5883" s="50">
        <f>'貼り付けシート（日射量等）'!H5880/3.6*10^3</f>
        <v>0</v>
      </c>
      <c r="H5883" s="91">
        <f>RADIANS('貼り付けシート（日射量等）'!I5880)</f>
        <v>0</v>
      </c>
      <c r="I5883" s="91">
        <f>IF('貼り付けシート（日射量等）'!J5880&lt;0,RADIANS(360+('貼り付けシート（日射量等）'!J5880)),RADIANS('貼り付けシート（日射量等）'!J5880))</f>
        <v>0</v>
      </c>
    </row>
    <row r="5884" spans="1:9">
      <c r="A5884" s="20">
        <v>41884</v>
      </c>
      <c r="B5884" s="35" t="s">
        <v>382</v>
      </c>
      <c r="C5884" s="90">
        <f t="shared" si="273"/>
        <v>0</v>
      </c>
      <c r="D5884" s="90">
        <f t="shared" si="274"/>
        <v>0</v>
      </c>
      <c r="E5884" s="90">
        <f t="shared" si="275"/>
        <v>0</v>
      </c>
      <c r="F5884" s="50">
        <f>'貼り付けシート（日射量等）'!G5881/3.6*10^3</f>
        <v>0</v>
      </c>
      <c r="G5884" s="50">
        <f>'貼り付けシート（日射量等）'!H5881/3.6*10^3</f>
        <v>0</v>
      </c>
      <c r="H5884" s="91">
        <f>RADIANS('貼り付けシート（日射量等）'!I5881)</f>
        <v>0</v>
      </c>
      <c r="I5884" s="91">
        <f>IF('貼り付けシート（日射量等）'!J5881&lt;0,RADIANS(360+('貼り付けシート（日射量等）'!J5881)),RADIANS('貼り付けシート（日射量等）'!J5881))</f>
        <v>0</v>
      </c>
    </row>
    <row r="5885" spans="1:9">
      <c r="A5885" s="20">
        <v>41884</v>
      </c>
      <c r="B5885" s="35" t="s">
        <v>383</v>
      </c>
      <c r="C5885" s="90">
        <f t="shared" si="273"/>
        <v>0</v>
      </c>
      <c r="D5885" s="90">
        <f t="shared" si="274"/>
        <v>0</v>
      </c>
      <c r="E5885" s="90">
        <f t="shared" si="275"/>
        <v>0</v>
      </c>
      <c r="F5885" s="50">
        <f>'貼り付けシート（日射量等）'!G5882/3.6*10^3</f>
        <v>0</v>
      </c>
      <c r="G5885" s="50">
        <f>'貼り付けシート（日射量等）'!H5882/3.6*10^3</f>
        <v>0</v>
      </c>
      <c r="H5885" s="91">
        <f>RADIANS('貼り付けシート（日射量等）'!I5882)</f>
        <v>0</v>
      </c>
      <c r="I5885" s="91">
        <f>IF('貼り付けシート（日射量等）'!J5882&lt;0,RADIANS(360+('貼り付けシート（日射量等）'!J5882)),RADIANS('貼り付けシート（日射量等）'!J5882))</f>
        <v>0</v>
      </c>
    </row>
    <row r="5886" spans="1:9">
      <c r="A5886" s="20">
        <v>41885</v>
      </c>
      <c r="B5886" s="35" t="s">
        <v>360</v>
      </c>
      <c r="C5886" s="90">
        <f t="shared" si="273"/>
        <v>0</v>
      </c>
      <c r="D5886" s="90">
        <f t="shared" si="274"/>
        <v>0</v>
      </c>
      <c r="E5886" s="90">
        <f t="shared" si="275"/>
        <v>0</v>
      </c>
      <c r="F5886" s="50">
        <f>'貼り付けシート（日射量等）'!G5883/3.6*10^3</f>
        <v>0</v>
      </c>
      <c r="G5886" s="50">
        <f>'貼り付けシート（日射量等）'!H5883/3.6*10^3</f>
        <v>0</v>
      </c>
      <c r="H5886" s="91">
        <f>RADIANS('貼り付けシート（日射量等）'!I5883)</f>
        <v>0</v>
      </c>
      <c r="I5886" s="91">
        <f>IF('貼り付けシート（日射量等）'!J5883&lt;0,RADIANS(360+('貼り付けシート（日射量等）'!J5883)),RADIANS('貼り付けシート（日射量等）'!J5883))</f>
        <v>0</v>
      </c>
    </row>
    <row r="5887" spans="1:9">
      <c r="A5887" s="20">
        <v>41885</v>
      </c>
      <c r="B5887" s="35" t="s">
        <v>361</v>
      </c>
      <c r="C5887" s="90">
        <f t="shared" si="273"/>
        <v>0</v>
      </c>
      <c r="D5887" s="90">
        <f t="shared" si="274"/>
        <v>0</v>
      </c>
      <c r="E5887" s="90">
        <f t="shared" si="275"/>
        <v>0</v>
      </c>
      <c r="F5887" s="50">
        <f>'貼り付けシート（日射量等）'!G5884/3.6*10^3</f>
        <v>0</v>
      </c>
      <c r="G5887" s="50">
        <f>'貼り付けシート（日射量等）'!H5884/3.6*10^3</f>
        <v>0</v>
      </c>
      <c r="H5887" s="91">
        <f>RADIANS('貼り付けシート（日射量等）'!I5884)</f>
        <v>0</v>
      </c>
      <c r="I5887" s="91">
        <f>IF('貼り付けシート（日射量等）'!J5884&lt;0,RADIANS(360+('貼り付けシート（日射量等）'!J5884)),RADIANS('貼り付けシート（日射量等）'!J5884))</f>
        <v>0</v>
      </c>
    </row>
    <row r="5888" spans="1:9">
      <c r="A5888" s="20">
        <v>41885</v>
      </c>
      <c r="B5888" s="35" t="s">
        <v>362</v>
      </c>
      <c r="C5888" s="90">
        <f t="shared" si="273"/>
        <v>0</v>
      </c>
      <c r="D5888" s="90">
        <f t="shared" si="274"/>
        <v>0</v>
      </c>
      <c r="E5888" s="90">
        <f t="shared" si="275"/>
        <v>0</v>
      </c>
      <c r="F5888" s="50">
        <f>'貼り付けシート（日射量等）'!G5885/3.6*10^3</f>
        <v>0</v>
      </c>
      <c r="G5888" s="50">
        <f>'貼り付けシート（日射量等）'!H5885/3.6*10^3</f>
        <v>0</v>
      </c>
      <c r="H5888" s="91">
        <f>RADIANS('貼り付けシート（日射量等）'!I5885)</f>
        <v>0</v>
      </c>
      <c r="I5888" s="91">
        <f>IF('貼り付けシート（日射量等）'!J5885&lt;0,RADIANS(360+('貼り付けシート（日射量等）'!J5885)),RADIANS('貼り付けシート（日射量等）'!J5885))</f>
        <v>0</v>
      </c>
    </row>
    <row r="5889" spans="1:9">
      <c r="A5889" s="20">
        <v>41885</v>
      </c>
      <c r="B5889" s="35" t="s">
        <v>363</v>
      </c>
      <c r="C5889" s="90">
        <f t="shared" si="273"/>
        <v>0</v>
      </c>
      <c r="D5889" s="90">
        <f t="shared" si="274"/>
        <v>0</v>
      </c>
      <c r="E5889" s="90">
        <f t="shared" si="275"/>
        <v>0</v>
      </c>
      <c r="F5889" s="50">
        <f>'貼り付けシート（日射量等）'!G5886/3.6*10^3</f>
        <v>0</v>
      </c>
      <c r="G5889" s="50">
        <f>'貼り付けシート（日射量等）'!H5886/3.6*10^3</f>
        <v>0</v>
      </c>
      <c r="H5889" s="91">
        <f>RADIANS('貼り付けシート（日射量等）'!I5886)</f>
        <v>0</v>
      </c>
      <c r="I5889" s="91">
        <f>IF('貼り付けシート（日射量等）'!J5886&lt;0,RADIANS(360+('貼り付けシート（日射量等）'!J5886)),RADIANS('貼り付けシート（日射量等）'!J5886))</f>
        <v>0</v>
      </c>
    </row>
    <row r="5890" spans="1:9">
      <c r="A5890" s="20">
        <v>41885</v>
      </c>
      <c r="B5890" s="35" t="s">
        <v>364</v>
      </c>
      <c r="C5890" s="90">
        <f t="shared" si="273"/>
        <v>3.6440734825517302</v>
      </c>
      <c r="D5890" s="90">
        <f t="shared" si="274"/>
        <v>0.95005595368241302</v>
      </c>
      <c r="E5890" s="90">
        <f t="shared" si="275"/>
        <v>2.6940175288693173</v>
      </c>
      <c r="F5890" s="50">
        <f>'貼り付けシート（日射量等）'!G5887/3.6*10^3</f>
        <v>2.7777777777777777</v>
      </c>
      <c r="G5890" s="50">
        <f>'貼り付けシート（日射量等）'!H5887/3.6*10^3</f>
        <v>2.7777777777777777</v>
      </c>
      <c r="H5890" s="91">
        <f>RADIANS('貼り付けシート（日射量等）'!I5887)</f>
        <v>0</v>
      </c>
      <c r="I5890" s="91">
        <f>IF('貼り付けシート（日射量等）'!J5887&lt;0,RADIANS(360+('貼り付けシート（日射量等）'!J5887)),RADIANS('貼り付けシート（日射量等）'!J5887))</f>
        <v>0</v>
      </c>
    </row>
    <row r="5891" spans="1:9">
      <c r="A5891" s="20">
        <v>41885</v>
      </c>
      <c r="B5891" s="35" t="s">
        <v>365</v>
      </c>
      <c r="C5891" s="90">
        <f t="shared" si="273"/>
        <v>35.911244997410101</v>
      </c>
      <c r="D5891" s="90">
        <f t="shared" si="274"/>
        <v>3.5830346509782913</v>
      </c>
      <c r="E5891" s="90">
        <f t="shared" si="275"/>
        <v>32.32821034643181</v>
      </c>
      <c r="F5891" s="50">
        <f>'貼り付けシート（日射量等）'!G5888/3.6*10^3</f>
        <v>24.999999999999996</v>
      </c>
      <c r="G5891" s="50">
        <f>'貼り付けシート（日射量等）'!H5888/3.6*10^3</f>
        <v>33.333333333333336</v>
      </c>
      <c r="H5891" s="91">
        <f>RADIANS('貼り付けシート（日射量等）'!I5888)</f>
        <v>0.16580627893946132</v>
      </c>
      <c r="I5891" s="91">
        <f>IF('貼り付けシート（日射量等）'!J5888&lt;0,RADIANS(360+('貼り付けシート（日射量等）'!J5888)),RADIANS('貼り付けシート（日射量等）'!J5888))</f>
        <v>4.6774823953448035</v>
      </c>
    </row>
    <row r="5892" spans="1:9">
      <c r="A5892" s="20">
        <v>41885</v>
      </c>
      <c r="B5892" s="35" t="s">
        <v>366</v>
      </c>
      <c r="C5892" s="90">
        <f t="shared" si="273"/>
        <v>80.099896188623944</v>
      </c>
      <c r="D5892" s="90">
        <f t="shared" si="274"/>
        <v>7.3614229091523802</v>
      </c>
      <c r="E5892" s="90">
        <f t="shared" si="275"/>
        <v>72.738473279471563</v>
      </c>
      <c r="F5892" s="50">
        <f>'貼り付けシート（日射量等）'!G5889/3.6*10^3</f>
        <v>19.444444444444446</v>
      </c>
      <c r="G5892" s="50">
        <f>'貼り付けシート（日射量等）'!H5889/3.6*10^3</f>
        <v>75</v>
      </c>
      <c r="H5892" s="91">
        <f>RADIANS('貼り付けシート（日射量等）'!I5889)</f>
        <v>0.36477381366681483</v>
      </c>
      <c r="I5892" s="91">
        <f>IF('貼り付けシート（日射量等）'!J5889&lt;0,RADIANS(360+('貼り付けシート（日射量等）'!J5889)),RADIANS('貼り付けシート（日射量等）'!J5889))</f>
        <v>4.8485246620402478</v>
      </c>
    </row>
    <row r="5893" spans="1:9">
      <c r="A5893" s="20">
        <v>41885</v>
      </c>
      <c r="B5893" s="35" t="s">
        <v>367</v>
      </c>
      <c r="C5893" s="90">
        <f t="shared" si="273"/>
        <v>222.85820979837305</v>
      </c>
      <c r="D5893" s="90">
        <f t="shared" si="274"/>
        <v>47.747070421867456</v>
      </c>
      <c r="E5893" s="90">
        <f t="shared" si="275"/>
        <v>175.11113937650561</v>
      </c>
      <c r="F5893" s="50">
        <f>'貼り付けシート（日射量等）'!G5890/3.6*10^3</f>
        <v>80.555555555555543</v>
      </c>
      <c r="G5893" s="50">
        <f>'貼り付けシート（日射量等）'!H5890/3.6*10^3</f>
        <v>180.55555555555554</v>
      </c>
      <c r="H5893" s="91">
        <f>RADIANS('貼り付けシート（日射量等）'!I5890)</f>
        <v>0.56025068989017979</v>
      </c>
      <c r="I5893" s="91">
        <f>IF('貼り付けシート（日射量等）'!J5890&lt;0,RADIANS(360+('貼り付けシート（日射量等）'!J5890)),RADIANS('貼り付けシート（日射量等）'!J5890))</f>
        <v>5.0405108797596236</v>
      </c>
    </row>
    <row r="5894" spans="1:9">
      <c r="A5894" s="20">
        <v>41885</v>
      </c>
      <c r="B5894" s="35" t="s">
        <v>368</v>
      </c>
      <c r="C5894" s="90">
        <f t="shared" si="273"/>
        <v>173.33293966659511</v>
      </c>
      <c r="D5894" s="90">
        <f t="shared" si="274"/>
        <v>17.079922992174748</v>
      </c>
      <c r="E5894" s="90">
        <f t="shared" si="275"/>
        <v>156.25301667442037</v>
      </c>
      <c r="F5894" s="50">
        <f>'貼り付けシート（日射量等）'!G5891/3.6*10^3</f>
        <v>22.222222222222221</v>
      </c>
      <c r="G5894" s="50">
        <f>'貼り付けシート（日射量等）'!H5891/3.6*10^3</f>
        <v>161.11111111111109</v>
      </c>
      <c r="H5894" s="91">
        <f>RADIANS('貼り付けシート（日射量等）'!I5891)</f>
        <v>0.74001960284559576</v>
      </c>
      <c r="I5894" s="91">
        <f>IF('貼り付けシート（日射量等）'!J5891&lt;0,RADIANS(360+('貼り付けシート（日射量等）'!J5891)),RADIANS('貼り付けシート（日射量等）'!J5891))</f>
        <v>5.2761303287788586</v>
      </c>
    </row>
    <row r="5895" spans="1:9">
      <c r="A5895" s="20">
        <v>41885</v>
      </c>
      <c r="B5895" s="35" t="s">
        <v>369</v>
      </c>
      <c r="C5895" s="90">
        <f t="shared" ref="C5895:C5958" si="276">IF(D5895&lt;0,E5895,D5895+E5895)</f>
        <v>210.97715993680487</v>
      </c>
      <c r="D5895" s="90">
        <f t="shared" ref="D5895:D5958" si="277">F5895*(SIN(H5895)*COS($O$5)+COS(H5895)*SIN($O$5)*COS($O$4-I5895))</f>
        <v>22.39593291595267</v>
      </c>
      <c r="E5895" s="90">
        <f t="shared" ref="E5895:E5958" si="278">G5895*(1+COS($O$5))/2</f>
        <v>188.5812270208522</v>
      </c>
      <c r="F5895" s="50">
        <f>'貼り付けシート（日射量等）'!G5892/3.6*10^3</f>
        <v>24.999999999999996</v>
      </c>
      <c r="G5895" s="50">
        <f>'貼り付けシート（日射量等）'!H5892/3.6*10^3</f>
        <v>194.44444444444443</v>
      </c>
      <c r="H5895" s="91">
        <f>RADIANS('貼り付けシート（日射量等）'!I5892)</f>
        <v>0.89186324776910242</v>
      </c>
      <c r="I5895" s="91">
        <f>IF('貼り付けシート（日射量等）'!J5892&lt;0,RADIANS(360+('貼り付けシート（日射量等）'!J5892)),RADIANS('貼り付けシート（日射量等）'!J5892))</f>
        <v>5.5850536063818543</v>
      </c>
    </row>
    <row r="5896" spans="1:9">
      <c r="A5896" s="20">
        <v>41885</v>
      </c>
      <c r="B5896" s="35" t="s">
        <v>370</v>
      </c>
      <c r="C5896" s="90">
        <f t="shared" si="276"/>
        <v>231.59956021374114</v>
      </c>
      <c r="D5896" s="90">
        <f t="shared" si="277"/>
        <v>16.078157904195752</v>
      </c>
      <c r="E5896" s="90">
        <f t="shared" si="278"/>
        <v>215.52140230954538</v>
      </c>
      <c r="F5896" s="50">
        <f>'貼り付けシート（日射量等）'!G5893/3.6*10^3</f>
        <v>16.666666666666668</v>
      </c>
      <c r="G5896" s="50">
        <f>'貼り付けシート（日射量等）'!H5893/3.6*10^3</f>
        <v>222.22222222222223</v>
      </c>
      <c r="H5896" s="91">
        <f>RADIANS('貼り付けシート（日射量等）'!I5893)</f>
        <v>0.98611102737679623</v>
      </c>
      <c r="I5896" s="91">
        <f>IF('貼り付けシート（日射量等）'!J5893&lt;0,RADIANS(360+('貼り付けシート（日射量等）'!J5893)),RADIANS('貼り付けシート（日射量等）'!J5893))</f>
        <v>5.9969513098525171</v>
      </c>
    </row>
    <row r="5897" spans="1:9">
      <c r="A5897" s="20">
        <v>41885</v>
      </c>
      <c r="B5897" s="35" t="s">
        <v>371</v>
      </c>
      <c r="C5897" s="90">
        <f t="shared" si="276"/>
        <v>234.405578923718</v>
      </c>
      <c r="D5897" s="90">
        <f t="shared" si="277"/>
        <v>16.190159085303293</v>
      </c>
      <c r="E5897" s="90">
        <f t="shared" si="278"/>
        <v>218.2154198384147</v>
      </c>
      <c r="F5897" s="50">
        <f>'貼り付けシート（日射量等）'!G5894/3.6*10^3</f>
        <v>16.666666666666668</v>
      </c>
      <c r="G5897" s="50">
        <f>'貼り付けシート（日射量等）'!H5894/3.6*10^3</f>
        <v>225</v>
      </c>
      <c r="H5897" s="91">
        <f>RADIANS('貼り付けシート（日射量等）'!I5894)</f>
        <v>0.99658300288876223</v>
      </c>
      <c r="I5897" s="91">
        <f>IF('貼り付けシート（日射量等）'!J5894&lt;0,RADIANS(360+('貼り付けシート（日射量等）'!J5894)),RADIANS('貼り付けシート（日射量等）'!J5894))</f>
        <v>0.19024088846738194</v>
      </c>
    </row>
    <row r="5898" spans="1:9">
      <c r="A5898" s="20">
        <v>41885</v>
      </c>
      <c r="B5898" s="35" t="s">
        <v>372</v>
      </c>
      <c r="C5898" s="90">
        <f t="shared" si="276"/>
        <v>214.60401227895289</v>
      </c>
      <c r="D5898" s="90">
        <f t="shared" si="277"/>
        <v>15.246715142623438</v>
      </c>
      <c r="E5898" s="90">
        <f t="shared" si="278"/>
        <v>199.35729713632946</v>
      </c>
      <c r="F5898" s="50">
        <f>'貼り付けシート（日射量等）'!G5895/3.6*10^3</f>
        <v>16.666666666666668</v>
      </c>
      <c r="G5898" s="50">
        <f>'貼り付けシート（日射量等）'!H5895/3.6*10^3</f>
        <v>205.55555555555554</v>
      </c>
      <c r="H5898" s="91">
        <f>RADIANS('貼り付けシート（日射量等）'!I5895)</f>
        <v>0.91629785729702307</v>
      </c>
      <c r="I5898" s="91">
        <f>IF('貼り付けシート（日射量等）'!J5895&lt;0,RADIANS(360+('貼り付けシート（日射量等）'!J5895)),RADIANS('貼り付けシート（日射量等）'!J5895))</f>
        <v>0.6213372137099813</v>
      </c>
    </row>
    <row r="5899" spans="1:9">
      <c r="A5899" s="20">
        <v>41885</v>
      </c>
      <c r="B5899" s="35" t="s">
        <v>373</v>
      </c>
      <c r="C5899" s="90">
        <f t="shared" si="276"/>
        <v>182.07820109628022</v>
      </c>
      <c r="D5899" s="90">
        <f t="shared" si="277"/>
        <v>17.743131835251891</v>
      </c>
      <c r="E5899" s="90">
        <f t="shared" si="278"/>
        <v>164.33506926102834</v>
      </c>
      <c r="F5899" s="50">
        <f>'貼り付けシート（日射量等）'!G5896/3.6*10^3</f>
        <v>22.222222222222221</v>
      </c>
      <c r="G5899" s="50">
        <f>'貼り付けシート（日射量等）'!H5896/3.6*10^3</f>
        <v>169.44444444444443</v>
      </c>
      <c r="H5899" s="91">
        <f>RADIANS('貼り付けシート（日射量等）'!I5896)</f>
        <v>0.77318085863348796</v>
      </c>
      <c r="I5899" s="91">
        <f>IF('貼り付けシート（日射量等）'!J5896&lt;0,RADIANS(360+('貼り付けシート（日射量等）'!J5896)),RADIANS('貼り付けシート（日射量等）'!J5896))</f>
        <v>0.95120444233690959</v>
      </c>
    </row>
    <row r="5900" spans="1:9">
      <c r="A5900" s="20">
        <v>41885</v>
      </c>
      <c r="B5900" s="35" t="s">
        <v>374</v>
      </c>
      <c r="C5900" s="90">
        <f t="shared" si="276"/>
        <v>140.66715924249885</v>
      </c>
      <c r="D5900" s="90">
        <f t="shared" si="277"/>
        <v>14.048335385640961</v>
      </c>
      <c r="E5900" s="90">
        <f t="shared" si="278"/>
        <v>126.6188238568579</v>
      </c>
      <c r="F5900" s="50">
        <f>'貼り付けシート（日射量等）'!G5897/3.6*10^3</f>
        <v>22.222222222222221</v>
      </c>
      <c r="G5900" s="50">
        <f>'貼り付けシート（日射量等）'!H5897/3.6*10^3</f>
        <v>130.55555555555554</v>
      </c>
      <c r="H5900" s="91">
        <f>RADIANS('貼り付けシート（日射量等）'!I5897)</f>
        <v>0.59864793343405498</v>
      </c>
      <c r="I5900" s="91">
        <f>IF('貼り付けシート（日射量等）'!J5897&lt;0,RADIANS(360+('貼り付けシート（日射量等）'!J5897)),RADIANS('貼り付けシート（日射量等）'!J5897))</f>
        <v>1.1990411961201044</v>
      </c>
    </row>
    <row r="5901" spans="1:9">
      <c r="A5901" s="20">
        <v>41885</v>
      </c>
      <c r="B5901" s="35" t="s">
        <v>375</v>
      </c>
      <c r="C5901" s="90">
        <f t="shared" si="276"/>
        <v>116.17657597009057</v>
      </c>
      <c r="D5901" s="90">
        <f t="shared" si="277"/>
        <v>16.497927401925832</v>
      </c>
      <c r="E5901" s="90">
        <f t="shared" si="278"/>
        <v>99.678648568164732</v>
      </c>
      <c r="F5901" s="50">
        <f>'貼り付けシート（日射量等）'!G5898/3.6*10^3</f>
        <v>38.888888888888893</v>
      </c>
      <c r="G5901" s="50">
        <f>'貼り付けシート（日射量等）'!H5898/3.6*10^3</f>
        <v>102.77777777777777</v>
      </c>
      <c r="H5901" s="91">
        <f>RADIANS('貼り付けシート（日射量等）'!I5898)</f>
        <v>0.40491638646268446</v>
      </c>
      <c r="I5901" s="91">
        <f>IF('貼り付けシート（日射量等）'!J5898&lt;0,RADIANS(360+('貼り付けシート（日射量等）'!J5898)),RADIANS('貼り付けシート（日射量等）'!J5898))</f>
        <v>1.3980087308474578</v>
      </c>
    </row>
    <row r="5902" spans="1:9">
      <c r="A5902" s="20">
        <v>41885</v>
      </c>
      <c r="B5902" s="35" t="s">
        <v>376</v>
      </c>
      <c r="C5902" s="90">
        <f t="shared" si="276"/>
        <v>41.973558921613964</v>
      </c>
      <c r="D5902" s="90">
        <f t="shared" si="277"/>
        <v>4.2573135174435235</v>
      </c>
      <c r="E5902" s="90">
        <f t="shared" si="278"/>
        <v>37.716245404170444</v>
      </c>
      <c r="F5902" s="50">
        <f>'貼り付けシート（日射量等）'!G5899/3.6*10^3</f>
        <v>22.222222222222221</v>
      </c>
      <c r="G5902" s="50">
        <f>'貼り付けシート（日射量等）'!H5899/3.6*10^3</f>
        <v>38.888888888888893</v>
      </c>
      <c r="H5902" s="91">
        <f>RADIANS('貼り付けシート（日射量等）'!I5899)</f>
        <v>0.2059488517353309</v>
      </c>
      <c r="I5902" s="91">
        <f>IF('貼り付けシート（日射量等）'!J5899&lt;0,RADIANS(360+('貼り付けシート（日射量等）'!J5899)),RADIANS('貼り付けシート（日射量等）'!J5899))</f>
        <v>1.5725416560468908</v>
      </c>
    </row>
    <row r="5903" spans="1:9">
      <c r="A5903" s="20">
        <v>41885</v>
      </c>
      <c r="B5903" s="35" t="s">
        <v>377</v>
      </c>
      <c r="C5903" s="90">
        <f t="shared" si="276"/>
        <v>5.3880350577386347</v>
      </c>
      <c r="D5903" s="90">
        <f t="shared" si="277"/>
        <v>-0.14184755177322478</v>
      </c>
      <c r="E5903" s="90">
        <f t="shared" si="278"/>
        <v>5.3880350577386347</v>
      </c>
      <c r="F5903" s="50">
        <f>'貼り付けシート（日射量等）'!G5900/3.6*10^3</f>
        <v>2.7777777777777777</v>
      </c>
      <c r="G5903" s="50">
        <f>'貼り付けシート（日射量等）'!H5900/3.6*10^3</f>
        <v>5.5555555555555554</v>
      </c>
      <c r="H5903" s="91">
        <f>RADIANS('貼り付けシート（日射量等）'!I5900)</f>
        <v>6.9813170079773184E-3</v>
      </c>
      <c r="I5903" s="91">
        <f>IF('貼り付けシート（日射量等）'!J5900&lt;0,RADIANS(360+('貼り付けシート（日射量等）'!J5900)),RADIANS('貼り付けシート（日射量等）'!J5900))</f>
        <v>1.7400932642383466</v>
      </c>
    </row>
    <row r="5904" spans="1:9">
      <c r="A5904" s="20">
        <v>41885</v>
      </c>
      <c r="B5904" s="35" t="s">
        <v>378</v>
      </c>
      <c r="C5904" s="90">
        <f t="shared" si="276"/>
        <v>0</v>
      </c>
      <c r="D5904" s="90">
        <f t="shared" si="277"/>
        <v>0</v>
      </c>
      <c r="E5904" s="90">
        <f t="shared" si="278"/>
        <v>0</v>
      </c>
      <c r="F5904" s="50">
        <f>'貼り付けシート（日射量等）'!G5901/3.6*10^3</f>
        <v>0</v>
      </c>
      <c r="G5904" s="50">
        <f>'貼り付けシート（日射量等）'!H5901/3.6*10^3</f>
        <v>0</v>
      </c>
      <c r="H5904" s="91">
        <f>RADIANS('貼り付けシート（日射量等）'!I5901)</f>
        <v>0</v>
      </c>
      <c r="I5904" s="91">
        <f>IF('貼り付けシート（日射量等）'!J5901&lt;0,RADIANS(360+('貼り付けシート（日射量等）'!J5901)),RADIANS('貼り付けシート（日射量等）'!J5901))</f>
        <v>0</v>
      </c>
    </row>
    <row r="5905" spans="1:9">
      <c r="A5905" s="20">
        <v>41885</v>
      </c>
      <c r="B5905" s="35" t="s">
        <v>379</v>
      </c>
      <c r="C5905" s="90">
        <f t="shared" si="276"/>
        <v>0</v>
      </c>
      <c r="D5905" s="90">
        <f t="shared" si="277"/>
        <v>0</v>
      </c>
      <c r="E5905" s="90">
        <f t="shared" si="278"/>
        <v>0</v>
      </c>
      <c r="F5905" s="50">
        <f>'貼り付けシート（日射量等）'!G5902/3.6*10^3</f>
        <v>0</v>
      </c>
      <c r="G5905" s="50">
        <f>'貼り付けシート（日射量等）'!H5902/3.6*10^3</f>
        <v>0</v>
      </c>
      <c r="H5905" s="91">
        <f>RADIANS('貼り付けシート（日射量等）'!I5902)</f>
        <v>0</v>
      </c>
      <c r="I5905" s="91">
        <f>IF('貼り付けシート（日射量等）'!J5902&lt;0,RADIANS(360+('貼り付けシート（日射量等）'!J5902)),RADIANS('貼り付けシート（日射量等）'!J5902))</f>
        <v>0</v>
      </c>
    </row>
    <row r="5906" spans="1:9">
      <c r="A5906" s="20">
        <v>41885</v>
      </c>
      <c r="B5906" s="35" t="s">
        <v>380</v>
      </c>
      <c r="C5906" s="90">
        <f t="shared" si="276"/>
        <v>0</v>
      </c>
      <c r="D5906" s="90">
        <f t="shared" si="277"/>
        <v>0</v>
      </c>
      <c r="E5906" s="90">
        <f t="shared" si="278"/>
        <v>0</v>
      </c>
      <c r="F5906" s="50">
        <f>'貼り付けシート（日射量等）'!G5903/3.6*10^3</f>
        <v>0</v>
      </c>
      <c r="G5906" s="50">
        <f>'貼り付けシート（日射量等）'!H5903/3.6*10^3</f>
        <v>0</v>
      </c>
      <c r="H5906" s="91">
        <f>RADIANS('貼り付けシート（日射量等）'!I5903)</f>
        <v>0</v>
      </c>
      <c r="I5906" s="91">
        <f>IF('貼り付けシート（日射量等）'!J5903&lt;0,RADIANS(360+('貼り付けシート（日射量等）'!J5903)),RADIANS('貼り付けシート（日射量等）'!J5903))</f>
        <v>0</v>
      </c>
    </row>
    <row r="5907" spans="1:9">
      <c r="A5907" s="20">
        <v>41885</v>
      </c>
      <c r="B5907" s="35" t="s">
        <v>381</v>
      </c>
      <c r="C5907" s="90">
        <f t="shared" si="276"/>
        <v>0</v>
      </c>
      <c r="D5907" s="90">
        <f t="shared" si="277"/>
        <v>0</v>
      </c>
      <c r="E5907" s="90">
        <f t="shared" si="278"/>
        <v>0</v>
      </c>
      <c r="F5907" s="50">
        <f>'貼り付けシート（日射量等）'!G5904/3.6*10^3</f>
        <v>0</v>
      </c>
      <c r="G5907" s="50">
        <f>'貼り付けシート（日射量等）'!H5904/3.6*10^3</f>
        <v>0</v>
      </c>
      <c r="H5907" s="91">
        <f>RADIANS('貼り付けシート（日射量等）'!I5904)</f>
        <v>0</v>
      </c>
      <c r="I5907" s="91">
        <f>IF('貼り付けシート（日射量等）'!J5904&lt;0,RADIANS(360+('貼り付けシート（日射量等）'!J5904)),RADIANS('貼り付けシート（日射量等）'!J5904))</f>
        <v>0</v>
      </c>
    </row>
    <row r="5908" spans="1:9">
      <c r="A5908" s="20">
        <v>41885</v>
      </c>
      <c r="B5908" s="35" t="s">
        <v>382</v>
      </c>
      <c r="C5908" s="90">
        <f t="shared" si="276"/>
        <v>0</v>
      </c>
      <c r="D5908" s="90">
        <f t="shared" si="277"/>
        <v>0</v>
      </c>
      <c r="E5908" s="90">
        <f t="shared" si="278"/>
        <v>0</v>
      </c>
      <c r="F5908" s="50">
        <f>'貼り付けシート（日射量等）'!G5905/3.6*10^3</f>
        <v>0</v>
      </c>
      <c r="G5908" s="50">
        <f>'貼り付けシート（日射量等）'!H5905/3.6*10^3</f>
        <v>0</v>
      </c>
      <c r="H5908" s="91">
        <f>RADIANS('貼り付けシート（日射量等）'!I5905)</f>
        <v>0</v>
      </c>
      <c r="I5908" s="91">
        <f>IF('貼り付けシート（日射量等）'!J5905&lt;0,RADIANS(360+('貼り付けシート（日射量等）'!J5905)),RADIANS('貼り付けシート（日射量等）'!J5905))</f>
        <v>0</v>
      </c>
    </row>
    <row r="5909" spans="1:9">
      <c r="A5909" s="20">
        <v>41885</v>
      </c>
      <c r="B5909" s="35" t="s">
        <v>383</v>
      </c>
      <c r="C5909" s="90">
        <f t="shared" si="276"/>
        <v>0</v>
      </c>
      <c r="D5909" s="90">
        <f t="shared" si="277"/>
        <v>0</v>
      </c>
      <c r="E5909" s="90">
        <f t="shared" si="278"/>
        <v>0</v>
      </c>
      <c r="F5909" s="50">
        <f>'貼り付けシート（日射量等）'!G5906/3.6*10^3</f>
        <v>0</v>
      </c>
      <c r="G5909" s="50">
        <f>'貼り付けシート（日射量等）'!H5906/3.6*10^3</f>
        <v>0</v>
      </c>
      <c r="H5909" s="91">
        <f>RADIANS('貼り付けシート（日射量等）'!I5906)</f>
        <v>0</v>
      </c>
      <c r="I5909" s="91">
        <f>IF('貼り付けシート（日射量等）'!J5906&lt;0,RADIANS(360+('貼り付けシート（日射量等）'!J5906)),RADIANS('貼り付けシート（日射量等）'!J5906))</f>
        <v>0</v>
      </c>
    </row>
    <row r="5910" spans="1:9">
      <c r="A5910" s="20">
        <v>41886</v>
      </c>
      <c r="B5910" s="35" t="s">
        <v>360</v>
      </c>
      <c r="C5910" s="90">
        <f t="shared" si="276"/>
        <v>0</v>
      </c>
      <c r="D5910" s="90">
        <f t="shared" si="277"/>
        <v>0</v>
      </c>
      <c r="E5910" s="90">
        <f t="shared" si="278"/>
        <v>0</v>
      </c>
      <c r="F5910" s="50">
        <f>'貼り付けシート（日射量等）'!G5907/3.6*10^3</f>
        <v>0</v>
      </c>
      <c r="G5910" s="50">
        <f>'貼り付けシート（日射量等）'!H5907/3.6*10^3</f>
        <v>0</v>
      </c>
      <c r="H5910" s="91">
        <f>RADIANS('貼り付けシート（日射量等）'!I5907)</f>
        <v>0</v>
      </c>
      <c r="I5910" s="91">
        <f>IF('貼り付けシート（日射量等）'!J5907&lt;0,RADIANS(360+('貼り付けシート（日射量等）'!J5907)),RADIANS('貼り付けシート（日射量等）'!J5907))</f>
        <v>0</v>
      </c>
    </row>
    <row r="5911" spans="1:9">
      <c r="A5911" s="20">
        <v>41886</v>
      </c>
      <c r="B5911" s="35" t="s">
        <v>361</v>
      </c>
      <c r="C5911" s="90">
        <f t="shared" si="276"/>
        <v>0</v>
      </c>
      <c r="D5911" s="90">
        <f t="shared" si="277"/>
        <v>0</v>
      </c>
      <c r="E5911" s="90">
        <f t="shared" si="278"/>
        <v>0</v>
      </c>
      <c r="F5911" s="50">
        <f>'貼り付けシート（日射量等）'!G5908/3.6*10^3</f>
        <v>0</v>
      </c>
      <c r="G5911" s="50">
        <f>'貼り付けシート（日射量等）'!H5908/3.6*10^3</f>
        <v>0</v>
      </c>
      <c r="H5911" s="91">
        <f>RADIANS('貼り付けシート（日射量等）'!I5908)</f>
        <v>0</v>
      </c>
      <c r="I5911" s="91">
        <f>IF('貼り付けシート（日射量等）'!J5908&lt;0,RADIANS(360+('貼り付けシート（日射量等）'!J5908)),RADIANS('貼り付けシート（日射量等）'!J5908))</f>
        <v>0</v>
      </c>
    </row>
    <row r="5912" spans="1:9">
      <c r="A5912" s="20">
        <v>41886</v>
      </c>
      <c r="B5912" s="35" t="s">
        <v>362</v>
      </c>
      <c r="C5912" s="90">
        <f t="shared" si="276"/>
        <v>0</v>
      </c>
      <c r="D5912" s="90">
        <f t="shared" si="277"/>
        <v>0</v>
      </c>
      <c r="E5912" s="90">
        <f t="shared" si="278"/>
        <v>0</v>
      </c>
      <c r="F5912" s="50">
        <f>'貼り付けシート（日射量等）'!G5909/3.6*10^3</f>
        <v>0</v>
      </c>
      <c r="G5912" s="50">
        <f>'貼り付けシート（日射量等）'!H5909/3.6*10^3</f>
        <v>0</v>
      </c>
      <c r="H5912" s="91">
        <f>RADIANS('貼り付けシート（日射量等）'!I5909)</f>
        <v>0</v>
      </c>
      <c r="I5912" s="91">
        <f>IF('貼り付けシート（日射量等）'!J5909&lt;0,RADIANS(360+('貼り付けシート（日射量等）'!J5909)),RADIANS('貼り付けシート（日射量等）'!J5909))</f>
        <v>0</v>
      </c>
    </row>
    <row r="5913" spans="1:9">
      <c r="A5913" s="20">
        <v>41886</v>
      </c>
      <c r="B5913" s="35" t="s">
        <v>363</v>
      </c>
      <c r="C5913" s="90">
        <f t="shared" si="276"/>
        <v>0</v>
      </c>
      <c r="D5913" s="90">
        <f t="shared" si="277"/>
        <v>0</v>
      </c>
      <c r="E5913" s="90">
        <f t="shared" si="278"/>
        <v>0</v>
      </c>
      <c r="F5913" s="50">
        <f>'貼り付けシート（日射量等）'!G5910/3.6*10^3</f>
        <v>0</v>
      </c>
      <c r="G5913" s="50">
        <f>'貼り付けシート（日射量等）'!H5910/3.6*10^3</f>
        <v>0</v>
      </c>
      <c r="H5913" s="91">
        <f>RADIANS('貼り付けシート（日射量等）'!I5910)</f>
        <v>0</v>
      </c>
      <c r="I5913" s="91">
        <f>IF('貼り付けシート（日射量等）'!J5910&lt;0,RADIANS(360+('貼り付けシート（日射量等）'!J5910)),RADIANS('貼り付けシート（日射量等）'!J5910))</f>
        <v>0</v>
      </c>
    </row>
    <row r="5914" spans="1:9">
      <c r="A5914" s="20">
        <v>41886</v>
      </c>
      <c r="B5914" s="35" t="s">
        <v>364</v>
      </c>
      <c r="C5914" s="90">
        <f t="shared" si="276"/>
        <v>3.6440734825517302</v>
      </c>
      <c r="D5914" s="90">
        <f t="shared" si="277"/>
        <v>0.95005595368241302</v>
      </c>
      <c r="E5914" s="90">
        <f t="shared" si="278"/>
        <v>2.6940175288693173</v>
      </c>
      <c r="F5914" s="50">
        <f>'貼り付けシート（日射量等）'!G5911/3.6*10^3</f>
        <v>2.7777777777777777</v>
      </c>
      <c r="G5914" s="50">
        <f>'貼り付けシート（日射量等）'!H5911/3.6*10^3</f>
        <v>2.7777777777777777</v>
      </c>
      <c r="H5914" s="91">
        <f>RADIANS('貼り付けシート（日射量等）'!I5911)</f>
        <v>0</v>
      </c>
      <c r="I5914" s="91">
        <f>IF('貼り付けシート（日射量等）'!J5911&lt;0,RADIANS(360+('貼り付けシート（日射量等）'!J5911)),RADIANS('貼り付けシート（日射量等）'!J5911))</f>
        <v>0</v>
      </c>
    </row>
    <row r="5915" spans="1:9">
      <c r="A5915" s="20">
        <v>41886</v>
      </c>
      <c r="B5915" s="35" t="s">
        <v>365</v>
      </c>
      <c r="C5915" s="90">
        <f t="shared" si="276"/>
        <v>32.392286792253643</v>
      </c>
      <c r="D5915" s="90">
        <f t="shared" si="277"/>
        <v>2.7580939746911532</v>
      </c>
      <c r="E5915" s="90">
        <f t="shared" si="278"/>
        <v>29.634192817562489</v>
      </c>
      <c r="F5915" s="50">
        <f>'貼り付けシート（日射量等）'!G5912/3.6*10^3</f>
        <v>19.444444444444446</v>
      </c>
      <c r="G5915" s="50">
        <f>'貼り付けシート（日射量等）'!H5912/3.6*10^3</f>
        <v>30.555555555555554</v>
      </c>
      <c r="H5915" s="91">
        <f>RADIANS('貼り付けシート（日射量等）'!I5912)</f>
        <v>0.16231562043547265</v>
      </c>
      <c r="I5915" s="91">
        <f>IF('貼り付けシート（日射量等）'!J5912&lt;0,RADIANS(360+('貼り付けシート（日射量等）'!J5912)),RADIANS('貼り付けシート（日射量等）'!J5912))</f>
        <v>4.6827183831007861</v>
      </c>
    </row>
    <row r="5916" spans="1:9">
      <c r="A5916" s="20">
        <v>41886</v>
      </c>
      <c r="B5916" s="35" t="s">
        <v>366</v>
      </c>
      <c r="C5916" s="90">
        <f t="shared" si="276"/>
        <v>76.340964141209113</v>
      </c>
      <c r="D5916" s="90">
        <f t="shared" si="277"/>
        <v>6.2965083906068635</v>
      </c>
      <c r="E5916" s="90">
        <f t="shared" si="278"/>
        <v>70.044455750602253</v>
      </c>
      <c r="F5916" s="50">
        <f>'貼り付けシート（日射量等）'!G5913/3.6*10^3</f>
        <v>16.666666666666668</v>
      </c>
      <c r="G5916" s="50">
        <f>'貼り付けシート（日射量等）'!H5913/3.6*10^3</f>
        <v>72.222222222222229</v>
      </c>
      <c r="H5916" s="91">
        <f>RADIANS('貼り付けシート（日射量等）'!I5913)</f>
        <v>0.36128315516282622</v>
      </c>
      <c r="I5916" s="91">
        <f>IF('貼り付けシート（日射量等）'!J5913&lt;0,RADIANS(360+('貼り付けシート（日射量等）'!J5913)),RADIANS('貼り付けシート（日射量等）'!J5913))</f>
        <v>4.8555059790482247</v>
      </c>
    </row>
    <row r="5917" spans="1:9">
      <c r="A5917" s="20">
        <v>41886</v>
      </c>
      <c r="B5917" s="35" t="s">
        <v>367</v>
      </c>
      <c r="C5917" s="90">
        <f t="shared" si="276"/>
        <v>125.71043882668644</v>
      </c>
      <c r="D5917" s="90">
        <f t="shared" si="277"/>
        <v>9.8676850853057871</v>
      </c>
      <c r="E5917" s="90">
        <f t="shared" si="278"/>
        <v>115.84275374138065</v>
      </c>
      <c r="F5917" s="50">
        <f>'貼り付けシート（日射量等）'!G5914/3.6*10^3</f>
        <v>16.666666666666668</v>
      </c>
      <c r="G5917" s="50">
        <f>'貼り付けシート（日射量等）'!H5914/3.6*10^3</f>
        <v>119.44444444444444</v>
      </c>
      <c r="H5917" s="91">
        <f>RADIANS('貼り付けシート（日射量等）'!I5914)</f>
        <v>0.55676003138619112</v>
      </c>
      <c r="I5917" s="91">
        <f>IF('貼り付けシート（日射量等）'!J5914&lt;0,RADIANS(360+('貼り付けシート（日射量等）'!J5914)),RADIANS('貼り付けシート（日射量等）'!J5914))</f>
        <v>5.0474921967676005</v>
      </c>
    </row>
    <row r="5918" spans="1:9">
      <c r="A5918" s="20">
        <v>41886</v>
      </c>
      <c r="B5918" s="35" t="s">
        <v>368</v>
      </c>
      <c r="C5918" s="90">
        <f t="shared" si="276"/>
        <v>169.05454370618577</v>
      </c>
      <c r="D5918" s="90">
        <f t="shared" si="277"/>
        <v>12.801527031765389</v>
      </c>
      <c r="E5918" s="90">
        <f t="shared" si="278"/>
        <v>156.25301667442037</v>
      </c>
      <c r="F5918" s="50">
        <f>'貼り付けシート（日射量等）'!G5915/3.6*10^3</f>
        <v>16.666666666666668</v>
      </c>
      <c r="G5918" s="50">
        <f>'貼り付けシート（日射量等）'!H5915/3.6*10^3</f>
        <v>161.11111111111109</v>
      </c>
      <c r="H5918" s="91">
        <f>RADIANS('貼り付けシート（日射量等）'!I5915)</f>
        <v>0.73652894434160709</v>
      </c>
      <c r="I5918" s="91">
        <f>IF('貼り付けシート（日射量等）'!J5915&lt;0,RADIANS(360+('貼り付けシート（日射量等）'!J5915)),RADIANS('貼り付けシート（日射量等）'!J5915))</f>
        <v>5.2831116457868355</v>
      </c>
    </row>
    <row r="5919" spans="1:9">
      <c r="A5919" s="20">
        <v>41886</v>
      </c>
      <c r="B5919" s="35" t="s">
        <v>369</v>
      </c>
      <c r="C5919" s="90">
        <f t="shared" si="276"/>
        <v>200.80002554439065</v>
      </c>
      <c r="D5919" s="90">
        <f t="shared" si="277"/>
        <v>14.912816052407782</v>
      </c>
      <c r="E5919" s="90">
        <f t="shared" si="278"/>
        <v>185.88720949198287</v>
      </c>
      <c r="F5919" s="50">
        <f>'貼り付けシート（日射量等）'!G5916/3.6*10^3</f>
        <v>16.666666666666668</v>
      </c>
      <c r="G5919" s="50">
        <f>'貼り付けシート（日射量等）'!H5916/3.6*10^3</f>
        <v>191.66666666666666</v>
      </c>
      <c r="H5919" s="91">
        <f>RADIANS('貼り付けシート（日射量等）'!I5916)</f>
        <v>0.88662726001311931</v>
      </c>
      <c r="I5919" s="91">
        <f>IF('貼り付けシート（日射量等）'!J5916&lt;0,RADIANS(360+('貼り付けシート（日射量等）'!J5916)),RADIANS('貼り付けシート（日射量等）'!J5916))</f>
        <v>5.5920349233898312</v>
      </c>
    </row>
    <row r="5920" spans="1:9">
      <c r="A5920" s="20">
        <v>41886</v>
      </c>
      <c r="B5920" s="35" t="s">
        <v>370</v>
      </c>
      <c r="C5920" s="90">
        <f t="shared" si="276"/>
        <v>223.53485092388735</v>
      </c>
      <c r="D5920" s="90">
        <f t="shared" si="277"/>
        <v>10.707466143211294</v>
      </c>
      <c r="E5920" s="90">
        <f t="shared" si="278"/>
        <v>212.82738478067606</v>
      </c>
      <c r="F5920" s="50">
        <f>'貼り付けシート（日射量等）'!G5917/3.6*10^3</f>
        <v>11.111111111111111</v>
      </c>
      <c r="G5920" s="50">
        <f>'貼り付けシート（日射量等）'!H5917/3.6*10^3</f>
        <v>219.44444444444443</v>
      </c>
      <c r="H5920" s="91">
        <f>RADIANS('貼り付けシート（日射量等）'!I5917)</f>
        <v>0.98087503962081324</v>
      </c>
      <c r="I5920" s="91">
        <f>IF('貼り付けシート（日射量等）'!J5917&lt;0,RADIANS(360+('貼り付けシート（日射量等）'!J5917)),RADIANS('貼り付けシート（日射量等）'!J5917))</f>
        <v>6.0021872976084989</v>
      </c>
    </row>
    <row r="5921" spans="1:9">
      <c r="A5921" s="20">
        <v>41886</v>
      </c>
      <c r="B5921" s="35" t="s">
        <v>371</v>
      </c>
      <c r="C5921" s="90">
        <f t="shared" si="276"/>
        <v>226.29453673825475</v>
      </c>
      <c r="D5921" s="90">
        <f t="shared" si="277"/>
        <v>24.243222073055971</v>
      </c>
      <c r="E5921" s="90">
        <f t="shared" si="278"/>
        <v>202.05131466519879</v>
      </c>
      <c r="F5921" s="50">
        <f>'貼り付けシート（日射量等）'!G5918/3.6*10^3</f>
        <v>24.999999999999996</v>
      </c>
      <c r="G5921" s="50">
        <f>'貼り付けシート（日射量等）'!H5918/3.6*10^3</f>
        <v>208.33333333333331</v>
      </c>
      <c r="H5921" s="91">
        <f>RADIANS('貼り付けシート（日射量等）'!I5918)</f>
        <v>0.9896016858807849</v>
      </c>
      <c r="I5921" s="91">
        <f>IF('貼り付けシート（日射量等）'!J5918&lt;0,RADIANS(360+('貼り付けシート（日射量等）'!J5918)),RADIANS('貼り付けシート（日射量等）'!J5918))</f>
        <v>0.19198621771937624</v>
      </c>
    </row>
    <row r="5922" spans="1:9">
      <c r="A5922" s="20">
        <v>41886</v>
      </c>
      <c r="B5922" s="35" t="s">
        <v>372</v>
      </c>
      <c r="C5922" s="90">
        <f t="shared" si="276"/>
        <v>206.8026180783414</v>
      </c>
      <c r="D5922" s="90">
        <f t="shared" si="277"/>
        <v>10.13933847088126</v>
      </c>
      <c r="E5922" s="90">
        <f t="shared" si="278"/>
        <v>196.66327960746014</v>
      </c>
      <c r="F5922" s="50">
        <f>'貼り付けシート（日射量等）'!G5919/3.6*10^3</f>
        <v>11.111111111111111</v>
      </c>
      <c r="G5922" s="50">
        <f>'貼り付けシート（日射量等）'!H5919/3.6*10^3</f>
        <v>202.77777777777777</v>
      </c>
      <c r="H5922" s="91">
        <f>RADIANS('貼り付けシート（日射量等）'!I5919)</f>
        <v>0.90931654028904574</v>
      </c>
      <c r="I5922" s="91">
        <f>IF('貼り付けシート（日射量等）'!J5919&lt;0,RADIANS(360+('貼り付けシート（日射量等）'!J5919)),RADIANS('貼り付けシート（日射量等）'!J5919))</f>
        <v>0.61959188445798696</v>
      </c>
    </row>
    <row r="5923" spans="1:9">
      <c r="A5923" s="20">
        <v>41886</v>
      </c>
      <c r="B5923" s="35" t="s">
        <v>373</v>
      </c>
      <c r="C5923" s="90">
        <f t="shared" si="276"/>
        <v>177.12530900654892</v>
      </c>
      <c r="D5923" s="90">
        <f t="shared" si="277"/>
        <v>15.484257274389909</v>
      </c>
      <c r="E5923" s="90">
        <f t="shared" si="278"/>
        <v>161.64105173215901</v>
      </c>
      <c r="F5923" s="50">
        <f>'貼り付けシート（日射量等）'!G5920/3.6*10^3</f>
        <v>19.444444444444446</v>
      </c>
      <c r="G5923" s="50">
        <f>'貼り付けシート（日射量等）'!H5920/3.6*10^3</f>
        <v>166.66666666666666</v>
      </c>
      <c r="H5923" s="91">
        <f>RADIANS('貼り付けシート（日射量等）'!I5920)</f>
        <v>0.76794487087750496</v>
      </c>
      <c r="I5923" s="91">
        <f>IF('貼り付けシート（日射量等）'!J5920&lt;0,RADIANS(360+('貼り付けシート（日射量等）'!J5920)),RADIANS('貼り付けシート（日射量等）'!J5920))</f>
        <v>0.94771378383292093</v>
      </c>
    </row>
    <row r="5924" spans="1:9">
      <c r="A5924" s="20">
        <v>41886</v>
      </c>
      <c r="B5924" s="35" t="s">
        <v>374</v>
      </c>
      <c r="C5924" s="90">
        <f t="shared" si="276"/>
        <v>134.40168133031978</v>
      </c>
      <c r="D5924" s="90">
        <f t="shared" si="277"/>
        <v>10.476875002331193</v>
      </c>
      <c r="E5924" s="90">
        <f t="shared" si="278"/>
        <v>123.92480632798859</v>
      </c>
      <c r="F5924" s="50">
        <f>'貼り付けシート（日射量等）'!G5921/3.6*10^3</f>
        <v>16.666666666666668</v>
      </c>
      <c r="G5924" s="50">
        <f>'貼り付けシート（日射量等）'!H5921/3.6*10^3</f>
        <v>127.77777777777777</v>
      </c>
      <c r="H5924" s="91">
        <f>RADIANS('貼り付けシート（日射量等）'!I5921)</f>
        <v>0.59166661642607765</v>
      </c>
      <c r="I5924" s="91">
        <f>IF('貼り付けシート（日射量等）'!J5921&lt;0,RADIANS(360+('貼り付けシート（日射量等）'!J5921)),RADIANS('貼り付けシート（日射量等）'!J5921))</f>
        <v>1.1938052083641215</v>
      </c>
    </row>
    <row r="5925" spans="1:9">
      <c r="A5925" s="20">
        <v>41886</v>
      </c>
      <c r="B5925" s="35" t="s">
        <v>375</v>
      </c>
      <c r="C5925" s="90">
        <f t="shared" si="276"/>
        <v>87.844691280161612</v>
      </c>
      <c r="D5925" s="90">
        <f t="shared" si="277"/>
        <v>7.0241654140821108</v>
      </c>
      <c r="E5925" s="90">
        <f t="shared" si="278"/>
        <v>80.820525866079507</v>
      </c>
      <c r="F5925" s="50">
        <f>'貼り付けシート（日射量等）'!G5922/3.6*10^3</f>
        <v>16.666666666666668</v>
      </c>
      <c r="G5925" s="50">
        <f>'貼り付けシート（日射量等）'!H5922/3.6*10^3</f>
        <v>83.333333333333329</v>
      </c>
      <c r="H5925" s="91">
        <f>RADIANS('貼り付けシート（日射量等）'!I5922)</f>
        <v>0.39968039870670147</v>
      </c>
      <c r="I5925" s="91">
        <f>IF('貼り付けシート（日射量等）'!J5922&lt;0,RADIANS(360+('貼り付けシート（日射量等）'!J5922)),RADIANS('貼り付けシート（日射量等）'!J5922))</f>
        <v>1.3927727430914749</v>
      </c>
    </row>
    <row r="5926" spans="1:9">
      <c r="A5926" s="20">
        <v>41886</v>
      </c>
      <c r="B5926" s="35" t="s">
        <v>376</v>
      </c>
      <c r="C5926" s="90">
        <f t="shared" si="276"/>
        <v>40.858153446427607</v>
      </c>
      <c r="D5926" s="90">
        <f t="shared" si="277"/>
        <v>3.1419080422571621</v>
      </c>
      <c r="E5926" s="90">
        <f t="shared" si="278"/>
        <v>37.716245404170444</v>
      </c>
      <c r="F5926" s="50">
        <f>'貼り付けシート（日射量等）'!G5923/3.6*10^3</f>
        <v>16.666666666666668</v>
      </c>
      <c r="G5926" s="50">
        <f>'貼り付けシート（日射量等）'!H5923/3.6*10^3</f>
        <v>38.888888888888893</v>
      </c>
      <c r="H5926" s="91">
        <f>RADIANS('貼り付けシート（日射量等）'!I5923)</f>
        <v>0.2007128639793479</v>
      </c>
      <c r="I5926" s="91">
        <f>IF('貼り付けシート（日射量等）'!J5923&lt;0,RADIANS(360+('貼り付けシート（日射量等）'!J5923)),RADIANS('貼り付けシート（日射量等）'!J5923))</f>
        <v>1.5673056682909079</v>
      </c>
    </row>
    <row r="5927" spans="1:9">
      <c r="A5927" s="20">
        <v>41886</v>
      </c>
      <c r="B5927" s="35" t="s">
        <v>377</v>
      </c>
      <c r="C5927" s="90">
        <f t="shared" si="276"/>
        <v>5.3880350577386347</v>
      </c>
      <c r="D5927" s="90">
        <f t="shared" si="277"/>
        <v>-0.15061281041001237</v>
      </c>
      <c r="E5927" s="90">
        <f t="shared" si="278"/>
        <v>5.3880350577386347</v>
      </c>
      <c r="F5927" s="50">
        <f>'貼り付けシート（日射量等）'!G5924/3.6*10^3</f>
        <v>2.7777777777777777</v>
      </c>
      <c r="G5927" s="50">
        <f>'貼り付けシート（日射量等）'!H5924/3.6*10^3</f>
        <v>5.5555555555555554</v>
      </c>
      <c r="H5927" s="91">
        <f>RADIANS('貼り付けシート（日射量等）'!I5924)</f>
        <v>1.7453292519943296E-3</v>
      </c>
      <c r="I5927" s="91">
        <f>IF('貼り付けシート（日射量等）'!J5924&lt;0,RADIANS(360+('貼り付けシート（日射量等）'!J5924)),RADIANS('貼り付けシート（日射量等）'!J5924))</f>
        <v>1.7348572764823638</v>
      </c>
    </row>
    <row r="5928" spans="1:9">
      <c r="A5928" s="20">
        <v>41886</v>
      </c>
      <c r="B5928" s="35" t="s">
        <v>378</v>
      </c>
      <c r="C5928" s="90">
        <f t="shared" si="276"/>
        <v>0</v>
      </c>
      <c r="D5928" s="90">
        <f t="shared" si="277"/>
        <v>0</v>
      </c>
      <c r="E5928" s="90">
        <f t="shared" si="278"/>
        <v>0</v>
      </c>
      <c r="F5928" s="50">
        <f>'貼り付けシート（日射量等）'!G5925/3.6*10^3</f>
        <v>0</v>
      </c>
      <c r="G5928" s="50">
        <f>'貼り付けシート（日射量等）'!H5925/3.6*10^3</f>
        <v>0</v>
      </c>
      <c r="H5928" s="91">
        <f>RADIANS('貼り付けシート（日射量等）'!I5925)</f>
        <v>0</v>
      </c>
      <c r="I5928" s="91">
        <f>IF('貼り付けシート（日射量等）'!J5925&lt;0,RADIANS(360+('貼り付けシート（日射量等）'!J5925)),RADIANS('貼り付けシート（日射量等）'!J5925))</f>
        <v>0</v>
      </c>
    </row>
    <row r="5929" spans="1:9">
      <c r="A5929" s="20">
        <v>41886</v>
      </c>
      <c r="B5929" s="35" t="s">
        <v>379</v>
      </c>
      <c r="C5929" s="90">
        <f t="shared" si="276"/>
        <v>0</v>
      </c>
      <c r="D5929" s="90">
        <f t="shared" si="277"/>
        <v>0</v>
      </c>
      <c r="E5929" s="90">
        <f t="shared" si="278"/>
        <v>0</v>
      </c>
      <c r="F5929" s="50">
        <f>'貼り付けシート（日射量等）'!G5926/3.6*10^3</f>
        <v>0</v>
      </c>
      <c r="G5929" s="50">
        <f>'貼り付けシート（日射量等）'!H5926/3.6*10^3</f>
        <v>0</v>
      </c>
      <c r="H5929" s="91">
        <f>RADIANS('貼り付けシート（日射量等）'!I5926)</f>
        <v>0</v>
      </c>
      <c r="I5929" s="91">
        <f>IF('貼り付けシート（日射量等）'!J5926&lt;0,RADIANS(360+('貼り付けシート（日射量等）'!J5926)),RADIANS('貼り付けシート（日射量等）'!J5926))</f>
        <v>0</v>
      </c>
    </row>
    <row r="5930" spans="1:9">
      <c r="A5930" s="20">
        <v>41886</v>
      </c>
      <c r="B5930" s="35" t="s">
        <v>380</v>
      </c>
      <c r="C5930" s="90">
        <f t="shared" si="276"/>
        <v>0</v>
      </c>
      <c r="D5930" s="90">
        <f t="shared" si="277"/>
        <v>0</v>
      </c>
      <c r="E5930" s="90">
        <f t="shared" si="278"/>
        <v>0</v>
      </c>
      <c r="F5930" s="50">
        <f>'貼り付けシート（日射量等）'!G5927/3.6*10^3</f>
        <v>0</v>
      </c>
      <c r="G5930" s="50">
        <f>'貼り付けシート（日射量等）'!H5927/3.6*10^3</f>
        <v>0</v>
      </c>
      <c r="H5930" s="91">
        <f>RADIANS('貼り付けシート（日射量等）'!I5927)</f>
        <v>0</v>
      </c>
      <c r="I5930" s="91">
        <f>IF('貼り付けシート（日射量等）'!J5927&lt;0,RADIANS(360+('貼り付けシート（日射量等）'!J5927)),RADIANS('貼り付けシート（日射量等）'!J5927))</f>
        <v>0</v>
      </c>
    </row>
    <row r="5931" spans="1:9">
      <c r="A5931" s="20">
        <v>41886</v>
      </c>
      <c r="B5931" s="35" t="s">
        <v>381</v>
      </c>
      <c r="C5931" s="90">
        <f t="shared" si="276"/>
        <v>0</v>
      </c>
      <c r="D5931" s="90">
        <f t="shared" si="277"/>
        <v>0</v>
      </c>
      <c r="E5931" s="90">
        <f t="shared" si="278"/>
        <v>0</v>
      </c>
      <c r="F5931" s="50">
        <f>'貼り付けシート（日射量等）'!G5928/3.6*10^3</f>
        <v>0</v>
      </c>
      <c r="G5931" s="50">
        <f>'貼り付けシート（日射量等）'!H5928/3.6*10^3</f>
        <v>0</v>
      </c>
      <c r="H5931" s="91">
        <f>RADIANS('貼り付けシート（日射量等）'!I5928)</f>
        <v>0</v>
      </c>
      <c r="I5931" s="91">
        <f>IF('貼り付けシート（日射量等）'!J5928&lt;0,RADIANS(360+('貼り付けシート（日射量等）'!J5928)),RADIANS('貼り付けシート（日射量等）'!J5928))</f>
        <v>0</v>
      </c>
    </row>
    <row r="5932" spans="1:9">
      <c r="A5932" s="20">
        <v>41886</v>
      </c>
      <c r="B5932" s="35" t="s">
        <v>382</v>
      </c>
      <c r="C5932" s="90">
        <f t="shared" si="276"/>
        <v>0</v>
      </c>
      <c r="D5932" s="90">
        <f t="shared" si="277"/>
        <v>0</v>
      </c>
      <c r="E5932" s="90">
        <f t="shared" si="278"/>
        <v>0</v>
      </c>
      <c r="F5932" s="50">
        <f>'貼り付けシート（日射量等）'!G5929/3.6*10^3</f>
        <v>0</v>
      </c>
      <c r="G5932" s="50">
        <f>'貼り付けシート（日射量等）'!H5929/3.6*10^3</f>
        <v>0</v>
      </c>
      <c r="H5932" s="91">
        <f>RADIANS('貼り付けシート（日射量等）'!I5929)</f>
        <v>0</v>
      </c>
      <c r="I5932" s="91">
        <f>IF('貼り付けシート（日射量等）'!J5929&lt;0,RADIANS(360+('貼り付けシート（日射量等）'!J5929)),RADIANS('貼り付けシート（日射量等）'!J5929))</f>
        <v>0</v>
      </c>
    </row>
    <row r="5933" spans="1:9">
      <c r="A5933" s="20">
        <v>41886</v>
      </c>
      <c r="B5933" s="35" t="s">
        <v>383</v>
      </c>
      <c r="C5933" s="90">
        <f t="shared" si="276"/>
        <v>0</v>
      </c>
      <c r="D5933" s="90">
        <f t="shared" si="277"/>
        <v>0</v>
      </c>
      <c r="E5933" s="90">
        <f t="shared" si="278"/>
        <v>0</v>
      </c>
      <c r="F5933" s="50">
        <f>'貼り付けシート（日射量等）'!G5930/3.6*10^3</f>
        <v>0</v>
      </c>
      <c r="G5933" s="50">
        <f>'貼り付けシート（日射量等）'!H5930/3.6*10^3</f>
        <v>0</v>
      </c>
      <c r="H5933" s="91">
        <f>RADIANS('貼り付けシート（日射量等）'!I5930)</f>
        <v>0</v>
      </c>
      <c r="I5933" s="91">
        <f>IF('貼り付けシート（日射量等）'!J5930&lt;0,RADIANS(360+('貼り付けシート（日射量等）'!J5930)),RADIANS('貼り付けシート（日射量等）'!J5930))</f>
        <v>0</v>
      </c>
    </row>
    <row r="5934" spans="1:9">
      <c r="A5934" s="20">
        <v>41887</v>
      </c>
      <c r="B5934" s="35" t="s">
        <v>360</v>
      </c>
      <c r="C5934" s="90">
        <f t="shared" si="276"/>
        <v>0</v>
      </c>
      <c r="D5934" s="90">
        <f t="shared" si="277"/>
        <v>0</v>
      </c>
      <c r="E5934" s="90">
        <f t="shared" si="278"/>
        <v>0</v>
      </c>
      <c r="F5934" s="50">
        <f>'貼り付けシート（日射量等）'!G5931/3.6*10^3</f>
        <v>0</v>
      </c>
      <c r="G5934" s="50">
        <f>'貼り付けシート（日射量等）'!H5931/3.6*10^3</f>
        <v>0</v>
      </c>
      <c r="H5934" s="91">
        <f>RADIANS('貼り付けシート（日射量等）'!I5931)</f>
        <v>0</v>
      </c>
      <c r="I5934" s="91">
        <f>IF('貼り付けシート（日射量等）'!J5931&lt;0,RADIANS(360+('貼り付けシート（日射量等）'!J5931)),RADIANS('貼り付けシート（日射量等）'!J5931))</f>
        <v>0</v>
      </c>
    </row>
    <row r="5935" spans="1:9">
      <c r="A5935" s="20">
        <v>41887</v>
      </c>
      <c r="B5935" s="35" t="s">
        <v>361</v>
      </c>
      <c r="C5935" s="90">
        <f t="shared" si="276"/>
        <v>0</v>
      </c>
      <c r="D5935" s="90">
        <f t="shared" si="277"/>
        <v>0</v>
      </c>
      <c r="E5935" s="90">
        <f t="shared" si="278"/>
        <v>0</v>
      </c>
      <c r="F5935" s="50">
        <f>'貼り付けシート（日射量等）'!G5932/3.6*10^3</f>
        <v>0</v>
      </c>
      <c r="G5935" s="50">
        <f>'貼り付けシート（日射量等）'!H5932/3.6*10^3</f>
        <v>0</v>
      </c>
      <c r="H5935" s="91">
        <f>RADIANS('貼り付けシート（日射量等）'!I5932)</f>
        <v>0</v>
      </c>
      <c r="I5935" s="91">
        <f>IF('貼り付けシート（日射量等）'!J5932&lt;0,RADIANS(360+('貼り付けシート（日射量等）'!J5932)),RADIANS('貼り付けシート（日射量等）'!J5932))</f>
        <v>0</v>
      </c>
    </row>
    <row r="5936" spans="1:9">
      <c r="A5936" s="20">
        <v>41887</v>
      </c>
      <c r="B5936" s="35" t="s">
        <v>362</v>
      </c>
      <c r="C5936" s="90">
        <f t="shared" si="276"/>
        <v>0</v>
      </c>
      <c r="D5936" s="90">
        <f t="shared" si="277"/>
        <v>0</v>
      </c>
      <c r="E5936" s="90">
        <f t="shared" si="278"/>
        <v>0</v>
      </c>
      <c r="F5936" s="50">
        <f>'貼り付けシート（日射量等）'!G5933/3.6*10^3</f>
        <v>0</v>
      </c>
      <c r="G5936" s="50">
        <f>'貼り付けシート（日射量等）'!H5933/3.6*10^3</f>
        <v>0</v>
      </c>
      <c r="H5936" s="91">
        <f>RADIANS('貼り付けシート（日射量等）'!I5933)</f>
        <v>0</v>
      </c>
      <c r="I5936" s="91">
        <f>IF('貼り付けシート（日射量等）'!J5933&lt;0,RADIANS(360+('貼り付けシート（日射量等）'!J5933)),RADIANS('貼り付けシート（日射量等）'!J5933))</f>
        <v>0</v>
      </c>
    </row>
    <row r="5937" spans="1:9">
      <c r="A5937" s="20">
        <v>41887</v>
      </c>
      <c r="B5937" s="35" t="s">
        <v>363</v>
      </c>
      <c r="C5937" s="90">
        <f t="shared" si="276"/>
        <v>0</v>
      </c>
      <c r="D5937" s="90">
        <f t="shared" si="277"/>
        <v>0</v>
      </c>
      <c r="E5937" s="90">
        <f t="shared" si="278"/>
        <v>0</v>
      </c>
      <c r="F5937" s="50">
        <f>'貼り付けシート（日射量等）'!G5934/3.6*10^3</f>
        <v>0</v>
      </c>
      <c r="G5937" s="50">
        <f>'貼り付けシート（日射量等）'!H5934/3.6*10^3</f>
        <v>0</v>
      </c>
      <c r="H5937" s="91">
        <f>RADIANS('貼り付けシート（日射量等）'!I5934)</f>
        <v>0</v>
      </c>
      <c r="I5937" s="91">
        <f>IF('貼り付けシート（日射量等）'!J5934&lt;0,RADIANS(360+('貼り付けシート（日射量等）'!J5934)),RADIANS('貼り付けシート（日射量等）'!J5934))</f>
        <v>0</v>
      </c>
    </row>
    <row r="5938" spans="1:9">
      <c r="A5938" s="20">
        <v>41887</v>
      </c>
      <c r="B5938" s="35" t="s">
        <v>364</v>
      </c>
      <c r="C5938" s="90">
        <f t="shared" si="276"/>
        <v>3.6440734825517302</v>
      </c>
      <c r="D5938" s="90">
        <f t="shared" si="277"/>
        <v>0.95005595368241302</v>
      </c>
      <c r="E5938" s="90">
        <f t="shared" si="278"/>
        <v>2.6940175288693173</v>
      </c>
      <c r="F5938" s="50">
        <f>'貼り付けシート（日射量等）'!G5935/3.6*10^3</f>
        <v>2.7777777777777777</v>
      </c>
      <c r="G5938" s="50">
        <f>'貼り付けシート（日射量等）'!H5935/3.6*10^3</f>
        <v>2.7777777777777777</v>
      </c>
      <c r="H5938" s="91">
        <f>RADIANS('貼り付けシート（日射量等）'!I5935)</f>
        <v>0</v>
      </c>
      <c r="I5938" s="91">
        <f>IF('貼り付けシート（日射量等）'!J5935&lt;0,RADIANS(360+('貼り付けシート（日射量等）'!J5935)),RADIANS('貼り付けシート（日射量等）'!J5935))</f>
        <v>0</v>
      </c>
    </row>
    <row r="5939" spans="1:9">
      <c r="A5939" s="20">
        <v>41887</v>
      </c>
      <c r="B5939" s="35" t="s">
        <v>365</v>
      </c>
      <c r="C5939" s="90">
        <f t="shared" si="276"/>
        <v>43.564947304715659</v>
      </c>
      <c r="D5939" s="90">
        <f t="shared" si="277"/>
        <v>5.848701900545219</v>
      </c>
      <c r="E5939" s="90">
        <f t="shared" si="278"/>
        <v>37.716245404170444</v>
      </c>
      <c r="F5939" s="50">
        <f>'貼り付けシート（日射量等）'!G5936/3.6*10^3</f>
        <v>41.666666666666664</v>
      </c>
      <c r="G5939" s="50">
        <f>'貼り付けシート（日射量等）'!H5936/3.6*10^3</f>
        <v>38.888888888888893</v>
      </c>
      <c r="H5939" s="91">
        <f>RADIANS('貼り付けシート（日射量等）'!I5936)</f>
        <v>0.15882496193148399</v>
      </c>
      <c r="I5939" s="91">
        <f>IF('貼り付けシート（日射量等）'!J5936&lt;0,RADIANS(360+('貼り付けシート（日射量等）'!J5936)),RADIANS('貼り付けシート（日射量等）'!J5936))</f>
        <v>4.6879543708567697</v>
      </c>
    </row>
    <row r="5940" spans="1:9">
      <c r="A5940" s="20">
        <v>41887</v>
      </c>
      <c r="B5940" s="35" t="s">
        <v>366</v>
      </c>
      <c r="C5940" s="90">
        <f t="shared" si="276"/>
        <v>123.82509401306518</v>
      </c>
      <c r="D5940" s="90">
        <f t="shared" si="277"/>
        <v>24.146445444900458</v>
      </c>
      <c r="E5940" s="90">
        <f t="shared" si="278"/>
        <v>99.678648568164732</v>
      </c>
      <c r="F5940" s="50">
        <f>'貼り付けシート（日射量等）'!G5937/3.6*10^3</f>
        <v>63.888888888888886</v>
      </c>
      <c r="G5940" s="50">
        <f>'貼り付けシート（日射量等）'!H5937/3.6*10^3</f>
        <v>102.77777777777777</v>
      </c>
      <c r="H5940" s="91">
        <f>RADIANS('貼り付けシート（日射量等）'!I5937)</f>
        <v>0.35953782591083189</v>
      </c>
      <c r="I5940" s="91">
        <f>IF('貼り付けシート（日射量等）'!J5937&lt;0,RADIANS(360+('貼り付けシート（日射量等）'!J5937)),RADIANS('貼り付けシート（日射量等）'!J5937))</f>
        <v>4.8607419668042082</v>
      </c>
    </row>
    <row r="5941" spans="1:9">
      <c r="A5941" s="20">
        <v>41887</v>
      </c>
      <c r="B5941" s="35" t="s">
        <v>367</v>
      </c>
      <c r="C5941" s="90">
        <f t="shared" si="276"/>
        <v>327.03345373628679</v>
      </c>
      <c r="D5941" s="90">
        <f t="shared" si="277"/>
        <v>133.064191657696</v>
      </c>
      <c r="E5941" s="90">
        <f t="shared" si="278"/>
        <v>193.96926207859082</v>
      </c>
      <c r="F5941" s="50">
        <f>'貼り付けシート（日射量等）'!G5938/3.6*10^3</f>
        <v>225</v>
      </c>
      <c r="G5941" s="50">
        <f>'貼り付けシート（日射量等）'!H5938/3.6*10^3</f>
        <v>199.99999999999997</v>
      </c>
      <c r="H5941" s="91">
        <f>RADIANS('貼り付けシート（日射量等）'!I5938)</f>
        <v>0.55326937288220246</v>
      </c>
      <c r="I5941" s="91">
        <f>IF('貼り付けシート（日射量等）'!J5938&lt;0,RADIANS(360+('貼り付けシート（日射量等）'!J5938)),RADIANS('貼り付けシート（日射量等）'!J5938))</f>
        <v>5.0544735137755792</v>
      </c>
    </row>
    <row r="5942" spans="1:9">
      <c r="A5942" s="20">
        <v>41887</v>
      </c>
      <c r="B5942" s="35" t="s">
        <v>368</v>
      </c>
      <c r="C5942" s="90">
        <f t="shared" si="276"/>
        <v>641.49385052212938</v>
      </c>
      <c r="D5942" s="90">
        <f t="shared" si="277"/>
        <v>469.0767286744931</v>
      </c>
      <c r="E5942" s="90">
        <f t="shared" si="278"/>
        <v>172.41712184763631</v>
      </c>
      <c r="F5942" s="50">
        <f>'貼り付けシート（日射量等）'!G5939/3.6*10^3</f>
        <v>611.1111111111112</v>
      </c>
      <c r="G5942" s="50">
        <f>'貼り付けシート（日射量等）'!H5939/3.6*10^3</f>
        <v>177.77777777777777</v>
      </c>
      <c r="H5942" s="91">
        <f>RADIANS('貼り付けシート（日射量等）'!I5939)</f>
        <v>0.73303828583761843</v>
      </c>
      <c r="I5942" s="91">
        <f>IF('貼り付けシート（日射量等）'!J5939&lt;0,RADIANS(360+('貼り付けシート（日射量等）'!J5939)),RADIANS('貼り付けシート（日射量等）'!J5939))</f>
        <v>5.2900929627948132</v>
      </c>
    </row>
    <row r="5943" spans="1:9">
      <c r="A5943" s="20">
        <v>41887</v>
      </c>
      <c r="B5943" s="35" t="s">
        <v>369</v>
      </c>
      <c r="C5943" s="90">
        <f t="shared" si="276"/>
        <v>758.33063694856628</v>
      </c>
      <c r="D5943" s="90">
        <f t="shared" si="277"/>
        <v>553.58530475449822</v>
      </c>
      <c r="E5943" s="90">
        <f t="shared" si="278"/>
        <v>204.74533219406811</v>
      </c>
      <c r="F5943" s="50">
        <f>'貼り付けシート（日射量等）'!G5940/3.6*10^3</f>
        <v>619.44444444444446</v>
      </c>
      <c r="G5943" s="50">
        <f>'貼り付けシート（日射量等）'!H5940/3.6*10^3</f>
        <v>211.11111111111111</v>
      </c>
      <c r="H5943" s="91">
        <f>RADIANS('貼り付けシート（日射量等）'!I5940)</f>
        <v>0.88139127225713643</v>
      </c>
      <c r="I5943" s="91">
        <f>IF('貼り付けシート（日射量等）'!J5940&lt;0,RADIANS(360+('貼り付けシート（日射量等）'!J5940)),RADIANS('貼り付けシート（日射量等）'!J5940))</f>
        <v>5.599016240397809</v>
      </c>
    </row>
    <row r="5944" spans="1:9">
      <c r="A5944" s="20">
        <v>41887</v>
      </c>
      <c r="B5944" s="35" t="s">
        <v>370</v>
      </c>
      <c r="C5944" s="90">
        <f t="shared" si="276"/>
        <v>531.90389680779049</v>
      </c>
      <c r="D5944" s="90">
        <f t="shared" si="277"/>
        <v>189.76367064138717</v>
      </c>
      <c r="E5944" s="90">
        <f t="shared" si="278"/>
        <v>342.14022616640335</v>
      </c>
      <c r="F5944" s="50">
        <f>'貼り付けシート（日射量等）'!G5941/3.6*10^3</f>
        <v>197.22222222222223</v>
      </c>
      <c r="G5944" s="50">
        <f>'貼り付けシート（日射量等）'!H5941/3.6*10^3</f>
        <v>352.77777777777783</v>
      </c>
      <c r="H5944" s="91">
        <f>RADIANS('貼り付けシート（日射量等）'!I5941)</f>
        <v>0.9738937226128358</v>
      </c>
      <c r="I5944" s="91">
        <f>IF('貼り付けシート（日射量等）'!J5941&lt;0,RADIANS(360+('貼り付けシート（日射量等）'!J5941)),RADIANS('貼り付けシート（日射量等）'!J5941))</f>
        <v>6.0074232853644824</v>
      </c>
    </row>
    <row r="5945" spans="1:9">
      <c r="A5945" s="20">
        <v>41887</v>
      </c>
      <c r="B5945" s="35" t="s">
        <v>371</v>
      </c>
      <c r="C5945" s="90">
        <f t="shared" si="276"/>
        <v>333.96403055861174</v>
      </c>
      <c r="D5945" s="90">
        <f t="shared" si="277"/>
        <v>51.09219002733343</v>
      </c>
      <c r="E5945" s="90">
        <f t="shared" si="278"/>
        <v>282.87184053127834</v>
      </c>
      <c r="F5945" s="50">
        <f>'貼り付けシート（日射量等）'!G5942/3.6*10^3</f>
        <v>52.777777777777779</v>
      </c>
      <c r="G5945" s="50">
        <f>'貼り付けシート（日射量等）'!H5942/3.6*10^3</f>
        <v>291.66666666666669</v>
      </c>
      <c r="H5945" s="91">
        <f>RADIANS('貼り付けシート（日射量等）'!I5942)</f>
        <v>0.98262036887280746</v>
      </c>
      <c r="I5945" s="91">
        <f>IF('貼り付けシート（日射量等）'!J5942&lt;0,RADIANS(360+('貼り付けシート（日射量等）'!J5942)),RADIANS('貼り付けシート（日射量等）'!J5942))</f>
        <v>0.19198621771937624</v>
      </c>
    </row>
    <row r="5946" spans="1:9">
      <c r="A5946" s="20">
        <v>41887</v>
      </c>
      <c r="B5946" s="35" t="s">
        <v>372</v>
      </c>
      <c r="C5946" s="90">
        <f t="shared" si="276"/>
        <v>264.91220984965003</v>
      </c>
      <c r="D5946" s="90">
        <f t="shared" si="277"/>
        <v>27.838667309150093</v>
      </c>
      <c r="E5946" s="90">
        <f t="shared" si="278"/>
        <v>237.07354254049991</v>
      </c>
      <c r="F5946" s="50">
        <f>'貼り付けシート（日射量等）'!G5943/3.6*10^3</f>
        <v>30.555555555555554</v>
      </c>
      <c r="G5946" s="50">
        <f>'貼り付けシート（日射量等）'!H5943/3.6*10^3</f>
        <v>244.44444444444443</v>
      </c>
      <c r="H5946" s="91">
        <f>RADIANS('貼り付けシート（日射量等）'!I5943)</f>
        <v>0.90408055253306263</v>
      </c>
      <c r="I5946" s="91">
        <f>IF('貼り付けシート（日射量等）'!J5943&lt;0,RADIANS(360+('貼り付けシート（日射量等）'!J5943)),RADIANS('貼り付けシート（日射量等）'!J5943))</f>
        <v>0.6161012259539983</v>
      </c>
    </row>
    <row r="5947" spans="1:9">
      <c r="A5947" s="20">
        <v>41887</v>
      </c>
      <c r="B5947" s="35" t="s">
        <v>373</v>
      </c>
      <c r="C5947" s="90">
        <f t="shared" si="276"/>
        <v>228.53659357168192</v>
      </c>
      <c r="D5947" s="90">
        <f t="shared" si="277"/>
        <v>26.485278906483131</v>
      </c>
      <c r="E5947" s="90">
        <f t="shared" si="278"/>
        <v>202.05131466519879</v>
      </c>
      <c r="F5947" s="50">
        <f>'貼り付けシート（日射量等）'!G5944/3.6*10^3</f>
        <v>33.333333333333336</v>
      </c>
      <c r="G5947" s="50">
        <f>'貼り付けシート（日射量等）'!H5944/3.6*10^3</f>
        <v>208.33333333333331</v>
      </c>
      <c r="H5947" s="91">
        <f>RADIANS('貼り付けシート（日射量等）'!I5944)</f>
        <v>0.76270888312152207</v>
      </c>
      <c r="I5947" s="91">
        <f>IF('貼り付けシート（日射量等）'!J5944&lt;0,RADIANS(360+('貼り付けシート（日射量等）'!J5944)),RADIANS('貼り付けシート（日射量等）'!J5944))</f>
        <v>0.94247779607693793</v>
      </c>
    </row>
    <row r="5948" spans="1:9">
      <c r="A5948" s="20">
        <v>41887</v>
      </c>
      <c r="B5948" s="35" t="s">
        <v>374</v>
      </c>
      <c r="C5948" s="90">
        <f t="shared" si="276"/>
        <v>176.15775426100927</v>
      </c>
      <c r="D5948" s="90">
        <f t="shared" si="277"/>
        <v>22.5987551154582</v>
      </c>
      <c r="E5948" s="90">
        <f t="shared" si="278"/>
        <v>153.55899914555107</v>
      </c>
      <c r="F5948" s="50">
        <f>'貼り付けシート（日射量等）'!G5945/3.6*10^3</f>
        <v>36.111111111111114</v>
      </c>
      <c r="G5948" s="50">
        <f>'貼り付けシート（日射量等）'!H5945/3.6*10^3</f>
        <v>158.33333333333331</v>
      </c>
      <c r="H5948" s="91">
        <f>RADIANS('貼り付けシート（日射量等）'!I5945)</f>
        <v>0.58643062867009477</v>
      </c>
      <c r="I5948" s="91">
        <f>IF('貼り付けシート（日射量等）'!J5945&lt;0,RADIANS(360+('貼り付けシート（日射量等）'!J5945)),RADIANS('貼り付けシート（日射量等）'!J5945))</f>
        <v>1.1903145498601329</v>
      </c>
    </row>
    <row r="5949" spans="1:9">
      <c r="A5949" s="20">
        <v>41887</v>
      </c>
      <c r="B5949" s="35" t="s">
        <v>375</v>
      </c>
      <c r="C5949" s="90">
        <f t="shared" si="276"/>
        <v>114.40627981964059</v>
      </c>
      <c r="D5949" s="90">
        <f t="shared" si="277"/>
        <v>17.421648780345173</v>
      </c>
      <c r="E5949" s="90">
        <f t="shared" si="278"/>
        <v>96.984631039295408</v>
      </c>
      <c r="F5949" s="50">
        <f>'貼り付けシート（日射量等）'!G5946/3.6*10^3</f>
        <v>41.666666666666664</v>
      </c>
      <c r="G5949" s="50">
        <f>'貼り付けシート（日射量等）'!H5946/3.6*10^3</f>
        <v>99.999999999999986</v>
      </c>
      <c r="H5949" s="91">
        <f>RADIANS('貼り付けシート（日射量等）'!I5946)</f>
        <v>0.39444441095071853</v>
      </c>
      <c r="I5949" s="91">
        <f>IF('貼り付けシート（日射量等）'!J5946&lt;0,RADIANS(360+('貼り付けシート（日射量等）'!J5946)),RADIANS('貼り付けシート（日射量等）'!J5946))</f>
        <v>1.3892820845874863</v>
      </c>
    </row>
    <row r="5950" spans="1:9">
      <c r="A5950" s="20">
        <v>41887</v>
      </c>
      <c r="B5950" s="35" t="s">
        <v>376</v>
      </c>
      <c r="C5950" s="90">
        <f t="shared" si="276"/>
        <v>54.014424400287297</v>
      </c>
      <c r="D5950" s="90">
        <f t="shared" si="277"/>
        <v>8.2161264095089059</v>
      </c>
      <c r="E5950" s="90">
        <f t="shared" si="278"/>
        <v>45.798297990778394</v>
      </c>
      <c r="F5950" s="50">
        <f>'貼り付けシート（日射量等）'!G5947/3.6*10^3</f>
        <v>44.444444444444443</v>
      </c>
      <c r="G5950" s="50">
        <f>'貼り付けシート（日射量等）'!H5947/3.6*10^3</f>
        <v>47.222222222222221</v>
      </c>
      <c r="H5950" s="91">
        <f>RADIANS('貼り付けシート（日射量等）'!I5947)</f>
        <v>0.1954768762233649</v>
      </c>
      <c r="I5950" s="91">
        <f>IF('貼り付けシート（日射量等）'!J5947&lt;0,RADIANS(360+('貼り付けシート（日射量等）'!J5947)),RADIANS('貼り付けシート（日射量等）'!J5947))</f>
        <v>1.5638150097869192</v>
      </c>
    </row>
    <row r="5951" spans="1:9">
      <c r="A5951" s="20">
        <v>41887</v>
      </c>
      <c r="B5951" s="35" t="s">
        <v>377</v>
      </c>
      <c r="C5951" s="90">
        <f t="shared" si="276"/>
        <v>6.3380910114210476</v>
      </c>
      <c r="D5951" s="90">
        <f t="shared" si="277"/>
        <v>0.95005595368241302</v>
      </c>
      <c r="E5951" s="90">
        <f t="shared" si="278"/>
        <v>5.3880350577386347</v>
      </c>
      <c r="F5951" s="50">
        <f>'貼り付けシート（日射量等）'!G5948/3.6*10^3</f>
        <v>2.7777777777777777</v>
      </c>
      <c r="G5951" s="50">
        <f>'貼り付けシート（日射量等）'!H5948/3.6*10^3</f>
        <v>5.5555555555555554</v>
      </c>
      <c r="H5951" s="91">
        <f>RADIANS('貼り付けシート（日射量等）'!I5948)</f>
        <v>0</v>
      </c>
      <c r="I5951" s="91">
        <f>IF('貼り付けシート（日射量等）'!J5948&lt;0,RADIANS(360+('貼り付けシート（日射量等）'!J5948)),RADIANS('貼り付けシート（日射量等）'!J5948))</f>
        <v>0</v>
      </c>
    </row>
    <row r="5952" spans="1:9">
      <c r="A5952" s="20">
        <v>41887</v>
      </c>
      <c r="B5952" s="35" t="s">
        <v>378</v>
      </c>
      <c r="C5952" s="90">
        <f t="shared" si="276"/>
        <v>0</v>
      </c>
      <c r="D5952" s="90">
        <f t="shared" si="277"/>
        <v>0</v>
      </c>
      <c r="E5952" s="90">
        <f t="shared" si="278"/>
        <v>0</v>
      </c>
      <c r="F5952" s="50">
        <f>'貼り付けシート（日射量等）'!G5949/3.6*10^3</f>
        <v>0</v>
      </c>
      <c r="G5952" s="50">
        <f>'貼り付けシート（日射量等）'!H5949/3.6*10^3</f>
        <v>0</v>
      </c>
      <c r="H5952" s="91">
        <f>RADIANS('貼り付けシート（日射量等）'!I5949)</f>
        <v>0</v>
      </c>
      <c r="I5952" s="91">
        <f>IF('貼り付けシート（日射量等）'!J5949&lt;0,RADIANS(360+('貼り付けシート（日射量等）'!J5949)),RADIANS('貼り付けシート（日射量等）'!J5949))</f>
        <v>0</v>
      </c>
    </row>
    <row r="5953" spans="1:9">
      <c r="A5953" s="20">
        <v>41887</v>
      </c>
      <c r="B5953" s="35" t="s">
        <v>379</v>
      </c>
      <c r="C5953" s="90">
        <f t="shared" si="276"/>
        <v>0</v>
      </c>
      <c r="D5953" s="90">
        <f t="shared" si="277"/>
        <v>0</v>
      </c>
      <c r="E5953" s="90">
        <f t="shared" si="278"/>
        <v>0</v>
      </c>
      <c r="F5953" s="50">
        <f>'貼り付けシート（日射量等）'!G5950/3.6*10^3</f>
        <v>0</v>
      </c>
      <c r="G5953" s="50">
        <f>'貼り付けシート（日射量等）'!H5950/3.6*10^3</f>
        <v>0</v>
      </c>
      <c r="H5953" s="91">
        <f>RADIANS('貼り付けシート（日射量等）'!I5950)</f>
        <v>0</v>
      </c>
      <c r="I5953" s="91">
        <f>IF('貼り付けシート（日射量等）'!J5950&lt;0,RADIANS(360+('貼り付けシート（日射量等）'!J5950)),RADIANS('貼り付けシート（日射量等）'!J5950))</f>
        <v>0</v>
      </c>
    </row>
    <row r="5954" spans="1:9">
      <c r="A5954" s="20">
        <v>41887</v>
      </c>
      <c r="B5954" s="35" t="s">
        <v>380</v>
      </c>
      <c r="C5954" s="90">
        <f t="shared" si="276"/>
        <v>0</v>
      </c>
      <c r="D5954" s="90">
        <f t="shared" si="277"/>
        <v>0</v>
      </c>
      <c r="E5954" s="90">
        <f t="shared" si="278"/>
        <v>0</v>
      </c>
      <c r="F5954" s="50">
        <f>'貼り付けシート（日射量等）'!G5951/3.6*10^3</f>
        <v>0</v>
      </c>
      <c r="G5954" s="50">
        <f>'貼り付けシート（日射量等）'!H5951/3.6*10^3</f>
        <v>0</v>
      </c>
      <c r="H5954" s="91">
        <f>RADIANS('貼り付けシート（日射量等）'!I5951)</f>
        <v>0</v>
      </c>
      <c r="I5954" s="91">
        <f>IF('貼り付けシート（日射量等）'!J5951&lt;0,RADIANS(360+('貼り付けシート（日射量等）'!J5951)),RADIANS('貼り付けシート（日射量等）'!J5951))</f>
        <v>0</v>
      </c>
    </row>
    <row r="5955" spans="1:9">
      <c r="A5955" s="20">
        <v>41887</v>
      </c>
      <c r="B5955" s="35" t="s">
        <v>381</v>
      </c>
      <c r="C5955" s="90">
        <f t="shared" si="276"/>
        <v>0</v>
      </c>
      <c r="D5955" s="90">
        <f t="shared" si="277"/>
        <v>0</v>
      </c>
      <c r="E5955" s="90">
        <f t="shared" si="278"/>
        <v>0</v>
      </c>
      <c r="F5955" s="50">
        <f>'貼り付けシート（日射量等）'!G5952/3.6*10^3</f>
        <v>0</v>
      </c>
      <c r="G5955" s="50">
        <f>'貼り付けシート（日射量等）'!H5952/3.6*10^3</f>
        <v>0</v>
      </c>
      <c r="H5955" s="91">
        <f>RADIANS('貼り付けシート（日射量等）'!I5952)</f>
        <v>0</v>
      </c>
      <c r="I5955" s="91">
        <f>IF('貼り付けシート（日射量等）'!J5952&lt;0,RADIANS(360+('貼り付けシート（日射量等）'!J5952)),RADIANS('貼り付けシート（日射量等）'!J5952))</f>
        <v>0</v>
      </c>
    </row>
    <row r="5956" spans="1:9">
      <c r="A5956" s="20">
        <v>41887</v>
      </c>
      <c r="B5956" s="35" t="s">
        <v>382</v>
      </c>
      <c r="C5956" s="90">
        <f t="shared" si="276"/>
        <v>0</v>
      </c>
      <c r="D5956" s="90">
        <f t="shared" si="277"/>
        <v>0</v>
      </c>
      <c r="E5956" s="90">
        <f t="shared" si="278"/>
        <v>0</v>
      </c>
      <c r="F5956" s="50">
        <f>'貼り付けシート（日射量等）'!G5953/3.6*10^3</f>
        <v>0</v>
      </c>
      <c r="G5956" s="50">
        <f>'貼り付けシート（日射量等）'!H5953/3.6*10^3</f>
        <v>0</v>
      </c>
      <c r="H5956" s="91">
        <f>RADIANS('貼り付けシート（日射量等）'!I5953)</f>
        <v>0</v>
      </c>
      <c r="I5956" s="91">
        <f>IF('貼り付けシート（日射量等）'!J5953&lt;0,RADIANS(360+('貼り付けシート（日射量等）'!J5953)),RADIANS('貼り付けシート（日射量等）'!J5953))</f>
        <v>0</v>
      </c>
    </row>
    <row r="5957" spans="1:9">
      <c r="A5957" s="20">
        <v>41887</v>
      </c>
      <c r="B5957" s="35" t="s">
        <v>383</v>
      </c>
      <c r="C5957" s="90">
        <f t="shared" si="276"/>
        <v>0</v>
      </c>
      <c r="D5957" s="90">
        <f t="shared" si="277"/>
        <v>0</v>
      </c>
      <c r="E5957" s="90">
        <f t="shared" si="278"/>
        <v>0</v>
      </c>
      <c r="F5957" s="50">
        <f>'貼り付けシート（日射量等）'!G5954/3.6*10^3</f>
        <v>0</v>
      </c>
      <c r="G5957" s="50">
        <f>'貼り付けシート（日射量等）'!H5954/3.6*10^3</f>
        <v>0</v>
      </c>
      <c r="H5957" s="91">
        <f>RADIANS('貼り付けシート（日射量等）'!I5954)</f>
        <v>0</v>
      </c>
      <c r="I5957" s="91">
        <f>IF('貼り付けシート（日射量等）'!J5954&lt;0,RADIANS(360+('貼り付けシート（日射量等）'!J5954)),RADIANS('貼り付けシート（日射量等）'!J5954))</f>
        <v>0</v>
      </c>
    </row>
    <row r="5958" spans="1:9">
      <c r="A5958" s="20">
        <v>41888</v>
      </c>
      <c r="B5958" s="35" t="s">
        <v>360</v>
      </c>
      <c r="C5958" s="90">
        <f t="shared" si="276"/>
        <v>0</v>
      </c>
      <c r="D5958" s="90">
        <f t="shared" si="277"/>
        <v>0</v>
      </c>
      <c r="E5958" s="90">
        <f t="shared" si="278"/>
        <v>0</v>
      </c>
      <c r="F5958" s="50">
        <f>'貼り付けシート（日射量等）'!G5955/3.6*10^3</f>
        <v>0</v>
      </c>
      <c r="G5958" s="50">
        <f>'貼り付けシート（日射量等）'!H5955/3.6*10^3</f>
        <v>0</v>
      </c>
      <c r="H5958" s="91">
        <f>RADIANS('貼り付けシート（日射量等）'!I5955)</f>
        <v>0</v>
      </c>
      <c r="I5958" s="91">
        <f>IF('貼り付けシート（日射量等）'!J5955&lt;0,RADIANS(360+('貼り付けシート（日射量等）'!J5955)),RADIANS('貼り付けシート（日射量等）'!J5955))</f>
        <v>0</v>
      </c>
    </row>
    <row r="5959" spans="1:9">
      <c r="A5959" s="20">
        <v>41888</v>
      </c>
      <c r="B5959" s="35" t="s">
        <v>361</v>
      </c>
      <c r="C5959" s="90">
        <f t="shared" ref="C5959:C6022" si="279">IF(D5959&lt;0,E5959,D5959+E5959)</f>
        <v>0</v>
      </c>
      <c r="D5959" s="90">
        <f t="shared" ref="D5959:D6022" si="280">F5959*(SIN(H5959)*COS($O$5)+COS(H5959)*SIN($O$5)*COS($O$4-I5959))</f>
        <v>0</v>
      </c>
      <c r="E5959" s="90">
        <f t="shared" ref="E5959:E6022" si="281">G5959*(1+COS($O$5))/2</f>
        <v>0</v>
      </c>
      <c r="F5959" s="50">
        <f>'貼り付けシート（日射量等）'!G5956/3.6*10^3</f>
        <v>0</v>
      </c>
      <c r="G5959" s="50">
        <f>'貼り付けシート（日射量等）'!H5956/3.6*10^3</f>
        <v>0</v>
      </c>
      <c r="H5959" s="91">
        <f>RADIANS('貼り付けシート（日射量等）'!I5956)</f>
        <v>0</v>
      </c>
      <c r="I5959" s="91">
        <f>IF('貼り付けシート（日射量等）'!J5956&lt;0,RADIANS(360+('貼り付けシート（日射量等）'!J5956)),RADIANS('貼り付けシート（日射量等）'!J5956))</f>
        <v>0</v>
      </c>
    </row>
    <row r="5960" spans="1:9">
      <c r="A5960" s="20">
        <v>41888</v>
      </c>
      <c r="B5960" s="35" t="s">
        <v>362</v>
      </c>
      <c r="C5960" s="90">
        <f t="shared" si="279"/>
        <v>0</v>
      </c>
      <c r="D5960" s="90">
        <f t="shared" si="280"/>
        <v>0</v>
      </c>
      <c r="E5960" s="90">
        <f t="shared" si="281"/>
        <v>0</v>
      </c>
      <c r="F5960" s="50">
        <f>'貼り付けシート（日射量等）'!G5957/3.6*10^3</f>
        <v>0</v>
      </c>
      <c r="G5960" s="50">
        <f>'貼り付けシート（日射量等）'!H5957/3.6*10^3</f>
        <v>0</v>
      </c>
      <c r="H5960" s="91">
        <f>RADIANS('貼り付けシート（日射量等）'!I5957)</f>
        <v>0</v>
      </c>
      <c r="I5960" s="91">
        <f>IF('貼り付けシート（日射量等）'!J5957&lt;0,RADIANS(360+('貼り付けシート（日射量等）'!J5957)),RADIANS('貼り付けシート（日射量等）'!J5957))</f>
        <v>0</v>
      </c>
    </row>
    <row r="5961" spans="1:9">
      <c r="A5961" s="20">
        <v>41888</v>
      </c>
      <c r="B5961" s="35" t="s">
        <v>363</v>
      </c>
      <c r="C5961" s="90">
        <f t="shared" si="279"/>
        <v>0</v>
      </c>
      <c r="D5961" s="90">
        <f t="shared" si="280"/>
        <v>0</v>
      </c>
      <c r="E5961" s="90">
        <f t="shared" si="281"/>
        <v>0</v>
      </c>
      <c r="F5961" s="50">
        <f>'貼り付けシート（日射量等）'!G5958/3.6*10^3</f>
        <v>0</v>
      </c>
      <c r="G5961" s="50">
        <f>'貼り付けシート（日射量等）'!H5958/3.6*10^3</f>
        <v>0</v>
      </c>
      <c r="H5961" s="91">
        <f>RADIANS('貼り付けシート（日射量等）'!I5958)</f>
        <v>0</v>
      </c>
      <c r="I5961" s="91">
        <f>IF('貼り付けシート（日射量等）'!J5958&lt;0,RADIANS(360+('貼り付けシート（日射量等）'!J5958)),RADIANS('貼り付けシート（日射量等）'!J5958))</f>
        <v>0</v>
      </c>
    </row>
    <row r="5962" spans="1:9">
      <c r="A5962" s="20">
        <v>41888</v>
      </c>
      <c r="B5962" s="35" t="s">
        <v>364</v>
      </c>
      <c r="C5962" s="90">
        <f t="shared" si="279"/>
        <v>3.6440734825517302</v>
      </c>
      <c r="D5962" s="90">
        <f t="shared" si="280"/>
        <v>0.95005595368241302</v>
      </c>
      <c r="E5962" s="90">
        <f t="shared" si="281"/>
        <v>2.6940175288693173</v>
      </c>
      <c r="F5962" s="50">
        <f>'貼り付けシート（日射量等）'!G5959/3.6*10^3</f>
        <v>2.7777777777777777</v>
      </c>
      <c r="G5962" s="50">
        <f>'貼り付けシート（日射量等）'!H5959/3.6*10^3</f>
        <v>2.7777777777777777</v>
      </c>
      <c r="H5962" s="91">
        <f>RADIANS('貼り付けシート（日射量等）'!I5959)</f>
        <v>0</v>
      </c>
      <c r="I5962" s="91">
        <f>IF('貼り付けシート（日射量等）'!J5959&lt;0,RADIANS(360+('貼り付けシート（日射量等）'!J5959)),RADIANS('貼り付けシート（日射量等）'!J5959))</f>
        <v>0</v>
      </c>
    </row>
    <row r="5963" spans="1:9">
      <c r="A5963" s="20">
        <v>41888</v>
      </c>
      <c r="B5963" s="35" t="s">
        <v>365</v>
      </c>
      <c r="C5963" s="90">
        <f t="shared" si="279"/>
        <v>40.446566852557908</v>
      </c>
      <c r="D5963" s="90">
        <f t="shared" si="280"/>
        <v>5.4243389772567809</v>
      </c>
      <c r="E5963" s="90">
        <f t="shared" si="281"/>
        <v>35.022227875301127</v>
      </c>
      <c r="F5963" s="50">
        <f>'貼り付けシート（日射量等）'!G5960/3.6*10^3</f>
        <v>38.888888888888893</v>
      </c>
      <c r="G5963" s="50">
        <f>'貼り付けシート（日射量等）'!H5960/3.6*10^3</f>
        <v>36.111111111111114</v>
      </c>
      <c r="H5963" s="91">
        <f>RADIANS('貼り付けシート（日射量等）'!I5960)</f>
        <v>0.15533430342749532</v>
      </c>
      <c r="I5963" s="91">
        <f>IF('貼り付けシート（日射量等）'!J5960&lt;0,RADIANS(360+('貼り付けシート（日射量等）'!J5960)),RADIANS('貼り付けシート（日射量等）'!J5960))</f>
        <v>4.6949356878647466</v>
      </c>
    </row>
    <row r="5964" spans="1:9">
      <c r="A5964" s="20">
        <v>41888</v>
      </c>
      <c r="B5964" s="35" t="s">
        <v>366</v>
      </c>
      <c r="C5964" s="90">
        <f t="shared" si="279"/>
        <v>114.19554044759604</v>
      </c>
      <c r="D5964" s="90">
        <f t="shared" si="280"/>
        <v>19.90492693716995</v>
      </c>
      <c r="E5964" s="90">
        <f t="shared" si="281"/>
        <v>94.290613510426098</v>
      </c>
      <c r="F5964" s="50">
        <f>'貼り付けシート（日射量等）'!G5961/3.6*10^3</f>
        <v>52.777777777777779</v>
      </c>
      <c r="G5964" s="50">
        <f>'貼り付けシート（日射量等）'!H5961/3.6*10^3</f>
        <v>97.222222222222214</v>
      </c>
      <c r="H5964" s="91">
        <f>RADIANS('貼り付けシート（日射量等）'!I5961)</f>
        <v>0.35604716740684322</v>
      </c>
      <c r="I5964" s="91">
        <f>IF('貼り付けシート（日射量等）'!J5961&lt;0,RADIANS(360+('貼り付けシート（日射量等）'!J5961)),RADIANS('貼り付けシート（日射量等）'!J5961))</f>
        <v>4.8677232838121851</v>
      </c>
    </row>
    <row r="5965" spans="1:9">
      <c r="A5965" s="20">
        <v>41888</v>
      </c>
      <c r="B5965" s="35" t="s">
        <v>367</v>
      </c>
      <c r="C5965" s="90">
        <f t="shared" si="279"/>
        <v>470.4998483268634</v>
      </c>
      <c r="D5965" s="90">
        <f t="shared" si="280"/>
        <v>333.10495435452822</v>
      </c>
      <c r="E5965" s="90">
        <f t="shared" si="281"/>
        <v>137.39489397233518</v>
      </c>
      <c r="F5965" s="50">
        <f>'貼り付けシート（日射量等）'!G5962/3.6*10^3</f>
        <v>563.8888888888888</v>
      </c>
      <c r="G5965" s="50">
        <f>'貼り付けシート（日射量等）'!H5962/3.6*10^3</f>
        <v>141.66666666666666</v>
      </c>
      <c r="H5965" s="91">
        <f>RADIANS('貼り付けシート（日射量等）'!I5962)</f>
        <v>0.5497787143782138</v>
      </c>
      <c r="I5965" s="91">
        <f>IF('貼り付けシート（日射量等）'!J5962&lt;0,RADIANS(360+('貼り付けシート（日射量等）'!J5962)),RADIANS('貼り付けシート（日射量等）'!J5962))</f>
        <v>5.0614548307835561</v>
      </c>
    </row>
    <row r="5966" spans="1:9">
      <c r="A5966" s="20">
        <v>41888</v>
      </c>
      <c r="B5966" s="35" t="s">
        <v>368</v>
      </c>
      <c r="C5966" s="90">
        <f t="shared" si="279"/>
        <v>576.70474866991697</v>
      </c>
      <c r="D5966" s="90">
        <f t="shared" si="280"/>
        <v>363.87736388924088</v>
      </c>
      <c r="E5966" s="90">
        <f t="shared" si="281"/>
        <v>212.82738478067606</v>
      </c>
      <c r="F5966" s="50">
        <f>'貼り付けシート（日射量等）'!G5963/3.6*10^3</f>
        <v>475</v>
      </c>
      <c r="G5966" s="50">
        <f>'貼り付けシート（日射量等）'!H5963/3.6*10^3</f>
        <v>219.44444444444443</v>
      </c>
      <c r="H5966" s="91">
        <f>RADIANS('貼り付けシート（日射量等）'!I5963)</f>
        <v>0.72780229808163543</v>
      </c>
      <c r="I5966" s="91">
        <f>IF('貼り付けシート（日射量等）'!J5963&lt;0,RADIANS(360+('貼り付けシート（日射量等）'!J5963)),RADIANS('貼り付けシート（日射量等）'!J5963))</f>
        <v>5.2970742798027901</v>
      </c>
    </row>
    <row r="5967" spans="1:9">
      <c r="A5967" s="20">
        <v>41888</v>
      </c>
      <c r="B5967" s="35" t="s">
        <v>369</v>
      </c>
      <c r="C5967" s="90">
        <f t="shared" si="279"/>
        <v>243.00906258532666</v>
      </c>
      <c r="D5967" s="90">
        <f t="shared" si="280"/>
        <v>24.793642746911956</v>
      </c>
      <c r="E5967" s="90">
        <f t="shared" si="281"/>
        <v>218.2154198384147</v>
      </c>
      <c r="F5967" s="50">
        <f>'貼り付けシート（日射量等）'!G5964/3.6*10^3</f>
        <v>27.777777777777779</v>
      </c>
      <c r="G5967" s="50">
        <f>'貼り付けシート（日射量等）'!H5964/3.6*10^3</f>
        <v>225</v>
      </c>
      <c r="H5967" s="91">
        <f>RADIANS('貼り付けシート（日射量等）'!I5964)</f>
        <v>0.87615528450115343</v>
      </c>
      <c r="I5967" s="91">
        <f>IF('貼り付けシート（日射量等）'!J5964&lt;0,RADIANS(360+('貼り付けシート（日射量等）'!J5964)),RADIANS('貼り付けシート（日射量等）'!J5964))</f>
        <v>5.6059975574057859</v>
      </c>
    </row>
    <row r="5968" spans="1:9">
      <c r="A5968" s="20">
        <v>41888</v>
      </c>
      <c r="B5968" s="35" t="s">
        <v>370</v>
      </c>
      <c r="C5968" s="90">
        <f t="shared" si="279"/>
        <v>314.81141693064865</v>
      </c>
      <c r="D5968" s="90">
        <f t="shared" si="280"/>
        <v>42.715646514847613</v>
      </c>
      <c r="E5968" s="90">
        <f t="shared" si="281"/>
        <v>272.09577041580104</v>
      </c>
      <c r="F5968" s="50">
        <f>'貼り付けシート（日射量等）'!G5965/3.6*10^3</f>
        <v>44.444444444444443</v>
      </c>
      <c r="G5968" s="50">
        <f>'貼り付けシート（日射量等）'!H5965/3.6*10^3</f>
        <v>280.55555555555554</v>
      </c>
      <c r="H5968" s="91">
        <f>RADIANS('貼り付けシート（日射量等）'!I5965)</f>
        <v>0.96865773485685291</v>
      </c>
      <c r="I5968" s="91">
        <f>IF('貼り付けシート（日射量等）'!J5965&lt;0,RADIANS(360+('貼り付けシート（日射量等）'!J5965)),RADIANS('貼り付けシート（日射量等）'!J5965))</f>
        <v>6.0126592731204651</v>
      </c>
    </row>
    <row r="5969" spans="1:9">
      <c r="A5969" s="20">
        <v>41888</v>
      </c>
      <c r="B5969" s="35" t="s">
        <v>371</v>
      </c>
      <c r="C5969" s="90">
        <f t="shared" si="279"/>
        <v>199.28804723311524</v>
      </c>
      <c r="D5969" s="90">
        <f t="shared" si="280"/>
        <v>18.78887279887099</v>
      </c>
      <c r="E5969" s="90">
        <f t="shared" si="281"/>
        <v>180.49917443424425</v>
      </c>
      <c r="F5969" s="50">
        <f>'貼り付けシート（日射量等）'!G5966/3.6*10^3</f>
        <v>19.444444444444446</v>
      </c>
      <c r="G5969" s="50">
        <f>'貼り付けシート（日射量等）'!H5966/3.6*10^3</f>
        <v>186.11111111111111</v>
      </c>
      <c r="H5969" s="91">
        <f>RADIANS('貼り付けシート（日射量等）'!I5966)</f>
        <v>0.97563905186483024</v>
      </c>
      <c r="I5969" s="91">
        <f>IF('貼り付けシート（日射量等）'!J5966&lt;0,RADIANS(360+('貼り付けシート（日射量等）'!J5966)),RADIANS('貼り付けシート（日射量等）'!J5966))</f>
        <v>0.19373154697137057</v>
      </c>
    </row>
    <row r="5970" spans="1:9">
      <c r="A5970" s="20">
        <v>41888</v>
      </c>
      <c r="B5970" s="35" t="s">
        <v>372</v>
      </c>
      <c r="C5970" s="90">
        <f t="shared" si="279"/>
        <v>301.19950077588709</v>
      </c>
      <c r="D5970" s="90">
        <f t="shared" si="280"/>
        <v>47.961853062171272</v>
      </c>
      <c r="E5970" s="90">
        <f t="shared" si="281"/>
        <v>253.2376477137158</v>
      </c>
      <c r="F5970" s="50">
        <f>'貼り付けシート（日射量等）'!G5967/3.6*10^3</f>
        <v>52.777777777777779</v>
      </c>
      <c r="G5970" s="50">
        <f>'貼り付けシート（日射量等）'!H5967/3.6*10^3</f>
        <v>261.11111111111109</v>
      </c>
      <c r="H5970" s="91">
        <f>RADIANS('貼り付けシート（日射量等）'!I5967)</f>
        <v>0.89709923552508541</v>
      </c>
      <c r="I5970" s="91">
        <f>IF('貼り付けシート（日射量等）'!J5967&lt;0,RADIANS(360+('貼り付けシート（日射量等）'!J5967)),RADIANS('貼り付けシート（日射量等）'!J5967))</f>
        <v>0.61435589670200408</v>
      </c>
    </row>
    <row r="5971" spans="1:9">
      <c r="A5971" s="20">
        <v>41888</v>
      </c>
      <c r="B5971" s="35" t="s">
        <v>373</v>
      </c>
      <c r="C5971" s="90">
        <f t="shared" si="279"/>
        <v>210.5664448057334</v>
      </c>
      <c r="D5971" s="90">
        <f t="shared" si="280"/>
        <v>21.98521778488119</v>
      </c>
      <c r="E5971" s="90">
        <f t="shared" si="281"/>
        <v>188.5812270208522</v>
      </c>
      <c r="F5971" s="50">
        <f>'貼り付けシート（日射量等）'!G5968/3.6*10^3</f>
        <v>27.777777777777779</v>
      </c>
      <c r="G5971" s="50">
        <f>'貼り付けシート（日射量等）'!H5968/3.6*10^3</f>
        <v>194.44444444444443</v>
      </c>
      <c r="H5971" s="91">
        <f>RADIANS('貼り付けシート（日射量等）'!I5968)</f>
        <v>0.75572756611354464</v>
      </c>
      <c r="I5971" s="91">
        <f>IF('貼り付けシート（日射量等）'!J5968&lt;0,RADIANS(360+('貼り付けシート（日射量等）'!J5968)),RADIANS('貼り付けシート（日射量等）'!J5968))</f>
        <v>0.93898713757294927</v>
      </c>
    </row>
    <row r="5972" spans="1:9">
      <c r="A5972" s="20">
        <v>41888</v>
      </c>
      <c r="B5972" s="35" t="s">
        <v>374</v>
      </c>
      <c r="C5972" s="90">
        <f t="shared" si="279"/>
        <v>163.56497135559977</v>
      </c>
      <c r="D5972" s="90">
        <f t="shared" si="280"/>
        <v>20.782042325525921</v>
      </c>
      <c r="E5972" s="90">
        <f t="shared" si="281"/>
        <v>142.78292903007383</v>
      </c>
      <c r="F5972" s="50">
        <f>'貼り付けシート（日射量等）'!G5969/3.6*10^3</f>
        <v>33.333333333333336</v>
      </c>
      <c r="G5972" s="50">
        <f>'貼り付けシート（日射量等）'!H5969/3.6*10^3</f>
        <v>147.22222222222223</v>
      </c>
      <c r="H5972" s="91">
        <f>RADIANS('貼り付けシート（日射量等）'!I5969)</f>
        <v>0.58119464091411166</v>
      </c>
      <c r="I5972" s="91">
        <f>IF('貼り付けシート（日射量等）'!J5969&lt;0,RADIANS(360+('貼り付けシート（日射量等）'!J5969)),RADIANS('貼り付けシート（日射量等）'!J5969))</f>
        <v>1.18507856210415</v>
      </c>
    </row>
    <row r="5973" spans="1:9">
      <c r="A5973" s="20">
        <v>41888</v>
      </c>
      <c r="B5973" s="35" t="s">
        <v>375</v>
      </c>
      <c r="C5973" s="90">
        <f t="shared" si="279"/>
        <v>104.28706876202695</v>
      </c>
      <c r="D5973" s="90">
        <f t="shared" si="280"/>
        <v>12.690472780470163</v>
      </c>
      <c r="E5973" s="90">
        <f t="shared" si="281"/>
        <v>91.596595981556789</v>
      </c>
      <c r="F5973" s="50">
        <f>'貼り付けシート（日射量等）'!G5970/3.6*10^3</f>
        <v>30.555555555555554</v>
      </c>
      <c r="G5973" s="50">
        <f>'貼り付けシート（日射量等）'!H5970/3.6*10^3</f>
        <v>94.444444444444443</v>
      </c>
      <c r="H5973" s="91">
        <f>RADIANS('貼り付けシート（日射量等）'!I5970)</f>
        <v>0.38920842319473548</v>
      </c>
      <c r="I5973" s="91">
        <f>IF('貼り付けシート（日射量等）'!J5970&lt;0,RADIANS(360+('貼り付けシート（日射量等）'!J5970)),RADIANS('貼り付けシート（日射量等）'!J5970))</f>
        <v>1.3840460968315034</v>
      </c>
    </row>
    <row r="5974" spans="1:9">
      <c r="A5974" s="20">
        <v>41888</v>
      </c>
      <c r="B5974" s="35" t="s">
        <v>376</v>
      </c>
      <c r="C5974" s="90">
        <f t="shared" si="279"/>
        <v>46.95390456618594</v>
      </c>
      <c r="D5974" s="90">
        <f t="shared" si="280"/>
        <v>6.5436416331461835</v>
      </c>
      <c r="E5974" s="90">
        <f t="shared" si="281"/>
        <v>40.410262933039753</v>
      </c>
      <c r="F5974" s="50">
        <f>'貼り付けシート（日射量等）'!G5971/3.6*10^3</f>
        <v>36.111111111111114</v>
      </c>
      <c r="G5974" s="50">
        <f>'貼り付けシート（日射量等）'!H5971/3.6*10^3</f>
        <v>41.666666666666664</v>
      </c>
      <c r="H5974" s="91">
        <f>RADIANS('貼り付けシート（日射量等）'!I5971)</f>
        <v>0.19024088846738194</v>
      </c>
      <c r="I5974" s="91">
        <f>IF('貼り付けシート（日射量等）'!J5971&lt;0,RADIANS(360+('貼り付けシート（日射量等）'!J5971)),RADIANS('貼り付けシート（日射量等）'!J5971))</f>
        <v>1.5603243512829308</v>
      </c>
    </row>
    <row r="5975" spans="1:9">
      <c r="A5975" s="20">
        <v>41888</v>
      </c>
      <c r="B5975" s="35" t="s">
        <v>377</v>
      </c>
      <c r="C5975" s="90">
        <f t="shared" si="279"/>
        <v>6.3380910114210476</v>
      </c>
      <c r="D5975" s="90">
        <f t="shared" si="280"/>
        <v>0.95005595368241302</v>
      </c>
      <c r="E5975" s="90">
        <f t="shared" si="281"/>
        <v>5.3880350577386347</v>
      </c>
      <c r="F5975" s="50">
        <f>'貼り付けシート（日射量等）'!G5972/3.6*10^3</f>
        <v>2.7777777777777777</v>
      </c>
      <c r="G5975" s="50">
        <f>'貼り付けシート（日射量等）'!H5972/3.6*10^3</f>
        <v>5.5555555555555554</v>
      </c>
      <c r="H5975" s="91">
        <f>RADIANS('貼り付けシート（日射量等）'!I5972)</f>
        <v>0</v>
      </c>
      <c r="I5975" s="91">
        <f>IF('貼り付けシート（日射量等）'!J5972&lt;0,RADIANS(360+('貼り付けシート（日射量等）'!J5972)),RADIANS('貼り付けシート（日射量等）'!J5972))</f>
        <v>0</v>
      </c>
    </row>
    <row r="5976" spans="1:9">
      <c r="A5976" s="20">
        <v>41888</v>
      </c>
      <c r="B5976" s="35" t="s">
        <v>378</v>
      </c>
      <c r="C5976" s="90">
        <f t="shared" si="279"/>
        <v>0</v>
      </c>
      <c r="D5976" s="90">
        <f t="shared" si="280"/>
        <v>0</v>
      </c>
      <c r="E5976" s="90">
        <f t="shared" si="281"/>
        <v>0</v>
      </c>
      <c r="F5976" s="50">
        <f>'貼り付けシート（日射量等）'!G5973/3.6*10^3</f>
        <v>0</v>
      </c>
      <c r="G5976" s="50">
        <f>'貼り付けシート（日射量等）'!H5973/3.6*10^3</f>
        <v>0</v>
      </c>
      <c r="H5976" s="91">
        <f>RADIANS('貼り付けシート（日射量等）'!I5973)</f>
        <v>0</v>
      </c>
      <c r="I5976" s="91">
        <f>IF('貼り付けシート（日射量等）'!J5973&lt;0,RADIANS(360+('貼り付けシート（日射量等）'!J5973)),RADIANS('貼り付けシート（日射量等）'!J5973))</f>
        <v>0</v>
      </c>
    </row>
    <row r="5977" spans="1:9">
      <c r="A5977" s="20">
        <v>41888</v>
      </c>
      <c r="B5977" s="35" t="s">
        <v>379</v>
      </c>
      <c r="C5977" s="90">
        <f t="shared" si="279"/>
        <v>0</v>
      </c>
      <c r="D5977" s="90">
        <f t="shared" si="280"/>
        <v>0</v>
      </c>
      <c r="E5977" s="90">
        <f t="shared" si="281"/>
        <v>0</v>
      </c>
      <c r="F5977" s="50">
        <f>'貼り付けシート（日射量等）'!G5974/3.6*10^3</f>
        <v>0</v>
      </c>
      <c r="G5977" s="50">
        <f>'貼り付けシート（日射量等）'!H5974/3.6*10^3</f>
        <v>0</v>
      </c>
      <c r="H5977" s="91">
        <f>RADIANS('貼り付けシート（日射量等）'!I5974)</f>
        <v>0</v>
      </c>
      <c r="I5977" s="91">
        <f>IF('貼り付けシート（日射量等）'!J5974&lt;0,RADIANS(360+('貼り付けシート（日射量等）'!J5974)),RADIANS('貼り付けシート（日射量等）'!J5974))</f>
        <v>0</v>
      </c>
    </row>
    <row r="5978" spans="1:9">
      <c r="A5978" s="20">
        <v>41888</v>
      </c>
      <c r="B5978" s="35" t="s">
        <v>380</v>
      </c>
      <c r="C5978" s="90">
        <f t="shared" si="279"/>
        <v>0</v>
      </c>
      <c r="D5978" s="90">
        <f t="shared" si="280"/>
        <v>0</v>
      </c>
      <c r="E5978" s="90">
        <f t="shared" si="281"/>
        <v>0</v>
      </c>
      <c r="F5978" s="50">
        <f>'貼り付けシート（日射量等）'!G5975/3.6*10^3</f>
        <v>0</v>
      </c>
      <c r="G5978" s="50">
        <f>'貼り付けシート（日射量等）'!H5975/3.6*10^3</f>
        <v>0</v>
      </c>
      <c r="H5978" s="91">
        <f>RADIANS('貼り付けシート（日射量等）'!I5975)</f>
        <v>0</v>
      </c>
      <c r="I5978" s="91">
        <f>IF('貼り付けシート（日射量等）'!J5975&lt;0,RADIANS(360+('貼り付けシート（日射量等）'!J5975)),RADIANS('貼り付けシート（日射量等）'!J5975))</f>
        <v>0</v>
      </c>
    </row>
    <row r="5979" spans="1:9">
      <c r="A5979" s="20">
        <v>41888</v>
      </c>
      <c r="B5979" s="35" t="s">
        <v>381</v>
      </c>
      <c r="C5979" s="90">
        <f t="shared" si="279"/>
        <v>0</v>
      </c>
      <c r="D5979" s="90">
        <f t="shared" si="280"/>
        <v>0</v>
      </c>
      <c r="E5979" s="90">
        <f t="shared" si="281"/>
        <v>0</v>
      </c>
      <c r="F5979" s="50">
        <f>'貼り付けシート（日射量等）'!G5976/3.6*10^3</f>
        <v>0</v>
      </c>
      <c r="G5979" s="50">
        <f>'貼り付けシート（日射量等）'!H5976/3.6*10^3</f>
        <v>0</v>
      </c>
      <c r="H5979" s="91">
        <f>RADIANS('貼り付けシート（日射量等）'!I5976)</f>
        <v>0</v>
      </c>
      <c r="I5979" s="91">
        <f>IF('貼り付けシート（日射量等）'!J5976&lt;0,RADIANS(360+('貼り付けシート（日射量等）'!J5976)),RADIANS('貼り付けシート（日射量等）'!J5976))</f>
        <v>0</v>
      </c>
    </row>
    <row r="5980" spans="1:9">
      <c r="A5980" s="20">
        <v>41888</v>
      </c>
      <c r="B5980" s="35" t="s">
        <v>382</v>
      </c>
      <c r="C5980" s="90">
        <f t="shared" si="279"/>
        <v>0</v>
      </c>
      <c r="D5980" s="90">
        <f t="shared" si="280"/>
        <v>0</v>
      </c>
      <c r="E5980" s="90">
        <f t="shared" si="281"/>
        <v>0</v>
      </c>
      <c r="F5980" s="50">
        <f>'貼り付けシート（日射量等）'!G5977/3.6*10^3</f>
        <v>0</v>
      </c>
      <c r="G5980" s="50">
        <f>'貼り付けシート（日射量等）'!H5977/3.6*10^3</f>
        <v>0</v>
      </c>
      <c r="H5980" s="91">
        <f>RADIANS('貼り付けシート（日射量等）'!I5977)</f>
        <v>0</v>
      </c>
      <c r="I5980" s="91">
        <f>IF('貼り付けシート（日射量等）'!J5977&lt;0,RADIANS(360+('貼り付けシート（日射量等）'!J5977)),RADIANS('貼り付けシート（日射量等）'!J5977))</f>
        <v>0</v>
      </c>
    </row>
    <row r="5981" spans="1:9">
      <c r="A5981" s="20">
        <v>41888</v>
      </c>
      <c r="B5981" s="35" t="s">
        <v>383</v>
      </c>
      <c r="C5981" s="90">
        <f t="shared" si="279"/>
        <v>0</v>
      </c>
      <c r="D5981" s="90">
        <f t="shared" si="280"/>
        <v>0</v>
      </c>
      <c r="E5981" s="90">
        <f t="shared" si="281"/>
        <v>0</v>
      </c>
      <c r="F5981" s="50">
        <f>'貼り付けシート（日射量等）'!G5978/3.6*10^3</f>
        <v>0</v>
      </c>
      <c r="G5981" s="50">
        <f>'貼り付けシート（日射量等）'!H5978/3.6*10^3</f>
        <v>0</v>
      </c>
      <c r="H5981" s="91">
        <f>RADIANS('貼り付けシート（日射量等）'!I5978)</f>
        <v>0</v>
      </c>
      <c r="I5981" s="91">
        <f>IF('貼り付けシート（日射量等）'!J5978&lt;0,RADIANS(360+('貼り付けシート（日射量等）'!J5978)),RADIANS('貼り付けシート（日射量等）'!J5978))</f>
        <v>0</v>
      </c>
    </row>
    <row r="5982" spans="1:9">
      <c r="A5982" s="20">
        <v>41889</v>
      </c>
      <c r="B5982" s="35" t="s">
        <v>360</v>
      </c>
      <c r="C5982" s="90">
        <f t="shared" si="279"/>
        <v>0</v>
      </c>
      <c r="D5982" s="90">
        <f t="shared" si="280"/>
        <v>0</v>
      </c>
      <c r="E5982" s="90">
        <f t="shared" si="281"/>
        <v>0</v>
      </c>
      <c r="F5982" s="50">
        <f>'貼り付けシート（日射量等）'!G5979/3.6*10^3</f>
        <v>0</v>
      </c>
      <c r="G5982" s="50">
        <f>'貼り付けシート（日射量等）'!H5979/3.6*10^3</f>
        <v>0</v>
      </c>
      <c r="H5982" s="91">
        <f>RADIANS('貼り付けシート（日射量等）'!I5979)</f>
        <v>0</v>
      </c>
      <c r="I5982" s="91">
        <f>IF('貼り付けシート（日射量等）'!J5979&lt;0,RADIANS(360+('貼り付けシート（日射量等）'!J5979)),RADIANS('貼り付けシート（日射量等）'!J5979))</f>
        <v>0</v>
      </c>
    </row>
    <row r="5983" spans="1:9">
      <c r="A5983" s="20">
        <v>41889</v>
      </c>
      <c r="B5983" s="35" t="s">
        <v>361</v>
      </c>
      <c r="C5983" s="90">
        <f t="shared" si="279"/>
        <v>0</v>
      </c>
      <c r="D5983" s="90">
        <f t="shared" si="280"/>
        <v>0</v>
      </c>
      <c r="E5983" s="90">
        <f t="shared" si="281"/>
        <v>0</v>
      </c>
      <c r="F5983" s="50">
        <f>'貼り付けシート（日射量等）'!G5980/3.6*10^3</f>
        <v>0</v>
      </c>
      <c r="G5983" s="50">
        <f>'貼り付けシート（日射量等）'!H5980/3.6*10^3</f>
        <v>0</v>
      </c>
      <c r="H5983" s="91">
        <f>RADIANS('貼り付けシート（日射量等）'!I5980)</f>
        <v>0</v>
      </c>
      <c r="I5983" s="91">
        <f>IF('貼り付けシート（日射量等）'!J5980&lt;0,RADIANS(360+('貼り付けシート（日射量等）'!J5980)),RADIANS('貼り付けシート（日射量等）'!J5980))</f>
        <v>0</v>
      </c>
    </row>
    <row r="5984" spans="1:9">
      <c r="A5984" s="20">
        <v>41889</v>
      </c>
      <c r="B5984" s="35" t="s">
        <v>362</v>
      </c>
      <c r="C5984" s="90">
        <f t="shared" si="279"/>
        <v>0</v>
      </c>
      <c r="D5984" s="90">
        <f t="shared" si="280"/>
        <v>0</v>
      </c>
      <c r="E5984" s="90">
        <f t="shared" si="281"/>
        <v>0</v>
      </c>
      <c r="F5984" s="50">
        <f>'貼り付けシート（日射量等）'!G5981/3.6*10^3</f>
        <v>0</v>
      </c>
      <c r="G5984" s="50">
        <f>'貼り付けシート（日射量等）'!H5981/3.6*10^3</f>
        <v>0</v>
      </c>
      <c r="H5984" s="91">
        <f>RADIANS('貼り付けシート（日射量等）'!I5981)</f>
        <v>0</v>
      </c>
      <c r="I5984" s="91">
        <f>IF('貼り付けシート（日射量等）'!J5981&lt;0,RADIANS(360+('貼り付けシート（日射量等）'!J5981)),RADIANS('貼り付けシート（日射量等）'!J5981))</f>
        <v>0</v>
      </c>
    </row>
    <row r="5985" spans="1:9">
      <c r="A5985" s="20">
        <v>41889</v>
      </c>
      <c r="B5985" s="35" t="s">
        <v>363</v>
      </c>
      <c r="C5985" s="90">
        <f t="shared" si="279"/>
        <v>0</v>
      </c>
      <c r="D5985" s="90">
        <f t="shared" si="280"/>
        <v>0</v>
      </c>
      <c r="E5985" s="90">
        <f t="shared" si="281"/>
        <v>0</v>
      </c>
      <c r="F5985" s="50">
        <f>'貼り付けシート（日射量等）'!G5982/3.6*10^3</f>
        <v>0</v>
      </c>
      <c r="G5985" s="50">
        <f>'貼り付けシート（日射量等）'!H5982/3.6*10^3</f>
        <v>0</v>
      </c>
      <c r="H5985" s="91">
        <f>RADIANS('貼り付けシート（日射量等）'!I5982)</f>
        <v>0</v>
      </c>
      <c r="I5985" s="91">
        <f>IF('貼り付けシート（日射量等）'!J5982&lt;0,RADIANS(360+('貼り付けシート（日射量等）'!J5982)),RADIANS('貼り付けシート（日射量等）'!J5982))</f>
        <v>0</v>
      </c>
    </row>
    <row r="5986" spans="1:9">
      <c r="A5986" s="20">
        <v>41889</v>
      </c>
      <c r="B5986" s="35" t="s">
        <v>364</v>
      </c>
      <c r="C5986" s="90">
        <f t="shared" si="279"/>
        <v>0</v>
      </c>
      <c r="D5986" s="90">
        <f t="shared" si="280"/>
        <v>0</v>
      </c>
      <c r="E5986" s="90">
        <f t="shared" si="281"/>
        <v>0</v>
      </c>
      <c r="F5986" s="50">
        <f>'貼り付けシート（日射量等）'!G5983/3.6*10^3</f>
        <v>0</v>
      </c>
      <c r="G5986" s="50">
        <f>'貼り付けシート（日射量等）'!H5983/3.6*10^3</f>
        <v>0</v>
      </c>
      <c r="H5986" s="91">
        <f>RADIANS('貼り付けシート（日射量等）'!I5983)</f>
        <v>0</v>
      </c>
      <c r="I5986" s="91">
        <f>IF('貼り付けシート（日射量等）'!J5983&lt;0,RADIANS(360+('貼り付けシート（日射量等）'!J5983)),RADIANS('貼り付けシート（日射量等）'!J5983))</f>
        <v>0</v>
      </c>
    </row>
    <row r="5987" spans="1:9">
      <c r="A5987" s="20">
        <v>41889</v>
      </c>
      <c r="B5987" s="35" t="s">
        <v>365</v>
      </c>
      <c r="C5987" s="90">
        <f t="shared" si="279"/>
        <v>16.551967362954475</v>
      </c>
      <c r="D5987" s="90">
        <f t="shared" si="280"/>
        <v>0.38786218973857084</v>
      </c>
      <c r="E5987" s="90">
        <f t="shared" si="281"/>
        <v>16.164105173215905</v>
      </c>
      <c r="F5987" s="50">
        <f>'貼り付けシート（日射量等）'!G5984/3.6*10^3</f>
        <v>2.7777777777777777</v>
      </c>
      <c r="G5987" s="50">
        <f>'貼り付けシート（日射量等）'!H5984/3.6*10^3</f>
        <v>16.666666666666668</v>
      </c>
      <c r="H5987" s="91">
        <f>RADIANS('貼り付けシート（日射量等）'!I5984)</f>
        <v>0.15358897417550102</v>
      </c>
      <c r="I5987" s="91">
        <f>IF('貼り付けシート（日射量等）'!J5984&lt;0,RADIANS(360+('貼り付けシート（日射量等）'!J5984)),RADIANS('貼り付けシート（日射量等）'!J5984))</f>
        <v>4.7001716756207292</v>
      </c>
    </row>
    <row r="5988" spans="1:9">
      <c r="A5988" s="20">
        <v>41889</v>
      </c>
      <c r="B5988" s="35" t="s">
        <v>366</v>
      </c>
      <c r="C5988" s="90">
        <f t="shared" si="279"/>
        <v>68.225626425354463</v>
      </c>
      <c r="D5988" s="90">
        <f t="shared" si="280"/>
        <v>6.2632232613601708</v>
      </c>
      <c r="E5988" s="90">
        <f t="shared" si="281"/>
        <v>61.962403163994296</v>
      </c>
      <c r="F5988" s="50">
        <f>'貼り付けシート（日射量等）'!G5985/3.6*10^3</f>
        <v>16.666666666666668</v>
      </c>
      <c r="G5988" s="50">
        <f>'貼り付けシート（日射量等）'!H5985/3.6*10^3</f>
        <v>63.888888888888886</v>
      </c>
      <c r="H5988" s="91">
        <f>RADIANS('貼り付けシート（日射量等）'!I5985)</f>
        <v>0.35255650890285456</v>
      </c>
      <c r="I5988" s="91">
        <f>IF('貼り付けシート（日射量等）'!J5985&lt;0,RADIANS(360+('貼り付けシート（日射量等）'!J5985)),RADIANS('貼り付けシート（日射量等）'!J5985))</f>
        <v>4.8729592715681678</v>
      </c>
    </row>
    <row r="5989" spans="1:9">
      <c r="A5989" s="20">
        <v>41889</v>
      </c>
      <c r="B5989" s="35" t="s">
        <v>367</v>
      </c>
      <c r="C5989" s="90">
        <f t="shared" si="279"/>
        <v>137.03715552571677</v>
      </c>
      <c r="D5989" s="90">
        <f t="shared" si="280"/>
        <v>13.112349197728189</v>
      </c>
      <c r="E5989" s="90">
        <f t="shared" si="281"/>
        <v>123.92480632798859</v>
      </c>
      <c r="F5989" s="50">
        <f>'貼り付けシート（日射量等）'!G5986/3.6*10^3</f>
        <v>22.222222222222221</v>
      </c>
      <c r="G5989" s="50">
        <f>'貼り付けシート（日射量等）'!H5986/3.6*10^3</f>
        <v>127.77777777777777</v>
      </c>
      <c r="H5989" s="91">
        <f>RADIANS('貼り付けシート（日射量等）'!I5986)</f>
        <v>0.54628805587422513</v>
      </c>
      <c r="I5989" s="91">
        <f>IF('貼り付けシート（日射量等）'!J5986&lt;0,RADIANS(360+('貼り付けシート（日射量等）'!J5986)),RADIANS('貼り付けシート（日射量等）'!J5986))</f>
        <v>5.068436147791533</v>
      </c>
    </row>
    <row r="5990" spans="1:9">
      <c r="A5990" s="20">
        <v>41889</v>
      </c>
      <c r="B5990" s="35" t="s">
        <v>368</v>
      </c>
      <c r="C5990" s="90">
        <f t="shared" si="279"/>
        <v>135.12471285141675</v>
      </c>
      <c r="D5990" s="90">
        <f t="shared" si="280"/>
        <v>8.5058889945588536</v>
      </c>
      <c r="E5990" s="90">
        <f t="shared" si="281"/>
        <v>126.6188238568579</v>
      </c>
      <c r="F5990" s="50">
        <f>'貼り付けシート（日射量等）'!G5987/3.6*10^3</f>
        <v>11.111111111111111</v>
      </c>
      <c r="G5990" s="50">
        <f>'貼り付けシート（日射量等）'!H5987/3.6*10^3</f>
        <v>130.55555555555554</v>
      </c>
      <c r="H5990" s="91">
        <f>RADIANS('貼り付けシート（日射量等）'!I5987)</f>
        <v>0.72431163957764677</v>
      </c>
      <c r="I5990" s="91">
        <f>IF('貼り付けシート（日射量等）'!J5987&lt;0,RADIANS(360+('貼り付けシート（日射量等）'!J5987)),RADIANS('貼り付けシート（日射量等）'!J5987))</f>
        <v>5.304055596810767</v>
      </c>
    </row>
    <row r="5991" spans="1:9">
      <c r="A5991" s="20">
        <v>41889</v>
      </c>
      <c r="B5991" s="35" t="s">
        <v>369</v>
      </c>
      <c r="C5991" s="90">
        <f t="shared" si="279"/>
        <v>109.80134290047258</v>
      </c>
      <c r="D5991" s="90">
        <f t="shared" si="280"/>
        <v>7.4286768034385142</v>
      </c>
      <c r="E5991" s="90">
        <f t="shared" si="281"/>
        <v>102.37266609703406</v>
      </c>
      <c r="F5991" s="50">
        <f>'貼り付けシート（日射量等）'!G5988/3.6*10^3</f>
        <v>8.3333333333333339</v>
      </c>
      <c r="G5991" s="50">
        <f>'貼り付けシート（日射量等）'!H5988/3.6*10^3</f>
        <v>105.55555555555556</v>
      </c>
      <c r="H5991" s="91">
        <f>RADIANS('貼り付けシート（日射量等）'!I5988)</f>
        <v>0.87091929674517043</v>
      </c>
      <c r="I5991" s="91">
        <f>IF('貼り付けシート（日射量等）'!J5988&lt;0,RADIANS(360+('貼り付けシート（日射量等）'!J5988)),RADIANS('貼り付けシート（日射量等）'!J5988))</f>
        <v>5.6129788744137645</v>
      </c>
    </row>
    <row r="5992" spans="1:9">
      <c r="A5992" s="20">
        <v>41889</v>
      </c>
      <c r="B5992" s="35" t="s">
        <v>370</v>
      </c>
      <c r="C5992" s="90">
        <f t="shared" si="279"/>
        <v>177.7775425845484</v>
      </c>
      <c r="D5992" s="90">
        <f t="shared" si="280"/>
        <v>2.6664032080427851</v>
      </c>
      <c r="E5992" s="90">
        <f t="shared" si="281"/>
        <v>175.11113937650561</v>
      </c>
      <c r="F5992" s="50">
        <f>'貼り付けシート（日射量等）'!G5989/3.6*10^3</f>
        <v>2.7777777777777777</v>
      </c>
      <c r="G5992" s="50">
        <f>'貼り付けシート（日射量等）'!H5989/3.6*10^3</f>
        <v>180.55555555555554</v>
      </c>
      <c r="H5992" s="91">
        <f>RADIANS('貼り付けシート（日射量等）'!I5989)</f>
        <v>0.96342174710086992</v>
      </c>
      <c r="I5992" s="91">
        <f>IF('貼り付けシート（日射量等）'!J5989&lt;0,RADIANS(360+('貼り付けシート（日射量等）'!J5989)),RADIANS('貼り付けシート（日射量等）'!J5989))</f>
        <v>6.0161499316244536</v>
      </c>
    </row>
    <row r="5993" spans="1:9">
      <c r="A5993" s="20">
        <v>41889</v>
      </c>
      <c r="B5993" s="35" t="s">
        <v>371</v>
      </c>
      <c r="C5993" s="90">
        <f t="shared" si="279"/>
        <v>245.03364588742323</v>
      </c>
      <c r="D5993" s="90">
        <f t="shared" si="280"/>
        <v>24.124208520139252</v>
      </c>
      <c r="E5993" s="90">
        <f t="shared" si="281"/>
        <v>220.90943736728397</v>
      </c>
      <c r="F5993" s="50">
        <f>'貼り付けシート（日射量等）'!G5990/3.6*10^3</f>
        <v>24.999999999999996</v>
      </c>
      <c r="G5993" s="50">
        <f>'貼り付けシート（日射量等）'!H5990/3.6*10^3</f>
        <v>227.77777777777774</v>
      </c>
      <c r="H5993" s="91">
        <f>RADIANS('貼り付けシート（日射量等）'!I5990)</f>
        <v>0.97040306410884725</v>
      </c>
      <c r="I5993" s="91">
        <f>IF('貼り付けシート（日射量等）'!J5990&lt;0,RADIANS(360+('貼り付けシート（日射量等）'!J5990)),RADIANS('貼り付けシート（日射量等）'!J5990))</f>
        <v>0.19373154697137057</v>
      </c>
    </row>
    <row r="5994" spans="1:9">
      <c r="A5994" s="20">
        <v>41889</v>
      </c>
      <c r="B5994" s="35" t="s">
        <v>372</v>
      </c>
      <c r="C5994" s="90">
        <f t="shared" si="279"/>
        <v>463.56887922428018</v>
      </c>
      <c r="D5994" s="90">
        <f t="shared" si="280"/>
        <v>151.06284587543948</v>
      </c>
      <c r="E5994" s="90">
        <f t="shared" si="281"/>
        <v>312.50603334884073</v>
      </c>
      <c r="F5994" s="50">
        <f>'貼り付けシート（日射量等）'!G5991/3.6*10^3</f>
        <v>166.66666666666666</v>
      </c>
      <c r="G5994" s="50">
        <f>'貼り付けシート（日射量等）'!H5991/3.6*10^3</f>
        <v>322.22222222222217</v>
      </c>
      <c r="H5994" s="91">
        <f>RADIANS('貼り付けシート（日射量等）'!I5991)</f>
        <v>0.89011791851710809</v>
      </c>
      <c r="I5994" s="91">
        <f>IF('貼り付けシート（日射量等）'!J5991&lt;0,RADIANS(360+('貼り付けシート（日射量等）'!J5991)),RADIANS('貼り付けシート（日射量等）'!J5991))</f>
        <v>0.61261056745000975</v>
      </c>
    </row>
    <row r="5995" spans="1:9">
      <c r="A5995" s="20">
        <v>41889</v>
      </c>
      <c r="B5995" s="35" t="s">
        <v>373</v>
      </c>
      <c r="C5995" s="90">
        <f t="shared" si="279"/>
        <v>234.93903385246179</v>
      </c>
      <c r="D5995" s="90">
        <f t="shared" si="280"/>
        <v>32.887719187263002</v>
      </c>
      <c r="E5995" s="90">
        <f t="shared" si="281"/>
        <v>202.05131466519879</v>
      </c>
      <c r="F5995" s="50">
        <f>'貼り付けシート（日射量等）'!G5992/3.6*10^3</f>
        <v>41.666666666666664</v>
      </c>
      <c r="G5995" s="50">
        <f>'貼り付けシート（日射量等）'!H5992/3.6*10^3</f>
        <v>208.33333333333331</v>
      </c>
      <c r="H5995" s="91">
        <f>RADIANS('貼り付けシート（日射量等）'!I5992)</f>
        <v>0.75049157835756175</v>
      </c>
      <c r="I5995" s="91">
        <f>IF('貼り付けシート（日射量等）'!J5992&lt;0,RADIANS(360+('貼り付けシート（日射量等）'!J5992)),RADIANS('貼り付けシート（日射量等）'!J5992))</f>
        <v>0.93549647906896061</v>
      </c>
    </row>
    <row r="5996" spans="1:9">
      <c r="A5996" s="20">
        <v>41889</v>
      </c>
      <c r="B5996" s="35" t="s">
        <v>374</v>
      </c>
      <c r="C5996" s="90">
        <f t="shared" si="279"/>
        <v>306.24483771063478</v>
      </c>
      <c r="D5996" s="90">
        <f t="shared" si="280"/>
        <v>106.88754057430533</v>
      </c>
      <c r="E5996" s="90">
        <f t="shared" si="281"/>
        <v>199.35729713632946</v>
      </c>
      <c r="F5996" s="50">
        <f>'貼り付けシート（日射量等）'!G5993/3.6*10^3</f>
        <v>172.22222222222223</v>
      </c>
      <c r="G5996" s="50">
        <f>'貼り付けシート（日射量等）'!H5993/3.6*10^3</f>
        <v>205.55555555555554</v>
      </c>
      <c r="H5996" s="91">
        <f>RADIANS('貼り付けシート（日射量等）'!I5993)</f>
        <v>0.57595865315812877</v>
      </c>
      <c r="I5996" s="91">
        <f>IF('貼り付けシート（日射量等）'!J5993&lt;0,RADIANS(360+('貼り付けシート（日射量等）'!J5993)),RADIANS('貼り付けシート（日射量等）'!J5993))</f>
        <v>1.1815879036001611</v>
      </c>
    </row>
    <row r="5997" spans="1:9">
      <c r="A5997" s="20">
        <v>41889</v>
      </c>
      <c r="B5997" s="35" t="s">
        <v>375</v>
      </c>
      <c r="C5997" s="90">
        <f t="shared" si="279"/>
        <v>92.669658013835488</v>
      </c>
      <c r="D5997" s="90">
        <f t="shared" si="280"/>
        <v>9.1551146188866497</v>
      </c>
      <c r="E5997" s="90">
        <f t="shared" si="281"/>
        <v>83.514543394948845</v>
      </c>
      <c r="F5997" s="50">
        <f>'貼り付けシート（日射量等）'!G5994/3.6*10^3</f>
        <v>22.222222222222221</v>
      </c>
      <c r="G5997" s="50">
        <f>'貼り付けシート（日射量等）'!H5994/3.6*10^3</f>
        <v>86.111111111111114</v>
      </c>
      <c r="H5997" s="91">
        <f>RADIANS('貼り付けシート（日射量等）'!I5994)</f>
        <v>0.38397243543875248</v>
      </c>
      <c r="I5997" s="91">
        <f>IF('貼り付けシート（日射量等）'!J5994&lt;0,RADIANS(360+('貼り付けシート（日射量等）'!J5994)),RADIANS('貼り付けシート（日射量等）'!J5994))</f>
        <v>1.3805554383275145</v>
      </c>
    </row>
    <row r="5998" spans="1:9">
      <c r="A5998" s="20">
        <v>41889</v>
      </c>
      <c r="B5998" s="35" t="s">
        <v>376</v>
      </c>
      <c r="C5998" s="90">
        <f t="shared" si="279"/>
        <v>42.664530699517478</v>
      </c>
      <c r="D5998" s="90">
        <f t="shared" si="280"/>
        <v>4.9482852953470324</v>
      </c>
      <c r="E5998" s="90">
        <f t="shared" si="281"/>
        <v>37.716245404170444</v>
      </c>
      <c r="F5998" s="50">
        <f>'貼り付けシート（日射量等）'!G5995/3.6*10^3</f>
        <v>27.777777777777779</v>
      </c>
      <c r="G5998" s="50">
        <f>'貼り付けシート（日射量等）'!H5995/3.6*10^3</f>
        <v>38.888888888888893</v>
      </c>
      <c r="H5998" s="91">
        <f>RADIANS('貼り付けシート（日射量等）'!I5995)</f>
        <v>0.18500490071139894</v>
      </c>
      <c r="I5998" s="91">
        <f>IF('貼り付けシート（日射量等）'!J5995&lt;0,RADIANS(360+('貼り付けシート（日射量等）'!J5995)),RADIANS('貼り付けシート（日射量等）'!J5995))</f>
        <v>1.5550883635269475</v>
      </c>
    </row>
    <row r="5999" spans="1:9">
      <c r="A5999" s="20">
        <v>41889</v>
      </c>
      <c r="B5999" s="35" t="s">
        <v>377</v>
      </c>
      <c r="C5999" s="90">
        <f t="shared" si="279"/>
        <v>3.6440734825517302</v>
      </c>
      <c r="D5999" s="90">
        <f t="shared" si="280"/>
        <v>0.95005595368241302</v>
      </c>
      <c r="E5999" s="90">
        <f t="shared" si="281"/>
        <v>2.6940175288693173</v>
      </c>
      <c r="F5999" s="50">
        <f>'貼り付けシート（日射量等）'!G5996/3.6*10^3</f>
        <v>2.7777777777777777</v>
      </c>
      <c r="G5999" s="50">
        <f>'貼り付けシート（日射量等）'!H5996/3.6*10^3</f>
        <v>2.7777777777777777</v>
      </c>
      <c r="H5999" s="91">
        <f>RADIANS('貼り付けシート（日射量等）'!I5996)</f>
        <v>0</v>
      </c>
      <c r="I5999" s="91">
        <f>IF('貼り付けシート（日射量等）'!J5996&lt;0,RADIANS(360+('貼り付けシート（日射量等）'!J5996)),RADIANS('貼り付けシート（日射量等）'!J5996))</f>
        <v>0</v>
      </c>
    </row>
    <row r="6000" spans="1:9">
      <c r="A6000" s="20">
        <v>41889</v>
      </c>
      <c r="B6000" s="35" t="s">
        <v>378</v>
      </c>
      <c r="C6000" s="90">
        <f t="shared" si="279"/>
        <v>0</v>
      </c>
      <c r="D6000" s="90">
        <f t="shared" si="280"/>
        <v>0</v>
      </c>
      <c r="E6000" s="90">
        <f t="shared" si="281"/>
        <v>0</v>
      </c>
      <c r="F6000" s="50">
        <f>'貼り付けシート（日射量等）'!G5997/3.6*10^3</f>
        <v>0</v>
      </c>
      <c r="G6000" s="50">
        <f>'貼り付けシート（日射量等）'!H5997/3.6*10^3</f>
        <v>0</v>
      </c>
      <c r="H6000" s="91">
        <f>RADIANS('貼り付けシート（日射量等）'!I5997)</f>
        <v>0</v>
      </c>
      <c r="I6000" s="91">
        <f>IF('貼り付けシート（日射量等）'!J5997&lt;0,RADIANS(360+('貼り付けシート（日射量等）'!J5997)),RADIANS('貼り付けシート（日射量等）'!J5997))</f>
        <v>0</v>
      </c>
    </row>
    <row r="6001" spans="1:9">
      <c r="A6001" s="20">
        <v>41889</v>
      </c>
      <c r="B6001" s="35" t="s">
        <v>379</v>
      </c>
      <c r="C6001" s="90">
        <f t="shared" si="279"/>
        <v>0</v>
      </c>
      <c r="D6001" s="90">
        <f t="shared" si="280"/>
        <v>0</v>
      </c>
      <c r="E6001" s="90">
        <f t="shared" si="281"/>
        <v>0</v>
      </c>
      <c r="F6001" s="50">
        <f>'貼り付けシート（日射量等）'!G5998/3.6*10^3</f>
        <v>0</v>
      </c>
      <c r="G6001" s="50">
        <f>'貼り付けシート（日射量等）'!H5998/3.6*10^3</f>
        <v>0</v>
      </c>
      <c r="H6001" s="91">
        <f>RADIANS('貼り付けシート（日射量等）'!I5998)</f>
        <v>0</v>
      </c>
      <c r="I6001" s="91">
        <f>IF('貼り付けシート（日射量等）'!J5998&lt;0,RADIANS(360+('貼り付けシート（日射量等）'!J5998)),RADIANS('貼り付けシート（日射量等）'!J5998))</f>
        <v>0</v>
      </c>
    </row>
    <row r="6002" spans="1:9">
      <c r="A6002" s="20">
        <v>41889</v>
      </c>
      <c r="B6002" s="35" t="s">
        <v>380</v>
      </c>
      <c r="C6002" s="90">
        <f t="shared" si="279"/>
        <v>0</v>
      </c>
      <c r="D6002" s="90">
        <f t="shared" si="280"/>
        <v>0</v>
      </c>
      <c r="E6002" s="90">
        <f t="shared" si="281"/>
        <v>0</v>
      </c>
      <c r="F6002" s="50">
        <f>'貼り付けシート（日射量等）'!G5999/3.6*10^3</f>
        <v>0</v>
      </c>
      <c r="G6002" s="50">
        <f>'貼り付けシート（日射量等）'!H5999/3.6*10^3</f>
        <v>0</v>
      </c>
      <c r="H6002" s="91">
        <f>RADIANS('貼り付けシート（日射量等）'!I5999)</f>
        <v>0</v>
      </c>
      <c r="I6002" s="91">
        <f>IF('貼り付けシート（日射量等）'!J5999&lt;0,RADIANS(360+('貼り付けシート（日射量等）'!J5999)),RADIANS('貼り付けシート（日射量等）'!J5999))</f>
        <v>0</v>
      </c>
    </row>
    <row r="6003" spans="1:9">
      <c r="A6003" s="20">
        <v>41889</v>
      </c>
      <c r="B6003" s="35" t="s">
        <v>381</v>
      </c>
      <c r="C6003" s="90">
        <f t="shared" si="279"/>
        <v>0</v>
      </c>
      <c r="D6003" s="90">
        <f t="shared" si="280"/>
        <v>0</v>
      </c>
      <c r="E6003" s="90">
        <f t="shared" si="281"/>
        <v>0</v>
      </c>
      <c r="F6003" s="50">
        <f>'貼り付けシート（日射量等）'!G6000/3.6*10^3</f>
        <v>0</v>
      </c>
      <c r="G6003" s="50">
        <f>'貼り付けシート（日射量等）'!H6000/3.6*10^3</f>
        <v>0</v>
      </c>
      <c r="H6003" s="91">
        <f>RADIANS('貼り付けシート（日射量等）'!I6000)</f>
        <v>0</v>
      </c>
      <c r="I6003" s="91">
        <f>IF('貼り付けシート（日射量等）'!J6000&lt;0,RADIANS(360+('貼り付けシート（日射量等）'!J6000)),RADIANS('貼り付けシート（日射量等）'!J6000))</f>
        <v>0</v>
      </c>
    </row>
    <row r="6004" spans="1:9">
      <c r="A6004" s="20">
        <v>41889</v>
      </c>
      <c r="B6004" s="35" t="s">
        <v>382</v>
      </c>
      <c r="C6004" s="90">
        <f t="shared" si="279"/>
        <v>0</v>
      </c>
      <c r="D6004" s="90">
        <f t="shared" si="280"/>
        <v>0</v>
      </c>
      <c r="E6004" s="90">
        <f t="shared" si="281"/>
        <v>0</v>
      </c>
      <c r="F6004" s="50">
        <f>'貼り付けシート（日射量等）'!G6001/3.6*10^3</f>
        <v>0</v>
      </c>
      <c r="G6004" s="50">
        <f>'貼り付けシート（日射量等）'!H6001/3.6*10^3</f>
        <v>0</v>
      </c>
      <c r="H6004" s="91">
        <f>RADIANS('貼り付けシート（日射量等）'!I6001)</f>
        <v>0</v>
      </c>
      <c r="I6004" s="91">
        <f>IF('貼り付けシート（日射量等）'!J6001&lt;0,RADIANS(360+('貼り付けシート（日射量等）'!J6001)),RADIANS('貼り付けシート（日射量等）'!J6001))</f>
        <v>0</v>
      </c>
    </row>
    <row r="6005" spans="1:9">
      <c r="A6005" s="20">
        <v>41889</v>
      </c>
      <c r="B6005" s="35" t="s">
        <v>383</v>
      </c>
      <c r="C6005" s="90">
        <f t="shared" si="279"/>
        <v>0</v>
      </c>
      <c r="D6005" s="90">
        <f t="shared" si="280"/>
        <v>0</v>
      </c>
      <c r="E6005" s="90">
        <f t="shared" si="281"/>
        <v>0</v>
      </c>
      <c r="F6005" s="50">
        <f>'貼り付けシート（日射量等）'!G6002/3.6*10^3</f>
        <v>0</v>
      </c>
      <c r="G6005" s="50">
        <f>'貼り付けシート（日射量等）'!H6002/3.6*10^3</f>
        <v>0</v>
      </c>
      <c r="H6005" s="91">
        <f>RADIANS('貼り付けシート（日射量等）'!I6002)</f>
        <v>0</v>
      </c>
      <c r="I6005" s="91">
        <f>IF('貼り付けシート（日射量等）'!J6002&lt;0,RADIANS(360+('貼り付けシート（日射量等）'!J6002)),RADIANS('貼り付けシート（日射量等）'!J6002))</f>
        <v>0</v>
      </c>
    </row>
    <row r="6006" spans="1:9">
      <c r="A6006" s="20">
        <v>41890</v>
      </c>
      <c r="B6006" s="35" t="s">
        <v>360</v>
      </c>
      <c r="C6006" s="90">
        <f t="shared" si="279"/>
        <v>0</v>
      </c>
      <c r="D6006" s="90">
        <f t="shared" si="280"/>
        <v>0</v>
      </c>
      <c r="E6006" s="90">
        <f t="shared" si="281"/>
        <v>0</v>
      </c>
      <c r="F6006" s="50">
        <f>'貼り付けシート（日射量等）'!G6003/3.6*10^3</f>
        <v>0</v>
      </c>
      <c r="G6006" s="50">
        <f>'貼り付けシート（日射量等）'!H6003/3.6*10^3</f>
        <v>0</v>
      </c>
      <c r="H6006" s="91">
        <f>RADIANS('貼り付けシート（日射量等）'!I6003)</f>
        <v>0</v>
      </c>
      <c r="I6006" s="91">
        <f>IF('貼り付けシート（日射量等）'!J6003&lt;0,RADIANS(360+('貼り付けシート（日射量等）'!J6003)),RADIANS('貼り付けシート（日射量等）'!J6003))</f>
        <v>0</v>
      </c>
    </row>
    <row r="6007" spans="1:9">
      <c r="A6007" s="20">
        <v>41890</v>
      </c>
      <c r="B6007" s="35" t="s">
        <v>361</v>
      </c>
      <c r="C6007" s="90">
        <f t="shared" si="279"/>
        <v>0</v>
      </c>
      <c r="D6007" s="90">
        <f t="shared" si="280"/>
        <v>0</v>
      </c>
      <c r="E6007" s="90">
        <f t="shared" si="281"/>
        <v>0</v>
      </c>
      <c r="F6007" s="50">
        <f>'貼り付けシート（日射量等）'!G6004/3.6*10^3</f>
        <v>0</v>
      </c>
      <c r="G6007" s="50">
        <f>'貼り付けシート（日射量等）'!H6004/3.6*10^3</f>
        <v>0</v>
      </c>
      <c r="H6007" s="91">
        <f>RADIANS('貼り付けシート（日射量等）'!I6004)</f>
        <v>0</v>
      </c>
      <c r="I6007" s="91">
        <f>IF('貼り付けシート（日射量等）'!J6004&lt;0,RADIANS(360+('貼り付けシート（日射量等）'!J6004)),RADIANS('貼り付けシート（日射量等）'!J6004))</f>
        <v>0</v>
      </c>
    </row>
    <row r="6008" spans="1:9">
      <c r="A6008" s="20">
        <v>41890</v>
      </c>
      <c r="B6008" s="35" t="s">
        <v>362</v>
      </c>
      <c r="C6008" s="90">
        <f t="shared" si="279"/>
        <v>0</v>
      </c>
      <c r="D6008" s="90">
        <f t="shared" si="280"/>
        <v>0</v>
      </c>
      <c r="E6008" s="90">
        <f t="shared" si="281"/>
        <v>0</v>
      </c>
      <c r="F6008" s="50">
        <f>'貼り付けシート（日射量等）'!G6005/3.6*10^3</f>
        <v>0</v>
      </c>
      <c r="G6008" s="50">
        <f>'貼り付けシート（日射量等）'!H6005/3.6*10^3</f>
        <v>0</v>
      </c>
      <c r="H6008" s="91">
        <f>RADIANS('貼り付けシート（日射量等）'!I6005)</f>
        <v>0</v>
      </c>
      <c r="I6008" s="91">
        <f>IF('貼り付けシート（日射量等）'!J6005&lt;0,RADIANS(360+('貼り付けシート（日射量等）'!J6005)),RADIANS('貼り付けシート（日射量等）'!J6005))</f>
        <v>0</v>
      </c>
    </row>
    <row r="6009" spans="1:9">
      <c r="A6009" s="20">
        <v>41890</v>
      </c>
      <c r="B6009" s="35" t="s">
        <v>363</v>
      </c>
      <c r="C6009" s="90">
        <f t="shared" si="279"/>
        <v>0</v>
      </c>
      <c r="D6009" s="90">
        <f t="shared" si="280"/>
        <v>0</v>
      </c>
      <c r="E6009" s="90">
        <f t="shared" si="281"/>
        <v>0</v>
      </c>
      <c r="F6009" s="50">
        <f>'貼り付けシート（日射量等）'!G6006/3.6*10^3</f>
        <v>0</v>
      </c>
      <c r="G6009" s="50">
        <f>'貼り付けシート（日射量等）'!H6006/3.6*10^3</f>
        <v>0</v>
      </c>
      <c r="H6009" s="91">
        <f>RADIANS('貼り付けシート（日射量等）'!I6006)</f>
        <v>0</v>
      </c>
      <c r="I6009" s="91">
        <f>IF('貼り付けシート（日射量等）'!J6006&lt;0,RADIANS(360+('貼り付けシート（日射量等）'!J6006)),RADIANS('貼り付けシート（日射量等）'!J6006))</f>
        <v>0</v>
      </c>
    </row>
    <row r="6010" spans="1:9">
      <c r="A6010" s="20">
        <v>41890</v>
      </c>
      <c r="B6010" s="35" t="s">
        <v>364</v>
      </c>
      <c r="C6010" s="90">
        <f t="shared" si="279"/>
        <v>2.6940175288693173</v>
      </c>
      <c r="D6010" s="90">
        <f t="shared" si="280"/>
        <v>0</v>
      </c>
      <c r="E6010" s="90">
        <f t="shared" si="281"/>
        <v>2.6940175288693173</v>
      </c>
      <c r="F6010" s="50">
        <f>'貼り付けシート（日射量等）'!G6007/3.6*10^3</f>
        <v>0</v>
      </c>
      <c r="G6010" s="50">
        <f>'貼り付けシート（日射量等）'!H6007/3.6*10^3</f>
        <v>2.7777777777777777</v>
      </c>
      <c r="H6010" s="91">
        <f>RADIANS('貼り付けシート（日射量等）'!I6007)</f>
        <v>0</v>
      </c>
      <c r="I6010" s="91">
        <f>IF('貼り付けシート（日射量等）'!J6007&lt;0,RADIANS(360+('貼り付けシート（日射量等）'!J6007)),RADIANS('貼り付けシート（日射量等）'!J6007))</f>
        <v>0</v>
      </c>
    </row>
    <row r="6011" spans="1:9">
      <c r="A6011" s="20">
        <v>41890</v>
      </c>
      <c r="B6011" s="35" t="s">
        <v>365</v>
      </c>
      <c r="C6011" s="90">
        <f t="shared" si="279"/>
        <v>37.338503831267502</v>
      </c>
      <c r="D6011" s="90">
        <f t="shared" si="280"/>
        <v>5.0102934848356906</v>
      </c>
      <c r="E6011" s="90">
        <f t="shared" si="281"/>
        <v>32.32821034643181</v>
      </c>
      <c r="F6011" s="50">
        <f>'貼り付けシート（日射量等）'!G6008/3.6*10^3</f>
        <v>36.111111111111114</v>
      </c>
      <c r="G6011" s="50">
        <f>'貼り付けシート（日射量等）'!H6008/3.6*10^3</f>
        <v>33.333333333333336</v>
      </c>
      <c r="H6011" s="91">
        <f>RADIANS('貼り付けシート（日射量等）'!I6008)</f>
        <v>0.15009831567151233</v>
      </c>
      <c r="I6011" s="91">
        <f>IF('貼り付けシート（日射量等）'!J6008&lt;0,RADIANS(360+('貼り付けシート（日射量等）'!J6008)),RADIANS('貼り付けシート（日射量等）'!J6008))</f>
        <v>4.707152992628707</v>
      </c>
    </row>
    <row r="6012" spans="1:9">
      <c r="A6012" s="20">
        <v>41890</v>
      </c>
      <c r="B6012" s="35" t="s">
        <v>366</v>
      </c>
      <c r="C6012" s="90">
        <f t="shared" si="279"/>
        <v>235.45213431007573</v>
      </c>
      <c r="D6012" s="90">
        <f t="shared" si="280"/>
        <v>124.99741562643376</v>
      </c>
      <c r="E6012" s="90">
        <f t="shared" si="281"/>
        <v>110.45471868364199</v>
      </c>
      <c r="F6012" s="50">
        <f>'貼り付けシート（日射量等）'!G6009/3.6*10^3</f>
        <v>333.33333333333331</v>
      </c>
      <c r="G6012" s="50">
        <f>'貼り付けシート（日射量等）'!H6009/3.6*10^3</f>
        <v>113.88888888888887</v>
      </c>
      <c r="H6012" s="91">
        <f>RADIANS('貼り付けシート（日射量等）'!I6009)</f>
        <v>0.3490658503988659</v>
      </c>
      <c r="I6012" s="91">
        <f>IF('貼り付けシート（日射量等）'!J6009&lt;0,RADIANS(360+('貼り付けシート（日射量等）'!J6009)),RADIANS('貼り付けシート（日射量等）'!J6009))</f>
        <v>4.8799405885761455</v>
      </c>
    </row>
    <row r="6013" spans="1:9">
      <c r="A6013" s="20">
        <v>41890</v>
      </c>
      <c r="B6013" s="35" t="s">
        <v>367</v>
      </c>
      <c r="C6013" s="90">
        <f t="shared" si="279"/>
        <v>470.04751222584383</v>
      </c>
      <c r="D6013" s="90">
        <f t="shared" si="280"/>
        <v>335.34663578237797</v>
      </c>
      <c r="E6013" s="90">
        <f t="shared" si="281"/>
        <v>134.70087644346586</v>
      </c>
      <c r="F6013" s="50">
        <f>'貼り付けシート（日射量等）'!G6010/3.6*10^3</f>
        <v>569.44444444444446</v>
      </c>
      <c r="G6013" s="50">
        <f>'貼り付けシート（日射量等）'!H6010/3.6*10^3</f>
        <v>138.88888888888889</v>
      </c>
      <c r="H6013" s="91">
        <f>RADIANS('貼り付けシート（日射量等）'!I6010)</f>
        <v>0.54279739737023647</v>
      </c>
      <c r="I6013" s="91">
        <f>IF('貼り付けシート（日射量等）'!J6010&lt;0,RADIANS(360+('貼り付けシート（日射量等）'!J6010)),RADIANS('貼り付けシート（日射量等）'!J6010))</f>
        <v>5.0736721355475156</v>
      </c>
    </row>
    <row r="6014" spans="1:9">
      <c r="A6014" s="20">
        <v>41890</v>
      </c>
      <c r="B6014" s="35" t="s">
        <v>368</v>
      </c>
      <c r="C6014" s="90">
        <f t="shared" si="279"/>
        <v>233.35708770237784</v>
      </c>
      <c r="D6014" s="90">
        <f t="shared" si="280"/>
        <v>33.999790566048375</v>
      </c>
      <c r="E6014" s="90">
        <f t="shared" si="281"/>
        <v>199.35729713632946</v>
      </c>
      <c r="F6014" s="50">
        <f>'貼り付けシート（日射量等）'!G6011/3.6*10^3</f>
        <v>44.444444444444443</v>
      </c>
      <c r="G6014" s="50">
        <f>'貼り付けシート（日射量等）'!H6011/3.6*10^3</f>
        <v>205.55555555555554</v>
      </c>
      <c r="H6014" s="91">
        <f>RADIANS('貼り付けシート（日射量等）'!I6011)</f>
        <v>0.72082098107365811</v>
      </c>
      <c r="I6014" s="91">
        <f>IF('貼り付けシート（日射量等）'!J6011&lt;0,RADIANS(360+('貼り付けシート（日射量等）'!J6011)),RADIANS('貼り付けシート（日射量等）'!J6011))</f>
        <v>5.3110369138187448</v>
      </c>
    </row>
    <row r="6015" spans="1:9">
      <c r="A6015" s="20">
        <v>41890</v>
      </c>
      <c r="B6015" s="35" t="s">
        <v>369</v>
      </c>
      <c r="C6015" s="90">
        <f t="shared" si="279"/>
        <v>234.64266506288124</v>
      </c>
      <c r="D6015" s="90">
        <f t="shared" si="280"/>
        <v>27.203315339943792</v>
      </c>
      <c r="E6015" s="90">
        <f t="shared" si="281"/>
        <v>207.43934972293744</v>
      </c>
      <c r="F6015" s="50">
        <f>'貼り付けシート（日射量等）'!G6012/3.6*10^3</f>
        <v>30.555555555555554</v>
      </c>
      <c r="G6015" s="50">
        <f>'貼り付けシート（日射量等）'!H6012/3.6*10^3</f>
        <v>213.88888888888889</v>
      </c>
      <c r="H6015" s="91">
        <f>RADIANS('貼り付けシート（日射量等）'!I6012)</f>
        <v>0.86568330898918744</v>
      </c>
      <c r="I6015" s="91">
        <f>IF('貼り付けシート（日射量等）'!J6012&lt;0,RADIANS(360+('貼り付けシート（日射量等）'!J6012)),RADIANS('貼り付けシート（日射量等）'!J6012))</f>
        <v>5.6199601914217414</v>
      </c>
    </row>
    <row r="6016" spans="1:9">
      <c r="A6016" s="20">
        <v>41890</v>
      </c>
      <c r="B6016" s="35" t="s">
        <v>370</v>
      </c>
      <c r="C6016" s="90">
        <f t="shared" si="279"/>
        <v>255.57882224133897</v>
      </c>
      <c r="D6016" s="90">
        <f t="shared" si="280"/>
        <v>29.281349816316336</v>
      </c>
      <c r="E6016" s="90">
        <f t="shared" si="281"/>
        <v>226.29747242502262</v>
      </c>
      <c r="F6016" s="50">
        <f>'貼り付けシート（日射量等）'!G6013/3.6*10^3</f>
        <v>30.555555555555554</v>
      </c>
      <c r="G6016" s="50">
        <f>'貼り付けシート（日射量等）'!H6013/3.6*10^3</f>
        <v>233.33333333333331</v>
      </c>
      <c r="H6016" s="91">
        <f>RADIANS('貼り付けシート（日射量等）'!I6013)</f>
        <v>0.95644043009289259</v>
      </c>
      <c r="I6016" s="91">
        <f>IF('貼り付けシート（日射量等）'!J6013&lt;0,RADIANS(360+('貼り付けシート（日射量等）'!J6013)),RADIANS('貼り付けシート（日射量等）'!J6013))</f>
        <v>6.0213859193804371</v>
      </c>
    </row>
    <row r="6017" spans="1:9">
      <c r="A6017" s="20">
        <v>41890</v>
      </c>
      <c r="B6017" s="35" t="s">
        <v>371</v>
      </c>
      <c r="C6017" s="90">
        <f t="shared" si="279"/>
        <v>258.41972639652352</v>
      </c>
      <c r="D6017" s="90">
        <f t="shared" si="280"/>
        <v>29.428236442631555</v>
      </c>
      <c r="E6017" s="90">
        <f t="shared" si="281"/>
        <v>228.99148995389197</v>
      </c>
      <c r="F6017" s="50">
        <f>'貼り付けシート（日射量等）'!G6014/3.6*10^3</f>
        <v>30.555555555555554</v>
      </c>
      <c r="G6017" s="50">
        <f>'貼り付けシート（日射量等）'!H6014/3.6*10^3</f>
        <v>236.11111111111111</v>
      </c>
      <c r="H6017" s="91">
        <f>RADIANS('貼り付けシート（日射量等）'!I6014)</f>
        <v>0.96342174710086992</v>
      </c>
      <c r="I6017" s="91">
        <f>IF('貼り付けシート（日射量等）'!J6014&lt;0,RADIANS(360+('貼り付けシート（日射量等）'!J6014)),RADIANS('貼り付けシート（日射量等）'!J6014))</f>
        <v>0.1954768762233649</v>
      </c>
    </row>
    <row r="6018" spans="1:9">
      <c r="A6018" s="20">
        <v>41890</v>
      </c>
      <c r="B6018" s="35" t="s">
        <v>372</v>
      </c>
      <c r="C6018" s="90">
        <f t="shared" si="279"/>
        <v>238.14241804139536</v>
      </c>
      <c r="D6018" s="90">
        <f t="shared" si="280"/>
        <v>22.621015731849987</v>
      </c>
      <c r="E6018" s="90">
        <f t="shared" si="281"/>
        <v>215.52140230954538</v>
      </c>
      <c r="F6018" s="50">
        <f>'貼り付けシート（日射量等）'!G6015/3.6*10^3</f>
        <v>24.999999999999996</v>
      </c>
      <c r="G6018" s="50">
        <f>'貼り付けシート（日射量等）'!H6015/3.6*10^3</f>
        <v>222.22222222222223</v>
      </c>
      <c r="H6018" s="91">
        <f>RADIANS('貼り付けシート（日射量等）'!I6015)</f>
        <v>0.88488193076112509</v>
      </c>
      <c r="I6018" s="91">
        <f>IF('貼り付けシート（日射量等）'!J6015&lt;0,RADIANS(360+('貼り付けシート（日射量等）'!J6015)),RADIANS('貼り付けシート（日射量等）'!J6015))</f>
        <v>0.60911990894602097</v>
      </c>
    </row>
    <row r="6019" spans="1:9">
      <c r="A6019" s="20">
        <v>41890</v>
      </c>
      <c r="B6019" s="35" t="s">
        <v>373</v>
      </c>
      <c r="C6019" s="90">
        <f t="shared" si="279"/>
        <v>202.84721563922599</v>
      </c>
      <c r="D6019" s="90">
        <f t="shared" si="280"/>
        <v>19.654023676112416</v>
      </c>
      <c r="E6019" s="90">
        <f t="shared" si="281"/>
        <v>183.19319196311358</v>
      </c>
      <c r="F6019" s="50">
        <f>'貼り付けシート（日射量等）'!G6016/3.6*10^3</f>
        <v>24.999999999999996</v>
      </c>
      <c r="G6019" s="50">
        <f>'貼り付けシート（日射量等）'!H6016/3.6*10^3</f>
        <v>188.88888888888889</v>
      </c>
      <c r="H6019" s="91">
        <f>RADIANS('貼り付けシート（日射量等）'!I6016)</f>
        <v>0.74351026134958442</v>
      </c>
      <c r="I6019" s="91">
        <f>IF('貼り付けシート（日射量等）'!J6016&lt;0,RADIANS(360+('貼り付けシート（日射量等）'!J6016)),RADIANS('貼り付けシート（日射量等）'!J6016))</f>
        <v>0.93200582056497194</v>
      </c>
    </row>
    <row r="6020" spans="1:9">
      <c r="A6020" s="20">
        <v>41890</v>
      </c>
      <c r="B6020" s="35" t="s">
        <v>374</v>
      </c>
      <c r="C6020" s="90">
        <f t="shared" si="279"/>
        <v>151.87491193183914</v>
      </c>
      <c r="D6020" s="90">
        <f t="shared" si="280"/>
        <v>17.174035488373278</v>
      </c>
      <c r="E6020" s="90">
        <f t="shared" si="281"/>
        <v>134.70087644346586</v>
      </c>
      <c r="F6020" s="50">
        <f>'貼り付けシート（日射量等）'!G6017/3.6*10^3</f>
        <v>27.777777777777779</v>
      </c>
      <c r="G6020" s="50">
        <f>'貼り付けシート（日射量等）'!H6017/3.6*10^3</f>
        <v>138.88888888888889</v>
      </c>
      <c r="H6020" s="91">
        <f>RADIANS('貼り付けシート（日射量等）'!I6017)</f>
        <v>0.57072266540214578</v>
      </c>
      <c r="I6020" s="91">
        <f>IF('貼り付けシート（日射量等）'!J6017&lt;0,RADIANS(360+('貼り付けシート（日射量等）'!J6017)),RADIANS('貼り付けシート（日射量等）'!J6017))</f>
        <v>1.1763519158441782</v>
      </c>
    </row>
    <row r="6021" spans="1:9">
      <c r="A6021" s="20">
        <v>41890</v>
      </c>
      <c r="B6021" s="35" t="s">
        <v>375</v>
      </c>
      <c r="C6021" s="90">
        <f t="shared" si="279"/>
        <v>97.57446344346522</v>
      </c>
      <c r="D6021" s="90">
        <f t="shared" si="280"/>
        <v>11.365902519647062</v>
      </c>
      <c r="E6021" s="90">
        <f t="shared" si="281"/>
        <v>86.208560923818155</v>
      </c>
      <c r="F6021" s="50">
        <f>'貼り付けシート（日射量等）'!G6018/3.6*10^3</f>
        <v>27.777777777777779</v>
      </c>
      <c r="G6021" s="50">
        <f>'貼り付けシート（日射量等）'!H6018/3.6*10^3</f>
        <v>88.888888888888886</v>
      </c>
      <c r="H6021" s="91">
        <f>RADIANS('貼り付けシート（日射量等）'!I6018)</f>
        <v>0.37873644768276948</v>
      </c>
      <c r="I6021" s="91">
        <f>IF('貼り付けシート（日射量等）'!J6018&lt;0,RADIANS(360+('貼り付けシート（日射量等）'!J6018)),RADIANS('貼り付けシート（日射量等）'!J6018))</f>
        <v>1.3753194505715316</v>
      </c>
    </row>
    <row r="6022" spans="1:9">
      <c r="A6022" s="20">
        <v>41890</v>
      </c>
      <c r="B6022" s="35" t="s">
        <v>376</v>
      </c>
      <c r="C6022" s="90">
        <f t="shared" si="279"/>
        <v>43.047555047879584</v>
      </c>
      <c r="D6022" s="90">
        <f t="shared" si="280"/>
        <v>5.3313096437091385</v>
      </c>
      <c r="E6022" s="90">
        <f t="shared" si="281"/>
        <v>37.716245404170444</v>
      </c>
      <c r="F6022" s="50">
        <f>'貼り付けシート（日射量等）'!G6019/3.6*10^3</f>
        <v>30.555555555555554</v>
      </c>
      <c r="G6022" s="50">
        <f>'貼り付けシート（日射量等）'!H6019/3.6*10^3</f>
        <v>38.888888888888893</v>
      </c>
      <c r="H6022" s="91">
        <f>RADIANS('貼り付けシート（日射量等）'!I6019)</f>
        <v>0.17976891295541594</v>
      </c>
      <c r="I6022" s="91">
        <f>IF('貼り付けシート（日射量等）'!J6019&lt;0,RADIANS(360+('貼り付けシート（日射量等）'!J6019)),RADIANS('貼り付けシート（日射量等）'!J6019))</f>
        <v>1.551597705022959</v>
      </c>
    </row>
    <row r="6023" spans="1:9">
      <c r="A6023" s="20">
        <v>41890</v>
      </c>
      <c r="B6023" s="35" t="s">
        <v>377</v>
      </c>
      <c r="C6023" s="90">
        <f t="shared" ref="C6023:C6086" si="282">IF(D6023&lt;0,E6023,D6023+E6023)</f>
        <v>2.6940175288693173</v>
      </c>
      <c r="D6023" s="90">
        <f t="shared" ref="D6023:D6086" si="283">F6023*(SIN(H6023)*COS($O$5)+COS(H6023)*SIN($O$5)*COS($O$4-I6023))</f>
        <v>0</v>
      </c>
      <c r="E6023" s="90">
        <f t="shared" ref="E6023:E6086" si="284">G6023*(1+COS($O$5))/2</f>
        <v>2.6940175288693173</v>
      </c>
      <c r="F6023" s="50">
        <f>'貼り付けシート（日射量等）'!G6020/3.6*10^3</f>
        <v>0</v>
      </c>
      <c r="G6023" s="50">
        <f>'貼り付けシート（日射量等）'!H6020/3.6*10^3</f>
        <v>2.7777777777777777</v>
      </c>
      <c r="H6023" s="91">
        <f>RADIANS('貼り付けシート（日射量等）'!I6020)</f>
        <v>0</v>
      </c>
      <c r="I6023" s="91">
        <f>IF('貼り付けシート（日射量等）'!J6020&lt;0,RADIANS(360+('貼り付けシート（日射量等）'!J6020)),RADIANS('貼り付けシート（日射量等）'!J6020))</f>
        <v>0</v>
      </c>
    </row>
    <row r="6024" spans="1:9">
      <c r="A6024" s="20">
        <v>41890</v>
      </c>
      <c r="B6024" s="35" t="s">
        <v>378</v>
      </c>
      <c r="C6024" s="90">
        <f t="shared" si="282"/>
        <v>0</v>
      </c>
      <c r="D6024" s="90">
        <f t="shared" si="283"/>
        <v>0</v>
      </c>
      <c r="E6024" s="90">
        <f t="shared" si="284"/>
        <v>0</v>
      </c>
      <c r="F6024" s="50">
        <f>'貼り付けシート（日射量等）'!G6021/3.6*10^3</f>
        <v>0</v>
      </c>
      <c r="G6024" s="50">
        <f>'貼り付けシート（日射量等）'!H6021/3.6*10^3</f>
        <v>0</v>
      </c>
      <c r="H6024" s="91">
        <f>RADIANS('貼り付けシート（日射量等）'!I6021)</f>
        <v>0</v>
      </c>
      <c r="I6024" s="91">
        <f>IF('貼り付けシート（日射量等）'!J6021&lt;0,RADIANS(360+('貼り付けシート（日射量等）'!J6021)),RADIANS('貼り付けシート（日射量等）'!J6021))</f>
        <v>0</v>
      </c>
    </row>
    <row r="6025" spans="1:9">
      <c r="A6025" s="20">
        <v>41890</v>
      </c>
      <c r="B6025" s="35" t="s">
        <v>379</v>
      </c>
      <c r="C6025" s="90">
        <f t="shared" si="282"/>
        <v>0</v>
      </c>
      <c r="D6025" s="90">
        <f t="shared" si="283"/>
        <v>0</v>
      </c>
      <c r="E6025" s="90">
        <f t="shared" si="284"/>
        <v>0</v>
      </c>
      <c r="F6025" s="50">
        <f>'貼り付けシート（日射量等）'!G6022/3.6*10^3</f>
        <v>0</v>
      </c>
      <c r="G6025" s="50">
        <f>'貼り付けシート（日射量等）'!H6022/3.6*10^3</f>
        <v>0</v>
      </c>
      <c r="H6025" s="91">
        <f>RADIANS('貼り付けシート（日射量等）'!I6022)</f>
        <v>0</v>
      </c>
      <c r="I6025" s="91">
        <f>IF('貼り付けシート（日射量等）'!J6022&lt;0,RADIANS(360+('貼り付けシート（日射量等）'!J6022)),RADIANS('貼り付けシート（日射量等）'!J6022))</f>
        <v>0</v>
      </c>
    </row>
    <row r="6026" spans="1:9">
      <c r="A6026" s="20">
        <v>41890</v>
      </c>
      <c r="B6026" s="35" t="s">
        <v>380</v>
      </c>
      <c r="C6026" s="90">
        <f t="shared" si="282"/>
        <v>0</v>
      </c>
      <c r="D6026" s="90">
        <f t="shared" si="283"/>
        <v>0</v>
      </c>
      <c r="E6026" s="90">
        <f t="shared" si="284"/>
        <v>0</v>
      </c>
      <c r="F6026" s="50">
        <f>'貼り付けシート（日射量等）'!G6023/3.6*10^3</f>
        <v>0</v>
      </c>
      <c r="G6026" s="50">
        <f>'貼り付けシート（日射量等）'!H6023/3.6*10^3</f>
        <v>0</v>
      </c>
      <c r="H6026" s="91">
        <f>RADIANS('貼り付けシート（日射量等）'!I6023)</f>
        <v>0</v>
      </c>
      <c r="I6026" s="91">
        <f>IF('貼り付けシート（日射量等）'!J6023&lt;0,RADIANS(360+('貼り付けシート（日射量等）'!J6023)),RADIANS('貼り付けシート（日射量等）'!J6023))</f>
        <v>0</v>
      </c>
    </row>
    <row r="6027" spans="1:9">
      <c r="A6027" s="20">
        <v>41890</v>
      </c>
      <c r="B6027" s="35" t="s">
        <v>381</v>
      </c>
      <c r="C6027" s="90">
        <f t="shared" si="282"/>
        <v>0</v>
      </c>
      <c r="D6027" s="90">
        <f t="shared" si="283"/>
        <v>0</v>
      </c>
      <c r="E6027" s="90">
        <f t="shared" si="284"/>
        <v>0</v>
      </c>
      <c r="F6027" s="50">
        <f>'貼り付けシート（日射量等）'!G6024/3.6*10^3</f>
        <v>0</v>
      </c>
      <c r="G6027" s="50">
        <f>'貼り付けシート（日射量等）'!H6024/3.6*10^3</f>
        <v>0</v>
      </c>
      <c r="H6027" s="91">
        <f>RADIANS('貼り付けシート（日射量等）'!I6024)</f>
        <v>0</v>
      </c>
      <c r="I6027" s="91">
        <f>IF('貼り付けシート（日射量等）'!J6024&lt;0,RADIANS(360+('貼り付けシート（日射量等）'!J6024)),RADIANS('貼り付けシート（日射量等）'!J6024))</f>
        <v>0</v>
      </c>
    </row>
    <row r="6028" spans="1:9">
      <c r="A6028" s="20">
        <v>41890</v>
      </c>
      <c r="B6028" s="35" t="s">
        <v>382</v>
      </c>
      <c r="C6028" s="90">
        <f t="shared" si="282"/>
        <v>0</v>
      </c>
      <c r="D6028" s="90">
        <f t="shared" si="283"/>
        <v>0</v>
      </c>
      <c r="E6028" s="90">
        <f t="shared" si="284"/>
        <v>0</v>
      </c>
      <c r="F6028" s="50">
        <f>'貼り付けシート（日射量等）'!G6025/3.6*10^3</f>
        <v>0</v>
      </c>
      <c r="G6028" s="50">
        <f>'貼り付けシート（日射量等）'!H6025/3.6*10^3</f>
        <v>0</v>
      </c>
      <c r="H6028" s="91">
        <f>RADIANS('貼り付けシート（日射量等）'!I6025)</f>
        <v>0</v>
      </c>
      <c r="I6028" s="91">
        <f>IF('貼り付けシート（日射量等）'!J6025&lt;0,RADIANS(360+('貼り付けシート（日射量等）'!J6025)),RADIANS('貼り付けシート（日射量等）'!J6025))</f>
        <v>0</v>
      </c>
    </row>
    <row r="6029" spans="1:9">
      <c r="A6029" s="20">
        <v>41890</v>
      </c>
      <c r="B6029" s="35" t="s">
        <v>383</v>
      </c>
      <c r="C6029" s="90">
        <f t="shared" si="282"/>
        <v>0</v>
      </c>
      <c r="D6029" s="90">
        <f t="shared" si="283"/>
        <v>0</v>
      </c>
      <c r="E6029" s="90">
        <f t="shared" si="284"/>
        <v>0</v>
      </c>
      <c r="F6029" s="50">
        <f>'貼り付けシート（日射量等）'!G6026/3.6*10^3</f>
        <v>0</v>
      </c>
      <c r="G6029" s="50">
        <f>'貼り付けシート（日射量等）'!H6026/3.6*10^3</f>
        <v>0</v>
      </c>
      <c r="H6029" s="91">
        <f>RADIANS('貼り付けシート（日射量等）'!I6026)</f>
        <v>0</v>
      </c>
      <c r="I6029" s="91">
        <f>IF('貼り付けシート（日射量等）'!J6026&lt;0,RADIANS(360+('貼り付けシート（日射量等）'!J6026)),RADIANS('貼り付けシート（日射量等）'!J6026))</f>
        <v>0</v>
      </c>
    </row>
    <row r="6030" spans="1:9">
      <c r="A6030" s="20">
        <v>41891</v>
      </c>
      <c r="B6030" s="35" t="s">
        <v>360</v>
      </c>
      <c r="C6030" s="90">
        <f t="shared" si="282"/>
        <v>0</v>
      </c>
      <c r="D6030" s="90">
        <f t="shared" si="283"/>
        <v>0</v>
      </c>
      <c r="E6030" s="90">
        <f t="shared" si="284"/>
        <v>0</v>
      </c>
      <c r="F6030" s="50">
        <f>'貼り付けシート（日射量等）'!G6027/3.6*10^3</f>
        <v>0</v>
      </c>
      <c r="G6030" s="50">
        <f>'貼り付けシート（日射量等）'!H6027/3.6*10^3</f>
        <v>0</v>
      </c>
      <c r="H6030" s="91">
        <f>RADIANS('貼り付けシート（日射量等）'!I6027)</f>
        <v>0</v>
      </c>
      <c r="I6030" s="91">
        <f>IF('貼り付けシート（日射量等）'!J6027&lt;0,RADIANS(360+('貼り付けシート（日射量等）'!J6027)),RADIANS('貼り付けシート（日射量等）'!J6027))</f>
        <v>0</v>
      </c>
    </row>
    <row r="6031" spans="1:9">
      <c r="A6031" s="20">
        <v>41891</v>
      </c>
      <c r="B6031" s="35" t="s">
        <v>361</v>
      </c>
      <c r="C6031" s="90">
        <f t="shared" si="282"/>
        <v>0</v>
      </c>
      <c r="D6031" s="90">
        <f t="shared" si="283"/>
        <v>0</v>
      </c>
      <c r="E6031" s="90">
        <f t="shared" si="284"/>
        <v>0</v>
      </c>
      <c r="F6031" s="50">
        <f>'貼り付けシート（日射量等）'!G6028/3.6*10^3</f>
        <v>0</v>
      </c>
      <c r="G6031" s="50">
        <f>'貼り付けシート（日射量等）'!H6028/3.6*10^3</f>
        <v>0</v>
      </c>
      <c r="H6031" s="91">
        <f>RADIANS('貼り付けシート（日射量等）'!I6028)</f>
        <v>0</v>
      </c>
      <c r="I6031" s="91">
        <f>IF('貼り付けシート（日射量等）'!J6028&lt;0,RADIANS(360+('貼り付けシート（日射量等）'!J6028)),RADIANS('貼り付けシート（日射量等）'!J6028))</f>
        <v>0</v>
      </c>
    </row>
    <row r="6032" spans="1:9">
      <c r="A6032" s="20">
        <v>41891</v>
      </c>
      <c r="B6032" s="35" t="s">
        <v>362</v>
      </c>
      <c r="C6032" s="90">
        <f t="shared" si="282"/>
        <v>0</v>
      </c>
      <c r="D6032" s="90">
        <f t="shared" si="283"/>
        <v>0</v>
      </c>
      <c r="E6032" s="90">
        <f t="shared" si="284"/>
        <v>0</v>
      </c>
      <c r="F6032" s="50">
        <f>'貼り付けシート（日射量等）'!G6029/3.6*10^3</f>
        <v>0</v>
      </c>
      <c r="G6032" s="50">
        <f>'貼り付けシート（日射量等）'!H6029/3.6*10^3</f>
        <v>0</v>
      </c>
      <c r="H6032" s="91">
        <f>RADIANS('貼り付けシート（日射量等）'!I6029)</f>
        <v>0</v>
      </c>
      <c r="I6032" s="91">
        <f>IF('貼り付けシート（日射量等）'!J6029&lt;0,RADIANS(360+('貼り付けシート（日射量等）'!J6029)),RADIANS('貼り付けシート（日射量等）'!J6029))</f>
        <v>0</v>
      </c>
    </row>
    <row r="6033" spans="1:9">
      <c r="A6033" s="20">
        <v>41891</v>
      </c>
      <c r="B6033" s="35" t="s">
        <v>363</v>
      </c>
      <c r="C6033" s="90">
        <f t="shared" si="282"/>
        <v>0</v>
      </c>
      <c r="D6033" s="90">
        <f t="shared" si="283"/>
        <v>0</v>
      </c>
      <c r="E6033" s="90">
        <f t="shared" si="284"/>
        <v>0</v>
      </c>
      <c r="F6033" s="50">
        <f>'貼り付けシート（日射量等）'!G6030/3.6*10^3</f>
        <v>0</v>
      </c>
      <c r="G6033" s="50">
        <f>'貼り付けシート（日射量等）'!H6030/3.6*10^3</f>
        <v>0</v>
      </c>
      <c r="H6033" s="91">
        <f>RADIANS('貼り付けシート（日射量等）'!I6030)</f>
        <v>0</v>
      </c>
      <c r="I6033" s="91">
        <f>IF('貼り付けシート（日射量等）'!J6030&lt;0,RADIANS(360+('貼り付けシート（日射量等）'!J6030)),RADIANS('貼り付けシート（日射量等）'!J6030))</f>
        <v>0</v>
      </c>
    </row>
    <row r="6034" spans="1:9">
      <c r="A6034" s="20">
        <v>41891</v>
      </c>
      <c r="B6034" s="35" t="s">
        <v>364</v>
      </c>
      <c r="C6034" s="90">
        <f t="shared" si="282"/>
        <v>0</v>
      </c>
      <c r="D6034" s="90">
        <f t="shared" si="283"/>
        <v>0</v>
      </c>
      <c r="E6034" s="90">
        <f t="shared" si="284"/>
        <v>0</v>
      </c>
      <c r="F6034" s="50">
        <f>'貼り付けシート（日射量等）'!G6031/3.6*10^3</f>
        <v>0</v>
      </c>
      <c r="G6034" s="50">
        <f>'貼り付けシート（日射量等）'!H6031/3.6*10^3</f>
        <v>0</v>
      </c>
      <c r="H6034" s="91">
        <f>RADIANS('貼り付けシート（日射量等）'!I6031)</f>
        <v>0</v>
      </c>
      <c r="I6034" s="91">
        <f>IF('貼り付けシート（日射量等）'!J6031&lt;0,RADIANS(360+('貼り付けシート（日射量等）'!J6031)),RADIANS('貼り付けシート（日射量等）'!J6031))</f>
        <v>0</v>
      </c>
    </row>
    <row r="6035" spans="1:9">
      <c r="A6035" s="20">
        <v>41891</v>
      </c>
      <c r="B6035" s="35" t="s">
        <v>365</v>
      </c>
      <c r="C6035" s="90">
        <f t="shared" si="282"/>
        <v>29.990689598963289</v>
      </c>
      <c r="D6035" s="90">
        <f t="shared" si="283"/>
        <v>3.050514310270116</v>
      </c>
      <c r="E6035" s="90">
        <f t="shared" si="284"/>
        <v>26.940175288693172</v>
      </c>
      <c r="F6035" s="50">
        <f>'貼り付けシート（日射量等）'!G6032/3.6*10^3</f>
        <v>22.222222222222221</v>
      </c>
      <c r="G6035" s="50">
        <f>'貼り付けシート（日射量等）'!H6032/3.6*10^3</f>
        <v>27.777777777777779</v>
      </c>
      <c r="H6035" s="91">
        <f>RADIANS('貼り付けシート（日射量等）'!I6032)</f>
        <v>0.14660765716752369</v>
      </c>
      <c r="I6035" s="91">
        <f>IF('貼り付けシート（日射量等）'!J6032&lt;0,RADIANS(360+('貼り付けシート（日射量等）'!J6032)),RADIANS('貼り付けシート（日射量等）'!J6032))</f>
        <v>4.7123889803846897</v>
      </c>
    </row>
    <row r="6036" spans="1:9">
      <c r="A6036" s="20">
        <v>41891</v>
      </c>
      <c r="B6036" s="35" t="s">
        <v>366</v>
      </c>
      <c r="C6036" s="90">
        <f t="shared" si="282"/>
        <v>74.626345906518225</v>
      </c>
      <c r="D6036" s="90">
        <f t="shared" si="283"/>
        <v>7.275907684785297</v>
      </c>
      <c r="E6036" s="90">
        <f t="shared" si="284"/>
        <v>67.350438221732929</v>
      </c>
      <c r="F6036" s="50">
        <f>'貼り付けシート（日射量等）'!G6033/3.6*10^3</f>
        <v>19.444444444444446</v>
      </c>
      <c r="G6036" s="50">
        <f>'貼り付けシート（日射量等）'!H6033/3.6*10^3</f>
        <v>69.444444444444443</v>
      </c>
      <c r="H6036" s="91">
        <f>RADIANS('貼り付けシート（日射量等）'!I6033)</f>
        <v>0.34557519189487729</v>
      </c>
      <c r="I6036" s="91">
        <f>IF('貼り付けシート（日射量等）'!J6033&lt;0,RADIANS(360+('貼り付けシート（日射量等）'!J6033)),RADIANS('貼り付けシート（日射量等）'!J6033))</f>
        <v>4.8869219055841224</v>
      </c>
    </row>
    <row r="6037" spans="1:9">
      <c r="A6037" s="20">
        <v>41891</v>
      </c>
      <c r="B6037" s="35" t="s">
        <v>367</v>
      </c>
      <c r="C6037" s="90">
        <f t="shared" si="282"/>
        <v>118.62445704230184</v>
      </c>
      <c r="D6037" s="90">
        <f t="shared" si="283"/>
        <v>8.169738358659858</v>
      </c>
      <c r="E6037" s="90">
        <f t="shared" si="284"/>
        <v>110.45471868364199</v>
      </c>
      <c r="F6037" s="50">
        <f>'貼り付けシート（日射量等）'!G6034/3.6*10^3</f>
        <v>13.888888888888889</v>
      </c>
      <c r="G6037" s="50">
        <f>'貼り付けシート（日射量等）'!H6034/3.6*10^3</f>
        <v>113.88888888888887</v>
      </c>
      <c r="H6037" s="91">
        <f>RADIANS('貼り付けシート（日射量等）'!I6034)</f>
        <v>0.5393067388662478</v>
      </c>
      <c r="I6037" s="91">
        <f>IF('貼り付けシート（日射量等）'!J6034&lt;0,RADIANS(360+('貼り付けシート（日射量等）'!J6034)),RADIANS('貼り付けシート（日射量等）'!J6034))</f>
        <v>5.0806534525554934</v>
      </c>
    </row>
    <row r="6038" spans="1:9">
      <c r="A6038" s="20">
        <v>41891</v>
      </c>
      <c r="B6038" s="35" t="s">
        <v>368</v>
      </c>
      <c r="C6038" s="90">
        <f t="shared" si="282"/>
        <v>164.162327001233</v>
      </c>
      <c r="D6038" s="90">
        <f t="shared" si="283"/>
        <v>10.603327855681933</v>
      </c>
      <c r="E6038" s="90">
        <f t="shared" si="284"/>
        <v>153.55899914555107</v>
      </c>
      <c r="F6038" s="50">
        <f>'貼り付けシート（日射量等）'!G6035/3.6*10^3</f>
        <v>13.888888888888889</v>
      </c>
      <c r="G6038" s="50">
        <f>'貼り付けシート（日射量等）'!H6035/3.6*10^3</f>
        <v>158.33333333333331</v>
      </c>
      <c r="H6038" s="91">
        <f>RADIANS('貼り付けシート（日射量等）'!I6035)</f>
        <v>0.71558499331767511</v>
      </c>
      <c r="I6038" s="91">
        <f>IF('貼り付けシート（日射量等）'!J6035&lt;0,RADIANS(360+('貼り付けシート（日射量等）'!J6035)),RADIANS('貼り付けシート（日射量等）'!J6035))</f>
        <v>5.3180182308267216</v>
      </c>
    </row>
    <row r="6039" spans="1:9">
      <c r="A6039" s="20">
        <v>41891</v>
      </c>
      <c r="B6039" s="35" t="s">
        <v>369</v>
      </c>
      <c r="C6039" s="90">
        <f t="shared" si="282"/>
        <v>200.9399465014807</v>
      </c>
      <c r="D6039" s="90">
        <f t="shared" si="283"/>
        <v>12.358719480628517</v>
      </c>
      <c r="E6039" s="90">
        <f t="shared" si="284"/>
        <v>188.5812270208522</v>
      </c>
      <c r="F6039" s="50">
        <f>'貼り付けシート（日射量等）'!G6036/3.6*10^3</f>
        <v>13.888888888888889</v>
      </c>
      <c r="G6039" s="50">
        <f>'貼り付けシート（日射量等）'!H6036/3.6*10^3</f>
        <v>194.44444444444443</v>
      </c>
      <c r="H6039" s="91">
        <f>RADIANS('貼り付けシート（日射量等）'!I6036)</f>
        <v>0.86219265048519877</v>
      </c>
      <c r="I6039" s="91">
        <f>IF('貼り付けシート（日射量等）'!J6036&lt;0,RADIANS(360+('貼り付けシート（日射量等）'!J6036)),RADIANS('貼り付けシート（日射量等）'!J6036))</f>
        <v>5.6269415084297183</v>
      </c>
    </row>
    <row r="6040" spans="1:9">
      <c r="A6040" s="20">
        <v>41891</v>
      </c>
      <c r="B6040" s="35" t="s">
        <v>370</v>
      </c>
      <c r="C6040" s="90">
        <f t="shared" si="282"/>
        <v>220.65275783992124</v>
      </c>
      <c r="D6040" s="90">
        <f t="shared" si="283"/>
        <v>18.601443174722448</v>
      </c>
      <c r="E6040" s="90">
        <f t="shared" si="284"/>
        <v>202.05131466519879</v>
      </c>
      <c r="F6040" s="50">
        <f>'貼り付けシート（日射量等）'!G6037/3.6*10^3</f>
        <v>19.444444444444446</v>
      </c>
      <c r="G6040" s="50">
        <f>'貼り付けシート（日射量等）'!H6037/3.6*10^3</f>
        <v>208.33333333333331</v>
      </c>
      <c r="H6040" s="91">
        <f>RADIANS('貼り付けシート（日射量等）'!I6037)</f>
        <v>0.94945911308491526</v>
      </c>
      <c r="I6040" s="91">
        <f>IF('貼り付けシート（日射量等）'!J6037&lt;0,RADIANS(360+('貼り付けシート（日射量等）'!J6037)),RADIANS('貼り付けシート（日射量等）'!J6037))</f>
        <v>6.0266219071364198</v>
      </c>
    </row>
    <row r="6041" spans="1:9">
      <c r="A6041" s="20">
        <v>41891</v>
      </c>
      <c r="B6041" s="35" t="s">
        <v>371</v>
      </c>
      <c r="C6041" s="90">
        <f t="shared" si="282"/>
        <v>218.09619018683608</v>
      </c>
      <c r="D6041" s="90">
        <f t="shared" si="283"/>
        <v>13.350857992767976</v>
      </c>
      <c r="E6041" s="90">
        <f t="shared" si="284"/>
        <v>204.74533219406811</v>
      </c>
      <c r="F6041" s="50">
        <f>'貼り付けシート（日射量等）'!G6038/3.6*10^3</f>
        <v>13.888888888888889</v>
      </c>
      <c r="G6041" s="50">
        <f>'貼り付けシート（日射量等）'!H6038/3.6*10^3</f>
        <v>211.11111111111111</v>
      </c>
      <c r="H6041" s="91">
        <f>RADIANS('貼り付けシート（日射量等）'!I6038)</f>
        <v>0.95644043009289259</v>
      </c>
      <c r="I6041" s="91">
        <f>IF('貼り付けシート（日射量等）'!J6038&lt;0,RADIANS(360+('貼り付けシート（日射量等）'!J6038)),RADIANS('貼り付けシート（日射量等）'!J6038))</f>
        <v>0.1954768762233649</v>
      </c>
    </row>
    <row r="6042" spans="1:9">
      <c r="A6042" s="20">
        <v>41891</v>
      </c>
      <c r="B6042" s="35" t="s">
        <v>372</v>
      </c>
      <c r="C6042" s="90">
        <f t="shared" si="282"/>
        <v>203.24645310356169</v>
      </c>
      <c r="D6042" s="90">
        <f t="shared" si="283"/>
        <v>20.053261140448107</v>
      </c>
      <c r="E6042" s="90">
        <f t="shared" si="284"/>
        <v>183.19319196311358</v>
      </c>
      <c r="F6042" s="50">
        <f>'貼り付けシート（日射量等）'!G6039/3.6*10^3</f>
        <v>22.222222222222221</v>
      </c>
      <c r="G6042" s="50">
        <f>'貼り付けシート（日射量等）'!H6039/3.6*10^3</f>
        <v>188.88888888888889</v>
      </c>
      <c r="H6042" s="91">
        <f>RADIANS('貼り付けシート（日射量等）'!I6039)</f>
        <v>0.87790061375314776</v>
      </c>
      <c r="I6042" s="91">
        <f>IF('貼り付けシート（日射量等）'!J6039&lt;0,RADIANS(360+('貼り付けシート（日射量等）'!J6039)),RADIANS('貼り付けシート（日射量等）'!J6039))</f>
        <v>0.60737457969402664</v>
      </c>
    </row>
    <row r="6043" spans="1:9">
      <c r="A6043" s="20">
        <v>41891</v>
      </c>
      <c r="B6043" s="35" t="s">
        <v>373</v>
      </c>
      <c r="C6043" s="90">
        <f t="shared" si="282"/>
        <v>169.32489061404777</v>
      </c>
      <c r="D6043" s="90">
        <f t="shared" si="283"/>
        <v>13.071873939627411</v>
      </c>
      <c r="E6043" s="90">
        <f t="shared" si="284"/>
        <v>156.25301667442037</v>
      </c>
      <c r="F6043" s="50">
        <f>'貼り付けシート（日射量等）'!G6040/3.6*10^3</f>
        <v>16.666666666666668</v>
      </c>
      <c r="G6043" s="50">
        <f>'貼り付けシート（日射量等）'!H6040/3.6*10^3</f>
        <v>161.11111111111109</v>
      </c>
      <c r="H6043" s="91">
        <f>RADIANS('貼り付けシート（日射量等）'!I6040)</f>
        <v>0.73827427359360132</v>
      </c>
      <c r="I6043" s="91">
        <f>IF('貼り付けシート（日射量等）'!J6040&lt;0,RADIANS(360+('貼り付けシート（日射量等）'!J6040)),RADIANS('貼り付けシート（日射量等）'!J6040))</f>
        <v>0.92676983280898906</v>
      </c>
    </row>
    <row r="6044" spans="1:9">
      <c r="A6044" s="20">
        <v>41891</v>
      </c>
      <c r="B6044" s="35" t="s">
        <v>374</v>
      </c>
      <c r="C6044" s="90">
        <f t="shared" si="282"/>
        <v>127.78468350382401</v>
      </c>
      <c r="D6044" s="90">
        <f t="shared" si="283"/>
        <v>11.94192976244336</v>
      </c>
      <c r="E6044" s="90">
        <f t="shared" si="284"/>
        <v>115.84275374138065</v>
      </c>
      <c r="F6044" s="50">
        <f>'貼り付けシート（日射量等）'!G6041/3.6*10^3</f>
        <v>19.444444444444446</v>
      </c>
      <c r="G6044" s="50">
        <f>'貼り付けシート（日射量等）'!H6041/3.6*10^3</f>
        <v>119.44444444444444</v>
      </c>
      <c r="H6044" s="91">
        <f>RADIANS('貼り付けシート（日射量等）'!I6041)</f>
        <v>0.56374134839416834</v>
      </c>
      <c r="I6044" s="91">
        <f>IF('貼り付けシート（日射量等）'!J6041&lt;0,RADIANS(360+('貼り付けシート（日射量等）'!J6041)),RADIANS('貼り付けシート（日射量等）'!J6041))</f>
        <v>1.1728612573401895</v>
      </c>
    </row>
    <row r="6045" spans="1:9">
      <c r="A6045" s="20">
        <v>41891</v>
      </c>
      <c r="B6045" s="35" t="s">
        <v>375</v>
      </c>
      <c r="C6045" s="90">
        <f t="shared" si="282"/>
        <v>81.756562041516162</v>
      </c>
      <c r="D6045" s="90">
        <f t="shared" si="283"/>
        <v>9.018088762044604</v>
      </c>
      <c r="E6045" s="90">
        <f t="shared" si="284"/>
        <v>72.738473279471563</v>
      </c>
      <c r="F6045" s="50">
        <f>'貼り付けシート（日射量等）'!G6042/3.6*10^3</f>
        <v>22.222222222222221</v>
      </c>
      <c r="G6045" s="50">
        <f>'貼り付けシート（日射量等）'!H6042/3.6*10^3</f>
        <v>75</v>
      </c>
      <c r="H6045" s="91">
        <f>RADIANS('貼り付けシート（日射量等）'!I6042)</f>
        <v>0.37350045992678649</v>
      </c>
      <c r="I6045" s="91">
        <f>IF('貼り付けシート（日射量等）'!J6042&lt;0,RADIANS(360+('貼り付けシート（日射量等）'!J6042)),RADIANS('貼り付けシート（日射量等）'!J6042))</f>
        <v>1.3718287920675429</v>
      </c>
    </row>
    <row r="6046" spans="1:9">
      <c r="A6046" s="20">
        <v>41891</v>
      </c>
      <c r="B6046" s="35" t="s">
        <v>376</v>
      </c>
      <c r="C6046" s="90">
        <f t="shared" si="282"/>
        <v>35.649662739144958</v>
      </c>
      <c r="D6046" s="90">
        <f t="shared" si="283"/>
        <v>3.3214523927131516</v>
      </c>
      <c r="E6046" s="90">
        <f t="shared" si="284"/>
        <v>32.32821034643181</v>
      </c>
      <c r="F6046" s="50">
        <f>'貼り付けシート（日射量等）'!G6043/3.6*10^3</f>
        <v>19.444444444444446</v>
      </c>
      <c r="G6046" s="50">
        <f>'貼り付けシート（日射量等）'!H6043/3.6*10^3</f>
        <v>33.333333333333336</v>
      </c>
      <c r="H6046" s="91">
        <f>RADIANS('貼り付けシート（日射量等）'!I6043)</f>
        <v>0.17453292519943295</v>
      </c>
      <c r="I6046" s="91">
        <f>IF('貼り付けシート（日射量等）'!J6043&lt;0,RADIANS(360+('貼り付けシート（日射量等）'!J6043)),RADIANS('貼り付けシート（日射量等）'!J6043))</f>
        <v>1.5481070465189704</v>
      </c>
    </row>
    <row r="6047" spans="1:9">
      <c r="A6047" s="20">
        <v>41891</v>
      </c>
      <c r="B6047" s="35" t="s">
        <v>377</v>
      </c>
      <c r="C6047" s="90">
        <f t="shared" si="282"/>
        <v>2.6940175288693173</v>
      </c>
      <c r="D6047" s="90">
        <f t="shared" si="283"/>
        <v>0</v>
      </c>
      <c r="E6047" s="90">
        <f t="shared" si="284"/>
        <v>2.6940175288693173</v>
      </c>
      <c r="F6047" s="50">
        <f>'貼り付けシート（日射量等）'!G6044/3.6*10^3</f>
        <v>0</v>
      </c>
      <c r="G6047" s="50">
        <f>'貼り付けシート（日射量等）'!H6044/3.6*10^3</f>
        <v>2.7777777777777777</v>
      </c>
      <c r="H6047" s="91">
        <f>RADIANS('貼り付けシート（日射量等）'!I6044)</f>
        <v>0</v>
      </c>
      <c r="I6047" s="91">
        <f>IF('貼り付けシート（日射量等）'!J6044&lt;0,RADIANS(360+('貼り付けシート（日射量等）'!J6044)),RADIANS('貼り付けシート（日射量等）'!J6044))</f>
        <v>0</v>
      </c>
    </row>
    <row r="6048" spans="1:9">
      <c r="A6048" s="20">
        <v>41891</v>
      </c>
      <c r="B6048" s="35" t="s">
        <v>378</v>
      </c>
      <c r="C6048" s="90">
        <f t="shared" si="282"/>
        <v>0</v>
      </c>
      <c r="D6048" s="90">
        <f t="shared" si="283"/>
        <v>0</v>
      </c>
      <c r="E6048" s="90">
        <f t="shared" si="284"/>
        <v>0</v>
      </c>
      <c r="F6048" s="50">
        <f>'貼り付けシート（日射量等）'!G6045/3.6*10^3</f>
        <v>0</v>
      </c>
      <c r="G6048" s="50">
        <f>'貼り付けシート（日射量等）'!H6045/3.6*10^3</f>
        <v>0</v>
      </c>
      <c r="H6048" s="91">
        <f>RADIANS('貼り付けシート（日射量等）'!I6045)</f>
        <v>0</v>
      </c>
      <c r="I6048" s="91">
        <f>IF('貼り付けシート（日射量等）'!J6045&lt;0,RADIANS(360+('貼り付けシート（日射量等）'!J6045)),RADIANS('貼り付けシート（日射量等）'!J6045))</f>
        <v>0</v>
      </c>
    </row>
    <row r="6049" spans="1:9">
      <c r="A6049" s="20">
        <v>41891</v>
      </c>
      <c r="B6049" s="35" t="s">
        <v>379</v>
      </c>
      <c r="C6049" s="90">
        <f t="shared" si="282"/>
        <v>0</v>
      </c>
      <c r="D6049" s="90">
        <f t="shared" si="283"/>
        <v>0</v>
      </c>
      <c r="E6049" s="90">
        <f t="shared" si="284"/>
        <v>0</v>
      </c>
      <c r="F6049" s="50">
        <f>'貼り付けシート（日射量等）'!G6046/3.6*10^3</f>
        <v>0</v>
      </c>
      <c r="G6049" s="50">
        <f>'貼り付けシート（日射量等）'!H6046/3.6*10^3</f>
        <v>0</v>
      </c>
      <c r="H6049" s="91">
        <f>RADIANS('貼り付けシート（日射量等）'!I6046)</f>
        <v>0</v>
      </c>
      <c r="I6049" s="91">
        <f>IF('貼り付けシート（日射量等）'!J6046&lt;0,RADIANS(360+('貼り付けシート（日射量等）'!J6046)),RADIANS('貼り付けシート（日射量等）'!J6046))</f>
        <v>0</v>
      </c>
    </row>
    <row r="6050" spans="1:9">
      <c r="A6050" s="20">
        <v>41891</v>
      </c>
      <c r="B6050" s="35" t="s">
        <v>380</v>
      </c>
      <c r="C6050" s="90">
        <f t="shared" si="282"/>
        <v>0</v>
      </c>
      <c r="D6050" s="90">
        <f t="shared" si="283"/>
        <v>0</v>
      </c>
      <c r="E6050" s="90">
        <f t="shared" si="284"/>
        <v>0</v>
      </c>
      <c r="F6050" s="50">
        <f>'貼り付けシート（日射量等）'!G6047/3.6*10^3</f>
        <v>0</v>
      </c>
      <c r="G6050" s="50">
        <f>'貼り付けシート（日射量等）'!H6047/3.6*10^3</f>
        <v>0</v>
      </c>
      <c r="H6050" s="91">
        <f>RADIANS('貼り付けシート（日射量等）'!I6047)</f>
        <v>0</v>
      </c>
      <c r="I6050" s="91">
        <f>IF('貼り付けシート（日射量等）'!J6047&lt;0,RADIANS(360+('貼り付けシート（日射量等）'!J6047)),RADIANS('貼り付けシート（日射量等）'!J6047))</f>
        <v>0</v>
      </c>
    </row>
    <row r="6051" spans="1:9">
      <c r="A6051" s="20">
        <v>41891</v>
      </c>
      <c r="B6051" s="35" t="s">
        <v>381</v>
      </c>
      <c r="C6051" s="90">
        <f t="shared" si="282"/>
        <v>0</v>
      </c>
      <c r="D6051" s="90">
        <f t="shared" si="283"/>
        <v>0</v>
      </c>
      <c r="E6051" s="90">
        <f t="shared" si="284"/>
        <v>0</v>
      </c>
      <c r="F6051" s="50">
        <f>'貼り付けシート（日射量等）'!G6048/3.6*10^3</f>
        <v>0</v>
      </c>
      <c r="G6051" s="50">
        <f>'貼り付けシート（日射量等）'!H6048/3.6*10^3</f>
        <v>0</v>
      </c>
      <c r="H6051" s="91">
        <f>RADIANS('貼り付けシート（日射量等）'!I6048)</f>
        <v>0</v>
      </c>
      <c r="I6051" s="91">
        <f>IF('貼り付けシート（日射量等）'!J6048&lt;0,RADIANS(360+('貼り付けシート（日射量等）'!J6048)),RADIANS('貼り付けシート（日射量等）'!J6048))</f>
        <v>0</v>
      </c>
    </row>
    <row r="6052" spans="1:9">
      <c r="A6052" s="20">
        <v>41891</v>
      </c>
      <c r="B6052" s="35" t="s">
        <v>382</v>
      </c>
      <c r="C6052" s="90">
        <f t="shared" si="282"/>
        <v>0</v>
      </c>
      <c r="D6052" s="90">
        <f t="shared" si="283"/>
        <v>0</v>
      </c>
      <c r="E6052" s="90">
        <f t="shared" si="284"/>
        <v>0</v>
      </c>
      <c r="F6052" s="50">
        <f>'貼り付けシート（日射量等）'!G6049/3.6*10^3</f>
        <v>0</v>
      </c>
      <c r="G6052" s="50">
        <f>'貼り付けシート（日射量等）'!H6049/3.6*10^3</f>
        <v>0</v>
      </c>
      <c r="H6052" s="91">
        <f>RADIANS('貼り付けシート（日射量等）'!I6049)</f>
        <v>0</v>
      </c>
      <c r="I6052" s="91">
        <f>IF('貼り付けシート（日射量等）'!J6049&lt;0,RADIANS(360+('貼り付けシート（日射量等）'!J6049)),RADIANS('貼り付けシート（日射量等）'!J6049))</f>
        <v>0</v>
      </c>
    </row>
    <row r="6053" spans="1:9">
      <c r="A6053" s="20">
        <v>41891</v>
      </c>
      <c r="B6053" s="35" t="s">
        <v>383</v>
      </c>
      <c r="C6053" s="90">
        <f t="shared" si="282"/>
        <v>0</v>
      </c>
      <c r="D6053" s="90">
        <f t="shared" si="283"/>
        <v>0</v>
      </c>
      <c r="E6053" s="90">
        <f t="shared" si="284"/>
        <v>0</v>
      </c>
      <c r="F6053" s="50">
        <f>'貼り付けシート（日射量等）'!G6050/3.6*10^3</f>
        <v>0</v>
      </c>
      <c r="G6053" s="50">
        <f>'貼り付けシート（日射量等）'!H6050/3.6*10^3</f>
        <v>0</v>
      </c>
      <c r="H6053" s="91">
        <f>RADIANS('貼り付けシート（日射量等）'!I6050)</f>
        <v>0</v>
      </c>
      <c r="I6053" s="91">
        <f>IF('貼り付けシート（日射量等）'!J6050&lt;0,RADIANS(360+('貼り付けシート（日射量等）'!J6050)),RADIANS('貼り付けシート（日射量等）'!J6050))</f>
        <v>0</v>
      </c>
    </row>
    <row r="6054" spans="1:9">
      <c r="A6054" s="20">
        <v>41892</v>
      </c>
      <c r="B6054" s="35" t="s">
        <v>360</v>
      </c>
      <c r="C6054" s="90">
        <f t="shared" si="282"/>
        <v>0</v>
      </c>
      <c r="D6054" s="90">
        <f t="shared" si="283"/>
        <v>0</v>
      </c>
      <c r="E6054" s="90">
        <f t="shared" si="284"/>
        <v>0</v>
      </c>
      <c r="F6054" s="50">
        <f>'貼り付けシート（日射量等）'!G6051/3.6*10^3</f>
        <v>0</v>
      </c>
      <c r="G6054" s="50">
        <f>'貼り付けシート（日射量等）'!H6051/3.6*10^3</f>
        <v>0</v>
      </c>
      <c r="H6054" s="91">
        <f>RADIANS('貼り付けシート（日射量等）'!I6051)</f>
        <v>0</v>
      </c>
      <c r="I6054" s="91">
        <f>IF('貼り付けシート（日射量等）'!J6051&lt;0,RADIANS(360+('貼り付けシート（日射量等）'!J6051)),RADIANS('貼り付けシート（日射量等）'!J6051))</f>
        <v>0</v>
      </c>
    </row>
    <row r="6055" spans="1:9">
      <c r="A6055" s="20">
        <v>41892</v>
      </c>
      <c r="B6055" s="35" t="s">
        <v>361</v>
      </c>
      <c r="C6055" s="90">
        <f t="shared" si="282"/>
        <v>0</v>
      </c>
      <c r="D6055" s="90">
        <f t="shared" si="283"/>
        <v>0</v>
      </c>
      <c r="E6055" s="90">
        <f t="shared" si="284"/>
        <v>0</v>
      </c>
      <c r="F6055" s="50">
        <f>'貼り付けシート（日射量等）'!G6052/3.6*10^3</f>
        <v>0</v>
      </c>
      <c r="G6055" s="50">
        <f>'貼り付けシート（日射量等）'!H6052/3.6*10^3</f>
        <v>0</v>
      </c>
      <c r="H6055" s="91">
        <f>RADIANS('貼り付けシート（日射量等）'!I6052)</f>
        <v>0</v>
      </c>
      <c r="I6055" s="91">
        <f>IF('貼り付けシート（日射量等）'!J6052&lt;0,RADIANS(360+('貼り付けシート（日射量等）'!J6052)),RADIANS('貼り付けシート（日射量等）'!J6052))</f>
        <v>0</v>
      </c>
    </row>
    <row r="6056" spans="1:9">
      <c r="A6056" s="20">
        <v>41892</v>
      </c>
      <c r="B6056" s="35" t="s">
        <v>362</v>
      </c>
      <c r="C6056" s="90">
        <f t="shared" si="282"/>
        <v>0</v>
      </c>
      <c r="D6056" s="90">
        <f t="shared" si="283"/>
        <v>0</v>
      </c>
      <c r="E6056" s="90">
        <f t="shared" si="284"/>
        <v>0</v>
      </c>
      <c r="F6056" s="50">
        <f>'貼り付けシート（日射量等）'!G6053/3.6*10^3</f>
        <v>0</v>
      </c>
      <c r="G6056" s="50">
        <f>'貼り付けシート（日射量等）'!H6053/3.6*10^3</f>
        <v>0</v>
      </c>
      <c r="H6056" s="91">
        <f>RADIANS('貼り付けシート（日射量等）'!I6053)</f>
        <v>0</v>
      </c>
      <c r="I6056" s="91">
        <f>IF('貼り付けシート（日射量等）'!J6053&lt;0,RADIANS(360+('貼り付けシート（日射量等）'!J6053)),RADIANS('貼り付けシート（日射量等）'!J6053))</f>
        <v>0</v>
      </c>
    </row>
    <row r="6057" spans="1:9">
      <c r="A6057" s="20">
        <v>41892</v>
      </c>
      <c r="B6057" s="35" t="s">
        <v>363</v>
      </c>
      <c r="C6057" s="90">
        <f t="shared" si="282"/>
        <v>0</v>
      </c>
      <c r="D6057" s="90">
        <f t="shared" si="283"/>
        <v>0</v>
      </c>
      <c r="E6057" s="90">
        <f t="shared" si="284"/>
        <v>0</v>
      </c>
      <c r="F6057" s="50">
        <f>'貼り付けシート（日射量等）'!G6054/3.6*10^3</f>
        <v>0</v>
      </c>
      <c r="G6057" s="50">
        <f>'貼り付けシート（日射量等）'!H6054/3.6*10^3</f>
        <v>0</v>
      </c>
      <c r="H6057" s="91">
        <f>RADIANS('貼り付けシート（日射量等）'!I6054)</f>
        <v>0</v>
      </c>
      <c r="I6057" s="91">
        <f>IF('貼り付けシート（日射量等）'!J6054&lt;0,RADIANS(360+('貼り付けシート（日射量等）'!J6054)),RADIANS('貼り付けシート（日射量等）'!J6054))</f>
        <v>0</v>
      </c>
    </row>
    <row r="6058" spans="1:9">
      <c r="A6058" s="20">
        <v>41892</v>
      </c>
      <c r="B6058" s="35" t="s">
        <v>364</v>
      </c>
      <c r="C6058" s="90">
        <f t="shared" si="282"/>
        <v>2.6940175288693173</v>
      </c>
      <c r="D6058" s="90">
        <f t="shared" si="283"/>
        <v>0</v>
      </c>
      <c r="E6058" s="90">
        <f t="shared" si="284"/>
        <v>2.6940175288693173</v>
      </c>
      <c r="F6058" s="50">
        <f>'貼り付けシート（日射量等）'!G6055/3.6*10^3</f>
        <v>0</v>
      </c>
      <c r="G6058" s="50">
        <f>'貼り付けシート（日射量等）'!H6055/3.6*10^3</f>
        <v>2.7777777777777777</v>
      </c>
      <c r="H6058" s="91">
        <f>RADIANS('貼り付けシート（日射量等）'!I6055)</f>
        <v>0</v>
      </c>
      <c r="I6058" s="91">
        <f>IF('貼り付けシート（日射量等）'!J6055&lt;0,RADIANS(360+('貼り付けシート（日射量等）'!J6055)),RADIANS('貼り付けシート（日射量等）'!J6055))</f>
        <v>0</v>
      </c>
    </row>
    <row r="6059" spans="1:9">
      <c r="A6059" s="20">
        <v>41892</v>
      </c>
      <c r="B6059" s="35" t="s">
        <v>365</v>
      </c>
      <c r="C6059" s="90">
        <f t="shared" si="282"/>
        <v>41.539516878349325</v>
      </c>
      <c r="D6059" s="90">
        <f t="shared" si="283"/>
        <v>6.5172890030482007</v>
      </c>
      <c r="E6059" s="90">
        <f t="shared" si="284"/>
        <v>35.022227875301127</v>
      </c>
      <c r="F6059" s="50">
        <f>'貼り付けシート（日射量等）'!G6056/3.6*10^3</f>
        <v>47.222222222222221</v>
      </c>
      <c r="G6059" s="50">
        <f>'貼り付けシート（日射量等）'!H6056/3.6*10^3</f>
        <v>36.111111111111114</v>
      </c>
      <c r="H6059" s="91">
        <f>RADIANS('貼り付けシート（日射量等）'!I6056)</f>
        <v>0.14486232791552936</v>
      </c>
      <c r="I6059" s="91">
        <f>IF('貼り付けシート（日射量等）'!J6056&lt;0,RADIANS(360+('貼り付けシート（日射量等）'!J6056)),RADIANS('貼り付けシート（日射量等）'!J6056))</f>
        <v>4.7193702973926666</v>
      </c>
    </row>
    <row r="6060" spans="1:9">
      <c r="A6060" s="20">
        <v>41892</v>
      </c>
      <c r="B6060" s="35" t="s">
        <v>366</v>
      </c>
      <c r="C6060" s="90">
        <f t="shared" si="282"/>
        <v>102.84591995342549</v>
      </c>
      <c r="D6060" s="90">
        <f t="shared" si="283"/>
        <v>16.637359029607339</v>
      </c>
      <c r="E6060" s="90">
        <f t="shared" si="284"/>
        <v>86.208560923818155</v>
      </c>
      <c r="F6060" s="50">
        <f>'貼り付けシート（日射量等）'!G6057/3.6*10^3</f>
        <v>44.444444444444443</v>
      </c>
      <c r="G6060" s="50">
        <f>'貼り付けシート（日射量等）'!H6057/3.6*10^3</f>
        <v>88.888888888888886</v>
      </c>
      <c r="H6060" s="91">
        <f>RADIANS('貼り付けシート（日射量等）'!I6057)</f>
        <v>0.3438298626428829</v>
      </c>
      <c r="I6060" s="91">
        <f>IF('貼り付けシート（日射量等）'!J6057&lt;0,RADIANS(360+('貼り付けシート（日射量等）'!J6057)),RADIANS('貼り付けシート（日射量等）'!J6057))</f>
        <v>4.892157893340106</v>
      </c>
    </row>
    <row r="6061" spans="1:9">
      <c r="A6061" s="20">
        <v>41892</v>
      </c>
      <c r="B6061" s="35" t="s">
        <v>367</v>
      </c>
      <c r="C6061" s="90">
        <f t="shared" si="282"/>
        <v>167.26362005017535</v>
      </c>
      <c r="D6061" s="90">
        <f t="shared" si="283"/>
        <v>24.480691020101514</v>
      </c>
      <c r="E6061" s="90">
        <f t="shared" si="284"/>
        <v>142.78292903007383</v>
      </c>
      <c r="F6061" s="50">
        <f>'貼り付けシート（日射量等）'!G6058/3.6*10^3</f>
        <v>41.666666666666664</v>
      </c>
      <c r="G6061" s="50">
        <f>'貼り付けシート（日射量等）'!H6058/3.6*10^3</f>
        <v>147.22222222222223</v>
      </c>
      <c r="H6061" s="91">
        <f>RADIANS('貼り付けシート（日射量等）'!I6058)</f>
        <v>0.53581608036225914</v>
      </c>
      <c r="I6061" s="91">
        <f>IF('貼り付けシート（日射量等）'!J6058&lt;0,RADIANS(360+('貼り付けシート（日射量等）'!J6058)),RADIANS('貼り付けシート（日射量等）'!J6058))</f>
        <v>5.0876347695634703</v>
      </c>
    </row>
    <row r="6062" spans="1:9">
      <c r="A6062" s="20">
        <v>41892</v>
      </c>
      <c r="B6062" s="35" t="s">
        <v>368</v>
      </c>
      <c r="C6062" s="90">
        <f t="shared" si="282"/>
        <v>375.57245180753722</v>
      </c>
      <c r="D6062" s="90">
        <f t="shared" si="283"/>
        <v>125.0288216226907</v>
      </c>
      <c r="E6062" s="90">
        <f t="shared" si="284"/>
        <v>250.54363018484653</v>
      </c>
      <c r="F6062" s="50">
        <f>'貼り付けシート（日射量等）'!G6059/3.6*10^3</f>
        <v>163.88888888888889</v>
      </c>
      <c r="G6062" s="50">
        <f>'貼り付けシート（日射量等）'!H6059/3.6*10^3</f>
        <v>258.33333333333337</v>
      </c>
      <c r="H6062" s="91">
        <f>RADIANS('貼り付けシート（日射量等）'!I6059)</f>
        <v>0.71209433481368645</v>
      </c>
      <c r="I6062" s="91">
        <f>IF('貼り付けシート（日射量等）'!J6059&lt;0,RADIANS(360+('貼り付けシート（日射量等）'!J6059)),RADIANS('貼り付けシート（日射量等）'!J6059))</f>
        <v>5.3249995478346994</v>
      </c>
    </row>
    <row r="6063" spans="1:9">
      <c r="A6063" s="20">
        <v>41892</v>
      </c>
      <c r="B6063" s="35" t="s">
        <v>369</v>
      </c>
      <c r="C6063" s="90">
        <f t="shared" si="282"/>
        <v>545.8805272867578</v>
      </c>
      <c r="D6063" s="90">
        <f t="shared" si="283"/>
        <v>246.8445815822636</v>
      </c>
      <c r="E6063" s="90">
        <f t="shared" si="284"/>
        <v>299.03594570449422</v>
      </c>
      <c r="F6063" s="50">
        <f>'貼り付けシート（日射量等）'!G6060/3.6*10^3</f>
        <v>277.77777777777777</v>
      </c>
      <c r="G6063" s="50">
        <f>'貼り付けシート（日射量等）'!H6060/3.6*10^3</f>
        <v>308.33333333333337</v>
      </c>
      <c r="H6063" s="91">
        <f>RADIANS('貼り付けシート（日射量等）'!I6060)</f>
        <v>0.85695666272921578</v>
      </c>
      <c r="I6063" s="91">
        <f>IF('貼り付けシート（日射量等）'!J6060&lt;0,RADIANS(360+('貼り付けシート（日射量等）'!J6060)),RADIANS('貼り付けシート（日射量等）'!J6060))</f>
        <v>5.6339228254376961</v>
      </c>
    </row>
    <row r="6064" spans="1:9">
      <c r="A6064" s="20">
        <v>41892</v>
      </c>
      <c r="B6064" s="35" t="s">
        <v>370</v>
      </c>
      <c r="C6064" s="90">
        <f t="shared" si="282"/>
        <v>831.0497268798174</v>
      </c>
      <c r="D6064" s="90">
        <f t="shared" si="283"/>
        <v>628.99841221461861</v>
      </c>
      <c r="E6064" s="90">
        <f t="shared" si="284"/>
        <v>202.05131466519879</v>
      </c>
      <c r="F6064" s="50">
        <f>'貼り付けシート（日射量等）'!G6061/3.6*10^3</f>
        <v>658.33333333333337</v>
      </c>
      <c r="G6064" s="50">
        <f>'貼り付けシート（日射量等）'!H6061/3.6*10^3</f>
        <v>208.33333333333331</v>
      </c>
      <c r="H6064" s="91">
        <f>RADIANS('貼り付けシート（日射量等）'!I6061)</f>
        <v>0.94422312532893227</v>
      </c>
      <c r="I6064" s="91">
        <f>IF('貼り付けシート（日射量等）'!J6061&lt;0,RADIANS(360+('貼り付けシート（日射量等）'!J6061)),RADIANS('貼り付けシート（日射量等）'!J6061))</f>
        <v>6.0318578948924033</v>
      </c>
    </row>
    <row r="6065" spans="1:9">
      <c r="A6065" s="20">
        <v>41892</v>
      </c>
      <c r="B6065" s="35" t="s">
        <v>371</v>
      </c>
      <c r="C6065" s="90">
        <f t="shared" si="282"/>
        <v>833.65102265212704</v>
      </c>
      <c r="D6065" s="90">
        <f t="shared" si="283"/>
        <v>626.2116729291896</v>
      </c>
      <c r="E6065" s="90">
        <f t="shared" si="284"/>
        <v>207.43934972293744</v>
      </c>
      <c r="F6065" s="50">
        <f>'貼り付けシート（日射量等）'!G6062/3.6*10^3</f>
        <v>652.77777777777783</v>
      </c>
      <c r="G6065" s="50">
        <f>'貼り付けシート（日射量等）'!H6062/3.6*10^3</f>
        <v>213.88888888888889</v>
      </c>
      <c r="H6065" s="91">
        <f>RADIANS('貼り付けシート（日射量等）'!I6062)</f>
        <v>0.94945911308491526</v>
      </c>
      <c r="I6065" s="91">
        <f>IF('貼り付けシート（日射量等）'!J6062&lt;0,RADIANS(360+('貼り付けシート（日射量等）'!J6062)),RADIANS('貼り付けシート（日射量等）'!J6062))</f>
        <v>0.19722220547535926</v>
      </c>
    </row>
    <row r="6066" spans="1:9">
      <c r="A6066" s="20">
        <v>41892</v>
      </c>
      <c r="B6066" s="35" t="s">
        <v>372</v>
      </c>
      <c r="C6066" s="90">
        <f t="shared" si="282"/>
        <v>457.13976798855515</v>
      </c>
      <c r="D6066" s="90">
        <f t="shared" si="283"/>
        <v>150.02176969745301</v>
      </c>
      <c r="E6066" s="90">
        <f t="shared" si="284"/>
        <v>307.11799829110214</v>
      </c>
      <c r="F6066" s="50">
        <f>'貼り付けシート（日射量等）'!G6063/3.6*10^3</f>
        <v>166.66666666666666</v>
      </c>
      <c r="G6066" s="50">
        <f>'貼り付けシート（日射量等）'!H6063/3.6*10^3</f>
        <v>316.66666666666663</v>
      </c>
      <c r="H6066" s="91">
        <f>RADIANS('貼り付けシート（日射量等）'!I6063)</f>
        <v>0.87091929674517043</v>
      </c>
      <c r="I6066" s="91">
        <f>IF('貼り付けシート（日射量等）'!J6063&lt;0,RADIANS(360+('貼り付けシート（日射量等）'!J6063)),RADIANS('貼り付けシート（日射量等）'!J6063))</f>
        <v>0.60388392119003809</v>
      </c>
    </row>
    <row r="6067" spans="1:9">
      <c r="A6067" s="20">
        <v>41892</v>
      </c>
      <c r="B6067" s="35" t="s">
        <v>373</v>
      </c>
      <c r="C6067" s="90">
        <f t="shared" si="282"/>
        <v>306.5060496782296</v>
      </c>
      <c r="D6067" s="90">
        <f t="shared" si="283"/>
        <v>69.432507137729687</v>
      </c>
      <c r="E6067" s="90">
        <f t="shared" si="284"/>
        <v>237.07354254049991</v>
      </c>
      <c r="F6067" s="50">
        <f>'貼り付けシート（日射量等）'!G6064/3.6*10^3</f>
        <v>88.888888888888886</v>
      </c>
      <c r="G6067" s="50">
        <f>'貼り付けシート（日射量等）'!H6064/3.6*10^3</f>
        <v>244.44444444444443</v>
      </c>
      <c r="H6067" s="91">
        <f>RADIANS('貼り付けシート（日射量等）'!I6064)</f>
        <v>0.7312929565856241</v>
      </c>
      <c r="I6067" s="91">
        <f>IF('貼り付けシート（日射量等）'!J6064&lt;0,RADIANS(360+('貼り付けシート（日射量等）'!J6064)),RADIANS('貼り付けシート（日射量等）'!J6064))</f>
        <v>0.92327917430500028</v>
      </c>
    </row>
    <row r="6068" spans="1:9">
      <c r="A6068" s="20">
        <v>41892</v>
      </c>
      <c r="B6068" s="35" t="s">
        <v>374</v>
      </c>
      <c r="C6068" s="90">
        <f t="shared" si="282"/>
        <v>171.96156927238115</v>
      </c>
      <c r="D6068" s="90">
        <f t="shared" si="283"/>
        <v>23.790605184568662</v>
      </c>
      <c r="E6068" s="90">
        <f t="shared" si="284"/>
        <v>148.17096408781248</v>
      </c>
      <c r="F6068" s="50">
        <f>'貼り付けシート（日射量等）'!G6065/3.6*10^3</f>
        <v>38.888888888888893</v>
      </c>
      <c r="G6068" s="50">
        <f>'貼り付けシート（日射量等）'!H6065/3.6*10^3</f>
        <v>152.7777777777778</v>
      </c>
      <c r="H6068" s="91">
        <f>RADIANS('貼り付けシート（日射量等）'!I6065)</f>
        <v>0.55850536063818546</v>
      </c>
      <c r="I6068" s="91">
        <f>IF('貼り付けシート（日射量等）'!J6065&lt;0,RADIANS(360+('貼り付けシート（日射量等）'!J6065)),RADIANS('貼り付けシート（日射量等）'!J6065))</f>
        <v>1.1676252695842066</v>
      </c>
    </row>
    <row r="6069" spans="1:9">
      <c r="A6069" s="20">
        <v>41892</v>
      </c>
      <c r="B6069" s="35" t="s">
        <v>375</v>
      </c>
      <c r="C6069" s="90">
        <f t="shared" si="282"/>
        <v>111.05928339004757</v>
      </c>
      <c r="D6069" s="90">
        <f t="shared" si="283"/>
        <v>16.768669879621473</v>
      </c>
      <c r="E6069" s="90">
        <f t="shared" si="284"/>
        <v>94.290613510426098</v>
      </c>
      <c r="F6069" s="50">
        <f>'貼り付けシート（日射量等）'!G6066/3.6*10^3</f>
        <v>41.666666666666664</v>
      </c>
      <c r="G6069" s="50">
        <f>'貼り付けシート（日射量等）'!H6066/3.6*10^3</f>
        <v>97.222222222222214</v>
      </c>
      <c r="H6069" s="91">
        <f>RADIANS('貼り付けシート（日射量等）'!I6066)</f>
        <v>0.36826447217080355</v>
      </c>
      <c r="I6069" s="91">
        <f>IF('貼り付けシート（日射量等）'!J6066&lt;0,RADIANS(360+('貼り付けシート（日射量等）'!J6066)),RADIANS('貼り付けシート（日射量等）'!J6066))</f>
        <v>1.3683381335635545</v>
      </c>
    </row>
    <row r="6070" spans="1:9">
      <c r="A6070" s="20">
        <v>41892</v>
      </c>
      <c r="B6070" s="35" t="s">
        <v>376</v>
      </c>
      <c r="C6070" s="90">
        <f t="shared" si="282"/>
        <v>48.797335985838266</v>
      </c>
      <c r="D6070" s="90">
        <f t="shared" si="283"/>
        <v>8.3870730527985131</v>
      </c>
      <c r="E6070" s="90">
        <f t="shared" si="284"/>
        <v>40.410262933039753</v>
      </c>
      <c r="F6070" s="50">
        <f>'貼り付けシート（日射量等）'!G6067/3.6*10^3</f>
        <v>49.999999999999993</v>
      </c>
      <c r="G6070" s="50">
        <f>'貼り付けシート（日射量等）'!H6067/3.6*10^3</f>
        <v>41.666666666666664</v>
      </c>
      <c r="H6070" s="91">
        <f>RADIANS('貼り付けシート（日射量等）'!I6067)</f>
        <v>0.16929693744344995</v>
      </c>
      <c r="I6070" s="91">
        <f>IF('貼り付けシート（日射量等）'!J6067&lt;0,RADIANS(360+('貼り付けシート（日射量等）'!J6067)),RADIANS('貼り付けシート（日射量等）'!J6067))</f>
        <v>1.5428710587629875</v>
      </c>
    </row>
    <row r="6071" spans="1:9">
      <c r="A6071" s="20">
        <v>41892</v>
      </c>
      <c r="B6071" s="35" t="s">
        <v>377</v>
      </c>
      <c r="C6071" s="90">
        <f t="shared" si="282"/>
        <v>2.6940175288693173</v>
      </c>
      <c r="D6071" s="90">
        <f t="shared" si="283"/>
        <v>0</v>
      </c>
      <c r="E6071" s="90">
        <f t="shared" si="284"/>
        <v>2.6940175288693173</v>
      </c>
      <c r="F6071" s="50">
        <f>'貼り付けシート（日射量等）'!G6068/3.6*10^3</f>
        <v>0</v>
      </c>
      <c r="G6071" s="50">
        <f>'貼り付けシート（日射量等）'!H6068/3.6*10^3</f>
        <v>2.7777777777777777</v>
      </c>
      <c r="H6071" s="91">
        <f>RADIANS('貼り付けシート（日射量等）'!I6068)</f>
        <v>0</v>
      </c>
      <c r="I6071" s="91">
        <f>IF('貼り付けシート（日射量等）'!J6068&lt;0,RADIANS(360+('貼り付けシート（日射量等）'!J6068)),RADIANS('貼り付けシート（日射量等）'!J6068))</f>
        <v>0</v>
      </c>
    </row>
    <row r="6072" spans="1:9">
      <c r="A6072" s="20">
        <v>41892</v>
      </c>
      <c r="B6072" s="35" t="s">
        <v>378</v>
      </c>
      <c r="C6072" s="90">
        <f t="shared" si="282"/>
        <v>0</v>
      </c>
      <c r="D6072" s="90">
        <f t="shared" si="283"/>
        <v>0</v>
      </c>
      <c r="E6072" s="90">
        <f t="shared" si="284"/>
        <v>0</v>
      </c>
      <c r="F6072" s="50">
        <f>'貼り付けシート（日射量等）'!G6069/3.6*10^3</f>
        <v>0</v>
      </c>
      <c r="G6072" s="50">
        <f>'貼り付けシート（日射量等）'!H6069/3.6*10^3</f>
        <v>0</v>
      </c>
      <c r="H6072" s="91">
        <f>RADIANS('貼り付けシート（日射量等）'!I6069)</f>
        <v>0</v>
      </c>
      <c r="I6072" s="91">
        <f>IF('貼り付けシート（日射量等）'!J6069&lt;0,RADIANS(360+('貼り付けシート（日射量等）'!J6069)),RADIANS('貼り付けシート（日射量等）'!J6069))</f>
        <v>0</v>
      </c>
    </row>
    <row r="6073" spans="1:9">
      <c r="A6073" s="20">
        <v>41892</v>
      </c>
      <c r="B6073" s="35" t="s">
        <v>379</v>
      </c>
      <c r="C6073" s="90">
        <f t="shared" si="282"/>
        <v>0</v>
      </c>
      <c r="D6073" s="90">
        <f t="shared" si="283"/>
        <v>0</v>
      </c>
      <c r="E6073" s="90">
        <f t="shared" si="284"/>
        <v>0</v>
      </c>
      <c r="F6073" s="50">
        <f>'貼り付けシート（日射量等）'!G6070/3.6*10^3</f>
        <v>0</v>
      </c>
      <c r="G6073" s="50">
        <f>'貼り付けシート（日射量等）'!H6070/3.6*10^3</f>
        <v>0</v>
      </c>
      <c r="H6073" s="91">
        <f>RADIANS('貼り付けシート（日射量等）'!I6070)</f>
        <v>0</v>
      </c>
      <c r="I6073" s="91">
        <f>IF('貼り付けシート（日射量等）'!J6070&lt;0,RADIANS(360+('貼り付けシート（日射量等）'!J6070)),RADIANS('貼り付けシート（日射量等）'!J6070))</f>
        <v>0</v>
      </c>
    </row>
    <row r="6074" spans="1:9">
      <c r="A6074" s="20">
        <v>41892</v>
      </c>
      <c r="B6074" s="35" t="s">
        <v>380</v>
      </c>
      <c r="C6074" s="90">
        <f t="shared" si="282"/>
        <v>0</v>
      </c>
      <c r="D6074" s="90">
        <f t="shared" si="283"/>
        <v>0</v>
      </c>
      <c r="E6074" s="90">
        <f t="shared" si="284"/>
        <v>0</v>
      </c>
      <c r="F6074" s="50">
        <f>'貼り付けシート（日射量等）'!G6071/3.6*10^3</f>
        <v>0</v>
      </c>
      <c r="G6074" s="50">
        <f>'貼り付けシート（日射量等）'!H6071/3.6*10^3</f>
        <v>0</v>
      </c>
      <c r="H6074" s="91">
        <f>RADIANS('貼り付けシート（日射量等）'!I6071)</f>
        <v>0</v>
      </c>
      <c r="I6074" s="91">
        <f>IF('貼り付けシート（日射量等）'!J6071&lt;0,RADIANS(360+('貼り付けシート（日射量等）'!J6071)),RADIANS('貼り付けシート（日射量等）'!J6071))</f>
        <v>0</v>
      </c>
    </row>
    <row r="6075" spans="1:9">
      <c r="A6075" s="20">
        <v>41892</v>
      </c>
      <c r="B6075" s="35" t="s">
        <v>381</v>
      </c>
      <c r="C6075" s="90">
        <f t="shared" si="282"/>
        <v>0</v>
      </c>
      <c r="D6075" s="90">
        <f t="shared" si="283"/>
        <v>0</v>
      </c>
      <c r="E6075" s="90">
        <f t="shared" si="284"/>
        <v>0</v>
      </c>
      <c r="F6075" s="50">
        <f>'貼り付けシート（日射量等）'!G6072/3.6*10^3</f>
        <v>0</v>
      </c>
      <c r="G6075" s="50">
        <f>'貼り付けシート（日射量等）'!H6072/3.6*10^3</f>
        <v>0</v>
      </c>
      <c r="H6075" s="91">
        <f>RADIANS('貼り付けシート（日射量等）'!I6072)</f>
        <v>0</v>
      </c>
      <c r="I6075" s="91">
        <f>IF('貼り付けシート（日射量等）'!J6072&lt;0,RADIANS(360+('貼り付けシート（日射量等）'!J6072)),RADIANS('貼り付けシート（日射量等）'!J6072))</f>
        <v>0</v>
      </c>
    </row>
    <row r="6076" spans="1:9">
      <c r="A6076" s="20">
        <v>41892</v>
      </c>
      <c r="B6076" s="35" t="s">
        <v>382</v>
      </c>
      <c r="C6076" s="90">
        <f t="shared" si="282"/>
        <v>0</v>
      </c>
      <c r="D6076" s="90">
        <f t="shared" si="283"/>
        <v>0</v>
      </c>
      <c r="E6076" s="90">
        <f t="shared" si="284"/>
        <v>0</v>
      </c>
      <c r="F6076" s="50">
        <f>'貼り付けシート（日射量等）'!G6073/3.6*10^3</f>
        <v>0</v>
      </c>
      <c r="G6076" s="50">
        <f>'貼り付けシート（日射量等）'!H6073/3.6*10^3</f>
        <v>0</v>
      </c>
      <c r="H6076" s="91">
        <f>RADIANS('貼り付けシート（日射量等）'!I6073)</f>
        <v>0</v>
      </c>
      <c r="I6076" s="91">
        <f>IF('貼り付けシート（日射量等）'!J6073&lt;0,RADIANS(360+('貼り付けシート（日射量等）'!J6073)),RADIANS('貼り付けシート（日射量等）'!J6073))</f>
        <v>0</v>
      </c>
    </row>
    <row r="6077" spans="1:9">
      <c r="A6077" s="20">
        <v>41892</v>
      </c>
      <c r="B6077" s="35" t="s">
        <v>383</v>
      </c>
      <c r="C6077" s="90">
        <f t="shared" si="282"/>
        <v>0</v>
      </c>
      <c r="D6077" s="90">
        <f t="shared" si="283"/>
        <v>0</v>
      </c>
      <c r="E6077" s="90">
        <f t="shared" si="284"/>
        <v>0</v>
      </c>
      <c r="F6077" s="50">
        <f>'貼り付けシート（日射量等）'!G6074/3.6*10^3</f>
        <v>0</v>
      </c>
      <c r="G6077" s="50">
        <f>'貼り付けシート（日射量等）'!H6074/3.6*10^3</f>
        <v>0</v>
      </c>
      <c r="H6077" s="91">
        <f>RADIANS('貼り付けシート（日射量等）'!I6074)</f>
        <v>0</v>
      </c>
      <c r="I6077" s="91">
        <f>IF('貼り付けシート（日射量等）'!J6074&lt;0,RADIANS(360+('貼り付けシート（日射量等）'!J6074)),RADIANS('貼り付けシート（日射量等）'!J6074))</f>
        <v>0</v>
      </c>
    </row>
    <row r="6078" spans="1:9">
      <c r="A6078" s="20">
        <v>41893</v>
      </c>
      <c r="B6078" s="35" t="s">
        <v>360</v>
      </c>
      <c r="C6078" s="90">
        <f t="shared" si="282"/>
        <v>0</v>
      </c>
      <c r="D6078" s="90">
        <f t="shared" si="283"/>
        <v>0</v>
      </c>
      <c r="E6078" s="90">
        <f t="shared" si="284"/>
        <v>0</v>
      </c>
      <c r="F6078" s="50">
        <f>'貼り付けシート（日射量等）'!G6075/3.6*10^3</f>
        <v>0</v>
      </c>
      <c r="G6078" s="50">
        <f>'貼り付けシート（日射量等）'!H6075/3.6*10^3</f>
        <v>0</v>
      </c>
      <c r="H6078" s="91">
        <f>RADIANS('貼り付けシート（日射量等）'!I6075)</f>
        <v>0</v>
      </c>
      <c r="I6078" s="91">
        <f>IF('貼り付けシート（日射量等）'!J6075&lt;0,RADIANS(360+('貼り付けシート（日射量等）'!J6075)),RADIANS('貼り付けシート（日射量等）'!J6075))</f>
        <v>0</v>
      </c>
    </row>
    <row r="6079" spans="1:9">
      <c r="A6079" s="20">
        <v>41893</v>
      </c>
      <c r="B6079" s="35" t="s">
        <v>361</v>
      </c>
      <c r="C6079" s="90">
        <f t="shared" si="282"/>
        <v>0</v>
      </c>
      <c r="D6079" s="90">
        <f t="shared" si="283"/>
        <v>0</v>
      </c>
      <c r="E6079" s="90">
        <f t="shared" si="284"/>
        <v>0</v>
      </c>
      <c r="F6079" s="50">
        <f>'貼り付けシート（日射量等）'!G6076/3.6*10^3</f>
        <v>0</v>
      </c>
      <c r="G6079" s="50">
        <f>'貼り付けシート（日射量等）'!H6076/3.6*10^3</f>
        <v>0</v>
      </c>
      <c r="H6079" s="91">
        <f>RADIANS('貼り付けシート（日射量等）'!I6076)</f>
        <v>0</v>
      </c>
      <c r="I6079" s="91">
        <f>IF('貼り付けシート（日射量等）'!J6076&lt;0,RADIANS(360+('貼り付けシート（日射量等）'!J6076)),RADIANS('貼り付けシート（日射量等）'!J6076))</f>
        <v>0</v>
      </c>
    </row>
    <row r="6080" spans="1:9">
      <c r="A6080" s="20">
        <v>41893</v>
      </c>
      <c r="B6080" s="35" t="s">
        <v>362</v>
      </c>
      <c r="C6080" s="90">
        <f t="shared" si="282"/>
        <v>0</v>
      </c>
      <c r="D6080" s="90">
        <f t="shared" si="283"/>
        <v>0</v>
      </c>
      <c r="E6080" s="90">
        <f t="shared" si="284"/>
        <v>0</v>
      </c>
      <c r="F6080" s="50">
        <f>'貼り付けシート（日射量等）'!G6077/3.6*10^3</f>
        <v>0</v>
      </c>
      <c r="G6080" s="50">
        <f>'貼り付けシート（日射量等）'!H6077/3.6*10^3</f>
        <v>0</v>
      </c>
      <c r="H6080" s="91">
        <f>RADIANS('貼り付けシート（日射量等）'!I6077)</f>
        <v>0</v>
      </c>
      <c r="I6080" s="91">
        <f>IF('貼り付けシート（日射量等）'!J6077&lt;0,RADIANS(360+('貼り付けシート（日射量等）'!J6077)),RADIANS('貼り付けシート（日射量等）'!J6077))</f>
        <v>0</v>
      </c>
    </row>
    <row r="6081" spans="1:9">
      <c r="A6081" s="20">
        <v>41893</v>
      </c>
      <c r="B6081" s="35" t="s">
        <v>363</v>
      </c>
      <c r="C6081" s="90">
        <f t="shared" si="282"/>
        <v>0</v>
      </c>
      <c r="D6081" s="90">
        <f t="shared" si="283"/>
        <v>0</v>
      </c>
      <c r="E6081" s="90">
        <f t="shared" si="284"/>
        <v>0</v>
      </c>
      <c r="F6081" s="50">
        <f>'貼り付けシート（日射量等）'!G6078/3.6*10^3</f>
        <v>0</v>
      </c>
      <c r="G6081" s="50">
        <f>'貼り付けシート（日射量等）'!H6078/3.6*10^3</f>
        <v>0</v>
      </c>
      <c r="H6081" s="91">
        <f>RADIANS('貼り付けシート（日射量等）'!I6078)</f>
        <v>0</v>
      </c>
      <c r="I6081" s="91">
        <f>IF('貼り付けシート（日射量等）'!J6078&lt;0,RADIANS(360+('貼り付けシート（日射量等）'!J6078)),RADIANS('貼り付けシート（日射量等）'!J6078))</f>
        <v>0</v>
      </c>
    </row>
    <row r="6082" spans="1:9">
      <c r="A6082" s="20">
        <v>41893</v>
      </c>
      <c r="B6082" s="35" t="s">
        <v>364</v>
      </c>
      <c r="C6082" s="90">
        <f t="shared" si="282"/>
        <v>0</v>
      </c>
      <c r="D6082" s="90">
        <f t="shared" si="283"/>
        <v>0</v>
      </c>
      <c r="E6082" s="90">
        <f t="shared" si="284"/>
        <v>0</v>
      </c>
      <c r="F6082" s="50">
        <f>'貼り付けシート（日射量等）'!G6079/3.6*10^3</f>
        <v>0</v>
      </c>
      <c r="G6082" s="50">
        <f>'貼り付けシート（日射量等）'!H6079/3.6*10^3</f>
        <v>0</v>
      </c>
      <c r="H6082" s="91">
        <f>RADIANS('貼り付けシート（日射量等）'!I6079)</f>
        <v>0</v>
      </c>
      <c r="I6082" s="91">
        <f>IF('貼り付けシート（日射量等）'!J6079&lt;0,RADIANS(360+('貼り付けシート（日射量等）'!J6079)),RADIANS('貼り付けシート（日射量等）'!J6079))</f>
        <v>0</v>
      </c>
    </row>
    <row r="6083" spans="1:9">
      <c r="A6083" s="20">
        <v>41893</v>
      </c>
      <c r="B6083" s="35" t="s">
        <v>365</v>
      </c>
      <c r="C6083" s="90">
        <f t="shared" si="282"/>
        <v>31.112249866216761</v>
      </c>
      <c r="D6083" s="90">
        <f t="shared" si="283"/>
        <v>4.1720745775235892</v>
      </c>
      <c r="E6083" s="90">
        <f t="shared" si="284"/>
        <v>26.940175288693172</v>
      </c>
      <c r="F6083" s="50">
        <f>'貼り付けシート（日射量等）'!G6080/3.6*10^3</f>
        <v>30.555555555555554</v>
      </c>
      <c r="G6083" s="50">
        <f>'貼り付けシート（日射量等）'!H6080/3.6*10^3</f>
        <v>27.777777777777779</v>
      </c>
      <c r="H6083" s="91">
        <f>RADIANS('貼り付けシート（日射量等）'!I6080)</f>
        <v>0.1413716694115407</v>
      </c>
      <c r="I6083" s="91">
        <f>IF('貼り付けシート（日射量等）'!J6080&lt;0,RADIANS(360+('貼り付けシート（日射量等）'!J6080)),RADIANS('貼り付けシート（日射量等）'!J6080))</f>
        <v>4.7246062851486501</v>
      </c>
    </row>
    <row r="6084" spans="1:9">
      <c r="A6084" s="20">
        <v>41893</v>
      </c>
      <c r="B6084" s="35" t="s">
        <v>366</v>
      </c>
      <c r="C6084" s="90">
        <f t="shared" si="282"/>
        <v>182.66778745100328</v>
      </c>
      <c r="D6084" s="90">
        <f t="shared" si="283"/>
        <v>69.519051238491983</v>
      </c>
      <c r="E6084" s="90">
        <f t="shared" si="284"/>
        <v>113.14873621251131</v>
      </c>
      <c r="F6084" s="50">
        <f>'貼り付けシート（日射量等）'!G6081/3.6*10^3</f>
        <v>186.11111111111111</v>
      </c>
      <c r="G6084" s="50">
        <f>'貼り付けシート（日射量等）'!H6081/3.6*10^3</f>
        <v>116.66666666666666</v>
      </c>
      <c r="H6084" s="91">
        <f>RADIANS('貼り付けシート（日射量等）'!I6081)</f>
        <v>0.34033920413889424</v>
      </c>
      <c r="I6084" s="91">
        <f>IF('貼り付けシート（日射量等）'!J6081&lt;0,RADIANS(360+('貼り付けシート（日射量等）'!J6081)),RADIANS('貼り付けシート（日射量等）'!J6081))</f>
        <v>4.8991392103480829</v>
      </c>
    </row>
    <row r="6085" spans="1:9">
      <c r="A6085" s="20">
        <v>41893</v>
      </c>
      <c r="B6085" s="35" t="s">
        <v>367</v>
      </c>
      <c r="C6085" s="90">
        <f t="shared" si="282"/>
        <v>314.66763602815467</v>
      </c>
      <c r="D6085" s="90">
        <f t="shared" si="283"/>
        <v>128.78042653617183</v>
      </c>
      <c r="E6085" s="90">
        <f t="shared" si="284"/>
        <v>185.88720949198287</v>
      </c>
      <c r="F6085" s="50">
        <f>'貼り付けシート（日射量等）'!G6082/3.6*10^3</f>
        <v>219.44444444444443</v>
      </c>
      <c r="G6085" s="50">
        <f>'貼り付けシート（日射量等）'!H6082/3.6*10^3</f>
        <v>191.66666666666666</v>
      </c>
      <c r="H6085" s="91">
        <f>RADIANS('貼り付けシート（日射量等）'!I6082)</f>
        <v>0.53232542185827048</v>
      </c>
      <c r="I6085" s="91">
        <f>IF('貼り付けシート（日射量等）'!J6082&lt;0,RADIANS(360+('貼り付けシート（日射量等）'!J6082)),RADIANS('貼り付けシート（日射量等）'!J6082))</f>
        <v>5.0946160865714472</v>
      </c>
    </row>
    <row r="6086" spans="1:9">
      <c r="A6086" s="20">
        <v>41893</v>
      </c>
      <c r="B6086" s="35" t="s">
        <v>368</v>
      </c>
      <c r="C6086" s="90">
        <f t="shared" si="282"/>
        <v>182.78847868969177</v>
      </c>
      <c r="D6086" s="90">
        <f t="shared" si="283"/>
        <v>21.147426957532755</v>
      </c>
      <c r="E6086" s="90">
        <f t="shared" si="284"/>
        <v>161.64105173215901</v>
      </c>
      <c r="F6086" s="50">
        <f>'貼り付けシート（日射量等）'!G6083/3.6*10^3</f>
        <v>27.777777777777779</v>
      </c>
      <c r="G6086" s="50">
        <f>'貼り付けシート（日射量等）'!H6083/3.6*10^3</f>
        <v>166.66666666666666</v>
      </c>
      <c r="H6086" s="91">
        <f>RADIANS('貼り付けシート（日射量等）'!I6083)</f>
        <v>0.70685834705770345</v>
      </c>
      <c r="I6086" s="91">
        <f>IF('貼り付けシート（日射量等）'!J6083&lt;0,RADIANS(360+('貼り付けシート（日射量等）'!J6083)),RADIANS('貼り付けシート（日射量等）'!J6083))</f>
        <v>5.3319808648426772</v>
      </c>
    </row>
    <row r="6087" spans="1:9">
      <c r="A6087" s="20">
        <v>41893</v>
      </c>
      <c r="B6087" s="35" t="s">
        <v>369</v>
      </c>
      <c r="C6087" s="90">
        <f t="shared" ref="C6087:C6150" si="285">IF(D6087&lt;0,E6087,D6087+E6087)</f>
        <v>216.61291071461727</v>
      </c>
      <c r="D6087" s="90">
        <f t="shared" ref="D6087:D6150" si="286">F6087*(SIN(H6087)*COS($O$5)+COS(H6087)*SIN($O$5)*COS($O$4-I6087))</f>
        <v>17.255613578287811</v>
      </c>
      <c r="E6087" s="90">
        <f t="shared" ref="E6087:E6150" si="287">G6087*(1+COS($O$5))/2</f>
        <v>199.35729713632946</v>
      </c>
      <c r="F6087" s="50">
        <f>'貼り付けシート（日射量等）'!G6084/3.6*10^3</f>
        <v>19.444444444444446</v>
      </c>
      <c r="G6087" s="50">
        <f>'貼り付けシート（日射量等）'!H6084/3.6*10^3</f>
        <v>205.55555555555554</v>
      </c>
      <c r="H6087" s="91">
        <f>RADIANS('貼り付けシート（日射量等）'!I6084)</f>
        <v>0.85172067497323278</v>
      </c>
      <c r="I6087" s="91">
        <f>IF('貼り付けシート（日射量等）'!J6084&lt;0,RADIANS(360+('貼り付けシート（日射量等）'!J6084)),RADIANS('貼り付けシート（日射量等）'!J6084))</f>
        <v>5.640904142445673</v>
      </c>
    </row>
    <row r="6088" spans="1:9">
      <c r="A6088" s="20">
        <v>41893</v>
      </c>
      <c r="B6088" s="35" t="s">
        <v>370</v>
      </c>
      <c r="C6088" s="90">
        <f t="shared" si="285"/>
        <v>236.75800320647039</v>
      </c>
      <c r="D6088" s="90">
        <f t="shared" si="286"/>
        <v>18.542583368055677</v>
      </c>
      <c r="E6088" s="90">
        <f t="shared" si="287"/>
        <v>218.2154198384147</v>
      </c>
      <c r="F6088" s="50">
        <f>'貼り付けシート（日射量等）'!G6085/3.6*10^3</f>
        <v>19.444444444444446</v>
      </c>
      <c r="G6088" s="50">
        <f>'貼り付けシート（日射量等）'!H6085/3.6*10^3</f>
        <v>225</v>
      </c>
      <c r="H6088" s="91">
        <f>RADIANS('貼り付けシート（日射量等）'!I6085)</f>
        <v>0.93724180832095505</v>
      </c>
      <c r="I6088" s="91">
        <f>IF('貼り付けシート（日射量等）'!J6085&lt;0,RADIANS(360+('貼り付けシート（日射量等）'!J6085)),RADIANS('貼り付けシート（日射量等）'!J6085))</f>
        <v>6.0353485533963918</v>
      </c>
    </row>
    <row r="6089" spans="1:9">
      <c r="A6089" s="20">
        <v>41893</v>
      </c>
      <c r="B6089" s="35" t="s">
        <v>371</v>
      </c>
      <c r="C6089" s="90">
        <f t="shared" si="285"/>
        <v>290.50316380315422</v>
      </c>
      <c r="D6089" s="90">
        <f t="shared" si="286"/>
        <v>34.571498560569083</v>
      </c>
      <c r="E6089" s="90">
        <f t="shared" si="287"/>
        <v>255.93166524258515</v>
      </c>
      <c r="F6089" s="50">
        <f>'貼り付けシート（日射量等）'!G6086/3.6*10^3</f>
        <v>36.111111111111114</v>
      </c>
      <c r="G6089" s="50">
        <f>'貼り付けシート（日射量等）'!H6086/3.6*10^3</f>
        <v>263.88888888888891</v>
      </c>
      <c r="H6089" s="91">
        <f>RADIANS('貼り付けシート（日射量等）'!I6086)</f>
        <v>0.94247779607693793</v>
      </c>
      <c r="I6089" s="91">
        <f>IF('貼り付けシート（日射量等）'!J6086&lt;0,RADIANS(360+('貼り付けシート（日射量等）'!J6086)),RADIANS('貼り付けシート（日射量等）'!J6086))</f>
        <v>0.19722220547535926</v>
      </c>
    </row>
    <row r="6090" spans="1:9">
      <c r="A6090" s="20">
        <v>41893</v>
      </c>
      <c r="B6090" s="35" t="s">
        <v>372</v>
      </c>
      <c r="C6090" s="90">
        <f t="shared" si="285"/>
        <v>224.29080656535211</v>
      </c>
      <c r="D6090" s="90">
        <f t="shared" si="286"/>
        <v>24.933509429022664</v>
      </c>
      <c r="E6090" s="90">
        <f t="shared" si="287"/>
        <v>199.35729713632946</v>
      </c>
      <c r="F6090" s="50">
        <f>'貼り付けシート（日射量等）'!G6087/3.6*10^3</f>
        <v>27.777777777777779</v>
      </c>
      <c r="G6090" s="50">
        <f>'貼り付けシート（日射量等）'!H6087/3.6*10^3</f>
        <v>205.55555555555554</v>
      </c>
      <c r="H6090" s="91">
        <f>RADIANS('貼り付けシート（日射量等）'!I6087)</f>
        <v>0.86393797973719311</v>
      </c>
      <c r="I6090" s="91">
        <f>IF('貼り付けシート（日射量等）'!J6087&lt;0,RADIANS(360+('貼り付けシート（日射量等）'!J6087)),RADIANS('貼り付けシート（日射量等）'!J6087))</f>
        <v>0.60213859193804364</v>
      </c>
    </row>
    <row r="6091" spans="1:9">
      <c r="A6091" s="20">
        <v>41893</v>
      </c>
      <c r="B6091" s="35" t="s">
        <v>373</v>
      </c>
      <c r="C6091" s="90">
        <f t="shared" si="285"/>
        <v>187.03144596586512</v>
      </c>
      <c r="D6091" s="90">
        <f t="shared" si="286"/>
        <v>17.308341647098139</v>
      </c>
      <c r="E6091" s="90">
        <f t="shared" si="287"/>
        <v>169.72310431876699</v>
      </c>
      <c r="F6091" s="50">
        <f>'貼り付けシート（日射量等）'!G6088/3.6*10^3</f>
        <v>22.222222222222221</v>
      </c>
      <c r="G6091" s="50">
        <f>'貼り付けシート（日射量等）'!H6088/3.6*10^3</f>
        <v>175</v>
      </c>
      <c r="H6091" s="91">
        <f>RADIANS('貼り付けシート（日射量等）'!I6088)</f>
        <v>0.7260569688296411</v>
      </c>
      <c r="I6091" s="91">
        <f>IF('貼り付けシート（日射量等）'!J6088&lt;0,RADIANS(360+('貼り付けシート（日射量等）'!J6088)),RADIANS('貼り付けシート（日射量等）'!J6088))</f>
        <v>0.91978851580101173</v>
      </c>
    </row>
    <row r="6092" spans="1:9">
      <c r="A6092" s="20">
        <v>41893</v>
      </c>
      <c r="B6092" s="35" t="s">
        <v>374</v>
      </c>
      <c r="C6092" s="90">
        <f t="shared" si="285"/>
        <v>139.14689166694444</v>
      </c>
      <c r="D6092" s="90">
        <f t="shared" si="286"/>
        <v>15.222085338955837</v>
      </c>
      <c r="E6092" s="90">
        <f t="shared" si="287"/>
        <v>123.92480632798859</v>
      </c>
      <c r="F6092" s="50">
        <f>'貼り付けシート（日射量等）'!G6089/3.6*10^3</f>
        <v>24.999999999999996</v>
      </c>
      <c r="G6092" s="50">
        <f>'貼り付けシート（日射量等）'!H6089/3.6*10^3</f>
        <v>127.77777777777777</v>
      </c>
      <c r="H6092" s="91">
        <f>RADIANS('貼り付けシート（日射量等）'!I6089)</f>
        <v>0.55326937288220246</v>
      </c>
      <c r="I6092" s="91">
        <f>IF('貼り付けシート（日射量等）'!J6089&lt;0,RADIANS(360+('貼り付けシート（日射量等）'!J6089)),RADIANS('貼り付けシート（日射量等）'!J6089))</f>
        <v>1.1641346110802178</v>
      </c>
    </row>
    <row r="6093" spans="1:9">
      <c r="A6093" s="20">
        <v>41893</v>
      </c>
      <c r="B6093" s="35" t="s">
        <v>375</v>
      </c>
      <c r="C6093" s="90">
        <f t="shared" si="285"/>
        <v>89.227088721560321</v>
      </c>
      <c r="D6093" s="90">
        <f t="shared" si="286"/>
        <v>11.100580384350136</v>
      </c>
      <c r="E6093" s="90">
        <f t="shared" si="287"/>
        <v>78.126508337210183</v>
      </c>
      <c r="F6093" s="50">
        <f>'貼り付けシート（日射量等）'!G6090/3.6*10^3</f>
        <v>27.777777777777779</v>
      </c>
      <c r="G6093" s="50">
        <f>'貼り付けシート（日射量等）'!H6090/3.6*10^3</f>
        <v>80.555555555555543</v>
      </c>
      <c r="H6093" s="91">
        <f>RADIANS('貼り付けシート（日射量等）'!I6090)</f>
        <v>0.36302848441482055</v>
      </c>
      <c r="I6093" s="91">
        <f>IF('貼り付けシート（日射量等）'!J6090&lt;0,RADIANS(360+('貼り付けシート（日射量等）'!J6090)),RADIANS('貼り付けシート（日射量等）'!J6090))</f>
        <v>1.3631021458075714</v>
      </c>
    </row>
    <row r="6094" spans="1:9">
      <c r="A6094" s="20">
        <v>41893</v>
      </c>
      <c r="B6094" s="35" t="s">
        <v>376</v>
      </c>
      <c r="C6094" s="90">
        <f t="shared" si="285"/>
        <v>36.430086772606401</v>
      </c>
      <c r="D6094" s="90">
        <f t="shared" si="286"/>
        <v>4.1018764261745879</v>
      </c>
      <c r="E6094" s="90">
        <f t="shared" si="287"/>
        <v>32.32821034643181</v>
      </c>
      <c r="F6094" s="50">
        <f>'貼り付けシート（日射量等）'!G6091/3.6*10^3</f>
        <v>24.999999999999996</v>
      </c>
      <c r="G6094" s="50">
        <f>'貼り付けシート（日射量等）'!H6091/3.6*10^3</f>
        <v>33.333333333333336</v>
      </c>
      <c r="H6094" s="91">
        <f>RADIANS('貼り付けシート（日射量等）'!I6091)</f>
        <v>0.16406094968746698</v>
      </c>
      <c r="I6094" s="91">
        <f>IF('貼り付けシート（日射量等）'!J6091&lt;0,RADIANS(360+('貼り付けシート（日射量等）'!J6091)),RADIANS('貼り付けシート（日射量等）'!J6091))</f>
        <v>1.5393804002589988</v>
      </c>
    </row>
    <row r="6095" spans="1:9">
      <c r="A6095" s="20">
        <v>41893</v>
      </c>
      <c r="B6095" s="35" t="s">
        <v>377</v>
      </c>
      <c r="C6095" s="90">
        <f t="shared" si="285"/>
        <v>2.6940175288693173</v>
      </c>
      <c r="D6095" s="90">
        <f t="shared" si="286"/>
        <v>0</v>
      </c>
      <c r="E6095" s="90">
        <f t="shared" si="287"/>
        <v>2.6940175288693173</v>
      </c>
      <c r="F6095" s="50">
        <f>'貼り付けシート（日射量等）'!G6092/3.6*10^3</f>
        <v>0</v>
      </c>
      <c r="G6095" s="50">
        <f>'貼り付けシート（日射量等）'!H6092/3.6*10^3</f>
        <v>2.7777777777777777</v>
      </c>
      <c r="H6095" s="91">
        <f>RADIANS('貼り付けシート（日射量等）'!I6092)</f>
        <v>0</v>
      </c>
      <c r="I6095" s="91">
        <f>IF('貼り付けシート（日射量等）'!J6092&lt;0,RADIANS(360+('貼り付けシート（日射量等）'!J6092)),RADIANS('貼り付けシート（日射量等）'!J6092))</f>
        <v>0</v>
      </c>
    </row>
    <row r="6096" spans="1:9">
      <c r="A6096" s="20">
        <v>41893</v>
      </c>
      <c r="B6096" s="35" t="s">
        <v>378</v>
      </c>
      <c r="C6096" s="90">
        <f t="shared" si="285"/>
        <v>0</v>
      </c>
      <c r="D6096" s="90">
        <f t="shared" si="286"/>
        <v>0</v>
      </c>
      <c r="E6096" s="90">
        <f t="shared" si="287"/>
        <v>0</v>
      </c>
      <c r="F6096" s="50">
        <f>'貼り付けシート（日射量等）'!G6093/3.6*10^3</f>
        <v>0</v>
      </c>
      <c r="G6096" s="50">
        <f>'貼り付けシート（日射量等）'!H6093/3.6*10^3</f>
        <v>0</v>
      </c>
      <c r="H6096" s="91">
        <f>RADIANS('貼り付けシート（日射量等）'!I6093)</f>
        <v>0</v>
      </c>
      <c r="I6096" s="91">
        <f>IF('貼り付けシート（日射量等）'!J6093&lt;0,RADIANS(360+('貼り付けシート（日射量等）'!J6093)),RADIANS('貼り付けシート（日射量等）'!J6093))</f>
        <v>0</v>
      </c>
    </row>
    <row r="6097" spans="1:9">
      <c r="A6097" s="20">
        <v>41893</v>
      </c>
      <c r="B6097" s="35" t="s">
        <v>379</v>
      </c>
      <c r="C6097" s="90">
        <f t="shared" si="285"/>
        <v>0</v>
      </c>
      <c r="D6097" s="90">
        <f t="shared" si="286"/>
        <v>0</v>
      </c>
      <c r="E6097" s="90">
        <f t="shared" si="287"/>
        <v>0</v>
      </c>
      <c r="F6097" s="50">
        <f>'貼り付けシート（日射量等）'!G6094/3.6*10^3</f>
        <v>0</v>
      </c>
      <c r="G6097" s="50">
        <f>'貼り付けシート（日射量等）'!H6094/3.6*10^3</f>
        <v>0</v>
      </c>
      <c r="H6097" s="91">
        <f>RADIANS('貼り付けシート（日射量等）'!I6094)</f>
        <v>0</v>
      </c>
      <c r="I6097" s="91">
        <f>IF('貼り付けシート（日射量等）'!J6094&lt;0,RADIANS(360+('貼り付けシート（日射量等）'!J6094)),RADIANS('貼り付けシート（日射量等）'!J6094))</f>
        <v>0</v>
      </c>
    </row>
    <row r="6098" spans="1:9">
      <c r="A6098" s="20">
        <v>41893</v>
      </c>
      <c r="B6098" s="35" t="s">
        <v>380</v>
      </c>
      <c r="C6098" s="90">
        <f t="shared" si="285"/>
        <v>0</v>
      </c>
      <c r="D6098" s="90">
        <f t="shared" si="286"/>
        <v>0</v>
      </c>
      <c r="E6098" s="90">
        <f t="shared" si="287"/>
        <v>0</v>
      </c>
      <c r="F6098" s="50">
        <f>'貼り付けシート（日射量等）'!G6095/3.6*10^3</f>
        <v>0</v>
      </c>
      <c r="G6098" s="50">
        <f>'貼り付けシート（日射量等）'!H6095/3.6*10^3</f>
        <v>0</v>
      </c>
      <c r="H6098" s="91">
        <f>RADIANS('貼り付けシート（日射量等）'!I6095)</f>
        <v>0</v>
      </c>
      <c r="I6098" s="91">
        <f>IF('貼り付けシート（日射量等）'!J6095&lt;0,RADIANS(360+('貼り付けシート（日射量等）'!J6095)),RADIANS('貼り付けシート（日射量等）'!J6095))</f>
        <v>0</v>
      </c>
    </row>
    <row r="6099" spans="1:9">
      <c r="A6099" s="20">
        <v>41893</v>
      </c>
      <c r="B6099" s="35" t="s">
        <v>381</v>
      </c>
      <c r="C6099" s="90">
        <f t="shared" si="285"/>
        <v>0</v>
      </c>
      <c r="D6099" s="90">
        <f t="shared" si="286"/>
        <v>0</v>
      </c>
      <c r="E6099" s="90">
        <f t="shared" si="287"/>
        <v>0</v>
      </c>
      <c r="F6099" s="50">
        <f>'貼り付けシート（日射量等）'!G6096/3.6*10^3</f>
        <v>0</v>
      </c>
      <c r="G6099" s="50">
        <f>'貼り付けシート（日射量等）'!H6096/3.6*10^3</f>
        <v>0</v>
      </c>
      <c r="H6099" s="91">
        <f>RADIANS('貼り付けシート（日射量等）'!I6096)</f>
        <v>0</v>
      </c>
      <c r="I6099" s="91">
        <f>IF('貼り付けシート（日射量等）'!J6096&lt;0,RADIANS(360+('貼り付けシート（日射量等）'!J6096)),RADIANS('貼り付けシート（日射量等）'!J6096))</f>
        <v>0</v>
      </c>
    </row>
    <row r="6100" spans="1:9">
      <c r="A6100" s="20">
        <v>41893</v>
      </c>
      <c r="B6100" s="35" t="s">
        <v>382</v>
      </c>
      <c r="C6100" s="90">
        <f t="shared" si="285"/>
        <v>0</v>
      </c>
      <c r="D6100" s="90">
        <f t="shared" si="286"/>
        <v>0</v>
      </c>
      <c r="E6100" s="90">
        <f t="shared" si="287"/>
        <v>0</v>
      </c>
      <c r="F6100" s="50">
        <f>'貼り付けシート（日射量等）'!G6097/3.6*10^3</f>
        <v>0</v>
      </c>
      <c r="G6100" s="50">
        <f>'貼り付けシート（日射量等）'!H6097/3.6*10^3</f>
        <v>0</v>
      </c>
      <c r="H6100" s="91">
        <f>RADIANS('貼り付けシート（日射量等）'!I6097)</f>
        <v>0</v>
      </c>
      <c r="I6100" s="91">
        <f>IF('貼り付けシート（日射量等）'!J6097&lt;0,RADIANS(360+('貼り付けシート（日射量等）'!J6097)),RADIANS('貼り付けシート（日射量等）'!J6097))</f>
        <v>0</v>
      </c>
    </row>
    <row r="6101" spans="1:9">
      <c r="A6101" s="20">
        <v>41893</v>
      </c>
      <c r="B6101" s="35" t="s">
        <v>383</v>
      </c>
      <c r="C6101" s="90">
        <f t="shared" si="285"/>
        <v>0</v>
      </c>
      <c r="D6101" s="90">
        <f t="shared" si="286"/>
        <v>0</v>
      </c>
      <c r="E6101" s="90">
        <f t="shared" si="287"/>
        <v>0</v>
      </c>
      <c r="F6101" s="50">
        <f>'貼り付けシート（日射量等）'!G6098/3.6*10^3</f>
        <v>0</v>
      </c>
      <c r="G6101" s="50">
        <f>'貼り付けシート（日射量等）'!H6098/3.6*10^3</f>
        <v>0</v>
      </c>
      <c r="H6101" s="91">
        <f>RADIANS('貼り付けシート（日射量等）'!I6098)</f>
        <v>0</v>
      </c>
      <c r="I6101" s="91">
        <f>IF('貼り付けシート（日射量等）'!J6098&lt;0,RADIANS(360+('貼り付けシート（日射量等）'!J6098)),RADIANS('貼り付けシート（日射量等）'!J6098))</f>
        <v>0</v>
      </c>
    </row>
    <row r="6102" spans="1:9">
      <c r="A6102" s="20">
        <v>41894</v>
      </c>
      <c r="B6102" s="35" t="s">
        <v>360</v>
      </c>
      <c r="C6102" s="90">
        <f t="shared" si="285"/>
        <v>0</v>
      </c>
      <c r="D6102" s="90">
        <f t="shared" si="286"/>
        <v>0</v>
      </c>
      <c r="E6102" s="90">
        <f t="shared" si="287"/>
        <v>0</v>
      </c>
      <c r="F6102" s="50">
        <f>'貼り付けシート（日射量等）'!G6099/3.6*10^3</f>
        <v>0</v>
      </c>
      <c r="G6102" s="50">
        <f>'貼り付けシート（日射量等）'!H6099/3.6*10^3</f>
        <v>0</v>
      </c>
      <c r="H6102" s="91">
        <f>RADIANS('貼り付けシート（日射量等）'!I6099)</f>
        <v>0</v>
      </c>
      <c r="I6102" s="91">
        <f>IF('貼り付けシート（日射量等）'!J6099&lt;0,RADIANS(360+('貼り付けシート（日射量等）'!J6099)),RADIANS('貼り付けシート（日射量等）'!J6099))</f>
        <v>0</v>
      </c>
    </row>
    <row r="6103" spans="1:9">
      <c r="A6103" s="20">
        <v>41894</v>
      </c>
      <c r="B6103" s="35" t="s">
        <v>361</v>
      </c>
      <c r="C6103" s="90">
        <f t="shared" si="285"/>
        <v>0</v>
      </c>
      <c r="D6103" s="90">
        <f t="shared" si="286"/>
        <v>0</v>
      </c>
      <c r="E6103" s="90">
        <f t="shared" si="287"/>
        <v>0</v>
      </c>
      <c r="F6103" s="50">
        <f>'貼り付けシート（日射量等）'!G6100/3.6*10^3</f>
        <v>0</v>
      </c>
      <c r="G6103" s="50">
        <f>'貼り付けシート（日射量等）'!H6100/3.6*10^3</f>
        <v>0</v>
      </c>
      <c r="H6103" s="91">
        <f>RADIANS('貼り付けシート（日射量等）'!I6100)</f>
        <v>0</v>
      </c>
      <c r="I6103" s="91">
        <f>IF('貼り付けシート（日射量等）'!J6100&lt;0,RADIANS(360+('貼り付けシート（日射量等）'!J6100)),RADIANS('貼り付けシート（日射量等）'!J6100))</f>
        <v>0</v>
      </c>
    </row>
    <row r="6104" spans="1:9">
      <c r="A6104" s="20">
        <v>41894</v>
      </c>
      <c r="B6104" s="35" t="s">
        <v>362</v>
      </c>
      <c r="C6104" s="90">
        <f t="shared" si="285"/>
        <v>0</v>
      </c>
      <c r="D6104" s="90">
        <f t="shared" si="286"/>
        <v>0</v>
      </c>
      <c r="E6104" s="90">
        <f t="shared" si="287"/>
        <v>0</v>
      </c>
      <c r="F6104" s="50">
        <f>'貼り付けシート（日射量等）'!G6101/3.6*10^3</f>
        <v>0</v>
      </c>
      <c r="G6104" s="50">
        <f>'貼り付けシート（日射量等）'!H6101/3.6*10^3</f>
        <v>0</v>
      </c>
      <c r="H6104" s="91">
        <f>RADIANS('貼り付けシート（日射量等）'!I6101)</f>
        <v>0</v>
      </c>
      <c r="I6104" s="91">
        <f>IF('貼り付けシート（日射量等）'!J6101&lt;0,RADIANS(360+('貼り付けシート（日射量等）'!J6101)),RADIANS('貼り付けシート（日射量等）'!J6101))</f>
        <v>0</v>
      </c>
    </row>
    <row r="6105" spans="1:9">
      <c r="A6105" s="20">
        <v>41894</v>
      </c>
      <c r="B6105" s="35" t="s">
        <v>363</v>
      </c>
      <c r="C6105" s="90">
        <f t="shared" si="285"/>
        <v>0</v>
      </c>
      <c r="D6105" s="90">
        <f t="shared" si="286"/>
        <v>0</v>
      </c>
      <c r="E6105" s="90">
        <f t="shared" si="287"/>
        <v>0</v>
      </c>
      <c r="F6105" s="50">
        <f>'貼り付けシート（日射量等）'!G6102/3.6*10^3</f>
        <v>0</v>
      </c>
      <c r="G6105" s="50">
        <f>'貼り付けシート（日射量等）'!H6102/3.6*10^3</f>
        <v>0</v>
      </c>
      <c r="H6105" s="91">
        <f>RADIANS('貼り付けシート（日射量等）'!I6102)</f>
        <v>0</v>
      </c>
      <c r="I6105" s="91">
        <f>IF('貼り付けシート（日射量等）'!J6102&lt;0,RADIANS(360+('貼り付けシート（日射量等）'!J6102)),RADIANS('貼り付けシート（日射量等）'!J6102))</f>
        <v>0</v>
      </c>
    </row>
    <row r="6106" spans="1:9">
      <c r="A6106" s="20">
        <v>41894</v>
      </c>
      <c r="B6106" s="35" t="s">
        <v>364</v>
      </c>
      <c r="C6106" s="90">
        <f t="shared" si="285"/>
        <v>0</v>
      </c>
      <c r="D6106" s="90">
        <f t="shared" si="286"/>
        <v>0</v>
      </c>
      <c r="E6106" s="90">
        <f t="shared" si="287"/>
        <v>0</v>
      </c>
      <c r="F6106" s="50">
        <f>'貼り付けシート（日射量等）'!G6103/3.6*10^3</f>
        <v>0</v>
      </c>
      <c r="G6106" s="50">
        <f>'貼り付けシート（日射量等）'!H6103/3.6*10^3</f>
        <v>0</v>
      </c>
      <c r="H6106" s="91">
        <f>RADIANS('貼り付けシート（日射量等）'!I6103)</f>
        <v>0</v>
      </c>
      <c r="I6106" s="91">
        <f>IF('貼り付けシート（日射量等）'!J6103&lt;0,RADIANS(360+('貼り付けシート（日射量等）'!J6103)),RADIANS('貼り付けシート（日射量等）'!J6103))</f>
        <v>0</v>
      </c>
    </row>
    <row r="6107" spans="1:9">
      <c r="A6107" s="20">
        <v>41894</v>
      </c>
      <c r="B6107" s="35" t="s">
        <v>365</v>
      </c>
      <c r="C6107" s="90">
        <f t="shared" si="285"/>
        <v>23.436296114984877</v>
      </c>
      <c r="D6107" s="90">
        <f t="shared" si="286"/>
        <v>1.8841558840303367</v>
      </c>
      <c r="E6107" s="90">
        <f t="shared" si="287"/>
        <v>21.552140230954539</v>
      </c>
      <c r="F6107" s="50">
        <f>'貼り付けシート（日射量等）'!G6104/3.6*10^3</f>
        <v>13.888888888888889</v>
      </c>
      <c r="G6107" s="50">
        <f>'貼り付けシート（日射量等）'!H6104/3.6*10^3</f>
        <v>22.222222222222221</v>
      </c>
      <c r="H6107" s="91">
        <f>RADIANS('貼り付けシート（日射量等）'!I6104)</f>
        <v>0.13788101090755203</v>
      </c>
      <c r="I6107" s="91">
        <f>IF('貼り付けシート（日射量等）'!J6104&lt;0,RADIANS(360+('貼り付けシート（日射量等）'!J6104)),RADIANS('貼り付けシート（日射量等）'!J6104))</f>
        <v>4.7315876021566279</v>
      </c>
    </row>
    <row r="6108" spans="1:9">
      <c r="A6108" s="20">
        <v>41894</v>
      </c>
      <c r="B6108" s="35" t="s">
        <v>366</v>
      </c>
      <c r="C6108" s="90">
        <f t="shared" si="285"/>
        <v>70.86855105933283</v>
      </c>
      <c r="D6108" s="90">
        <f t="shared" si="286"/>
        <v>6.212130366469208</v>
      </c>
      <c r="E6108" s="90">
        <f t="shared" si="287"/>
        <v>64.65642069286362</v>
      </c>
      <c r="F6108" s="50">
        <f>'貼り付けシート（日射量等）'!G6105/3.6*10^3</f>
        <v>16.666666666666668</v>
      </c>
      <c r="G6108" s="50">
        <f>'貼り付けシート（日射量等）'!H6105/3.6*10^3</f>
        <v>66.666666666666671</v>
      </c>
      <c r="H6108" s="91">
        <f>RADIANS('貼り付けシート（日射量等）'!I6105)</f>
        <v>0.33684854563490563</v>
      </c>
      <c r="I6108" s="91">
        <f>IF('貼り付けシート（日射量等）'!J6105&lt;0,RADIANS(360+('貼り付けシート（日射量等）'!J6105)),RADIANS('貼り付けシート（日射量等）'!J6105))</f>
        <v>4.9061205273560606</v>
      </c>
    </row>
    <row r="6109" spans="1:9">
      <c r="A6109" s="20">
        <v>41894</v>
      </c>
      <c r="B6109" s="35" t="s">
        <v>367</v>
      </c>
      <c r="C6109" s="90">
        <f t="shared" si="285"/>
        <v>116.46411832063859</v>
      </c>
      <c r="D6109" s="90">
        <f t="shared" si="286"/>
        <v>11.397434694735212</v>
      </c>
      <c r="E6109" s="90">
        <f t="shared" si="287"/>
        <v>105.06668362590338</v>
      </c>
      <c r="F6109" s="50">
        <f>'貼り付けシート（日射量等）'!G6106/3.6*10^3</f>
        <v>19.444444444444446</v>
      </c>
      <c r="G6109" s="50">
        <f>'貼り付けシート（日射量等）'!H6106/3.6*10^3</f>
        <v>108.33333333333334</v>
      </c>
      <c r="H6109" s="91">
        <f>RADIANS('貼り付けシート（日射量等）'!I6106)</f>
        <v>0.52883476335428181</v>
      </c>
      <c r="I6109" s="91">
        <f>IF('貼り付けシート（日射量等）'!J6106&lt;0,RADIANS(360+('貼り付けシート（日射量等）'!J6106)),RADIANS('貼り付けシート（日射量等）'!J6106))</f>
        <v>5.1015974035794258</v>
      </c>
    </row>
    <row r="6110" spans="1:9">
      <c r="A6110" s="20">
        <v>41894</v>
      </c>
      <c r="B6110" s="35" t="s">
        <v>368</v>
      </c>
      <c r="C6110" s="90">
        <f t="shared" si="285"/>
        <v>162.96308407438482</v>
      </c>
      <c r="D6110" s="90">
        <f t="shared" si="286"/>
        <v>14.792119986572354</v>
      </c>
      <c r="E6110" s="90">
        <f t="shared" si="287"/>
        <v>148.17096408781248</v>
      </c>
      <c r="F6110" s="50">
        <f>'貼り付けシート（日射量等）'!G6107/3.6*10^3</f>
        <v>19.444444444444446</v>
      </c>
      <c r="G6110" s="50">
        <f>'貼り付けシート（日射量等）'!H6107/3.6*10^3</f>
        <v>152.7777777777778</v>
      </c>
      <c r="H6110" s="91">
        <f>RADIANS('貼り付けシート（日射量等）'!I6107)</f>
        <v>0.70336768855371479</v>
      </c>
      <c r="I6110" s="91">
        <f>IF('貼り付けシート（日射量等）'!J6107&lt;0,RADIANS(360+('貼り付けシート（日射量等）'!J6107)),RADIANS('貼り付けシート（日射量等）'!J6107))</f>
        <v>5.3389621818506541</v>
      </c>
    </row>
    <row r="6111" spans="1:9">
      <c r="A6111" s="20">
        <v>41894</v>
      </c>
      <c r="B6111" s="35" t="s">
        <v>369</v>
      </c>
      <c r="C6111" s="90">
        <f t="shared" si="285"/>
        <v>192.80751840073273</v>
      </c>
      <c r="D6111" s="90">
        <f t="shared" si="286"/>
        <v>12.30834396648849</v>
      </c>
      <c r="E6111" s="90">
        <f t="shared" si="287"/>
        <v>180.49917443424425</v>
      </c>
      <c r="F6111" s="50">
        <f>'貼り付けシート（日射量等）'!G6108/3.6*10^3</f>
        <v>13.888888888888889</v>
      </c>
      <c r="G6111" s="50">
        <f>'貼り付けシート（日射量等）'!H6108/3.6*10^3</f>
        <v>186.11111111111111</v>
      </c>
      <c r="H6111" s="91">
        <f>RADIANS('貼り付けシート（日射量等）'!I6108)</f>
        <v>0.84648468721724979</v>
      </c>
      <c r="I6111" s="91">
        <f>IF('貼り付けシート（日射量等）'!J6108&lt;0,RADIANS(360+('貼り付けシート（日射量等）'!J6108)),RADIANS('貼り付けシート（日射量等）'!J6108))</f>
        <v>5.6478854594536507</v>
      </c>
    </row>
    <row r="6112" spans="1:9">
      <c r="A6112" s="20">
        <v>41894</v>
      </c>
      <c r="B6112" s="35" t="s">
        <v>370</v>
      </c>
      <c r="C6112" s="90">
        <f t="shared" si="285"/>
        <v>212.48719921111871</v>
      </c>
      <c r="D6112" s="90">
        <f t="shared" si="286"/>
        <v>18.517937132527891</v>
      </c>
      <c r="E6112" s="90">
        <f t="shared" si="287"/>
        <v>193.96926207859082</v>
      </c>
      <c r="F6112" s="50">
        <f>'貼り付けシート（日射量等）'!G6109/3.6*10^3</f>
        <v>19.444444444444446</v>
      </c>
      <c r="G6112" s="50">
        <f>'貼り付けシート（日射量等）'!H6109/3.6*10^3</f>
        <v>199.99999999999997</v>
      </c>
      <c r="H6112" s="91">
        <f>RADIANS('貼り付けシート（日射量等）'!I6109)</f>
        <v>0.93200582056497194</v>
      </c>
      <c r="I6112" s="91">
        <f>IF('貼り付けシート（日射量等）'!J6109&lt;0,RADIANS(360+('貼り付けシート（日射量等）'!J6109)),RADIANS('貼り付けシート（日射量等）'!J6109))</f>
        <v>6.0405845411523753</v>
      </c>
    </row>
    <row r="6113" spans="1:9">
      <c r="A6113" s="20">
        <v>41894</v>
      </c>
      <c r="B6113" s="35" t="s">
        <v>371</v>
      </c>
      <c r="C6113" s="90">
        <f t="shared" si="285"/>
        <v>217.89238601228578</v>
      </c>
      <c r="D6113" s="90">
        <f t="shared" si="286"/>
        <v>21.229106404825654</v>
      </c>
      <c r="E6113" s="90">
        <f t="shared" si="287"/>
        <v>196.66327960746014</v>
      </c>
      <c r="F6113" s="50">
        <f>'貼り付けシート（日射量等）'!G6110/3.6*10^3</f>
        <v>22.222222222222221</v>
      </c>
      <c r="G6113" s="50">
        <f>'貼り付けシート（日射量等）'!H6110/3.6*10^3</f>
        <v>202.77777777777777</v>
      </c>
      <c r="H6113" s="91">
        <f>RADIANS('貼り付けシート（日射量等）'!I6110)</f>
        <v>0.93549647906896061</v>
      </c>
      <c r="I6113" s="91">
        <f>IF('貼り付けシート（日射量等）'!J6110&lt;0,RADIANS(360+('貼り付けシート（日射量等）'!J6110)),RADIANS('貼り付けシート（日射量等）'!J6110))</f>
        <v>0.19896753472735357</v>
      </c>
    </row>
    <row r="6114" spans="1:9">
      <c r="A6114" s="20">
        <v>41894</v>
      </c>
      <c r="B6114" s="35" t="s">
        <v>372</v>
      </c>
      <c r="C6114" s="90">
        <f t="shared" si="285"/>
        <v>195.8321133229887</v>
      </c>
      <c r="D6114" s="90">
        <f t="shared" si="286"/>
        <v>9.944903831005826</v>
      </c>
      <c r="E6114" s="90">
        <f t="shared" si="287"/>
        <v>185.88720949198287</v>
      </c>
      <c r="F6114" s="50">
        <f>'貼り付けシート（日射量等）'!G6111/3.6*10^3</f>
        <v>11.111111111111111</v>
      </c>
      <c r="G6114" s="50">
        <f>'貼り付けシート（日射量等）'!H6111/3.6*10^3</f>
        <v>191.66666666666666</v>
      </c>
      <c r="H6114" s="91">
        <f>RADIANS('貼り付けシート（日射量等）'!I6111)</f>
        <v>0.85695666272921578</v>
      </c>
      <c r="I6114" s="91">
        <f>IF('貼り付けシート（日射量等）'!J6111&lt;0,RADIANS(360+('貼り付けシート（日射量等）'!J6111)),RADIANS('貼り付けシート（日射量等）'!J6111))</f>
        <v>0.60039326268604931</v>
      </c>
    </row>
    <row r="6115" spans="1:9">
      <c r="A6115" s="20">
        <v>41894</v>
      </c>
      <c r="B6115" s="35" t="s">
        <v>373</v>
      </c>
      <c r="C6115" s="90">
        <f t="shared" si="285"/>
        <v>164.33156766549209</v>
      </c>
      <c r="D6115" s="90">
        <f t="shared" si="286"/>
        <v>10.772568519941021</v>
      </c>
      <c r="E6115" s="90">
        <f t="shared" si="287"/>
        <v>153.55899914555107</v>
      </c>
      <c r="F6115" s="50">
        <f>'貼り付けシート（日射量等）'!G6112/3.6*10^3</f>
        <v>13.888888888888889</v>
      </c>
      <c r="G6115" s="50">
        <f>'貼り付けシート（日射量等）'!H6112/3.6*10^3</f>
        <v>158.33333333333331</v>
      </c>
      <c r="H6115" s="91">
        <f>RADIANS('貼り付けシート（日射量等）'!I6112)</f>
        <v>0.71907565182166377</v>
      </c>
      <c r="I6115" s="91">
        <f>IF('貼り付けシート（日射量等）'!J6112&lt;0,RADIANS(360+('貼り付けシート（日射量等）'!J6112)),RADIANS('貼り付けシート（日射量等）'!J6112))</f>
        <v>0.91629785729702307</v>
      </c>
    </row>
    <row r="6116" spans="1:9">
      <c r="A6116" s="20">
        <v>41894</v>
      </c>
      <c r="B6116" s="35" t="s">
        <v>374</v>
      </c>
      <c r="C6116" s="90">
        <f t="shared" si="285"/>
        <v>124.90717197784788</v>
      </c>
      <c r="D6116" s="90">
        <f t="shared" si="286"/>
        <v>11.758435765336568</v>
      </c>
      <c r="E6116" s="90">
        <f t="shared" si="287"/>
        <v>113.14873621251131</v>
      </c>
      <c r="F6116" s="50">
        <f>'貼り付けシート（日射量等）'!G6113/3.6*10^3</f>
        <v>19.444444444444446</v>
      </c>
      <c r="G6116" s="50">
        <f>'貼り付けシート（日射量等）'!H6113/3.6*10^3</f>
        <v>116.66666666666666</v>
      </c>
      <c r="H6116" s="91">
        <f>RADIANS('貼り付けシート（日射量等）'!I6113)</f>
        <v>0.54628805587422513</v>
      </c>
      <c r="I6116" s="91">
        <f>IF('貼り付けシート（日射量等）'!J6113&lt;0,RADIANS(360+('貼り付けシート（日射量等）'!J6113)),RADIANS('貼り付けシート（日射量等）'!J6113))</f>
        <v>1.1606439525762291</v>
      </c>
    </row>
    <row r="6117" spans="1:9">
      <c r="A6117" s="20">
        <v>41894</v>
      </c>
      <c r="B6117" s="35" t="s">
        <v>375</v>
      </c>
      <c r="C6117" s="90">
        <f t="shared" si="285"/>
        <v>75.026091073153452</v>
      </c>
      <c r="D6117" s="90">
        <f t="shared" si="286"/>
        <v>7.6756528514205256</v>
      </c>
      <c r="E6117" s="90">
        <f t="shared" si="287"/>
        <v>67.350438221732929</v>
      </c>
      <c r="F6117" s="50">
        <f>'貼り付けシート（日射量等）'!G6114/3.6*10^3</f>
        <v>19.444444444444446</v>
      </c>
      <c r="G6117" s="50">
        <f>'貼り付けシート（日射量等）'!H6114/3.6*10^3</f>
        <v>69.444444444444443</v>
      </c>
      <c r="H6117" s="91">
        <f>RADIANS('貼り付けシート（日射量等）'!I6114)</f>
        <v>0.35604716740684322</v>
      </c>
      <c r="I6117" s="91">
        <f>IF('貼り付けシート（日射量等）'!J6114&lt;0,RADIANS(360+('貼り付けシート（日射量等）'!J6114)),RADIANS('貼り付けシート（日射量等）'!J6114))</f>
        <v>1.3596114873035827</v>
      </c>
    </row>
    <row r="6118" spans="1:9">
      <c r="A6118" s="20">
        <v>41894</v>
      </c>
      <c r="B6118" s="35" t="s">
        <v>376</v>
      </c>
      <c r="C6118" s="90">
        <f t="shared" si="285"/>
        <v>32.764653365405991</v>
      </c>
      <c r="D6118" s="90">
        <f t="shared" si="286"/>
        <v>3.1304605478435006</v>
      </c>
      <c r="E6118" s="90">
        <f t="shared" si="287"/>
        <v>29.634192817562489</v>
      </c>
      <c r="F6118" s="50">
        <f>'貼り付けシート（日射量等）'!G6115/3.6*10^3</f>
        <v>19.444444444444446</v>
      </c>
      <c r="G6118" s="50">
        <f>'貼り付けシート（日射量等）'!H6115/3.6*10^3</f>
        <v>30.555555555555554</v>
      </c>
      <c r="H6118" s="91">
        <f>RADIANS('貼り付けシート（日射量等）'!I6115)</f>
        <v>0.15882496193148399</v>
      </c>
      <c r="I6118" s="91">
        <f>IF('貼り付けシート（日射量等）'!J6115&lt;0,RADIANS(360+('貼り付けシート（日射量等）'!J6115)),RADIANS('貼り付けシート（日射量等）'!J6115))</f>
        <v>1.5341444125030157</v>
      </c>
    </row>
    <row r="6119" spans="1:9">
      <c r="A6119" s="20">
        <v>41894</v>
      </c>
      <c r="B6119" s="35" t="s">
        <v>377</v>
      </c>
      <c r="C6119" s="90">
        <f t="shared" si="285"/>
        <v>2.6940175288693173</v>
      </c>
      <c r="D6119" s="90">
        <f t="shared" si="286"/>
        <v>0</v>
      </c>
      <c r="E6119" s="90">
        <f t="shared" si="287"/>
        <v>2.6940175288693173</v>
      </c>
      <c r="F6119" s="50">
        <f>'貼り付けシート（日射量等）'!G6116/3.6*10^3</f>
        <v>0</v>
      </c>
      <c r="G6119" s="50">
        <f>'貼り付けシート（日射量等）'!H6116/3.6*10^3</f>
        <v>2.7777777777777777</v>
      </c>
      <c r="H6119" s="91">
        <f>RADIANS('貼り付けシート（日射量等）'!I6116)</f>
        <v>0</v>
      </c>
      <c r="I6119" s="91">
        <f>IF('貼り付けシート（日射量等）'!J6116&lt;0,RADIANS(360+('貼り付けシート（日射量等）'!J6116)),RADIANS('貼り付けシート（日射量等）'!J6116))</f>
        <v>0</v>
      </c>
    </row>
    <row r="6120" spans="1:9">
      <c r="A6120" s="20">
        <v>41894</v>
      </c>
      <c r="B6120" s="35" t="s">
        <v>378</v>
      </c>
      <c r="C6120" s="90">
        <f t="shared" si="285"/>
        <v>0</v>
      </c>
      <c r="D6120" s="90">
        <f t="shared" si="286"/>
        <v>0</v>
      </c>
      <c r="E6120" s="90">
        <f t="shared" si="287"/>
        <v>0</v>
      </c>
      <c r="F6120" s="50">
        <f>'貼り付けシート（日射量等）'!G6117/3.6*10^3</f>
        <v>0</v>
      </c>
      <c r="G6120" s="50">
        <f>'貼り付けシート（日射量等）'!H6117/3.6*10^3</f>
        <v>0</v>
      </c>
      <c r="H6120" s="91">
        <f>RADIANS('貼り付けシート（日射量等）'!I6117)</f>
        <v>0</v>
      </c>
      <c r="I6120" s="91">
        <f>IF('貼り付けシート（日射量等）'!J6117&lt;0,RADIANS(360+('貼り付けシート（日射量等）'!J6117)),RADIANS('貼り付けシート（日射量等）'!J6117))</f>
        <v>0</v>
      </c>
    </row>
    <row r="6121" spans="1:9">
      <c r="A6121" s="20">
        <v>41894</v>
      </c>
      <c r="B6121" s="35" t="s">
        <v>379</v>
      </c>
      <c r="C6121" s="90">
        <f t="shared" si="285"/>
        <v>0</v>
      </c>
      <c r="D6121" s="90">
        <f t="shared" si="286"/>
        <v>0</v>
      </c>
      <c r="E6121" s="90">
        <f t="shared" si="287"/>
        <v>0</v>
      </c>
      <c r="F6121" s="50">
        <f>'貼り付けシート（日射量等）'!G6118/3.6*10^3</f>
        <v>0</v>
      </c>
      <c r="G6121" s="50">
        <f>'貼り付けシート（日射量等）'!H6118/3.6*10^3</f>
        <v>0</v>
      </c>
      <c r="H6121" s="91">
        <f>RADIANS('貼り付けシート（日射量等）'!I6118)</f>
        <v>0</v>
      </c>
      <c r="I6121" s="91">
        <f>IF('貼り付けシート（日射量等）'!J6118&lt;0,RADIANS(360+('貼り付けシート（日射量等）'!J6118)),RADIANS('貼り付けシート（日射量等）'!J6118))</f>
        <v>0</v>
      </c>
    </row>
    <row r="6122" spans="1:9">
      <c r="A6122" s="20">
        <v>41894</v>
      </c>
      <c r="B6122" s="35" t="s">
        <v>380</v>
      </c>
      <c r="C6122" s="90">
        <f t="shared" si="285"/>
        <v>0</v>
      </c>
      <c r="D6122" s="90">
        <f t="shared" si="286"/>
        <v>0</v>
      </c>
      <c r="E6122" s="90">
        <f t="shared" si="287"/>
        <v>0</v>
      </c>
      <c r="F6122" s="50">
        <f>'貼り付けシート（日射量等）'!G6119/3.6*10^3</f>
        <v>0</v>
      </c>
      <c r="G6122" s="50">
        <f>'貼り付けシート（日射量等）'!H6119/3.6*10^3</f>
        <v>0</v>
      </c>
      <c r="H6122" s="91">
        <f>RADIANS('貼り付けシート（日射量等）'!I6119)</f>
        <v>0</v>
      </c>
      <c r="I6122" s="91">
        <f>IF('貼り付けシート（日射量等）'!J6119&lt;0,RADIANS(360+('貼り付けシート（日射量等）'!J6119)),RADIANS('貼り付けシート（日射量等）'!J6119))</f>
        <v>0</v>
      </c>
    </row>
    <row r="6123" spans="1:9">
      <c r="A6123" s="20">
        <v>41894</v>
      </c>
      <c r="B6123" s="35" t="s">
        <v>381</v>
      </c>
      <c r="C6123" s="90">
        <f t="shared" si="285"/>
        <v>0</v>
      </c>
      <c r="D6123" s="90">
        <f t="shared" si="286"/>
        <v>0</v>
      </c>
      <c r="E6123" s="90">
        <f t="shared" si="287"/>
        <v>0</v>
      </c>
      <c r="F6123" s="50">
        <f>'貼り付けシート（日射量等）'!G6120/3.6*10^3</f>
        <v>0</v>
      </c>
      <c r="G6123" s="50">
        <f>'貼り付けシート（日射量等）'!H6120/3.6*10^3</f>
        <v>0</v>
      </c>
      <c r="H6123" s="91">
        <f>RADIANS('貼り付けシート（日射量等）'!I6120)</f>
        <v>0</v>
      </c>
      <c r="I6123" s="91">
        <f>IF('貼り付けシート（日射量等）'!J6120&lt;0,RADIANS(360+('貼り付けシート（日射量等）'!J6120)),RADIANS('貼り付けシート（日射量等）'!J6120))</f>
        <v>0</v>
      </c>
    </row>
    <row r="6124" spans="1:9">
      <c r="A6124" s="20">
        <v>41894</v>
      </c>
      <c r="B6124" s="35" t="s">
        <v>382</v>
      </c>
      <c r="C6124" s="90">
        <f t="shared" si="285"/>
        <v>0</v>
      </c>
      <c r="D6124" s="90">
        <f t="shared" si="286"/>
        <v>0</v>
      </c>
      <c r="E6124" s="90">
        <f t="shared" si="287"/>
        <v>0</v>
      </c>
      <c r="F6124" s="50">
        <f>'貼り付けシート（日射量等）'!G6121/3.6*10^3</f>
        <v>0</v>
      </c>
      <c r="G6124" s="50">
        <f>'貼り付けシート（日射量等）'!H6121/3.6*10^3</f>
        <v>0</v>
      </c>
      <c r="H6124" s="91">
        <f>RADIANS('貼り付けシート（日射量等）'!I6121)</f>
        <v>0</v>
      </c>
      <c r="I6124" s="91">
        <f>IF('貼り付けシート（日射量等）'!J6121&lt;0,RADIANS(360+('貼り付けシート（日射量等）'!J6121)),RADIANS('貼り付けシート（日射量等）'!J6121))</f>
        <v>0</v>
      </c>
    </row>
    <row r="6125" spans="1:9">
      <c r="A6125" s="20">
        <v>41894</v>
      </c>
      <c r="B6125" s="35" t="s">
        <v>383</v>
      </c>
      <c r="C6125" s="90">
        <f t="shared" si="285"/>
        <v>0</v>
      </c>
      <c r="D6125" s="90">
        <f t="shared" si="286"/>
        <v>0</v>
      </c>
      <c r="E6125" s="90">
        <f t="shared" si="287"/>
        <v>0</v>
      </c>
      <c r="F6125" s="50">
        <f>'貼り付けシート（日射量等）'!G6122/3.6*10^3</f>
        <v>0</v>
      </c>
      <c r="G6125" s="50">
        <f>'貼り付けシート（日射量等）'!H6122/3.6*10^3</f>
        <v>0</v>
      </c>
      <c r="H6125" s="91">
        <f>RADIANS('貼り付けシート（日射量等）'!I6122)</f>
        <v>0</v>
      </c>
      <c r="I6125" s="91">
        <f>IF('貼り付けシート（日射量等）'!J6122&lt;0,RADIANS(360+('貼り付けシート（日射量等）'!J6122)),RADIANS('貼り付けシート（日射量等）'!J6122))</f>
        <v>0</v>
      </c>
    </row>
    <row r="6126" spans="1:9">
      <c r="A6126" s="20">
        <v>41895</v>
      </c>
      <c r="B6126" s="35" t="s">
        <v>360</v>
      </c>
      <c r="C6126" s="90">
        <f t="shared" si="285"/>
        <v>0</v>
      </c>
      <c r="D6126" s="90">
        <f t="shared" si="286"/>
        <v>0</v>
      </c>
      <c r="E6126" s="90">
        <f t="shared" si="287"/>
        <v>0</v>
      </c>
      <c r="F6126" s="50">
        <f>'貼り付けシート（日射量等）'!G6123/3.6*10^3</f>
        <v>0</v>
      </c>
      <c r="G6126" s="50">
        <f>'貼り付けシート（日射量等）'!H6123/3.6*10^3</f>
        <v>0</v>
      </c>
      <c r="H6126" s="91">
        <f>RADIANS('貼り付けシート（日射量等）'!I6123)</f>
        <v>0</v>
      </c>
      <c r="I6126" s="91">
        <f>IF('貼り付けシート（日射量等）'!J6123&lt;0,RADIANS(360+('貼り付けシート（日射量等）'!J6123)),RADIANS('貼り付けシート（日射量等）'!J6123))</f>
        <v>0</v>
      </c>
    </row>
    <row r="6127" spans="1:9">
      <c r="A6127" s="20">
        <v>41895</v>
      </c>
      <c r="B6127" s="35" t="s">
        <v>361</v>
      </c>
      <c r="C6127" s="90">
        <f t="shared" si="285"/>
        <v>0</v>
      </c>
      <c r="D6127" s="90">
        <f t="shared" si="286"/>
        <v>0</v>
      </c>
      <c r="E6127" s="90">
        <f t="shared" si="287"/>
        <v>0</v>
      </c>
      <c r="F6127" s="50">
        <f>'貼り付けシート（日射量等）'!G6124/3.6*10^3</f>
        <v>0</v>
      </c>
      <c r="G6127" s="50">
        <f>'貼り付けシート（日射量等）'!H6124/3.6*10^3</f>
        <v>0</v>
      </c>
      <c r="H6127" s="91">
        <f>RADIANS('貼り付けシート（日射量等）'!I6124)</f>
        <v>0</v>
      </c>
      <c r="I6127" s="91">
        <f>IF('貼り付けシート（日射量等）'!J6124&lt;0,RADIANS(360+('貼り付けシート（日射量等）'!J6124)),RADIANS('貼り付けシート（日射量等）'!J6124))</f>
        <v>0</v>
      </c>
    </row>
    <row r="6128" spans="1:9">
      <c r="A6128" s="20">
        <v>41895</v>
      </c>
      <c r="B6128" s="35" t="s">
        <v>362</v>
      </c>
      <c r="C6128" s="90">
        <f t="shared" si="285"/>
        <v>0</v>
      </c>
      <c r="D6128" s="90">
        <f t="shared" si="286"/>
        <v>0</v>
      </c>
      <c r="E6128" s="90">
        <f t="shared" si="287"/>
        <v>0</v>
      </c>
      <c r="F6128" s="50">
        <f>'貼り付けシート（日射量等）'!G6125/3.6*10^3</f>
        <v>0</v>
      </c>
      <c r="G6128" s="50">
        <f>'貼り付けシート（日射量等）'!H6125/3.6*10^3</f>
        <v>0</v>
      </c>
      <c r="H6128" s="91">
        <f>RADIANS('貼り付けシート（日射量等）'!I6125)</f>
        <v>0</v>
      </c>
      <c r="I6128" s="91">
        <f>IF('貼り付けシート（日射量等）'!J6125&lt;0,RADIANS(360+('貼り付けシート（日射量等）'!J6125)),RADIANS('貼り付けシート（日射量等）'!J6125))</f>
        <v>0</v>
      </c>
    </row>
    <row r="6129" spans="1:9">
      <c r="A6129" s="20">
        <v>41895</v>
      </c>
      <c r="B6129" s="35" t="s">
        <v>363</v>
      </c>
      <c r="C6129" s="90">
        <f t="shared" si="285"/>
        <v>0</v>
      </c>
      <c r="D6129" s="90">
        <f t="shared" si="286"/>
        <v>0</v>
      </c>
      <c r="E6129" s="90">
        <f t="shared" si="287"/>
        <v>0</v>
      </c>
      <c r="F6129" s="50">
        <f>'貼り付けシート（日射量等）'!G6126/3.6*10^3</f>
        <v>0</v>
      </c>
      <c r="G6129" s="50">
        <f>'貼り付けシート（日射量等）'!H6126/3.6*10^3</f>
        <v>0</v>
      </c>
      <c r="H6129" s="91">
        <f>RADIANS('貼り付けシート（日射量等）'!I6126)</f>
        <v>0</v>
      </c>
      <c r="I6129" s="91">
        <f>IF('貼り付けシート（日射量等）'!J6126&lt;0,RADIANS(360+('貼り付けシート（日射量等）'!J6126)),RADIANS('貼り付けシート（日射量等）'!J6126))</f>
        <v>0</v>
      </c>
    </row>
    <row r="6130" spans="1:9">
      <c r="A6130" s="20">
        <v>41895</v>
      </c>
      <c r="B6130" s="35" t="s">
        <v>364</v>
      </c>
      <c r="C6130" s="90">
        <f t="shared" si="285"/>
        <v>0</v>
      </c>
      <c r="D6130" s="90">
        <f t="shared" si="286"/>
        <v>0</v>
      </c>
      <c r="E6130" s="90">
        <f t="shared" si="287"/>
        <v>0</v>
      </c>
      <c r="F6130" s="50">
        <f>'貼り付けシート（日射量等）'!G6127/3.6*10^3</f>
        <v>0</v>
      </c>
      <c r="G6130" s="50">
        <f>'貼り付けシート（日射量等）'!H6127/3.6*10^3</f>
        <v>0</v>
      </c>
      <c r="H6130" s="91">
        <f>RADIANS('貼り付けシート（日射量等）'!I6127)</f>
        <v>0</v>
      </c>
      <c r="I6130" s="91">
        <f>IF('貼り付けシート（日射量等）'!J6127&lt;0,RADIANS(360+('貼り付けシート（日射量等）'!J6127)),RADIANS('貼り付けシート（日射量等）'!J6127))</f>
        <v>0</v>
      </c>
    </row>
    <row r="6131" spans="1:9">
      <c r="A6131" s="20">
        <v>41895</v>
      </c>
      <c r="B6131" s="35" t="s">
        <v>365</v>
      </c>
      <c r="C6131" s="90">
        <f t="shared" si="285"/>
        <v>26.85534514358941</v>
      </c>
      <c r="D6131" s="90">
        <f t="shared" si="286"/>
        <v>2.6091873837655588</v>
      </c>
      <c r="E6131" s="90">
        <f t="shared" si="287"/>
        <v>24.246157759823852</v>
      </c>
      <c r="F6131" s="50">
        <f>'貼り付けシート（日射量等）'!G6128/3.6*10^3</f>
        <v>19.444444444444446</v>
      </c>
      <c r="G6131" s="50">
        <f>'貼り付けシート（日射量等）'!H6128/3.6*10^3</f>
        <v>24.999999999999996</v>
      </c>
      <c r="H6131" s="91">
        <f>RADIANS('貼り付けシート（日射量等）'!I6128)</f>
        <v>0.13439035240356337</v>
      </c>
      <c r="I6131" s="91">
        <f>IF('貼り付けシート（日射量等）'!J6128&lt;0,RADIANS(360+('貼り付けシート（日射量等）'!J6128)),RADIANS('貼り付けシート（日射量等）'!J6128))</f>
        <v>4.7368235899126097</v>
      </c>
    </row>
    <row r="6132" spans="1:9">
      <c r="A6132" s="20">
        <v>41895</v>
      </c>
      <c r="B6132" s="35" t="s">
        <v>366</v>
      </c>
      <c r="C6132" s="90">
        <f t="shared" si="285"/>
        <v>70.845844521381423</v>
      </c>
      <c r="D6132" s="90">
        <f t="shared" si="286"/>
        <v>6.1894238285178078</v>
      </c>
      <c r="E6132" s="90">
        <f t="shared" si="287"/>
        <v>64.65642069286362</v>
      </c>
      <c r="F6132" s="50">
        <f>'貼り付けシート（日射量等）'!G6129/3.6*10^3</f>
        <v>16.666666666666668</v>
      </c>
      <c r="G6132" s="50">
        <f>'貼り付けシート（日射量等）'!H6129/3.6*10^3</f>
        <v>66.666666666666671</v>
      </c>
      <c r="H6132" s="91">
        <f>RADIANS('貼り付けシート（日射量等）'!I6129)</f>
        <v>0.33335788713091696</v>
      </c>
      <c r="I6132" s="91">
        <f>IF('貼り付けシート（日射量等）'!J6129&lt;0,RADIANS(360+('貼り付けシート（日射量等）'!J6129)),RADIANS('貼り付けシート（日射量等）'!J6129))</f>
        <v>4.9113565151120433</v>
      </c>
    </row>
    <row r="6133" spans="1:9">
      <c r="A6133" s="20">
        <v>41895</v>
      </c>
      <c r="B6133" s="35" t="s">
        <v>367</v>
      </c>
      <c r="C6133" s="90">
        <f t="shared" si="285"/>
        <v>117.51828837337213</v>
      </c>
      <c r="D6133" s="90">
        <f t="shared" si="286"/>
        <v>9.7575872185994381</v>
      </c>
      <c r="E6133" s="90">
        <f t="shared" si="287"/>
        <v>107.76070115477269</v>
      </c>
      <c r="F6133" s="50">
        <f>'貼り付けシート（日射量等）'!G6130/3.6*10^3</f>
        <v>16.666666666666668</v>
      </c>
      <c r="G6133" s="50">
        <f>'貼り付けシート（日射量等）'!H6130/3.6*10^3</f>
        <v>111.11111111111111</v>
      </c>
      <c r="H6133" s="91">
        <f>RADIANS('貼り付けシート（日射量等）'!I6130)</f>
        <v>0.52534410485029326</v>
      </c>
      <c r="I6133" s="91">
        <f>IF('貼り付けシート（日射量等）'!J6130&lt;0,RADIANS(360+('貼り付けシート（日射量等）'!J6130)),RADIANS('貼り付けシート（日射量等）'!J6130))</f>
        <v>5.1085787205874027</v>
      </c>
    </row>
    <row r="6134" spans="1:9">
      <c r="A6134" s="20">
        <v>41895</v>
      </c>
      <c r="B6134" s="35" t="s">
        <v>368</v>
      </c>
      <c r="C6134" s="90">
        <f t="shared" si="285"/>
        <v>162.34654174851886</v>
      </c>
      <c r="D6134" s="90">
        <f t="shared" si="286"/>
        <v>16.86959518957574</v>
      </c>
      <c r="E6134" s="90">
        <f t="shared" si="287"/>
        <v>145.47694655894313</v>
      </c>
      <c r="F6134" s="50">
        <f>'貼り付けシート（日射量等）'!G6131/3.6*10^3</f>
        <v>22.222222222222221</v>
      </c>
      <c r="G6134" s="50">
        <f>'貼り付けシート（日射量等）'!H6131/3.6*10^3</f>
        <v>150</v>
      </c>
      <c r="H6134" s="91">
        <f>RADIANS('貼り付けシート（日射量等）'!I6131)</f>
        <v>0.69813170079773179</v>
      </c>
      <c r="I6134" s="91">
        <f>IF('貼り付けシート（日射量等）'!J6131&lt;0,RADIANS(360+('貼り付けシート（日射量等）'!J6131)),RADIANS('貼り付けシート（日射量等）'!J6131))</f>
        <v>5.3459434988586318</v>
      </c>
    </row>
    <row r="6135" spans="1:9">
      <c r="A6135" s="20">
        <v>41895</v>
      </c>
      <c r="B6135" s="35" t="s">
        <v>369</v>
      </c>
      <c r="C6135" s="90">
        <f t="shared" si="285"/>
        <v>197.46546256726353</v>
      </c>
      <c r="D6135" s="90">
        <f t="shared" si="286"/>
        <v>19.660305661888572</v>
      </c>
      <c r="E6135" s="90">
        <f t="shared" si="287"/>
        <v>177.80515690537496</v>
      </c>
      <c r="F6135" s="50">
        <f>'貼り付けシート（日射量等）'!G6132/3.6*10^3</f>
        <v>22.222222222222221</v>
      </c>
      <c r="G6135" s="50">
        <f>'貼り付けシート（日射量等）'!H6132/3.6*10^3</f>
        <v>183.33333333333334</v>
      </c>
      <c r="H6135" s="91">
        <f>RADIANS('貼り付けシート（日射量等）'!I6132)</f>
        <v>0.8412486994612669</v>
      </c>
      <c r="I6135" s="91">
        <f>IF('貼り付けシート（日射量等）'!J6132&lt;0,RADIANS(360+('貼り付けシート（日射量等）'!J6132)),RADIANS('貼り付けシート（日射量等）'!J6132))</f>
        <v>5.6531214472096334</v>
      </c>
    </row>
    <row r="6136" spans="1:9">
      <c r="A6136" s="20">
        <v>41895</v>
      </c>
      <c r="B6136" s="35" t="s">
        <v>370</v>
      </c>
      <c r="C6136" s="90">
        <f t="shared" si="285"/>
        <v>215.30681451081577</v>
      </c>
      <c r="D6136" s="90">
        <f t="shared" si="286"/>
        <v>10.561482316747652</v>
      </c>
      <c r="E6136" s="90">
        <f t="shared" si="287"/>
        <v>204.74533219406811</v>
      </c>
      <c r="F6136" s="50">
        <f>'貼り付けシート（日射量等）'!G6133/3.6*10^3</f>
        <v>11.111111111111111</v>
      </c>
      <c r="G6136" s="50">
        <f>'貼り付けシート（日射量等）'!H6133/3.6*10^3</f>
        <v>211.11111111111111</v>
      </c>
      <c r="H6136" s="91">
        <f>RADIANS('貼り付けシート（日射量等）'!I6133)</f>
        <v>0.92502450355699462</v>
      </c>
      <c r="I6136" s="91">
        <f>IF('貼り付けシート（日射量等）'!J6133&lt;0,RADIANS(360+('貼り付けシート（日射量等）'!J6133)),RADIANS('貼り付けシート（日射量等）'!J6133))</f>
        <v>6.0458205289083571</v>
      </c>
    </row>
    <row r="6137" spans="1:9">
      <c r="A6137" s="20">
        <v>41895</v>
      </c>
      <c r="B6137" s="35" t="s">
        <v>371</v>
      </c>
      <c r="C6137" s="90">
        <f t="shared" si="285"/>
        <v>217.80119939216524</v>
      </c>
      <c r="D6137" s="90">
        <f t="shared" si="286"/>
        <v>23.831937313574436</v>
      </c>
      <c r="E6137" s="90">
        <f t="shared" si="287"/>
        <v>193.96926207859082</v>
      </c>
      <c r="F6137" s="50">
        <f>'貼り付けシート（日射量等）'!G6134/3.6*10^3</f>
        <v>24.999999999999996</v>
      </c>
      <c r="G6137" s="50">
        <f>'貼り付けシート（日射量等）'!H6134/3.6*10^3</f>
        <v>199.99999999999997</v>
      </c>
      <c r="H6137" s="91">
        <f>RADIANS('貼り付けシート（日射量等）'!I6134)</f>
        <v>0.92851516206098339</v>
      </c>
      <c r="I6137" s="91">
        <f>IF('貼り付けシート（日射量等）'!J6134&lt;0,RADIANS(360+('貼り付けシート（日射量等）'!J6134)),RADIANS('貼り付けシート（日射量等）'!J6134))</f>
        <v>0.19896753472735357</v>
      </c>
    </row>
    <row r="6138" spans="1:9">
      <c r="A6138" s="20">
        <v>41895</v>
      </c>
      <c r="B6138" s="35" t="s">
        <v>372</v>
      </c>
      <c r="C6138" s="90">
        <f t="shared" si="285"/>
        <v>200.56422935701676</v>
      </c>
      <c r="D6138" s="90">
        <f t="shared" si="286"/>
        <v>17.371037393903173</v>
      </c>
      <c r="E6138" s="90">
        <f t="shared" si="287"/>
        <v>183.19319196311358</v>
      </c>
      <c r="F6138" s="50">
        <f>'貼り付けシート（日射量等）'!G6135/3.6*10^3</f>
        <v>19.444444444444446</v>
      </c>
      <c r="G6138" s="50">
        <f>'貼り付けシート（日射量等）'!H6135/3.6*10^3</f>
        <v>188.88888888888889</v>
      </c>
      <c r="H6138" s="91">
        <f>RADIANS('貼り付けシート（日射量等）'!I6135)</f>
        <v>0.85172067497323278</v>
      </c>
      <c r="I6138" s="91">
        <f>IF('貼り付けシート（日射量等）'!J6135&lt;0,RADIANS(360+('貼り付けシート（日射量等）'!J6135)),RADIANS('貼り付けシート（日射量等）'!J6135))</f>
        <v>0.59690260418206076</v>
      </c>
    </row>
    <row r="6139" spans="1:9">
      <c r="A6139" s="20">
        <v>41895</v>
      </c>
      <c r="B6139" s="35" t="s">
        <v>373</v>
      </c>
      <c r="C6139" s="90">
        <f t="shared" si="285"/>
        <v>203.58333408635525</v>
      </c>
      <c r="D6139" s="90">
        <f t="shared" si="286"/>
        <v>25.778177180980286</v>
      </c>
      <c r="E6139" s="90">
        <f t="shared" si="287"/>
        <v>177.80515690537496</v>
      </c>
      <c r="F6139" s="50">
        <f>'貼り付けシート（日射量等）'!G6136/3.6*10^3</f>
        <v>33.333333333333336</v>
      </c>
      <c r="G6139" s="50">
        <f>'貼り付けシート（日射量等）'!H6136/3.6*10^3</f>
        <v>183.33333333333334</v>
      </c>
      <c r="H6139" s="91">
        <f>RADIANS('貼り付けシート（日射量等）'!I6136)</f>
        <v>0.71383966406568078</v>
      </c>
      <c r="I6139" s="91">
        <f>IF('貼り付けシート（日射量等）'!J6136&lt;0,RADIANS(360+('貼り付けシート（日射量等）'!J6136)),RADIANS('貼り付けシート（日射量等）'!J6136))</f>
        <v>0.91280719879303429</v>
      </c>
    </row>
    <row r="6140" spans="1:9">
      <c r="A6140" s="20">
        <v>41895</v>
      </c>
      <c r="B6140" s="35" t="s">
        <v>374</v>
      </c>
      <c r="C6140" s="90">
        <f t="shared" si="285"/>
        <v>123.18680689228466</v>
      </c>
      <c r="D6140" s="90">
        <f t="shared" si="286"/>
        <v>10.038070679773353</v>
      </c>
      <c r="E6140" s="90">
        <f t="shared" si="287"/>
        <v>113.14873621251131</v>
      </c>
      <c r="F6140" s="50">
        <f>'貼り付けシート（日射量等）'!G6137/3.6*10^3</f>
        <v>16.666666666666668</v>
      </c>
      <c r="G6140" s="50">
        <f>'貼り付けシート（日射量等）'!H6137/3.6*10^3</f>
        <v>116.66666666666666</v>
      </c>
      <c r="H6140" s="91">
        <f>RADIANS('貼り付けシート（日射量等）'!I6137)</f>
        <v>0.54105206811824214</v>
      </c>
      <c r="I6140" s="91">
        <f>IF('貼り付けシート（日射量等）'!J6137&lt;0,RADIANS(360+('貼り付けシート（日射量等）'!J6137)),RADIANS('貼り付けシート（日射量等）'!J6137))</f>
        <v>1.1554079648202462</v>
      </c>
    </row>
    <row r="6141" spans="1:9">
      <c r="A6141" s="20">
        <v>41895</v>
      </c>
      <c r="B6141" s="35" t="s">
        <v>375</v>
      </c>
      <c r="C6141" s="90">
        <f t="shared" si="285"/>
        <v>77.664833403237353</v>
      </c>
      <c r="D6141" s="90">
        <f t="shared" si="286"/>
        <v>7.6203776526351001</v>
      </c>
      <c r="E6141" s="90">
        <f t="shared" si="287"/>
        <v>70.044455750602253</v>
      </c>
      <c r="F6141" s="50">
        <f>'貼り付けシート（日射量等）'!G6138/3.6*10^3</f>
        <v>19.444444444444446</v>
      </c>
      <c r="G6141" s="50">
        <f>'貼り付けシート（日射量等）'!H6138/3.6*10^3</f>
        <v>72.222222222222229</v>
      </c>
      <c r="H6141" s="91">
        <f>RADIANS('貼り付けシート（日射量等）'!I6138)</f>
        <v>0.35081117965086028</v>
      </c>
      <c r="I6141" s="91">
        <f>IF('貼り付けシート（日射量等）'!J6138&lt;0,RADIANS(360+('貼り付けシート（日射量等）'!J6138)),RADIANS('貼り付けシート（日射量等）'!J6138))</f>
        <v>1.3543754995475996</v>
      </c>
    </row>
    <row r="6142" spans="1:9">
      <c r="A6142" s="20">
        <v>41895</v>
      </c>
      <c r="B6142" s="35" t="s">
        <v>376</v>
      </c>
      <c r="C6142" s="90">
        <f t="shared" si="285"/>
        <v>33.130280973878577</v>
      </c>
      <c r="D6142" s="90">
        <f t="shared" si="286"/>
        <v>3.4960881563160893</v>
      </c>
      <c r="E6142" s="90">
        <f t="shared" si="287"/>
        <v>29.634192817562489</v>
      </c>
      <c r="F6142" s="50">
        <f>'貼り付けシート（日射量等）'!G6139/3.6*10^3</f>
        <v>22.222222222222221</v>
      </c>
      <c r="G6142" s="50">
        <f>'貼り付けシート（日射量等）'!H6139/3.6*10^3</f>
        <v>30.555555555555554</v>
      </c>
      <c r="H6142" s="91">
        <f>RADIANS('貼り付けシート（日射量等）'!I6139)</f>
        <v>0.15358897417550102</v>
      </c>
      <c r="I6142" s="91">
        <f>IF('貼り付けシート（日射量等）'!J6139&lt;0,RADIANS(360+('貼り付けシート（日射量等）'!J6139)),RADIANS('貼り付けシート（日射量等）'!J6139))</f>
        <v>1.530653753999027</v>
      </c>
    </row>
    <row r="6143" spans="1:9">
      <c r="A6143" s="20">
        <v>41895</v>
      </c>
      <c r="B6143" s="35" t="s">
        <v>377</v>
      </c>
      <c r="C6143" s="90">
        <f t="shared" si="285"/>
        <v>2.6940175288693173</v>
      </c>
      <c r="D6143" s="90">
        <f t="shared" si="286"/>
        <v>0</v>
      </c>
      <c r="E6143" s="90">
        <f t="shared" si="287"/>
        <v>2.6940175288693173</v>
      </c>
      <c r="F6143" s="50">
        <f>'貼り付けシート（日射量等）'!G6140/3.6*10^3</f>
        <v>0</v>
      </c>
      <c r="G6143" s="50">
        <f>'貼り付けシート（日射量等）'!H6140/3.6*10^3</f>
        <v>2.7777777777777777</v>
      </c>
      <c r="H6143" s="91">
        <f>RADIANS('貼り付けシート（日射量等）'!I6140)</f>
        <v>0</v>
      </c>
      <c r="I6143" s="91">
        <f>IF('貼り付けシート（日射量等）'!J6140&lt;0,RADIANS(360+('貼り付けシート（日射量等）'!J6140)),RADIANS('貼り付けシート（日射量等）'!J6140))</f>
        <v>0</v>
      </c>
    </row>
    <row r="6144" spans="1:9">
      <c r="A6144" s="20">
        <v>41895</v>
      </c>
      <c r="B6144" s="35" t="s">
        <v>378</v>
      </c>
      <c r="C6144" s="90">
        <f t="shared" si="285"/>
        <v>0</v>
      </c>
      <c r="D6144" s="90">
        <f t="shared" si="286"/>
        <v>0</v>
      </c>
      <c r="E6144" s="90">
        <f t="shared" si="287"/>
        <v>0</v>
      </c>
      <c r="F6144" s="50">
        <f>'貼り付けシート（日射量等）'!G6141/3.6*10^3</f>
        <v>0</v>
      </c>
      <c r="G6144" s="50">
        <f>'貼り付けシート（日射量等）'!H6141/3.6*10^3</f>
        <v>0</v>
      </c>
      <c r="H6144" s="91">
        <f>RADIANS('貼り付けシート（日射量等）'!I6141)</f>
        <v>0</v>
      </c>
      <c r="I6144" s="91">
        <f>IF('貼り付けシート（日射量等）'!J6141&lt;0,RADIANS(360+('貼り付けシート（日射量等）'!J6141)),RADIANS('貼り付けシート（日射量等）'!J6141))</f>
        <v>0</v>
      </c>
    </row>
    <row r="6145" spans="1:9">
      <c r="A6145" s="20">
        <v>41895</v>
      </c>
      <c r="B6145" s="35" t="s">
        <v>379</v>
      </c>
      <c r="C6145" s="90">
        <f t="shared" si="285"/>
        <v>0</v>
      </c>
      <c r="D6145" s="90">
        <f t="shared" si="286"/>
        <v>0</v>
      </c>
      <c r="E6145" s="90">
        <f t="shared" si="287"/>
        <v>0</v>
      </c>
      <c r="F6145" s="50">
        <f>'貼り付けシート（日射量等）'!G6142/3.6*10^3</f>
        <v>0</v>
      </c>
      <c r="G6145" s="50">
        <f>'貼り付けシート（日射量等）'!H6142/3.6*10^3</f>
        <v>0</v>
      </c>
      <c r="H6145" s="91">
        <f>RADIANS('貼り付けシート（日射量等）'!I6142)</f>
        <v>0</v>
      </c>
      <c r="I6145" s="91">
        <f>IF('貼り付けシート（日射量等）'!J6142&lt;0,RADIANS(360+('貼り付けシート（日射量等）'!J6142)),RADIANS('貼り付けシート（日射量等）'!J6142))</f>
        <v>0</v>
      </c>
    </row>
    <row r="6146" spans="1:9">
      <c r="A6146" s="20">
        <v>41895</v>
      </c>
      <c r="B6146" s="35" t="s">
        <v>380</v>
      </c>
      <c r="C6146" s="90">
        <f t="shared" si="285"/>
        <v>0</v>
      </c>
      <c r="D6146" s="90">
        <f t="shared" si="286"/>
        <v>0</v>
      </c>
      <c r="E6146" s="90">
        <f t="shared" si="287"/>
        <v>0</v>
      </c>
      <c r="F6146" s="50">
        <f>'貼り付けシート（日射量等）'!G6143/3.6*10^3</f>
        <v>0</v>
      </c>
      <c r="G6146" s="50">
        <f>'貼り付けシート（日射量等）'!H6143/3.6*10^3</f>
        <v>0</v>
      </c>
      <c r="H6146" s="91">
        <f>RADIANS('貼り付けシート（日射量等）'!I6143)</f>
        <v>0</v>
      </c>
      <c r="I6146" s="91">
        <f>IF('貼り付けシート（日射量等）'!J6143&lt;0,RADIANS(360+('貼り付けシート（日射量等）'!J6143)),RADIANS('貼り付けシート（日射量等）'!J6143))</f>
        <v>0</v>
      </c>
    </row>
    <row r="6147" spans="1:9">
      <c r="A6147" s="20">
        <v>41895</v>
      </c>
      <c r="B6147" s="35" t="s">
        <v>381</v>
      </c>
      <c r="C6147" s="90">
        <f t="shared" si="285"/>
        <v>0</v>
      </c>
      <c r="D6147" s="90">
        <f t="shared" si="286"/>
        <v>0</v>
      </c>
      <c r="E6147" s="90">
        <f t="shared" si="287"/>
        <v>0</v>
      </c>
      <c r="F6147" s="50">
        <f>'貼り付けシート（日射量等）'!G6144/3.6*10^3</f>
        <v>0</v>
      </c>
      <c r="G6147" s="50">
        <f>'貼り付けシート（日射量等）'!H6144/3.6*10^3</f>
        <v>0</v>
      </c>
      <c r="H6147" s="91">
        <f>RADIANS('貼り付けシート（日射量等）'!I6144)</f>
        <v>0</v>
      </c>
      <c r="I6147" s="91">
        <f>IF('貼り付けシート（日射量等）'!J6144&lt;0,RADIANS(360+('貼り付けシート（日射量等）'!J6144)),RADIANS('貼り付けシート（日射量等）'!J6144))</f>
        <v>0</v>
      </c>
    </row>
    <row r="6148" spans="1:9">
      <c r="A6148" s="20">
        <v>41895</v>
      </c>
      <c r="B6148" s="35" t="s">
        <v>382</v>
      </c>
      <c r="C6148" s="90">
        <f t="shared" si="285"/>
        <v>0</v>
      </c>
      <c r="D6148" s="90">
        <f t="shared" si="286"/>
        <v>0</v>
      </c>
      <c r="E6148" s="90">
        <f t="shared" si="287"/>
        <v>0</v>
      </c>
      <c r="F6148" s="50">
        <f>'貼り付けシート（日射量等）'!G6145/3.6*10^3</f>
        <v>0</v>
      </c>
      <c r="G6148" s="50">
        <f>'貼り付けシート（日射量等）'!H6145/3.6*10^3</f>
        <v>0</v>
      </c>
      <c r="H6148" s="91">
        <f>RADIANS('貼り付けシート（日射量等）'!I6145)</f>
        <v>0</v>
      </c>
      <c r="I6148" s="91">
        <f>IF('貼り付けシート（日射量等）'!J6145&lt;0,RADIANS(360+('貼り付けシート（日射量等）'!J6145)),RADIANS('貼り付けシート（日射量等）'!J6145))</f>
        <v>0</v>
      </c>
    </row>
    <row r="6149" spans="1:9">
      <c r="A6149" s="20">
        <v>41895</v>
      </c>
      <c r="B6149" s="35" t="s">
        <v>383</v>
      </c>
      <c r="C6149" s="90">
        <f t="shared" si="285"/>
        <v>0</v>
      </c>
      <c r="D6149" s="90">
        <f t="shared" si="286"/>
        <v>0</v>
      </c>
      <c r="E6149" s="90">
        <f t="shared" si="287"/>
        <v>0</v>
      </c>
      <c r="F6149" s="50">
        <f>'貼り付けシート（日射量等）'!G6146/3.6*10^3</f>
        <v>0</v>
      </c>
      <c r="G6149" s="50">
        <f>'貼り付けシート（日射量等）'!H6146/3.6*10^3</f>
        <v>0</v>
      </c>
      <c r="H6149" s="91">
        <f>RADIANS('貼り付けシート（日射量等）'!I6146)</f>
        <v>0</v>
      </c>
      <c r="I6149" s="91">
        <f>IF('貼り付けシート（日射量等）'!J6146&lt;0,RADIANS(360+('貼り付けシート（日射量等）'!J6146)),RADIANS('貼り付けシート（日射量等）'!J6146))</f>
        <v>0</v>
      </c>
    </row>
    <row r="6150" spans="1:9">
      <c r="A6150" s="20">
        <v>41896</v>
      </c>
      <c r="B6150" s="35" t="s">
        <v>360</v>
      </c>
      <c r="C6150" s="90">
        <f t="shared" si="285"/>
        <v>0</v>
      </c>
      <c r="D6150" s="90">
        <f t="shared" si="286"/>
        <v>0</v>
      </c>
      <c r="E6150" s="90">
        <f t="shared" si="287"/>
        <v>0</v>
      </c>
      <c r="F6150" s="50">
        <f>'貼り付けシート（日射量等）'!G6147/3.6*10^3</f>
        <v>0</v>
      </c>
      <c r="G6150" s="50">
        <f>'貼り付けシート（日射量等）'!H6147/3.6*10^3</f>
        <v>0</v>
      </c>
      <c r="H6150" s="91">
        <f>RADIANS('貼り付けシート（日射量等）'!I6147)</f>
        <v>0</v>
      </c>
      <c r="I6150" s="91">
        <f>IF('貼り付けシート（日射量等）'!J6147&lt;0,RADIANS(360+('貼り付けシート（日射量等）'!J6147)),RADIANS('貼り付けシート（日射量等）'!J6147))</f>
        <v>0</v>
      </c>
    </row>
    <row r="6151" spans="1:9">
      <c r="A6151" s="20">
        <v>41896</v>
      </c>
      <c r="B6151" s="35" t="s">
        <v>361</v>
      </c>
      <c r="C6151" s="90">
        <f t="shared" ref="C6151:C6214" si="288">IF(D6151&lt;0,E6151,D6151+E6151)</f>
        <v>0</v>
      </c>
      <c r="D6151" s="90">
        <f t="shared" ref="D6151:D6214" si="289">F6151*(SIN(H6151)*COS($O$5)+COS(H6151)*SIN($O$5)*COS($O$4-I6151))</f>
        <v>0</v>
      </c>
      <c r="E6151" s="90">
        <f t="shared" ref="E6151:E6214" si="290">G6151*(1+COS($O$5))/2</f>
        <v>0</v>
      </c>
      <c r="F6151" s="50">
        <f>'貼り付けシート（日射量等）'!G6148/3.6*10^3</f>
        <v>0</v>
      </c>
      <c r="G6151" s="50">
        <f>'貼り付けシート（日射量等）'!H6148/3.6*10^3</f>
        <v>0</v>
      </c>
      <c r="H6151" s="91">
        <f>RADIANS('貼り付けシート（日射量等）'!I6148)</f>
        <v>0</v>
      </c>
      <c r="I6151" s="91">
        <f>IF('貼り付けシート（日射量等）'!J6148&lt;0,RADIANS(360+('貼り付けシート（日射量等）'!J6148)),RADIANS('貼り付けシート（日射量等）'!J6148))</f>
        <v>0</v>
      </c>
    </row>
    <row r="6152" spans="1:9">
      <c r="A6152" s="20">
        <v>41896</v>
      </c>
      <c r="B6152" s="35" t="s">
        <v>362</v>
      </c>
      <c r="C6152" s="90">
        <f t="shared" si="288"/>
        <v>0</v>
      </c>
      <c r="D6152" s="90">
        <f t="shared" si="289"/>
        <v>0</v>
      </c>
      <c r="E6152" s="90">
        <f t="shared" si="290"/>
        <v>0</v>
      </c>
      <c r="F6152" s="50">
        <f>'貼り付けシート（日射量等）'!G6149/3.6*10^3</f>
        <v>0</v>
      </c>
      <c r="G6152" s="50">
        <f>'貼り付けシート（日射量等）'!H6149/3.6*10^3</f>
        <v>0</v>
      </c>
      <c r="H6152" s="91">
        <f>RADIANS('貼り付けシート（日射量等）'!I6149)</f>
        <v>0</v>
      </c>
      <c r="I6152" s="91">
        <f>IF('貼り付けシート（日射量等）'!J6149&lt;0,RADIANS(360+('貼り付けシート（日射量等）'!J6149)),RADIANS('貼り付けシート（日射量等）'!J6149))</f>
        <v>0</v>
      </c>
    </row>
    <row r="6153" spans="1:9">
      <c r="A6153" s="20">
        <v>41896</v>
      </c>
      <c r="B6153" s="35" t="s">
        <v>363</v>
      </c>
      <c r="C6153" s="90">
        <f t="shared" si="288"/>
        <v>0</v>
      </c>
      <c r="D6153" s="90">
        <f t="shared" si="289"/>
        <v>0</v>
      </c>
      <c r="E6153" s="90">
        <f t="shared" si="290"/>
        <v>0</v>
      </c>
      <c r="F6153" s="50">
        <f>'貼り付けシート（日射量等）'!G6150/3.6*10^3</f>
        <v>0</v>
      </c>
      <c r="G6153" s="50">
        <f>'貼り付けシート（日射量等）'!H6150/3.6*10^3</f>
        <v>0</v>
      </c>
      <c r="H6153" s="91">
        <f>RADIANS('貼り付けシート（日射量等）'!I6150)</f>
        <v>0</v>
      </c>
      <c r="I6153" s="91">
        <f>IF('貼り付けシート（日射量等）'!J6150&lt;0,RADIANS(360+('貼り付けシート（日射量等）'!J6150)),RADIANS('貼り付けシート（日射量等）'!J6150))</f>
        <v>0</v>
      </c>
    </row>
    <row r="6154" spans="1:9">
      <c r="A6154" s="20">
        <v>41896</v>
      </c>
      <c r="B6154" s="35" t="s">
        <v>364</v>
      </c>
      <c r="C6154" s="90">
        <f t="shared" si="288"/>
        <v>0</v>
      </c>
      <c r="D6154" s="90">
        <f t="shared" si="289"/>
        <v>0</v>
      </c>
      <c r="E6154" s="90">
        <f t="shared" si="290"/>
        <v>0</v>
      </c>
      <c r="F6154" s="50">
        <f>'貼り付けシート（日射量等）'!G6151/3.6*10^3</f>
        <v>0</v>
      </c>
      <c r="G6154" s="50">
        <f>'貼り付けシート（日射量等）'!H6151/3.6*10^3</f>
        <v>0</v>
      </c>
      <c r="H6154" s="91">
        <f>RADIANS('貼り付けシート（日射量等）'!I6151)</f>
        <v>0</v>
      </c>
      <c r="I6154" s="91">
        <f>IF('貼り付けシート（日射量等）'!J6151&lt;0,RADIANS(360+('貼り付けシート（日射量等）'!J6151)),RADIANS('貼り付けシート（日射量等）'!J6151))</f>
        <v>0</v>
      </c>
    </row>
    <row r="6155" spans="1:9">
      <c r="A6155" s="20">
        <v>41896</v>
      </c>
      <c r="B6155" s="35" t="s">
        <v>365</v>
      </c>
      <c r="C6155" s="90">
        <f t="shared" si="288"/>
        <v>27.208506718827071</v>
      </c>
      <c r="D6155" s="90">
        <f t="shared" si="289"/>
        <v>2.962348959003219</v>
      </c>
      <c r="E6155" s="90">
        <f t="shared" si="290"/>
        <v>24.246157759823852</v>
      </c>
      <c r="F6155" s="50">
        <f>'貼り付けシート（日射量等）'!G6152/3.6*10^3</f>
        <v>22.222222222222221</v>
      </c>
      <c r="G6155" s="50">
        <f>'貼り付けシート（日射量等）'!H6152/3.6*10^3</f>
        <v>24.999999999999996</v>
      </c>
      <c r="H6155" s="91">
        <f>RADIANS('貼り付けシート（日射量等）'!I6152)</f>
        <v>0.1308996938995747</v>
      </c>
      <c r="I6155" s="91">
        <f>IF('貼り付けシート（日射量等）'!J6152&lt;0,RADIANS(360+('貼り付けシート（日射量等）'!J6152)),RADIANS('貼り付けシート（日射量等）'!J6152))</f>
        <v>4.7438049069205883</v>
      </c>
    </row>
    <row r="6156" spans="1:9">
      <c r="A6156" s="20">
        <v>41896</v>
      </c>
      <c r="B6156" s="35" t="s">
        <v>366</v>
      </c>
      <c r="C6156" s="90">
        <f t="shared" si="288"/>
        <v>71.861631355257273</v>
      </c>
      <c r="D6156" s="90">
        <f t="shared" si="289"/>
        <v>7.2052106623936574</v>
      </c>
      <c r="E6156" s="90">
        <f t="shared" si="290"/>
        <v>64.65642069286362</v>
      </c>
      <c r="F6156" s="50">
        <f>'貼り付けシート（日射量等）'!G6153/3.6*10^3</f>
        <v>19.444444444444446</v>
      </c>
      <c r="G6156" s="50">
        <f>'貼り付けシート（日射量等）'!H6153/3.6*10^3</f>
        <v>66.666666666666671</v>
      </c>
      <c r="H6156" s="91">
        <f>RADIANS('貼り付けシート（日射量等）'!I6153)</f>
        <v>0.32986722862692824</v>
      </c>
      <c r="I6156" s="91">
        <f>IF('貼り付けシート（日射量等）'!J6153&lt;0,RADIANS(360+('貼り付けシート（日射量等）'!J6153)),RADIANS('貼り付けシート（日射量等）'!J6153))</f>
        <v>4.9183378321200211</v>
      </c>
    </row>
    <row r="6157" spans="1:9">
      <c r="A6157" s="20">
        <v>41896</v>
      </c>
      <c r="B6157" s="35" t="s">
        <v>367</v>
      </c>
      <c r="C6157" s="90">
        <f t="shared" si="288"/>
        <v>118.06116574366635</v>
      </c>
      <c r="D6157" s="90">
        <f t="shared" si="289"/>
        <v>12.994482117762976</v>
      </c>
      <c r="E6157" s="90">
        <f t="shared" si="290"/>
        <v>105.06668362590338</v>
      </c>
      <c r="F6157" s="50">
        <f>'貼り付けシート（日射量等）'!G6154/3.6*10^3</f>
        <v>22.222222222222221</v>
      </c>
      <c r="G6157" s="50">
        <f>'貼り付けシート（日射量等）'!H6154/3.6*10^3</f>
        <v>108.33333333333334</v>
      </c>
      <c r="H6157" s="91">
        <f>RADIANS('貼り付けシート（日射量等）'!I6154)</f>
        <v>0.52185344634630448</v>
      </c>
      <c r="I6157" s="91">
        <f>IF('貼り付けシート（日射量等）'!J6154&lt;0,RADIANS(360+('貼り付けシート（日射量等）'!J6154)),RADIANS('貼り付けシート（日射量等）'!J6154))</f>
        <v>5.1155600375953805</v>
      </c>
    </row>
    <row r="6158" spans="1:9">
      <c r="A6158" s="20">
        <v>41896</v>
      </c>
      <c r="B6158" s="35" t="s">
        <v>368</v>
      </c>
      <c r="C6158" s="90">
        <f t="shared" si="288"/>
        <v>159.63944878975209</v>
      </c>
      <c r="D6158" s="90">
        <f t="shared" si="289"/>
        <v>16.85651975967826</v>
      </c>
      <c r="E6158" s="90">
        <f t="shared" si="290"/>
        <v>142.78292903007383</v>
      </c>
      <c r="F6158" s="50">
        <f>'貼り付けシート（日射量等）'!G6155/3.6*10^3</f>
        <v>22.222222222222221</v>
      </c>
      <c r="G6158" s="50">
        <f>'貼り付けシート（日射量等）'!H6155/3.6*10^3</f>
        <v>147.22222222222223</v>
      </c>
      <c r="H6158" s="91">
        <f>RADIANS('貼り付けシート（日射量等）'!I6155)</f>
        <v>0.69464104229374313</v>
      </c>
      <c r="I6158" s="91">
        <f>IF('貼り付けシート（日射量等）'!J6155&lt;0,RADIANS(360+('貼り付けシート（日射量等）'!J6155)),RADIANS('貼り付けシート（日射量等）'!J6155))</f>
        <v>5.3529248158666087</v>
      </c>
    </row>
    <row r="6159" spans="1:9">
      <c r="A6159" s="20">
        <v>41896</v>
      </c>
      <c r="B6159" s="35" t="s">
        <v>369</v>
      </c>
      <c r="C6159" s="90">
        <f t="shared" si="288"/>
        <v>194.98314708159921</v>
      </c>
      <c r="D6159" s="90">
        <f t="shared" si="289"/>
        <v>17.177990176224252</v>
      </c>
      <c r="E6159" s="90">
        <f t="shared" si="290"/>
        <v>177.80515690537496</v>
      </c>
      <c r="F6159" s="50">
        <f>'貼り付けシート（日射量等）'!G6156/3.6*10^3</f>
        <v>19.444444444444446</v>
      </c>
      <c r="G6159" s="50">
        <f>'貼り付けシート（日射量等）'!H6156/3.6*10^3</f>
        <v>183.33333333333334</v>
      </c>
      <c r="H6159" s="91">
        <f>RADIANS('貼り付けシート（日射量等）'!I6156)</f>
        <v>0.8360127117052838</v>
      </c>
      <c r="I6159" s="91">
        <f>IF('貼り付けシート（日射量等）'!J6156&lt;0,RADIANS(360+('貼り付けシート（日射量等）'!J6156)),RADIANS('貼り付けシート（日射量等）'!J6156))</f>
        <v>5.6601027642176112</v>
      </c>
    </row>
    <row r="6160" spans="1:9">
      <c r="A6160" s="20">
        <v>41896</v>
      </c>
      <c r="B6160" s="35" t="s">
        <v>370</v>
      </c>
      <c r="C6160" s="90">
        <f t="shared" si="288"/>
        <v>209.6727452764068</v>
      </c>
      <c r="D6160" s="90">
        <f t="shared" si="289"/>
        <v>21.091518255554611</v>
      </c>
      <c r="E6160" s="90">
        <f t="shared" si="290"/>
        <v>188.5812270208522</v>
      </c>
      <c r="F6160" s="50">
        <f>'貼り付けシート（日射量等）'!G6157/3.6*10^3</f>
        <v>22.222222222222221</v>
      </c>
      <c r="G6160" s="50">
        <f>'貼り付けシート（日射量等）'!H6157/3.6*10^3</f>
        <v>194.44444444444443</v>
      </c>
      <c r="H6160" s="91">
        <f>RADIANS('貼り付けシート（日射量等）'!I6157)</f>
        <v>0.91978851580101173</v>
      </c>
      <c r="I6160" s="91">
        <f>IF('貼り付けシート（日射量等）'!J6157&lt;0,RADIANS(360+('貼り付けシート（日射量等）'!J6157)),RADIANS('貼り付けシート（日射量等）'!J6157))</f>
        <v>6.0493111874123464</v>
      </c>
    </row>
    <row r="6161" spans="1:9">
      <c r="A6161" s="20">
        <v>41896</v>
      </c>
      <c r="B6161" s="35" t="s">
        <v>371</v>
      </c>
      <c r="C6161" s="90">
        <f t="shared" si="288"/>
        <v>161.2872597664612</v>
      </c>
      <c r="D6161" s="90">
        <f t="shared" si="289"/>
        <v>18.504330736387363</v>
      </c>
      <c r="E6161" s="90">
        <f t="shared" si="290"/>
        <v>142.78292903007383</v>
      </c>
      <c r="F6161" s="50">
        <f>'貼り付けシート（日射量等）'!G6158/3.6*10^3</f>
        <v>19.444444444444446</v>
      </c>
      <c r="G6161" s="50">
        <f>'貼り付けシート（日射量等）'!H6158/3.6*10^3</f>
        <v>147.22222222222223</v>
      </c>
      <c r="H6161" s="91">
        <f>RADIANS('貼り付けシート（日射量等）'!I6158)</f>
        <v>0.92327917430500028</v>
      </c>
      <c r="I6161" s="91">
        <f>IF('貼り付けシート（日射量等）'!J6158&lt;0,RADIANS(360+('貼り付けシート（日射量等）'!J6158)),RADIANS('貼り付けシート（日射量等）'!J6158))</f>
        <v>0.2007128639793479</v>
      </c>
    </row>
    <row r="6162" spans="1:9">
      <c r="A6162" s="20">
        <v>41896</v>
      </c>
      <c r="B6162" s="35" t="s">
        <v>372</v>
      </c>
      <c r="C6162" s="90">
        <f t="shared" si="288"/>
        <v>94.290613510426098</v>
      </c>
      <c r="D6162" s="90">
        <f t="shared" si="289"/>
        <v>0</v>
      </c>
      <c r="E6162" s="90">
        <f t="shared" si="290"/>
        <v>94.290613510426098</v>
      </c>
      <c r="F6162" s="50">
        <f>'貼り付けシート（日射量等）'!G6159/3.6*10^3</f>
        <v>0</v>
      </c>
      <c r="G6162" s="50">
        <f>'貼り付けシート（日射量等）'!H6159/3.6*10^3</f>
        <v>97.222222222222214</v>
      </c>
      <c r="H6162" s="91">
        <f>RADIANS('貼り付けシート（日射量等）'!I6159)</f>
        <v>0.84473935796525546</v>
      </c>
      <c r="I6162" s="91">
        <f>IF('貼り付けシート（日射量等）'!J6159&lt;0,RADIANS(360+('貼り付けシート（日射量等）'!J6159)),RADIANS('貼り付けシート（日射量等）'!J6159))</f>
        <v>0.59515727493006643</v>
      </c>
    </row>
    <row r="6163" spans="1:9">
      <c r="A6163" s="20">
        <v>41896</v>
      </c>
      <c r="B6163" s="35" t="s">
        <v>373</v>
      </c>
      <c r="C6163" s="90">
        <f t="shared" si="288"/>
        <v>80.820525866079507</v>
      </c>
      <c r="D6163" s="90">
        <f t="shared" si="289"/>
        <v>0</v>
      </c>
      <c r="E6163" s="90">
        <f t="shared" si="290"/>
        <v>80.820525866079507</v>
      </c>
      <c r="F6163" s="50">
        <f>'貼り付けシート（日射量等）'!G6160/3.6*10^3</f>
        <v>0</v>
      </c>
      <c r="G6163" s="50">
        <f>'貼り付けシート（日射量等）'!H6160/3.6*10^3</f>
        <v>83.333333333333329</v>
      </c>
      <c r="H6163" s="91">
        <f>RADIANS('貼り付けシート（日射量等）'!I6160)</f>
        <v>0.70685834705770345</v>
      </c>
      <c r="I6163" s="91">
        <f>IF('貼り付けシート（日射量等）'!J6160&lt;0,RADIANS(360+('貼り付けシート（日射量等）'!J6160)),RADIANS('貼り付けシート（日射量等）'!J6160))</f>
        <v>0.90757121103705141</v>
      </c>
    </row>
    <row r="6164" spans="1:9">
      <c r="A6164" s="20">
        <v>41896</v>
      </c>
      <c r="B6164" s="35" t="s">
        <v>374</v>
      </c>
      <c r="C6164" s="90">
        <f t="shared" si="288"/>
        <v>88.509287471699423</v>
      </c>
      <c r="D6164" s="90">
        <f t="shared" si="289"/>
        <v>4.9947440767505853</v>
      </c>
      <c r="E6164" s="90">
        <f t="shared" si="290"/>
        <v>83.514543394948845</v>
      </c>
      <c r="F6164" s="50">
        <f>'貼り付けシート（日射量等）'!G6161/3.6*10^3</f>
        <v>8.3333333333333339</v>
      </c>
      <c r="G6164" s="50">
        <f>'貼り付けシート（日射量等）'!H6161/3.6*10^3</f>
        <v>86.111111111111114</v>
      </c>
      <c r="H6164" s="91">
        <f>RADIANS('貼り付けシート（日射量等）'!I6161)</f>
        <v>0.53581608036225914</v>
      </c>
      <c r="I6164" s="91">
        <f>IF('貼り付けシート（日射量等）'!J6161&lt;0,RADIANS(360+('貼り付けシート（日射量等）'!J6161)),RADIANS('貼り付けシート（日射量等）'!J6161))</f>
        <v>1.1519173063162575</v>
      </c>
    </row>
    <row r="6165" spans="1:9">
      <c r="A6165" s="20">
        <v>41896</v>
      </c>
      <c r="B6165" s="35" t="s">
        <v>375</v>
      </c>
      <c r="C6165" s="90">
        <f t="shared" si="288"/>
        <v>60.891124299472594</v>
      </c>
      <c r="D6165" s="90">
        <f t="shared" si="289"/>
        <v>4.3167561932169392</v>
      </c>
      <c r="E6165" s="90">
        <f t="shared" si="290"/>
        <v>56.574368106255655</v>
      </c>
      <c r="F6165" s="50">
        <f>'貼り付けシート（日射量等）'!G6162/3.6*10^3</f>
        <v>11.111111111111111</v>
      </c>
      <c r="G6165" s="50">
        <f>'貼り付けシート（日射量等）'!H6162/3.6*10^3</f>
        <v>58.333333333333329</v>
      </c>
      <c r="H6165" s="91">
        <f>RADIANS('貼り付けシート（日射量等）'!I6162)</f>
        <v>0.34557519189487729</v>
      </c>
      <c r="I6165" s="91">
        <f>IF('貼り付けシート（日射量等）'!J6162&lt;0,RADIANS(360+('貼り付けシート（日射量等）'!J6162)),RADIANS('貼り付けシート（日射量等）'!J6162))</f>
        <v>1.3508848410436112</v>
      </c>
    </row>
    <row r="6166" spans="1:9">
      <c r="A6166" s="20">
        <v>41896</v>
      </c>
      <c r="B6166" s="35" t="s">
        <v>376</v>
      </c>
      <c r="C6166" s="90">
        <f t="shared" si="288"/>
        <v>13.89239822805931</v>
      </c>
      <c r="D6166" s="90">
        <f t="shared" si="289"/>
        <v>0.42231058371272334</v>
      </c>
      <c r="E6166" s="90">
        <f t="shared" si="290"/>
        <v>13.470087644346586</v>
      </c>
      <c r="F6166" s="50">
        <f>'貼り付けシート（日射量等）'!G6163/3.6*10^3</f>
        <v>2.7777777777777777</v>
      </c>
      <c r="G6166" s="50">
        <f>'貼り付けシート（日射量等）'!H6163/3.6*10^3</f>
        <v>13.888888888888889</v>
      </c>
      <c r="H6166" s="91">
        <f>RADIANS('貼り付けシート（日射量等）'!I6163)</f>
        <v>0.14660765716752369</v>
      </c>
      <c r="I6166" s="91">
        <f>IF('貼り付けシート（日射量等）'!J6163&lt;0,RADIANS(360+('貼り付けシート（日射量等）'!J6163)),RADIANS('貼り付けシート（日射量等）'!J6163))</f>
        <v>1.5271630954950384</v>
      </c>
    </row>
    <row r="6167" spans="1:9">
      <c r="A6167" s="20">
        <v>41896</v>
      </c>
      <c r="B6167" s="35" t="s">
        <v>377</v>
      </c>
      <c r="C6167" s="90">
        <f t="shared" si="288"/>
        <v>0</v>
      </c>
      <c r="D6167" s="90">
        <f t="shared" si="289"/>
        <v>0</v>
      </c>
      <c r="E6167" s="90">
        <f t="shared" si="290"/>
        <v>0</v>
      </c>
      <c r="F6167" s="50">
        <f>'貼り付けシート（日射量等）'!G6164/3.6*10^3</f>
        <v>0</v>
      </c>
      <c r="G6167" s="50">
        <f>'貼り付けシート（日射量等）'!H6164/3.6*10^3</f>
        <v>0</v>
      </c>
      <c r="H6167" s="91">
        <f>RADIANS('貼り付けシート（日射量等）'!I6164)</f>
        <v>0</v>
      </c>
      <c r="I6167" s="91">
        <f>IF('貼り付けシート（日射量等）'!J6164&lt;0,RADIANS(360+('貼り付けシート（日射量等）'!J6164)),RADIANS('貼り付けシート（日射量等）'!J6164))</f>
        <v>0</v>
      </c>
    </row>
    <row r="6168" spans="1:9">
      <c r="A6168" s="20">
        <v>41896</v>
      </c>
      <c r="B6168" s="35" t="s">
        <v>378</v>
      </c>
      <c r="C6168" s="90">
        <f t="shared" si="288"/>
        <v>0</v>
      </c>
      <c r="D6168" s="90">
        <f t="shared" si="289"/>
        <v>0</v>
      </c>
      <c r="E6168" s="90">
        <f t="shared" si="290"/>
        <v>0</v>
      </c>
      <c r="F6168" s="50">
        <f>'貼り付けシート（日射量等）'!G6165/3.6*10^3</f>
        <v>0</v>
      </c>
      <c r="G6168" s="50">
        <f>'貼り付けシート（日射量等）'!H6165/3.6*10^3</f>
        <v>0</v>
      </c>
      <c r="H6168" s="91">
        <f>RADIANS('貼り付けシート（日射量等）'!I6165)</f>
        <v>0</v>
      </c>
      <c r="I6168" s="91">
        <f>IF('貼り付けシート（日射量等）'!J6165&lt;0,RADIANS(360+('貼り付けシート（日射量等）'!J6165)),RADIANS('貼り付けシート（日射量等）'!J6165))</f>
        <v>0</v>
      </c>
    </row>
    <row r="6169" spans="1:9">
      <c r="A6169" s="20">
        <v>41896</v>
      </c>
      <c r="B6169" s="35" t="s">
        <v>379</v>
      </c>
      <c r="C6169" s="90">
        <f t="shared" si="288"/>
        <v>0</v>
      </c>
      <c r="D6169" s="90">
        <f t="shared" si="289"/>
        <v>0</v>
      </c>
      <c r="E6169" s="90">
        <f t="shared" si="290"/>
        <v>0</v>
      </c>
      <c r="F6169" s="50">
        <f>'貼り付けシート（日射量等）'!G6166/3.6*10^3</f>
        <v>0</v>
      </c>
      <c r="G6169" s="50">
        <f>'貼り付けシート（日射量等）'!H6166/3.6*10^3</f>
        <v>0</v>
      </c>
      <c r="H6169" s="91">
        <f>RADIANS('貼り付けシート（日射量等）'!I6166)</f>
        <v>0</v>
      </c>
      <c r="I6169" s="91">
        <f>IF('貼り付けシート（日射量等）'!J6166&lt;0,RADIANS(360+('貼り付けシート（日射量等）'!J6166)),RADIANS('貼り付けシート（日射量等）'!J6166))</f>
        <v>0</v>
      </c>
    </row>
    <row r="6170" spans="1:9">
      <c r="A6170" s="20">
        <v>41896</v>
      </c>
      <c r="B6170" s="35" t="s">
        <v>380</v>
      </c>
      <c r="C6170" s="90">
        <f t="shared" si="288"/>
        <v>0</v>
      </c>
      <c r="D6170" s="90">
        <f t="shared" si="289"/>
        <v>0</v>
      </c>
      <c r="E6170" s="90">
        <f t="shared" si="290"/>
        <v>0</v>
      </c>
      <c r="F6170" s="50">
        <f>'貼り付けシート（日射量等）'!G6167/3.6*10^3</f>
        <v>0</v>
      </c>
      <c r="G6170" s="50">
        <f>'貼り付けシート（日射量等）'!H6167/3.6*10^3</f>
        <v>0</v>
      </c>
      <c r="H6170" s="91">
        <f>RADIANS('貼り付けシート（日射量等）'!I6167)</f>
        <v>0</v>
      </c>
      <c r="I6170" s="91">
        <f>IF('貼り付けシート（日射量等）'!J6167&lt;0,RADIANS(360+('貼り付けシート（日射量等）'!J6167)),RADIANS('貼り付けシート（日射量等）'!J6167))</f>
        <v>0</v>
      </c>
    </row>
    <row r="6171" spans="1:9">
      <c r="A6171" s="20">
        <v>41896</v>
      </c>
      <c r="B6171" s="35" t="s">
        <v>381</v>
      </c>
      <c r="C6171" s="90">
        <f t="shared" si="288"/>
        <v>0</v>
      </c>
      <c r="D6171" s="90">
        <f t="shared" si="289"/>
        <v>0</v>
      </c>
      <c r="E6171" s="90">
        <f t="shared" si="290"/>
        <v>0</v>
      </c>
      <c r="F6171" s="50">
        <f>'貼り付けシート（日射量等）'!G6168/3.6*10^3</f>
        <v>0</v>
      </c>
      <c r="G6171" s="50">
        <f>'貼り付けシート（日射量等）'!H6168/3.6*10^3</f>
        <v>0</v>
      </c>
      <c r="H6171" s="91">
        <f>RADIANS('貼り付けシート（日射量等）'!I6168)</f>
        <v>0</v>
      </c>
      <c r="I6171" s="91">
        <f>IF('貼り付けシート（日射量等）'!J6168&lt;0,RADIANS(360+('貼り付けシート（日射量等）'!J6168)),RADIANS('貼り付けシート（日射量等）'!J6168))</f>
        <v>0</v>
      </c>
    </row>
    <row r="6172" spans="1:9">
      <c r="A6172" s="20">
        <v>41896</v>
      </c>
      <c r="B6172" s="35" t="s">
        <v>382</v>
      </c>
      <c r="C6172" s="90">
        <f t="shared" si="288"/>
        <v>0</v>
      </c>
      <c r="D6172" s="90">
        <f t="shared" si="289"/>
        <v>0</v>
      </c>
      <c r="E6172" s="90">
        <f t="shared" si="290"/>
        <v>0</v>
      </c>
      <c r="F6172" s="50">
        <f>'貼り付けシート（日射量等）'!G6169/3.6*10^3</f>
        <v>0</v>
      </c>
      <c r="G6172" s="50">
        <f>'貼り付けシート（日射量等）'!H6169/3.6*10^3</f>
        <v>0</v>
      </c>
      <c r="H6172" s="91">
        <f>RADIANS('貼り付けシート（日射量等）'!I6169)</f>
        <v>0</v>
      </c>
      <c r="I6172" s="91">
        <f>IF('貼り付けシート（日射量等）'!J6169&lt;0,RADIANS(360+('貼り付けシート（日射量等）'!J6169)),RADIANS('貼り付けシート（日射量等）'!J6169))</f>
        <v>0</v>
      </c>
    </row>
    <row r="6173" spans="1:9">
      <c r="A6173" s="20">
        <v>41896</v>
      </c>
      <c r="B6173" s="35" t="s">
        <v>383</v>
      </c>
      <c r="C6173" s="90">
        <f t="shared" si="288"/>
        <v>0</v>
      </c>
      <c r="D6173" s="90">
        <f t="shared" si="289"/>
        <v>0</v>
      </c>
      <c r="E6173" s="90">
        <f t="shared" si="290"/>
        <v>0</v>
      </c>
      <c r="F6173" s="50">
        <f>'貼り付けシート（日射量等）'!G6170/3.6*10^3</f>
        <v>0</v>
      </c>
      <c r="G6173" s="50">
        <f>'貼り付けシート（日射量等）'!H6170/3.6*10^3</f>
        <v>0</v>
      </c>
      <c r="H6173" s="91">
        <f>RADIANS('貼り付けシート（日射量等）'!I6170)</f>
        <v>0</v>
      </c>
      <c r="I6173" s="91">
        <f>IF('貼り付けシート（日射量等）'!J6170&lt;0,RADIANS(360+('貼り付けシート（日射量等）'!J6170)),RADIANS('貼り付けシート（日射量等）'!J6170))</f>
        <v>0</v>
      </c>
    </row>
    <row r="6174" spans="1:9">
      <c r="A6174" s="20">
        <v>41897</v>
      </c>
      <c r="B6174" s="35" t="s">
        <v>360</v>
      </c>
      <c r="C6174" s="90">
        <f t="shared" si="288"/>
        <v>0</v>
      </c>
      <c r="D6174" s="90">
        <f t="shared" si="289"/>
        <v>0</v>
      </c>
      <c r="E6174" s="90">
        <f t="shared" si="290"/>
        <v>0</v>
      </c>
      <c r="F6174" s="50">
        <f>'貼り付けシート（日射量等）'!G6171/3.6*10^3</f>
        <v>0</v>
      </c>
      <c r="G6174" s="50">
        <f>'貼り付けシート（日射量等）'!H6171/3.6*10^3</f>
        <v>0</v>
      </c>
      <c r="H6174" s="91">
        <f>RADIANS('貼り付けシート（日射量等）'!I6171)</f>
        <v>0</v>
      </c>
      <c r="I6174" s="91">
        <f>IF('貼り付けシート（日射量等）'!J6171&lt;0,RADIANS(360+('貼り付けシート（日射量等）'!J6171)),RADIANS('貼り付けシート（日射量等）'!J6171))</f>
        <v>0</v>
      </c>
    </row>
    <row r="6175" spans="1:9">
      <c r="A6175" s="20">
        <v>41897</v>
      </c>
      <c r="B6175" s="35" t="s">
        <v>361</v>
      </c>
      <c r="C6175" s="90">
        <f t="shared" si="288"/>
        <v>0</v>
      </c>
      <c r="D6175" s="90">
        <f t="shared" si="289"/>
        <v>0</v>
      </c>
      <c r="E6175" s="90">
        <f t="shared" si="290"/>
        <v>0</v>
      </c>
      <c r="F6175" s="50">
        <f>'貼り付けシート（日射量等）'!G6172/3.6*10^3</f>
        <v>0</v>
      </c>
      <c r="G6175" s="50">
        <f>'貼り付けシート（日射量等）'!H6172/3.6*10^3</f>
        <v>0</v>
      </c>
      <c r="H6175" s="91">
        <f>RADIANS('貼り付けシート（日射量等）'!I6172)</f>
        <v>0</v>
      </c>
      <c r="I6175" s="91">
        <f>IF('貼り付けシート（日射量等）'!J6172&lt;0,RADIANS(360+('貼り付けシート（日射量等）'!J6172)),RADIANS('貼り付けシート（日射量等）'!J6172))</f>
        <v>0</v>
      </c>
    </row>
    <row r="6176" spans="1:9">
      <c r="A6176" s="20">
        <v>41897</v>
      </c>
      <c r="B6176" s="35" t="s">
        <v>362</v>
      </c>
      <c r="C6176" s="90">
        <f t="shared" si="288"/>
        <v>0</v>
      </c>
      <c r="D6176" s="90">
        <f t="shared" si="289"/>
        <v>0</v>
      </c>
      <c r="E6176" s="90">
        <f t="shared" si="290"/>
        <v>0</v>
      </c>
      <c r="F6176" s="50">
        <f>'貼り付けシート（日射量等）'!G6173/3.6*10^3</f>
        <v>0</v>
      </c>
      <c r="G6176" s="50">
        <f>'貼り付けシート（日射量等）'!H6173/3.6*10^3</f>
        <v>0</v>
      </c>
      <c r="H6176" s="91">
        <f>RADIANS('貼り付けシート（日射量等）'!I6173)</f>
        <v>0</v>
      </c>
      <c r="I6176" s="91">
        <f>IF('貼り付けシート（日射量等）'!J6173&lt;0,RADIANS(360+('貼り付けシート（日射量等）'!J6173)),RADIANS('貼り付けシート（日射量等）'!J6173))</f>
        <v>0</v>
      </c>
    </row>
    <row r="6177" spans="1:9">
      <c r="A6177" s="20">
        <v>41897</v>
      </c>
      <c r="B6177" s="35" t="s">
        <v>363</v>
      </c>
      <c r="C6177" s="90">
        <f t="shared" si="288"/>
        <v>0</v>
      </c>
      <c r="D6177" s="90">
        <f t="shared" si="289"/>
        <v>0</v>
      </c>
      <c r="E6177" s="90">
        <f t="shared" si="290"/>
        <v>0</v>
      </c>
      <c r="F6177" s="50">
        <f>'貼り付けシート（日射量等）'!G6174/3.6*10^3</f>
        <v>0</v>
      </c>
      <c r="G6177" s="50">
        <f>'貼り付けシート（日射量等）'!H6174/3.6*10^3</f>
        <v>0</v>
      </c>
      <c r="H6177" s="91">
        <f>RADIANS('貼り付けシート（日射量等）'!I6174)</f>
        <v>0</v>
      </c>
      <c r="I6177" s="91">
        <f>IF('貼り付けシート（日射量等）'!J6174&lt;0,RADIANS(360+('貼り付けシート（日射量等）'!J6174)),RADIANS('貼り付けシート（日射量等）'!J6174))</f>
        <v>0</v>
      </c>
    </row>
    <row r="6178" spans="1:9">
      <c r="A6178" s="20">
        <v>41897</v>
      </c>
      <c r="B6178" s="35" t="s">
        <v>364</v>
      </c>
      <c r="C6178" s="90">
        <f t="shared" si="288"/>
        <v>0</v>
      </c>
      <c r="D6178" s="90">
        <f t="shared" si="289"/>
        <v>0</v>
      </c>
      <c r="E6178" s="90">
        <f t="shared" si="290"/>
        <v>0</v>
      </c>
      <c r="F6178" s="50">
        <f>'貼り付けシート（日射量等）'!G6175/3.6*10^3</f>
        <v>0</v>
      </c>
      <c r="G6178" s="50">
        <f>'貼り付けシート（日射量等）'!H6175/3.6*10^3</f>
        <v>0</v>
      </c>
      <c r="H6178" s="91">
        <f>RADIANS('貼り付けシート（日射量等）'!I6175)</f>
        <v>0</v>
      </c>
      <c r="I6178" s="91">
        <f>IF('貼り付けシート（日射量等）'!J6175&lt;0,RADIANS(360+('貼り付けシート（日射量等）'!J6175)),RADIANS('貼り付けシート（日射量等）'!J6175))</f>
        <v>0</v>
      </c>
    </row>
    <row r="6179" spans="1:9">
      <c r="A6179" s="20">
        <v>41897</v>
      </c>
      <c r="B6179" s="35" t="s">
        <v>365</v>
      </c>
      <c r="C6179" s="90">
        <f t="shared" si="288"/>
        <v>42.708181643612434</v>
      </c>
      <c r="D6179" s="90">
        <f t="shared" si="289"/>
        <v>10.379971297180626</v>
      </c>
      <c r="E6179" s="90">
        <f t="shared" si="290"/>
        <v>32.32821034643181</v>
      </c>
      <c r="F6179" s="50">
        <f>'貼り付けシート（日射量等）'!G6176/3.6*10^3</f>
        <v>77.777777777777786</v>
      </c>
      <c r="G6179" s="50">
        <f>'貼り付けシート（日射量等）'!H6176/3.6*10^3</f>
        <v>33.333333333333336</v>
      </c>
      <c r="H6179" s="91">
        <f>RADIANS('貼り付けシート（日射量等）'!I6176)</f>
        <v>0.1291543646475804</v>
      </c>
      <c r="I6179" s="91">
        <f>IF('貼り付けシート（日射量等）'!J6176&lt;0,RADIANS(360+('貼り付けシート（日射量等）'!J6176)),RADIANS('貼り付けシート（日射量等）'!J6176))</f>
        <v>4.749040894676571</v>
      </c>
    </row>
    <row r="6180" spans="1:9">
      <c r="A6180" s="20">
        <v>41897</v>
      </c>
      <c r="B6180" s="35" t="s">
        <v>366</v>
      </c>
      <c r="C6180" s="90">
        <f t="shared" si="288"/>
        <v>115.21884168703812</v>
      </c>
      <c r="D6180" s="90">
        <f t="shared" si="289"/>
        <v>23.62224570548134</v>
      </c>
      <c r="E6180" s="90">
        <f t="shared" si="290"/>
        <v>91.596595981556789</v>
      </c>
      <c r="F6180" s="50">
        <f>'貼り付けシート（日射量等）'!G6177/3.6*10^3</f>
        <v>63.888888888888886</v>
      </c>
      <c r="G6180" s="50">
        <f>'貼り付けシート（日射量等）'!H6177/3.6*10^3</f>
        <v>94.444444444444443</v>
      </c>
      <c r="H6180" s="91">
        <f>RADIANS('貼り付けシート（日射量等）'!I6177)</f>
        <v>0.32637657012293964</v>
      </c>
      <c r="I6180" s="91">
        <f>IF('貼り付けシート（日射量等）'!J6177&lt;0,RADIANS(360+('貼り付けシート（日射量等）'!J6177)),RADIANS('貼り付けシート（日射量等）'!J6177))</f>
        <v>4.925319149127998</v>
      </c>
    </row>
    <row r="6181" spans="1:9">
      <c r="A6181" s="20">
        <v>41897</v>
      </c>
      <c r="B6181" s="35" t="s">
        <v>367</v>
      </c>
      <c r="C6181" s="90">
        <f t="shared" si="288"/>
        <v>214.47406155705943</v>
      </c>
      <c r="D6181" s="90">
        <f t="shared" si="289"/>
        <v>50.138992296031098</v>
      </c>
      <c r="E6181" s="90">
        <f t="shared" si="290"/>
        <v>164.33506926102834</v>
      </c>
      <c r="F6181" s="50">
        <f>'貼り付けシート（日射量等）'!G6178/3.6*10^3</f>
        <v>86.111111111111114</v>
      </c>
      <c r="G6181" s="50">
        <f>'貼り付けシート（日射量等）'!H6178/3.6*10^3</f>
        <v>169.44444444444443</v>
      </c>
      <c r="H6181" s="91">
        <f>RADIANS('貼り付けシート（日射量等）'!I6178)</f>
        <v>0.5166174585903216</v>
      </c>
      <c r="I6181" s="91">
        <f>IF('貼り付けシート（日射量等）'!J6178&lt;0,RADIANS(360+('貼り付けシート（日射量等）'!J6178)),RADIANS('貼り付けシート（日射量等）'!J6178))</f>
        <v>5.1207960253513622</v>
      </c>
    </row>
    <row r="6182" spans="1:9">
      <c r="A6182" s="20">
        <v>41897</v>
      </c>
      <c r="B6182" s="35" t="s">
        <v>368</v>
      </c>
      <c r="C6182" s="90">
        <f t="shared" si="288"/>
        <v>248.95888699287821</v>
      </c>
      <c r="D6182" s="90">
        <f t="shared" si="289"/>
        <v>44.213554798810101</v>
      </c>
      <c r="E6182" s="90">
        <f t="shared" si="290"/>
        <v>204.74533219406811</v>
      </c>
      <c r="F6182" s="50">
        <f>'貼り付けシート（日射量等）'!G6179/3.6*10^3</f>
        <v>58.333333333333329</v>
      </c>
      <c r="G6182" s="50">
        <f>'貼り付けシート（日射量等）'!H6179/3.6*10^3</f>
        <v>211.11111111111111</v>
      </c>
      <c r="H6182" s="91">
        <f>RADIANS('貼り付けシート（日射量等）'!I6179)</f>
        <v>0.69115038378975457</v>
      </c>
      <c r="I6182" s="91">
        <f>IF('貼り付けシート（日射量等）'!J6179&lt;0,RADIANS(360+('貼り付けシート（日射量等）'!J6179)),RADIANS('貼り付けシート（日射量等）'!J6179))</f>
        <v>5.3599061328745865</v>
      </c>
    </row>
    <row r="6183" spans="1:9">
      <c r="A6183" s="20">
        <v>41897</v>
      </c>
      <c r="B6183" s="35" t="s">
        <v>369</v>
      </c>
      <c r="C6183" s="90">
        <f t="shared" si="288"/>
        <v>678.1449252720704</v>
      </c>
      <c r="D6183" s="90">
        <f t="shared" si="289"/>
        <v>441.07138273157045</v>
      </c>
      <c r="E6183" s="90">
        <f t="shared" si="290"/>
        <v>237.07354254049991</v>
      </c>
      <c r="F6183" s="50">
        <f>'貼り付けシート（日射量等）'!G6180/3.6*10^3</f>
        <v>500</v>
      </c>
      <c r="G6183" s="50">
        <f>'貼り付けシート（日射量等）'!H6180/3.6*10^3</f>
        <v>244.44444444444443</v>
      </c>
      <c r="H6183" s="91">
        <f>RADIANS('貼り付けシート（日射量等）'!I6180)</f>
        <v>0.83077672394930091</v>
      </c>
      <c r="I6183" s="91">
        <f>IF('貼り付けシート（日射量等）'!J6180&lt;0,RADIANS(360+('貼り付けシート（日射量等）'!J6180)),RADIANS('貼り付けシート（日射量等）'!J6180))</f>
        <v>5.667084081225588</v>
      </c>
    </row>
    <row r="6184" spans="1:9">
      <c r="A6184" s="20">
        <v>41897</v>
      </c>
      <c r="B6184" s="35" t="s">
        <v>370</v>
      </c>
      <c r="C6184" s="90">
        <f t="shared" si="288"/>
        <v>848.62583864878093</v>
      </c>
      <c r="D6184" s="90">
        <f t="shared" si="289"/>
        <v>676.20871680114465</v>
      </c>
      <c r="E6184" s="90">
        <f t="shared" si="290"/>
        <v>172.41712184763631</v>
      </c>
      <c r="F6184" s="50">
        <f>'貼り付けシート（日射量等）'!G6181/3.6*10^3</f>
        <v>713.8888888888888</v>
      </c>
      <c r="G6184" s="50">
        <f>'貼り付けシート（日射量等）'!H6181/3.6*10^3</f>
        <v>177.77777777777777</v>
      </c>
      <c r="H6184" s="91">
        <f>RADIANS('貼り付けシート（日射量等）'!I6181)</f>
        <v>0.91280719879303429</v>
      </c>
      <c r="I6184" s="91">
        <f>IF('貼り付けシート（日射量等）'!J6181&lt;0,RADIANS(360+('貼り付けシート（日射量等）'!J6181)),RADIANS('貼り付けシート（日射量等）'!J6181))</f>
        <v>6.0545471751683291</v>
      </c>
    </row>
    <row r="6185" spans="1:9">
      <c r="A6185" s="20">
        <v>41897</v>
      </c>
      <c r="B6185" s="35" t="s">
        <v>371</v>
      </c>
      <c r="C6185" s="90">
        <f t="shared" si="288"/>
        <v>852.9187103052169</v>
      </c>
      <c r="D6185" s="90">
        <f t="shared" si="289"/>
        <v>680.50158845758062</v>
      </c>
      <c r="E6185" s="90">
        <f t="shared" si="290"/>
        <v>172.41712184763631</v>
      </c>
      <c r="F6185" s="50">
        <f>'貼り付けシート（日射量等）'!G6182/3.6*10^3</f>
        <v>716.66666666666663</v>
      </c>
      <c r="G6185" s="50">
        <f>'貼り付けシート（日射量等）'!H6182/3.6*10^3</f>
        <v>177.77777777777777</v>
      </c>
      <c r="H6185" s="91">
        <f>RADIANS('貼り付けシート（日射量等）'!I6182)</f>
        <v>0.91629785729702307</v>
      </c>
      <c r="I6185" s="91">
        <f>IF('貼り付けシート（日射量等）'!J6182&lt;0,RADIANS(360+('貼り付けシート（日射量等）'!J6182)),RADIANS('貼り付けシート（日射量等）'!J6182))</f>
        <v>0.2007128639793479</v>
      </c>
    </row>
    <row r="6186" spans="1:9">
      <c r="A6186" s="20">
        <v>41897</v>
      </c>
      <c r="B6186" s="35" t="s">
        <v>372</v>
      </c>
      <c r="C6186" s="90">
        <f t="shared" si="288"/>
        <v>735.11333566872554</v>
      </c>
      <c r="D6186" s="90">
        <f t="shared" si="289"/>
        <v>530.36800347465737</v>
      </c>
      <c r="E6186" s="90">
        <f t="shared" si="290"/>
        <v>204.74533219406811</v>
      </c>
      <c r="F6186" s="50">
        <f>'貼り付けシート（日射量等）'!G6183/3.6*10^3</f>
        <v>597.22222222222217</v>
      </c>
      <c r="G6186" s="50">
        <f>'貼り付けシート（日射量等）'!H6183/3.6*10^3</f>
        <v>211.11111111111111</v>
      </c>
      <c r="H6186" s="91">
        <f>RADIANS('貼り付けシート（日射量等）'!I6183)</f>
        <v>0.83775804095727824</v>
      </c>
      <c r="I6186" s="91">
        <f>IF('貼り付けシート（日射量等）'!J6183&lt;0,RADIANS(360+('貼り付けシート（日射量等）'!J6183)),RADIANS('貼り付けシート（日射量等）'!J6183))</f>
        <v>0.59341194567807209</v>
      </c>
    </row>
    <row r="6187" spans="1:9">
      <c r="A6187" s="20">
        <v>41897</v>
      </c>
      <c r="B6187" s="35" t="s">
        <v>373</v>
      </c>
      <c r="C6187" s="90">
        <f t="shared" si="288"/>
        <v>677.18507808162667</v>
      </c>
      <c r="D6187" s="90">
        <f t="shared" si="289"/>
        <v>539.79018410929154</v>
      </c>
      <c r="E6187" s="90">
        <f t="shared" si="290"/>
        <v>137.39489397233518</v>
      </c>
      <c r="F6187" s="50">
        <f>'貼り付けシート（日射量等）'!G6184/3.6*10^3</f>
        <v>702.77777777777771</v>
      </c>
      <c r="G6187" s="50">
        <f>'貼り付けシート（日射量等）'!H6184/3.6*10^3</f>
        <v>141.66666666666666</v>
      </c>
      <c r="H6187" s="91">
        <f>RADIANS('貼り付けシート（日射量等）'!I6184)</f>
        <v>0.70162235930172057</v>
      </c>
      <c r="I6187" s="91">
        <f>IF('貼り付けシート（日射量等）'!J6184&lt;0,RADIANS(360+('貼り付けシート（日射量等）'!J6184)),RADIANS('貼り付けシート（日射量等）'!J6184))</f>
        <v>0.90408055253306263</v>
      </c>
    </row>
    <row r="6188" spans="1:9">
      <c r="A6188" s="20">
        <v>41897</v>
      </c>
      <c r="B6188" s="35" t="s">
        <v>374</v>
      </c>
      <c r="C6188" s="90">
        <f t="shared" si="288"/>
        <v>381.92382265752059</v>
      </c>
      <c r="D6188" s="90">
        <f t="shared" si="289"/>
        <v>206.81268328101498</v>
      </c>
      <c r="E6188" s="90">
        <f t="shared" si="290"/>
        <v>175.11113937650561</v>
      </c>
      <c r="F6188" s="50">
        <f>'貼り付けシート（日射量等）'!G6185/3.6*10^3</f>
        <v>347.22222222222223</v>
      </c>
      <c r="G6188" s="50">
        <f>'貼り付けシート（日射量等）'!H6185/3.6*10^3</f>
        <v>180.55555555555554</v>
      </c>
      <c r="H6188" s="91">
        <f>RADIANS('貼り付けシート（日射量等）'!I6185)</f>
        <v>0.52883476335428181</v>
      </c>
      <c r="I6188" s="91">
        <f>IF('貼り付けシート（日射量等）'!J6185&lt;0,RADIANS(360+('貼り付けシート（日射量等）'!J6185)),RADIANS('貼り付けシート（日射量等）'!J6185))</f>
        <v>1.1466813185602747</v>
      </c>
    </row>
    <row r="6189" spans="1:9">
      <c r="A6189" s="20">
        <v>41897</v>
      </c>
      <c r="B6189" s="35" t="s">
        <v>375</v>
      </c>
      <c r="C6189" s="90">
        <f t="shared" si="288"/>
        <v>118.92950474674414</v>
      </c>
      <c r="D6189" s="90">
        <f t="shared" si="289"/>
        <v>24.638891236318049</v>
      </c>
      <c r="E6189" s="90">
        <f t="shared" si="290"/>
        <v>94.290613510426098</v>
      </c>
      <c r="F6189" s="50">
        <f>'貼り付けシート（日射量等）'!G6186/3.6*10^3</f>
        <v>63.888888888888886</v>
      </c>
      <c r="G6189" s="50">
        <f>'貼り付けシート（日射量等）'!H6186/3.6*10^3</f>
        <v>97.222222222222214</v>
      </c>
      <c r="H6189" s="91">
        <f>RADIANS('貼り付けシート（日射量等）'!I6186)</f>
        <v>0.34033920413889424</v>
      </c>
      <c r="I6189" s="91">
        <f>IF('貼り付けシート（日射量等）'!J6186&lt;0,RADIANS(360+('貼り付けシート（日射量等）'!J6186)),RADIANS('貼り付けシート（日射量等）'!J6186))</f>
        <v>1.3456488532876281</v>
      </c>
    </row>
    <row r="6190" spans="1:9">
      <c r="A6190" s="20">
        <v>41897</v>
      </c>
      <c r="B6190" s="35" t="s">
        <v>376</v>
      </c>
      <c r="C6190" s="90">
        <f t="shared" si="288"/>
        <v>49.300838812237401</v>
      </c>
      <c r="D6190" s="90">
        <f t="shared" si="289"/>
        <v>11.584593408066958</v>
      </c>
      <c r="E6190" s="90">
        <f t="shared" si="290"/>
        <v>37.716245404170444</v>
      </c>
      <c r="F6190" s="50">
        <f>'貼り付けシート（日射量等）'!G6187/3.6*10^3</f>
        <v>77.777777777777786</v>
      </c>
      <c r="G6190" s="50">
        <f>'貼り付けシート（日射量等）'!H6187/3.6*10^3</f>
        <v>38.888888888888893</v>
      </c>
      <c r="H6190" s="91">
        <f>RADIANS('貼り付けシート（日射量等）'!I6187)</f>
        <v>0.1413716694115407</v>
      </c>
      <c r="I6190" s="91">
        <f>IF('貼り付けシート（日射量等）'!J6187&lt;0,RADIANS(360+('貼り付けシート（日射量等）'!J6187)),RADIANS('貼り付けシート（日射量等）'!J6187))</f>
        <v>1.5219271077390555</v>
      </c>
    </row>
    <row r="6191" spans="1:9">
      <c r="A6191" s="20">
        <v>41897</v>
      </c>
      <c r="B6191" s="35" t="s">
        <v>377</v>
      </c>
      <c r="C6191" s="90">
        <f t="shared" si="288"/>
        <v>2.6940175288693173</v>
      </c>
      <c r="D6191" s="90">
        <f t="shared" si="289"/>
        <v>0</v>
      </c>
      <c r="E6191" s="90">
        <f t="shared" si="290"/>
        <v>2.6940175288693173</v>
      </c>
      <c r="F6191" s="50">
        <f>'貼り付けシート（日射量等）'!G6188/3.6*10^3</f>
        <v>0</v>
      </c>
      <c r="G6191" s="50">
        <f>'貼り付けシート（日射量等）'!H6188/3.6*10^3</f>
        <v>2.7777777777777777</v>
      </c>
      <c r="H6191" s="91">
        <f>RADIANS('貼り付けシート（日射量等）'!I6188)</f>
        <v>0</v>
      </c>
      <c r="I6191" s="91">
        <f>IF('貼り付けシート（日射量等）'!J6188&lt;0,RADIANS(360+('貼り付けシート（日射量等）'!J6188)),RADIANS('貼り付けシート（日射量等）'!J6188))</f>
        <v>0</v>
      </c>
    </row>
    <row r="6192" spans="1:9">
      <c r="A6192" s="20">
        <v>41897</v>
      </c>
      <c r="B6192" s="35" t="s">
        <v>378</v>
      </c>
      <c r="C6192" s="90">
        <f t="shared" si="288"/>
        <v>0</v>
      </c>
      <c r="D6192" s="90">
        <f t="shared" si="289"/>
        <v>0</v>
      </c>
      <c r="E6192" s="90">
        <f t="shared" si="290"/>
        <v>0</v>
      </c>
      <c r="F6192" s="50">
        <f>'貼り付けシート（日射量等）'!G6189/3.6*10^3</f>
        <v>0</v>
      </c>
      <c r="G6192" s="50">
        <f>'貼り付けシート（日射量等）'!H6189/3.6*10^3</f>
        <v>0</v>
      </c>
      <c r="H6192" s="91">
        <f>RADIANS('貼り付けシート（日射量等）'!I6189)</f>
        <v>0</v>
      </c>
      <c r="I6192" s="91">
        <f>IF('貼り付けシート（日射量等）'!J6189&lt;0,RADIANS(360+('貼り付けシート（日射量等）'!J6189)),RADIANS('貼り付けシート（日射量等）'!J6189))</f>
        <v>0</v>
      </c>
    </row>
    <row r="6193" spans="1:9">
      <c r="A6193" s="20">
        <v>41897</v>
      </c>
      <c r="B6193" s="35" t="s">
        <v>379</v>
      </c>
      <c r="C6193" s="90">
        <f t="shared" si="288"/>
        <v>0</v>
      </c>
      <c r="D6193" s="90">
        <f t="shared" si="289"/>
        <v>0</v>
      </c>
      <c r="E6193" s="90">
        <f t="shared" si="290"/>
        <v>0</v>
      </c>
      <c r="F6193" s="50">
        <f>'貼り付けシート（日射量等）'!G6190/3.6*10^3</f>
        <v>0</v>
      </c>
      <c r="G6193" s="50">
        <f>'貼り付けシート（日射量等）'!H6190/3.6*10^3</f>
        <v>0</v>
      </c>
      <c r="H6193" s="91">
        <f>RADIANS('貼り付けシート（日射量等）'!I6190)</f>
        <v>0</v>
      </c>
      <c r="I6193" s="91">
        <f>IF('貼り付けシート（日射量等）'!J6190&lt;0,RADIANS(360+('貼り付けシート（日射量等）'!J6190)),RADIANS('貼り付けシート（日射量等）'!J6190))</f>
        <v>0</v>
      </c>
    </row>
    <row r="6194" spans="1:9">
      <c r="A6194" s="20">
        <v>41897</v>
      </c>
      <c r="B6194" s="35" t="s">
        <v>380</v>
      </c>
      <c r="C6194" s="90">
        <f t="shared" si="288"/>
        <v>0</v>
      </c>
      <c r="D6194" s="90">
        <f t="shared" si="289"/>
        <v>0</v>
      </c>
      <c r="E6194" s="90">
        <f t="shared" si="290"/>
        <v>0</v>
      </c>
      <c r="F6194" s="50">
        <f>'貼り付けシート（日射量等）'!G6191/3.6*10^3</f>
        <v>0</v>
      </c>
      <c r="G6194" s="50">
        <f>'貼り付けシート（日射量等）'!H6191/3.6*10^3</f>
        <v>0</v>
      </c>
      <c r="H6194" s="91">
        <f>RADIANS('貼り付けシート（日射量等）'!I6191)</f>
        <v>0</v>
      </c>
      <c r="I6194" s="91">
        <f>IF('貼り付けシート（日射量等）'!J6191&lt;0,RADIANS(360+('貼り付けシート（日射量等）'!J6191)),RADIANS('貼り付けシート（日射量等）'!J6191))</f>
        <v>0</v>
      </c>
    </row>
    <row r="6195" spans="1:9">
      <c r="A6195" s="20">
        <v>41897</v>
      </c>
      <c r="B6195" s="35" t="s">
        <v>381</v>
      </c>
      <c r="C6195" s="90">
        <f t="shared" si="288"/>
        <v>0</v>
      </c>
      <c r="D6195" s="90">
        <f t="shared" si="289"/>
        <v>0</v>
      </c>
      <c r="E6195" s="90">
        <f t="shared" si="290"/>
        <v>0</v>
      </c>
      <c r="F6195" s="50">
        <f>'貼り付けシート（日射量等）'!G6192/3.6*10^3</f>
        <v>0</v>
      </c>
      <c r="G6195" s="50">
        <f>'貼り付けシート（日射量等）'!H6192/3.6*10^3</f>
        <v>0</v>
      </c>
      <c r="H6195" s="91">
        <f>RADIANS('貼り付けシート（日射量等）'!I6192)</f>
        <v>0</v>
      </c>
      <c r="I6195" s="91">
        <f>IF('貼り付けシート（日射量等）'!J6192&lt;0,RADIANS(360+('貼り付けシート（日射量等）'!J6192)),RADIANS('貼り付けシート（日射量等）'!J6192))</f>
        <v>0</v>
      </c>
    </row>
    <row r="6196" spans="1:9">
      <c r="A6196" s="20">
        <v>41897</v>
      </c>
      <c r="B6196" s="35" t="s">
        <v>382</v>
      </c>
      <c r="C6196" s="90">
        <f t="shared" si="288"/>
        <v>0</v>
      </c>
      <c r="D6196" s="90">
        <f t="shared" si="289"/>
        <v>0</v>
      </c>
      <c r="E6196" s="90">
        <f t="shared" si="290"/>
        <v>0</v>
      </c>
      <c r="F6196" s="50">
        <f>'貼り付けシート（日射量等）'!G6193/3.6*10^3</f>
        <v>0</v>
      </c>
      <c r="G6196" s="50">
        <f>'貼り付けシート（日射量等）'!H6193/3.6*10^3</f>
        <v>0</v>
      </c>
      <c r="H6196" s="91">
        <f>RADIANS('貼り付けシート（日射量等）'!I6193)</f>
        <v>0</v>
      </c>
      <c r="I6196" s="91">
        <f>IF('貼り付けシート（日射量等）'!J6193&lt;0,RADIANS(360+('貼り付けシート（日射量等）'!J6193)),RADIANS('貼り付けシート（日射量等）'!J6193))</f>
        <v>0</v>
      </c>
    </row>
    <row r="6197" spans="1:9">
      <c r="A6197" s="20">
        <v>41897</v>
      </c>
      <c r="B6197" s="35" t="s">
        <v>383</v>
      </c>
      <c r="C6197" s="90">
        <f t="shared" si="288"/>
        <v>0</v>
      </c>
      <c r="D6197" s="90">
        <f t="shared" si="289"/>
        <v>0</v>
      </c>
      <c r="E6197" s="90">
        <f t="shared" si="290"/>
        <v>0</v>
      </c>
      <c r="F6197" s="50">
        <f>'貼り付けシート（日射量等）'!G6194/3.6*10^3</f>
        <v>0</v>
      </c>
      <c r="G6197" s="50">
        <f>'貼り付けシート（日射量等）'!H6194/3.6*10^3</f>
        <v>0</v>
      </c>
      <c r="H6197" s="91">
        <f>RADIANS('貼り付けシート（日射量等）'!I6194)</f>
        <v>0</v>
      </c>
      <c r="I6197" s="91">
        <f>IF('貼り付けシート（日射量等）'!J6194&lt;0,RADIANS(360+('貼り付けシート（日射量等）'!J6194)),RADIANS('貼り付けシート（日射量等）'!J6194))</f>
        <v>0</v>
      </c>
    </row>
    <row r="6198" spans="1:9">
      <c r="A6198" s="20">
        <v>41898</v>
      </c>
      <c r="B6198" s="35" t="s">
        <v>360</v>
      </c>
      <c r="C6198" s="90">
        <f t="shared" si="288"/>
        <v>0</v>
      </c>
      <c r="D6198" s="90">
        <f t="shared" si="289"/>
        <v>0</v>
      </c>
      <c r="E6198" s="90">
        <f t="shared" si="290"/>
        <v>0</v>
      </c>
      <c r="F6198" s="50">
        <f>'貼り付けシート（日射量等）'!G6195/3.6*10^3</f>
        <v>0</v>
      </c>
      <c r="G6198" s="50">
        <f>'貼り付けシート（日射量等）'!H6195/3.6*10^3</f>
        <v>0</v>
      </c>
      <c r="H6198" s="91">
        <f>RADIANS('貼り付けシート（日射量等）'!I6195)</f>
        <v>0</v>
      </c>
      <c r="I6198" s="91">
        <f>IF('貼り付けシート（日射量等）'!J6195&lt;0,RADIANS(360+('貼り付けシート（日射量等）'!J6195)),RADIANS('貼り付けシート（日射量等）'!J6195))</f>
        <v>0</v>
      </c>
    </row>
    <row r="6199" spans="1:9">
      <c r="A6199" s="20">
        <v>41898</v>
      </c>
      <c r="B6199" s="35" t="s">
        <v>361</v>
      </c>
      <c r="C6199" s="90">
        <f t="shared" si="288"/>
        <v>0</v>
      </c>
      <c r="D6199" s="90">
        <f t="shared" si="289"/>
        <v>0</v>
      </c>
      <c r="E6199" s="90">
        <f t="shared" si="290"/>
        <v>0</v>
      </c>
      <c r="F6199" s="50">
        <f>'貼り付けシート（日射量等）'!G6196/3.6*10^3</f>
        <v>0</v>
      </c>
      <c r="G6199" s="50">
        <f>'貼り付けシート（日射量等）'!H6196/3.6*10^3</f>
        <v>0</v>
      </c>
      <c r="H6199" s="91">
        <f>RADIANS('貼り付けシート（日射量等）'!I6196)</f>
        <v>0</v>
      </c>
      <c r="I6199" s="91">
        <f>IF('貼り付けシート（日射量等）'!J6196&lt;0,RADIANS(360+('貼り付けシート（日射量等）'!J6196)),RADIANS('貼り付けシート（日射量等）'!J6196))</f>
        <v>0</v>
      </c>
    </row>
    <row r="6200" spans="1:9">
      <c r="A6200" s="20">
        <v>41898</v>
      </c>
      <c r="B6200" s="35" t="s">
        <v>362</v>
      </c>
      <c r="C6200" s="90">
        <f t="shared" si="288"/>
        <v>0</v>
      </c>
      <c r="D6200" s="90">
        <f t="shared" si="289"/>
        <v>0</v>
      </c>
      <c r="E6200" s="90">
        <f t="shared" si="290"/>
        <v>0</v>
      </c>
      <c r="F6200" s="50">
        <f>'貼り付けシート（日射量等）'!G6197/3.6*10^3</f>
        <v>0</v>
      </c>
      <c r="G6200" s="50">
        <f>'貼り付けシート（日射量等）'!H6197/3.6*10^3</f>
        <v>0</v>
      </c>
      <c r="H6200" s="91">
        <f>RADIANS('貼り付けシート（日射量等）'!I6197)</f>
        <v>0</v>
      </c>
      <c r="I6200" s="91">
        <f>IF('貼り付けシート（日射量等）'!J6197&lt;0,RADIANS(360+('貼り付けシート（日射量等）'!J6197)),RADIANS('貼り付けシート（日射量等）'!J6197))</f>
        <v>0</v>
      </c>
    </row>
    <row r="6201" spans="1:9">
      <c r="A6201" s="20">
        <v>41898</v>
      </c>
      <c r="B6201" s="35" t="s">
        <v>363</v>
      </c>
      <c r="C6201" s="90">
        <f t="shared" si="288"/>
        <v>0</v>
      </c>
      <c r="D6201" s="90">
        <f t="shared" si="289"/>
        <v>0</v>
      </c>
      <c r="E6201" s="90">
        <f t="shared" si="290"/>
        <v>0</v>
      </c>
      <c r="F6201" s="50">
        <f>'貼り付けシート（日射量等）'!G6198/3.6*10^3</f>
        <v>0</v>
      </c>
      <c r="G6201" s="50">
        <f>'貼り付けシート（日射量等）'!H6198/3.6*10^3</f>
        <v>0</v>
      </c>
      <c r="H6201" s="91">
        <f>RADIANS('貼り付けシート（日射量等）'!I6198)</f>
        <v>0</v>
      </c>
      <c r="I6201" s="91">
        <f>IF('貼り付けシート（日射量等）'!J6198&lt;0,RADIANS(360+('貼り付けシート（日射量等）'!J6198)),RADIANS('貼り付けシート（日射量等）'!J6198))</f>
        <v>0</v>
      </c>
    </row>
    <row r="6202" spans="1:9">
      <c r="A6202" s="20">
        <v>41898</v>
      </c>
      <c r="B6202" s="35" t="s">
        <v>364</v>
      </c>
      <c r="C6202" s="90">
        <f t="shared" si="288"/>
        <v>0</v>
      </c>
      <c r="D6202" s="90">
        <f t="shared" si="289"/>
        <v>0</v>
      </c>
      <c r="E6202" s="90">
        <f t="shared" si="290"/>
        <v>0</v>
      </c>
      <c r="F6202" s="50">
        <f>'貼り付けシート（日射量等）'!G6199/3.6*10^3</f>
        <v>0</v>
      </c>
      <c r="G6202" s="50">
        <f>'貼り付けシート（日射量等）'!H6199/3.6*10^3</f>
        <v>0</v>
      </c>
      <c r="H6202" s="91">
        <f>RADIANS('貼り付けシート（日射量等）'!I6199)</f>
        <v>0</v>
      </c>
      <c r="I6202" s="91">
        <f>IF('貼り付けシート（日射量等）'!J6199&lt;0,RADIANS(360+('貼り付けシート（日射量等）'!J6199)),RADIANS('貼り付けシート（日射量等）'!J6199))</f>
        <v>0</v>
      </c>
    </row>
    <row r="6203" spans="1:9">
      <c r="A6203" s="20">
        <v>41898</v>
      </c>
      <c r="B6203" s="35" t="s">
        <v>365</v>
      </c>
      <c r="C6203" s="90">
        <f t="shared" si="288"/>
        <v>37.367780296935599</v>
      </c>
      <c r="D6203" s="90">
        <f t="shared" si="289"/>
        <v>7.7335874793731101</v>
      </c>
      <c r="E6203" s="90">
        <f t="shared" si="290"/>
        <v>29.634192817562489</v>
      </c>
      <c r="F6203" s="50">
        <f>'貼り付けシート（日射量等）'!G6200/3.6*10^3</f>
        <v>58.333333333333329</v>
      </c>
      <c r="G6203" s="50">
        <f>'貼り付けシート（日射量等）'!H6200/3.6*10^3</f>
        <v>30.555555555555554</v>
      </c>
      <c r="H6203" s="91">
        <f>RADIANS('貼り付けシート（日射量等）'!I6200)</f>
        <v>0.12566370614359174</v>
      </c>
      <c r="I6203" s="91">
        <f>IF('貼り付けシート（日射量等）'!J6200&lt;0,RADIANS(360+('貼り付けシート（日射量等）'!J6200)),RADIANS('貼り付けシート（日射量等）'!J6200))</f>
        <v>4.7560222116845479</v>
      </c>
    </row>
    <row r="6204" spans="1:9">
      <c r="A6204" s="20">
        <v>41898</v>
      </c>
      <c r="B6204" s="35" t="s">
        <v>366</v>
      </c>
      <c r="C6204" s="90">
        <f t="shared" si="288"/>
        <v>145.34918036188165</v>
      </c>
      <c r="D6204" s="90">
        <f t="shared" si="289"/>
        <v>42.976514264847602</v>
      </c>
      <c r="E6204" s="90">
        <f t="shared" si="290"/>
        <v>102.37266609703406</v>
      </c>
      <c r="F6204" s="50">
        <f>'貼り付けシート（日射量等）'!G6201/3.6*10^3</f>
        <v>116.66666666666666</v>
      </c>
      <c r="G6204" s="50">
        <f>'貼り付けシート（日射量等）'!H6201/3.6*10^3</f>
        <v>105.55555555555556</v>
      </c>
      <c r="H6204" s="91">
        <f>RADIANS('貼り付けシート（日射量等）'!I6201)</f>
        <v>0.32288591161895097</v>
      </c>
      <c r="I6204" s="91">
        <f>IF('貼り付けシート（日射量等）'!J6201&lt;0,RADIANS(360+('貼り付けシート（日射量等）'!J6201)),RADIANS('貼り付けシート（日射量等）'!J6201))</f>
        <v>4.9305551368839806</v>
      </c>
    </row>
    <row r="6205" spans="1:9">
      <c r="A6205" s="20">
        <v>41898</v>
      </c>
      <c r="B6205" s="35" t="s">
        <v>367</v>
      </c>
      <c r="C6205" s="90">
        <f t="shared" si="288"/>
        <v>485.22758650239405</v>
      </c>
      <c r="D6205" s="90">
        <f t="shared" si="289"/>
        <v>374.77286781875205</v>
      </c>
      <c r="E6205" s="90">
        <f t="shared" si="290"/>
        <v>110.45471868364199</v>
      </c>
      <c r="F6205" s="50">
        <f>'貼り付けシート（日射量等）'!G6202/3.6*10^3</f>
        <v>644.44444444444434</v>
      </c>
      <c r="G6205" s="50">
        <f>'貼り付けシート（日射量等）'!H6202/3.6*10^3</f>
        <v>113.88888888888887</v>
      </c>
      <c r="H6205" s="91">
        <f>RADIANS('貼り付けシート（日射量等）'!I6202)</f>
        <v>0.51312680008633282</v>
      </c>
      <c r="I6205" s="91">
        <f>IF('貼り付けシート（日射量等）'!J6202&lt;0,RADIANS(360+('貼り付けシート（日射量等）'!J6202)),RADIANS('貼り付けシート（日射量等）'!J6202))</f>
        <v>5.12777734235934</v>
      </c>
    </row>
    <row r="6206" spans="1:9">
      <c r="A6206" s="20">
        <v>41898</v>
      </c>
      <c r="B6206" s="35" t="s">
        <v>368</v>
      </c>
      <c r="C6206" s="90">
        <f t="shared" si="288"/>
        <v>658.9971969571418</v>
      </c>
      <c r="D6206" s="90">
        <f t="shared" si="289"/>
        <v>518.90828545593729</v>
      </c>
      <c r="E6206" s="90">
        <f t="shared" si="290"/>
        <v>140.08891150120451</v>
      </c>
      <c r="F6206" s="50">
        <f>'貼り付けシート（日射量等）'!G6203/3.6*10^3</f>
        <v>686.11111111111109</v>
      </c>
      <c r="G6206" s="50">
        <f>'貼り付けシート（日射量等）'!H6203/3.6*10^3</f>
        <v>144.44444444444446</v>
      </c>
      <c r="H6206" s="91">
        <f>RADIANS('貼り付けシート（日射量等）'!I6203)</f>
        <v>0.68591439603377147</v>
      </c>
      <c r="I6206" s="91">
        <f>IF('貼り付けシート（日射量等）'!J6203&lt;0,RADIANS(360+('貼り付けシート（日射量等）'!J6203)),RADIANS('貼り付けシート（日射量等）'!J6203))</f>
        <v>5.3668874498825634</v>
      </c>
    </row>
    <row r="6207" spans="1:9">
      <c r="A6207" s="20">
        <v>41898</v>
      </c>
      <c r="B6207" s="35" t="s">
        <v>369</v>
      </c>
      <c r="C6207" s="90">
        <f t="shared" si="288"/>
        <v>498.99747807514677</v>
      </c>
      <c r="D6207" s="90">
        <f t="shared" si="289"/>
        <v>205.34956742839117</v>
      </c>
      <c r="E6207" s="90">
        <f t="shared" si="290"/>
        <v>293.64791064675563</v>
      </c>
      <c r="F6207" s="50">
        <f>'貼り付けシート（日射量等）'!G6204/3.6*10^3</f>
        <v>233.33333333333331</v>
      </c>
      <c r="G6207" s="50">
        <f>'貼り付けシート（日射量等）'!H6204/3.6*10^3</f>
        <v>302.77777777777783</v>
      </c>
      <c r="H6207" s="91">
        <f>RADIANS('貼り付けシート（日射量等）'!I6204)</f>
        <v>0.82379540694132358</v>
      </c>
      <c r="I6207" s="91">
        <f>IF('貼り付けシート（日射量等）'!J6204&lt;0,RADIANS(360+('貼り付けシート（日射量等）'!J6204)),RADIANS('貼り付けシート（日射量等）'!J6204))</f>
        <v>5.6740653982335658</v>
      </c>
    </row>
    <row r="6208" spans="1:9">
      <c r="A6208" s="20">
        <v>41898</v>
      </c>
      <c r="B6208" s="35" t="s">
        <v>370</v>
      </c>
      <c r="C6208" s="90">
        <f t="shared" si="288"/>
        <v>658.59602731068992</v>
      </c>
      <c r="D6208" s="90">
        <f t="shared" si="289"/>
        <v>364.94811666393429</v>
      </c>
      <c r="E6208" s="90">
        <f t="shared" si="290"/>
        <v>293.64791064675563</v>
      </c>
      <c r="F6208" s="50">
        <f>'貼り付けシート（日射量等）'!G6205/3.6*10^3</f>
        <v>386.11111111111109</v>
      </c>
      <c r="G6208" s="50">
        <f>'貼り付けシート（日射量等）'!H6205/3.6*10^3</f>
        <v>302.77777777777783</v>
      </c>
      <c r="H6208" s="91">
        <f>RADIANS('貼り付けシート（日射量等）'!I6205)</f>
        <v>0.90582588178505696</v>
      </c>
      <c r="I6208" s="91">
        <f>IF('貼り付けシート（日射量等）'!J6205&lt;0,RADIANS(360+('貼り付けシート（日射量等）'!J6205)),RADIANS('貼り付けシート（日射量等）'!J6205))</f>
        <v>6.0580378336723184</v>
      </c>
    </row>
    <row r="6209" spans="1:9">
      <c r="A6209" s="20">
        <v>41898</v>
      </c>
      <c r="B6209" s="35" t="s">
        <v>371</v>
      </c>
      <c r="C6209" s="90">
        <f t="shared" si="288"/>
        <v>662.04360204920795</v>
      </c>
      <c r="D6209" s="90">
        <f t="shared" si="289"/>
        <v>368.39569140245237</v>
      </c>
      <c r="E6209" s="90">
        <f t="shared" si="290"/>
        <v>293.64791064675563</v>
      </c>
      <c r="F6209" s="50">
        <f>'貼り付けシート（日射量等）'!G6206/3.6*10^3</f>
        <v>388.88888888888886</v>
      </c>
      <c r="G6209" s="50">
        <f>'貼り付けシート（日射量等）'!H6206/3.6*10^3</f>
        <v>302.77777777777783</v>
      </c>
      <c r="H6209" s="91">
        <f>RADIANS('貼り付けシート（日射量等）'!I6206)</f>
        <v>0.90931654028904574</v>
      </c>
      <c r="I6209" s="91">
        <f>IF('貼り付けシート（日射量等）'!J6206&lt;0,RADIANS(360+('貼り付けシート（日射量等）'!J6206)),RADIANS('貼り付けシート（日射量等）'!J6206))</f>
        <v>0.20245819323134223</v>
      </c>
    </row>
    <row r="6210" spans="1:9">
      <c r="A6210" s="20">
        <v>41898</v>
      </c>
      <c r="B6210" s="35" t="s">
        <v>372</v>
      </c>
      <c r="C6210" s="90">
        <f t="shared" si="288"/>
        <v>461.11402633775782</v>
      </c>
      <c r="D6210" s="90">
        <f t="shared" si="289"/>
        <v>164.77209816213286</v>
      </c>
      <c r="E6210" s="90">
        <f t="shared" si="290"/>
        <v>296.34192817562496</v>
      </c>
      <c r="F6210" s="50">
        <f>'貼り付けシート（日射量等）'!G6207/3.6*10^3</f>
        <v>186.11111111111111</v>
      </c>
      <c r="G6210" s="50">
        <f>'貼り付けシート（日射量等）'!H6207/3.6*10^3</f>
        <v>305.5555555555556</v>
      </c>
      <c r="H6210" s="91">
        <f>RADIANS('貼り付けシート（日射量等）'!I6207)</f>
        <v>0.83077672394930091</v>
      </c>
      <c r="I6210" s="91">
        <f>IF('貼り付けシート（日射量等）'!J6207&lt;0,RADIANS(360+('貼り付けシート（日射量等）'!J6207)),RADIANS('貼り付けシート（日射量等）'!J6207))</f>
        <v>0.59166661642607765</v>
      </c>
    </row>
    <row r="6211" spans="1:9">
      <c r="A6211" s="20">
        <v>41898</v>
      </c>
      <c r="B6211" s="35" t="s">
        <v>373</v>
      </c>
      <c r="C6211" s="90">
        <f t="shared" si="288"/>
        <v>270.75149749411565</v>
      </c>
      <c r="D6211" s="90">
        <f t="shared" si="289"/>
        <v>55.230095184570295</v>
      </c>
      <c r="E6211" s="90">
        <f t="shared" si="290"/>
        <v>215.52140230954538</v>
      </c>
      <c r="F6211" s="50">
        <f>'貼り付けシート（日射量等）'!G6208/3.6*10^3</f>
        <v>72.222222222222229</v>
      </c>
      <c r="G6211" s="50">
        <f>'貼り付けシート（日射量等）'!H6208/3.6*10^3</f>
        <v>222.22222222222223</v>
      </c>
      <c r="H6211" s="91">
        <f>RADIANS('貼り付けシート（日射量等）'!I6208)</f>
        <v>0.69464104229374313</v>
      </c>
      <c r="I6211" s="91">
        <f>IF('貼り付けシート（日射量等）'!J6208&lt;0,RADIANS(360+('貼り付けシート（日射量等）'!J6208)),RADIANS('貼り付けシート（日射量等）'!J6208))</f>
        <v>0.90058989402907408</v>
      </c>
    </row>
    <row r="6212" spans="1:9">
      <c r="A6212" s="20">
        <v>41898</v>
      </c>
      <c r="B6212" s="35" t="s">
        <v>374</v>
      </c>
      <c r="C6212" s="90">
        <f t="shared" si="288"/>
        <v>176.75715715870649</v>
      </c>
      <c r="D6212" s="90">
        <f t="shared" si="289"/>
        <v>31.280210599763361</v>
      </c>
      <c r="E6212" s="90">
        <f t="shared" si="290"/>
        <v>145.47694655894313</v>
      </c>
      <c r="F6212" s="50">
        <f>'貼り付けシート（日射量等）'!G6209/3.6*10^3</f>
        <v>52.777777777777779</v>
      </c>
      <c r="G6212" s="50">
        <f>'貼り付けシート（日射量等）'!H6209/3.6*10^3</f>
        <v>150</v>
      </c>
      <c r="H6212" s="91">
        <f>RADIANS('貼り付けシート（日射量等）'!I6209)</f>
        <v>0.52359877559829882</v>
      </c>
      <c r="I6212" s="91">
        <f>IF('貼り付けシート（日射量等）'!J6209&lt;0,RADIANS(360+('貼り付けシート（日射量等）'!J6209)),RADIANS('貼り付けシート（日射量等）'!J6209))</f>
        <v>1.1431906600562858</v>
      </c>
    </row>
    <row r="6213" spans="1:9">
      <c r="A6213" s="20">
        <v>41898</v>
      </c>
      <c r="B6213" s="35" t="s">
        <v>375</v>
      </c>
      <c r="C6213" s="90">
        <f t="shared" si="288"/>
        <v>111.19996826848514</v>
      </c>
      <c r="D6213" s="90">
        <f t="shared" si="289"/>
        <v>22.297389815797658</v>
      </c>
      <c r="E6213" s="90">
        <f t="shared" si="290"/>
        <v>88.902578452687479</v>
      </c>
      <c r="F6213" s="50">
        <f>'貼り付けシート（日射量等）'!G6210/3.6*10^3</f>
        <v>58.333333333333329</v>
      </c>
      <c r="G6213" s="50">
        <f>'貼り付けシート（日射量等）'!H6210/3.6*10^3</f>
        <v>91.666666666666671</v>
      </c>
      <c r="H6213" s="91">
        <f>RADIANS('貼り付けシート（日射量等）'!I6210)</f>
        <v>0.33510321638291124</v>
      </c>
      <c r="I6213" s="91">
        <f>IF('貼り付けシート（日射量等）'!J6210&lt;0,RADIANS(360+('貼り付けシート（日射量等）'!J6210)),RADIANS('貼り付けシート（日射量等）'!J6210))</f>
        <v>1.3421581947836396</v>
      </c>
    </row>
    <row r="6214" spans="1:9">
      <c r="A6214" s="20">
        <v>41898</v>
      </c>
      <c r="B6214" s="35" t="s">
        <v>376</v>
      </c>
      <c r="C6214" s="90">
        <f t="shared" si="288"/>
        <v>44.706578541499894</v>
      </c>
      <c r="D6214" s="90">
        <f t="shared" si="289"/>
        <v>9.6843506661987657</v>
      </c>
      <c r="E6214" s="90">
        <f t="shared" si="290"/>
        <v>35.022227875301127</v>
      </c>
      <c r="F6214" s="50">
        <f>'貼り付けシート（日射量等）'!G6211/3.6*10^3</f>
        <v>66.666666666666671</v>
      </c>
      <c r="G6214" s="50">
        <f>'貼り付けシート（日射量等）'!H6211/3.6*10^3</f>
        <v>36.111111111111114</v>
      </c>
      <c r="H6214" s="91">
        <f>RADIANS('貼り付けシート（日射量等）'!I6211)</f>
        <v>0.1361356816555577</v>
      </c>
      <c r="I6214" s="91">
        <f>IF('貼り付けシート（日射量等）'!J6211&lt;0,RADIANS(360+('貼り付けシート（日射量等）'!J6211)),RADIANS('貼り付けシート（日射量等）'!J6211))</f>
        <v>1.5184364492350666</v>
      </c>
    </row>
    <row r="6215" spans="1:9">
      <c r="A6215" s="20">
        <v>41898</v>
      </c>
      <c r="B6215" s="35" t="s">
        <v>377</v>
      </c>
      <c r="C6215" s="90">
        <f t="shared" ref="C6215:C6278" si="291">IF(D6215&lt;0,E6215,D6215+E6215)</f>
        <v>0</v>
      </c>
      <c r="D6215" s="90">
        <f t="shared" ref="D6215:D6278" si="292">F6215*(SIN(H6215)*COS($O$5)+COS(H6215)*SIN($O$5)*COS($O$4-I6215))</f>
        <v>0</v>
      </c>
      <c r="E6215" s="90">
        <f t="shared" ref="E6215:E6278" si="293">G6215*(1+COS($O$5))/2</f>
        <v>0</v>
      </c>
      <c r="F6215" s="50">
        <f>'貼り付けシート（日射量等）'!G6212/3.6*10^3</f>
        <v>0</v>
      </c>
      <c r="G6215" s="50">
        <f>'貼り付けシート（日射量等）'!H6212/3.6*10^3</f>
        <v>0</v>
      </c>
      <c r="H6215" s="91">
        <f>RADIANS('貼り付けシート（日射量等）'!I6212)</f>
        <v>0</v>
      </c>
      <c r="I6215" s="91">
        <f>IF('貼り付けシート（日射量等）'!J6212&lt;0,RADIANS(360+('貼り付けシート（日射量等）'!J6212)),RADIANS('貼り付けシート（日射量等）'!J6212))</f>
        <v>0</v>
      </c>
    </row>
    <row r="6216" spans="1:9">
      <c r="A6216" s="20">
        <v>41898</v>
      </c>
      <c r="B6216" s="35" t="s">
        <v>378</v>
      </c>
      <c r="C6216" s="90">
        <f t="shared" si="291"/>
        <v>0</v>
      </c>
      <c r="D6216" s="90">
        <f t="shared" si="292"/>
        <v>0</v>
      </c>
      <c r="E6216" s="90">
        <f t="shared" si="293"/>
        <v>0</v>
      </c>
      <c r="F6216" s="50">
        <f>'貼り付けシート（日射量等）'!G6213/3.6*10^3</f>
        <v>0</v>
      </c>
      <c r="G6216" s="50">
        <f>'貼り付けシート（日射量等）'!H6213/3.6*10^3</f>
        <v>0</v>
      </c>
      <c r="H6216" s="91">
        <f>RADIANS('貼り付けシート（日射量等）'!I6213)</f>
        <v>0</v>
      </c>
      <c r="I6216" s="91">
        <f>IF('貼り付けシート（日射量等）'!J6213&lt;0,RADIANS(360+('貼り付けシート（日射量等）'!J6213)),RADIANS('貼り付けシート（日射量等）'!J6213))</f>
        <v>0</v>
      </c>
    </row>
    <row r="6217" spans="1:9">
      <c r="A6217" s="20">
        <v>41898</v>
      </c>
      <c r="B6217" s="35" t="s">
        <v>379</v>
      </c>
      <c r="C6217" s="90">
        <f t="shared" si="291"/>
        <v>0</v>
      </c>
      <c r="D6217" s="90">
        <f t="shared" si="292"/>
        <v>0</v>
      </c>
      <c r="E6217" s="90">
        <f t="shared" si="293"/>
        <v>0</v>
      </c>
      <c r="F6217" s="50">
        <f>'貼り付けシート（日射量等）'!G6214/3.6*10^3</f>
        <v>0</v>
      </c>
      <c r="G6217" s="50">
        <f>'貼り付けシート（日射量等）'!H6214/3.6*10^3</f>
        <v>0</v>
      </c>
      <c r="H6217" s="91">
        <f>RADIANS('貼り付けシート（日射量等）'!I6214)</f>
        <v>0</v>
      </c>
      <c r="I6217" s="91">
        <f>IF('貼り付けシート（日射量等）'!J6214&lt;0,RADIANS(360+('貼り付けシート（日射量等）'!J6214)),RADIANS('貼り付けシート（日射量等）'!J6214))</f>
        <v>0</v>
      </c>
    </row>
    <row r="6218" spans="1:9">
      <c r="A6218" s="20">
        <v>41898</v>
      </c>
      <c r="B6218" s="35" t="s">
        <v>380</v>
      </c>
      <c r="C6218" s="90">
        <f t="shared" si="291"/>
        <v>0</v>
      </c>
      <c r="D6218" s="90">
        <f t="shared" si="292"/>
        <v>0</v>
      </c>
      <c r="E6218" s="90">
        <f t="shared" si="293"/>
        <v>0</v>
      </c>
      <c r="F6218" s="50">
        <f>'貼り付けシート（日射量等）'!G6215/3.6*10^3</f>
        <v>0</v>
      </c>
      <c r="G6218" s="50">
        <f>'貼り付けシート（日射量等）'!H6215/3.6*10^3</f>
        <v>0</v>
      </c>
      <c r="H6218" s="91">
        <f>RADIANS('貼り付けシート（日射量等）'!I6215)</f>
        <v>0</v>
      </c>
      <c r="I6218" s="91">
        <f>IF('貼り付けシート（日射量等）'!J6215&lt;0,RADIANS(360+('貼り付けシート（日射量等）'!J6215)),RADIANS('貼り付けシート（日射量等）'!J6215))</f>
        <v>0</v>
      </c>
    </row>
    <row r="6219" spans="1:9">
      <c r="A6219" s="20">
        <v>41898</v>
      </c>
      <c r="B6219" s="35" t="s">
        <v>381</v>
      </c>
      <c r="C6219" s="90">
        <f t="shared" si="291"/>
        <v>0</v>
      </c>
      <c r="D6219" s="90">
        <f t="shared" si="292"/>
        <v>0</v>
      </c>
      <c r="E6219" s="90">
        <f t="shared" si="293"/>
        <v>0</v>
      </c>
      <c r="F6219" s="50">
        <f>'貼り付けシート（日射量等）'!G6216/3.6*10^3</f>
        <v>0</v>
      </c>
      <c r="G6219" s="50">
        <f>'貼り付けシート（日射量等）'!H6216/3.6*10^3</f>
        <v>0</v>
      </c>
      <c r="H6219" s="91">
        <f>RADIANS('貼り付けシート（日射量等）'!I6216)</f>
        <v>0</v>
      </c>
      <c r="I6219" s="91">
        <f>IF('貼り付けシート（日射量等）'!J6216&lt;0,RADIANS(360+('貼り付けシート（日射量等）'!J6216)),RADIANS('貼り付けシート（日射量等）'!J6216))</f>
        <v>0</v>
      </c>
    </row>
    <row r="6220" spans="1:9">
      <c r="A6220" s="20">
        <v>41898</v>
      </c>
      <c r="B6220" s="35" t="s">
        <v>382</v>
      </c>
      <c r="C6220" s="90">
        <f t="shared" si="291"/>
        <v>0</v>
      </c>
      <c r="D6220" s="90">
        <f t="shared" si="292"/>
        <v>0</v>
      </c>
      <c r="E6220" s="90">
        <f t="shared" si="293"/>
        <v>0</v>
      </c>
      <c r="F6220" s="50">
        <f>'貼り付けシート（日射量等）'!G6217/3.6*10^3</f>
        <v>0</v>
      </c>
      <c r="G6220" s="50">
        <f>'貼り付けシート（日射量等）'!H6217/3.6*10^3</f>
        <v>0</v>
      </c>
      <c r="H6220" s="91">
        <f>RADIANS('貼り付けシート（日射量等）'!I6217)</f>
        <v>0</v>
      </c>
      <c r="I6220" s="91">
        <f>IF('貼り付けシート（日射量等）'!J6217&lt;0,RADIANS(360+('貼り付けシート（日射量等）'!J6217)),RADIANS('貼り付けシート（日射量等）'!J6217))</f>
        <v>0</v>
      </c>
    </row>
    <row r="6221" spans="1:9">
      <c r="A6221" s="20">
        <v>41898</v>
      </c>
      <c r="B6221" s="35" t="s">
        <v>383</v>
      </c>
      <c r="C6221" s="90">
        <f t="shared" si="291"/>
        <v>0</v>
      </c>
      <c r="D6221" s="90">
        <f t="shared" si="292"/>
        <v>0</v>
      </c>
      <c r="E6221" s="90">
        <f t="shared" si="293"/>
        <v>0</v>
      </c>
      <c r="F6221" s="50">
        <f>'貼り付けシート（日射量等）'!G6218/3.6*10^3</f>
        <v>0</v>
      </c>
      <c r="G6221" s="50">
        <f>'貼り付けシート（日射量等）'!H6218/3.6*10^3</f>
        <v>0</v>
      </c>
      <c r="H6221" s="91">
        <f>RADIANS('貼り付けシート（日射量等）'!I6218)</f>
        <v>0</v>
      </c>
      <c r="I6221" s="91">
        <f>IF('貼り付けシート（日射量等）'!J6218&lt;0,RADIANS(360+('貼り付けシート（日射量等）'!J6218)),RADIANS('貼り付けシート（日射量等）'!J6218))</f>
        <v>0</v>
      </c>
    </row>
    <row r="6222" spans="1:9">
      <c r="A6222" s="20">
        <v>41899</v>
      </c>
      <c r="B6222" s="35" t="s">
        <v>360</v>
      </c>
      <c r="C6222" s="90">
        <f t="shared" si="291"/>
        <v>0</v>
      </c>
      <c r="D6222" s="90">
        <f t="shared" si="292"/>
        <v>0</v>
      </c>
      <c r="E6222" s="90">
        <f t="shared" si="293"/>
        <v>0</v>
      </c>
      <c r="F6222" s="50">
        <f>'貼り付けシート（日射量等）'!G6219/3.6*10^3</f>
        <v>0</v>
      </c>
      <c r="G6222" s="50">
        <f>'貼り付けシート（日射量等）'!H6219/3.6*10^3</f>
        <v>0</v>
      </c>
      <c r="H6222" s="91">
        <f>RADIANS('貼り付けシート（日射量等）'!I6219)</f>
        <v>0</v>
      </c>
      <c r="I6222" s="91">
        <f>IF('貼り付けシート（日射量等）'!J6219&lt;0,RADIANS(360+('貼り付けシート（日射量等）'!J6219)),RADIANS('貼り付けシート（日射量等）'!J6219))</f>
        <v>0</v>
      </c>
    </row>
    <row r="6223" spans="1:9">
      <c r="A6223" s="20">
        <v>41899</v>
      </c>
      <c r="B6223" s="35" t="s">
        <v>361</v>
      </c>
      <c r="C6223" s="90">
        <f t="shared" si="291"/>
        <v>0</v>
      </c>
      <c r="D6223" s="90">
        <f t="shared" si="292"/>
        <v>0</v>
      </c>
      <c r="E6223" s="90">
        <f t="shared" si="293"/>
        <v>0</v>
      </c>
      <c r="F6223" s="50">
        <f>'貼り付けシート（日射量等）'!G6220/3.6*10^3</f>
        <v>0</v>
      </c>
      <c r="G6223" s="50">
        <f>'貼り付けシート（日射量等）'!H6220/3.6*10^3</f>
        <v>0</v>
      </c>
      <c r="H6223" s="91">
        <f>RADIANS('貼り付けシート（日射量等）'!I6220)</f>
        <v>0</v>
      </c>
      <c r="I6223" s="91">
        <f>IF('貼り付けシート（日射量等）'!J6220&lt;0,RADIANS(360+('貼り付けシート（日射量等）'!J6220)),RADIANS('貼り付けシート（日射量等）'!J6220))</f>
        <v>0</v>
      </c>
    </row>
    <row r="6224" spans="1:9">
      <c r="A6224" s="20">
        <v>41899</v>
      </c>
      <c r="B6224" s="35" t="s">
        <v>362</v>
      </c>
      <c r="C6224" s="90">
        <f t="shared" si="291"/>
        <v>0</v>
      </c>
      <c r="D6224" s="90">
        <f t="shared" si="292"/>
        <v>0</v>
      </c>
      <c r="E6224" s="90">
        <f t="shared" si="293"/>
        <v>0</v>
      </c>
      <c r="F6224" s="50">
        <f>'貼り付けシート（日射量等）'!G6221/3.6*10^3</f>
        <v>0</v>
      </c>
      <c r="G6224" s="50">
        <f>'貼り付けシート（日射量等）'!H6221/3.6*10^3</f>
        <v>0</v>
      </c>
      <c r="H6224" s="91">
        <f>RADIANS('貼り付けシート（日射量等）'!I6221)</f>
        <v>0</v>
      </c>
      <c r="I6224" s="91">
        <f>IF('貼り付けシート（日射量等）'!J6221&lt;0,RADIANS(360+('貼り付けシート（日射量等）'!J6221)),RADIANS('貼り付けシート（日射量等）'!J6221))</f>
        <v>0</v>
      </c>
    </row>
    <row r="6225" spans="1:9">
      <c r="A6225" s="20">
        <v>41899</v>
      </c>
      <c r="B6225" s="35" t="s">
        <v>363</v>
      </c>
      <c r="C6225" s="90">
        <f t="shared" si="291"/>
        <v>0</v>
      </c>
      <c r="D6225" s="90">
        <f t="shared" si="292"/>
        <v>0</v>
      </c>
      <c r="E6225" s="90">
        <f t="shared" si="293"/>
        <v>0</v>
      </c>
      <c r="F6225" s="50">
        <f>'貼り付けシート（日射量等）'!G6222/3.6*10^3</f>
        <v>0</v>
      </c>
      <c r="G6225" s="50">
        <f>'貼り付けシート（日射量等）'!H6222/3.6*10^3</f>
        <v>0</v>
      </c>
      <c r="H6225" s="91">
        <f>RADIANS('貼り付けシート（日射量等）'!I6222)</f>
        <v>0</v>
      </c>
      <c r="I6225" s="91">
        <f>IF('貼り付けシート（日射量等）'!J6222&lt;0,RADIANS(360+('貼り付けシート（日射量等）'!J6222)),RADIANS('貼り付けシート（日射量等）'!J6222))</f>
        <v>0</v>
      </c>
    </row>
    <row r="6226" spans="1:9">
      <c r="A6226" s="20">
        <v>41899</v>
      </c>
      <c r="B6226" s="35" t="s">
        <v>364</v>
      </c>
      <c r="C6226" s="90">
        <f t="shared" si="291"/>
        <v>0</v>
      </c>
      <c r="D6226" s="90">
        <f t="shared" si="292"/>
        <v>0</v>
      </c>
      <c r="E6226" s="90">
        <f t="shared" si="293"/>
        <v>0</v>
      </c>
      <c r="F6226" s="50">
        <f>'貼り付けシート（日射量等）'!G6223/3.6*10^3</f>
        <v>0</v>
      </c>
      <c r="G6226" s="50">
        <f>'貼り付けシート（日射量等）'!H6223/3.6*10^3</f>
        <v>0</v>
      </c>
      <c r="H6226" s="91">
        <f>RADIANS('貼り付けシート（日射量等）'!I6223)</f>
        <v>0</v>
      </c>
      <c r="I6226" s="91">
        <f>IF('貼り付けシート（日射量等）'!J6223&lt;0,RADIANS(360+('貼り付けシート（日射量等）'!J6223)),RADIANS('貼り付けシート（日射量等）'!J6223))</f>
        <v>0</v>
      </c>
    </row>
    <row r="6227" spans="1:9">
      <c r="A6227" s="20">
        <v>41899</v>
      </c>
      <c r="B6227" s="35" t="s">
        <v>365</v>
      </c>
      <c r="C6227" s="90">
        <f t="shared" si="291"/>
        <v>42.160919747081785</v>
      </c>
      <c r="D6227" s="90">
        <f t="shared" si="292"/>
        <v>9.8327094006499731</v>
      </c>
      <c r="E6227" s="90">
        <f t="shared" si="293"/>
        <v>32.32821034643181</v>
      </c>
      <c r="F6227" s="50">
        <f>'貼り付けシート（日射量等）'!G6224/3.6*10^3</f>
        <v>75</v>
      </c>
      <c r="G6227" s="50">
        <f>'貼り付けシート（日射量等）'!H6224/3.6*10^3</f>
        <v>33.333333333333336</v>
      </c>
      <c r="H6227" s="91">
        <f>RADIANS('貼り付けシート（日射量等）'!I6224)</f>
        <v>0.12217304763960307</v>
      </c>
      <c r="I6227" s="91">
        <f>IF('貼り付けシート（日射量等）'!J6224&lt;0,RADIANS(360+('貼り付けシート（日射量等）'!J6224)),RADIANS('貼り付けシート（日射量等）'!J6224))</f>
        <v>4.7612581994405314</v>
      </c>
    </row>
    <row r="6228" spans="1:9">
      <c r="A6228" s="20">
        <v>41899</v>
      </c>
      <c r="B6228" s="35" t="s">
        <v>366</v>
      </c>
      <c r="C6228" s="90">
        <f t="shared" si="291"/>
        <v>251.52497165487225</v>
      </c>
      <c r="D6228" s="90">
        <f t="shared" si="292"/>
        <v>159.92837567331546</v>
      </c>
      <c r="E6228" s="90">
        <f t="shared" si="293"/>
        <v>91.596595981556789</v>
      </c>
      <c r="F6228" s="50">
        <f>'貼り付けシート（日射量等）'!G6225/3.6*10^3</f>
        <v>433.33333333333337</v>
      </c>
      <c r="G6228" s="50">
        <f>'貼り付けシート（日射量等）'!H6225/3.6*10^3</f>
        <v>94.444444444444443</v>
      </c>
      <c r="H6228" s="91">
        <f>RADIANS('貼り付けシート（日射量等）'!I6225)</f>
        <v>0.32114058236695664</v>
      </c>
      <c r="I6228" s="91">
        <f>IF('貼り付けシート（日射量等）'!J6225&lt;0,RADIANS(360+('貼り付けシート（日射量等）'!J6225)),RADIANS('貼り付けシート（日射量等）'!J6225))</f>
        <v>4.9375364538919575</v>
      </c>
    </row>
    <row r="6229" spans="1:9">
      <c r="A6229" s="20">
        <v>41899</v>
      </c>
      <c r="B6229" s="35" t="s">
        <v>367</v>
      </c>
      <c r="C6229" s="90">
        <f t="shared" si="291"/>
        <v>497.65531617122372</v>
      </c>
      <c r="D6229" s="90">
        <f t="shared" si="292"/>
        <v>395.28265007418969</v>
      </c>
      <c r="E6229" s="90">
        <f t="shared" si="293"/>
        <v>102.37266609703406</v>
      </c>
      <c r="F6229" s="50">
        <f>'貼り付けシート（日射量等）'!G6226/3.6*10^3</f>
        <v>680.55555555555554</v>
      </c>
      <c r="G6229" s="50">
        <f>'貼り付けシート（日射量等）'!H6226/3.6*10^3</f>
        <v>105.55555555555556</v>
      </c>
      <c r="H6229" s="91">
        <f>RADIANS('貼り付けシート（日射量等）'!I6226)</f>
        <v>0.50963614158234427</v>
      </c>
      <c r="I6229" s="91">
        <f>IF('貼り付けシート（日射量等）'!J6226&lt;0,RADIANS(360+('貼り付けシート（日射量等）'!J6226)),RADIANS('貼り付けシート（日射量等）'!J6226))</f>
        <v>5.1347586593673169</v>
      </c>
    </row>
    <row r="6230" spans="1:9">
      <c r="A6230" s="20">
        <v>41899</v>
      </c>
      <c r="B6230" s="35" t="s">
        <v>368</v>
      </c>
      <c r="C6230" s="90">
        <f t="shared" si="291"/>
        <v>673.73606572436518</v>
      </c>
      <c r="D6230" s="90">
        <f t="shared" si="292"/>
        <v>547.11724186750723</v>
      </c>
      <c r="E6230" s="90">
        <f t="shared" si="293"/>
        <v>126.6188238568579</v>
      </c>
      <c r="F6230" s="50">
        <f>'貼り付けシート（日射量等）'!G6227/3.6*10^3</f>
        <v>725</v>
      </c>
      <c r="G6230" s="50">
        <f>'貼り付けシート（日射量等）'!H6227/3.6*10^3</f>
        <v>130.55555555555554</v>
      </c>
      <c r="H6230" s="91">
        <f>RADIANS('貼り付けシート（日射量等）'!I6227)</f>
        <v>0.68067840827778847</v>
      </c>
      <c r="I6230" s="91">
        <f>IF('貼り付けシート（日射量等）'!J6227&lt;0,RADIANS(360+('貼り付けシート（日射量等）'!J6227)),RADIANS('貼り付けシート（日射量等）'!J6227))</f>
        <v>5.3738687668905403</v>
      </c>
    </row>
    <row r="6231" spans="1:9">
      <c r="A6231" s="20">
        <v>41899</v>
      </c>
      <c r="B6231" s="35" t="s">
        <v>369</v>
      </c>
      <c r="C6231" s="90">
        <f t="shared" si="291"/>
        <v>797.02342585691827</v>
      </c>
      <c r="D6231" s="90">
        <f t="shared" si="292"/>
        <v>651.54647929797511</v>
      </c>
      <c r="E6231" s="90">
        <f t="shared" si="293"/>
        <v>145.47694655894313</v>
      </c>
      <c r="F6231" s="50">
        <f>'貼り付けシート（日射量等）'!G6228/3.6*10^3</f>
        <v>741.66666666666663</v>
      </c>
      <c r="G6231" s="50">
        <f>'貼り付けシート（日射量等）'!H6228/3.6*10^3</f>
        <v>150</v>
      </c>
      <c r="H6231" s="91">
        <f>RADIANS('貼り付けシート（日射量等）'!I6228)</f>
        <v>0.81855941918534059</v>
      </c>
      <c r="I6231" s="91">
        <f>IF('貼り付けシート（日射量等）'!J6228&lt;0,RADIANS(360+('貼り付けシート（日射量等）'!J6228)),RADIANS('貼り付けシート（日射量等）'!J6228))</f>
        <v>5.6793013859895476</v>
      </c>
    </row>
    <row r="6232" spans="1:9">
      <c r="A6232" s="20">
        <v>41899</v>
      </c>
      <c r="B6232" s="35" t="s">
        <v>370</v>
      </c>
      <c r="C6232" s="90">
        <f t="shared" si="291"/>
        <v>676.17748967806517</v>
      </c>
      <c r="D6232" s="90">
        <f t="shared" si="292"/>
        <v>390.61163161791751</v>
      </c>
      <c r="E6232" s="90">
        <f t="shared" si="293"/>
        <v>285.56585806014766</v>
      </c>
      <c r="F6232" s="50">
        <f>'貼り付けシート（日射量等）'!G6229/3.6*10^3</f>
        <v>413.88888888888886</v>
      </c>
      <c r="G6232" s="50">
        <f>'貼り付けシート（日射量等）'!H6229/3.6*10^3</f>
        <v>294.44444444444446</v>
      </c>
      <c r="H6232" s="91">
        <f>RADIANS('貼り付けシート（日射量等）'!I6229)</f>
        <v>0.90058989402907408</v>
      </c>
      <c r="I6232" s="91">
        <f>IF('貼り付けシート（日射量等）'!J6229&lt;0,RADIANS(360+('貼り付けシート（日射量等）'!J6229)),RADIANS('貼り付けシート（日射量等）'!J6229))</f>
        <v>6.0632738214283002</v>
      </c>
    </row>
    <row r="6233" spans="1:9">
      <c r="A6233" s="20">
        <v>41899</v>
      </c>
      <c r="B6233" s="35" t="s">
        <v>371</v>
      </c>
      <c r="C6233" s="90">
        <f t="shared" si="291"/>
        <v>417.37918686912747</v>
      </c>
      <c r="D6233" s="90">
        <f t="shared" si="292"/>
        <v>110.26118857802531</v>
      </c>
      <c r="E6233" s="90">
        <f t="shared" si="293"/>
        <v>307.11799829110214</v>
      </c>
      <c r="F6233" s="50">
        <f>'貼り付けシート（日射量等）'!G6230/3.6*10^3</f>
        <v>116.66666666666666</v>
      </c>
      <c r="G6233" s="50">
        <f>'貼り付けシート（日射量等）'!H6230/3.6*10^3</f>
        <v>316.66666666666663</v>
      </c>
      <c r="H6233" s="91">
        <f>RADIANS('貼り付けシート（日射量等）'!I6230)</f>
        <v>0.90233522328106841</v>
      </c>
      <c r="I6233" s="91">
        <f>IF('貼り付けシート（日射量等）'!J6230&lt;0,RADIANS(360+('貼り付けシート（日射量等）'!J6230)),RADIANS('貼り付けシート（日射量等）'!J6230))</f>
        <v>0.20245819323134223</v>
      </c>
    </row>
    <row r="6234" spans="1:9">
      <c r="A6234" s="20">
        <v>41899</v>
      </c>
      <c r="B6234" s="35" t="s">
        <v>372</v>
      </c>
      <c r="C6234" s="90">
        <f t="shared" si="291"/>
        <v>477.56712137776253</v>
      </c>
      <c r="D6234" s="90">
        <f t="shared" si="292"/>
        <v>183.9192107310069</v>
      </c>
      <c r="E6234" s="90">
        <f t="shared" si="293"/>
        <v>293.64791064675563</v>
      </c>
      <c r="F6234" s="50">
        <f>'貼り付けシート（日射量等）'!G6231/3.6*10^3</f>
        <v>208.33333333333331</v>
      </c>
      <c r="G6234" s="50">
        <f>'貼り付けシート（日射量等）'!H6231/3.6*10^3</f>
        <v>302.77777777777783</v>
      </c>
      <c r="H6234" s="91">
        <f>RADIANS('貼り付けシート（日射量等）'!I6231)</f>
        <v>0.82379540694132358</v>
      </c>
      <c r="I6234" s="91">
        <f>IF('貼り付けシート（日射量等）'!J6231&lt;0,RADIANS(360+('貼り付けシート（日射量等）'!J6231)),RADIANS('貼り付けシート（日射量等）'!J6231))</f>
        <v>0.5881759579220891</v>
      </c>
    </row>
    <row r="6235" spans="1:9">
      <c r="A6235" s="20">
        <v>41899</v>
      </c>
      <c r="B6235" s="35" t="s">
        <v>373</v>
      </c>
      <c r="C6235" s="90">
        <f t="shared" si="291"/>
        <v>441.25512688847959</v>
      </c>
      <c r="D6235" s="90">
        <f t="shared" si="292"/>
        <v>198.79354929024106</v>
      </c>
      <c r="E6235" s="90">
        <f t="shared" si="293"/>
        <v>242.46157759823856</v>
      </c>
      <c r="F6235" s="50">
        <f>'貼り付けシート（日射量等）'!G6232/3.6*10^3</f>
        <v>261.11111111111109</v>
      </c>
      <c r="G6235" s="50">
        <f>'貼り付けシート（日射量等）'!H6232/3.6*10^3</f>
        <v>250</v>
      </c>
      <c r="H6235" s="91">
        <f>RADIANS('貼り付けシート（日射量等）'!I6232)</f>
        <v>0.6876597252857658</v>
      </c>
      <c r="I6235" s="91">
        <f>IF('貼り付けシート（日射量等）'!J6232&lt;0,RADIANS(360+('貼り付けシート（日射量等）'!J6232)),RADIANS('貼り付けシート（日射量等）'!J6232))</f>
        <v>0.89709923552508541</v>
      </c>
    </row>
    <row r="6236" spans="1:9">
      <c r="A6236" s="20">
        <v>41899</v>
      </c>
      <c r="B6236" s="35" t="s">
        <v>374</v>
      </c>
      <c r="C6236" s="90">
        <f t="shared" si="291"/>
        <v>188.54171377601222</v>
      </c>
      <c r="D6236" s="90">
        <f t="shared" si="292"/>
        <v>37.676732159330442</v>
      </c>
      <c r="E6236" s="90">
        <f t="shared" si="293"/>
        <v>150.86498161668177</v>
      </c>
      <c r="F6236" s="50">
        <f>'貼り付けシート（日射量等）'!G6233/3.6*10^3</f>
        <v>63.888888888888886</v>
      </c>
      <c r="G6236" s="50">
        <f>'貼り付けシート（日射量等）'!H6233/3.6*10^3</f>
        <v>155.55555555555557</v>
      </c>
      <c r="H6236" s="91">
        <f>RADIANS('貼り付けシート（日射量等）'!I6233)</f>
        <v>0.51836278784231582</v>
      </c>
      <c r="I6236" s="91">
        <f>IF('貼り付けシート（日射量等）'!J6233&lt;0,RADIANS(360+('貼り付けシート（日射量等）'!J6233)),RADIANS('貼り付けシート（日射量等）'!J6233))</f>
        <v>1.1397000015522971</v>
      </c>
    </row>
    <row r="6237" spans="1:9">
      <c r="A6237" s="20">
        <v>41899</v>
      </c>
      <c r="B6237" s="35" t="s">
        <v>375</v>
      </c>
      <c r="C6237" s="90">
        <f t="shared" si="291"/>
        <v>116.75090370811716</v>
      </c>
      <c r="D6237" s="90">
        <f t="shared" si="292"/>
        <v>25.154307726560383</v>
      </c>
      <c r="E6237" s="90">
        <f t="shared" si="293"/>
        <v>91.596595981556789</v>
      </c>
      <c r="F6237" s="50">
        <f>'貼り付けシート（日射量等）'!G6234/3.6*10^3</f>
        <v>66.666666666666671</v>
      </c>
      <c r="G6237" s="50">
        <f>'貼り付けシート（日射量等）'!H6234/3.6*10^3</f>
        <v>94.444444444444443</v>
      </c>
      <c r="H6237" s="91">
        <f>RADIANS('貼り付けシート（日射量等）'!I6234)</f>
        <v>0.32812189937493397</v>
      </c>
      <c r="I6237" s="91">
        <f>IF('貼り付けシート（日射量等）'!J6234&lt;0,RADIANS(360+('貼り付けシート（日射量等）'!J6234)),RADIANS('貼り付けシート（日射量等）'!J6234))</f>
        <v>1.3386675362796507</v>
      </c>
    </row>
    <row r="6238" spans="1:9">
      <c r="A6238" s="20">
        <v>41899</v>
      </c>
      <c r="B6238" s="35" t="s">
        <v>376</v>
      </c>
      <c r="C6238" s="90">
        <f t="shared" si="291"/>
        <v>44.895430815911773</v>
      </c>
      <c r="D6238" s="90">
        <f t="shared" si="292"/>
        <v>9.8732029406106463</v>
      </c>
      <c r="E6238" s="90">
        <f t="shared" si="293"/>
        <v>35.022227875301127</v>
      </c>
      <c r="F6238" s="50">
        <f>'貼り付けシート（日射量等）'!G6235/3.6*10^3</f>
        <v>69.444444444444443</v>
      </c>
      <c r="G6238" s="50">
        <f>'貼り付けシート（日射量等）'!H6235/3.6*10^3</f>
        <v>36.111111111111114</v>
      </c>
      <c r="H6238" s="91">
        <f>RADIANS('貼り付けシート（日射量等）'!I6235)</f>
        <v>0.1308996938995747</v>
      </c>
      <c r="I6238" s="91">
        <f>IF('貼り付けシート（日射量等）'!J6235&lt;0,RADIANS(360+('貼り付けシート（日射量等）'!J6235)),RADIANS('貼り付けシート（日射量等）'!J6235))</f>
        <v>1.5132004614790837</v>
      </c>
    </row>
    <row r="6239" spans="1:9">
      <c r="A6239" s="20">
        <v>41899</v>
      </c>
      <c r="B6239" s="35" t="s">
        <v>377</v>
      </c>
      <c r="C6239" s="90">
        <f t="shared" si="291"/>
        <v>0</v>
      </c>
      <c r="D6239" s="90">
        <f t="shared" si="292"/>
        <v>0</v>
      </c>
      <c r="E6239" s="90">
        <f t="shared" si="293"/>
        <v>0</v>
      </c>
      <c r="F6239" s="50">
        <f>'貼り付けシート（日射量等）'!G6236/3.6*10^3</f>
        <v>0</v>
      </c>
      <c r="G6239" s="50">
        <f>'貼り付けシート（日射量等）'!H6236/3.6*10^3</f>
        <v>0</v>
      </c>
      <c r="H6239" s="91">
        <f>RADIANS('貼り付けシート（日射量等）'!I6236)</f>
        <v>0</v>
      </c>
      <c r="I6239" s="91">
        <f>IF('貼り付けシート（日射量等）'!J6236&lt;0,RADIANS(360+('貼り付けシート（日射量等）'!J6236)),RADIANS('貼り付けシート（日射量等）'!J6236))</f>
        <v>0</v>
      </c>
    </row>
    <row r="6240" spans="1:9">
      <c r="A6240" s="20">
        <v>41899</v>
      </c>
      <c r="B6240" s="35" t="s">
        <v>378</v>
      </c>
      <c r="C6240" s="90">
        <f t="shared" si="291"/>
        <v>0</v>
      </c>
      <c r="D6240" s="90">
        <f t="shared" si="292"/>
        <v>0</v>
      </c>
      <c r="E6240" s="90">
        <f t="shared" si="293"/>
        <v>0</v>
      </c>
      <c r="F6240" s="50">
        <f>'貼り付けシート（日射量等）'!G6237/3.6*10^3</f>
        <v>0</v>
      </c>
      <c r="G6240" s="50">
        <f>'貼り付けシート（日射量等）'!H6237/3.6*10^3</f>
        <v>0</v>
      </c>
      <c r="H6240" s="91">
        <f>RADIANS('貼り付けシート（日射量等）'!I6237)</f>
        <v>0</v>
      </c>
      <c r="I6240" s="91">
        <f>IF('貼り付けシート（日射量等）'!J6237&lt;0,RADIANS(360+('貼り付けシート（日射量等）'!J6237)),RADIANS('貼り付けシート（日射量等）'!J6237))</f>
        <v>0</v>
      </c>
    </row>
    <row r="6241" spans="1:9">
      <c r="A6241" s="20">
        <v>41899</v>
      </c>
      <c r="B6241" s="35" t="s">
        <v>379</v>
      </c>
      <c r="C6241" s="90">
        <f t="shared" si="291"/>
        <v>0</v>
      </c>
      <c r="D6241" s="90">
        <f t="shared" si="292"/>
        <v>0</v>
      </c>
      <c r="E6241" s="90">
        <f t="shared" si="293"/>
        <v>0</v>
      </c>
      <c r="F6241" s="50">
        <f>'貼り付けシート（日射量等）'!G6238/3.6*10^3</f>
        <v>0</v>
      </c>
      <c r="G6241" s="50">
        <f>'貼り付けシート（日射量等）'!H6238/3.6*10^3</f>
        <v>0</v>
      </c>
      <c r="H6241" s="91">
        <f>RADIANS('貼り付けシート（日射量等）'!I6238)</f>
        <v>0</v>
      </c>
      <c r="I6241" s="91">
        <f>IF('貼り付けシート（日射量等）'!J6238&lt;0,RADIANS(360+('貼り付けシート（日射量等）'!J6238)),RADIANS('貼り付けシート（日射量等）'!J6238))</f>
        <v>0</v>
      </c>
    </row>
    <row r="6242" spans="1:9">
      <c r="A6242" s="20">
        <v>41899</v>
      </c>
      <c r="B6242" s="35" t="s">
        <v>380</v>
      </c>
      <c r="C6242" s="90">
        <f t="shared" si="291"/>
        <v>0</v>
      </c>
      <c r="D6242" s="90">
        <f t="shared" si="292"/>
        <v>0</v>
      </c>
      <c r="E6242" s="90">
        <f t="shared" si="293"/>
        <v>0</v>
      </c>
      <c r="F6242" s="50">
        <f>'貼り付けシート（日射量等）'!G6239/3.6*10^3</f>
        <v>0</v>
      </c>
      <c r="G6242" s="50">
        <f>'貼り付けシート（日射量等）'!H6239/3.6*10^3</f>
        <v>0</v>
      </c>
      <c r="H6242" s="91">
        <f>RADIANS('貼り付けシート（日射量等）'!I6239)</f>
        <v>0</v>
      </c>
      <c r="I6242" s="91">
        <f>IF('貼り付けシート（日射量等）'!J6239&lt;0,RADIANS(360+('貼り付けシート（日射量等）'!J6239)),RADIANS('貼り付けシート（日射量等）'!J6239))</f>
        <v>0</v>
      </c>
    </row>
    <row r="6243" spans="1:9">
      <c r="A6243" s="20">
        <v>41899</v>
      </c>
      <c r="B6243" s="35" t="s">
        <v>381</v>
      </c>
      <c r="C6243" s="90">
        <f t="shared" si="291"/>
        <v>0</v>
      </c>
      <c r="D6243" s="90">
        <f t="shared" si="292"/>
        <v>0</v>
      </c>
      <c r="E6243" s="90">
        <f t="shared" si="293"/>
        <v>0</v>
      </c>
      <c r="F6243" s="50">
        <f>'貼り付けシート（日射量等）'!G6240/3.6*10^3</f>
        <v>0</v>
      </c>
      <c r="G6243" s="50">
        <f>'貼り付けシート（日射量等）'!H6240/3.6*10^3</f>
        <v>0</v>
      </c>
      <c r="H6243" s="91">
        <f>RADIANS('貼り付けシート（日射量等）'!I6240)</f>
        <v>0</v>
      </c>
      <c r="I6243" s="91">
        <f>IF('貼り付けシート（日射量等）'!J6240&lt;0,RADIANS(360+('貼り付けシート（日射量等）'!J6240)),RADIANS('貼り付けシート（日射量等）'!J6240))</f>
        <v>0</v>
      </c>
    </row>
    <row r="6244" spans="1:9">
      <c r="A6244" s="20">
        <v>41899</v>
      </c>
      <c r="B6244" s="35" t="s">
        <v>382</v>
      </c>
      <c r="C6244" s="90">
        <f t="shared" si="291"/>
        <v>0</v>
      </c>
      <c r="D6244" s="90">
        <f t="shared" si="292"/>
        <v>0</v>
      </c>
      <c r="E6244" s="90">
        <f t="shared" si="293"/>
        <v>0</v>
      </c>
      <c r="F6244" s="50">
        <f>'貼り付けシート（日射量等）'!G6241/3.6*10^3</f>
        <v>0</v>
      </c>
      <c r="G6244" s="50">
        <f>'貼り付けシート（日射量等）'!H6241/3.6*10^3</f>
        <v>0</v>
      </c>
      <c r="H6244" s="91">
        <f>RADIANS('貼り付けシート（日射量等）'!I6241)</f>
        <v>0</v>
      </c>
      <c r="I6244" s="91">
        <f>IF('貼り付けシート（日射量等）'!J6241&lt;0,RADIANS(360+('貼り付けシート（日射量等）'!J6241)),RADIANS('貼り付けシート（日射量等）'!J6241))</f>
        <v>0</v>
      </c>
    </row>
    <row r="6245" spans="1:9">
      <c r="A6245" s="20">
        <v>41899</v>
      </c>
      <c r="B6245" s="35" t="s">
        <v>383</v>
      </c>
      <c r="C6245" s="90">
        <f t="shared" si="291"/>
        <v>0</v>
      </c>
      <c r="D6245" s="90">
        <f t="shared" si="292"/>
        <v>0</v>
      </c>
      <c r="E6245" s="90">
        <f t="shared" si="293"/>
        <v>0</v>
      </c>
      <c r="F6245" s="50">
        <f>'貼り付けシート（日射量等）'!G6242/3.6*10^3</f>
        <v>0</v>
      </c>
      <c r="G6245" s="50">
        <f>'貼り付けシート（日射量等）'!H6242/3.6*10^3</f>
        <v>0</v>
      </c>
      <c r="H6245" s="91">
        <f>RADIANS('貼り付けシート（日射量等）'!I6242)</f>
        <v>0</v>
      </c>
      <c r="I6245" s="91">
        <f>IF('貼り付けシート（日射量等）'!J6242&lt;0,RADIANS(360+('貼り付けシート（日射量等）'!J6242)),RADIANS('貼り付けシート（日射量等）'!J6242))</f>
        <v>0</v>
      </c>
    </row>
    <row r="6246" spans="1:9">
      <c r="A6246" s="20">
        <v>41900</v>
      </c>
      <c r="B6246" s="35" t="s">
        <v>360</v>
      </c>
      <c r="C6246" s="90">
        <f t="shared" si="291"/>
        <v>0</v>
      </c>
      <c r="D6246" s="90">
        <f t="shared" si="292"/>
        <v>0</v>
      </c>
      <c r="E6246" s="90">
        <f t="shared" si="293"/>
        <v>0</v>
      </c>
      <c r="F6246" s="50">
        <f>'貼り付けシート（日射量等）'!G6243/3.6*10^3</f>
        <v>0</v>
      </c>
      <c r="G6246" s="50">
        <f>'貼り付けシート（日射量等）'!H6243/3.6*10^3</f>
        <v>0</v>
      </c>
      <c r="H6246" s="91">
        <f>RADIANS('貼り付けシート（日射量等）'!I6243)</f>
        <v>0</v>
      </c>
      <c r="I6246" s="91">
        <f>IF('貼り付けシート（日射量等）'!J6243&lt;0,RADIANS(360+('貼り付けシート（日射量等）'!J6243)),RADIANS('貼り付けシート（日射量等）'!J6243))</f>
        <v>0</v>
      </c>
    </row>
    <row r="6247" spans="1:9">
      <c r="A6247" s="20">
        <v>41900</v>
      </c>
      <c r="B6247" s="35" t="s">
        <v>361</v>
      </c>
      <c r="C6247" s="90">
        <f t="shared" si="291"/>
        <v>0</v>
      </c>
      <c r="D6247" s="90">
        <f t="shared" si="292"/>
        <v>0</v>
      </c>
      <c r="E6247" s="90">
        <f t="shared" si="293"/>
        <v>0</v>
      </c>
      <c r="F6247" s="50">
        <f>'貼り付けシート（日射量等）'!G6244/3.6*10^3</f>
        <v>0</v>
      </c>
      <c r="G6247" s="50">
        <f>'貼り付けシート（日射量等）'!H6244/3.6*10^3</f>
        <v>0</v>
      </c>
      <c r="H6247" s="91">
        <f>RADIANS('貼り付けシート（日射量等）'!I6244)</f>
        <v>0</v>
      </c>
      <c r="I6247" s="91">
        <f>IF('貼り付けシート（日射量等）'!J6244&lt;0,RADIANS(360+('貼り付けシート（日射量等）'!J6244)),RADIANS('貼り付けシート（日射量等）'!J6244))</f>
        <v>0</v>
      </c>
    </row>
    <row r="6248" spans="1:9">
      <c r="A6248" s="20">
        <v>41900</v>
      </c>
      <c r="B6248" s="35" t="s">
        <v>362</v>
      </c>
      <c r="C6248" s="90">
        <f t="shared" si="291"/>
        <v>0</v>
      </c>
      <c r="D6248" s="90">
        <f t="shared" si="292"/>
        <v>0</v>
      </c>
      <c r="E6248" s="90">
        <f t="shared" si="293"/>
        <v>0</v>
      </c>
      <c r="F6248" s="50">
        <f>'貼り付けシート（日射量等）'!G6245/3.6*10^3</f>
        <v>0</v>
      </c>
      <c r="G6248" s="50">
        <f>'貼り付けシート（日射量等）'!H6245/3.6*10^3</f>
        <v>0</v>
      </c>
      <c r="H6248" s="91">
        <f>RADIANS('貼り付けシート（日射量等）'!I6245)</f>
        <v>0</v>
      </c>
      <c r="I6248" s="91">
        <f>IF('貼り付けシート（日射量等）'!J6245&lt;0,RADIANS(360+('貼り付けシート（日射量等）'!J6245)),RADIANS('貼り付けシート（日射量等）'!J6245))</f>
        <v>0</v>
      </c>
    </row>
    <row r="6249" spans="1:9">
      <c r="A6249" s="20">
        <v>41900</v>
      </c>
      <c r="B6249" s="35" t="s">
        <v>363</v>
      </c>
      <c r="C6249" s="90">
        <f t="shared" si="291"/>
        <v>0</v>
      </c>
      <c r="D6249" s="90">
        <f t="shared" si="292"/>
        <v>0</v>
      </c>
      <c r="E6249" s="90">
        <f t="shared" si="293"/>
        <v>0</v>
      </c>
      <c r="F6249" s="50">
        <f>'貼り付けシート（日射量等）'!G6246/3.6*10^3</f>
        <v>0</v>
      </c>
      <c r="G6249" s="50">
        <f>'貼り付けシート（日射量等）'!H6246/3.6*10^3</f>
        <v>0</v>
      </c>
      <c r="H6249" s="91">
        <f>RADIANS('貼り付けシート（日射量等）'!I6246)</f>
        <v>0</v>
      </c>
      <c r="I6249" s="91">
        <f>IF('貼り付けシート（日射量等）'!J6246&lt;0,RADIANS(360+('貼り付けシート（日射量等）'!J6246)),RADIANS('貼り付けシート（日射量等）'!J6246))</f>
        <v>0</v>
      </c>
    </row>
    <row r="6250" spans="1:9">
      <c r="A6250" s="20">
        <v>41900</v>
      </c>
      <c r="B6250" s="35" t="s">
        <v>364</v>
      </c>
      <c r="C6250" s="90">
        <f t="shared" si="291"/>
        <v>0</v>
      </c>
      <c r="D6250" s="90">
        <f t="shared" si="292"/>
        <v>0</v>
      </c>
      <c r="E6250" s="90">
        <f t="shared" si="293"/>
        <v>0</v>
      </c>
      <c r="F6250" s="50">
        <f>'貼り付けシート（日射量等）'!G6247/3.6*10^3</f>
        <v>0</v>
      </c>
      <c r="G6250" s="50">
        <f>'貼り付けシート（日射量等）'!H6247/3.6*10^3</f>
        <v>0</v>
      </c>
      <c r="H6250" s="91">
        <f>RADIANS('貼り付けシート（日射量等）'!I6247)</f>
        <v>0</v>
      </c>
      <c r="I6250" s="91">
        <f>IF('貼り付けシート（日射量等）'!J6247&lt;0,RADIANS(360+('貼り付けシート（日射量等）'!J6247)),RADIANS('貼り付けシート（日射量等）'!J6247))</f>
        <v>0</v>
      </c>
    </row>
    <row r="6251" spans="1:9">
      <c r="A6251" s="20">
        <v>41900</v>
      </c>
      <c r="B6251" s="35" t="s">
        <v>365</v>
      </c>
      <c r="C6251" s="90">
        <f t="shared" si="291"/>
        <v>58.896098289811611</v>
      </c>
      <c r="D6251" s="90">
        <f t="shared" si="292"/>
        <v>23.873870414510485</v>
      </c>
      <c r="E6251" s="90">
        <f t="shared" si="293"/>
        <v>35.022227875301127</v>
      </c>
      <c r="F6251" s="50">
        <f>'貼り付けシート（日射量等）'!G6248/3.6*10^3</f>
        <v>183.33333333333334</v>
      </c>
      <c r="G6251" s="50">
        <f>'貼り付けシート（日射量等）'!H6248/3.6*10^3</f>
        <v>36.111111111111114</v>
      </c>
      <c r="H6251" s="91">
        <f>RADIANS('貼り付けシート（日射量等）'!I6248)</f>
        <v>0.11868238913561441</v>
      </c>
      <c r="I6251" s="91">
        <f>IF('貼り付けシート（日射量等）'!J6248&lt;0,RADIANS(360+('貼り付けシート（日射量等）'!J6248)),RADIANS('貼り付けシート（日射量等）'!J6248))</f>
        <v>4.7682395164485083</v>
      </c>
    </row>
    <row r="6252" spans="1:9">
      <c r="A6252" s="20">
        <v>41900</v>
      </c>
      <c r="B6252" s="35" t="s">
        <v>366</v>
      </c>
      <c r="C6252" s="90">
        <f t="shared" si="291"/>
        <v>277.96679035205744</v>
      </c>
      <c r="D6252" s="90">
        <f t="shared" si="292"/>
        <v>202.53429954371654</v>
      </c>
      <c r="E6252" s="90">
        <f t="shared" si="293"/>
        <v>75.432490808340887</v>
      </c>
      <c r="F6252" s="50">
        <f>'貼り付けシート（日射量等）'!G6249/3.6*10^3</f>
        <v>549.99999999999989</v>
      </c>
      <c r="G6252" s="50">
        <f>'貼り付けシート（日射量等）'!H6249/3.6*10^3</f>
        <v>77.777777777777786</v>
      </c>
      <c r="H6252" s="91">
        <f>RADIANS('貼り付けシート（日射量等）'!I6249)</f>
        <v>0.31764992386296798</v>
      </c>
      <c r="I6252" s="91">
        <f>IF('貼り付けシート（日射量等）'!J6249&lt;0,RADIANS(360+('貼り付けシート（日射量等）'!J6249)),RADIANS('貼り付けシート（日射量等）'!J6249))</f>
        <v>4.9445177708999362</v>
      </c>
    </row>
    <row r="6253" spans="1:9">
      <c r="A6253" s="20">
        <v>41900</v>
      </c>
      <c r="B6253" s="35" t="s">
        <v>367</v>
      </c>
      <c r="C6253" s="90">
        <f t="shared" si="291"/>
        <v>453.20046822513791</v>
      </c>
      <c r="D6253" s="90">
        <f t="shared" si="292"/>
        <v>323.8876268394107</v>
      </c>
      <c r="E6253" s="90">
        <f t="shared" si="293"/>
        <v>129.31284138572724</v>
      </c>
      <c r="F6253" s="50">
        <f>'貼り付けシート（日射量等）'!G6250/3.6*10^3</f>
        <v>558.33333333333326</v>
      </c>
      <c r="G6253" s="50">
        <f>'貼り付けシート（日射量等）'!H6250/3.6*10^3</f>
        <v>133.33333333333334</v>
      </c>
      <c r="H6253" s="91">
        <f>RADIANS('貼り付けシート（日射量等）'!I6250)</f>
        <v>0.50614548307835561</v>
      </c>
      <c r="I6253" s="91">
        <f>IF('貼り付けシート（日射量等）'!J6250&lt;0,RADIANS(360+('貼り付けシート（日射量等）'!J6250)),RADIANS('貼り付けシート（日射量等）'!J6250))</f>
        <v>5.1417399763752956</v>
      </c>
    </row>
    <row r="6254" spans="1:9">
      <c r="A6254" s="20">
        <v>41900</v>
      </c>
      <c r="B6254" s="35" t="s">
        <v>368</v>
      </c>
      <c r="C6254" s="90">
        <f t="shared" si="291"/>
        <v>434.55519049543585</v>
      </c>
      <c r="D6254" s="90">
        <f t="shared" si="292"/>
        <v>194.78763042606661</v>
      </c>
      <c r="E6254" s="90">
        <f t="shared" si="293"/>
        <v>239.76756006936924</v>
      </c>
      <c r="F6254" s="50">
        <f>'貼り付けシート（日射量等）'!G6251/3.6*10^3</f>
        <v>258.33333333333337</v>
      </c>
      <c r="G6254" s="50">
        <f>'貼り付けシート（日射量等）'!H6251/3.6*10^3</f>
        <v>247.22222222222223</v>
      </c>
      <c r="H6254" s="91">
        <f>RADIANS('貼り付けシート（日射量等）'!I6251)</f>
        <v>0.67718774977379981</v>
      </c>
      <c r="I6254" s="91">
        <f>IF('貼り付けシート（日射量等）'!J6251&lt;0,RADIANS(360+('貼り付けシート（日射量等）'!J6251)),RADIANS('貼り付けシート（日射量等）'!J6251))</f>
        <v>5.380850083898518</v>
      </c>
    </row>
    <row r="6255" spans="1:9">
      <c r="A6255" s="20">
        <v>41900</v>
      </c>
      <c r="B6255" s="35" t="s">
        <v>369</v>
      </c>
      <c r="C6255" s="90">
        <f t="shared" si="291"/>
        <v>427.13704210791172</v>
      </c>
      <c r="D6255" s="90">
        <f t="shared" si="292"/>
        <v>138.8771665188948</v>
      </c>
      <c r="E6255" s="90">
        <f t="shared" si="293"/>
        <v>288.25987558901693</v>
      </c>
      <c r="F6255" s="50">
        <f>'貼り付けシート（日射量等）'!G6252/3.6*10^3</f>
        <v>158.33333333333331</v>
      </c>
      <c r="G6255" s="50">
        <f>'貼り付けシート（日射量等）'!H6252/3.6*10^3</f>
        <v>297.22222222222223</v>
      </c>
      <c r="H6255" s="91">
        <f>RADIANS('貼り付けシート（日射量等）'!I6252)</f>
        <v>0.81332343142935759</v>
      </c>
      <c r="I6255" s="91">
        <f>IF('貼り付けシート（日射量等）'!J6252&lt;0,RADIANS(360+('貼り付けシート（日射量等）'!J6252)),RADIANS('貼り付けシート（日射量等）'!J6252))</f>
        <v>5.6862827029975263</v>
      </c>
    </row>
    <row r="6256" spans="1:9">
      <c r="A6256" s="20">
        <v>41900</v>
      </c>
      <c r="B6256" s="35" t="s">
        <v>370</v>
      </c>
      <c r="C6256" s="90">
        <f t="shared" si="291"/>
        <v>615.69157662374414</v>
      </c>
      <c r="D6256" s="90">
        <f t="shared" si="292"/>
        <v>311.26759586151144</v>
      </c>
      <c r="E6256" s="90">
        <f t="shared" si="293"/>
        <v>304.42398076223276</v>
      </c>
      <c r="F6256" s="50">
        <f>'貼り付けシート（日射量等）'!G6253/3.6*10^3</f>
        <v>330.55555555555554</v>
      </c>
      <c r="G6256" s="50">
        <f>'貼り付けシート（日射量等）'!H6253/3.6*10^3</f>
        <v>313.8888888888888</v>
      </c>
      <c r="H6256" s="91">
        <f>RADIANS('貼り付けシート（日射量等）'!I6253)</f>
        <v>0.89360857702109675</v>
      </c>
      <c r="I6256" s="91">
        <f>IF('貼り付けシート（日射量等）'!J6253&lt;0,RADIANS(360+('貼り付けシート（日射量等）'!J6253)),RADIANS('貼り付けシート（日射量等）'!J6253))</f>
        <v>6.0667644799322895</v>
      </c>
    </row>
    <row r="6257" spans="1:9">
      <c r="A6257" s="20">
        <v>41900</v>
      </c>
      <c r="B6257" s="35" t="s">
        <v>371</v>
      </c>
      <c r="C6257" s="90">
        <f t="shared" si="291"/>
        <v>794.20047144990701</v>
      </c>
      <c r="D6257" s="90">
        <f t="shared" si="292"/>
        <v>581.37308666923093</v>
      </c>
      <c r="E6257" s="90">
        <f t="shared" si="293"/>
        <v>212.82738478067606</v>
      </c>
      <c r="F6257" s="50">
        <f>'貼り付けシート（日射量等）'!G6254/3.6*10^3</f>
        <v>616.66666666666674</v>
      </c>
      <c r="G6257" s="50">
        <f>'貼り付けシート（日射量等）'!H6254/3.6*10^3</f>
        <v>219.44444444444443</v>
      </c>
      <c r="H6257" s="91">
        <f>RADIANS('貼り付けシート（日射量等）'!I6254)</f>
        <v>0.89535390627309097</v>
      </c>
      <c r="I6257" s="91">
        <f>IF('貼り付けシート（日射量等）'!J6254&lt;0,RADIANS(360+('貼り付けシート（日射量等）'!J6254)),RADIANS('貼り付けシート（日射量等）'!J6254))</f>
        <v>0.20420352248333654</v>
      </c>
    </row>
    <row r="6258" spans="1:9">
      <c r="A6258" s="20">
        <v>41900</v>
      </c>
      <c r="B6258" s="35" t="s">
        <v>372</v>
      </c>
      <c r="C6258" s="90">
        <f t="shared" si="291"/>
        <v>580.60090070379795</v>
      </c>
      <c r="D6258" s="90">
        <f t="shared" si="292"/>
        <v>303.11709523025831</v>
      </c>
      <c r="E6258" s="90">
        <f t="shared" si="293"/>
        <v>277.48380547353963</v>
      </c>
      <c r="F6258" s="50">
        <f>'貼り付けシート（日射量等）'!G6255/3.6*10^3</f>
        <v>344.44444444444446</v>
      </c>
      <c r="G6258" s="50">
        <f>'貼り付けシート（日射量等）'!H6255/3.6*10^3</f>
        <v>286.11111111111109</v>
      </c>
      <c r="H6258" s="91">
        <f>RADIANS('貼り付けシート（日射量等）'!I6255)</f>
        <v>0.81681408993334614</v>
      </c>
      <c r="I6258" s="91">
        <f>IF('貼り付けシート（日射量等）'!J6255&lt;0,RADIANS(360+('貼り付けシート（日射量等）'!J6255)),RADIANS('貼り付けシート（日射量等）'!J6255))</f>
        <v>0.58643062867009477</v>
      </c>
    </row>
    <row r="6259" spans="1:9">
      <c r="A6259" s="20">
        <v>41900</v>
      </c>
      <c r="B6259" s="35" t="s">
        <v>373</v>
      </c>
      <c r="C6259" s="90">
        <f t="shared" si="291"/>
        <v>357.82750381005872</v>
      </c>
      <c r="D6259" s="90">
        <f t="shared" si="292"/>
        <v>118.05994374068948</v>
      </c>
      <c r="E6259" s="90">
        <f t="shared" si="293"/>
        <v>239.76756006936924</v>
      </c>
      <c r="F6259" s="50">
        <f>'貼り付けシート（日射量等）'!G6256/3.6*10^3</f>
        <v>155.55555555555557</v>
      </c>
      <c r="G6259" s="50">
        <f>'貼り付けシート（日射量等）'!H6256/3.6*10^3</f>
        <v>247.22222222222223</v>
      </c>
      <c r="H6259" s="91">
        <f>RADIANS('貼り付けシート（日射量等）'!I6256)</f>
        <v>0.68242373752978291</v>
      </c>
      <c r="I6259" s="91">
        <f>IF('貼り付けシート（日射量等）'!J6256&lt;0,RADIANS(360+('貼り付けシート（日射量等）'!J6256)),RADIANS('貼り付けシート（日射量等）'!J6256))</f>
        <v>0.89360857702109675</v>
      </c>
    </row>
    <row r="6260" spans="1:9">
      <c r="A6260" s="20">
        <v>41900</v>
      </c>
      <c r="B6260" s="35" t="s">
        <v>374</v>
      </c>
      <c r="C6260" s="90">
        <f t="shared" si="291"/>
        <v>218.04453306652798</v>
      </c>
      <c r="D6260" s="90">
        <f t="shared" si="292"/>
        <v>53.709463805499645</v>
      </c>
      <c r="E6260" s="90">
        <f t="shared" si="293"/>
        <v>164.33506926102834</v>
      </c>
      <c r="F6260" s="50">
        <f>'貼り付けシート（日射量等）'!G6257/3.6*10^3</f>
        <v>91.666666666666671</v>
      </c>
      <c r="G6260" s="50">
        <f>'貼り付けシート（日射量等）'!H6257/3.6*10^3</f>
        <v>169.44444444444443</v>
      </c>
      <c r="H6260" s="91">
        <f>RADIANS('貼り付けシート（日射量等）'!I6257)</f>
        <v>0.5113814708343386</v>
      </c>
      <c r="I6260" s="91">
        <f>IF('貼り付けシート（日射量等）'!J6257&lt;0,RADIANS(360+('貼り付けシート（日射量等）'!J6257)),RADIANS('貼り付けシート（日射量等）'!J6257))</f>
        <v>1.1344640137963142</v>
      </c>
    </row>
    <row r="6261" spans="1:9">
      <c r="A6261" s="20">
        <v>41900</v>
      </c>
      <c r="B6261" s="35" t="s">
        <v>375</v>
      </c>
      <c r="C6261" s="90">
        <f t="shared" si="291"/>
        <v>115.51890870712768</v>
      </c>
      <c r="D6261" s="90">
        <f t="shared" si="292"/>
        <v>23.922312725570897</v>
      </c>
      <c r="E6261" s="90">
        <f t="shared" si="293"/>
        <v>91.596595981556789</v>
      </c>
      <c r="F6261" s="50">
        <f>'貼り付けシート（日射量等）'!G6258/3.6*10^3</f>
        <v>63.888888888888886</v>
      </c>
      <c r="G6261" s="50">
        <f>'貼り付けシート（日射量等）'!H6258/3.6*10^3</f>
        <v>94.444444444444443</v>
      </c>
      <c r="H6261" s="91">
        <f>RADIANS('貼り付けシート（日射量等）'!I6258)</f>
        <v>0.32288591161895097</v>
      </c>
      <c r="I6261" s="91">
        <f>IF('貼り付けシート（日射量等）'!J6258&lt;0,RADIANS(360+('貼り付けシート（日射量等）'!J6258)),RADIANS('貼り付けシート（日射量等）'!J6258))</f>
        <v>1.3334315485236679</v>
      </c>
    </row>
    <row r="6262" spans="1:9">
      <c r="A6262" s="20">
        <v>41900</v>
      </c>
      <c r="B6262" s="35" t="s">
        <v>376</v>
      </c>
      <c r="C6262" s="90">
        <f t="shared" si="291"/>
        <v>43.484341281522148</v>
      </c>
      <c r="D6262" s="90">
        <f t="shared" si="292"/>
        <v>11.156130935090342</v>
      </c>
      <c r="E6262" s="90">
        <f t="shared" si="293"/>
        <v>32.32821034643181</v>
      </c>
      <c r="F6262" s="50">
        <f>'貼り付けシート（日射量等）'!G6259/3.6*10^3</f>
        <v>80.555555555555543</v>
      </c>
      <c r="G6262" s="50">
        <f>'貼り付けシート（日射量等）'!H6259/3.6*10^3</f>
        <v>33.333333333333336</v>
      </c>
      <c r="H6262" s="91">
        <f>RADIANS('貼り付けシート（日射量等）'!I6259)</f>
        <v>0.12566370614359174</v>
      </c>
      <c r="I6262" s="91">
        <f>IF('貼り付けシート（日射量等）'!J6259&lt;0,RADIANS(360+('貼り付けシート（日射量等）'!J6259)),RADIANS('貼り付けシート（日射量等）'!J6259))</f>
        <v>1.509709802975095</v>
      </c>
    </row>
    <row r="6263" spans="1:9">
      <c r="A6263" s="20">
        <v>41900</v>
      </c>
      <c r="B6263" s="35" t="s">
        <v>377</v>
      </c>
      <c r="C6263" s="90">
        <f t="shared" si="291"/>
        <v>0</v>
      </c>
      <c r="D6263" s="90">
        <f t="shared" si="292"/>
        <v>0</v>
      </c>
      <c r="E6263" s="90">
        <f t="shared" si="293"/>
        <v>0</v>
      </c>
      <c r="F6263" s="50">
        <f>'貼り付けシート（日射量等）'!G6260/3.6*10^3</f>
        <v>0</v>
      </c>
      <c r="G6263" s="50">
        <f>'貼り付けシート（日射量等）'!H6260/3.6*10^3</f>
        <v>0</v>
      </c>
      <c r="H6263" s="91">
        <f>RADIANS('貼り付けシート（日射量等）'!I6260)</f>
        <v>0</v>
      </c>
      <c r="I6263" s="91">
        <f>IF('貼り付けシート（日射量等）'!J6260&lt;0,RADIANS(360+('貼り付けシート（日射量等）'!J6260)),RADIANS('貼り付けシート（日射量等）'!J6260))</f>
        <v>0</v>
      </c>
    </row>
    <row r="6264" spans="1:9">
      <c r="A6264" s="20">
        <v>41900</v>
      </c>
      <c r="B6264" s="35" t="s">
        <v>378</v>
      </c>
      <c r="C6264" s="90">
        <f t="shared" si="291"/>
        <v>0</v>
      </c>
      <c r="D6264" s="90">
        <f t="shared" si="292"/>
        <v>0</v>
      </c>
      <c r="E6264" s="90">
        <f t="shared" si="293"/>
        <v>0</v>
      </c>
      <c r="F6264" s="50">
        <f>'貼り付けシート（日射量等）'!G6261/3.6*10^3</f>
        <v>0</v>
      </c>
      <c r="G6264" s="50">
        <f>'貼り付けシート（日射量等）'!H6261/3.6*10^3</f>
        <v>0</v>
      </c>
      <c r="H6264" s="91">
        <f>RADIANS('貼り付けシート（日射量等）'!I6261)</f>
        <v>0</v>
      </c>
      <c r="I6264" s="91">
        <f>IF('貼り付けシート（日射量等）'!J6261&lt;0,RADIANS(360+('貼り付けシート（日射量等）'!J6261)),RADIANS('貼り付けシート（日射量等）'!J6261))</f>
        <v>0</v>
      </c>
    </row>
    <row r="6265" spans="1:9">
      <c r="A6265" s="20">
        <v>41900</v>
      </c>
      <c r="B6265" s="35" t="s">
        <v>379</v>
      </c>
      <c r="C6265" s="90">
        <f t="shared" si="291"/>
        <v>0</v>
      </c>
      <c r="D6265" s="90">
        <f t="shared" si="292"/>
        <v>0</v>
      </c>
      <c r="E6265" s="90">
        <f t="shared" si="293"/>
        <v>0</v>
      </c>
      <c r="F6265" s="50">
        <f>'貼り付けシート（日射量等）'!G6262/3.6*10^3</f>
        <v>0</v>
      </c>
      <c r="G6265" s="50">
        <f>'貼り付けシート（日射量等）'!H6262/3.6*10^3</f>
        <v>0</v>
      </c>
      <c r="H6265" s="91">
        <f>RADIANS('貼り付けシート（日射量等）'!I6262)</f>
        <v>0</v>
      </c>
      <c r="I6265" s="91">
        <f>IF('貼り付けシート（日射量等）'!J6262&lt;0,RADIANS(360+('貼り付けシート（日射量等）'!J6262)),RADIANS('貼り付けシート（日射量等）'!J6262))</f>
        <v>0</v>
      </c>
    </row>
    <row r="6266" spans="1:9">
      <c r="A6266" s="20">
        <v>41900</v>
      </c>
      <c r="B6266" s="35" t="s">
        <v>380</v>
      </c>
      <c r="C6266" s="90">
        <f t="shared" si="291"/>
        <v>0</v>
      </c>
      <c r="D6266" s="90">
        <f t="shared" si="292"/>
        <v>0</v>
      </c>
      <c r="E6266" s="90">
        <f t="shared" si="293"/>
        <v>0</v>
      </c>
      <c r="F6266" s="50">
        <f>'貼り付けシート（日射量等）'!G6263/3.6*10^3</f>
        <v>0</v>
      </c>
      <c r="G6266" s="50">
        <f>'貼り付けシート（日射量等）'!H6263/3.6*10^3</f>
        <v>0</v>
      </c>
      <c r="H6266" s="91">
        <f>RADIANS('貼り付けシート（日射量等）'!I6263)</f>
        <v>0</v>
      </c>
      <c r="I6266" s="91">
        <f>IF('貼り付けシート（日射量等）'!J6263&lt;0,RADIANS(360+('貼り付けシート（日射量等）'!J6263)),RADIANS('貼り付けシート（日射量等）'!J6263))</f>
        <v>0</v>
      </c>
    </row>
    <row r="6267" spans="1:9">
      <c r="A6267" s="20">
        <v>41900</v>
      </c>
      <c r="B6267" s="35" t="s">
        <v>381</v>
      </c>
      <c r="C6267" s="90">
        <f t="shared" si="291"/>
        <v>0</v>
      </c>
      <c r="D6267" s="90">
        <f t="shared" si="292"/>
        <v>0</v>
      </c>
      <c r="E6267" s="90">
        <f t="shared" si="293"/>
        <v>0</v>
      </c>
      <c r="F6267" s="50">
        <f>'貼り付けシート（日射量等）'!G6264/3.6*10^3</f>
        <v>0</v>
      </c>
      <c r="G6267" s="50">
        <f>'貼り付けシート（日射量等）'!H6264/3.6*10^3</f>
        <v>0</v>
      </c>
      <c r="H6267" s="91">
        <f>RADIANS('貼り付けシート（日射量等）'!I6264)</f>
        <v>0</v>
      </c>
      <c r="I6267" s="91">
        <f>IF('貼り付けシート（日射量等）'!J6264&lt;0,RADIANS(360+('貼り付けシート（日射量等）'!J6264)),RADIANS('貼り付けシート（日射量等）'!J6264))</f>
        <v>0</v>
      </c>
    </row>
    <row r="6268" spans="1:9">
      <c r="A6268" s="20">
        <v>41900</v>
      </c>
      <c r="B6268" s="35" t="s">
        <v>382</v>
      </c>
      <c r="C6268" s="90">
        <f t="shared" si="291"/>
        <v>0</v>
      </c>
      <c r="D6268" s="90">
        <f t="shared" si="292"/>
        <v>0</v>
      </c>
      <c r="E6268" s="90">
        <f t="shared" si="293"/>
        <v>0</v>
      </c>
      <c r="F6268" s="50">
        <f>'貼り付けシート（日射量等）'!G6265/3.6*10^3</f>
        <v>0</v>
      </c>
      <c r="G6268" s="50">
        <f>'貼り付けシート（日射量等）'!H6265/3.6*10^3</f>
        <v>0</v>
      </c>
      <c r="H6268" s="91">
        <f>RADIANS('貼り付けシート（日射量等）'!I6265)</f>
        <v>0</v>
      </c>
      <c r="I6268" s="91">
        <f>IF('貼り付けシート（日射量等）'!J6265&lt;0,RADIANS(360+('貼り付けシート（日射量等）'!J6265)),RADIANS('貼り付けシート（日射量等）'!J6265))</f>
        <v>0</v>
      </c>
    </row>
    <row r="6269" spans="1:9">
      <c r="A6269" s="20">
        <v>41900</v>
      </c>
      <c r="B6269" s="35" t="s">
        <v>383</v>
      </c>
      <c r="C6269" s="90">
        <f t="shared" si="291"/>
        <v>0</v>
      </c>
      <c r="D6269" s="90">
        <f t="shared" si="292"/>
        <v>0</v>
      </c>
      <c r="E6269" s="90">
        <f t="shared" si="293"/>
        <v>0</v>
      </c>
      <c r="F6269" s="50">
        <f>'貼り付けシート（日射量等）'!G6266/3.6*10^3</f>
        <v>0</v>
      </c>
      <c r="G6269" s="50">
        <f>'貼り付けシート（日射量等）'!H6266/3.6*10^3</f>
        <v>0</v>
      </c>
      <c r="H6269" s="91">
        <f>RADIANS('貼り付けシート（日射量等）'!I6266)</f>
        <v>0</v>
      </c>
      <c r="I6269" s="91">
        <f>IF('貼り付けシート（日射量等）'!J6266&lt;0,RADIANS(360+('貼り付けシート（日射量等）'!J6266)),RADIANS('貼り付けシート（日射量等）'!J6266))</f>
        <v>0</v>
      </c>
    </row>
    <row r="6270" spans="1:9">
      <c r="A6270" s="20">
        <v>41901</v>
      </c>
      <c r="B6270" s="35" t="s">
        <v>360</v>
      </c>
      <c r="C6270" s="90">
        <f t="shared" si="291"/>
        <v>0</v>
      </c>
      <c r="D6270" s="90">
        <f t="shared" si="292"/>
        <v>0</v>
      </c>
      <c r="E6270" s="90">
        <f t="shared" si="293"/>
        <v>0</v>
      </c>
      <c r="F6270" s="50">
        <f>'貼り付けシート（日射量等）'!G6267/3.6*10^3</f>
        <v>0</v>
      </c>
      <c r="G6270" s="50">
        <f>'貼り付けシート（日射量等）'!H6267/3.6*10^3</f>
        <v>0</v>
      </c>
      <c r="H6270" s="91">
        <f>RADIANS('貼り付けシート（日射量等）'!I6267)</f>
        <v>0</v>
      </c>
      <c r="I6270" s="91">
        <f>IF('貼り付けシート（日射量等）'!J6267&lt;0,RADIANS(360+('貼り付けシート（日射量等）'!J6267)),RADIANS('貼り付けシート（日射量等）'!J6267))</f>
        <v>0</v>
      </c>
    </row>
    <row r="6271" spans="1:9">
      <c r="A6271" s="20">
        <v>41901</v>
      </c>
      <c r="B6271" s="35" t="s">
        <v>361</v>
      </c>
      <c r="C6271" s="90">
        <f t="shared" si="291"/>
        <v>0</v>
      </c>
      <c r="D6271" s="90">
        <f t="shared" si="292"/>
        <v>0</v>
      </c>
      <c r="E6271" s="90">
        <f t="shared" si="293"/>
        <v>0</v>
      </c>
      <c r="F6271" s="50">
        <f>'貼り付けシート（日射量等）'!G6268/3.6*10^3</f>
        <v>0</v>
      </c>
      <c r="G6271" s="50">
        <f>'貼り付けシート（日射量等）'!H6268/3.6*10^3</f>
        <v>0</v>
      </c>
      <c r="H6271" s="91">
        <f>RADIANS('貼り付けシート（日射量等）'!I6268)</f>
        <v>0</v>
      </c>
      <c r="I6271" s="91">
        <f>IF('貼り付けシート（日射量等）'!J6268&lt;0,RADIANS(360+('貼り付けシート（日射量等）'!J6268)),RADIANS('貼り付けシート（日射量等）'!J6268))</f>
        <v>0</v>
      </c>
    </row>
    <row r="6272" spans="1:9">
      <c r="A6272" s="20">
        <v>41901</v>
      </c>
      <c r="B6272" s="35" t="s">
        <v>362</v>
      </c>
      <c r="C6272" s="90">
        <f t="shared" si="291"/>
        <v>0</v>
      </c>
      <c r="D6272" s="90">
        <f t="shared" si="292"/>
        <v>0</v>
      </c>
      <c r="E6272" s="90">
        <f t="shared" si="293"/>
        <v>0</v>
      </c>
      <c r="F6272" s="50">
        <f>'貼り付けシート（日射量等）'!G6269/3.6*10^3</f>
        <v>0</v>
      </c>
      <c r="G6272" s="50">
        <f>'貼り付けシート（日射量等）'!H6269/3.6*10^3</f>
        <v>0</v>
      </c>
      <c r="H6272" s="91">
        <f>RADIANS('貼り付けシート（日射量等）'!I6269)</f>
        <v>0</v>
      </c>
      <c r="I6272" s="91">
        <f>IF('貼り付けシート（日射量等）'!J6269&lt;0,RADIANS(360+('貼り付けシート（日射量等）'!J6269)),RADIANS('貼り付けシート（日射量等）'!J6269))</f>
        <v>0</v>
      </c>
    </row>
    <row r="6273" spans="1:9">
      <c r="A6273" s="20">
        <v>41901</v>
      </c>
      <c r="B6273" s="35" t="s">
        <v>363</v>
      </c>
      <c r="C6273" s="90">
        <f t="shared" si="291"/>
        <v>0</v>
      </c>
      <c r="D6273" s="90">
        <f t="shared" si="292"/>
        <v>0</v>
      </c>
      <c r="E6273" s="90">
        <f t="shared" si="293"/>
        <v>0</v>
      </c>
      <c r="F6273" s="50">
        <f>'貼り付けシート（日射量等）'!G6270/3.6*10^3</f>
        <v>0</v>
      </c>
      <c r="G6273" s="50">
        <f>'貼り付けシート（日射量等）'!H6270/3.6*10^3</f>
        <v>0</v>
      </c>
      <c r="H6273" s="91">
        <f>RADIANS('貼り付けシート（日射量等）'!I6270)</f>
        <v>0</v>
      </c>
      <c r="I6273" s="91">
        <f>IF('貼り付けシート（日射量等）'!J6270&lt;0,RADIANS(360+('貼り付けシート（日射量等）'!J6270)),RADIANS('貼り付けシート（日射量等）'!J6270))</f>
        <v>0</v>
      </c>
    </row>
    <row r="6274" spans="1:9">
      <c r="A6274" s="20">
        <v>41901</v>
      </c>
      <c r="B6274" s="35" t="s">
        <v>364</v>
      </c>
      <c r="C6274" s="90">
        <f t="shared" si="291"/>
        <v>0</v>
      </c>
      <c r="D6274" s="90">
        <f t="shared" si="292"/>
        <v>0</v>
      </c>
      <c r="E6274" s="90">
        <f t="shared" si="293"/>
        <v>0</v>
      </c>
      <c r="F6274" s="50">
        <f>'貼り付けシート（日射量等）'!G6271/3.6*10^3</f>
        <v>0</v>
      </c>
      <c r="G6274" s="50">
        <f>'貼り付けシート（日射量等）'!H6271/3.6*10^3</f>
        <v>0</v>
      </c>
      <c r="H6274" s="91">
        <f>RADIANS('貼り付けシート（日射量等）'!I6271)</f>
        <v>0</v>
      </c>
      <c r="I6274" s="91">
        <f>IF('貼り付けシート（日射量等）'!J6271&lt;0,RADIANS(360+('貼り付けシート（日射量等）'!J6271)),RADIANS('貼り付けシート（日射量等）'!J6271))</f>
        <v>0</v>
      </c>
    </row>
    <row r="6275" spans="1:9">
      <c r="A6275" s="20">
        <v>41901</v>
      </c>
      <c r="B6275" s="35" t="s">
        <v>365</v>
      </c>
      <c r="C6275" s="90">
        <f t="shared" si="291"/>
        <v>11.135344811802558</v>
      </c>
      <c r="D6275" s="90">
        <f t="shared" si="292"/>
        <v>0.35927469632528847</v>
      </c>
      <c r="E6275" s="90">
        <f t="shared" si="293"/>
        <v>10.776070115477269</v>
      </c>
      <c r="F6275" s="50">
        <f>'貼り付けシート（日射量等）'!G6272/3.6*10^3</f>
        <v>2.7777777777777777</v>
      </c>
      <c r="G6275" s="50">
        <f>'貼り付けシート（日射量等）'!H6272/3.6*10^3</f>
        <v>11.111111111111111</v>
      </c>
      <c r="H6275" s="91">
        <f>RADIANS('貼り付けシート（日射量等）'!I6272)</f>
        <v>0.11519173063162574</v>
      </c>
      <c r="I6275" s="91">
        <f>IF('貼り付けシート（日射量等）'!J6272&lt;0,RADIANS(360+('貼り付けシート（日射量等）'!J6272)),RADIANS('貼り付けシート（日射量等）'!J6272))</f>
        <v>4.7752208334564861</v>
      </c>
    </row>
    <row r="6276" spans="1:9">
      <c r="A6276" s="20">
        <v>41901</v>
      </c>
      <c r="B6276" s="35" t="s">
        <v>366</v>
      </c>
      <c r="C6276" s="90">
        <f t="shared" si="291"/>
        <v>34.366366625009405</v>
      </c>
      <c r="D6276" s="90">
        <f t="shared" si="292"/>
        <v>2.0381562785775937</v>
      </c>
      <c r="E6276" s="90">
        <f t="shared" si="293"/>
        <v>32.32821034643181</v>
      </c>
      <c r="F6276" s="50">
        <f>'貼り付けシート（日射量等）'!G6273/3.6*10^3</f>
        <v>5.5555555555555554</v>
      </c>
      <c r="G6276" s="50">
        <f>'貼り付けシート（日射量等）'!H6273/3.6*10^3</f>
        <v>33.333333333333336</v>
      </c>
      <c r="H6276" s="91">
        <f>RADIANS('貼り付けシート（日射量等）'!I6273)</f>
        <v>0.31415926535897931</v>
      </c>
      <c r="I6276" s="91">
        <f>IF('貼り付けシート（日射量等）'!J6273&lt;0,RADIANS(360+('貼り付けシート（日射量等）'!J6273)),RADIANS('貼り付けシート（日射量等）'!J6273))</f>
        <v>4.9497537586559188</v>
      </c>
    </row>
    <row r="6277" spans="1:9">
      <c r="A6277" s="20">
        <v>41901</v>
      </c>
      <c r="B6277" s="35" t="s">
        <v>367</v>
      </c>
      <c r="C6277" s="90">
        <f t="shared" si="291"/>
        <v>61.402411514104628</v>
      </c>
      <c r="D6277" s="90">
        <f t="shared" si="292"/>
        <v>4.8280434078489707</v>
      </c>
      <c r="E6277" s="90">
        <f t="shared" si="293"/>
        <v>56.574368106255655</v>
      </c>
      <c r="F6277" s="50">
        <f>'貼り付けシート（日射量等）'!G6274/3.6*10^3</f>
        <v>8.3333333333333339</v>
      </c>
      <c r="G6277" s="50">
        <f>'貼り付けシート（日射量等）'!H6274/3.6*10^3</f>
        <v>58.333333333333329</v>
      </c>
      <c r="H6277" s="91">
        <f>RADIANS('貼り付けシート（日射量等）'!I6274)</f>
        <v>0.50265482457436694</v>
      </c>
      <c r="I6277" s="91">
        <f>IF('貼り付けシート（日射量等）'!J6274&lt;0,RADIANS(360+('貼り付けシート（日射量等）'!J6274)),RADIANS('貼り付けシート（日射量等）'!J6274))</f>
        <v>5.1487212933832724</v>
      </c>
    </row>
    <row r="6278" spans="1:9">
      <c r="A6278" s="20">
        <v>41901</v>
      </c>
      <c r="B6278" s="35" t="s">
        <v>368</v>
      </c>
      <c r="C6278" s="90">
        <f t="shared" si="291"/>
        <v>78.126508337210183</v>
      </c>
      <c r="D6278" s="90">
        <f t="shared" si="292"/>
        <v>0</v>
      </c>
      <c r="E6278" s="90">
        <f t="shared" si="293"/>
        <v>78.126508337210183</v>
      </c>
      <c r="F6278" s="50">
        <f>'貼り付けシート（日射量等）'!G6275/3.6*10^3</f>
        <v>0</v>
      </c>
      <c r="G6278" s="50">
        <f>'貼り付けシート（日射量等）'!H6275/3.6*10^3</f>
        <v>80.555555555555543</v>
      </c>
      <c r="H6278" s="91">
        <f>RADIANS('貼り付けシート（日射量等）'!I6275)</f>
        <v>0.67195176201781692</v>
      </c>
      <c r="I6278" s="91">
        <f>IF('貼り付けシート（日射量等）'!J6275&lt;0,RADIANS(360+('貼り付けシート（日射量等）'!J6275)),RADIANS('貼り付けシート（日射量等）'!J6275))</f>
        <v>5.3878314009064949</v>
      </c>
    </row>
    <row r="6279" spans="1:9">
      <c r="A6279" s="20">
        <v>41901</v>
      </c>
      <c r="B6279" s="35" t="s">
        <v>369</v>
      </c>
      <c r="C6279" s="90">
        <f t="shared" ref="C6279:C6342" si="294">IF(D6279&lt;0,E6279,D6279+E6279)</f>
        <v>93.242268139848605</v>
      </c>
      <c r="D6279" s="90">
        <f t="shared" ref="D6279:D6342" si="295">F6279*(SIN(H6279)*COS($O$5)+COS(H6279)*SIN($O$5)*COS($O$4-I6279))</f>
        <v>9.7277247448997599</v>
      </c>
      <c r="E6279" s="90">
        <f t="shared" ref="E6279:E6342" si="296">G6279*(1+COS($O$5))/2</f>
        <v>83.514543394948845</v>
      </c>
      <c r="F6279" s="50">
        <f>'貼り付けシート（日射量等）'!G6276/3.6*10^3</f>
        <v>11.111111111111111</v>
      </c>
      <c r="G6279" s="50">
        <f>'貼り付けシート（日射量等）'!H6276/3.6*10^3</f>
        <v>86.111111111111114</v>
      </c>
      <c r="H6279" s="91">
        <f>RADIANS('貼り付けシート（日射量等）'!I6276)</f>
        <v>0.80808744367337448</v>
      </c>
      <c r="I6279" s="91">
        <f>IF('貼り付けシート（日射量等）'!J6276&lt;0,RADIANS(360+('貼り付けシート（日射量等）'!J6276)),RADIANS('貼り付けシート（日射量等）'!J6276))</f>
        <v>5.6915186907535089</v>
      </c>
    </row>
    <row r="6280" spans="1:9">
      <c r="A6280" s="20">
        <v>41901</v>
      </c>
      <c r="B6280" s="35" t="s">
        <v>370</v>
      </c>
      <c r="C6280" s="90">
        <f t="shared" si="294"/>
        <v>99.678648568164732</v>
      </c>
      <c r="D6280" s="90">
        <f t="shared" si="295"/>
        <v>0</v>
      </c>
      <c r="E6280" s="90">
        <f t="shared" si="296"/>
        <v>99.678648568164732</v>
      </c>
      <c r="F6280" s="50">
        <f>'貼り付けシート（日射量等）'!G6277/3.6*10^3</f>
        <v>0</v>
      </c>
      <c r="G6280" s="50">
        <f>'貼り付けシート（日射量等）'!H6277/3.6*10^3</f>
        <v>102.77777777777777</v>
      </c>
      <c r="H6280" s="91">
        <f>RADIANS('貼り付けシート（日射量等）'!I6277)</f>
        <v>0.88662726001311931</v>
      </c>
      <c r="I6280" s="91">
        <f>IF('貼り付けシート（日射量等）'!J6277&lt;0,RADIANS(360+('貼り付けシート（日射量等）'!J6277)),RADIANS('貼り付けシート（日射量等）'!J6277))</f>
        <v>6.070255138436278</v>
      </c>
    </row>
    <row r="6281" spans="1:9">
      <c r="A6281" s="20">
        <v>41901</v>
      </c>
      <c r="B6281" s="35" t="s">
        <v>371</v>
      </c>
      <c r="C6281" s="90">
        <f t="shared" si="294"/>
        <v>99.678648568164732</v>
      </c>
      <c r="D6281" s="90">
        <f t="shared" si="295"/>
        <v>0</v>
      </c>
      <c r="E6281" s="90">
        <f t="shared" si="296"/>
        <v>99.678648568164732</v>
      </c>
      <c r="F6281" s="50">
        <f>'貼り付けシート（日射量等）'!G6278/3.6*10^3</f>
        <v>0</v>
      </c>
      <c r="G6281" s="50">
        <f>'貼り付けシート（日射量等）'!H6278/3.6*10^3</f>
        <v>102.77777777777777</v>
      </c>
      <c r="H6281" s="91">
        <f>RADIANS('貼り付けシート（日射量等）'!I6278)</f>
        <v>0.88837258926511375</v>
      </c>
      <c r="I6281" s="91">
        <f>IF('貼り付けシート（日射量等）'!J6278&lt;0,RADIANS(360+('貼り付けシート（日射量等）'!J6278)),RADIANS('貼り付けシート（日射量等）'!J6278))</f>
        <v>0.20420352248333654</v>
      </c>
    </row>
    <row r="6282" spans="1:9">
      <c r="A6282" s="20">
        <v>41901</v>
      </c>
      <c r="B6282" s="35" t="s">
        <v>372</v>
      </c>
      <c r="C6282" s="90">
        <f t="shared" si="294"/>
        <v>93.26101464431153</v>
      </c>
      <c r="D6282" s="90">
        <f t="shared" si="295"/>
        <v>9.7464712493626848</v>
      </c>
      <c r="E6282" s="90">
        <f t="shared" si="296"/>
        <v>83.514543394948845</v>
      </c>
      <c r="F6282" s="50">
        <f>'貼り付けシート（日射量等）'!G6279/3.6*10^3</f>
        <v>11.111111111111111</v>
      </c>
      <c r="G6282" s="50">
        <f>'貼り付けシート（日射量等）'!H6279/3.6*10^3</f>
        <v>86.111111111111114</v>
      </c>
      <c r="H6282" s="91">
        <f>RADIANS('貼り付けシート（日射量等）'!I6279)</f>
        <v>0.80983277292536893</v>
      </c>
      <c r="I6282" s="91">
        <f>IF('貼り付けシート（日射量等）'!J6279&lt;0,RADIANS(360+('貼り付けシート（日射量等）'!J6279)),RADIANS('貼り付けシート（日射量等）'!J6279))</f>
        <v>0.58468529941810043</v>
      </c>
    </row>
    <row r="6283" spans="1:9">
      <c r="A6283" s="20">
        <v>41901</v>
      </c>
      <c r="B6283" s="35" t="s">
        <v>373</v>
      </c>
      <c r="C6283" s="90">
        <f t="shared" si="294"/>
        <v>81.133094908486086</v>
      </c>
      <c r="D6283" s="90">
        <f t="shared" si="295"/>
        <v>8.3946216290145177</v>
      </c>
      <c r="E6283" s="90">
        <f t="shared" si="296"/>
        <v>72.738473279471563</v>
      </c>
      <c r="F6283" s="50">
        <f>'貼り付けシート（日射量等）'!G6280/3.6*10^3</f>
        <v>11.111111111111111</v>
      </c>
      <c r="G6283" s="50">
        <f>'貼り付けシート（日射量等）'!H6280/3.6*10^3</f>
        <v>75</v>
      </c>
      <c r="H6283" s="91">
        <f>RADIANS('貼り付けシート（日射量等）'!I6280)</f>
        <v>0.67544242052180559</v>
      </c>
      <c r="I6283" s="91">
        <f>IF('貼り付けシート（日射量等）'!J6280&lt;0,RADIANS(360+('貼り付けシート（日射量等）'!J6280)),RADIANS('貼り付けシート（日射量等）'!J6280))</f>
        <v>0.89011791851710809</v>
      </c>
    </row>
    <row r="6284" spans="1:9">
      <c r="A6284" s="20">
        <v>41901</v>
      </c>
      <c r="B6284" s="35" t="s">
        <v>374</v>
      </c>
      <c r="C6284" s="90">
        <f t="shared" si="294"/>
        <v>59.812915883940207</v>
      </c>
      <c r="D6284" s="90">
        <f t="shared" si="295"/>
        <v>3.2385477776845488</v>
      </c>
      <c r="E6284" s="90">
        <f t="shared" si="296"/>
        <v>56.574368106255655</v>
      </c>
      <c r="F6284" s="50">
        <f>'貼り付けシート（日射量等）'!G6281/3.6*10^3</f>
        <v>5.5555555555555554</v>
      </c>
      <c r="G6284" s="50">
        <f>'貼り付けシート（日射量等）'!H6281/3.6*10^3</f>
        <v>58.333333333333329</v>
      </c>
      <c r="H6284" s="91">
        <f>RADIANS('貼り付けシート（日射量等）'!I6281)</f>
        <v>0.50614548307835561</v>
      </c>
      <c r="I6284" s="91">
        <f>IF('貼り付けシート（日射量等）'!J6281&lt;0,RADIANS(360+('貼り付けシート（日射量等）'!J6281)),RADIANS('貼り付けシート（日射量等）'!J6281))</f>
        <v>1.1309733552923256</v>
      </c>
    </row>
    <row r="6285" spans="1:9">
      <c r="A6285" s="20">
        <v>41901</v>
      </c>
      <c r="B6285" s="35" t="s">
        <v>375</v>
      </c>
      <c r="C6285" s="90">
        <f t="shared" si="294"/>
        <v>34.389324918620026</v>
      </c>
      <c r="D6285" s="90">
        <f t="shared" si="295"/>
        <v>2.0611145721882194</v>
      </c>
      <c r="E6285" s="90">
        <f t="shared" si="296"/>
        <v>32.32821034643181</v>
      </c>
      <c r="F6285" s="50">
        <f>'貼り付けシート（日射量等）'!G6282/3.6*10^3</f>
        <v>5.5555555555555554</v>
      </c>
      <c r="G6285" s="50">
        <f>'貼り付けシート（日射量等）'!H6282/3.6*10^3</f>
        <v>33.333333333333336</v>
      </c>
      <c r="H6285" s="91">
        <f>RADIANS('貼り付けシート（日射量等）'!I6282)</f>
        <v>0.31764992386296798</v>
      </c>
      <c r="I6285" s="91">
        <f>IF('貼り付けシート（日射量等）'!J6282&lt;0,RADIANS(360+('貼り付けシート（日射量等）'!J6282)),RADIANS('貼り付けシート（日射量等）'!J6282))</f>
        <v>1.3299408900196792</v>
      </c>
    </row>
    <row r="6286" spans="1:9">
      <c r="A6286" s="20">
        <v>41901</v>
      </c>
      <c r="B6286" s="35" t="s">
        <v>376</v>
      </c>
      <c r="C6286" s="90">
        <f t="shared" si="294"/>
        <v>11.150523434974525</v>
      </c>
      <c r="D6286" s="90">
        <f t="shared" si="295"/>
        <v>0.3744533194972558</v>
      </c>
      <c r="E6286" s="90">
        <f t="shared" si="296"/>
        <v>10.776070115477269</v>
      </c>
      <c r="F6286" s="50">
        <f>'貼り付けシート（日射量等）'!G6283/3.6*10^3</f>
        <v>2.7777777777777777</v>
      </c>
      <c r="G6286" s="50">
        <f>'貼り付けシート（日射量等）'!H6283/3.6*10^3</f>
        <v>11.111111111111111</v>
      </c>
      <c r="H6286" s="91">
        <f>RADIANS('貼り付けシート（日射量等）'!I6283)</f>
        <v>0.12042771838760874</v>
      </c>
      <c r="I6286" s="91">
        <f>IF('貼り付けシート（日射量等）'!J6283&lt;0,RADIANS(360+('貼り付けシート（日射量等）'!J6283)),RADIANS('貼り付けシート（日射量等）'!J6283))</f>
        <v>1.5062191444711064</v>
      </c>
    </row>
    <row r="6287" spans="1:9">
      <c r="A6287" s="20">
        <v>41901</v>
      </c>
      <c r="B6287" s="35" t="s">
        <v>377</v>
      </c>
      <c r="C6287" s="90">
        <f t="shared" si="294"/>
        <v>0</v>
      </c>
      <c r="D6287" s="90">
        <f t="shared" si="295"/>
        <v>0</v>
      </c>
      <c r="E6287" s="90">
        <f t="shared" si="296"/>
        <v>0</v>
      </c>
      <c r="F6287" s="50">
        <f>'貼り付けシート（日射量等）'!G6284/3.6*10^3</f>
        <v>0</v>
      </c>
      <c r="G6287" s="50">
        <f>'貼り付けシート（日射量等）'!H6284/3.6*10^3</f>
        <v>0</v>
      </c>
      <c r="H6287" s="91">
        <f>RADIANS('貼り付けシート（日射量等）'!I6284)</f>
        <v>0</v>
      </c>
      <c r="I6287" s="91">
        <f>IF('貼り付けシート（日射量等）'!J6284&lt;0,RADIANS(360+('貼り付けシート（日射量等）'!J6284)),RADIANS('貼り付けシート（日射量等）'!J6284))</f>
        <v>0</v>
      </c>
    </row>
    <row r="6288" spans="1:9">
      <c r="A6288" s="20">
        <v>41901</v>
      </c>
      <c r="B6288" s="35" t="s">
        <v>378</v>
      </c>
      <c r="C6288" s="90">
        <f t="shared" si="294"/>
        <v>0</v>
      </c>
      <c r="D6288" s="90">
        <f t="shared" si="295"/>
        <v>0</v>
      </c>
      <c r="E6288" s="90">
        <f t="shared" si="296"/>
        <v>0</v>
      </c>
      <c r="F6288" s="50">
        <f>'貼り付けシート（日射量等）'!G6285/3.6*10^3</f>
        <v>0</v>
      </c>
      <c r="G6288" s="50">
        <f>'貼り付けシート（日射量等）'!H6285/3.6*10^3</f>
        <v>0</v>
      </c>
      <c r="H6288" s="91">
        <f>RADIANS('貼り付けシート（日射量等）'!I6285)</f>
        <v>0</v>
      </c>
      <c r="I6288" s="91">
        <f>IF('貼り付けシート（日射量等）'!J6285&lt;0,RADIANS(360+('貼り付けシート（日射量等）'!J6285)),RADIANS('貼り付けシート（日射量等）'!J6285))</f>
        <v>0</v>
      </c>
    </row>
    <row r="6289" spans="1:9">
      <c r="A6289" s="20">
        <v>41901</v>
      </c>
      <c r="B6289" s="35" t="s">
        <v>379</v>
      </c>
      <c r="C6289" s="90">
        <f t="shared" si="294"/>
        <v>0</v>
      </c>
      <c r="D6289" s="90">
        <f t="shared" si="295"/>
        <v>0</v>
      </c>
      <c r="E6289" s="90">
        <f t="shared" si="296"/>
        <v>0</v>
      </c>
      <c r="F6289" s="50">
        <f>'貼り付けシート（日射量等）'!G6286/3.6*10^3</f>
        <v>0</v>
      </c>
      <c r="G6289" s="50">
        <f>'貼り付けシート（日射量等）'!H6286/3.6*10^3</f>
        <v>0</v>
      </c>
      <c r="H6289" s="91">
        <f>RADIANS('貼り付けシート（日射量等）'!I6286)</f>
        <v>0</v>
      </c>
      <c r="I6289" s="91">
        <f>IF('貼り付けシート（日射量等）'!J6286&lt;0,RADIANS(360+('貼り付けシート（日射量等）'!J6286)),RADIANS('貼り付けシート（日射量等）'!J6286))</f>
        <v>0</v>
      </c>
    </row>
    <row r="6290" spans="1:9">
      <c r="A6290" s="20">
        <v>41901</v>
      </c>
      <c r="B6290" s="35" t="s">
        <v>380</v>
      </c>
      <c r="C6290" s="90">
        <f t="shared" si="294"/>
        <v>0</v>
      </c>
      <c r="D6290" s="90">
        <f t="shared" si="295"/>
        <v>0</v>
      </c>
      <c r="E6290" s="90">
        <f t="shared" si="296"/>
        <v>0</v>
      </c>
      <c r="F6290" s="50">
        <f>'貼り付けシート（日射量等）'!G6287/3.6*10^3</f>
        <v>0</v>
      </c>
      <c r="G6290" s="50">
        <f>'貼り付けシート（日射量等）'!H6287/3.6*10^3</f>
        <v>0</v>
      </c>
      <c r="H6290" s="91">
        <f>RADIANS('貼り付けシート（日射量等）'!I6287)</f>
        <v>0</v>
      </c>
      <c r="I6290" s="91">
        <f>IF('貼り付けシート（日射量等）'!J6287&lt;0,RADIANS(360+('貼り付けシート（日射量等）'!J6287)),RADIANS('貼り付けシート（日射量等）'!J6287))</f>
        <v>0</v>
      </c>
    </row>
    <row r="6291" spans="1:9">
      <c r="A6291" s="20">
        <v>41901</v>
      </c>
      <c r="B6291" s="35" t="s">
        <v>381</v>
      </c>
      <c r="C6291" s="90">
        <f t="shared" si="294"/>
        <v>0</v>
      </c>
      <c r="D6291" s="90">
        <f t="shared" si="295"/>
        <v>0</v>
      </c>
      <c r="E6291" s="90">
        <f t="shared" si="296"/>
        <v>0</v>
      </c>
      <c r="F6291" s="50">
        <f>'貼り付けシート（日射量等）'!G6288/3.6*10^3</f>
        <v>0</v>
      </c>
      <c r="G6291" s="50">
        <f>'貼り付けシート（日射量等）'!H6288/3.6*10^3</f>
        <v>0</v>
      </c>
      <c r="H6291" s="91">
        <f>RADIANS('貼り付けシート（日射量等）'!I6288)</f>
        <v>0</v>
      </c>
      <c r="I6291" s="91">
        <f>IF('貼り付けシート（日射量等）'!J6288&lt;0,RADIANS(360+('貼り付けシート（日射量等）'!J6288)),RADIANS('貼り付けシート（日射量等）'!J6288))</f>
        <v>0</v>
      </c>
    </row>
    <row r="6292" spans="1:9">
      <c r="A6292" s="20">
        <v>41901</v>
      </c>
      <c r="B6292" s="35" t="s">
        <v>382</v>
      </c>
      <c r="C6292" s="90">
        <f t="shared" si="294"/>
        <v>0</v>
      </c>
      <c r="D6292" s="90">
        <f t="shared" si="295"/>
        <v>0</v>
      </c>
      <c r="E6292" s="90">
        <f t="shared" si="296"/>
        <v>0</v>
      </c>
      <c r="F6292" s="50">
        <f>'貼り付けシート（日射量等）'!G6289/3.6*10^3</f>
        <v>0</v>
      </c>
      <c r="G6292" s="50">
        <f>'貼り付けシート（日射量等）'!H6289/3.6*10^3</f>
        <v>0</v>
      </c>
      <c r="H6292" s="91">
        <f>RADIANS('貼り付けシート（日射量等）'!I6289)</f>
        <v>0</v>
      </c>
      <c r="I6292" s="91">
        <f>IF('貼り付けシート（日射量等）'!J6289&lt;0,RADIANS(360+('貼り付けシート（日射量等）'!J6289)),RADIANS('貼り付けシート（日射量等）'!J6289))</f>
        <v>0</v>
      </c>
    </row>
    <row r="6293" spans="1:9">
      <c r="A6293" s="20">
        <v>41901</v>
      </c>
      <c r="B6293" s="35" t="s">
        <v>383</v>
      </c>
      <c r="C6293" s="90">
        <f t="shared" si="294"/>
        <v>0</v>
      </c>
      <c r="D6293" s="90">
        <f t="shared" si="295"/>
        <v>0</v>
      </c>
      <c r="E6293" s="90">
        <f t="shared" si="296"/>
        <v>0</v>
      </c>
      <c r="F6293" s="50">
        <f>'貼り付けシート（日射量等）'!G6290/3.6*10^3</f>
        <v>0</v>
      </c>
      <c r="G6293" s="50">
        <f>'貼り付けシート（日射量等）'!H6290/3.6*10^3</f>
        <v>0</v>
      </c>
      <c r="H6293" s="91">
        <f>RADIANS('貼り付けシート（日射量等）'!I6290)</f>
        <v>0</v>
      </c>
      <c r="I6293" s="91">
        <f>IF('貼り付けシート（日射量等）'!J6290&lt;0,RADIANS(360+('貼り付けシート（日射量等）'!J6290)),RADIANS('貼り付けシート（日射量等）'!J6290))</f>
        <v>0</v>
      </c>
    </row>
    <row r="6294" spans="1:9">
      <c r="A6294" s="20">
        <v>41902</v>
      </c>
      <c r="B6294" s="35" t="s">
        <v>360</v>
      </c>
      <c r="C6294" s="90">
        <f t="shared" si="294"/>
        <v>0</v>
      </c>
      <c r="D6294" s="90">
        <f t="shared" si="295"/>
        <v>0</v>
      </c>
      <c r="E6294" s="90">
        <f t="shared" si="296"/>
        <v>0</v>
      </c>
      <c r="F6294" s="50">
        <f>'貼り付けシート（日射量等）'!G6291/3.6*10^3</f>
        <v>0</v>
      </c>
      <c r="G6294" s="50">
        <f>'貼り付けシート（日射量等）'!H6291/3.6*10^3</f>
        <v>0</v>
      </c>
      <c r="H6294" s="91">
        <f>RADIANS('貼り付けシート（日射量等）'!I6291)</f>
        <v>0</v>
      </c>
      <c r="I6294" s="91">
        <f>IF('貼り付けシート（日射量等）'!J6291&lt;0,RADIANS(360+('貼り付けシート（日射量等）'!J6291)),RADIANS('貼り付けシート（日射量等）'!J6291))</f>
        <v>0</v>
      </c>
    </row>
    <row r="6295" spans="1:9">
      <c r="A6295" s="20">
        <v>41902</v>
      </c>
      <c r="B6295" s="35" t="s">
        <v>361</v>
      </c>
      <c r="C6295" s="90">
        <f t="shared" si="294"/>
        <v>0</v>
      </c>
      <c r="D6295" s="90">
        <f t="shared" si="295"/>
        <v>0</v>
      </c>
      <c r="E6295" s="90">
        <f t="shared" si="296"/>
        <v>0</v>
      </c>
      <c r="F6295" s="50">
        <f>'貼り付けシート（日射量等）'!G6292/3.6*10^3</f>
        <v>0</v>
      </c>
      <c r="G6295" s="50">
        <f>'貼り付けシート（日射量等）'!H6292/3.6*10^3</f>
        <v>0</v>
      </c>
      <c r="H6295" s="91">
        <f>RADIANS('貼り付けシート（日射量等）'!I6292)</f>
        <v>0</v>
      </c>
      <c r="I6295" s="91">
        <f>IF('貼り付けシート（日射量等）'!J6292&lt;0,RADIANS(360+('貼り付けシート（日射量等）'!J6292)),RADIANS('貼り付けシート（日射量等）'!J6292))</f>
        <v>0</v>
      </c>
    </row>
    <row r="6296" spans="1:9">
      <c r="A6296" s="20">
        <v>41902</v>
      </c>
      <c r="B6296" s="35" t="s">
        <v>362</v>
      </c>
      <c r="C6296" s="90">
        <f t="shared" si="294"/>
        <v>0</v>
      </c>
      <c r="D6296" s="90">
        <f t="shared" si="295"/>
        <v>0</v>
      </c>
      <c r="E6296" s="90">
        <f t="shared" si="296"/>
        <v>0</v>
      </c>
      <c r="F6296" s="50">
        <f>'貼り付けシート（日射量等）'!G6293/3.6*10^3</f>
        <v>0</v>
      </c>
      <c r="G6296" s="50">
        <f>'貼り付けシート（日射量等）'!H6293/3.6*10^3</f>
        <v>0</v>
      </c>
      <c r="H6296" s="91">
        <f>RADIANS('貼り付けシート（日射量等）'!I6293)</f>
        <v>0</v>
      </c>
      <c r="I6296" s="91">
        <f>IF('貼り付けシート（日射量等）'!J6293&lt;0,RADIANS(360+('貼り付けシート（日射量等）'!J6293)),RADIANS('貼り付けシート（日射量等）'!J6293))</f>
        <v>0</v>
      </c>
    </row>
    <row r="6297" spans="1:9">
      <c r="A6297" s="20">
        <v>41902</v>
      </c>
      <c r="B6297" s="35" t="s">
        <v>363</v>
      </c>
      <c r="C6297" s="90">
        <f t="shared" si="294"/>
        <v>0</v>
      </c>
      <c r="D6297" s="90">
        <f t="shared" si="295"/>
        <v>0</v>
      </c>
      <c r="E6297" s="90">
        <f t="shared" si="296"/>
        <v>0</v>
      </c>
      <c r="F6297" s="50">
        <f>'貼り付けシート（日射量等）'!G6294/3.6*10^3</f>
        <v>0</v>
      </c>
      <c r="G6297" s="50">
        <f>'貼り付けシート（日射量等）'!H6294/3.6*10^3</f>
        <v>0</v>
      </c>
      <c r="H6297" s="91">
        <f>RADIANS('貼り付けシート（日射量等）'!I6294)</f>
        <v>0</v>
      </c>
      <c r="I6297" s="91">
        <f>IF('貼り付けシート（日射量等）'!J6294&lt;0,RADIANS(360+('貼り付けシート（日射量等）'!J6294)),RADIANS('貼り付けシート（日射量等）'!J6294))</f>
        <v>0</v>
      </c>
    </row>
    <row r="6298" spans="1:9">
      <c r="A6298" s="20">
        <v>41902</v>
      </c>
      <c r="B6298" s="35" t="s">
        <v>364</v>
      </c>
      <c r="C6298" s="90">
        <f t="shared" si="294"/>
        <v>0</v>
      </c>
      <c r="D6298" s="90">
        <f t="shared" si="295"/>
        <v>0</v>
      </c>
      <c r="E6298" s="90">
        <f t="shared" si="296"/>
        <v>0</v>
      </c>
      <c r="F6298" s="50">
        <f>'貼り付けシート（日射量等）'!G6295/3.6*10^3</f>
        <v>0</v>
      </c>
      <c r="G6298" s="50">
        <f>'貼り付けシート（日射量等）'!H6295/3.6*10^3</f>
        <v>0</v>
      </c>
      <c r="H6298" s="91">
        <f>RADIANS('貼り付けシート（日射量等）'!I6295)</f>
        <v>0</v>
      </c>
      <c r="I6298" s="91">
        <f>IF('貼り付けシート（日射量等）'!J6295&lt;0,RADIANS(360+('貼り付けシート（日射量等）'!J6295)),RADIANS('貼り付けシート（日射量等）'!J6295))</f>
        <v>0</v>
      </c>
    </row>
    <row r="6299" spans="1:9">
      <c r="A6299" s="20">
        <v>41902</v>
      </c>
      <c r="B6299" s="35" t="s">
        <v>365</v>
      </c>
      <c r="C6299" s="90">
        <f t="shared" si="294"/>
        <v>21.016277514450877</v>
      </c>
      <c r="D6299" s="90">
        <f t="shared" si="295"/>
        <v>2.1581548123656549</v>
      </c>
      <c r="E6299" s="90">
        <f t="shared" si="296"/>
        <v>18.858122702085222</v>
      </c>
      <c r="F6299" s="50">
        <f>'貼り付けシート（日射量等）'!G6296/3.6*10^3</f>
        <v>16.666666666666668</v>
      </c>
      <c r="G6299" s="50">
        <f>'貼り付けシート（日射量等）'!H6296/3.6*10^3</f>
        <v>19.444444444444446</v>
      </c>
      <c r="H6299" s="91">
        <f>RADIANS('貼り付けシート（日射量等）'!I6296)</f>
        <v>0.11344640137963143</v>
      </c>
      <c r="I6299" s="91">
        <f>IF('貼り付けシート（日射量等）'!J6296&lt;0,RADIANS(360+('貼り付けシート（日射量等）'!J6296)),RADIANS('貼り付けシート（日射量等）'!J6296))</f>
        <v>4.7804568212124678</v>
      </c>
    </row>
    <row r="6300" spans="1:9">
      <c r="A6300" s="20">
        <v>41902</v>
      </c>
      <c r="B6300" s="35" t="s">
        <v>366</v>
      </c>
      <c r="C6300" s="90">
        <f t="shared" si="294"/>
        <v>65.369066738074665</v>
      </c>
      <c r="D6300" s="90">
        <f t="shared" si="295"/>
        <v>6.1006811029496895</v>
      </c>
      <c r="E6300" s="90">
        <f t="shared" si="296"/>
        <v>59.268385635124979</v>
      </c>
      <c r="F6300" s="50">
        <f>'貼り付けシート（日射量等）'!G6297/3.6*10^3</f>
        <v>16.666666666666668</v>
      </c>
      <c r="G6300" s="50">
        <f>'貼り付けシート（日射量等）'!H6297/3.6*10^3</f>
        <v>61.111111111111107</v>
      </c>
      <c r="H6300" s="91">
        <f>RADIANS('貼り付けシート（日射量等）'!I6297)</f>
        <v>0.31066860685499065</v>
      </c>
      <c r="I6300" s="91">
        <f>IF('貼り付けシート（日射量等）'!J6297&lt;0,RADIANS(360+('貼り付けシート（日射量等）'!J6297)),RADIANS('貼り付けシート（日射量等）'!J6297))</f>
        <v>4.9567350756638957</v>
      </c>
    </row>
    <row r="6301" spans="1:9">
      <c r="A6301" s="20">
        <v>41902</v>
      </c>
      <c r="B6301" s="35" t="s">
        <v>367</v>
      </c>
      <c r="C6301" s="90">
        <f t="shared" si="294"/>
        <v>112.52650603727085</v>
      </c>
      <c r="D6301" s="90">
        <f t="shared" si="295"/>
        <v>12.847857469106112</v>
      </c>
      <c r="E6301" s="90">
        <f t="shared" si="296"/>
        <v>99.678648568164732</v>
      </c>
      <c r="F6301" s="50">
        <f>'貼り付けシート（日射量等）'!G6298/3.6*10^3</f>
        <v>22.222222222222221</v>
      </c>
      <c r="G6301" s="50">
        <f>'貼り付けシート（日射量等）'!H6298/3.6*10^3</f>
        <v>102.77777777777777</v>
      </c>
      <c r="H6301" s="91">
        <f>RADIANS('貼り付けシート（日射量等）'!I6298)</f>
        <v>0.49916416607037828</v>
      </c>
      <c r="I6301" s="91">
        <f>IF('貼り付けシート（日射量等）'!J6298&lt;0,RADIANS(360+('貼り付けシート（日射量等）'!J6298)),RADIANS('貼り付けシート（日射量等）'!J6298))</f>
        <v>5.1539572811392551</v>
      </c>
    </row>
    <row r="6302" spans="1:9">
      <c r="A6302" s="20">
        <v>41902</v>
      </c>
      <c r="B6302" s="35" t="s">
        <v>368</v>
      </c>
      <c r="C6302" s="90">
        <f t="shared" si="294"/>
        <v>153.2229436349655</v>
      </c>
      <c r="D6302" s="90">
        <f t="shared" si="295"/>
        <v>10.440014604891683</v>
      </c>
      <c r="E6302" s="90">
        <f t="shared" si="296"/>
        <v>142.78292903007383</v>
      </c>
      <c r="F6302" s="50">
        <f>'貼り付けシート（日射量等）'!G6299/3.6*10^3</f>
        <v>13.888888888888889</v>
      </c>
      <c r="G6302" s="50">
        <f>'貼り付けシート（日射量等）'!H6299/3.6*10^3</f>
        <v>147.22222222222223</v>
      </c>
      <c r="H6302" s="91">
        <f>RADIANS('貼り付けシート（日射量等）'!I6299)</f>
        <v>0.66846110351382815</v>
      </c>
      <c r="I6302" s="91">
        <f>IF('貼り付けシート（日射量等）'!J6299&lt;0,RADIANS(360+('貼り付けシート（日射量等）'!J6299)),RADIANS('貼り付けシート（日射量等）'!J6299))</f>
        <v>5.3948127179144727</v>
      </c>
    </row>
    <row r="6303" spans="1:9">
      <c r="A6303" s="20">
        <v>41902</v>
      </c>
      <c r="B6303" s="35" t="s">
        <v>369</v>
      </c>
      <c r="C6303" s="90">
        <f t="shared" si="294"/>
        <v>186.98510289149439</v>
      </c>
      <c r="D6303" s="90">
        <f t="shared" si="295"/>
        <v>14.567981043858072</v>
      </c>
      <c r="E6303" s="90">
        <f t="shared" si="296"/>
        <v>172.41712184763631</v>
      </c>
      <c r="F6303" s="50">
        <f>'貼り付けシート（日射量等）'!G6300/3.6*10^3</f>
        <v>16.666666666666668</v>
      </c>
      <c r="G6303" s="50">
        <f>'貼り付けシート（日射量等）'!H6300/3.6*10^3</f>
        <v>177.77777777777777</v>
      </c>
      <c r="H6303" s="91">
        <f>RADIANS('貼り付けシート（日射量等）'!I6300)</f>
        <v>0.8028514559173916</v>
      </c>
      <c r="I6303" s="91">
        <f>IF('貼り付けシート（日射量等）'!J6300&lt;0,RADIANS(360+('貼り付けシート（日射量等）'!J6300)),RADIANS('貼り付けシート（日射量等）'!J6300))</f>
        <v>5.6985000077614858</v>
      </c>
    </row>
    <row r="6304" spans="1:9">
      <c r="A6304" s="20">
        <v>41902</v>
      </c>
      <c r="B6304" s="35" t="s">
        <v>370</v>
      </c>
      <c r="C6304" s="90">
        <f t="shared" si="294"/>
        <v>206.73090031837643</v>
      </c>
      <c r="D6304" s="90">
        <f t="shared" si="295"/>
        <v>20.843690826393562</v>
      </c>
      <c r="E6304" s="90">
        <f t="shared" si="296"/>
        <v>185.88720949198287</v>
      </c>
      <c r="F6304" s="50">
        <f>'貼り付けシート（日射量等）'!G6301/3.6*10^3</f>
        <v>22.222222222222221</v>
      </c>
      <c r="G6304" s="50">
        <f>'貼り付けシート（日射量等）'!H6301/3.6*10^3</f>
        <v>191.66666666666666</v>
      </c>
      <c r="H6304" s="91">
        <f>RADIANS('貼り付けシート（日射量等）'!I6301)</f>
        <v>0.88139127225713643</v>
      </c>
      <c r="I6304" s="91">
        <f>IF('貼り付けシート（日射量等）'!J6301&lt;0,RADIANS(360+('貼り付けシート（日射量等）'!J6301)),RADIANS('貼り付けシート（日射量等）'!J6301))</f>
        <v>6.0754911261922615</v>
      </c>
    </row>
    <row r="6305" spans="1:9">
      <c r="A6305" s="20">
        <v>41902</v>
      </c>
      <c r="B6305" s="35" t="s">
        <v>371</v>
      </c>
      <c r="C6305" s="90">
        <f t="shared" si="294"/>
        <v>206.73435129300628</v>
      </c>
      <c r="D6305" s="90">
        <f t="shared" si="295"/>
        <v>20.847141801023412</v>
      </c>
      <c r="E6305" s="90">
        <f t="shared" si="296"/>
        <v>185.88720949198287</v>
      </c>
      <c r="F6305" s="50">
        <f>'貼り付けシート（日射量等）'!G6302/3.6*10^3</f>
        <v>22.222222222222221</v>
      </c>
      <c r="G6305" s="50">
        <f>'貼り付けシート（日射量等）'!H6302/3.6*10^3</f>
        <v>191.66666666666666</v>
      </c>
      <c r="H6305" s="91">
        <f>RADIANS('貼り付けシート（日射量等）'!I6302)</f>
        <v>0.88139127225713643</v>
      </c>
      <c r="I6305" s="91">
        <f>IF('貼り付けシート（日射量等）'!J6302&lt;0,RADIANS(360+('貼り付けシート（日射量等）'!J6302)),RADIANS('貼り付けシート（日射量等）'!J6302))</f>
        <v>0.20420352248333654</v>
      </c>
    </row>
    <row r="6306" spans="1:9">
      <c r="A6306" s="20">
        <v>41902</v>
      </c>
      <c r="B6306" s="35" t="s">
        <v>372</v>
      </c>
      <c r="C6306" s="90">
        <f t="shared" si="294"/>
        <v>186.98891236868135</v>
      </c>
      <c r="D6306" s="90">
        <f t="shared" si="295"/>
        <v>14.571790521045033</v>
      </c>
      <c r="E6306" s="90">
        <f t="shared" si="296"/>
        <v>172.41712184763631</v>
      </c>
      <c r="F6306" s="50">
        <f>'貼り付けシート（日射量等）'!G6303/3.6*10^3</f>
        <v>16.666666666666668</v>
      </c>
      <c r="G6306" s="50">
        <f>'貼り付けシート（日射量等）'!H6303/3.6*10^3</f>
        <v>177.77777777777777</v>
      </c>
      <c r="H6306" s="91">
        <f>RADIANS('貼り付けシート（日射量等）'!I6303)</f>
        <v>0.8028514559173916</v>
      </c>
      <c r="I6306" s="91">
        <f>IF('貼り付けシート（日射量等）'!J6303&lt;0,RADIANS(360+('貼り付けシート（日射量等）'!J6303)),RADIANS('貼り付けシート（日射量等）'!J6303))</f>
        <v>0.58293997016610599</v>
      </c>
    </row>
    <row r="6307" spans="1:9">
      <c r="A6307" s="20">
        <v>41902</v>
      </c>
      <c r="B6307" s="35" t="s">
        <v>373</v>
      </c>
      <c r="C6307" s="90">
        <f t="shared" si="294"/>
        <v>153.22798933974843</v>
      </c>
      <c r="D6307" s="90">
        <f t="shared" si="295"/>
        <v>10.445060309674615</v>
      </c>
      <c r="E6307" s="90">
        <f t="shared" si="296"/>
        <v>142.78292903007383</v>
      </c>
      <c r="F6307" s="50">
        <f>'貼り付けシート（日射量等）'!G6304/3.6*10^3</f>
        <v>13.888888888888889</v>
      </c>
      <c r="G6307" s="50">
        <f>'貼り付けシート（日射量等）'!H6304/3.6*10^3</f>
        <v>147.22222222222223</v>
      </c>
      <c r="H6307" s="91">
        <f>RADIANS('貼り付けシート（日射量等）'!I6304)</f>
        <v>0.66846110351382815</v>
      </c>
      <c r="I6307" s="91">
        <f>IF('貼り付けシート（日射量等）'!J6304&lt;0,RADIANS(360+('貼り付けシート（日射量等）'!J6304)),RADIANS('貼り付けシート（日射量等）'!J6304))</f>
        <v>0.88662726001311931</v>
      </c>
    </row>
    <row r="6308" spans="1:9">
      <c r="A6308" s="20">
        <v>41902</v>
      </c>
      <c r="B6308" s="35" t="s">
        <v>374</v>
      </c>
      <c r="C6308" s="90">
        <f t="shared" si="294"/>
        <v>86.729139068017659</v>
      </c>
      <c r="D6308" s="90">
        <f t="shared" si="295"/>
        <v>3.2145956730688168</v>
      </c>
      <c r="E6308" s="90">
        <f t="shared" si="296"/>
        <v>83.514543394948845</v>
      </c>
      <c r="F6308" s="50">
        <f>'貼り付けシート（日射量等）'!G6305/3.6*10^3</f>
        <v>5.5555555555555554</v>
      </c>
      <c r="G6308" s="50">
        <f>'貼り付けシート（日射量等）'!H6305/3.6*10^3</f>
        <v>86.111111111111114</v>
      </c>
      <c r="H6308" s="91">
        <f>RADIANS('貼り付けシート（日射量等）'!I6305)</f>
        <v>0.49916416607037828</v>
      </c>
      <c r="I6308" s="91">
        <f>IF('貼り付けシート（日射量等）'!J6305&lt;0,RADIANS(360+('貼り付けシート（日射量等）'!J6305)),RADIANS('貼り付けシート（日射量等）'!J6305))</f>
        <v>1.1274826967883367</v>
      </c>
    </row>
    <row r="6309" spans="1:9">
      <c r="A6309" s="20">
        <v>41902</v>
      </c>
      <c r="B6309" s="35" t="s">
        <v>375</v>
      </c>
      <c r="C6309" s="90">
        <f t="shared" si="294"/>
        <v>49.888395464016739</v>
      </c>
      <c r="D6309" s="90">
        <f t="shared" si="295"/>
        <v>4.0900974732383411</v>
      </c>
      <c r="E6309" s="90">
        <f t="shared" si="296"/>
        <v>45.798297990778394</v>
      </c>
      <c r="F6309" s="50">
        <f>'貼り付けシート（日射量等）'!G6306/3.6*10^3</f>
        <v>11.111111111111111</v>
      </c>
      <c r="G6309" s="50">
        <f>'貼り付けシート（日射量等）'!H6306/3.6*10^3</f>
        <v>47.222222222222221</v>
      </c>
      <c r="H6309" s="91">
        <f>RADIANS('貼り付けシート（日射量等）'!I6306)</f>
        <v>0.31241393610698498</v>
      </c>
      <c r="I6309" s="91">
        <f>IF('貼り付けシート（日射量等）'!J6306&lt;0,RADIANS(360+('貼り付けシート（日射量等）'!J6306)),RADIANS('貼り付けシート（日射量等）'!J6306))</f>
        <v>1.3247049022636963</v>
      </c>
    </row>
    <row r="6310" spans="1:9">
      <c r="A6310" s="20">
        <v>41902</v>
      </c>
      <c r="B6310" s="35" t="s">
        <v>376</v>
      </c>
      <c r="C6310" s="90">
        <f t="shared" si="294"/>
        <v>21.38747509761717</v>
      </c>
      <c r="D6310" s="90">
        <f t="shared" si="295"/>
        <v>2.5293523955319488</v>
      </c>
      <c r="E6310" s="90">
        <f t="shared" si="296"/>
        <v>18.858122702085222</v>
      </c>
      <c r="F6310" s="50">
        <f>'貼り付けシート（日射量等）'!G6307/3.6*10^3</f>
        <v>19.444444444444446</v>
      </c>
      <c r="G6310" s="50">
        <f>'貼り付けシート（日射量等）'!H6307/3.6*10^3</f>
        <v>19.444444444444446</v>
      </c>
      <c r="H6310" s="91">
        <f>RADIANS('貼り付けシート（日射量等）'!I6307)</f>
        <v>0.11344640137963143</v>
      </c>
      <c r="I6310" s="91">
        <f>IF('貼り付けシート（日射量等）'!J6307&lt;0,RADIANS(360+('貼り付けシート（日射量等）'!J6307)),RADIANS('貼り付けシート（日射量等）'!J6307))</f>
        <v>1.5009831567151235</v>
      </c>
    </row>
    <row r="6311" spans="1:9">
      <c r="A6311" s="20">
        <v>41902</v>
      </c>
      <c r="B6311" s="35" t="s">
        <v>377</v>
      </c>
      <c r="C6311" s="90">
        <f t="shared" si="294"/>
        <v>0</v>
      </c>
      <c r="D6311" s="90">
        <f t="shared" si="295"/>
        <v>0</v>
      </c>
      <c r="E6311" s="90">
        <f t="shared" si="296"/>
        <v>0</v>
      </c>
      <c r="F6311" s="50">
        <f>'貼り付けシート（日射量等）'!G6308/3.6*10^3</f>
        <v>0</v>
      </c>
      <c r="G6311" s="50">
        <f>'貼り付けシート（日射量等）'!H6308/3.6*10^3</f>
        <v>0</v>
      </c>
      <c r="H6311" s="91">
        <f>RADIANS('貼り付けシート（日射量等）'!I6308)</f>
        <v>0</v>
      </c>
      <c r="I6311" s="91">
        <f>IF('貼り付けシート（日射量等）'!J6308&lt;0,RADIANS(360+('貼り付けシート（日射量等）'!J6308)),RADIANS('貼り付けシート（日射量等）'!J6308))</f>
        <v>0</v>
      </c>
    </row>
    <row r="6312" spans="1:9">
      <c r="A6312" s="20">
        <v>41902</v>
      </c>
      <c r="B6312" s="35" t="s">
        <v>378</v>
      </c>
      <c r="C6312" s="90">
        <f t="shared" si="294"/>
        <v>0</v>
      </c>
      <c r="D6312" s="90">
        <f t="shared" si="295"/>
        <v>0</v>
      </c>
      <c r="E6312" s="90">
        <f t="shared" si="296"/>
        <v>0</v>
      </c>
      <c r="F6312" s="50">
        <f>'貼り付けシート（日射量等）'!G6309/3.6*10^3</f>
        <v>0</v>
      </c>
      <c r="G6312" s="50">
        <f>'貼り付けシート（日射量等）'!H6309/3.6*10^3</f>
        <v>0</v>
      </c>
      <c r="H6312" s="91">
        <f>RADIANS('貼り付けシート（日射量等）'!I6309)</f>
        <v>0</v>
      </c>
      <c r="I6312" s="91">
        <f>IF('貼り付けシート（日射量等）'!J6309&lt;0,RADIANS(360+('貼り付けシート（日射量等）'!J6309)),RADIANS('貼り付けシート（日射量等）'!J6309))</f>
        <v>0</v>
      </c>
    </row>
    <row r="6313" spans="1:9">
      <c r="A6313" s="20">
        <v>41902</v>
      </c>
      <c r="B6313" s="35" t="s">
        <v>379</v>
      </c>
      <c r="C6313" s="90">
        <f t="shared" si="294"/>
        <v>0</v>
      </c>
      <c r="D6313" s="90">
        <f t="shared" si="295"/>
        <v>0</v>
      </c>
      <c r="E6313" s="90">
        <f t="shared" si="296"/>
        <v>0</v>
      </c>
      <c r="F6313" s="50">
        <f>'貼り付けシート（日射量等）'!G6310/3.6*10^3</f>
        <v>0</v>
      </c>
      <c r="G6313" s="50">
        <f>'貼り付けシート（日射量等）'!H6310/3.6*10^3</f>
        <v>0</v>
      </c>
      <c r="H6313" s="91">
        <f>RADIANS('貼り付けシート（日射量等）'!I6310)</f>
        <v>0</v>
      </c>
      <c r="I6313" s="91">
        <f>IF('貼り付けシート（日射量等）'!J6310&lt;0,RADIANS(360+('貼り付けシート（日射量等）'!J6310)),RADIANS('貼り付けシート（日射量等）'!J6310))</f>
        <v>0</v>
      </c>
    </row>
    <row r="6314" spans="1:9">
      <c r="A6314" s="20">
        <v>41902</v>
      </c>
      <c r="B6314" s="35" t="s">
        <v>380</v>
      </c>
      <c r="C6314" s="90">
        <f t="shared" si="294"/>
        <v>0</v>
      </c>
      <c r="D6314" s="90">
        <f t="shared" si="295"/>
        <v>0</v>
      </c>
      <c r="E6314" s="90">
        <f t="shared" si="296"/>
        <v>0</v>
      </c>
      <c r="F6314" s="50">
        <f>'貼り付けシート（日射量等）'!G6311/3.6*10^3</f>
        <v>0</v>
      </c>
      <c r="G6314" s="50">
        <f>'貼り付けシート（日射量等）'!H6311/3.6*10^3</f>
        <v>0</v>
      </c>
      <c r="H6314" s="91">
        <f>RADIANS('貼り付けシート（日射量等）'!I6311)</f>
        <v>0</v>
      </c>
      <c r="I6314" s="91">
        <f>IF('貼り付けシート（日射量等）'!J6311&lt;0,RADIANS(360+('貼り付けシート（日射量等）'!J6311)),RADIANS('貼り付けシート（日射量等）'!J6311))</f>
        <v>0</v>
      </c>
    </row>
    <row r="6315" spans="1:9">
      <c r="A6315" s="20">
        <v>41902</v>
      </c>
      <c r="B6315" s="35" t="s">
        <v>381</v>
      </c>
      <c r="C6315" s="90">
        <f t="shared" si="294"/>
        <v>0</v>
      </c>
      <c r="D6315" s="90">
        <f t="shared" si="295"/>
        <v>0</v>
      </c>
      <c r="E6315" s="90">
        <f t="shared" si="296"/>
        <v>0</v>
      </c>
      <c r="F6315" s="50">
        <f>'貼り付けシート（日射量等）'!G6312/3.6*10^3</f>
        <v>0</v>
      </c>
      <c r="G6315" s="50">
        <f>'貼り付けシート（日射量等）'!H6312/3.6*10^3</f>
        <v>0</v>
      </c>
      <c r="H6315" s="91">
        <f>RADIANS('貼り付けシート（日射量等）'!I6312)</f>
        <v>0</v>
      </c>
      <c r="I6315" s="91">
        <f>IF('貼り付けシート（日射量等）'!J6312&lt;0,RADIANS(360+('貼り付けシート（日射量等）'!J6312)),RADIANS('貼り付けシート（日射量等）'!J6312))</f>
        <v>0</v>
      </c>
    </row>
    <row r="6316" spans="1:9">
      <c r="A6316" s="20">
        <v>41902</v>
      </c>
      <c r="B6316" s="35" t="s">
        <v>382</v>
      </c>
      <c r="C6316" s="90">
        <f t="shared" si="294"/>
        <v>0</v>
      </c>
      <c r="D6316" s="90">
        <f t="shared" si="295"/>
        <v>0</v>
      </c>
      <c r="E6316" s="90">
        <f t="shared" si="296"/>
        <v>0</v>
      </c>
      <c r="F6316" s="50">
        <f>'貼り付けシート（日射量等）'!G6313/3.6*10^3</f>
        <v>0</v>
      </c>
      <c r="G6316" s="50">
        <f>'貼り付けシート（日射量等）'!H6313/3.6*10^3</f>
        <v>0</v>
      </c>
      <c r="H6316" s="91">
        <f>RADIANS('貼り付けシート（日射量等）'!I6313)</f>
        <v>0</v>
      </c>
      <c r="I6316" s="91">
        <f>IF('貼り付けシート（日射量等）'!J6313&lt;0,RADIANS(360+('貼り付けシート（日射量等）'!J6313)),RADIANS('貼り付けシート（日射量等）'!J6313))</f>
        <v>0</v>
      </c>
    </row>
    <row r="6317" spans="1:9">
      <c r="A6317" s="20">
        <v>41902</v>
      </c>
      <c r="B6317" s="35" t="s">
        <v>383</v>
      </c>
      <c r="C6317" s="90">
        <f t="shared" si="294"/>
        <v>0</v>
      </c>
      <c r="D6317" s="90">
        <f t="shared" si="295"/>
        <v>0</v>
      </c>
      <c r="E6317" s="90">
        <f t="shared" si="296"/>
        <v>0</v>
      </c>
      <c r="F6317" s="50">
        <f>'貼り付けシート（日射量等）'!G6314/3.6*10^3</f>
        <v>0</v>
      </c>
      <c r="G6317" s="50">
        <f>'貼り付けシート（日射量等）'!H6314/3.6*10^3</f>
        <v>0</v>
      </c>
      <c r="H6317" s="91">
        <f>RADIANS('貼り付けシート（日射量等）'!I6314)</f>
        <v>0</v>
      </c>
      <c r="I6317" s="91">
        <f>IF('貼り付けシート（日射量等）'!J6314&lt;0,RADIANS(360+('貼り付けシート（日射量等）'!J6314)),RADIANS('貼り付けシート（日射量等）'!J6314))</f>
        <v>0</v>
      </c>
    </row>
    <row r="6318" spans="1:9">
      <c r="A6318" s="20">
        <v>41903</v>
      </c>
      <c r="B6318" s="35" t="s">
        <v>360</v>
      </c>
      <c r="C6318" s="90">
        <f t="shared" si="294"/>
        <v>0</v>
      </c>
      <c r="D6318" s="90">
        <f t="shared" si="295"/>
        <v>0</v>
      </c>
      <c r="E6318" s="90">
        <f t="shared" si="296"/>
        <v>0</v>
      </c>
      <c r="F6318" s="50">
        <f>'貼り付けシート（日射量等）'!G6315/3.6*10^3</f>
        <v>0</v>
      </c>
      <c r="G6318" s="50">
        <f>'貼り付けシート（日射量等）'!H6315/3.6*10^3</f>
        <v>0</v>
      </c>
      <c r="H6318" s="91">
        <f>RADIANS('貼り付けシート（日射量等）'!I6315)</f>
        <v>0</v>
      </c>
      <c r="I6318" s="91">
        <f>IF('貼り付けシート（日射量等）'!J6315&lt;0,RADIANS(360+('貼り付けシート（日射量等）'!J6315)),RADIANS('貼り付けシート（日射量等）'!J6315))</f>
        <v>0</v>
      </c>
    </row>
    <row r="6319" spans="1:9">
      <c r="A6319" s="20">
        <v>41903</v>
      </c>
      <c r="B6319" s="35" t="s">
        <v>361</v>
      </c>
      <c r="C6319" s="90">
        <f t="shared" si="294"/>
        <v>0</v>
      </c>
      <c r="D6319" s="90">
        <f t="shared" si="295"/>
        <v>0</v>
      </c>
      <c r="E6319" s="90">
        <f t="shared" si="296"/>
        <v>0</v>
      </c>
      <c r="F6319" s="50">
        <f>'貼り付けシート（日射量等）'!G6316/3.6*10^3</f>
        <v>0</v>
      </c>
      <c r="G6319" s="50">
        <f>'貼り付けシート（日射量等）'!H6316/3.6*10^3</f>
        <v>0</v>
      </c>
      <c r="H6319" s="91">
        <f>RADIANS('貼り付けシート（日射量等）'!I6316)</f>
        <v>0</v>
      </c>
      <c r="I6319" s="91">
        <f>IF('貼り付けシート（日射量等）'!J6316&lt;0,RADIANS(360+('貼り付けシート（日射量等）'!J6316)),RADIANS('貼り付けシート（日射量等）'!J6316))</f>
        <v>0</v>
      </c>
    </row>
    <row r="6320" spans="1:9">
      <c r="A6320" s="20">
        <v>41903</v>
      </c>
      <c r="B6320" s="35" t="s">
        <v>362</v>
      </c>
      <c r="C6320" s="90">
        <f t="shared" si="294"/>
        <v>0</v>
      </c>
      <c r="D6320" s="90">
        <f t="shared" si="295"/>
        <v>0</v>
      </c>
      <c r="E6320" s="90">
        <f t="shared" si="296"/>
        <v>0</v>
      </c>
      <c r="F6320" s="50">
        <f>'貼り付けシート（日射量等）'!G6317/3.6*10^3</f>
        <v>0</v>
      </c>
      <c r="G6320" s="50">
        <f>'貼り付けシート（日射量等）'!H6317/3.6*10^3</f>
        <v>0</v>
      </c>
      <c r="H6320" s="91">
        <f>RADIANS('貼り付けシート（日射量等）'!I6317)</f>
        <v>0</v>
      </c>
      <c r="I6320" s="91">
        <f>IF('貼り付けシート（日射量等）'!J6317&lt;0,RADIANS(360+('貼り付けシート（日射量等）'!J6317)),RADIANS('貼り付けシート（日射量等）'!J6317))</f>
        <v>0</v>
      </c>
    </row>
    <row r="6321" spans="1:9">
      <c r="A6321" s="20">
        <v>41903</v>
      </c>
      <c r="B6321" s="35" t="s">
        <v>363</v>
      </c>
      <c r="C6321" s="90">
        <f t="shared" si="294"/>
        <v>0</v>
      </c>
      <c r="D6321" s="90">
        <f t="shared" si="295"/>
        <v>0</v>
      </c>
      <c r="E6321" s="90">
        <f t="shared" si="296"/>
        <v>0</v>
      </c>
      <c r="F6321" s="50">
        <f>'貼り付けシート（日射量等）'!G6318/3.6*10^3</f>
        <v>0</v>
      </c>
      <c r="G6321" s="50">
        <f>'貼り付けシート（日射量等）'!H6318/3.6*10^3</f>
        <v>0</v>
      </c>
      <c r="H6321" s="91">
        <f>RADIANS('貼り付けシート（日射量等）'!I6318)</f>
        <v>0</v>
      </c>
      <c r="I6321" s="91">
        <f>IF('貼り付けシート（日射量等）'!J6318&lt;0,RADIANS(360+('貼り付けシート（日射量等）'!J6318)),RADIANS('貼り付けシート（日射量等）'!J6318))</f>
        <v>0</v>
      </c>
    </row>
    <row r="6322" spans="1:9">
      <c r="A6322" s="20">
        <v>41903</v>
      </c>
      <c r="B6322" s="35" t="s">
        <v>364</v>
      </c>
      <c r="C6322" s="90">
        <f t="shared" si="294"/>
        <v>0</v>
      </c>
      <c r="D6322" s="90">
        <f t="shared" si="295"/>
        <v>0</v>
      </c>
      <c r="E6322" s="90">
        <f t="shared" si="296"/>
        <v>0</v>
      </c>
      <c r="F6322" s="50">
        <f>'貼り付けシート（日射量等）'!G6319/3.6*10^3</f>
        <v>0</v>
      </c>
      <c r="G6322" s="50">
        <f>'貼り付けシート（日射量等）'!H6319/3.6*10^3</f>
        <v>0</v>
      </c>
      <c r="H6322" s="91">
        <f>RADIANS('貼り付けシート（日射量等）'!I6319)</f>
        <v>0</v>
      </c>
      <c r="I6322" s="91">
        <f>IF('貼り付けシート（日射量等）'!J6319&lt;0,RADIANS(360+('貼り付けシート（日射量等）'!J6319)),RADIANS('貼り付けシート（日射量等）'!J6319))</f>
        <v>0</v>
      </c>
    </row>
    <row r="6323" spans="1:9">
      <c r="A6323" s="20">
        <v>41903</v>
      </c>
      <c r="B6323" s="35" t="s">
        <v>365</v>
      </c>
      <c r="C6323" s="90">
        <f t="shared" si="294"/>
        <v>28.890259364749667</v>
      </c>
      <c r="D6323" s="90">
        <f t="shared" si="295"/>
        <v>4.6441016049258135</v>
      </c>
      <c r="E6323" s="90">
        <f t="shared" si="296"/>
        <v>24.246157759823852</v>
      </c>
      <c r="F6323" s="50">
        <f>'貼り付けシート（日射量等）'!G6320/3.6*10^3</f>
        <v>36.111111111111114</v>
      </c>
      <c r="G6323" s="50">
        <f>'貼り付けシート（日射量等）'!H6320/3.6*10^3</f>
        <v>24.999999999999996</v>
      </c>
      <c r="H6323" s="91">
        <f>RADIANS('貼り付けシート（日射量等）'!I6320)</f>
        <v>0.10995574287564276</v>
      </c>
      <c r="I6323" s="91">
        <f>IF('貼り付けシート（日射量等）'!J6320&lt;0,RADIANS(360+('貼り付けシート（日射量等）'!J6320)),RADIANS('貼り付けシート（日射量等）'!J6320))</f>
        <v>4.7874381382204465</v>
      </c>
    </row>
    <row r="6324" spans="1:9">
      <c r="A6324" s="20">
        <v>41903</v>
      </c>
      <c r="B6324" s="35" t="s">
        <v>366</v>
      </c>
      <c r="C6324" s="90">
        <f t="shared" si="294"/>
        <v>81.203657738261938</v>
      </c>
      <c r="D6324" s="90">
        <f t="shared" si="295"/>
        <v>11.159201987659685</v>
      </c>
      <c r="E6324" s="90">
        <f t="shared" si="296"/>
        <v>70.044455750602253</v>
      </c>
      <c r="F6324" s="50">
        <f>'貼り付けシート（日射量等）'!G6321/3.6*10^3</f>
        <v>30.555555555555554</v>
      </c>
      <c r="G6324" s="50">
        <f>'貼り付けシート（日射量等）'!H6321/3.6*10^3</f>
        <v>72.222222222222229</v>
      </c>
      <c r="H6324" s="91">
        <f>RADIANS('貼り付けシート（日射量等）'!I6321)</f>
        <v>0.30717794835100204</v>
      </c>
      <c r="I6324" s="91">
        <f>IF('貼り付けシート（日射量等）'!J6321&lt;0,RADIANS(360+('貼り付けシート（日射量等）'!J6321)),RADIANS('貼り付けシート（日射量等）'!J6321))</f>
        <v>4.9637163926718726</v>
      </c>
    </row>
    <row r="6325" spans="1:9">
      <c r="A6325" s="20">
        <v>41903</v>
      </c>
      <c r="B6325" s="35" t="s">
        <v>367</v>
      </c>
      <c r="C6325" s="90">
        <f t="shared" si="294"/>
        <v>134.5392634362741</v>
      </c>
      <c r="D6325" s="90">
        <f t="shared" si="295"/>
        <v>16.002492166024133</v>
      </c>
      <c r="E6325" s="90">
        <f t="shared" si="296"/>
        <v>118.53677127024996</v>
      </c>
      <c r="F6325" s="50">
        <f>'貼り付けシート（日射量等）'!G6322/3.6*10^3</f>
        <v>27.777777777777779</v>
      </c>
      <c r="G6325" s="50">
        <f>'貼り付けシート（日射量等）'!H6322/3.6*10^3</f>
        <v>122.22222222222221</v>
      </c>
      <c r="H6325" s="91">
        <f>RADIANS('貼り付けシート（日射量等）'!I6322)</f>
        <v>0.49392817831439528</v>
      </c>
      <c r="I6325" s="91">
        <f>IF('貼り付けシート（日射量等）'!J6322&lt;0,RADIANS(360+('貼り付けシート（日射量等）'!J6322)),RADIANS('貼り付けシート（日射量等）'!J6322))</f>
        <v>5.160938598147232</v>
      </c>
    </row>
    <row r="6326" spans="1:9">
      <c r="A6326" s="20">
        <v>41903</v>
      </c>
      <c r="B6326" s="35" t="s">
        <v>368</v>
      </c>
      <c r="C6326" s="90">
        <f t="shared" si="294"/>
        <v>221.91302778589437</v>
      </c>
      <c r="D6326" s="90">
        <f t="shared" si="295"/>
        <v>33.331800765042182</v>
      </c>
      <c r="E6326" s="90">
        <f t="shared" si="296"/>
        <v>188.5812270208522</v>
      </c>
      <c r="F6326" s="50">
        <f>'貼り付けシート（日射量等）'!G6323/3.6*10^3</f>
        <v>44.444444444444443</v>
      </c>
      <c r="G6326" s="50">
        <f>'貼り付けシート（日射量等）'!H6323/3.6*10^3</f>
        <v>194.44444444444443</v>
      </c>
      <c r="H6326" s="91">
        <f>RADIANS('貼り付けシート（日射量等）'!I6323)</f>
        <v>0.66322511575784526</v>
      </c>
      <c r="I6326" s="91">
        <f>IF('貼り付けシート（日射量等）'!J6323&lt;0,RADIANS(360+('貼り付けシート（日射量等）'!J6323)),RADIANS('貼り付けシート（日射量等）'!J6323))</f>
        <v>5.4017940349224496</v>
      </c>
    </row>
    <row r="6327" spans="1:9">
      <c r="A6327" s="20">
        <v>41903</v>
      </c>
      <c r="B6327" s="35" t="s">
        <v>369</v>
      </c>
      <c r="C6327" s="90">
        <f t="shared" si="294"/>
        <v>500.97454704264806</v>
      </c>
      <c r="D6327" s="90">
        <f t="shared" si="295"/>
        <v>218.10270651136975</v>
      </c>
      <c r="E6327" s="90">
        <f t="shared" si="296"/>
        <v>282.87184053127834</v>
      </c>
      <c r="F6327" s="50">
        <f>'貼り付けシート（日射量等）'!G6324/3.6*10^3</f>
        <v>250</v>
      </c>
      <c r="G6327" s="50">
        <f>'貼り付けシート（日射量等）'!H6324/3.6*10^3</f>
        <v>291.66666666666669</v>
      </c>
      <c r="H6327" s="91">
        <f>RADIANS('貼り付けシート（日射量等）'!I6324)</f>
        <v>0.7976154681614086</v>
      </c>
      <c r="I6327" s="91">
        <f>IF('貼り付けシート（日射量等）'!J6324&lt;0,RADIANS(360+('貼り付けシート（日射量等）'!J6324)),RADIANS('貼り付けシート（日射量等）'!J6324))</f>
        <v>5.7037359955174693</v>
      </c>
    </row>
    <row r="6328" spans="1:9">
      <c r="A6328" s="20">
        <v>41903</v>
      </c>
      <c r="B6328" s="35" t="s">
        <v>370</v>
      </c>
      <c r="C6328" s="90">
        <f t="shared" si="294"/>
        <v>289.34283788078744</v>
      </c>
      <c r="D6328" s="90">
        <f t="shared" si="295"/>
        <v>44.18724275367957</v>
      </c>
      <c r="E6328" s="90">
        <f t="shared" si="296"/>
        <v>245.15559512710786</v>
      </c>
      <c r="F6328" s="50">
        <f>'貼り付けシート（日射量等）'!G6325/3.6*10^3</f>
        <v>47.222222222222221</v>
      </c>
      <c r="G6328" s="50">
        <f>'貼り付けシート（日射量等）'!H6325/3.6*10^3</f>
        <v>252.77777777777777</v>
      </c>
      <c r="H6328" s="91">
        <f>RADIANS('貼り付けシート（日射量等）'!I6325)</f>
        <v>0.8744099552491591</v>
      </c>
      <c r="I6328" s="91">
        <f>IF('貼り付けシート（日射量等）'!J6325&lt;0,RADIANS(360+('貼り付けシート（日射量等）'!J6325)),RADIANS('貼り付けシート（日射量等）'!J6325))</f>
        <v>6.0789817846962499</v>
      </c>
    </row>
    <row r="6329" spans="1:9">
      <c r="A6329" s="20">
        <v>41903</v>
      </c>
      <c r="B6329" s="35" t="s">
        <v>371</v>
      </c>
      <c r="C6329" s="90">
        <f t="shared" si="294"/>
        <v>289.33915570260262</v>
      </c>
      <c r="D6329" s="90">
        <f t="shared" si="295"/>
        <v>44.183560575494766</v>
      </c>
      <c r="E6329" s="90">
        <f t="shared" si="296"/>
        <v>245.15559512710786</v>
      </c>
      <c r="F6329" s="50">
        <f>'貼り付けシート（日射量等）'!G6326/3.6*10^3</f>
        <v>47.222222222222221</v>
      </c>
      <c r="G6329" s="50">
        <f>'貼り付けシート（日射量等）'!H6326/3.6*10^3</f>
        <v>252.77777777777777</v>
      </c>
      <c r="H6329" s="91">
        <f>RADIANS('貼り付けシート（日射量等）'!I6326)</f>
        <v>0.8744099552491591</v>
      </c>
      <c r="I6329" s="91">
        <f>IF('貼り付けシート（日射量等）'!J6326&lt;0,RADIANS(360+('貼り付けシート（日射量等）'!J6326)),RADIANS('貼り付けシート（日射量等）'!J6326))</f>
        <v>0.2059488517353309</v>
      </c>
    </row>
    <row r="6330" spans="1:9">
      <c r="A6330" s="20">
        <v>41903</v>
      </c>
      <c r="B6330" s="35" t="s">
        <v>372</v>
      </c>
      <c r="C6330" s="90">
        <f t="shared" si="294"/>
        <v>455.15684856727171</v>
      </c>
      <c r="D6330" s="90">
        <f t="shared" si="295"/>
        <v>169.59099050712408</v>
      </c>
      <c r="E6330" s="90">
        <f t="shared" si="296"/>
        <v>285.56585806014766</v>
      </c>
      <c r="F6330" s="50">
        <f>'貼り付けシート（日射量等）'!G6327/3.6*10^3</f>
        <v>194.44444444444443</v>
      </c>
      <c r="G6330" s="50">
        <f>'貼り付けシート（日射量等）'!H6327/3.6*10^3</f>
        <v>294.44444444444446</v>
      </c>
      <c r="H6330" s="91">
        <f>RADIANS('貼り付けシート（日射量等）'!I6327)</f>
        <v>0.7976154681614086</v>
      </c>
      <c r="I6330" s="91">
        <f>IF('貼り付けシート（日射量等）'!J6327&lt;0,RADIANS(360+('貼り付けシート（日射量等）'!J6327)),RADIANS('貼り付けシート（日射量等）'!J6327))</f>
        <v>0.58119464091411166</v>
      </c>
    </row>
    <row r="6331" spans="1:9">
      <c r="A6331" s="20">
        <v>41903</v>
      </c>
      <c r="B6331" s="35" t="s">
        <v>373</v>
      </c>
      <c r="C6331" s="90">
        <f t="shared" si="294"/>
        <v>346.20807944365208</v>
      </c>
      <c r="D6331" s="90">
        <f t="shared" si="295"/>
        <v>114.52257196089076</v>
      </c>
      <c r="E6331" s="90">
        <f t="shared" si="296"/>
        <v>231.6855074827613</v>
      </c>
      <c r="F6331" s="50">
        <f>'貼り付けシート（日射量等）'!G6328/3.6*10^3</f>
        <v>152.7777777777778</v>
      </c>
      <c r="G6331" s="50">
        <f>'貼り付けシート（日射量等）'!H6328/3.6*10^3</f>
        <v>238.88888888888889</v>
      </c>
      <c r="H6331" s="91">
        <f>RADIANS('貼り付けシート（日射量等）'!I6328)</f>
        <v>0.66322511575784526</v>
      </c>
      <c r="I6331" s="91">
        <f>IF('貼り付けシート（日射量等）'!J6328&lt;0,RADIANS(360+('貼り付けシート（日射量等）'!J6328)),RADIANS('貼り付けシート（日射量等）'!J6328))</f>
        <v>0.88313660150913076</v>
      </c>
    </row>
    <row r="6332" spans="1:9">
      <c r="A6332" s="20">
        <v>41903</v>
      </c>
      <c r="B6332" s="35" t="s">
        <v>374</v>
      </c>
      <c r="C6332" s="90">
        <f t="shared" si="294"/>
        <v>166.19937987117862</v>
      </c>
      <c r="D6332" s="90">
        <f t="shared" si="295"/>
        <v>28.804485898843449</v>
      </c>
      <c r="E6332" s="90">
        <f t="shared" si="296"/>
        <v>137.39489397233518</v>
      </c>
      <c r="F6332" s="50">
        <f>'貼り付けシート（日射量等）'!G6329/3.6*10^3</f>
        <v>49.999999999999993</v>
      </c>
      <c r="G6332" s="50">
        <f>'貼り付けシート（日射量等）'!H6329/3.6*10^3</f>
        <v>141.66666666666666</v>
      </c>
      <c r="H6332" s="91">
        <f>RADIANS('貼り付けシート（日射量等）'!I6329)</f>
        <v>0.49392817831439528</v>
      </c>
      <c r="I6332" s="91">
        <f>IF('貼り付けシート（日射量等）'!J6329&lt;0,RADIANS(360+('貼り付けシート（日射量等）'!J6329)),RADIANS('貼り付けシート（日射量等）'!J6329))</f>
        <v>1.1222467090323538</v>
      </c>
    </row>
    <row r="6333" spans="1:9">
      <c r="A6333" s="20">
        <v>41903</v>
      </c>
      <c r="B6333" s="35" t="s">
        <v>375</v>
      </c>
      <c r="C6333" s="90">
        <f t="shared" si="294"/>
        <v>81.140391932931934</v>
      </c>
      <c r="D6333" s="90">
        <f t="shared" si="295"/>
        <v>11.095936182329682</v>
      </c>
      <c r="E6333" s="90">
        <f t="shared" si="296"/>
        <v>70.044455750602253</v>
      </c>
      <c r="F6333" s="50">
        <f>'貼り付けシート（日射量等）'!G6330/3.6*10^3</f>
        <v>30.555555555555554</v>
      </c>
      <c r="G6333" s="50">
        <f>'貼り付けシート（日射量等）'!H6330/3.6*10^3</f>
        <v>72.222222222222229</v>
      </c>
      <c r="H6333" s="91">
        <f>RADIANS('貼り付けシート（日射量等）'!I6330)</f>
        <v>0.30543261909900765</v>
      </c>
      <c r="I6333" s="91">
        <f>IF('貼り付けシート（日射量等）'!J6330&lt;0,RADIANS(360+('貼り付けシート（日射量等）'!J6330)),RADIANS('貼り付けシート（日射量等）'!J6330))</f>
        <v>1.3212142437597074</v>
      </c>
    </row>
    <row r="6334" spans="1:9">
      <c r="A6334" s="20">
        <v>41903</v>
      </c>
      <c r="B6334" s="35" t="s">
        <v>376</v>
      </c>
      <c r="C6334" s="90">
        <f t="shared" si="294"/>
        <v>28.810191409334777</v>
      </c>
      <c r="D6334" s="90">
        <f t="shared" si="295"/>
        <v>4.5640336495109262</v>
      </c>
      <c r="E6334" s="90">
        <f t="shared" si="296"/>
        <v>24.246157759823852</v>
      </c>
      <c r="F6334" s="50">
        <f>'貼り付けシート（日射量等）'!G6331/3.6*10^3</f>
        <v>36.111111111111114</v>
      </c>
      <c r="G6334" s="50">
        <f>'貼り付けシート（日射量等）'!H6331/3.6*10^3</f>
        <v>24.999999999999996</v>
      </c>
      <c r="H6334" s="91">
        <f>RADIANS('貼り付けシート（日射量等）'!I6331)</f>
        <v>0.10821041362364843</v>
      </c>
      <c r="I6334" s="91">
        <f>IF('貼り付けシート（日射量等）'!J6331&lt;0,RADIANS(360+('貼り付けシート（日射量等）'!J6331)),RADIANS('貼り付けシート（日射量等）'!J6331))</f>
        <v>1.4974924982111346</v>
      </c>
    </row>
    <row r="6335" spans="1:9">
      <c r="A6335" s="20">
        <v>41903</v>
      </c>
      <c r="B6335" s="35" t="s">
        <v>377</v>
      </c>
      <c r="C6335" s="90">
        <f t="shared" si="294"/>
        <v>0</v>
      </c>
      <c r="D6335" s="90">
        <f t="shared" si="295"/>
        <v>0</v>
      </c>
      <c r="E6335" s="90">
        <f t="shared" si="296"/>
        <v>0</v>
      </c>
      <c r="F6335" s="50">
        <f>'貼り付けシート（日射量等）'!G6332/3.6*10^3</f>
        <v>0</v>
      </c>
      <c r="G6335" s="50">
        <f>'貼り付けシート（日射量等）'!H6332/3.6*10^3</f>
        <v>0</v>
      </c>
      <c r="H6335" s="91">
        <f>RADIANS('貼り付けシート（日射量等）'!I6332)</f>
        <v>0</v>
      </c>
      <c r="I6335" s="91">
        <f>IF('貼り付けシート（日射量等）'!J6332&lt;0,RADIANS(360+('貼り付けシート（日射量等）'!J6332)),RADIANS('貼り付けシート（日射量等）'!J6332))</f>
        <v>0</v>
      </c>
    </row>
    <row r="6336" spans="1:9">
      <c r="A6336" s="20">
        <v>41903</v>
      </c>
      <c r="B6336" s="35" t="s">
        <v>378</v>
      </c>
      <c r="C6336" s="90">
        <f t="shared" si="294"/>
        <v>0</v>
      </c>
      <c r="D6336" s="90">
        <f t="shared" si="295"/>
        <v>0</v>
      </c>
      <c r="E6336" s="90">
        <f t="shared" si="296"/>
        <v>0</v>
      </c>
      <c r="F6336" s="50">
        <f>'貼り付けシート（日射量等）'!G6333/3.6*10^3</f>
        <v>0</v>
      </c>
      <c r="G6336" s="50">
        <f>'貼り付けシート（日射量等）'!H6333/3.6*10^3</f>
        <v>0</v>
      </c>
      <c r="H6336" s="91">
        <f>RADIANS('貼り付けシート（日射量等）'!I6333)</f>
        <v>0</v>
      </c>
      <c r="I6336" s="91">
        <f>IF('貼り付けシート（日射量等）'!J6333&lt;0,RADIANS(360+('貼り付けシート（日射量等）'!J6333)),RADIANS('貼り付けシート（日射量等）'!J6333))</f>
        <v>0</v>
      </c>
    </row>
    <row r="6337" spans="1:9">
      <c r="A6337" s="20">
        <v>41903</v>
      </c>
      <c r="B6337" s="35" t="s">
        <v>379</v>
      </c>
      <c r="C6337" s="90">
        <f t="shared" si="294"/>
        <v>0</v>
      </c>
      <c r="D6337" s="90">
        <f t="shared" si="295"/>
        <v>0</v>
      </c>
      <c r="E6337" s="90">
        <f t="shared" si="296"/>
        <v>0</v>
      </c>
      <c r="F6337" s="50">
        <f>'貼り付けシート（日射量等）'!G6334/3.6*10^3</f>
        <v>0</v>
      </c>
      <c r="G6337" s="50">
        <f>'貼り付けシート（日射量等）'!H6334/3.6*10^3</f>
        <v>0</v>
      </c>
      <c r="H6337" s="91">
        <f>RADIANS('貼り付けシート（日射量等）'!I6334)</f>
        <v>0</v>
      </c>
      <c r="I6337" s="91">
        <f>IF('貼り付けシート（日射量等）'!J6334&lt;0,RADIANS(360+('貼り付けシート（日射量等）'!J6334)),RADIANS('貼り付けシート（日射量等）'!J6334))</f>
        <v>0</v>
      </c>
    </row>
    <row r="6338" spans="1:9">
      <c r="A6338" s="20">
        <v>41903</v>
      </c>
      <c r="B6338" s="35" t="s">
        <v>380</v>
      </c>
      <c r="C6338" s="90">
        <f t="shared" si="294"/>
        <v>0</v>
      </c>
      <c r="D6338" s="90">
        <f t="shared" si="295"/>
        <v>0</v>
      </c>
      <c r="E6338" s="90">
        <f t="shared" si="296"/>
        <v>0</v>
      </c>
      <c r="F6338" s="50">
        <f>'貼り付けシート（日射量等）'!G6335/3.6*10^3</f>
        <v>0</v>
      </c>
      <c r="G6338" s="50">
        <f>'貼り付けシート（日射量等）'!H6335/3.6*10^3</f>
        <v>0</v>
      </c>
      <c r="H6338" s="91">
        <f>RADIANS('貼り付けシート（日射量等）'!I6335)</f>
        <v>0</v>
      </c>
      <c r="I6338" s="91">
        <f>IF('貼り付けシート（日射量等）'!J6335&lt;0,RADIANS(360+('貼り付けシート（日射量等）'!J6335)),RADIANS('貼り付けシート（日射量等）'!J6335))</f>
        <v>0</v>
      </c>
    </row>
    <row r="6339" spans="1:9">
      <c r="A6339" s="20">
        <v>41903</v>
      </c>
      <c r="B6339" s="35" t="s">
        <v>381</v>
      </c>
      <c r="C6339" s="90">
        <f t="shared" si="294"/>
        <v>0</v>
      </c>
      <c r="D6339" s="90">
        <f t="shared" si="295"/>
        <v>0</v>
      </c>
      <c r="E6339" s="90">
        <f t="shared" si="296"/>
        <v>0</v>
      </c>
      <c r="F6339" s="50">
        <f>'貼り付けシート（日射量等）'!G6336/3.6*10^3</f>
        <v>0</v>
      </c>
      <c r="G6339" s="50">
        <f>'貼り付けシート（日射量等）'!H6336/3.6*10^3</f>
        <v>0</v>
      </c>
      <c r="H6339" s="91">
        <f>RADIANS('貼り付けシート（日射量等）'!I6336)</f>
        <v>0</v>
      </c>
      <c r="I6339" s="91">
        <f>IF('貼り付けシート（日射量等）'!J6336&lt;0,RADIANS(360+('貼り付けシート（日射量等）'!J6336)),RADIANS('貼り付けシート（日射量等）'!J6336))</f>
        <v>0</v>
      </c>
    </row>
    <row r="6340" spans="1:9">
      <c r="A6340" s="20">
        <v>41903</v>
      </c>
      <c r="B6340" s="35" t="s">
        <v>382</v>
      </c>
      <c r="C6340" s="90">
        <f t="shared" si="294"/>
        <v>0</v>
      </c>
      <c r="D6340" s="90">
        <f t="shared" si="295"/>
        <v>0</v>
      </c>
      <c r="E6340" s="90">
        <f t="shared" si="296"/>
        <v>0</v>
      </c>
      <c r="F6340" s="50">
        <f>'貼り付けシート（日射量等）'!G6337/3.6*10^3</f>
        <v>0</v>
      </c>
      <c r="G6340" s="50">
        <f>'貼り付けシート（日射量等）'!H6337/3.6*10^3</f>
        <v>0</v>
      </c>
      <c r="H6340" s="91">
        <f>RADIANS('貼り付けシート（日射量等）'!I6337)</f>
        <v>0</v>
      </c>
      <c r="I6340" s="91">
        <f>IF('貼り付けシート（日射量等）'!J6337&lt;0,RADIANS(360+('貼り付けシート（日射量等）'!J6337)),RADIANS('貼り付けシート（日射量等）'!J6337))</f>
        <v>0</v>
      </c>
    </row>
    <row r="6341" spans="1:9">
      <c r="A6341" s="20">
        <v>41903</v>
      </c>
      <c r="B6341" s="35" t="s">
        <v>383</v>
      </c>
      <c r="C6341" s="90">
        <f t="shared" si="294"/>
        <v>0</v>
      </c>
      <c r="D6341" s="90">
        <f t="shared" si="295"/>
        <v>0</v>
      </c>
      <c r="E6341" s="90">
        <f t="shared" si="296"/>
        <v>0</v>
      </c>
      <c r="F6341" s="50">
        <f>'貼り付けシート（日射量等）'!G6338/3.6*10^3</f>
        <v>0</v>
      </c>
      <c r="G6341" s="50">
        <f>'貼り付けシート（日射量等）'!H6338/3.6*10^3</f>
        <v>0</v>
      </c>
      <c r="H6341" s="91">
        <f>RADIANS('貼り付けシート（日射量等）'!I6338)</f>
        <v>0</v>
      </c>
      <c r="I6341" s="91">
        <f>IF('貼り付けシート（日射量等）'!J6338&lt;0,RADIANS(360+('貼り付けシート（日射量等）'!J6338)),RADIANS('貼り付けシート（日射量等）'!J6338))</f>
        <v>0</v>
      </c>
    </row>
    <row r="6342" spans="1:9">
      <c r="A6342" s="20">
        <v>41904</v>
      </c>
      <c r="B6342" s="35" t="s">
        <v>360</v>
      </c>
      <c r="C6342" s="90">
        <f t="shared" si="294"/>
        <v>0</v>
      </c>
      <c r="D6342" s="90">
        <f t="shared" si="295"/>
        <v>0</v>
      </c>
      <c r="E6342" s="90">
        <f t="shared" si="296"/>
        <v>0</v>
      </c>
      <c r="F6342" s="50">
        <f>'貼り付けシート（日射量等）'!G6339/3.6*10^3</f>
        <v>0</v>
      </c>
      <c r="G6342" s="50">
        <f>'貼り付けシート（日射量等）'!H6339/3.6*10^3</f>
        <v>0</v>
      </c>
      <c r="H6342" s="91">
        <f>RADIANS('貼り付けシート（日射量等）'!I6339)</f>
        <v>0</v>
      </c>
      <c r="I6342" s="91">
        <f>IF('貼り付けシート（日射量等）'!J6339&lt;0,RADIANS(360+('貼り付けシート（日射量等）'!J6339)),RADIANS('貼り付けシート（日射量等）'!J6339))</f>
        <v>0</v>
      </c>
    </row>
    <row r="6343" spans="1:9">
      <c r="A6343" s="20">
        <v>41904</v>
      </c>
      <c r="B6343" s="35" t="s">
        <v>361</v>
      </c>
      <c r="C6343" s="90">
        <f t="shared" ref="C6343:C6406" si="297">IF(D6343&lt;0,E6343,D6343+E6343)</f>
        <v>0</v>
      </c>
      <c r="D6343" s="90">
        <f t="shared" ref="D6343:D6406" si="298">F6343*(SIN(H6343)*COS($O$5)+COS(H6343)*SIN($O$5)*COS($O$4-I6343))</f>
        <v>0</v>
      </c>
      <c r="E6343" s="90">
        <f t="shared" ref="E6343:E6406" si="299">G6343*(1+COS($O$5))/2</f>
        <v>0</v>
      </c>
      <c r="F6343" s="50">
        <f>'貼り付けシート（日射量等）'!G6340/3.6*10^3</f>
        <v>0</v>
      </c>
      <c r="G6343" s="50">
        <f>'貼り付けシート（日射量等）'!H6340/3.6*10^3</f>
        <v>0</v>
      </c>
      <c r="H6343" s="91">
        <f>RADIANS('貼り付けシート（日射量等）'!I6340)</f>
        <v>0</v>
      </c>
      <c r="I6343" s="91">
        <f>IF('貼り付けシート（日射量等）'!J6340&lt;0,RADIANS(360+('貼り付けシート（日射量等）'!J6340)),RADIANS('貼り付けシート（日射量等）'!J6340))</f>
        <v>0</v>
      </c>
    </row>
    <row r="6344" spans="1:9">
      <c r="A6344" s="20">
        <v>41904</v>
      </c>
      <c r="B6344" s="35" t="s">
        <v>362</v>
      </c>
      <c r="C6344" s="90">
        <f t="shared" si="297"/>
        <v>0</v>
      </c>
      <c r="D6344" s="90">
        <f t="shared" si="298"/>
        <v>0</v>
      </c>
      <c r="E6344" s="90">
        <f t="shared" si="299"/>
        <v>0</v>
      </c>
      <c r="F6344" s="50">
        <f>'貼り付けシート（日射量等）'!G6341/3.6*10^3</f>
        <v>0</v>
      </c>
      <c r="G6344" s="50">
        <f>'貼り付けシート（日射量等）'!H6341/3.6*10^3</f>
        <v>0</v>
      </c>
      <c r="H6344" s="91">
        <f>RADIANS('貼り付けシート（日射量等）'!I6341)</f>
        <v>0</v>
      </c>
      <c r="I6344" s="91">
        <f>IF('貼り付けシート（日射量等）'!J6341&lt;0,RADIANS(360+('貼り付けシート（日射量等）'!J6341)),RADIANS('貼り付けシート（日射量等）'!J6341))</f>
        <v>0</v>
      </c>
    </row>
    <row r="6345" spans="1:9">
      <c r="A6345" s="20">
        <v>41904</v>
      </c>
      <c r="B6345" s="35" t="s">
        <v>363</v>
      </c>
      <c r="C6345" s="90">
        <f t="shared" si="297"/>
        <v>0</v>
      </c>
      <c r="D6345" s="90">
        <f t="shared" si="298"/>
        <v>0</v>
      </c>
      <c r="E6345" s="90">
        <f t="shared" si="299"/>
        <v>0</v>
      </c>
      <c r="F6345" s="50">
        <f>'貼り付けシート（日射量等）'!G6342/3.6*10^3</f>
        <v>0</v>
      </c>
      <c r="G6345" s="50">
        <f>'貼り付けシート（日射量等）'!H6342/3.6*10^3</f>
        <v>0</v>
      </c>
      <c r="H6345" s="91">
        <f>RADIANS('貼り付けシート（日射量等）'!I6342)</f>
        <v>0</v>
      </c>
      <c r="I6345" s="91">
        <f>IF('貼り付けシート（日射量等）'!J6342&lt;0,RADIANS(360+('貼り付けシート（日射量等）'!J6342)),RADIANS('貼り付けシート（日射量等）'!J6342))</f>
        <v>0</v>
      </c>
    </row>
    <row r="6346" spans="1:9">
      <c r="A6346" s="20">
        <v>41904</v>
      </c>
      <c r="B6346" s="35" t="s">
        <v>364</v>
      </c>
      <c r="C6346" s="90">
        <f t="shared" si="297"/>
        <v>0</v>
      </c>
      <c r="D6346" s="90">
        <f t="shared" si="298"/>
        <v>0</v>
      </c>
      <c r="E6346" s="90">
        <f t="shared" si="299"/>
        <v>0</v>
      </c>
      <c r="F6346" s="50">
        <f>'貼り付けシート（日射量等）'!G6343/3.6*10^3</f>
        <v>0</v>
      </c>
      <c r="G6346" s="50">
        <f>'貼り付けシート（日射量等）'!H6343/3.6*10^3</f>
        <v>0</v>
      </c>
      <c r="H6346" s="91">
        <f>RADIANS('貼り付けシート（日射量等）'!I6343)</f>
        <v>0</v>
      </c>
      <c r="I6346" s="91">
        <f>IF('貼り付けシート（日射量等）'!J6343&lt;0,RADIANS(360+('貼り付けシート（日射量等）'!J6343)),RADIANS('貼り付けシート（日射量等）'!J6343))</f>
        <v>0</v>
      </c>
    </row>
    <row r="6347" spans="1:9">
      <c r="A6347" s="20">
        <v>41904</v>
      </c>
      <c r="B6347" s="35" t="s">
        <v>365</v>
      </c>
      <c r="C6347" s="90">
        <f t="shared" si="297"/>
        <v>29.190098435381401</v>
      </c>
      <c r="D6347" s="90">
        <f t="shared" si="298"/>
        <v>4.943940675557549</v>
      </c>
      <c r="E6347" s="90">
        <f t="shared" si="299"/>
        <v>24.246157759823852</v>
      </c>
      <c r="F6347" s="50">
        <f>'貼り付けシート（日射量等）'!G6344/3.6*10^3</f>
        <v>38.888888888888893</v>
      </c>
      <c r="G6347" s="50">
        <f>'貼り付けシート（日射量等）'!H6344/3.6*10^3</f>
        <v>24.999999999999996</v>
      </c>
      <c r="H6347" s="91">
        <f>RADIANS('貼り付けシート（日射量等）'!I6344)</f>
        <v>0.1064650843716541</v>
      </c>
      <c r="I6347" s="91">
        <f>IF('貼り付けシート（日射量等）'!J6344&lt;0,RADIANS(360+('貼り付けシート（日射量等）'!J6344)),RADIANS('貼り付けシート（日射量等）'!J6344))</f>
        <v>4.7926741259764292</v>
      </c>
    </row>
    <row r="6348" spans="1:9">
      <c r="A6348" s="20">
        <v>41904</v>
      </c>
      <c r="B6348" s="35" t="s">
        <v>366</v>
      </c>
      <c r="C6348" s="90">
        <f t="shared" si="297"/>
        <v>82.171964332278733</v>
      </c>
      <c r="D6348" s="90">
        <f t="shared" si="298"/>
        <v>12.12750858167648</v>
      </c>
      <c r="E6348" s="90">
        <f t="shared" si="299"/>
        <v>70.044455750602253</v>
      </c>
      <c r="F6348" s="50">
        <f>'貼り付けシート（日射量等）'!G6345/3.6*10^3</f>
        <v>33.333333333333336</v>
      </c>
      <c r="G6348" s="50">
        <f>'貼り付けシート（日射量等）'!H6345/3.6*10^3</f>
        <v>72.222222222222229</v>
      </c>
      <c r="H6348" s="91">
        <f>RADIANS('貼り付けシート（日射量等）'!I6345)</f>
        <v>0.30368728984701332</v>
      </c>
      <c r="I6348" s="91">
        <f>IF('貼り付けシート（日射量等）'!J6345&lt;0,RADIANS(360+('貼り付けシート（日射量等）'!J6345)),RADIANS('貼り付けシート（日射量等）'!J6345))</f>
        <v>4.9689523804278561</v>
      </c>
    </row>
    <row r="6349" spans="1:9">
      <c r="A6349" s="20">
        <v>41904</v>
      </c>
      <c r="B6349" s="35" t="s">
        <v>367</v>
      </c>
      <c r="C6349" s="90">
        <f t="shared" si="297"/>
        <v>291.18341324937478</v>
      </c>
      <c r="D6349" s="90">
        <f t="shared" si="298"/>
        <v>121.46030893060778</v>
      </c>
      <c r="E6349" s="90">
        <f t="shared" si="299"/>
        <v>169.72310431876699</v>
      </c>
      <c r="F6349" s="50">
        <f>'貼り付けシート（日射量等）'!G6346/3.6*10^3</f>
        <v>211.11111111111111</v>
      </c>
      <c r="G6349" s="50">
        <f>'貼り付けシート（日射量等）'!H6346/3.6*10^3</f>
        <v>175</v>
      </c>
      <c r="H6349" s="91">
        <f>RADIANS('貼り付けシート（日射量等）'!I6346)</f>
        <v>0.49043751981040662</v>
      </c>
      <c r="I6349" s="91">
        <f>IF('貼り付けシート（日射量等）'!J6346&lt;0,RADIANS(360+('貼り付けシート（日射量等）'!J6346)),RADIANS('貼り付けシート（日射量等）'!J6346))</f>
        <v>5.1679199151552098</v>
      </c>
    </row>
    <row r="6350" spans="1:9">
      <c r="A6350" s="20">
        <v>41904</v>
      </c>
      <c r="B6350" s="35" t="s">
        <v>368</v>
      </c>
      <c r="C6350" s="90">
        <f t="shared" si="297"/>
        <v>333.00998957701086</v>
      </c>
      <c r="D6350" s="90">
        <f t="shared" si="298"/>
        <v>104.0184996231189</v>
      </c>
      <c r="E6350" s="90">
        <f t="shared" si="299"/>
        <v>228.99148995389197</v>
      </c>
      <c r="F6350" s="50">
        <f>'貼り付けシート（日射量等）'!G6347/3.6*10^3</f>
        <v>138.88888888888889</v>
      </c>
      <c r="G6350" s="50">
        <f>'貼り付けシート（日射量等）'!H6347/3.6*10^3</f>
        <v>236.11111111111111</v>
      </c>
      <c r="H6350" s="91">
        <f>RADIANS('貼り付けシート（日射量等）'!I6347)</f>
        <v>0.65973445725385649</v>
      </c>
      <c r="I6350" s="91">
        <f>IF('貼り付けシート（日射量等）'!J6347&lt;0,RADIANS(360+('貼り付けシート（日射量等）'!J6347)),RADIANS('貼り付けシート（日射量等）'!J6347))</f>
        <v>5.4070300226784331</v>
      </c>
    </row>
    <row r="6351" spans="1:9">
      <c r="A6351" s="20">
        <v>41904</v>
      </c>
      <c r="B6351" s="35" t="s">
        <v>369</v>
      </c>
      <c r="C6351" s="90">
        <f t="shared" si="297"/>
        <v>318.28403804829225</v>
      </c>
      <c r="D6351" s="90">
        <f t="shared" si="298"/>
        <v>67.740407863445725</v>
      </c>
      <c r="E6351" s="90">
        <f t="shared" si="299"/>
        <v>250.54363018484653</v>
      </c>
      <c r="F6351" s="50">
        <f>'貼り付けシート（日射量等）'!G6348/3.6*10^3</f>
        <v>77.777777777777786</v>
      </c>
      <c r="G6351" s="50">
        <f>'貼り付けシート（日射量等）'!H6348/3.6*10^3</f>
        <v>258.33333333333337</v>
      </c>
      <c r="H6351" s="91">
        <f>RADIANS('貼り付けシート（日射量等）'!I6348)</f>
        <v>0.79237948040542561</v>
      </c>
      <c r="I6351" s="91">
        <f>IF('貼り付けシート（日射量等）'!J6348&lt;0,RADIANS(360+('貼り付けシート（日射量等）'!J6348)),RADIANS('貼り付けシート（日射量等）'!J6348))</f>
        <v>5.7107173125254462</v>
      </c>
    </row>
    <row r="6352" spans="1:9">
      <c r="A6352" s="20">
        <v>41904</v>
      </c>
      <c r="B6352" s="35" t="s">
        <v>370</v>
      </c>
      <c r="C6352" s="90">
        <f t="shared" si="297"/>
        <v>246.73744131119403</v>
      </c>
      <c r="D6352" s="90">
        <f t="shared" si="298"/>
        <v>28.52202147277934</v>
      </c>
      <c r="E6352" s="90">
        <f t="shared" si="299"/>
        <v>218.2154198384147</v>
      </c>
      <c r="F6352" s="50">
        <f>'貼り付けシート（日射量等）'!G6349/3.6*10^3</f>
        <v>30.555555555555554</v>
      </c>
      <c r="G6352" s="50">
        <f>'貼り付けシート（日射量等）'!H6349/3.6*10^3</f>
        <v>225</v>
      </c>
      <c r="H6352" s="91">
        <f>RADIANS('貼り付けシート（日射量等）'!I6349)</f>
        <v>0.86742863824118188</v>
      </c>
      <c r="I6352" s="91">
        <f>IF('貼り付けシート（日射量等）'!J6349&lt;0,RADIANS(360+('貼り付けシート（日射量等）'!J6349)),RADIANS('貼り付けシート（日射量等）'!J6349))</f>
        <v>6.0824724432002384</v>
      </c>
    </row>
    <row r="6353" spans="1:9">
      <c r="A6353" s="20">
        <v>41904</v>
      </c>
      <c r="B6353" s="35" t="s">
        <v>371</v>
      </c>
      <c r="C6353" s="90">
        <f t="shared" si="297"/>
        <v>496.45483206082747</v>
      </c>
      <c r="D6353" s="90">
        <f t="shared" si="298"/>
        <v>186.64281624085598</v>
      </c>
      <c r="E6353" s="90">
        <f t="shared" si="299"/>
        <v>309.81201581997146</v>
      </c>
      <c r="F6353" s="50">
        <f>'貼り付けシート（日射量等）'!G6350/3.6*10^3</f>
        <v>199.99999999999997</v>
      </c>
      <c r="G6353" s="50">
        <f>'貼り付けシート（日射量等）'!H6350/3.6*10^3</f>
        <v>319.4444444444444</v>
      </c>
      <c r="H6353" s="91">
        <f>RADIANS('貼り付けシート（日射量等）'!I6350)</f>
        <v>0.86742863824118188</v>
      </c>
      <c r="I6353" s="91">
        <f>IF('貼り付けシート（日射量等）'!J6350&lt;0,RADIANS(360+('貼り付けシート（日射量等）'!J6350)),RADIANS('貼り付けシート（日射量等）'!J6350))</f>
        <v>0.2059488517353309</v>
      </c>
    </row>
    <row r="6354" spans="1:9">
      <c r="A6354" s="20">
        <v>41904</v>
      </c>
      <c r="B6354" s="35" t="s">
        <v>372</v>
      </c>
      <c r="C6354" s="90">
        <f t="shared" si="297"/>
        <v>269.77083903943264</v>
      </c>
      <c r="D6354" s="90">
        <f t="shared" si="298"/>
        <v>43.473366614410033</v>
      </c>
      <c r="E6354" s="90">
        <f t="shared" si="299"/>
        <v>226.29747242502262</v>
      </c>
      <c r="F6354" s="50">
        <f>'貼り付けシート（日射量等）'!G6351/3.6*10^3</f>
        <v>49.999999999999993</v>
      </c>
      <c r="G6354" s="50">
        <f>'貼り付けシート（日射量等）'!H6351/3.6*10^3</f>
        <v>233.33333333333331</v>
      </c>
      <c r="H6354" s="91">
        <f>RADIANS('貼り付けシート（日射量等）'!I6351)</f>
        <v>0.79063415115343127</v>
      </c>
      <c r="I6354" s="91">
        <f>IF('貼り付けシート（日射量等）'!J6351&lt;0,RADIANS(360+('貼り付けシート（日射量等）'!J6351)),RADIANS('貼り付けシート（日射量等）'!J6351))</f>
        <v>0.57770398241012311</v>
      </c>
    </row>
    <row r="6355" spans="1:9">
      <c r="A6355" s="20">
        <v>41904</v>
      </c>
      <c r="B6355" s="35" t="s">
        <v>373</v>
      </c>
      <c r="C6355" s="90">
        <f t="shared" si="297"/>
        <v>336.75823049568169</v>
      </c>
      <c r="D6355" s="90">
        <f t="shared" si="298"/>
        <v>107.7667405417897</v>
      </c>
      <c r="E6355" s="90">
        <f t="shared" si="299"/>
        <v>228.99148995389197</v>
      </c>
      <c r="F6355" s="50">
        <f>'貼り付けシート（日射量等）'!G6352/3.6*10^3</f>
        <v>144.44444444444446</v>
      </c>
      <c r="G6355" s="50">
        <f>'貼り付けシート（日射量等）'!H6352/3.6*10^3</f>
        <v>236.11111111111111</v>
      </c>
      <c r="H6355" s="91">
        <f>RADIANS('貼り付けシート（日射量等）'!I6352)</f>
        <v>0.65624379874986793</v>
      </c>
      <c r="I6355" s="91">
        <f>IF('貼り付けシート（日射量等）'!J6352&lt;0,RADIANS(360+('貼り付けシート（日射量等）'!J6352)),RADIANS('貼り付けシート（日射量等）'!J6352))</f>
        <v>0.87964594300514209</v>
      </c>
    </row>
    <row r="6356" spans="1:9">
      <c r="A6356" s="20">
        <v>41904</v>
      </c>
      <c r="B6356" s="35" t="s">
        <v>374</v>
      </c>
      <c r="C6356" s="90">
        <f t="shared" si="297"/>
        <v>169.23194552317278</v>
      </c>
      <c r="D6356" s="90">
        <f t="shared" si="298"/>
        <v>31.837051550837614</v>
      </c>
      <c r="E6356" s="90">
        <f t="shared" si="299"/>
        <v>137.39489397233518</v>
      </c>
      <c r="F6356" s="50">
        <f>'貼り付けシート（日射量等）'!G6353/3.6*10^3</f>
        <v>55.555555555555557</v>
      </c>
      <c r="G6356" s="50">
        <f>'貼り付けシート（日射量等）'!H6353/3.6*10^3</f>
        <v>141.66666666666666</v>
      </c>
      <c r="H6356" s="91">
        <f>RADIANS('貼り付けシート（日射量等）'!I6353)</f>
        <v>0.48869219055841229</v>
      </c>
      <c r="I6356" s="91">
        <f>IF('貼り付けシート（日射量等）'!J6353&lt;0,RADIANS(360+('貼り付けシート（日射量等）'!J6353)),RADIANS('貼り付けシート（日射量等）'!J6353))</f>
        <v>1.1187560505283651</v>
      </c>
    </row>
    <row r="6357" spans="1:9">
      <c r="A6357" s="20">
        <v>41904</v>
      </c>
      <c r="B6357" s="35" t="s">
        <v>375</v>
      </c>
      <c r="C6357" s="90">
        <f t="shared" si="297"/>
        <v>83.03289801857224</v>
      </c>
      <c r="D6357" s="90">
        <f t="shared" si="298"/>
        <v>12.98844226796998</v>
      </c>
      <c r="E6357" s="90">
        <f t="shared" si="299"/>
        <v>70.044455750602253</v>
      </c>
      <c r="F6357" s="50">
        <f>'貼り付けシート（日射量等）'!G6354/3.6*10^3</f>
        <v>36.111111111111114</v>
      </c>
      <c r="G6357" s="50">
        <f>'貼り付けシート（日射量等）'!H6354/3.6*10^3</f>
        <v>72.222222222222229</v>
      </c>
      <c r="H6357" s="91">
        <f>RADIANS('貼り付けシート（日射量等）'!I6354)</f>
        <v>0.30019663134302466</v>
      </c>
      <c r="I6357" s="91">
        <f>IF('貼り付けシート（日射量等）'!J6354&lt;0,RADIANS(360+('貼り付けシート（日射量等）'!J6354)),RADIANS('貼り付けシート（日射量等）'!J6354))</f>
        <v>1.3177235852557188</v>
      </c>
    </row>
    <row r="6358" spans="1:9">
      <c r="A6358" s="20">
        <v>41904</v>
      </c>
      <c r="B6358" s="35" t="s">
        <v>376</v>
      </c>
      <c r="C6358" s="90">
        <f t="shared" si="297"/>
        <v>26.689049885949846</v>
      </c>
      <c r="D6358" s="90">
        <f t="shared" si="298"/>
        <v>5.1369096549953079</v>
      </c>
      <c r="E6358" s="90">
        <f t="shared" si="299"/>
        <v>21.552140230954539</v>
      </c>
      <c r="F6358" s="50">
        <f>'貼り付けシート（日射量等）'!G6355/3.6*10^3</f>
        <v>41.666666666666664</v>
      </c>
      <c r="G6358" s="50">
        <f>'貼り付けシート（日射量等）'!H6355/3.6*10^3</f>
        <v>22.222222222222221</v>
      </c>
      <c r="H6358" s="91">
        <f>RADIANS('貼り付けシート（日射量等）'!I6355)</f>
        <v>0.10297442586766545</v>
      </c>
      <c r="I6358" s="91">
        <f>IF('貼り付けシート（日射量等）'!J6355&lt;0,RADIANS(360+('貼り付けシート（日射量等）'!J6355)),RADIANS('貼り付けシート（日射量等）'!J6355))</f>
        <v>1.4922565104551517</v>
      </c>
    </row>
    <row r="6359" spans="1:9">
      <c r="A6359" s="20">
        <v>41904</v>
      </c>
      <c r="B6359" s="35" t="s">
        <v>377</v>
      </c>
      <c r="C6359" s="90">
        <f t="shared" si="297"/>
        <v>0</v>
      </c>
      <c r="D6359" s="90">
        <f t="shared" si="298"/>
        <v>0</v>
      </c>
      <c r="E6359" s="90">
        <f t="shared" si="299"/>
        <v>0</v>
      </c>
      <c r="F6359" s="50">
        <f>'貼り付けシート（日射量等）'!G6356/3.6*10^3</f>
        <v>0</v>
      </c>
      <c r="G6359" s="50">
        <f>'貼り付けシート（日射量等）'!H6356/3.6*10^3</f>
        <v>0</v>
      </c>
      <c r="H6359" s="91">
        <f>RADIANS('貼り付けシート（日射量等）'!I6356)</f>
        <v>0</v>
      </c>
      <c r="I6359" s="91">
        <f>IF('貼り付けシート（日射量等）'!J6356&lt;0,RADIANS(360+('貼り付けシート（日射量等）'!J6356)),RADIANS('貼り付けシート（日射量等）'!J6356))</f>
        <v>0</v>
      </c>
    </row>
    <row r="6360" spans="1:9">
      <c r="A6360" s="20">
        <v>41904</v>
      </c>
      <c r="B6360" s="35" t="s">
        <v>378</v>
      </c>
      <c r="C6360" s="90">
        <f t="shared" si="297"/>
        <v>0</v>
      </c>
      <c r="D6360" s="90">
        <f t="shared" si="298"/>
        <v>0</v>
      </c>
      <c r="E6360" s="90">
        <f t="shared" si="299"/>
        <v>0</v>
      </c>
      <c r="F6360" s="50">
        <f>'貼り付けシート（日射量等）'!G6357/3.6*10^3</f>
        <v>0</v>
      </c>
      <c r="G6360" s="50">
        <f>'貼り付けシート（日射量等）'!H6357/3.6*10^3</f>
        <v>0</v>
      </c>
      <c r="H6360" s="91">
        <f>RADIANS('貼り付けシート（日射量等）'!I6357)</f>
        <v>0</v>
      </c>
      <c r="I6360" s="91">
        <f>IF('貼り付けシート（日射量等）'!J6357&lt;0,RADIANS(360+('貼り付けシート（日射量等）'!J6357)),RADIANS('貼り付けシート（日射量等）'!J6357))</f>
        <v>0</v>
      </c>
    </row>
    <row r="6361" spans="1:9">
      <c r="A6361" s="20">
        <v>41904</v>
      </c>
      <c r="B6361" s="35" t="s">
        <v>379</v>
      </c>
      <c r="C6361" s="90">
        <f t="shared" si="297"/>
        <v>0</v>
      </c>
      <c r="D6361" s="90">
        <f t="shared" si="298"/>
        <v>0</v>
      </c>
      <c r="E6361" s="90">
        <f t="shared" si="299"/>
        <v>0</v>
      </c>
      <c r="F6361" s="50">
        <f>'貼り付けシート（日射量等）'!G6358/3.6*10^3</f>
        <v>0</v>
      </c>
      <c r="G6361" s="50">
        <f>'貼り付けシート（日射量等）'!H6358/3.6*10^3</f>
        <v>0</v>
      </c>
      <c r="H6361" s="91">
        <f>RADIANS('貼り付けシート（日射量等）'!I6358)</f>
        <v>0</v>
      </c>
      <c r="I6361" s="91">
        <f>IF('貼り付けシート（日射量等）'!J6358&lt;0,RADIANS(360+('貼り付けシート（日射量等）'!J6358)),RADIANS('貼り付けシート（日射量等）'!J6358))</f>
        <v>0</v>
      </c>
    </row>
    <row r="6362" spans="1:9">
      <c r="A6362" s="20">
        <v>41904</v>
      </c>
      <c r="B6362" s="35" t="s">
        <v>380</v>
      </c>
      <c r="C6362" s="90">
        <f t="shared" si="297"/>
        <v>0</v>
      </c>
      <c r="D6362" s="90">
        <f t="shared" si="298"/>
        <v>0</v>
      </c>
      <c r="E6362" s="90">
        <f t="shared" si="299"/>
        <v>0</v>
      </c>
      <c r="F6362" s="50">
        <f>'貼り付けシート（日射量等）'!G6359/3.6*10^3</f>
        <v>0</v>
      </c>
      <c r="G6362" s="50">
        <f>'貼り付けシート（日射量等）'!H6359/3.6*10^3</f>
        <v>0</v>
      </c>
      <c r="H6362" s="91">
        <f>RADIANS('貼り付けシート（日射量等）'!I6359)</f>
        <v>0</v>
      </c>
      <c r="I6362" s="91">
        <f>IF('貼り付けシート（日射量等）'!J6359&lt;0,RADIANS(360+('貼り付けシート（日射量等）'!J6359)),RADIANS('貼り付けシート（日射量等）'!J6359))</f>
        <v>0</v>
      </c>
    </row>
    <row r="6363" spans="1:9">
      <c r="A6363" s="20">
        <v>41904</v>
      </c>
      <c r="B6363" s="35" t="s">
        <v>381</v>
      </c>
      <c r="C6363" s="90">
        <f t="shared" si="297"/>
        <v>0</v>
      </c>
      <c r="D6363" s="90">
        <f t="shared" si="298"/>
        <v>0</v>
      </c>
      <c r="E6363" s="90">
        <f t="shared" si="299"/>
        <v>0</v>
      </c>
      <c r="F6363" s="50">
        <f>'貼り付けシート（日射量等）'!G6360/3.6*10^3</f>
        <v>0</v>
      </c>
      <c r="G6363" s="50">
        <f>'貼り付けシート（日射量等）'!H6360/3.6*10^3</f>
        <v>0</v>
      </c>
      <c r="H6363" s="91">
        <f>RADIANS('貼り付けシート（日射量等）'!I6360)</f>
        <v>0</v>
      </c>
      <c r="I6363" s="91">
        <f>IF('貼り付けシート（日射量等）'!J6360&lt;0,RADIANS(360+('貼り付けシート（日射量等）'!J6360)),RADIANS('貼り付けシート（日射量等）'!J6360))</f>
        <v>0</v>
      </c>
    </row>
    <row r="6364" spans="1:9">
      <c r="A6364" s="20">
        <v>41904</v>
      </c>
      <c r="B6364" s="35" t="s">
        <v>382</v>
      </c>
      <c r="C6364" s="90">
        <f t="shared" si="297"/>
        <v>0</v>
      </c>
      <c r="D6364" s="90">
        <f t="shared" si="298"/>
        <v>0</v>
      </c>
      <c r="E6364" s="90">
        <f t="shared" si="299"/>
        <v>0</v>
      </c>
      <c r="F6364" s="50">
        <f>'貼り付けシート（日射量等）'!G6361/3.6*10^3</f>
        <v>0</v>
      </c>
      <c r="G6364" s="50">
        <f>'貼り付けシート（日射量等）'!H6361/3.6*10^3</f>
        <v>0</v>
      </c>
      <c r="H6364" s="91">
        <f>RADIANS('貼り付けシート（日射量等）'!I6361)</f>
        <v>0</v>
      </c>
      <c r="I6364" s="91">
        <f>IF('貼り付けシート（日射量等）'!J6361&lt;0,RADIANS(360+('貼り付けシート（日射量等）'!J6361)),RADIANS('貼り付けシート（日射量等）'!J6361))</f>
        <v>0</v>
      </c>
    </row>
    <row r="6365" spans="1:9">
      <c r="A6365" s="20">
        <v>41904</v>
      </c>
      <c r="B6365" s="35" t="s">
        <v>383</v>
      </c>
      <c r="C6365" s="90">
        <f t="shared" si="297"/>
        <v>0</v>
      </c>
      <c r="D6365" s="90">
        <f t="shared" si="298"/>
        <v>0</v>
      </c>
      <c r="E6365" s="90">
        <f t="shared" si="299"/>
        <v>0</v>
      </c>
      <c r="F6365" s="50">
        <f>'貼り付けシート（日射量等）'!G6362/3.6*10^3</f>
        <v>0</v>
      </c>
      <c r="G6365" s="50">
        <f>'貼り付けシート（日射量等）'!H6362/3.6*10^3</f>
        <v>0</v>
      </c>
      <c r="H6365" s="91">
        <f>RADIANS('貼り付けシート（日射量等）'!I6362)</f>
        <v>0</v>
      </c>
      <c r="I6365" s="91">
        <f>IF('貼り付けシート（日射量等）'!J6362&lt;0,RADIANS(360+('貼り付けシート（日射量等）'!J6362)),RADIANS('貼り付けシート（日射量等）'!J6362))</f>
        <v>0</v>
      </c>
    </row>
    <row r="6366" spans="1:9">
      <c r="A6366" s="20">
        <v>41905</v>
      </c>
      <c r="B6366" s="35" t="s">
        <v>360</v>
      </c>
      <c r="C6366" s="90">
        <f t="shared" si="297"/>
        <v>0</v>
      </c>
      <c r="D6366" s="90">
        <f t="shared" si="298"/>
        <v>0</v>
      </c>
      <c r="E6366" s="90">
        <f t="shared" si="299"/>
        <v>0</v>
      </c>
      <c r="F6366" s="50">
        <f>'貼り付けシート（日射量等）'!G6363/3.6*10^3</f>
        <v>0</v>
      </c>
      <c r="G6366" s="50">
        <f>'貼り付けシート（日射量等）'!H6363/3.6*10^3</f>
        <v>0</v>
      </c>
      <c r="H6366" s="91">
        <f>RADIANS('貼り付けシート（日射量等）'!I6363)</f>
        <v>0</v>
      </c>
      <c r="I6366" s="91">
        <f>IF('貼り付けシート（日射量等）'!J6363&lt;0,RADIANS(360+('貼り付けシート（日射量等）'!J6363)),RADIANS('貼り付けシート（日射量等）'!J6363))</f>
        <v>0</v>
      </c>
    </row>
    <row r="6367" spans="1:9">
      <c r="A6367" s="20">
        <v>41905</v>
      </c>
      <c r="B6367" s="35" t="s">
        <v>361</v>
      </c>
      <c r="C6367" s="90">
        <f t="shared" si="297"/>
        <v>0</v>
      </c>
      <c r="D6367" s="90">
        <f t="shared" si="298"/>
        <v>0</v>
      </c>
      <c r="E6367" s="90">
        <f t="shared" si="299"/>
        <v>0</v>
      </c>
      <c r="F6367" s="50">
        <f>'貼り付けシート（日射量等）'!G6364/3.6*10^3</f>
        <v>0</v>
      </c>
      <c r="G6367" s="50">
        <f>'貼り付けシート（日射量等）'!H6364/3.6*10^3</f>
        <v>0</v>
      </c>
      <c r="H6367" s="91">
        <f>RADIANS('貼り付けシート（日射量等）'!I6364)</f>
        <v>0</v>
      </c>
      <c r="I6367" s="91">
        <f>IF('貼り付けシート（日射量等）'!J6364&lt;0,RADIANS(360+('貼り付けシート（日射量等）'!J6364)),RADIANS('貼り付けシート（日射量等）'!J6364))</f>
        <v>0</v>
      </c>
    </row>
    <row r="6368" spans="1:9">
      <c r="A6368" s="20">
        <v>41905</v>
      </c>
      <c r="B6368" s="35" t="s">
        <v>362</v>
      </c>
      <c r="C6368" s="90">
        <f t="shared" si="297"/>
        <v>0</v>
      </c>
      <c r="D6368" s="90">
        <f t="shared" si="298"/>
        <v>0</v>
      </c>
      <c r="E6368" s="90">
        <f t="shared" si="299"/>
        <v>0</v>
      </c>
      <c r="F6368" s="50">
        <f>'貼り付けシート（日射量等）'!G6365/3.6*10^3</f>
        <v>0</v>
      </c>
      <c r="G6368" s="50">
        <f>'貼り付けシート（日射量等）'!H6365/3.6*10^3</f>
        <v>0</v>
      </c>
      <c r="H6368" s="91">
        <f>RADIANS('貼り付けシート（日射量等）'!I6365)</f>
        <v>0</v>
      </c>
      <c r="I6368" s="91">
        <f>IF('貼り付けシート（日射量等）'!J6365&lt;0,RADIANS(360+('貼り付けシート（日射量等）'!J6365)),RADIANS('貼り付けシート（日射量等）'!J6365))</f>
        <v>0</v>
      </c>
    </row>
    <row r="6369" spans="1:9">
      <c r="A6369" s="20">
        <v>41905</v>
      </c>
      <c r="B6369" s="35" t="s">
        <v>363</v>
      </c>
      <c r="C6369" s="90">
        <f t="shared" si="297"/>
        <v>0</v>
      </c>
      <c r="D6369" s="90">
        <f t="shared" si="298"/>
        <v>0</v>
      </c>
      <c r="E6369" s="90">
        <f t="shared" si="299"/>
        <v>0</v>
      </c>
      <c r="F6369" s="50">
        <f>'貼り付けシート（日射量等）'!G6366/3.6*10^3</f>
        <v>0</v>
      </c>
      <c r="G6369" s="50">
        <f>'貼り付けシート（日射量等）'!H6366/3.6*10^3</f>
        <v>0</v>
      </c>
      <c r="H6369" s="91">
        <f>RADIANS('貼り付けシート（日射量等）'!I6366)</f>
        <v>0</v>
      </c>
      <c r="I6369" s="91">
        <f>IF('貼り付けシート（日射量等）'!J6366&lt;0,RADIANS(360+('貼り付けシート（日射量等）'!J6366)),RADIANS('貼り付けシート（日射量等）'!J6366))</f>
        <v>0</v>
      </c>
    </row>
    <row r="6370" spans="1:9">
      <c r="A6370" s="20">
        <v>41905</v>
      </c>
      <c r="B6370" s="35" t="s">
        <v>364</v>
      </c>
      <c r="C6370" s="90">
        <f t="shared" si="297"/>
        <v>0</v>
      </c>
      <c r="D6370" s="90">
        <f t="shared" si="298"/>
        <v>0</v>
      </c>
      <c r="E6370" s="90">
        <f t="shared" si="299"/>
        <v>0</v>
      </c>
      <c r="F6370" s="50">
        <f>'貼り付けシート（日射量等）'!G6367/3.6*10^3</f>
        <v>0</v>
      </c>
      <c r="G6370" s="50">
        <f>'貼り付けシート（日射量等）'!H6367/3.6*10^3</f>
        <v>0</v>
      </c>
      <c r="H6370" s="91">
        <f>RADIANS('貼り付けシート（日射量等）'!I6367)</f>
        <v>0</v>
      </c>
      <c r="I6370" s="91">
        <f>IF('貼り付けシート（日射量等）'!J6367&lt;0,RADIANS(360+('貼り付けシート（日射量等）'!J6367)),RADIANS('貼り付けシート（日射量等）'!J6367))</f>
        <v>0</v>
      </c>
    </row>
    <row r="6371" spans="1:9">
      <c r="A6371" s="20">
        <v>41905</v>
      </c>
      <c r="B6371" s="35" t="s">
        <v>365</v>
      </c>
      <c r="C6371" s="90">
        <f t="shared" si="297"/>
        <v>29.506345430179316</v>
      </c>
      <c r="D6371" s="90">
        <f t="shared" si="298"/>
        <v>5.2601876703554646</v>
      </c>
      <c r="E6371" s="90">
        <f t="shared" si="299"/>
        <v>24.246157759823852</v>
      </c>
      <c r="F6371" s="50">
        <f>'貼り付けシート（日射量等）'!G6368/3.6*10^3</f>
        <v>41.666666666666664</v>
      </c>
      <c r="G6371" s="50">
        <f>'貼り付けシート（日射量等）'!H6368/3.6*10^3</f>
        <v>24.999999999999996</v>
      </c>
      <c r="H6371" s="91">
        <f>RADIANS('貼り付けシート（日射量等）'!I6368)</f>
        <v>0.10297442586766545</v>
      </c>
      <c r="I6371" s="91">
        <f>IF('貼り付けシート（日射量等）'!J6368&lt;0,RADIANS(360+('貼り付けシート（日射量等）'!J6368)),RADIANS('貼り付けシート（日射量等）'!J6368))</f>
        <v>4.7996554429844061</v>
      </c>
    </row>
    <row r="6372" spans="1:9">
      <c r="A6372" s="20">
        <v>41905</v>
      </c>
      <c r="B6372" s="35" t="s">
        <v>366</v>
      </c>
      <c r="C6372" s="90">
        <f t="shared" si="297"/>
        <v>184.70669789322312</v>
      </c>
      <c r="D6372" s="90">
        <f t="shared" si="298"/>
        <v>87.7220668539277</v>
      </c>
      <c r="E6372" s="90">
        <f t="shared" si="299"/>
        <v>96.984631039295408</v>
      </c>
      <c r="F6372" s="50">
        <f>'貼り付けシート（日射量等）'!G6369/3.6*10^3</f>
        <v>241.66666666666666</v>
      </c>
      <c r="G6372" s="50">
        <f>'貼り付けシート（日射量等）'!H6369/3.6*10^3</f>
        <v>99.999999999999986</v>
      </c>
      <c r="H6372" s="91">
        <f>RADIANS('貼り付けシート（日射量等）'!I6369)</f>
        <v>0.30019663134302466</v>
      </c>
      <c r="I6372" s="91">
        <f>IF('貼り付けシート（日射量等）'!J6369&lt;0,RADIANS(360+('貼り付けシート（日射量等）'!J6369)),RADIANS('貼り付けシート（日射量等）'!J6369))</f>
        <v>4.9759336974358339</v>
      </c>
    </row>
    <row r="6373" spans="1:9">
      <c r="A6373" s="20">
        <v>41905</v>
      </c>
      <c r="B6373" s="35" t="s">
        <v>367</v>
      </c>
      <c r="C6373" s="90">
        <f t="shared" si="297"/>
        <v>230.27149608930097</v>
      </c>
      <c r="D6373" s="90">
        <f t="shared" si="298"/>
        <v>68.630444357141968</v>
      </c>
      <c r="E6373" s="90">
        <f t="shared" si="299"/>
        <v>161.64105173215901</v>
      </c>
      <c r="F6373" s="50">
        <f>'貼り付けシート（日射量等）'!G6370/3.6*10^3</f>
        <v>119.44444444444444</v>
      </c>
      <c r="G6373" s="50">
        <f>'貼り付けシート（日射量等）'!H6370/3.6*10^3</f>
        <v>166.66666666666666</v>
      </c>
      <c r="H6373" s="91">
        <f>RADIANS('貼り付けシート（日射量等）'!I6370)</f>
        <v>0.4869468613064179</v>
      </c>
      <c r="I6373" s="91">
        <f>IF('貼り付けシート（日射量等）'!J6370&lt;0,RADIANS(360+('貼り付けシート（日射量等）'!J6370)),RADIANS('貼り付けシート（日射量等）'!J6370))</f>
        <v>5.1749012321631875</v>
      </c>
    </row>
    <row r="6374" spans="1:9">
      <c r="A6374" s="20">
        <v>41905</v>
      </c>
      <c r="B6374" s="35" t="s">
        <v>368</v>
      </c>
      <c r="C6374" s="90">
        <f t="shared" si="297"/>
        <v>272.39911174116065</v>
      </c>
      <c r="D6374" s="90">
        <f t="shared" si="298"/>
        <v>62.265744489353899</v>
      </c>
      <c r="E6374" s="90">
        <f t="shared" si="299"/>
        <v>210.13336725180676</v>
      </c>
      <c r="F6374" s="50">
        <f>'貼り付けシート（日射量等）'!G6371/3.6*10^3</f>
        <v>83.333333333333329</v>
      </c>
      <c r="G6374" s="50">
        <f>'貼り付けシート（日射量等）'!H6371/3.6*10^3</f>
        <v>216.66666666666669</v>
      </c>
      <c r="H6374" s="91">
        <f>RADIANS('貼り付けシート（日射量等）'!I6371)</f>
        <v>0.6544984694978736</v>
      </c>
      <c r="I6374" s="91">
        <f>IF('貼り付けシート（日射量等）'!J6371&lt;0,RADIANS(360+('貼り付けシート（日射量等）'!J6371)),RADIANS('貼り付けシート（日射量等）'!J6371))</f>
        <v>5.41401133968641</v>
      </c>
    </row>
    <row r="6375" spans="1:9">
      <c r="A6375" s="20">
        <v>41905</v>
      </c>
      <c r="B6375" s="35" t="s">
        <v>369</v>
      </c>
      <c r="C6375" s="90">
        <f t="shared" si="297"/>
        <v>315.45679624723732</v>
      </c>
      <c r="D6375" s="90">
        <f t="shared" si="298"/>
        <v>67.60718359126011</v>
      </c>
      <c r="E6375" s="90">
        <f t="shared" si="299"/>
        <v>247.84961265597718</v>
      </c>
      <c r="F6375" s="50">
        <f>'貼り付けシート（日射量等）'!G6372/3.6*10^3</f>
        <v>77.777777777777786</v>
      </c>
      <c r="G6375" s="50">
        <f>'貼り付けシート（日射量等）'!H6372/3.6*10^3</f>
        <v>255.55555555555554</v>
      </c>
      <c r="H6375" s="91">
        <f>RADIANS('貼り付けシート（日射量等）'!I6372)</f>
        <v>0.78714349264944261</v>
      </c>
      <c r="I6375" s="91">
        <f>IF('貼り付けシート（日射量等）'!J6372&lt;0,RADIANS(360+('貼り付けシート（日射量等）'!J6372)),RADIANS('貼り付けシート（日射量等）'!J6372))</f>
        <v>5.7159533002814289</v>
      </c>
    </row>
    <row r="6376" spans="1:9">
      <c r="A6376" s="20">
        <v>41905</v>
      </c>
      <c r="B6376" s="35" t="s">
        <v>370</v>
      </c>
      <c r="C6376" s="90">
        <f t="shared" si="297"/>
        <v>347.26472150763664</v>
      </c>
      <c r="D6376" s="90">
        <f t="shared" si="298"/>
        <v>72.474933562966257</v>
      </c>
      <c r="E6376" s="90">
        <f t="shared" si="299"/>
        <v>274.78978794467037</v>
      </c>
      <c r="F6376" s="50">
        <f>'貼り付けシート（日射量等）'!G6373/3.6*10^3</f>
        <v>77.777777777777786</v>
      </c>
      <c r="G6376" s="50">
        <f>'貼り付けシート（日射量等）'!H6373/3.6*10^3</f>
        <v>283.33333333333331</v>
      </c>
      <c r="H6376" s="91">
        <f>RADIANS('貼り付けシート（日射量等）'!I6373)</f>
        <v>0.86219265048519877</v>
      </c>
      <c r="I6376" s="91">
        <f>IF('貼り付けシート（日射量等）'!J6373&lt;0,RADIANS(360+('貼り付けシート（日射量等）'!J6373)),RADIANS('貼り付けシート（日射量等）'!J6373))</f>
        <v>6.0877084309562219</v>
      </c>
    </row>
    <row r="6377" spans="1:9">
      <c r="A6377" s="20">
        <v>41905</v>
      </c>
      <c r="B6377" s="35" t="s">
        <v>371</v>
      </c>
      <c r="C6377" s="90">
        <f t="shared" si="297"/>
        <v>299.66131513865963</v>
      </c>
      <c r="D6377" s="90">
        <f t="shared" si="298"/>
        <v>49.11768495381309</v>
      </c>
      <c r="E6377" s="90">
        <f t="shared" si="299"/>
        <v>250.54363018484653</v>
      </c>
      <c r="F6377" s="50">
        <f>'貼り付けシート（日射量等）'!G6374/3.6*10^3</f>
        <v>52.777777777777779</v>
      </c>
      <c r="G6377" s="50">
        <f>'貼り付けシート（日射量等）'!H6374/3.6*10^3</f>
        <v>258.33333333333337</v>
      </c>
      <c r="H6377" s="91">
        <f>RADIANS('貼り付けシート（日射量等）'!I6374)</f>
        <v>0.86044732123320444</v>
      </c>
      <c r="I6377" s="91">
        <f>IF('貼り付けシート（日射量等）'!J6374&lt;0,RADIANS(360+('貼り付けシート（日射量等）'!J6374)),RADIANS('貼り付けシート（日射量等）'!J6374))</f>
        <v>0.20769418098732523</v>
      </c>
    </row>
    <row r="6378" spans="1:9">
      <c r="A6378" s="20">
        <v>41905</v>
      </c>
      <c r="B6378" s="35" t="s">
        <v>372</v>
      </c>
      <c r="C6378" s="90">
        <f t="shared" si="297"/>
        <v>322.7506371280416</v>
      </c>
      <c r="D6378" s="90">
        <f t="shared" si="298"/>
        <v>72.207006943195054</v>
      </c>
      <c r="E6378" s="90">
        <f t="shared" si="299"/>
        <v>250.54363018484653</v>
      </c>
      <c r="F6378" s="50">
        <f>'貼り付けシート（日射量等）'!G6375/3.6*10^3</f>
        <v>83.333333333333329</v>
      </c>
      <c r="G6378" s="50">
        <f>'貼り付けシート（日射量等）'!H6375/3.6*10^3</f>
        <v>258.33333333333337</v>
      </c>
      <c r="H6378" s="91">
        <f>RADIANS('貼り付けシート（日射量等）'!I6375)</f>
        <v>0.78365283414545395</v>
      </c>
      <c r="I6378" s="91">
        <f>IF('貼り付けシート（日射量等）'!J6375&lt;0,RADIANS(360+('貼り付けシート（日射量等）'!J6375)),RADIANS('貼り付けシート（日射量等）'!J6375))</f>
        <v>0.57595865315812877</v>
      </c>
    </row>
    <row r="6379" spans="1:9">
      <c r="A6379" s="20">
        <v>41905</v>
      </c>
      <c r="B6379" s="35" t="s">
        <v>373</v>
      </c>
      <c r="C6379" s="90">
        <f t="shared" si="297"/>
        <v>433.18502599096854</v>
      </c>
      <c r="D6379" s="90">
        <f t="shared" si="298"/>
        <v>204.19353603707657</v>
      </c>
      <c r="E6379" s="90">
        <f t="shared" si="299"/>
        <v>228.99148995389197</v>
      </c>
      <c r="F6379" s="50">
        <f>'貼り付けシート（日射量等）'!G6376/3.6*10^3</f>
        <v>274.99999999999994</v>
      </c>
      <c r="G6379" s="50">
        <f>'貼り付けシート（日射量等）'!H6376/3.6*10^3</f>
        <v>236.11111111111111</v>
      </c>
      <c r="H6379" s="91">
        <f>RADIANS('貼り付けシート（日射量等）'!I6376)</f>
        <v>0.64926248174189061</v>
      </c>
      <c r="I6379" s="91">
        <f>IF('貼り付けシート（日射量等）'!J6376&lt;0,RADIANS(360+('貼り付けシート（日射量等）'!J6376)),RADIANS('貼り付けシート（日射量等）'!J6376))</f>
        <v>0.87615528450115343</v>
      </c>
    </row>
    <row r="6380" spans="1:9">
      <c r="A6380" s="20">
        <v>41905</v>
      </c>
      <c r="B6380" s="35" t="s">
        <v>374</v>
      </c>
      <c r="C6380" s="90">
        <f t="shared" si="297"/>
        <v>139.07320338189572</v>
      </c>
      <c r="D6380" s="90">
        <f t="shared" si="298"/>
        <v>20.53643211164578</v>
      </c>
      <c r="E6380" s="90">
        <f t="shared" si="299"/>
        <v>118.53677127024996</v>
      </c>
      <c r="F6380" s="50">
        <f>'貼り付けシート（日射量等）'!G6377/3.6*10^3</f>
        <v>36.111111111111114</v>
      </c>
      <c r="G6380" s="50">
        <f>'貼り付けシート（日射量等）'!H6377/3.6*10^3</f>
        <v>122.22222222222221</v>
      </c>
      <c r="H6380" s="91">
        <f>RADIANS('貼り付けシート（日射量等）'!I6377)</f>
        <v>0.48171087355043496</v>
      </c>
      <c r="I6380" s="91">
        <f>IF('貼り付けシート（日射量等）'!J6377&lt;0,RADIANS(360+('貼り付けシート（日射量等）'!J6377)),RADIANS('貼り付けシート（日射量等）'!J6377))</f>
        <v>1.1152653920243765</v>
      </c>
    </row>
    <row r="6381" spans="1:9">
      <c r="A6381" s="20">
        <v>41905</v>
      </c>
      <c r="B6381" s="35" t="s">
        <v>375</v>
      </c>
      <c r="C6381" s="90">
        <f t="shared" si="297"/>
        <v>82.927643803738476</v>
      </c>
      <c r="D6381" s="90">
        <f t="shared" si="298"/>
        <v>12.883188053136216</v>
      </c>
      <c r="E6381" s="90">
        <f t="shared" si="299"/>
        <v>70.044455750602253</v>
      </c>
      <c r="F6381" s="50">
        <f>'貼り付けシート（日射量等）'!G6378/3.6*10^3</f>
        <v>36.111111111111114</v>
      </c>
      <c r="G6381" s="50">
        <f>'貼り付けシート（日射量等）'!H6378/3.6*10^3</f>
        <v>72.222222222222229</v>
      </c>
      <c r="H6381" s="91">
        <f>RADIANS('貼り付けシート（日射量等）'!I6378)</f>
        <v>0.29496064358704166</v>
      </c>
      <c r="I6381" s="91">
        <f>IF('貼り付けシート（日射量等）'!J6378&lt;0,RADIANS(360+('貼り付けシート（日射量等）'!J6378)),RADIANS('貼り付けシート（日射量等）'!J6378))</f>
        <v>1.3124875974997359</v>
      </c>
    </row>
    <row r="6382" spans="1:9">
      <c r="A6382" s="20">
        <v>41905</v>
      </c>
      <c r="B6382" s="35" t="s">
        <v>376</v>
      </c>
      <c r="C6382" s="90">
        <f t="shared" si="297"/>
        <v>27.199389166119264</v>
      </c>
      <c r="D6382" s="90">
        <f t="shared" si="298"/>
        <v>5.6472489351647264</v>
      </c>
      <c r="E6382" s="90">
        <f t="shared" si="299"/>
        <v>21.552140230954539</v>
      </c>
      <c r="F6382" s="50">
        <f>'貼り付けシート（日射量等）'!G6379/3.6*10^3</f>
        <v>47.222222222222221</v>
      </c>
      <c r="G6382" s="50">
        <f>'貼り付けシート（日射量等）'!H6379/3.6*10^3</f>
        <v>22.222222222222221</v>
      </c>
      <c r="H6382" s="91">
        <f>RADIANS('貼り付けシート（日射量等）'!I6379)</f>
        <v>9.7738438111682452E-2</v>
      </c>
      <c r="I6382" s="91">
        <f>IF('貼り付けシート（日射量等）'!J6379&lt;0,RADIANS(360+('貼り付けシート（日射量等）'!J6379)),RADIANS('貼り付けシート（日射量等）'!J6379))</f>
        <v>1.4887658519511631</v>
      </c>
    </row>
    <row r="6383" spans="1:9">
      <c r="A6383" s="20">
        <v>41905</v>
      </c>
      <c r="B6383" s="35" t="s">
        <v>377</v>
      </c>
      <c r="C6383" s="90">
        <f t="shared" si="297"/>
        <v>0</v>
      </c>
      <c r="D6383" s="90">
        <f t="shared" si="298"/>
        <v>0</v>
      </c>
      <c r="E6383" s="90">
        <f t="shared" si="299"/>
        <v>0</v>
      </c>
      <c r="F6383" s="50">
        <f>'貼り付けシート（日射量等）'!G6380/3.6*10^3</f>
        <v>0</v>
      </c>
      <c r="G6383" s="50">
        <f>'貼り付けシート（日射量等）'!H6380/3.6*10^3</f>
        <v>0</v>
      </c>
      <c r="H6383" s="91">
        <f>RADIANS('貼り付けシート（日射量等）'!I6380)</f>
        <v>0</v>
      </c>
      <c r="I6383" s="91">
        <f>IF('貼り付けシート（日射量等）'!J6380&lt;0,RADIANS(360+('貼り付けシート（日射量等）'!J6380)),RADIANS('貼り付けシート（日射量等）'!J6380))</f>
        <v>0</v>
      </c>
    </row>
    <row r="6384" spans="1:9">
      <c r="A6384" s="20">
        <v>41905</v>
      </c>
      <c r="B6384" s="35" t="s">
        <v>378</v>
      </c>
      <c r="C6384" s="90">
        <f t="shared" si="297"/>
        <v>0</v>
      </c>
      <c r="D6384" s="90">
        <f t="shared" si="298"/>
        <v>0</v>
      </c>
      <c r="E6384" s="90">
        <f t="shared" si="299"/>
        <v>0</v>
      </c>
      <c r="F6384" s="50">
        <f>'貼り付けシート（日射量等）'!G6381/3.6*10^3</f>
        <v>0</v>
      </c>
      <c r="G6384" s="50">
        <f>'貼り付けシート（日射量等）'!H6381/3.6*10^3</f>
        <v>0</v>
      </c>
      <c r="H6384" s="91">
        <f>RADIANS('貼り付けシート（日射量等）'!I6381)</f>
        <v>0</v>
      </c>
      <c r="I6384" s="91">
        <f>IF('貼り付けシート（日射量等）'!J6381&lt;0,RADIANS(360+('貼り付けシート（日射量等）'!J6381)),RADIANS('貼り付けシート（日射量等）'!J6381))</f>
        <v>0</v>
      </c>
    </row>
    <row r="6385" spans="1:9">
      <c r="A6385" s="20">
        <v>41905</v>
      </c>
      <c r="B6385" s="35" t="s">
        <v>379</v>
      </c>
      <c r="C6385" s="90">
        <f t="shared" si="297"/>
        <v>0</v>
      </c>
      <c r="D6385" s="90">
        <f t="shared" si="298"/>
        <v>0</v>
      </c>
      <c r="E6385" s="90">
        <f t="shared" si="299"/>
        <v>0</v>
      </c>
      <c r="F6385" s="50">
        <f>'貼り付けシート（日射量等）'!G6382/3.6*10^3</f>
        <v>0</v>
      </c>
      <c r="G6385" s="50">
        <f>'貼り付けシート（日射量等）'!H6382/3.6*10^3</f>
        <v>0</v>
      </c>
      <c r="H6385" s="91">
        <f>RADIANS('貼り付けシート（日射量等）'!I6382)</f>
        <v>0</v>
      </c>
      <c r="I6385" s="91">
        <f>IF('貼り付けシート（日射量等）'!J6382&lt;0,RADIANS(360+('貼り付けシート（日射量等）'!J6382)),RADIANS('貼り付けシート（日射量等）'!J6382))</f>
        <v>0</v>
      </c>
    </row>
    <row r="6386" spans="1:9">
      <c r="A6386" s="20">
        <v>41905</v>
      </c>
      <c r="B6386" s="35" t="s">
        <v>380</v>
      </c>
      <c r="C6386" s="90">
        <f t="shared" si="297"/>
        <v>0</v>
      </c>
      <c r="D6386" s="90">
        <f t="shared" si="298"/>
        <v>0</v>
      </c>
      <c r="E6386" s="90">
        <f t="shared" si="299"/>
        <v>0</v>
      </c>
      <c r="F6386" s="50">
        <f>'貼り付けシート（日射量等）'!G6383/3.6*10^3</f>
        <v>0</v>
      </c>
      <c r="G6386" s="50">
        <f>'貼り付けシート（日射量等）'!H6383/3.6*10^3</f>
        <v>0</v>
      </c>
      <c r="H6386" s="91">
        <f>RADIANS('貼り付けシート（日射量等）'!I6383)</f>
        <v>0</v>
      </c>
      <c r="I6386" s="91">
        <f>IF('貼り付けシート（日射量等）'!J6383&lt;0,RADIANS(360+('貼り付けシート（日射量等）'!J6383)),RADIANS('貼り付けシート（日射量等）'!J6383))</f>
        <v>0</v>
      </c>
    </row>
    <row r="6387" spans="1:9">
      <c r="A6387" s="20">
        <v>41905</v>
      </c>
      <c r="B6387" s="35" t="s">
        <v>381</v>
      </c>
      <c r="C6387" s="90">
        <f t="shared" si="297"/>
        <v>0</v>
      </c>
      <c r="D6387" s="90">
        <f t="shared" si="298"/>
        <v>0</v>
      </c>
      <c r="E6387" s="90">
        <f t="shared" si="299"/>
        <v>0</v>
      </c>
      <c r="F6387" s="50">
        <f>'貼り付けシート（日射量等）'!G6384/3.6*10^3</f>
        <v>0</v>
      </c>
      <c r="G6387" s="50">
        <f>'貼り付けシート（日射量等）'!H6384/3.6*10^3</f>
        <v>0</v>
      </c>
      <c r="H6387" s="91">
        <f>RADIANS('貼り付けシート（日射量等）'!I6384)</f>
        <v>0</v>
      </c>
      <c r="I6387" s="91">
        <f>IF('貼り付けシート（日射量等）'!J6384&lt;0,RADIANS(360+('貼り付けシート（日射量等）'!J6384)),RADIANS('貼り付けシート（日射量等）'!J6384))</f>
        <v>0</v>
      </c>
    </row>
    <row r="6388" spans="1:9">
      <c r="A6388" s="20">
        <v>41905</v>
      </c>
      <c r="B6388" s="35" t="s">
        <v>382</v>
      </c>
      <c r="C6388" s="90">
        <f t="shared" si="297"/>
        <v>0</v>
      </c>
      <c r="D6388" s="90">
        <f t="shared" si="298"/>
        <v>0</v>
      </c>
      <c r="E6388" s="90">
        <f t="shared" si="299"/>
        <v>0</v>
      </c>
      <c r="F6388" s="50">
        <f>'貼り付けシート（日射量等）'!G6385/3.6*10^3</f>
        <v>0</v>
      </c>
      <c r="G6388" s="50">
        <f>'貼り付けシート（日射量等）'!H6385/3.6*10^3</f>
        <v>0</v>
      </c>
      <c r="H6388" s="91">
        <f>RADIANS('貼り付けシート（日射量等）'!I6385)</f>
        <v>0</v>
      </c>
      <c r="I6388" s="91">
        <f>IF('貼り付けシート（日射量等）'!J6385&lt;0,RADIANS(360+('貼り付けシート（日射量等）'!J6385)),RADIANS('貼り付けシート（日射量等）'!J6385))</f>
        <v>0</v>
      </c>
    </row>
    <row r="6389" spans="1:9">
      <c r="A6389" s="20">
        <v>41905</v>
      </c>
      <c r="B6389" s="35" t="s">
        <v>383</v>
      </c>
      <c r="C6389" s="90">
        <f t="shared" si="297"/>
        <v>0</v>
      </c>
      <c r="D6389" s="90">
        <f t="shared" si="298"/>
        <v>0</v>
      </c>
      <c r="E6389" s="90">
        <f t="shared" si="299"/>
        <v>0</v>
      </c>
      <c r="F6389" s="50">
        <f>'貼り付けシート（日射量等）'!G6386/3.6*10^3</f>
        <v>0</v>
      </c>
      <c r="G6389" s="50">
        <f>'貼り付けシート（日射量等）'!H6386/3.6*10^3</f>
        <v>0</v>
      </c>
      <c r="H6389" s="91">
        <f>RADIANS('貼り付けシート（日射量等）'!I6386)</f>
        <v>0</v>
      </c>
      <c r="I6389" s="91">
        <f>IF('貼り付けシート（日射量等）'!J6386&lt;0,RADIANS(360+('貼り付けシート（日射量等）'!J6386)),RADIANS('貼り付けシート（日射量等）'!J6386))</f>
        <v>0</v>
      </c>
    </row>
    <row r="6390" spans="1:9">
      <c r="A6390" s="20">
        <v>41906</v>
      </c>
      <c r="B6390" s="35" t="s">
        <v>360</v>
      </c>
      <c r="C6390" s="90">
        <f t="shared" si="297"/>
        <v>0</v>
      </c>
      <c r="D6390" s="90">
        <f t="shared" si="298"/>
        <v>0</v>
      </c>
      <c r="E6390" s="90">
        <f t="shared" si="299"/>
        <v>0</v>
      </c>
      <c r="F6390" s="50">
        <f>'貼り付けシート（日射量等）'!G6387/3.6*10^3</f>
        <v>0</v>
      </c>
      <c r="G6390" s="50">
        <f>'貼り付けシート（日射量等）'!H6387/3.6*10^3</f>
        <v>0</v>
      </c>
      <c r="H6390" s="91">
        <f>RADIANS('貼り付けシート（日射量等）'!I6387)</f>
        <v>0</v>
      </c>
      <c r="I6390" s="91">
        <f>IF('貼り付けシート（日射量等）'!J6387&lt;0,RADIANS(360+('貼り付けシート（日射量等）'!J6387)),RADIANS('貼り付けシート（日射量等）'!J6387))</f>
        <v>0</v>
      </c>
    </row>
    <row r="6391" spans="1:9">
      <c r="A6391" s="20">
        <v>41906</v>
      </c>
      <c r="B6391" s="35" t="s">
        <v>361</v>
      </c>
      <c r="C6391" s="90">
        <f t="shared" si="297"/>
        <v>0</v>
      </c>
      <c r="D6391" s="90">
        <f t="shared" si="298"/>
        <v>0</v>
      </c>
      <c r="E6391" s="90">
        <f t="shared" si="299"/>
        <v>0</v>
      </c>
      <c r="F6391" s="50">
        <f>'貼り付けシート（日射量等）'!G6388/3.6*10^3</f>
        <v>0</v>
      </c>
      <c r="G6391" s="50">
        <f>'貼り付けシート（日射量等）'!H6388/3.6*10^3</f>
        <v>0</v>
      </c>
      <c r="H6391" s="91">
        <f>RADIANS('貼り付けシート（日射量等）'!I6388)</f>
        <v>0</v>
      </c>
      <c r="I6391" s="91">
        <f>IF('貼り付けシート（日射量等）'!J6388&lt;0,RADIANS(360+('貼り付けシート（日射量等）'!J6388)),RADIANS('貼り付けシート（日射量等）'!J6388))</f>
        <v>0</v>
      </c>
    </row>
    <row r="6392" spans="1:9">
      <c r="A6392" s="20">
        <v>41906</v>
      </c>
      <c r="B6392" s="35" t="s">
        <v>362</v>
      </c>
      <c r="C6392" s="90">
        <f t="shared" si="297"/>
        <v>0</v>
      </c>
      <c r="D6392" s="90">
        <f t="shared" si="298"/>
        <v>0</v>
      </c>
      <c r="E6392" s="90">
        <f t="shared" si="299"/>
        <v>0</v>
      </c>
      <c r="F6392" s="50">
        <f>'貼り付けシート（日射量等）'!G6389/3.6*10^3</f>
        <v>0</v>
      </c>
      <c r="G6392" s="50">
        <f>'貼り付けシート（日射量等）'!H6389/3.6*10^3</f>
        <v>0</v>
      </c>
      <c r="H6392" s="91">
        <f>RADIANS('貼り付けシート（日射量等）'!I6389)</f>
        <v>0</v>
      </c>
      <c r="I6392" s="91">
        <f>IF('貼り付けシート（日射量等）'!J6389&lt;0,RADIANS(360+('貼り付けシート（日射量等）'!J6389)),RADIANS('貼り付けシート（日射量等）'!J6389))</f>
        <v>0</v>
      </c>
    </row>
    <row r="6393" spans="1:9">
      <c r="A6393" s="20">
        <v>41906</v>
      </c>
      <c r="B6393" s="35" t="s">
        <v>363</v>
      </c>
      <c r="C6393" s="90">
        <f t="shared" si="297"/>
        <v>0</v>
      </c>
      <c r="D6393" s="90">
        <f t="shared" si="298"/>
        <v>0</v>
      </c>
      <c r="E6393" s="90">
        <f t="shared" si="299"/>
        <v>0</v>
      </c>
      <c r="F6393" s="50">
        <f>'貼り付けシート（日射量等）'!G6390/3.6*10^3</f>
        <v>0</v>
      </c>
      <c r="G6393" s="50">
        <f>'貼り付けシート（日射量等）'!H6390/3.6*10^3</f>
        <v>0</v>
      </c>
      <c r="H6393" s="91">
        <f>RADIANS('貼り付けシート（日射量等）'!I6390)</f>
        <v>0</v>
      </c>
      <c r="I6393" s="91">
        <f>IF('貼り付けシート（日射量等）'!J6390&lt;0,RADIANS(360+('貼り付けシート（日射量等）'!J6390)),RADIANS('貼り付けシート（日射量等）'!J6390))</f>
        <v>0</v>
      </c>
    </row>
    <row r="6394" spans="1:9">
      <c r="A6394" s="20">
        <v>41906</v>
      </c>
      <c r="B6394" s="35" t="s">
        <v>364</v>
      </c>
      <c r="C6394" s="90">
        <f t="shared" si="297"/>
        <v>0</v>
      </c>
      <c r="D6394" s="90">
        <f t="shared" si="298"/>
        <v>0</v>
      </c>
      <c r="E6394" s="90">
        <f t="shared" si="299"/>
        <v>0</v>
      </c>
      <c r="F6394" s="50">
        <f>'貼り付けシート（日射量等）'!G6391/3.6*10^3</f>
        <v>0</v>
      </c>
      <c r="G6394" s="50">
        <f>'貼り付けシート（日射量等）'!H6391/3.6*10^3</f>
        <v>0</v>
      </c>
      <c r="H6394" s="91">
        <f>RADIANS('貼り付けシート（日射量等）'!I6391)</f>
        <v>0</v>
      </c>
      <c r="I6394" s="91">
        <f>IF('貼り付けシート（日射量等）'!J6391&lt;0,RADIANS(360+('貼り付けシート（日射量等）'!J6391)),RADIANS('貼り付けシート（日射量等）'!J6391))</f>
        <v>0</v>
      </c>
    </row>
    <row r="6395" spans="1:9">
      <c r="A6395" s="20">
        <v>41906</v>
      </c>
      <c r="B6395" s="35" t="s">
        <v>365</v>
      </c>
      <c r="C6395" s="90">
        <f t="shared" si="297"/>
        <v>40.109965130661564</v>
      </c>
      <c r="D6395" s="90">
        <f t="shared" si="298"/>
        <v>13.169789841968395</v>
      </c>
      <c r="E6395" s="90">
        <f t="shared" si="299"/>
        <v>26.940175288693172</v>
      </c>
      <c r="F6395" s="50">
        <f>'貼り付けシート（日射量等）'!G6392/3.6*10^3</f>
        <v>105.55555555555556</v>
      </c>
      <c r="G6395" s="50">
        <f>'貼り付けシート（日射量等）'!H6392/3.6*10^3</f>
        <v>27.777777777777779</v>
      </c>
      <c r="H6395" s="91">
        <f>RADIANS('貼り付けシート（日射量等）'!I6392)</f>
        <v>9.9483767363676784E-2</v>
      </c>
      <c r="I6395" s="91">
        <f>IF('貼り付けシート（日射量等）'!J6392&lt;0,RADIANS(360+('貼り付けシート（日射量等）'!J6392)),RADIANS('貼り付けシート（日射量等）'!J6392))</f>
        <v>4.8048914307403896</v>
      </c>
    </row>
    <row r="6396" spans="1:9">
      <c r="A6396" s="20">
        <v>41906</v>
      </c>
      <c r="B6396" s="35" t="s">
        <v>366</v>
      </c>
      <c r="C6396" s="90">
        <f t="shared" si="297"/>
        <v>199.75623910900987</v>
      </c>
      <c r="D6396" s="90">
        <f t="shared" si="298"/>
        <v>105.46562559858376</v>
      </c>
      <c r="E6396" s="90">
        <f t="shared" si="299"/>
        <v>94.290613510426098</v>
      </c>
      <c r="F6396" s="50">
        <f>'貼り付けシート（日射量等）'!G6393/3.6*10^3</f>
        <v>291.66666666666669</v>
      </c>
      <c r="G6396" s="50">
        <f>'貼り付けシート（日射量等）'!H6393/3.6*10^3</f>
        <v>97.222222222222214</v>
      </c>
      <c r="H6396" s="91">
        <f>RADIANS('貼り付けシート（日射量等）'!I6393)</f>
        <v>0.29670597283903605</v>
      </c>
      <c r="I6396" s="91">
        <f>IF('貼り付けシート（日射量等）'!J6393&lt;0,RADIANS(360+('貼り付けシート（日射量等）'!J6393)),RADIANS('貼り付けシート（日射量等）'!J6393))</f>
        <v>4.9811696851918157</v>
      </c>
    </row>
    <row r="6397" spans="1:9">
      <c r="A6397" s="20">
        <v>41906</v>
      </c>
      <c r="B6397" s="35" t="s">
        <v>367</v>
      </c>
      <c r="C6397" s="90">
        <f t="shared" si="297"/>
        <v>307.17996062607364</v>
      </c>
      <c r="D6397" s="90">
        <f t="shared" si="298"/>
        <v>140.15087383617595</v>
      </c>
      <c r="E6397" s="90">
        <f t="shared" si="299"/>
        <v>167.02908678989769</v>
      </c>
      <c r="F6397" s="50">
        <f>'貼り付けシート（日射量等）'!G6394/3.6*10^3</f>
        <v>244.44444444444443</v>
      </c>
      <c r="G6397" s="50">
        <f>'貼り付けシート（日射量等）'!H6394/3.6*10^3</f>
        <v>172.22222222222223</v>
      </c>
      <c r="H6397" s="91">
        <f>RADIANS('貼り付けシート（日射量等）'!I6394)</f>
        <v>0.48345620280242929</v>
      </c>
      <c r="I6397" s="91">
        <f>IF('貼り付けシート（日射量等）'!J6394&lt;0,RADIANS(360+('貼り付けシート（日射量等）'!J6394)),RADIANS('貼り付けシート（日射量等）'!J6394))</f>
        <v>5.1801372199191702</v>
      </c>
    </row>
    <row r="6398" spans="1:9">
      <c r="A6398" s="20">
        <v>41906</v>
      </c>
      <c r="B6398" s="35" t="s">
        <v>368</v>
      </c>
      <c r="C6398" s="90">
        <f t="shared" si="297"/>
        <v>564.8127415051174</v>
      </c>
      <c r="D6398" s="90">
        <f t="shared" si="298"/>
        <v>378.9255320131345</v>
      </c>
      <c r="E6398" s="90">
        <f t="shared" si="299"/>
        <v>185.88720949198287</v>
      </c>
      <c r="F6398" s="50">
        <f>'貼り付けシート（日射量等）'!G6395/3.6*10^3</f>
        <v>508.33333333333331</v>
      </c>
      <c r="G6398" s="50">
        <f>'貼り付けシート（日射量等）'!H6395/3.6*10^3</f>
        <v>191.66666666666666</v>
      </c>
      <c r="H6398" s="91">
        <f>RADIANS('貼り付けシート（日射量等）'!I6395)</f>
        <v>0.64926248174189061</v>
      </c>
      <c r="I6398" s="91">
        <f>IF('貼り付けシート（日射量等）'!J6395&lt;0,RADIANS(360+('貼り付けシート（日射量等）'!J6395)),RADIANS('貼り付けシート（日射量等）'!J6395))</f>
        <v>5.4209926566943878</v>
      </c>
    </row>
    <row r="6399" spans="1:9">
      <c r="A6399" s="20">
        <v>41906</v>
      </c>
      <c r="B6399" s="35" t="s">
        <v>369</v>
      </c>
      <c r="C6399" s="90">
        <f t="shared" si="297"/>
        <v>616.00329704792694</v>
      </c>
      <c r="D6399" s="90">
        <f t="shared" si="298"/>
        <v>370.84770192081908</v>
      </c>
      <c r="E6399" s="90">
        <f t="shared" si="299"/>
        <v>245.15559512710786</v>
      </c>
      <c r="F6399" s="50">
        <f>'貼り付けシート（日射量等）'!G6396/3.6*10^3</f>
        <v>427.77777777777777</v>
      </c>
      <c r="G6399" s="50">
        <f>'貼り付けシート（日射量等）'!H6396/3.6*10^3</f>
        <v>252.77777777777777</v>
      </c>
      <c r="H6399" s="91">
        <f>RADIANS('貼り付けシート（日射量等）'!I6396)</f>
        <v>0.78016217564146539</v>
      </c>
      <c r="I6399" s="91">
        <f>IF('貼り付けシート（日射量等）'!J6396&lt;0,RADIANS(360+('貼り付けシート（日射量等）'!J6396)),RADIANS('貼り付けシート（日射量等）'!J6396))</f>
        <v>5.7229346172894058</v>
      </c>
    </row>
    <row r="6400" spans="1:9">
      <c r="A6400" s="20">
        <v>41906</v>
      </c>
      <c r="B6400" s="35" t="s">
        <v>370</v>
      </c>
      <c r="C6400" s="90">
        <f t="shared" si="297"/>
        <v>722.56926862292482</v>
      </c>
      <c r="D6400" s="90">
        <f t="shared" si="298"/>
        <v>482.80170855355561</v>
      </c>
      <c r="E6400" s="90">
        <f t="shared" si="299"/>
        <v>239.76756006936924</v>
      </c>
      <c r="F6400" s="50">
        <f>'貼り付けシート（日射量等）'!G6397/3.6*10^3</f>
        <v>519.44444444444446</v>
      </c>
      <c r="G6400" s="50">
        <f>'貼り付けシート（日射量等）'!H6397/3.6*10^3</f>
        <v>247.22222222222223</v>
      </c>
      <c r="H6400" s="91">
        <f>RADIANS('貼り付けシート（日射量等）'!I6397)</f>
        <v>0.85521133347722145</v>
      </c>
      <c r="I6400" s="91">
        <f>IF('貼り付けシート（日射量等）'!J6397&lt;0,RADIANS(360+('貼り付けシート（日射量等）'!J6397)),RADIANS('貼り付けシート（日射量等）'!J6397))</f>
        <v>6.0911990894602104</v>
      </c>
    </row>
    <row r="6401" spans="1:9">
      <c r="A6401" s="20">
        <v>41906</v>
      </c>
      <c r="B6401" s="35" t="s">
        <v>371</v>
      </c>
      <c r="C6401" s="90">
        <f t="shared" si="297"/>
        <v>551.80716945923552</v>
      </c>
      <c r="D6401" s="90">
        <f t="shared" si="298"/>
        <v>250.07720622587195</v>
      </c>
      <c r="E6401" s="90">
        <f t="shared" si="299"/>
        <v>301.72996323336355</v>
      </c>
      <c r="F6401" s="50">
        <f>'貼り付けシート（日射量等）'!G6398/3.6*10^3</f>
        <v>269.44444444444446</v>
      </c>
      <c r="G6401" s="50">
        <f>'貼り付けシート（日射量等）'!H6398/3.6*10^3</f>
        <v>311.11111111111114</v>
      </c>
      <c r="H6401" s="91">
        <f>RADIANS('貼り付けシート（日射量等）'!I6398)</f>
        <v>0.85346600422522712</v>
      </c>
      <c r="I6401" s="91">
        <f>IF('貼り付けシート（日射量等）'!J6398&lt;0,RADIANS(360+('貼り付けシート（日射量等）'!J6398)),RADIANS('貼り付けシート（日射量等）'!J6398))</f>
        <v>0.20769418098732523</v>
      </c>
    </row>
    <row r="6402" spans="1:9">
      <c r="A6402" s="20">
        <v>41906</v>
      </c>
      <c r="B6402" s="35" t="s">
        <v>372</v>
      </c>
      <c r="C6402" s="90">
        <f t="shared" si="297"/>
        <v>605.2266045547093</v>
      </c>
      <c r="D6402" s="90">
        <f t="shared" si="298"/>
        <v>357.37699189873211</v>
      </c>
      <c r="E6402" s="90">
        <f t="shared" si="299"/>
        <v>247.84961265597718</v>
      </c>
      <c r="F6402" s="50">
        <f>'貼り付けシート（日射量等）'!G6399/3.6*10^3</f>
        <v>413.88888888888886</v>
      </c>
      <c r="G6402" s="50">
        <f>'貼り付けシート（日射量等）'!H6399/3.6*10^3</f>
        <v>255.55555555555554</v>
      </c>
      <c r="H6402" s="91">
        <f>RADIANS('貼り付けシート（日射量等）'!I6399)</f>
        <v>0.77667151713747662</v>
      </c>
      <c r="I6402" s="91">
        <f>IF('貼り付けシート（日射量等）'!J6399&lt;0,RADIANS(360+('貼り付けシート（日射量等）'!J6399)),RADIANS('貼り付けシート（日射量等）'!J6399))</f>
        <v>0.57421332390613444</v>
      </c>
    </row>
    <row r="6403" spans="1:9">
      <c r="A6403" s="20">
        <v>41906</v>
      </c>
      <c r="B6403" s="35" t="s">
        <v>373</v>
      </c>
      <c r="C6403" s="90">
        <f t="shared" si="297"/>
        <v>508.97502708247407</v>
      </c>
      <c r="D6403" s="90">
        <f t="shared" si="298"/>
        <v>304.22969488840596</v>
      </c>
      <c r="E6403" s="90">
        <f t="shared" si="299"/>
        <v>204.74533219406811</v>
      </c>
      <c r="F6403" s="50">
        <f>'貼り付けシート（日射量等）'!G6400/3.6*10^3</f>
        <v>411.11111111111109</v>
      </c>
      <c r="G6403" s="50">
        <f>'貼り付けシート（日射量等）'!H6400/3.6*10^3</f>
        <v>211.11111111111111</v>
      </c>
      <c r="H6403" s="91">
        <f>RADIANS('貼り付けシート（日射量等）'!I6400)</f>
        <v>0.64402649398590761</v>
      </c>
      <c r="I6403" s="91">
        <f>IF('貼り付けシート（日射量等）'!J6400&lt;0,RADIANS(360+('貼り付けシート（日射量等）'!J6400)),RADIANS('貼り付けシート（日射量等）'!J6400))</f>
        <v>0.87266462599716477</v>
      </c>
    </row>
    <row r="6404" spans="1:9">
      <c r="A6404" s="20">
        <v>41906</v>
      </c>
      <c r="B6404" s="35" t="s">
        <v>374</v>
      </c>
      <c r="C6404" s="90">
        <f t="shared" si="297"/>
        <v>266.55214557139493</v>
      </c>
      <c r="D6404" s="90">
        <f t="shared" si="298"/>
        <v>102.21707631036661</v>
      </c>
      <c r="E6404" s="90">
        <f t="shared" si="299"/>
        <v>164.33506926102834</v>
      </c>
      <c r="F6404" s="50">
        <f>'貼り付けシート（日射量等）'!G6401/3.6*10^3</f>
        <v>180.55555555555554</v>
      </c>
      <c r="G6404" s="50">
        <f>'貼り付けシート（日射量等）'!H6401/3.6*10^3</f>
        <v>169.44444444444443</v>
      </c>
      <c r="H6404" s="91">
        <f>RADIANS('貼り付けシート（日射量等）'!I6401)</f>
        <v>0.47647488579445196</v>
      </c>
      <c r="I6404" s="91">
        <f>IF('貼り付けシート（日射量等）'!J6401&lt;0,RADIANS(360+('貼り付けシート（日射量等）'!J6401)),RADIANS('貼り付けシート（日射量等）'!J6401))</f>
        <v>1.1100294042683936</v>
      </c>
    </row>
    <row r="6405" spans="1:9">
      <c r="A6405" s="20">
        <v>41906</v>
      </c>
      <c r="B6405" s="35" t="s">
        <v>375</v>
      </c>
      <c r="C6405" s="90">
        <f t="shared" si="297"/>
        <v>104.27140045261291</v>
      </c>
      <c r="D6405" s="90">
        <f t="shared" si="298"/>
        <v>23.450874586533406</v>
      </c>
      <c r="E6405" s="90">
        <f t="shared" si="299"/>
        <v>80.820525866079507</v>
      </c>
      <c r="F6405" s="50">
        <f>'貼り付けシート（日射量等）'!G6402/3.6*10^3</f>
        <v>66.666666666666671</v>
      </c>
      <c r="G6405" s="50">
        <f>'貼り付けシート（日射量等）'!H6402/3.6*10^3</f>
        <v>83.333333333333329</v>
      </c>
      <c r="H6405" s="91">
        <f>RADIANS('貼り付けシート（日射量等）'!I6402)</f>
        <v>0.28797932657906439</v>
      </c>
      <c r="I6405" s="91">
        <f>IF('貼り付けシート（日射量等）'!J6402&lt;0,RADIANS(360+('貼り付けシート（日射量等）'!J6402)),RADIANS('貼り付けシート（日射量等）'!J6402))</f>
        <v>1.3089969389957472</v>
      </c>
    </row>
    <row r="6406" spans="1:9">
      <c r="A6406" s="20">
        <v>41906</v>
      </c>
      <c r="B6406" s="35" t="s">
        <v>376</v>
      </c>
      <c r="C6406" s="90">
        <f t="shared" si="297"/>
        <v>34.225519979277863</v>
      </c>
      <c r="D6406" s="90">
        <f t="shared" si="298"/>
        <v>9.979362219454007</v>
      </c>
      <c r="E6406" s="90">
        <f t="shared" si="299"/>
        <v>24.246157759823852</v>
      </c>
      <c r="F6406" s="50">
        <f>'貼り付けシート（日射量等）'!G6403/3.6*10^3</f>
        <v>86.111111111111114</v>
      </c>
      <c r="G6406" s="50">
        <f>'貼り付けシート（日射量等）'!H6403/3.6*10^3</f>
        <v>24.999999999999996</v>
      </c>
      <c r="H6406" s="91">
        <f>RADIANS('貼り付けシート（日射量等）'!I6403)</f>
        <v>9.250245035569947E-2</v>
      </c>
      <c r="I6406" s="91">
        <f>IF('貼り付けシート（日射量等）'!J6403&lt;0,RADIANS(360+('貼り付けシート（日射量等）'!J6403)),RADIANS('貼り付けシート（日射量等）'!J6403))</f>
        <v>1.4852751934471744</v>
      </c>
    </row>
    <row r="6407" spans="1:9">
      <c r="A6407" s="20">
        <v>41906</v>
      </c>
      <c r="B6407" s="35" t="s">
        <v>377</v>
      </c>
      <c r="C6407" s="90">
        <f t="shared" ref="C6407:C6470" si="300">IF(D6407&lt;0,E6407,D6407+E6407)</f>
        <v>0</v>
      </c>
      <c r="D6407" s="90">
        <f t="shared" ref="D6407:D6470" si="301">F6407*(SIN(H6407)*COS($O$5)+COS(H6407)*SIN($O$5)*COS($O$4-I6407))</f>
        <v>0</v>
      </c>
      <c r="E6407" s="90">
        <f t="shared" ref="E6407:E6470" si="302">G6407*(1+COS($O$5))/2</f>
        <v>0</v>
      </c>
      <c r="F6407" s="50">
        <f>'貼り付けシート（日射量等）'!G6404/3.6*10^3</f>
        <v>0</v>
      </c>
      <c r="G6407" s="50">
        <f>'貼り付けシート（日射量等）'!H6404/3.6*10^3</f>
        <v>0</v>
      </c>
      <c r="H6407" s="91">
        <f>RADIANS('貼り付けシート（日射量等）'!I6404)</f>
        <v>0</v>
      </c>
      <c r="I6407" s="91">
        <f>IF('貼り付けシート（日射量等）'!J6404&lt;0,RADIANS(360+('貼り付けシート（日射量等）'!J6404)),RADIANS('貼り付けシート（日射量等）'!J6404))</f>
        <v>0</v>
      </c>
    </row>
    <row r="6408" spans="1:9">
      <c r="A6408" s="20">
        <v>41906</v>
      </c>
      <c r="B6408" s="35" t="s">
        <v>378</v>
      </c>
      <c r="C6408" s="90">
        <f t="shared" si="300"/>
        <v>0</v>
      </c>
      <c r="D6408" s="90">
        <f t="shared" si="301"/>
        <v>0</v>
      </c>
      <c r="E6408" s="90">
        <f t="shared" si="302"/>
        <v>0</v>
      </c>
      <c r="F6408" s="50">
        <f>'貼り付けシート（日射量等）'!G6405/3.6*10^3</f>
        <v>0</v>
      </c>
      <c r="G6408" s="50">
        <f>'貼り付けシート（日射量等）'!H6405/3.6*10^3</f>
        <v>0</v>
      </c>
      <c r="H6408" s="91">
        <f>RADIANS('貼り付けシート（日射量等）'!I6405)</f>
        <v>0</v>
      </c>
      <c r="I6408" s="91">
        <f>IF('貼り付けシート（日射量等）'!J6405&lt;0,RADIANS(360+('貼り付けシート（日射量等）'!J6405)),RADIANS('貼り付けシート（日射量等）'!J6405))</f>
        <v>0</v>
      </c>
    </row>
    <row r="6409" spans="1:9">
      <c r="A6409" s="20">
        <v>41906</v>
      </c>
      <c r="B6409" s="35" t="s">
        <v>379</v>
      </c>
      <c r="C6409" s="90">
        <f t="shared" si="300"/>
        <v>0</v>
      </c>
      <c r="D6409" s="90">
        <f t="shared" si="301"/>
        <v>0</v>
      </c>
      <c r="E6409" s="90">
        <f t="shared" si="302"/>
        <v>0</v>
      </c>
      <c r="F6409" s="50">
        <f>'貼り付けシート（日射量等）'!G6406/3.6*10^3</f>
        <v>0</v>
      </c>
      <c r="G6409" s="50">
        <f>'貼り付けシート（日射量等）'!H6406/3.6*10^3</f>
        <v>0</v>
      </c>
      <c r="H6409" s="91">
        <f>RADIANS('貼り付けシート（日射量等）'!I6406)</f>
        <v>0</v>
      </c>
      <c r="I6409" s="91">
        <f>IF('貼り付けシート（日射量等）'!J6406&lt;0,RADIANS(360+('貼り付けシート（日射量等）'!J6406)),RADIANS('貼り付けシート（日射量等）'!J6406))</f>
        <v>0</v>
      </c>
    </row>
    <row r="6410" spans="1:9">
      <c r="A6410" s="20">
        <v>41906</v>
      </c>
      <c r="B6410" s="35" t="s">
        <v>380</v>
      </c>
      <c r="C6410" s="90">
        <f t="shared" si="300"/>
        <v>0</v>
      </c>
      <c r="D6410" s="90">
        <f t="shared" si="301"/>
        <v>0</v>
      </c>
      <c r="E6410" s="90">
        <f t="shared" si="302"/>
        <v>0</v>
      </c>
      <c r="F6410" s="50">
        <f>'貼り付けシート（日射量等）'!G6407/3.6*10^3</f>
        <v>0</v>
      </c>
      <c r="G6410" s="50">
        <f>'貼り付けシート（日射量等）'!H6407/3.6*10^3</f>
        <v>0</v>
      </c>
      <c r="H6410" s="91">
        <f>RADIANS('貼り付けシート（日射量等）'!I6407)</f>
        <v>0</v>
      </c>
      <c r="I6410" s="91">
        <f>IF('貼り付けシート（日射量等）'!J6407&lt;0,RADIANS(360+('貼り付けシート（日射量等）'!J6407)),RADIANS('貼り付けシート（日射量等）'!J6407))</f>
        <v>0</v>
      </c>
    </row>
    <row r="6411" spans="1:9">
      <c r="A6411" s="20">
        <v>41906</v>
      </c>
      <c r="B6411" s="35" t="s">
        <v>381</v>
      </c>
      <c r="C6411" s="90">
        <f t="shared" si="300"/>
        <v>0</v>
      </c>
      <c r="D6411" s="90">
        <f t="shared" si="301"/>
        <v>0</v>
      </c>
      <c r="E6411" s="90">
        <f t="shared" si="302"/>
        <v>0</v>
      </c>
      <c r="F6411" s="50">
        <f>'貼り付けシート（日射量等）'!G6408/3.6*10^3</f>
        <v>0</v>
      </c>
      <c r="G6411" s="50">
        <f>'貼り付けシート（日射量等）'!H6408/3.6*10^3</f>
        <v>0</v>
      </c>
      <c r="H6411" s="91">
        <f>RADIANS('貼り付けシート（日射量等）'!I6408)</f>
        <v>0</v>
      </c>
      <c r="I6411" s="91">
        <f>IF('貼り付けシート（日射量等）'!J6408&lt;0,RADIANS(360+('貼り付けシート（日射量等）'!J6408)),RADIANS('貼り付けシート（日射量等）'!J6408))</f>
        <v>0</v>
      </c>
    </row>
    <row r="6412" spans="1:9">
      <c r="A6412" s="20">
        <v>41906</v>
      </c>
      <c r="B6412" s="35" t="s">
        <v>382</v>
      </c>
      <c r="C6412" s="90">
        <f t="shared" si="300"/>
        <v>0</v>
      </c>
      <c r="D6412" s="90">
        <f t="shared" si="301"/>
        <v>0</v>
      </c>
      <c r="E6412" s="90">
        <f t="shared" si="302"/>
        <v>0</v>
      </c>
      <c r="F6412" s="50">
        <f>'貼り付けシート（日射量等）'!G6409/3.6*10^3</f>
        <v>0</v>
      </c>
      <c r="G6412" s="50">
        <f>'貼り付けシート（日射量等）'!H6409/3.6*10^3</f>
        <v>0</v>
      </c>
      <c r="H6412" s="91">
        <f>RADIANS('貼り付けシート（日射量等）'!I6409)</f>
        <v>0</v>
      </c>
      <c r="I6412" s="91">
        <f>IF('貼り付けシート（日射量等）'!J6409&lt;0,RADIANS(360+('貼り付けシート（日射量等）'!J6409)),RADIANS('貼り付けシート（日射量等）'!J6409))</f>
        <v>0</v>
      </c>
    </row>
    <row r="6413" spans="1:9">
      <c r="A6413" s="20">
        <v>41906</v>
      </c>
      <c r="B6413" s="35" t="s">
        <v>383</v>
      </c>
      <c r="C6413" s="90">
        <f t="shared" si="300"/>
        <v>0</v>
      </c>
      <c r="D6413" s="90">
        <f t="shared" si="301"/>
        <v>0</v>
      </c>
      <c r="E6413" s="90">
        <f t="shared" si="302"/>
        <v>0</v>
      </c>
      <c r="F6413" s="50">
        <f>'貼り付けシート（日射量等）'!G6410/3.6*10^3</f>
        <v>0</v>
      </c>
      <c r="G6413" s="50">
        <f>'貼り付けシート（日射量等）'!H6410/3.6*10^3</f>
        <v>0</v>
      </c>
      <c r="H6413" s="91">
        <f>RADIANS('貼り付けシート（日射量等）'!I6410)</f>
        <v>0</v>
      </c>
      <c r="I6413" s="91">
        <f>IF('貼り付けシート（日射量等）'!J6410&lt;0,RADIANS(360+('貼り付けシート（日射量等）'!J6410)),RADIANS('貼り付けシート（日射量等）'!J6410))</f>
        <v>0</v>
      </c>
    </row>
    <row r="6414" spans="1:9">
      <c r="A6414" s="20">
        <v>41907</v>
      </c>
      <c r="B6414" s="35" t="s">
        <v>360</v>
      </c>
      <c r="C6414" s="90">
        <f t="shared" si="300"/>
        <v>0</v>
      </c>
      <c r="D6414" s="90">
        <f t="shared" si="301"/>
        <v>0</v>
      </c>
      <c r="E6414" s="90">
        <f t="shared" si="302"/>
        <v>0</v>
      </c>
      <c r="F6414" s="50">
        <f>'貼り付けシート（日射量等）'!G6411/3.6*10^3</f>
        <v>0</v>
      </c>
      <c r="G6414" s="50">
        <f>'貼り付けシート（日射量等）'!H6411/3.6*10^3</f>
        <v>0</v>
      </c>
      <c r="H6414" s="91">
        <f>RADIANS('貼り付けシート（日射量等）'!I6411)</f>
        <v>0</v>
      </c>
      <c r="I6414" s="91">
        <f>IF('貼り付けシート（日射量等）'!J6411&lt;0,RADIANS(360+('貼り付けシート（日射量等）'!J6411)),RADIANS('貼り付けシート（日射量等）'!J6411))</f>
        <v>0</v>
      </c>
    </row>
    <row r="6415" spans="1:9">
      <c r="A6415" s="20">
        <v>41907</v>
      </c>
      <c r="B6415" s="35" t="s">
        <v>361</v>
      </c>
      <c r="C6415" s="90">
        <f t="shared" si="300"/>
        <v>0</v>
      </c>
      <c r="D6415" s="90">
        <f t="shared" si="301"/>
        <v>0</v>
      </c>
      <c r="E6415" s="90">
        <f t="shared" si="302"/>
        <v>0</v>
      </c>
      <c r="F6415" s="50">
        <f>'貼り付けシート（日射量等）'!G6412/3.6*10^3</f>
        <v>0</v>
      </c>
      <c r="G6415" s="50">
        <f>'貼り付けシート（日射量等）'!H6412/3.6*10^3</f>
        <v>0</v>
      </c>
      <c r="H6415" s="91">
        <f>RADIANS('貼り付けシート（日射量等）'!I6412)</f>
        <v>0</v>
      </c>
      <c r="I6415" s="91">
        <f>IF('貼り付けシート（日射量等）'!J6412&lt;0,RADIANS(360+('貼り付けシート（日射量等）'!J6412)),RADIANS('貼り付けシート（日射量等）'!J6412))</f>
        <v>0</v>
      </c>
    </row>
    <row r="6416" spans="1:9">
      <c r="A6416" s="20">
        <v>41907</v>
      </c>
      <c r="B6416" s="35" t="s">
        <v>362</v>
      </c>
      <c r="C6416" s="90">
        <f t="shared" si="300"/>
        <v>0</v>
      </c>
      <c r="D6416" s="90">
        <f t="shared" si="301"/>
        <v>0</v>
      </c>
      <c r="E6416" s="90">
        <f t="shared" si="302"/>
        <v>0</v>
      </c>
      <c r="F6416" s="50">
        <f>'貼り付けシート（日射量等）'!G6413/3.6*10^3</f>
        <v>0</v>
      </c>
      <c r="G6416" s="50">
        <f>'貼り付けシート（日射量等）'!H6413/3.6*10^3</f>
        <v>0</v>
      </c>
      <c r="H6416" s="91">
        <f>RADIANS('貼り付けシート（日射量等）'!I6413)</f>
        <v>0</v>
      </c>
      <c r="I6416" s="91">
        <f>IF('貼り付けシート（日射量等）'!J6413&lt;0,RADIANS(360+('貼り付けシート（日射量等）'!J6413)),RADIANS('貼り付けシート（日射量等）'!J6413))</f>
        <v>0</v>
      </c>
    </row>
    <row r="6417" spans="1:9">
      <c r="A6417" s="20">
        <v>41907</v>
      </c>
      <c r="B6417" s="35" t="s">
        <v>363</v>
      </c>
      <c r="C6417" s="90">
        <f t="shared" si="300"/>
        <v>0</v>
      </c>
      <c r="D6417" s="90">
        <f t="shared" si="301"/>
        <v>0</v>
      </c>
      <c r="E6417" s="90">
        <f t="shared" si="302"/>
        <v>0</v>
      </c>
      <c r="F6417" s="50">
        <f>'貼り付けシート（日射量等）'!G6414/3.6*10^3</f>
        <v>0</v>
      </c>
      <c r="G6417" s="50">
        <f>'貼り付けシート（日射量等）'!H6414/3.6*10^3</f>
        <v>0</v>
      </c>
      <c r="H6417" s="91">
        <f>RADIANS('貼り付けシート（日射量等）'!I6414)</f>
        <v>0</v>
      </c>
      <c r="I6417" s="91">
        <f>IF('貼り付けシート（日射量等）'!J6414&lt;0,RADIANS(360+('貼り付けシート（日射量等）'!J6414)),RADIANS('貼り付けシート（日射量等）'!J6414))</f>
        <v>0</v>
      </c>
    </row>
    <row r="6418" spans="1:9">
      <c r="A6418" s="20">
        <v>41907</v>
      </c>
      <c r="B6418" s="35" t="s">
        <v>364</v>
      </c>
      <c r="C6418" s="90">
        <f t="shared" si="300"/>
        <v>0</v>
      </c>
      <c r="D6418" s="90">
        <f t="shared" si="301"/>
        <v>0</v>
      </c>
      <c r="E6418" s="90">
        <f t="shared" si="302"/>
        <v>0</v>
      </c>
      <c r="F6418" s="50">
        <f>'貼り付けシート（日射量等）'!G6415/3.6*10^3</f>
        <v>0</v>
      </c>
      <c r="G6418" s="50">
        <f>'貼り付けシート（日射量等）'!H6415/3.6*10^3</f>
        <v>0</v>
      </c>
      <c r="H6418" s="91">
        <f>RADIANS('貼り付けシート（日射量等）'!I6415)</f>
        <v>0</v>
      </c>
      <c r="I6418" s="91">
        <f>IF('貼り付けシート（日射量等）'!J6415&lt;0,RADIANS(360+('貼り付けシート（日射量等）'!J6415)),RADIANS('貼り付けシート（日射量等）'!J6415))</f>
        <v>0</v>
      </c>
    </row>
    <row r="6419" spans="1:9">
      <c r="A6419" s="20">
        <v>41907</v>
      </c>
      <c r="B6419" s="35" t="s">
        <v>365</v>
      </c>
      <c r="C6419" s="90">
        <f t="shared" si="300"/>
        <v>38.639812650919822</v>
      </c>
      <c r="D6419" s="90">
        <f t="shared" si="301"/>
        <v>11.699637362226653</v>
      </c>
      <c r="E6419" s="90">
        <f t="shared" si="302"/>
        <v>26.940175288693172</v>
      </c>
      <c r="F6419" s="50">
        <f>'貼り付けシート（日射量等）'!G6416/3.6*10^3</f>
        <v>94.444444444444443</v>
      </c>
      <c r="G6419" s="50">
        <f>'貼り付けシート（日射量等）'!H6416/3.6*10^3</f>
        <v>27.777777777777779</v>
      </c>
      <c r="H6419" s="91">
        <f>RADIANS('貼り付けシート（日射量等）'!I6416)</f>
        <v>9.599310885968812E-2</v>
      </c>
      <c r="I6419" s="91">
        <f>IF('貼り付けシート（日射量等）'!J6416&lt;0,RADIANS(360+('貼り付けシート（日射量等）'!J6416)),RADIANS('貼り付けシート（日射量等）'!J6416))</f>
        <v>4.8118727477483665</v>
      </c>
    </row>
    <row r="6420" spans="1:9">
      <c r="A6420" s="20">
        <v>41907</v>
      </c>
      <c r="B6420" s="35" t="s">
        <v>366</v>
      </c>
      <c r="C6420" s="90">
        <f t="shared" si="300"/>
        <v>131.68012265261763</v>
      </c>
      <c r="D6420" s="90">
        <f t="shared" si="301"/>
        <v>40.083526671060845</v>
      </c>
      <c r="E6420" s="90">
        <f t="shared" si="302"/>
        <v>91.596595981556789</v>
      </c>
      <c r="F6420" s="50">
        <f>'貼り付けシート（日射量等）'!G6417/3.6*10^3</f>
        <v>111.11111111111111</v>
      </c>
      <c r="G6420" s="50">
        <f>'貼り付けシート（日射量等）'!H6417/3.6*10^3</f>
        <v>94.444444444444443</v>
      </c>
      <c r="H6420" s="91">
        <f>RADIANS('貼り付けシート（日射量等）'!I6417)</f>
        <v>0.29321531433504738</v>
      </c>
      <c r="I6420" s="91">
        <f>IF('貼り付けシート（日射量等）'!J6417&lt;0,RADIANS(360+('貼り付けシート（日射量等）'!J6417)),RADIANS('貼り付けシート（日射量等）'!J6417))</f>
        <v>4.9881510021997943</v>
      </c>
    </row>
    <row r="6421" spans="1:9">
      <c r="A6421" s="20">
        <v>41907</v>
      </c>
      <c r="B6421" s="35" t="s">
        <v>367</v>
      </c>
      <c r="C6421" s="90">
        <f t="shared" si="300"/>
        <v>287.90584328874752</v>
      </c>
      <c r="D6421" s="90">
        <f t="shared" si="301"/>
        <v>120.8767564988498</v>
      </c>
      <c r="E6421" s="90">
        <f t="shared" si="302"/>
        <v>167.02908678989769</v>
      </c>
      <c r="F6421" s="50">
        <f>'貼り付けシート（日射量等）'!G6418/3.6*10^3</f>
        <v>211.11111111111111</v>
      </c>
      <c r="G6421" s="50">
        <f>'貼り付けシート（日射量等）'!H6418/3.6*10^3</f>
        <v>172.22222222222223</v>
      </c>
      <c r="H6421" s="91">
        <f>RADIANS('貼り付けシート（日射量等）'!I6418)</f>
        <v>0.47996554429844063</v>
      </c>
      <c r="I6421" s="91">
        <f>IF('貼り付けシート（日射量等）'!J6418&lt;0,RADIANS(360+('貼り付けシート（日射量等）'!J6418)),RADIANS('貼り付けシート（日射量等）'!J6418))</f>
        <v>5.1871185369271471</v>
      </c>
    </row>
    <row r="6422" spans="1:9">
      <c r="A6422" s="20">
        <v>41907</v>
      </c>
      <c r="B6422" s="35" t="s">
        <v>368</v>
      </c>
      <c r="C6422" s="90">
        <f t="shared" si="300"/>
        <v>524.13939739019997</v>
      </c>
      <c r="D6422" s="90">
        <f t="shared" si="301"/>
        <v>324.78210025387057</v>
      </c>
      <c r="E6422" s="90">
        <f t="shared" si="302"/>
        <v>199.35729713632946</v>
      </c>
      <c r="F6422" s="50">
        <f>'貼り付けシート（日射量等）'!G6419/3.6*10^3</f>
        <v>436.11111111111114</v>
      </c>
      <c r="G6422" s="50">
        <f>'貼り付けシート（日射量等）'!H6419/3.6*10^3</f>
        <v>205.55555555555554</v>
      </c>
      <c r="H6422" s="91">
        <f>RADIANS('貼り付けシート（日射量等）'!I6419)</f>
        <v>0.64577182323790194</v>
      </c>
      <c r="I6422" s="91">
        <f>IF('貼り付けシート（日射量等）'!J6419&lt;0,RADIANS(360+('貼り付けシート（日射量等）'!J6419)),RADIANS('貼り付けシート（日射量等）'!J6419))</f>
        <v>5.4279739737023647</v>
      </c>
    </row>
    <row r="6423" spans="1:9">
      <c r="A6423" s="20">
        <v>41907</v>
      </c>
      <c r="B6423" s="35" t="s">
        <v>369</v>
      </c>
      <c r="C6423" s="90">
        <f t="shared" si="300"/>
        <v>667.61366254306915</v>
      </c>
      <c r="D6423" s="90">
        <f t="shared" si="301"/>
        <v>449.39824270465442</v>
      </c>
      <c r="E6423" s="90">
        <f t="shared" si="302"/>
        <v>218.2154198384147</v>
      </c>
      <c r="F6423" s="50">
        <f>'貼り付けシート（日射量等）'!G6420/3.6*10^3</f>
        <v>519.44444444444446</v>
      </c>
      <c r="G6423" s="50">
        <f>'貼り付けシート（日射量等）'!H6420/3.6*10^3</f>
        <v>225</v>
      </c>
      <c r="H6423" s="91">
        <f>RADIANS('貼り付けシート（日射量等）'!I6420)</f>
        <v>0.77492618788548229</v>
      </c>
      <c r="I6423" s="91">
        <f>IF('貼り付けシート（日射量等）'!J6420&lt;0,RADIANS(360+('貼り付けシート（日射量等）'!J6420)),RADIANS('貼り付けシート（日射量等）'!J6420))</f>
        <v>5.7281706050453893</v>
      </c>
    </row>
    <row r="6424" spans="1:9">
      <c r="A6424" s="20">
        <v>41907</v>
      </c>
      <c r="B6424" s="35" t="s">
        <v>370</v>
      </c>
      <c r="C6424" s="90">
        <f t="shared" si="300"/>
        <v>848.60837253454861</v>
      </c>
      <c r="D6424" s="90">
        <f t="shared" si="301"/>
        <v>700.43740844673619</v>
      </c>
      <c r="E6424" s="90">
        <f t="shared" si="302"/>
        <v>148.17096408781248</v>
      </c>
      <c r="F6424" s="50">
        <f>'貼り付けシート（日射量等）'!G6421/3.6*10^3</f>
        <v>755.55555555555554</v>
      </c>
      <c r="G6424" s="50">
        <f>'貼り付けシート（日射量等）'!H6421/3.6*10^3</f>
        <v>152.7777777777778</v>
      </c>
      <c r="H6424" s="91">
        <f>RADIANS('貼り付けシート（日射量等）'!I6421)</f>
        <v>0.84823001646924423</v>
      </c>
      <c r="I6424" s="91">
        <f>IF('貼り付けシート（日射量等）'!J6421&lt;0,RADIANS(360+('貼り付けシート（日射量等）'!J6421)),RADIANS('貼り付けシート（日射量等）'!J6421))</f>
        <v>6.0946897479641988</v>
      </c>
    </row>
    <row r="6425" spans="1:9">
      <c r="A6425" s="20">
        <v>41907</v>
      </c>
      <c r="B6425" s="35" t="s">
        <v>371</v>
      </c>
      <c r="C6425" s="90">
        <f t="shared" si="300"/>
        <v>665.20716917341406</v>
      </c>
      <c r="D6425" s="90">
        <f t="shared" si="301"/>
        <v>398.49943381535167</v>
      </c>
      <c r="E6425" s="90">
        <f t="shared" si="302"/>
        <v>266.70773535806234</v>
      </c>
      <c r="F6425" s="50">
        <f>'貼り付けシート（日射量等）'!G6422/3.6*10^3</f>
        <v>430.5555555555556</v>
      </c>
      <c r="G6425" s="50">
        <f>'貼り付けシート（日射量等）'!H6422/3.6*10^3</f>
        <v>274.99999999999994</v>
      </c>
      <c r="H6425" s="91">
        <f>RADIANS('貼り付けシート（日射量等）'!I6422)</f>
        <v>0.84648468721724979</v>
      </c>
      <c r="I6425" s="91">
        <f>IF('貼り付けシート（日射量等）'!J6422&lt;0,RADIANS(360+('貼り付けシート（日射量等）'!J6422)),RADIANS('貼り付けシート（日射量等）'!J6422))</f>
        <v>0.20769418098732523</v>
      </c>
    </row>
    <row r="6426" spans="1:9">
      <c r="A6426" s="20">
        <v>41907</v>
      </c>
      <c r="B6426" s="35" t="s">
        <v>372</v>
      </c>
      <c r="C6426" s="90">
        <f t="shared" si="300"/>
        <v>780.3039666898942</v>
      </c>
      <c r="D6426" s="90">
        <f t="shared" si="301"/>
        <v>642.90907271755907</v>
      </c>
      <c r="E6426" s="90">
        <f t="shared" si="302"/>
        <v>137.39489397233518</v>
      </c>
      <c r="F6426" s="50">
        <f>'貼り付けシート（日射量等）'!G6423/3.6*10^3</f>
        <v>747.22222222222229</v>
      </c>
      <c r="G6426" s="50">
        <f>'貼り付けシート（日射量等）'!H6423/3.6*10^3</f>
        <v>141.66666666666666</v>
      </c>
      <c r="H6426" s="91">
        <f>RADIANS('貼り付けシート（日射量等）'!I6423)</f>
        <v>0.7696902001294994</v>
      </c>
      <c r="I6426" s="91">
        <f>IF('貼り付けシート（日射量等）'!J6423&lt;0,RADIANS(360+('貼り付けシート（日射量等）'!J6423)),RADIANS('貼り付けシート（日射量等）'!J6423))</f>
        <v>0.57246799465414</v>
      </c>
    </row>
    <row r="6427" spans="1:9">
      <c r="A6427" s="20">
        <v>41907</v>
      </c>
      <c r="B6427" s="35" t="s">
        <v>373</v>
      </c>
      <c r="C6427" s="90">
        <f t="shared" si="300"/>
        <v>657.92207709412173</v>
      </c>
      <c r="D6427" s="90">
        <f t="shared" si="301"/>
        <v>542.07932335274108</v>
      </c>
      <c r="E6427" s="90">
        <f t="shared" si="302"/>
        <v>115.84275374138065</v>
      </c>
      <c r="F6427" s="50">
        <f>'貼り付けシート（日射量等）'!G6424/3.6*10^3</f>
        <v>736.11111111111109</v>
      </c>
      <c r="G6427" s="50">
        <f>'貼り付けシート（日射量等）'!H6424/3.6*10^3</f>
        <v>119.44444444444444</v>
      </c>
      <c r="H6427" s="91">
        <f>RADIANS('貼り付けシート（日射量等）'!I6424)</f>
        <v>0.63704517697793028</v>
      </c>
      <c r="I6427" s="91">
        <f>IF('貼り付けシート（日射量等）'!J6424&lt;0,RADIANS(360+('貼り付けシート（日射量等）'!J6424)),RADIANS('貼り付けシート（日射量等）'!J6424))</f>
        <v>0.8691739674931761</v>
      </c>
    </row>
    <row r="6428" spans="1:9">
      <c r="A6428" s="20">
        <v>41907</v>
      </c>
      <c r="B6428" s="35" t="s">
        <v>374</v>
      </c>
      <c r="C6428" s="90">
        <f t="shared" si="300"/>
        <v>298.95081883667535</v>
      </c>
      <c r="D6428" s="90">
        <f t="shared" si="301"/>
        <v>137.30976710451637</v>
      </c>
      <c r="E6428" s="90">
        <f t="shared" si="302"/>
        <v>161.64105173215901</v>
      </c>
      <c r="F6428" s="50">
        <f>'貼り付けシート（日射量等）'!G6425/3.6*10^3</f>
        <v>244.44444444444443</v>
      </c>
      <c r="G6428" s="50">
        <f>'貼り付けシート（日射量等）'!H6425/3.6*10^3</f>
        <v>166.66666666666666</v>
      </c>
      <c r="H6428" s="91">
        <f>RADIANS('貼り付けシート（日射量等）'!I6425)</f>
        <v>0.46949356878647464</v>
      </c>
      <c r="I6428" s="91">
        <f>IF('貼り付けシート（日射量等）'!J6425&lt;0,RADIANS(360+('貼り付けシート（日射量等）'!J6425)),RADIANS('貼り付けシート（日射量等）'!J6425))</f>
        <v>1.1065387457644049</v>
      </c>
    </row>
    <row r="6429" spans="1:9">
      <c r="A6429" s="20">
        <v>41907</v>
      </c>
      <c r="B6429" s="35" t="s">
        <v>375</v>
      </c>
      <c r="C6429" s="90">
        <f t="shared" si="300"/>
        <v>107.95192628859593</v>
      </c>
      <c r="D6429" s="90">
        <f t="shared" si="301"/>
        <v>27.131400422516425</v>
      </c>
      <c r="E6429" s="90">
        <f t="shared" si="302"/>
        <v>80.820525866079507</v>
      </c>
      <c r="F6429" s="50">
        <f>'貼り付けシート（日射量等）'!G6426/3.6*10^3</f>
        <v>77.777777777777786</v>
      </c>
      <c r="G6429" s="50">
        <f>'貼り付けシート（日射量等）'!H6426/3.6*10^3</f>
        <v>83.333333333333329</v>
      </c>
      <c r="H6429" s="91">
        <f>RADIANS('貼り付けシート（日射量等）'!I6426)</f>
        <v>0.28274333882308139</v>
      </c>
      <c r="I6429" s="91">
        <f>IF('貼り付けシート（日射量等）'!J6426&lt;0,RADIANS(360+('貼り付けシート（日射量等）'!J6426)),RADIANS('貼り付けシート（日射量等）'!J6426))</f>
        <v>1.3037609512397643</v>
      </c>
    </row>
    <row r="6430" spans="1:9">
      <c r="A6430" s="20">
        <v>41907</v>
      </c>
      <c r="B6430" s="35" t="s">
        <v>376</v>
      </c>
      <c r="C6430" s="90">
        <f t="shared" si="300"/>
        <v>31.123435982539085</v>
      </c>
      <c r="D6430" s="90">
        <f t="shared" si="301"/>
        <v>9.5712957515845449</v>
      </c>
      <c r="E6430" s="90">
        <f t="shared" si="302"/>
        <v>21.552140230954539</v>
      </c>
      <c r="F6430" s="50">
        <f>'貼り付けシート（日射量等）'!G6427/3.6*10^3</f>
        <v>86.111111111111114</v>
      </c>
      <c r="G6430" s="50">
        <f>'貼り付けシート（日射量等）'!H6427/3.6*10^3</f>
        <v>22.222222222222221</v>
      </c>
      <c r="H6430" s="91">
        <f>RADIANS('貼り付けシート（日射量等）'!I6427)</f>
        <v>8.5521133347722156E-2</v>
      </c>
      <c r="I6430" s="91">
        <f>IF('貼り付けシート（日射量等）'!J6427&lt;0,RADIANS(360+('貼り付けシート（日射量等）'!J6427)),RADIANS('貼り付けシート（日射量等）'!J6427))</f>
        <v>1.4800392056911915</v>
      </c>
    </row>
    <row r="6431" spans="1:9">
      <c r="A6431" s="20">
        <v>41907</v>
      </c>
      <c r="B6431" s="35" t="s">
        <v>377</v>
      </c>
      <c r="C6431" s="90">
        <f t="shared" si="300"/>
        <v>0</v>
      </c>
      <c r="D6431" s="90">
        <f t="shared" si="301"/>
        <v>0</v>
      </c>
      <c r="E6431" s="90">
        <f t="shared" si="302"/>
        <v>0</v>
      </c>
      <c r="F6431" s="50">
        <f>'貼り付けシート（日射量等）'!G6428/3.6*10^3</f>
        <v>0</v>
      </c>
      <c r="G6431" s="50">
        <f>'貼り付けシート（日射量等）'!H6428/3.6*10^3</f>
        <v>0</v>
      </c>
      <c r="H6431" s="91">
        <f>RADIANS('貼り付けシート（日射量等）'!I6428)</f>
        <v>0</v>
      </c>
      <c r="I6431" s="91">
        <f>IF('貼り付けシート（日射量等）'!J6428&lt;0,RADIANS(360+('貼り付けシート（日射量等）'!J6428)),RADIANS('貼り付けシート（日射量等）'!J6428))</f>
        <v>0</v>
      </c>
    </row>
    <row r="6432" spans="1:9">
      <c r="A6432" s="20">
        <v>41907</v>
      </c>
      <c r="B6432" s="35" t="s">
        <v>378</v>
      </c>
      <c r="C6432" s="90">
        <f t="shared" si="300"/>
        <v>0</v>
      </c>
      <c r="D6432" s="90">
        <f t="shared" si="301"/>
        <v>0</v>
      </c>
      <c r="E6432" s="90">
        <f t="shared" si="302"/>
        <v>0</v>
      </c>
      <c r="F6432" s="50">
        <f>'貼り付けシート（日射量等）'!G6429/3.6*10^3</f>
        <v>0</v>
      </c>
      <c r="G6432" s="50">
        <f>'貼り付けシート（日射量等）'!H6429/3.6*10^3</f>
        <v>0</v>
      </c>
      <c r="H6432" s="91">
        <f>RADIANS('貼り付けシート（日射量等）'!I6429)</f>
        <v>0</v>
      </c>
      <c r="I6432" s="91">
        <f>IF('貼り付けシート（日射量等）'!J6429&lt;0,RADIANS(360+('貼り付けシート（日射量等）'!J6429)),RADIANS('貼り付けシート（日射量等）'!J6429))</f>
        <v>0</v>
      </c>
    </row>
    <row r="6433" spans="1:9">
      <c r="A6433" s="20">
        <v>41907</v>
      </c>
      <c r="B6433" s="35" t="s">
        <v>379</v>
      </c>
      <c r="C6433" s="90">
        <f t="shared" si="300"/>
        <v>0</v>
      </c>
      <c r="D6433" s="90">
        <f t="shared" si="301"/>
        <v>0</v>
      </c>
      <c r="E6433" s="90">
        <f t="shared" si="302"/>
        <v>0</v>
      </c>
      <c r="F6433" s="50">
        <f>'貼り付けシート（日射量等）'!G6430/3.6*10^3</f>
        <v>0</v>
      </c>
      <c r="G6433" s="50">
        <f>'貼り付けシート（日射量等）'!H6430/3.6*10^3</f>
        <v>0</v>
      </c>
      <c r="H6433" s="91">
        <f>RADIANS('貼り付けシート（日射量等）'!I6430)</f>
        <v>0</v>
      </c>
      <c r="I6433" s="91">
        <f>IF('貼り付けシート（日射量等）'!J6430&lt;0,RADIANS(360+('貼り付けシート（日射量等）'!J6430)),RADIANS('貼り付けシート（日射量等）'!J6430))</f>
        <v>0</v>
      </c>
    </row>
    <row r="6434" spans="1:9">
      <c r="A6434" s="20">
        <v>41907</v>
      </c>
      <c r="B6434" s="35" t="s">
        <v>380</v>
      </c>
      <c r="C6434" s="90">
        <f t="shared" si="300"/>
        <v>0</v>
      </c>
      <c r="D6434" s="90">
        <f t="shared" si="301"/>
        <v>0</v>
      </c>
      <c r="E6434" s="90">
        <f t="shared" si="302"/>
        <v>0</v>
      </c>
      <c r="F6434" s="50">
        <f>'貼り付けシート（日射量等）'!G6431/3.6*10^3</f>
        <v>0</v>
      </c>
      <c r="G6434" s="50">
        <f>'貼り付けシート（日射量等）'!H6431/3.6*10^3</f>
        <v>0</v>
      </c>
      <c r="H6434" s="91">
        <f>RADIANS('貼り付けシート（日射量等）'!I6431)</f>
        <v>0</v>
      </c>
      <c r="I6434" s="91">
        <f>IF('貼り付けシート（日射量等）'!J6431&lt;0,RADIANS(360+('貼り付けシート（日射量等）'!J6431)),RADIANS('貼り付けシート（日射量等）'!J6431))</f>
        <v>0</v>
      </c>
    </row>
    <row r="6435" spans="1:9">
      <c r="A6435" s="20">
        <v>41907</v>
      </c>
      <c r="B6435" s="35" t="s">
        <v>381</v>
      </c>
      <c r="C6435" s="90">
        <f t="shared" si="300"/>
        <v>0</v>
      </c>
      <c r="D6435" s="90">
        <f t="shared" si="301"/>
        <v>0</v>
      </c>
      <c r="E6435" s="90">
        <f t="shared" si="302"/>
        <v>0</v>
      </c>
      <c r="F6435" s="50">
        <f>'貼り付けシート（日射量等）'!G6432/3.6*10^3</f>
        <v>0</v>
      </c>
      <c r="G6435" s="50">
        <f>'貼り付けシート（日射量等）'!H6432/3.6*10^3</f>
        <v>0</v>
      </c>
      <c r="H6435" s="91">
        <f>RADIANS('貼り付けシート（日射量等）'!I6432)</f>
        <v>0</v>
      </c>
      <c r="I6435" s="91">
        <f>IF('貼り付けシート（日射量等）'!J6432&lt;0,RADIANS(360+('貼り付けシート（日射量等）'!J6432)),RADIANS('貼り付けシート（日射量等）'!J6432))</f>
        <v>0</v>
      </c>
    </row>
    <row r="6436" spans="1:9">
      <c r="A6436" s="20">
        <v>41907</v>
      </c>
      <c r="B6436" s="35" t="s">
        <v>382</v>
      </c>
      <c r="C6436" s="90">
        <f t="shared" si="300"/>
        <v>0</v>
      </c>
      <c r="D6436" s="90">
        <f t="shared" si="301"/>
        <v>0</v>
      </c>
      <c r="E6436" s="90">
        <f t="shared" si="302"/>
        <v>0</v>
      </c>
      <c r="F6436" s="50">
        <f>'貼り付けシート（日射量等）'!G6433/3.6*10^3</f>
        <v>0</v>
      </c>
      <c r="G6436" s="50">
        <f>'貼り付けシート（日射量等）'!H6433/3.6*10^3</f>
        <v>0</v>
      </c>
      <c r="H6436" s="91">
        <f>RADIANS('貼り付けシート（日射量等）'!I6433)</f>
        <v>0</v>
      </c>
      <c r="I6436" s="91">
        <f>IF('貼り付けシート（日射量等）'!J6433&lt;0,RADIANS(360+('貼り付けシート（日射量等）'!J6433)),RADIANS('貼り付けシート（日射量等）'!J6433))</f>
        <v>0</v>
      </c>
    </row>
    <row r="6437" spans="1:9">
      <c r="A6437" s="20">
        <v>41907</v>
      </c>
      <c r="B6437" s="35" t="s">
        <v>383</v>
      </c>
      <c r="C6437" s="90">
        <f t="shared" si="300"/>
        <v>0</v>
      </c>
      <c r="D6437" s="90">
        <f t="shared" si="301"/>
        <v>0</v>
      </c>
      <c r="E6437" s="90">
        <f t="shared" si="302"/>
        <v>0</v>
      </c>
      <c r="F6437" s="50">
        <f>'貼り付けシート（日射量等）'!G6434/3.6*10^3</f>
        <v>0</v>
      </c>
      <c r="G6437" s="50">
        <f>'貼り付けシート（日射量等）'!H6434/3.6*10^3</f>
        <v>0</v>
      </c>
      <c r="H6437" s="91">
        <f>RADIANS('貼り付けシート（日射量等）'!I6434)</f>
        <v>0</v>
      </c>
      <c r="I6437" s="91">
        <f>IF('貼り付けシート（日射量等）'!J6434&lt;0,RADIANS(360+('貼り付けシート（日射量等）'!J6434)),RADIANS('貼り付けシート（日射量等）'!J6434))</f>
        <v>0</v>
      </c>
    </row>
    <row r="6438" spans="1:9">
      <c r="A6438" s="20">
        <v>41908</v>
      </c>
      <c r="B6438" s="35" t="s">
        <v>360</v>
      </c>
      <c r="C6438" s="90">
        <f t="shared" si="300"/>
        <v>0</v>
      </c>
      <c r="D6438" s="90">
        <f t="shared" si="301"/>
        <v>0</v>
      </c>
      <c r="E6438" s="90">
        <f t="shared" si="302"/>
        <v>0</v>
      </c>
      <c r="F6438" s="50">
        <f>'貼り付けシート（日射量等）'!G6435/3.6*10^3</f>
        <v>0</v>
      </c>
      <c r="G6438" s="50">
        <f>'貼り付けシート（日射量等）'!H6435/3.6*10^3</f>
        <v>0</v>
      </c>
      <c r="H6438" s="91">
        <f>RADIANS('貼り付けシート（日射量等）'!I6435)</f>
        <v>0</v>
      </c>
      <c r="I6438" s="91">
        <f>IF('貼り付けシート（日射量等）'!J6435&lt;0,RADIANS(360+('貼り付けシート（日射量等）'!J6435)),RADIANS('貼り付けシート（日射量等）'!J6435))</f>
        <v>0</v>
      </c>
    </row>
    <row r="6439" spans="1:9">
      <c r="A6439" s="20">
        <v>41908</v>
      </c>
      <c r="B6439" s="35" t="s">
        <v>361</v>
      </c>
      <c r="C6439" s="90">
        <f t="shared" si="300"/>
        <v>0</v>
      </c>
      <c r="D6439" s="90">
        <f t="shared" si="301"/>
        <v>0</v>
      </c>
      <c r="E6439" s="90">
        <f t="shared" si="302"/>
        <v>0</v>
      </c>
      <c r="F6439" s="50">
        <f>'貼り付けシート（日射量等）'!G6436/3.6*10^3</f>
        <v>0</v>
      </c>
      <c r="G6439" s="50">
        <f>'貼り付けシート（日射量等）'!H6436/3.6*10^3</f>
        <v>0</v>
      </c>
      <c r="H6439" s="91">
        <f>RADIANS('貼り付けシート（日射量等）'!I6436)</f>
        <v>0</v>
      </c>
      <c r="I6439" s="91">
        <f>IF('貼り付けシート（日射量等）'!J6436&lt;0,RADIANS(360+('貼り付けシート（日射量等）'!J6436)),RADIANS('貼り付けシート（日射量等）'!J6436))</f>
        <v>0</v>
      </c>
    </row>
    <row r="6440" spans="1:9">
      <c r="A6440" s="20">
        <v>41908</v>
      </c>
      <c r="B6440" s="35" t="s">
        <v>362</v>
      </c>
      <c r="C6440" s="90">
        <f t="shared" si="300"/>
        <v>0</v>
      </c>
      <c r="D6440" s="90">
        <f t="shared" si="301"/>
        <v>0</v>
      </c>
      <c r="E6440" s="90">
        <f t="shared" si="302"/>
        <v>0</v>
      </c>
      <c r="F6440" s="50">
        <f>'貼り付けシート（日射量等）'!G6437/3.6*10^3</f>
        <v>0</v>
      </c>
      <c r="G6440" s="50">
        <f>'貼り付けシート（日射量等）'!H6437/3.6*10^3</f>
        <v>0</v>
      </c>
      <c r="H6440" s="91">
        <f>RADIANS('貼り付けシート（日射量等）'!I6437)</f>
        <v>0</v>
      </c>
      <c r="I6440" s="91">
        <f>IF('貼り付けシート（日射量等）'!J6437&lt;0,RADIANS(360+('貼り付けシート（日射量等）'!J6437)),RADIANS('貼り付けシート（日射量等）'!J6437))</f>
        <v>0</v>
      </c>
    </row>
    <row r="6441" spans="1:9">
      <c r="A6441" s="20">
        <v>41908</v>
      </c>
      <c r="B6441" s="35" t="s">
        <v>363</v>
      </c>
      <c r="C6441" s="90">
        <f t="shared" si="300"/>
        <v>0</v>
      </c>
      <c r="D6441" s="90">
        <f t="shared" si="301"/>
        <v>0</v>
      </c>
      <c r="E6441" s="90">
        <f t="shared" si="302"/>
        <v>0</v>
      </c>
      <c r="F6441" s="50">
        <f>'貼り付けシート（日射量等）'!G6438/3.6*10^3</f>
        <v>0</v>
      </c>
      <c r="G6441" s="50">
        <f>'貼り付けシート（日射量等）'!H6438/3.6*10^3</f>
        <v>0</v>
      </c>
      <c r="H6441" s="91">
        <f>RADIANS('貼り付けシート（日射量等）'!I6438)</f>
        <v>0</v>
      </c>
      <c r="I6441" s="91">
        <f>IF('貼り付けシート（日射量等）'!J6438&lt;0,RADIANS(360+('貼り付けシート（日射量等）'!J6438)),RADIANS('貼り付けシート（日射量等）'!J6438))</f>
        <v>0</v>
      </c>
    </row>
    <row r="6442" spans="1:9">
      <c r="A6442" s="20">
        <v>41908</v>
      </c>
      <c r="B6442" s="35" t="s">
        <v>364</v>
      </c>
      <c r="C6442" s="90">
        <f t="shared" si="300"/>
        <v>0</v>
      </c>
      <c r="D6442" s="90">
        <f t="shared" si="301"/>
        <v>0</v>
      </c>
      <c r="E6442" s="90">
        <f t="shared" si="302"/>
        <v>0</v>
      </c>
      <c r="F6442" s="50">
        <f>'貼り付けシート（日射量等）'!G6439/3.6*10^3</f>
        <v>0</v>
      </c>
      <c r="G6442" s="50">
        <f>'貼り付けシート（日射量等）'!H6439/3.6*10^3</f>
        <v>0</v>
      </c>
      <c r="H6442" s="91">
        <f>RADIANS('貼り付けシート（日射量等）'!I6439)</f>
        <v>0</v>
      </c>
      <c r="I6442" s="91">
        <f>IF('貼り付けシート（日射量等）'!J6439&lt;0,RADIANS(360+('貼り付けシート（日射量等）'!J6439)),RADIANS('貼り付けシート（日射量等）'!J6439))</f>
        <v>0</v>
      </c>
    </row>
    <row r="6443" spans="1:9">
      <c r="A6443" s="20">
        <v>41908</v>
      </c>
      <c r="B6443" s="35" t="s">
        <v>365</v>
      </c>
      <c r="C6443" s="90">
        <f t="shared" si="300"/>
        <v>37.165941767665814</v>
      </c>
      <c r="D6443" s="90">
        <f t="shared" si="301"/>
        <v>12.919784007841962</v>
      </c>
      <c r="E6443" s="90">
        <f t="shared" si="302"/>
        <v>24.246157759823852</v>
      </c>
      <c r="F6443" s="50">
        <f>'貼り付けシート（日射量等）'!G6440/3.6*10^3</f>
        <v>105.55555555555556</v>
      </c>
      <c r="G6443" s="50">
        <f>'貼り付けシート（日射量等）'!H6440/3.6*10^3</f>
        <v>24.999999999999996</v>
      </c>
      <c r="H6443" s="91">
        <f>RADIANS('貼り付けシート（日射量等）'!I6440)</f>
        <v>9.250245035569947E-2</v>
      </c>
      <c r="I6443" s="91">
        <f>IF('貼り付けシート（日射量等）'!J6440&lt;0,RADIANS(360+('貼り付けシート（日射量等）'!J6440)),RADIANS('貼り付けシート（日射量等）'!J6440))</f>
        <v>4.8171087355043491</v>
      </c>
    </row>
    <row r="6444" spans="1:9">
      <c r="A6444" s="20">
        <v>41908</v>
      </c>
      <c r="B6444" s="35" t="s">
        <v>366</v>
      </c>
      <c r="C6444" s="90">
        <f t="shared" si="300"/>
        <v>148.27605522019203</v>
      </c>
      <c r="D6444" s="90">
        <f t="shared" si="301"/>
        <v>53.985441709765929</v>
      </c>
      <c r="E6444" s="90">
        <f t="shared" si="302"/>
        <v>94.290613510426098</v>
      </c>
      <c r="F6444" s="50">
        <f>'貼り付けシート（日射量等）'!G6441/3.6*10^3</f>
        <v>150</v>
      </c>
      <c r="G6444" s="50">
        <f>'貼り付けシート（日射量等）'!H6441/3.6*10^3</f>
        <v>97.222222222222214</v>
      </c>
      <c r="H6444" s="91">
        <f>RADIANS('貼り付けシート（日射量等）'!I6441)</f>
        <v>0.28972465583105872</v>
      </c>
      <c r="I6444" s="91">
        <f>IF('貼り付けシート（日射量等）'!J6441&lt;0,RADIANS(360+('貼り付けシート（日射量等）'!J6441)),RADIANS('貼り付けシート（日射量等）'!J6441))</f>
        <v>4.9951323192077712</v>
      </c>
    </row>
    <row r="6445" spans="1:9">
      <c r="A6445" s="20">
        <v>41908</v>
      </c>
      <c r="B6445" s="35" t="s">
        <v>367</v>
      </c>
      <c r="C6445" s="90">
        <f t="shared" si="300"/>
        <v>333.25591329459991</v>
      </c>
      <c r="D6445" s="90">
        <f t="shared" si="301"/>
        <v>174.30887909131019</v>
      </c>
      <c r="E6445" s="90">
        <f t="shared" si="302"/>
        <v>158.94703420328972</v>
      </c>
      <c r="F6445" s="50">
        <f>'貼り付けシート（日射量等）'!G6442/3.6*10^3</f>
        <v>305.5555555555556</v>
      </c>
      <c r="G6445" s="50">
        <f>'貼り付けシート（日射量等）'!H6442/3.6*10^3</f>
        <v>163.88888888888889</v>
      </c>
      <c r="H6445" s="91">
        <f>RADIANS('貼り付けシート（日射量等）'!I6442)</f>
        <v>0.47472955654245763</v>
      </c>
      <c r="I6445" s="91">
        <f>IF('貼り付けシート（日射量等）'!J6442&lt;0,RADIANS(360+('貼り付けシート（日射量等）'!J6442)),RADIANS('貼り付けシート（日射量等）'!J6442))</f>
        <v>5.1940998539351249</v>
      </c>
    </row>
    <row r="6446" spans="1:9">
      <c r="A6446" s="20">
        <v>41908</v>
      </c>
      <c r="B6446" s="35" t="s">
        <v>368</v>
      </c>
      <c r="C6446" s="90">
        <f t="shared" si="300"/>
        <v>569.08676281949784</v>
      </c>
      <c r="D6446" s="90">
        <f t="shared" si="301"/>
        <v>393.97562344299229</v>
      </c>
      <c r="E6446" s="90">
        <f t="shared" si="302"/>
        <v>175.11113937650561</v>
      </c>
      <c r="F6446" s="50">
        <f>'貼り付けシート（日射量等）'!G6443/3.6*10^3</f>
        <v>530.55555555555554</v>
      </c>
      <c r="G6446" s="50">
        <f>'貼り付けシート（日射量等）'!H6443/3.6*10^3</f>
        <v>180.55555555555554</v>
      </c>
      <c r="H6446" s="91">
        <f>RADIANS('貼り付けシート（日射量等）'!I6443)</f>
        <v>0.64053583548191895</v>
      </c>
      <c r="I6446" s="91">
        <f>IF('貼り付けシート（日射量等）'!J6443&lt;0,RADIANS(360+('貼り付けシート（日射量等）'!J6443)),RADIANS('貼り付けシート（日射量等）'!J6443))</f>
        <v>5.4332099614583482</v>
      </c>
    </row>
    <row r="6447" spans="1:9">
      <c r="A6447" s="20">
        <v>41908</v>
      </c>
      <c r="B6447" s="35" t="s">
        <v>369</v>
      </c>
      <c r="C6447" s="90">
        <f t="shared" si="300"/>
        <v>788.82715356579683</v>
      </c>
      <c r="D6447" s="90">
        <f t="shared" si="301"/>
        <v>659.51431218006962</v>
      </c>
      <c r="E6447" s="90">
        <f t="shared" si="302"/>
        <v>129.31284138572724</v>
      </c>
      <c r="F6447" s="50">
        <f>'貼り付けシート（日射量等）'!G6444/3.6*10^3</f>
        <v>763.8888888888888</v>
      </c>
      <c r="G6447" s="50">
        <f>'貼り付けシート（日射量等）'!H6444/3.6*10^3</f>
        <v>133.33333333333334</v>
      </c>
      <c r="H6447" s="91">
        <f>RADIANS('貼り付けシート（日射量等）'!I6444)</f>
        <v>0.7696902001294994</v>
      </c>
      <c r="I6447" s="91">
        <f>IF('貼り付けシート（日射量等）'!J6444&lt;0,RADIANS(360+('貼り付けシート（日射量等）'!J6444)),RADIANS('貼り付けシート（日射量等）'!J6444))</f>
        <v>5.7334065928013729</v>
      </c>
    </row>
    <row r="6448" spans="1:9">
      <c r="A6448" s="20">
        <v>41908</v>
      </c>
      <c r="B6448" s="35" t="s">
        <v>370</v>
      </c>
      <c r="C6448" s="90">
        <f t="shared" si="300"/>
        <v>851.51389048692499</v>
      </c>
      <c r="D6448" s="90">
        <f t="shared" si="301"/>
        <v>711.42497898572049</v>
      </c>
      <c r="E6448" s="90">
        <f t="shared" si="302"/>
        <v>140.08891150120451</v>
      </c>
      <c r="F6448" s="50">
        <f>'貼り付けシート（日射量等）'!G6445/3.6*10^3</f>
        <v>769.44444444444434</v>
      </c>
      <c r="G6448" s="50">
        <f>'貼り付けシート（日射量等）'!H6445/3.6*10^3</f>
        <v>144.44444444444446</v>
      </c>
      <c r="H6448" s="91">
        <f>RADIANS('貼り付けシート（日射量等）'!I6445)</f>
        <v>0.8412486994612669</v>
      </c>
      <c r="I6448" s="91">
        <f>IF('貼り付けシート（日射量等）'!J6445&lt;0,RADIANS(360+('貼り付けシート（日射量等）'!J6445)),RADIANS('貼り付けシート（日射量等）'!J6445))</f>
        <v>6.0981804064681873</v>
      </c>
    </row>
    <row r="6449" spans="1:9">
      <c r="A6449" s="20">
        <v>41908</v>
      </c>
      <c r="B6449" s="35" t="s">
        <v>371</v>
      </c>
      <c r="C6449" s="90">
        <f t="shared" si="300"/>
        <v>847.73389400669544</v>
      </c>
      <c r="D6449" s="90">
        <f t="shared" si="301"/>
        <v>704.95096497662166</v>
      </c>
      <c r="E6449" s="90">
        <f t="shared" si="302"/>
        <v>142.78292903007383</v>
      </c>
      <c r="F6449" s="50">
        <f>'貼り付けシート（日射量等）'!G6446/3.6*10^3</f>
        <v>763.8888888888888</v>
      </c>
      <c r="G6449" s="50">
        <f>'貼り付けシート（日射量等）'!H6446/3.6*10^3</f>
        <v>147.22222222222223</v>
      </c>
      <c r="H6449" s="91">
        <f>RADIANS('貼り付けシート（日射量等）'!I6446)</f>
        <v>0.83950337020927257</v>
      </c>
      <c r="I6449" s="91">
        <f>IF('貼り付けシート（日射量等）'!J6446&lt;0,RADIANS(360+('貼り付けシート（日射量等）'!J6446)),RADIANS('貼り付けシート（日射量等）'!J6446))</f>
        <v>0.20943951023931956</v>
      </c>
    </row>
    <row r="6450" spans="1:9">
      <c r="A6450" s="20">
        <v>41908</v>
      </c>
      <c r="B6450" s="35" t="s">
        <v>372</v>
      </c>
      <c r="C6450" s="90">
        <f t="shared" si="300"/>
        <v>729.6601121255685</v>
      </c>
      <c r="D6450" s="90">
        <f t="shared" si="301"/>
        <v>557.24299027793222</v>
      </c>
      <c r="E6450" s="90">
        <f t="shared" si="302"/>
        <v>172.41712184763631</v>
      </c>
      <c r="F6450" s="50">
        <f>'貼り付けシート（日射量等）'!G6447/3.6*10^3</f>
        <v>649.99999999999989</v>
      </c>
      <c r="G6450" s="50">
        <f>'貼り付けシート（日射量等）'!H6447/3.6*10^3</f>
        <v>177.77777777777777</v>
      </c>
      <c r="H6450" s="91">
        <f>RADIANS('貼り付けシート（日射量等）'!I6447)</f>
        <v>0.76270888312152207</v>
      </c>
      <c r="I6450" s="91">
        <f>IF('貼り付けシート（日射量等）'!J6447&lt;0,RADIANS(360+('貼り付けシート（日射量等）'!J6447)),RADIANS('貼り付けシート（日射量等）'!J6447))</f>
        <v>0.57072266540214578</v>
      </c>
    </row>
    <row r="6451" spans="1:9">
      <c r="A6451" s="20">
        <v>41908</v>
      </c>
      <c r="B6451" s="35" t="s">
        <v>373</v>
      </c>
      <c r="C6451" s="90">
        <f t="shared" si="300"/>
        <v>510.12627407457074</v>
      </c>
      <c r="D6451" s="90">
        <f t="shared" si="301"/>
        <v>313.4629944671106</v>
      </c>
      <c r="E6451" s="90">
        <f t="shared" si="302"/>
        <v>196.66327960746014</v>
      </c>
      <c r="F6451" s="50">
        <f>'貼り付けシート（日射量等）'!G6448/3.6*10^3</f>
        <v>427.77777777777777</v>
      </c>
      <c r="G6451" s="50">
        <f>'貼り付けシート（日射量等）'!H6448/3.6*10^3</f>
        <v>202.77777777777777</v>
      </c>
      <c r="H6451" s="91">
        <f>RADIANS('貼り付けシート（日射量等）'!I6448)</f>
        <v>0.63006385996995296</v>
      </c>
      <c r="I6451" s="91">
        <f>IF('貼り付けシート（日射量等）'!J6448&lt;0,RADIANS(360+('貼り付けシート（日射量等）'!J6448)),RADIANS('貼り付けシート（日射量等）'!J6448))</f>
        <v>0.86568330898918744</v>
      </c>
    </row>
    <row r="6452" spans="1:9">
      <c r="A6452" s="20">
        <v>41908</v>
      </c>
      <c r="B6452" s="35" t="s">
        <v>374</v>
      </c>
      <c r="C6452" s="90">
        <f t="shared" si="300"/>
        <v>300.15949985138116</v>
      </c>
      <c r="D6452" s="90">
        <f t="shared" si="301"/>
        <v>141.21246564809147</v>
      </c>
      <c r="E6452" s="90">
        <f t="shared" si="302"/>
        <v>158.94703420328972</v>
      </c>
      <c r="F6452" s="50">
        <f>'貼り付けシート（日射量等）'!G6449/3.6*10^3</f>
        <v>252.77777777777777</v>
      </c>
      <c r="G6452" s="50">
        <f>'貼り付けシート（日射量等）'!H6449/3.6*10^3</f>
        <v>163.88888888888889</v>
      </c>
      <c r="H6452" s="91">
        <f>RADIANS('貼り付けシート（日射量等）'!I6449)</f>
        <v>0.4642575810304917</v>
      </c>
      <c r="I6452" s="91">
        <f>IF('貼り付けシート（日射量等）'!J6449&lt;0,RADIANS(360+('貼り付けシート（日射量等）'!J6449)),RADIANS('貼り付けシート（日射量等）'!J6449))</f>
        <v>1.1030480872604163</v>
      </c>
    </row>
    <row r="6453" spans="1:9">
      <c r="A6453" s="20">
        <v>41908</v>
      </c>
      <c r="B6453" s="35" t="s">
        <v>375</v>
      </c>
      <c r="C6453" s="90">
        <f t="shared" si="300"/>
        <v>109.59898293739487</v>
      </c>
      <c r="D6453" s="90">
        <f t="shared" si="301"/>
        <v>28.778457071315358</v>
      </c>
      <c r="E6453" s="90">
        <f t="shared" si="302"/>
        <v>80.820525866079507</v>
      </c>
      <c r="F6453" s="50">
        <f>'貼り付けシート（日射量等）'!G6450/3.6*10^3</f>
        <v>83.333333333333329</v>
      </c>
      <c r="G6453" s="50">
        <f>'貼り付けシート（日射量等）'!H6450/3.6*10^3</f>
        <v>83.333333333333329</v>
      </c>
      <c r="H6453" s="91">
        <f>RADIANS('貼り付けシート（日射量等）'!I6450)</f>
        <v>0.2775073510670984</v>
      </c>
      <c r="I6453" s="91">
        <f>IF('貼り付けシート（日射量等）'!J6450&lt;0,RADIANS(360+('貼り付けシート（日射量等）'!J6450)),RADIANS('貼り付けシート（日射量等）'!J6450))</f>
        <v>1.3002702927357754</v>
      </c>
    </row>
    <row r="6454" spans="1:9">
      <c r="A6454" s="20">
        <v>41908</v>
      </c>
      <c r="B6454" s="35" t="s">
        <v>376</v>
      </c>
      <c r="C6454" s="90">
        <f t="shared" si="300"/>
        <v>32.296700046365061</v>
      </c>
      <c r="D6454" s="90">
        <f t="shared" si="301"/>
        <v>10.744559815410524</v>
      </c>
      <c r="E6454" s="90">
        <f t="shared" si="302"/>
        <v>21.552140230954539</v>
      </c>
      <c r="F6454" s="50">
        <f>'貼り付けシート（日射量等）'!G6451/3.6*10^3</f>
        <v>99.999999999999986</v>
      </c>
      <c r="G6454" s="50">
        <f>'貼り付けシート（日射量等）'!H6451/3.6*10^3</f>
        <v>22.222222222222221</v>
      </c>
      <c r="H6454" s="91">
        <f>RADIANS('貼り付けシート（日射量等）'!I6451)</f>
        <v>8.028514559173916E-2</v>
      </c>
      <c r="I6454" s="91">
        <f>IF('貼り付けシート（日射量等）'!J6451&lt;0,RADIANS(360+('貼り付けシート（日射量等）'!J6451)),RADIANS('貼り付けシート（日射量等）'!J6451))</f>
        <v>1.4765485471872026</v>
      </c>
    </row>
    <row r="6455" spans="1:9">
      <c r="A6455" s="20">
        <v>41908</v>
      </c>
      <c r="B6455" s="35" t="s">
        <v>377</v>
      </c>
      <c r="C6455" s="90">
        <f t="shared" si="300"/>
        <v>0</v>
      </c>
      <c r="D6455" s="90">
        <f t="shared" si="301"/>
        <v>0</v>
      </c>
      <c r="E6455" s="90">
        <f t="shared" si="302"/>
        <v>0</v>
      </c>
      <c r="F6455" s="50">
        <f>'貼り付けシート（日射量等）'!G6452/3.6*10^3</f>
        <v>0</v>
      </c>
      <c r="G6455" s="50">
        <f>'貼り付けシート（日射量等）'!H6452/3.6*10^3</f>
        <v>0</v>
      </c>
      <c r="H6455" s="91">
        <f>RADIANS('貼り付けシート（日射量等）'!I6452)</f>
        <v>0</v>
      </c>
      <c r="I6455" s="91">
        <f>IF('貼り付けシート（日射量等）'!J6452&lt;0,RADIANS(360+('貼り付けシート（日射量等）'!J6452)),RADIANS('貼り付けシート（日射量等）'!J6452))</f>
        <v>0</v>
      </c>
    </row>
    <row r="6456" spans="1:9">
      <c r="A6456" s="20">
        <v>41908</v>
      </c>
      <c r="B6456" s="35" t="s">
        <v>378</v>
      </c>
      <c r="C6456" s="90">
        <f t="shared" si="300"/>
        <v>0</v>
      </c>
      <c r="D6456" s="90">
        <f t="shared" si="301"/>
        <v>0</v>
      </c>
      <c r="E6456" s="90">
        <f t="shared" si="302"/>
        <v>0</v>
      </c>
      <c r="F6456" s="50">
        <f>'貼り付けシート（日射量等）'!G6453/3.6*10^3</f>
        <v>0</v>
      </c>
      <c r="G6456" s="50">
        <f>'貼り付けシート（日射量等）'!H6453/3.6*10^3</f>
        <v>0</v>
      </c>
      <c r="H6456" s="91">
        <f>RADIANS('貼り付けシート（日射量等）'!I6453)</f>
        <v>0</v>
      </c>
      <c r="I6456" s="91">
        <f>IF('貼り付けシート（日射量等）'!J6453&lt;0,RADIANS(360+('貼り付けシート（日射量等）'!J6453)),RADIANS('貼り付けシート（日射量等）'!J6453))</f>
        <v>0</v>
      </c>
    </row>
    <row r="6457" spans="1:9">
      <c r="A6457" s="20">
        <v>41908</v>
      </c>
      <c r="B6457" s="35" t="s">
        <v>379</v>
      </c>
      <c r="C6457" s="90">
        <f t="shared" si="300"/>
        <v>0</v>
      </c>
      <c r="D6457" s="90">
        <f t="shared" si="301"/>
        <v>0</v>
      </c>
      <c r="E6457" s="90">
        <f t="shared" si="302"/>
        <v>0</v>
      </c>
      <c r="F6457" s="50">
        <f>'貼り付けシート（日射量等）'!G6454/3.6*10^3</f>
        <v>0</v>
      </c>
      <c r="G6457" s="50">
        <f>'貼り付けシート（日射量等）'!H6454/3.6*10^3</f>
        <v>0</v>
      </c>
      <c r="H6457" s="91">
        <f>RADIANS('貼り付けシート（日射量等）'!I6454)</f>
        <v>0</v>
      </c>
      <c r="I6457" s="91">
        <f>IF('貼り付けシート（日射量等）'!J6454&lt;0,RADIANS(360+('貼り付けシート（日射量等）'!J6454)),RADIANS('貼り付けシート（日射量等）'!J6454))</f>
        <v>0</v>
      </c>
    </row>
    <row r="6458" spans="1:9">
      <c r="A6458" s="20">
        <v>41908</v>
      </c>
      <c r="B6458" s="35" t="s">
        <v>380</v>
      </c>
      <c r="C6458" s="90">
        <f t="shared" si="300"/>
        <v>0</v>
      </c>
      <c r="D6458" s="90">
        <f t="shared" si="301"/>
        <v>0</v>
      </c>
      <c r="E6458" s="90">
        <f t="shared" si="302"/>
        <v>0</v>
      </c>
      <c r="F6458" s="50">
        <f>'貼り付けシート（日射量等）'!G6455/3.6*10^3</f>
        <v>0</v>
      </c>
      <c r="G6458" s="50">
        <f>'貼り付けシート（日射量等）'!H6455/3.6*10^3</f>
        <v>0</v>
      </c>
      <c r="H6458" s="91">
        <f>RADIANS('貼り付けシート（日射量等）'!I6455)</f>
        <v>0</v>
      </c>
      <c r="I6458" s="91">
        <f>IF('貼り付けシート（日射量等）'!J6455&lt;0,RADIANS(360+('貼り付けシート（日射量等）'!J6455)),RADIANS('貼り付けシート（日射量等）'!J6455))</f>
        <v>0</v>
      </c>
    </row>
    <row r="6459" spans="1:9">
      <c r="A6459" s="20">
        <v>41908</v>
      </c>
      <c r="B6459" s="35" t="s">
        <v>381</v>
      </c>
      <c r="C6459" s="90">
        <f t="shared" si="300"/>
        <v>0</v>
      </c>
      <c r="D6459" s="90">
        <f t="shared" si="301"/>
        <v>0</v>
      </c>
      <c r="E6459" s="90">
        <f t="shared" si="302"/>
        <v>0</v>
      </c>
      <c r="F6459" s="50">
        <f>'貼り付けシート（日射量等）'!G6456/3.6*10^3</f>
        <v>0</v>
      </c>
      <c r="G6459" s="50">
        <f>'貼り付けシート（日射量等）'!H6456/3.6*10^3</f>
        <v>0</v>
      </c>
      <c r="H6459" s="91">
        <f>RADIANS('貼り付けシート（日射量等）'!I6456)</f>
        <v>0</v>
      </c>
      <c r="I6459" s="91">
        <f>IF('貼り付けシート（日射量等）'!J6456&lt;0,RADIANS(360+('貼り付けシート（日射量等）'!J6456)),RADIANS('貼り付けシート（日射量等）'!J6456))</f>
        <v>0</v>
      </c>
    </row>
    <row r="6460" spans="1:9">
      <c r="A6460" s="20">
        <v>41908</v>
      </c>
      <c r="B6460" s="35" t="s">
        <v>382</v>
      </c>
      <c r="C6460" s="90">
        <f t="shared" si="300"/>
        <v>0</v>
      </c>
      <c r="D6460" s="90">
        <f t="shared" si="301"/>
        <v>0</v>
      </c>
      <c r="E6460" s="90">
        <f t="shared" si="302"/>
        <v>0</v>
      </c>
      <c r="F6460" s="50">
        <f>'貼り付けシート（日射量等）'!G6457/3.6*10^3</f>
        <v>0</v>
      </c>
      <c r="G6460" s="50">
        <f>'貼り付けシート（日射量等）'!H6457/3.6*10^3</f>
        <v>0</v>
      </c>
      <c r="H6460" s="91">
        <f>RADIANS('貼り付けシート（日射量等）'!I6457)</f>
        <v>0</v>
      </c>
      <c r="I6460" s="91">
        <f>IF('貼り付けシート（日射量等）'!J6457&lt;0,RADIANS(360+('貼り付けシート（日射量等）'!J6457)),RADIANS('貼り付けシート（日射量等）'!J6457))</f>
        <v>0</v>
      </c>
    </row>
    <row r="6461" spans="1:9">
      <c r="A6461" s="20">
        <v>41908</v>
      </c>
      <c r="B6461" s="35" t="s">
        <v>383</v>
      </c>
      <c r="C6461" s="90">
        <f t="shared" si="300"/>
        <v>0</v>
      </c>
      <c r="D6461" s="90">
        <f t="shared" si="301"/>
        <v>0</v>
      </c>
      <c r="E6461" s="90">
        <f t="shared" si="302"/>
        <v>0</v>
      </c>
      <c r="F6461" s="50">
        <f>'貼り付けシート（日射量等）'!G6458/3.6*10^3</f>
        <v>0</v>
      </c>
      <c r="G6461" s="50">
        <f>'貼り付けシート（日射量等）'!H6458/3.6*10^3</f>
        <v>0</v>
      </c>
      <c r="H6461" s="91">
        <f>RADIANS('貼り付けシート（日射量等）'!I6458)</f>
        <v>0</v>
      </c>
      <c r="I6461" s="91">
        <f>IF('貼り付けシート（日射量等）'!J6458&lt;0,RADIANS(360+('貼り付けシート（日射量等）'!J6458)),RADIANS('貼り付けシート（日射量等）'!J6458))</f>
        <v>0</v>
      </c>
    </row>
    <row r="6462" spans="1:9">
      <c r="A6462" s="20">
        <v>41909</v>
      </c>
      <c r="B6462" s="35" t="s">
        <v>360</v>
      </c>
      <c r="C6462" s="90">
        <f t="shared" si="300"/>
        <v>0</v>
      </c>
      <c r="D6462" s="90">
        <f t="shared" si="301"/>
        <v>0</v>
      </c>
      <c r="E6462" s="90">
        <f t="shared" si="302"/>
        <v>0</v>
      </c>
      <c r="F6462" s="50">
        <f>'貼り付けシート（日射量等）'!G6459/3.6*10^3</f>
        <v>0</v>
      </c>
      <c r="G6462" s="50">
        <f>'貼り付けシート（日射量等）'!H6459/3.6*10^3</f>
        <v>0</v>
      </c>
      <c r="H6462" s="91">
        <f>RADIANS('貼り付けシート（日射量等）'!I6459)</f>
        <v>0</v>
      </c>
      <c r="I6462" s="91">
        <f>IF('貼り付けシート（日射量等）'!J6459&lt;0,RADIANS(360+('貼り付けシート（日射量等）'!J6459)),RADIANS('貼り付けシート（日射量等）'!J6459))</f>
        <v>0</v>
      </c>
    </row>
    <row r="6463" spans="1:9">
      <c r="A6463" s="20">
        <v>41909</v>
      </c>
      <c r="B6463" s="35" t="s">
        <v>361</v>
      </c>
      <c r="C6463" s="90">
        <f t="shared" si="300"/>
        <v>0</v>
      </c>
      <c r="D6463" s="90">
        <f t="shared" si="301"/>
        <v>0</v>
      </c>
      <c r="E6463" s="90">
        <f t="shared" si="302"/>
        <v>0</v>
      </c>
      <c r="F6463" s="50">
        <f>'貼り付けシート（日射量等）'!G6460/3.6*10^3</f>
        <v>0</v>
      </c>
      <c r="G6463" s="50">
        <f>'貼り付けシート（日射量等）'!H6460/3.6*10^3</f>
        <v>0</v>
      </c>
      <c r="H6463" s="91">
        <f>RADIANS('貼り付けシート（日射量等）'!I6460)</f>
        <v>0</v>
      </c>
      <c r="I6463" s="91">
        <f>IF('貼り付けシート（日射量等）'!J6460&lt;0,RADIANS(360+('貼り付けシート（日射量等）'!J6460)),RADIANS('貼り付けシート（日射量等）'!J6460))</f>
        <v>0</v>
      </c>
    </row>
    <row r="6464" spans="1:9">
      <c r="A6464" s="20">
        <v>41909</v>
      </c>
      <c r="B6464" s="35" t="s">
        <v>362</v>
      </c>
      <c r="C6464" s="90">
        <f t="shared" si="300"/>
        <v>0</v>
      </c>
      <c r="D6464" s="90">
        <f t="shared" si="301"/>
        <v>0</v>
      </c>
      <c r="E6464" s="90">
        <f t="shared" si="302"/>
        <v>0</v>
      </c>
      <c r="F6464" s="50">
        <f>'貼り付けシート（日射量等）'!G6461/3.6*10^3</f>
        <v>0</v>
      </c>
      <c r="G6464" s="50">
        <f>'貼り付けシート（日射量等）'!H6461/3.6*10^3</f>
        <v>0</v>
      </c>
      <c r="H6464" s="91">
        <f>RADIANS('貼り付けシート（日射量等）'!I6461)</f>
        <v>0</v>
      </c>
      <c r="I6464" s="91">
        <f>IF('貼り付けシート（日射量等）'!J6461&lt;0,RADIANS(360+('貼り付けシート（日射量等）'!J6461)),RADIANS('貼り付けシート（日射量等）'!J6461))</f>
        <v>0</v>
      </c>
    </row>
    <row r="6465" spans="1:9">
      <c r="A6465" s="20">
        <v>41909</v>
      </c>
      <c r="B6465" s="35" t="s">
        <v>363</v>
      </c>
      <c r="C6465" s="90">
        <f t="shared" si="300"/>
        <v>0</v>
      </c>
      <c r="D6465" s="90">
        <f t="shared" si="301"/>
        <v>0</v>
      </c>
      <c r="E6465" s="90">
        <f t="shared" si="302"/>
        <v>0</v>
      </c>
      <c r="F6465" s="50">
        <f>'貼り付けシート（日射量等）'!G6462/3.6*10^3</f>
        <v>0</v>
      </c>
      <c r="G6465" s="50">
        <f>'貼り付けシート（日射量等）'!H6462/3.6*10^3</f>
        <v>0</v>
      </c>
      <c r="H6465" s="91">
        <f>RADIANS('貼り付けシート（日射量等）'!I6462)</f>
        <v>0</v>
      </c>
      <c r="I6465" s="91">
        <f>IF('貼り付けシート（日射量等）'!J6462&lt;0,RADIANS(360+('貼り付けシート（日射量等）'!J6462)),RADIANS('貼り付けシート（日射量等）'!J6462))</f>
        <v>0</v>
      </c>
    </row>
    <row r="6466" spans="1:9">
      <c r="A6466" s="20">
        <v>41909</v>
      </c>
      <c r="B6466" s="35" t="s">
        <v>364</v>
      </c>
      <c r="C6466" s="90">
        <f t="shared" si="300"/>
        <v>0</v>
      </c>
      <c r="D6466" s="90">
        <f t="shared" si="301"/>
        <v>0</v>
      </c>
      <c r="E6466" s="90">
        <f t="shared" si="302"/>
        <v>0</v>
      </c>
      <c r="F6466" s="50">
        <f>'貼り付けシート（日射量等）'!G6463/3.6*10^3</f>
        <v>0</v>
      </c>
      <c r="G6466" s="50">
        <f>'貼り付けシート（日射量等）'!H6463/3.6*10^3</f>
        <v>0</v>
      </c>
      <c r="H6466" s="91">
        <f>RADIANS('貼り付けシート（日射量等）'!I6463)</f>
        <v>0</v>
      </c>
      <c r="I6466" s="91">
        <f>IF('貼り付けシート（日射量等）'!J6463&lt;0,RADIANS(360+('貼り付けシート（日射量等）'!J6463)),RADIANS('貼り付けシート（日射量等）'!J6463))</f>
        <v>0</v>
      </c>
    </row>
    <row r="6467" spans="1:9">
      <c r="A6467" s="20">
        <v>41909</v>
      </c>
      <c r="B6467" s="35" t="s">
        <v>365</v>
      </c>
      <c r="C6467" s="90">
        <f t="shared" si="300"/>
        <v>19.242467204332705</v>
      </c>
      <c r="D6467" s="90">
        <f t="shared" si="301"/>
        <v>3.0783620311167987</v>
      </c>
      <c r="E6467" s="90">
        <f t="shared" si="302"/>
        <v>16.164105173215905</v>
      </c>
      <c r="F6467" s="50">
        <f>'貼り付けシート（日射量等）'!G6464/3.6*10^3</f>
        <v>24.999999999999996</v>
      </c>
      <c r="G6467" s="50">
        <f>'貼り付けシート（日射量等）'!H6464/3.6*10^3</f>
        <v>16.666666666666668</v>
      </c>
      <c r="H6467" s="91">
        <f>RADIANS('貼り付けシート（日射量等）'!I6464)</f>
        <v>9.0757121103705138E-2</v>
      </c>
      <c r="I6467" s="91">
        <f>IF('貼り付けシート（日射量等）'!J6464&lt;0,RADIANS(360+('貼り付けシート（日射量等）'!J6464)),RADIANS('貼り付けシート（日射量等）'!J6464))</f>
        <v>4.824090052512326</v>
      </c>
    </row>
    <row r="6468" spans="1:9">
      <c r="A6468" s="20">
        <v>41909</v>
      </c>
      <c r="B6468" s="35" t="s">
        <v>366</v>
      </c>
      <c r="C6468" s="90">
        <f t="shared" si="300"/>
        <v>43.397770882019806</v>
      </c>
      <c r="D6468" s="90">
        <f t="shared" si="301"/>
        <v>2.9875079489800518</v>
      </c>
      <c r="E6468" s="90">
        <f t="shared" si="302"/>
        <v>40.410262933039753</v>
      </c>
      <c r="F6468" s="50">
        <f>'貼り付けシート（日射量等）'!G6465/3.6*10^3</f>
        <v>8.3333333333333339</v>
      </c>
      <c r="G6468" s="50">
        <f>'貼り付けシート（日射量等）'!H6465/3.6*10^3</f>
        <v>41.666666666666664</v>
      </c>
      <c r="H6468" s="91">
        <f>RADIANS('貼り付けシート（日射量等）'!I6465)</f>
        <v>0.28623399732707</v>
      </c>
      <c r="I6468" s="91">
        <f>IF('貼り付けシート（日射量等）'!J6465&lt;0,RADIANS(360+('貼り付けシート（日射量等）'!J6465)),RADIANS('貼り付けシート（日射量等）'!J6465))</f>
        <v>5.0003683069637539</v>
      </c>
    </row>
    <row r="6469" spans="1:9">
      <c r="A6469" s="20">
        <v>41909</v>
      </c>
      <c r="B6469" s="35" t="s">
        <v>367</v>
      </c>
      <c r="C6469" s="90">
        <f t="shared" si="300"/>
        <v>80.175903089833099</v>
      </c>
      <c r="D6469" s="90">
        <f t="shared" si="301"/>
        <v>4.7434122814922102</v>
      </c>
      <c r="E6469" s="90">
        <f t="shared" si="302"/>
        <v>75.432490808340887</v>
      </c>
      <c r="F6469" s="50">
        <f>'貼り付けシート（日射量等）'!G6466/3.6*10^3</f>
        <v>8.3333333333333339</v>
      </c>
      <c r="G6469" s="50">
        <f>'貼り付けシート（日射量等）'!H6466/3.6*10^3</f>
        <v>77.777777777777786</v>
      </c>
      <c r="H6469" s="91">
        <f>RADIANS('貼り付けシート（日射量等）'!I6466)</f>
        <v>0.47123889803846897</v>
      </c>
      <c r="I6469" s="91">
        <f>IF('貼り付けシート（日射量等）'!J6466&lt;0,RADIANS(360+('貼り付けシート（日射量等）'!J6466)),RADIANS('貼り付けシート（日射量等）'!J6466))</f>
        <v>5.1993358416911075</v>
      </c>
    </row>
    <row r="6470" spans="1:9">
      <c r="A6470" s="20">
        <v>41909</v>
      </c>
      <c r="B6470" s="35" t="s">
        <v>368</v>
      </c>
      <c r="C6470" s="90">
        <f t="shared" si="300"/>
        <v>146.41057499387907</v>
      </c>
      <c r="D6470" s="90">
        <f t="shared" si="301"/>
        <v>14.403716079282542</v>
      </c>
      <c r="E6470" s="90">
        <f t="shared" si="302"/>
        <v>132.00685891459653</v>
      </c>
      <c r="F6470" s="50">
        <f>'貼り付けシート（日射量等）'!G6467/3.6*10^3</f>
        <v>19.444444444444446</v>
      </c>
      <c r="G6470" s="50">
        <f>'貼り付けシート（日射量等）'!H6467/3.6*10^3</f>
        <v>136.11111111111109</v>
      </c>
      <c r="H6470" s="91">
        <f>RADIANS('貼り付けシート（日射量等）'!I6467)</f>
        <v>0.63529984772593595</v>
      </c>
      <c r="I6470" s="91">
        <f>IF('貼り付けシート（日射量等）'!J6467&lt;0,RADIANS(360+('貼り付けシート（日射量等）'!J6467)),RADIANS('貼り付けシート（日射量等）'!J6467))</f>
        <v>5.4401912784663251</v>
      </c>
    </row>
    <row r="6471" spans="1:9">
      <c r="A6471" s="20">
        <v>41909</v>
      </c>
      <c r="B6471" s="35" t="s">
        <v>369</v>
      </c>
      <c r="C6471" s="90">
        <f t="shared" ref="C6471:C6534" si="303">IF(D6471&lt;0,E6471,D6471+E6471)</f>
        <v>178.39782595388698</v>
      </c>
      <c r="D6471" s="90">
        <f t="shared" ref="D6471:D6534" si="304">F6471*(SIN(H6471)*COS($O$5)+COS(H6471)*SIN($O$5)*COS($O$4-I6471))</f>
        <v>16.756774221727976</v>
      </c>
      <c r="E6471" s="90">
        <f t="shared" ref="E6471:E6534" si="305">G6471*(1+COS($O$5))/2</f>
        <v>161.64105173215901</v>
      </c>
      <c r="F6471" s="50">
        <f>'貼り付けシート（日射量等）'!G6468/3.6*10^3</f>
        <v>19.444444444444446</v>
      </c>
      <c r="G6471" s="50">
        <f>'貼り付けシート（日射量等）'!H6468/3.6*10^3</f>
        <v>166.66666666666666</v>
      </c>
      <c r="H6471" s="91">
        <f>RADIANS('貼り付けシート（日射量等）'!I6468)</f>
        <v>0.7644542123735163</v>
      </c>
      <c r="I6471" s="91">
        <f>IF('貼り付けシート（日射量等）'!J6468&lt;0,RADIANS(360+('貼り付けシート（日射量等）'!J6468)),RADIANS('貼り付けシート（日射量等）'!J6468))</f>
        <v>5.7403879098093498</v>
      </c>
    </row>
    <row r="6472" spans="1:9">
      <c r="A6472" s="20">
        <v>41909</v>
      </c>
      <c r="B6472" s="35" t="s">
        <v>370</v>
      </c>
      <c r="C6472" s="90">
        <f t="shared" si="303"/>
        <v>195.74774316079191</v>
      </c>
      <c r="D6472" s="90">
        <f t="shared" si="304"/>
        <v>17.942586255416959</v>
      </c>
      <c r="E6472" s="90">
        <f t="shared" si="305"/>
        <v>177.80515690537496</v>
      </c>
      <c r="F6472" s="50">
        <f>'貼り付けシート（日射量等）'!G6469/3.6*10^3</f>
        <v>19.444444444444446</v>
      </c>
      <c r="G6472" s="50">
        <f>'貼り付けシート（日射量等）'!H6469/3.6*10^3</f>
        <v>183.33333333333334</v>
      </c>
      <c r="H6472" s="91">
        <f>RADIANS('貼り付けシート（日射量等）'!I6469)</f>
        <v>0.8360127117052838</v>
      </c>
      <c r="I6472" s="91">
        <f>IF('貼り付けシート（日射量等）'!J6469&lt;0,RADIANS(360+('貼り付けシート（日射量等）'!J6469)),RADIANS('貼り付けシート（日射量等）'!J6469))</f>
        <v>6.1016710649721766</v>
      </c>
    </row>
    <row r="6473" spans="1:9">
      <c r="A6473" s="20">
        <v>41909</v>
      </c>
      <c r="B6473" s="35" t="s">
        <v>371</v>
      </c>
      <c r="C6473" s="90">
        <f t="shared" si="303"/>
        <v>195.69753897489616</v>
      </c>
      <c r="D6473" s="90">
        <f t="shared" si="304"/>
        <v>17.892382069521204</v>
      </c>
      <c r="E6473" s="90">
        <f t="shared" si="305"/>
        <v>177.80515690537496</v>
      </c>
      <c r="F6473" s="50">
        <f>'貼り付けシート（日射量等）'!G6470/3.6*10^3</f>
        <v>19.444444444444446</v>
      </c>
      <c r="G6473" s="50">
        <f>'貼り付けシート（日射量等）'!H6470/3.6*10^3</f>
        <v>183.33333333333334</v>
      </c>
      <c r="H6473" s="91">
        <f>RADIANS('貼り付けシート（日射量等）'!I6470)</f>
        <v>0.83252205320129524</v>
      </c>
      <c r="I6473" s="91">
        <f>IF('貼り付けシート（日射量等）'!J6470&lt;0,RADIANS(360+('貼り付けシート（日射量等）'!J6470)),RADIANS('貼り付けシート（日射量等）'!J6470))</f>
        <v>0.20943951023931956</v>
      </c>
    </row>
    <row r="6474" spans="1:9">
      <c r="A6474" s="20">
        <v>41909</v>
      </c>
      <c r="B6474" s="35" t="s">
        <v>372</v>
      </c>
      <c r="C6474" s="90">
        <f t="shared" si="303"/>
        <v>175.55561824706663</v>
      </c>
      <c r="D6474" s="90">
        <f t="shared" si="304"/>
        <v>16.608584043776919</v>
      </c>
      <c r="E6474" s="90">
        <f t="shared" si="305"/>
        <v>158.94703420328972</v>
      </c>
      <c r="F6474" s="50">
        <f>'貼り付けシート（日射量等）'!G6471/3.6*10^3</f>
        <v>19.444444444444446</v>
      </c>
      <c r="G6474" s="50">
        <f>'貼り付けシート（日射量等）'!H6471/3.6*10^3</f>
        <v>163.88888888888889</v>
      </c>
      <c r="H6474" s="91">
        <f>RADIANS('貼り付けシート（日射量等）'!I6471)</f>
        <v>0.75572756611354464</v>
      </c>
      <c r="I6474" s="91">
        <f>IF('貼り付けシート（日射量等）'!J6471&lt;0,RADIANS(360+('貼り付けシート（日射量等）'!J6471)),RADIANS('貼り付けシート（日射量等）'!J6471))</f>
        <v>0.56897733615015145</v>
      </c>
    </row>
    <row r="6475" spans="1:9">
      <c r="A6475" s="20">
        <v>41909</v>
      </c>
      <c r="B6475" s="35" t="s">
        <v>373</v>
      </c>
      <c r="C6475" s="90">
        <f t="shared" si="303"/>
        <v>146.2052950119128</v>
      </c>
      <c r="D6475" s="90">
        <f t="shared" si="304"/>
        <v>14.198436097316261</v>
      </c>
      <c r="E6475" s="90">
        <f t="shared" si="305"/>
        <v>132.00685891459653</v>
      </c>
      <c r="F6475" s="50">
        <f>'貼り付けシート（日射量等）'!G6472/3.6*10^3</f>
        <v>19.444444444444446</v>
      </c>
      <c r="G6475" s="50">
        <f>'貼り付けシート（日射量等）'!H6472/3.6*10^3</f>
        <v>136.11111111111109</v>
      </c>
      <c r="H6475" s="91">
        <f>RADIANS('貼り付けシート（日射量等）'!I6472)</f>
        <v>0.62482787221396996</v>
      </c>
      <c r="I6475" s="91">
        <f>IF('貼り付けシート（日射量等）'!J6472&lt;0,RADIANS(360+('貼り付けシート（日射量等）'!J6472)),RADIANS('貼り付けシート（日射量等）'!J6472))</f>
        <v>0.86219265048519877</v>
      </c>
    </row>
    <row r="6476" spans="1:9">
      <c r="A6476" s="20">
        <v>41909</v>
      </c>
      <c r="B6476" s="35" t="s">
        <v>374</v>
      </c>
      <c r="C6476" s="90">
        <f t="shared" si="303"/>
        <v>102.37271865221865</v>
      </c>
      <c r="D6476" s="90">
        <f t="shared" si="304"/>
        <v>10.776122670661868</v>
      </c>
      <c r="E6476" s="90">
        <f t="shared" si="305"/>
        <v>91.596595981556789</v>
      </c>
      <c r="F6476" s="50">
        <f>'貼り付けシート（日射量等）'!G6473/3.6*10^3</f>
        <v>19.444444444444446</v>
      </c>
      <c r="G6476" s="50">
        <f>'貼り付けシート（日射量等）'!H6473/3.6*10^3</f>
        <v>94.444444444444443</v>
      </c>
      <c r="H6476" s="91">
        <f>RADIANS('貼り付けシート（日射量等）'!I6473)</f>
        <v>0.45727626402251431</v>
      </c>
      <c r="I6476" s="91">
        <f>IF('貼り付けシート（日射量等）'!J6473&lt;0,RADIANS(360+('貼り付けシート（日射量等）'!J6473)),RADIANS('貼り付けシート（日射量等）'!J6473))</f>
        <v>1.0995574287564276</v>
      </c>
    </row>
    <row r="6477" spans="1:9">
      <c r="A6477" s="20">
        <v>41909</v>
      </c>
      <c r="B6477" s="35" t="s">
        <v>375</v>
      </c>
      <c r="C6477" s="90">
        <f t="shared" si="303"/>
        <v>57.833288832067666</v>
      </c>
      <c r="D6477" s="90">
        <f t="shared" si="304"/>
        <v>6.6469557835506361</v>
      </c>
      <c r="E6477" s="90">
        <f t="shared" si="305"/>
        <v>51.186333048517028</v>
      </c>
      <c r="F6477" s="50">
        <f>'貼り付けシート（日射量等）'!G6474/3.6*10^3</f>
        <v>19.444444444444446</v>
      </c>
      <c r="G6477" s="50">
        <f>'貼り付けシート（日射量等）'!H6474/3.6*10^3</f>
        <v>52.777777777777779</v>
      </c>
      <c r="H6477" s="91">
        <f>RADIANS('貼り付けシート（日射量等）'!I6474)</f>
        <v>0.2722713633111154</v>
      </c>
      <c r="I6477" s="91">
        <f>IF('貼り付けシート（日射量等）'!J6474&lt;0,RADIANS(360+('貼り付けシート（日射量等）'!J6474)),RADIANS('貼り付けシート（日射量等）'!J6474))</f>
        <v>1.2967796342317868</v>
      </c>
    </row>
    <row r="6478" spans="1:9">
      <c r="A6478" s="20">
        <v>41909</v>
      </c>
      <c r="B6478" s="35" t="s">
        <v>376</v>
      </c>
      <c r="C6478" s="90">
        <f t="shared" si="303"/>
        <v>16.078354948304817</v>
      </c>
      <c r="D6478" s="90">
        <f t="shared" si="304"/>
        <v>2.608267303958232</v>
      </c>
      <c r="E6478" s="90">
        <f t="shared" si="305"/>
        <v>13.470087644346586</v>
      </c>
      <c r="F6478" s="50">
        <f>'貼り付けシート（日射量等）'!G6475/3.6*10^3</f>
        <v>24.999999999999996</v>
      </c>
      <c r="G6478" s="50">
        <f>'貼り付けシート（日射量等）'!H6475/3.6*10^3</f>
        <v>13.888888888888889</v>
      </c>
      <c r="H6478" s="91">
        <f>RADIANS('貼り付けシート（日射量等）'!I6475)</f>
        <v>7.5049157835756164E-2</v>
      </c>
      <c r="I6478" s="91">
        <f>IF('貼り付けシート（日射量等）'!J6475&lt;0,RADIANS(360+('貼り付けシート（日射量等）'!J6475)),RADIANS('貼り付けシート（日射量等）'!J6475))</f>
        <v>1.4713125594312197</v>
      </c>
    </row>
    <row r="6479" spans="1:9">
      <c r="A6479" s="20">
        <v>41909</v>
      </c>
      <c r="B6479" s="35" t="s">
        <v>377</v>
      </c>
      <c r="C6479" s="90">
        <f t="shared" si="303"/>
        <v>0</v>
      </c>
      <c r="D6479" s="90">
        <f t="shared" si="304"/>
        <v>0</v>
      </c>
      <c r="E6479" s="90">
        <f t="shared" si="305"/>
        <v>0</v>
      </c>
      <c r="F6479" s="50">
        <f>'貼り付けシート（日射量等）'!G6476/3.6*10^3</f>
        <v>0</v>
      </c>
      <c r="G6479" s="50">
        <f>'貼り付けシート（日射量等）'!H6476/3.6*10^3</f>
        <v>0</v>
      </c>
      <c r="H6479" s="91">
        <f>RADIANS('貼り付けシート（日射量等）'!I6476)</f>
        <v>0</v>
      </c>
      <c r="I6479" s="91">
        <f>IF('貼り付けシート（日射量等）'!J6476&lt;0,RADIANS(360+('貼り付けシート（日射量等）'!J6476)),RADIANS('貼り付けシート（日射量等）'!J6476))</f>
        <v>0</v>
      </c>
    </row>
    <row r="6480" spans="1:9">
      <c r="A6480" s="20">
        <v>41909</v>
      </c>
      <c r="B6480" s="35" t="s">
        <v>378</v>
      </c>
      <c r="C6480" s="90">
        <f t="shared" si="303"/>
        <v>0</v>
      </c>
      <c r="D6480" s="90">
        <f t="shared" si="304"/>
        <v>0</v>
      </c>
      <c r="E6480" s="90">
        <f t="shared" si="305"/>
        <v>0</v>
      </c>
      <c r="F6480" s="50">
        <f>'貼り付けシート（日射量等）'!G6477/3.6*10^3</f>
        <v>0</v>
      </c>
      <c r="G6480" s="50">
        <f>'貼り付けシート（日射量等）'!H6477/3.6*10^3</f>
        <v>0</v>
      </c>
      <c r="H6480" s="91">
        <f>RADIANS('貼り付けシート（日射量等）'!I6477)</f>
        <v>0</v>
      </c>
      <c r="I6480" s="91">
        <f>IF('貼り付けシート（日射量等）'!J6477&lt;0,RADIANS(360+('貼り付けシート（日射量等）'!J6477)),RADIANS('貼り付けシート（日射量等）'!J6477))</f>
        <v>0</v>
      </c>
    </row>
    <row r="6481" spans="1:9">
      <c r="A6481" s="20">
        <v>41909</v>
      </c>
      <c r="B6481" s="35" t="s">
        <v>379</v>
      </c>
      <c r="C6481" s="90">
        <f t="shared" si="303"/>
        <v>0</v>
      </c>
      <c r="D6481" s="90">
        <f t="shared" si="304"/>
        <v>0</v>
      </c>
      <c r="E6481" s="90">
        <f t="shared" si="305"/>
        <v>0</v>
      </c>
      <c r="F6481" s="50">
        <f>'貼り付けシート（日射量等）'!G6478/3.6*10^3</f>
        <v>0</v>
      </c>
      <c r="G6481" s="50">
        <f>'貼り付けシート（日射量等）'!H6478/3.6*10^3</f>
        <v>0</v>
      </c>
      <c r="H6481" s="91">
        <f>RADIANS('貼り付けシート（日射量等）'!I6478)</f>
        <v>0</v>
      </c>
      <c r="I6481" s="91">
        <f>IF('貼り付けシート（日射量等）'!J6478&lt;0,RADIANS(360+('貼り付けシート（日射量等）'!J6478)),RADIANS('貼り付けシート（日射量等）'!J6478))</f>
        <v>0</v>
      </c>
    </row>
    <row r="6482" spans="1:9">
      <c r="A6482" s="20">
        <v>41909</v>
      </c>
      <c r="B6482" s="35" t="s">
        <v>380</v>
      </c>
      <c r="C6482" s="90">
        <f t="shared" si="303"/>
        <v>0</v>
      </c>
      <c r="D6482" s="90">
        <f t="shared" si="304"/>
        <v>0</v>
      </c>
      <c r="E6482" s="90">
        <f t="shared" si="305"/>
        <v>0</v>
      </c>
      <c r="F6482" s="50">
        <f>'貼り付けシート（日射量等）'!G6479/3.6*10^3</f>
        <v>0</v>
      </c>
      <c r="G6482" s="50">
        <f>'貼り付けシート（日射量等）'!H6479/3.6*10^3</f>
        <v>0</v>
      </c>
      <c r="H6482" s="91">
        <f>RADIANS('貼り付けシート（日射量等）'!I6479)</f>
        <v>0</v>
      </c>
      <c r="I6482" s="91">
        <f>IF('貼り付けシート（日射量等）'!J6479&lt;0,RADIANS(360+('貼り付けシート（日射量等）'!J6479)),RADIANS('貼り付けシート（日射量等）'!J6479))</f>
        <v>0</v>
      </c>
    </row>
    <row r="6483" spans="1:9">
      <c r="A6483" s="20">
        <v>41909</v>
      </c>
      <c r="B6483" s="35" t="s">
        <v>381</v>
      </c>
      <c r="C6483" s="90">
        <f t="shared" si="303"/>
        <v>0</v>
      </c>
      <c r="D6483" s="90">
        <f t="shared" si="304"/>
        <v>0</v>
      </c>
      <c r="E6483" s="90">
        <f t="shared" si="305"/>
        <v>0</v>
      </c>
      <c r="F6483" s="50">
        <f>'貼り付けシート（日射量等）'!G6480/3.6*10^3</f>
        <v>0</v>
      </c>
      <c r="G6483" s="50">
        <f>'貼り付けシート（日射量等）'!H6480/3.6*10^3</f>
        <v>0</v>
      </c>
      <c r="H6483" s="91">
        <f>RADIANS('貼り付けシート（日射量等）'!I6480)</f>
        <v>0</v>
      </c>
      <c r="I6483" s="91">
        <f>IF('貼り付けシート（日射量等）'!J6480&lt;0,RADIANS(360+('貼り付けシート（日射量等）'!J6480)),RADIANS('貼り付けシート（日射量等）'!J6480))</f>
        <v>0</v>
      </c>
    </row>
    <row r="6484" spans="1:9">
      <c r="A6484" s="20">
        <v>41909</v>
      </c>
      <c r="B6484" s="35" t="s">
        <v>382</v>
      </c>
      <c r="C6484" s="90">
        <f t="shared" si="303"/>
        <v>0</v>
      </c>
      <c r="D6484" s="90">
        <f t="shared" si="304"/>
        <v>0</v>
      </c>
      <c r="E6484" s="90">
        <f t="shared" si="305"/>
        <v>0</v>
      </c>
      <c r="F6484" s="50">
        <f>'貼り付けシート（日射量等）'!G6481/3.6*10^3</f>
        <v>0</v>
      </c>
      <c r="G6484" s="50">
        <f>'貼り付けシート（日射量等）'!H6481/3.6*10^3</f>
        <v>0</v>
      </c>
      <c r="H6484" s="91">
        <f>RADIANS('貼り付けシート（日射量等）'!I6481)</f>
        <v>0</v>
      </c>
      <c r="I6484" s="91">
        <f>IF('貼り付けシート（日射量等）'!J6481&lt;0,RADIANS(360+('貼り付けシート（日射量等）'!J6481)),RADIANS('貼り付けシート（日射量等）'!J6481))</f>
        <v>0</v>
      </c>
    </row>
    <row r="6485" spans="1:9">
      <c r="A6485" s="20">
        <v>41909</v>
      </c>
      <c r="B6485" s="35" t="s">
        <v>383</v>
      </c>
      <c r="C6485" s="90">
        <f t="shared" si="303"/>
        <v>0</v>
      </c>
      <c r="D6485" s="90">
        <f t="shared" si="304"/>
        <v>0</v>
      </c>
      <c r="E6485" s="90">
        <f t="shared" si="305"/>
        <v>0</v>
      </c>
      <c r="F6485" s="50">
        <f>'貼り付けシート（日射量等）'!G6482/3.6*10^3</f>
        <v>0</v>
      </c>
      <c r="G6485" s="50">
        <f>'貼り付けシート（日射量等）'!H6482/3.6*10^3</f>
        <v>0</v>
      </c>
      <c r="H6485" s="91">
        <f>RADIANS('貼り付けシート（日射量等）'!I6482)</f>
        <v>0</v>
      </c>
      <c r="I6485" s="91">
        <f>IF('貼り付けシート（日射量等）'!J6482&lt;0,RADIANS(360+('貼り付けシート（日射量等）'!J6482)),RADIANS('貼り付けシート（日射量等）'!J6482))</f>
        <v>0</v>
      </c>
    </row>
    <row r="6486" spans="1:9">
      <c r="A6486" s="20">
        <v>41910</v>
      </c>
      <c r="B6486" s="35" t="s">
        <v>360</v>
      </c>
      <c r="C6486" s="90">
        <f t="shared" si="303"/>
        <v>0</v>
      </c>
      <c r="D6486" s="90">
        <f t="shared" si="304"/>
        <v>0</v>
      </c>
      <c r="E6486" s="90">
        <f t="shared" si="305"/>
        <v>0</v>
      </c>
      <c r="F6486" s="50">
        <f>'貼り付けシート（日射量等）'!G6483/3.6*10^3</f>
        <v>0</v>
      </c>
      <c r="G6486" s="50">
        <f>'貼り付けシート（日射量等）'!H6483/3.6*10^3</f>
        <v>0</v>
      </c>
      <c r="H6486" s="91">
        <f>RADIANS('貼り付けシート（日射量等）'!I6483)</f>
        <v>0</v>
      </c>
      <c r="I6486" s="91">
        <f>IF('貼り付けシート（日射量等）'!J6483&lt;0,RADIANS(360+('貼り付けシート（日射量等）'!J6483)),RADIANS('貼り付けシート（日射量等）'!J6483))</f>
        <v>0</v>
      </c>
    </row>
    <row r="6487" spans="1:9">
      <c r="A6487" s="20">
        <v>41910</v>
      </c>
      <c r="B6487" s="35" t="s">
        <v>361</v>
      </c>
      <c r="C6487" s="90">
        <f t="shared" si="303"/>
        <v>0</v>
      </c>
      <c r="D6487" s="90">
        <f t="shared" si="304"/>
        <v>0</v>
      </c>
      <c r="E6487" s="90">
        <f t="shared" si="305"/>
        <v>0</v>
      </c>
      <c r="F6487" s="50">
        <f>'貼り付けシート（日射量等）'!G6484/3.6*10^3</f>
        <v>0</v>
      </c>
      <c r="G6487" s="50">
        <f>'貼り付けシート（日射量等）'!H6484/3.6*10^3</f>
        <v>0</v>
      </c>
      <c r="H6487" s="91">
        <f>RADIANS('貼り付けシート（日射量等）'!I6484)</f>
        <v>0</v>
      </c>
      <c r="I6487" s="91">
        <f>IF('貼り付けシート（日射量等）'!J6484&lt;0,RADIANS(360+('貼り付けシート（日射量等）'!J6484)),RADIANS('貼り付けシート（日射量等）'!J6484))</f>
        <v>0</v>
      </c>
    </row>
    <row r="6488" spans="1:9">
      <c r="A6488" s="20">
        <v>41910</v>
      </c>
      <c r="B6488" s="35" t="s">
        <v>362</v>
      </c>
      <c r="C6488" s="90">
        <f t="shared" si="303"/>
        <v>0</v>
      </c>
      <c r="D6488" s="90">
        <f t="shared" si="304"/>
        <v>0</v>
      </c>
      <c r="E6488" s="90">
        <f t="shared" si="305"/>
        <v>0</v>
      </c>
      <c r="F6488" s="50">
        <f>'貼り付けシート（日射量等）'!G6485/3.6*10^3</f>
        <v>0</v>
      </c>
      <c r="G6488" s="50">
        <f>'貼り付けシート（日射量等）'!H6485/3.6*10^3</f>
        <v>0</v>
      </c>
      <c r="H6488" s="91">
        <f>RADIANS('貼り付けシート（日射量等）'!I6485)</f>
        <v>0</v>
      </c>
      <c r="I6488" s="91">
        <f>IF('貼り付けシート（日射量等）'!J6485&lt;0,RADIANS(360+('貼り付けシート（日射量等）'!J6485)),RADIANS('貼り付けシート（日射量等）'!J6485))</f>
        <v>0</v>
      </c>
    </row>
    <row r="6489" spans="1:9">
      <c r="A6489" s="20">
        <v>41910</v>
      </c>
      <c r="B6489" s="35" t="s">
        <v>363</v>
      </c>
      <c r="C6489" s="90">
        <f t="shared" si="303"/>
        <v>0</v>
      </c>
      <c r="D6489" s="90">
        <f t="shared" si="304"/>
        <v>0</v>
      </c>
      <c r="E6489" s="90">
        <f t="shared" si="305"/>
        <v>0</v>
      </c>
      <c r="F6489" s="50">
        <f>'貼り付けシート（日射量等）'!G6486/3.6*10^3</f>
        <v>0</v>
      </c>
      <c r="G6489" s="50">
        <f>'貼り付けシート（日射量等）'!H6486/3.6*10^3</f>
        <v>0</v>
      </c>
      <c r="H6489" s="91">
        <f>RADIANS('貼り付けシート（日射量等）'!I6486)</f>
        <v>0</v>
      </c>
      <c r="I6489" s="91">
        <f>IF('貼り付けシート（日射量等）'!J6486&lt;0,RADIANS(360+('貼り付けシート（日射量等）'!J6486)),RADIANS('貼り付けシート（日射量等）'!J6486))</f>
        <v>0</v>
      </c>
    </row>
    <row r="6490" spans="1:9">
      <c r="A6490" s="20">
        <v>41910</v>
      </c>
      <c r="B6490" s="35" t="s">
        <v>364</v>
      </c>
      <c r="C6490" s="90">
        <f t="shared" si="303"/>
        <v>0</v>
      </c>
      <c r="D6490" s="90">
        <f t="shared" si="304"/>
        <v>0</v>
      </c>
      <c r="E6490" s="90">
        <f t="shared" si="305"/>
        <v>0</v>
      </c>
      <c r="F6490" s="50">
        <f>'貼り付けシート（日射量等）'!G6487/3.6*10^3</f>
        <v>0</v>
      </c>
      <c r="G6490" s="50">
        <f>'貼り付けシート（日射量等）'!H6487/3.6*10^3</f>
        <v>0</v>
      </c>
      <c r="H6490" s="91">
        <f>RADIANS('貼り付けシート（日射量等）'!I6487)</f>
        <v>0</v>
      </c>
      <c r="I6490" s="91">
        <f>IF('貼り付けシート（日射量等）'!J6487&lt;0,RADIANS(360+('貼り付けシート（日射量等）'!J6487)),RADIANS('貼り付けシート（日射量等）'!J6487))</f>
        <v>0</v>
      </c>
    </row>
    <row r="6491" spans="1:9">
      <c r="A6491" s="20">
        <v>41910</v>
      </c>
      <c r="B6491" s="35" t="s">
        <v>365</v>
      </c>
      <c r="C6491" s="90">
        <f t="shared" si="303"/>
        <v>15.497612723634598</v>
      </c>
      <c r="D6491" s="90">
        <f t="shared" si="304"/>
        <v>2.027525079288012</v>
      </c>
      <c r="E6491" s="90">
        <f t="shared" si="305"/>
        <v>13.470087644346586</v>
      </c>
      <c r="F6491" s="50">
        <f>'貼り付けシート（日射量等）'!G6488/3.6*10^3</f>
        <v>16.666666666666668</v>
      </c>
      <c r="G6491" s="50">
        <f>'貼り付けシート（日射量等）'!H6488/3.6*10^3</f>
        <v>13.888888888888889</v>
      </c>
      <c r="H6491" s="91">
        <f>RADIANS('貼り付けシート（日射量等）'!I6488)</f>
        <v>8.7266462599716474E-2</v>
      </c>
      <c r="I6491" s="91">
        <f>IF('貼り付けシート（日射量等）'!J6488&lt;0,RADIANS(360+('貼り付けシート（日射量等）'!J6488)),RADIANS('貼り付けシート（日射量等）'!J6488))</f>
        <v>4.8293260402683096</v>
      </c>
    </row>
    <row r="6492" spans="1:9">
      <c r="A6492" s="20">
        <v>41910</v>
      </c>
      <c r="B6492" s="35" t="s">
        <v>366</v>
      </c>
      <c r="C6492" s="90">
        <f t="shared" si="303"/>
        <v>60.834540424625686</v>
      </c>
      <c r="D6492" s="90">
        <f t="shared" si="304"/>
        <v>6.9541898472393431</v>
      </c>
      <c r="E6492" s="90">
        <f t="shared" si="305"/>
        <v>53.880350577386345</v>
      </c>
      <c r="F6492" s="50">
        <f>'貼り付けシート（日射量等）'!G6489/3.6*10^3</f>
        <v>19.444444444444446</v>
      </c>
      <c r="G6492" s="50">
        <f>'貼り付けシート（日射量等）'!H6489/3.6*10^3</f>
        <v>55.555555555555557</v>
      </c>
      <c r="H6492" s="91">
        <f>RADIANS('貼り付けシート（日射量等）'!I6489)</f>
        <v>0.28274333882308139</v>
      </c>
      <c r="I6492" s="91">
        <f>IF('貼り付けシート（日射量等）'!J6489&lt;0,RADIANS(360+('貼り付けシート（日射量等）'!J6489)),RADIANS('貼り付けシート（日射量等）'!J6489))</f>
        <v>5.0073496239717308</v>
      </c>
    </row>
    <row r="6493" spans="1:9">
      <c r="A6493" s="20">
        <v>41910</v>
      </c>
      <c r="B6493" s="35" t="s">
        <v>367</v>
      </c>
      <c r="C6493" s="90">
        <f t="shared" si="303"/>
        <v>105.34316727476796</v>
      </c>
      <c r="D6493" s="90">
        <f t="shared" si="304"/>
        <v>11.052553764341868</v>
      </c>
      <c r="E6493" s="90">
        <f t="shared" si="305"/>
        <v>94.290613510426098</v>
      </c>
      <c r="F6493" s="50">
        <f>'貼り付けシート（日射量等）'!G6490/3.6*10^3</f>
        <v>19.444444444444446</v>
      </c>
      <c r="G6493" s="50">
        <f>'貼り付けシート（日射量等）'!H6490/3.6*10^3</f>
        <v>97.222222222222214</v>
      </c>
      <c r="H6493" s="91">
        <f>RADIANS('貼り付けシート（日射量等）'!I6490)</f>
        <v>0.4677482395344803</v>
      </c>
      <c r="I6493" s="91">
        <f>IF('貼り付けシート（日射量等）'!J6490&lt;0,RADIANS(360+('貼り付けシート（日射量等）'!J6490)),RADIANS('貼り付けシート（日射量等）'!J6490))</f>
        <v>5.2063171586990853</v>
      </c>
    </row>
    <row r="6494" spans="1:9">
      <c r="A6494" s="20">
        <v>41910</v>
      </c>
      <c r="B6494" s="35" t="s">
        <v>368</v>
      </c>
      <c r="C6494" s="90">
        <f t="shared" si="303"/>
        <v>144.96386354754401</v>
      </c>
      <c r="D6494" s="90">
        <f t="shared" si="304"/>
        <v>10.262987104078158</v>
      </c>
      <c r="E6494" s="90">
        <f t="shared" si="305"/>
        <v>134.70087644346586</v>
      </c>
      <c r="F6494" s="50">
        <f>'貼り付けシート（日射量等）'!G6491/3.6*10^3</f>
        <v>13.888888888888889</v>
      </c>
      <c r="G6494" s="50">
        <f>'貼り付けシート（日射量等）'!H6491/3.6*10^3</f>
        <v>138.88888888888889</v>
      </c>
      <c r="H6494" s="91">
        <f>RADIANS('貼り付けシート（日射量等）'!I6491)</f>
        <v>0.63006385996995296</v>
      </c>
      <c r="I6494" s="91">
        <f>IF('貼り付けシート（日射量等）'!J6491&lt;0,RADIANS(360+('貼り付けシート（日射量等）'!J6491)),RADIANS('貼り付けシート（日射量等）'!J6491))</f>
        <v>5.4471725954743029</v>
      </c>
    </row>
    <row r="6495" spans="1:9">
      <c r="A6495" s="20">
        <v>41910</v>
      </c>
      <c r="B6495" s="35" t="s">
        <v>369</v>
      </c>
      <c r="C6495" s="90">
        <f t="shared" si="303"/>
        <v>180.73228114753599</v>
      </c>
      <c r="D6495" s="90">
        <f t="shared" si="304"/>
        <v>19.091229415376969</v>
      </c>
      <c r="E6495" s="90">
        <f t="shared" si="305"/>
        <v>161.64105173215901</v>
      </c>
      <c r="F6495" s="50">
        <f>'貼り付けシート（日射量等）'!G6492/3.6*10^3</f>
        <v>22.222222222222221</v>
      </c>
      <c r="G6495" s="50">
        <f>'貼り付けシート（日射量等）'!H6492/3.6*10^3</f>
        <v>166.66666666666666</v>
      </c>
      <c r="H6495" s="91">
        <f>RADIANS('貼り付けシート（日射量等）'!I6492)</f>
        <v>0.75747289536553897</v>
      </c>
      <c r="I6495" s="91">
        <f>IF('貼り付けシート（日射量等）'!J6492&lt;0,RADIANS(360+('貼り付けシート（日射量等）'!J6492)),RADIANS('貼り付けシート（日射量等）'!J6492))</f>
        <v>5.7456238975653324</v>
      </c>
    </row>
    <row r="6496" spans="1:9">
      <c r="A6496" s="20">
        <v>41910</v>
      </c>
      <c r="B6496" s="35" t="s">
        <v>370</v>
      </c>
      <c r="C6496" s="90">
        <f t="shared" si="303"/>
        <v>142.64509951065563</v>
      </c>
      <c r="D6496" s="90">
        <f t="shared" si="304"/>
        <v>2.5561880094511071</v>
      </c>
      <c r="E6496" s="90">
        <f t="shared" si="305"/>
        <v>140.08891150120451</v>
      </c>
      <c r="F6496" s="50">
        <f>'貼り付けシート（日射量等）'!G6493/3.6*10^3</f>
        <v>2.7777777777777777</v>
      </c>
      <c r="G6496" s="50">
        <f>'貼り付けシート（日射量等）'!H6493/3.6*10^3</f>
        <v>144.44444444444446</v>
      </c>
      <c r="H6496" s="91">
        <f>RADIANS('貼り付けシート（日射量等）'!I6493)</f>
        <v>0.82903139469730658</v>
      </c>
      <c r="I6496" s="91">
        <f>IF('貼り付けシート（日射量等）'!J6493&lt;0,RADIANS(360+('貼り付けシート（日射量等）'!J6493)),RADIANS('貼り付けシート（日射量等）'!J6493))</f>
        <v>6.105161723476165</v>
      </c>
    </row>
    <row r="6497" spans="1:9">
      <c r="A6497" s="20">
        <v>41910</v>
      </c>
      <c r="B6497" s="35" t="s">
        <v>371</v>
      </c>
      <c r="C6497" s="90">
        <f t="shared" si="303"/>
        <v>96.548158041984465</v>
      </c>
      <c r="D6497" s="90">
        <f t="shared" si="304"/>
        <v>7.6455795892969842</v>
      </c>
      <c r="E6497" s="90">
        <f t="shared" si="305"/>
        <v>88.902578452687479</v>
      </c>
      <c r="F6497" s="50">
        <f>'貼り付けシート（日射量等）'!G6494/3.6*10^3</f>
        <v>8.3333333333333339</v>
      </c>
      <c r="G6497" s="50">
        <f>'貼り付けシート（日射量等）'!H6494/3.6*10^3</f>
        <v>91.666666666666671</v>
      </c>
      <c r="H6497" s="91">
        <f>RADIANS('貼り付けシート（日射量等）'!I6494)</f>
        <v>0.8255407361933178</v>
      </c>
      <c r="I6497" s="91">
        <f>IF('貼り付けシート（日射量等）'!J6494&lt;0,RADIANS(360+('貼り付けシート（日射量等）'!J6494)),RADIANS('貼り付けシート（日射量等）'!J6494))</f>
        <v>0.20943951023931956</v>
      </c>
    </row>
    <row r="6498" spans="1:9">
      <c r="A6498" s="20">
        <v>41910</v>
      </c>
      <c r="B6498" s="35" t="s">
        <v>372</v>
      </c>
      <c r="C6498" s="90">
        <f t="shared" si="303"/>
        <v>88.243488027557021</v>
      </c>
      <c r="D6498" s="90">
        <f t="shared" si="304"/>
        <v>4.728944632608183</v>
      </c>
      <c r="E6498" s="90">
        <f t="shared" si="305"/>
        <v>83.514543394948845</v>
      </c>
      <c r="F6498" s="50">
        <f>'貼り付けシート（日射量等）'!G6495/3.6*10^3</f>
        <v>5.5555555555555554</v>
      </c>
      <c r="G6498" s="50">
        <f>'貼り付けシート（日射量等）'!H6495/3.6*10^3</f>
        <v>86.111111111111114</v>
      </c>
      <c r="H6498" s="91">
        <f>RADIANS('貼り付けシート（日射量等）'!I6495)</f>
        <v>0.74874624910556731</v>
      </c>
      <c r="I6498" s="91">
        <f>IF('貼り付けシート（日射量等）'!J6495&lt;0,RADIANS(360+('貼り付けシート（日射量等）'!J6495)),RADIANS('貼り付けシート（日射量等）'!J6495))</f>
        <v>0.56548667764616278</v>
      </c>
    </row>
    <row r="6499" spans="1:9">
      <c r="A6499" s="20">
        <v>41910</v>
      </c>
      <c r="B6499" s="35" t="s">
        <v>373</v>
      </c>
      <c r="C6499" s="90">
        <f t="shared" si="303"/>
        <v>74.080641612918228</v>
      </c>
      <c r="D6499" s="90">
        <f t="shared" si="304"/>
        <v>4.0361858623159721</v>
      </c>
      <c r="E6499" s="90">
        <f t="shared" si="305"/>
        <v>70.044455750602253</v>
      </c>
      <c r="F6499" s="50">
        <f>'貼り付けシート（日射量等）'!G6496/3.6*10^3</f>
        <v>5.5555555555555554</v>
      </c>
      <c r="G6499" s="50">
        <f>'貼り付けシート（日射量等）'!H6496/3.6*10^3</f>
        <v>72.222222222222229</v>
      </c>
      <c r="H6499" s="91">
        <f>RADIANS('貼り付けシート（日射量等）'!I6496)</f>
        <v>0.61784655520599263</v>
      </c>
      <c r="I6499" s="91">
        <f>IF('貼り付けシート（日射量等）'!J6496&lt;0,RADIANS(360+('貼り付けシート（日射量等）'!J6496)),RADIANS('貼り付けシート（日射量等）'!J6496))</f>
        <v>0.85870199198121022</v>
      </c>
    </row>
    <row r="6500" spans="1:9">
      <c r="A6500" s="20">
        <v>41910</v>
      </c>
      <c r="B6500" s="35" t="s">
        <v>374</v>
      </c>
      <c r="C6500" s="90">
        <f t="shared" si="303"/>
        <v>54.250614687075945</v>
      </c>
      <c r="D6500" s="90">
        <f t="shared" si="304"/>
        <v>3.0642816385589144</v>
      </c>
      <c r="E6500" s="90">
        <f t="shared" si="305"/>
        <v>51.186333048517028</v>
      </c>
      <c r="F6500" s="50">
        <f>'貼り付けシート（日射量等）'!G6497/3.6*10^3</f>
        <v>5.5555555555555554</v>
      </c>
      <c r="G6500" s="50">
        <f>'貼り付けシート（日射量等）'!H6497/3.6*10^3</f>
        <v>52.777777777777779</v>
      </c>
      <c r="H6500" s="91">
        <f>RADIANS('貼り付けシート（日射量等）'!I6497)</f>
        <v>0.45204027626653132</v>
      </c>
      <c r="I6500" s="91">
        <f>IF('貼り付けシート（日射量等）'!J6497&lt;0,RADIANS(360+('貼り付けシート（日射量等）'!J6497)),RADIANS('貼り付けシート（日射量等）'!J6497))</f>
        <v>1.0943214410004447</v>
      </c>
    </row>
    <row r="6501" spans="1:9">
      <c r="A6501" s="20">
        <v>41910</v>
      </c>
      <c r="B6501" s="35" t="s">
        <v>375</v>
      </c>
      <c r="C6501" s="90">
        <f t="shared" si="303"/>
        <v>30.571283778327178</v>
      </c>
      <c r="D6501" s="90">
        <f t="shared" si="304"/>
        <v>0.93709096076468967</v>
      </c>
      <c r="E6501" s="90">
        <f t="shared" si="305"/>
        <v>29.634192817562489</v>
      </c>
      <c r="F6501" s="50">
        <f>'貼り付けシート（日射量等）'!G6498/3.6*10^3</f>
        <v>2.7777777777777777</v>
      </c>
      <c r="G6501" s="50">
        <f>'貼り付けシート（日射量等）'!H6498/3.6*10^3</f>
        <v>30.555555555555554</v>
      </c>
      <c r="H6501" s="91">
        <f>RADIANS('貼り付けシート（日射量等）'!I6498)</f>
        <v>0.26529004630313807</v>
      </c>
      <c r="I6501" s="91">
        <f>IF('貼り付けシート（日射量等）'!J6498&lt;0,RADIANS(360+('貼り付けシート（日射量等）'!J6498)),RADIANS('貼り付けシート（日射量等）'!J6498))</f>
        <v>1.2915436464758039</v>
      </c>
    </row>
    <row r="6502" spans="1:9">
      <c r="A6502" s="20">
        <v>41910</v>
      </c>
      <c r="B6502" s="35" t="s">
        <v>376</v>
      </c>
      <c r="C6502" s="90">
        <f t="shared" si="303"/>
        <v>8.6410588133930908</v>
      </c>
      <c r="D6502" s="90">
        <f t="shared" si="304"/>
        <v>0.55900622678513867</v>
      </c>
      <c r="E6502" s="90">
        <f t="shared" si="305"/>
        <v>8.0820525866079524</v>
      </c>
      <c r="F6502" s="50">
        <f>'貼り付けシート（日射量等）'!G6499/3.6*10^3</f>
        <v>5.5555555555555554</v>
      </c>
      <c r="G6502" s="50">
        <f>'貼り付けシート（日射量等）'!H6499/3.6*10^3</f>
        <v>8.3333333333333339</v>
      </c>
      <c r="H6502" s="91">
        <f>RADIANS('貼り付けシート（日射量等）'!I6499)</f>
        <v>6.9813170079773182E-2</v>
      </c>
      <c r="I6502" s="91">
        <f>IF('貼り付けシート（日射量等）'!J6499&lt;0,RADIANS(360+('貼り付けシート（日射量等）'!J6499)),RADIANS('貼り付けシート（日射量等）'!J6499))</f>
        <v>1.4678219009272311</v>
      </c>
    </row>
    <row r="6503" spans="1:9">
      <c r="A6503" s="20">
        <v>41910</v>
      </c>
      <c r="B6503" s="35" t="s">
        <v>377</v>
      </c>
      <c r="C6503" s="90">
        <f t="shared" si="303"/>
        <v>0</v>
      </c>
      <c r="D6503" s="90">
        <f t="shared" si="304"/>
        <v>0</v>
      </c>
      <c r="E6503" s="90">
        <f t="shared" si="305"/>
        <v>0</v>
      </c>
      <c r="F6503" s="50">
        <f>'貼り付けシート（日射量等）'!G6500/3.6*10^3</f>
        <v>0</v>
      </c>
      <c r="G6503" s="50">
        <f>'貼り付けシート（日射量等）'!H6500/3.6*10^3</f>
        <v>0</v>
      </c>
      <c r="H6503" s="91">
        <f>RADIANS('貼り付けシート（日射量等）'!I6500)</f>
        <v>0</v>
      </c>
      <c r="I6503" s="91">
        <f>IF('貼り付けシート（日射量等）'!J6500&lt;0,RADIANS(360+('貼り付けシート（日射量等）'!J6500)),RADIANS('貼り付けシート（日射量等）'!J6500))</f>
        <v>0</v>
      </c>
    </row>
    <row r="6504" spans="1:9">
      <c r="A6504" s="20">
        <v>41910</v>
      </c>
      <c r="B6504" s="35" t="s">
        <v>378</v>
      </c>
      <c r="C6504" s="90">
        <f t="shared" si="303"/>
        <v>0</v>
      </c>
      <c r="D6504" s="90">
        <f t="shared" si="304"/>
        <v>0</v>
      </c>
      <c r="E6504" s="90">
        <f t="shared" si="305"/>
        <v>0</v>
      </c>
      <c r="F6504" s="50">
        <f>'貼り付けシート（日射量等）'!G6501/3.6*10^3</f>
        <v>0</v>
      </c>
      <c r="G6504" s="50">
        <f>'貼り付けシート（日射量等）'!H6501/3.6*10^3</f>
        <v>0</v>
      </c>
      <c r="H6504" s="91">
        <f>RADIANS('貼り付けシート（日射量等）'!I6501)</f>
        <v>0</v>
      </c>
      <c r="I6504" s="91">
        <f>IF('貼り付けシート（日射量等）'!J6501&lt;0,RADIANS(360+('貼り付けシート（日射量等）'!J6501)),RADIANS('貼り付けシート（日射量等）'!J6501))</f>
        <v>0</v>
      </c>
    </row>
    <row r="6505" spans="1:9">
      <c r="A6505" s="20">
        <v>41910</v>
      </c>
      <c r="B6505" s="35" t="s">
        <v>379</v>
      </c>
      <c r="C6505" s="90">
        <f t="shared" si="303"/>
        <v>0</v>
      </c>
      <c r="D6505" s="90">
        <f t="shared" si="304"/>
        <v>0</v>
      </c>
      <c r="E6505" s="90">
        <f t="shared" si="305"/>
        <v>0</v>
      </c>
      <c r="F6505" s="50">
        <f>'貼り付けシート（日射量等）'!G6502/3.6*10^3</f>
        <v>0</v>
      </c>
      <c r="G6505" s="50">
        <f>'貼り付けシート（日射量等）'!H6502/3.6*10^3</f>
        <v>0</v>
      </c>
      <c r="H6505" s="91">
        <f>RADIANS('貼り付けシート（日射量等）'!I6502)</f>
        <v>0</v>
      </c>
      <c r="I6505" s="91">
        <f>IF('貼り付けシート（日射量等）'!J6502&lt;0,RADIANS(360+('貼り付けシート（日射量等）'!J6502)),RADIANS('貼り付けシート（日射量等）'!J6502))</f>
        <v>0</v>
      </c>
    </row>
    <row r="6506" spans="1:9">
      <c r="A6506" s="20">
        <v>41910</v>
      </c>
      <c r="B6506" s="35" t="s">
        <v>380</v>
      </c>
      <c r="C6506" s="90">
        <f t="shared" si="303"/>
        <v>0</v>
      </c>
      <c r="D6506" s="90">
        <f t="shared" si="304"/>
        <v>0</v>
      </c>
      <c r="E6506" s="90">
        <f t="shared" si="305"/>
        <v>0</v>
      </c>
      <c r="F6506" s="50">
        <f>'貼り付けシート（日射量等）'!G6503/3.6*10^3</f>
        <v>0</v>
      </c>
      <c r="G6506" s="50">
        <f>'貼り付けシート（日射量等）'!H6503/3.6*10^3</f>
        <v>0</v>
      </c>
      <c r="H6506" s="91">
        <f>RADIANS('貼り付けシート（日射量等）'!I6503)</f>
        <v>0</v>
      </c>
      <c r="I6506" s="91">
        <f>IF('貼り付けシート（日射量等）'!J6503&lt;0,RADIANS(360+('貼り付けシート（日射量等）'!J6503)),RADIANS('貼り付けシート（日射量等）'!J6503))</f>
        <v>0</v>
      </c>
    </row>
    <row r="6507" spans="1:9">
      <c r="A6507" s="20">
        <v>41910</v>
      </c>
      <c r="B6507" s="35" t="s">
        <v>381</v>
      </c>
      <c r="C6507" s="90">
        <f t="shared" si="303"/>
        <v>0</v>
      </c>
      <c r="D6507" s="90">
        <f t="shared" si="304"/>
        <v>0</v>
      </c>
      <c r="E6507" s="90">
        <f t="shared" si="305"/>
        <v>0</v>
      </c>
      <c r="F6507" s="50">
        <f>'貼り付けシート（日射量等）'!G6504/3.6*10^3</f>
        <v>0</v>
      </c>
      <c r="G6507" s="50">
        <f>'貼り付けシート（日射量等）'!H6504/3.6*10^3</f>
        <v>0</v>
      </c>
      <c r="H6507" s="91">
        <f>RADIANS('貼り付けシート（日射量等）'!I6504)</f>
        <v>0</v>
      </c>
      <c r="I6507" s="91">
        <f>IF('貼り付けシート（日射量等）'!J6504&lt;0,RADIANS(360+('貼り付けシート（日射量等）'!J6504)),RADIANS('貼り付けシート（日射量等）'!J6504))</f>
        <v>0</v>
      </c>
    </row>
    <row r="6508" spans="1:9">
      <c r="A6508" s="20">
        <v>41910</v>
      </c>
      <c r="B6508" s="35" t="s">
        <v>382</v>
      </c>
      <c r="C6508" s="90">
        <f t="shared" si="303"/>
        <v>0</v>
      </c>
      <c r="D6508" s="90">
        <f t="shared" si="304"/>
        <v>0</v>
      </c>
      <c r="E6508" s="90">
        <f t="shared" si="305"/>
        <v>0</v>
      </c>
      <c r="F6508" s="50">
        <f>'貼り付けシート（日射量等）'!G6505/3.6*10^3</f>
        <v>0</v>
      </c>
      <c r="G6508" s="50">
        <f>'貼り付けシート（日射量等）'!H6505/3.6*10^3</f>
        <v>0</v>
      </c>
      <c r="H6508" s="91">
        <f>RADIANS('貼り付けシート（日射量等）'!I6505)</f>
        <v>0</v>
      </c>
      <c r="I6508" s="91">
        <f>IF('貼り付けシート（日射量等）'!J6505&lt;0,RADIANS(360+('貼り付けシート（日射量等）'!J6505)),RADIANS('貼り付けシート（日射量等）'!J6505))</f>
        <v>0</v>
      </c>
    </row>
    <row r="6509" spans="1:9">
      <c r="A6509" s="20">
        <v>41910</v>
      </c>
      <c r="B6509" s="35" t="s">
        <v>383</v>
      </c>
      <c r="C6509" s="90">
        <f t="shared" si="303"/>
        <v>0</v>
      </c>
      <c r="D6509" s="90">
        <f t="shared" si="304"/>
        <v>0</v>
      </c>
      <c r="E6509" s="90">
        <f t="shared" si="305"/>
        <v>0</v>
      </c>
      <c r="F6509" s="50">
        <f>'貼り付けシート（日射量等）'!G6506/3.6*10^3</f>
        <v>0</v>
      </c>
      <c r="G6509" s="50">
        <f>'貼り付けシート（日射量等）'!H6506/3.6*10^3</f>
        <v>0</v>
      </c>
      <c r="H6509" s="91">
        <f>RADIANS('貼り付けシート（日射量等）'!I6506)</f>
        <v>0</v>
      </c>
      <c r="I6509" s="91">
        <f>IF('貼り付けシート（日射量等）'!J6506&lt;0,RADIANS(360+('貼り付けシート（日射量等）'!J6506)),RADIANS('貼り付けシート（日射量等）'!J6506))</f>
        <v>0</v>
      </c>
    </row>
    <row r="6510" spans="1:9">
      <c r="A6510" s="20">
        <v>41911</v>
      </c>
      <c r="B6510" s="35" t="s">
        <v>360</v>
      </c>
      <c r="C6510" s="90">
        <f t="shared" si="303"/>
        <v>0</v>
      </c>
      <c r="D6510" s="90">
        <f t="shared" si="304"/>
        <v>0</v>
      </c>
      <c r="E6510" s="90">
        <f t="shared" si="305"/>
        <v>0</v>
      </c>
      <c r="F6510" s="50">
        <f>'貼り付けシート（日射量等）'!G6507/3.6*10^3</f>
        <v>0</v>
      </c>
      <c r="G6510" s="50">
        <f>'貼り付けシート（日射量等）'!H6507/3.6*10^3</f>
        <v>0</v>
      </c>
      <c r="H6510" s="91">
        <f>RADIANS('貼り付けシート（日射量等）'!I6507)</f>
        <v>0</v>
      </c>
      <c r="I6510" s="91">
        <f>IF('貼り付けシート（日射量等）'!J6507&lt;0,RADIANS(360+('貼り付けシート（日射量等）'!J6507)),RADIANS('貼り付けシート（日射量等）'!J6507))</f>
        <v>0</v>
      </c>
    </row>
    <row r="6511" spans="1:9">
      <c r="A6511" s="20">
        <v>41911</v>
      </c>
      <c r="B6511" s="35" t="s">
        <v>361</v>
      </c>
      <c r="C6511" s="90">
        <f t="shared" si="303"/>
        <v>0</v>
      </c>
      <c r="D6511" s="90">
        <f t="shared" si="304"/>
        <v>0</v>
      </c>
      <c r="E6511" s="90">
        <f t="shared" si="305"/>
        <v>0</v>
      </c>
      <c r="F6511" s="50">
        <f>'貼り付けシート（日射量等）'!G6508/3.6*10^3</f>
        <v>0</v>
      </c>
      <c r="G6511" s="50">
        <f>'貼り付けシート（日射量等）'!H6508/3.6*10^3</f>
        <v>0</v>
      </c>
      <c r="H6511" s="91">
        <f>RADIANS('貼り付けシート（日射量等）'!I6508)</f>
        <v>0</v>
      </c>
      <c r="I6511" s="91">
        <f>IF('貼り付けシート（日射量等）'!J6508&lt;0,RADIANS(360+('貼り付けシート（日射量等）'!J6508)),RADIANS('貼り付けシート（日射量等）'!J6508))</f>
        <v>0</v>
      </c>
    </row>
    <row r="6512" spans="1:9">
      <c r="A6512" s="20">
        <v>41911</v>
      </c>
      <c r="B6512" s="35" t="s">
        <v>362</v>
      </c>
      <c r="C6512" s="90">
        <f t="shared" si="303"/>
        <v>0</v>
      </c>
      <c r="D6512" s="90">
        <f t="shared" si="304"/>
        <v>0</v>
      </c>
      <c r="E6512" s="90">
        <f t="shared" si="305"/>
        <v>0</v>
      </c>
      <c r="F6512" s="50">
        <f>'貼り付けシート（日射量等）'!G6509/3.6*10^3</f>
        <v>0</v>
      </c>
      <c r="G6512" s="50">
        <f>'貼り付けシート（日射量等）'!H6509/3.6*10^3</f>
        <v>0</v>
      </c>
      <c r="H6512" s="91">
        <f>RADIANS('貼り付けシート（日射量等）'!I6509)</f>
        <v>0</v>
      </c>
      <c r="I6512" s="91">
        <f>IF('貼り付けシート（日射量等）'!J6509&lt;0,RADIANS(360+('貼り付けシート（日射量等）'!J6509)),RADIANS('貼り付けシート（日射量等）'!J6509))</f>
        <v>0</v>
      </c>
    </row>
    <row r="6513" spans="1:9">
      <c r="A6513" s="20">
        <v>41911</v>
      </c>
      <c r="B6513" s="35" t="s">
        <v>363</v>
      </c>
      <c r="C6513" s="90">
        <f t="shared" si="303"/>
        <v>0</v>
      </c>
      <c r="D6513" s="90">
        <f t="shared" si="304"/>
        <v>0</v>
      </c>
      <c r="E6513" s="90">
        <f t="shared" si="305"/>
        <v>0</v>
      </c>
      <c r="F6513" s="50">
        <f>'貼り付けシート（日射量等）'!G6510/3.6*10^3</f>
        <v>0</v>
      </c>
      <c r="G6513" s="50">
        <f>'貼り付けシート（日射量等）'!H6510/3.6*10^3</f>
        <v>0</v>
      </c>
      <c r="H6513" s="91">
        <f>RADIANS('貼り付けシート（日射量等）'!I6510)</f>
        <v>0</v>
      </c>
      <c r="I6513" s="91">
        <f>IF('貼り付けシート（日射量等）'!J6510&lt;0,RADIANS(360+('貼り付けシート（日射量等）'!J6510)),RADIANS('貼り付けシート（日射量等）'!J6510))</f>
        <v>0</v>
      </c>
    </row>
    <row r="6514" spans="1:9">
      <c r="A6514" s="20">
        <v>41911</v>
      </c>
      <c r="B6514" s="35" t="s">
        <v>364</v>
      </c>
      <c r="C6514" s="90">
        <f t="shared" si="303"/>
        <v>0</v>
      </c>
      <c r="D6514" s="90">
        <f t="shared" si="304"/>
        <v>0</v>
      </c>
      <c r="E6514" s="90">
        <f t="shared" si="305"/>
        <v>0</v>
      </c>
      <c r="F6514" s="50">
        <f>'貼り付けシート（日射量等）'!G6511/3.6*10^3</f>
        <v>0</v>
      </c>
      <c r="G6514" s="50">
        <f>'貼り付けシート（日射量等）'!H6511/3.6*10^3</f>
        <v>0</v>
      </c>
      <c r="H6514" s="91">
        <f>RADIANS('貼り付けシート（日射量等）'!I6511)</f>
        <v>0</v>
      </c>
      <c r="I6514" s="91">
        <f>IF('貼り付けシート（日射量等）'!J6511&lt;0,RADIANS(360+('貼り付けシート（日射量等）'!J6511)),RADIANS('貼り付けシート（日射量等）'!J6511))</f>
        <v>0</v>
      </c>
    </row>
    <row r="6515" spans="1:9">
      <c r="A6515" s="20">
        <v>41911</v>
      </c>
      <c r="B6515" s="35" t="s">
        <v>365</v>
      </c>
      <c r="C6515" s="90">
        <f t="shared" si="303"/>
        <v>29.938069754667126</v>
      </c>
      <c r="D6515" s="90">
        <f t="shared" si="304"/>
        <v>8.3859295237125888</v>
      </c>
      <c r="E6515" s="90">
        <f t="shared" si="305"/>
        <v>21.552140230954539</v>
      </c>
      <c r="F6515" s="50">
        <f>'貼り付けシート（日射量等）'!G6512/3.6*10^3</f>
        <v>69.444444444444443</v>
      </c>
      <c r="G6515" s="50">
        <f>'貼り付けシート（日射量等）'!H6512/3.6*10^3</f>
        <v>22.222222222222221</v>
      </c>
      <c r="H6515" s="91">
        <f>RADIANS('貼り付けシート（日射量等）'!I6512)</f>
        <v>8.377580409572781E-2</v>
      </c>
      <c r="I6515" s="91">
        <f>IF('貼り付けシート（日射量等）'!J6512&lt;0,RADIANS(360+('貼り付けシート（日射量等）'!J6512)),RADIANS('貼り付けシート（日射量等）'!J6512))</f>
        <v>4.8363073572762874</v>
      </c>
    </row>
    <row r="6516" spans="1:9">
      <c r="A6516" s="20">
        <v>41911</v>
      </c>
      <c r="B6516" s="35" t="s">
        <v>366</v>
      </c>
      <c r="C6516" s="90">
        <f t="shared" si="303"/>
        <v>93.518823784640688</v>
      </c>
      <c r="D6516" s="90">
        <f t="shared" si="304"/>
        <v>20.780350505169121</v>
      </c>
      <c r="E6516" s="90">
        <f t="shared" si="305"/>
        <v>72.738473279471563</v>
      </c>
      <c r="F6516" s="50">
        <f>'貼り付けシート（日射量等）'!G6513/3.6*10^3</f>
        <v>58.333333333333329</v>
      </c>
      <c r="G6516" s="50">
        <f>'貼り付けシート（日射量等）'!H6513/3.6*10^3</f>
        <v>75</v>
      </c>
      <c r="H6516" s="91">
        <f>RADIANS('貼り付けシート（日射量等）'!I6513)</f>
        <v>0.27925268031909273</v>
      </c>
      <c r="I6516" s="91">
        <f>IF('貼り付けシート（日射量等）'!J6513&lt;0,RADIANS(360+('貼り付けシート（日射量等）'!J6513)),RADIANS('貼り付けシート（日射量等）'!J6513))</f>
        <v>5.0125856117277143</v>
      </c>
    </row>
    <row r="6517" spans="1:9">
      <c r="A6517" s="20">
        <v>41911</v>
      </c>
      <c r="B6517" s="35" t="s">
        <v>367</v>
      </c>
      <c r="C6517" s="90">
        <f t="shared" si="303"/>
        <v>216.93078088852798</v>
      </c>
      <c r="D6517" s="90">
        <f t="shared" si="304"/>
        <v>66.065799271846217</v>
      </c>
      <c r="E6517" s="90">
        <f t="shared" si="305"/>
        <v>150.86498161668177</v>
      </c>
      <c r="F6517" s="50">
        <f>'貼り付けシート（日射量等）'!G6514/3.6*10^3</f>
        <v>116.66666666666666</v>
      </c>
      <c r="G6517" s="50">
        <f>'貼り付けシート（日射量等）'!H6514/3.6*10^3</f>
        <v>155.55555555555557</v>
      </c>
      <c r="H6517" s="91">
        <f>RADIANS('貼り付けシート（日射量等）'!I6514)</f>
        <v>0.46251225177849731</v>
      </c>
      <c r="I6517" s="91">
        <f>IF('貼り付けシート（日射量等）'!J6514&lt;0,RADIANS(360+('貼り付けシート（日射量等）'!J6514)),RADIANS('貼り付けシート（日射量等）'!J6514))</f>
        <v>5.2132984757070622</v>
      </c>
    </row>
    <row r="6518" spans="1:9">
      <c r="A6518" s="20">
        <v>41911</v>
      </c>
      <c r="B6518" s="35" t="s">
        <v>368</v>
      </c>
      <c r="C6518" s="90">
        <f t="shared" si="303"/>
        <v>639.75824499855173</v>
      </c>
      <c r="D6518" s="90">
        <f t="shared" si="304"/>
        <v>518.52745619943244</v>
      </c>
      <c r="E6518" s="90">
        <f t="shared" si="305"/>
        <v>121.23078879911928</v>
      </c>
      <c r="F6518" s="50">
        <f>'貼り付けシート（日射量等）'!G6515/3.6*10^3</f>
        <v>702.77777777777771</v>
      </c>
      <c r="G6518" s="50">
        <f>'貼り付けシート（日射量等）'!H6515/3.6*10^3</f>
        <v>125</v>
      </c>
      <c r="H6518" s="91">
        <f>RADIANS('貼り付けシート（日射量等）'!I6515)</f>
        <v>0.62657320146596429</v>
      </c>
      <c r="I6518" s="91">
        <f>IF('貼り付けシート（日射量等）'!J6515&lt;0,RADIANS(360+('貼り付けシート（日射量等）'!J6515)),RADIANS('貼り付けシート（日射量等）'!J6515))</f>
        <v>5.4524085832302855</v>
      </c>
    </row>
    <row r="6519" spans="1:9">
      <c r="A6519" s="20">
        <v>41911</v>
      </c>
      <c r="B6519" s="35" t="s">
        <v>369</v>
      </c>
      <c r="C6519" s="90">
        <f t="shared" si="303"/>
        <v>539.92339946261336</v>
      </c>
      <c r="D6519" s="90">
        <f t="shared" si="304"/>
        <v>278.60369916228962</v>
      </c>
      <c r="E6519" s="90">
        <f t="shared" si="305"/>
        <v>261.3197003003238</v>
      </c>
      <c r="F6519" s="50">
        <f>'貼り付けシート（日射量等）'!G6516/3.6*10^3</f>
        <v>324.99999999999994</v>
      </c>
      <c r="G6519" s="50">
        <f>'貼り付けシート（日射量等）'!H6516/3.6*10^3</f>
        <v>269.44444444444446</v>
      </c>
      <c r="H6519" s="91">
        <f>RADIANS('貼り付けシート（日射量等）'!I6516)</f>
        <v>0.75223690760955608</v>
      </c>
      <c r="I6519" s="91">
        <f>IF('貼り付けシート（日射量等）'!J6516&lt;0,RADIANS(360+('貼り付けシート（日射量等）'!J6516)),RADIANS('貼り付けシート（日射量等）'!J6516))</f>
        <v>5.750859885321316</v>
      </c>
    </row>
    <row r="6520" spans="1:9">
      <c r="A6520" s="20">
        <v>41911</v>
      </c>
      <c r="B6520" s="35" t="s">
        <v>370</v>
      </c>
      <c r="C6520" s="90">
        <f t="shared" si="303"/>
        <v>472.22452721931245</v>
      </c>
      <c r="D6520" s="90">
        <f t="shared" si="304"/>
        <v>175.88259904368749</v>
      </c>
      <c r="E6520" s="90">
        <f t="shared" si="305"/>
        <v>296.34192817562496</v>
      </c>
      <c r="F6520" s="50">
        <f>'貼り付けシート（日射量等）'!G6517/3.6*10^3</f>
        <v>191.66666666666666</v>
      </c>
      <c r="G6520" s="50">
        <f>'貼り付けシート（日射量等）'!H6517/3.6*10^3</f>
        <v>305.5555555555556</v>
      </c>
      <c r="H6520" s="91">
        <f>RADIANS('貼り付けシート（日射量等）'!I6517)</f>
        <v>0.82205007768932925</v>
      </c>
      <c r="I6520" s="91">
        <f>IF('貼り付けシート（日射量等）'!J6517&lt;0,RADIANS(360+('貼り付けシート（日射量等）'!J6517)),RADIANS('貼り付けシート（日射量等）'!J6517))</f>
        <v>6.1086523819801535</v>
      </c>
    </row>
    <row r="6521" spans="1:9">
      <c r="A6521" s="20">
        <v>41911</v>
      </c>
      <c r="B6521" s="35" t="s">
        <v>371</v>
      </c>
      <c r="C6521" s="90">
        <f t="shared" si="303"/>
        <v>630.17231201270761</v>
      </c>
      <c r="D6521" s="90">
        <f t="shared" si="304"/>
        <v>360.77055912577583</v>
      </c>
      <c r="E6521" s="90">
        <f t="shared" si="305"/>
        <v>269.40175288693172</v>
      </c>
      <c r="F6521" s="50">
        <f>'貼り付けシート（日射量等）'!G6518/3.6*10^3</f>
        <v>394.44444444444446</v>
      </c>
      <c r="G6521" s="50">
        <f>'貼り付けシート（日射量等）'!H6518/3.6*10^3</f>
        <v>277.77777777777777</v>
      </c>
      <c r="H6521" s="91">
        <f>RADIANS('貼り付けシート（日射量等）'!I6518)</f>
        <v>0.81855941918534059</v>
      </c>
      <c r="I6521" s="91">
        <f>IF('貼り付けシート（日射量等）'!J6518&lt;0,RADIANS(360+('貼り付けシート（日射量等）'!J6518)),RADIANS('貼り付けシート（日射量等）'!J6518))</f>
        <v>0.21118483949131386</v>
      </c>
    </row>
    <row r="6522" spans="1:9">
      <c r="A6522" s="20">
        <v>41911</v>
      </c>
      <c r="B6522" s="35" t="s">
        <v>372</v>
      </c>
      <c r="C6522" s="90">
        <f t="shared" si="303"/>
        <v>577.28559320309023</v>
      </c>
      <c r="D6522" s="90">
        <f t="shared" si="304"/>
        <v>332.12999807598231</v>
      </c>
      <c r="E6522" s="90">
        <f t="shared" si="305"/>
        <v>245.15559512710786</v>
      </c>
      <c r="F6522" s="50">
        <f>'貼り付けシート（日射量等）'!G6519/3.6*10^3</f>
        <v>391.66666666666663</v>
      </c>
      <c r="G6522" s="50">
        <f>'貼り付けシート（日射量等）'!H6519/3.6*10^3</f>
        <v>252.77777777777777</v>
      </c>
      <c r="H6522" s="91">
        <f>RADIANS('貼り付けシート（日射量等）'!I6519)</f>
        <v>0.74176493209759009</v>
      </c>
      <c r="I6522" s="91">
        <f>IF('貼り付けシート（日射量等）'!J6519&lt;0,RADIANS(360+('貼り付けシート（日射量等）'!J6519)),RADIANS('貼り付けシート（日射量等）'!J6519))</f>
        <v>0.56374134839416834</v>
      </c>
    </row>
    <row r="6523" spans="1:9">
      <c r="A6523" s="20">
        <v>41911</v>
      </c>
      <c r="B6523" s="35" t="s">
        <v>373</v>
      </c>
      <c r="C6523" s="90">
        <f t="shared" si="303"/>
        <v>394.89773917441914</v>
      </c>
      <c r="D6523" s="90">
        <f t="shared" si="304"/>
        <v>176.68231933600444</v>
      </c>
      <c r="E6523" s="90">
        <f t="shared" si="305"/>
        <v>218.2154198384147</v>
      </c>
      <c r="F6523" s="50">
        <f>'貼り付けシート（日射量等）'!G6520/3.6*10^3</f>
        <v>244.44444444444443</v>
      </c>
      <c r="G6523" s="50">
        <f>'貼り付けシート（日射量等）'!H6520/3.6*10^3</f>
        <v>225</v>
      </c>
      <c r="H6523" s="91">
        <f>RADIANS('貼り付けシート（日射量等）'!I6520)</f>
        <v>0.6108652381980153</v>
      </c>
      <c r="I6523" s="91">
        <f>IF('貼り付けシート（日射量等）'!J6520&lt;0,RADIANS(360+('貼り付けシート（日射量等）'!J6520)),RADIANS('貼り付けシート（日射量等）'!J6520))</f>
        <v>0.85521133347722145</v>
      </c>
    </row>
    <row r="6524" spans="1:9">
      <c r="A6524" s="20">
        <v>41911</v>
      </c>
      <c r="B6524" s="35" t="s">
        <v>374</v>
      </c>
      <c r="C6524" s="90">
        <f t="shared" si="303"/>
        <v>181.57573260185859</v>
      </c>
      <c r="D6524" s="90">
        <f t="shared" si="304"/>
        <v>44.180838629523414</v>
      </c>
      <c r="E6524" s="90">
        <f t="shared" si="305"/>
        <v>137.39489397233518</v>
      </c>
      <c r="F6524" s="50">
        <f>'貼り付けシート（日射量等）'!G6521/3.6*10^3</f>
        <v>80.555555555555543</v>
      </c>
      <c r="G6524" s="50">
        <f>'貼り付けシート（日射量等）'!H6521/3.6*10^3</f>
        <v>141.66666666666666</v>
      </c>
      <c r="H6524" s="91">
        <f>RADIANS('貼り付けシート（日射量等）'!I6521)</f>
        <v>0.44680428851054838</v>
      </c>
      <c r="I6524" s="91">
        <f>IF('貼り付けシート（日射量等）'!J6521&lt;0,RADIANS(360+('貼り付けシート（日射量等）'!J6521)),RADIANS('貼り付けシート（日射量等）'!J6521))</f>
        <v>1.090830782496456</v>
      </c>
    </row>
    <row r="6525" spans="1:9">
      <c r="A6525" s="20">
        <v>41911</v>
      </c>
      <c r="B6525" s="35" t="s">
        <v>375</v>
      </c>
      <c r="C6525" s="90">
        <f t="shared" si="303"/>
        <v>89.518336308166326</v>
      </c>
      <c r="D6525" s="90">
        <f t="shared" si="304"/>
        <v>19.473880557564076</v>
      </c>
      <c r="E6525" s="90">
        <f t="shared" si="305"/>
        <v>70.044455750602253</v>
      </c>
      <c r="F6525" s="50">
        <f>'貼り付けシート（日射量等）'!G6522/3.6*10^3</f>
        <v>58.333333333333329</v>
      </c>
      <c r="G6525" s="50">
        <f>'貼り付けシート（日射量等）'!H6522/3.6*10^3</f>
        <v>72.222222222222229</v>
      </c>
      <c r="H6525" s="91">
        <f>RADIANS('貼り付けシート（日射量等）'!I6522)</f>
        <v>0.26005405854715513</v>
      </c>
      <c r="I6525" s="91">
        <f>IF('貼り付けシート（日射量等）'!J6522&lt;0,RADIANS(360+('貼り付けシート（日射量等）'!J6522)),RADIANS('貼り付けシート（日射量等）'!J6522))</f>
        <v>1.2880529879718152</v>
      </c>
    </row>
    <row r="6526" spans="1:9">
      <c r="A6526" s="20">
        <v>41911</v>
      </c>
      <c r="B6526" s="35" t="s">
        <v>376</v>
      </c>
      <c r="C6526" s="90">
        <f t="shared" si="303"/>
        <v>24.239874428451152</v>
      </c>
      <c r="D6526" s="90">
        <f t="shared" si="304"/>
        <v>8.0757692552352491</v>
      </c>
      <c r="E6526" s="90">
        <f t="shared" si="305"/>
        <v>16.164105173215905</v>
      </c>
      <c r="F6526" s="50">
        <f>'貼り付けシート（日射量等）'!G6523/3.6*10^3</f>
        <v>83.333333333333329</v>
      </c>
      <c r="G6526" s="50">
        <f>'貼り付けシート（日射量等）'!H6523/3.6*10^3</f>
        <v>16.666666666666668</v>
      </c>
      <c r="H6526" s="91">
        <f>RADIANS('貼り付けシート（日射量等）'!I6523)</f>
        <v>6.45771823237902E-2</v>
      </c>
      <c r="I6526" s="91">
        <f>IF('貼り付けシート（日射量等）'!J6523&lt;0,RADIANS(360+('貼り付けシート（日射量等）'!J6523)),RADIANS('貼り付けシート（日射量等）'!J6523))</f>
        <v>1.4643312424232426</v>
      </c>
    </row>
    <row r="6527" spans="1:9">
      <c r="A6527" s="20">
        <v>41911</v>
      </c>
      <c r="B6527" s="35" t="s">
        <v>377</v>
      </c>
      <c r="C6527" s="90">
        <f t="shared" si="303"/>
        <v>0</v>
      </c>
      <c r="D6527" s="90">
        <f t="shared" si="304"/>
        <v>0</v>
      </c>
      <c r="E6527" s="90">
        <f t="shared" si="305"/>
        <v>0</v>
      </c>
      <c r="F6527" s="50">
        <f>'貼り付けシート（日射量等）'!G6524/3.6*10^3</f>
        <v>0</v>
      </c>
      <c r="G6527" s="50">
        <f>'貼り付けシート（日射量等）'!H6524/3.6*10^3</f>
        <v>0</v>
      </c>
      <c r="H6527" s="91">
        <f>RADIANS('貼り付けシート（日射量等）'!I6524)</f>
        <v>0</v>
      </c>
      <c r="I6527" s="91">
        <f>IF('貼り付けシート（日射量等）'!J6524&lt;0,RADIANS(360+('貼り付けシート（日射量等）'!J6524)),RADIANS('貼り付けシート（日射量等）'!J6524))</f>
        <v>0</v>
      </c>
    </row>
    <row r="6528" spans="1:9">
      <c r="A6528" s="20">
        <v>41911</v>
      </c>
      <c r="B6528" s="35" t="s">
        <v>378</v>
      </c>
      <c r="C6528" s="90">
        <f t="shared" si="303"/>
        <v>0</v>
      </c>
      <c r="D6528" s="90">
        <f t="shared" si="304"/>
        <v>0</v>
      </c>
      <c r="E6528" s="90">
        <f t="shared" si="305"/>
        <v>0</v>
      </c>
      <c r="F6528" s="50">
        <f>'貼り付けシート（日射量等）'!G6525/3.6*10^3</f>
        <v>0</v>
      </c>
      <c r="G6528" s="50">
        <f>'貼り付けシート（日射量等）'!H6525/3.6*10^3</f>
        <v>0</v>
      </c>
      <c r="H6528" s="91">
        <f>RADIANS('貼り付けシート（日射量等）'!I6525)</f>
        <v>0</v>
      </c>
      <c r="I6528" s="91">
        <f>IF('貼り付けシート（日射量等）'!J6525&lt;0,RADIANS(360+('貼り付けシート（日射量等）'!J6525)),RADIANS('貼り付けシート（日射量等）'!J6525))</f>
        <v>0</v>
      </c>
    </row>
    <row r="6529" spans="1:9">
      <c r="A6529" s="20">
        <v>41911</v>
      </c>
      <c r="B6529" s="35" t="s">
        <v>379</v>
      </c>
      <c r="C6529" s="90">
        <f t="shared" si="303"/>
        <v>0</v>
      </c>
      <c r="D6529" s="90">
        <f t="shared" si="304"/>
        <v>0</v>
      </c>
      <c r="E6529" s="90">
        <f t="shared" si="305"/>
        <v>0</v>
      </c>
      <c r="F6529" s="50">
        <f>'貼り付けシート（日射量等）'!G6526/3.6*10^3</f>
        <v>0</v>
      </c>
      <c r="G6529" s="50">
        <f>'貼り付けシート（日射量等）'!H6526/3.6*10^3</f>
        <v>0</v>
      </c>
      <c r="H6529" s="91">
        <f>RADIANS('貼り付けシート（日射量等）'!I6526)</f>
        <v>0</v>
      </c>
      <c r="I6529" s="91">
        <f>IF('貼り付けシート（日射量等）'!J6526&lt;0,RADIANS(360+('貼り付けシート（日射量等）'!J6526)),RADIANS('貼り付けシート（日射量等）'!J6526))</f>
        <v>0</v>
      </c>
    </row>
    <row r="6530" spans="1:9">
      <c r="A6530" s="20">
        <v>41911</v>
      </c>
      <c r="B6530" s="35" t="s">
        <v>380</v>
      </c>
      <c r="C6530" s="90">
        <f t="shared" si="303"/>
        <v>0</v>
      </c>
      <c r="D6530" s="90">
        <f t="shared" si="304"/>
        <v>0</v>
      </c>
      <c r="E6530" s="90">
        <f t="shared" si="305"/>
        <v>0</v>
      </c>
      <c r="F6530" s="50">
        <f>'貼り付けシート（日射量等）'!G6527/3.6*10^3</f>
        <v>0</v>
      </c>
      <c r="G6530" s="50">
        <f>'貼り付けシート（日射量等）'!H6527/3.6*10^3</f>
        <v>0</v>
      </c>
      <c r="H6530" s="91">
        <f>RADIANS('貼り付けシート（日射量等）'!I6527)</f>
        <v>0</v>
      </c>
      <c r="I6530" s="91">
        <f>IF('貼り付けシート（日射量等）'!J6527&lt;0,RADIANS(360+('貼り付けシート（日射量等）'!J6527)),RADIANS('貼り付けシート（日射量等）'!J6527))</f>
        <v>0</v>
      </c>
    </row>
    <row r="6531" spans="1:9">
      <c r="A6531" s="20">
        <v>41911</v>
      </c>
      <c r="B6531" s="35" t="s">
        <v>381</v>
      </c>
      <c r="C6531" s="90">
        <f t="shared" si="303"/>
        <v>0</v>
      </c>
      <c r="D6531" s="90">
        <f t="shared" si="304"/>
        <v>0</v>
      </c>
      <c r="E6531" s="90">
        <f t="shared" si="305"/>
        <v>0</v>
      </c>
      <c r="F6531" s="50">
        <f>'貼り付けシート（日射量等）'!G6528/3.6*10^3</f>
        <v>0</v>
      </c>
      <c r="G6531" s="50">
        <f>'貼り付けシート（日射量等）'!H6528/3.6*10^3</f>
        <v>0</v>
      </c>
      <c r="H6531" s="91">
        <f>RADIANS('貼り付けシート（日射量等）'!I6528)</f>
        <v>0</v>
      </c>
      <c r="I6531" s="91">
        <f>IF('貼り付けシート（日射量等）'!J6528&lt;0,RADIANS(360+('貼り付けシート（日射量等）'!J6528)),RADIANS('貼り付けシート（日射量等）'!J6528))</f>
        <v>0</v>
      </c>
    </row>
    <row r="6532" spans="1:9">
      <c r="A6532" s="20">
        <v>41911</v>
      </c>
      <c r="B6532" s="35" t="s">
        <v>382</v>
      </c>
      <c r="C6532" s="90">
        <f t="shared" si="303"/>
        <v>0</v>
      </c>
      <c r="D6532" s="90">
        <f t="shared" si="304"/>
        <v>0</v>
      </c>
      <c r="E6532" s="90">
        <f t="shared" si="305"/>
        <v>0</v>
      </c>
      <c r="F6532" s="50">
        <f>'貼り付けシート（日射量等）'!G6529/3.6*10^3</f>
        <v>0</v>
      </c>
      <c r="G6532" s="50">
        <f>'貼り付けシート（日射量等）'!H6529/3.6*10^3</f>
        <v>0</v>
      </c>
      <c r="H6532" s="91">
        <f>RADIANS('貼り付けシート（日射量等）'!I6529)</f>
        <v>0</v>
      </c>
      <c r="I6532" s="91">
        <f>IF('貼り付けシート（日射量等）'!J6529&lt;0,RADIANS(360+('貼り付けシート（日射量等）'!J6529)),RADIANS('貼り付けシート（日射量等）'!J6529))</f>
        <v>0</v>
      </c>
    </row>
    <row r="6533" spans="1:9">
      <c r="A6533" s="20">
        <v>41911</v>
      </c>
      <c r="B6533" s="35" t="s">
        <v>383</v>
      </c>
      <c r="C6533" s="90">
        <f t="shared" si="303"/>
        <v>0</v>
      </c>
      <c r="D6533" s="90">
        <f t="shared" si="304"/>
        <v>0</v>
      </c>
      <c r="E6533" s="90">
        <f t="shared" si="305"/>
        <v>0</v>
      </c>
      <c r="F6533" s="50">
        <f>'貼り付けシート（日射量等）'!G6530/3.6*10^3</f>
        <v>0</v>
      </c>
      <c r="G6533" s="50">
        <f>'貼り付けシート（日射量等）'!H6530/3.6*10^3</f>
        <v>0</v>
      </c>
      <c r="H6533" s="91">
        <f>RADIANS('貼り付けシート（日射量等）'!I6530)</f>
        <v>0</v>
      </c>
      <c r="I6533" s="91">
        <f>IF('貼り付けシート（日射量等）'!J6530&lt;0,RADIANS(360+('貼り付けシート（日射量等）'!J6530)),RADIANS('貼り付けシート（日射量等）'!J6530))</f>
        <v>0</v>
      </c>
    </row>
    <row r="6534" spans="1:9">
      <c r="A6534" s="20">
        <v>41912</v>
      </c>
      <c r="B6534" s="35" t="s">
        <v>360</v>
      </c>
      <c r="C6534" s="90">
        <f t="shared" si="303"/>
        <v>0</v>
      </c>
      <c r="D6534" s="90">
        <f t="shared" si="304"/>
        <v>0</v>
      </c>
      <c r="E6534" s="90">
        <f t="shared" si="305"/>
        <v>0</v>
      </c>
      <c r="F6534" s="50">
        <f>'貼り付けシート（日射量等）'!G6531/3.6*10^3</f>
        <v>0</v>
      </c>
      <c r="G6534" s="50">
        <f>'貼り付けシート（日射量等）'!H6531/3.6*10^3</f>
        <v>0</v>
      </c>
      <c r="H6534" s="91">
        <f>RADIANS('貼り付けシート（日射量等）'!I6531)</f>
        <v>0</v>
      </c>
      <c r="I6534" s="91">
        <f>IF('貼り付けシート（日射量等）'!J6531&lt;0,RADIANS(360+('貼り付けシート（日射量等）'!J6531)),RADIANS('貼り付けシート（日射量等）'!J6531))</f>
        <v>0</v>
      </c>
    </row>
    <row r="6535" spans="1:9">
      <c r="A6535" s="20">
        <v>41912</v>
      </c>
      <c r="B6535" s="35" t="s">
        <v>361</v>
      </c>
      <c r="C6535" s="90">
        <f t="shared" ref="C6535:C6598" si="306">IF(D6535&lt;0,E6535,D6535+E6535)</f>
        <v>0</v>
      </c>
      <c r="D6535" s="90">
        <f t="shared" ref="D6535:D6598" si="307">F6535*(SIN(H6535)*COS($O$5)+COS(H6535)*SIN($O$5)*COS($O$4-I6535))</f>
        <v>0</v>
      </c>
      <c r="E6535" s="90">
        <f t="shared" ref="E6535:E6598" si="308">G6535*(1+COS($O$5))/2</f>
        <v>0</v>
      </c>
      <c r="F6535" s="50">
        <f>'貼り付けシート（日射量等）'!G6532/3.6*10^3</f>
        <v>0</v>
      </c>
      <c r="G6535" s="50">
        <f>'貼り付けシート（日射量等）'!H6532/3.6*10^3</f>
        <v>0</v>
      </c>
      <c r="H6535" s="91">
        <f>RADIANS('貼り付けシート（日射量等）'!I6532)</f>
        <v>0</v>
      </c>
      <c r="I6535" s="91">
        <f>IF('貼り付けシート（日射量等）'!J6532&lt;0,RADIANS(360+('貼り付けシート（日射量等）'!J6532)),RADIANS('貼り付けシート（日射量等）'!J6532))</f>
        <v>0</v>
      </c>
    </row>
    <row r="6536" spans="1:9">
      <c r="A6536" s="20">
        <v>41912</v>
      </c>
      <c r="B6536" s="35" t="s">
        <v>362</v>
      </c>
      <c r="C6536" s="90">
        <f t="shared" si="306"/>
        <v>0</v>
      </c>
      <c r="D6536" s="90">
        <f t="shared" si="307"/>
        <v>0</v>
      </c>
      <c r="E6536" s="90">
        <f t="shared" si="308"/>
        <v>0</v>
      </c>
      <c r="F6536" s="50">
        <f>'貼り付けシート（日射量等）'!G6533/3.6*10^3</f>
        <v>0</v>
      </c>
      <c r="G6536" s="50">
        <f>'貼り付けシート（日射量等）'!H6533/3.6*10^3</f>
        <v>0</v>
      </c>
      <c r="H6536" s="91">
        <f>RADIANS('貼り付けシート（日射量等）'!I6533)</f>
        <v>0</v>
      </c>
      <c r="I6536" s="91">
        <f>IF('貼り付けシート（日射量等）'!J6533&lt;0,RADIANS(360+('貼り付けシート（日射量等）'!J6533)),RADIANS('貼り付けシート（日射量等）'!J6533))</f>
        <v>0</v>
      </c>
    </row>
    <row r="6537" spans="1:9">
      <c r="A6537" s="20">
        <v>41912</v>
      </c>
      <c r="B6537" s="35" t="s">
        <v>363</v>
      </c>
      <c r="C6537" s="90">
        <f t="shared" si="306"/>
        <v>0</v>
      </c>
      <c r="D6537" s="90">
        <f t="shared" si="307"/>
        <v>0</v>
      </c>
      <c r="E6537" s="90">
        <f t="shared" si="308"/>
        <v>0</v>
      </c>
      <c r="F6537" s="50">
        <f>'貼り付けシート（日射量等）'!G6534/3.6*10^3</f>
        <v>0</v>
      </c>
      <c r="G6537" s="50">
        <f>'貼り付けシート（日射量等）'!H6534/3.6*10^3</f>
        <v>0</v>
      </c>
      <c r="H6537" s="91">
        <f>RADIANS('貼り付けシート（日射量等）'!I6534)</f>
        <v>0</v>
      </c>
      <c r="I6537" s="91">
        <f>IF('貼り付けシート（日射量等）'!J6534&lt;0,RADIANS(360+('貼り付けシート（日射量等）'!J6534)),RADIANS('貼り付けシート（日射量等）'!J6534))</f>
        <v>0</v>
      </c>
    </row>
    <row r="6538" spans="1:9">
      <c r="A6538" s="20">
        <v>41912</v>
      </c>
      <c r="B6538" s="35" t="s">
        <v>364</v>
      </c>
      <c r="C6538" s="90">
        <f t="shared" si="306"/>
        <v>0</v>
      </c>
      <c r="D6538" s="90">
        <f t="shared" si="307"/>
        <v>0</v>
      </c>
      <c r="E6538" s="90">
        <f t="shared" si="308"/>
        <v>0</v>
      </c>
      <c r="F6538" s="50">
        <f>'貼り付けシート（日射量等）'!G6535/3.6*10^3</f>
        <v>0</v>
      </c>
      <c r="G6538" s="50">
        <f>'貼り付けシート（日射量等）'!H6535/3.6*10^3</f>
        <v>0</v>
      </c>
      <c r="H6538" s="91">
        <f>RADIANS('貼り付けシート（日射量等）'!I6535)</f>
        <v>0</v>
      </c>
      <c r="I6538" s="91">
        <f>IF('貼り付けシート（日射量等）'!J6535&lt;0,RADIANS(360+('貼り付けシート（日射量等）'!J6535)),RADIANS('貼り付けシート（日射量等）'!J6535))</f>
        <v>0</v>
      </c>
    </row>
    <row r="6539" spans="1:9">
      <c r="A6539" s="20">
        <v>41912</v>
      </c>
      <c r="B6539" s="35" t="s">
        <v>365</v>
      </c>
      <c r="C6539" s="90">
        <f t="shared" si="306"/>
        <v>33.81056225084923</v>
      </c>
      <c r="D6539" s="90">
        <f t="shared" si="307"/>
        <v>12.258422019894693</v>
      </c>
      <c r="E6539" s="90">
        <f t="shared" si="308"/>
        <v>21.552140230954539</v>
      </c>
      <c r="F6539" s="50">
        <f>'貼り付けシート（日射量等）'!G6536/3.6*10^3</f>
        <v>102.77777777777777</v>
      </c>
      <c r="G6539" s="50">
        <f>'貼り付けシート（日射量等）'!H6536/3.6*10^3</f>
        <v>22.222222222222221</v>
      </c>
      <c r="H6539" s="91">
        <f>RADIANS('貼り付けシート（日射量等）'!I6536)</f>
        <v>8.028514559173916E-2</v>
      </c>
      <c r="I6539" s="91">
        <f>IF('貼り付けシート（日射量等）'!J6536&lt;0,RADIANS(360+('貼り付けシート（日射量等）'!J6536)),RADIANS('貼り付けシート（日射量等）'!J6536))</f>
        <v>4.84154334503227</v>
      </c>
    </row>
    <row r="6540" spans="1:9">
      <c r="A6540" s="20">
        <v>41912</v>
      </c>
      <c r="B6540" s="35" t="s">
        <v>366</v>
      </c>
      <c r="C6540" s="90">
        <f t="shared" si="306"/>
        <v>197.75495588739847</v>
      </c>
      <c r="D6540" s="90">
        <f t="shared" si="307"/>
        <v>111.54639496358031</v>
      </c>
      <c r="E6540" s="90">
        <f t="shared" si="308"/>
        <v>86.208560923818155</v>
      </c>
      <c r="F6540" s="50">
        <f>'貼り付けシート（日射量等）'!G6537/3.6*10^3</f>
        <v>313.8888888888888</v>
      </c>
      <c r="G6540" s="50">
        <f>'貼り付けシート（日射量等）'!H6537/3.6*10^3</f>
        <v>88.888888888888886</v>
      </c>
      <c r="H6540" s="91">
        <f>RADIANS('貼り付けシート（日射量等）'!I6537)</f>
        <v>0.27576202181510406</v>
      </c>
      <c r="I6540" s="91">
        <f>IF('貼り付けシート（日射量等）'!J6537&lt;0,RADIANS(360+('貼り付けシート（日射量等）'!J6537)),RADIANS('貼り付けシート（日射量等）'!J6537))</f>
        <v>5.0195669287356921</v>
      </c>
    </row>
    <row r="6541" spans="1:9">
      <c r="A6541" s="20">
        <v>41912</v>
      </c>
      <c r="B6541" s="35" t="s">
        <v>367</v>
      </c>
      <c r="C6541" s="90">
        <f t="shared" si="306"/>
        <v>478.12570820733822</v>
      </c>
      <c r="D6541" s="90">
        <f t="shared" si="307"/>
        <v>389.22312975465076</v>
      </c>
      <c r="E6541" s="90">
        <f t="shared" si="308"/>
        <v>88.902578452687479</v>
      </c>
      <c r="F6541" s="50">
        <f>'貼り付けシート（日射量等）'!G6538/3.6*10^3</f>
        <v>688.88888888888891</v>
      </c>
      <c r="G6541" s="50">
        <f>'貼り付けシート（日射量等）'!H6538/3.6*10^3</f>
        <v>91.666666666666671</v>
      </c>
      <c r="H6541" s="91">
        <f>RADIANS('貼り付けシート（日射量等）'!I6538)</f>
        <v>0.4590215932745087</v>
      </c>
      <c r="I6541" s="91">
        <f>IF('貼り付けシート（日射量等）'!J6538&lt;0,RADIANS(360+('貼り付けシート（日射量等）'!J6538)),RADIANS('貼り付けシート（日射量等）'!J6538))</f>
        <v>5.2185344634630457</v>
      </c>
    </row>
    <row r="6542" spans="1:9">
      <c r="A6542" s="20">
        <v>41912</v>
      </c>
      <c r="B6542" s="35" t="s">
        <v>368</v>
      </c>
      <c r="C6542" s="90">
        <f t="shared" si="306"/>
        <v>505.3606070751099</v>
      </c>
      <c r="D6542" s="90">
        <f t="shared" si="307"/>
        <v>308.69732746764976</v>
      </c>
      <c r="E6542" s="90">
        <f t="shared" si="308"/>
        <v>196.66327960746014</v>
      </c>
      <c r="F6542" s="50">
        <f>'貼り付けシート（日射量等）'!G6539/3.6*10^3</f>
        <v>419.44444444444446</v>
      </c>
      <c r="G6542" s="50">
        <f>'貼り付けシート（日射量等）'!H6539/3.6*10^3</f>
        <v>202.77777777777777</v>
      </c>
      <c r="H6542" s="91">
        <f>RADIANS('貼り付けシート（日射量等）'!I6539)</f>
        <v>0.6213372137099813</v>
      </c>
      <c r="I6542" s="91">
        <f>IF('貼り付けシート（日射量等）'!J6539&lt;0,RADIANS(360+('貼り付けシート（日射量等）'!J6539)),RADIANS('貼り付けシート（日射量等）'!J6539))</f>
        <v>5.4593899002382633</v>
      </c>
    </row>
    <row r="6543" spans="1:9">
      <c r="A6543" s="20">
        <v>41912</v>
      </c>
      <c r="B6543" s="35" t="s">
        <v>369</v>
      </c>
      <c r="C6543" s="90">
        <f t="shared" si="306"/>
        <v>727.44448954540781</v>
      </c>
      <c r="D6543" s="90">
        <f t="shared" si="307"/>
        <v>563.10942028437944</v>
      </c>
      <c r="E6543" s="90">
        <f t="shared" si="308"/>
        <v>164.33506926102834</v>
      </c>
      <c r="F6543" s="50">
        <f>'貼り付けシート（日射量等）'!G6540/3.6*10^3</f>
        <v>658.33333333333337</v>
      </c>
      <c r="G6543" s="50">
        <f>'貼り付けシート（日射量等）'!H6540/3.6*10^3</f>
        <v>169.44444444444443</v>
      </c>
      <c r="H6543" s="91">
        <f>RADIANS('貼り付けシート（日射量等）'!I6540)</f>
        <v>0.74700091985357298</v>
      </c>
      <c r="I6543" s="91">
        <f>IF('貼り付けシート（日射量等）'!J6540&lt;0,RADIANS(360+('貼り付けシート（日射量等）'!J6540)),RADIANS('貼り付けシート（日射量等）'!J6540))</f>
        <v>5.7560958730772986</v>
      </c>
    </row>
    <row r="6544" spans="1:9">
      <c r="A6544" s="20">
        <v>41912</v>
      </c>
      <c r="B6544" s="35" t="s">
        <v>370</v>
      </c>
      <c r="C6544" s="90">
        <f t="shared" si="306"/>
        <v>719.2412404755737</v>
      </c>
      <c r="D6544" s="90">
        <f t="shared" si="307"/>
        <v>495.63778557942044</v>
      </c>
      <c r="E6544" s="90">
        <f t="shared" si="308"/>
        <v>223.60345489615332</v>
      </c>
      <c r="F6544" s="50">
        <f>'貼り付けシート（日射量等）'!G6541/3.6*10^3</f>
        <v>541.66666666666663</v>
      </c>
      <c r="G6544" s="50">
        <f>'貼り付けシート（日射量等）'!H6541/3.6*10^3</f>
        <v>230.55555555555554</v>
      </c>
      <c r="H6544" s="91">
        <f>RADIANS('貼り付けシート（日射量等）'!I6541)</f>
        <v>0.81506876068135192</v>
      </c>
      <c r="I6544" s="91">
        <f>IF('貼り付けシート（日射量等）'!J6541&lt;0,RADIANS(360+('貼り付けシート（日射量等）'!J6541)),RADIANS('貼り付けシート（日射量等）'!J6541))</f>
        <v>6.1121430404841419</v>
      </c>
    </row>
    <row r="6545" spans="1:9">
      <c r="A6545" s="20">
        <v>41912</v>
      </c>
      <c r="B6545" s="35" t="s">
        <v>371</v>
      </c>
      <c r="C6545" s="90">
        <f t="shared" si="306"/>
        <v>658.49522846753518</v>
      </c>
      <c r="D6545" s="90">
        <f t="shared" si="307"/>
        <v>405.25758075381935</v>
      </c>
      <c r="E6545" s="90">
        <f t="shared" si="308"/>
        <v>253.2376477137158</v>
      </c>
      <c r="F6545" s="50">
        <f>'貼り付けシート（日射量等）'!G6542/3.6*10^3</f>
        <v>444.44444444444446</v>
      </c>
      <c r="G6545" s="50">
        <f>'貼り付けシート（日射量等）'!H6542/3.6*10^3</f>
        <v>261.11111111111109</v>
      </c>
      <c r="H6545" s="91">
        <f>RADIANS('貼り付けシート（日射量等）'!I6542)</f>
        <v>0.81157810217736326</v>
      </c>
      <c r="I6545" s="91">
        <f>IF('貼り付けシート（日射量等）'!J6542&lt;0,RADIANS(360+('貼り付けシート（日射量等）'!J6542)),RADIANS('貼り付けシート（日射量等）'!J6542))</f>
        <v>0.21118483949131386</v>
      </c>
    </row>
    <row r="6546" spans="1:9">
      <c r="A6546" s="20">
        <v>41912</v>
      </c>
      <c r="B6546" s="35" t="s">
        <v>372</v>
      </c>
      <c r="C6546" s="90">
        <f t="shared" si="306"/>
        <v>505.26220204642823</v>
      </c>
      <c r="D6546" s="90">
        <f t="shared" si="307"/>
        <v>246.63651927497372</v>
      </c>
      <c r="E6546" s="90">
        <f t="shared" si="308"/>
        <v>258.62568277145448</v>
      </c>
      <c r="F6546" s="50">
        <f>'貼り付けシート（日射量等）'!G6543/3.6*10^3</f>
        <v>291.66666666666669</v>
      </c>
      <c r="G6546" s="50">
        <f>'貼り付けシート（日射量等）'!H6543/3.6*10^3</f>
        <v>266.66666666666669</v>
      </c>
      <c r="H6546" s="91">
        <f>RADIANS('貼り付けシート（日射量等）'!I6543)</f>
        <v>0.73652894434160709</v>
      </c>
      <c r="I6546" s="91">
        <f>IF('貼り付けシート（日射量等）'!J6543&lt;0,RADIANS(360+('貼り付けシート（日射量等）'!J6543)),RADIANS('貼り付けシート（日射量等）'!J6543))</f>
        <v>0.56199601914217412</v>
      </c>
    </row>
    <row r="6547" spans="1:9">
      <c r="A6547" s="20">
        <v>41912</v>
      </c>
      <c r="B6547" s="35" t="s">
        <v>373</v>
      </c>
      <c r="C6547" s="90">
        <f t="shared" si="306"/>
        <v>387.56070905603303</v>
      </c>
      <c r="D6547" s="90">
        <f t="shared" si="307"/>
        <v>172.03930674648763</v>
      </c>
      <c r="E6547" s="90">
        <f t="shared" si="308"/>
        <v>215.52140230954538</v>
      </c>
      <c r="F6547" s="50">
        <f>'貼り付けシート（日射量等）'!G6544/3.6*10^3</f>
        <v>238.88888888888889</v>
      </c>
      <c r="G6547" s="50">
        <f>'貼り付けシート（日射量等）'!H6544/3.6*10^3</f>
        <v>222.22222222222223</v>
      </c>
      <c r="H6547" s="91">
        <f>RADIANS('貼り付けシート（日射量等）'!I6544)</f>
        <v>0.60562925044203242</v>
      </c>
      <c r="I6547" s="91">
        <f>IF('貼り付けシート（日射量等）'!J6544&lt;0,RADIANS(360+('貼り付けシート（日射量等）'!J6544)),RADIANS('貼り付けシート（日射量等）'!J6544))</f>
        <v>0.85172067497323278</v>
      </c>
    </row>
    <row r="6548" spans="1:9">
      <c r="A6548" s="20">
        <v>41912</v>
      </c>
      <c r="B6548" s="35" t="s">
        <v>374</v>
      </c>
      <c r="C6548" s="90">
        <f t="shared" si="306"/>
        <v>256.63418395733152</v>
      </c>
      <c r="D6548" s="90">
        <f t="shared" si="307"/>
        <v>105.76920234064974</v>
      </c>
      <c r="E6548" s="90">
        <f t="shared" si="308"/>
        <v>150.86498161668177</v>
      </c>
      <c r="F6548" s="50">
        <f>'貼り付けシート（日射量等）'!G6545/3.6*10^3</f>
        <v>194.44444444444443</v>
      </c>
      <c r="G6548" s="50">
        <f>'貼り付けシート（日射量等）'!H6545/3.6*10^3</f>
        <v>155.55555555555557</v>
      </c>
      <c r="H6548" s="91">
        <f>RADIANS('貼り付けシート（日射量等）'!I6545)</f>
        <v>0.43982297150257105</v>
      </c>
      <c r="I6548" s="91">
        <f>IF('貼り付けシート（日射量等）'!J6545&lt;0,RADIANS(360+('貼り付けシート（日射量等）'!J6545)),RADIANS('貼り付けシート（日射量等）'!J6545))</f>
        <v>1.0873401239924672</v>
      </c>
    </row>
    <row r="6549" spans="1:9">
      <c r="A6549" s="20">
        <v>41912</v>
      </c>
      <c r="B6549" s="35" t="s">
        <v>375</v>
      </c>
      <c r="C6549" s="90">
        <f t="shared" si="306"/>
        <v>98.429715400513714</v>
      </c>
      <c r="D6549" s="90">
        <f t="shared" si="307"/>
        <v>25.691242121042158</v>
      </c>
      <c r="E6549" s="90">
        <f t="shared" si="308"/>
        <v>72.738473279471563</v>
      </c>
      <c r="F6549" s="50">
        <f>'貼り付けシート（日射量等）'!G6546/3.6*10^3</f>
        <v>77.777777777777786</v>
      </c>
      <c r="G6549" s="50">
        <f>'貼り付けシート（日射量等）'!H6546/3.6*10^3</f>
        <v>75</v>
      </c>
      <c r="H6549" s="91">
        <f>RADIANS('貼り付けシート（日射量等）'!I6546)</f>
        <v>0.25481807079117214</v>
      </c>
      <c r="I6549" s="91">
        <f>IF('貼り付けシート（日射量等）'!J6546&lt;0,RADIANS(360+('貼り付けシート（日射量等）'!J6546)),RADIANS('貼り付けシート（日射量等）'!J6546))</f>
        <v>1.2845623294678266</v>
      </c>
    </row>
    <row r="6550" spans="1:9">
      <c r="A6550" s="20">
        <v>41912</v>
      </c>
      <c r="B6550" s="35" t="s">
        <v>376</v>
      </c>
      <c r="C6550" s="90">
        <f t="shared" si="306"/>
        <v>25.54283276247898</v>
      </c>
      <c r="D6550" s="90">
        <f t="shared" si="307"/>
        <v>9.3787275892630735</v>
      </c>
      <c r="E6550" s="90">
        <f t="shared" si="308"/>
        <v>16.164105173215905</v>
      </c>
      <c r="F6550" s="50">
        <f>'貼り付けシート（日射量等）'!G6547/3.6*10^3</f>
        <v>99.999999999999986</v>
      </c>
      <c r="G6550" s="50">
        <f>'貼り付けシート（日射量等）'!H6547/3.6*10^3</f>
        <v>16.666666666666668</v>
      </c>
      <c r="H6550" s="91">
        <f>RADIANS('貼り付けシート（日射量等）'!I6547)</f>
        <v>5.9341194567807204E-2</v>
      </c>
      <c r="I6550" s="91">
        <f>IF('貼り付けシート（日射量等）'!J6547&lt;0,RADIANS(360+('貼り付けシート（日射量等）'!J6547)),RADIANS('貼り付けシート（日射量等）'!J6547))</f>
        <v>1.4590952546672593</v>
      </c>
    </row>
    <row r="6551" spans="1:9">
      <c r="A6551" s="20">
        <v>41912</v>
      </c>
      <c r="B6551" s="35" t="s">
        <v>377</v>
      </c>
      <c r="C6551" s="90">
        <f t="shared" si="306"/>
        <v>0</v>
      </c>
      <c r="D6551" s="90">
        <f t="shared" si="307"/>
        <v>0</v>
      </c>
      <c r="E6551" s="90">
        <f t="shared" si="308"/>
        <v>0</v>
      </c>
      <c r="F6551" s="50">
        <f>'貼り付けシート（日射量等）'!G6548/3.6*10^3</f>
        <v>0</v>
      </c>
      <c r="G6551" s="50">
        <f>'貼り付けシート（日射量等）'!H6548/3.6*10^3</f>
        <v>0</v>
      </c>
      <c r="H6551" s="91">
        <f>RADIANS('貼り付けシート（日射量等）'!I6548)</f>
        <v>0</v>
      </c>
      <c r="I6551" s="91">
        <f>IF('貼り付けシート（日射量等）'!J6548&lt;0,RADIANS(360+('貼り付けシート（日射量等）'!J6548)),RADIANS('貼り付けシート（日射量等）'!J6548))</f>
        <v>0</v>
      </c>
    </row>
    <row r="6552" spans="1:9">
      <c r="A6552" s="20">
        <v>41912</v>
      </c>
      <c r="B6552" s="35" t="s">
        <v>378</v>
      </c>
      <c r="C6552" s="90">
        <f t="shared" si="306"/>
        <v>0</v>
      </c>
      <c r="D6552" s="90">
        <f t="shared" si="307"/>
        <v>0</v>
      </c>
      <c r="E6552" s="90">
        <f t="shared" si="308"/>
        <v>0</v>
      </c>
      <c r="F6552" s="50">
        <f>'貼り付けシート（日射量等）'!G6549/3.6*10^3</f>
        <v>0</v>
      </c>
      <c r="G6552" s="50">
        <f>'貼り付けシート（日射量等）'!H6549/3.6*10^3</f>
        <v>0</v>
      </c>
      <c r="H6552" s="91">
        <f>RADIANS('貼り付けシート（日射量等）'!I6549)</f>
        <v>0</v>
      </c>
      <c r="I6552" s="91">
        <f>IF('貼り付けシート（日射量等）'!J6549&lt;0,RADIANS(360+('貼り付けシート（日射量等）'!J6549)),RADIANS('貼り付けシート（日射量等）'!J6549))</f>
        <v>0</v>
      </c>
    </row>
    <row r="6553" spans="1:9">
      <c r="A6553" s="20">
        <v>41912</v>
      </c>
      <c r="B6553" s="35" t="s">
        <v>379</v>
      </c>
      <c r="C6553" s="90">
        <f t="shared" si="306"/>
        <v>0</v>
      </c>
      <c r="D6553" s="90">
        <f t="shared" si="307"/>
        <v>0</v>
      </c>
      <c r="E6553" s="90">
        <f t="shared" si="308"/>
        <v>0</v>
      </c>
      <c r="F6553" s="50">
        <f>'貼り付けシート（日射量等）'!G6550/3.6*10^3</f>
        <v>0</v>
      </c>
      <c r="G6553" s="50">
        <f>'貼り付けシート（日射量等）'!H6550/3.6*10^3</f>
        <v>0</v>
      </c>
      <c r="H6553" s="91">
        <f>RADIANS('貼り付けシート（日射量等）'!I6550)</f>
        <v>0</v>
      </c>
      <c r="I6553" s="91">
        <f>IF('貼り付けシート（日射量等）'!J6550&lt;0,RADIANS(360+('貼り付けシート（日射量等）'!J6550)),RADIANS('貼り付けシート（日射量等）'!J6550))</f>
        <v>0</v>
      </c>
    </row>
    <row r="6554" spans="1:9">
      <c r="A6554" s="20">
        <v>41912</v>
      </c>
      <c r="B6554" s="35" t="s">
        <v>380</v>
      </c>
      <c r="C6554" s="90">
        <f t="shared" si="306"/>
        <v>0</v>
      </c>
      <c r="D6554" s="90">
        <f t="shared" si="307"/>
        <v>0</v>
      </c>
      <c r="E6554" s="90">
        <f t="shared" si="308"/>
        <v>0</v>
      </c>
      <c r="F6554" s="50">
        <f>'貼り付けシート（日射量等）'!G6551/3.6*10^3</f>
        <v>0</v>
      </c>
      <c r="G6554" s="50">
        <f>'貼り付けシート（日射量等）'!H6551/3.6*10^3</f>
        <v>0</v>
      </c>
      <c r="H6554" s="91">
        <f>RADIANS('貼り付けシート（日射量等）'!I6551)</f>
        <v>0</v>
      </c>
      <c r="I6554" s="91">
        <f>IF('貼り付けシート（日射量等）'!J6551&lt;0,RADIANS(360+('貼り付けシート（日射量等）'!J6551)),RADIANS('貼り付けシート（日射量等）'!J6551))</f>
        <v>0</v>
      </c>
    </row>
    <row r="6555" spans="1:9">
      <c r="A6555" s="20">
        <v>41912</v>
      </c>
      <c r="B6555" s="35" t="s">
        <v>381</v>
      </c>
      <c r="C6555" s="90">
        <f t="shared" si="306"/>
        <v>0</v>
      </c>
      <c r="D6555" s="90">
        <f t="shared" si="307"/>
        <v>0</v>
      </c>
      <c r="E6555" s="90">
        <f t="shared" si="308"/>
        <v>0</v>
      </c>
      <c r="F6555" s="50">
        <f>'貼り付けシート（日射量等）'!G6552/3.6*10^3</f>
        <v>0</v>
      </c>
      <c r="G6555" s="50">
        <f>'貼り付けシート（日射量等）'!H6552/3.6*10^3</f>
        <v>0</v>
      </c>
      <c r="H6555" s="91">
        <f>RADIANS('貼り付けシート（日射量等）'!I6552)</f>
        <v>0</v>
      </c>
      <c r="I6555" s="91">
        <f>IF('貼り付けシート（日射量等）'!J6552&lt;0,RADIANS(360+('貼り付けシート（日射量等）'!J6552)),RADIANS('貼り付けシート（日射量等）'!J6552))</f>
        <v>0</v>
      </c>
    </row>
    <row r="6556" spans="1:9">
      <c r="A6556" s="20">
        <v>41912</v>
      </c>
      <c r="B6556" s="35" t="s">
        <v>382</v>
      </c>
      <c r="C6556" s="90">
        <f t="shared" si="306"/>
        <v>0</v>
      </c>
      <c r="D6556" s="90">
        <f t="shared" si="307"/>
        <v>0</v>
      </c>
      <c r="E6556" s="90">
        <f t="shared" si="308"/>
        <v>0</v>
      </c>
      <c r="F6556" s="50">
        <f>'貼り付けシート（日射量等）'!G6553/3.6*10^3</f>
        <v>0</v>
      </c>
      <c r="G6556" s="50">
        <f>'貼り付けシート（日射量等）'!H6553/3.6*10^3</f>
        <v>0</v>
      </c>
      <c r="H6556" s="91">
        <f>RADIANS('貼り付けシート（日射量等）'!I6553)</f>
        <v>0</v>
      </c>
      <c r="I6556" s="91">
        <f>IF('貼り付けシート（日射量等）'!J6553&lt;0,RADIANS(360+('貼り付けシート（日射量等）'!J6553)),RADIANS('貼り付けシート（日射量等）'!J6553))</f>
        <v>0</v>
      </c>
    </row>
    <row r="6557" spans="1:9">
      <c r="A6557" s="20">
        <v>41912</v>
      </c>
      <c r="B6557" s="35" t="s">
        <v>383</v>
      </c>
      <c r="C6557" s="90">
        <f t="shared" si="306"/>
        <v>0</v>
      </c>
      <c r="D6557" s="90">
        <f t="shared" si="307"/>
        <v>0</v>
      </c>
      <c r="E6557" s="90">
        <f t="shared" si="308"/>
        <v>0</v>
      </c>
      <c r="F6557" s="50">
        <f>'貼り付けシート（日射量等）'!G6554/3.6*10^3</f>
        <v>0</v>
      </c>
      <c r="G6557" s="50">
        <f>'貼り付けシート（日射量等）'!H6554/3.6*10^3</f>
        <v>0</v>
      </c>
      <c r="H6557" s="91">
        <f>RADIANS('貼り付けシート（日射量等）'!I6554)</f>
        <v>0</v>
      </c>
      <c r="I6557" s="91">
        <f>IF('貼り付けシート（日射量等）'!J6554&lt;0,RADIANS(360+('貼り付けシート（日射量等）'!J6554)),RADIANS('貼り付けシート（日射量等）'!J6554))</f>
        <v>0</v>
      </c>
    </row>
    <row r="6558" spans="1:9">
      <c r="A6558" s="20">
        <v>41913</v>
      </c>
      <c r="B6558" s="35" t="s">
        <v>360</v>
      </c>
      <c r="C6558" s="90">
        <f t="shared" si="306"/>
        <v>0</v>
      </c>
      <c r="D6558" s="90">
        <f t="shared" si="307"/>
        <v>0</v>
      </c>
      <c r="E6558" s="90">
        <f t="shared" si="308"/>
        <v>0</v>
      </c>
      <c r="F6558" s="50">
        <f>'貼り付けシート（日射量等）'!G6555/3.6*10^3</f>
        <v>0</v>
      </c>
      <c r="G6558" s="50">
        <f>'貼り付けシート（日射量等）'!H6555/3.6*10^3</f>
        <v>0</v>
      </c>
      <c r="H6558" s="91">
        <f>RADIANS('貼り付けシート（日射量等）'!I6555)</f>
        <v>0</v>
      </c>
      <c r="I6558" s="91">
        <f>IF('貼り付けシート（日射量等）'!J6555&lt;0,RADIANS(360+('貼り付けシート（日射量等）'!J6555)),RADIANS('貼り付けシート（日射量等）'!J6555))</f>
        <v>0</v>
      </c>
    </row>
    <row r="6559" spans="1:9">
      <c r="A6559" s="20">
        <v>41913</v>
      </c>
      <c r="B6559" s="35" t="s">
        <v>361</v>
      </c>
      <c r="C6559" s="90">
        <f t="shared" si="306"/>
        <v>0</v>
      </c>
      <c r="D6559" s="90">
        <f t="shared" si="307"/>
        <v>0</v>
      </c>
      <c r="E6559" s="90">
        <f t="shared" si="308"/>
        <v>0</v>
      </c>
      <c r="F6559" s="50">
        <f>'貼り付けシート（日射量等）'!G6556/3.6*10^3</f>
        <v>0</v>
      </c>
      <c r="G6559" s="50">
        <f>'貼り付けシート（日射量等）'!H6556/3.6*10^3</f>
        <v>0</v>
      </c>
      <c r="H6559" s="91">
        <f>RADIANS('貼り付けシート（日射量等）'!I6556)</f>
        <v>0</v>
      </c>
      <c r="I6559" s="91">
        <f>IF('貼り付けシート（日射量等）'!J6556&lt;0,RADIANS(360+('貼り付けシート（日射量等）'!J6556)),RADIANS('貼り付けシート（日射量等）'!J6556))</f>
        <v>0</v>
      </c>
    </row>
    <row r="6560" spans="1:9">
      <c r="A6560" s="20">
        <v>41913</v>
      </c>
      <c r="B6560" s="35" t="s">
        <v>362</v>
      </c>
      <c r="C6560" s="90">
        <f t="shared" si="306"/>
        <v>0</v>
      </c>
      <c r="D6560" s="90">
        <f t="shared" si="307"/>
        <v>0</v>
      </c>
      <c r="E6560" s="90">
        <f t="shared" si="308"/>
        <v>0</v>
      </c>
      <c r="F6560" s="50">
        <f>'貼り付けシート（日射量等）'!G6557/3.6*10^3</f>
        <v>0</v>
      </c>
      <c r="G6560" s="50">
        <f>'貼り付けシート（日射量等）'!H6557/3.6*10^3</f>
        <v>0</v>
      </c>
      <c r="H6560" s="91">
        <f>RADIANS('貼り付けシート（日射量等）'!I6557)</f>
        <v>0</v>
      </c>
      <c r="I6560" s="91">
        <f>IF('貼り付けシート（日射量等）'!J6557&lt;0,RADIANS(360+('貼り付けシート（日射量等）'!J6557)),RADIANS('貼り付けシート（日射量等）'!J6557))</f>
        <v>0</v>
      </c>
    </row>
    <row r="6561" spans="1:9">
      <c r="A6561" s="20">
        <v>41913</v>
      </c>
      <c r="B6561" s="35" t="s">
        <v>363</v>
      </c>
      <c r="C6561" s="90">
        <f t="shared" si="306"/>
        <v>0</v>
      </c>
      <c r="D6561" s="90">
        <f t="shared" si="307"/>
        <v>0</v>
      </c>
      <c r="E6561" s="90">
        <f t="shared" si="308"/>
        <v>0</v>
      </c>
      <c r="F6561" s="50">
        <f>'貼り付けシート（日射量等）'!G6558/3.6*10^3</f>
        <v>0</v>
      </c>
      <c r="G6561" s="50">
        <f>'貼り付けシート（日射量等）'!H6558/3.6*10^3</f>
        <v>0</v>
      </c>
      <c r="H6561" s="91">
        <f>RADIANS('貼り付けシート（日射量等）'!I6558)</f>
        <v>0</v>
      </c>
      <c r="I6561" s="91">
        <f>IF('貼り付けシート（日射量等）'!J6558&lt;0,RADIANS(360+('貼り付けシート（日射量等）'!J6558)),RADIANS('貼り付けシート（日射量等）'!J6558))</f>
        <v>0</v>
      </c>
    </row>
    <row r="6562" spans="1:9">
      <c r="A6562" s="20">
        <v>41913</v>
      </c>
      <c r="B6562" s="35" t="s">
        <v>364</v>
      </c>
      <c r="C6562" s="90">
        <f t="shared" si="306"/>
        <v>0</v>
      </c>
      <c r="D6562" s="90">
        <f t="shared" si="307"/>
        <v>0</v>
      </c>
      <c r="E6562" s="90">
        <f t="shared" si="308"/>
        <v>0</v>
      </c>
      <c r="F6562" s="50">
        <f>'貼り付けシート（日射量等）'!G6559/3.6*10^3</f>
        <v>0</v>
      </c>
      <c r="G6562" s="50">
        <f>'貼り付けシート（日射量等）'!H6559/3.6*10^3</f>
        <v>0</v>
      </c>
      <c r="H6562" s="91">
        <f>RADIANS('貼り付けシート（日射量等）'!I6559)</f>
        <v>0</v>
      </c>
      <c r="I6562" s="91">
        <f>IF('貼り付けシート（日射量等）'!J6559&lt;0,RADIANS(360+('貼り付けシート（日射量等）'!J6559)),RADIANS('貼り付けシート（日射量等）'!J6559))</f>
        <v>0</v>
      </c>
    </row>
    <row r="6563" spans="1:9">
      <c r="A6563" s="20">
        <v>41913</v>
      </c>
      <c r="B6563" s="35" t="s">
        <v>365</v>
      </c>
      <c r="C6563" s="90">
        <f t="shared" si="306"/>
        <v>32.074181154145293</v>
      </c>
      <c r="D6563" s="90">
        <f t="shared" si="307"/>
        <v>10.522040923190758</v>
      </c>
      <c r="E6563" s="90">
        <f t="shared" si="308"/>
        <v>21.552140230954539</v>
      </c>
      <c r="F6563" s="50">
        <f>'貼り付けシート（日射量等）'!G6560/3.6*10^3</f>
        <v>88.888888888888886</v>
      </c>
      <c r="G6563" s="50">
        <f>'貼り付けシート（日射量等）'!H6560/3.6*10^3</f>
        <v>22.222222222222221</v>
      </c>
      <c r="H6563" s="91">
        <f>RADIANS('貼り付けシート（日射量等）'!I6560)</f>
        <v>7.679448708775051E-2</v>
      </c>
      <c r="I6563" s="91">
        <f>IF('貼り付けシート（日射量等）'!J6560&lt;0,RADIANS(360+('貼り付けシート（日射量等）'!J6560)),RADIANS('貼り付けシート（日射量等）'!J6560))</f>
        <v>4.8485246620402478</v>
      </c>
    </row>
    <row r="6564" spans="1:9">
      <c r="A6564" s="20">
        <v>41913</v>
      </c>
      <c r="B6564" s="35" t="s">
        <v>366</v>
      </c>
      <c r="C6564" s="90">
        <f t="shared" si="306"/>
        <v>230.5223770796668</v>
      </c>
      <c r="D6564" s="90">
        <f t="shared" si="307"/>
        <v>152.39586874245663</v>
      </c>
      <c r="E6564" s="90">
        <f t="shared" si="308"/>
        <v>78.126508337210183</v>
      </c>
      <c r="F6564" s="50">
        <f>'貼り付けシート（日射量等）'!G6561/3.6*10^3</f>
        <v>430.5555555555556</v>
      </c>
      <c r="G6564" s="50">
        <f>'貼り付けシート（日射量等）'!H6561/3.6*10^3</f>
        <v>80.555555555555543</v>
      </c>
      <c r="H6564" s="91">
        <f>RADIANS('貼り付けシート（日射量等）'!I6561)</f>
        <v>0.2722713633111154</v>
      </c>
      <c r="I6564" s="91">
        <f>IF('貼り付けシート（日射量等）'!J6561&lt;0,RADIANS(360+('貼り付けシート（日射量等）'!J6561)),RADIANS('貼り付けシート（日射量等）'!J6561))</f>
        <v>5.0248029164916748</v>
      </c>
    </row>
    <row r="6565" spans="1:9">
      <c r="A6565" s="20">
        <v>41913</v>
      </c>
      <c r="B6565" s="35" t="s">
        <v>367</v>
      </c>
      <c r="C6565" s="90">
        <f t="shared" si="306"/>
        <v>477.56369961354426</v>
      </c>
      <c r="D6565" s="90">
        <f t="shared" si="307"/>
        <v>388.66112116085679</v>
      </c>
      <c r="E6565" s="90">
        <f t="shared" si="308"/>
        <v>88.902578452687479</v>
      </c>
      <c r="F6565" s="50">
        <f>'貼り付けシート（日射量等）'!G6562/3.6*10^3</f>
        <v>688.88888888888891</v>
      </c>
      <c r="G6565" s="50">
        <f>'貼り付けシート（日射量等）'!H6562/3.6*10^3</f>
        <v>91.666666666666671</v>
      </c>
      <c r="H6565" s="91">
        <f>RADIANS('貼り付けシート（日射量等）'!I6562)</f>
        <v>0.45553093477052004</v>
      </c>
      <c r="I6565" s="91">
        <f>IF('貼り付けシート（日射量等）'!J6562&lt;0,RADIANS(360+('貼り付けシート（日射量等）'!J6562)),RADIANS('貼り付けシート（日射量等）'!J6562))</f>
        <v>5.2255157804710226</v>
      </c>
    </row>
    <row r="6566" spans="1:9">
      <c r="A6566" s="20">
        <v>41913</v>
      </c>
      <c r="B6566" s="35" t="s">
        <v>368</v>
      </c>
      <c r="C6566" s="90">
        <f t="shared" si="306"/>
        <v>653.25886081866872</v>
      </c>
      <c r="D6566" s="90">
        <f t="shared" si="307"/>
        <v>540.11012460615746</v>
      </c>
      <c r="E6566" s="90">
        <f t="shared" si="308"/>
        <v>113.14873621251131</v>
      </c>
      <c r="F6566" s="50">
        <f>'貼り付けシート（日射量等）'!G6563/3.6*10^3</f>
        <v>736.11111111111109</v>
      </c>
      <c r="G6566" s="50">
        <f>'貼り付けシート（日射量等）'!H6563/3.6*10^3</f>
        <v>116.66666666666666</v>
      </c>
      <c r="H6566" s="91">
        <f>RADIANS('貼り付けシート（日射量等）'!I6563)</f>
        <v>0.6161012259539983</v>
      </c>
      <c r="I6566" s="91">
        <f>IF('貼り付けシート（日射量等）'!J6563&lt;0,RADIANS(360+('貼り付けシート（日射量等）'!J6563)),RADIANS('貼り付けシート（日射量等）'!J6563))</f>
        <v>5.464625887994246</v>
      </c>
    </row>
    <row r="6567" spans="1:9">
      <c r="A6567" s="20">
        <v>41913</v>
      </c>
      <c r="B6567" s="35" t="s">
        <v>369</v>
      </c>
      <c r="C6567" s="90">
        <f t="shared" si="306"/>
        <v>659.91707878269699</v>
      </c>
      <c r="D6567" s="90">
        <f t="shared" si="307"/>
        <v>455.17174658862888</v>
      </c>
      <c r="E6567" s="90">
        <f t="shared" si="308"/>
        <v>204.74533219406811</v>
      </c>
      <c r="F6567" s="50">
        <f>'貼り付けシート（日射量等）'!G6564/3.6*10^3</f>
        <v>533.33333333333337</v>
      </c>
      <c r="G6567" s="50">
        <f>'貼り付けシート（日射量等）'!H6564/3.6*10^3</f>
        <v>211.11111111111111</v>
      </c>
      <c r="H6567" s="91">
        <f>RADIANS('貼り付けシート（日射量等）'!I6564)</f>
        <v>0.74176493209759009</v>
      </c>
      <c r="I6567" s="91">
        <f>IF('貼り付けシート（日射量等）'!J6564&lt;0,RADIANS(360+('貼り付けシート（日射量等）'!J6564)),RADIANS('貼り付けシート（日射量等）'!J6564))</f>
        <v>5.7613318608332822</v>
      </c>
    </row>
    <row r="6568" spans="1:9">
      <c r="A6568" s="20">
        <v>41913</v>
      </c>
      <c r="B6568" s="35" t="s">
        <v>370</v>
      </c>
      <c r="C6568" s="90">
        <f t="shared" si="306"/>
        <v>842.32214549198318</v>
      </c>
      <c r="D6568" s="90">
        <f t="shared" si="307"/>
        <v>707.62126904851732</v>
      </c>
      <c r="E6568" s="90">
        <f t="shared" si="308"/>
        <v>134.70087644346586</v>
      </c>
      <c r="F6568" s="50">
        <f>'貼り付けシート（日射量等）'!G6565/3.6*10^3</f>
        <v>775</v>
      </c>
      <c r="G6568" s="50">
        <f>'貼り付けシート（日射量等）'!H6565/3.6*10^3</f>
        <v>138.88888888888889</v>
      </c>
      <c r="H6568" s="91">
        <f>RADIANS('貼り付けシート（日射量等）'!I6565)</f>
        <v>0.80983277292536893</v>
      </c>
      <c r="I6568" s="91">
        <f>IF('貼り付けシート（日射量等）'!J6565&lt;0,RADIANS(360+('貼り付けシート（日射量等）'!J6565)),RADIANS('貼り付けシート（日射量等）'!J6565))</f>
        <v>6.1156336989881304</v>
      </c>
    </row>
    <row r="6569" spans="1:9">
      <c r="A6569" s="20">
        <v>41913</v>
      </c>
      <c r="B6569" s="35" t="s">
        <v>371</v>
      </c>
      <c r="C6569" s="90">
        <f t="shared" si="306"/>
        <v>839.16431777567095</v>
      </c>
      <c r="D6569" s="90">
        <f t="shared" si="307"/>
        <v>704.46344133220509</v>
      </c>
      <c r="E6569" s="90">
        <f t="shared" si="308"/>
        <v>134.70087644346586</v>
      </c>
      <c r="F6569" s="50">
        <f>'貼り付けシート（日射量等）'!G6566/3.6*10^3</f>
        <v>775</v>
      </c>
      <c r="G6569" s="50">
        <f>'貼り付けシート（日射量等）'!H6566/3.6*10^3</f>
        <v>138.88888888888889</v>
      </c>
      <c r="H6569" s="91">
        <f>RADIANS('貼り付けシート（日射量等）'!I6566)</f>
        <v>0.80459678516938593</v>
      </c>
      <c r="I6569" s="91">
        <f>IF('貼り付けシート（日射量等）'!J6566&lt;0,RADIANS(360+('貼り付けシート（日射量等）'!J6566)),RADIANS('貼り付けシート（日射量等）'!J6566))</f>
        <v>0.21118483949131386</v>
      </c>
    </row>
    <row r="6570" spans="1:9">
      <c r="A6570" s="20">
        <v>41913</v>
      </c>
      <c r="B6570" s="35" t="s">
        <v>372</v>
      </c>
      <c r="C6570" s="90">
        <f t="shared" si="306"/>
        <v>503.94942391895967</v>
      </c>
      <c r="D6570" s="90">
        <f t="shared" si="307"/>
        <v>248.01775867637451</v>
      </c>
      <c r="E6570" s="90">
        <f t="shared" si="308"/>
        <v>255.93166524258515</v>
      </c>
      <c r="F6570" s="50">
        <f>'貼り付けシート（日射量等）'!G6567/3.6*10^3</f>
        <v>294.44444444444446</v>
      </c>
      <c r="G6570" s="50">
        <f>'貼り付けシート（日射量等）'!H6567/3.6*10^3</f>
        <v>263.88888888888891</v>
      </c>
      <c r="H6570" s="91">
        <f>RADIANS('貼り付けシート（日射量等）'!I6567)</f>
        <v>0.72954762733362966</v>
      </c>
      <c r="I6570" s="91">
        <f>IF('貼り付けシート（日射量等）'!J6567&lt;0,RADIANS(360+('貼り付けシート（日射量等）'!J6567)),RADIANS('貼り付けシート（日射量等）'!J6567))</f>
        <v>0.56025068989017979</v>
      </c>
    </row>
    <row r="6571" spans="1:9">
      <c r="A6571" s="20">
        <v>41913</v>
      </c>
      <c r="B6571" s="35" t="s">
        <v>373</v>
      </c>
      <c r="C6571" s="90">
        <f t="shared" si="306"/>
        <v>235.61079496090741</v>
      </c>
      <c r="D6571" s="90">
        <f t="shared" si="307"/>
        <v>49.723585468924533</v>
      </c>
      <c r="E6571" s="90">
        <f t="shared" si="308"/>
        <v>185.88720949198287</v>
      </c>
      <c r="F6571" s="50">
        <f>'貼り付けシート（日射量等）'!G6568/3.6*10^3</f>
        <v>69.444444444444443</v>
      </c>
      <c r="G6571" s="50">
        <f>'貼り付けシート（日射量等）'!H6568/3.6*10^3</f>
        <v>191.66666666666666</v>
      </c>
      <c r="H6571" s="91">
        <f>RADIANS('貼り付けシート（日射量等）'!I6568)</f>
        <v>0.59864793343405498</v>
      </c>
      <c r="I6571" s="91">
        <f>IF('貼り付けシート（日射量等）'!J6568&lt;0,RADIANS(360+('貼り付けシート（日射量等）'!J6568)),RADIANS('貼り付けシート（日射量等）'!J6568))</f>
        <v>0.84997534572123856</v>
      </c>
    </row>
    <row r="6572" spans="1:9">
      <c r="A6572" s="20">
        <v>41913</v>
      </c>
      <c r="B6572" s="35" t="s">
        <v>374</v>
      </c>
      <c r="C6572" s="90">
        <f t="shared" si="306"/>
        <v>171.37575278895031</v>
      </c>
      <c r="D6572" s="90">
        <f t="shared" si="307"/>
        <v>42.062911403223076</v>
      </c>
      <c r="E6572" s="90">
        <f t="shared" si="308"/>
        <v>129.31284138572724</v>
      </c>
      <c r="F6572" s="50">
        <f>'貼り付けシート（日射量等）'!G6569/3.6*10^3</f>
        <v>77.777777777777786</v>
      </c>
      <c r="G6572" s="50">
        <f>'貼り付けシート（日射量等）'!H6569/3.6*10^3</f>
        <v>133.33333333333334</v>
      </c>
      <c r="H6572" s="91">
        <f>RADIANS('貼り付けシート（日射量等）'!I6569)</f>
        <v>0.43458698374658805</v>
      </c>
      <c r="I6572" s="91">
        <f>IF('貼り付けシート（日射量等）'!J6569&lt;0,RADIANS(360+('貼り付けシート（日射量等）'!J6569)),RADIANS('貼り付けシート（日射量等）'!J6569))</f>
        <v>1.0838494654884787</v>
      </c>
    </row>
    <row r="6573" spans="1:9">
      <c r="A6573" s="20">
        <v>41913</v>
      </c>
      <c r="B6573" s="35" t="s">
        <v>375</v>
      </c>
      <c r="C6573" s="90">
        <f t="shared" si="306"/>
        <v>100.01689046627001</v>
      </c>
      <c r="D6573" s="90">
        <f t="shared" si="307"/>
        <v>27.278417186798446</v>
      </c>
      <c r="E6573" s="90">
        <f t="shared" si="308"/>
        <v>72.738473279471563</v>
      </c>
      <c r="F6573" s="50">
        <f>'貼り付けシート（日射量等）'!G6570/3.6*10^3</f>
        <v>83.333333333333329</v>
      </c>
      <c r="G6573" s="50">
        <f>'貼り付けシート（日射量等）'!H6570/3.6*10^3</f>
        <v>75</v>
      </c>
      <c r="H6573" s="91">
        <f>RADIANS('貼り付けシート（日射量等）'!I6570)</f>
        <v>0.24958208303518914</v>
      </c>
      <c r="I6573" s="91">
        <f>IF('貼り付けシート（日射量等）'!J6570&lt;0,RADIANS(360+('貼り付けシート（日射量等）'!J6570)),RADIANS('貼り付けシート（日射量等）'!J6570))</f>
        <v>1.2793263417118435</v>
      </c>
    </row>
    <row r="6574" spans="1:9">
      <c r="A6574" s="20">
        <v>41913</v>
      </c>
      <c r="B6574" s="35" t="s">
        <v>376</v>
      </c>
      <c r="C6574" s="90">
        <f t="shared" si="306"/>
        <v>25.50729948957845</v>
      </c>
      <c r="D6574" s="90">
        <f t="shared" si="307"/>
        <v>12.037211845231862</v>
      </c>
      <c r="E6574" s="90">
        <f t="shared" si="308"/>
        <v>13.470087644346586</v>
      </c>
      <c r="F6574" s="50">
        <f>'貼り付けシート（日射量等）'!G6571/3.6*10^3</f>
        <v>136.11111111111109</v>
      </c>
      <c r="G6574" s="50">
        <f>'貼り付けシート（日射量等）'!H6571/3.6*10^3</f>
        <v>13.888888888888889</v>
      </c>
      <c r="H6574" s="91">
        <f>RADIANS('貼り付けシート（日射量等）'!I6571)</f>
        <v>5.235987755982989E-2</v>
      </c>
      <c r="I6574" s="91">
        <f>IF('貼り付けシート（日射量等）'!J6571&lt;0,RADIANS(360+('貼り付けシート（日射量等）'!J6571)),RADIANS('貼り付けシート（日射量等）'!J6571))</f>
        <v>1.4556045961632709</v>
      </c>
    </row>
    <row r="6575" spans="1:9">
      <c r="A6575" s="20">
        <v>41913</v>
      </c>
      <c r="B6575" s="35" t="s">
        <v>377</v>
      </c>
      <c r="C6575" s="90">
        <f t="shared" si="306"/>
        <v>0</v>
      </c>
      <c r="D6575" s="90">
        <f t="shared" si="307"/>
        <v>0</v>
      </c>
      <c r="E6575" s="90">
        <f t="shared" si="308"/>
        <v>0</v>
      </c>
      <c r="F6575" s="50">
        <f>'貼り付けシート（日射量等）'!G6572/3.6*10^3</f>
        <v>0</v>
      </c>
      <c r="G6575" s="50">
        <f>'貼り付けシート（日射量等）'!H6572/3.6*10^3</f>
        <v>0</v>
      </c>
      <c r="H6575" s="91">
        <f>RADIANS('貼り付けシート（日射量等）'!I6572)</f>
        <v>0</v>
      </c>
      <c r="I6575" s="91">
        <f>IF('貼り付けシート（日射量等）'!J6572&lt;0,RADIANS(360+('貼り付けシート（日射量等）'!J6572)),RADIANS('貼り付けシート（日射量等）'!J6572))</f>
        <v>0</v>
      </c>
    </row>
    <row r="6576" spans="1:9">
      <c r="A6576" s="20">
        <v>41913</v>
      </c>
      <c r="B6576" s="35" t="s">
        <v>378</v>
      </c>
      <c r="C6576" s="90">
        <f t="shared" si="306"/>
        <v>0</v>
      </c>
      <c r="D6576" s="90">
        <f t="shared" si="307"/>
        <v>0</v>
      </c>
      <c r="E6576" s="90">
        <f t="shared" si="308"/>
        <v>0</v>
      </c>
      <c r="F6576" s="50">
        <f>'貼り付けシート（日射量等）'!G6573/3.6*10^3</f>
        <v>0</v>
      </c>
      <c r="G6576" s="50">
        <f>'貼り付けシート（日射量等）'!H6573/3.6*10^3</f>
        <v>0</v>
      </c>
      <c r="H6576" s="91">
        <f>RADIANS('貼り付けシート（日射量等）'!I6573)</f>
        <v>0</v>
      </c>
      <c r="I6576" s="91">
        <f>IF('貼り付けシート（日射量等）'!J6573&lt;0,RADIANS(360+('貼り付けシート（日射量等）'!J6573)),RADIANS('貼り付けシート（日射量等）'!J6573))</f>
        <v>0</v>
      </c>
    </row>
    <row r="6577" spans="1:9">
      <c r="A6577" s="20">
        <v>41913</v>
      </c>
      <c r="B6577" s="35" t="s">
        <v>379</v>
      </c>
      <c r="C6577" s="90">
        <f t="shared" si="306"/>
        <v>0</v>
      </c>
      <c r="D6577" s="90">
        <f t="shared" si="307"/>
        <v>0</v>
      </c>
      <c r="E6577" s="90">
        <f t="shared" si="308"/>
        <v>0</v>
      </c>
      <c r="F6577" s="50">
        <f>'貼り付けシート（日射量等）'!G6574/3.6*10^3</f>
        <v>0</v>
      </c>
      <c r="G6577" s="50">
        <f>'貼り付けシート（日射量等）'!H6574/3.6*10^3</f>
        <v>0</v>
      </c>
      <c r="H6577" s="91">
        <f>RADIANS('貼り付けシート（日射量等）'!I6574)</f>
        <v>0</v>
      </c>
      <c r="I6577" s="91">
        <f>IF('貼り付けシート（日射量等）'!J6574&lt;0,RADIANS(360+('貼り付けシート（日射量等）'!J6574)),RADIANS('貼り付けシート（日射量等）'!J6574))</f>
        <v>0</v>
      </c>
    </row>
    <row r="6578" spans="1:9">
      <c r="A6578" s="20">
        <v>41913</v>
      </c>
      <c r="B6578" s="35" t="s">
        <v>380</v>
      </c>
      <c r="C6578" s="90">
        <f t="shared" si="306"/>
        <v>0</v>
      </c>
      <c r="D6578" s="90">
        <f t="shared" si="307"/>
        <v>0</v>
      </c>
      <c r="E6578" s="90">
        <f t="shared" si="308"/>
        <v>0</v>
      </c>
      <c r="F6578" s="50">
        <f>'貼り付けシート（日射量等）'!G6575/3.6*10^3</f>
        <v>0</v>
      </c>
      <c r="G6578" s="50">
        <f>'貼り付けシート（日射量等）'!H6575/3.6*10^3</f>
        <v>0</v>
      </c>
      <c r="H6578" s="91">
        <f>RADIANS('貼り付けシート（日射量等）'!I6575)</f>
        <v>0</v>
      </c>
      <c r="I6578" s="91">
        <f>IF('貼り付けシート（日射量等）'!J6575&lt;0,RADIANS(360+('貼り付けシート（日射量等）'!J6575)),RADIANS('貼り付けシート（日射量等）'!J6575))</f>
        <v>0</v>
      </c>
    </row>
    <row r="6579" spans="1:9">
      <c r="A6579" s="20">
        <v>41913</v>
      </c>
      <c r="B6579" s="35" t="s">
        <v>381</v>
      </c>
      <c r="C6579" s="90">
        <f t="shared" si="306"/>
        <v>0</v>
      </c>
      <c r="D6579" s="90">
        <f t="shared" si="307"/>
        <v>0</v>
      </c>
      <c r="E6579" s="90">
        <f t="shared" si="308"/>
        <v>0</v>
      </c>
      <c r="F6579" s="50">
        <f>'貼り付けシート（日射量等）'!G6576/3.6*10^3</f>
        <v>0</v>
      </c>
      <c r="G6579" s="50">
        <f>'貼り付けシート（日射量等）'!H6576/3.6*10^3</f>
        <v>0</v>
      </c>
      <c r="H6579" s="91">
        <f>RADIANS('貼り付けシート（日射量等）'!I6576)</f>
        <v>0</v>
      </c>
      <c r="I6579" s="91">
        <f>IF('貼り付けシート（日射量等）'!J6576&lt;0,RADIANS(360+('貼り付けシート（日射量等）'!J6576)),RADIANS('貼り付けシート（日射量等）'!J6576))</f>
        <v>0</v>
      </c>
    </row>
    <row r="6580" spans="1:9">
      <c r="A6580" s="20">
        <v>41913</v>
      </c>
      <c r="B6580" s="35" t="s">
        <v>382</v>
      </c>
      <c r="C6580" s="90">
        <f t="shared" si="306"/>
        <v>0</v>
      </c>
      <c r="D6580" s="90">
        <f t="shared" si="307"/>
        <v>0</v>
      </c>
      <c r="E6580" s="90">
        <f t="shared" si="308"/>
        <v>0</v>
      </c>
      <c r="F6580" s="50">
        <f>'貼り付けシート（日射量等）'!G6577/3.6*10^3</f>
        <v>0</v>
      </c>
      <c r="G6580" s="50">
        <f>'貼り付けシート（日射量等）'!H6577/3.6*10^3</f>
        <v>0</v>
      </c>
      <c r="H6580" s="91">
        <f>RADIANS('貼り付けシート（日射量等）'!I6577)</f>
        <v>0</v>
      </c>
      <c r="I6580" s="91">
        <f>IF('貼り付けシート（日射量等）'!J6577&lt;0,RADIANS(360+('貼り付けシート（日射量等）'!J6577)),RADIANS('貼り付けシート（日射量等）'!J6577))</f>
        <v>0</v>
      </c>
    </row>
    <row r="6581" spans="1:9">
      <c r="A6581" s="20">
        <v>41913</v>
      </c>
      <c r="B6581" s="35" t="s">
        <v>383</v>
      </c>
      <c r="C6581" s="90">
        <f t="shared" si="306"/>
        <v>0</v>
      </c>
      <c r="D6581" s="90">
        <f t="shared" si="307"/>
        <v>0</v>
      </c>
      <c r="E6581" s="90">
        <f t="shared" si="308"/>
        <v>0</v>
      </c>
      <c r="F6581" s="50">
        <f>'貼り付けシート（日射量等）'!G6578/3.6*10^3</f>
        <v>0</v>
      </c>
      <c r="G6581" s="50">
        <f>'貼り付けシート（日射量等）'!H6578/3.6*10^3</f>
        <v>0</v>
      </c>
      <c r="H6581" s="91">
        <f>RADIANS('貼り付けシート（日射量等）'!I6578)</f>
        <v>0</v>
      </c>
      <c r="I6581" s="91">
        <f>IF('貼り付けシート（日射量等）'!J6578&lt;0,RADIANS(360+('貼り付けシート（日射量等）'!J6578)),RADIANS('貼り付けシート（日射量等）'!J6578))</f>
        <v>0</v>
      </c>
    </row>
    <row r="6582" spans="1:9">
      <c r="A6582" s="20">
        <v>41914</v>
      </c>
      <c r="B6582" s="35" t="s">
        <v>360</v>
      </c>
      <c r="C6582" s="90">
        <f t="shared" si="306"/>
        <v>0</v>
      </c>
      <c r="D6582" s="90">
        <f t="shared" si="307"/>
        <v>0</v>
      </c>
      <c r="E6582" s="90">
        <f t="shared" si="308"/>
        <v>0</v>
      </c>
      <c r="F6582" s="50">
        <f>'貼り付けシート（日射量等）'!G6579/3.6*10^3</f>
        <v>0</v>
      </c>
      <c r="G6582" s="50">
        <f>'貼り付けシート（日射量等）'!H6579/3.6*10^3</f>
        <v>0</v>
      </c>
      <c r="H6582" s="91">
        <f>RADIANS('貼り付けシート（日射量等）'!I6579)</f>
        <v>0</v>
      </c>
      <c r="I6582" s="91">
        <f>IF('貼り付けシート（日射量等）'!J6579&lt;0,RADIANS(360+('貼り付けシート（日射量等）'!J6579)),RADIANS('貼り付けシート（日射量等）'!J6579))</f>
        <v>0</v>
      </c>
    </row>
    <row r="6583" spans="1:9">
      <c r="A6583" s="20">
        <v>41914</v>
      </c>
      <c r="B6583" s="35" t="s">
        <v>361</v>
      </c>
      <c r="C6583" s="90">
        <f t="shared" si="306"/>
        <v>0</v>
      </c>
      <c r="D6583" s="90">
        <f t="shared" si="307"/>
        <v>0</v>
      </c>
      <c r="E6583" s="90">
        <f t="shared" si="308"/>
        <v>0</v>
      </c>
      <c r="F6583" s="50">
        <f>'貼り付けシート（日射量等）'!G6580/3.6*10^3</f>
        <v>0</v>
      </c>
      <c r="G6583" s="50">
        <f>'貼り付けシート（日射量等）'!H6580/3.6*10^3</f>
        <v>0</v>
      </c>
      <c r="H6583" s="91">
        <f>RADIANS('貼り付けシート（日射量等）'!I6580)</f>
        <v>0</v>
      </c>
      <c r="I6583" s="91">
        <f>IF('貼り付けシート（日射量等）'!J6580&lt;0,RADIANS(360+('貼り付けシート（日射量等）'!J6580)),RADIANS('貼り付けシート（日射量等）'!J6580))</f>
        <v>0</v>
      </c>
    </row>
    <row r="6584" spans="1:9">
      <c r="A6584" s="20">
        <v>41914</v>
      </c>
      <c r="B6584" s="35" t="s">
        <v>362</v>
      </c>
      <c r="C6584" s="90">
        <f t="shared" si="306"/>
        <v>0</v>
      </c>
      <c r="D6584" s="90">
        <f t="shared" si="307"/>
        <v>0</v>
      </c>
      <c r="E6584" s="90">
        <f t="shared" si="308"/>
        <v>0</v>
      </c>
      <c r="F6584" s="50">
        <f>'貼り付けシート（日射量等）'!G6581/3.6*10^3</f>
        <v>0</v>
      </c>
      <c r="G6584" s="50">
        <f>'貼り付けシート（日射量等）'!H6581/3.6*10^3</f>
        <v>0</v>
      </c>
      <c r="H6584" s="91">
        <f>RADIANS('貼り付けシート（日射量等）'!I6581)</f>
        <v>0</v>
      </c>
      <c r="I6584" s="91">
        <f>IF('貼り付けシート（日射量等）'!J6581&lt;0,RADIANS(360+('貼り付けシート（日射量等）'!J6581)),RADIANS('貼り付けシート（日射量等）'!J6581))</f>
        <v>0</v>
      </c>
    </row>
    <row r="6585" spans="1:9">
      <c r="A6585" s="20">
        <v>41914</v>
      </c>
      <c r="B6585" s="35" t="s">
        <v>363</v>
      </c>
      <c r="C6585" s="90">
        <f t="shared" si="306"/>
        <v>0</v>
      </c>
      <c r="D6585" s="90">
        <f t="shared" si="307"/>
        <v>0</v>
      </c>
      <c r="E6585" s="90">
        <f t="shared" si="308"/>
        <v>0</v>
      </c>
      <c r="F6585" s="50">
        <f>'貼り付けシート（日射量等）'!G6582/3.6*10^3</f>
        <v>0</v>
      </c>
      <c r="G6585" s="50">
        <f>'貼り付けシート（日射量等）'!H6582/3.6*10^3</f>
        <v>0</v>
      </c>
      <c r="H6585" s="91">
        <f>RADIANS('貼り付けシート（日射量等）'!I6582)</f>
        <v>0</v>
      </c>
      <c r="I6585" s="91">
        <f>IF('貼り付けシート（日射量等）'!J6582&lt;0,RADIANS(360+('貼り付けシート（日射量等）'!J6582)),RADIANS('貼り付けシート（日射量等）'!J6582))</f>
        <v>0</v>
      </c>
    </row>
    <row r="6586" spans="1:9">
      <c r="A6586" s="20">
        <v>41914</v>
      </c>
      <c r="B6586" s="35" t="s">
        <v>364</v>
      </c>
      <c r="C6586" s="90">
        <f t="shared" si="306"/>
        <v>0</v>
      </c>
      <c r="D6586" s="90">
        <f t="shared" si="307"/>
        <v>0</v>
      </c>
      <c r="E6586" s="90">
        <f t="shared" si="308"/>
        <v>0</v>
      </c>
      <c r="F6586" s="50">
        <f>'貼り付けシート（日射量等）'!G6583/3.6*10^3</f>
        <v>0</v>
      </c>
      <c r="G6586" s="50">
        <f>'貼り付けシート（日射量等）'!H6583/3.6*10^3</f>
        <v>0</v>
      </c>
      <c r="H6586" s="91">
        <f>RADIANS('貼り付けシート（日射量等）'!I6583)</f>
        <v>0</v>
      </c>
      <c r="I6586" s="91">
        <f>IF('貼り付けシート（日射量等）'!J6583&lt;0,RADIANS(360+('貼り付けシート（日射量等）'!J6583)),RADIANS('貼り付けシート（日射量等）'!J6583))</f>
        <v>0</v>
      </c>
    </row>
    <row r="6587" spans="1:9">
      <c r="A6587" s="20">
        <v>41914</v>
      </c>
      <c r="B6587" s="35" t="s">
        <v>365</v>
      </c>
      <c r="C6587" s="90">
        <f t="shared" si="306"/>
        <v>27.949025405218975</v>
      </c>
      <c r="D6587" s="90">
        <f t="shared" si="307"/>
        <v>9.0909027031337537</v>
      </c>
      <c r="E6587" s="90">
        <f t="shared" si="308"/>
        <v>18.858122702085222</v>
      </c>
      <c r="F6587" s="50">
        <f>'貼り付けシート（日射量等）'!G6584/3.6*10^3</f>
        <v>77.777777777777786</v>
      </c>
      <c r="G6587" s="50">
        <f>'貼り付けシート（日射量等）'!H6584/3.6*10^3</f>
        <v>19.444444444444446</v>
      </c>
      <c r="H6587" s="91">
        <f>RADIANS('貼り付けシート（日射量等）'!I6584)</f>
        <v>7.3303828583761846E-2</v>
      </c>
      <c r="I6587" s="91">
        <f>IF('貼り付けシート（日射量等）'!J6584&lt;0,RADIANS(360+('貼り付けシート（日射量等）'!J6584)),RADIANS('貼り付けシート（日射量等）'!J6584))</f>
        <v>4.8537606497962305</v>
      </c>
    </row>
    <row r="6588" spans="1:9">
      <c r="A6588" s="20">
        <v>41914</v>
      </c>
      <c r="B6588" s="35" t="s">
        <v>366</v>
      </c>
      <c r="C6588" s="90">
        <f t="shared" si="306"/>
        <v>217.39577402966296</v>
      </c>
      <c r="D6588" s="90">
        <f t="shared" si="307"/>
        <v>139.26926569245276</v>
      </c>
      <c r="E6588" s="90">
        <f t="shared" si="308"/>
        <v>78.126508337210183</v>
      </c>
      <c r="F6588" s="50">
        <f>'貼り付けシート（日射量等）'!G6585/3.6*10^3</f>
        <v>394.44444444444446</v>
      </c>
      <c r="G6588" s="50">
        <f>'貼り付けシート（日射量等）'!H6585/3.6*10^3</f>
        <v>80.555555555555543</v>
      </c>
      <c r="H6588" s="91">
        <f>RADIANS('貼り付けシート（日射量等）'!I6585)</f>
        <v>0.26878070480712674</v>
      </c>
      <c r="I6588" s="91">
        <f>IF('貼り付けシート（日射量等）'!J6585&lt;0,RADIANS(360+('貼り付けシート（日射量等）'!J6585)),RADIANS('貼り付けシート（日射量等）'!J6585))</f>
        <v>5.0317842334996525</v>
      </c>
    </row>
    <row r="6589" spans="1:9">
      <c r="A6589" s="20">
        <v>41914</v>
      </c>
      <c r="B6589" s="35" t="s">
        <v>367</v>
      </c>
      <c r="C6589" s="90">
        <f t="shared" si="306"/>
        <v>325.56900006384251</v>
      </c>
      <c r="D6589" s="90">
        <f t="shared" si="307"/>
        <v>174.70401844716071</v>
      </c>
      <c r="E6589" s="90">
        <f t="shared" si="308"/>
        <v>150.86498161668177</v>
      </c>
      <c r="F6589" s="50">
        <f>'貼り付けシート（日射量等）'!G6586/3.6*10^3</f>
        <v>311.11111111111114</v>
      </c>
      <c r="G6589" s="50">
        <f>'貼り付けシート（日射量等）'!H6586/3.6*10^3</f>
        <v>155.55555555555557</v>
      </c>
      <c r="H6589" s="91">
        <f>RADIANS('貼り付けシート（日射量等）'!I6586)</f>
        <v>0.45029494701453704</v>
      </c>
      <c r="I6589" s="91">
        <f>IF('貼り付けシート（日射量等）'!J6586&lt;0,RADIANS(360+('貼り付けシート（日射量等）'!J6586)),RADIANS('貼り付けシート（日射量等）'!J6586))</f>
        <v>5.2307517682270053</v>
      </c>
    </row>
    <row r="6590" spans="1:9">
      <c r="A6590" s="20">
        <v>41914</v>
      </c>
      <c r="B6590" s="35" t="s">
        <v>368</v>
      </c>
      <c r="C6590" s="90">
        <f t="shared" si="306"/>
        <v>416.7772473874324</v>
      </c>
      <c r="D6590" s="90">
        <f t="shared" si="307"/>
        <v>201.25584507788702</v>
      </c>
      <c r="E6590" s="90">
        <f t="shared" si="308"/>
        <v>215.52140230954538</v>
      </c>
      <c r="F6590" s="50">
        <f>'貼り付けシート（日射量等）'!G6587/3.6*10^3</f>
        <v>274.99999999999994</v>
      </c>
      <c r="G6590" s="50">
        <f>'貼り付けシート（日射量等）'!H6587/3.6*10^3</f>
        <v>222.22222222222223</v>
      </c>
      <c r="H6590" s="91">
        <f>RADIANS('貼り付けシート（日射量等）'!I6587)</f>
        <v>0.6108652381980153</v>
      </c>
      <c r="I6590" s="91">
        <f>IF('貼り付けシート（日射量等）'!J6587&lt;0,RADIANS(360+('貼り付けシート（日射量等）'!J6587)),RADIANS('貼り付けシート（日射量等）'!J6587))</f>
        <v>5.4716072050022229</v>
      </c>
    </row>
    <row r="6591" spans="1:9">
      <c r="A6591" s="20">
        <v>41914</v>
      </c>
      <c r="B6591" s="35" t="s">
        <v>369</v>
      </c>
      <c r="C6591" s="90">
        <f t="shared" si="306"/>
        <v>702.0398644347506</v>
      </c>
      <c r="D6591" s="90">
        <f t="shared" si="307"/>
        <v>526.92872505824494</v>
      </c>
      <c r="E6591" s="90">
        <f t="shared" si="308"/>
        <v>175.11113937650561</v>
      </c>
      <c r="F6591" s="50">
        <f>'貼り付けシート（日射量等）'!G6588/3.6*10^3</f>
        <v>619.44444444444446</v>
      </c>
      <c r="G6591" s="50">
        <f>'貼り付けシート（日射量等）'!H6588/3.6*10^3</f>
        <v>180.55555555555554</v>
      </c>
      <c r="H6591" s="91">
        <f>RADIANS('貼り付けシート（日射量等）'!I6588)</f>
        <v>0.73478361508961276</v>
      </c>
      <c r="I6591" s="91">
        <f>IF('貼り付けシート（日射量等）'!J6588&lt;0,RADIANS(360+('貼り付けシート（日射量等）'!J6588)),RADIANS('貼り付けシート（日射量等）'!J6588))</f>
        <v>5.7665678485892649</v>
      </c>
    </row>
    <row r="6592" spans="1:9">
      <c r="A6592" s="20">
        <v>41914</v>
      </c>
      <c r="B6592" s="35" t="s">
        <v>370</v>
      </c>
      <c r="C6592" s="90">
        <f t="shared" si="306"/>
        <v>827.91282204163099</v>
      </c>
      <c r="D6592" s="90">
        <f t="shared" si="307"/>
        <v>687.82391054042648</v>
      </c>
      <c r="E6592" s="90">
        <f t="shared" si="308"/>
        <v>140.08891150120451</v>
      </c>
      <c r="F6592" s="50">
        <f>'貼り付けシート（日射量等）'!G6589/3.6*10^3</f>
        <v>755.55555555555554</v>
      </c>
      <c r="G6592" s="50">
        <f>'貼り付けシート（日射量等）'!H6589/3.6*10^3</f>
        <v>144.44444444444446</v>
      </c>
      <c r="H6592" s="91">
        <f>RADIANS('貼り付けシート（日射量等）'!I6589)</f>
        <v>0.8028514559173916</v>
      </c>
      <c r="I6592" s="91">
        <f>IF('貼り付けシート（日射量等）'!J6589&lt;0,RADIANS(360+('貼り付けシート（日射量等）'!J6589)),RADIANS('貼り付けシート（日射量等）'!J6589))</f>
        <v>6.1191243574921197</v>
      </c>
    </row>
    <row r="6593" spans="1:9">
      <c r="A6593" s="20">
        <v>41914</v>
      </c>
      <c r="B6593" s="35" t="s">
        <v>371</v>
      </c>
      <c r="C6593" s="90">
        <f t="shared" si="306"/>
        <v>581.82602351117612</v>
      </c>
      <c r="D6593" s="90">
        <f t="shared" si="307"/>
        <v>307.03623556650581</v>
      </c>
      <c r="E6593" s="90">
        <f t="shared" si="308"/>
        <v>274.78978794467037</v>
      </c>
      <c r="F6593" s="50">
        <f>'貼り付けシート（日射量等）'!G6590/3.6*10^3</f>
        <v>338.88888888888886</v>
      </c>
      <c r="G6593" s="50">
        <f>'貼り付けシート（日射量等）'!H6590/3.6*10^3</f>
        <v>283.33333333333331</v>
      </c>
      <c r="H6593" s="91">
        <f>RADIANS('貼り付けシート（日射量等）'!I6590)</f>
        <v>0.7976154681614086</v>
      </c>
      <c r="I6593" s="91">
        <f>IF('貼り付けシート（日射量等）'!J6590&lt;0,RADIANS(360+('貼り付けシート（日射量等）'!J6590)),RADIANS('貼り付けシート（日射量等）'!J6590))</f>
        <v>0.2129301687433082</v>
      </c>
    </row>
    <row r="6594" spans="1:9">
      <c r="A6594" s="20">
        <v>41914</v>
      </c>
      <c r="B6594" s="35" t="s">
        <v>372</v>
      </c>
      <c r="C6594" s="90">
        <f t="shared" si="306"/>
        <v>304.29612868854127</v>
      </c>
      <c r="D6594" s="90">
        <f t="shared" si="307"/>
        <v>69.916603676910668</v>
      </c>
      <c r="E6594" s="90">
        <f t="shared" si="308"/>
        <v>234.37952501163059</v>
      </c>
      <c r="F6594" s="50">
        <f>'貼り付けシート（日射量等）'!G6591/3.6*10^3</f>
        <v>83.333333333333329</v>
      </c>
      <c r="G6594" s="50">
        <f>'貼り付けシート（日射量等）'!H6591/3.6*10^3</f>
        <v>241.66666666666666</v>
      </c>
      <c r="H6594" s="91">
        <f>RADIANS('貼り付けシート（日射量等）'!I6591)</f>
        <v>0.72256631032565244</v>
      </c>
      <c r="I6594" s="91">
        <f>IF('貼り付けシート（日射量等）'!J6591&lt;0,RADIANS(360+('貼り付けシート（日射量等）'!J6591)),RADIANS('貼り付けシート（日射量等）'!J6591))</f>
        <v>0.55850536063818546</v>
      </c>
    </row>
    <row r="6595" spans="1:9">
      <c r="A6595" s="20">
        <v>41914</v>
      </c>
      <c r="B6595" s="35" t="s">
        <v>373</v>
      </c>
      <c r="C6595" s="90">
        <f t="shared" si="306"/>
        <v>452.99418098841829</v>
      </c>
      <c r="D6595" s="90">
        <f t="shared" si="307"/>
        <v>253.6368838520888</v>
      </c>
      <c r="E6595" s="90">
        <f t="shared" si="308"/>
        <v>199.35729713632946</v>
      </c>
      <c r="F6595" s="50">
        <f>'貼り付けシート（日射量等）'!G6592/3.6*10^3</f>
        <v>355.55555555555554</v>
      </c>
      <c r="G6595" s="50">
        <f>'貼り付けシート（日射量等）'!H6592/3.6*10^3</f>
        <v>205.55555555555554</v>
      </c>
      <c r="H6595" s="91">
        <f>RADIANS('貼り付けシート（日射量等）'!I6592)</f>
        <v>0.59341194567807209</v>
      </c>
      <c r="I6595" s="91">
        <f>IF('貼り付けシート（日射量等）'!J6592&lt;0,RADIANS(360+('貼り付けシート（日射量等）'!J6592)),RADIANS('貼り付けシート（日射量等）'!J6592))</f>
        <v>0.84648468721724979</v>
      </c>
    </row>
    <row r="6596" spans="1:9">
      <c r="A6596" s="20">
        <v>41914</v>
      </c>
      <c r="B6596" s="35" t="s">
        <v>374</v>
      </c>
      <c r="C6596" s="90">
        <f t="shared" si="306"/>
        <v>156.72642937263291</v>
      </c>
      <c r="D6596" s="90">
        <f t="shared" si="307"/>
        <v>32.801623044644323</v>
      </c>
      <c r="E6596" s="90">
        <f t="shared" si="308"/>
        <v>123.92480632798859</v>
      </c>
      <c r="F6596" s="50">
        <f>'貼り付けシート（日射量等）'!G6593/3.6*10^3</f>
        <v>61.111111111111107</v>
      </c>
      <c r="G6596" s="50">
        <f>'貼り付けシート（日射量等）'!H6593/3.6*10^3</f>
        <v>127.77777777777777</v>
      </c>
      <c r="H6596" s="91">
        <f>RADIANS('貼り付けシート（日射量等）'!I6593)</f>
        <v>0.42760566673861072</v>
      </c>
      <c r="I6596" s="91">
        <f>IF('貼り付けシート（日射量等）'!J6593&lt;0,RADIANS(360+('貼り付けシート（日射量等）'!J6593)),RADIANS('貼り付けシート（日射量等）'!J6593))</f>
        <v>1.0786134777324956</v>
      </c>
    </row>
    <row r="6597" spans="1:9">
      <c r="A6597" s="20">
        <v>41914</v>
      </c>
      <c r="B6597" s="35" t="s">
        <v>375</v>
      </c>
      <c r="C6597" s="90">
        <f t="shared" si="306"/>
        <v>89.729256379047982</v>
      </c>
      <c r="D6597" s="90">
        <f t="shared" si="307"/>
        <v>22.378818157315052</v>
      </c>
      <c r="E6597" s="90">
        <f t="shared" si="308"/>
        <v>67.350438221732929</v>
      </c>
      <c r="F6597" s="50">
        <f>'貼り付けシート（日射量等）'!G6594/3.6*10^3</f>
        <v>69.444444444444443</v>
      </c>
      <c r="G6597" s="50">
        <f>'貼り付けシート（日射量等）'!H6594/3.6*10^3</f>
        <v>69.444444444444443</v>
      </c>
      <c r="H6597" s="91">
        <f>RADIANS('貼り付けシート（日射量等）'!I6594)</f>
        <v>0.24260076602721181</v>
      </c>
      <c r="I6597" s="91">
        <f>IF('貼り付けシート（日射量等）'!J6594&lt;0,RADIANS(360+('貼り付けシート（日射量等）'!J6594)),RADIANS('貼り付けシート（日射量等）'!J6594))</f>
        <v>1.2758356832078548</v>
      </c>
    </row>
    <row r="6598" spans="1:9">
      <c r="A6598" s="20">
        <v>41914</v>
      </c>
      <c r="B6598" s="35" t="s">
        <v>376</v>
      </c>
      <c r="C6598" s="90">
        <f t="shared" si="306"/>
        <v>21.764036554442811</v>
      </c>
      <c r="D6598" s="90">
        <f t="shared" si="307"/>
        <v>8.2939489100962245</v>
      </c>
      <c r="E6598" s="90">
        <f t="shared" si="308"/>
        <v>13.470087644346586</v>
      </c>
      <c r="F6598" s="50">
        <f>'貼り付けシート（日射量等）'!G6595/3.6*10^3</f>
        <v>97.222222222222214</v>
      </c>
      <c r="G6598" s="50">
        <f>'貼り付けシート（日射量等）'!H6595/3.6*10^3</f>
        <v>13.888888888888889</v>
      </c>
      <c r="H6598" s="91">
        <f>RADIANS('貼り付けシート（日射量等）'!I6595)</f>
        <v>4.7123889803846901E-2</v>
      </c>
      <c r="I6598" s="91">
        <f>IF('貼り付けシート（日射量等）'!J6595&lt;0,RADIANS(360+('貼り付けシート（日射量等）'!J6595)),RADIANS('貼り付けシート（日射量等）'!J6595))</f>
        <v>1.4503686084072878</v>
      </c>
    </row>
    <row r="6599" spans="1:9">
      <c r="A6599" s="20">
        <v>41914</v>
      </c>
      <c r="B6599" s="35" t="s">
        <v>377</v>
      </c>
      <c r="C6599" s="90">
        <f t="shared" ref="C6599:C6662" si="309">IF(D6599&lt;0,E6599,D6599+E6599)</f>
        <v>0</v>
      </c>
      <c r="D6599" s="90">
        <f t="shared" ref="D6599:D6662" si="310">F6599*(SIN(H6599)*COS($O$5)+COS(H6599)*SIN($O$5)*COS($O$4-I6599))</f>
        <v>0</v>
      </c>
      <c r="E6599" s="90">
        <f t="shared" ref="E6599:E6662" si="311">G6599*(1+COS($O$5))/2</f>
        <v>0</v>
      </c>
      <c r="F6599" s="50">
        <f>'貼り付けシート（日射量等）'!G6596/3.6*10^3</f>
        <v>0</v>
      </c>
      <c r="G6599" s="50">
        <f>'貼り付けシート（日射量等）'!H6596/3.6*10^3</f>
        <v>0</v>
      </c>
      <c r="H6599" s="91">
        <f>RADIANS('貼り付けシート（日射量等）'!I6596)</f>
        <v>0</v>
      </c>
      <c r="I6599" s="91">
        <f>IF('貼り付けシート（日射量等）'!J6596&lt;0,RADIANS(360+('貼り付けシート（日射量等）'!J6596)),RADIANS('貼り付けシート（日射量等）'!J6596))</f>
        <v>0</v>
      </c>
    </row>
    <row r="6600" spans="1:9">
      <c r="A6600" s="20">
        <v>41914</v>
      </c>
      <c r="B6600" s="35" t="s">
        <v>378</v>
      </c>
      <c r="C6600" s="90">
        <f t="shared" si="309"/>
        <v>0</v>
      </c>
      <c r="D6600" s="90">
        <f t="shared" si="310"/>
        <v>0</v>
      </c>
      <c r="E6600" s="90">
        <f t="shared" si="311"/>
        <v>0</v>
      </c>
      <c r="F6600" s="50">
        <f>'貼り付けシート（日射量等）'!G6597/3.6*10^3</f>
        <v>0</v>
      </c>
      <c r="G6600" s="50">
        <f>'貼り付けシート（日射量等）'!H6597/3.6*10^3</f>
        <v>0</v>
      </c>
      <c r="H6600" s="91">
        <f>RADIANS('貼り付けシート（日射量等）'!I6597)</f>
        <v>0</v>
      </c>
      <c r="I6600" s="91">
        <f>IF('貼り付けシート（日射量等）'!J6597&lt;0,RADIANS(360+('貼り付けシート（日射量等）'!J6597)),RADIANS('貼り付けシート（日射量等）'!J6597))</f>
        <v>0</v>
      </c>
    </row>
    <row r="6601" spans="1:9">
      <c r="A6601" s="20">
        <v>41914</v>
      </c>
      <c r="B6601" s="35" t="s">
        <v>379</v>
      </c>
      <c r="C6601" s="90">
        <f t="shared" si="309"/>
        <v>0</v>
      </c>
      <c r="D6601" s="90">
        <f t="shared" si="310"/>
        <v>0</v>
      </c>
      <c r="E6601" s="90">
        <f t="shared" si="311"/>
        <v>0</v>
      </c>
      <c r="F6601" s="50">
        <f>'貼り付けシート（日射量等）'!G6598/3.6*10^3</f>
        <v>0</v>
      </c>
      <c r="G6601" s="50">
        <f>'貼り付けシート（日射量等）'!H6598/3.6*10^3</f>
        <v>0</v>
      </c>
      <c r="H6601" s="91">
        <f>RADIANS('貼り付けシート（日射量等）'!I6598)</f>
        <v>0</v>
      </c>
      <c r="I6601" s="91">
        <f>IF('貼り付けシート（日射量等）'!J6598&lt;0,RADIANS(360+('貼り付けシート（日射量等）'!J6598)),RADIANS('貼り付けシート（日射量等）'!J6598))</f>
        <v>0</v>
      </c>
    </row>
    <row r="6602" spans="1:9">
      <c r="A6602" s="20">
        <v>41914</v>
      </c>
      <c r="B6602" s="35" t="s">
        <v>380</v>
      </c>
      <c r="C6602" s="90">
        <f t="shared" si="309"/>
        <v>0</v>
      </c>
      <c r="D6602" s="90">
        <f t="shared" si="310"/>
        <v>0</v>
      </c>
      <c r="E6602" s="90">
        <f t="shared" si="311"/>
        <v>0</v>
      </c>
      <c r="F6602" s="50">
        <f>'貼り付けシート（日射量等）'!G6599/3.6*10^3</f>
        <v>0</v>
      </c>
      <c r="G6602" s="50">
        <f>'貼り付けシート（日射量等）'!H6599/3.6*10^3</f>
        <v>0</v>
      </c>
      <c r="H6602" s="91">
        <f>RADIANS('貼り付けシート（日射量等）'!I6599)</f>
        <v>0</v>
      </c>
      <c r="I6602" s="91">
        <f>IF('貼り付けシート（日射量等）'!J6599&lt;0,RADIANS(360+('貼り付けシート（日射量等）'!J6599)),RADIANS('貼り付けシート（日射量等）'!J6599))</f>
        <v>0</v>
      </c>
    </row>
    <row r="6603" spans="1:9">
      <c r="A6603" s="20">
        <v>41914</v>
      </c>
      <c r="B6603" s="35" t="s">
        <v>381</v>
      </c>
      <c r="C6603" s="90">
        <f t="shared" si="309"/>
        <v>0</v>
      </c>
      <c r="D6603" s="90">
        <f t="shared" si="310"/>
        <v>0</v>
      </c>
      <c r="E6603" s="90">
        <f t="shared" si="311"/>
        <v>0</v>
      </c>
      <c r="F6603" s="50">
        <f>'貼り付けシート（日射量等）'!G6600/3.6*10^3</f>
        <v>0</v>
      </c>
      <c r="G6603" s="50">
        <f>'貼り付けシート（日射量等）'!H6600/3.6*10^3</f>
        <v>0</v>
      </c>
      <c r="H6603" s="91">
        <f>RADIANS('貼り付けシート（日射量等）'!I6600)</f>
        <v>0</v>
      </c>
      <c r="I6603" s="91">
        <f>IF('貼り付けシート（日射量等）'!J6600&lt;0,RADIANS(360+('貼り付けシート（日射量等）'!J6600)),RADIANS('貼り付けシート（日射量等）'!J6600))</f>
        <v>0</v>
      </c>
    </row>
    <row r="6604" spans="1:9">
      <c r="A6604" s="20">
        <v>41914</v>
      </c>
      <c r="B6604" s="35" t="s">
        <v>382</v>
      </c>
      <c r="C6604" s="90">
        <f t="shared" si="309"/>
        <v>0</v>
      </c>
      <c r="D6604" s="90">
        <f t="shared" si="310"/>
        <v>0</v>
      </c>
      <c r="E6604" s="90">
        <f t="shared" si="311"/>
        <v>0</v>
      </c>
      <c r="F6604" s="50">
        <f>'貼り付けシート（日射量等）'!G6601/3.6*10^3</f>
        <v>0</v>
      </c>
      <c r="G6604" s="50">
        <f>'貼り付けシート（日射量等）'!H6601/3.6*10^3</f>
        <v>0</v>
      </c>
      <c r="H6604" s="91">
        <f>RADIANS('貼り付けシート（日射量等）'!I6601)</f>
        <v>0</v>
      </c>
      <c r="I6604" s="91">
        <f>IF('貼り付けシート（日射量等）'!J6601&lt;0,RADIANS(360+('貼り付けシート（日射量等）'!J6601)),RADIANS('貼り付けシート（日射量等）'!J6601))</f>
        <v>0</v>
      </c>
    </row>
    <row r="6605" spans="1:9">
      <c r="A6605" s="20">
        <v>41914</v>
      </c>
      <c r="B6605" s="35" t="s">
        <v>383</v>
      </c>
      <c r="C6605" s="90">
        <f t="shared" si="309"/>
        <v>0</v>
      </c>
      <c r="D6605" s="90">
        <f t="shared" si="310"/>
        <v>0</v>
      </c>
      <c r="E6605" s="90">
        <f t="shared" si="311"/>
        <v>0</v>
      </c>
      <c r="F6605" s="50">
        <f>'貼り付けシート（日射量等）'!G6602/3.6*10^3</f>
        <v>0</v>
      </c>
      <c r="G6605" s="50">
        <f>'貼り付けシート（日射量等）'!H6602/3.6*10^3</f>
        <v>0</v>
      </c>
      <c r="H6605" s="91">
        <f>RADIANS('貼り付けシート（日射量等）'!I6602)</f>
        <v>0</v>
      </c>
      <c r="I6605" s="91">
        <f>IF('貼り付けシート（日射量等）'!J6602&lt;0,RADIANS(360+('貼り付けシート（日射量等）'!J6602)),RADIANS('貼り付けシート（日射量等）'!J6602))</f>
        <v>0</v>
      </c>
    </row>
    <row r="6606" spans="1:9">
      <c r="A6606" s="20">
        <v>41915</v>
      </c>
      <c r="B6606" s="35" t="s">
        <v>360</v>
      </c>
      <c r="C6606" s="90">
        <f t="shared" si="309"/>
        <v>0</v>
      </c>
      <c r="D6606" s="90">
        <f t="shared" si="310"/>
        <v>0</v>
      </c>
      <c r="E6606" s="90">
        <f t="shared" si="311"/>
        <v>0</v>
      </c>
      <c r="F6606" s="50">
        <f>'貼り付けシート（日射量等）'!G6603/3.6*10^3</f>
        <v>0</v>
      </c>
      <c r="G6606" s="50">
        <f>'貼り付けシート（日射量等）'!H6603/3.6*10^3</f>
        <v>0</v>
      </c>
      <c r="H6606" s="91">
        <f>RADIANS('貼り付けシート（日射量等）'!I6603)</f>
        <v>0</v>
      </c>
      <c r="I6606" s="91">
        <f>IF('貼り付けシート（日射量等）'!J6603&lt;0,RADIANS(360+('貼り付けシート（日射量等）'!J6603)),RADIANS('貼り付けシート（日射量等）'!J6603))</f>
        <v>0</v>
      </c>
    </row>
    <row r="6607" spans="1:9">
      <c r="A6607" s="20">
        <v>41915</v>
      </c>
      <c r="B6607" s="35" t="s">
        <v>361</v>
      </c>
      <c r="C6607" s="90">
        <f t="shared" si="309"/>
        <v>0</v>
      </c>
      <c r="D6607" s="90">
        <f t="shared" si="310"/>
        <v>0</v>
      </c>
      <c r="E6607" s="90">
        <f t="shared" si="311"/>
        <v>0</v>
      </c>
      <c r="F6607" s="50">
        <f>'貼り付けシート（日射量等）'!G6604/3.6*10^3</f>
        <v>0</v>
      </c>
      <c r="G6607" s="50">
        <f>'貼り付けシート（日射量等）'!H6604/3.6*10^3</f>
        <v>0</v>
      </c>
      <c r="H6607" s="91">
        <f>RADIANS('貼り付けシート（日射量等）'!I6604)</f>
        <v>0</v>
      </c>
      <c r="I6607" s="91">
        <f>IF('貼り付けシート（日射量等）'!J6604&lt;0,RADIANS(360+('貼り付けシート（日射量等）'!J6604)),RADIANS('貼り付けシート（日射量等）'!J6604))</f>
        <v>0</v>
      </c>
    </row>
    <row r="6608" spans="1:9">
      <c r="A6608" s="20">
        <v>41915</v>
      </c>
      <c r="B6608" s="35" t="s">
        <v>362</v>
      </c>
      <c r="C6608" s="90">
        <f t="shared" si="309"/>
        <v>0</v>
      </c>
      <c r="D6608" s="90">
        <f t="shared" si="310"/>
        <v>0</v>
      </c>
      <c r="E6608" s="90">
        <f t="shared" si="311"/>
        <v>0</v>
      </c>
      <c r="F6608" s="50">
        <f>'貼り付けシート（日射量等）'!G6605/3.6*10^3</f>
        <v>0</v>
      </c>
      <c r="G6608" s="50">
        <f>'貼り付けシート（日射量等）'!H6605/3.6*10^3</f>
        <v>0</v>
      </c>
      <c r="H6608" s="91">
        <f>RADIANS('貼り付けシート（日射量等）'!I6605)</f>
        <v>0</v>
      </c>
      <c r="I6608" s="91">
        <f>IF('貼り付けシート（日射量等）'!J6605&lt;0,RADIANS(360+('貼り付けシート（日射量等）'!J6605)),RADIANS('貼り付けシート（日射量等）'!J6605))</f>
        <v>0</v>
      </c>
    </row>
    <row r="6609" spans="1:9">
      <c r="A6609" s="20">
        <v>41915</v>
      </c>
      <c r="B6609" s="35" t="s">
        <v>363</v>
      </c>
      <c r="C6609" s="90">
        <f t="shared" si="309"/>
        <v>0</v>
      </c>
      <c r="D6609" s="90">
        <f t="shared" si="310"/>
        <v>0</v>
      </c>
      <c r="E6609" s="90">
        <f t="shared" si="311"/>
        <v>0</v>
      </c>
      <c r="F6609" s="50">
        <f>'貼り付けシート（日射量等）'!G6606/3.6*10^3</f>
        <v>0</v>
      </c>
      <c r="G6609" s="50">
        <f>'貼り付けシート（日射量等）'!H6606/3.6*10^3</f>
        <v>0</v>
      </c>
      <c r="H6609" s="91">
        <f>RADIANS('貼り付けシート（日射量等）'!I6606)</f>
        <v>0</v>
      </c>
      <c r="I6609" s="91">
        <f>IF('貼り付けシート（日射量等）'!J6606&lt;0,RADIANS(360+('貼り付けシート（日射量等）'!J6606)),RADIANS('貼り付けシート（日射量等）'!J6606))</f>
        <v>0</v>
      </c>
    </row>
    <row r="6610" spans="1:9">
      <c r="A6610" s="20">
        <v>41915</v>
      </c>
      <c r="B6610" s="35" t="s">
        <v>364</v>
      </c>
      <c r="C6610" s="90">
        <f t="shared" si="309"/>
        <v>0</v>
      </c>
      <c r="D6610" s="90">
        <f t="shared" si="310"/>
        <v>0</v>
      </c>
      <c r="E6610" s="90">
        <f t="shared" si="311"/>
        <v>0</v>
      </c>
      <c r="F6610" s="50">
        <f>'貼り付けシート（日射量等）'!G6607/3.6*10^3</f>
        <v>0</v>
      </c>
      <c r="G6610" s="50">
        <f>'貼り付けシート（日射量等）'!H6607/3.6*10^3</f>
        <v>0</v>
      </c>
      <c r="H6610" s="91">
        <f>RADIANS('貼り付けシート（日射量等）'!I6607)</f>
        <v>0</v>
      </c>
      <c r="I6610" s="91">
        <f>IF('貼り付けシート（日射量等）'!J6607&lt;0,RADIANS(360+('貼り付けシート（日射量等）'!J6607)),RADIANS('貼り付けシート（日射量等）'!J6607))</f>
        <v>0</v>
      </c>
    </row>
    <row r="6611" spans="1:9">
      <c r="A6611" s="20">
        <v>41915</v>
      </c>
      <c r="B6611" s="35" t="s">
        <v>365</v>
      </c>
      <c r="C6611" s="90">
        <f t="shared" si="309"/>
        <v>17.01392993359428</v>
      </c>
      <c r="D6611" s="90">
        <f t="shared" si="310"/>
        <v>3.5438422892476926</v>
      </c>
      <c r="E6611" s="90">
        <f t="shared" si="311"/>
        <v>13.470087644346586</v>
      </c>
      <c r="F6611" s="50">
        <f>'貼り付けシート（日射量等）'!G6608/3.6*10^3</f>
        <v>30.555555555555554</v>
      </c>
      <c r="G6611" s="50">
        <f>'貼り付けシート（日射量等）'!H6608/3.6*10^3</f>
        <v>13.888888888888889</v>
      </c>
      <c r="H6611" s="91">
        <f>RADIANS('貼り付けシート（日射量等）'!I6608)</f>
        <v>6.9813170079773182E-2</v>
      </c>
      <c r="I6611" s="91">
        <f>IF('貼り付けシート（日射量等）'!J6608&lt;0,RADIANS(360+('貼り付けシート（日射量等）'!J6608)),RADIANS('貼り付けシート（日射量等）'!J6608))</f>
        <v>4.8607419668042082</v>
      </c>
    </row>
    <row r="6612" spans="1:9">
      <c r="A6612" s="20">
        <v>41915</v>
      </c>
      <c r="B6612" s="35" t="s">
        <v>366</v>
      </c>
      <c r="C6612" s="90">
        <f t="shared" si="309"/>
        <v>65.327319728088895</v>
      </c>
      <c r="D6612" s="90">
        <f t="shared" si="310"/>
        <v>8.7529516218332351</v>
      </c>
      <c r="E6612" s="90">
        <f t="shared" si="311"/>
        <v>56.574368106255655</v>
      </c>
      <c r="F6612" s="50">
        <f>'貼り付けシート（日射量等）'!G6609/3.6*10^3</f>
        <v>24.999999999999996</v>
      </c>
      <c r="G6612" s="50">
        <f>'貼り付けシート（日射量等）'!H6609/3.6*10^3</f>
        <v>58.333333333333329</v>
      </c>
      <c r="H6612" s="91">
        <f>RADIANS('貼り付けシート（日射量等）'!I6609)</f>
        <v>0.26354471705114374</v>
      </c>
      <c r="I6612" s="91">
        <f>IF('貼り付けシート（日射量等）'!J6609&lt;0,RADIANS(360+('貼り付けシート（日射量等）'!J6609)),RADIANS('貼り付けシート（日射量等）'!J6609))</f>
        <v>5.0370202212556352</v>
      </c>
    </row>
    <row r="6613" spans="1:9">
      <c r="A6613" s="20">
        <v>41915</v>
      </c>
      <c r="B6613" s="35" t="s">
        <v>367</v>
      </c>
      <c r="C6613" s="90">
        <f t="shared" si="309"/>
        <v>112.13900887530389</v>
      </c>
      <c r="D6613" s="90">
        <f t="shared" si="310"/>
        <v>12.46036030713916</v>
      </c>
      <c r="E6613" s="90">
        <f t="shared" si="311"/>
        <v>99.678648568164732</v>
      </c>
      <c r="F6613" s="50">
        <f>'貼り付けシート（日射量等）'!G6610/3.6*10^3</f>
        <v>22.222222222222221</v>
      </c>
      <c r="G6613" s="50">
        <f>'貼り付けシート（日射量等）'!H6610/3.6*10^3</f>
        <v>102.77777777777777</v>
      </c>
      <c r="H6613" s="91">
        <f>RADIANS('貼り付けシート（日射量等）'!I6610)</f>
        <v>0.44680428851054838</v>
      </c>
      <c r="I6613" s="91">
        <f>IF('貼り付けシート（日射量等）'!J6610&lt;0,RADIANS(360+('貼り付けシート（日射量等）'!J6610)),RADIANS('貼り付けシート（日射量等）'!J6610))</f>
        <v>5.237733085234983</v>
      </c>
    </row>
    <row r="6614" spans="1:9">
      <c r="A6614" s="20">
        <v>41915</v>
      </c>
      <c r="B6614" s="35" t="s">
        <v>368</v>
      </c>
      <c r="C6614" s="90">
        <f t="shared" si="309"/>
        <v>158.35599752704445</v>
      </c>
      <c r="D6614" s="90">
        <f t="shared" si="310"/>
        <v>18.267086025839944</v>
      </c>
      <c r="E6614" s="90">
        <f t="shared" si="311"/>
        <v>140.08891150120451</v>
      </c>
      <c r="F6614" s="50">
        <f>'貼り付けシート（日射量等）'!G6611/3.6*10^3</f>
        <v>24.999999999999996</v>
      </c>
      <c r="G6614" s="50">
        <f>'貼り付けシート（日射量等）'!H6611/3.6*10^3</f>
        <v>144.44444444444446</v>
      </c>
      <c r="H6614" s="91">
        <f>RADIANS('貼り付けシート（日射量等）'!I6611)</f>
        <v>0.60737457969402664</v>
      </c>
      <c r="I6614" s="91">
        <f>IF('貼り付けシート（日射量等）'!J6611&lt;0,RADIANS(360+('貼り付けシート（日射量等）'!J6611)),RADIANS('貼り付けシート（日射量等）'!J6611))</f>
        <v>5.4768431927582064</v>
      </c>
    </row>
    <row r="6615" spans="1:9">
      <c r="A6615" s="20">
        <v>41915</v>
      </c>
      <c r="B6615" s="35" t="s">
        <v>369</v>
      </c>
      <c r="C6615" s="90">
        <f t="shared" si="309"/>
        <v>188.91933474746315</v>
      </c>
      <c r="D6615" s="90">
        <f t="shared" si="310"/>
        <v>16.502212899826855</v>
      </c>
      <c r="E6615" s="90">
        <f t="shared" si="311"/>
        <v>172.41712184763631</v>
      </c>
      <c r="F6615" s="50">
        <f>'貼り付けシート（日射量等）'!G6612/3.6*10^3</f>
        <v>19.444444444444446</v>
      </c>
      <c r="G6615" s="50">
        <f>'貼り付けシート（日射量等）'!H6612/3.6*10^3</f>
        <v>177.77777777777777</v>
      </c>
      <c r="H6615" s="91">
        <f>RADIANS('貼り付けシート（日射量等）'!I6612)</f>
        <v>0.72954762733362966</v>
      </c>
      <c r="I6615" s="91">
        <f>IF('貼り付けシート（日射量等）'!J6612&lt;0,RADIANS(360+('貼り付けシート（日射量等）'!J6612)),RADIANS('貼り付けシート（日射量等）'!J6612))</f>
        <v>5.7718038363452475</v>
      </c>
    </row>
    <row r="6616" spans="1:9">
      <c r="A6616" s="20">
        <v>41915</v>
      </c>
      <c r="B6616" s="35" t="s">
        <v>370</v>
      </c>
      <c r="C6616" s="90">
        <f t="shared" si="309"/>
        <v>206.05621799126854</v>
      </c>
      <c r="D6616" s="90">
        <f t="shared" si="310"/>
        <v>20.169008499285674</v>
      </c>
      <c r="E6616" s="90">
        <f t="shared" si="311"/>
        <v>185.88720949198287</v>
      </c>
      <c r="F6616" s="50">
        <f>'貼り付けシート（日射量等）'!G6613/3.6*10^3</f>
        <v>22.222222222222221</v>
      </c>
      <c r="G6616" s="50">
        <f>'貼り付けシート（日射量等）'!H6613/3.6*10^3</f>
        <v>191.66666666666666</v>
      </c>
      <c r="H6616" s="91">
        <f>RADIANS('貼り付けシート（日射量等）'!I6613)</f>
        <v>0.79587013890941427</v>
      </c>
      <c r="I6616" s="91">
        <f>IF('貼り付けシート（日射量等）'!J6613&lt;0,RADIANS(360+('貼り付けシート（日射量等）'!J6613)),RADIANS('貼り付けシート（日射量等）'!J6613))</f>
        <v>6.1226150159961081</v>
      </c>
    </row>
    <row r="6617" spans="1:9">
      <c r="A6617" s="20">
        <v>41915</v>
      </c>
      <c r="B6617" s="35" t="s">
        <v>371</v>
      </c>
      <c r="C6617" s="90">
        <f t="shared" si="309"/>
        <v>208.27860870609467</v>
      </c>
      <c r="D6617" s="90">
        <f t="shared" si="310"/>
        <v>25.085416742981089</v>
      </c>
      <c r="E6617" s="90">
        <f t="shared" si="311"/>
        <v>183.19319196311358</v>
      </c>
      <c r="F6617" s="50">
        <f>'貼り付けシート（日射量等）'!G6614/3.6*10^3</f>
        <v>27.777777777777779</v>
      </c>
      <c r="G6617" s="50">
        <f>'貼り付けシート（日射量等）'!H6614/3.6*10^3</f>
        <v>188.88888888888889</v>
      </c>
      <c r="H6617" s="91">
        <f>RADIANS('貼り付けシート（日射量等）'!I6614)</f>
        <v>0.79063415115343127</v>
      </c>
      <c r="I6617" s="91">
        <f>IF('貼り付けシート（日射量等）'!J6614&lt;0,RADIANS(360+('貼り付けシート（日射量等）'!J6614)),RADIANS('貼り付けシート（日射量等）'!J6614))</f>
        <v>0.2129301687433082</v>
      </c>
    </row>
    <row r="6618" spans="1:9">
      <c r="A6618" s="20">
        <v>41915</v>
      </c>
      <c r="B6618" s="35" t="s">
        <v>372</v>
      </c>
      <c r="C6618" s="90">
        <f t="shared" si="309"/>
        <v>519.43111482374275</v>
      </c>
      <c r="D6618" s="90">
        <f t="shared" si="310"/>
        <v>271.58150216776562</v>
      </c>
      <c r="E6618" s="90">
        <f t="shared" si="311"/>
        <v>247.84961265597718</v>
      </c>
      <c r="F6618" s="50">
        <f>'貼り付けシート（日射量等）'!G6615/3.6*10^3</f>
        <v>324.99999999999994</v>
      </c>
      <c r="G6618" s="50">
        <f>'貼り付けシート（日射量等）'!H6615/3.6*10^3</f>
        <v>255.55555555555554</v>
      </c>
      <c r="H6618" s="91">
        <f>RADIANS('貼り付けシート（日射量等）'!I6615)</f>
        <v>0.71558499331767511</v>
      </c>
      <c r="I6618" s="91">
        <f>IF('貼り付けシート（日射量等）'!J6615&lt;0,RADIANS(360+('貼り付けシート（日射量等）'!J6615)),RADIANS('貼り付けシート（日射量等）'!J6615))</f>
        <v>0.55676003138619112</v>
      </c>
    </row>
    <row r="6619" spans="1:9">
      <c r="A6619" s="20">
        <v>41915</v>
      </c>
      <c r="B6619" s="35" t="s">
        <v>373</v>
      </c>
      <c r="C6619" s="90">
        <f t="shared" si="309"/>
        <v>296.65478302781628</v>
      </c>
      <c r="D6619" s="90">
        <f t="shared" si="310"/>
        <v>94.603468362617505</v>
      </c>
      <c r="E6619" s="90">
        <f t="shared" si="311"/>
        <v>202.05131466519879</v>
      </c>
      <c r="F6619" s="50">
        <f>'貼り付けシート（日射量等）'!G6616/3.6*10^3</f>
        <v>133.33333333333334</v>
      </c>
      <c r="G6619" s="50">
        <f>'貼り付けシート（日射量等）'!H6616/3.6*10^3</f>
        <v>208.33333333333331</v>
      </c>
      <c r="H6619" s="91">
        <f>RADIANS('貼り付けシート（日射量等）'!I6616)</f>
        <v>0.58643062867009477</v>
      </c>
      <c r="I6619" s="91">
        <f>IF('貼り付けシート（日射量等）'!J6616&lt;0,RADIANS(360+('貼り付けシート（日射量等）'!J6616)),RADIANS('貼り付けシート（日射量等）'!J6616))</f>
        <v>0.84299402871326112</v>
      </c>
    </row>
    <row r="6620" spans="1:9">
      <c r="A6620" s="20">
        <v>41915</v>
      </c>
      <c r="B6620" s="35" t="s">
        <v>374</v>
      </c>
      <c r="C6620" s="90">
        <f t="shared" si="309"/>
        <v>104.93607149450969</v>
      </c>
      <c r="D6620" s="90">
        <f t="shared" si="310"/>
        <v>13.339475512952909</v>
      </c>
      <c r="E6620" s="90">
        <f t="shared" si="311"/>
        <v>91.596595981556789</v>
      </c>
      <c r="F6620" s="50">
        <f>'貼り付けシート（日射量等）'!G6617/3.6*10^3</f>
        <v>24.999999999999996</v>
      </c>
      <c r="G6620" s="50">
        <f>'貼り付けシート（日射量等）'!H6617/3.6*10^3</f>
        <v>94.444444444444443</v>
      </c>
      <c r="H6620" s="91">
        <f>RADIANS('貼り付けシート（日射量等）'!I6617)</f>
        <v>0.42236967898262773</v>
      </c>
      <c r="I6620" s="91">
        <f>IF('貼り付けシート（日射量等）'!J6617&lt;0,RADIANS(360+('貼り付けシート（日射量等）'!J6617)),RADIANS('貼り付けシート（日射量等）'!J6617))</f>
        <v>1.0751228192285069</v>
      </c>
    </row>
    <row r="6621" spans="1:9">
      <c r="A6621" s="20">
        <v>41915</v>
      </c>
      <c r="B6621" s="35" t="s">
        <v>375</v>
      </c>
      <c r="C6621" s="90">
        <f t="shared" si="309"/>
        <v>59.167923217990108</v>
      </c>
      <c r="D6621" s="90">
        <f t="shared" si="310"/>
        <v>7.9815901694730798</v>
      </c>
      <c r="E6621" s="90">
        <f t="shared" si="311"/>
        <v>51.186333048517028</v>
      </c>
      <c r="F6621" s="50">
        <f>'貼り付けシート（日射量等）'!G6618/3.6*10^3</f>
        <v>24.999999999999996</v>
      </c>
      <c r="G6621" s="50">
        <f>'貼り付けシート（日射量等）'!H6618/3.6*10^3</f>
        <v>52.777777777777779</v>
      </c>
      <c r="H6621" s="91">
        <f>RADIANS('貼り付けシート（日射量等）'!I6618)</f>
        <v>0.23736477827122882</v>
      </c>
      <c r="I6621" s="91">
        <f>IF('貼り付けシート（日射量等）'!J6618&lt;0,RADIANS(360+('貼り付けシート（日射量等）'!J6618)),RADIANS('貼り付けシート（日射量等）'!J6618))</f>
        <v>1.2705996954518719</v>
      </c>
    </row>
    <row r="6622" spans="1:9">
      <c r="A6622" s="20">
        <v>41915</v>
      </c>
      <c r="B6622" s="35" t="s">
        <v>376</v>
      </c>
      <c r="C6622" s="90">
        <f t="shared" si="309"/>
        <v>12.589122469670549</v>
      </c>
      <c r="D6622" s="90">
        <f t="shared" si="310"/>
        <v>1.813052354193279</v>
      </c>
      <c r="E6622" s="90">
        <f t="shared" si="311"/>
        <v>10.776070115477269</v>
      </c>
      <c r="F6622" s="50">
        <f>'貼り付けシート（日射量等）'!G6619/3.6*10^3</f>
        <v>22.222222222222221</v>
      </c>
      <c r="G6622" s="50">
        <f>'貼り付けシート（日射量等）'!H6619/3.6*10^3</f>
        <v>11.111111111111111</v>
      </c>
      <c r="H6622" s="91">
        <f>RADIANS('貼り付けシート（日射量等）'!I6619)</f>
        <v>4.1887902047863905E-2</v>
      </c>
      <c r="I6622" s="91">
        <f>IF('貼り付けシート（日射量等）'!J6619&lt;0,RADIANS(360+('貼り付けシート（日射量等）'!J6619)),RADIANS('貼り付けシート（日射量等）'!J6619))</f>
        <v>1.4468779499032993</v>
      </c>
    </row>
    <row r="6623" spans="1:9">
      <c r="A6623" s="20">
        <v>41915</v>
      </c>
      <c r="B6623" s="35" t="s">
        <v>377</v>
      </c>
      <c r="C6623" s="90">
        <f t="shared" si="309"/>
        <v>0</v>
      </c>
      <c r="D6623" s="90">
        <f t="shared" si="310"/>
        <v>0</v>
      </c>
      <c r="E6623" s="90">
        <f t="shared" si="311"/>
        <v>0</v>
      </c>
      <c r="F6623" s="50">
        <f>'貼り付けシート（日射量等）'!G6620/3.6*10^3</f>
        <v>0</v>
      </c>
      <c r="G6623" s="50">
        <f>'貼り付けシート（日射量等）'!H6620/3.6*10^3</f>
        <v>0</v>
      </c>
      <c r="H6623" s="91">
        <f>RADIANS('貼り付けシート（日射量等）'!I6620)</f>
        <v>0</v>
      </c>
      <c r="I6623" s="91">
        <f>IF('貼り付けシート（日射量等）'!J6620&lt;0,RADIANS(360+('貼り付けシート（日射量等）'!J6620)),RADIANS('貼り付けシート（日射量等）'!J6620))</f>
        <v>0</v>
      </c>
    </row>
    <row r="6624" spans="1:9">
      <c r="A6624" s="20">
        <v>41915</v>
      </c>
      <c r="B6624" s="35" t="s">
        <v>378</v>
      </c>
      <c r="C6624" s="90">
        <f t="shared" si="309"/>
        <v>0</v>
      </c>
      <c r="D6624" s="90">
        <f t="shared" si="310"/>
        <v>0</v>
      </c>
      <c r="E6624" s="90">
        <f t="shared" si="311"/>
        <v>0</v>
      </c>
      <c r="F6624" s="50">
        <f>'貼り付けシート（日射量等）'!G6621/3.6*10^3</f>
        <v>0</v>
      </c>
      <c r="G6624" s="50">
        <f>'貼り付けシート（日射量等）'!H6621/3.6*10^3</f>
        <v>0</v>
      </c>
      <c r="H6624" s="91">
        <f>RADIANS('貼り付けシート（日射量等）'!I6621)</f>
        <v>0</v>
      </c>
      <c r="I6624" s="91">
        <f>IF('貼り付けシート（日射量等）'!J6621&lt;0,RADIANS(360+('貼り付けシート（日射量等）'!J6621)),RADIANS('貼り付けシート（日射量等）'!J6621))</f>
        <v>0</v>
      </c>
    </row>
    <row r="6625" spans="1:9">
      <c r="A6625" s="20">
        <v>41915</v>
      </c>
      <c r="B6625" s="35" t="s">
        <v>379</v>
      </c>
      <c r="C6625" s="90">
        <f t="shared" si="309"/>
        <v>0</v>
      </c>
      <c r="D6625" s="90">
        <f t="shared" si="310"/>
        <v>0</v>
      </c>
      <c r="E6625" s="90">
        <f t="shared" si="311"/>
        <v>0</v>
      </c>
      <c r="F6625" s="50">
        <f>'貼り付けシート（日射量等）'!G6622/3.6*10^3</f>
        <v>0</v>
      </c>
      <c r="G6625" s="50">
        <f>'貼り付けシート（日射量等）'!H6622/3.6*10^3</f>
        <v>0</v>
      </c>
      <c r="H6625" s="91">
        <f>RADIANS('貼り付けシート（日射量等）'!I6622)</f>
        <v>0</v>
      </c>
      <c r="I6625" s="91">
        <f>IF('貼り付けシート（日射量等）'!J6622&lt;0,RADIANS(360+('貼り付けシート（日射量等）'!J6622)),RADIANS('貼り付けシート（日射量等）'!J6622))</f>
        <v>0</v>
      </c>
    </row>
    <row r="6626" spans="1:9">
      <c r="A6626" s="20">
        <v>41915</v>
      </c>
      <c r="B6626" s="35" t="s">
        <v>380</v>
      </c>
      <c r="C6626" s="90">
        <f t="shared" si="309"/>
        <v>0</v>
      </c>
      <c r="D6626" s="90">
        <f t="shared" si="310"/>
        <v>0</v>
      </c>
      <c r="E6626" s="90">
        <f t="shared" si="311"/>
        <v>0</v>
      </c>
      <c r="F6626" s="50">
        <f>'貼り付けシート（日射量等）'!G6623/3.6*10^3</f>
        <v>0</v>
      </c>
      <c r="G6626" s="50">
        <f>'貼り付けシート（日射量等）'!H6623/3.6*10^3</f>
        <v>0</v>
      </c>
      <c r="H6626" s="91">
        <f>RADIANS('貼り付けシート（日射量等）'!I6623)</f>
        <v>0</v>
      </c>
      <c r="I6626" s="91">
        <f>IF('貼り付けシート（日射量等）'!J6623&lt;0,RADIANS(360+('貼り付けシート（日射量等）'!J6623)),RADIANS('貼り付けシート（日射量等）'!J6623))</f>
        <v>0</v>
      </c>
    </row>
    <row r="6627" spans="1:9">
      <c r="A6627" s="20">
        <v>41915</v>
      </c>
      <c r="B6627" s="35" t="s">
        <v>381</v>
      </c>
      <c r="C6627" s="90">
        <f t="shared" si="309"/>
        <v>0</v>
      </c>
      <c r="D6627" s="90">
        <f t="shared" si="310"/>
        <v>0</v>
      </c>
      <c r="E6627" s="90">
        <f t="shared" si="311"/>
        <v>0</v>
      </c>
      <c r="F6627" s="50">
        <f>'貼り付けシート（日射量等）'!G6624/3.6*10^3</f>
        <v>0</v>
      </c>
      <c r="G6627" s="50">
        <f>'貼り付けシート（日射量等）'!H6624/3.6*10^3</f>
        <v>0</v>
      </c>
      <c r="H6627" s="91">
        <f>RADIANS('貼り付けシート（日射量等）'!I6624)</f>
        <v>0</v>
      </c>
      <c r="I6627" s="91">
        <f>IF('貼り付けシート（日射量等）'!J6624&lt;0,RADIANS(360+('貼り付けシート（日射量等）'!J6624)),RADIANS('貼り付けシート（日射量等）'!J6624))</f>
        <v>0</v>
      </c>
    </row>
    <row r="6628" spans="1:9">
      <c r="A6628" s="20">
        <v>41915</v>
      </c>
      <c r="B6628" s="35" t="s">
        <v>382</v>
      </c>
      <c r="C6628" s="90">
        <f t="shared" si="309"/>
        <v>0</v>
      </c>
      <c r="D6628" s="90">
        <f t="shared" si="310"/>
        <v>0</v>
      </c>
      <c r="E6628" s="90">
        <f t="shared" si="311"/>
        <v>0</v>
      </c>
      <c r="F6628" s="50">
        <f>'貼り付けシート（日射量等）'!G6625/3.6*10^3</f>
        <v>0</v>
      </c>
      <c r="G6628" s="50">
        <f>'貼り付けシート（日射量等）'!H6625/3.6*10^3</f>
        <v>0</v>
      </c>
      <c r="H6628" s="91">
        <f>RADIANS('貼り付けシート（日射量等）'!I6625)</f>
        <v>0</v>
      </c>
      <c r="I6628" s="91">
        <f>IF('貼り付けシート（日射量等）'!J6625&lt;0,RADIANS(360+('貼り付けシート（日射量等）'!J6625)),RADIANS('貼り付けシート（日射量等）'!J6625))</f>
        <v>0</v>
      </c>
    </row>
    <row r="6629" spans="1:9">
      <c r="A6629" s="20">
        <v>41915</v>
      </c>
      <c r="B6629" s="35" t="s">
        <v>383</v>
      </c>
      <c r="C6629" s="90">
        <f t="shared" si="309"/>
        <v>0</v>
      </c>
      <c r="D6629" s="90">
        <f t="shared" si="310"/>
        <v>0</v>
      </c>
      <c r="E6629" s="90">
        <f t="shared" si="311"/>
        <v>0</v>
      </c>
      <c r="F6629" s="50">
        <f>'貼り付けシート（日射量等）'!G6626/3.6*10^3</f>
        <v>0</v>
      </c>
      <c r="G6629" s="50">
        <f>'貼り付けシート（日射量等）'!H6626/3.6*10^3</f>
        <v>0</v>
      </c>
      <c r="H6629" s="91">
        <f>RADIANS('貼り付けシート（日射量等）'!I6626)</f>
        <v>0</v>
      </c>
      <c r="I6629" s="91">
        <f>IF('貼り付けシート（日射量等）'!J6626&lt;0,RADIANS(360+('貼り付けシート（日射量等）'!J6626)),RADIANS('貼り付けシート（日射量等）'!J6626))</f>
        <v>0</v>
      </c>
    </row>
    <row r="6630" spans="1:9">
      <c r="A6630" s="20">
        <v>41916</v>
      </c>
      <c r="B6630" s="35" t="s">
        <v>360</v>
      </c>
      <c r="C6630" s="90">
        <f t="shared" si="309"/>
        <v>0</v>
      </c>
      <c r="D6630" s="90">
        <f t="shared" si="310"/>
        <v>0</v>
      </c>
      <c r="E6630" s="90">
        <f t="shared" si="311"/>
        <v>0</v>
      </c>
      <c r="F6630" s="50">
        <f>'貼り付けシート（日射量等）'!G6627/3.6*10^3</f>
        <v>0</v>
      </c>
      <c r="G6630" s="50">
        <f>'貼り付けシート（日射量等）'!H6627/3.6*10^3</f>
        <v>0</v>
      </c>
      <c r="H6630" s="91">
        <f>RADIANS('貼り付けシート（日射量等）'!I6627)</f>
        <v>0</v>
      </c>
      <c r="I6630" s="91">
        <f>IF('貼り付けシート（日射量等）'!J6627&lt;0,RADIANS(360+('貼り付けシート（日射量等）'!J6627)),RADIANS('貼り付けシート（日射量等）'!J6627))</f>
        <v>0</v>
      </c>
    </row>
    <row r="6631" spans="1:9">
      <c r="A6631" s="20">
        <v>41916</v>
      </c>
      <c r="B6631" s="35" t="s">
        <v>361</v>
      </c>
      <c r="C6631" s="90">
        <f t="shared" si="309"/>
        <v>0</v>
      </c>
      <c r="D6631" s="90">
        <f t="shared" si="310"/>
        <v>0</v>
      </c>
      <c r="E6631" s="90">
        <f t="shared" si="311"/>
        <v>0</v>
      </c>
      <c r="F6631" s="50">
        <f>'貼り付けシート（日射量等）'!G6628/3.6*10^3</f>
        <v>0</v>
      </c>
      <c r="G6631" s="50">
        <f>'貼り付けシート（日射量等）'!H6628/3.6*10^3</f>
        <v>0</v>
      </c>
      <c r="H6631" s="91">
        <f>RADIANS('貼り付けシート（日射量等）'!I6628)</f>
        <v>0</v>
      </c>
      <c r="I6631" s="91">
        <f>IF('貼り付けシート（日射量等）'!J6628&lt;0,RADIANS(360+('貼り付けシート（日射量等）'!J6628)),RADIANS('貼り付けシート（日射量等）'!J6628))</f>
        <v>0</v>
      </c>
    </row>
    <row r="6632" spans="1:9">
      <c r="A6632" s="20">
        <v>41916</v>
      </c>
      <c r="B6632" s="35" t="s">
        <v>362</v>
      </c>
      <c r="C6632" s="90">
        <f t="shared" si="309"/>
        <v>0</v>
      </c>
      <c r="D6632" s="90">
        <f t="shared" si="310"/>
        <v>0</v>
      </c>
      <c r="E6632" s="90">
        <f t="shared" si="311"/>
        <v>0</v>
      </c>
      <c r="F6632" s="50">
        <f>'貼り付けシート（日射量等）'!G6629/3.6*10^3</f>
        <v>0</v>
      </c>
      <c r="G6632" s="50">
        <f>'貼り付けシート（日射量等）'!H6629/3.6*10^3</f>
        <v>0</v>
      </c>
      <c r="H6632" s="91">
        <f>RADIANS('貼り付けシート（日射量等）'!I6629)</f>
        <v>0</v>
      </c>
      <c r="I6632" s="91">
        <f>IF('貼り付けシート（日射量等）'!J6629&lt;0,RADIANS(360+('貼り付けシート（日射量等）'!J6629)),RADIANS('貼り付けシート（日射量等）'!J6629))</f>
        <v>0</v>
      </c>
    </row>
    <row r="6633" spans="1:9">
      <c r="A6633" s="20">
        <v>41916</v>
      </c>
      <c r="B6633" s="35" t="s">
        <v>363</v>
      </c>
      <c r="C6633" s="90">
        <f t="shared" si="309"/>
        <v>0</v>
      </c>
      <c r="D6633" s="90">
        <f t="shared" si="310"/>
        <v>0</v>
      </c>
      <c r="E6633" s="90">
        <f t="shared" si="311"/>
        <v>0</v>
      </c>
      <c r="F6633" s="50">
        <f>'貼り付けシート（日射量等）'!G6630/3.6*10^3</f>
        <v>0</v>
      </c>
      <c r="G6633" s="50">
        <f>'貼り付けシート（日射量等）'!H6630/3.6*10^3</f>
        <v>0</v>
      </c>
      <c r="H6633" s="91">
        <f>RADIANS('貼り付けシート（日射量等）'!I6630)</f>
        <v>0</v>
      </c>
      <c r="I6633" s="91">
        <f>IF('貼り付けシート（日射量等）'!J6630&lt;0,RADIANS(360+('貼り付けシート（日射量等）'!J6630)),RADIANS('貼り付けシート（日射量等）'!J6630))</f>
        <v>0</v>
      </c>
    </row>
    <row r="6634" spans="1:9">
      <c r="A6634" s="20">
        <v>41916</v>
      </c>
      <c r="B6634" s="35" t="s">
        <v>364</v>
      </c>
      <c r="C6634" s="90">
        <f t="shared" si="309"/>
        <v>0</v>
      </c>
      <c r="D6634" s="90">
        <f t="shared" si="310"/>
        <v>0</v>
      </c>
      <c r="E6634" s="90">
        <f t="shared" si="311"/>
        <v>0</v>
      </c>
      <c r="F6634" s="50">
        <f>'貼り付けシート（日射量等）'!G6631/3.6*10^3</f>
        <v>0</v>
      </c>
      <c r="G6634" s="50">
        <f>'貼り付けシート（日射量等）'!H6631/3.6*10^3</f>
        <v>0</v>
      </c>
      <c r="H6634" s="91">
        <f>RADIANS('貼り付けシート（日射量等）'!I6631)</f>
        <v>0</v>
      </c>
      <c r="I6634" s="91">
        <f>IF('貼り付けシート（日射量等）'!J6631&lt;0,RADIANS(360+('貼り付けシート（日射量等）'!J6631)),RADIANS('貼り付けシート（日射量等）'!J6631))</f>
        <v>0</v>
      </c>
    </row>
    <row r="6635" spans="1:9">
      <c r="A6635" s="20">
        <v>41916</v>
      </c>
      <c r="B6635" s="35" t="s">
        <v>365</v>
      </c>
      <c r="C6635" s="90">
        <f t="shared" si="309"/>
        <v>13.638227523319037</v>
      </c>
      <c r="D6635" s="90">
        <f t="shared" si="310"/>
        <v>2.8621574078417673</v>
      </c>
      <c r="E6635" s="90">
        <f t="shared" si="311"/>
        <v>10.776070115477269</v>
      </c>
      <c r="F6635" s="50">
        <f>'貼り付けシート（日射量等）'!G6632/3.6*10^3</f>
        <v>24.999999999999996</v>
      </c>
      <c r="G6635" s="50">
        <f>'貼り付けシート（日射量等）'!H6632/3.6*10^3</f>
        <v>11.111111111111111</v>
      </c>
      <c r="H6635" s="91">
        <f>RADIANS('貼り付けシート（日射量等）'!I6632)</f>
        <v>6.6322511575784518E-2</v>
      </c>
      <c r="I6635" s="91">
        <f>IF('貼り付けシート（日射量等）'!J6632&lt;0,RADIANS(360+('貼り付けシート（日射量等）'!J6632)),RADIANS('貼り付けシート（日射量等）'!J6632))</f>
        <v>4.8659779545601909</v>
      </c>
    </row>
    <row r="6636" spans="1:9">
      <c r="A6636" s="20">
        <v>41916</v>
      </c>
      <c r="B6636" s="35" t="s">
        <v>366</v>
      </c>
      <c r="C6636" s="90">
        <f t="shared" si="309"/>
        <v>55.282949455685319</v>
      </c>
      <c r="D6636" s="90">
        <f t="shared" si="310"/>
        <v>6.7906339360376151</v>
      </c>
      <c r="E6636" s="90">
        <f t="shared" si="311"/>
        <v>48.492315519647704</v>
      </c>
      <c r="F6636" s="50">
        <f>'貼り付けシート（日射量等）'!G6633/3.6*10^3</f>
        <v>19.444444444444446</v>
      </c>
      <c r="G6636" s="50">
        <f>'貼り付けシート（日射量等）'!H6633/3.6*10^3</f>
        <v>49.999999999999993</v>
      </c>
      <c r="H6636" s="91">
        <f>RADIANS('貼り付けシート（日射量等）'!I6633)</f>
        <v>0.26005405854715513</v>
      </c>
      <c r="I6636" s="91">
        <f>IF('貼り付けシート（日射量等）'!J6633&lt;0,RADIANS(360+('貼り付けシート（日射量等）'!J6633)),RADIANS('貼り付けシート（日射量等）'!J6633))</f>
        <v>5.0440015382636121</v>
      </c>
    </row>
    <row r="6637" spans="1:9">
      <c r="A6637" s="20">
        <v>41916</v>
      </c>
      <c r="B6637" s="35" t="s">
        <v>367</v>
      </c>
      <c r="C6637" s="90">
        <f t="shared" si="309"/>
        <v>99.780010631072031</v>
      </c>
      <c r="D6637" s="90">
        <f t="shared" si="310"/>
        <v>10.877432178384545</v>
      </c>
      <c r="E6637" s="90">
        <f t="shared" si="311"/>
        <v>88.902578452687479</v>
      </c>
      <c r="F6637" s="50">
        <f>'貼り付けシート（日射量等）'!G6634/3.6*10^3</f>
        <v>19.444444444444446</v>
      </c>
      <c r="G6637" s="50">
        <f>'貼り付けシート（日射量等）'!H6634/3.6*10^3</f>
        <v>91.666666666666671</v>
      </c>
      <c r="H6637" s="91">
        <f>RADIANS('貼り付けシート（日射量等）'!I6634)</f>
        <v>0.44331363000655966</v>
      </c>
      <c r="I6637" s="91">
        <f>IF('貼り付けシート（日射量等）'!J6634&lt;0,RADIANS(360+('貼り付けシート（日射量等）'!J6634)),RADIANS('貼り付けシート（日射量等）'!J6634))</f>
        <v>5.2429690729909657</v>
      </c>
    </row>
    <row r="6638" spans="1:9">
      <c r="A6638" s="20">
        <v>41916</v>
      </c>
      <c r="B6638" s="35" t="s">
        <v>368</v>
      </c>
      <c r="C6638" s="90">
        <f t="shared" si="309"/>
        <v>138.76475927537291</v>
      </c>
      <c r="D6638" s="90">
        <f t="shared" si="310"/>
        <v>12.145935418515002</v>
      </c>
      <c r="E6638" s="90">
        <f t="shared" si="311"/>
        <v>126.6188238568579</v>
      </c>
      <c r="F6638" s="50">
        <f>'貼り付けシート（日射量等）'!G6635/3.6*10^3</f>
        <v>16.666666666666668</v>
      </c>
      <c r="G6638" s="50">
        <f>'貼り付けシート（日射量等）'!H6635/3.6*10^3</f>
        <v>130.55555555555554</v>
      </c>
      <c r="H6638" s="91">
        <f>RADIANS('貼り付けシート（日射量等）'!I6635)</f>
        <v>0.60213859193804364</v>
      </c>
      <c r="I6638" s="91">
        <f>IF('貼り付けシート（日射量等）'!J6635&lt;0,RADIANS(360+('貼り付けシート（日射量等）'!J6635)),RADIANS('貼り付けシート（日射量等）'!J6635))</f>
        <v>5.4838245097661833</v>
      </c>
    </row>
    <row r="6639" spans="1:9">
      <c r="A6639" s="20">
        <v>41916</v>
      </c>
      <c r="B6639" s="35" t="s">
        <v>369</v>
      </c>
      <c r="C6639" s="90">
        <f t="shared" si="309"/>
        <v>167.32859184800884</v>
      </c>
      <c r="D6639" s="90">
        <f t="shared" si="310"/>
        <v>16.463610231327063</v>
      </c>
      <c r="E6639" s="90">
        <f t="shared" si="311"/>
        <v>150.86498161668177</v>
      </c>
      <c r="F6639" s="50">
        <f>'貼り付けシート（日射量等）'!G6636/3.6*10^3</f>
        <v>19.444444444444446</v>
      </c>
      <c r="G6639" s="50">
        <f>'貼り付けシート（日射量等）'!H6636/3.6*10^3</f>
        <v>155.55555555555557</v>
      </c>
      <c r="H6639" s="91">
        <f>RADIANS('貼り付けシート（日射量等）'!I6636)</f>
        <v>0.72431163957764677</v>
      </c>
      <c r="I6639" s="91">
        <f>IF('貼り付けシート（日射量等）'!J6636&lt;0,RADIANS(360+('貼り付けシート（日射量等）'!J6636)),RADIANS('貼り付けシート（日射量等）'!J6636))</f>
        <v>5.7770398241012311</v>
      </c>
    </row>
    <row r="6640" spans="1:9">
      <c r="A6640" s="20">
        <v>41916</v>
      </c>
      <c r="B6640" s="35" t="s">
        <v>370</v>
      </c>
      <c r="C6640" s="90">
        <f t="shared" si="309"/>
        <v>184.62262195222931</v>
      </c>
      <c r="D6640" s="90">
        <f t="shared" si="310"/>
        <v>17.593535162331609</v>
      </c>
      <c r="E6640" s="90">
        <f t="shared" si="311"/>
        <v>167.02908678989769</v>
      </c>
      <c r="F6640" s="50">
        <f>'貼り付けシート（日射量等）'!G6637/3.6*10^3</f>
        <v>19.444444444444446</v>
      </c>
      <c r="G6640" s="50">
        <f>'貼り付けシート（日射量等）'!H6637/3.6*10^3</f>
        <v>172.22222222222223</v>
      </c>
      <c r="H6640" s="91">
        <f>RADIANS('貼り付けシート（日射量等）'!I6637)</f>
        <v>0.78888882190143705</v>
      </c>
      <c r="I6640" s="91">
        <f>IF('貼り付けシート（日射量等）'!J6637&lt;0,RADIANS(360+('貼り付けシート（日射量等）'!J6637)),RADIANS('貼り付けシート（日射量等）'!J6637))</f>
        <v>6.1261056745000966</v>
      </c>
    </row>
    <row r="6641" spans="1:9">
      <c r="A6641" s="20">
        <v>41916</v>
      </c>
      <c r="B6641" s="35" t="s">
        <v>371</v>
      </c>
      <c r="C6641" s="90">
        <f t="shared" si="309"/>
        <v>138.92643011009383</v>
      </c>
      <c r="D6641" s="90">
        <f t="shared" si="310"/>
        <v>15.001623782105245</v>
      </c>
      <c r="E6641" s="90">
        <f t="shared" si="311"/>
        <v>123.92480632798859</v>
      </c>
      <c r="F6641" s="50">
        <f>'貼り付けシート（日射量等）'!G6638/3.6*10^3</f>
        <v>16.666666666666668</v>
      </c>
      <c r="G6641" s="50">
        <f>'貼り付けシート（日射量等）'!H6638/3.6*10^3</f>
        <v>127.77777777777777</v>
      </c>
      <c r="H6641" s="91">
        <f>RADIANS('貼り付けシート（日射量等）'!I6638)</f>
        <v>0.78365283414545395</v>
      </c>
      <c r="I6641" s="91">
        <f>IF('貼り付けシート（日射量等）'!J6638&lt;0,RADIANS(360+('貼り付けシート（日射量等）'!J6638)),RADIANS('貼り付けシート（日射量等）'!J6638))</f>
        <v>0.2129301687433082</v>
      </c>
    </row>
    <row r="6642" spans="1:9">
      <c r="A6642" s="20">
        <v>41916</v>
      </c>
      <c r="B6642" s="35" t="s">
        <v>372</v>
      </c>
      <c r="C6642" s="90">
        <f t="shared" si="309"/>
        <v>83.514543394948845</v>
      </c>
      <c r="D6642" s="90">
        <f t="shared" si="310"/>
        <v>0</v>
      </c>
      <c r="E6642" s="90">
        <f t="shared" si="311"/>
        <v>83.514543394948845</v>
      </c>
      <c r="F6642" s="50">
        <f>'貼り付けシート（日射量等）'!G6639/3.6*10^3</f>
        <v>0</v>
      </c>
      <c r="G6642" s="50">
        <f>'貼り付けシート（日射量等）'!H6639/3.6*10^3</f>
        <v>86.111111111111114</v>
      </c>
      <c r="H6642" s="91">
        <f>RADIANS('貼り付けシート（日射量等）'!I6639)</f>
        <v>0.70860367630969778</v>
      </c>
      <c r="I6642" s="91">
        <f>IF('貼り付けシート（日射量等）'!J6639&lt;0,RADIANS(360+('貼り付けシート（日射量等）'!J6639)),RADIANS('貼り付けシート（日射量等）'!J6639))</f>
        <v>0.55501470213419679</v>
      </c>
    </row>
    <row r="6643" spans="1:9">
      <c r="A6643" s="20">
        <v>41916</v>
      </c>
      <c r="B6643" s="35" t="s">
        <v>373</v>
      </c>
      <c r="C6643" s="90">
        <f t="shared" si="309"/>
        <v>97.477165038372959</v>
      </c>
      <c r="D6643" s="90">
        <f t="shared" si="310"/>
        <v>5.8805690568161681</v>
      </c>
      <c r="E6643" s="90">
        <f t="shared" si="311"/>
        <v>91.596595981556789</v>
      </c>
      <c r="F6643" s="50">
        <f>'貼り付けシート（日射量等）'!G6640/3.6*10^3</f>
        <v>8.3333333333333339</v>
      </c>
      <c r="G6643" s="50">
        <f>'貼り付けシート（日射量等）'!H6640/3.6*10^3</f>
        <v>94.444444444444443</v>
      </c>
      <c r="H6643" s="91">
        <f>RADIANS('貼り付けシート（日射量等）'!I6640)</f>
        <v>0.57944931166211744</v>
      </c>
      <c r="I6643" s="91">
        <f>IF('貼り付けシート（日射量等）'!J6640&lt;0,RADIANS(360+('貼り付けシート（日射量等）'!J6640)),RADIANS('貼り付けシート（日射量等）'!J6640))</f>
        <v>0.83950337020927257</v>
      </c>
    </row>
    <row r="6644" spans="1:9">
      <c r="A6644" s="20">
        <v>41916</v>
      </c>
      <c r="B6644" s="35" t="s">
        <v>374</v>
      </c>
      <c r="C6644" s="90">
        <f t="shared" si="309"/>
        <v>91.133709113199416</v>
      </c>
      <c r="D6644" s="90">
        <f t="shared" si="310"/>
        <v>10.313183247119916</v>
      </c>
      <c r="E6644" s="90">
        <f t="shared" si="311"/>
        <v>80.820525866079507</v>
      </c>
      <c r="F6644" s="50">
        <f>'貼り付けシート（日射量等）'!G6641/3.6*10^3</f>
        <v>19.444444444444446</v>
      </c>
      <c r="G6644" s="50">
        <f>'貼り付けシート（日射量等）'!H6641/3.6*10^3</f>
        <v>83.333333333333329</v>
      </c>
      <c r="H6644" s="91">
        <f>RADIANS('貼り付けシート（日射量等）'!I6641)</f>
        <v>0.41713369122664473</v>
      </c>
      <c r="I6644" s="91">
        <f>IF('貼り付けシート（日射量等）'!J6641&lt;0,RADIANS(360+('貼り付けシート（日射量等）'!J6641)),RADIANS('貼り付けシート（日射量等）'!J6641))</f>
        <v>1.0716321607245183</v>
      </c>
    </row>
    <row r="6645" spans="1:9">
      <c r="A6645" s="20">
        <v>41916</v>
      </c>
      <c r="B6645" s="35" t="s">
        <v>375</v>
      </c>
      <c r="C6645" s="90">
        <f t="shared" si="309"/>
        <v>50.120076117630362</v>
      </c>
      <c r="D6645" s="90">
        <f t="shared" si="310"/>
        <v>7.0157956557212815</v>
      </c>
      <c r="E6645" s="90">
        <f t="shared" si="311"/>
        <v>43.104280461909077</v>
      </c>
      <c r="F6645" s="50">
        <f>'貼り付けシート（日射量等）'!G6642/3.6*10^3</f>
        <v>22.222222222222221</v>
      </c>
      <c r="G6645" s="50">
        <f>'貼り付けシート（日射量等）'!H6642/3.6*10^3</f>
        <v>44.444444444444443</v>
      </c>
      <c r="H6645" s="91">
        <f>RADIANS('貼り付けシート（日射量等）'!I6642)</f>
        <v>0.23212879051524585</v>
      </c>
      <c r="I6645" s="91">
        <f>IF('貼り付けシート（日射量等）'!J6642&lt;0,RADIANS(360+('貼り付けシート（日射量等）'!J6642)),RADIANS('貼り付けシート（日射量等）'!J6642))</f>
        <v>1.2671090369478832</v>
      </c>
    </row>
    <row r="6646" spans="1:9">
      <c r="A6646" s="20">
        <v>41916</v>
      </c>
      <c r="B6646" s="35" t="s">
        <v>376</v>
      </c>
      <c r="C6646" s="90">
        <f t="shared" si="309"/>
        <v>8.7358436395626828</v>
      </c>
      <c r="D6646" s="90">
        <f t="shared" si="310"/>
        <v>0.65379105295473006</v>
      </c>
      <c r="E6646" s="90">
        <f t="shared" si="311"/>
        <v>8.0820525866079524</v>
      </c>
      <c r="F6646" s="50">
        <f>'貼り付けシート（日射量等）'!G6643/3.6*10^3</f>
        <v>8.3333333333333339</v>
      </c>
      <c r="G6646" s="50">
        <f>'貼り付けシート（日射量等）'!H6643/3.6*10^3</f>
        <v>8.3333333333333339</v>
      </c>
      <c r="H6646" s="91">
        <f>RADIANS('貼り付けシート（日射量等）'!I6643)</f>
        <v>3.6651914291880923E-2</v>
      </c>
      <c r="I6646" s="91">
        <f>IF('貼り付けシート（日射量等）'!J6643&lt;0,RADIANS(360+('貼り付けシート（日射量等）'!J6643)),RADIANS('貼り付けシート（日射量等）'!J6643))</f>
        <v>1.4416419621473162</v>
      </c>
    </row>
    <row r="6647" spans="1:9">
      <c r="A6647" s="20">
        <v>41916</v>
      </c>
      <c r="B6647" s="35" t="s">
        <v>377</v>
      </c>
      <c r="C6647" s="90">
        <f t="shared" si="309"/>
        <v>0</v>
      </c>
      <c r="D6647" s="90">
        <f t="shared" si="310"/>
        <v>0</v>
      </c>
      <c r="E6647" s="90">
        <f t="shared" si="311"/>
        <v>0</v>
      </c>
      <c r="F6647" s="50">
        <f>'貼り付けシート（日射量等）'!G6644/3.6*10^3</f>
        <v>0</v>
      </c>
      <c r="G6647" s="50">
        <f>'貼り付けシート（日射量等）'!H6644/3.6*10^3</f>
        <v>0</v>
      </c>
      <c r="H6647" s="91">
        <f>RADIANS('貼り付けシート（日射量等）'!I6644)</f>
        <v>0</v>
      </c>
      <c r="I6647" s="91">
        <f>IF('貼り付けシート（日射量等）'!J6644&lt;0,RADIANS(360+('貼り付けシート（日射量等）'!J6644)),RADIANS('貼り付けシート（日射量等）'!J6644))</f>
        <v>0</v>
      </c>
    </row>
    <row r="6648" spans="1:9">
      <c r="A6648" s="20">
        <v>41916</v>
      </c>
      <c r="B6648" s="35" t="s">
        <v>378</v>
      </c>
      <c r="C6648" s="90">
        <f t="shared" si="309"/>
        <v>0</v>
      </c>
      <c r="D6648" s="90">
        <f t="shared" si="310"/>
        <v>0</v>
      </c>
      <c r="E6648" s="90">
        <f t="shared" si="311"/>
        <v>0</v>
      </c>
      <c r="F6648" s="50">
        <f>'貼り付けシート（日射量等）'!G6645/3.6*10^3</f>
        <v>0</v>
      </c>
      <c r="G6648" s="50">
        <f>'貼り付けシート（日射量等）'!H6645/3.6*10^3</f>
        <v>0</v>
      </c>
      <c r="H6648" s="91">
        <f>RADIANS('貼り付けシート（日射量等）'!I6645)</f>
        <v>0</v>
      </c>
      <c r="I6648" s="91">
        <f>IF('貼り付けシート（日射量等）'!J6645&lt;0,RADIANS(360+('貼り付けシート（日射量等）'!J6645)),RADIANS('貼り付けシート（日射量等）'!J6645))</f>
        <v>0</v>
      </c>
    </row>
    <row r="6649" spans="1:9">
      <c r="A6649" s="20">
        <v>41916</v>
      </c>
      <c r="B6649" s="35" t="s">
        <v>379</v>
      </c>
      <c r="C6649" s="90">
        <f t="shared" si="309"/>
        <v>0</v>
      </c>
      <c r="D6649" s="90">
        <f t="shared" si="310"/>
        <v>0</v>
      </c>
      <c r="E6649" s="90">
        <f t="shared" si="311"/>
        <v>0</v>
      </c>
      <c r="F6649" s="50">
        <f>'貼り付けシート（日射量等）'!G6646/3.6*10^3</f>
        <v>0</v>
      </c>
      <c r="G6649" s="50">
        <f>'貼り付けシート（日射量等）'!H6646/3.6*10^3</f>
        <v>0</v>
      </c>
      <c r="H6649" s="91">
        <f>RADIANS('貼り付けシート（日射量等）'!I6646)</f>
        <v>0</v>
      </c>
      <c r="I6649" s="91">
        <f>IF('貼り付けシート（日射量等）'!J6646&lt;0,RADIANS(360+('貼り付けシート（日射量等）'!J6646)),RADIANS('貼り付けシート（日射量等）'!J6646))</f>
        <v>0</v>
      </c>
    </row>
    <row r="6650" spans="1:9">
      <c r="A6650" s="20">
        <v>41916</v>
      </c>
      <c r="B6650" s="35" t="s">
        <v>380</v>
      </c>
      <c r="C6650" s="90">
        <f t="shared" si="309"/>
        <v>0</v>
      </c>
      <c r="D6650" s="90">
        <f t="shared" si="310"/>
        <v>0</v>
      </c>
      <c r="E6650" s="90">
        <f t="shared" si="311"/>
        <v>0</v>
      </c>
      <c r="F6650" s="50">
        <f>'貼り付けシート（日射量等）'!G6647/3.6*10^3</f>
        <v>0</v>
      </c>
      <c r="G6650" s="50">
        <f>'貼り付けシート（日射量等）'!H6647/3.6*10^3</f>
        <v>0</v>
      </c>
      <c r="H6650" s="91">
        <f>RADIANS('貼り付けシート（日射量等）'!I6647)</f>
        <v>0</v>
      </c>
      <c r="I6650" s="91">
        <f>IF('貼り付けシート（日射量等）'!J6647&lt;0,RADIANS(360+('貼り付けシート（日射量等）'!J6647)),RADIANS('貼り付けシート（日射量等）'!J6647))</f>
        <v>0</v>
      </c>
    </row>
    <row r="6651" spans="1:9">
      <c r="A6651" s="20">
        <v>41916</v>
      </c>
      <c r="B6651" s="35" t="s">
        <v>381</v>
      </c>
      <c r="C6651" s="90">
        <f t="shared" si="309"/>
        <v>0</v>
      </c>
      <c r="D6651" s="90">
        <f t="shared" si="310"/>
        <v>0</v>
      </c>
      <c r="E6651" s="90">
        <f t="shared" si="311"/>
        <v>0</v>
      </c>
      <c r="F6651" s="50">
        <f>'貼り付けシート（日射量等）'!G6648/3.6*10^3</f>
        <v>0</v>
      </c>
      <c r="G6651" s="50">
        <f>'貼り付けシート（日射量等）'!H6648/3.6*10^3</f>
        <v>0</v>
      </c>
      <c r="H6651" s="91">
        <f>RADIANS('貼り付けシート（日射量等）'!I6648)</f>
        <v>0</v>
      </c>
      <c r="I6651" s="91">
        <f>IF('貼り付けシート（日射量等）'!J6648&lt;0,RADIANS(360+('貼り付けシート（日射量等）'!J6648)),RADIANS('貼り付けシート（日射量等）'!J6648))</f>
        <v>0</v>
      </c>
    </row>
    <row r="6652" spans="1:9">
      <c r="A6652" s="20">
        <v>41916</v>
      </c>
      <c r="B6652" s="35" t="s">
        <v>382</v>
      </c>
      <c r="C6652" s="90">
        <f t="shared" si="309"/>
        <v>0</v>
      </c>
      <c r="D6652" s="90">
        <f t="shared" si="310"/>
        <v>0</v>
      </c>
      <c r="E6652" s="90">
        <f t="shared" si="311"/>
        <v>0</v>
      </c>
      <c r="F6652" s="50">
        <f>'貼り付けシート（日射量等）'!G6649/3.6*10^3</f>
        <v>0</v>
      </c>
      <c r="G6652" s="50">
        <f>'貼り付けシート（日射量等）'!H6649/3.6*10^3</f>
        <v>0</v>
      </c>
      <c r="H6652" s="91">
        <f>RADIANS('貼り付けシート（日射量等）'!I6649)</f>
        <v>0</v>
      </c>
      <c r="I6652" s="91">
        <f>IF('貼り付けシート（日射量等）'!J6649&lt;0,RADIANS(360+('貼り付けシート（日射量等）'!J6649)),RADIANS('貼り付けシート（日射量等）'!J6649))</f>
        <v>0</v>
      </c>
    </row>
    <row r="6653" spans="1:9">
      <c r="A6653" s="20">
        <v>41916</v>
      </c>
      <c r="B6653" s="35" t="s">
        <v>383</v>
      </c>
      <c r="C6653" s="90">
        <f t="shared" si="309"/>
        <v>0</v>
      </c>
      <c r="D6653" s="90">
        <f t="shared" si="310"/>
        <v>0</v>
      </c>
      <c r="E6653" s="90">
        <f t="shared" si="311"/>
        <v>0</v>
      </c>
      <c r="F6653" s="50">
        <f>'貼り付けシート（日射量等）'!G6650/3.6*10^3</f>
        <v>0</v>
      </c>
      <c r="G6653" s="50">
        <f>'貼り付けシート（日射量等）'!H6650/3.6*10^3</f>
        <v>0</v>
      </c>
      <c r="H6653" s="91">
        <f>RADIANS('貼り付けシート（日射量等）'!I6650)</f>
        <v>0</v>
      </c>
      <c r="I6653" s="91">
        <f>IF('貼り付けシート（日射量等）'!J6650&lt;0,RADIANS(360+('貼り付けシート（日射量等）'!J6650)),RADIANS('貼り付けシート（日射量等）'!J6650))</f>
        <v>0</v>
      </c>
    </row>
    <row r="6654" spans="1:9">
      <c r="A6654" s="20">
        <v>41917</v>
      </c>
      <c r="B6654" s="35" t="s">
        <v>360</v>
      </c>
      <c r="C6654" s="90">
        <f t="shared" si="309"/>
        <v>0</v>
      </c>
      <c r="D6654" s="90">
        <f t="shared" si="310"/>
        <v>0</v>
      </c>
      <c r="E6654" s="90">
        <f t="shared" si="311"/>
        <v>0</v>
      </c>
      <c r="F6654" s="50">
        <f>'貼り付けシート（日射量等）'!G6651/3.6*10^3</f>
        <v>0</v>
      </c>
      <c r="G6654" s="50">
        <f>'貼り付けシート（日射量等）'!H6651/3.6*10^3</f>
        <v>0</v>
      </c>
      <c r="H6654" s="91">
        <f>RADIANS('貼り付けシート（日射量等）'!I6651)</f>
        <v>0</v>
      </c>
      <c r="I6654" s="91">
        <f>IF('貼り付けシート（日射量等）'!J6651&lt;0,RADIANS(360+('貼り付けシート（日射量等）'!J6651)),RADIANS('貼り付けシート（日射量等）'!J6651))</f>
        <v>0</v>
      </c>
    </row>
    <row r="6655" spans="1:9">
      <c r="A6655" s="20">
        <v>41917</v>
      </c>
      <c r="B6655" s="35" t="s">
        <v>361</v>
      </c>
      <c r="C6655" s="90">
        <f t="shared" si="309"/>
        <v>0</v>
      </c>
      <c r="D6655" s="90">
        <f t="shared" si="310"/>
        <v>0</v>
      </c>
      <c r="E6655" s="90">
        <f t="shared" si="311"/>
        <v>0</v>
      </c>
      <c r="F6655" s="50">
        <f>'貼り付けシート（日射量等）'!G6652/3.6*10^3</f>
        <v>0</v>
      </c>
      <c r="G6655" s="50">
        <f>'貼り付けシート（日射量等）'!H6652/3.6*10^3</f>
        <v>0</v>
      </c>
      <c r="H6655" s="91">
        <f>RADIANS('貼り付けシート（日射量等）'!I6652)</f>
        <v>0</v>
      </c>
      <c r="I6655" s="91">
        <f>IF('貼り付けシート（日射量等）'!J6652&lt;0,RADIANS(360+('貼り付けシート（日射量等）'!J6652)),RADIANS('貼り付けシート（日射量等）'!J6652))</f>
        <v>0</v>
      </c>
    </row>
    <row r="6656" spans="1:9">
      <c r="A6656" s="20">
        <v>41917</v>
      </c>
      <c r="B6656" s="35" t="s">
        <v>362</v>
      </c>
      <c r="C6656" s="90">
        <f t="shared" si="309"/>
        <v>0</v>
      </c>
      <c r="D6656" s="90">
        <f t="shared" si="310"/>
        <v>0</v>
      </c>
      <c r="E6656" s="90">
        <f t="shared" si="311"/>
        <v>0</v>
      </c>
      <c r="F6656" s="50">
        <f>'貼り付けシート（日射量等）'!G6653/3.6*10^3</f>
        <v>0</v>
      </c>
      <c r="G6656" s="50">
        <f>'貼り付けシート（日射量等）'!H6653/3.6*10^3</f>
        <v>0</v>
      </c>
      <c r="H6656" s="91">
        <f>RADIANS('貼り付けシート（日射量等）'!I6653)</f>
        <v>0</v>
      </c>
      <c r="I6656" s="91">
        <f>IF('貼り付けシート（日射量等）'!J6653&lt;0,RADIANS(360+('貼り付けシート（日射量等）'!J6653)),RADIANS('貼り付けシート（日射量等）'!J6653))</f>
        <v>0</v>
      </c>
    </row>
    <row r="6657" spans="1:9">
      <c r="A6657" s="20">
        <v>41917</v>
      </c>
      <c r="B6657" s="35" t="s">
        <v>363</v>
      </c>
      <c r="C6657" s="90">
        <f t="shared" si="309"/>
        <v>0</v>
      </c>
      <c r="D6657" s="90">
        <f t="shared" si="310"/>
        <v>0</v>
      </c>
      <c r="E6657" s="90">
        <f t="shared" si="311"/>
        <v>0</v>
      </c>
      <c r="F6657" s="50">
        <f>'貼り付けシート（日射量等）'!G6654/3.6*10^3</f>
        <v>0</v>
      </c>
      <c r="G6657" s="50">
        <f>'貼り付けシート（日射量等）'!H6654/3.6*10^3</f>
        <v>0</v>
      </c>
      <c r="H6657" s="91">
        <f>RADIANS('貼り付けシート（日射量等）'!I6654)</f>
        <v>0</v>
      </c>
      <c r="I6657" s="91">
        <f>IF('貼り付けシート（日射量等）'!J6654&lt;0,RADIANS(360+('貼り付けシート（日射量等）'!J6654)),RADIANS('貼り付けシート（日射量等）'!J6654))</f>
        <v>0</v>
      </c>
    </row>
    <row r="6658" spans="1:9">
      <c r="A6658" s="20">
        <v>41917</v>
      </c>
      <c r="B6658" s="35" t="s">
        <v>364</v>
      </c>
      <c r="C6658" s="90">
        <f t="shared" si="309"/>
        <v>0</v>
      </c>
      <c r="D6658" s="90">
        <f t="shared" si="310"/>
        <v>0</v>
      </c>
      <c r="E6658" s="90">
        <f t="shared" si="311"/>
        <v>0</v>
      </c>
      <c r="F6658" s="50">
        <f>'貼り付けシート（日射量等）'!G6655/3.6*10^3</f>
        <v>0</v>
      </c>
      <c r="G6658" s="50">
        <f>'貼り付けシート（日射量等）'!H6655/3.6*10^3</f>
        <v>0</v>
      </c>
      <c r="H6658" s="91">
        <f>RADIANS('貼り付けシート（日射量等）'!I6655)</f>
        <v>0</v>
      </c>
      <c r="I6658" s="91">
        <f>IF('貼り付けシート（日射量等）'!J6655&lt;0,RADIANS(360+('貼り付けシート（日射量等）'!J6655)),RADIANS('貼り付けシート（日射量等）'!J6655))</f>
        <v>0</v>
      </c>
    </row>
    <row r="6659" spans="1:9">
      <c r="A6659" s="20">
        <v>41917</v>
      </c>
      <c r="B6659" s="35" t="s">
        <v>365</v>
      </c>
      <c r="C6659" s="90">
        <f t="shared" si="309"/>
        <v>25.313482003174286</v>
      </c>
      <c r="D6659" s="90">
        <f t="shared" si="310"/>
        <v>9.1493768299583831</v>
      </c>
      <c r="E6659" s="90">
        <f t="shared" si="311"/>
        <v>16.164105173215905</v>
      </c>
      <c r="F6659" s="50">
        <f>'貼り付けシート（日射量等）'!G6656/3.6*10^3</f>
        <v>80.555555555555543</v>
      </c>
      <c r="G6659" s="50">
        <f>'貼り付けシート（日射量等）'!H6656/3.6*10^3</f>
        <v>16.666666666666668</v>
      </c>
      <c r="H6659" s="91">
        <f>RADIANS('貼り付けシート（日射量等）'!I6656)</f>
        <v>6.2831853071795868E-2</v>
      </c>
      <c r="I6659" s="91">
        <f>IF('貼り付けシート（日射量等）'!J6656&lt;0,RADIANS(360+('貼り付けシート（日射量等）'!J6656)),RADIANS('貼り付けシート（日射量等）'!J6656))</f>
        <v>4.8729592715681678</v>
      </c>
    </row>
    <row r="6660" spans="1:9">
      <c r="A6660" s="20">
        <v>41917</v>
      </c>
      <c r="B6660" s="35" t="s">
        <v>366</v>
      </c>
      <c r="C6660" s="90">
        <f t="shared" si="309"/>
        <v>152.10782292333653</v>
      </c>
      <c r="D6660" s="90">
        <f t="shared" si="310"/>
        <v>68.593279528387669</v>
      </c>
      <c r="E6660" s="90">
        <f t="shared" si="311"/>
        <v>83.514543394948845</v>
      </c>
      <c r="F6660" s="50">
        <f>'貼り付けシート（日射量等）'!G6657/3.6*10^3</f>
        <v>197.22222222222223</v>
      </c>
      <c r="G6660" s="50">
        <f>'貼り付けシート（日射量等）'!H6657/3.6*10^3</f>
        <v>86.111111111111114</v>
      </c>
      <c r="H6660" s="91">
        <f>RADIANS('貼り付けシート（日射量等）'!I6657)</f>
        <v>0.25656340004316641</v>
      </c>
      <c r="I6660" s="91">
        <f>IF('貼り付けシート（日射量等）'!J6657&lt;0,RADIANS(360+('貼り付けシート（日射量等）'!J6657)),RADIANS('貼り付けシート（日射量等）'!J6657))</f>
        <v>5.0492375260195956</v>
      </c>
    </row>
    <row r="6661" spans="1:9">
      <c r="A6661" s="20">
        <v>41917</v>
      </c>
      <c r="B6661" s="35" t="s">
        <v>367</v>
      </c>
      <c r="C6661" s="90">
        <f t="shared" si="309"/>
        <v>450.28487033201856</v>
      </c>
      <c r="D6661" s="90">
        <f t="shared" si="310"/>
        <v>355.99425682159244</v>
      </c>
      <c r="E6661" s="90">
        <f t="shared" si="311"/>
        <v>94.290613510426098</v>
      </c>
      <c r="F6661" s="50">
        <f>'貼り付けシート（日射量等）'!G6658/3.6*10^3</f>
        <v>638.8888888888888</v>
      </c>
      <c r="G6661" s="50">
        <f>'貼り付けシート（日射量等）'!H6658/3.6*10^3</f>
        <v>97.222222222222214</v>
      </c>
      <c r="H6661" s="91">
        <f>RADIANS('貼り付けシート（日射量等）'!I6658)</f>
        <v>0.43807764225057672</v>
      </c>
      <c r="I6661" s="91">
        <f>IF('貼り付けシート（日射量等）'!J6658&lt;0,RADIANS(360+('貼り付けシート（日射量等）'!J6658)),RADIANS('貼り付けシート（日射量等）'!J6658))</f>
        <v>5.2499503899989435</v>
      </c>
    </row>
    <row r="6662" spans="1:9">
      <c r="A6662" s="20">
        <v>41917</v>
      </c>
      <c r="B6662" s="35" t="s">
        <v>368</v>
      </c>
      <c r="C6662" s="90">
        <f t="shared" si="309"/>
        <v>623.0211914690467</v>
      </c>
      <c r="D6662" s="90">
        <f t="shared" si="310"/>
        <v>504.48442019879678</v>
      </c>
      <c r="E6662" s="90">
        <f t="shared" si="311"/>
        <v>118.53677127024996</v>
      </c>
      <c r="F6662" s="50">
        <f>'貼り付けシート（日射量等）'!G6659/3.6*10^3</f>
        <v>694.44444444444446</v>
      </c>
      <c r="G6662" s="50">
        <f>'貼り付けシート（日射量等）'!H6659/3.6*10^3</f>
        <v>122.22222222222221</v>
      </c>
      <c r="H6662" s="91">
        <f>RADIANS('貼り付けシート（日射量等）'!I6659)</f>
        <v>0.59690260418206076</v>
      </c>
      <c r="I6662" s="91">
        <f>IF('貼り付けシート（日射量等）'!J6659&lt;0,RADIANS(360+('貼り付けシート（日射量等）'!J6659)),RADIANS('貼り付けシート（日射量等）'!J6659))</f>
        <v>5.4890604975221668</v>
      </c>
    </row>
    <row r="6663" spans="1:9">
      <c r="A6663" s="20">
        <v>41917</v>
      </c>
      <c r="B6663" s="35" t="s">
        <v>369</v>
      </c>
      <c r="C6663" s="90">
        <f t="shared" ref="C6663:C6726" si="312">IF(D6663&lt;0,E6663,D6663+E6663)</f>
        <v>627.69617714622802</v>
      </c>
      <c r="D6663" s="90">
        <f t="shared" ref="D6663:D6726" si="313">F6663*(SIN(H6663)*COS($O$5)+COS(H6663)*SIN($O$5)*COS($O$4-I6663))</f>
        <v>414.86879236555194</v>
      </c>
      <c r="E6663" s="90">
        <f t="shared" ref="E6663:E6726" si="314">G6663*(1+COS($O$5))/2</f>
        <v>212.82738478067606</v>
      </c>
      <c r="F6663" s="50">
        <f>'貼り付けシート（日射量等）'!G6660/3.6*10^3</f>
        <v>491.66666666666663</v>
      </c>
      <c r="G6663" s="50">
        <f>'貼り付けシート（日射量等）'!H6660/3.6*10^3</f>
        <v>219.44444444444443</v>
      </c>
      <c r="H6663" s="91">
        <f>RADIANS('貼り付けシート（日射量等）'!I6660)</f>
        <v>0.71733032256966944</v>
      </c>
      <c r="I6663" s="91">
        <f>IF('貼り付けシート（日射量等）'!J6660&lt;0,RADIANS(360+('貼り付けシート（日射量等）'!J6660)),RADIANS('貼り付けシート（日射量等）'!J6660))</f>
        <v>5.7822758118572137</v>
      </c>
    </row>
    <row r="6664" spans="1:9">
      <c r="A6664" s="20">
        <v>41917</v>
      </c>
      <c r="B6664" s="35" t="s">
        <v>370</v>
      </c>
      <c r="C6664" s="90">
        <f t="shared" si="312"/>
        <v>567.96499706669624</v>
      </c>
      <c r="D6664" s="90">
        <f t="shared" si="313"/>
        <v>295.86922665089526</v>
      </c>
      <c r="E6664" s="90">
        <f t="shared" si="314"/>
        <v>272.09577041580104</v>
      </c>
      <c r="F6664" s="50">
        <f>'貼り付けシート（日射量等）'!G6661/3.6*10^3</f>
        <v>327.77777777777777</v>
      </c>
      <c r="G6664" s="50">
        <f>'貼り付けシート（日射量等）'!H6661/3.6*10^3</f>
        <v>280.55555555555554</v>
      </c>
      <c r="H6664" s="91">
        <f>RADIANS('貼り付けシート（日射量等）'!I6661)</f>
        <v>0.78365283414545395</v>
      </c>
      <c r="I6664" s="91">
        <f>IF('貼り付けシート（日射量等）'!J6661&lt;0,RADIANS(360+('貼り付けシート（日射量等）'!J6661)),RADIANS('貼り付けシート（日射量等）'!J6661))</f>
        <v>6.1278510037520917</v>
      </c>
    </row>
    <row r="6665" spans="1:9">
      <c r="A6665" s="20">
        <v>41917</v>
      </c>
      <c r="B6665" s="35" t="s">
        <v>371</v>
      </c>
      <c r="C6665" s="90">
        <f t="shared" si="312"/>
        <v>677.32734096504805</v>
      </c>
      <c r="D6665" s="90">
        <f t="shared" si="313"/>
        <v>451.0298685400254</v>
      </c>
      <c r="E6665" s="90">
        <f t="shared" si="314"/>
        <v>226.29747242502262</v>
      </c>
      <c r="F6665" s="50">
        <f>'貼り付けシート（日射量等）'!G6662/3.6*10^3</f>
        <v>502.77777777777777</v>
      </c>
      <c r="G6665" s="50">
        <f>'貼り付けシート（日射量等）'!H6662/3.6*10^3</f>
        <v>233.33333333333331</v>
      </c>
      <c r="H6665" s="91">
        <f>RADIANS('貼り付けシート（日射量等）'!I6662)</f>
        <v>0.77667151713747662</v>
      </c>
      <c r="I6665" s="91">
        <f>IF('貼り付けシート（日射量等）'!J6662&lt;0,RADIANS(360+('貼り付けシート（日射量等）'!J6662)),RADIANS('貼り付けシート（日射量等）'!J6662))</f>
        <v>0.2129301687433082</v>
      </c>
    </row>
    <row r="6666" spans="1:9">
      <c r="A6666" s="20">
        <v>41917</v>
      </c>
      <c r="B6666" s="35" t="s">
        <v>372</v>
      </c>
      <c r="C6666" s="90">
        <f t="shared" si="312"/>
        <v>377.1646757657968</v>
      </c>
      <c r="D6666" s="90">
        <f t="shared" si="313"/>
        <v>126.62104558095025</v>
      </c>
      <c r="E6666" s="90">
        <f t="shared" si="314"/>
        <v>250.54363018484653</v>
      </c>
      <c r="F6666" s="50">
        <f>'貼り付けシート（日射量等）'!G6663/3.6*10^3</f>
        <v>152.7777777777778</v>
      </c>
      <c r="G6666" s="50">
        <f>'貼り付けシート（日射量等）'!H6663/3.6*10^3</f>
        <v>258.33333333333337</v>
      </c>
      <c r="H6666" s="91">
        <f>RADIANS('貼り付けシート（日射量等）'!I6663)</f>
        <v>0.70162235930172057</v>
      </c>
      <c r="I6666" s="91">
        <f>IF('貼り付けシート（日射量等）'!J6663&lt;0,RADIANS(360+('貼り付けシート（日射量等）'!J6663)),RADIANS('貼り付けシート（日射量等）'!J6663))</f>
        <v>0.55326937288220246</v>
      </c>
    </row>
    <row r="6667" spans="1:9">
      <c r="A6667" s="20">
        <v>41917</v>
      </c>
      <c r="B6667" s="35" t="s">
        <v>373</v>
      </c>
      <c r="C6667" s="90">
        <f t="shared" si="312"/>
        <v>208.03399948908435</v>
      </c>
      <c r="D6667" s="90">
        <f t="shared" si="313"/>
        <v>41.004912699186669</v>
      </c>
      <c r="E6667" s="90">
        <f t="shared" si="314"/>
        <v>167.02908678989769</v>
      </c>
      <c r="F6667" s="50">
        <f>'貼り付けシート（日射量等）'!G6664/3.6*10^3</f>
        <v>58.333333333333329</v>
      </c>
      <c r="G6667" s="50">
        <f>'貼り付けシート（日射量等）'!H6664/3.6*10^3</f>
        <v>172.22222222222223</v>
      </c>
      <c r="H6667" s="91">
        <f>RADIANS('貼り付けシート（日射量等）'!I6664)</f>
        <v>0.57421332390613444</v>
      </c>
      <c r="I6667" s="91">
        <f>IF('貼り付けシート（日射量等）'!J6664&lt;0,RADIANS(360+('貼り付けシート（日射量等）'!J6664)),RADIANS('貼り付けシート（日射量等）'!J6664))</f>
        <v>0.8360127117052838</v>
      </c>
    </row>
    <row r="6668" spans="1:9">
      <c r="A6668" s="20">
        <v>41917</v>
      </c>
      <c r="B6668" s="35" t="s">
        <v>374</v>
      </c>
      <c r="C6668" s="90">
        <f t="shared" si="312"/>
        <v>146.51471507696564</v>
      </c>
      <c r="D6668" s="90">
        <f t="shared" si="313"/>
        <v>30.671961335585003</v>
      </c>
      <c r="E6668" s="90">
        <f t="shared" si="314"/>
        <v>115.84275374138065</v>
      </c>
      <c r="F6668" s="50">
        <f>'貼り付けシート（日射量等）'!G6665/3.6*10^3</f>
        <v>58.333333333333329</v>
      </c>
      <c r="G6668" s="50">
        <f>'貼り付けシート（日射量等）'!H6665/3.6*10^3</f>
        <v>119.44444444444444</v>
      </c>
      <c r="H6668" s="91">
        <f>RADIANS('貼り付けシート（日射量等）'!I6665)</f>
        <v>0.41015237421866746</v>
      </c>
      <c r="I6668" s="91">
        <f>IF('貼り付けシート（日射量等）'!J6665&lt;0,RADIANS(360+('貼り付けシート（日射量等）'!J6665)),RADIANS('貼り付けシート（日射量等）'!J6665))</f>
        <v>1.0681415022205298</v>
      </c>
    </row>
    <row r="6669" spans="1:9">
      <c r="A6669" s="20">
        <v>41917</v>
      </c>
      <c r="B6669" s="35" t="s">
        <v>375</v>
      </c>
      <c r="C6669" s="90">
        <f t="shared" si="312"/>
        <v>82.77246173656242</v>
      </c>
      <c r="D6669" s="90">
        <f t="shared" si="313"/>
        <v>20.810058572568121</v>
      </c>
      <c r="E6669" s="90">
        <f t="shared" si="314"/>
        <v>61.962403163994296</v>
      </c>
      <c r="F6669" s="50">
        <f>'貼り付けシート（日射量等）'!G6666/3.6*10^3</f>
        <v>66.666666666666671</v>
      </c>
      <c r="G6669" s="50">
        <f>'貼り付けシート（日射量等）'!H6666/3.6*10^3</f>
        <v>63.888888888888886</v>
      </c>
      <c r="H6669" s="91">
        <f>RADIANS('貼り付けシート（日射量等）'!I6666)</f>
        <v>0.22689280275926285</v>
      </c>
      <c r="I6669" s="91">
        <f>IF('貼り付けシート（日射量等）'!J6666&lt;0,RADIANS(360+('貼り付けシート（日射量等）'!J6666)),RADIANS('貼り付けシート（日射量等）'!J6666))</f>
        <v>1.2636183784438948</v>
      </c>
    </row>
    <row r="6670" spans="1:9">
      <c r="A6670" s="20">
        <v>41917</v>
      </c>
      <c r="B6670" s="35" t="s">
        <v>376</v>
      </c>
      <c r="C6670" s="90">
        <f t="shared" si="312"/>
        <v>14.097336233236323</v>
      </c>
      <c r="D6670" s="90">
        <f t="shared" si="313"/>
        <v>3.3212661177590528</v>
      </c>
      <c r="E6670" s="90">
        <f t="shared" si="314"/>
        <v>10.776070115477269</v>
      </c>
      <c r="F6670" s="50">
        <f>'貼り付けシート（日射量等）'!G6667/3.6*10^3</f>
        <v>44.444444444444443</v>
      </c>
      <c r="G6670" s="50">
        <f>'貼り付けシート（日射量等）'!H6667/3.6*10^3</f>
        <v>11.111111111111111</v>
      </c>
      <c r="H6670" s="91">
        <f>RADIANS('貼り付けシート（日射量等）'!I6667)</f>
        <v>3.1415926535897934E-2</v>
      </c>
      <c r="I6670" s="91">
        <f>IF('貼り付けシート（日射量等）'!J6667&lt;0,RADIANS(360+('貼り付けシート（日射量等）'!J6667)),RADIANS('貼り付けシート（日射量等）'!J6667))</f>
        <v>1.4381513036433275</v>
      </c>
    </row>
    <row r="6671" spans="1:9">
      <c r="A6671" s="20">
        <v>41917</v>
      </c>
      <c r="B6671" s="35" t="s">
        <v>377</v>
      </c>
      <c r="C6671" s="90">
        <f t="shared" si="312"/>
        <v>0</v>
      </c>
      <c r="D6671" s="90">
        <f t="shared" si="313"/>
        <v>0</v>
      </c>
      <c r="E6671" s="90">
        <f t="shared" si="314"/>
        <v>0</v>
      </c>
      <c r="F6671" s="50">
        <f>'貼り付けシート（日射量等）'!G6668/3.6*10^3</f>
        <v>0</v>
      </c>
      <c r="G6671" s="50">
        <f>'貼り付けシート（日射量等）'!H6668/3.6*10^3</f>
        <v>0</v>
      </c>
      <c r="H6671" s="91">
        <f>RADIANS('貼り付けシート（日射量等）'!I6668)</f>
        <v>0</v>
      </c>
      <c r="I6671" s="91">
        <f>IF('貼り付けシート（日射量等）'!J6668&lt;0,RADIANS(360+('貼り付けシート（日射量等）'!J6668)),RADIANS('貼り付けシート（日射量等）'!J6668))</f>
        <v>0</v>
      </c>
    </row>
    <row r="6672" spans="1:9">
      <c r="A6672" s="20">
        <v>41917</v>
      </c>
      <c r="B6672" s="35" t="s">
        <v>378</v>
      </c>
      <c r="C6672" s="90">
        <f t="shared" si="312"/>
        <v>0</v>
      </c>
      <c r="D6672" s="90">
        <f t="shared" si="313"/>
        <v>0</v>
      </c>
      <c r="E6672" s="90">
        <f t="shared" si="314"/>
        <v>0</v>
      </c>
      <c r="F6672" s="50">
        <f>'貼り付けシート（日射量等）'!G6669/3.6*10^3</f>
        <v>0</v>
      </c>
      <c r="G6672" s="50">
        <f>'貼り付けシート（日射量等）'!H6669/3.6*10^3</f>
        <v>0</v>
      </c>
      <c r="H6672" s="91">
        <f>RADIANS('貼り付けシート（日射量等）'!I6669)</f>
        <v>0</v>
      </c>
      <c r="I6672" s="91">
        <f>IF('貼り付けシート（日射量等）'!J6669&lt;0,RADIANS(360+('貼り付けシート（日射量等）'!J6669)),RADIANS('貼り付けシート（日射量等）'!J6669))</f>
        <v>0</v>
      </c>
    </row>
    <row r="6673" spans="1:9">
      <c r="A6673" s="20">
        <v>41917</v>
      </c>
      <c r="B6673" s="35" t="s">
        <v>379</v>
      </c>
      <c r="C6673" s="90">
        <f t="shared" si="312"/>
        <v>0</v>
      </c>
      <c r="D6673" s="90">
        <f t="shared" si="313"/>
        <v>0</v>
      </c>
      <c r="E6673" s="90">
        <f t="shared" si="314"/>
        <v>0</v>
      </c>
      <c r="F6673" s="50">
        <f>'貼り付けシート（日射量等）'!G6670/3.6*10^3</f>
        <v>0</v>
      </c>
      <c r="G6673" s="50">
        <f>'貼り付けシート（日射量等）'!H6670/3.6*10^3</f>
        <v>0</v>
      </c>
      <c r="H6673" s="91">
        <f>RADIANS('貼り付けシート（日射量等）'!I6670)</f>
        <v>0</v>
      </c>
      <c r="I6673" s="91">
        <f>IF('貼り付けシート（日射量等）'!J6670&lt;0,RADIANS(360+('貼り付けシート（日射量等）'!J6670)),RADIANS('貼り付けシート（日射量等）'!J6670))</f>
        <v>0</v>
      </c>
    </row>
    <row r="6674" spans="1:9">
      <c r="A6674" s="20">
        <v>41917</v>
      </c>
      <c r="B6674" s="35" t="s">
        <v>380</v>
      </c>
      <c r="C6674" s="90">
        <f t="shared" si="312"/>
        <v>0</v>
      </c>
      <c r="D6674" s="90">
        <f t="shared" si="313"/>
        <v>0</v>
      </c>
      <c r="E6674" s="90">
        <f t="shared" si="314"/>
        <v>0</v>
      </c>
      <c r="F6674" s="50">
        <f>'貼り付けシート（日射量等）'!G6671/3.6*10^3</f>
        <v>0</v>
      </c>
      <c r="G6674" s="50">
        <f>'貼り付けシート（日射量等）'!H6671/3.6*10^3</f>
        <v>0</v>
      </c>
      <c r="H6674" s="91">
        <f>RADIANS('貼り付けシート（日射量等）'!I6671)</f>
        <v>0</v>
      </c>
      <c r="I6674" s="91">
        <f>IF('貼り付けシート（日射量等）'!J6671&lt;0,RADIANS(360+('貼り付けシート（日射量等）'!J6671)),RADIANS('貼り付けシート（日射量等）'!J6671))</f>
        <v>0</v>
      </c>
    </row>
    <row r="6675" spans="1:9">
      <c r="A6675" s="20">
        <v>41917</v>
      </c>
      <c r="B6675" s="35" t="s">
        <v>381</v>
      </c>
      <c r="C6675" s="90">
        <f t="shared" si="312"/>
        <v>0</v>
      </c>
      <c r="D6675" s="90">
        <f t="shared" si="313"/>
        <v>0</v>
      </c>
      <c r="E6675" s="90">
        <f t="shared" si="314"/>
        <v>0</v>
      </c>
      <c r="F6675" s="50">
        <f>'貼り付けシート（日射量等）'!G6672/3.6*10^3</f>
        <v>0</v>
      </c>
      <c r="G6675" s="50">
        <f>'貼り付けシート（日射量等）'!H6672/3.6*10^3</f>
        <v>0</v>
      </c>
      <c r="H6675" s="91">
        <f>RADIANS('貼り付けシート（日射量等）'!I6672)</f>
        <v>0</v>
      </c>
      <c r="I6675" s="91">
        <f>IF('貼り付けシート（日射量等）'!J6672&lt;0,RADIANS(360+('貼り付けシート（日射量等）'!J6672)),RADIANS('貼り付けシート（日射量等）'!J6672))</f>
        <v>0</v>
      </c>
    </row>
    <row r="6676" spans="1:9">
      <c r="A6676" s="20">
        <v>41917</v>
      </c>
      <c r="B6676" s="35" t="s">
        <v>382</v>
      </c>
      <c r="C6676" s="90">
        <f t="shared" si="312"/>
        <v>0</v>
      </c>
      <c r="D6676" s="90">
        <f t="shared" si="313"/>
        <v>0</v>
      </c>
      <c r="E6676" s="90">
        <f t="shared" si="314"/>
        <v>0</v>
      </c>
      <c r="F6676" s="50">
        <f>'貼り付けシート（日射量等）'!G6673/3.6*10^3</f>
        <v>0</v>
      </c>
      <c r="G6676" s="50">
        <f>'貼り付けシート（日射量等）'!H6673/3.6*10^3</f>
        <v>0</v>
      </c>
      <c r="H6676" s="91">
        <f>RADIANS('貼り付けシート（日射量等）'!I6673)</f>
        <v>0</v>
      </c>
      <c r="I6676" s="91">
        <f>IF('貼り付けシート（日射量等）'!J6673&lt;0,RADIANS(360+('貼り付けシート（日射量等）'!J6673)),RADIANS('貼り付けシート（日射量等）'!J6673))</f>
        <v>0</v>
      </c>
    </row>
    <row r="6677" spans="1:9">
      <c r="A6677" s="20">
        <v>41917</v>
      </c>
      <c r="B6677" s="35" t="s">
        <v>383</v>
      </c>
      <c r="C6677" s="90">
        <f t="shared" si="312"/>
        <v>0</v>
      </c>
      <c r="D6677" s="90">
        <f t="shared" si="313"/>
        <v>0</v>
      </c>
      <c r="E6677" s="90">
        <f t="shared" si="314"/>
        <v>0</v>
      </c>
      <c r="F6677" s="50">
        <f>'貼り付けシート（日射量等）'!G6674/3.6*10^3</f>
        <v>0</v>
      </c>
      <c r="G6677" s="50">
        <f>'貼り付けシート（日射量等）'!H6674/3.6*10^3</f>
        <v>0</v>
      </c>
      <c r="H6677" s="91">
        <f>RADIANS('貼り付けシート（日射量等）'!I6674)</f>
        <v>0</v>
      </c>
      <c r="I6677" s="91">
        <f>IF('貼り付けシート（日射量等）'!J6674&lt;0,RADIANS(360+('貼り付けシート（日射量等）'!J6674)),RADIANS('貼り付けシート（日射量等）'!J6674))</f>
        <v>0</v>
      </c>
    </row>
    <row r="6678" spans="1:9">
      <c r="A6678" s="20">
        <v>41918</v>
      </c>
      <c r="B6678" s="35" t="s">
        <v>360</v>
      </c>
      <c r="C6678" s="90">
        <f t="shared" si="312"/>
        <v>0</v>
      </c>
      <c r="D6678" s="90">
        <f t="shared" si="313"/>
        <v>0</v>
      </c>
      <c r="E6678" s="90">
        <f t="shared" si="314"/>
        <v>0</v>
      </c>
      <c r="F6678" s="50">
        <f>'貼り付けシート（日射量等）'!G6675/3.6*10^3</f>
        <v>0</v>
      </c>
      <c r="G6678" s="50">
        <f>'貼り付けシート（日射量等）'!H6675/3.6*10^3</f>
        <v>0</v>
      </c>
      <c r="H6678" s="91">
        <f>RADIANS('貼り付けシート（日射量等）'!I6675)</f>
        <v>0</v>
      </c>
      <c r="I6678" s="91">
        <f>IF('貼り付けシート（日射量等）'!J6675&lt;0,RADIANS(360+('貼り付けシート（日射量等）'!J6675)),RADIANS('貼り付けシート（日射量等）'!J6675))</f>
        <v>0</v>
      </c>
    </row>
    <row r="6679" spans="1:9">
      <c r="A6679" s="20">
        <v>41918</v>
      </c>
      <c r="B6679" s="35" t="s">
        <v>361</v>
      </c>
      <c r="C6679" s="90">
        <f t="shared" si="312"/>
        <v>0</v>
      </c>
      <c r="D6679" s="90">
        <f t="shared" si="313"/>
        <v>0</v>
      </c>
      <c r="E6679" s="90">
        <f t="shared" si="314"/>
        <v>0</v>
      </c>
      <c r="F6679" s="50">
        <f>'貼り付けシート（日射量等）'!G6676/3.6*10^3</f>
        <v>0</v>
      </c>
      <c r="G6679" s="50">
        <f>'貼り付けシート（日射量等）'!H6676/3.6*10^3</f>
        <v>0</v>
      </c>
      <c r="H6679" s="91">
        <f>RADIANS('貼り付けシート（日射量等）'!I6676)</f>
        <v>0</v>
      </c>
      <c r="I6679" s="91">
        <f>IF('貼り付けシート（日射量等）'!J6676&lt;0,RADIANS(360+('貼り付けシート（日射量等）'!J6676)),RADIANS('貼り付けシート（日射量等）'!J6676))</f>
        <v>0</v>
      </c>
    </row>
    <row r="6680" spans="1:9">
      <c r="A6680" s="20">
        <v>41918</v>
      </c>
      <c r="B6680" s="35" t="s">
        <v>362</v>
      </c>
      <c r="C6680" s="90">
        <f t="shared" si="312"/>
        <v>0</v>
      </c>
      <c r="D6680" s="90">
        <f t="shared" si="313"/>
        <v>0</v>
      </c>
      <c r="E6680" s="90">
        <f t="shared" si="314"/>
        <v>0</v>
      </c>
      <c r="F6680" s="50">
        <f>'貼り付けシート（日射量等）'!G6677/3.6*10^3</f>
        <v>0</v>
      </c>
      <c r="G6680" s="50">
        <f>'貼り付けシート（日射量等）'!H6677/3.6*10^3</f>
        <v>0</v>
      </c>
      <c r="H6680" s="91">
        <f>RADIANS('貼り付けシート（日射量等）'!I6677)</f>
        <v>0</v>
      </c>
      <c r="I6680" s="91">
        <f>IF('貼り付けシート（日射量等）'!J6677&lt;0,RADIANS(360+('貼り付けシート（日射量等）'!J6677)),RADIANS('貼り付けシート（日射量等）'!J6677))</f>
        <v>0</v>
      </c>
    </row>
    <row r="6681" spans="1:9">
      <c r="A6681" s="20">
        <v>41918</v>
      </c>
      <c r="B6681" s="35" t="s">
        <v>363</v>
      </c>
      <c r="C6681" s="90">
        <f t="shared" si="312"/>
        <v>0</v>
      </c>
      <c r="D6681" s="90">
        <f t="shared" si="313"/>
        <v>0</v>
      </c>
      <c r="E6681" s="90">
        <f t="shared" si="314"/>
        <v>0</v>
      </c>
      <c r="F6681" s="50">
        <f>'貼り付けシート（日射量等）'!G6678/3.6*10^3</f>
        <v>0</v>
      </c>
      <c r="G6681" s="50">
        <f>'貼り付けシート（日射量等）'!H6678/3.6*10^3</f>
        <v>0</v>
      </c>
      <c r="H6681" s="91">
        <f>RADIANS('貼り付けシート（日射量等）'!I6678)</f>
        <v>0</v>
      </c>
      <c r="I6681" s="91">
        <f>IF('貼り付けシート（日射量等）'!J6678&lt;0,RADIANS(360+('貼り付けシート（日射量等）'!J6678)),RADIANS('貼り付けシート（日射量等）'!J6678))</f>
        <v>0</v>
      </c>
    </row>
    <row r="6682" spans="1:9">
      <c r="A6682" s="20">
        <v>41918</v>
      </c>
      <c r="B6682" s="35" t="s">
        <v>364</v>
      </c>
      <c r="C6682" s="90">
        <f t="shared" si="312"/>
        <v>0</v>
      </c>
      <c r="D6682" s="90">
        <f t="shared" si="313"/>
        <v>0</v>
      </c>
      <c r="E6682" s="90">
        <f t="shared" si="314"/>
        <v>0</v>
      </c>
      <c r="F6682" s="50">
        <f>'貼り付けシート（日射量等）'!G6679/3.6*10^3</f>
        <v>0</v>
      </c>
      <c r="G6682" s="50">
        <f>'貼り付けシート（日射量等）'!H6679/3.6*10^3</f>
        <v>0</v>
      </c>
      <c r="H6682" s="91">
        <f>RADIANS('貼り付けシート（日射量等）'!I6679)</f>
        <v>0</v>
      </c>
      <c r="I6682" s="91">
        <f>IF('貼り付けシート（日射量等）'!J6679&lt;0,RADIANS(360+('貼り付けシート（日射量等）'!J6679)),RADIANS('貼り付けシート（日射量等）'!J6679))</f>
        <v>0</v>
      </c>
    </row>
    <row r="6683" spans="1:9">
      <c r="A6683" s="20">
        <v>41918</v>
      </c>
      <c r="B6683" s="35" t="s">
        <v>365</v>
      </c>
      <c r="C6683" s="90">
        <f t="shared" si="312"/>
        <v>13.889403626784665</v>
      </c>
      <c r="D6683" s="90">
        <f t="shared" si="313"/>
        <v>3.1133335113073954</v>
      </c>
      <c r="E6683" s="90">
        <f t="shared" si="314"/>
        <v>10.776070115477269</v>
      </c>
      <c r="F6683" s="50">
        <f>'貼り付けシート（日射量等）'!G6680/3.6*10^3</f>
        <v>27.777777777777779</v>
      </c>
      <c r="G6683" s="50">
        <f>'貼り付けシート（日射量等）'!H6680/3.6*10^3</f>
        <v>11.111111111111111</v>
      </c>
      <c r="H6683" s="91">
        <f>RADIANS('貼り付けシート（日射量等）'!I6680)</f>
        <v>5.9341194567807204E-2</v>
      </c>
      <c r="I6683" s="91">
        <f>IF('貼り付けシート（日射量等）'!J6680&lt;0,RADIANS(360+('貼り付けシート（日射量等）'!J6680)),RADIANS('貼り付けシート（日射量等）'!J6680))</f>
        <v>4.8781952593241513</v>
      </c>
    </row>
    <row r="6684" spans="1:9">
      <c r="A6684" s="20">
        <v>41918</v>
      </c>
      <c r="B6684" s="35" t="s">
        <v>366</v>
      </c>
      <c r="C6684" s="90">
        <f t="shared" si="312"/>
        <v>52.543599976187465</v>
      </c>
      <c r="D6684" s="90">
        <f t="shared" si="313"/>
        <v>6.7453019854090739</v>
      </c>
      <c r="E6684" s="90">
        <f t="shared" si="314"/>
        <v>45.798297990778394</v>
      </c>
      <c r="F6684" s="50">
        <f>'貼り付けシート（日射量等）'!G6681/3.6*10^3</f>
        <v>19.444444444444446</v>
      </c>
      <c r="G6684" s="50">
        <f>'貼り付けシート（日射量等）'!H6681/3.6*10^3</f>
        <v>47.222222222222221</v>
      </c>
      <c r="H6684" s="91">
        <f>RADIANS('貼り付けシート（日射量等）'!I6681)</f>
        <v>0.2530727415391778</v>
      </c>
      <c r="I6684" s="91">
        <f>IF('貼り付けシート（日射量等）'!J6681&lt;0,RADIANS(360+('貼り付けシート（日射量等）'!J6681)),RADIANS('貼り付けシート（日射量等）'!J6681))</f>
        <v>5.0562188430275725</v>
      </c>
    </row>
    <row r="6685" spans="1:9">
      <c r="A6685" s="20">
        <v>41918</v>
      </c>
      <c r="B6685" s="35" t="s">
        <v>367</v>
      </c>
      <c r="C6685" s="90">
        <f t="shared" si="312"/>
        <v>97.017474796386765</v>
      </c>
      <c r="D6685" s="90">
        <f t="shared" si="313"/>
        <v>10.80891387256861</v>
      </c>
      <c r="E6685" s="90">
        <f t="shared" si="314"/>
        <v>86.208560923818155</v>
      </c>
      <c r="F6685" s="50">
        <f>'貼り付けシート（日射量等）'!G6682/3.6*10^3</f>
        <v>19.444444444444446</v>
      </c>
      <c r="G6685" s="50">
        <f>'貼り付けシート（日射量等）'!H6682/3.6*10^3</f>
        <v>88.888888888888886</v>
      </c>
      <c r="H6685" s="91">
        <f>RADIANS('貼り付けシート（日射量等）'!I6682)</f>
        <v>0.43458698374658805</v>
      </c>
      <c r="I6685" s="91">
        <f>IF('貼り付けシート（日射量等）'!J6682&lt;0,RADIANS(360+('貼り付けシート（日射量等）'!J6682)),RADIANS('貼り付けシート（日射量等）'!J6682))</f>
        <v>5.255186377754927</v>
      </c>
    </row>
    <row r="6686" spans="1:9">
      <c r="A6686" s="20">
        <v>41918</v>
      </c>
      <c r="B6686" s="35" t="s">
        <v>368</v>
      </c>
      <c r="C6686" s="90">
        <f t="shared" si="312"/>
        <v>98.996134293395812</v>
      </c>
      <c r="D6686" s="90">
        <f t="shared" si="313"/>
        <v>2.0115032541004054</v>
      </c>
      <c r="E6686" s="90">
        <f t="shared" si="314"/>
        <v>96.984631039295408</v>
      </c>
      <c r="F6686" s="50">
        <f>'貼り付けシート（日射量等）'!G6683/3.6*10^3</f>
        <v>2.7777777777777777</v>
      </c>
      <c r="G6686" s="50">
        <f>'貼り付けシート（日射量等）'!H6683/3.6*10^3</f>
        <v>99.999999999999986</v>
      </c>
      <c r="H6686" s="91">
        <f>RADIANS('貼り付けシート（日射量等）'!I6683)</f>
        <v>0.59166661642607765</v>
      </c>
      <c r="I6686" s="91">
        <f>IF('貼り付けシート（日射量等）'!J6683&lt;0,RADIANS(360+('貼り付けシート（日射量等）'!J6683)),RADIANS('貼り付けシート（日射量等）'!J6683))</f>
        <v>5.4942964852781495</v>
      </c>
    </row>
    <row r="6687" spans="1:9">
      <c r="A6687" s="20">
        <v>41918</v>
      </c>
      <c r="B6687" s="35" t="s">
        <v>369</v>
      </c>
      <c r="C6687" s="90">
        <f t="shared" si="312"/>
        <v>125.19327498478846</v>
      </c>
      <c r="D6687" s="90">
        <f t="shared" si="313"/>
        <v>9.3505212434078082</v>
      </c>
      <c r="E6687" s="90">
        <f t="shared" si="314"/>
        <v>115.84275374138065</v>
      </c>
      <c r="F6687" s="50">
        <f>'貼り付けシート（日射量等）'!G6684/3.6*10^3</f>
        <v>11.111111111111111</v>
      </c>
      <c r="G6687" s="50">
        <f>'貼り付けシート（日射量等）'!H6684/3.6*10^3</f>
        <v>119.44444444444444</v>
      </c>
      <c r="H6687" s="91">
        <f>RADIANS('貼り付けシート（日射量等）'!I6684)</f>
        <v>0.71209433481368645</v>
      </c>
      <c r="I6687" s="91">
        <f>IF('貼り付けシート（日射量等）'!J6684&lt;0,RADIANS(360+('貼り付けシート（日射量等）'!J6684)),RADIANS('貼り付けシート（日射量等）'!J6684))</f>
        <v>5.7857664703612022</v>
      </c>
    </row>
    <row r="6688" spans="1:9">
      <c r="A6688" s="20">
        <v>41918</v>
      </c>
      <c r="B6688" s="35" t="s">
        <v>370</v>
      </c>
      <c r="C6688" s="90">
        <f t="shared" si="312"/>
        <v>179.72064225011616</v>
      </c>
      <c r="D6688" s="90">
        <f t="shared" si="313"/>
        <v>9.9975379313491768</v>
      </c>
      <c r="E6688" s="90">
        <f t="shared" si="314"/>
        <v>169.72310431876699</v>
      </c>
      <c r="F6688" s="50">
        <f>'貼り付けシート（日射量等）'!G6685/3.6*10^3</f>
        <v>11.111111111111111</v>
      </c>
      <c r="G6688" s="50">
        <f>'貼り付けシート（日射量等）'!H6685/3.6*10^3</f>
        <v>175</v>
      </c>
      <c r="H6688" s="91">
        <f>RADIANS('貼り付けシート（日射量等）'!I6685)</f>
        <v>0.77667151713747662</v>
      </c>
      <c r="I6688" s="91">
        <f>IF('貼り付けシート（日射量等）'!J6685&lt;0,RADIANS(360+('貼り付けシート（日射量等）'!J6685)),RADIANS('貼り付けシート（日射量等）'!J6685))</f>
        <v>6.1313416622560801</v>
      </c>
    </row>
    <row r="6689" spans="1:9">
      <c r="A6689" s="20">
        <v>41918</v>
      </c>
      <c r="B6689" s="35" t="s">
        <v>371</v>
      </c>
      <c r="C6689" s="90">
        <f t="shared" si="312"/>
        <v>181.9292670250488</v>
      </c>
      <c r="D6689" s="90">
        <f t="shared" si="313"/>
        <v>14.900180235151105</v>
      </c>
      <c r="E6689" s="90">
        <f t="shared" si="314"/>
        <v>167.02908678989769</v>
      </c>
      <c r="F6689" s="50">
        <f>'貼り付けシート（日射量等）'!G6686/3.6*10^3</f>
        <v>16.666666666666668</v>
      </c>
      <c r="G6689" s="50">
        <f>'貼り付けシート（日射量等）'!H6686/3.6*10^3</f>
        <v>172.22222222222223</v>
      </c>
      <c r="H6689" s="91">
        <f>RADIANS('貼り付けシート（日射量等）'!I6686)</f>
        <v>0.7696902001294994</v>
      </c>
      <c r="I6689" s="91">
        <f>IF('貼り付けシート（日射量等）'!J6686&lt;0,RADIANS(360+('貼り付けシート（日射量等）'!J6686)),RADIANS('貼り付けシート（日射量等）'!J6686))</f>
        <v>0.2129301687433082</v>
      </c>
    </row>
    <row r="6690" spans="1:9">
      <c r="A6690" s="20">
        <v>41918</v>
      </c>
      <c r="B6690" s="35" t="s">
        <v>372</v>
      </c>
      <c r="C6690" s="90">
        <f t="shared" si="312"/>
        <v>163.82257517442085</v>
      </c>
      <c r="D6690" s="90">
        <f t="shared" si="313"/>
        <v>18.345628615477718</v>
      </c>
      <c r="E6690" s="90">
        <f t="shared" si="314"/>
        <v>145.47694655894313</v>
      </c>
      <c r="F6690" s="50">
        <f>'貼り付けシート（日射量等）'!G6687/3.6*10^3</f>
        <v>22.222222222222221</v>
      </c>
      <c r="G6690" s="50">
        <f>'貼り付けシート（日射量等）'!H6687/3.6*10^3</f>
        <v>150</v>
      </c>
      <c r="H6690" s="91">
        <f>RADIANS('貼り付けシート（日射量等）'!I6687)</f>
        <v>0.69464104229374313</v>
      </c>
      <c r="I6690" s="91">
        <f>IF('貼り付けシート（日射量等）'!J6687&lt;0,RADIANS(360+('貼り付けシート（日射量等）'!J6687)),RADIANS('貼り付けシート（日射量等）'!J6687))</f>
        <v>0.5497787143782138</v>
      </c>
    </row>
    <row r="6691" spans="1:9">
      <c r="A6691" s="20">
        <v>41918</v>
      </c>
      <c r="B6691" s="35" t="s">
        <v>373</v>
      </c>
      <c r="C6691" s="90">
        <f t="shared" si="312"/>
        <v>129.43503398994153</v>
      </c>
      <c r="D6691" s="90">
        <f t="shared" si="313"/>
        <v>13.592280248560897</v>
      </c>
      <c r="E6691" s="90">
        <f t="shared" si="314"/>
        <v>115.84275374138065</v>
      </c>
      <c r="F6691" s="50">
        <f>'貼り付けシート（日射量等）'!G6688/3.6*10^3</f>
        <v>19.444444444444446</v>
      </c>
      <c r="G6691" s="50">
        <f>'貼り付けシート（日射量等）'!H6688/3.6*10^3</f>
        <v>119.44444444444444</v>
      </c>
      <c r="H6691" s="91">
        <f>RADIANS('貼り付けシート（日射量等）'!I6688)</f>
        <v>0.56723200689815712</v>
      </c>
      <c r="I6691" s="91">
        <f>IF('貼り付けシート（日射量等）'!J6688&lt;0,RADIANS(360+('貼り付けシート（日射量等）'!J6688)),RADIANS('貼り付けシート（日射量等）'!J6688))</f>
        <v>0.83252205320129524</v>
      </c>
    </row>
    <row r="6692" spans="1:9">
      <c r="A6692" s="20">
        <v>41918</v>
      </c>
      <c r="B6692" s="35" t="s">
        <v>374</v>
      </c>
      <c r="C6692" s="90">
        <f t="shared" si="312"/>
        <v>89.530366122334129</v>
      </c>
      <c r="D6692" s="90">
        <f t="shared" si="313"/>
        <v>8.7098402562546209</v>
      </c>
      <c r="E6692" s="90">
        <f t="shared" si="314"/>
        <v>80.820525866079507</v>
      </c>
      <c r="F6692" s="50">
        <f>'貼り付けシート（日射量等）'!G6689/3.6*10^3</f>
        <v>16.666666666666668</v>
      </c>
      <c r="G6692" s="50">
        <f>'貼り付けシート（日射量等）'!H6689/3.6*10^3</f>
        <v>83.333333333333329</v>
      </c>
      <c r="H6692" s="91">
        <f>RADIANS('貼り付けシート（日射量等）'!I6689)</f>
        <v>0.40491638646268446</v>
      </c>
      <c r="I6692" s="91">
        <f>IF('貼り付けシート（日射量等）'!J6689&lt;0,RADIANS(360+('貼り付けシート（日射量等）'!J6689)),RADIANS('貼り付けシート（日射量等）'!J6689))</f>
        <v>1.064650843716541</v>
      </c>
    </row>
    <row r="6693" spans="1:9">
      <c r="A6693" s="20">
        <v>41918</v>
      </c>
      <c r="B6693" s="35" t="s">
        <v>375</v>
      </c>
      <c r="C6693" s="90">
        <f t="shared" si="312"/>
        <v>49.115300025012097</v>
      </c>
      <c r="D6693" s="90">
        <f t="shared" si="313"/>
        <v>6.0110195631030212</v>
      </c>
      <c r="E6693" s="90">
        <f t="shared" si="314"/>
        <v>43.104280461909077</v>
      </c>
      <c r="F6693" s="50">
        <f>'貼り付けシート（日射量等）'!G6690/3.6*10^3</f>
        <v>19.444444444444446</v>
      </c>
      <c r="G6693" s="50">
        <f>'貼り付けシート（日射量等）'!H6690/3.6*10^3</f>
        <v>44.444444444444443</v>
      </c>
      <c r="H6693" s="91">
        <f>RADIANS('貼り付けシート（日射量等）'!I6690)</f>
        <v>0.22165681500327983</v>
      </c>
      <c r="I6693" s="91">
        <f>IF('貼り付けシート（日射量等）'!J6690&lt;0,RADIANS(360+('貼り付けシート（日射量等）'!J6690)),RADIANS('貼り付けシート（日射量等）'!J6690))</f>
        <v>1.2583823906879115</v>
      </c>
    </row>
    <row r="6694" spans="1:9">
      <c r="A6694" s="20">
        <v>41918</v>
      </c>
      <c r="B6694" s="35" t="s">
        <v>376</v>
      </c>
      <c r="C6694" s="90">
        <f t="shared" si="312"/>
        <v>8.6786440845390125</v>
      </c>
      <c r="D6694" s="90">
        <f t="shared" si="313"/>
        <v>0.59659149793105981</v>
      </c>
      <c r="E6694" s="90">
        <f t="shared" si="314"/>
        <v>8.0820525866079524</v>
      </c>
      <c r="F6694" s="50">
        <f>'貼り付けシート（日射量等）'!G6691/3.6*10^3</f>
        <v>8.3333333333333339</v>
      </c>
      <c r="G6694" s="50">
        <f>'貼り付けシート（日射量等）'!H6691/3.6*10^3</f>
        <v>8.3333333333333339</v>
      </c>
      <c r="H6694" s="91">
        <f>RADIANS('貼り付けシート（日射量等）'!I6691)</f>
        <v>2.6179938779914945E-2</v>
      </c>
      <c r="I6694" s="91">
        <f>IF('貼り付けシート（日射量等）'!J6691&lt;0,RADIANS(360+('貼り付けシート（日射量等）'!J6691)),RADIANS('貼り付けシート（日射量等）'!J6691))</f>
        <v>1.4329153158873444</v>
      </c>
    </row>
    <row r="6695" spans="1:9">
      <c r="A6695" s="20">
        <v>41918</v>
      </c>
      <c r="B6695" s="35" t="s">
        <v>377</v>
      </c>
      <c r="C6695" s="90">
        <f t="shared" si="312"/>
        <v>0</v>
      </c>
      <c r="D6695" s="90">
        <f t="shared" si="313"/>
        <v>0</v>
      </c>
      <c r="E6695" s="90">
        <f t="shared" si="314"/>
        <v>0</v>
      </c>
      <c r="F6695" s="50">
        <f>'貼り付けシート（日射量等）'!G6692/3.6*10^3</f>
        <v>0</v>
      </c>
      <c r="G6695" s="50">
        <f>'貼り付けシート（日射量等）'!H6692/3.6*10^3</f>
        <v>0</v>
      </c>
      <c r="H6695" s="91">
        <f>RADIANS('貼り付けシート（日射量等）'!I6692)</f>
        <v>0</v>
      </c>
      <c r="I6695" s="91">
        <f>IF('貼り付けシート（日射量等）'!J6692&lt;0,RADIANS(360+('貼り付けシート（日射量等）'!J6692)),RADIANS('貼り付けシート（日射量等）'!J6692))</f>
        <v>0</v>
      </c>
    </row>
    <row r="6696" spans="1:9">
      <c r="A6696" s="20">
        <v>41918</v>
      </c>
      <c r="B6696" s="35" t="s">
        <v>378</v>
      </c>
      <c r="C6696" s="90">
        <f t="shared" si="312"/>
        <v>0</v>
      </c>
      <c r="D6696" s="90">
        <f t="shared" si="313"/>
        <v>0</v>
      </c>
      <c r="E6696" s="90">
        <f t="shared" si="314"/>
        <v>0</v>
      </c>
      <c r="F6696" s="50">
        <f>'貼り付けシート（日射量等）'!G6693/3.6*10^3</f>
        <v>0</v>
      </c>
      <c r="G6696" s="50">
        <f>'貼り付けシート（日射量等）'!H6693/3.6*10^3</f>
        <v>0</v>
      </c>
      <c r="H6696" s="91">
        <f>RADIANS('貼り付けシート（日射量等）'!I6693)</f>
        <v>0</v>
      </c>
      <c r="I6696" s="91">
        <f>IF('貼り付けシート（日射量等）'!J6693&lt;0,RADIANS(360+('貼り付けシート（日射量等）'!J6693)),RADIANS('貼り付けシート（日射量等）'!J6693))</f>
        <v>0</v>
      </c>
    </row>
    <row r="6697" spans="1:9">
      <c r="A6697" s="20">
        <v>41918</v>
      </c>
      <c r="B6697" s="35" t="s">
        <v>379</v>
      </c>
      <c r="C6697" s="90">
        <f t="shared" si="312"/>
        <v>0</v>
      </c>
      <c r="D6697" s="90">
        <f t="shared" si="313"/>
        <v>0</v>
      </c>
      <c r="E6697" s="90">
        <f t="shared" si="314"/>
        <v>0</v>
      </c>
      <c r="F6697" s="50">
        <f>'貼り付けシート（日射量等）'!G6694/3.6*10^3</f>
        <v>0</v>
      </c>
      <c r="G6697" s="50">
        <f>'貼り付けシート（日射量等）'!H6694/3.6*10^3</f>
        <v>0</v>
      </c>
      <c r="H6697" s="91">
        <f>RADIANS('貼り付けシート（日射量等）'!I6694)</f>
        <v>0</v>
      </c>
      <c r="I6697" s="91">
        <f>IF('貼り付けシート（日射量等）'!J6694&lt;0,RADIANS(360+('貼り付けシート（日射量等）'!J6694)),RADIANS('貼り付けシート（日射量等）'!J6694))</f>
        <v>0</v>
      </c>
    </row>
    <row r="6698" spans="1:9">
      <c r="A6698" s="20">
        <v>41918</v>
      </c>
      <c r="B6698" s="35" t="s">
        <v>380</v>
      </c>
      <c r="C6698" s="90">
        <f t="shared" si="312"/>
        <v>0</v>
      </c>
      <c r="D6698" s="90">
        <f t="shared" si="313"/>
        <v>0</v>
      </c>
      <c r="E6698" s="90">
        <f t="shared" si="314"/>
        <v>0</v>
      </c>
      <c r="F6698" s="50">
        <f>'貼り付けシート（日射量等）'!G6695/3.6*10^3</f>
        <v>0</v>
      </c>
      <c r="G6698" s="50">
        <f>'貼り付けシート（日射量等）'!H6695/3.6*10^3</f>
        <v>0</v>
      </c>
      <c r="H6698" s="91">
        <f>RADIANS('貼り付けシート（日射量等）'!I6695)</f>
        <v>0</v>
      </c>
      <c r="I6698" s="91">
        <f>IF('貼り付けシート（日射量等）'!J6695&lt;0,RADIANS(360+('貼り付けシート（日射量等）'!J6695)),RADIANS('貼り付けシート（日射量等）'!J6695))</f>
        <v>0</v>
      </c>
    </row>
    <row r="6699" spans="1:9">
      <c r="A6699" s="20">
        <v>41918</v>
      </c>
      <c r="B6699" s="35" t="s">
        <v>381</v>
      </c>
      <c r="C6699" s="90">
        <f t="shared" si="312"/>
        <v>0</v>
      </c>
      <c r="D6699" s="90">
        <f t="shared" si="313"/>
        <v>0</v>
      </c>
      <c r="E6699" s="90">
        <f t="shared" si="314"/>
        <v>0</v>
      </c>
      <c r="F6699" s="50">
        <f>'貼り付けシート（日射量等）'!G6696/3.6*10^3</f>
        <v>0</v>
      </c>
      <c r="G6699" s="50">
        <f>'貼り付けシート（日射量等）'!H6696/3.6*10^3</f>
        <v>0</v>
      </c>
      <c r="H6699" s="91">
        <f>RADIANS('貼り付けシート（日射量等）'!I6696)</f>
        <v>0</v>
      </c>
      <c r="I6699" s="91">
        <f>IF('貼り付けシート（日射量等）'!J6696&lt;0,RADIANS(360+('貼り付けシート（日射量等）'!J6696)),RADIANS('貼り付けシート（日射量等）'!J6696))</f>
        <v>0</v>
      </c>
    </row>
    <row r="6700" spans="1:9">
      <c r="A6700" s="20">
        <v>41918</v>
      </c>
      <c r="B6700" s="35" t="s">
        <v>382</v>
      </c>
      <c r="C6700" s="90">
        <f t="shared" si="312"/>
        <v>0</v>
      </c>
      <c r="D6700" s="90">
        <f t="shared" si="313"/>
        <v>0</v>
      </c>
      <c r="E6700" s="90">
        <f t="shared" si="314"/>
        <v>0</v>
      </c>
      <c r="F6700" s="50">
        <f>'貼り付けシート（日射量等）'!G6697/3.6*10^3</f>
        <v>0</v>
      </c>
      <c r="G6700" s="50">
        <f>'貼り付けシート（日射量等）'!H6697/3.6*10^3</f>
        <v>0</v>
      </c>
      <c r="H6700" s="91">
        <f>RADIANS('貼り付けシート（日射量等）'!I6697)</f>
        <v>0</v>
      </c>
      <c r="I6700" s="91">
        <f>IF('貼り付けシート（日射量等）'!J6697&lt;0,RADIANS(360+('貼り付けシート（日射量等）'!J6697)),RADIANS('貼り付けシート（日射量等）'!J6697))</f>
        <v>0</v>
      </c>
    </row>
    <row r="6701" spans="1:9">
      <c r="A6701" s="20">
        <v>41918</v>
      </c>
      <c r="B6701" s="35" t="s">
        <v>383</v>
      </c>
      <c r="C6701" s="90">
        <f t="shared" si="312"/>
        <v>0</v>
      </c>
      <c r="D6701" s="90">
        <f t="shared" si="313"/>
        <v>0</v>
      </c>
      <c r="E6701" s="90">
        <f t="shared" si="314"/>
        <v>0</v>
      </c>
      <c r="F6701" s="50">
        <f>'貼り付けシート（日射量等）'!G6698/3.6*10^3</f>
        <v>0</v>
      </c>
      <c r="G6701" s="50">
        <f>'貼り付けシート（日射量等）'!H6698/3.6*10^3</f>
        <v>0</v>
      </c>
      <c r="H6701" s="91">
        <f>RADIANS('貼り付けシート（日射量等）'!I6698)</f>
        <v>0</v>
      </c>
      <c r="I6701" s="91">
        <f>IF('貼り付けシート（日射量等）'!J6698&lt;0,RADIANS(360+('貼り付けシート（日射量等）'!J6698)),RADIANS('貼り付けシート（日射量等）'!J6698))</f>
        <v>0</v>
      </c>
    </row>
    <row r="6702" spans="1:9">
      <c r="A6702" s="20">
        <v>41919</v>
      </c>
      <c r="B6702" s="35" t="s">
        <v>360</v>
      </c>
      <c r="C6702" s="90">
        <f t="shared" si="312"/>
        <v>0</v>
      </c>
      <c r="D6702" s="90">
        <f t="shared" si="313"/>
        <v>0</v>
      </c>
      <c r="E6702" s="90">
        <f t="shared" si="314"/>
        <v>0</v>
      </c>
      <c r="F6702" s="50">
        <f>'貼り付けシート（日射量等）'!G6699/3.6*10^3</f>
        <v>0</v>
      </c>
      <c r="G6702" s="50">
        <f>'貼り付けシート（日射量等）'!H6699/3.6*10^3</f>
        <v>0</v>
      </c>
      <c r="H6702" s="91">
        <f>RADIANS('貼り付けシート（日射量等）'!I6699)</f>
        <v>0</v>
      </c>
      <c r="I6702" s="91">
        <f>IF('貼り付けシート（日射量等）'!J6699&lt;0,RADIANS(360+('貼り付けシート（日射量等）'!J6699)),RADIANS('貼り付けシート（日射量等）'!J6699))</f>
        <v>0</v>
      </c>
    </row>
    <row r="6703" spans="1:9">
      <c r="A6703" s="20">
        <v>41919</v>
      </c>
      <c r="B6703" s="35" t="s">
        <v>361</v>
      </c>
      <c r="C6703" s="90">
        <f t="shared" si="312"/>
        <v>0</v>
      </c>
      <c r="D6703" s="90">
        <f t="shared" si="313"/>
        <v>0</v>
      </c>
      <c r="E6703" s="90">
        <f t="shared" si="314"/>
        <v>0</v>
      </c>
      <c r="F6703" s="50">
        <f>'貼り付けシート（日射量等）'!G6700/3.6*10^3</f>
        <v>0</v>
      </c>
      <c r="G6703" s="50">
        <f>'貼り付けシート（日射量等）'!H6700/3.6*10^3</f>
        <v>0</v>
      </c>
      <c r="H6703" s="91">
        <f>RADIANS('貼り付けシート（日射量等）'!I6700)</f>
        <v>0</v>
      </c>
      <c r="I6703" s="91">
        <f>IF('貼り付けシート（日射量等）'!J6700&lt;0,RADIANS(360+('貼り付けシート（日射量等）'!J6700)),RADIANS('貼り付けシート（日射量等）'!J6700))</f>
        <v>0</v>
      </c>
    </row>
    <row r="6704" spans="1:9">
      <c r="A6704" s="20">
        <v>41919</v>
      </c>
      <c r="B6704" s="35" t="s">
        <v>362</v>
      </c>
      <c r="C6704" s="90">
        <f t="shared" si="312"/>
        <v>0</v>
      </c>
      <c r="D6704" s="90">
        <f t="shared" si="313"/>
        <v>0</v>
      </c>
      <c r="E6704" s="90">
        <f t="shared" si="314"/>
        <v>0</v>
      </c>
      <c r="F6704" s="50">
        <f>'貼り付けシート（日射量等）'!G6701/3.6*10^3</f>
        <v>0</v>
      </c>
      <c r="G6704" s="50">
        <f>'貼り付けシート（日射量等）'!H6701/3.6*10^3</f>
        <v>0</v>
      </c>
      <c r="H6704" s="91">
        <f>RADIANS('貼り付けシート（日射量等）'!I6701)</f>
        <v>0</v>
      </c>
      <c r="I6704" s="91">
        <f>IF('貼り付けシート（日射量等）'!J6701&lt;0,RADIANS(360+('貼り付けシート（日射量等）'!J6701)),RADIANS('貼り付けシート（日射量等）'!J6701))</f>
        <v>0</v>
      </c>
    </row>
    <row r="6705" spans="1:9">
      <c r="A6705" s="20">
        <v>41919</v>
      </c>
      <c r="B6705" s="35" t="s">
        <v>363</v>
      </c>
      <c r="C6705" s="90">
        <f t="shared" si="312"/>
        <v>0</v>
      </c>
      <c r="D6705" s="90">
        <f t="shared" si="313"/>
        <v>0</v>
      </c>
      <c r="E6705" s="90">
        <f t="shared" si="314"/>
        <v>0</v>
      </c>
      <c r="F6705" s="50">
        <f>'貼り付けシート（日射量等）'!G6702/3.6*10^3</f>
        <v>0</v>
      </c>
      <c r="G6705" s="50">
        <f>'貼り付けシート（日射量等）'!H6702/3.6*10^3</f>
        <v>0</v>
      </c>
      <c r="H6705" s="91">
        <f>RADIANS('貼り付けシート（日射量等）'!I6702)</f>
        <v>0</v>
      </c>
      <c r="I6705" s="91">
        <f>IF('貼り付けシート（日射量等）'!J6702&lt;0,RADIANS(360+('貼り付けシート（日射量等）'!J6702)),RADIANS('貼り付けシート（日射量等）'!J6702))</f>
        <v>0</v>
      </c>
    </row>
    <row r="6706" spans="1:9">
      <c r="A6706" s="20">
        <v>41919</v>
      </c>
      <c r="B6706" s="35" t="s">
        <v>364</v>
      </c>
      <c r="C6706" s="90">
        <f t="shared" si="312"/>
        <v>0</v>
      </c>
      <c r="D6706" s="90">
        <f t="shared" si="313"/>
        <v>0</v>
      </c>
      <c r="E6706" s="90">
        <f t="shared" si="314"/>
        <v>0</v>
      </c>
      <c r="F6706" s="50">
        <f>'貼り付けシート（日射量等）'!G6703/3.6*10^3</f>
        <v>0</v>
      </c>
      <c r="G6706" s="50">
        <f>'貼り付けシート（日射量等）'!H6703/3.6*10^3</f>
        <v>0</v>
      </c>
      <c r="H6706" s="91">
        <f>RADIANS('貼り付けシート（日射量等）'!I6703)</f>
        <v>0</v>
      </c>
      <c r="I6706" s="91">
        <f>IF('貼り付けシート（日射量等）'!J6703&lt;0,RADIANS(360+('貼り付けシート（日射量等）'!J6703)),RADIANS('貼り付けシート（日射量等）'!J6703))</f>
        <v>0</v>
      </c>
    </row>
    <row r="6707" spans="1:9">
      <c r="A6707" s="20">
        <v>41919</v>
      </c>
      <c r="B6707" s="35" t="s">
        <v>365</v>
      </c>
      <c r="C6707" s="90">
        <f t="shared" si="312"/>
        <v>14.790418973578525</v>
      </c>
      <c r="D6707" s="90">
        <f t="shared" si="313"/>
        <v>4.0143488581012567</v>
      </c>
      <c r="E6707" s="90">
        <f t="shared" si="314"/>
        <v>10.776070115477269</v>
      </c>
      <c r="F6707" s="50">
        <f>'貼り付けシート（日射量等）'!G6704/3.6*10^3</f>
        <v>36.111111111111114</v>
      </c>
      <c r="G6707" s="50">
        <f>'貼り付けシート（日射量等）'!H6704/3.6*10^3</f>
        <v>11.111111111111111</v>
      </c>
      <c r="H6707" s="91">
        <f>RADIANS('貼り付けシート（日射量等）'!I6704)</f>
        <v>5.5850536063818547E-2</v>
      </c>
      <c r="I6707" s="91">
        <f>IF('貼り付けシート（日射量等）'!J6704&lt;0,RADIANS(360+('貼り付けシート（日射量等）'!J6704)),RADIANS('貼り付けシート（日射量等）'!J6704))</f>
        <v>4.8851765763321282</v>
      </c>
    </row>
    <row r="6708" spans="1:9">
      <c r="A6708" s="20">
        <v>41919</v>
      </c>
      <c r="B6708" s="35" t="s">
        <v>366</v>
      </c>
      <c r="C6708" s="90">
        <f t="shared" si="312"/>
        <v>56.169125678111008</v>
      </c>
      <c r="D6708" s="90">
        <f t="shared" si="313"/>
        <v>7.6768101584633071</v>
      </c>
      <c r="E6708" s="90">
        <f t="shared" si="314"/>
        <v>48.492315519647704</v>
      </c>
      <c r="F6708" s="50">
        <f>'貼り付けシート（日射量等）'!G6705/3.6*10^3</f>
        <v>22.222222222222221</v>
      </c>
      <c r="G6708" s="50">
        <f>'貼り付けシート（日射量等）'!H6705/3.6*10^3</f>
        <v>49.999999999999993</v>
      </c>
      <c r="H6708" s="91">
        <f>RADIANS('貼り付けシート（日射量等）'!I6705)</f>
        <v>0.24958208303518914</v>
      </c>
      <c r="I6708" s="91">
        <f>IF('貼り付けシート（日射量等）'!J6705&lt;0,RADIANS(360+('貼り付けシート（日射量等）'!J6705)),RADIANS('貼り付けシート（日射量等）'!J6705))</f>
        <v>5.0614548307835561</v>
      </c>
    </row>
    <row r="6709" spans="1:9">
      <c r="A6709" s="20">
        <v>41919</v>
      </c>
      <c r="B6709" s="35" t="s">
        <v>367</v>
      </c>
      <c r="C6709" s="90">
        <f t="shared" si="312"/>
        <v>101.20615752903552</v>
      </c>
      <c r="D6709" s="90">
        <f t="shared" si="313"/>
        <v>12.30357907634804</v>
      </c>
      <c r="E6709" s="90">
        <f t="shared" si="314"/>
        <v>88.902578452687479</v>
      </c>
      <c r="F6709" s="50">
        <f>'貼り付けシート（日射量等）'!G6706/3.6*10^3</f>
        <v>22.222222222222221</v>
      </c>
      <c r="G6709" s="50">
        <f>'貼り付けシート（日射量等）'!H6706/3.6*10^3</f>
        <v>91.666666666666671</v>
      </c>
      <c r="H6709" s="91">
        <f>RADIANS('貼り付けシート（日射量等）'!I6706)</f>
        <v>0.42935099599060511</v>
      </c>
      <c r="I6709" s="91">
        <f>IF('貼り付けシート（日射量等）'!J6706&lt;0,RADIANS(360+('貼り付けシート（日射量等）'!J6706)),RADIANS('貼り付けシート（日射量等）'!J6706))</f>
        <v>5.2621676947629039</v>
      </c>
    </row>
    <row r="6710" spans="1:9">
      <c r="A6710" s="20">
        <v>41919</v>
      </c>
      <c r="B6710" s="35" t="s">
        <v>368</v>
      </c>
      <c r="C6710" s="90">
        <f t="shared" si="312"/>
        <v>140.65395730433076</v>
      </c>
      <c r="D6710" s="90">
        <f t="shared" si="313"/>
        <v>14.035133447472871</v>
      </c>
      <c r="E6710" s="90">
        <f t="shared" si="314"/>
        <v>126.6188238568579</v>
      </c>
      <c r="F6710" s="50">
        <f>'貼り付けシート（日射量等）'!G6707/3.6*10^3</f>
        <v>19.444444444444446</v>
      </c>
      <c r="G6710" s="50">
        <f>'貼り付けシート（日射量等）'!H6707/3.6*10^3</f>
        <v>130.55555555555554</v>
      </c>
      <c r="H6710" s="91">
        <f>RADIANS('貼り付けシート（日射量等）'!I6707)</f>
        <v>0.58643062867009477</v>
      </c>
      <c r="I6710" s="91">
        <f>IF('貼り付けシート（日射量等）'!J6707&lt;0,RADIANS(360+('貼り付けシート（日射量等）'!J6707)),RADIANS('貼り付けシート（日射量等）'!J6707))</f>
        <v>5.4995324730341331</v>
      </c>
    </row>
    <row r="6711" spans="1:9">
      <c r="A6711" s="20">
        <v>41919</v>
      </c>
      <c r="B6711" s="35" t="s">
        <v>369</v>
      </c>
      <c r="C6711" s="90">
        <f t="shared" si="312"/>
        <v>306.30646670556217</v>
      </c>
      <c r="D6711" s="90">
        <f t="shared" si="313"/>
        <v>74.620959222800892</v>
      </c>
      <c r="E6711" s="90">
        <f t="shared" si="314"/>
        <v>231.6855074827613</v>
      </c>
      <c r="F6711" s="50">
        <f>'貼り付けシート（日射量等）'!G6708/3.6*10^3</f>
        <v>88.888888888888886</v>
      </c>
      <c r="G6711" s="50">
        <f>'貼り付けシート（日射量等）'!H6708/3.6*10^3</f>
        <v>238.88888888888889</v>
      </c>
      <c r="H6711" s="91">
        <f>RADIANS('貼り付けシート（日射量等）'!I6708)</f>
        <v>0.70685834705770345</v>
      </c>
      <c r="I6711" s="91">
        <f>IF('貼り付けシート（日射量等）'!J6708&lt;0,RADIANS(360+('貼り付けシート（日射量等）'!J6708)),RADIANS('貼り付けシート（日射量等）'!J6708))</f>
        <v>5.7910024581171857</v>
      </c>
    </row>
    <row r="6712" spans="1:9">
      <c r="A6712" s="20">
        <v>41919</v>
      </c>
      <c r="B6712" s="35" t="s">
        <v>370</v>
      </c>
      <c r="C6712" s="90">
        <f t="shared" si="312"/>
        <v>234.64066302611457</v>
      </c>
      <c r="D6712" s="90">
        <f t="shared" si="313"/>
        <v>29.895330832046454</v>
      </c>
      <c r="E6712" s="90">
        <f t="shared" si="314"/>
        <v>204.74533219406811</v>
      </c>
      <c r="F6712" s="50">
        <f>'貼り付けシート（日射量等）'!G6709/3.6*10^3</f>
        <v>33.333333333333336</v>
      </c>
      <c r="G6712" s="50">
        <f>'貼り付けシート（日射量等）'!H6709/3.6*10^3</f>
        <v>211.11111111111111</v>
      </c>
      <c r="H6712" s="91">
        <f>RADIANS('貼り付けシート（日射量等）'!I6709)</f>
        <v>0.7696902001294994</v>
      </c>
      <c r="I6712" s="91">
        <f>IF('貼り付けシート（日射量等）'!J6709&lt;0,RADIANS(360+('貼り付けシート（日射量等）'!J6709)),RADIANS('貼り付けシート（日射量等）'!J6709))</f>
        <v>6.1348323207600686</v>
      </c>
    </row>
    <row r="6713" spans="1:9">
      <c r="A6713" s="20">
        <v>41919</v>
      </c>
      <c r="B6713" s="35" t="s">
        <v>371</v>
      </c>
      <c r="C6713" s="90">
        <f t="shared" si="312"/>
        <v>187.04620019754535</v>
      </c>
      <c r="D6713" s="90">
        <f t="shared" si="313"/>
        <v>17.323095878778357</v>
      </c>
      <c r="E6713" s="90">
        <f t="shared" si="314"/>
        <v>169.72310431876699</v>
      </c>
      <c r="F6713" s="50">
        <f>'貼り付けシート（日射量等）'!G6710/3.6*10^3</f>
        <v>19.444444444444446</v>
      </c>
      <c r="G6713" s="50">
        <f>'貼り付けシート（日射量等）'!H6710/3.6*10^3</f>
        <v>175</v>
      </c>
      <c r="H6713" s="91">
        <f>RADIANS('貼り付けシート（日射量等）'!I6710)</f>
        <v>0.76270888312152207</v>
      </c>
      <c r="I6713" s="91">
        <f>IF('貼り付けシート（日射量等）'!J6710&lt;0,RADIANS(360+('貼り付けシート（日射量等）'!J6710)),RADIANS('貼り付けシート（日射量等）'!J6710))</f>
        <v>0.2129301687433082</v>
      </c>
    </row>
    <row r="6714" spans="1:9">
      <c r="A6714" s="20">
        <v>41919</v>
      </c>
      <c r="B6714" s="35" t="s">
        <v>372</v>
      </c>
      <c r="C6714" s="90">
        <f t="shared" si="312"/>
        <v>167.27532552630836</v>
      </c>
      <c r="D6714" s="90">
        <f t="shared" si="313"/>
        <v>13.716326380757284</v>
      </c>
      <c r="E6714" s="90">
        <f t="shared" si="314"/>
        <v>153.55899914555107</v>
      </c>
      <c r="F6714" s="50">
        <f>'貼り付けシート（日射量等）'!G6711/3.6*10^3</f>
        <v>16.666666666666668</v>
      </c>
      <c r="G6714" s="50">
        <f>'貼り付けシート（日射量等）'!H6711/3.6*10^3</f>
        <v>158.33333333333331</v>
      </c>
      <c r="H6714" s="91">
        <f>RADIANS('貼り付けシート（日射量等）'!I6711)</f>
        <v>0.68940505453776013</v>
      </c>
      <c r="I6714" s="91">
        <f>IF('貼り付けシート（日射量等）'!J6711&lt;0,RADIANS(360+('貼り付けシート（日射量等）'!J6711)),RADIANS('貼り付けシート（日射量等）'!J6711))</f>
        <v>0.54803338512621946</v>
      </c>
    </row>
    <row r="6715" spans="1:9">
      <c r="A6715" s="20">
        <v>41919</v>
      </c>
      <c r="B6715" s="35" t="s">
        <v>373</v>
      </c>
      <c r="C6715" s="90">
        <f t="shared" si="312"/>
        <v>136.70336473888477</v>
      </c>
      <c r="D6715" s="90">
        <f t="shared" si="313"/>
        <v>15.472575939765479</v>
      </c>
      <c r="E6715" s="90">
        <f t="shared" si="314"/>
        <v>121.23078879911928</v>
      </c>
      <c r="F6715" s="50">
        <f>'貼り付けシート（日射量等）'!G6712/3.6*10^3</f>
        <v>22.222222222222221</v>
      </c>
      <c r="G6715" s="50">
        <f>'貼り付けシート（日射量等）'!H6712/3.6*10^3</f>
        <v>125</v>
      </c>
      <c r="H6715" s="91">
        <f>RADIANS('貼り付けシート（日射量等）'!I6712)</f>
        <v>0.56199601914217412</v>
      </c>
      <c r="I6715" s="91">
        <f>IF('貼り付けシート（日射量等）'!J6712&lt;0,RADIANS(360+('貼り付けシート（日射量等）'!J6712)),RADIANS('貼り付けシート（日射量等）'!J6712))</f>
        <v>0.82903139469730658</v>
      </c>
    </row>
    <row r="6716" spans="1:9">
      <c r="A6716" s="20">
        <v>41919</v>
      </c>
      <c r="B6716" s="35" t="s">
        <v>374</v>
      </c>
      <c r="C6716" s="90">
        <f t="shared" si="312"/>
        <v>92.178604726510741</v>
      </c>
      <c r="D6716" s="90">
        <f t="shared" si="313"/>
        <v>8.6640613315618928</v>
      </c>
      <c r="E6716" s="90">
        <f t="shared" si="314"/>
        <v>83.514543394948845</v>
      </c>
      <c r="F6716" s="50">
        <f>'貼り付けシート（日射量等）'!G6713/3.6*10^3</f>
        <v>16.666666666666668</v>
      </c>
      <c r="G6716" s="50">
        <f>'貼り付けシート（日射量等）'!H6713/3.6*10^3</f>
        <v>86.111111111111114</v>
      </c>
      <c r="H6716" s="91">
        <f>RADIANS('貼り付けシート（日射量等）'!I6713)</f>
        <v>0.39968039870670147</v>
      </c>
      <c r="I6716" s="91">
        <f>IF('貼り付けシート（日射量等）'!J6713&lt;0,RADIANS(360+('貼り付けシート（日射量等）'!J6713)),RADIANS('貼り付けシート（日射量等）'!J6713))</f>
        <v>1.0594148559605581</v>
      </c>
    </row>
    <row r="6717" spans="1:9">
      <c r="A6717" s="20">
        <v>41919</v>
      </c>
      <c r="B6717" s="35" t="s">
        <v>375</v>
      </c>
      <c r="C6717" s="90">
        <f t="shared" si="312"/>
        <v>46.351786160611297</v>
      </c>
      <c r="D6717" s="90">
        <f t="shared" si="313"/>
        <v>5.9415232275715413</v>
      </c>
      <c r="E6717" s="90">
        <f t="shared" si="314"/>
        <v>40.410262933039753</v>
      </c>
      <c r="F6717" s="50">
        <f>'貼り付けシート（日射量等）'!G6714/3.6*10^3</f>
        <v>19.444444444444446</v>
      </c>
      <c r="G6717" s="50">
        <f>'貼り付けシート（日射量等）'!H6714/3.6*10^3</f>
        <v>41.666666666666664</v>
      </c>
      <c r="H6717" s="91">
        <f>RADIANS('貼り付けシート（日射量等）'!I6714)</f>
        <v>0.21642082724729686</v>
      </c>
      <c r="I6717" s="91">
        <f>IF('貼り付けシート（日射量等）'!J6714&lt;0,RADIANS(360+('貼り付けシート（日射量等）'!J6714)),RADIANS('貼り付けシート（日射量等）'!J6714))</f>
        <v>1.254891732183923</v>
      </c>
    </row>
    <row r="6718" spans="1:9">
      <c r="A6718" s="20">
        <v>41919</v>
      </c>
      <c r="B6718" s="35" t="s">
        <v>376</v>
      </c>
      <c r="C6718" s="90">
        <f t="shared" si="312"/>
        <v>8.6475519855423162</v>
      </c>
      <c r="D6718" s="90">
        <f t="shared" si="313"/>
        <v>0.56549939893436352</v>
      </c>
      <c r="E6718" s="90">
        <f t="shared" si="314"/>
        <v>8.0820525866079524</v>
      </c>
      <c r="F6718" s="50">
        <f>'貼り付けシート（日射量等）'!G6715/3.6*10^3</f>
        <v>8.3333333333333339</v>
      </c>
      <c r="G6718" s="50">
        <f>'貼り付けシート（日射量等）'!H6715/3.6*10^3</f>
        <v>8.3333333333333339</v>
      </c>
      <c r="H6718" s="91">
        <f>RADIANS('貼り付けシート（日射量等）'!I6715)</f>
        <v>2.0943951023931952E-2</v>
      </c>
      <c r="I6718" s="91">
        <f>IF('貼り付けシート（日射量等）'!J6715&lt;0,RADIANS(360+('貼り付けシート（日射量等）'!J6715)),RADIANS('貼り付けシート（日射量等）'!J6715))</f>
        <v>1.429424657383356</v>
      </c>
    </row>
    <row r="6719" spans="1:9">
      <c r="A6719" s="20">
        <v>41919</v>
      </c>
      <c r="B6719" s="35" t="s">
        <v>377</v>
      </c>
      <c r="C6719" s="90">
        <f t="shared" si="312"/>
        <v>0</v>
      </c>
      <c r="D6719" s="90">
        <f t="shared" si="313"/>
        <v>0</v>
      </c>
      <c r="E6719" s="90">
        <f t="shared" si="314"/>
        <v>0</v>
      </c>
      <c r="F6719" s="50">
        <f>'貼り付けシート（日射量等）'!G6716/3.6*10^3</f>
        <v>0</v>
      </c>
      <c r="G6719" s="50">
        <f>'貼り付けシート（日射量等）'!H6716/3.6*10^3</f>
        <v>0</v>
      </c>
      <c r="H6719" s="91">
        <f>RADIANS('貼り付けシート（日射量等）'!I6716)</f>
        <v>0</v>
      </c>
      <c r="I6719" s="91">
        <f>IF('貼り付けシート（日射量等）'!J6716&lt;0,RADIANS(360+('貼り付けシート（日射量等）'!J6716)),RADIANS('貼り付けシート（日射量等）'!J6716))</f>
        <v>0</v>
      </c>
    </row>
    <row r="6720" spans="1:9">
      <c r="A6720" s="20">
        <v>41919</v>
      </c>
      <c r="B6720" s="35" t="s">
        <v>378</v>
      </c>
      <c r="C6720" s="90">
        <f t="shared" si="312"/>
        <v>0</v>
      </c>
      <c r="D6720" s="90">
        <f t="shared" si="313"/>
        <v>0</v>
      </c>
      <c r="E6720" s="90">
        <f t="shared" si="314"/>
        <v>0</v>
      </c>
      <c r="F6720" s="50">
        <f>'貼り付けシート（日射量等）'!G6717/3.6*10^3</f>
        <v>0</v>
      </c>
      <c r="G6720" s="50">
        <f>'貼り付けシート（日射量等）'!H6717/3.6*10^3</f>
        <v>0</v>
      </c>
      <c r="H6720" s="91">
        <f>RADIANS('貼り付けシート（日射量等）'!I6717)</f>
        <v>0</v>
      </c>
      <c r="I6720" s="91">
        <f>IF('貼り付けシート（日射量等）'!J6717&lt;0,RADIANS(360+('貼り付けシート（日射量等）'!J6717)),RADIANS('貼り付けシート（日射量等）'!J6717))</f>
        <v>0</v>
      </c>
    </row>
    <row r="6721" spans="1:9">
      <c r="A6721" s="20">
        <v>41919</v>
      </c>
      <c r="B6721" s="35" t="s">
        <v>379</v>
      </c>
      <c r="C6721" s="90">
        <f t="shared" si="312"/>
        <v>0</v>
      </c>
      <c r="D6721" s="90">
        <f t="shared" si="313"/>
        <v>0</v>
      </c>
      <c r="E6721" s="90">
        <f t="shared" si="314"/>
        <v>0</v>
      </c>
      <c r="F6721" s="50">
        <f>'貼り付けシート（日射量等）'!G6718/3.6*10^3</f>
        <v>0</v>
      </c>
      <c r="G6721" s="50">
        <f>'貼り付けシート（日射量等）'!H6718/3.6*10^3</f>
        <v>0</v>
      </c>
      <c r="H6721" s="91">
        <f>RADIANS('貼り付けシート（日射量等）'!I6718)</f>
        <v>0</v>
      </c>
      <c r="I6721" s="91">
        <f>IF('貼り付けシート（日射量等）'!J6718&lt;0,RADIANS(360+('貼り付けシート（日射量等）'!J6718)),RADIANS('貼り付けシート（日射量等）'!J6718))</f>
        <v>0</v>
      </c>
    </row>
    <row r="6722" spans="1:9">
      <c r="A6722" s="20">
        <v>41919</v>
      </c>
      <c r="B6722" s="35" t="s">
        <v>380</v>
      </c>
      <c r="C6722" s="90">
        <f t="shared" si="312"/>
        <v>0</v>
      </c>
      <c r="D6722" s="90">
        <f t="shared" si="313"/>
        <v>0</v>
      </c>
      <c r="E6722" s="90">
        <f t="shared" si="314"/>
        <v>0</v>
      </c>
      <c r="F6722" s="50">
        <f>'貼り付けシート（日射量等）'!G6719/3.6*10^3</f>
        <v>0</v>
      </c>
      <c r="G6722" s="50">
        <f>'貼り付けシート（日射量等）'!H6719/3.6*10^3</f>
        <v>0</v>
      </c>
      <c r="H6722" s="91">
        <f>RADIANS('貼り付けシート（日射量等）'!I6719)</f>
        <v>0</v>
      </c>
      <c r="I6722" s="91">
        <f>IF('貼り付けシート（日射量等）'!J6719&lt;0,RADIANS(360+('貼り付けシート（日射量等）'!J6719)),RADIANS('貼り付けシート（日射量等）'!J6719))</f>
        <v>0</v>
      </c>
    </row>
    <row r="6723" spans="1:9">
      <c r="A6723" s="20">
        <v>41919</v>
      </c>
      <c r="B6723" s="35" t="s">
        <v>381</v>
      </c>
      <c r="C6723" s="90">
        <f t="shared" si="312"/>
        <v>0</v>
      </c>
      <c r="D6723" s="90">
        <f t="shared" si="313"/>
        <v>0</v>
      </c>
      <c r="E6723" s="90">
        <f t="shared" si="314"/>
        <v>0</v>
      </c>
      <c r="F6723" s="50">
        <f>'貼り付けシート（日射量等）'!G6720/3.6*10^3</f>
        <v>0</v>
      </c>
      <c r="G6723" s="50">
        <f>'貼り付けシート（日射量等）'!H6720/3.6*10^3</f>
        <v>0</v>
      </c>
      <c r="H6723" s="91">
        <f>RADIANS('貼り付けシート（日射量等）'!I6720)</f>
        <v>0</v>
      </c>
      <c r="I6723" s="91">
        <f>IF('貼り付けシート（日射量等）'!J6720&lt;0,RADIANS(360+('貼り付けシート（日射量等）'!J6720)),RADIANS('貼り付けシート（日射量等）'!J6720))</f>
        <v>0</v>
      </c>
    </row>
    <row r="6724" spans="1:9">
      <c r="A6724" s="20">
        <v>41919</v>
      </c>
      <c r="B6724" s="35" t="s">
        <v>382</v>
      </c>
      <c r="C6724" s="90">
        <f t="shared" si="312"/>
        <v>0</v>
      </c>
      <c r="D6724" s="90">
        <f t="shared" si="313"/>
        <v>0</v>
      </c>
      <c r="E6724" s="90">
        <f t="shared" si="314"/>
        <v>0</v>
      </c>
      <c r="F6724" s="50">
        <f>'貼り付けシート（日射量等）'!G6721/3.6*10^3</f>
        <v>0</v>
      </c>
      <c r="G6724" s="50">
        <f>'貼り付けシート（日射量等）'!H6721/3.6*10^3</f>
        <v>0</v>
      </c>
      <c r="H6724" s="91">
        <f>RADIANS('貼り付けシート（日射量等）'!I6721)</f>
        <v>0</v>
      </c>
      <c r="I6724" s="91">
        <f>IF('貼り付けシート（日射量等）'!J6721&lt;0,RADIANS(360+('貼り付けシート（日射量等）'!J6721)),RADIANS('貼り付けシート（日射量等）'!J6721))</f>
        <v>0</v>
      </c>
    </row>
    <row r="6725" spans="1:9">
      <c r="A6725" s="20">
        <v>41919</v>
      </c>
      <c r="B6725" s="35" t="s">
        <v>383</v>
      </c>
      <c r="C6725" s="90">
        <f t="shared" si="312"/>
        <v>0</v>
      </c>
      <c r="D6725" s="90">
        <f t="shared" si="313"/>
        <v>0</v>
      </c>
      <c r="E6725" s="90">
        <f t="shared" si="314"/>
        <v>0</v>
      </c>
      <c r="F6725" s="50">
        <f>'貼り付けシート（日射量等）'!G6722/3.6*10^3</f>
        <v>0</v>
      </c>
      <c r="G6725" s="50">
        <f>'貼り付けシート（日射量等）'!H6722/3.6*10^3</f>
        <v>0</v>
      </c>
      <c r="H6725" s="91">
        <f>RADIANS('貼り付けシート（日射量等）'!I6722)</f>
        <v>0</v>
      </c>
      <c r="I6725" s="91">
        <f>IF('貼り付けシート（日射量等）'!J6722&lt;0,RADIANS(360+('貼り付けシート（日射量等）'!J6722)),RADIANS('貼り付けシート（日射量等）'!J6722))</f>
        <v>0</v>
      </c>
    </row>
    <row r="6726" spans="1:9">
      <c r="A6726" s="20">
        <v>41920</v>
      </c>
      <c r="B6726" s="35" t="s">
        <v>360</v>
      </c>
      <c r="C6726" s="90">
        <f t="shared" si="312"/>
        <v>0</v>
      </c>
      <c r="D6726" s="90">
        <f t="shared" si="313"/>
        <v>0</v>
      </c>
      <c r="E6726" s="90">
        <f t="shared" si="314"/>
        <v>0</v>
      </c>
      <c r="F6726" s="50">
        <f>'貼り付けシート（日射量等）'!G6723/3.6*10^3</f>
        <v>0</v>
      </c>
      <c r="G6726" s="50">
        <f>'貼り付けシート（日射量等）'!H6723/3.6*10^3</f>
        <v>0</v>
      </c>
      <c r="H6726" s="91">
        <f>RADIANS('貼り付けシート（日射量等）'!I6723)</f>
        <v>0</v>
      </c>
      <c r="I6726" s="91">
        <f>IF('貼り付けシート（日射量等）'!J6723&lt;0,RADIANS(360+('貼り付けシート（日射量等）'!J6723)),RADIANS('貼り付けシート（日射量等）'!J6723))</f>
        <v>0</v>
      </c>
    </row>
    <row r="6727" spans="1:9">
      <c r="A6727" s="20">
        <v>41920</v>
      </c>
      <c r="B6727" s="35" t="s">
        <v>361</v>
      </c>
      <c r="C6727" s="90">
        <f t="shared" ref="C6727:C6790" si="315">IF(D6727&lt;0,E6727,D6727+E6727)</f>
        <v>0</v>
      </c>
      <c r="D6727" s="90">
        <f t="shared" ref="D6727:D6790" si="316">F6727*(SIN(H6727)*COS($O$5)+COS(H6727)*SIN($O$5)*COS($O$4-I6727))</f>
        <v>0</v>
      </c>
      <c r="E6727" s="90">
        <f t="shared" ref="E6727:E6790" si="317">G6727*(1+COS($O$5))/2</f>
        <v>0</v>
      </c>
      <c r="F6727" s="50">
        <f>'貼り付けシート（日射量等）'!G6724/3.6*10^3</f>
        <v>0</v>
      </c>
      <c r="G6727" s="50">
        <f>'貼り付けシート（日射量等）'!H6724/3.6*10^3</f>
        <v>0</v>
      </c>
      <c r="H6727" s="91">
        <f>RADIANS('貼り付けシート（日射量等）'!I6724)</f>
        <v>0</v>
      </c>
      <c r="I6727" s="91">
        <f>IF('貼り付けシート（日射量等）'!J6724&lt;0,RADIANS(360+('貼り付けシート（日射量等）'!J6724)),RADIANS('貼り付けシート（日射量等）'!J6724))</f>
        <v>0</v>
      </c>
    </row>
    <row r="6728" spans="1:9">
      <c r="A6728" s="20">
        <v>41920</v>
      </c>
      <c r="B6728" s="35" t="s">
        <v>362</v>
      </c>
      <c r="C6728" s="90">
        <f t="shared" si="315"/>
        <v>0</v>
      </c>
      <c r="D6728" s="90">
        <f t="shared" si="316"/>
        <v>0</v>
      </c>
      <c r="E6728" s="90">
        <f t="shared" si="317"/>
        <v>0</v>
      </c>
      <c r="F6728" s="50">
        <f>'貼り付けシート（日射量等）'!G6725/3.6*10^3</f>
        <v>0</v>
      </c>
      <c r="G6728" s="50">
        <f>'貼り付けシート（日射量等）'!H6725/3.6*10^3</f>
        <v>0</v>
      </c>
      <c r="H6728" s="91">
        <f>RADIANS('貼り付けシート（日射量等）'!I6725)</f>
        <v>0</v>
      </c>
      <c r="I6728" s="91">
        <f>IF('貼り付けシート（日射量等）'!J6725&lt;0,RADIANS(360+('貼り付けシート（日射量等）'!J6725)),RADIANS('貼り付けシート（日射量等）'!J6725))</f>
        <v>0</v>
      </c>
    </row>
    <row r="6729" spans="1:9">
      <c r="A6729" s="20">
        <v>41920</v>
      </c>
      <c r="B6729" s="35" t="s">
        <v>363</v>
      </c>
      <c r="C6729" s="90">
        <f t="shared" si="315"/>
        <v>0</v>
      </c>
      <c r="D6729" s="90">
        <f t="shared" si="316"/>
        <v>0</v>
      </c>
      <c r="E6729" s="90">
        <f t="shared" si="317"/>
        <v>0</v>
      </c>
      <c r="F6729" s="50">
        <f>'貼り付けシート（日射量等）'!G6726/3.6*10^3</f>
        <v>0</v>
      </c>
      <c r="G6729" s="50">
        <f>'貼り付けシート（日射量等）'!H6726/3.6*10^3</f>
        <v>0</v>
      </c>
      <c r="H6729" s="91">
        <f>RADIANS('貼り付けシート（日射量等）'!I6726)</f>
        <v>0</v>
      </c>
      <c r="I6729" s="91">
        <f>IF('貼り付けシート（日射量等）'!J6726&lt;0,RADIANS(360+('貼り付けシート（日射量等）'!J6726)),RADIANS('貼り付けシート（日射量等）'!J6726))</f>
        <v>0</v>
      </c>
    </row>
    <row r="6730" spans="1:9">
      <c r="A6730" s="20">
        <v>41920</v>
      </c>
      <c r="B6730" s="35" t="s">
        <v>364</v>
      </c>
      <c r="C6730" s="90">
        <f t="shared" si="315"/>
        <v>0</v>
      </c>
      <c r="D6730" s="90">
        <f t="shared" si="316"/>
        <v>0</v>
      </c>
      <c r="E6730" s="90">
        <f t="shared" si="317"/>
        <v>0</v>
      </c>
      <c r="F6730" s="50">
        <f>'貼り付けシート（日射量等）'!G6727/3.6*10^3</f>
        <v>0</v>
      </c>
      <c r="G6730" s="50">
        <f>'貼り付けシート（日射量等）'!H6727/3.6*10^3</f>
        <v>0</v>
      </c>
      <c r="H6730" s="91">
        <f>RADIANS('貼り付けシート（日射量等）'!I6727)</f>
        <v>0</v>
      </c>
      <c r="I6730" s="91">
        <f>IF('貼り付けシート（日射量等）'!J6727&lt;0,RADIANS(360+('貼り付けシート（日射量等）'!J6727)),RADIANS('貼り付けシート（日射量等）'!J6727))</f>
        <v>0</v>
      </c>
    </row>
    <row r="6731" spans="1:9">
      <c r="A6731" s="20">
        <v>41920</v>
      </c>
      <c r="B6731" s="35" t="s">
        <v>365</v>
      </c>
      <c r="C6731" s="90">
        <f t="shared" si="315"/>
        <v>20.171731054268886</v>
      </c>
      <c r="D6731" s="90">
        <f t="shared" si="316"/>
        <v>6.7016434099222995</v>
      </c>
      <c r="E6731" s="90">
        <f t="shared" si="317"/>
        <v>13.470087644346586</v>
      </c>
      <c r="F6731" s="50">
        <f>'貼り付けシート（日射量等）'!G6728/3.6*10^3</f>
        <v>61.111111111111107</v>
      </c>
      <c r="G6731" s="50">
        <f>'貼り付けシート（日射量等）'!H6728/3.6*10^3</f>
        <v>13.888888888888889</v>
      </c>
      <c r="H6731" s="91">
        <f>RADIANS('貼り付けシート（日射量等）'!I6728)</f>
        <v>5.235987755982989E-2</v>
      </c>
      <c r="I6731" s="91">
        <f>IF('貼り付けシート（日射量等）'!J6728&lt;0,RADIANS(360+('貼り付けシート（日射量等）'!J6728)),RADIANS('貼り付けシート（日射量等）'!J6728))</f>
        <v>4.8904125640881109</v>
      </c>
    </row>
    <row r="6732" spans="1:9">
      <c r="A6732" s="20">
        <v>41920</v>
      </c>
      <c r="B6732" s="35" t="s">
        <v>366</v>
      </c>
      <c r="C6732" s="90">
        <f t="shared" si="315"/>
        <v>97.756151226991506</v>
      </c>
      <c r="D6732" s="90">
        <f t="shared" si="316"/>
        <v>27.711695476389252</v>
      </c>
      <c r="E6732" s="90">
        <f t="shared" si="317"/>
        <v>70.044455750602253</v>
      </c>
      <c r="F6732" s="50">
        <f>'貼り付けシート（日射量等）'!G6729/3.6*10^3</f>
        <v>80.555555555555543</v>
      </c>
      <c r="G6732" s="50">
        <f>'貼り付けシート（日射量等）'!H6729/3.6*10^3</f>
        <v>72.222222222222229</v>
      </c>
      <c r="H6732" s="91">
        <f>RADIANS('貼り付けシート（日射量等）'!I6729)</f>
        <v>0.24609142453120045</v>
      </c>
      <c r="I6732" s="91">
        <f>IF('貼り付けシート（日射量等）'!J6729&lt;0,RADIANS(360+('貼り付けシート（日射量等）'!J6729)),RADIANS('貼り付けシート（日射量等）'!J6729))</f>
        <v>5.0666908185395387</v>
      </c>
    </row>
    <row r="6733" spans="1:9">
      <c r="A6733" s="20">
        <v>41920</v>
      </c>
      <c r="B6733" s="35" t="s">
        <v>367</v>
      </c>
      <c r="C6733" s="90">
        <f t="shared" si="315"/>
        <v>449.07247215861855</v>
      </c>
      <c r="D6733" s="90">
        <f t="shared" si="316"/>
        <v>357.47587617706176</v>
      </c>
      <c r="E6733" s="90">
        <f t="shared" si="317"/>
        <v>91.596595981556789</v>
      </c>
      <c r="F6733" s="50">
        <f>'貼り付けシート（日射量等）'!G6730/3.6*10^3</f>
        <v>647.22222222222229</v>
      </c>
      <c r="G6733" s="50">
        <f>'貼り付けシート（日射量等）'!H6730/3.6*10^3</f>
        <v>94.444444444444443</v>
      </c>
      <c r="H6733" s="91">
        <f>RADIANS('貼り付けシート（日射量等）'!I6730)</f>
        <v>0.42586033748661639</v>
      </c>
      <c r="I6733" s="91">
        <f>IF('貼り付けシート（日射量等）'!J6730&lt;0,RADIANS(360+('貼り付けシート（日射量等）'!J6730)),RADIANS('貼り付けシート（日射量等）'!J6730))</f>
        <v>5.2674036825188866</v>
      </c>
    </row>
    <row r="6734" spans="1:9">
      <c r="A6734" s="20">
        <v>41920</v>
      </c>
      <c r="B6734" s="35" t="s">
        <v>368</v>
      </c>
      <c r="C6734" s="90">
        <f t="shared" si="315"/>
        <v>625.12613375236151</v>
      </c>
      <c r="D6734" s="90">
        <f t="shared" si="316"/>
        <v>514.67141506871951</v>
      </c>
      <c r="E6734" s="90">
        <f t="shared" si="317"/>
        <v>110.45471868364199</v>
      </c>
      <c r="F6734" s="50">
        <f>'貼り付けシート（日射量等）'!G6731/3.6*10^3</f>
        <v>713.8888888888888</v>
      </c>
      <c r="G6734" s="50">
        <f>'貼り付けシート（日射量等）'!H6731/3.6*10^3</f>
        <v>113.88888888888887</v>
      </c>
      <c r="H6734" s="91">
        <f>RADIANS('貼り付けシート（日射量等）'!I6731)</f>
        <v>0.58293997016610599</v>
      </c>
      <c r="I6734" s="91">
        <f>IF('貼り付けシート（日射量等）'!J6731&lt;0,RADIANS(360+('貼り付けシート（日射量等）'!J6731)),RADIANS('貼り付けシート（日射量等）'!J6731))</f>
        <v>5.5065137900421099</v>
      </c>
    </row>
    <row r="6735" spans="1:9">
      <c r="A6735" s="20">
        <v>41920</v>
      </c>
      <c r="B6735" s="35" t="s">
        <v>369</v>
      </c>
      <c r="C6735" s="90">
        <f t="shared" si="315"/>
        <v>568.60416936433126</v>
      </c>
      <c r="D6735" s="90">
        <f t="shared" si="316"/>
        <v>339.61267941043923</v>
      </c>
      <c r="E6735" s="90">
        <f t="shared" si="317"/>
        <v>228.99148995389197</v>
      </c>
      <c r="F6735" s="50">
        <f>'貼り付けシート（日射量等）'!G6732/3.6*10^3</f>
        <v>405.55555555555554</v>
      </c>
      <c r="G6735" s="50">
        <f>'貼り付けシート（日射量等）'!H6732/3.6*10^3</f>
        <v>236.11111111111111</v>
      </c>
      <c r="H6735" s="91">
        <f>RADIANS('貼り付けシート（日射量等）'!I6732)</f>
        <v>0.70162235930172057</v>
      </c>
      <c r="I6735" s="91">
        <f>IF('貼り付けシート（日射量等）'!J6732&lt;0,RADIANS(360+('貼り付けシート（日射量等）'!J6732)),RADIANS('貼り付けシート（日射量等）'!J6732))</f>
        <v>5.7962384458731684</v>
      </c>
    </row>
    <row r="6736" spans="1:9">
      <c r="A6736" s="20">
        <v>41920</v>
      </c>
      <c r="B6736" s="35" t="s">
        <v>370</v>
      </c>
      <c r="C6736" s="90">
        <f t="shared" si="315"/>
        <v>552.23797938107259</v>
      </c>
      <c r="D6736" s="90">
        <f t="shared" si="316"/>
        <v>285.53024402301031</v>
      </c>
      <c r="E6736" s="90">
        <f t="shared" si="317"/>
        <v>266.70773535806234</v>
      </c>
      <c r="F6736" s="50">
        <f>'貼り付けシート（日射量等）'!G6733/3.6*10^3</f>
        <v>319.4444444444444</v>
      </c>
      <c r="G6736" s="50">
        <f>'貼り付けシート（日射量等）'!H6733/3.6*10^3</f>
        <v>274.99999999999994</v>
      </c>
      <c r="H6736" s="91">
        <f>RADIANS('貼り付けシート（日射量等）'!I6733)</f>
        <v>0.76270888312152207</v>
      </c>
      <c r="I6736" s="91">
        <f>IF('貼り付けシート（日射量等）'!J6733&lt;0,RADIANS(360+('貼り付けシート（日射量等）'!J6733)),RADIANS('貼り付けシート（日射量等）'!J6733))</f>
        <v>6.1365776500120628</v>
      </c>
    </row>
    <row r="6737" spans="1:9">
      <c r="A6737" s="20">
        <v>41920</v>
      </c>
      <c r="B6737" s="35" t="s">
        <v>371</v>
      </c>
      <c r="C6737" s="90">
        <f t="shared" si="315"/>
        <v>301.23937509742927</v>
      </c>
      <c r="D6737" s="90">
        <f t="shared" si="316"/>
        <v>64.165832556929345</v>
      </c>
      <c r="E6737" s="90">
        <f t="shared" si="317"/>
        <v>237.07354254049991</v>
      </c>
      <c r="F6737" s="50">
        <f>'貼り付けシート（日射量等）'!G6734/3.6*10^3</f>
        <v>72.222222222222229</v>
      </c>
      <c r="G6737" s="50">
        <f>'貼り付けシート（日射量等）'!H6734/3.6*10^3</f>
        <v>244.44444444444443</v>
      </c>
      <c r="H6737" s="91">
        <f>RADIANS('貼り付けシート（日射量等）'!I6734)</f>
        <v>0.75747289536553897</v>
      </c>
      <c r="I6737" s="91">
        <f>IF('貼り付けシート（日射量等）'!J6734&lt;0,RADIANS(360+('貼り付けシート（日射量等）'!J6734)),RADIANS('貼り付けシート（日射量等）'!J6734))</f>
        <v>0.21467549799530256</v>
      </c>
    </row>
    <row r="6738" spans="1:9">
      <c r="A6738" s="20">
        <v>41920</v>
      </c>
      <c r="B6738" s="35" t="s">
        <v>372</v>
      </c>
      <c r="C6738" s="90">
        <f t="shared" si="315"/>
        <v>353.57795708778531</v>
      </c>
      <c r="D6738" s="90">
        <f t="shared" si="316"/>
        <v>113.81039701841607</v>
      </c>
      <c r="E6738" s="90">
        <f t="shared" si="317"/>
        <v>239.76756006936924</v>
      </c>
      <c r="F6738" s="50">
        <f>'貼り付けシート（日射量等）'!G6735/3.6*10^3</f>
        <v>138.88888888888889</v>
      </c>
      <c r="G6738" s="50">
        <f>'貼り付けシート（日射量等）'!H6735/3.6*10^3</f>
        <v>247.22222222222223</v>
      </c>
      <c r="H6738" s="91">
        <f>RADIANS('貼り付けシート（日射量等）'!I6735)</f>
        <v>0.68242373752978291</v>
      </c>
      <c r="I6738" s="91">
        <f>IF('貼り付けシート（日射量等）'!J6735&lt;0,RADIANS(360+('貼り付けシート（日射量等）'!J6735)),RADIANS('貼り付けシート（日射量等）'!J6735))</f>
        <v>0.54628805587422513</v>
      </c>
    </row>
    <row r="6739" spans="1:9">
      <c r="A6739" s="20">
        <v>41920</v>
      </c>
      <c r="B6739" s="35" t="s">
        <v>373</v>
      </c>
      <c r="C6739" s="90">
        <f t="shared" si="315"/>
        <v>224.33993764451949</v>
      </c>
      <c r="D6739" s="90">
        <f t="shared" si="316"/>
        <v>51.922815796883178</v>
      </c>
      <c r="E6739" s="90">
        <f t="shared" si="317"/>
        <v>172.41712184763631</v>
      </c>
      <c r="F6739" s="50">
        <f>'貼り付けシート（日射量等）'!G6736/3.6*10^3</f>
        <v>75</v>
      </c>
      <c r="G6739" s="50">
        <f>'貼り付けシート（日射量等）'!H6736/3.6*10^3</f>
        <v>177.77777777777777</v>
      </c>
      <c r="H6739" s="91">
        <f>RADIANS('貼り付けシート（日射量等）'!I6736)</f>
        <v>0.55501470213419679</v>
      </c>
      <c r="I6739" s="91">
        <f>IF('貼り付けシート（日射量等）'!J6736&lt;0,RADIANS(360+('貼り付けシート（日射量等）'!J6736)),RADIANS('貼り付けシート（日射量等）'!J6736))</f>
        <v>0.8255407361933178</v>
      </c>
    </row>
    <row r="6740" spans="1:9">
      <c r="A6740" s="20">
        <v>41920</v>
      </c>
      <c r="B6740" s="35" t="s">
        <v>374</v>
      </c>
      <c r="C6740" s="90">
        <f t="shared" si="315"/>
        <v>130.82685653015761</v>
      </c>
      <c r="D6740" s="90">
        <f t="shared" si="316"/>
        <v>25.760172904254226</v>
      </c>
      <c r="E6740" s="90">
        <f t="shared" si="317"/>
        <v>105.06668362590338</v>
      </c>
      <c r="F6740" s="50">
        <f>'貼り付けシート（日射量等）'!G6737/3.6*10^3</f>
        <v>49.999999999999993</v>
      </c>
      <c r="G6740" s="50">
        <f>'貼り付けシート（日射量等）'!H6737/3.6*10^3</f>
        <v>108.33333333333334</v>
      </c>
      <c r="H6740" s="91">
        <f>RADIANS('貼り付けシート（日射量等）'!I6737)</f>
        <v>0.39269908169872414</v>
      </c>
      <c r="I6740" s="91">
        <f>IF('貼り付けシート（日射量等）'!J6737&lt;0,RADIANS(360+('貼り付けシート（日射量等）'!J6737)),RADIANS('貼り付けシート（日射量等）'!J6737))</f>
        <v>1.0559241974565694</v>
      </c>
    </row>
    <row r="6741" spans="1:9">
      <c r="A6741" s="20">
        <v>41920</v>
      </c>
      <c r="B6741" s="35" t="s">
        <v>375</v>
      </c>
      <c r="C6741" s="90">
        <f t="shared" si="315"/>
        <v>70.570242752086742</v>
      </c>
      <c r="D6741" s="90">
        <f t="shared" si="316"/>
        <v>16.6898921747004</v>
      </c>
      <c r="E6741" s="90">
        <f t="shared" si="317"/>
        <v>53.880350577386345</v>
      </c>
      <c r="F6741" s="50">
        <f>'貼り付けシート（日射量等）'!G6738/3.6*10^3</f>
        <v>55.555555555555557</v>
      </c>
      <c r="G6741" s="50">
        <f>'貼り付けシート（日射量等）'!H6738/3.6*10^3</f>
        <v>55.555555555555557</v>
      </c>
      <c r="H6741" s="91">
        <f>RADIANS('貼り付けシート（日射量等）'!I6738)</f>
        <v>0.20943951023931956</v>
      </c>
      <c r="I6741" s="91">
        <f>IF('貼り付けシート（日射量等）'!J6738&lt;0,RADIANS(360+('貼り付けシート（日射量等）'!J6738)),RADIANS('貼り付けシート（日射量等）'!J6738))</f>
        <v>1.2514010736799344</v>
      </c>
    </row>
    <row r="6742" spans="1:9">
      <c r="A6742" s="20">
        <v>41920</v>
      </c>
      <c r="B6742" s="35" t="s">
        <v>376</v>
      </c>
      <c r="C6742" s="90">
        <f t="shared" si="315"/>
        <v>12.201107620712088</v>
      </c>
      <c r="D6742" s="90">
        <f t="shared" si="316"/>
        <v>1.4250375052348196</v>
      </c>
      <c r="E6742" s="90">
        <f t="shared" si="317"/>
        <v>10.776070115477269</v>
      </c>
      <c r="F6742" s="50">
        <f>'貼り付けシート（日射量等）'!G6739/3.6*10^3</f>
        <v>22.222222222222221</v>
      </c>
      <c r="G6742" s="50">
        <f>'貼り付けシート（日射量等）'!H6739/3.6*10^3</f>
        <v>11.111111111111111</v>
      </c>
      <c r="H6742" s="91">
        <f>RADIANS('貼り付けシート（日射量等）'!I6739)</f>
        <v>1.5707963267948967E-2</v>
      </c>
      <c r="I6742" s="91">
        <f>IF('貼り付けシート（日射量等）'!J6739&lt;0,RADIANS(360+('貼り付けシート（日射量等）'!J6739)),RADIANS('貼り付けシート（日射量等）'!J6739))</f>
        <v>1.4259339988793673</v>
      </c>
    </row>
    <row r="6743" spans="1:9">
      <c r="A6743" s="20">
        <v>41920</v>
      </c>
      <c r="B6743" s="35" t="s">
        <v>377</v>
      </c>
      <c r="C6743" s="90">
        <f t="shared" si="315"/>
        <v>0</v>
      </c>
      <c r="D6743" s="90">
        <f t="shared" si="316"/>
        <v>0</v>
      </c>
      <c r="E6743" s="90">
        <f t="shared" si="317"/>
        <v>0</v>
      </c>
      <c r="F6743" s="50">
        <f>'貼り付けシート（日射量等）'!G6740/3.6*10^3</f>
        <v>0</v>
      </c>
      <c r="G6743" s="50">
        <f>'貼り付けシート（日射量等）'!H6740/3.6*10^3</f>
        <v>0</v>
      </c>
      <c r="H6743" s="91">
        <f>RADIANS('貼り付けシート（日射量等）'!I6740)</f>
        <v>0</v>
      </c>
      <c r="I6743" s="91">
        <f>IF('貼り付けシート（日射量等）'!J6740&lt;0,RADIANS(360+('貼り付けシート（日射量等）'!J6740)),RADIANS('貼り付けシート（日射量等）'!J6740))</f>
        <v>0</v>
      </c>
    </row>
    <row r="6744" spans="1:9">
      <c r="A6744" s="20">
        <v>41920</v>
      </c>
      <c r="B6744" s="35" t="s">
        <v>378</v>
      </c>
      <c r="C6744" s="90">
        <f t="shared" si="315"/>
        <v>0</v>
      </c>
      <c r="D6744" s="90">
        <f t="shared" si="316"/>
        <v>0</v>
      </c>
      <c r="E6744" s="90">
        <f t="shared" si="317"/>
        <v>0</v>
      </c>
      <c r="F6744" s="50">
        <f>'貼り付けシート（日射量等）'!G6741/3.6*10^3</f>
        <v>0</v>
      </c>
      <c r="G6744" s="50">
        <f>'貼り付けシート（日射量等）'!H6741/3.6*10^3</f>
        <v>0</v>
      </c>
      <c r="H6744" s="91">
        <f>RADIANS('貼り付けシート（日射量等）'!I6741)</f>
        <v>0</v>
      </c>
      <c r="I6744" s="91">
        <f>IF('貼り付けシート（日射量等）'!J6741&lt;0,RADIANS(360+('貼り付けシート（日射量等）'!J6741)),RADIANS('貼り付けシート（日射量等）'!J6741))</f>
        <v>0</v>
      </c>
    </row>
    <row r="6745" spans="1:9">
      <c r="A6745" s="20">
        <v>41920</v>
      </c>
      <c r="B6745" s="35" t="s">
        <v>379</v>
      </c>
      <c r="C6745" s="90">
        <f t="shared" si="315"/>
        <v>0</v>
      </c>
      <c r="D6745" s="90">
        <f t="shared" si="316"/>
        <v>0</v>
      </c>
      <c r="E6745" s="90">
        <f t="shared" si="317"/>
        <v>0</v>
      </c>
      <c r="F6745" s="50">
        <f>'貼り付けシート（日射量等）'!G6742/3.6*10^3</f>
        <v>0</v>
      </c>
      <c r="G6745" s="50">
        <f>'貼り付けシート（日射量等）'!H6742/3.6*10^3</f>
        <v>0</v>
      </c>
      <c r="H6745" s="91">
        <f>RADIANS('貼り付けシート（日射量等）'!I6742)</f>
        <v>0</v>
      </c>
      <c r="I6745" s="91">
        <f>IF('貼り付けシート（日射量等）'!J6742&lt;0,RADIANS(360+('貼り付けシート（日射量等）'!J6742)),RADIANS('貼り付けシート（日射量等）'!J6742))</f>
        <v>0</v>
      </c>
    </row>
    <row r="6746" spans="1:9">
      <c r="A6746" s="20">
        <v>41920</v>
      </c>
      <c r="B6746" s="35" t="s">
        <v>380</v>
      </c>
      <c r="C6746" s="90">
        <f t="shared" si="315"/>
        <v>0</v>
      </c>
      <c r="D6746" s="90">
        <f t="shared" si="316"/>
        <v>0</v>
      </c>
      <c r="E6746" s="90">
        <f t="shared" si="317"/>
        <v>0</v>
      </c>
      <c r="F6746" s="50">
        <f>'貼り付けシート（日射量等）'!G6743/3.6*10^3</f>
        <v>0</v>
      </c>
      <c r="G6746" s="50">
        <f>'貼り付けシート（日射量等）'!H6743/3.6*10^3</f>
        <v>0</v>
      </c>
      <c r="H6746" s="91">
        <f>RADIANS('貼り付けシート（日射量等）'!I6743)</f>
        <v>0</v>
      </c>
      <c r="I6746" s="91">
        <f>IF('貼り付けシート（日射量等）'!J6743&lt;0,RADIANS(360+('貼り付けシート（日射量等）'!J6743)),RADIANS('貼り付けシート（日射量等）'!J6743))</f>
        <v>0</v>
      </c>
    </row>
    <row r="6747" spans="1:9">
      <c r="A6747" s="20">
        <v>41920</v>
      </c>
      <c r="B6747" s="35" t="s">
        <v>381</v>
      </c>
      <c r="C6747" s="90">
        <f t="shared" si="315"/>
        <v>0</v>
      </c>
      <c r="D6747" s="90">
        <f t="shared" si="316"/>
        <v>0</v>
      </c>
      <c r="E6747" s="90">
        <f t="shared" si="317"/>
        <v>0</v>
      </c>
      <c r="F6747" s="50">
        <f>'貼り付けシート（日射量等）'!G6744/3.6*10^3</f>
        <v>0</v>
      </c>
      <c r="G6747" s="50">
        <f>'貼り付けシート（日射量等）'!H6744/3.6*10^3</f>
        <v>0</v>
      </c>
      <c r="H6747" s="91">
        <f>RADIANS('貼り付けシート（日射量等）'!I6744)</f>
        <v>0</v>
      </c>
      <c r="I6747" s="91">
        <f>IF('貼り付けシート（日射量等）'!J6744&lt;0,RADIANS(360+('貼り付けシート（日射量等）'!J6744)),RADIANS('貼り付けシート（日射量等）'!J6744))</f>
        <v>0</v>
      </c>
    </row>
    <row r="6748" spans="1:9">
      <c r="A6748" s="20">
        <v>41920</v>
      </c>
      <c r="B6748" s="35" t="s">
        <v>382</v>
      </c>
      <c r="C6748" s="90">
        <f t="shared" si="315"/>
        <v>0</v>
      </c>
      <c r="D6748" s="90">
        <f t="shared" si="316"/>
        <v>0</v>
      </c>
      <c r="E6748" s="90">
        <f t="shared" si="317"/>
        <v>0</v>
      </c>
      <c r="F6748" s="50">
        <f>'貼り付けシート（日射量等）'!G6745/3.6*10^3</f>
        <v>0</v>
      </c>
      <c r="G6748" s="50">
        <f>'貼り付けシート（日射量等）'!H6745/3.6*10^3</f>
        <v>0</v>
      </c>
      <c r="H6748" s="91">
        <f>RADIANS('貼り付けシート（日射量等）'!I6745)</f>
        <v>0</v>
      </c>
      <c r="I6748" s="91">
        <f>IF('貼り付けシート（日射量等）'!J6745&lt;0,RADIANS(360+('貼り付けシート（日射量等）'!J6745)),RADIANS('貼り付けシート（日射量等）'!J6745))</f>
        <v>0</v>
      </c>
    </row>
    <row r="6749" spans="1:9">
      <c r="A6749" s="20">
        <v>41920</v>
      </c>
      <c r="B6749" s="35" t="s">
        <v>383</v>
      </c>
      <c r="C6749" s="90">
        <f t="shared" si="315"/>
        <v>0</v>
      </c>
      <c r="D6749" s="90">
        <f t="shared" si="316"/>
        <v>0</v>
      </c>
      <c r="E6749" s="90">
        <f t="shared" si="317"/>
        <v>0</v>
      </c>
      <c r="F6749" s="50">
        <f>'貼り付けシート（日射量等）'!G6746/3.6*10^3</f>
        <v>0</v>
      </c>
      <c r="G6749" s="50">
        <f>'貼り付けシート（日射量等）'!H6746/3.6*10^3</f>
        <v>0</v>
      </c>
      <c r="H6749" s="91">
        <f>RADIANS('貼り付けシート（日射量等）'!I6746)</f>
        <v>0</v>
      </c>
      <c r="I6749" s="91">
        <f>IF('貼り付けシート（日射量等）'!J6746&lt;0,RADIANS(360+('貼り付けシート（日射量等）'!J6746)),RADIANS('貼り付けシート（日射量等）'!J6746))</f>
        <v>0</v>
      </c>
    </row>
    <row r="6750" spans="1:9">
      <c r="A6750" s="20">
        <v>41921</v>
      </c>
      <c r="B6750" s="35" t="s">
        <v>360</v>
      </c>
      <c r="C6750" s="90">
        <f t="shared" si="315"/>
        <v>0</v>
      </c>
      <c r="D6750" s="90">
        <f t="shared" si="316"/>
        <v>0</v>
      </c>
      <c r="E6750" s="90">
        <f t="shared" si="317"/>
        <v>0</v>
      </c>
      <c r="F6750" s="50">
        <f>'貼り付けシート（日射量等）'!G6747/3.6*10^3</f>
        <v>0</v>
      </c>
      <c r="G6750" s="50">
        <f>'貼り付けシート（日射量等）'!H6747/3.6*10^3</f>
        <v>0</v>
      </c>
      <c r="H6750" s="91">
        <f>RADIANS('貼り付けシート（日射量等）'!I6747)</f>
        <v>0</v>
      </c>
      <c r="I6750" s="91">
        <f>IF('貼り付けシート（日射量等）'!J6747&lt;0,RADIANS(360+('貼り付けシート（日射量等）'!J6747)),RADIANS('貼り付けシート（日射量等）'!J6747))</f>
        <v>0</v>
      </c>
    </row>
    <row r="6751" spans="1:9">
      <c r="A6751" s="20">
        <v>41921</v>
      </c>
      <c r="B6751" s="35" t="s">
        <v>361</v>
      </c>
      <c r="C6751" s="90">
        <f t="shared" si="315"/>
        <v>0</v>
      </c>
      <c r="D6751" s="90">
        <f t="shared" si="316"/>
        <v>0</v>
      </c>
      <c r="E6751" s="90">
        <f t="shared" si="317"/>
        <v>0</v>
      </c>
      <c r="F6751" s="50">
        <f>'貼り付けシート（日射量等）'!G6748/3.6*10^3</f>
        <v>0</v>
      </c>
      <c r="G6751" s="50">
        <f>'貼り付けシート（日射量等）'!H6748/3.6*10^3</f>
        <v>0</v>
      </c>
      <c r="H6751" s="91">
        <f>RADIANS('貼り付けシート（日射量等）'!I6748)</f>
        <v>0</v>
      </c>
      <c r="I6751" s="91">
        <f>IF('貼り付けシート（日射量等）'!J6748&lt;0,RADIANS(360+('貼り付けシート（日射量等）'!J6748)),RADIANS('貼り付けシート（日射量等）'!J6748))</f>
        <v>0</v>
      </c>
    </row>
    <row r="6752" spans="1:9">
      <c r="A6752" s="20">
        <v>41921</v>
      </c>
      <c r="B6752" s="35" t="s">
        <v>362</v>
      </c>
      <c r="C6752" s="90">
        <f t="shared" si="315"/>
        <v>0</v>
      </c>
      <c r="D6752" s="90">
        <f t="shared" si="316"/>
        <v>0</v>
      </c>
      <c r="E6752" s="90">
        <f t="shared" si="317"/>
        <v>0</v>
      </c>
      <c r="F6752" s="50">
        <f>'貼り付けシート（日射量等）'!G6749/3.6*10^3</f>
        <v>0</v>
      </c>
      <c r="G6752" s="50">
        <f>'貼り付けシート（日射量等）'!H6749/3.6*10^3</f>
        <v>0</v>
      </c>
      <c r="H6752" s="91">
        <f>RADIANS('貼り付けシート（日射量等）'!I6749)</f>
        <v>0</v>
      </c>
      <c r="I6752" s="91">
        <f>IF('貼り付けシート（日射量等）'!J6749&lt;0,RADIANS(360+('貼り付けシート（日射量等）'!J6749)),RADIANS('貼り付けシート（日射量等）'!J6749))</f>
        <v>0</v>
      </c>
    </row>
    <row r="6753" spans="1:9">
      <c r="A6753" s="20">
        <v>41921</v>
      </c>
      <c r="B6753" s="35" t="s">
        <v>363</v>
      </c>
      <c r="C6753" s="90">
        <f t="shared" si="315"/>
        <v>0</v>
      </c>
      <c r="D6753" s="90">
        <f t="shared" si="316"/>
        <v>0</v>
      </c>
      <c r="E6753" s="90">
        <f t="shared" si="317"/>
        <v>0</v>
      </c>
      <c r="F6753" s="50">
        <f>'貼り付けシート（日射量等）'!G6750/3.6*10^3</f>
        <v>0</v>
      </c>
      <c r="G6753" s="50">
        <f>'貼り付けシート（日射量等）'!H6750/3.6*10^3</f>
        <v>0</v>
      </c>
      <c r="H6753" s="91">
        <f>RADIANS('貼り付けシート（日射量等）'!I6750)</f>
        <v>0</v>
      </c>
      <c r="I6753" s="91">
        <f>IF('貼り付けシート（日射量等）'!J6750&lt;0,RADIANS(360+('貼り付けシート（日射量等）'!J6750)),RADIANS('貼り付けシート（日射量等）'!J6750))</f>
        <v>0</v>
      </c>
    </row>
    <row r="6754" spans="1:9">
      <c r="A6754" s="20">
        <v>41921</v>
      </c>
      <c r="B6754" s="35" t="s">
        <v>364</v>
      </c>
      <c r="C6754" s="90">
        <f t="shared" si="315"/>
        <v>0</v>
      </c>
      <c r="D6754" s="90">
        <f t="shared" si="316"/>
        <v>0</v>
      </c>
      <c r="E6754" s="90">
        <f t="shared" si="317"/>
        <v>0</v>
      </c>
      <c r="F6754" s="50">
        <f>'貼り付けシート（日射量等）'!G6751/3.6*10^3</f>
        <v>0</v>
      </c>
      <c r="G6754" s="50">
        <f>'貼り付けシート（日射量等）'!H6751/3.6*10^3</f>
        <v>0</v>
      </c>
      <c r="H6754" s="91">
        <f>RADIANS('貼り付けシート（日射量等）'!I6751)</f>
        <v>0</v>
      </c>
      <c r="I6754" s="91">
        <f>IF('貼り付けシート（日射量等）'!J6751&lt;0,RADIANS(360+('貼り付けシート（日射量等）'!J6751)),RADIANS('貼り付けシート（日射量等）'!J6751))</f>
        <v>0</v>
      </c>
    </row>
    <row r="6755" spans="1:9">
      <c r="A6755" s="20">
        <v>41921</v>
      </c>
      <c r="B6755" s="35" t="s">
        <v>365</v>
      </c>
      <c r="C6755" s="90">
        <f t="shared" si="315"/>
        <v>15.58307355622367</v>
      </c>
      <c r="D6755" s="90">
        <f t="shared" si="316"/>
        <v>4.8070034407464002</v>
      </c>
      <c r="E6755" s="90">
        <f t="shared" si="317"/>
        <v>10.776070115477269</v>
      </c>
      <c r="F6755" s="50">
        <f>'貼り付けシート（日射量等）'!G6752/3.6*10^3</f>
        <v>44.444444444444443</v>
      </c>
      <c r="G6755" s="50">
        <f>'貼り付けシート（日射量等）'!H6752/3.6*10^3</f>
        <v>11.111111111111111</v>
      </c>
      <c r="H6755" s="91">
        <f>RADIANS('貼り付けシート（日射量等）'!I6752)</f>
        <v>4.8869219055841226E-2</v>
      </c>
      <c r="I6755" s="91">
        <f>IF('貼り付けシート（日射量等）'!J6752&lt;0,RADIANS(360+('貼り付けシート（日射量等）'!J6752)),RADIANS('貼り付けシート（日射量等）'!J6752))</f>
        <v>4.8956485518440944</v>
      </c>
    </row>
    <row r="6756" spans="1:9">
      <c r="A6756" s="20">
        <v>41921</v>
      </c>
      <c r="B6756" s="35" t="s">
        <v>366</v>
      </c>
      <c r="C6756" s="90">
        <f t="shared" si="315"/>
        <v>70.870026000497745</v>
      </c>
      <c r="D6756" s="90">
        <f t="shared" si="316"/>
        <v>14.295657894242089</v>
      </c>
      <c r="E6756" s="90">
        <f t="shared" si="317"/>
        <v>56.574368106255655</v>
      </c>
      <c r="F6756" s="50">
        <f>'貼り付けシート（日射量等）'!G6753/3.6*10^3</f>
        <v>41.666666666666664</v>
      </c>
      <c r="G6756" s="50">
        <f>'貼り付けシート（日射量等）'!H6753/3.6*10^3</f>
        <v>58.333333333333329</v>
      </c>
      <c r="H6756" s="91">
        <f>RADIANS('貼り付けシート（日射量等）'!I6753)</f>
        <v>0.24260076602721181</v>
      </c>
      <c r="I6756" s="91">
        <f>IF('貼り付けシート（日射量等）'!J6753&lt;0,RADIANS(360+('貼り付けシート（日射量等）'!J6753)),RADIANS('貼り付けシート（日射量等）'!J6753))</f>
        <v>5.0736721355475156</v>
      </c>
    </row>
    <row r="6757" spans="1:9">
      <c r="A6757" s="20">
        <v>41921</v>
      </c>
      <c r="B6757" s="35" t="s">
        <v>367</v>
      </c>
      <c r="C6757" s="90">
        <f t="shared" si="315"/>
        <v>392.17537132228915</v>
      </c>
      <c r="D6757" s="90">
        <f t="shared" si="316"/>
        <v>276.3326175809085</v>
      </c>
      <c r="E6757" s="90">
        <f t="shared" si="317"/>
        <v>115.84275374138065</v>
      </c>
      <c r="F6757" s="50">
        <f>'貼り付けシート（日射量等）'!G6754/3.6*10^3</f>
        <v>502.77777777777777</v>
      </c>
      <c r="G6757" s="50">
        <f>'貼り付けシート（日射量等）'!H6754/3.6*10^3</f>
        <v>119.44444444444444</v>
      </c>
      <c r="H6757" s="91">
        <f>RADIANS('貼り付けシート（日射量等）'!I6754)</f>
        <v>0.42062434973063345</v>
      </c>
      <c r="I6757" s="91">
        <f>IF('貼り付けシート（日射量等）'!J6754&lt;0,RADIANS(360+('貼り付けシート（日射量等）'!J6754)),RADIANS('貼り付けシート（日射量等）'!J6754))</f>
        <v>5.2726396702748701</v>
      </c>
    </row>
    <row r="6758" spans="1:9">
      <c r="A6758" s="20">
        <v>41921</v>
      </c>
      <c r="B6758" s="35" t="s">
        <v>368</v>
      </c>
      <c r="C6758" s="90">
        <f t="shared" si="315"/>
        <v>400.35736840973129</v>
      </c>
      <c r="D6758" s="90">
        <f t="shared" si="316"/>
        <v>195.61203621566318</v>
      </c>
      <c r="E6758" s="90">
        <f t="shared" si="317"/>
        <v>204.74533219406811</v>
      </c>
      <c r="F6758" s="50">
        <f>'貼り付けシート（日射量等）'!G6755/3.6*10^3</f>
        <v>272.22222222222217</v>
      </c>
      <c r="G6758" s="50">
        <f>'貼り付けシート（日射量等）'!H6755/3.6*10^3</f>
        <v>211.11111111111111</v>
      </c>
      <c r="H6758" s="91">
        <f>RADIANS('貼り付けシート（日射量等）'!I6755)</f>
        <v>0.57770398241012311</v>
      </c>
      <c r="I6758" s="91">
        <f>IF('貼り付けシート（日射量等）'!J6755&lt;0,RADIANS(360+('貼り付けシート（日射量等）'!J6755)),RADIANS('貼り付けシート（日射量等）'!J6755))</f>
        <v>5.5117497777980926</v>
      </c>
    </row>
    <row r="6759" spans="1:9">
      <c r="A6759" s="20">
        <v>41921</v>
      </c>
      <c r="B6759" s="35" t="s">
        <v>369</v>
      </c>
      <c r="C6759" s="90">
        <f t="shared" si="315"/>
        <v>212.93872468851467</v>
      </c>
      <c r="D6759" s="90">
        <f t="shared" si="316"/>
        <v>32.439550254270408</v>
      </c>
      <c r="E6759" s="90">
        <f t="shared" si="317"/>
        <v>180.49917443424425</v>
      </c>
      <c r="F6759" s="50">
        <f>'貼り付けシート（日射量等）'!G6756/3.6*10^3</f>
        <v>38.888888888888893</v>
      </c>
      <c r="G6759" s="50">
        <f>'貼り付けシート（日射量等）'!H6756/3.6*10^3</f>
        <v>186.11111111111111</v>
      </c>
      <c r="H6759" s="91">
        <f>RADIANS('貼り付けシート（日射量等）'!I6756)</f>
        <v>0.69464104229374313</v>
      </c>
      <c r="I6759" s="91">
        <f>IF('貼り付けシート（日射量等）'!J6756&lt;0,RADIANS(360+('貼り付けシート（日射量等）'!J6756)),RADIANS('貼り付けシート（日射量等）'!J6756))</f>
        <v>5.7997291043771577</v>
      </c>
    </row>
    <row r="6760" spans="1:9">
      <c r="A6760" s="20">
        <v>41921</v>
      </c>
      <c r="B6760" s="35" t="s">
        <v>370</v>
      </c>
      <c r="C6760" s="90">
        <f t="shared" si="315"/>
        <v>321.93343271362323</v>
      </c>
      <c r="D6760" s="90">
        <f t="shared" si="316"/>
        <v>76.777837586515403</v>
      </c>
      <c r="E6760" s="90">
        <f t="shared" si="317"/>
        <v>245.15559512710786</v>
      </c>
      <c r="F6760" s="50">
        <f>'貼り付けシート（日射量等）'!G6757/3.6*10^3</f>
        <v>86.111111111111114</v>
      </c>
      <c r="G6760" s="50">
        <f>'貼り付けシート（日射量等）'!H6757/3.6*10^3</f>
        <v>252.77777777777777</v>
      </c>
      <c r="H6760" s="91">
        <f>RADIANS('貼り付けシート（日射量等）'!I6757)</f>
        <v>0.75747289536553897</v>
      </c>
      <c r="I6760" s="91">
        <f>IF('貼り付けシート（日射量等）'!J6757&lt;0,RADIANS(360+('貼り付けシート（日射量等）'!J6757)),RADIANS('貼り付けシート（日射量等）'!J6757))</f>
        <v>6.1400683085160512</v>
      </c>
    </row>
    <row r="6761" spans="1:9">
      <c r="A6761" s="20">
        <v>41921</v>
      </c>
      <c r="B6761" s="35" t="s">
        <v>371</v>
      </c>
      <c r="C6761" s="90">
        <f t="shared" si="315"/>
        <v>366.82470862971672</v>
      </c>
      <c r="D6761" s="90">
        <f t="shared" si="316"/>
        <v>108.19902585826227</v>
      </c>
      <c r="E6761" s="90">
        <f t="shared" si="317"/>
        <v>258.62568277145448</v>
      </c>
      <c r="F6761" s="50">
        <f>'貼り付けシート（日射量等）'!G6758/3.6*10^3</f>
        <v>122.22222222222221</v>
      </c>
      <c r="G6761" s="50">
        <f>'貼り付けシート（日射量等）'!H6758/3.6*10^3</f>
        <v>266.66666666666669</v>
      </c>
      <c r="H6761" s="91">
        <f>RADIANS('貼り付けシート（日射量等）'!I6758)</f>
        <v>0.75049157835756175</v>
      </c>
      <c r="I6761" s="91">
        <f>IF('貼り付けシート（日射量等）'!J6758&lt;0,RADIANS(360+('貼り付けシート（日射量等）'!J6758)),RADIANS('貼り付けシート（日射量等）'!J6758))</f>
        <v>0.21467549799530256</v>
      </c>
    </row>
    <row r="6762" spans="1:9">
      <c r="A6762" s="20">
        <v>41921</v>
      </c>
      <c r="B6762" s="35" t="s">
        <v>372</v>
      </c>
      <c r="C6762" s="90">
        <f t="shared" si="315"/>
        <v>396.56699998236166</v>
      </c>
      <c r="D6762" s="90">
        <f t="shared" si="316"/>
        <v>154.1054223841231</v>
      </c>
      <c r="E6762" s="90">
        <f t="shared" si="317"/>
        <v>242.46157759823856</v>
      </c>
      <c r="F6762" s="50">
        <f>'貼り付けシート（日射量等）'!G6759/3.6*10^3</f>
        <v>188.88888888888889</v>
      </c>
      <c r="G6762" s="50">
        <f>'貼り付けシート（日射量等）'!H6759/3.6*10^3</f>
        <v>250</v>
      </c>
      <c r="H6762" s="91">
        <f>RADIANS('貼り付けシート（日射量等）'!I6759)</f>
        <v>0.67544242052180559</v>
      </c>
      <c r="I6762" s="91">
        <f>IF('貼り付けシート（日射量等）'!J6759&lt;0,RADIANS(360+('貼り付けシート（日射量等）'!J6759)),RADIANS('貼り付けシート（日射量等）'!J6759))</f>
        <v>0.5445427266222308</v>
      </c>
    </row>
    <row r="6763" spans="1:9">
      <c r="A6763" s="20">
        <v>41921</v>
      </c>
      <c r="B6763" s="35" t="s">
        <v>373</v>
      </c>
      <c r="C6763" s="90">
        <f t="shared" si="315"/>
        <v>164.93116293125411</v>
      </c>
      <c r="D6763" s="90">
        <f t="shared" si="316"/>
        <v>24.842251430049586</v>
      </c>
      <c r="E6763" s="90">
        <f t="shared" si="317"/>
        <v>140.08891150120451</v>
      </c>
      <c r="F6763" s="50">
        <f>'貼り付けシート（日射量等）'!G6760/3.6*10^3</f>
        <v>36.111111111111114</v>
      </c>
      <c r="G6763" s="50">
        <f>'貼り付けシート（日射量等）'!H6760/3.6*10^3</f>
        <v>144.44444444444446</v>
      </c>
      <c r="H6763" s="91">
        <f>RADIANS('貼り付けシート（日射量等）'!I6760)</f>
        <v>0.54803338512621946</v>
      </c>
      <c r="I6763" s="91">
        <f>IF('貼り付けシート（日射量等）'!J6760&lt;0,RADIANS(360+('貼り付けシート（日射量等）'!J6760)),RADIANS('貼り付けシート（日射量等）'!J6760))</f>
        <v>0.82379540694132358</v>
      </c>
    </row>
    <row r="6764" spans="1:9">
      <c r="A6764" s="20">
        <v>41921</v>
      </c>
      <c r="B6764" s="35" t="s">
        <v>374</v>
      </c>
      <c r="C6764" s="90">
        <f t="shared" si="315"/>
        <v>115.47168935450016</v>
      </c>
      <c r="D6764" s="90">
        <f t="shared" si="316"/>
        <v>18.487058315204752</v>
      </c>
      <c r="E6764" s="90">
        <f t="shared" si="317"/>
        <v>96.984631039295408</v>
      </c>
      <c r="F6764" s="50">
        <f>'貼り付けシート（日射量等）'!G6761/3.6*10^3</f>
        <v>36.111111111111114</v>
      </c>
      <c r="G6764" s="50">
        <f>'貼り付けシート（日射量等）'!H6761/3.6*10^3</f>
        <v>99.999999999999986</v>
      </c>
      <c r="H6764" s="91">
        <f>RADIANS('貼り付けシート（日射量等）'!I6761)</f>
        <v>0.38746309394274114</v>
      </c>
      <c r="I6764" s="91">
        <f>IF('貼り付けシート（日射量等）'!J6761&lt;0,RADIANS(360+('貼り付けシート（日射量等）'!J6761)),RADIANS('貼り付けシート（日射量等）'!J6761))</f>
        <v>1.0524335389525807</v>
      </c>
    </row>
    <row r="6765" spans="1:9">
      <c r="A6765" s="20">
        <v>41921</v>
      </c>
      <c r="B6765" s="35" t="s">
        <v>375</v>
      </c>
      <c r="C6765" s="90">
        <f t="shared" si="315"/>
        <v>60.883217167922396</v>
      </c>
      <c r="D6765" s="90">
        <f t="shared" si="316"/>
        <v>12.39090164827469</v>
      </c>
      <c r="E6765" s="90">
        <f t="shared" si="317"/>
        <v>48.492315519647704</v>
      </c>
      <c r="F6765" s="50">
        <f>'貼り付けシート（日射量等）'!G6762/3.6*10^3</f>
        <v>41.666666666666664</v>
      </c>
      <c r="G6765" s="50">
        <f>'貼り付けシート（日射量等）'!H6762/3.6*10^3</f>
        <v>49.999999999999993</v>
      </c>
      <c r="H6765" s="91">
        <f>RADIANS('貼り付けシート（日射量等）'!I6762)</f>
        <v>0.20420352248333654</v>
      </c>
      <c r="I6765" s="91">
        <f>IF('貼り付けシート（日射量等）'!J6762&lt;0,RADIANS(360+('貼り付けシート（日射量等）'!J6762)),RADIANS('貼り付けシート（日射量等）'!J6762))</f>
        <v>1.2461650859239515</v>
      </c>
    </row>
    <row r="6766" spans="1:9">
      <c r="A6766" s="20">
        <v>41921</v>
      </c>
      <c r="B6766" s="35" t="s">
        <v>376</v>
      </c>
      <c r="C6766" s="90">
        <f t="shared" si="315"/>
        <v>8.5902321998907745</v>
      </c>
      <c r="D6766" s="90">
        <f t="shared" si="316"/>
        <v>0.50817961328282191</v>
      </c>
      <c r="E6766" s="90">
        <f t="shared" si="317"/>
        <v>8.0820525866079524</v>
      </c>
      <c r="F6766" s="50">
        <f>'貼り付けシート（日射量等）'!G6763/3.6*10^3</f>
        <v>8.3333333333333339</v>
      </c>
      <c r="G6766" s="50">
        <f>'貼り付けシート（日射量等）'!H6763/3.6*10^3</f>
        <v>8.3333333333333339</v>
      </c>
      <c r="H6766" s="91">
        <f>RADIANS('貼り付けシート（日射量等）'!I6763)</f>
        <v>1.0471975511965976E-2</v>
      </c>
      <c r="I6766" s="91">
        <f>IF('貼り付けシート（日射量等）'!J6763&lt;0,RADIANS(360+('貼り付けシート（日射量等）'!J6763)),RADIANS('貼り付けシート（日射量等）'!J6763))</f>
        <v>1.4206980111233845</v>
      </c>
    </row>
    <row r="6767" spans="1:9">
      <c r="A6767" s="20">
        <v>41921</v>
      </c>
      <c r="B6767" s="35" t="s">
        <v>377</v>
      </c>
      <c r="C6767" s="90">
        <f t="shared" si="315"/>
        <v>0</v>
      </c>
      <c r="D6767" s="90">
        <f t="shared" si="316"/>
        <v>0</v>
      </c>
      <c r="E6767" s="90">
        <f t="shared" si="317"/>
        <v>0</v>
      </c>
      <c r="F6767" s="50">
        <f>'貼り付けシート（日射量等）'!G6764/3.6*10^3</f>
        <v>0</v>
      </c>
      <c r="G6767" s="50">
        <f>'貼り付けシート（日射量等）'!H6764/3.6*10^3</f>
        <v>0</v>
      </c>
      <c r="H6767" s="91">
        <f>RADIANS('貼り付けシート（日射量等）'!I6764)</f>
        <v>0</v>
      </c>
      <c r="I6767" s="91">
        <f>IF('貼り付けシート（日射量等）'!J6764&lt;0,RADIANS(360+('貼り付けシート（日射量等）'!J6764)),RADIANS('貼り付けシート（日射量等）'!J6764))</f>
        <v>0</v>
      </c>
    </row>
    <row r="6768" spans="1:9">
      <c r="A6768" s="20">
        <v>41921</v>
      </c>
      <c r="B6768" s="35" t="s">
        <v>378</v>
      </c>
      <c r="C6768" s="90">
        <f t="shared" si="315"/>
        <v>0</v>
      </c>
      <c r="D6768" s="90">
        <f t="shared" si="316"/>
        <v>0</v>
      </c>
      <c r="E6768" s="90">
        <f t="shared" si="317"/>
        <v>0</v>
      </c>
      <c r="F6768" s="50">
        <f>'貼り付けシート（日射量等）'!G6765/3.6*10^3</f>
        <v>0</v>
      </c>
      <c r="G6768" s="50">
        <f>'貼り付けシート（日射量等）'!H6765/3.6*10^3</f>
        <v>0</v>
      </c>
      <c r="H6768" s="91">
        <f>RADIANS('貼り付けシート（日射量等）'!I6765)</f>
        <v>0</v>
      </c>
      <c r="I6768" s="91">
        <f>IF('貼り付けシート（日射量等）'!J6765&lt;0,RADIANS(360+('貼り付けシート（日射量等）'!J6765)),RADIANS('貼り付けシート（日射量等）'!J6765))</f>
        <v>0</v>
      </c>
    </row>
    <row r="6769" spans="1:9">
      <c r="A6769" s="20">
        <v>41921</v>
      </c>
      <c r="B6769" s="35" t="s">
        <v>379</v>
      </c>
      <c r="C6769" s="90">
        <f t="shared" si="315"/>
        <v>0</v>
      </c>
      <c r="D6769" s="90">
        <f t="shared" si="316"/>
        <v>0</v>
      </c>
      <c r="E6769" s="90">
        <f t="shared" si="317"/>
        <v>0</v>
      </c>
      <c r="F6769" s="50">
        <f>'貼り付けシート（日射量等）'!G6766/3.6*10^3</f>
        <v>0</v>
      </c>
      <c r="G6769" s="50">
        <f>'貼り付けシート（日射量等）'!H6766/3.6*10^3</f>
        <v>0</v>
      </c>
      <c r="H6769" s="91">
        <f>RADIANS('貼り付けシート（日射量等）'!I6766)</f>
        <v>0</v>
      </c>
      <c r="I6769" s="91">
        <f>IF('貼り付けシート（日射量等）'!J6766&lt;0,RADIANS(360+('貼り付けシート（日射量等）'!J6766)),RADIANS('貼り付けシート（日射量等）'!J6766))</f>
        <v>0</v>
      </c>
    </row>
    <row r="6770" spans="1:9">
      <c r="A6770" s="20">
        <v>41921</v>
      </c>
      <c r="B6770" s="35" t="s">
        <v>380</v>
      </c>
      <c r="C6770" s="90">
        <f t="shared" si="315"/>
        <v>0</v>
      </c>
      <c r="D6770" s="90">
        <f t="shared" si="316"/>
        <v>0</v>
      </c>
      <c r="E6770" s="90">
        <f t="shared" si="317"/>
        <v>0</v>
      </c>
      <c r="F6770" s="50">
        <f>'貼り付けシート（日射量等）'!G6767/3.6*10^3</f>
        <v>0</v>
      </c>
      <c r="G6770" s="50">
        <f>'貼り付けシート（日射量等）'!H6767/3.6*10^3</f>
        <v>0</v>
      </c>
      <c r="H6770" s="91">
        <f>RADIANS('貼り付けシート（日射量等）'!I6767)</f>
        <v>0</v>
      </c>
      <c r="I6770" s="91">
        <f>IF('貼り付けシート（日射量等）'!J6767&lt;0,RADIANS(360+('貼り付けシート（日射量等）'!J6767)),RADIANS('貼り付けシート（日射量等）'!J6767))</f>
        <v>0</v>
      </c>
    </row>
    <row r="6771" spans="1:9">
      <c r="A6771" s="20">
        <v>41921</v>
      </c>
      <c r="B6771" s="35" t="s">
        <v>381</v>
      </c>
      <c r="C6771" s="90">
        <f t="shared" si="315"/>
        <v>0</v>
      </c>
      <c r="D6771" s="90">
        <f t="shared" si="316"/>
        <v>0</v>
      </c>
      <c r="E6771" s="90">
        <f t="shared" si="317"/>
        <v>0</v>
      </c>
      <c r="F6771" s="50">
        <f>'貼り付けシート（日射量等）'!G6768/3.6*10^3</f>
        <v>0</v>
      </c>
      <c r="G6771" s="50">
        <f>'貼り付けシート（日射量等）'!H6768/3.6*10^3</f>
        <v>0</v>
      </c>
      <c r="H6771" s="91">
        <f>RADIANS('貼り付けシート（日射量等）'!I6768)</f>
        <v>0</v>
      </c>
      <c r="I6771" s="91">
        <f>IF('貼り付けシート（日射量等）'!J6768&lt;0,RADIANS(360+('貼り付けシート（日射量等）'!J6768)),RADIANS('貼り付けシート（日射量等）'!J6768))</f>
        <v>0</v>
      </c>
    </row>
    <row r="6772" spans="1:9">
      <c r="A6772" s="20">
        <v>41921</v>
      </c>
      <c r="B6772" s="35" t="s">
        <v>382</v>
      </c>
      <c r="C6772" s="90">
        <f t="shared" si="315"/>
        <v>0</v>
      </c>
      <c r="D6772" s="90">
        <f t="shared" si="316"/>
        <v>0</v>
      </c>
      <c r="E6772" s="90">
        <f t="shared" si="317"/>
        <v>0</v>
      </c>
      <c r="F6772" s="50">
        <f>'貼り付けシート（日射量等）'!G6769/3.6*10^3</f>
        <v>0</v>
      </c>
      <c r="G6772" s="50">
        <f>'貼り付けシート（日射量等）'!H6769/3.6*10^3</f>
        <v>0</v>
      </c>
      <c r="H6772" s="91">
        <f>RADIANS('貼り付けシート（日射量等）'!I6769)</f>
        <v>0</v>
      </c>
      <c r="I6772" s="91">
        <f>IF('貼り付けシート（日射量等）'!J6769&lt;0,RADIANS(360+('貼り付けシート（日射量等）'!J6769)),RADIANS('貼り付けシート（日射量等）'!J6769))</f>
        <v>0</v>
      </c>
    </row>
    <row r="6773" spans="1:9">
      <c r="A6773" s="20">
        <v>41921</v>
      </c>
      <c r="B6773" s="35" t="s">
        <v>383</v>
      </c>
      <c r="C6773" s="90">
        <f t="shared" si="315"/>
        <v>0</v>
      </c>
      <c r="D6773" s="90">
        <f t="shared" si="316"/>
        <v>0</v>
      </c>
      <c r="E6773" s="90">
        <f t="shared" si="317"/>
        <v>0</v>
      </c>
      <c r="F6773" s="50">
        <f>'貼り付けシート（日射量等）'!G6770/3.6*10^3</f>
        <v>0</v>
      </c>
      <c r="G6773" s="50">
        <f>'貼り付けシート（日射量等）'!H6770/3.6*10^3</f>
        <v>0</v>
      </c>
      <c r="H6773" s="91">
        <f>RADIANS('貼り付けシート（日射量等）'!I6770)</f>
        <v>0</v>
      </c>
      <c r="I6773" s="91">
        <f>IF('貼り付けシート（日射量等）'!J6770&lt;0,RADIANS(360+('貼り付けシート（日射量等）'!J6770)),RADIANS('貼り付けシート（日射量等）'!J6770))</f>
        <v>0</v>
      </c>
    </row>
    <row r="6774" spans="1:9">
      <c r="A6774" s="20">
        <v>41922</v>
      </c>
      <c r="B6774" s="35" t="s">
        <v>360</v>
      </c>
      <c r="C6774" s="90">
        <f t="shared" si="315"/>
        <v>0</v>
      </c>
      <c r="D6774" s="90">
        <f t="shared" si="316"/>
        <v>0</v>
      </c>
      <c r="E6774" s="90">
        <f t="shared" si="317"/>
        <v>0</v>
      </c>
      <c r="F6774" s="50">
        <f>'貼り付けシート（日射量等）'!G6771/3.6*10^3</f>
        <v>0</v>
      </c>
      <c r="G6774" s="50">
        <f>'貼り付けシート（日射量等）'!H6771/3.6*10^3</f>
        <v>0</v>
      </c>
      <c r="H6774" s="91">
        <f>RADIANS('貼り付けシート（日射量等）'!I6771)</f>
        <v>0</v>
      </c>
      <c r="I6774" s="91">
        <f>IF('貼り付けシート（日射量等）'!J6771&lt;0,RADIANS(360+('貼り付けシート（日射量等）'!J6771)),RADIANS('貼り付けシート（日射量等）'!J6771))</f>
        <v>0</v>
      </c>
    </row>
    <row r="6775" spans="1:9">
      <c r="A6775" s="20">
        <v>41922</v>
      </c>
      <c r="B6775" s="35" t="s">
        <v>361</v>
      </c>
      <c r="C6775" s="90">
        <f t="shared" si="315"/>
        <v>0</v>
      </c>
      <c r="D6775" s="90">
        <f t="shared" si="316"/>
        <v>0</v>
      </c>
      <c r="E6775" s="90">
        <f t="shared" si="317"/>
        <v>0</v>
      </c>
      <c r="F6775" s="50">
        <f>'貼り付けシート（日射量等）'!G6772/3.6*10^3</f>
        <v>0</v>
      </c>
      <c r="G6775" s="50">
        <f>'貼り付けシート（日射量等）'!H6772/3.6*10^3</f>
        <v>0</v>
      </c>
      <c r="H6775" s="91">
        <f>RADIANS('貼り付けシート（日射量等）'!I6772)</f>
        <v>0</v>
      </c>
      <c r="I6775" s="91">
        <f>IF('貼り付けシート（日射量等）'!J6772&lt;0,RADIANS(360+('貼り付けシート（日射量等）'!J6772)),RADIANS('貼り付けシート（日射量等）'!J6772))</f>
        <v>0</v>
      </c>
    </row>
    <row r="6776" spans="1:9">
      <c r="A6776" s="20">
        <v>41922</v>
      </c>
      <c r="B6776" s="35" t="s">
        <v>362</v>
      </c>
      <c r="C6776" s="90">
        <f t="shared" si="315"/>
        <v>0</v>
      </c>
      <c r="D6776" s="90">
        <f t="shared" si="316"/>
        <v>0</v>
      </c>
      <c r="E6776" s="90">
        <f t="shared" si="317"/>
        <v>0</v>
      </c>
      <c r="F6776" s="50">
        <f>'貼り付けシート（日射量等）'!G6773/3.6*10^3</f>
        <v>0</v>
      </c>
      <c r="G6776" s="50">
        <f>'貼り付けシート（日射量等）'!H6773/3.6*10^3</f>
        <v>0</v>
      </c>
      <c r="H6776" s="91">
        <f>RADIANS('貼り付けシート（日射量等）'!I6773)</f>
        <v>0</v>
      </c>
      <c r="I6776" s="91">
        <f>IF('貼り付けシート（日射量等）'!J6773&lt;0,RADIANS(360+('貼り付けシート（日射量等）'!J6773)),RADIANS('貼り付けシート（日射量等）'!J6773))</f>
        <v>0</v>
      </c>
    </row>
    <row r="6777" spans="1:9">
      <c r="A6777" s="20">
        <v>41922</v>
      </c>
      <c r="B6777" s="35" t="s">
        <v>363</v>
      </c>
      <c r="C6777" s="90">
        <f t="shared" si="315"/>
        <v>0</v>
      </c>
      <c r="D6777" s="90">
        <f t="shared" si="316"/>
        <v>0</v>
      </c>
      <c r="E6777" s="90">
        <f t="shared" si="317"/>
        <v>0</v>
      </c>
      <c r="F6777" s="50">
        <f>'貼り付けシート（日射量等）'!G6774/3.6*10^3</f>
        <v>0</v>
      </c>
      <c r="G6777" s="50">
        <f>'貼り付けシート（日射量等）'!H6774/3.6*10^3</f>
        <v>0</v>
      </c>
      <c r="H6777" s="91">
        <f>RADIANS('貼り付けシート（日射量等）'!I6774)</f>
        <v>0</v>
      </c>
      <c r="I6777" s="91">
        <f>IF('貼り付けシート（日射量等）'!J6774&lt;0,RADIANS(360+('貼り付けシート（日射量等）'!J6774)),RADIANS('貼り付けシート（日射量等）'!J6774))</f>
        <v>0</v>
      </c>
    </row>
    <row r="6778" spans="1:9">
      <c r="A6778" s="20">
        <v>41922</v>
      </c>
      <c r="B6778" s="35" t="s">
        <v>364</v>
      </c>
      <c r="C6778" s="90">
        <f t="shared" si="315"/>
        <v>0</v>
      </c>
      <c r="D6778" s="90">
        <f t="shared" si="316"/>
        <v>0</v>
      </c>
      <c r="E6778" s="90">
        <f t="shared" si="317"/>
        <v>0</v>
      </c>
      <c r="F6778" s="50">
        <f>'貼り付けシート（日射量等）'!G6775/3.6*10^3</f>
        <v>0</v>
      </c>
      <c r="G6778" s="50">
        <f>'貼り付けシート（日射量等）'!H6775/3.6*10^3</f>
        <v>0</v>
      </c>
      <c r="H6778" s="91">
        <f>RADIANS('貼り付けシート（日射量等）'!I6775)</f>
        <v>0</v>
      </c>
      <c r="I6778" s="91">
        <f>IF('貼り付けシート（日射量等）'!J6775&lt;0,RADIANS(360+('貼り付けシート（日射量等）'!J6775)),RADIANS('貼り付けシート（日射量等）'!J6775))</f>
        <v>0</v>
      </c>
    </row>
    <row r="6779" spans="1:9">
      <c r="A6779" s="20">
        <v>41922</v>
      </c>
      <c r="B6779" s="35" t="s">
        <v>365</v>
      </c>
      <c r="C6779" s="90">
        <f t="shared" si="315"/>
        <v>23.895726049576435</v>
      </c>
      <c r="D6779" s="90">
        <f t="shared" si="316"/>
        <v>10.425638405229849</v>
      </c>
      <c r="E6779" s="90">
        <f t="shared" si="317"/>
        <v>13.470087644346586</v>
      </c>
      <c r="F6779" s="50">
        <f>'貼り付けシート（日射量等）'!G6776/3.6*10^3</f>
        <v>97.222222222222214</v>
      </c>
      <c r="G6779" s="50">
        <f>'貼り付けシート（日射量等）'!H6776/3.6*10^3</f>
        <v>13.888888888888889</v>
      </c>
      <c r="H6779" s="91">
        <f>RADIANS('貼り付けシート（日射量等）'!I6776)</f>
        <v>4.5378560551852569E-2</v>
      </c>
      <c r="I6779" s="91">
        <f>IF('貼り付けシート（日射量等）'!J6776&lt;0,RADIANS(360+('貼り付けシート（日射量等）'!J6776)),RADIANS('貼り付けシート（日射量等）'!J6776))</f>
        <v>4.9026298688520713</v>
      </c>
    </row>
    <row r="6780" spans="1:9">
      <c r="A6780" s="20">
        <v>41922</v>
      </c>
      <c r="B6780" s="35" t="s">
        <v>366</v>
      </c>
      <c r="C6780" s="90">
        <f t="shared" si="315"/>
        <v>194.20937749255489</v>
      </c>
      <c r="D6780" s="90">
        <f t="shared" si="316"/>
        <v>121.47090421308333</v>
      </c>
      <c r="E6780" s="90">
        <f t="shared" si="317"/>
        <v>72.738473279471563</v>
      </c>
      <c r="F6780" s="50">
        <f>'貼り付けシート（日射量等）'!G6777/3.6*10^3</f>
        <v>355.55555555555554</v>
      </c>
      <c r="G6780" s="50">
        <f>'貼り付けシート（日射量等）'!H6777/3.6*10^3</f>
        <v>75</v>
      </c>
      <c r="H6780" s="91">
        <f>RADIANS('貼り付けシート（日射量等）'!I6777)</f>
        <v>0.23911010752322315</v>
      </c>
      <c r="I6780" s="91">
        <f>IF('貼り付けシート（日射量等）'!J6777&lt;0,RADIANS(360+('貼り付けシート（日射量等）'!J6777)),RADIANS('貼り付けシート（日射量等）'!J6777))</f>
        <v>5.0789081233034992</v>
      </c>
    </row>
    <row r="6781" spans="1:9">
      <c r="A6781" s="20">
        <v>41922</v>
      </c>
      <c r="B6781" s="35" t="s">
        <v>367</v>
      </c>
      <c r="C6781" s="90">
        <f t="shared" si="315"/>
        <v>450.49669633887083</v>
      </c>
      <c r="D6781" s="90">
        <f t="shared" si="316"/>
        <v>364.28813541505269</v>
      </c>
      <c r="E6781" s="90">
        <f t="shared" si="317"/>
        <v>86.208560923818155</v>
      </c>
      <c r="F6781" s="50">
        <f>'貼り付けシート（日射量等）'!G6778/3.6*10^3</f>
        <v>663.88888888888891</v>
      </c>
      <c r="G6781" s="50">
        <f>'貼り付けシート（日射量等）'!H6778/3.6*10^3</f>
        <v>88.888888888888886</v>
      </c>
      <c r="H6781" s="91">
        <f>RADIANS('貼り付けシート（日射量等）'!I6778)</f>
        <v>0.41713369122664473</v>
      </c>
      <c r="I6781" s="91">
        <f>IF('貼り付けシート（日射量等）'!J6778&lt;0,RADIANS(360+('貼り付けシート（日射量等）'!J6778)),RADIANS('貼り付けシート（日射量等）'!J6778))</f>
        <v>5.279620987282847</v>
      </c>
    </row>
    <row r="6782" spans="1:9">
      <c r="A6782" s="20">
        <v>41922</v>
      </c>
      <c r="B6782" s="35" t="s">
        <v>368</v>
      </c>
      <c r="C6782" s="90">
        <f t="shared" si="315"/>
        <v>447.91033806809037</v>
      </c>
      <c r="D6782" s="90">
        <f t="shared" si="316"/>
        <v>256.63509351836888</v>
      </c>
      <c r="E6782" s="90">
        <f t="shared" si="317"/>
        <v>191.27524454972152</v>
      </c>
      <c r="F6782" s="50">
        <f>'貼り付けシート（日射量等）'!G6779/3.6*10^3</f>
        <v>358.33333333333331</v>
      </c>
      <c r="G6782" s="50">
        <f>'貼り付けシート（日射量等）'!H6779/3.6*10^3</f>
        <v>197.22222222222223</v>
      </c>
      <c r="H6782" s="91">
        <f>RADIANS('貼り付けシート（日射量等）'!I6779)</f>
        <v>0.57246799465414</v>
      </c>
      <c r="I6782" s="91">
        <f>IF('貼り付けシート（日射量等）'!J6779&lt;0,RADIANS(360+('貼り付けシート（日射量等）'!J6779)),RADIANS('貼り付けシート（日射量等）'!J6779))</f>
        <v>5.5169857655540762</v>
      </c>
    </row>
    <row r="6783" spans="1:9">
      <c r="A6783" s="20">
        <v>41922</v>
      </c>
      <c r="B6783" s="35" t="s">
        <v>369</v>
      </c>
      <c r="C6783" s="90">
        <f t="shared" si="315"/>
        <v>633.09218995091283</v>
      </c>
      <c r="D6783" s="90">
        <f t="shared" si="316"/>
        <v>439.12292787232201</v>
      </c>
      <c r="E6783" s="90">
        <f t="shared" si="317"/>
        <v>193.96926207859082</v>
      </c>
      <c r="F6783" s="50">
        <f>'貼り付けシート（日射量等）'!G6780/3.6*10^3</f>
        <v>527.77777777777783</v>
      </c>
      <c r="G6783" s="50">
        <f>'貼り付けシート（日射量等）'!H6780/3.6*10^3</f>
        <v>199.99999999999997</v>
      </c>
      <c r="H6783" s="91">
        <f>RADIANS('貼り付けシート（日射量等）'!I6780)</f>
        <v>0.68940505453776013</v>
      </c>
      <c r="I6783" s="91">
        <f>IF('貼り付けシート（日射量等）'!J6780&lt;0,RADIANS(360+('貼り付けシート（日射量等）'!J6780)),RADIANS('貼り付けシート（日射量等）'!J6780))</f>
        <v>5.8049650921331404</v>
      </c>
    </row>
    <row r="6784" spans="1:9">
      <c r="A6784" s="20">
        <v>41922</v>
      </c>
      <c r="B6784" s="35" t="s">
        <v>370</v>
      </c>
      <c r="C6784" s="90">
        <f t="shared" si="315"/>
        <v>574.31479683054363</v>
      </c>
      <c r="D6784" s="90">
        <f t="shared" si="316"/>
        <v>318.38313158795853</v>
      </c>
      <c r="E6784" s="90">
        <f t="shared" si="317"/>
        <v>255.93166524258515</v>
      </c>
      <c r="F6784" s="50">
        <f>'貼り付けシート（日射量等）'!G6781/3.6*10^3</f>
        <v>358.33333333333331</v>
      </c>
      <c r="G6784" s="50">
        <f>'貼り付けシート（日射量等）'!H6781/3.6*10^3</f>
        <v>263.88888888888891</v>
      </c>
      <c r="H6784" s="91">
        <f>RADIANS('貼り付けシート（日射量等）'!I6781)</f>
        <v>0.75049157835756175</v>
      </c>
      <c r="I6784" s="91">
        <f>IF('貼り付けシート（日射量等）'!J6781&lt;0,RADIANS(360+('貼り付けシート（日射量等）'!J6781)),RADIANS('貼り付けシート（日射量等）'!J6781))</f>
        <v>6.1418136377680455</v>
      </c>
    </row>
    <row r="6785" spans="1:9">
      <c r="A6785" s="20">
        <v>41922</v>
      </c>
      <c r="B6785" s="35" t="s">
        <v>371</v>
      </c>
      <c r="C6785" s="90">
        <f t="shared" si="315"/>
        <v>465.40983694007974</v>
      </c>
      <c r="D6785" s="90">
        <f t="shared" si="316"/>
        <v>196.00808405314802</v>
      </c>
      <c r="E6785" s="90">
        <f t="shared" si="317"/>
        <v>269.40175288693172</v>
      </c>
      <c r="F6785" s="50">
        <f>'貼り付けシート（日射量等）'!G6782/3.6*10^3</f>
        <v>222.22222222222223</v>
      </c>
      <c r="G6785" s="50">
        <f>'貼り付けシート（日射量等）'!H6782/3.6*10^3</f>
        <v>277.77777777777777</v>
      </c>
      <c r="H6785" s="91">
        <f>RADIANS('貼り付けシート（日射量等）'!I6782)</f>
        <v>0.74351026134958442</v>
      </c>
      <c r="I6785" s="91">
        <f>IF('貼り付けシート（日射量等）'!J6782&lt;0,RADIANS(360+('貼り付けシート（日射量等）'!J6782)),RADIANS('貼り付けシート（日射量等）'!J6782))</f>
        <v>0.21467549799530256</v>
      </c>
    </row>
    <row r="6786" spans="1:9">
      <c r="A6786" s="20">
        <v>41922</v>
      </c>
      <c r="B6786" s="35" t="s">
        <v>372</v>
      </c>
      <c r="C6786" s="90">
        <f t="shared" si="315"/>
        <v>335.47068887485739</v>
      </c>
      <c r="D6786" s="90">
        <f t="shared" si="316"/>
        <v>103.78518139209612</v>
      </c>
      <c r="E6786" s="90">
        <f t="shared" si="317"/>
        <v>231.6855074827613</v>
      </c>
      <c r="F6786" s="50">
        <f>'貼り付けシート（日射量等）'!G6783/3.6*10^3</f>
        <v>127.77777777777777</v>
      </c>
      <c r="G6786" s="50">
        <f>'貼り付けシート（日射量等）'!H6783/3.6*10^3</f>
        <v>238.88888888888889</v>
      </c>
      <c r="H6786" s="91">
        <f>RADIANS('貼り付けシート（日射量等）'!I6783)</f>
        <v>0.66846110351382815</v>
      </c>
      <c r="I6786" s="91">
        <f>IF('貼り付けシート（日射量等）'!J6783&lt;0,RADIANS(360+('貼り付けシート（日射量等）'!J6783)),RADIANS('貼り付けシート（日射量等）'!J6783))</f>
        <v>0.54279739737023647</v>
      </c>
    </row>
    <row r="6787" spans="1:9">
      <c r="A6787" s="20">
        <v>41922</v>
      </c>
      <c r="B6787" s="35" t="s">
        <v>373</v>
      </c>
      <c r="C6787" s="90">
        <f t="shared" si="315"/>
        <v>474.53901107029151</v>
      </c>
      <c r="D6787" s="90">
        <f t="shared" si="316"/>
        <v>310.20394180926314</v>
      </c>
      <c r="E6787" s="90">
        <f t="shared" si="317"/>
        <v>164.33506926102834</v>
      </c>
      <c r="F6787" s="50">
        <f>'貼り付けシート（日射量等）'!G6784/3.6*10^3</f>
        <v>452.77777777777771</v>
      </c>
      <c r="G6787" s="50">
        <f>'貼り付けシート（日射量等）'!H6784/3.6*10^3</f>
        <v>169.44444444444443</v>
      </c>
      <c r="H6787" s="91">
        <f>RADIANS('貼り付けシート（日射量等）'!I6784)</f>
        <v>0.54279739737023647</v>
      </c>
      <c r="I6787" s="91">
        <f>IF('貼り付けシート（日射量等）'!J6784&lt;0,RADIANS(360+('貼り付けシート（日射量等）'!J6784)),RADIANS('貼り付けシート（日射量等）'!J6784))</f>
        <v>0.82030474843733492</v>
      </c>
    </row>
    <row r="6788" spans="1:9">
      <c r="A6788" s="20">
        <v>41922</v>
      </c>
      <c r="B6788" s="35" t="s">
        <v>374</v>
      </c>
      <c r="C6788" s="90">
        <f t="shared" si="315"/>
        <v>223.98445788197719</v>
      </c>
      <c r="D6788" s="90">
        <f t="shared" si="316"/>
        <v>94.671616496249953</v>
      </c>
      <c r="E6788" s="90">
        <f t="shared" si="317"/>
        <v>129.31284138572724</v>
      </c>
      <c r="F6788" s="50">
        <f>'貼り付けシート（日射量等）'!G6785/3.6*10^3</f>
        <v>186.11111111111111</v>
      </c>
      <c r="G6788" s="50">
        <f>'貼り付けシート（日射量等）'!H6785/3.6*10^3</f>
        <v>133.33333333333334</v>
      </c>
      <c r="H6788" s="91">
        <f>RADIANS('貼り付けシート（日射量等）'!I6785)</f>
        <v>0.38222710618675815</v>
      </c>
      <c r="I6788" s="91">
        <f>IF('貼り付けシート（日射量等）'!J6785&lt;0,RADIANS(360+('貼り付けシート（日射量等）'!J6785)),RADIANS('貼り付けシート（日射量等）'!J6785))</f>
        <v>1.0489428804485921</v>
      </c>
    </row>
    <row r="6789" spans="1:9">
      <c r="A6789" s="20">
        <v>41922</v>
      </c>
      <c r="B6789" s="35" t="s">
        <v>375</v>
      </c>
      <c r="C6789" s="90">
        <f t="shared" si="315"/>
        <v>76.730214562282356</v>
      </c>
      <c r="D6789" s="90">
        <f t="shared" si="316"/>
        <v>22.849863984896011</v>
      </c>
      <c r="E6789" s="90">
        <f t="shared" si="317"/>
        <v>53.880350577386345</v>
      </c>
      <c r="F6789" s="50">
        <f>'貼り付けシート（日射量等）'!G6786/3.6*10^3</f>
        <v>77.777777777777786</v>
      </c>
      <c r="G6789" s="50">
        <f>'貼り付けシート（日射量等）'!H6786/3.6*10^3</f>
        <v>55.555555555555557</v>
      </c>
      <c r="H6789" s="91">
        <f>RADIANS('貼り付けシート（日射量等）'!I6786)</f>
        <v>0.19896753472735357</v>
      </c>
      <c r="I6789" s="91">
        <f>IF('貼り付けシート（日射量等）'!J6786&lt;0,RADIANS(360+('貼り付けシート（日射量等）'!J6786)),RADIANS('貼り付けシート（日射量等）'!J6786))</f>
        <v>1.2426744274199626</v>
      </c>
    </row>
    <row r="6790" spans="1:9">
      <c r="A6790" s="20">
        <v>41922</v>
      </c>
      <c r="B6790" s="35" t="s">
        <v>376</v>
      </c>
      <c r="C6790" s="90">
        <f t="shared" si="315"/>
        <v>8.5590835614416818</v>
      </c>
      <c r="D6790" s="90">
        <f t="shared" si="316"/>
        <v>0.47703097483372975</v>
      </c>
      <c r="E6790" s="90">
        <f t="shared" si="317"/>
        <v>8.0820525866079524</v>
      </c>
      <c r="F6790" s="50">
        <f>'貼り付けシート（日射量等）'!G6787/3.6*10^3</f>
        <v>8.3333333333333339</v>
      </c>
      <c r="G6790" s="50">
        <f>'貼り付けシート（日射量等）'!H6787/3.6*10^3</f>
        <v>8.3333333333333339</v>
      </c>
      <c r="H6790" s="91">
        <f>RADIANS('貼り付けシート（日射量等）'!I6787)</f>
        <v>5.2359877559829881E-3</v>
      </c>
      <c r="I6790" s="91">
        <f>IF('貼り付けシート（日射量等）'!J6787&lt;0,RADIANS(360+('貼り付けシート（日射量等）'!J6787)),RADIANS('貼り付けシート（日射量等）'!J6787))</f>
        <v>1.4172073526193956</v>
      </c>
    </row>
    <row r="6791" spans="1:9">
      <c r="A6791" s="20">
        <v>41922</v>
      </c>
      <c r="B6791" s="35" t="s">
        <v>377</v>
      </c>
      <c r="C6791" s="90">
        <f t="shared" ref="C6791:C6854" si="318">IF(D6791&lt;0,E6791,D6791+E6791)</f>
        <v>0</v>
      </c>
      <c r="D6791" s="90">
        <f t="shared" ref="D6791:D6854" si="319">F6791*(SIN(H6791)*COS($O$5)+COS(H6791)*SIN($O$5)*COS($O$4-I6791))</f>
        <v>0</v>
      </c>
      <c r="E6791" s="90">
        <f t="shared" ref="E6791:E6854" si="320">G6791*(1+COS($O$5))/2</f>
        <v>0</v>
      </c>
      <c r="F6791" s="50">
        <f>'貼り付けシート（日射量等）'!G6788/3.6*10^3</f>
        <v>0</v>
      </c>
      <c r="G6791" s="50">
        <f>'貼り付けシート（日射量等）'!H6788/3.6*10^3</f>
        <v>0</v>
      </c>
      <c r="H6791" s="91">
        <f>RADIANS('貼り付けシート（日射量等）'!I6788)</f>
        <v>0</v>
      </c>
      <c r="I6791" s="91">
        <f>IF('貼り付けシート（日射量等）'!J6788&lt;0,RADIANS(360+('貼り付けシート（日射量等）'!J6788)),RADIANS('貼り付けシート（日射量等）'!J6788))</f>
        <v>0</v>
      </c>
    </row>
    <row r="6792" spans="1:9">
      <c r="A6792" s="20">
        <v>41922</v>
      </c>
      <c r="B6792" s="35" t="s">
        <v>378</v>
      </c>
      <c r="C6792" s="90">
        <f t="shared" si="318"/>
        <v>0</v>
      </c>
      <c r="D6792" s="90">
        <f t="shared" si="319"/>
        <v>0</v>
      </c>
      <c r="E6792" s="90">
        <f t="shared" si="320"/>
        <v>0</v>
      </c>
      <c r="F6792" s="50">
        <f>'貼り付けシート（日射量等）'!G6789/3.6*10^3</f>
        <v>0</v>
      </c>
      <c r="G6792" s="50">
        <f>'貼り付けシート（日射量等）'!H6789/3.6*10^3</f>
        <v>0</v>
      </c>
      <c r="H6792" s="91">
        <f>RADIANS('貼り付けシート（日射量等）'!I6789)</f>
        <v>0</v>
      </c>
      <c r="I6792" s="91">
        <f>IF('貼り付けシート（日射量等）'!J6789&lt;0,RADIANS(360+('貼り付けシート（日射量等）'!J6789)),RADIANS('貼り付けシート（日射量等）'!J6789))</f>
        <v>0</v>
      </c>
    </row>
    <row r="6793" spans="1:9">
      <c r="A6793" s="20">
        <v>41922</v>
      </c>
      <c r="B6793" s="35" t="s">
        <v>379</v>
      </c>
      <c r="C6793" s="90">
        <f t="shared" si="318"/>
        <v>0</v>
      </c>
      <c r="D6793" s="90">
        <f t="shared" si="319"/>
        <v>0</v>
      </c>
      <c r="E6793" s="90">
        <f t="shared" si="320"/>
        <v>0</v>
      </c>
      <c r="F6793" s="50">
        <f>'貼り付けシート（日射量等）'!G6790/3.6*10^3</f>
        <v>0</v>
      </c>
      <c r="G6793" s="50">
        <f>'貼り付けシート（日射量等）'!H6790/3.6*10^3</f>
        <v>0</v>
      </c>
      <c r="H6793" s="91">
        <f>RADIANS('貼り付けシート（日射量等）'!I6790)</f>
        <v>0</v>
      </c>
      <c r="I6793" s="91">
        <f>IF('貼り付けシート（日射量等）'!J6790&lt;0,RADIANS(360+('貼り付けシート（日射量等）'!J6790)),RADIANS('貼り付けシート（日射量等）'!J6790))</f>
        <v>0</v>
      </c>
    </row>
    <row r="6794" spans="1:9">
      <c r="A6794" s="20">
        <v>41922</v>
      </c>
      <c r="B6794" s="35" t="s">
        <v>380</v>
      </c>
      <c r="C6794" s="90">
        <f t="shared" si="318"/>
        <v>0</v>
      </c>
      <c r="D6794" s="90">
        <f t="shared" si="319"/>
        <v>0</v>
      </c>
      <c r="E6794" s="90">
        <f t="shared" si="320"/>
        <v>0</v>
      </c>
      <c r="F6794" s="50">
        <f>'貼り付けシート（日射量等）'!G6791/3.6*10^3</f>
        <v>0</v>
      </c>
      <c r="G6794" s="50">
        <f>'貼り付けシート（日射量等）'!H6791/3.6*10^3</f>
        <v>0</v>
      </c>
      <c r="H6794" s="91">
        <f>RADIANS('貼り付けシート（日射量等）'!I6791)</f>
        <v>0</v>
      </c>
      <c r="I6794" s="91">
        <f>IF('貼り付けシート（日射量等）'!J6791&lt;0,RADIANS(360+('貼り付けシート（日射量等）'!J6791)),RADIANS('貼り付けシート（日射量等）'!J6791))</f>
        <v>0</v>
      </c>
    </row>
    <row r="6795" spans="1:9">
      <c r="A6795" s="20">
        <v>41922</v>
      </c>
      <c r="B6795" s="35" t="s">
        <v>381</v>
      </c>
      <c r="C6795" s="90">
        <f t="shared" si="318"/>
        <v>0</v>
      </c>
      <c r="D6795" s="90">
        <f t="shared" si="319"/>
        <v>0</v>
      </c>
      <c r="E6795" s="90">
        <f t="shared" si="320"/>
        <v>0</v>
      </c>
      <c r="F6795" s="50">
        <f>'貼り付けシート（日射量等）'!G6792/3.6*10^3</f>
        <v>0</v>
      </c>
      <c r="G6795" s="50">
        <f>'貼り付けシート（日射量等）'!H6792/3.6*10^3</f>
        <v>0</v>
      </c>
      <c r="H6795" s="91">
        <f>RADIANS('貼り付けシート（日射量等）'!I6792)</f>
        <v>0</v>
      </c>
      <c r="I6795" s="91">
        <f>IF('貼り付けシート（日射量等）'!J6792&lt;0,RADIANS(360+('貼り付けシート（日射量等）'!J6792)),RADIANS('貼り付けシート（日射量等）'!J6792))</f>
        <v>0</v>
      </c>
    </row>
    <row r="6796" spans="1:9">
      <c r="A6796" s="20">
        <v>41922</v>
      </c>
      <c r="B6796" s="35" t="s">
        <v>382</v>
      </c>
      <c r="C6796" s="90">
        <f t="shared" si="318"/>
        <v>0</v>
      </c>
      <c r="D6796" s="90">
        <f t="shared" si="319"/>
        <v>0</v>
      </c>
      <c r="E6796" s="90">
        <f t="shared" si="320"/>
        <v>0</v>
      </c>
      <c r="F6796" s="50">
        <f>'貼り付けシート（日射量等）'!G6793/3.6*10^3</f>
        <v>0</v>
      </c>
      <c r="G6796" s="50">
        <f>'貼り付けシート（日射量等）'!H6793/3.6*10^3</f>
        <v>0</v>
      </c>
      <c r="H6796" s="91">
        <f>RADIANS('貼り付けシート（日射量等）'!I6793)</f>
        <v>0</v>
      </c>
      <c r="I6796" s="91">
        <f>IF('貼り付けシート（日射量等）'!J6793&lt;0,RADIANS(360+('貼り付けシート（日射量等）'!J6793)),RADIANS('貼り付けシート（日射量等）'!J6793))</f>
        <v>0</v>
      </c>
    </row>
    <row r="6797" spans="1:9">
      <c r="A6797" s="20">
        <v>41922</v>
      </c>
      <c r="B6797" s="35" t="s">
        <v>383</v>
      </c>
      <c r="C6797" s="90">
        <f t="shared" si="318"/>
        <v>0</v>
      </c>
      <c r="D6797" s="90">
        <f t="shared" si="319"/>
        <v>0</v>
      </c>
      <c r="E6797" s="90">
        <f t="shared" si="320"/>
        <v>0</v>
      </c>
      <c r="F6797" s="50">
        <f>'貼り付けシート（日射量等）'!G6794/3.6*10^3</f>
        <v>0</v>
      </c>
      <c r="G6797" s="50">
        <f>'貼り付けシート（日射量等）'!H6794/3.6*10^3</f>
        <v>0</v>
      </c>
      <c r="H6797" s="91">
        <f>RADIANS('貼り付けシート（日射量等）'!I6794)</f>
        <v>0</v>
      </c>
      <c r="I6797" s="91">
        <f>IF('貼り付けシート（日射量等）'!J6794&lt;0,RADIANS(360+('貼り付けシート（日射量等）'!J6794)),RADIANS('貼り付けシート（日射量等）'!J6794))</f>
        <v>0</v>
      </c>
    </row>
    <row r="6798" spans="1:9">
      <c r="A6798" s="20">
        <v>41923</v>
      </c>
      <c r="B6798" s="35" t="s">
        <v>360</v>
      </c>
      <c r="C6798" s="90">
        <f t="shared" si="318"/>
        <v>0</v>
      </c>
      <c r="D6798" s="90">
        <f t="shared" si="319"/>
        <v>0</v>
      </c>
      <c r="E6798" s="90">
        <f t="shared" si="320"/>
        <v>0</v>
      </c>
      <c r="F6798" s="50">
        <f>'貼り付けシート（日射量等）'!G6795/3.6*10^3</f>
        <v>0</v>
      </c>
      <c r="G6798" s="50">
        <f>'貼り付けシート（日射量等）'!H6795/3.6*10^3</f>
        <v>0</v>
      </c>
      <c r="H6798" s="91">
        <f>RADIANS('貼り付けシート（日射量等）'!I6795)</f>
        <v>0</v>
      </c>
      <c r="I6798" s="91">
        <f>IF('貼り付けシート（日射量等）'!J6795&lt;0,RADIANS(360+('貼り付けシート（日射量等）'!J6795)),RADIANS('貼り付けシート（日射量等）'!J6795))</f>
        <v>0</v>
      </c>
    </row>
    <row r="6799" spans="1:9">
      <c r="A6799" s="20">
        <v>41923</v>
      </c>
      <c r="B6799" s="35" t="s">
        <v>361</v>
      </c>
      <c r="C6799" s="90">
        <f t="shared" si="318"/>
        <v>0</v>
      </c>
      <c r="D6799" s="90">
        <f t="shared" si="319"/>
        <v>0</v>
      </c>
      <c r="E6799" s="90">
        <f t="shared" si="320"/>
        <v>0</v>
      </c>
      <c r="F6799" s="50">
        <f>'貼り付けシート（日射量等）'!G6796/3.6*10^3</f>
        <v>0</v>
      </c>
      <c r="G6799" s="50">
        <f>'貼り付けシート（日射量等）'!H6796/3.6*10^3</f>
        <v>0</v>
      </c>
      <c r="H6799" s="91">
        <f>RADIANS('貼り付けシート（日射量等）'!I6796)</f>
        <v>0</v>
      </c>
      <c r="I6799" s="91">
        <f>IF('貼り付けシート（日射量等）'!J6796&lt;0,RADIANS(360+('貼り付けシート（日射量等）'!J6796)),RADIANS('貼り付けシート（日射量等）'!J6796))</f>
        <v>0</v>
      </c>
    </row>
    <row r="6800" spans="1:9">
      <c r="A6800" s="20">
        <v>41923</v>
      </c>
      <c r="B6800" s="35" t="s">
        <v>362</v>
      </c>
      <c r="C6800" s="90">
        <f t="shared" si="318"/>
        <v>0</v>
      </c>
      <c r="D6800" s="90">
        <f t="shared" si="319"/>
        <v>0</v>
      </c>
      <c r="E6800" s="90">
        <f t="shared" si="320"/>
        <v>0</v>
      </c>
      <c r="F6800" s="50">
        <f>'貼り付けシート（日射量等）'!G6797/3.6*10^3</f>
        <v>0</v>
      </c>
      <c r="G6800" s="50">
        <f>'貼り付けシート（日射量等）'!H6797/3.6*10^3</f>
        <v>0</v>
      </c>
      <c r="H6800" s="91">
        <f>RADIANS('貼り付けシート（日射量等）'!I6797)</f>
        <v>0</v>
      </c>
      <c r="I6800" s="91">
        <f>IF('貼り付けシート（日射量等）'!J6797&lt;0,RADIANS(360+('貼り付けシート（日射量等）'!J6797)),RADIANS('貼り付けシート（日射量等）'!J6797))</f>
        <v>0</v>
      </c>
    </row>
    <row r="6801" spans="1:9">
      <c r="A6801" s="20">
        <v>41923</v>
      </c>
      <c r="B6801" s="35" t="s">
        <v>363</v>
      </c>
      <c r="C6801" s="90">
        <f t="shared" si="318"/>
        <v>0</v>
      </c>
      <c r="D6801" s="90">
        <f t="shared" si="319"/>
        <v>0</v>
      </c>
      <c r="E6801" s="90">
        <f t="shared" si="320"/>
        <v>0</v>
      </c>
      <c r="F6801" s="50">
        <f>'貼り付けシート（日射量等）'!G6798/3.6*10^3</f>
        <v>0</v>
      </c>
      <c r="G6801" s="50">
        <f>'貼り付けシート（日射量等）'!H6798/3.6*10^3</f>
        <v>0</v>
      </c>
      <c r="H6801" s="91">
        <f>RADIANS('貼り付けシート（日射量等）'!I6798)</f>
        <v>0</v>
      </c>
      <c r="I6801" s="91">
        <f>IF('貼り付けシート（日射量等）'!J6798&lt;0,RADIANS(360+('貼り付けシート（日射量等）'!J6798)),RADIANS('貼り付けシート（日射量等）'!J6798))</f>
        <v>0</v>
      </c>
    </row>
    <row r="6802" spans="1:9">
      <c r="A6802" s="20">
        <v>41923</v>
      </c>
      <c r="B6802" s="35" t="s">
        <v>364</v>
      </c>
      <c r="C6802" s="90">
        <f t="shared" si="318"/>
        <v>0</v>
      </c>
      <c r="D6802" s="90">
        <f t="shared" si="319"/>
        <v>0</v>
      </c>
      <c r="E6802" s="90">
        <f t="shared" si="320"/>
        <v>0</v>
      </c>
      <c r="F6802" s="50">
        <f>'貼り付けシート（日射量等）'!G6799/3.6*10^3</f>
        <v>0</v>
      </c>
      <c r="G6802" s="50">
        <f>'貼り付けシート（日射量等）'!H6799/3.6*10^3</f>
        <v>0</v>
      </c>
      <c r="H6802" s="91">
        <f>RADIANS('貼り付けシート（日射量等）'!I6799)</f>
        <v>0</v>
      </c>
      <c r="I6802" s="91">
        <f>IF('貼り付けシート（日射量等）'!J6799&lt;0,RADIANS(360+('貼り付けシート（日射量等）'!J6799)),RADIANS('貼り付けシート（日射量等）'!J6799))</f>
        <v>0</v>
      </c>
    </row>
    <row r="6803" spans="1:9">
      <c r="A6803" s="20">
        <v>41923</v>
      </c>
      <c r="B6803" s="35" t="s">
        <v>365</v>
      </c>
      <c r="C6803" s="90">
        <f t="shared" si="318"/>
        <v>11.018831232132149</v>
      </c>
      <c r="D6803" s="90">
        <f t="shared" si="319"/>
        <v>2.9367786455241958</v>
      </c>
      <c r="E6803" s="90">
        <f t="shared" si="320"/>
        <v>8.0820525866079524</v>
      </c>
      <c r="F6803" s="50">
        <f>'貼り付けシート（日射量等）'!G6800/3.6*10^3</f>
        <v>27.777777777777779</v>
      </c>
      <c r="G6803" s="50">
        <f>'貼り付けシート（日射量等）'!H6800/3.6*10^3</f>
        <v>8.3333333333333339</v>
      </c>
      <c r="H6803" s="91">
        <f>RADIANS('貼り付けシート（日射量等）'!I6800)</f>
        <v>4.1887902047863905E-2</v>
      </c>
      <c r="I6803" s="91">
        <f>IF('貼り付けシート（日射量等）'!J6800&lt;0,RADIANS(360+('貼り付けシート（日射量等）'!J6800)),RADIANS('貼り付けシート（日射量等）'!J6800))</f>
        <v>4.9078658566080549</v>
      </c>
    </row>
    <row r="6804" spans="1:9">
      <c r="A6804" s="20">
        <v>41923</v>
      </c>
      <c r="B6804" s="35" t="s">
        <v>366</v>
      </c>
      <c r="C6804" s="90">
        <f t="shared" si="318"/>
        <v>56.958033733688588</v>
      </c>
      <c r="D6804" s="90">
        <f t="shared" si="319"/>
        <v>8.4657182140408853</v>
      </c>
      <c r="E6804" s="90">
        <f t="shared" si="320"/>
        <v>48.492315519647704</v>
      </c>
      <c r="F6804" s="50">
        <f>'貼り付けシート（日射量等）'!G6801/3.6*10^3</f>
        <v>24.999999999999996</v>
      </c>
      <c r="G6804" s="50">
        <f>'貼り付けシート（日射量等）'!H6801/3.6*10^3</f>
        <v>49.999999999999993</v>
      </c>
      <c r="H6804" s="91">
        <f>RADIANS('貼り付けシート（日射量等）'!I6801)</f>
        <v>0.23387411976724015</v>
      </c>
      <c r="I6804" s="91">
        <f>IF('貼り付けシート（日射量等）'!J6801&lt;0,RADIANS(360+('貼り付けシート（日射量等）'!J6801)),RADIANS('貼り付けシート（日射量等）'!J6801))</f>
        <v>5.0841441110594818</v>
      </c>
    </row>
    <row r="6805" spans="1:9">
      <c r="A6805" s="20">
        <v>41923</v>
      </c>
      <c r="B6805" s="35" t="s">
        <v>367</v>
      </c>
      <c r="C6805" s="90">
        <f t="shared" si="318"/>
        <v>159.24168159568043</v>
      </c>
      <c r="D6805" s="90">
        <f t="shared" si="319"/>
        <v>38.010892796561158</v>
      </c>
      <c r="E6805" s="90">
        <f t="shared" si="320"/>
        <v>121.23078879911928</v>
      </c>
      <c r="F6805" s="50">
        <f>'貼り付けシート（日射量等）'!G6802/3.6*10^3</f>
        <v>69.444444444444443</v>
      </c>
      <c r="G6805" s="50">
        <f>'貼り付けシート（日射量等）'!H6802/3.6*10^3</f>
        <v>125</v>
      </c>
      <c r="H6805" s="91">
        <f>RADIANS('貼り付けシート（日射量等）'!I6802)</f>
        <v>0.41364303272265607</v>
      </c>
      <c r="I6805" s="91">
        <f>IF('貼り付けシート（日射量等）'!J6802&lt;0,RADIANS(360+('貼り付けシート（日射量等）'!J6802)),RADIANS('貼り付けシート（日射量等）'!J6802))</f>
        <v>5.2848569750388297</v>
      </c>
    </row>
    <row r="6806" spans="1:9">
      <c r="A6806" s="20">
        <v>41923</v>
      </c>
      <c r="B6806" s="35" t="s">
        <v>368</v>
      </c>
      <c r="C6806" s="90">
        <f t="shared" si="318"/>
        <v>348.77457224647247</v>
      </c>
      <c r="D6806" s="90">
        <f t="shared" si="319"/>
        <v>146.72325758127369</v>
      </c>
      <c r="E6806" s="90">
        <f t="shared" si="320"/>
        <v>202.05131466519879</v>
      </c>
      <c r="F6806" s="50">
        <f>'貼り付けシート（日射量等）'!G6803/3.6*10^3</f>
        <v>205.55555555555554</v>
      </c>
      <c r="G6806" s="50">
        <f>'貼り付けシート（日射量等）'!H6803/3.6*10^3</f>
        <v>208.33333333333331</v>
      </c>
      <c r="H6806" s="91">
        <f>RADIANS('貼り付けシート（日射量等）'!I6803)</f>
        <v>0.56723200689815712</v>
      </c>
      <c r="I6806" s="91">
        <f>IF('貼り付けシート（日射量等）'!J6803&lt;0,RADIANS(360+('貼り付けシート（日射量等）'!J6803)),RADIANS('貼り付けシート（日射量等）'!J6803))</f>
        <v>5.5222217533100579</v>
      </c>
    </row>
    <row r="6807" spans="1:9">
      <c r="A6807" s="20">
        <v>41923</v>
      </c>
      <c r="B6807" s="35" t="s">
        <v>369</v>
      </c>
      <c r="C6807" s="90">
        <f t="shared" si="318"/>
        <v>218.54843598497189</v>
      </c>
      <c r="D6807" s="90">
        <f t="shared" si="319"/>
        <v>29.967208964119703</v>
      </c>
      <c r="E6807" s="90">
        <f t="shared" si="320"/>
        <v>188.5812270208522</v>
      </c>
      <c r="F6807" s="50">
        <f>'貼り付けシート（日射量等）'!G6804/3.6*10^3</f>
        <v>36.111111111111114</v>
      </c>
      <c r="G6807" s="50">
        <f>'貼り付けシート（日射量等）'!H6804/3.6*10^3</f>
        <v>194.44444444444443</v>
      </c>
      <c r="H6807" s="91">
        <f>RADIANS('貼り付けシート（日射量等）'!I6804)</f>
        <v>0.68416906678177725</v>
      </c>
      <c r="I6807" s="91">
        <f>IF('貼り付けシート（日射量等）'!J6804&lt;0,RADIANS(360+('貼り付けシート（日射量等）'!J6804)),RADIANS('貼り付けシート（日射量等）'!J6804))</f>
        <v>5.810201079889123</v>
      </c>
    </row>
    <row r="6808" spans="1:9">
      <c r="A6808" s="20">
        <v>41923</v>
      </c>
      <c r="B6808" s="35" t="s">
        <v>370</v>
      </c>
      <c r="C6808" s="90">
        <f t="shared" si="318"/>
        <v>192.32775696298802</v>
      </c>
      <c r="D6808" s="90">
        <f t="shared" si="319"/>
        <v>17.21661758648241</v>
      </c>
      <c r="E6808" s="90">
        <f t="shared" si="320"/>
        <v>175.11113937650561</v>
      </c>
      <c r="F6808" s="50">
        <f>'貼り付けシート（日射量等）'!G6805/3.6*10^3</f>
        <v>19.444444444444446</v>
      </c>
      <c r="G6808" s="50">
        <f>'貼り付けシート（日射量等）'!H6805/3.6*10^3</f>
        <v>180.55555555555554</v>
      </c>
      <c r="H6808" s="91">
        <f>RADIANS('貼り付けシート（日射量等）'!I6805)</f>
        <v>0.74351026134958442</v>
      </c>
      <c r="I6808" s="91">
        <f>IF('貼り付けシート（日射量等）'!J6805&lt;0,RADIANS(360+('貼り付けシート（日射量等）'!J6805)),RADIANS('貼り付けシート（日射量等）'!J6805))</f>
        <v>6.1453042962720348</v>
      </c>
    </row>
    <row r="6809" spans="1:9">
      <c r="A6809" s="20">
        <v>41923</v>
      </c>
      <c r="B6809" s="35" t="s">
        <v>371</v>
      </c>
      <c r="C6809" s="90">
        <f t="shared" si="318"/>
        <v>233.78449559080218</v>
      </c>
      <c r="D6809" s="90">
        <f t="shared" si="319"/>
        <v>31.733180925603399</v>
      </c>
      <c r="E6809" s="90">
        <f t="shared" si="320"/>
        <v>202.05131466519879</v>
      </c>
      <c r="F6809" s="50">
        <f>'貼り付けシート（日射量等）'!G6806/3.6*10^3</f>
        <v>36.111111111111114</v>
      </c>
      <c r="G6809" s="50">
        <f>'貼り付けシート（日射量等）'!H6806/3.6*10^3</f>
        <v>208.33333333333331</v>
      </c>
      <c r="H6809" s="91">
        <f>RADIANS('貼り付けシート（日射量等）'!I6806)</f>
        <v>0.73652894434160709</v>
      </c>
      <c r="I6809" s="91">
        <f>IF('貼り付けシート（日射量等）'!J6806&lt;0,RADIANS(360+('貼り付けシート（日射量等）'!J6806)),RADIANS('貼り付けシート（日射量等）'!J6806))</f>
        <v>0.21467549799530256</v>
      </c>
    </row>
    <row r="6810" spans="1:9">
      <c r="A6810" s="20">
        <v>41923</v>
      </c>
      <c r="B6810" s="35" t="s">
        <v>372</v>
      </c>
      <c r="C6810" s="90">
        <f t="shared" si="318"/>
        <v>171.10379317968039</v>
      </c>
      <c r="D6810" s="90">
        <f t="shared" si="319"/>
        <v>20.23881156299861</v>
      </c>
      <c r="E6810" s="90">
        <f t="shared" si="320"/>
        <v>150.86498161668177</v>
      </c>
      <c r="F6810" s="50">
        <f>'貼り付けシート（日射量等）'!G6807/3.6*10^3</f>
        <v>24.999999999999996</v>
      </c>
      <c r="G6810" s="50">
        <f>'貼り付けシート（日射量等）'!H6807/3.6*10^3</f>
        <v>155.55555555555557</v>
      </c>
      <c r="H6810" s="91">
        <f>RADIANS('貼り付けシート（日射量等）'!I6807)</f>
        <v>0.66322511575784526</v>
      </c>
      <c r="I6810" s="91">
        <f>IF('貼り付けシート（日射量等）'!J6807&lt;0,RADIANS(360+('貼り付けシート（日射量等）'!J6807)),RADIANS('貼り付けシート（日射量等）'!J6807))</f>
        <v>0.54105206811824214</v>
      </c>
    </row>
    <row r="6811" spans="1:9">
      <c r="A6811" s="20">
        <v>41923</v>
      </c>
      <c r="B6811" s="35" t="s">
        <v>373</v>
      </c>
      <c r="C6811" s="90">
        <f t="shared" si="318"/>
        <v>136.36567054247305</v>
      </c>
      <c r="D6811" s="90">
        <f t="shared" si="319"/>
        <v>15.134881743353786</v>
      </c>
      <c r="E6811" s="90">
        <f t="shared" si="320"/>
        <v>121.23078879911928</v>
      </c>
      <c r="F6811" s="50">
        <f>'貼り付けシート（日射量等）'!G6808/3.6*10^3</f>
        <v>22.222222222222221</v>
      </c>
      <c r="G6811" s="50">
        <f>'貼り付けシート（日射量等）'!H6808/3.6*10^3</f>
        <v>125</v>
      </c>
      <c r="H6811" s="91">
        <f>RADIANS('貼り付けシート（日射量等）'!I6808)</f>
        <v>0.53581608036225914</v>
      </c>
      <c r="I6811" s="91">
        <f>IF('貼り付けシート（日射量等）'!J6808&lt;0,RADIANS(360+('貼り付けシート（日射量等）'!J6808)),RADIANS('貼り付けシート（日射量等）'!J6808))</f>
        <v>0.81681408993334614</v>
      </c>
    </row>
    <row r="6812" spans="1:9">
      <c r="A6812" s="20">
        <v>41923</v>
      </c>
      <c r="B6812" s="35" t="s">
        <v>374</v>
      </c>
      <c r="C6812" s="90">
        <f t="shared" si="318"/>
        <v>92.020304140728996</v>
      </c>
      <c r="D6812" s="90">
        <f t="shared" si="319"/>
        <v>11.199778274649487</v>
      </c>
      <c r="E6812" s="90">
        <f t="shared" si="320"/>
        <v>80.820525866079507</v>
      </c>
      <c r="F6812" s="50">
        <f>'貼り付けシート（日射量等）'!G6809/3.6*10^3</f>
        <v>22.222222222222221</v>
      </c>
      <c r="G6812" s="50">
        <f>'貼り付けシート（日射量等）'!H6809/3.6*10^3</f>
        <v>83.333333333333329</v>
      </c>
      <c r="H6812" s="91">
        <f>RADIANS('貼り付けシート（日射量等）'!I6809)</f>
        <v>0.37524578917878088</v>
      </c>
      <c r="I6812" s="91">
        <f>IF('貼り付けシート（日射量等）'!J6809&lt;0,RADIANS(360+('貼り付けシート（日射量等）'!J6809)),RADIANS('貼り付けシート（日射量等）'!J6809))</f>
        <v>1.0454522219446034</v>
      </c>
    </row>
    <row r="6813" spans="1:9">
      <c r="A6813" s="20">
        <v>41923</v>
      </c>
      <c r="B6813" s="35" t="s">
        <v>375</v>
      </c>
      <c r="C6813" s="90">
        <f t="shared" si="318"/>
        <v>44.164673405334547</v>
      </c>
      <c r="D6813" s="90">
        <f t="shared" si="319"/>
        <v>6.4484280011641051</v>
      </c>
      <c r="E6813" s="90">
        <f t="shared" si="320"/>
        <v>37.716245404170444</v>
      </c>
      <c r="F6813" s="50">
        <f>'貼り付けシート（日射量等）'!G6810/3.6*10^3</f>
        <v>22.222222222222221</v>
      </c>
      <c r="G6813" s="50">
        <f>'貼り付けシート（日射量等）'!H6810/3.6*10^3</f>
        <v>38.888888888888893</v>
      </c>
      <c r="H6813" s="91">
        <f>RADIANS('貼り付けシート（日射量等）'!I6810)</f>
        <v>0.19373154697137057</v>
      </c>
      <c r="I6813" s="91">
        <f>IF('貼り付けシート（日射量等）'!J6810&lt;0,RADIANS(360+('貼り付けシート（日射量等）'!J6810)),RADIANS('貼り付けシート（日射量等）'!J6810))</f>
        <v>1.2391837689159739</v>
      </c>
    </row>
    <row r="6814" spans="1:9">
      <c r="A6814" s="20">
        <v>41923</v>
      </c>
      <c r="B6814" s="35" t="s">
        <v>376</v>
      </c>
      <c r="C6814" s="90">
        <f t="shared" si="318"/>
        <v>7.2881469651034605</v>
      </c>
      <c r="D6814" s="90">
        <f t="shared" si="319"/>
        <v>1.900111907364826</v>
      </c>
      <c r="E6814" s="90">
        <f t="shared" si="320"/>
        <v>5.3880350577386347</v>
      </c>
      <c r="F6814" s="50">
        <f>'貼り付けシート（日射量等）'!G6811/3.6*10^3</f>
        <v>5.5555555555555554</v>
      </c>
      <c r="G6814" s="50">
        <f>'貼り付けシート（日射量等）'!H6811/3.6*10^3</f>
        <v>5.5555555555555554</v>
      </c>
      <c r="H6814" s="91">
        <f>RADIANS('貼り付けシート（日射量等）'!I6811)</f>
        <v>0</v>
      </c>
      <c r="I6814" s="91">
        <f>IF('貼り付けシート（日射量等）'!J6811&lt;0,RADIANS(360+('貼り付けシート（日射量等）'!J6811)),RADIANS('貼り付けシート（日射量等）'!J6811))</f>
        <v>0</v>
      </c>
    </row>
    <row r="6815" spans="1:9">
      <c r="A6815" s="20">
        <v>41923</v>
      </c>
      <c r="B6815" s="35" t="s">
        <v>377</v>
      </c>
      <c r="C6815" s="90">
        <f t="shared" si="318"/>
        <v>0</v>
      </c>
      <c r="D6815" s="90">
        <f t="shared" si="319"/>
        <v>0</v>
      </c>
      <c r="E6815" s="90">
        <f t="shared" si="320"/>
        <v>0</v>
      </c>
      <c r="F6815" s="50">
        <f>'貼り付けシート（日射量等）'!G6812/3.6*10^3</f>
        <v>0</v>
      </c>
      <c r="G6815" s="50">
        <f>'貼り付けシート（日射量等）'!H6812/3.6*10^3</f>
        <v>0</v>
      </c>
      <c r="H6815" s="91">
        <f>RADIANS('貼り付けシート（日射量等）'!I6812)</f>
        <v>0</v>
      </c>
      <c r="I6815" s="91">
        <f>IF('貼り付けシート（日射量等）'!J6812&lt;0,RADIANS(360+('貼り付けシート（日射量等）'!J6812)),RADIANS('貼り付けシート（日射量等）'!J6812))</f>
        <v>0</v>
      </c>
    </row>
    <row r="6816" spans="1:9">
      <c r="A6816" s="20">
        <v>41923</v>
      </c>
      <c r="B6816" s="35" t="s">
        <v>378</v>
      </c>
      <c r="C6816" s="90">
        <f t="shared" si="318"/>
        <v>0</v>
      </c>
      <c r="D6816" s="90">
        <f t="shared" si="319"/>
        <v>0</v>
      </c>
      <c r="E6816" s="90">
        <f t="shared" si="320"/>
        <v>0</v>
      </c>
      <c r="F6816" s="50">
        <f>'貼り付けシート（日射量等）'!G6813/3.6*10^3</f>
        <v>0</v>
      </c>
      <c r="G6816" s="50">
        <f>'貼り付けシート（日射量等）'!H6813/3.6*10^3</f>
        <v>0</v>
      </c>
      <c r="H6816" s="91">
        <f>RADIANS('貼り付けシート（日射量等）'!I6813)</f>
        <v>0</v>
      </c>
      <c r="I6816" s="91">
        <f>IF('貼り付けシート（日射量等）'!J6813&lt;0,RADIANS(360+('貼り付けシート（日射量等）'!J6813)),RADIANS('貼り付けシート（日射量等）'!J6813))</f>
        <v>0</v>
      </c>
    </row>
    <row r="6817" spans="1:9">
      <c r="A6817" s="20">
        <v>41923</v>
      </c>
      <c r="B6817" s="35" t="s">
        <v>379</v>
      </c>
      <c r="C6817" s="90">
        <f t="shared" si="318"/>
        <v>0</v>
      </c>
      <c r="D6817" s="90">
        <f t="shared" si="319"/>
        <v>0</v>
      </c>
      <c r="E6817" s="90">
        <f t="shared" si="320"/>
        <v>0</v>
      </c>
      <c r="F6817" s="50">
        <f>'貼り付けシート（日射量等）'!G6814/3.6*10^3</f>
        <v>0</v>
      </c>
      <c r="G6817" s="50">
        <f>'貼り付けシート（日射量等）'!H6814/3.6*10^3</f>
        <v>0</v>
      </c>
      <c r="H6817" s="91">
        <f>RADIANS('貼り付けシート（日射量等）'!I6814)</f>
        <v>0</v>
      </c>
      <c r="I6817" s="91">
        <f>IF('貼り付けシート（日射量等）'!J6814&lt;0,RADIANS(360+('貼り付けシート（日射量等）'!J6814)),RADIANS('貼り付けシート（日射量等）'!J6814))</f>
        <v>0</v>
      </c>
    </row>
    <row r="6818" spans="1:9">
      <c r="A6818" s="20">
        <v>41923</v>
      </c>
      <c r="B6818" s="35" t="s">
        <v>380</v>
      </c>
      <c r="C6818" s="90">
        <f t="shared" si="318"/>
        <v>0</v>
      </c>
      <c r="D6818" s="90">
        <f t="shared" si="319"/>
        <v>0</v>
      </c>
      <c r="E6818" s="90">
        <f t="shared" si="320"/>
        <v>0</v>
      </c>
      <c r="F6818" s="50">
        <f>'貼り付けシート（日射量等）'!G6815/3.6*10^3</f>
        <v>0</v>
      </c>
      <c r="G6818" s="50">
        <f>'貼り付けシート（日射量等）'!H6815/3.6*10^3</f>
        <v>0</v>
      </c>
      <c r="H6818" s="91">
        <f>RADIANS('貼り付けシート（日射量等）'!I6815)</f>
        <v>0</v>
      </c>
      <c r="I6818" s="91">
        <f>IF('貼り付けシート（日射量等）'!J6815&lt;0,RADIANS(360+('貼り付けシート（日射量等）'!J6815)),RADIANS('貼り付けシート（日射量等）'!J6815))</f>
        <v>0</v>
      </c>
    </row>
    <row r="6819" spans="1:9">
      <c r="A6819" s="20">
        <v>41923</v>
      </c>
      <c r="B6819" s="35" t="s">
        <v>381</v>
      </c>
      <c r="C6819" s="90">
        <f t="shared" si="318"/>
        <v>0</v>
      </c>
      <c r="D6819" s="90">
        <f t="shared" si="319"/>
        <v>0</v>
      </c>
      <c r="E6819" s="90">
        <f t="shared" si="320"/>
        <v>0</v>
      </c>
      <c r="F6819" s="50">
        <f>'貼り付けシート（日射量等）'!G6816/3.6*10^3</f>
        <v>0</v>
      </c>
      <c r="G6819" s="50">
        <f>'貼り付けシート（日射量等）'!H6816/3.6*10^3</f>
        <v>0</v>
      </c>
      <c r="H6819" s="91">
        <f>RADIANS('貼り付けシート（日射量等）'!I6816)</f>
        <v>0</v>
      </c>
      <c r="I6819" s="91">
        <f>IF('貼り付けシート（日射量等）'!J6816&lt;0,RADIANS(360+('貼り付けシート（日射量等）'!J6816)),RADIANS('貼り付けシート（日射量等）'!J6816))</f>
        <v>0</v>
      </c>
    </row>
    <row r="6820" spans="1:9">
      <c r="A6820" s="20">
        <v>41923</v>
      </c>
      <c r="B6820" s="35" t="s">
        <v>382</v>
      </c>
      <c r="C6820" s="90">
        <f t="shared" si="318"/>
        <v>0</v>
      </c>
      <c r="D6820" s="90">
        <f t="shared" si="319"/>
        <v>0</v>
      </c>
      <c r="E6820" s="90">
        <f t="shared" si="320"/>
        <v>0</v>
      </c>
      <c r="F6820" s="50">
        <f>'貼り付けシート（日射量等）'!G6817/3.6*10^3</f>
        <v>0</v>
      </c>
      <c r="G6820" s="50">
        <f>'貼り付けシート（日射量等）'!H6817/3.6*10^3</f>
        <v>0</v>
      </c>
      <c r="H6820" s="91">
        <f>RADIANS('貼り付けシート（日射量等）'!I6817)</f>
        <v>0</v>
      </c>
      <c r="I6820" s="91">
        <f>IF('貼り付けシート（日射量等）'!J6817&lt;0,RADIANS(360+('貼り付けシート（日射量等）'!J6817)),RADIANS('貼り付けシート（日射量等）'!J6817))</f>
        <v>0</v>
      </c>
    </row>
    <row r="6821" spans="1:9">
      <c r="A6821" s="20">
        <v>41923</v>
      </c>
      <c r="B6821" s="35" t="s">
        <v>383</v>
      </c>
      <c r="C6821" s="90">
        <f t="shared" si="318"/>
        <v>0</v>
      </c>
      <c r="D6821" s="90">
        <f t="shared" si="319"/>
        <v>0</v>
      </c>
      <c r="E6821" s="90">
        <f t="shared" si="320"/>
        <v>0</v>
      </c>
      <c r="F6821" s="50">
        <f>'貼り付けシート（日射量等）'!G6818/3.6*10^3</f>
        <v>0</v>
      </c>
      <c r="G6821" s="50">
        <f>'貼り付けシート（日射量等）'!H6818/3.6*10^3</f>
        <v>0</v>
      </c>
      <c r="H6821" s="91">
        <f>RADIANS('貼り付けシート（日射量等）'!I6818)</f>
        <v>0</v>
      </c>
      <c r="I6821" s="91">
        <f>IF('貼り付けシート（日射量等）'!J6818&lt;0,RADIANS(360+('貼り付けシート（日射量等）'!J6818)),RADIANS('貼り付けシート（日射量等）'!J6818))</f>
        <v>0</v>
      </c>
    </row>
    <row r="6822" spans="1:9">
      <c r="A6822" s="20">
        <v>41924</v>
      </c>
      <c r="B6822" s="35" t="s">
        <v>360</v>
      </c>
      <c r="C6822" s="90">
        <f t="shared" si="318"/>
        <v>0</v>
      </c>
      <c r="D6822" s="90">
        <f t="shared" si="319"/>
        <v>0</v>
      </c>
      <c r="E6822" s="90">
        <f t="shared" si="320"/>
        <v>0</v>
      </c>
      <c r="F6822" s="50">
        <f>'貼り付けシート（日射量等）'!G6819/3.6*10^3</f>
        <v>0</v>
      </c>
      <c r="G6822" s="50">
        <f>'貼り付けシート（日射量等）'!H6819/3.6*10^3</f>
        <v>0</v>
      </c>
      <c r="H6822" s="91">
        <f>RADIANS('貼り付けシート（日射量等）'!I6819)</f>
        <v>0</v>
      </c>
      <c r="I6822" s="91">
        <f>IF('貼り付けシート（日射量等）'!J6819&lt;0,RADIANS(360+('貼り付けシート（日射量等）'!J6819)),RADIANS('貼り付けシート（日射量等）'!J6819))</f>
        <v>0</v>
      </c>
    </row>
    <row r="6823" spans="1:9">
      <c r="A6823" s="20">
        <v>41924</v>
      </c>
      <c r="B6823" s="35" t="s">
        <v>361</v>
      </c>
      <c r="C6823" s="90">
        <f t="shared" si="318"/>
        <v>0</v>
      </c>
      <c r="D6823" s="90">
        <f t="shared" si="319"/>
        <v>0</v>
      </c>
      <c r="E6823" s="90">
        <f t="shared" si="320"/>
        <v>0</v>
      </c>
      <c r="F6823" s="50">
        <f>'貼り付けシート（日射量等）'!G6820/3.6*10^3</f>
        <v>0</v>
      </c>
      <c r="G6823" s="50">
        <f>'貼り付けシート（日射量等）'!H6820/3.6*10^3</f>
        <v>0</v>
      </c>
      <c r="H6823" s="91">
        <f>RADIANS('貼り付けシート（日射量等）'!I6820)</f>
        <v>0</v>
      </c>
      <c r="I6823" s="91">
        <f>IF('貼り付けシート（日射量等）'!J6820&lt;0,RADIANS(360+('貼り付けシート（日射量等）'!J6820)),RADIANS('貼り付けシート（日射量等）'!J6820))</f>
        <v>0</v>
      </c>
    </row>
    <row r="6824" spans="1:9">
      <c r="A6824" s="20">
        <v>41924</v>
      </c>
      <c r="B6824" s="35" t="s">
        <v>362</v>
      </c>
      <c r="C6824" s="90">
        <f t="shared" si="318"/>
        <v>0</v>
      </c>
      <c r="D6824" s="90">
        <f t="shared" si="319"/>
        <v>0</v>
      </c>
      <c r="E6824" s="90">
        <f t="shared" si="320"/>
        <v>0</v>
      </c>
      <c r="F6824" s="50">
        <f>'貼り付けシート（日射量等）'!G6821/3.6*10^3</f>
        <v>0</v>
      </c>
      <c r="G6824" s="50">
        <f>'貼り付けシート（日射量等）'!H6821/3.6*10^3</f>
        <v>0</v>
      </c>
      <c r="H6824" s="91">
        <f>RADIANS('貼り付けシート（日射量等）'!I6821)</f>
        <v>0</v>
      </c>
      <c r="I6824" s="91">
        <f>IF('貼り付けシート（日射量等）'!J6821&lt;0,RADIANS(360+('貼り付けシート（日射量等）'!J6821)),RADIANS('貼り付けシート（日射量等）'!J6821))</f>
        <v>0</v>
      </c>
    </row>
    <row r="6825" spans="1:9">
      <c r="A6825" s="20">
        <v>41924</v>
      </c>
      <c r="B6825" s="35" t="s">
        <v>363</v>
      </c>
      <c r="C6825" s="90">
        <f t="shared" si="318"/>
        <v>0</v>
      </c>
      <c r="D6825" s="90">
        <f t="shared" si="319"/>
        <v>0</v>
      </c>
      <c r="E6825" s="90">
        <f t="shared" si="320"/>
        <v>0</v>
      </c>
      <c r="F6825" s="50">
        <f>'貼り付けシート（日射量等）'!G6822/3.6*10^3</f>
        <v>0</v>
      </c>
      <c r="G6825" s="50">
        <f>'貼り付けシート（日射量等）'!H6822/3.6*10^3</f>
        <v>0</v>
      </c>
      <c r="H6825" s="91">
        <f>RADIANS('貼り付けシート（日射量等）'!I6822)</f>
        <v>0</v>
      </c>
      <c r="I6825" s="91">
        <f>IF('貼り付けシート（日射量等）'!J6822&lt;0,RADIANS(360+('貼り付けシート（日射量等）'!J6822)),RADIANS('貼り付けシート（日射量等）'!J6822))</f>
        <v>0</v>
      </c>
    </row>
    <row r="6826" spans="1:9">
      <c r="A6826" s="20">
        <v>41924</v>
      </c>
      <c r="B6826" s="35" t="s">
        <v>364</v>
      </c>
      <c r="C6826" s="90">
        <f t="shared" si="318"/>
        <v>0</v>
      </c>
      <c r="D6826" s="90">
        <f t="shared" si="319"/>
        <v>0</v>
      </c>
      <c r="E6826" s="90">
        <f t="shared" si="320"/>
        <v>0</v>
      </c>
      <c r="F6826" s="50">
        <f>'貼り付けシート（日射量等）'!G6823/3.6*10^3</f>
        <v>0</v>
      </c>
      <c r="G6826" s="50">
        <f>'貼り付けシート（日射量等）'!H6823/3.6*10^3</f>
        <v>0</v>
      </c>
      <c r="H6826" s="91">
        <f>RADIANS('貼り付けシート（日射量等）'!I6823)</f>
        <v>0</v>
      </c>
      <c r="I6826" s="91">
        <f>IF('貼り付けシート（日射量等）'!J6823&lt;0,RADIANS(360+('貼り付けシート（日射量等）'!J6823)),RADIANS('貼り付けシート（日射量等）'!J6823))</f>
        <v>0</v>
      </c>
    </row>
    <row r="6827" spans="1:9">
      <c r="A6827" s="20">
        <v>41924</v>
      </c>
      <c r="B6827" s="35" t="s">
        <v>365</v>
      </c>
      <c r="C6827" s="90">
        <f t="shared" si="318"/>
        <v>9.5294182850347386</v>
      </c>
      <c r="D6827" s="90">
        <f t="shared" si="319"/>
        <v>1.4473656984267858</v>
      </c>
      <c r="E6827" s="90">
        <f t="shared" si="320"/>
        <v>8.0820525866079524</v>
      </c>
      <c r="F6827" s="50">
        <f>'貼り付けシート（日射量等）'!G6824/3.6*10^3</f>
        <v>13.888888888888889</v>
      </c>
      <c r="G6827" s="50">
        <f>'貼り付けシート（日射量等）'!H6824/3.6*10^3</f>
        <v>8.3333333333333339</v>
      </c>
      <c r="H6827" s="91">
        <f>RADIANS('貼り付けシート（日射量等）'!I6824)</f>
        <v>3.8397243543875255E-2</v>
      </c>
      <c r="I6827" s="91">
        <f>IF('貼り付けシート（日射量等）'!J6824&lt;0,RADIANS(360+('貼り付けシート（日射量等）'!J6824)),RADIANS('貼り付けシート（日射量等）'!J6824))</f>
        <v>4.9131018443640375</v>
      </c>
    </row>
    <row r="6828" spans="1:9">
      <c r="A6828" s="20">
        <v>41924</v>
      </c>
      <c r="B6828" s="35" t="s">
        <v>366</v>
      </c>
      <c r="C6828" s="90">
        <f t="shared" si="318"/>
        <v>49.670654425286223</v>
      </c>
      <c r="D6828" s="90">
        <f t="shared" si="319"/>
        <v>6.5663739633771456</v>
      </c>
      <c r="E6828" s="90">
        <f t="shared" si="320"/>
        <v>43.104280461909077</v>
      </c>
      <c r="F6828" s="50">
        <f>'貼り付けシート（日射量等）'!G6825/3.6*10^3</f>
        <v>19.444444444444446</v>
      </c>
      <c r="G6828" s="50">
        <f>'貼り付けシート（日射量等）'!H6825/3.6*10^3</f>
        <v>44.444444444444443</v>
      </c>
      <c r="H6828" s="91">
        <f>RADIANS('貼り付けシート（日射量等）'!I6825)</f>
        <v>0.23038346126325149</v>
      </c>
      <c r="I6828" s="91">
        <f>IF('貼り付けシート（日射量等）'!J6825&lt;0,RADIANS(360+('貼り付けシート（日射量等）'!J6825)),RADIANS('貼り付けシート（日射量等）'!J6825))</f>
        <v>5.0911254280674587</v>
      </c>
    </row>
    <row r="6829" spans="1:9">
      <c r="A6829" s="20">
        <v>41924</v>
      </c>
      <c r="B6829" s="35" t="s">
        <v>367</v>
      </c>
      <c r="C6829" s="90">
        <f t="shared" si="318"/>
        <v>89.897412486985473</v>
      </c>
      <c r="D6829" s="90">
        <f t="shared" si="319"/>
        <v>9.0768866209059667</v>
      </c>
      <c r="E6829" s="90">
        <f t="shared" si="320"/>
        <v>80.820525866079507</v>
      </c>
      <c r="F6829" s="50">
        <f>'貼り付けシート（日射量等）'!G6826/3.6*10^3</f>
        <v>16.666666666666668</v>
      </c>
      <c r="G6829" s="50">
        <f>'貼り付けシート（日射量等）'!H6826/3.6*10^3</f>
        <v>83.333333333333329</v>
      </c>
      <c r="H6829" s="91">
        <f>RADIANS('貼り付けシート（日射量等）'!I6826)</f>
        <v>0.40840704496667307</v>
      </c>
      <c r="I6829" s="91">
        <f>IF('貼り付けシート（日射量等）'!J6826&lt;0,RADIANS(360+('貼り付けシート（日射量等）'!J6826)),RADIANS('貼り付けシート（日射量等）'!J6826))</f>
        <v>5.2900929627948132</v>
      </c>
    </row>
    <row r="6830" spans="1:9">
      <c r="A6830" s="20">
        <v>41924</v>
      </c>
      <c r="B6830" s="35" t="s">
        <v>368</v>
      </c>
      <c r="C6830" s="90">
        <f t="shared" si="318"/>
        <v>130.39291019763925</v>
      </c>
      <c r="D6830" s="90">
        <f t="shared" si="319"/>
        <v>11.856138927389297</v>
      </c>
      <c r="E6830" s="90">
        <f t="shared" si="320"/>
        <v>118.53677127024996</v>
      </c>
      <c r="F6830" s="50">
        <f>'貼り付けシート（日射量等）'!G6827/3.6*10^3</f>
        <v>16.666666666666668</v>
      </c>
      <c r="G6830" s="50">
        <f>'貼り付けシート（日射量等）'!H6827/3.6*10^3</f>
        <v>122.22222222222221</v>
      </c>
      <c r="H6830" s="91">
        <f>RADIANS('貼り付けシート（日射量等）'!I6827)</f>
        <v>0.56199601914217412</v>
      </c>
      <c r="I6830" s="91">
        <f>IF('貼り付けシート（日射量等）'!J6827&lt;0,RADIANS(360+('貼り付けシート（日射量等）'!J6827)),RADIANS('貼り付けシート（日射量等）'!J6827))</f>
        <v>5.5274577410660415</v>
      </c>
    </row>
    <row r="6831" spans="1:9">
      <c r="A6831" s="20">
        <v>41924</v>
      </c>
      <c r="B6831" s="35" t="s">
        <v>369</v>
      </c>
      <c r="C6831" s="90">
        <f t="shared" si="318"/>
        <v>161.1501061259813</v>
      </c>
      <c r="D6831" s="90">
        <f t="shared" si="319"/>
        <v>18.367177095907476</v>
      </c>
      <c r="E6831" s="90">
        <f t="shared" si="320"/>
        <v>142.78292903007383</v>
      </c>
      <c r="F6831" s="50">
        <f>'貼り付けシート（日射量等）'!G6828/3.6*10^3</f>
        <v>22.222222222222221</v>
      </c>
      <c r="G6831" s="50">
        <f>'貼り付けシート（日射量等）'!H6828/3.6*10^3</f>
        <v>147.22222222222223</v>
      </c>
      <c r="H6831" s="91">
        <f>RADIANS('貼り付けシート（日射量等）'!I6828)</f>
        <v>0.67718774977379981</v>
      </c>
      <c r="I6831" s="91">
        <f>IF('貼り付けシート（日射量等）'!J6828&lt;0,RADIANS(360+('貼り付けシート（日射量等）'!J6828)),RADIANS('貼り付けシート（日射量等）'!J6828))</f>
        <v>5.8136917383931124</v>
      </c>
    </row>
    <row r="6832" spans="1:9">
      <c r="A6832" s="20">
        <v>41924</v>
      </c>
      <c r="B6832" s="35" t="s">
        <v>370</v>
      </c>
      <c r="C6832" s="90">
        <f t="shared" si="318"/>
        <v>173.6645861812884</v>
      </c>
      <c r="D6832" s="90">
        <f t="shared" si="319"/>
        <v>14.717551977998674</v>
      </c>
      <c r="E6832" s="90">
        <f t="shared" si="320"/>
        <v>158.94703420328972</v>
      </c>
      <c r="F6832" s="50">
        <f>'貼り付けシート（日射量等）'!G6829/3.6*10^3</f>
        <v>16.666666666666668</v>
      </c>
      <c r="G6832" s="50">
        <f>'貼り付けシート（日射量等）'!H6829/3.6*10^3</f>
        <v>163.88888888888889</v>
      </c>
      <c r="H6832" s="91">
        <f>RADIANS('貼り付けシート（日射量等）'!I6829)</f>
        <v>0.73827427359360132</v>
      </c>
      <c r="I6832" s="91">
        <f>IF('貼り付けシート（日射量等）'!J6829&lt;0,RADIANS(360+('貼り付けシート（日射量等）'!J6829)),RADIANS('貼り付けシート（日射量等）'!J6829))</f>
        <v>6.1470496255240281</v>
      </c>
    </row>
    <row r="6833" spans="1:9">
      <c r="A6833" s="20">
        <v>41924</v>
      </c>
      <c r="B6833" s="35" t="s">
        <v>371</v>
      </c>
      <c r="C6833" s="90">
        <f t="shared" si="318"/>
        <v>170.84386354923609</v>
      </c>
      <c r="D6833" s="90">
        <f t="shared" si="319"/>
        <v>14.590846874815737</v>
      </c>
      <c r="E6833" s="90">
        <f t="shared" si="320"/>
        <v>156.25301667442037</v>
      </c>
      <c r="F6833" s="50">
        <f>'貼り付けシート（日射量等）'!G6830/3.6*10^3</f>
        <v>16.666666666666668</v>
      </c>
      <c r="G6833" s="50">
        <f>'貼り付けシート（日射量等）'!H6830/3.6*10^3</f>
        <v>161.11111111111109</v>
      </c>
      <c r="H6833" s="91">
        <f>RADIANS('貼り付けシート（日射量等）'!I6830)</f>
        <v>0.72954762733362966</v>
      </c>
      <c r="I6833" s="91">
        <f>IF('貼り付けシート（日射量等）'!J6830&lt;0,RADIANS(360+('貼り付けシート（日射量等）'!J6830)),RADIANS('貼り付けシート（日射量等）'!J6830))</f>
        <v>0.21467549799530256</v>
      </c>
    </row>
    <row r="6834" spans="1:9">
      <c r="A6834" s="20">
        <v>41924</v>
      </c>
      <c r="B6834" s="35" t="s">
        <v>372</v>
      </c>
      <c r="C6834" s="90">
        <f t="shared" si="318"/>
        <v>155.3030382639767</v>
      </c>
      <c r="D6834" s="90">
        <f t="shared" si="319"/>
        <v>17.908144291641531</v>
      </c>
      <c r="E6834" s="90">
        <f t="shared" si="320"/>
        <v>137.39489397233518</v>
      </c>
      <c r="F6834" s="50">
        <f>'貼り付けシート（日射量等）'!G6831/3.6*10^3</f>
        <v>22.222222222222221</v>
      </c>
      <c r="G6834" s="50">
        <f>'貼り付けシート（日射量等）'!H6831/3.6*10^3</f>
        <v>141.66666666666666</v>
      </c>
      <c r="H6834" s="91">
        <f>RADIANS('貼り付けシート（日射量等）'!I6831)</f>
        <v>0.65624379874986793</v>
      </c>
      <c r="I6834" s="91">
        <f>IF('貼り付けシート（日射量等）'!J6831&lt;0,RADIANS(360+('貼り付けシート（日射量等）'!J6831)),RADIANS('貼り付けシート（日射量等）'!J6831))</f>
        <v>0.5393067388662478</v>
      </c>
    </row>
    <row r="6835" spans="1:9">
      <c r="A6835" s="20">
        <v>41924</v>
      </c>
      <c r="B6835" s="35" t="s">
        <v>373</v>
      </c>
      <c r="C6835" s="90">
        <f t="shared" si="318"/>
        <v>120.94802024809189</v>
      </c>
      <c r="D6835" s="90">
        <f t="shared" si="319"/>
        <v>13.187319093319203</v>
      </c>
      <c r="E6835" s="90">
        <f t="shared" si="320"/>
        <v>107.76070115477269</v>
      </c>
      <c r="F6835" s="50">
        <f>'貼り付けシート（日射量等）'!G6832/3.6*10^3</f>
        <v>19.444444444444446</v>
      </c>
      <c r="G6835" s="50">
        <f>'貼り付けシート（日射量等）'!H6832/3.6*10^3</f>
        <v>111.11111111111111</v>
      </c>
      <c r="H6835" s="91">
        <f>RADIANS('貼り付けシート（日射量等）'!I6832)</f>
        <v>0.53058009260627614</v>
      </c>
      <c r="I6835" s="91">
        <f>IF('貼り付けシート（日射量等）'!J6832&lt;0,RADIANS(360+('貼り付けシート（日射量等）'!J6832)),RADIANS('貼り付けシート（日射量等）'!J6832))</f>
        <v>0.81332343142935759</v>
      </c>
    </row>
    <row r="6836" spans="1:9">
      <c r="A6836" s="20">
        <v>41924</v>
      </c>
      <c r="B6836" s="35" t="s">
        <v>374</v>
      </c>
      <c r="C6836" s="90">
        <f t="shared" si="318"/>
        <v>82.483575928507875</v>
      </c>
      <c r="D6836" s="90">
        <f t="shared" si="319"/>
        <v>9.7451026490363137</v>
      </c>
      <c r="E6836" s="90">
        <f t="shared" si="320"/>
        <v>72.738473279471563</v>
      </c>
      <c r="F6836" s="50">
        <f>'貼り付けシート（日射量等）'!G6833/3.6*10^3</f>
        <v>19.444444444444446</v>
      </c>
      <c r="G6836" s="50">
        <f>'貼り付けシート（日射量等）'!H6833/3.6*10^3</f>
        <v>75</v>
      </c>
      <c r="H6836" s="91">
        <f>RADIANS('貼り付けシート（日射量等）'!I6833)</f>
        <v>0.37000980142279788</v>
      </c>
      <c r="I6836" s="91">
        <f>IF('貼り付けシート（日射量等）'!J6833&lt;0,RADIANS(360+('貼り付けシート（日射量等）'!J6833)),RADIANS('貼り付けシート（日射量等）'!J6833))</f>
        <v>1.0402162341886205</v>
      </c>
    </row>
    <row r="6837" spans="1:9">
      <c r="A6837" s="20">
        <v>41924</v>
      </c>
      <c r="B6837" s="35" t="s">
        <v>375</v>
      </c>
      <c r="C6837" s="90">
        <f t="shared" si="318"/>
        <v>40.60513861353121</v>
      </c>
      <c r="D6837" s="90">
        <f t="shared" si="319"/>
        <v>5.5829107382300807</v>
      </c>
      <c r="E6837" s="90">
        <f t="shared" si="320"/>
        <v>35.022227875301127</v>
      </c>
      <c r="F6837" s="50">
        <f>'貼り付けシート（日射量等）'!G6834/3.6*10^3</f>
        <v>19.444444444444446</v>
      </c>
      <c r="G6837" s="50">
        <f>'貼り付けシート（日射量等）'!H6834/3.6*10^3</f>
        <v>36.111111111111114</v>
      </c>
      <c r="H6837" s="91">
        <f>RADIANS('貼り付けシート（日射量等）'!I6834)</f>
        <v>0.1884955592153876</v>
      </c>
      <c r="I6837" s="91">
        <f>IF('貼り付けシート（日射量等）'!J6834&lt;0,RADIANS(360+('貼り付けシート（日射量等）'!J6834)),RADIANS('貼り付けシート（日射量等）'!J6834))</f>
        <v>1.233947781159991</v>
      </c>
    </row>
    <row r="6838" spans="1:9">
      <c r="A6838" s="20">
        <v>41924</v>
      </c>
      <c r="B6838" s="35" t="s">
        <v>376</v>
      </c>
      <c r="C6838" s="90">
        <f t="shared" si="318"/>
        <v>7.2881469651034605</v>
      </c>
      <c r="D6838" s="90">
        <f t="shared" si="319"/>
        <v>1.900111907364826</v>
      </c>
      <c r="E6838" s="90">
        <f t="shared" si="320"/>
        <v>5.3880350577386347</v>
      </c>
      <c r="F6838" s="50">
        <f>'貼り付けシート（日射量等）'!G6835/3.6*10^3</f>
        <v>5.5555555555555554</v>
      </c>
      <c r="G6838" s="50">
        <f>'貼り付けシート（日射量等）'!H6835/3.6*10^3</f>
        <v>5.5555555555555554</v>
      </c>
      <c r="H6838" s="91">
        <f>RADIANS('貼り付けシート（日射量等）'!I6835)</f>
        <v>0</v>
      </c>
      <c r="I6838" s="91">
        <f>IF('貼り付けシート（日射量等）'!J6835&lt;0,RADIANS(360+('貼り付けシート（日射量等）'!J6835)),RADIANS('貼り付けシート（日射量等）'!J6835))</f>
        <v>0</v>
      </c>
    </row>
    <row r="6839" spans="1:9">
      <c r="A6839" s="20">
        <v>41924</v>
      </c>
      <c r="B6839" s="35" t="s">
        <v>377</v>
      </c>
      <c r="C6839" s="90">
        <f t="shared" si="318"/>
        <v>0</v>
      </c>
      <c r="D6839" s="90">
        <f t="shared" si="319"/>
        <v>0</v>
      </c>
      <c r="E6839" s="90">
        <f t="shared" si="320"/>
        <v>0</v>
      </c>
      <c r="F6839" s="50">
        <f>'貼り付けシート（日射量等）'!G6836/3.6*10^3</f>
        <v>0</v>
      </c>
      <c r="G6839" s="50">
        <f>'貼り付けシート（日射量等）'!H6836/3.6*10^3</f>
        <v>0</v>
      </c>
      <c r="H6839" s="91">
        <f>RADIANS('貼り付けシート（日射量等）'!I6836)</f>
        <v>0</v>
      </c>
      <c r="I6839" s="91">
        <f>IF('貼り付けシート（日射量等）'!J6836&lt;0,RADIANS(360+('貼り付けシート（日射量等）'!J6836)),RADIANS('貼り付けシート（日射量等）'!J6836))</f>
        <v>0</v>
      </c>
    </row>
    <row r="6840" spans="1:9">
      <c r="A6840" s="20">
        <v>41924</v>
      </c>
      <c r="B6840" s="35" t="s">
        <v>378</v>
      </c>
      <c r="C6840" s="90">
        <f t="shared" si="318"/>
        <v>0</v>
      </c>
      <c r="D6840" s="90">
        <f t="shared" si="319"/>
        <v>0</v>
      </c>
      <c r="E6840" s="90">
        <f t="shared" si="320"/>
        <v>0</v>
      </c>
      <c r="F6840" s="50">
        <f>'貼り付けシート（日射量等）'!G6837/3.6*10^3</f>
        <v>0</v>
      </c>
      <c r="G6840" s="50">
        <f>'貼り付けシート（日射量等）'!H6837/3.6*10^3</f>
        <v>0</v>
      </c>
      <c r="H6840" s="91">
        <f>RADIANS('貼り付けシート（日射量等）'!I6837)</f>
        <v>0</v>
      </c>
      <c r="I6840" s="91">
        <f>IF('貼り付けシート（日射量等）'!J6837&lt;0,RADIANS(360+('貼り付けシート（日射量等）'!J6837)),RADIANS('貼り付けシート（日射量等）'!J6837))</f>
        <v>0</v>
      </c>
    </row>
    <row r="6841" spans="1:9">
      <c r="A6841" s="20">
        <v>41924</v>
      </c>
      <c r="B6841" s="35" t="s">
        <v>379</v>
      </c>
      <c r="C6841" s="90">
        <f t="shared" si="318"/>
        <v>0</v>
      </c>
      <c r="D6841" s="90">
        <f t="shared" si="319"/>
        <v>0</v>
      </c>
      <c r="E6841" s="90">
        <f t="shared" si="320"/>
        <v>0</v>
      </c>
      <c r="F6841" s="50">
        <f>'貼り付けシート（日射量等）'!G6838/3.6*10^3</f>
        <v>0</v>
      </c>
      <c r="G6841" s="50">
        <f>'貼り付けシート（日射量等）'!H6838/3.6*10^3</f>
        <v>0</v>
      </c>
      <c r="H6841" s="91">
        <f>RADIANS('貼り付けシート（日射量等）'!I6838)</f>
        <v>0</v>
      </c>
      <c r="I6841" s="91">
        <f>IF('貼り付けシート（日射量等）'!J6838&lt;0,RADIANS(360+('貼り付けシート（日射量等）'!J6838)),RADIANS('貼り付けシート（日射量等）'!J6838))</f>
        <v>0</v>
      </c>
    </row>
    <row r="6842" spans="1:9">
      <c r="A6842" s="20">
        <v>41924</v>
      </c>
      <c r="B6842" s="35" t="s">
        <v>380</v>
      </c>
      <c r="C6842" s="90">
        <f t="shared" si="318"/>
        <v>0</v>
      </c>
      <c r="D6842" s="90">
        <f t="shared" si="319"/>
        <v>0</v>
      </c>
      <c r="E6842" s="90">
        <f t="shared" si="320"/>
        <v>0</v>
      </c>
      <c r="F6842" s="50">
        <f>'貼り付けシート（日射量等）'!G6839/3.6*10^3</f>
        <v>0</v>
      </c>
      <c r="G6842" s="50">
        <f>'貼り付けシート（日射量等）'!H6839/3.6*10^3</f>
        <v>0</v>
      </c>
      <c r="H6842" s="91">
        <f>RADIANS('貼り付けシート（日射量等）'!I6839)</f>
        <v>0</v>
      </c>
      <c r="I6842" s="91">
        <f>IF('貼り付けシート（日射量等）'!J6839&lt;0,RADIANS(360+('貼り付けシート（日射量等）'!J6839)),RADIANS('貼り付けシート（日射量等）'!J6839))</f>
        <v>0</v>
      </c>
    </row>
    <row r="6843" spans="1:9">
      <c r="A6843" s="20">
        <v>41924</v>
      </c>
      <c r="B6843" s="35" t="s">
        <v>381</v>
      </c>
      <c r="C6843" s="90">
        <f t="shared" si="318"/>
        <v>0</v>
      </c>
      <c r="D6843" s="90">
        <f t="shared" si="319"/>
        <v>0</v>
      </c>
      <c r="E6843" s="90">
        <f t="shared" si="320"/>
        <v>0</v>
      </c>
      <c r="F6843" s="50">
        <f>'貼り付けシート（日射量等）'!G6840/3.6*10^3</f>
        <v>0</v>
      </c>
      <c r="G6843" s="50">
        <f>'貼り付けシート（日射量等）'!H6840/3.6*10^3</f>
        <v>0</v>
      </c>
      <c r="H6843" s="91">
        <f>RADIANS('貼り付けシート（日射量等）'!I6840)</f>
        <v>0</v>
      </c>
      <c r="I6843" s="91">
        <f>IF('貼り付けシート（日射量等）'!J6840&lt;0,RADIANS(360+('貼り付けシート（日射量等）'!J6840)),RADIANS('貼り付けシート（日射量等）'!J6840))</f>
        <v>0</v>
      </c>
    </row>
    <row r="6844" spans="1:9">
      <c r="A6844" s="20">
        <v>41924</v>
      </c>
      <c r="B6844" s="35" t="s">
        <v>382</v>
      </c>
      <c r="C6844" s="90">
        <f t="shared" si="318"/>
        <v>0</v>
      </c>
      <c r="D6844" s="90">
        <f t="shared" si="319"/>
        <v>0</v>
      </c>
      <c r="E6844" s="90">
        <f t="shared" si="320"/>
        <v>0</v>
      </c>
      <c r="F6844" s="50">
        <f>'貼り付けシート（日射量等）'!G6841/3.6*10^3</f>
        <v>0</v>
      </c>
      <c r="G6844" s="50">
        <f>'貼り付けシート（日射量等）'!H6841/3.6*10^3</f>
        <v>0</v>
      </c>
      <c r="H6844" s="91">
        <f>RADIANS('貼り付けシート（日射量等）'!I6841)</f>
        <v>0</v>
      </c>
      <c r="I6844" s="91">
        <f>IF('貼り付けシート（日射量等）'!J6841&lt;0,RADIANS(360+('貼り付けシート（日射量等）'!J6841)),RADIANS('貼り付けシート（日射量等）'!J6841))</f>
        <v>0</v>
      </c>
    </row>
    <row r="6845" spans="1:9">
      <c r="A6845" s="20">
        <v>41924</v>
      </c>
      <c r="B6845" s="35" t="s">
        <v>383</v>
      </c>
      <c r="C6845" s="90">
        <f t="shared" si="318"/>
        <v>0</v>
      </c>
      <c r="D6845" s="90">
        <f t="shared" si="319"/>
        <v>0</v>
      </c>
      <c r="E6845" s="90">
        <f t="shared" si="320"/>
        <v>0</v>
      </c>
      <c r="F6845" s="50">
        <f>'貼り付けシート（日射量等）'!G6842/3.6*10^3</f>
        <v>0</v>
      </c>
      <c r="G6845" s="50">
        <f>'貼り付けシート（日射量等）'!H6842/3.6*10^3</f>
        <v>0</v>
      </c>
      <c r="H6845" s="91">
        <f>RADIANS('貼り付けシート（日射量等）'!I6842)</f>
        <v>0</v>
      </c>
      <c r="I6845" s="91">
        <f>IF('貼り付けシート（日射量等）'!J6842&lt;0,RADIANS(360+('貼り付けシート（日射量等）'!J6842)),RADIANS('貼り付けシート（日射量等）'!J6842))</f>
        <v>0</v>
      </c>
    </row>
    <row r="6846" spans="1:9">
      <c r="A6846" s="20">
        <v>41925</v>
      </c>
      <c r="B6846" s="35" t="s">
        <v>360</v>
      </c>
      <c r="C6846" s="90">
        <f t="shared" si="318"/>
        <v>0</v>
      </c>
      <c r="D6846" s="90">
        <f t="shared" si="319"/>
        <v>0</v>
      </c>
      <c r="E6846" s="90">
        <f t="shared" si="320"/>
        <v>0</v>
      </c>
      <c r="F6846" s="50">
        <f>'貼り付けシート（日射量等）'!G6843/3.6*10^3</f>
        <v>0</v>
      </c>
      <c r="G6846" s="50">
        <f>'貼り付けシート（日射量等）'!H6843/3.6*10^3</f>
        <v>0</v>
      </c>
      <c r="H6846" s="91">
        <f>RADIANS('貼り付けシート（日射量等）'!I6843)</f>
        <v>0</v>
      </c>
      <c r="I6846" s="91">
        <f>IF('貼り付けシート（日射量等）'!J6843&lt;0,RADIANS(360+('貼り付けシート（日射量等）'!J6843)),RADIANS('貼り付けシート（日射量等）'!J6843))</f>
        <v>0</v>
      </c>
    </row>
    <row r="6847" spans="1:9">
      <c r="A6847" s="20">
        <v>41925</v>
      </c>
      <c r="B6847" s="35" t="s">
        <v>361</v>
      </c>
      <c r="C6847" s="90">
        <f t="shared" si="318"/>
        <v>0</v>
      </c>
      <c r="D6847" s="90">
        <f t="shared" si="319"/>
        <v>0</v>
      </c>
      <c r="E6847" s="90">
        <f t="shared" si="320"/>
        <v>0</v>
      </c>
      <c r="F6847" s="50">
        <f>'貼り付けシート（日射量等）'!G6844/3.6*10^3</f>
        <v>0</v>
      </c>
      <c r="G6847" s="50">
        <f>'貼り付けシート（日射量等）'!H6844/3.6*10^3</f>
        <v>0</v>
      </c>
      <c r="H6847" s="91">
        <f>RADIANS('貼り付けシート（日射量等）'!I6844)</f>
        <v>0</v>
      </c>
      <c r="I6847" s="91">
        <f>IF('貼り付けシート（日射量等）'!J6844&lt;0,RADIANS(360+('貼り付けシート（日射量等）'!J6844)),RADIANS('貼り付けシート（日射量等）'!J6844))</f>
        <v>0</v>
      </c>
    </row>
    <row r="6848" spans="1:9">
      <c r="A6848" s="20">
        <v>41925</v>
      </c>
      <c r="B6848" s="35" t="s">
        <v>362</v>
      </c>
      <c r="C6848" s="90">
        <f t="shared" si="318"/>
        <v>0</v>
      </c>
      <c r="D6848" s="90">
        <f t="shared" si="319"/>
        <v>0</v>
      </c>
      <c r="E6848" s="90">
        <f t="shared" si="320"/>
        <v>0</v>
      </c>
      <c r="F6848" s="50">
        <f>'貼り付けシート（日射量等）'!G6845/3.6*10^3</f>
        <v>0</v>
      </c>
      <c r="G6848" s="50">
        <f>'貼り付けシート（日射量等）'!H6845/3.6*10^3</f>
        <v>0</v>
      </c>
      <c r="H6848" s="91">
        <f>RADIANS('貼り付けシート（日射量等）'!I6845)</f>
        <v>0</v>
      </c>
      <c r="I6848" s="91">
        <f>IF('貼り付けシート（日射量等）'!J6845&lt;0,RADIANS(360+('貼り付けシート（日射量等）'!J6845)),RADIANS('貼り付けシート（日射量等）'!J6845))</f>
        <v>0</v>
      </c>
    </row>
    <row r="6849" spans="1:9">
      <c r="A6849" s="20">
        <v>41925</v>
      </c>
      <c r="B6849" s="35" t="s">
        <v>363</v>
      </c>
      <c r="C6849" s="90">
        <f t="shared" si="318"/>
        <v>0</v>
      </c>
      <c r="D6849" s="90">
        <f t="shared" si="319"/>
        <v>0</v>
      </c>
      <c r="E6849" s="90">
        <f t="shared" si="320"/>
        <v>0</v>
      </c>
      <c r="F6849" s="50">
        <f>'貼り付けシート（日射量等）'!G6846/3.6*10^3</f>
        <v>0</v>
      </c>
      <c r="G6849" s="50">
        <f>'貼り付けシート（日射量等）'!H6846/3.6*10^3</f>
        <v>0</v>
      </c>
      <c r="H6849" s="91">
        <f>RADIANS('貼り付けシート（日射量等）'!I6846)</f>
        <v>0</v>
      </c>
      <c r="I6849" s="91">
        <f>IF('貼り付けシート（日射量等）'!J6846&lt;0,RADIANS(360+('貼り付けシート（日射量等）'!J6846)),RADIANS('貼り付けシート（日射量等）'!J6846))</f>
        <v>0</v>
      </c>
    </row>
    <row r="6850" spans="1:9">
      <c r="A6850" s="20">
        <v>41925</v>
      </c>
      <c r="B6850" s="35" t="s">
        <v>364</v>
      </c>
      <c r="C6850" s="90">
        <f t="shared" si="318"/>
        <v>0</v>
      </c>
      <c r="D6850" s="90">
        <f t="shared" si="319"/>
        <v>0</v>
      </c>
      <c r="E6850" s="90">
        <f t="shared" si="320"/>
        <v>0</v>
      </c>
      <c r="F6850" s="50">
        <f>'貼り付けシート（日射量等）'!G6847/3.6*10^3</f>
        <v>0</v>
      </c>
      <c r="G6850" s="50">
        <f>'貼り付けシート（日射量等）'!H6847/3.6*10^3</f>
        <v>0</v>
      </c>
      <c r="H6850" s="91">
        <f>RADIANS('貼り付けシート（日射量等）'!I6847)</f>
        <v>0</v>
      </c>
      <c r="I6850" s="91">
        <f>IF('貼り付けシート（日射量等）'!J6847&lt;0,RADIANS(360+('貼り付けシート（日射量等）'!J6847)),RADIANS('貼り付けシート（日射量等）'!J6847))</f>
        <v>0</v>
      </c>
    </row>
    <row r="6851" spans="1:9">
      <c r="A6851" s="20">
        <v>41925</v>
      </c>
      <c r="B6851" s="35" t="s">
        <v>365</v>
      </c>
      <c r="C6851" s="90">
        <f t="shared" si="318"/>
        <v>9.5083576122337519</v>
      </c>
      <c r="D6851" s="90">
        <f t="shared" si="319"/>
        <v>1.4263050256257994</v>
      </c>
      <c r="E6851" s="90">
        <f t="shared" si="320"/>
        <v>8.0820525866079524</v>
      </c>
      <c r="F6851" s="50">
        <f>'貼り付けシート（日射量等）'!G6848/3.6*10^3</f>
        <v>13.888888888888889</v>
      </c>
      <c r="G6851" s="50">
        <f>'貼り付けシート（日射量等）'!H6848/3.6*10^3</f>
        <v>8.3333333333333339</v>
      </c>
      <c r="H6851" s="91">
        <f>RADIANS('貼り付けシート（日射量等）'!I6848)</f>
        <v>3.4906585039886591E-2</v>
      </c>
      <c r="I6851" s="91">
        <f>IF('貼り付けシート（日射量等）'!J6848&lt;0,RADIANS(360+('貼り付けシート（日射量等）'!J6848)),RADIANS('貼り付けシート（日射量等）'!J6848))</f>
        <v>4.9183378321200211</v>
      </c>
    </row>
    <row r="6852" spans="1:9">
      <c r="A6852" s="20">
        <v>41925</v>
      </c>
      <c r="B6852" s="35" t="s">
        <v>366</v>
      </c>
      <c r="C6852" s="90">
        <f t="shared" si="318"/>
        <v>46.947953034610826</v>
      </c>
      <c r="D6852" s="90">
        <f t="shared" si="319"/>
        <v>6.5376901015710747</v>
      </c>
      <c r="E6852" s="90">
        <f t="shared" si="320"/>
        <v>40.410262933039753</v>
      </c>
      <c r="F6852" s="50">
        <f>'貼り付けシート（日射量等）'!G6849/3.6*10^3</f>
        <v>19.444444444444446</v>
      </c>
      <c r="G6852" s="50">
        <f>'貼り付けシート（日射量等）'!H6849/3.6*10^3</f>
        <v>41.666666666666664</v>
      </c>
      <c r="H6852" s="91">
        <f>RADIANS('貼り付けシート（日射量等）'!I6849)</f>
        <v>0.22689280275926285</v>
      </c>
      <c r="I6852" s="91">
        <f>IF('貼り付けシート（日射量等）'!J6849&lt;0,RADIANS(360+('貼り付けシート（日射量等）'!J6849)),RADIANS('貼り付けシート（日射量等）'!J6849))</f>
        <v>5.0963614158234423</v>
      </c>
    </row>
    <row r="6853" spans="1:9">
      <c r="A6853" s="20">
        <v>41925</v>
      </c>
      <c r="B6853" s="35" t="s">
        <v>367</v>
      </c>
      <c r="C6853" s="90">
        <f t="shared" si="318"/>
        <v>91.383428109477506</v>
      </c>
      <c r="D6853" s="90">
        <f t="shared" si="319"/>
        <v>10.562902243398007</v>
      </c>
      <c r="E6853" s="90">
        <f t="shared" si="320"/>
        <v>80.820525866079507</v>
      </c>
      <c r="F6853" s="50">
        <f>'貼り付けシート（日射量等）'!G6850/3.6*10^3</f>
        <v>19.444444444444446</v>
      </c>
      <c r="G6853" s="50">
        <f>'貼り付けシート（日射量等）'!H6850/3.6*10^3</f>
        <v>83.333333333333329</v>
      </c>
      <c r="H6853" s="91">
        <f>RADIANS('貼り付けシート（日射量等）'!I6850)</f>
        <v>0.40491638646268446</v>
      </c>
      <c r="I6853" s="91">
        <f>IF('貼り付けシート（日射量等）'!J6850&lt;0,RADIANS(360+('貼り付けシート（日射量等）'!J6850)),RADIANS('貼り付けシート（日射量等）'!J6850))</f>
        <v>5.2953289505507959</v>
      </c>
    </row>
    <row r="6854" spans="1:9">
      <c r="A6854" s="20">
        <v>41925</v>
      </c>
      <c r="B6854" s="35" t="s">
        <v>368</v>
      </c>
      <c r="C6854" s="90">
        <f t="shared" si="318"/>
        <v>131.59674101164691</v>
      </c>
      <c r="D6854" s="90">
        <f t="shared" si="319"/>
        <v>15.753987270266261</v>
      </c>
      <c r="E6854" s="90">
        <f t="shared" si="320"/>
        <v>115.84275374138065</v>
      </c>
      <c r="F6854" s="50">
        <f>'貼り付けシート（日射量等）'!G6851/3.6*10^3</f>
        <v>22.222222222222221</v>
      </c>
      <c r="G6854" s="50">
        <f>'貼り付けシート（日射量等）'!H6851/3.6*10^3</f>
        <v>119.44444444444444</v>
      </c>
      <c r="H6854" s="91">
        <f>RADIANS('貼り付けシート（日射量等）'!I6851)</f>
        <v>0.55676003138619112</v>
      </c>
      <c r="I6854" s="91">
        <f>IF('貼り付けシート（日射量等）'!J6851&lt;0,RADIANS(360+('貼り付けシート（日射量等）'!J6851)),RADIANS('貼り付けシート（日射量等）'!J6851))</f>
        <v>5.532693728822025</v>
      </c>
    </row>
    <row r="6855" spans="1:9">
      <c r="A6855" s="20">
        <v>41925</v>
      </c>
      <c r="B6855" s="35" t="s">
        <v>369</v>
      </c>
      <c r="C6855" s="90">
        <f t="shared" ref="C6855:C6918" si="321">IF(D6855&lt;0,E6855,D6855+E6855)</f>
        <v>119.20652231252804</v>
      </c>
      <c r="D6855" s="90">
        <f t="shared" ref="D6855:D6918" si="322">F6855*(SIN(H6855)*COS($O$5)+COS(H6855)*SIN($O$5)*COS($O$4-I6855))</f>
        <v>11.445821157755352</v>
      </c>
      <c r="E6855" s="90">
        <f t="shared" ref="E6855:E6918" si="323">G6855*(1+COS($O$5))/2</f>
        <v>107.76070115477269</v>
      </c>
      <c r="F6855" s="50">
        <f>'貼り付けシート（日射量等）'!G6852/3.6*10^3</f>
        <v>13.888888888888889</v>
      </c>
      <c r="G6855" s="50">
        <f>'貼り付けシート（日射量等）'!H6852/3.6*10^3</f>
        <v>111.11111111111111</v>
      </c>
      <c r="H6855" s="91">
        <f>RADIANS('貼り付けシート（日射量等）'!I6852)</f>
        <v>0.67195176201781692</v>
      </c>
      <c r="I6855" s="91">
        <f>IF('貼り付けシート（日射量等）'!J6852&lt;0,RADIANS(360+('貼り付けシート（日射量等）'!J6852)),RADIANS('貼り付けシート（日射量等）'!J6852))</f>
        <v>5.8171823968971008</v>
      </c>
    </row>
    <row r="6856" spans="1:9">
      <c r="A6856" s="20">
        <v>41925</v>
      </c>
      <c r="B6856" s="35" t="s">
        <v>370</v>
      </c>
      <c r="C6856" s="90">
        <f t="shared" si="321"/>
        <v>87.902413485002228</v>
      </c>
      <c r="D6856" s="90">
        <f t="shared" si="322"/>
        <v>9.7759051477920487</v>
      </c>
      <c r="E6856" s="90">
        <f t="shared" si="323"/>
        <v>78.126508337210183</v>
      </c>
      <c r="F6856" s="50">
        <f>'貼り付けシート（日射量等）'!G6853/3.6*10^3</f>
        <v>11.111111111111111</v>
      </c>
      <c r="G6856" s="50">
        <f>'貼り付けシート（日射量等）'!H6853/3.6*10^3</f>
        <v>80.555555555555543</v>
      </c>
      <c r="H6856" s="91">
        <f>RADIANS('貼り付けシート（日射量等）'!I6853)</f>
        <v>0.7312929565856241</v>
      </c>
      <c r="I6856" s="91">
        <f>IF('貼り付けシート（日射量等）'!J6853&lt;0,RADIANS(360+('貼り付けシート（日射量等）'!J6853)),RADIANS('貼り付けシート（日射量等）'!J6853))</f>
        <v>6.1487949547760232</v>
      </c>
    </row>
    <row r="6857" spans="1:9">
      <c r="A6857" s="20">
        <v>41925</v>
      </c>
      <c r="B6857" s="35" t="s">
        <v>371</v>
      </c>
      <c r="C6857" s="90">
        <f t="shared" si="321"/>
        <v>85.122423547150731</v>
      </c>
      <c r="D6857" s="90">
        <f t="shared" si="322"/>
        <v>9.6899327388098442</v>
      </c>
      <c r="E6857" s="90">
        <f t="shared" si="323"/>
        <v>75.432490808340887</v>
      </c>
      <c r="F6857" s="50">
        <f>'貼り付けシート（日射量等）'!G6854/3.6*10^3</f>
        <v>11.111111111111111</v>
      </c>
      <c r="G6857" s="50">
        <f>'貼り付けシート（日射量等）'!H6854/3.6*10^3</f>
        <v>77.777777777777786</v>
      </c>
      <c r="H6857" s="91">
        <f>RADIANS('貼り付けシート（日射量等）'!I6854)</f>
        <v>0.72256631032565244</v>
      </c>
      <c r="I6857" s="91">
        <f>IF('貼り付けシート（日射量等）'!J6854&lt;0,RADIANS(360+('貼り付けシート（日射量等）'!J6854)),RADIANS('貼り付けシート（日射量等）'!J6854))</f>
        <v>0.21467549799530256</v>
      </c>
    </row>
    <row r="6858" spans="1:9">
      <c r="A6858" s="20">
        <v>41925</v>
      </c>
      <c r="B6858" s="35" t="s">
        <v>372</v>
      </c>
      <c r="C6858" s="90">
        <f t="shared" si="321"/>
        <v>74.967323999505041</v>
      </c>
      <c r="D6858" s="90">
        <f t="shared" si="322"/>
        <v>2.2288507200334831</v>
      </c>
      <c r="E6858" s="90">
        <f t="shared" si="323"/>
        <v>72.738473279471563</v>
      </c>
      <c r="F6858" s="50">
        <f>'貼り付けシート（日射量等）'!G6855/3.6*10^3</f>
        <v>2.7777777777777777</v>
      </c>
      <c r="G6858" s="50">
        <f>'貼り付けシート（日射量等）'!H6855/3.6*10^3</f>
        <v>75</v>
      </c>
      <c r="H6858" s="91">
        <f>RADIANS('貼り付けシート（日射量等）'!I6855)</f>
        <v>0.64926248174189061</v>
      </c>
      <c r="I6858" s="91">
        <f>IF('貼り付けシート（日射量等）'!J6855&lt;0,RADIANS(360+('貼り付けシート（日射量等）'!J6855)),RADIANS('貼り付けシート（日射量等）'!J6855))</f>
        <v>0.53581608036225914</v>
      </c>
    </row>
    <row r="6859" spans="1:9">
      <c r="A6859" s="20">
        <v>41925</v>
      </c>
      <c r="B6859" s="35" t="s">
        <v>373</v>
      </c>
      <c r="C6859" s="90">
        <f t="shared" si="321"/>
        <v>61.140914333843959</v>
      </c>
      <c r="D6859" s="90">
        <f t="shared" si="322"/>
        <v>1.8725286987189782</v>
      </c>
      <c r="E6859" s="90">
        <f t="shared" si="323"/>
        <v>59.268385635124979</v>
      </c>
      <c r="F6859" s="50">
        <f>'貼り付けシート（日射量等）'!G6856/3.6*10^3</f>
        <v>2.7777777777777777</v>
      </c>
      <c r="G6859" s="50">
        <f>'貼り付けシート（日射量等）'!H6856/3.6*10^3</f>
        <v>61.111111111111107</v>
      </c>
      <c r="H6859" s="91">
        <f>RADIANS('貼り付けシート（日射量等）'!I6856)</f>
        <v>0.52359877559829882</v>
      </c>
      <c r="I6859" s="91">
        <f>IF('貼り付けシート（日射量等）'!J6856&lt;0,RADIANS(360+('貼り付けシート（日射量等）'!J6856)),RADIANS('貼り付けシート（日射量等）'!J6856))</f>
        <v>0.80983277292536893</v>
      </c>
    </row>
    <row r="6860" spans="1:9">
      <c r="A6860" s="20">
        <v>41925</v>
      </c>
      <c r="B6860" s="35" t="s">
        <v>374</v>
      </c>
      <c r="C6860" s="90">
        <f t="shared" si="321"/>
        <v>58.029278272183575</v>
      </c>
      <c r="D6860" s="90">
        <f t="shared" si="322"/>
        <v>4.1489276947972318</v>
      </c>
      <c r="E6860" s="90">
        <f t="shared" si="323"/>
        <v>53.880350577386345</v>
      </c>
      <c r="F6860" s="50">
        <f>'貼り付けシート（日射量等）'!G6857/3.6*10^3</f>
        <v>8.3333333333333339</v>
      </c>
      <c r="G6860" s="50">
        <f>'貼り付けシート（日射量等）'!H6857/3.6*10^3</f>
        <v>55.555555555555557</v>
      </c>
      <c r="H6860" s="91">
        <f>RADIANS('貼り付けシート（日射量等）'!I6857)</f>
        <v>0.36477381366681483</v>
      </c>
      <c r="I6860" s="91">
        <f>IF('貼り付けシート（日射量等）'!J6857&lt;0,RADIANS(360+('貼り付けシート（日射量等）'!J6857)),RADIANS('貼り付けシート（日射量等）'!J6857))</f>
        <v>1.0367255756846316</v>
      </c>
    </row>
    <row r="6861" spans="1:9">
      <c r="A6861" s="20">
        <v>41925</v>
      </c>
      <c r="B6861" s="35" t="s">
        <v>375</v>
      </c>
      <c r="C6861" s="90">
        <f t="shared" si="321"/>
        <v>40.534772275883022</v>
      </c>
      <c r="D6861" s="90">
        <f t="shared" si="322"/>
        <v>5.5125444005818958</v>
      </c>
      <c r="E6861" s="90">
        <f t="shared" si="323"/>
        <v>35.022227875301127</v>
      </c>
      <c r="F6861" s="50">
        <f>'貼り付けシート（日射量等）'!G6858/3.6*10^3</f>
        <v>19.444444444444446</v>
      </c>
      <c r="G6861" s="50">
        <f>'貼り付けシート（日射量等）'!H6858/3.6*10^3</f>
        <v>36.111111111111114</v>
      </c>
      <c r="H6861" s="91">
        <f>RADIANS('貼り付けシート（日射量等）'!I6858)</f>
        <v>0.18325957145940461</v>
      </c>
      <c r="I6861" s="91">
        <f>IF('貼り付けシート（日射量等）'!J6858&lt;0,RADIANS(360+('貼り付けシート（日射量等）'!J6858)),RADIANS('貼り付けシート（日射量等）'!J6858))</f>
        <v>1.2304571226560024</v>
      </c>
    </row>
    <row r="6862" spans="1:9">
      <c r="A6862" s="20">
        <v>41925</v>
      </c>
      <c r="B6862" s="35" t="s">
        <v>376</v>
      </c>
      <c r="C6862" s="90">
        <f t="shared" si="321"/>
        <v>2.6940175288693173</v>
      </c>
      <c r="D6862" s="90">
        <f t="shared" si="322"/>
        <v>0</v>
      </c>
      <c r="E6862" s="90">
        <f t="shared" si="323"/>
        <v>2.6940175288693173</v>
      </c>
      <c r="F6862" s="50">
        <f>'貼り付けシート（日射量等）'!G6859/3.6*10^3</f>
        <v>0</v>
      </c>
      <c r="G6862" s="50">
        <f>'貼り付けシート（日射量等）'!H6859/3.6*10^3</f>
        <v>2.7777777777777777</v>
      </c>
      <c r="H6862" s="91">
        <f>RADIANS('貼り付けシート（日射量等）'!I6859)</f>
        <v>0</v>
      </c>
      <c r="I6862" s="91">
        <f>IF('貼り付けシート（日射量等）'!J6859&lt;0,RADIANS(360+('貼り付けシート（日射量等）'!J6859)),RADIANS('貼り付けシート（日射量等）'!J6859))</f>
        <v>0</v>
      </c>
    </row>
    <row r="6863" spans="1:9">
      <c r="A6863" s="20">
        <v>41925</v>
      </c>
      <c r="B6863" s="35" t="s">
        <v>377</v>
      </c>
      <c r="C6863" s="90">
        <f t="shared" si="321"/>
        <v>0</v>
      </c>
      <c r="D6863" s="90">
        <f t="shared" si="322"/>
        <v>0</v>
      </c>
      <c r="E6863" s="90">
        <f t="shared" si="323"/>
        <v>0</v>
      </c>
      <c r="F6863" s="50">
        <f>'貼り付けシート（日射量等）'!G6860/3.6*10^3</f>
        <v>0</v>
      </c>
      <c r="G6863" s="50">
        <f>'貼り付けシート（日射量等）'!H6860/3.6*10^3</f>
        <v>0</v>
      </c>
      <c r="H6863" s="91">
        <f>RADIANS('貼り付けシート（日射量等）'!I6860)</f>
        <v>0</v>
      </c>
      <c r="I6863" s="91">
        <f>IF('貼り付けシート（日射量等）'!J6860&lt;0,RADIANS(360+('貼り付けシート（日射量等）'!J6860)),RADIANS('貼り付けシート（日射量等）'!J6860))</f>
        <v>0</v>
      </c>
    </row>
    <row r="6864" spans="1:9">
      <c r="A6864" s="20">
        <v>41925</v>
      </c>
      <c r="B6864" s="35" t="s">
        <v>378</v>
      </c>
      <c r="C6864" s="90">
        <f t="shared" si="321"/>
        <v>0</v>
      </c>
      <c r="D6864" s="90">
        <f t="shared" si="322"/>
        <v>0</v>
      </c>
      <c r="E6864" s="90">
        <f t="shared" si="323"/>
        <v>0</v>
      </c>
      <c r="F6864" s="50">
        <f>'貼り付けシート（日射量等）'!G6861/3.6*10^3</f>
        <v>0</v>
      </c>
      <c r="G6864" s="50">
        <f>'貼り付けシート（日射量等）'!H6861/3.6*10^3</f>
        <v>0</v>
      </c>
      <c r="H6864" s="91">
        <f>RADIANS('貼り付けシート（日射量等）'!I6861)</f>
        <v>0</v>
      </c>
      <c r="I6864" s="91">
        <f>IF('貼り付けシート（日射量等）'!J6861&lt;0,RADIANS(360+('貼り付けシート（日射量等）'!J6861)),RADIANS('貼り付けシート（日射量等）'!J6861))</f>
        <v>0</v>
      </c>
    </row>
    <row r="6865" spans="1:9">
      <c r="A6865" s="20">
        <v>41925</v>
      </c>
      <c r="B6865" s="35" t="s">
        <v>379</v>
      </c>
      <c r="C6865" s="90">
        <f t="shared" si="321"/>
        <v>0</v>
      </c>
      <c r="D6865" s="90">
        <f t="shared" si="322"/>
        <v>0</v>
      </c>
      <c r="E6865" s="90">
        <f t="shared" si="323"/>
        <v>0</v>
      </c>
      <c r="F6865" s="50">
        <f>'貼り付けシート（日射量等）'!G6862/3.6*10^3</f>
        <v>0</v>
      </c>
      <c r="G6865" s="50">
        <f>'貼り付けシート（日射量等）'!H6862/3.6*10^3</f>
        <v>0</v>
      </c>
      <c r="H6865" s="91">
        <f>RADIANS('貼り付けシート（日射量等）'!I6862)</f>
        <v>0</v>
      </c>
      <c r="I6865" s="91">
        <f>IF('貼り付けシート（日射量等）'!J6862&lt;0,RADIANS(360+('貼り付けシート（日射量等）'!J6862)),RADIANS('貼り付けシート（日射量等）'!J6862))</f>
        <v>0</v>
      </c>
    </row>
    <row r="6866" spans="1:9">
      <c r="A6866" s="20">
        <v>41925</v>
      </c>
      <c r="B6866" s="35" t="s">
        <v>380</v>
      </c>
      <c r="C6866" s="90">
        <f t="shared" si="321"/>
        <v>0</v>
      </c>
      <c r="D6866" s="90">
        <f t="shared" si="322"/>
        <v>0</v>
      </c>
      <c r="E6866" s="90">
        <f t="shared" si="323"/>
        <v>0</v>
      </c>
      <c r="F6866" s="50">
        <f>'貼り付けシート（日射量等）'!G6863/3.6*10^3</f>
        <v>0</v>
      </c>
      <c r="G6866" s="50">
        <f>'貼り付けシート（日射量等）'!H6863/3.6*10^3</f>
        <v>0</v>
      </c>
      <c r="H6866" s="91">
        <f>RADIANS('貼り付けシート（日射量等）'!I6863)</f>
        <v>0</v>
      </c>
      <c r="I6866" s="91">
        <f>IF('貼り付けシート（日射量等）'!J6863&lt;0,RADIANS(360+('貼り付けシート（日射量等）'!J6863)),RADIANS('貼り付けシート（日射量等）'!J6863))</f>
        <v>0</v>
      </c>
    </row>
    <row r="6867" spans="1:9">
      <c r="A6867" s="20">
        <v>41925</v>
      </c>
      <c r="B6867" s="35" t="s">
        <v>381</v>
      </c>
      <c r="C6867" s="90">
        <f t="shared" si="321"/>
        <v>0</v>
      </c>
      <c r="D6867" s="90">
        <f t="shared" si="322"/>
        <v>0</v>
      </c>
      <c r="E6867" s="90">
        <f t="shared" si="323"/>
        <v>0</v>
      </c>
      <c r="F6867" s="50">
        <f>'貼り付けシート（日射量等）'!G6864/3.6*10^3</f>
        <v>0</v>
      </c>
      <c r="G6867" s="50">
        <f>'貼り付けシート（日射量等）'!H6864/3.6*10^3</f>
        <v>0</v>
      </c>
      <c r="H6867" s="91">
        <f>RADIANS('貼り付けシート（日射量等）'!I6864)</f>
        <v>0</v>
      </c>
      <c r="I6867" s="91">
        <f>IF('貼り付けシート（日射量等）'!J6864&lt;0,RADIANS(360+('貼り付けシート（日射量等）'!J6864)),RADIANS('貼り付けシート（日射量等）'!J6864))</f>
        <v>0</v>
      </c>
    </row>
    <row r="6868" spans="1:9">
      <c r="A6868" s="20">
        <v>41925</v>
      </c>
      <c r="B6868" s="35" t="s">
        <v>382</v>
      </c>
      <c r="C6868" s="90">
        <f t="shared" si="321"/>
        <v>0</v>
      </c>
      <c r="D6868" s="90">
        <f t="shared" si="322"/>
        <v>0</v>
      </c>
      <c r="E6868" s="90">
        <f t="shared" si="323"/>
        <v>0</v>
      </c>
      <c r="F6868" s="50">
        <f>'貼り付けシート（日射量等）'!G6865/3.6*10^3</f>
        <v>0</v>
      </c>
      <c r="G6868" s="50">
        <f>'貼り付けシート（日射量等）'!H6865/3.6*10^3</f>
        <v>0</v>
      </c>
      <c r="H6868" s="91">
        <f>RADIANS('貼り付けシート（日射量等）'!I6865)</f>
        <v>0</v>
      </c>
      <c r="I6868" s="91">
        <f>IF('貼り付けシート（日射量等）'!J6865&lt;0,RADIANS(360+('貼り付けシート（日射量等）'!J6865)),RADIANS('貼り付けシート（日射量等）'!J6865))</f>
        <v>0</v>
      </c>
    </row>
    <row r="6869" spans="1:9">
      <c r="A6869" s="20">
        <v>41925</v>
      </c>
      <c r="B6869" s="35" t="s">
        <v>383</v>
      </c>
      <c r="C6869" s="90">
        <f t="shared" si="321"/>
        <v>0</v>
      </c>
      <c r="D6869" s="90">
        <f t="shared" si="322"/>
        <v>0</v>
      </c>
      <c r="E6869" s="90">
        <f t="shared" si="323"/>
        <v>0</v>
      </c>
      <c r="F6869" s="50">
        <f>'貼り付けシート（日射量等）'!G6866/3.6*10^3</f>
        <v>0</v>
      </c>
      <c r="G6869" s="50">
        <f>'貼り付けシート（日射量等）'!H6866/3.6*10^3</f>
        <v>0</v>
      </c>
      <c r="H6869" s="91">
        <f>RADIANS('貼り付けシート（日射量等）'!I6866)</f>
        <v>0</v>
      </c>
      <c r="I6869" s="91">
        <f>IF('貼り付けシート（日射量等）'!J6866&lt;0,RADIANS(360+('貼り付けシート（日射量等）'!J6866)),RADIANS('貼り付けシート（日射量等）'!J6866))</f>
        <v>0</v>
      </c>
    </row>
    <row r="6870" spans="1:9">
      <c r="A6870" s="20">
        <v>41926</v>
      </c>
      <c r="B6870" s="35" t="s">
        <v>360</v>
      </c>
      <c r="C6870" s="90">
        <f t="shared" si="321"/>
        <v>0</v>
      </c>
      <c r="D6870" s="90">
        <f t="shared" si="322"/>
        <v>0</v>
      </c>
      <c r="E6870" s="90">
        <f t="shared" si="323"/>
        <v>0</v>
      </c>
      <c r="F6870" s="50">
        <f>'貼り付けシート（日射量等）'!G6867/3.6*10^3</f>
        <v>0</v>
      </c>
      <c r="G6870" s="50">
        <f>'貼り付けシート（日射量等）'!H6867/3.6*10^3</f>
        <v>0</v>
      </c>
      <c r="H6870" s="91">
        <f>RADIANS('貼り付けシート（日射量等）'!I6867)</f>
        <v>0</v>
      </c>
      <c r="I6870" s="91">
        <f>IF('貼り付けシート（日射量等）'!J6867&lt;0,RADIANS(360+('貼り付けシート（日射量等）'!J6867)),RADIANS('貼り付けシート（日射量等）'!J6867))</f>
        <v>0</v>
      </c>
    </row>
    <row r="6871" spans="1:9">
      <c r="A6871" s="20">
        <v>41926</v>
      </c>
      <c r="B6871" s="35" t="s">
        <v>361</v>
      </c>
      <c r="C6871" s="90">
        <f t="shared" si="321"/>
        <v>0</v>
      </c>
      <c r="D6871" s="90">
        <f t="shared" si="322"/>
        <v>0</v>
      </c>
      <c r="E6871" s="90">
        <f t="shared" si="323"/>
        <v>0</v>
      </c>
      <c r="F6871" s="50">
        <f>'貼り付けシート（日射量等）'!G6868/3.6*10^3</f>
        <v>0</v>
      </c>
      <c r="G6871" s="50">
        <f>'貼り付けシート（日射量等）'!H6868/3.6*10^3</f>
        <v>0</v>
      </c>
      <c r="H6871" s="91">
        <f>RADIANS('貼り付けシート（日射量等）'!I6868)</f>
        <v>0</v>
      </c>
      <c r="I6871" s="91">
        <f>IF('貼り付けシート（日射量等）'!J6868&lt;0,RADIANS(360+('貼り付けシート（日射量等）'!J6868)),RADIANS('貼り付けシート（日射量等）'!J6868))</f>
        <v>0</v>
      </c>
    </row>
    <row r="6872" spans="1:9">
      <c r="A6872" s="20">
        <v>41926</v>
      </c>
      <c r="B6872" s="35" t="s">
        <v>362</v>
      </c>
      <c r="C6872" s="90">
        <f t="shared" si="321"/>
        <v>0</v>
      </c>
      <c r="D6872" s="90">
        <f t="shared" si="322"/>
        <v>0</v>
      </c>
      <c r="E6872" s="90">
        <f t="shared" si="323"/>
        <v>0</v>
      </c>
      <c r="F6872" s="50">
        <f>'貼り付けシート（日射量等）'!G6869/3.6*10^3</f>
        <v>0</v>
      </c>
      <c r="G6872" s="50">
        <f>'貼り付けシート（日射量等）'!H6869/3.6*10^3</f>
        <v>0</v>
      </c>
      <c r="H6872" s="91">
        <f>RADIANS('貼り付けシート（日射量等）'!I6869)</f>
        <v>0</v>
      </c>
      <c r="I6872" s="91">
        <f>IF('貼り付けシート（日射量等）'!J6869&lt;0,RADIANS(360+('貼り付けシート（日射量等）'!J6869)),RADIANS('貼り付けシート（日射量等）'!J6869))</f>
        <v>0</v>
      </c>
    </row>
    <row r="6873" spans="1:9">
      <c r="A6873" s="20">
        <v>41926</v>
      </c>
      <c r="B6873" s="35" t="s">
        <v>363</v>
      </c>
      <c r="C6873" s="90">
        <f t="shared" si="321"/>
        <v>0</v>
      </c>
      <c r="D6873" s="90">
        <f t="shared" si="322"/>
        <v>0</v>
      </c>
      <c r="E6873" s="90">
        <f t="shared" si="323"/>
        <v>0</v>
      </c>
      <c r="F6873" s="50">
        <f>'貼り付けシート（日射量等）'!G6870/3.6*10^3</f>
        <v>0</v>
      </c>
      <c r="G6873" s="50">
        <f>'貼り付けシート（日射量等）'!H6870/3.6*10^3</f>
        <v>0</v>
      </c>
      <c r="H6873" s="91">
        <f>RADIANS('貼り付けシート（日射量等）'!I6870)</f>
        <v>0</v>
      </c>
      <c r="I6873" s="91">
        <f>IF('貼り付けシート（日射量等）'!J6870&lt;0,RADIANS(360+('貼り付けシート（日射量等）'!J6870)),RADIANS('貼り付けシート（日射量等）'!J6870))</f>
        <v>0</v>
      </c>
    </row>
    <row r="6874" spans="1:9">
      <c r="A6874" s="20">
        <v>41926</v>
      </c>
      <c r="B6874" s="35" t="s">
        <v>364</v>
      </c>
      <c r="C6874" s="90">
        <f t="shared" si="321"/>
        <v>0</v>
      </c>
      <c r="D6874" s="90">
        <f t="shared" si="322"/>
        <v>0</v>
      </c>
      <c r="E6874" s="90">
        <f t="shared" si="323"/>
        <v>0</v>
      </c>
      <c r="F6874" s="50">
        <f>'貼り付けシート（日射量等）'!G6871/3.6*10^3</f>
        <v>0</v>
      </c>
      <c r="G6874" s="50">
        <f>'貼り付けシート（日射量等）'!H6871/3.6*10^3</f>
        <v>0</v>
      </c>
      <c r="H6874" s="91">
        <f>RADIANS('貼り付けシート（日射量等）'!I6871)</f>
        <v>0</v>
      </c>
      <c r="I6874" s="91">
        <f>IF('貼り付けシート（日射量等）'!J6871&lt;0,RADIANS(360+('貼り付けシート（日射量等）'!J6871)),RADIANS('貼り付けシート（日射量等）'!J6871))</f>
        <v>0</v>
      </c>
    </row>
    <row r="6875" spans="1:9">
      <c r="A6875" s="20">
        <v>41926</v>
      </c>
      <c r="B6875" s="35" t="s">
        <v>365</v>
      </c>
      <c r="C6875" s="90">
        <f t="shared" si="321"/>
        <v>5.9533580087837503</v>
      </c>
      <c r="D6875" s="90">
        <f t="shared" si="322"/>
        <v>0.5653229510451161</v>
      </c>
      <c r="E6875" s="90">
        <f t="shared" si="323"/>
        <v>5.3880350577386347</v>
      </c>
      <c r="F6875" s="50">
        <f>'貼り付けシート（日射量等）'!G6872/3.6*10^3</f>
        <v>5.5555555555555554</v>
      </c>
      <c r="G6875" s="50">
        <f>'貼り付けシート（日射量等）'!H6872/3.6*10^3</f>
        <v>5.5555555555555554</v>
      </c>
      <c r="H6875" s="91">
        <f>RADIANS('貼り付けシート（日射量等）'!I6872)</f>
        <v>3.1415926535897934E-2</v>
      </c>
      <c r="I6875" s="91">
        <f>IF('貼り付けシート（日射量等）'!J6872&lt;0,RADIANS(360+('貼り付けシート（日射量等）'!J6872)),RADIANS('貼り付けシート（日射量等）'!J6872))</f>
        <v>4.925319149127998</v>
      </c>
    </row>
    <row r="6876" spans="1:9">
      <c r="A6876" s="20">
        <v>41926</v>
      </c>
      <c r="B6876" s="35" t="s">
        <v>366</v>
      </c>
      <c r="C6876" s="90">
        <f t="shared" si="321"/>
        <v>39.671449828407503</v>
      </c>
      <c r="D6876" s="90">
        <f t="shared" si="322"/>
        <v>4.6492219531063741</v>
      </c>
      <c r="E6876" s="90">
        <f t="shared" si="323"/>
        <v>35.022227875301127</v>
      </c>
      <c r="F6876" s="50">
        <f>'貼り付けシート（日射量等）'!G6873/3.6*10^3</f>
        <v>13.888888888888889</v>
      </c>
      <c r="G6876" s="50">
        <f>'貼り付けシート（日射量等）'!H6873/3.6*10^3</f>
        <v>36.111111111111114</v>
      </c>
      <c r="H6876" s="91">
        <f>RADIANS('貼り付けシート（日射量等）'!I6873)</f>
        <v>0.22340214425527419</v>
      </c>
      <c r="I6876" s="91">
        <f>IF('貼り付けシート（日射量等）'!J6873&lt;0,RADIANS(360+('貼り付けシート（日射量等）'!J6873)),RADIANS('貼り付けシート（日射量等）'!J6873))</f>
        <v>5.1015974035794258</v>
      </c>
    </row>
    <row r="6877" spans="1:9">
      <c r="A6877" s="20">
        <v>41926</v>
      </c>
      <c r="B6877" s="35" t="s">
        <v>367</v>
      </c>
      <c r="C6877" s="90">
        <f t="shared" si="321"/>
        <v>89.828332357373441</v>
      </c>
      <c r="D6877" s="90">
        <f t="shared" si="322"/>
        <v>9.0078064912939286</v>
      </c>
      <c r="E6877" s="90">
        <f t="shared" si="323"/>
        <v>80.820525866079507</v>
      </c>
      <c r="F6877" s="50">
        <f>'貼り付けシート（日射量等）'!G6874/3.6*10^3</f>
        <v>16.666666666666668</v>
      </c>
      <c r="G6877" s="50">
        <f>'貼り付けシート（日射量等）'!H6874/3.6*10^3</f>
        <v>83.333333333333329</v>
      </c>
      <c r="H6877" s="91">
        <f>RADIANS('貼り付けシート（日射量等）'!I6874)</f>
        <v>0.39968039870670147</v>
      </c>
      <c r="I6877" s="91">
        <f>IF('貼り付けシート（日射量等）'!J6874&lt;0,RADIANS(360+('貼り付けシート（日射量等）'!J6874)),RADIANS('貼り付けシート（日射量等）'!J6874))</f>
        <v>5.3005649383067786</v>
      </c>
    </row>
    <row r="6878" spans="1:9">
      <c r="A6878" s="20">
        <v>41926</v>
      </c>
      <c r="B6878" s="35" t="s">
        <v>368</v>
      </c>
      <c r="C6878" s="90">
        <f t="shared" si="321"/>
        <v>128.84811442775035</v>
      </c>
      <c r="D6878" s="90">
        <f t="shared" si="322"/>
        <v>15.699378215239044</v>
      </c>
      <c r="E6878" s="90">
        <f t="shared" si="323"/>
        <v>113.14873621251131</v>
      </c>
      <c r="F6878" s="50">
        <f>'貼り付けシート（日射量等）'!G6875/3.6*10^3</f>
        <v>22.222222222222221</v>
      </c>
      <c r="G6878" s="50">
        <f>'貼り付けシート（日射量等）'!H6875/3.6*10^3</f>
        <v>116.66666666666666</v>
      </c>
      <c r="H6878" s="91">
        <f>RADIANS('貼り付けシート（日射量等）'!I6875)</f>
        <v>0.55152404363020813</v>
      </c>
      <c r="I6878" s="91">
        <f>IF('貼り付けシート（日射量等）'!J6875&lt;0,RADIANS(360+('貼り付けシート（日射量等）'!J6875)),RADIANS('貼り付けシート（日射量等）'!J6875))</f>
        <v>5.5379297165780077</v>
      </c>
    </row>
    <row r="6879" spans="1:9">
      <c r="A6879" s="20">
        <v>41926</v>
      </c>
      <c r="B6879" s="35" t="s">
        <v>369</v>
      </c>
      <c r="C6879" s="90">
        <f t="shared" si="321"/>
        <v>156.48063262927508</v>
      </c>
      <c r="D6879" s="90">
        <f t="shared" si="322"/>
        <v>13.697703599201251</v>
      </c>
      <c r="E6879" s="90">
        <f t="shared" si="323"/>
        <v>142.78292903007383</v>
      </c>
      <c r="F6879" s="50">
        <f>'貼り付けシート（日射量等）'!G6876/3.6*10^3</f>
        <v>16.666666666666668</v>
      </c>
      <c r="G6879" s="50">
        <f>'貼り付けシート（日射量等）'!H6876/3.6*10^3</f>
        <v>147.22222222222223</v>
      </c>
      <c r="H6879" s="91">
        <f>RADIANS('貼り付けシート（日射量等）'!I6876)</f>
        <v>0.66671577426183393</v>
      </c>
      <c r="I6879" s="91">
        <f>IF('貼り付けシート（日射量等）'!J6876&lt;0,RADIANS(360+('貼り付けシート（日射量等）'!J6876)),RADIANS('貼り付けシート（日射量等）'!J6876))</f>
        <v>5.8224183846530835</v>
      </c>
    </row>
    <row r="6880" spans="1:9">
      <c r="A6880" s="20">
        <v>41926</v>
      </c>
      <c r="B6880" s="35" t="s">
        <v>370</v>
      </c>
      <c r="C6880" s="90">
        <f t="shared" si="321"/>
        <v>173.03956905554367</v>
      </c>
      <c r="D6880" s="90">
        <f t="shared" si="322"/>
        <v>19.48056990999261</v>
      </c>
      <c r="E6880" s="90">
        <f t="shared" si="323"/>
        <v>153.55899914555107</v>
      </c>
      <c r="F6880" s="50">
        <f>'貼り付けシート（日射量等）'!G6877/3.6*10^3</f>
        <v>22.222222222222221</v>
      </c>
      <c r="G6880" s="50">
        <f>'貼り付けシート（日射量等）'!H6877/3.6*10^3</f>
        <v>158.33333333333331</v>
      </c>
      <c r="H6880" s="91">
        <f>RADIANS('貼り付けシート（日射量等）'!I6877)</f>
        <v>0.72431163957764677</v>
      </c>
      <c r="I6880" s="91">
        <f>IF('貼り付けシート（日射量等）'!J6877&lt;0,RADIANS(360+('貼り付けシート（日射量等）'!J6877)),RADIANS('貼り付けシート（日射量等）'!J6877))</f>
        <v>6.1522856132800117</v>
      </c>
    </row>
    <row r="6881" spans="1:9">
      <c r="A6881" s="20">
        <v>41926</v>
      </c>
      <c r="B6881" s="35" t="s">
        <v>371</v>
      </c>
      <c r="C6881" s="90">
        <f t="shared" si="321"/>
        <v>168.33007770647578</v>
      </c>
      <c r="D6881" s="90">
        <f t="shared" si="322"/>
        <v>12.077061032055425</v>
      </c>
      <c r="E6881" s="90">
        <f t="shared" si="323"/>
        <v>156.25301667442037</v>
      </c>
      <c r="F6881" s="50">
        <f>'貼り付けシート（日射量等）'!G6878/3.6*10^3</f>
        <v>13.888888888888889</v>
      </c>
      <c r="G6881" s="50">
        <f>'貼り付けシート（日射量等）'!H6878/3.6*10^3</f>
        <v>161.11111111111109</v>
      </c>
      <c r="H6881" s="91">
        <f>RADIANS('貼り付けシート（日射量等）'!I6878)</f>
        <v>0.71733032256966944</v>
      </c>
      <c r="I6881" s="91">
        <f>IF('貼り付けシート（日射量等）'!J6878&lt;0,RADIANS(360+('貼り付けシート（日射量等）'!J6878)),RADIANS('貼り付けシート（日射量等）'!J6878))</f>
        <v>0.21467549799530256</v>
      </c>
    </row>
    <row r="6882" spans="1:9">
      <c r="A6882" s="20">
        <v>41926</v>
      </c>
      <c r="B6882" s="35" t="s">
        <v>372</v>
      </c>
      <c r="C6882" s="90">
        <f t="shared" si="321"/>
        <v>148.48692527041911</v>
      </c>
      <c r="D6882" s="90">
        <f t="shared" si="322"/>
        <v>11.092031298083933</v>
      </c>
      <c r="E6882" s="90">
        <f t="shared" si="323"/>
        <v>137.39489397233518</v>
      </c>
      <c r="F6882" s="50">
        <f>'貼り付けシート（日射量等）'!G6879/3.6*10^3</f>
        <v>13.888888888888889</v>
      </c>
      <c r="G6882" s="50">
        <f>'貼り付けシート（日射量等）'!H6879/3.6*10^3</f>
        <v>141.66666666666666</v>
      </c>
      <c r="H6882" s="91">
        <f>RADIANS('貼り付けシート（日射量等）'!I6879)</f>
        <v>0.64228116473391328</v>
      </c>
      <c r="I6882" s="91">
        <f>IF('貼り付けシート（日射量等）'!J6879&lt;0,RADIANS(360+('貼り付けシート（日射量等）'!J6879)),RADIANS('貼り付けシート（日射量等）'!J6879))</f>
        <v>0.53407075111026492</v>
      </c>
    </row>
    <row r="6883" spans="1:9">
      <c r="A6883" s="20">
        <v>41926</v>
      </c>
      <c r="B6883" s="35" t="s">
        <v>373</v>
      </c>
      <c r="C6883" s="90">
        <f t="shared" si="321"/>
        <v>93.666419888546656</v>
      </c>
      <c r="D6883" s="90">
        <f t="shared" si="322"/>
        <v>7.4578589647284996</v>
      </c>
      <c r="E6883" s="90">
        <f t="shared" si="323"/>
        <v>86.208560923818155</v>
      </c>
      <c r="F6883" s="50">
        <f>'貼り付けシート（日射量等）'!G6880/3.6*10^3</f>
        <v>11.111111111111111</v>
      </c>
      <c r="G6883" s="50">
        <f>'貼り付けシート（日射量等）'!H6880/3.6*10^3</f>
        <v>88.888888888888886</v>
      </c>
      <c r="H6883" s="91">
        <f>RADIANS('貼り付けシート（日射量等）'!I6880)</f>
        <v>0.51836278784231582</v>
      </c>
      <c r="I6883" s="91">
        <f>IF('貼り付けシート（日射量等）'!J6880&lt;0,RADIANS(360+('貼り付けシート（日射量等）'!J6880)),RADIANS('貼り付けシート（日射量等）'!J6880))</f>
        <v>0.80634211442138026</v>
      </c>
    </row>
    <row r="6884" spans="1:9">
      <c r="A6884" s="20">
        <v>41926</v>
      </c>
      <c r="B6884" s="35" t="s">
        <v>374</v>
      </c>
      <c r="C6884" s="90">
        <f t="shared" si="321"/>
        <v>41.784024451978112</v>
      </c>
      <c r="D6884" s="90">
        <f t="shared" si="322"/>
        <v>1.3737615189383585</v>
      </c>
      <c r="E6884" s="90">
        <f t="shared" si="323"/>
        <v>40.410262933039753</v>
      </c>
      <c r="F6884" s="50">
        <f>'貼り付けシート（日射量等）'!G6881/3.6*10^3</f>
        <v>2.7777777777777777</v>
      </c>
      <c r="G6884" s="50">
        <f>'貼り付けシート（日射量等）'!H6881/3.6*10^3</f>
        <v>41.666666666666664</v>
      </c>
      <c r="H6884" s="91">
        <f>RADIANS('貼り付けシート（日射量等）'!I6881)</f>
        <v>0.35953782591083189</v>
      </c>
      <c r="I6884" s="91">
        <f>IF('貼り付けシート（日射量等）'!J6881&lt;0,RADIANS(360+('貼り付けシート（日射量等）'!J6881)),RADIANS('貼り付けシート（日射量等）'!J6881))</f>
        <v>1.0332349171806432</v>
      </c>
    </row>
    <row r="6885" spans="1:9">
      <c r="A6885" s="20">
        <v>41926</v>
      </c>
      <c r="B6885" s="35" t="s">
        <v>375</v>
      </c>
      <c r="C6885" s="90">
        <f t="shared" si="321"/>
        <v>19.63709324344789</v>
      </c>
      <c r="D6885" s="90">
        <f t="shared" si="322"/>
        <v>0.77897054136266697</v>
      </c>
      <c r="E6885" s="90">
        <f t="shared" si="323"/>
        <v>18.858122702085222</v>
      </c>
      <c r="F6885" s="50">
        <f>'貼り付けシート（日射量等）'!G6882/3.6*10^3</f>
        <v>2.7777777777777777</v>
      </c>
      <c r="G6885" s="50">
        <f>'貼り付けシート（日射量等）'!H6882/3.6*10^3</f>
        <v>19.444444444444446</v>
      </c>
      <c r="H6885" s="91">
        <f>RADIANS('貼り付けシート（日射量等）'!I6882)</f>
        <v>0.17802358370342161</v>
      </c>
      <c r="I6885" s="91">
        <f>IF('貼り付けシート（日射量等）'!J6882&lt;0,RADIANS(360+('貼り付けシート（日射量等）'!J6882)),RADIANS('貼り付けシート（日射量等）'!J6882))</f>
        <v>1.2252211349000195</v>
      </c>
    </row>
    <row r="6886" spans="1:9">
      <c r="A6886" s="20">
        <v>41926</v>
      </c>
      <c r="B6886" s="35" t="s">
        <v>376</v>
      </c>
      <c r="C6886" s="90">
        <f t="shared" si="321"/>
        <v>2.6940175288693173</v>
      </c>
      <c r="D6886" s="90">
        <f t="shared" si="322"/>
        <v>0</v>
      </c>
      <c r="E6886" s="90">
        <f t="shared" si="323"/>
        <v>2.6940175288693173</v>
      </c>
      <c r="F6886" s="50">
        <f>'貼り付けシート（日射量等）'!G6883/3.6*10^3</f>
        <v>0</v>
      </c>
      <c r="G6886" s="50">
        <f>'貼り付けシート（日射量等）'!H6883/3.6*10^3</f>
        <v>2.7777777777777777</v>
      </c>
      <c r="H6886" s="91">
        <f>RADIANS('貼り付けシート（日射量等）'!I6883)</f>
        <v>0</v>
      </c>
      <c r="I6886" s="91">
        <f>IF('貼り付けシート（日射量等）'!J6883&lt;0,RADIANS(360+('貼り付けシート（日射量等）'!J6883)),RADIANS('貼り付けシート（日射量等）'!J6883))</f>
        <v>0</v>
      </c>
    </row>
    <row r="6887" spans="1:9">
      <c r="A6887" s="20">
        <v>41926</v>
      </c>
      <c r="B6887" s="35" t="s">
        <v>377</v>
      </c>
      <c r="C6887" s="90">
        <f t="shared" si="321"/>
        <v>0</v>
      </c>
      <c r="D6887" s="90">
        <f t="shared" si="322"/>
        <v>0</v>
      </c>
      <c r="E6887" s="90">
        <f t="shared" si="323"/>
        <v>0</v>
      </c>
      <c r="F6887" s="50">
        <f>'貼り付けシート（日射量等）'!G6884/3.6*10^3</f>
        <v>0</v>
      </c>
      <c r="G6887" s="50">
        <f>'貼り付けシート（日射量等）'!H6884/3.6*10^3</f>
        <v>0</v>
      </c>
      <c r="H6887" s="91">
        <f>RADIANS('貼り付けシート（日射量等）'!I6884)</f>
        <v>0</v>
      </c>
      <c r="I6887" s="91">
        <f>IF('貼り付けシート（日射量等）'!J6884&lt;0,RADIANS(360+('貼り付けシート（日射量等）'!J6884)),RADIANS('貼り付けシート（日射量等）'!J6884))</f>
        <v>0</v>
      </c>
    </row>
    <row r="6888" spans="1:9">
      <c r="A6888" s="20">
        <v>41926</v>
      </c>
      <c r="B6888" s="35" t="s">
        <v>378</v>
      </c>
      <c r="C6888" s="90">
        <f t="shared" si="321"/>
        <v>0</v>
      </c>
      <c r="D6888" s="90">
        <f t="shared" si="322"/>
        <v>0</v>
      </c>
      <c r="E6888" s="90">
        <f t="shared" si="323"/>
        <v>0</v>
      </c>
      <c r="F6888" s="50">
        <f>'貼り付けシート（日射量等）'!G6885/3.6*10^3</f>
        <v>0</v>
      </c>
      <c r="G6888" s="50">
        <f>'貼り付けシート（日射量等）'!H6885/3.6*10^3</f>
        <v>0</v>
      </c>
      <c r="H6888" s="91">
        <f>RADIANS('貼り付けシート（日射量等）'!I6885)</f>
        <v>0</v>
      </c>
      <c r="I6888" s="91">
        <f>IF('貼り付けシート（日射量等）'!J6885&lt;0,RADIANS(360+('貼り付けシート（日射量等）'!J6885)),RADIANS('貼り付けシート（日射量等）'!J6885))</f>
        <v>0</v>
      </c>
    </row>
    <row r="6889" spans="1:9">
      <c r="A6889" s="20">
        <v>41926</v>
      </c>
      <c r="B6889" s="35" t="s">
        <v>379</v>
      </c>
      <c r="C6889" s="90">
        <f t="shared" si="321"/>
        <v>0</v>
      </c>
      <c r="D6889" s="90">
        <f t="shared" si="322"/>
        <v>0</v>
      </c>
      <c r="E6889" s="90">
        <f t="shared" si="323"/>
        <v>0</v>
      </c>
      <c r="F6889" s="50">
        <f>'貼り付けシート（日射量等）'!G6886/3.6*10^3</f>
        <v>0</v>
      </c>
      <c r="G6889" s="50">
        <f>'貼り付けシート（日射量等）'!H6886/3.6*10^3</f>
        <v>0</v>
      </c>
      <c r="H6889" s="91">
        <f>RADIANS('貼り付けシート（日射量等）'!I6886)</f>
        <v>0</v>
      </c>
      <c r="I6889" s="91">
        <f>IF('貼り付けシート（日射量等）'!J6886&lt;0,RADIANS(360+('貼り付けシート（日射量等）'!J6886)),RADIANS('貼り付けシート（日射量等）'!J6886))</f>
        <v>0</v>
      </c>
    </row>
    <row r="6890" spans="1:9">
      <c r="A6890" s="20">
        <v>41926</v>
      </c>
      <c r="B6890" s="35" t="s">
        <v>380</v>
      </c>
      <c r="C6890" s="90">
        <f t="shared" si="321"/>
        <v>0</v>
      </c>
      <c r="D6890" s="90">
        <f t="shared" si="322"/>
        <v>0</v>
      </c>
      <c r="E6890" s="90">
        <f t="shared" si="323"/>
        <v>0</v>
      </c>
      <c r="F6890" s="50">
        <f>'貼り付けシート（日射量等）'!G6887/3.6*10^3</f>
        <v>0</v>
      </c>
      <c r="G6890" s="50">
        <f>'貼り付けシート（日射量等）'!H6887/3.6*10^3</f>
        <v>0</v>
      </c>
      <c r="H6890" s="91">
        <f>RADIANS('貼り付けシート（日射量等）'!I6887)</f>
        <v>0</v>
      </c>
      <c r="I6890" s="91">
        <f>IF('貼り付けシート（日射量等）'!J6887&lt;0,RADIANS(360+('貼り付けシート（日射量等）'!J6887)),RADIANS('貼り付けシート（日射量等）'!J6887))</f>
        <v>0</v>
      </c>
    </row>
    <row r="6891" spans="1:9">
      <c r="A6891" s="20">
        <v>41926</v>
      </c>
      <c r="B6891" s="35" t="s">
        <v>381</v>
      </c>
      <c r="C6891" s="90">
        <f t="shared" si="321"/>
        <v>0</v>
      </c>
      <c r="D6891" s="90">
        <f t="shared" si="322"/>
        <v>0</v>
      </c>
      <c r="E6891" s="90">
        <f t="shared" si="323"/>
        <v>0</v>
      </c>
      <c r="F6891" s="50">
        <f>'貼り付けシート（日射量等）'!G6888/3.6*10^3</f>
        <v>0</v>
      </c>
      <c r="G6891" s="50">
        <f>'貼り付けシート（日射量等）'!H6888/3.6*10^3</f>
        <v>0</v>
      </c>
      <c r="H6891" s="91">
        <f>RADIANS('貼り付けシート（日射量等）'!I6888)</f>
        <v>0</v>
      </c>
      <c r="I6891" s="91">
        <f>IF('貼り付けシート（日射量等）'!J6888&lt;0,RADIANS(360+('貼り付けシート（日射量等）'!J6888)),RADIANS('貼り付けシート（日射量等）'!J6888))</f>
        <v>0</v>
      </c>
    </row>
    <row r="6892" spans="1:9">
      <c r="A6892" s="20">
        <v>41926</v>
      </c>
      <c r="B6892" s="35" t="s">
        <v>382</v>
      </c>
      <c r="C6892" s="90">
        <f t="shared" si="321"/>
        <v>0</v>
      </c>
      <c r="D6892" s="90">
        <f t="shared" si="322"/>
        <v>0</v>
      </c>
      <c r="E6892" s="90">
        <f t="shared" si="323"/>
        <v>0</v>
      </c>
      <c r="F6892" s="50">
        <f>'貼り付けシート（日射量等）'!G6889/3.6*10^3</f>
        <v>0</v>
      </c>
      <c r="G6892" s="50">
        <f>'貼り付けシート（日射量等）'!H6889/3.6*10^3</f>
        <v>0</v>
      </c>
      <c r="H6892" s="91">
        <f>RADIANS('貼り付けシート（日射量等）'!I6889)</f>
        <v>0</v>
      </c>
      <c r="I6892" s="91">
        <f>IF('貼り付けシート（日射量等）'!J6889&lt;0,RADIANS(360+('貼り付けシート（日射量等）'!J6889)),RADIANS('貼り付けシート（日射量等）'!J6889))</f>
        <v>0</v>
      </c>
    </row>
    <row r="6893" spans="1:9">
      <c r="A6893" s="20">
        <v>41926</v>
      </c>
      <c r="B6893" s="35" t="s">
        <v>383</v>
      </c>
      <c r="C6893" s="90">
        <f t="shared" si="321"/>
        <v>0</v>
      </c>
      <c r="D6893" s="90">
        <f t="shared" si="322"/>
        <v>0</v>
      </c>
      <c r="E6893" s="90">
        <f t="shared" si="323"/>
        <v>0</v>
      </c>
      <c r="F6893" s="50">
        <f>'貼り付けシート（日射量等）'!G6890/3.6*10^3</f>
        <v>0</v>
      </c>
      <c r="G6893" s="50">
        <f>'貼り付けシート（日射量等）'!H6890/3.6*10^3</f>
        <v>0</v>
      </c>
      <c r="H6893" s="91">
        <f>RADIANS('貼り付けシート（日射量等）'!I6890)</f>
        <v>0</v>
      </c>
      <c r="I6893" s="91">
        <f>IF('貼り付けシート（日射量等）'!J6890&lt;0,RADIANS(360+('貼り付けシート（日射量等）'!J6890)),RADIANS('貼り付けシート（日射量等）'!J6890))</f>
        <v>0</v>
      </c>
    </row>
    <row r="6894" spans="1:9">
      <c r="A6894" s="20">
        <v>41927</v>
      </c>
      <c r="B6894" s="35" t="s">
        <v>360</v>
      </c>
      <c r="C6894" s="90">
        <f t="shared" si="321"/>
        <v>0</v>
      </c>
      <c r="D6894" s="90">
        <f t="shared" si="322"/>
        <v>0</v>
      </c>
      <c r="E6894" s="90">
        <f t="shared" si="323"/>
        <v>0</v>
      </c>
      <c r="F6894" s="50">
        <f>'貼り付けシート（日射量等）'!G6891/3.6*10^3</f>
        <v>0</v>
      </c>
      <c r="G6894" s="50">
        <f>'貼り付けシート（日射量等）'!H6891/3.6*10^3</f>
        <v>0</v>
      </c>
      <c r="H6894" s="91">
        <f>RADIANS('貼り付けシート（日射量等）'!I6891)</f>
        <v>0</v>
      </c>
      <c r="I6894" s="91">
        <f>IF('貼り付けシート（日射量等）'!J6891&lt;0,RADIANS(360+('貼り付けシート（日射量等）'!J6891)),RADIANS('貼り付けシート（日射量等）'!J6891))</f>
        <v>0</v>
      </c>
    </row>
    <row r="6895" spans="1:9">
      <c r="A6895" s="20">
        <v>41927</v>
      </c>
      <c r="B6895" s="35" t="s">
        <v>361</v>
      </c>
      <c r="C6895" s="90">
        <f t="shared" si="321"/>
        <v>0</v>
      </c>
      <c r="D6895" s="90">
        <f t="shared" si="322"/>
        <v>0</v>
      </c>
      <c r="E6895" s="90">
        <f t="shared" si="323"/>
        <v>0</v>
      </c>
      <c r="F6895" s="50">
        <f>'貼り付けシート（日射量等）'!G6892/3.6*10^3</f>
        <v>0</v>
      </c>
      <c r="G6895" s="50">
        <f>'貼り付けシート（日射量等）'!H6892/3.6*10^3</f>
        <v>0</v>
      </c>
      <c r="H6895" s="91">
        <f>RADIANS('貼り付けシート（日射量等）'!I6892)</f>
        <v>0</v>
      </c>
      <c r="I6895" s="91">
        <f>IF('貼り付けシート（日射量等）'!J6892&lt;0,RADIANS(360+('貼り付けシート（日射量等）'!J6892)),RADIANS('貼り付けシート（日射量等）'!J6892))</f>
        <v>0</v>
      </c>
    </row>
    <row r="6896" spans="1:9">
      <c r="A6896" s="20">
        <v>41927</v>
      </c>
      <c r="B6896" s="35" t="s">
        <v>362</v>
      </c>
      <c r="C6896" s="90">
        <f t="shared" si="321"/>
        <v>0</v>
      </c>
      <c r="D6896" s="90">
        <f t="shared" si="322"/>
        <v>0</v>
      </c>
      <c r="E6896" s="90">
        <f t="shared" si="323"/>
        <v>0</v>
      </c>
      <c r="F6896" s="50">
        <f>'貼り付けシート（日射量等）'!G6893/3.6*10^3</f>
        <v>0</v>
      </c>
      <c r="G6896" s="50">
        <f>'貼り付けシート（日射量等）'!H6893/3.6*10^3</f>
        <v>0</v>
      </c>
      <c r="H6896" s="91">
        <f>RADIANS('貼り付けシート（日射量等）'!I6893)</f>
        <v>0</v>
      </c>
      <c r="I6896" s="91">
        <f>IF('貼り付けシート（日射量等）'!J6893&lt;0,RADIANS(360+('貼り付けシート（日射量等）'!J6893)),RADIANS('貼り付けシート（日射量等）'!J6893))</f>
        <v>0</v>
      </c>
    </row>
    <row r="6897" spans="1:9">
      <c r="A6897" s="20">
        <v>41927</v>
      </c>
      <c r="B6897" s="35" t="s">
        <v>363</v>
      </c>
      <c r="C6897" s="90">
        <f t="shared" si="321"/>
        <v>0</v>
      </c>
      <c r="D6897" s="90">
        <f t="shared" si="322"/>
        <v>0</v>
      </c>
      <c r="E6897" s="90">
        <f t="shared" si="323"/>
        <v>0</v>
      </c>
      <c r="F6897" s="50">
        <f>'貼り付けシート（日射量等）'!G6894/3.6*10^3</f>
        <v>0</v>
      </c>
      <c r="G6897" s="50">
        <f>'貼り付けシート（日射量等）'!H6894/3.6*10^3</f>
        <v>0</v>
      </c>
      <c r="H6897" s="91">
        <f>RADIANS('貼り付けシート（日射量等）'!I6894)</f>
        <v>0</v>
      </c>
      <c r="I6897" s="91">
        <f>IF('貼り付けシート（日射量等）'!J6894&lt;0,RADIANS(360+('貼り付けシート（日射量等）'!J6894)),RADIANS('貼り付けシート（日射量等）'!J6894))</f>
        <v>0</v>
      </c>
    </row>
    <row r="6898" spans="1:9">
      <c r="A6898" s="20">
        <v>41927</v>
      </c>
      <c r="B6898" s="35" t="s">
        <v>364</v>
      </c>
      <c r="C6898" s="90">
        <f t="shared" si="321"/>
        <v>0</v>
      </c>
      <c r="D6898" s="90">
        <f t="shared" si="322"/>
        <v>0</v>
      </c>
      <c r="E6898" s="90">
        <f t="shared" si="323"/>
        <v>0</v>
      </c>
      <c r="F6898" s="50">
        <f>'貼り付けシート（日射量等）'!G6895/3.6*10^3</f>
        <v>0</v>
      </c>
      <c r="G6898" s="50">
        <f>'貼り付けシート（日射量等）'!H6895/3.6*10^3</f>
        <v>0</v>
      </c>
      <c r="H6898" s="91">
        <f>RADIANS('貼り付けシート（日射量等）'!I6895)</f>
        <v>0</v>
      </c>
      <c r="I6898" s="91">
        <f>IF('貼り付けシート（日射量等）'!J6895&lt;0,RADIANS(360+('貼り付けシート（日射量等）'!J6895)),RADIANS('貼り付けシート（日射量等）'!J6895))</f>
        <v>0</v>
      </c>
    </row>
    <row r="6899" spans="1:9">
      <c r="A6899" s="20">
        <v>41927</v>
      </c>
      <c r="B6899" s="35" t="s">
        <v>365</v>
      </c>
      <c r="C6899" s="90">
        <f t="shared" si="321"/>
        <v>14.952553605030364</v>
      </c>
      <c r="D6899" s="90">
        <f t="shared" si="322"/>
        <v>4.1764834895530942</v>
      </c>
      <c r="E6899" s="90">
        <f t="shared" si="323"/>
        <v>10.776070115477269</v>
      </c>
      <c r="F6899" s="50">
        <f>'貼り付けシート（日射量等）'!G6896/3.6*10^3</f>
        <v>41.666666666666664</v>
      </c>
      <c r="G6899" s="50">
        <f>'貼り付けシート（日射量等）'!H6896/3.6*10^3</f>
        <v>11.111111111111111</v>
      </c>
      <c r="H6899" s="91">
        <f>RADIANS('貼り付けシート（日射量等）'!I6896)</f>
        <v>2.7925268031909273E-2</v>
      </c>
      <c r="I6899" s="91">
        <f>IF('貼り付けシート（日射量等）'!J6896&lt;0,RADIANS(360+('貼り付けシート（日射量等）'!J6896)),RADIANS('貼り付けシート（日射量等）'!J6896))</f>
        <v>4.9305551368839806</v>
      </c>
    </row>
    <row r="6900" spans="1:9">
      <c r="A6900" s="20">
        <v>41927</v>
      </c>
      <c r="B6900" s="35" t="s">
        <v>366</v>
      </c>
      <c r="C6900" s="90">
        <f t="shared" si="321"/>
        <v>172.88242740761103</v>
      </c>
      <c r="D6900" s="90">
        <f t="shared" si="322"/>
        <v>105.5319891858781</v>
      </c>
      <c r="E6900" s="90">
        <f t="shared" si="323"/>
        <v>67.350438221732929</v>
      </c>
      <c r="F6900" s="50">
        <f>'貼り付けシート（日射量等）'!G6897/3.6*10^3</f>
        <v>316.66666666666663</v>
      </c>
      <c r="G6900" s="50">
        <f>'貼り付けシート（日射量等）'!H6897/3.6*10^3</f>
        <v>69.444444444444443</v>
      </c>
      <c r="H6900" s="91">
        <f>RADIANS('貼り付けシート（日射量等）'!I6897)</f>
        <v>0.21991148575128552</v>
      </c>
      <c r="I6900" s="91">
        <f>IF('貼り付けシート（日射量等）'!J6897&lt;0,RADIANS(360+('貼り付けシート（日射量等）'!J6897)),RADIANS('貼り付けシート（日射量等）'!J6897))</f>
        <v>5.1068333913354085</v>
      </c>
    </row>
    <row r="6901" spans="1:9">
      <c r="A6901" s="20">
        <v>41927</v>
      </c>
      <c r="B6901" s="35" t="s">
        <v>367</v>
      </c>
      <c r="C6901" s="90">
        <f t="shared" si="321"/>
        <v>418.03542838805384</v>
      </c>
      <c r="D6901" s="90">
        <f t="shared" si="322"/>
        <v>326.43883240649706</v>
      </c>
      <c r="E6901" s="90">
        <f t="shared" si="323"/>
        <v>91.596595981556789</v>
      </c>
      <c r="F6901" s="50">
        <f>'貼り付けシート（日射量等）'!G6898/3.6*10^3</f>
        <v>605.55555555555566</v>
      </c>
      <c r="G6901" s="50">
        <f>'貼り付けシート（日射量等）'!H6898/3.6*10^3</f>
        <v>94.444444444444443</v>
      </c>
      <c r="H6901" s="91">
        <f>RADIANS('貼り付けシート（日射量等）'!I6898)</f>
        <v>0.3961897402027128</v>
      </c>
      <c r="I6901" s="91">
        <f>IF('貼り付けシート（日射量等）'!J6898&lt;0,RADIANS(360+('貼り付けシート（日射量等）'!J6898)),RADIANS('貼り付けシート（日射量等）'!J6898))</f>
        <v>5.3058009260627621</v>
      </c>
    </row>
    <row r="6902" spans="1:9">
      <c r="A6902" s="20">
        <v>41927</v>
      </c>
      <c r="B6902" s="35" t="s">
        <v>368</v>
      </c>
      <c r="C6902" s="90">
        <f t="shared" si="321"/>
        <v>595.01307866864204</v>
      </c>
      <c r="D6902" s="90">
        <f t="shared" si="322"/>
        <v>481.86434245613071</v>
      </c>
      <c r="E6902" s="90">
        <f t="shared" si="323"/>
        <v>113.14873621251131</v>
      </c>
      <c r="F6902" s="50">
        <f>'貼り付けシート（日射量等）'!G6899/3.6*10^3</f>
        <v>683.33333333333337</v>
      </c>
      <c r="G6902" s="50">
        <f>'貼り付けシート（日射量等）'!H6899/3.6*10^3</f>
        <v>116.66666666666666</v>
      </c>
      <c r="H6902" s="91">
        <f>RADIANS('貼り付けシート（日射量等）'!I6899)</f>
        <v>0.54803338512621946</v>
      </c>
      <c r="I6902" s="91">
        <f>IF('貼り付けシート（日射量等）'!J6899&lt;0,RADIANS(360+('貼り付けシート（日射量等）'!J6899)),RADIANS('貼り付けシート（日射量等）'!J6899))</f>
        <v>5.5431657043339913</v>
      </c>
    </row>
    <row r="6903" spans="1:9">
      <c r="A6903" s="20">
        <v>41927</v>
      </c>
      <c r="B6903" s="35" t="s">
        <v>369</v>
      </c>
      <c r="C6903" s="90">
        <f t="shared" si="321"/>
        <v>709.45282281200548</v>
      </c>
      <c r="D6903" s="90">
        <f t="shared" si="322"/>
        <v>577.445963897409</v>
      </c>
      <c r="E6903" s="90">
        <f t="shared" si="323"/>
        <v>132.00685891459653</v>
      </c>
      <c r="F6903" s="50">
        <f>'貼り付けシート（日射量等）'!G6900/3.6*10^3</f>
        <v>705.55555555555566</v>
      </c>
      <c r="G6903" s="50">
        <f>'貼り付けシート（日射量等）'!H6900/3.6*10^3</f>
        <v>136.11111111111109</v>
      </c>
      <c r="H6903" s="91">
        <f>RADIANS('貼り付けシート（日射量等）'!I6900)</f>
        <v>0.65973445725385649</v>
      </c>
      <c r="I6903" s="91">
        <f>IF('貼り付けシート（日射量等）'!J6900&lt;0,RADIANS(360+('貼り付けシート（日射量等）'!J6900)),RADIANS('貼り付けシート（日射量等）'!J6900))</f>
        <v>5.8259090431570719</v>
      </c>
    </row>
    <row r="6904" spans="1:9">
      <c r="A6904" s="20">
        <v>41927</v>
      </c>
      <c r="B6904" s="35" t="s">
        <v>370</v>
      </c>
      <c r="C6904" s="90">
        <f t="shared" si="321"/>
        <v>431.2959030029167</v>
      </c>
      <c r="D6904" s="90">
        <f t="shared" si="322"/>
        <v>169.9762027025929</v>
      </c>
      <c r="E6904" s="90">
        <f t="shared" si="323"/>
        <v>261.3197003003238</v>
      </c>
      <c r="F6904" s="50">
        <f>'貼り付けシート（日射量等）'!G6901/3.6*10^3</f>
        <v>194.44444444444443</v>
      </c>
      <c r="G6904" s="50">
        <f>'貼り付けシート（日射量等）'!H6901/3.6*10^3</f>
        <v>269.44444444444446</v>
      </c>
      <c r="H6904" s="91">
        <f>RADIANS('貼り付けシート（日射量等）'!I6901)</f>
        <v>0.71907565182166377</v>
      </c>
      <c r="I6904" s="91">
        <f>IF('貼り付けシート（日射量等）'!J6901&lt;0,RADIANS(360+('貼り付けシート（日射量等）'!J6901)),RADIANS('貼り付けシート（日射量等）'!J6901))</f>
        <v>6.1540309425320068</v>
      </c>
    </row>
    <row r="6905" spans="1:9">
      <c r="A6905" s="20">
        <v>41927</v>
      </c>
      <c r="B6905" s="35" t="s">
        <v>371</v>
      </c>
      <c r="C6905" s="90">
        <f t="shared" si="321"/>
        <v>186.56427314317546</v>
      </c>
      <c r="D6905" s="90">
        <f t="shared" si="322"/>
        <v>16.841168824408467</v>
      </c>
      <c r="E6905" s="90">
        <f t="shared" si="323"/>
        <v>169.72310431876699</v>
      </c>
      <c r="F6905" s="50">
        <f>'貼り付けシート（日射量等）'!G6902/3.6*10^3</f>
        <v>19.444444444444446</v>
      </c>
      <c r="G6905" s="50">
        <f>'貼り付けシート（日射量等）'!H6902/3.6*10^3</f>
        <v>175</v>
      </c>
      <c r="H6905" s="91">
        <f>RADIANS('貼り付けシート（日射量等）'!I6902)</f>
        <v>0.71034900556169223</v>
      </c>
      <c r="I6905" s="91">
        <f>IF('貼り付けシート（日射量等）'!J6902&lt;0,RADIANS(360+('貼り付けシート（日射量等）'!J6902)),RADIANS('貼り付けシート（日射量等）'!J6902))</f>
        <v>0.21467549799530256</v>
      </c>
    </row>
    <row r="6906" spans="1:9">
      <c r="A6906" s="20">
        <v>41927</v>
      </c>
      <c r="B6906" s="35" t="s">
        <v>372</v>
      </c>
      <c r="C6906" s="90">
        <f t="shared" si="321"/>
        <v>168.06703414447705</v>
      </c>
      <c r="D6906" s="90">
        <f t="shared" si="322"/>
        <v>19.896070056664559</v>
      </c>
      <c r="E6906" s="90">
        <f t="shared" si="323"/>
        <v>148.17096408781248</v>
      </c>
      <c r="F6906" s="50">
        <f>'貼り付けシート（日射量等）'!G6903/3.6*10^3</f>
        <v>24.999999999999996</v>
      </c>
      <c r="G6906" s="50">
        <f>'貼り付けシート（日射量等）'!H6903/3.6*10^3</f>
        <v>152.7777777777778</v>
      </c>
      <c r="H6906" s="91">
        <f>RADIANS('貼り付けシート（日射量等）'!I6903)</f>
        <v>0.63704517697793028</v>
      </c>
      <c r="I6906" s="91">
        <f>IF('貼り付けシート（日射量等）'!J6903&lt;0,RADIANS(360+('貼り付けシート（日射量等）'!J6903)),RADIANS('貼り付けシート（日射量等）'!J6903))</f>
        <v>0.53232542185827048</v>
      </c>
    </row>
    <row r="6907" spans="1:9">
      <c r="A6907" s="20">
        <v>41927</v>
      </c>
      <c r="B6907" s="35" t="s">
        <v>373</v>
      </c>
      <c r="C6907" s="90">
        <f t="shared" si="321"/>
        <v>182.60404911121009</v>
      </c>
      <c r="D6907" s="90">
        <f t="shared" si="322"/>
        <v>37.127102552266969</v>
      </c>
      <c r="E6907" s="90">
        <f t="shared" si="323"/>
        <v>145.47694655894313</v>
      </c>
      <c r="F6907" s="50">
        <f>'貼り付けシート（日射量等）'!G6904/3.6*10^3</f>
        <v>55.555555555555557</v>
      </c>
      <c r="G6907" s="50">
        <f>'貼り付けシート（日射量等）'!H6904/3.6*10^3</f>
        <v>150</v>
      </c>
      <c r="H6907" s="91">
        <f>RADIANS('貼り付けシート（日射量等）'!I6904)</f>
        <v>0.51312680008633282</v>
      </c>
      <c r="I6907" s="91">
        <f>IF('貼り付けシート（日射量等）'!J6904&lt;0,RADIANS(360+('貼り付けシート（日射量等）'!J6904)),RADIANS('貼り付けシート（日射量等）'!J6904))</f>
        <v>0.8028514559173916</v>
      </c>
    </row>
    <row r="6908" spans="1:9">
      <c r="A6908" s="20">
        <v>41927</v>
      </c>
      <c r="B6908" s="35" t="s">
        <v>374</v>
      </c>
      <c r="C6908" s="90">
        <f t="shared" si="321"/>
        <v>98.524202062621796</v>
      </c>
      <c r="D6908" s="90">
        <f t="shared" si="322"/>
        <v>15.009658667672955</v>
      </c>
      <c r="E6908" s="90">
        <f t="shared" si="323"/>
        <v>83.514543394948845</v>
      </c>
      <c r="F6908" s="50">
        <f>'貼り付けシート（日射量等）'!G6905/3.6*10^3</f>
        <v>30.555555555555554</v>
      </c>
      <c r="G6908" s="50">
        <f>'貼り付けシート（日射量等）'!H6905/3.6*10^3</f>
        <v>86.111111111111114</v>
      </c>
      <c r="H6908" s="91">
        <f>RADIANS('貼り付けシート（日射量等）'!I6905)</f>
        <v>0.35430183815484889</v>
      </c>
      <c r="I6908" s="91">
        <f>IF('貼り付けシート（日射量等）'!J6905&lt;0,RADIANS(360+('貼り付けシート（日射量等）'!J6905)),RADIANS('貼り付けシート（日射量等）'!J6905))</f>
        <v>1.0297442586766545</v>
      </c>
    </row>
    <row r="6909" spans="1:9">
      <c r="A6909" s="20">
        <v>41927</v>
      </c>
      <c r="B6909" s="35" t="s">
        <v>375</v>
      </c>
      <c r="C6909" s="90">
        <f t="shared" si="321"/>
        <v>39.248120529570201</v>
      </c>
      <c r="D6909" s="90">
        <f t="shared" si="322"/>
        <v>6.9199101831383949</v>
      </c>
      <c r="E6909" s="90">
        <f t="shared" si="323"/>
        <v>32.32821034643181</v>
      </c>
      <c r="F6909" s="50">
        <f>'貼り付けシート（日射量等）'!G6906/3.6*10^3</f>
        <v>24.999999999999996</v>
      </c>
      <c r="G6909" s="50">
        <f>'貼り付けシート（日射量等）'!H6906/3.6*10^3</f>
        <v>33.333333333333336</v>
      </c>
      <c r="H6909" s="91">
        <f>RADIANS('貼り付けシート（日射量等）'!I6906)</f>
        <v>0.17278759594743864</v>
      </c>
      <c r="I6909" s="91">
        <f>IF('貼り付けシート（日射量等）'!J6906&lt;0,RADIANS(360+('貼り付けシート（日射量等）'!J6906)),RADIANS('貼り付けシート（日射量等）'!J6906))</f>
        <v>1.2217304763960306</v>
      </c>
    </row>
    <row r="6910" spans="1:9">
      <c r="A6910" s="20">
        <v>41927</v>
      </c>
      <c r="B6910" s="35" t="s">
        <v>376</v>
      </c>
      <c r="C6910" s="90">
        <f t="shared" si="321"/>
        <v>7.2881469651034605</v>
      </c>
      <c r="D6910" s="90">
        <f t="shared" si="322"/>
        <v>1.900111907364826</v>
      </c>
      <c r="E6910" s="90">
        <f t="shared" si="323"/>
        <v>5.3880350577386347</v>
      </c>
      <c r="F6910" s="50">
        <f>'貼り付けシート（日射量等）'!G6907/3.6*10^3</f>
        <v>5.5555555555555554</v>
      </c>
      <c r="G6910" s="50">
        <f>'貼り付けシート（日射量等）'!H6907/3.6*10^3</f>
        <v>5.5555555555555554</v>
      </c>
      <c r="H6910" s="91">
        <f>RADIANS('貼り付けシート（日射量等）'!I6907)</f>
        <v>0</v>
      </c>
      <c r="I6910" s="91">
        <f>IF('貼り付けシート（日射量等）'!J6907&lt;0,RADIANS(360+('貼り付けシート（日射量等）'!J6907)),RADIANS('貼り付けシート（日射量等）'!J6907))</f>
        <v>0</v>
      </c>
    </row>
    <row r="6911" spans="1:9">
      <c r="A6911" s="20">
        <v>41927</v>
      </c>
      <c r="B6911" s="35" t="s">
        <v>377</v>
      </c>
      <c r="C6911" s="90">
        <f t="shared" si="321"/>
        <v>0</v>
      </c>
      <c r="D6911" s="90">
        <f t="shared" si="322"/>
        <v>0</v>
      </c>
      <c r="E6911" s="90">
        <f t="shared" si="323"/>
        <v>0</v>
      </c>
      <c r="F6911" s="50">
        <f>'貼り付けシート（日射量等）'!G6908/3.6*10^3</f>
        <v>0</v>
      </c>
      <c r="G6911" s="50">
        <f>'貼り付けシート（日射量等）'!H6908/3.6*10^3</f>
        <v>0</v>
      </c>
      <c r="H6911" s="91">
        <f>RADIANS('貼り付けシート（日射量等）'!I6908)</f>
        <v>0</v>
      </c>
      <c r="I6911" s="91">
        <f>IF('貼り付けシート（日射量等）'!J6908&lt;0,RADIANS(360+('貼り付けシート（日射量等）'!J6908)),RADIANS('貼り付けシート（日射量等）'!J6908))</f>
        <v>0</v>
      </c>
    </row>
    <row r="6912" spans="1:9">
      <c r="A6912" s="20">
        <v>41927</v>
      </c>
      <c r="B6912" s="35" t="s">
        <v>378</v>
      </c>
      <c r="C6912" s="90">
        <f t="shared" si="321"/>
        <v>0</v>
      </c>
      <c r="D6912" s="90">
        <f t="shared" si="322"/>
        <v>0</v>
      </c>
      <c r="E6912" s="90">
        <f t="shared" si="323"/>
        <v>0</v>
      </c>
      <c r="F6912" s="50">
        <f>'貼り付けシート（日射量等）'!G6909/3.6*10^3</f>
        <v>0</v>
      </c>
      <c r="G6912" s="50">
        <f>'貼り付けシート（日射量等）'!H6909/3.6*10^3</f>
        <v>0</v>
      </c>
      <c r="H6912" s="91">
        <f>RADIANS('貼り付けシート（日射量等）'!I6909)</f>
        <v>0</v>
      </c>
      <c r="I6912" s="91">
        <f>IF('貼り付けシート（日射量等）'!J6909&lt;0,RADIANS(360+('貼り付けシート（日射量等）'!J6909)),RADIANS('貼り付けシート（日射量等）'!J6909))</f>
        <v>0</v>
      </c>
    </row>
    <row r="6913" spans="1:9">
      <c r="A6913" s="20">
        <v>41927</v>
      </c>
      <c r="B6913" s="35" t="s">
        <v>379</v>
      </c>
      <c r="C6913" s="90">
        <f t="shared" si="321"/>
        <v>0</v>
      </c>
      <c r="D6913" s="90">
        <f t="shared" si="322"/>
        <v>0</v>
      </c>
      <c r="E6913" s="90">
        <f t="shared" si="323"/>
        <v>0</v>
      </c>
      <c r="F6913" s="50">
        <f>'貼り付けシート（日射量等）'!G6910/3.6*10^3</f>
        <v>0</v>
      </c>
      <c r="G6913" s="50">
        <f>'貼り付けシート（日射量等）'!H6910/3.6*10^3</f>
        <v>0</v>
      </c>
      <c r="H6913" s="91">
        <f>RADIANS('貼り付けシート（日射量等）'!I6910)</f>
        <v>0</v>
      </c>
      <c r="I6913" s="91">
        <f>IF('貼り付けシート（日射量等）'!J6910&lt;0,RADIANS(360+('貼り付けシート（日射量等）'!J6910)),RADIANS('貼り付けシート（日射量等）'!J6910))</f>
        <v>0</v>
      </c>
    </row>
    <row r="6914" spans="1:9">
      <c r="A6914" s="20">
        <v>41927</v>
      </c>
      <c r="B6914" s="35" t="s">
        <v>380</v>
      </c>
      <c r="C6914" s="90">
        <f t="shared" si="321"/>
        <v>0</v>
      </c>
      <c r="D6914" s="90">
        <f t="shared" si="322"/>
        <v>0</v>
      </c>
      <c r="E6914" s="90">
        <f t="shared" si="323"/>
        <v>0</v>
      </c>
      <c r="F6914" s="50">
        <f>'貼り付けシート（日射量等）'!G6911/3.6*10^3</f>
        <v>0</v>
      </c>
      <c r="G6914" s="50">
        <f>'貼り付けシート（日射量等）'!H6911/3.6*10^3</f>
        <v>0</v>
      </c>
      <c r="H6914" s="91">
        <f>RADIANS('貼り付けシート（日射量等）'!I6911)</f>
        <v>0</v>
      </c>
      <c r="I6914" s="91">
        <f>IF('貼り付けシート（日射量等）'!J6911&lt;0,RADIANS(360+('貼り付けシート（日射量等）'!J6911)),RADIANS('貼り付けシート（日射量等）'!J6911))</f>
        <v>0</v>
      </c>
    </row>
    <row r="6915" spans="1:9">
      <c r="A6915" s="20">
        <v>41927</v>
      </c>
      <c r="B6915" s="35" t="s">
        <v>381</v>
      </c>
      <c r="C6915" s="90">
        <f t="shared" si="321"/>
        <v>0</v>
      </c>
      <c r="D6915" s="90">
        <f t="shared" si="322"/>
        <v>0</v>
      </c>
      <c r="E6915" s="90">
        <f t="shared" si="323"/>
        <v>0</v>
      </c>
      <c r="F6915" s="50">
        <f>'貼り付けシート（日射量等）'!G6912/3.6*10^3</f>
        <v>0</v>
      </c>
      <c r="G6915" s="50">
        <f>'貼り付けシート（日射量等）'!H6912/3.6*10^3</f>
        <v>0</v>
      </c>
      <c r="H6915" s="91">
        <f>RADIANS('貼り付けシート（日射量等）'!I6912)</f>
        <v>0</v>
      </c>
      <c r="I6915" s="91">
        <f>IF('貼り付けシート（日射量等）'!J6912&lt;0,RADIANS(360+('貼り付けシート（日射量等）'!J6912)),RADIANS('貼り付けシート（日射量等）'!J6912))</f>
        <v>0</v>
      </c>
    </row>
    <row r="6916" spans="1:9">
      <c r="A6916" s="20">
        <v>41927</v>
      </c>
      <c r="B6916" s="35" t="s">
        <v>382</v>
      </c>
      <c r="C6916" s="90">
        <f t="shared" si="321"/>
        <v>0</v>
      </c>
      <c r="D6916" s="90">
        <f t="shared" si="322"/>
        <v>0</v>
      </c>
      <c r="E6916" s="90">
        <f t="shared" si="323"/>
        <v>0</v>
      </c>
      <c r="F6916" s="50">
        <f>'貼り付けシート（日射量等）'!G6913/3.6*10^3</f>
        <v>0</v>
      </c>
      <c r="G6916" s="50">
        <f>'貼り付けシート（日射量等）'!H6913/3.6*10^3</f>
        <v>0</v>
      </c>
      <c r="H6916" s="91">
        <f>RADIANS('貼り付けシート（日射量等）'!I6913)</f>
        <v>0</v>
      </c>
      <c r="I6916" s="91">
        <f>IF('貼り付けシート（日射量等）'!J6913&lt;0,RADIANS(360+('貼り付けシート（日射量等）'!J6913)),RADIANS('貼り付けシート（日射量等）'!J6913))</f>
        <v>0</v>
      </c>
    </row>
    <row r="6917" spans="1:9">
      <c r="A6917" s="20">
        <v>41927</v>
      </c>
      <c r="B6917" s="35" t="s">
        <v>383</v>
      </c>
      <c r="C6917" s="90">
        <f t="shared" si="321"/>
        <v>0</v>
      </c>
      <c r="D6917" s="90">
        <f t="shared" si="322"/>
        <v>0</v>
      </c>
      <c r="E6917" s="90">
        <f t="shared" si="323"/>
        <v>0</v>
      </c>
      <c r="F6917" s="50">
        <f>'貼り付けシート（日射量等）'!G6914/3.6*10^3</f>
        <v>0</v>
      </c>
      <c r="G6917" s="50">
        <f>'貼り付けシート（日射量等）'!H6914/3.6*10^3</f>
        <v>0</v>
      </c>
      <c r="H6917" s="91">
        <f>RADIANS('貼り付けシート（日射量等）'!I6914)</f>
        <v>0</v>
      </c>
      <c r="I6917" s="91">
        <f>IF('貼り付けシート（日射量等）'!J6914&lt;0,RADIANS(360+('貼り付けシート（日射量等）'!J6914)),RADIANS('貼り付けシート（日射量等）'!J6914))</f>
        <v>0</v>
      </c>
    </row>
    <row r="6918" spans="1:9">
      <c r="A6918" s="20">
        <v>41928</v>
      </c>
      <c r="B6918" s="35" t="s">
        <v>360</v>
      </c>
      <c r="C6918" s="90">
        <f t="shared" si="321"/>
        <v>0</v>
      </c>
      <c r="D6918" s="90">
        <f t="shared" si="322"/>
        <v>0</v>
      </c>
      <c r="E6918" s="90">
        <f t="shared" si="323"/>
        <v>0</v>
      </c>
      <c r="F6918" s="50">
        <f>'貼り付けシート（日射量等）'!G6915/3.6*10^3</f>
        <v>0</v>
      </c>
      <c r="G6918" s="50">
        <f>'貼り付けシート（日射量等）'!H6915/3.6*10^3</f>
        <v>0</v>
      </c>
      <c r="H6918" s="91">
        <f>RADIANS('貼り付けシート（日射量等）'!I6915)</f>
        <v>0</v>
      </c>
      <c r="I6918" s="91">
        <f>IF('貼り付けシート（日射量等）'!J6915&lt;0,RADIANS(360+('貼り付けシート（日射量等）'!J6915)),RADIANS('貼り付けシート（日射量等）'!J6915))</f>
        <v>0</v>
      </c>
    </row>
    <row r="6919" spans="1:9">
      <c r="A6919" s="20">
        <v>41928</v>
      </c>
      <c r="B6919" s="35" t="s">
        <v>361</v>
      </c>
      <c r="C6919" s="90">
        <f t="shared" ref="C6919:C6982" si="324">IF(D6919&lt;0,E6919,D6919+E6919)</f>
        <v>0</v>
      </c>
      <c r="D6919" s="90">
        <f t="shared" ref="D6919:D6982" si="325">F6919*(SIN(H6919)*COS($O$5)+COS(H6919)*SIN($O$5)*COS($O$4-I6919))</f>
        <v>0</v>
      </c>
      <c r="E6919" s="90">
        <f t="shared" ref="E6919:E6982" si="326">G6919*(1+COS($O$5))/2</f>
        <v>0</v>
      </c>
      <c r="F6919" s="50">
        <f>'貼り付けシート（日射量等）'!G6916/3.6*10^3</f>
        <v>0</v>
      </c>
      <c r="G6919" s="50">
        <f>'貼り付けシート（日射量等）'!H6916/3.6*10^3</f>
        <v>0</v>
      </c>
      <c r="H6919" s="91">
        <f>RADIANS('貼り付けシート（日射量等）'!I6916)</f>
        <v>0</v>
      </c>
      <c r="I6919" s="91">
        <f>IF('貼り付けシート（日射量等）'!J6916&lt;0,RADIANS(360+('貼り付けシート（日射量等）'!J6916)),RADIANS('貼り付けシート（日射量等）'!J6916))</f>
        <v>0</v>
      </c>
    </row>
    <row r="6920" spans="1:9">
      <c r="A6920" s="20">
        <v>41928</v>
      </c>
      <c r="B6920" s="35" t="s">
        <v>362</v>
      </c>
      <c r="C6920" s="90">
        <f t="shared" si="324"/>
        <v>0</v>
      </c>
      <c r="D6920" s="90">
        <f t="shared" si="325"/>
        <v>0</v>
      </c>
      <c r="E6920" s="90">
        <f t="shared" si="326"/>
        <v>0</v>
      </c>
      <c r="F6920" s="50">
        <f>'貼り付けシート（日射量等）'!G6917/3.6*10^3</f>
        <v>0</v>
      </c>
      <c r="G6920" s="50">
        <f>'貼り付けシート（日射量等）'!H6917/3.6*10^3</f>
        <v>0</v>
      </c>
      <c r="H6920" s="91">
        <f>RADIANS('貼り付けシート（日射量等）'!I6917)</f>
        <v>0</v>
      </c>
      <c r="I6920" s="91">
        <f>IF('貼り付けシート（日射量等）'!J6917&lt;0,RADIANS(360+('貼り付けシート（日射量等）'!J6917)),RADIANS('貼り付けシート（日射量等）'!J6917))</f>
        <v>0</v>
      </c>
    </row>
    <row r="6921" spans="1:9">
      <c r="A6921" s="20">
        <v>41928</v>
      </c>
      <c r="B6921" s="35" t="s">
        <v>363</v>
      </c>
      <c r="C6921" s="90">
        <f t="shared" si="324"/>
        <v>0</v>
      </c>
      <c r="D6921" s="90">
        <f t="shared" si="325"/>
        <v>0</v>
      </c>
      <c r="E6921" s="90">
        <f t="shared" si="326"/>
        <v>0</v>
      </c>
      <c r="F6921" s="50">
        <f>'貼り付けシート（日射量等）'!G6918/3.6*10^3</f>
        <v>0</v>
      </c>
      <c r="G6921" s="50">
        <f>'貼り付けシート（日射量等）'!H6918/3.6*10^3</f>
        <v>0</v>
      </c>
      <c r="H6921" s="91">
        <f>RADIANS('貼り付けシート（日射量等）'!I6918)</f>
        <v>0</v>
      </c>
      <c r="I6921" s="91">
        <f>IF('貼り付けシート（日射量等）'!J6918&lt;0,RADIANS(360+('貼り付けシート（日射量等）'!J6918)),RADIANS('貼り付けシート（日射量等）'!J6918))</f>
        <v>0</v>
      </c>
    </row>
    <row r="6922" spans="1:9">
      <c r="A6922" s="20">
        <v>41928</v>
      </c>
      <c r="B6922" s="35" t="s">
        <v>364</v>
      </c>
      <c r="C6922" s="90">
        <f t="shared" si="324"/>
        <v>0</v>
      </c>
      <c r="D6922" s="90">
        <f t="shared" si="325"/>
        <v>0</v>
      </c>
      <c r="E6922" s="90">
        <f t="shared" si="326"/>
        <v>0</v>
      </c>
      <c r="F6922" s="50">
        <f>'貼り付けシート（日射量等）'!G6919/3.6*10^3</f>
        <v>0</v>
      </c>
      <c r="G6922" s="50">
        <f>'貼り付けシート（日射量等）'!H6919/3.6*10^3</f>
        <v>0</v>
      </c>
      <c r="H6922" s="91">
        <f>RADIANS('貼り付けシート（日射量等）'!I6919)</f>
        <v>0</v>
      </c>
      <c r="I6922" s="91">
        <f>IF('貼り付けシート（日射量等）'!J6919&lt;0,RADIANS(360+('貼り付けシート（日射量等）'!J6919)),RADIANS('貼り付けシート（日射量等）'!J6919))</f>
        <v>0</v>
      </c>
    </row>
    <row r="6923" spans="1:9">
      <c r="A6923" s="20">
        <v>41928</v>
      </c>
      <c r="B6923" s="35" t="s">
        <v>365</v>
      </c>
      <c r="C6923" s="90">
        <f t="shared" si="324"/>
        <v>9.4530271296808834</v>
      </c>
      <c r="D6923" s="90">
        <f t="shared" si="325"/>
        <v>1.3709745430729319</v>
      </c>
      <c r="E6923" s="90">
        <f t="shared" si="326"/>
        <v>8.0820525866079524</v>
      </c>
      <c r="F6923" s="50">
        <f>'貼り付けシート（日射量等）'!G6920/3.6*10^3</f>
        <v>13.888888888888889</v>
      </c>
      <c r="G6923" s="50">
        <f>'貼り付けシート（日射量等）'!H6920/3.6*10^3</f>
        <v>8.3333333333333339</v>
      </c>
      <c r="H6923" s="91">
        <f>RADIANS('貼り付けシート（日射量等）'!I6920)</f>
        <v>2.4434609527920613E-2</v>
      </c>
      <c r="I6923" s="91">
        <f>IF('貼り付けシート（日射量等）'!J6920&lt;0,RADIANS(360+('貼り付けシート（日射量等）'!J6920)),RADIANS('貼り付けシート（日射量等）'!J6920))</f>
        <v>4.9357911246399642</v>
      </c>
    </row>
    <row r="6924" spans="1:9">
      <c r="A6924" s="20">
        <v>41928</v>
      </c>
      <c r="B6924" s="35" t="s">
        <v>366</v>
      </c>
      <c r="C6924" s="90">
        <f t="shared" si="324"/>
        <v>59.551275066034435</v>
      </c>
      <c r="D6924" s="90">
        <f t="shared" si="325"/>
        <v>11.058959546386731</v>
      </c>
      <c r="E6924" s="90">
        <f t="shared" si="326"/>
        <v>48.492315519647704</v>
      </c>
      <c r="F6924" s="50">
        <f>'貼り付けシート（日射量等）'!G6921/3.6*10^3</f>
        <v>33.333333333333336</v>
      </c>
      <c r="G6924" s="50">
        <f>'貼り付けシート（日射量等）'!H6921/3.6*10^3</f>
        <v>49.999999999999993</v>
      </c>
      <c r="H6924" s="91">
        <f>RADIANS('貼り付けシート（日射量等）'!I6921)</f>
        <v>0.21642082724729686</v>
      </c>
      <c r="I6924" s="91">
        <f>IF('貼り付けシート（日射量等）'!J6921&lt;0,RADIANS(360+('貼り付けシート（日射量等）'!J6921)),RADIANS('貼り付けシート（日射量等）'!J6921))</f>
        <v>5.1120693790913911</v>
      </c>
    </row>
    <row r="6925" spans="1:9">
      <c r="A6925" s="20">
        <v>41928</v>
      </c>
      <c r="B6925" s="35" t="s">
        <v>367</v>
      </c>
      <c r="C6925" s="90">
        <f t="shared" si="324"/>
        <v>88.554242863864616</v>
      </c>
      <c r="D6925" s="90">
        <f t="shared" si="325"/>
        <v>10.427734526654433</v>
      </c>
      <c r="E6925" s="90">
        <f t="shared" si="326"/>
        <v>78.126508337210183</v>
      </c>
      <c r="F6925" s="50">
        <f>'貼り付けシート（日射量等）'!G6922/3.6*10^3</f>
        <v>19.444444444444446</v>
      </c>
      <c r="G6925" s="50">
        <f>'貼り付けシート（日射量等）'!H6922/3.6*10^3</f>
        <v>80.555555555555543</v>
      </c>
      <c r="H6925" s="91">
        <f>RADIANS('貼り付けシート（日射量等）'!I6922)</f>
        <v>0.39095375244672981</v>
      </c>
      <c r="I6925" s="91">
        <f>IF('貼り付けシート（日射量等）'!J6922&lt;0,RADIANS(360+('貼り付けシート（日射量等）'!J6922)),RADIANS('貼り付けシート（日射量等）'!J6922))</f>
        <v>5.3110369138187448</v>
      </c>
    </row>
    <row r="6926" spans="1:9">
      <c r="A6926" s="20">
        <v>41928</v>
      </c>
      <c r="B6926" s="35" t="s">
        <v>368</v>
      </c>
      <c r="C6926" s="90">
        <f t="shared" si="324"/>
        <v>160.06297472771803</v>
      </c>
      <c r="D6926" s="90">
        <f t="shared" si="325"/>
        <v>25.36209828425218</v>
      </c>
      <c r="E6926" s="90">
        <f t="shared" si="326"/>
        <v>134.70087644346586</v>
      </c>
      <c r="F6926" s="50">
        <f>'貼り付けシート（日射量等）'!G6923/3.6*10^3</f>
        <v>36.111111111111114</v>
      </c>
      <c r="G6926" s="50">
        <f>'貼り付けシート（日射量等）'!H6923/3.6*10^3</f>
        <v>138.88888888888889</v>
      </c>
      <c r="H6926" s="91">
        <f>RADIANS('貼り付けシート（日射量等）'!I6923)</f>
        <v>0.54279739737023647</v>
      </c>
      <c r="I6926" s="91">
        <f>IF('貼り付けシート（日射量等）'!J6923&lt;0,RADIANS(360+('貼り付けシート（日射量等）'!J6923)),RADIANS('貼り付けシート（日射量等）'!J6923))</f>
        <v>5.5466563628379797</v>
      </c>
    </row>
    <row r="6927" spans="1:9">
      <c r="A6927" s="20">
        <v>41928</v>
      </c>
      <c r="B6927" s="35" t="s">
        <v>369</v>
      </c>
      <c r="C6927" s="90">
        <f t="shared" si="324"/>
        <v>156.3817613070018</v>
      </c>
      <c r="D6927" s="90">
        <f t="shared" si="325"/>
        <v>13.598832276927963</v>
      </c>
      <c r="E6927" s="90">
        <f t="shared" si="326"/>
        <v>142.78292903007383</v>
      </c>
      <c r="F6927" s="50">
        <f>'貼り付けシート（日射量等）'!G6924/3.6*10^3</f>
        <v>16.666666666666668</v>
      </c>
      <c r="G6927" s="50">
        <f>'貼り付けシート（日射量等）'!H6924/3.6*10^3</f>
        <v>147.22222222222223</v>
      </c>
      <c r="H6927" s="91">
        <f>RADIANS('貼り付けシート（日射量等）'!I6924)</f>
        <v>0.6544984694978736</v>
      </c>
      <c r="I6927" s="91">
        <f>IF('貼り付けシート（日射量等）'!J6924&lt;0,RADIANS(360+('貼り付けシート（日射量等）'!J6924)),RADIANS('貼り付けシート（日射量等）'!J6924))</f>
        <v>5.8293997016610604</v>
      </c>
    </row>
    <row r="6928" spans="1:9">
      <c r="A6928" s="20">
        <v>41928</v>
      </c>
      <c r="B6928" s="35" t="s">
        <v>370</v>
      </c>
      <c r="C6928" s="90">
        <f t="shared" si="324"/>
        <v>170.49167806331289</v>
      </c>
      <c r="D6928" s="90">
        <f t="shared" si="325"/>
        <v>16.932678917761812</v>
      </c>
      <c r="E6928" s="90">
        <f t="shared" si="326"/>
        <v>153.55899914555107</v>
      </c>
      <c r="F6928" s="50">
        <f>'貼り付けシート（日射量等）'!G6925/3.6*10^3</f>
        <v>19.444444444444446</v>
      </c>
      <c r="G6928" s="50">
        <f>'貼り付けシート（日射量等）'!H6925/3.6*10^3</f>
        <v>158.33333333333331</v>
      </c>
      <c r="H6928" s="91">
        <f>RADIANS('貼り付けシート（日射量等）'!I6925)</f>
        <v>0.71209433481368645</v>
      </c>
      <c r="I6928" s="91">
        <f>IF('貼り付けシート（日射量等）'!J6925&lt;0,RADIANS(360+('貼り付けシート（日射量等）'!J6925)),RADIANS('貼り付けシート（日射量等）'!J6925))</f>
        <v>6.1557762717840001</v>
      </c>
    </row>
    <row r="6929" spans="1:9">
      <c r="A6929" s="20">
        <v>41928</v>
      </c>
      <c r="B6929" s="35" t="s">
        <v>371</v>
      </c>
      <c r="C6929" s="90">
        <f t="shared" si="324"/>
        <v>170.03699266511438</v>
      </c>
      <c r="D6929" s="90">
        <f t="shared" si="325"/>
        <v>19.172011048432605</v>
      </c>
      <c r="E6929" s="90">
        <f t="shared" si="326"/>
        <v>150.86498161668177</v>
      </c>
      <c r="F6929" s="50">
        <f>'貼り付けシート（日射量等）'!G6926/3.6*10^3</f>
        <v>22.222222222222221</v>
      </c>
      <c r="G6929" s="50">
        <f>'貼り付けシート（日射量等）'!H6926/3.6*10^3</f>
        <v>155.55555555555557</v>
      </c>
      <c r="H6929" s="91">
        <f>RADIANS('貼り付けシート（日射量等）'!I6926)</f>
        <v>0.70336768855371479</v>
      </c>
      <c r="I6929" s="91">
        <f>IF('貼り付けシート（日射量等）'!J6926&lt;0,RADIANS(360+('貼り付けシート（日射量等）'!J6926)),RADIANS('貼り付けシート（日射量等）'!J6926))</f>
        <v>0.2129301687433082</v>
      </c>
    </row>
    <row r="6930" spans="1:9">
      <c r="A6930" s="20">
        <v>41928</v>
      </c>
      <c r="B6930" s="35" t="s">
        <v>372</v>
      </c>
      <c r="C6930" s="90">
        <f t="shared" si="324"/>
        <v>152.30127867410673</v>
      </c>
      <c r="D6930" s="90">
        <f t="shared" si="325"/>
        <v>17.600402230640871</v>
      </c>
      <c r="E6930" s="90">
        <f t="shared" si="326"/>
        <v>134.70087644346586</v>
      </c>
      <c r="F6930" s="50">
        <f>'貼り付けシート（日射量等）'!G6927/3.6*10^3</f>
        <v>22.222222222222221</v>
      </c>
      <c r="G6930" s="50">
        <f>'貼り付けシート（日射量等）'!H6927/3.6*10^3</f>
        <v>138.88888888888889</v>
      </c>
      <c r="H6930" s="91">
        <f>RADIANS('貼り付けシート（日射量等）'!I6927)</f>
        <v>0.63006385996995296</v>
      </c>
      <c r="I6930" s="91">
        <f>IF('貼り付けシート（日射量等）'!J6927&lt;0,RADIANS(360+('貼り付けシート（日射量等）'!J6927)),RADIANS('貼り付けシート（日射量等）'!J6927))</f>
        <v>0.53058009260627614</v>
      </c>
    </row>
    <row r="6931" spans="1:9">
      <c r="A6931" s="20">
        <v>41928</v>
      </c>
      <c r="B6931" s="35" t="s">
        <v>373</v>
      </c>
      <c r="C6931" s="90">
        <f t="shared" si="324"/>
        <v>117.97284956563799</v>
      </c>
      <c r="D6931" s="90">
        <f t="shared" si="325"/>
        <v>12.90616593973461</v>
      </c>
      <c r="E6931" s="90">
        <f t="shared" si="326"/>
        <v>105.06668362590338</v>
      </c>
      <c r="F6931" s="50">
        <f>'貼り付けシート（日射量等）'!G6928/3.6*10^3</f>
        <v>19.444444444444446</v>
      </c>
      <c r="G6931" s="50">
        <f>'貼り付けシート（日射量等）'!H6928/3.6*10^3</f>
        <v>108.33333333333334</v>
      </c>
      <c r="H6931" s="91">
        <f>RADIANS('貼り付けシート（日射量等）'!I6928)</f>
        <v>0.50614548307835561</v>
      </c>
      <c r="I6931" s="91">
        <f>IF('貼り付けシート（日射量等）'!J6928&lt;0,RADIANS(360+('貼り付けシート（日射量等）'!J6928)),RADIANS('貼り付けシート（日射量等）'!J6928))</f>
        <v>0.80110612666539727</v>
      </c>
    </row>
    <row r="6932" spans="1:9">
      <c r="A6932" s="20">
        <v>41928</v>
      </c>
      <c r="B6932" s="35" t="s">
        <v>374</v>
      </c>
      <c r="C6932" s="90">
        <f t="shared" si="324"/>
        <v>76.809155795616277</v>
      </c>
      <c r="D6932" s="90">
        <f t="shared" si="325"/>
        <v>9.4587175738833462</v>
      </c>
      <c r="E6932" s="90">
        <f t="shared" si="326"/>
        <v>67.350438221732929</v>
      </c>
      <c r="F6932" s="50">
        <f>'貼り付けシート（日射量等）'!G6929/3.6*10^3</f>
        <v>19.444444444444446</v>
      </c>
      <c r="G6932" s="50">
        <f>'貼り付けシート（日射量等）'!H6929/3.6*10^3</f>
        <v>69.444444444444443</v>
      </c>
      <c r="H6932" s="91">
        <f>RADIANS('貼り付けシート（日射量等）'!I6929)</f>
        <v>0.34732052114687156</v>
      </c>
      <c r="I6932" s="91">
        <f>IF('貼り付けシート（日射量等）'!J6929&lt;0,RADIANS(360+('貼り付けシート（日射量等）'!J6929)),RADIANS('貼り付けシート（日射量等）'!J6929))</f>
        <v>1.0262536001726656</v>
      </c>
    </row>
    <row r="6933" spans="1:9">
      <c r="A6933" s="20">
        <v>41928</v>
      </c>
      <c r="B6933" s="35" t="s">
        <v>375</v>
      </c>
      <c r="C6933" s="90">
        <f t="shared" si="324"/>
        <v>37.63958570491053</v>
      </c>
      <c r="D6933" s="90">
        <f t="shared" si="325"/>
        <v>5.3113753584787178</v>
      </c>
      <c r="E6933" s="90">
        <f t="shared" si="326"/>
        <v>32.32821034643181</v>
      </c>
      <c r="F6933" s="50">
        <f>'貼り付けシート（日射量等）'!G6930/3.6*10^3</f>
        <v>19.444444444444446</v>
      </c>
      <c r="G6933" s="50">
        <f>'貼り付けシート（日射量等）'!H6930/3.6*10^3</f>
        <v>33.333333333333336</v>
      </c>
      <c r="H6933" s="91">
        <f>RADIANS('貼り付けシート（日射量等）'!I6930)</f>
        <v>0.16755160819145562</v>
      </c>
      <c r="I6933" s="91">
        <f>IF('貼り付けシート（日射量等）'!J6930&lt;0,RADIANS(360+('貼り付けシート（日射量等）'!J6930)),RADIANS('貼り付けシート（日射量等）'!J6930))</f>
        <v>1.2182398178920419</v>
      </c>
    </row>
    <row r="6934" spans="1:9">
      <c r="A6934" s="20">
        <v>41928</v>
      </c>
      <c r="B6934" s="35" t="s">
        <v>376</v>
      </c>
      <c r="C6934" s="90">
        <f t="shared" si="324"/>
        <v>2.6940175288693173</v>
      </c>
      <c r="D6934" s="90">
        <f t="shared" si="325"/>
        <v>0</v>
      </c>
      <c r="E6934" s="90">
        <f t="shared" si="326"/>
        <v>2.6940175288693173</v>
      </c>
      <c r="F6934" s="50">
        <f>'貼り付けシート（日射量等）'!G6931/3.6*10^3</f>
        <v>0</v>
      </c>
      <c r="G6934" s="50">
        <f>'貼り付けシート（日射量等）'!H6931/3.6*10^3</f>
        <v>2.7777777777777777</v>
      </c>
      <c r="H6934" s="91">
        <f>RADIANS('貼り付けシート（日射量等）'!I6931)</f>
        <v>0</v>
      </c>
      <c r="I6934" s="91">
        <f>IF('貼り付けシート（日射量等）'!J6931&lt;0,RADIANS(360+('貼り付けシート（日射量等）'!J6931)),RADIANS('貼り付けシート（日射量等）'!J6931))</f>
        <v>0</v>
      </c>
    </row>
    <row r="6935" spans="1:9">
      <c r="A6935" s="20">
        <v>41928</v>
      </c>
      <c r="B6935" s="35" t="s">
        <v>377</v>
      </c>
      <c r="C6935" s="90">
        <f t="shared" si="324"/>
        <v>0</v>
      </c>
      <c r="D6935" s="90">
        <f t="shared" si="325"/>
        <v>0</v>
      </c>
      <c r="E6935" s="90">
        <f t="shared" si="326"/>
        <v>0</v>
      </c>
      <c r="F6935" s="50">
        <f>'貼り付けシート（日射量等）'!G6932/3.6*10^3</f>
        <v>0</v>
      </c>
      <c r="G6935" s="50">
        <f>'貼り付けシート（日射量等）'!H6932/3.6*10^3</f>
        <v>0</v>
      </c>
      <c r="H6935" s="91">
        <f>RADIANS('貼り付けシート（日射量等）'!I6932)</f>
        <v>0</v>
      </c>
      <c r="I6935" s="91">
        <f>IF('貼り付けシート（日射量等）'!J6932&lt;0,RADIANS(360+('貼り付けシート（日射量等）'!J6932)),RADIANS('貼り付けシート（日射量等）'!J6932))</f>
        <v>0</v>
      </c>
    </row>
    <row r="6936" spans="1:9">
      <c r="A6936" s="20">
        <v>41928</v>
      </c>
      <c r="B6936" s="35" t="s">
        <v>378</v>
      </c>
      <c r="C6936" s="90">
        <f t="shared" si="324"/>
        <v>0</v>
      </c>
      <c r="D6936" s="90">
        <f t="shared" si="325"/>
        <v>0</v>
      </c>
      <c r="E6936" s="90">
        <f t="shared" si="326"/>
        <v>0</v>
      </c>
      <c r="F6936" s="50">
        <f>'貼り付けシート（日射量等）'!G6933/3.6*10^3</f>
        <v>0</v>
      </c>
      <c r="G6936" s="50">
        <f>'貼り付けシート（日射量等）'!H6933/3.6*10^3</f>
        <v>0</v>
      </c>
      <c r="H6936" s="91">
        <f>RADIANS('貼り付けシート（日射量等）'!I6933)</f>
        <v>0</v>
      </c>
      <c r="I6936" s="91">
        <f>IF('貼り付けシート（日射量等）'!J6933&lt;0,RADIANS(360+('貼り付けシート（日射量等）'!J6933)),RADIANS('貼り付けシート（日射量等）'!J6933))</f>
        <v>0</v>
      </c>
    </row>
    <row r="6937" spans="1:9">
      <c r="A6937" s="20">
        <v>41928</v>
      </c>
      <c r="B6937" s="35" t="s">
        <v>379</v>
      </c>
      <c r="C6937" s="90">
        <f t="shared" si="324"/>
        <v>0</v>
      </c>
      <c r="D6937" s="90">
        <f t="shared" si="325"/>
        <v>0</v>
      </c>
      <c r="E6937" s="90">
        <f t="shared" si="326"/>
        <v>0</v>
      </c>
      <c r="F6937" s="50">
        <f>'貼り付けシート（日射量等）'!G6934/3.6*10^3</f>
        <v>0</v>
      </c>
      <c r="G6937" s="50">
        <f>'貼り付けシート（日射量等）'!H6934/3.6*10^3</f>
        <v>0</v>
      </c>
      <c r="H6937" s="91">
        <f>RADIANS('貼り付けシート（日射量等）'!I6934)</f>
        <v>0</v>
      </c>
      <c r="I6937" s="91">
        <f>IF('貼り付けシート（日射量等）'!J6934&lt;0,RADIANS(360+('貼り付けシート（日射量等）'!J6934)),RADIANS('貼り付けシート（日射量等）'!J6934))</f>
        <v>0</v>
      </c>
    </row>
    <row r="6938" spans="1:9">
      <c r="A6938" s="20">
        <v>41928</v>
      </c>
      <c r="B6938" s="35" t="s">
        <v>380</v>
      </c>
      <c r="C6938" s="90">
        <f t="shared" si="324"/>
        <v>0</v>
      </c>
      <c r="D6938" s="90">
        <f t="shared" si="325"/>
        <v>0</v>
      </c>
      <c r="E6938" s="90">
        <f t="shared" si="326"/>
        <v>0</v>
      </c>
      <c r="F6938" s="50">
        <f>'貼り付けシート（日射量等）'!G6935/3.6*10^3</f>
        <v>0</v>
      </c>
      <c r="G6938" s="50">
        <f>'貼り付けシート（日射量等）'!H6935/3.6*10^3</f>
        <v>0</v>
      </c>
      <c r="H6938" s="91">
        <f>RADIANS('貼り付けシート（日射量等）'!I6935)</f>
        <v>0</v>
      </c>
      <c r="I6938" s="91">
        <f>IF('貼り付けシート（日射量等）'!J6935&lt;0,RADIANS(360+('貼り付けシート（日射量等）'!J6935)),RADIANS('貼り付けシート（日射量等）'!J6935))</f>
        <v>0</v>
      </c>
    </row>
    <row r="6939" spans="1:9">
      <c r="A6939" s="20">
        <v>41928</v>
      </c>
      <c r="B6939" s="35" t="s">
        <v>381</v>
      </c>
      <c r="C6939" s="90">
        <f t="shared" si="324"/>
        <v>0</v>
      </c>
      <c r="D6939" s="90">
        <f t="shared" si="325"/>
        <v>0</v>
      </c>
      <c r="E6939" s="90">
        <f t="shared" si="326"/>
        <v>0</v>
      </c>
      <c r="F6939" s="50">
        <f>'貼り付けシート（日射量等）'!G6936/3.6*10^3</f>
        <v>0</v>
      </c>
      <c r="G6939" s="50">
        <f>'貼り付けシート（日射量等）'!H6936/3.6*10^3</f>
        <v>0</v>
      </c>
      <c r="H6939" s="91">
        <f>RADIANS('貼り付けシート（日射量等）'!I6936)</f>
        <v>0</v>
      </c>
      <c r="I6939" s="91">
        <f>IF('貼り付けシート（日射量等）'!J6936&lt;0,RADIANS(360+('貼り付けシート（日射量等）'!J6936)),RADIANS('貼り付けシート（日射量等）'!J6936))</f>
        <v>0</v>
      </c>
    </row>
    <row r="6940" spans="1:9">
      <c r="A6940" s="20">
        <v>41928</v>
      </c>
      <c r="B6940" s="35" t="s">
        <v>382</v>
      </c>
      <c r="C6940" s="90">
        <f t="shared" si="324"/>
        <v>0</v>
      </c>
      <c r="D6940" s="90">
        <f t="shared" si="325"/>
        <v>0</v>
      </c>
      <c r="E6940" s="90">
        <f t="shared" si="326"/>
        <v>0</v>
      </c>
      <c r="F6940" s="50">
        <f>'貼り付けシート（日射量等）'!G6937/3.6*10^3</f>
        <v>0</v>
      </c>
      <c r="G6940" s="50">
        <f>'貼り付けシート（日射量等）'!H6937/3.6*10^3</f>
        <v>0</v>
      </c>
      <c r="H6940" s="91">
        <f>RADIANS('貼り付けシート（日射量等）'!I6937)</f>
        <v>0</v>
      </c>
      <c r="I6940" s="91">
        <f>IF('貼り付けシート（日射量等）'!J6937&lt;0,RADIANS(360+('貼り付けシート（日射量等）'!J6937)),RADIANS('貼り付けシート（日射量等）'!J6937))</f>
        <v>0</v>
      </c>
    </row>
    <row r="6941" spans="1:9">
      <c r="A6941" s="20">
        <v>41928</v>
      </c>
      <c r="B6941" s="35" t="s">
        <v>383</v>
      </c>
      <c r="C6941" s="90">
        <f t="shared" si="324"/>
        <v>0</v>
      </c>
      <c r="D6941" s="90">
        <f t="shared" si="325"/>
        <v>0</v>
      </c>
      <c r="E6941" s="90">
        <f t="shared" si="326"/>
        <v>0</v>
      </c>
      <c r="F6941" s="50">
        <f>'貼り付けシート（日射量等）'!G6938/3.6*10^3</f>
        <v>0</v>
      </c>
      <c r="G6941" s="50">
        <f>'貼り付けシート（日射量等）'!H6938/3.6*10^3</f>
        <v>0</v>
      </c>
      <c r="H6941" s="91">
        <f>RADIANS('貼り付けシート（日射量等）'!I6938)</f>
        <v>0</v>
      </c>
      <c r="I6941" s="91">
        <f>IF('貼り付けシート（日射量等）'!J6938&lt;0,RADIANS(360+('貼り付けシート（日射量等）'!J6938)),RADIANS('貼り付けシート（日射量等）'!J6938))</f>
        <v>0</v>
      </c>
    </row>
    <row r="6942" spans="1:9">
      <c r="A6942" s="20">
        <v>41929</v>
      </c>
      <c r="B6942" s="35" t="s">
        <v>360</v>
      </c>
      <c r="C6942" s="90">
        <f t="shared" si="324"/>
        <v>0</v>
      </c>
      <c r="D6942" s="90">
        <f t="shared" si="325"/>
        <v>0</v>
      </c>
      <c r="E6942" s="90">
        <f t="shared" si="326"/>
        <v>0</v>
      </c>
      <c r="F6942" s="50">
        <f>'貼り付けシート（日射量等）'!G6939/3.6*10^3</f>
        <v>0</v>
      </c>
      <c r="G6942" s="50">
        <f>'貼り付けシート（日射量等）'!H6939/3.6*10^3</f>
        <v>0</v>
      </c>
      <c r="H6942" s="91">
        <f>RADIANS('貼り付けシート（日射量等）'!I6939)</f>
        <v>0</v>
      </c>
      <c r="I6942" s="91">
        <f>IF('貼り付けシート（日射量等）'!J6939&lt;0,RADIANS(360+('貼り付けシート（日射量等）'!J6939)),RADIANS('貼り付けシート（日射量等）'!J6939))</f>
        <v>0</v>
      </c>
    </row>
    <row r="6943" spans="1:9">
      <c r="A6943" s="20">
        <v>41929</v>
      </c>
      <c r="B6943" s="35" t="s">
        <v>361</v>
      </c>
      <c r="C6943" s="90">
        <f t="shared" si="324"/>
        <v>0</v>
      </c>
      <c r="D6943" s="90">
        <f t="shared" si="325"/>
        <v>0</v>
      </c>
      <c r="E6943" s="90">
        <f t="shared" si="326"/>
        <v>0</v>
      </c>
      <c r="F6943" s="50">
        <f>'貼り付けシート（日射量等）'!G6940/3.6*10^3</f>
        <v>0</v>
      </c>
      <c r="G6943" s="50">
        <f>'貼り付けシート（日射量等）'!H6940/3.6*10^3</f>
        <v>0</v>
      </c>
      <c r="H6943" s="91">
        <f>RADIANS('貼り付けシート（日射量等）'!I6940)</f>
        <v>0</v>
      </c>
      <c r="I6943" s="91">
        <f>IF('貼り付けシート（日射量等）'!J6940&lt;0,RADIANS(360+('貼り付けシート（日射量等）'!J6940)),RADIANS('貼り付けシート（日射量等）'!J6940))</f>
        <v>0</v>
      </c>
    </row>
    <row r="6944" spans="1:9">
      <c r="A6944" s="20">
        <v>41929</v>
      </c>
      <c r="B6944" s="35" t="s">
        <v>362</v>
      </c>
      <c r="C6944" s="90">
        <f t="shared" si="324"/>
        <v>0</v>
      </c>
      <c r="D6944" s="90">
        <f t="shared" si="325"/>
        <v>0</v>
      </c>
      <c r="E6944" s="90">
        <f t="shared" si="326"/>
        <v>0</v>
      </c>
      <c r="F6944" s="50">
        <f>'貼り付けシート（日射量等）'!G6941/3.6*10^3</f>
        <v>0</v>
      </c>
      <c r="G6944" s="50">
        <f>'貼り付けシート（日射量等）'!H6941/3.6*10^3</f>
        <v>0</v>
      </c>
      <c r="H6944" s="91">
        <f>RADIANS('貼り付けシート（日射量等）'!I6941)</f>
        <v>0</v>
      </c>
      <c r="I6944" s="91">
        <f>IF('貼り付けシート（日射量等）'!J6941&lt;0,RADIANS(360+('貼り付けシート（日射量等）'!J6941)),RADIANS('貼り付けシート（日射量等）'!J6941))</f>
        <v>0</v>
      </c>
    </row>
    <row r="6945" spans="1:9">
      <c r="A6945" s="20">
        <v>41929</v>
      </c>
      <c r="B6945" s="35" t="s">
        <v>363</v>
      </c>
      <c r="C6945" s="90">
        <f t="shared" si="324"/>
        <v>0</v>
      </c>
      <c r="D6945" s="90">
        <f t="shared" si="325"/>
        <v>0</v>
      </c>
      <c r="E6945" s="90">
        <f t="shared" si="326"/>
        <v>0</v>
      </c>
      <c r="F6945" s="50">
        <f>'貼り付けシート（日射量等）'!G6942/3.6*10^3</f>
        <v>0</v>
      </c>
      <c r="G6945" s="50">
        <f>'貼り付けシート（日射量等）'!H6942/3.6*10^3</f>
        <v>0</v>
      </c>
      <c r="H6945" s="91">
        <f>RADIANS('貼り付けシート（日射量等）'!I6942)</f>
        <v>0</v>
      </c>
      <c r="I6945" s="91">
        <f>IF('貼り付けシート（日射量等）'!J6942&lt;0,RADIANS(360+('貼り付けシート（日射量等）'!J6942)),RADIANS('貼り付けシート（日射量等）'!J6942))</f>
        <v>0</v>
      </c>
    </row>
    <row r="6946" spans="1:9">
      <c r="A6946" s="20">
        <v>41929</v>
      </c>
      <c r="B6946" s="35" t="s">
        <v>364</v>
      </c>
      <c r="C6946" s="90">
        <f t="shared" si="324"/>
        <v>0</v>
      </c>
      <c r="D6946" s="90">
        <f t="shared" si="325"/>
        <v>0</v>
      </c>
      <c r="E6946" s="90">
        <f t="shared" si="326"/>
        <v>0</v>
      </c>
      <c r="F6946" s="50">
        <f>'貼り付けシート（日射量等）'!G6943/3.6*10^3</f>
        <v>0</v>
      </c>
      <c r="G6946" s="50">
        <f>'貼り付けシート（日射量等）'!H6943/3.6*10^3</f>
        <v>0</v>
      </c>
      <c r="H6946" s="91">
        <f>RADIANS('貼り付けシート（日射量等）'!I6943)</f>
        <v>0</v>
      </c>
      <c r="I6946" s="91">
        <f>IF('貼り付けシート（日射量等）'!J6943&lt;0,RADIANS(360+('貼り付けシート（日射量等）'!J6943)),RADIANS('貼り付けシート（日射量等）'!J6943))</f>
        <v>0</v>
      </c>
    </row>
    <row r="6947" spans="1:9">
      <c r="A6947" s="20">
        <v>41929</v>
      </c>
      <c r="B6947" s="35" t="s">
        <v>365</v>
      </c>
      <c r="C6947" s="90">
        <f t="shared" si="324"/>
        <v>9.4317990979136539</v>
      </c>
      <c r="D6947" s="90">
        <f t="shared" si="325"/>
        <v>1.3497465113057008</v>
      </c>
      <c r="E6947" s="90">
        <f t="shared" si="326"/>
        <v>8.0820525866079524</v>
      </c>
      <c r="F6947" s="50">
        <f>'貼り付けシート（日射量等）'!G6944/3.6*10^3</f>
        <v>13.888888888888889</v>
      </c>
      <c r="G6947" s="50">
        <f>'貼り付けシート（日射量等）'!H6944/3.6*10^3</f>
        <v>8.3333333333333339</v>
      </c>
      <c r="H6947" s="91">
        <f>RADIANS('貼り付けシート（日射量等）'!I6944)</f>
        <v>2.0943951023931952E-2</v>
      </c>
      <c r="I6947" s="91">
        <f>IF('貼り付けシート（日射量等）'!J6944&lt;0,RADIANS(360+('貼り付けシート（日射量等）'!J6944)),RADIANS('貼り付けシート（日射量等）'!J6944))</f>
        <v>4.9410271123959477</v>
      </c>
    </row>
    <row r="6948" spans="1:9">
      <c r="A6948" s="20">
        <v>41929</v>
      </c>
      <c r="B6948" s="35" t="s">
        <v>366</v>
      </c>
      <c r="C6948" s="90">
        <f t="shared" si="324"/>
        <v>31.460413294170664</v>
      </c>
      <c r="D6948" s="90">
        <f t="shared" si="325"/>
        <v>1.8262204766081758</v>
      </c>
      <c r="E6948" s="90">
        <f t="shared" si="326"/>
        <v>29.634192817562489</v>
      </c>
      <c r="F6948" s="50">
        <f>'貼り付けシート（日射量等）'!G6945/3.6*10^3</f>
        <v>5.5555555555555554</v>
      </c>
      <c r="G6948" s="50">
        <f>'貼り付けシート（日射量等）'!H6945/3.6*10^3</f>
        <v>30.555555555555554</v>
      </c>
      <c r="H6948" s="91">
        <f>RADIANS('貼り付けシート（日射量等）'!I6945)</f>
        <v>0.21118483949131386</v>
      </c>
      <c r="I6948" s="91">
        <f>IF('貼り付けシート（日射量等）'!J6945&lt;0,RADIANS(360+('貼り付けシート（日射量等）'!J6945)),RADIANS('貼り付けシート（日射量等）'!J6945))</f>
        <v>5.1173053668473738</v>
      </c>
    </row>
    <row r="6949" spans="1:9">
      <c r="A6949" s="20">
        <v>41929</v>
      </c>
      <c r="B6949" s="35" t="s">
        <v>367</v>
      </c>
      <c r="C6949" s="90">
        <f t="shared" si="324"/>
        <v>69.11368092704825</v>
      </c>
      <c r="D6949" s="90">
        <f t="shared" si="325"/>
        <v>4.4572602341846368</v>
      </c>
      <c r="E6949" s="90">
        <f t="shared" si="326"/>
        <v>64.65642069286362</v>
      </c>
      <c r="F6949" s="50">
        <f>'貼り付けシート（日射量等）'!G6946/3.6*10^3</f>
        <v>8.3333333333333339</v>
      </c>
      <c r="G6949" s="50">
        <f>'貼り付けシート（日射量等）'!H6946/3.6*10^3</f>
        <v>66.666666666666671</v>
      </c>
      <c r="H6949" s="91">
        <f>RADIANS('貼り付けシート（日射量等）'!I6946)</f>
        <v>0.38746309394274114</v>
      </c>
      <c r="I6949" s="91">
        <f>IF('貼り付けシート（日射量等）'!J6946&lt;0,RADIANS(360+('貼り付けシート（日射量等）'!J6946)),RADIANS('貼り付けシート（日射量等）'!J6946))</f>
        <v>5.3162729015747283</v>
      </c>
    </row>
    <row r="6950" spans="1:9">
      <c r="A6950" s="20">
        <v>41929</v>
      </c>
      <c r="B6950" s="35" t="s">
        <v>368</v>
      </c>
      <c r="C6950" s="90">
        <f t="shared" si="324"/>
        <v>124.81253502856545</v>
      </c>
      <c r="D6950" s="90">
        <f t="shared" si="325"/>
        <v>11.663798816054136</v>
      </c>
      <c r="E6950" s="90">
        <f t="shared" si="326"/>
        <v>113.14873621251131</v>
      </c>
      <c r="F6950" s="50">
        <f>'貼り付けシート（日射量等）'!G6947/3.6*10^3</f>
        <v>16.666666666666668</v>
      </c>
      <c r="G6950" s="50">
        <f>'貼り付けシート（日射量等）'!H6947/3.6*10^3</f>
        <v>116.66666666666666</v>
      </c>
      <c r="H6950" s="91">
        <f>RADIANS('貼り付けシート（日射量等）'!I6947)</f>
        <v>0.53756140961425347</v>
      </c>
      <c r="I6950" s="91">
        <f>IF('貼り付けシート（日射量等）'!J6947&lt;0,RADIANS(360+('貼り付けシート（日射量等）'!J6947)),RADIANS('貼り付けシート（日射量等）'!J6947))</f>
        <v>5.5518923505939624</v>
      </c>
    </row>
    <row r="6951" spans="1:9">
      <c r="A6951" s="20">
        <v>41929</v>
      </c>
      <c r="B6951" s="35" t="s">
        <v>369</v>
      </c>
      <c r="C6951" s="90">
        <f t="shared" si="324"/>
        <v>111.84510461328374</v>
      </c>
      <c r="D6951" s="90">
        <f t="shared" si="325"/>
        <v>6.7784209873803567</v>
      </c>
      <c r="E6951" s="90">
        <f t="shared" si="326"/>
        <v>105.06668362590338</v>
      </c>
      <c r="F6951" s="50">
        <f>'貼り付けシート（日射量等）'!G6948/3.6*10^3</f>
        <v>8.3333333333333339</v>
      </c>
      <c r="G6951" s="50">
        <f>'貼り付けシート（日射量等）'!H6948/3.6*10^3</f>
        <v>108.33333333333334</v>
      </c>
      <c r="H6951" s="91">
        <f>RADIANS('貼り付けシート（日射量等）'!I6948)</f>
        <v>0.64926248174189061</v>
      </c>
      <c r="I6951" s="91">
        <f>IF('貼り付けシート（日射量等）'!J6948&lt;0,RADIANS(360+('貼り付けシート（日射量等）'!J6948)),RADIANS('貼り付けシート（日射量等）'!J6948))</f>
        <v>5.8328903601650488</v>
      </c>
    </row>
    <row r="6952" spans="1:9">
      <c r="A6952" s="20">
        <v>41929</v>
      </c>
      <c r="B6952" s="35" t="s">
        <v>370</v>
      </c>
      <c r="C6952" s="90">
        <f t="shared" si="324"/>
        <v>126.33676447667995</v>
      </c>
      <c r="D6952" s="90">
        <f t="shared" si="325"/>
        <v>2.4119581486913515</v>
      </c>
      <c r="E6952" s="90">
        <f t="shared" si="326"/>
        <v>123.92480632798859</v>
      </c>
      <c r="F6952" s="50">
        <f>'貼り付けシート（日射量等）'!G6949/3.6*10^3</f>
        <v>2.7777777777777777</v>
      </c>
      <c r="G6952" s="50">
        <f>'貼り付けシート（日射量等）'!H6949/3.6*10^3</f>
        <v>127.77777777777777</v>
      </c>
      <c r="H6952" s="91">
        <f>RADIANS('貼り付けシート（日射量等）'!I6949)</f>
        <v>0.70685834705770345</v>
      </c>
      <c r="I6952" s="91">
        <f>IF('貼り付けシート（日射量等）'!J6949&lt;0,RADIANS(360+('貼り付けシート（日射量等）'!J6949)),RADIANS('貼り付けシート（日射量等）'!J6949))</f>
        <v>6.1575216010359952</v>
      </c>
    </row>
    <row r="6953" spans="1:9">
      <c r="A6953" s="20">
        <v>41929</v>
      </c>
      <c r="B6953" s="35" t="s">
        <v>371</v>
      </c>
      <c r="C6953" s="90">
        <f t="shared" si="324"/>
        <v>164.87812987143073</v>
      </c>
      <c r="D6953" s="90">
        <f t="shared" si="325"/>
        <v>16.707165783618251</v>
      </c>
      <c r="E6953" s="90">
        <f t="shared" si="326"/>
        <v>148.17096408781248</v>
      </c>
      <c r="F6953" s="50">
        <f>'貼り付けシート（日射量等）'!G6950/3.6*10^3</f>
        <v>19.444444444444446</v>
      </c>
      <c r="G6953" s="50">
        <f>'貼り付けシート（日射量等）'!H6950/3.6*10^3</f>
        <v>152.7777777777778</v>
      </c>
      <c r="H6953" s="91">
        <f>RADIANS('貼り付けシート（日射量等）'!I6950)</f>
        <v>0.69638637154573746</v>
      </c>
      <c r="I6953" s="91">
        <f>IF('貼り付けシート（日射量等）'!J6950&lt;0,RADIANS(360+('貼り付けシート（日射量等）'!J6950)),RADIANS('貼り付けシート（日射量等）'!J6950))</f>
        <v>0.2129301687433082</v>
      </c>
    </row>
    <row r="6954" spans="1:9">
      <c r="A6954" s="20">
        <v>41929</v>
      </c>
      <c r="B6954" s="35" t="s">
        <v>372</v>
      </c>
      <c r="C6954" s="90">
        <f t="shared" si="324"/>
        <v>112.14507047511754</v>
      </c>
      <c r="D6954" s="90">
        <f t="shared" si="325"/>
        <v>4.3843693203448382</v>
      </c>
      <c r="E6954" s="90">
        <f t="shared" si="326"/>
        <v>107.76070115477269</v>
      </c>
      <c r="F6954" s="50">
        <f>'貼り付けシート（日射量等）'!G6951/3.6*10^3</f>
        <v>5.5555555555555554</v>
      </c>
      <c r="G6954" s="50">
        <f>'貼り付けシート（日射量等）'!H6951/3.6*10^3</f>
        <v>111.11111111111111</v>
      </c>
      <c r="H6954" s="91">
        <f>RADIANS('貼り付けシート（日射量等）'!I6951)</f>
        <v>0.62482787221396996</v>
      </c>
      <c r="I6954" s="91">
        <f>IF('貼り付けシート（日射量等）'!J6951&lt;0,RADIANS(360+('貼り付けシート（日射量等）'!J6951)),RADIANS('貼り付けシート（日射量等）'!J6951))</f>
        <v>0.52883476335428181</v>
      </c>
    </row>
    <row r="6955" spans="1:9">
      <c r="A6955" s="20">
        <v>41929</v>
      </c>
      <c r="B6955" s="35" t="s">
        <v>373</v>
      </c>
      <c r="C6955" s="90">
        <f t="shared" si="324"/>
        <v>85.468599665200031</v>
      </c>
      <c r="D6955" s="90">
        <f t="shared" si="325"/>
        <v>7.3420913279898485</v>
      </c>
      <c r="E6955" s="90">
        <f t="shared" si="326"/>
        <v>78.126508337210183</v>
      </c>
      <c r="F6955" s="50">
        <f>'貼り付けシート（日射量等）'!G6952/3.6*10^3</f>
        <v>11.111111111111111</v>
      </c>
      <c r="G6955" s="50">
        <f>'貼り付けシート（日射量等）'!H6952/3.6*10^3</f>
        <v>80.555555555555543</v>
      </c>
      <c r="H6955" s="91">
        <f>RADIANS('貼り付けシート（日射量等）'!I6952)</f>
        <v>0.50090949532237261</v>
      </c>
      <c r="I6955" s="91">
        <f>IF('貼り付けシート（日射量等）'!J6952&lt;0,RADIANS(360+('貼り付けシート（日射量等）'!J6952)),RADIANS('貼り付けシート（日射量等）'!J6952))</f>
        <v>0.7976154681614086</v>
      </c>
    </row>
    <row r="6956" spans="1:9">
      <c r="A6956" s="20">
        <v>41929</v>
      </c>
      <c r="B6956" s="35" t="s">
        <v>374</v>
      </c>
      <c r="C6956" s="90">
        <f t="shared" si="324"/>
        <v>61.947387815675242</v>
      </c>
      <c r="D6956" s="90">
        <f t="shared" si="325"/>
        <v>5.3730197094195873</v>
      </c>
      <c r="E6956" s="90">
        <f t="shared" si="326"/>
        <v>56.574368106255655</v>
      </c>
      <c r="F6956" s="50">
        <f>'貼り付けシート（日射量等）'!G6953/3.6*10^3</f>
        <v>11.111111111111111</v>
      </c>
      <c r="G6956" s="50">
        <f>'貼り付けシート（日射量等）'!H6953/3.6*10^3</f>
        <v>58.333333333333329</v>
      </c>
      <c r="H6956" s="91">
        <f>RADIANS('貼り付けシート（日射量等）'!I6953)</f>
        <v>0.34208453339088862</v>
      </c>
      <c r="I6956" s="91">
        <f>IF('貼り付けシート（日射量等）'!J6953&lt;0,RADIANS(360+('貼り付けシート（日射量等）'!J6953)),RADIANS('貼り付けシート（日射量等）'!J6953))</f>
        <v>1.0210176124166828</v>
      </c>
    </row>
    <row r="6957" spans="1:9">
      <c r="A6957" s="20">
        <v>41929</v>
      </c>
      <c r="B6957" s="35" t="s">
        <v>375</v>
      </c>
      <c r="C6957" s="90">
        <f t="shared" si="324"/>
        <v>23.052481904249156</v>
      </c>
      <c r="D6957" s="90">
        <f t="shared" si="325"/>
        <v>1.5003416732946164</v>
      </c>
      <c r="E6957" s="90">
        <f t="shared" si="326"/>
        <v>21.552140230954539</v>
      </c>
      <c r="F6957" s="50">
        <f>'貼り付けシート（日射量等）'!G6954/3.6*10^3</f>
        <v>5.5555555555555554</v>
      </c>
      <c r="G6957" s="50">
        <f>'貼り付けシート（日射量等）'!H6954/3.6*10^3</f>
        <v>22.222222222222221</v>
      </c>
      <c r="H6957" s="91">
        <f>RADIANS('貼り付けシート（日射量等）'!I6954)</f>
        <v>0.16231562043547265</v>
      </c>
      <c r="I6957" s="91">
        <f>IF('貼り付けシート（日射量等）'!J6954&lt;0,RADIANS(360+('貼り付けシート（日射量等）'!J6954)),RADIANS('貼り付けシート（日射量等）'!J6954))</f>
        <v>1.2130038301360591</v>
      </c>
    </row>
    <row r="6958" spans="1:9">
      <c r="A6958" s="20">
        <v>41929</v>
      </c>
      <c r="B6958" s="35" t="s">
        <v>376</v>
      </c>
      <c r="C6958" s="90">
        <f t="shared" si="324"/>
        <v>2.6940175288693173</v>
      </c>
      <c r="D6958" s="90">
        <f t="shared" si="325"/>
        <v>0</v>
      </c>
      <c r="E6958" s="90">
        <f t="shared" si="326"/>
        <v>2.6940175288693173</v>
      </c>
      <c r="F6958" s="50">
        <f>'貼り付けシート（日射量等）'!G6955/3.6*10^3</f>
        <v>0</v>
      </c>
      <c r="G6958" s="50">
        <f>'貼り付けシート（日射量等）'!H6955/3.6*10^3</f>
        <v>2.7777777777777777</v>
      </c>
      <c r="H6958" s="91">
        <f>RADIANS('貼り付けシート（日射量等）'!I6955)</f>
        <v>0</v>
      </c>
      <c r="I6958" s="91">
        <f>IF('貼り付けシート（日射量等）'!J6955&lt;0,RADIANS(360+('貼り付けシート（日射量等）'!J6955)),RADIANS('貼り付けシート（日射量等）'!J6955))</f>
        <v>0</v>
      </c>
    </row>
    <row r="6959" spans="1:9">
      <c r="A6959" s="20">
        <v>41929</v>
      </c>
      <c r="B6959" s="35" t="s">
        <v>377</v>
      </c>
      <c r="C6959" s="90">
        <f t="shared" si="324"/>
        <v>0</v>
      </c>
      <c r="D6959" s="90">
        <f t="shared" si="325"/>
        <v>0</v>
      </c>
      <c r="E6959" s="90">
        <f t="shared" si="326"/>
        <v>0</v>
      </c>
      <c r="F6959" s="50">
        <f>'貼り付けシート（日射量等）'!G6956/3.6*10^3</f>
        <v>0</v>
      </c>
      <c r="G6959" s="50">
        <f>'貼り付けシート（日射量等）'!H6956/3.6*10^3</f>
        <v>0</v>
      </c>
      <c r="H6959" s="91">
        <f>RADIANS('貼り付けシート（日射量等）'!I6956)</f>
        <v>0</v>
      </c>
      <c r="I6959" s="91">
        <f>IF('貼り付けシート（日射量等）'!J6956&lt;0,RADIANS(360+('貼り付けシート（日射量等）'!J6956)),RADIANS('貼り付けシート（日射量等）'!J6956))</f>
        <v>0</v>
      </c>
    </row>
    <row r="6960" spans="1:9">
      <c r="A6960" s="20">
        <v>41929</v>
      </c>
      <c r="B6960" s="35" t="s">
        <v>378</v>
      </c>
      <c r="C6960" s="90">
        <f t="shared" si="324"/>
        <v>0</v>
      </c>
      <c r="D6960" s="90">
        <f t="shared" si="325"/>
        <v>0</v>
      </c>
      <c r="E6960" s="90">
        <f t="shared" si="326"/>
        <v>0</v>
      </c>
      <c r="F6960" s="50">
        <f>'貼り付けシート（日射量等）'!G6957/3.6*10^3</f>
        <v>0</v>
      </c>
      <c r="G6960" s="50">
        <f>'貼り付けシート（日射量等）'!H6957/3.6*10^3</f>
        <v>0</v>
      </c>
      <c r="H6960" s="91">
        <f>RADIANS('貼り付けシート（日射量等）'!I6957)</f>
        <v>0</v>
      </c>
      <c r="I6960" s="91">
        <f>IF('貼り付けシート（日射量等）'!J6957&lt;0,RADIANS(360+('貼り付けシート（日射量等）'!J6957)),RADIANS('貼り付けシート（日射量等）'!J6957))</f>
        <v>0</v>
      </c>
    </row>
    <row r="6961" spans="1:9">
      <c r="A6961" s="20">
        <v>41929</v>
      </c>
      <c r="B6961" s="35" t="s">
        <v>379</v>
      </c>
      <c r="C6961" s="90">
        <f t="shared" si="324"/>
        <v>0</v>
      </c>
      <c r="D6961" s="90">
        <f t="shared" si="325"/>
        <v>0</v>
      </c>
      <c r="E6961" s="90">
        <f t="shared" si="326"/>
        <v>0</v>
      </c>
      <c r="F6961" s="50">
        <f>'貼り付けシート（日射量等）'!G6958/3.6*10^3</f>
        <v>0</v>
      </c>
      <c r="G6961" s="50">
        <f>'貼り付けシート（日射量等）'!H6958/3.6*10^3</f>
        <v>0</v>
      </c>
      <c r="H6961" s="91">
        <f>RADIANS('貼り付けシート（日射量等）'!I6958)</f>
        <v>0</v>
      </c>
      <c r="I6961" s="91">
        <f>IF('貼り付けシート（日射量等）'!J6958&lt;0,RADIANS(360+('貼り付けシート（日射量等）'!J6958)),RADIANS('貼り付けシート（日射量等）'!J6958))</f>
        <v>0</v>
      </c>
    </row>
    <row r="6962" spans="1:9">
      <c r="A6962" s="20">
        <v>41929</v>
      </c>
      <c r="B6962" s="35" t="s">
        <v>380</v>
      </c>
      <c r="C6962" s="90">
        <f t="shared" si="324"/>
        <v>0</v>
      </c>
      <c r="D6962" s="90">
        <f t="shared" si="325"/>
        <v>0</v>
      </c>
      <c r="E6962" s="90">
        <f t="shared" si="326"/>
        <v>0</v>
      </c>
      <c r="F6962" s="50">
        <f>'貼り付けシート（日射量等）'!G6959/3.6*10^3</f>
        <v>0</v>
      </c>
      <c r="G6962" s="50">
        <f>'貼り付けシート（日射量等）'!H6959/3.6*10^3</f>
        <v>0</v>
      </c>
      <c r="H6962" s="91">
        <f>RADIANS('貼り付けシート（日射量等）'!I6959)</f>
        <v>0</v>
      </c>
      <c r="I6962" s="91">
        <f>IF('貼り付けシート（日射量等）'!J6959&lt;0,RADIANS(360+('貼り付けシート（日射量等）'!J6959)),RADIANS('貼り付けシート（日射量等）'!J6959))</f>
        <v>0</v>
      </c>
    </row>
    <row r="6963" spans="1:9">
      <c r="A6963" s="20">
        <v>41929</v>
      </c>
      <c r="B6963" s="35" t="s">
        <v>381</v>
      </c>
      <c r="C6963" s="90">
        <f t="shared" si="324"/>
        <v>0</v>
      </c>
      <c r="D6963" s="90">
        <f t="shared" si="325"/>
        <v>0</v>
      </c>
      <c r="E6963" s="90">
        <f t="shared" si="326"/>
        <v>0</v>
      </c>
      <c r="F6963" s="50">
        <f>'貼り付けシート（日射量等）'!G6960/3.6*10^3</f>
        <v>0</v>
      </c>
      <c r="G6963" s="50">
        <f>'貼り付けシート（日射量等）'!H6960/3.6*10^3</f>
        <v>0</v>
      </c>
      <c r="H6963" s="91">
        <f>RADIANS('貼り付けシート（日射量等）'!I6960)</f>
        <v>0</v>
      </c>
      <c r="I6963" s="91">
        <f>IF('貼り付けシート（日射量等）'!J6960&lt;0,RADIANS(360+('貼り付けシート（日射量等）'!J6960)),RADIANS('貼り付けシート（日射量等）'!J6960))</f>
        <v>0</v>
      </c>
    </row>
    <row r="6964" spans="1:9">
      <c r="A6964" s="20">
        <v>41929</v>
      </c>
      <c r="B6964" s="35" t="s">
        <v>382</v>
      </c>
      <c r="C6964" s="90">
        <f t="shared" si="324"/>
        <v>0</v>
      </c>
      <c r="D6964" s="90">
        <f t="shared" si="325"/>
        <v>0</v>
      </c>
      <c r="E6964" s="90">
        <f t="shared" si="326"/>
        <v>0</v>
      </c>
      <c r="F6964" s="50">
        <f>'貼り付けシート（日射量等）'!G6961/3.6*10^3</f>
        <v>0</v>
      </c>
      <c r="G6964" s="50">
        <f>'貼り付けシート（日射量等）'!H6961/3.6*10^3</f>
        <v>0</v>
      </c>
      <c r="H6964" s="91">
        <f>RADIANS('貼り付けシート（日射量等）'!I6961)</f>
        <v>0</v>
      </c>
      <c r="I6964" s="91">
        <f>IF('貼り付けシート（日射量等）'!J6961&lt;0,RADIANS(360+('貼り付けシート（日射量等）'!J6961)),RADIANS('貼り付けシート（日射量等）'!J6961))</f>
        <v>0</v>
      </c>
    </row>
    <row r="6965" spans="1:9">
      <c r="A6965" s="20">
        <v>41929</v>
      </c>
      <c r="B6965" s="35" t="s">
        <v>383</v>
      </c>
      <c r="C6965" s="90">
        <f t="shared" si="324"/>
        <v>0</v>
      </c>
      <c r="D6965" s="90">
        <f t="shared" si="325"/>
        <v>0</v>
      </c>
      <c r="E6965" s="90">
        <f t="shared" si="326"/>
        <v>0</v>
      </c>
      <c r="F6965" s="50">
        <f>'貼り付けシート（日射量等）'!G6962/3.6*10^3</f>
        <v>0</v>
      </c>
      <c r="G6965" s="50">
        <f>'貼り付けシート（日射量等）'!H6962/3.6*10^3</f>
        <v>0</v>
      </c>
      <c r="H6965" s="91">
        <f>RADIANS('貼り付けシート（日射量等）'!I6962)</f>
        <v>0</v>
      </c>
      <c r="I6965" s="91">
        <f>IF('貼り付けシート（日射量等）'!J6962&lt;0,RADIANS(360+('貼り付けシート（日射量等）'!J6962)),RADIANS('貼り付けシート（日射量等）'!J6962))</f>
        <v>0</v>
      </c>
    </row>
    <row r="6966" spans="1:9">
      <c r="A6966" s="20">
        <v>41930</v>
      </c>
      <c r="B6966" s="35" t="s">
        <v>360</v>
      </c>
      <c r="C6966" s="90">
        <f t="shared" si="324"/>
        <v>0</v>
      </c>
      <c r="D6966" s="90">
        <f t="shared" si="325"/>
        <v>0</v>
      </c>
      <c r="E6966" s="90">
        <f t="shared" si="326"/>
        <v>0</v>
      </c>
      <c r="F6966" s="50">
        <f>'貼り付けシート（日射量等）'!G6963/3.6*10^3</f>
        <v>0</v>
      </c>
      <c r="G6966" s="50">
        <f>'貼り付けシート（日射量等）'!H6963/3.6*10^3</f>
        <v>0</v>
      </c>
      <c r="H6966" s="91">
        <f>RADIANS('貼り付けシート（日射量等）'!I6963)</f>
        <v>0</v>
      </c>
      <c r="I6966" s="91">
        <f>IF('貼り付けシート（日射量等）'!J6963&lt;0,RADIANS(360+('貼り付けシート（日射量等）'!J6963)),RADIANS('貼り付けシート（日射量等）'!J6963))</f>
        <v>0</v>
      </c>
    </row>
    <row r="6967" spans="1:9">
      <c r="A6967" s="20">
        <v>41930</v>
      </c>
      <c r="B6967" s="35" t="s">
        <v>361</v>
      </c>
      <c r="C6967" s="90">
        <f t="shared" si="324"/>
        <v>0</v>
      </c>
      <c r="D6967" s="90">
        <f t="shared" si="325"/>
        <v>0</v>
      </c>
      <c r="E6967" s="90">
        <f t="shared" si="326"/>
        <v>0</v>
      </c>
      <c r="F6967" s="50">
        <f>'貼り付けシート（日射量等）'!G6964/3.6*10^3</f>
        <v>0</v>
      </c>
      <c r="G6967" s="50">
        <f>'貼り付けシート（日射量等）'!H6964/3.6*10^3</f>
        <v>0</v>
      </c>
      <c r="H6967" s="91">
        <f>RADIANS('貼り付けシート（日射量等）'!I6964)</f>
        <v>0</v>
      </c>
      <c r="I6967" s="91">
        <f>IF('貼り付けシート（日射量等）'!J6964&lt;0,RADIANS(360+('貼り付けシート（日射量等）'!J6964)),RADIANS('貼り付けシート（日射量等）'!J6964))</f>
        <v>0</v>
      </c>
    </row>
    <row r="6968" spans="1:9">
      <c r="A6968" s="20">
        <v>41930</v>
      </c>
      <c r="B6968" s="35" t="s">
        <v>362</v>
      </c>
      <c r="C6968" s="90">
        <f t="shared" si="324"/>
        <v>0</v>
      </c>
      <c r="D6968" s="90">
        <f t="shared" si="325"/>
        <v>0</v>
      </c>
      <c r="E6968" s="90">
        <f t="shared" si="326"/>
        <v>0</v>
      </c>
      <c r="F6968" s="50">
        <f>'貼り付けシート（日射量等）'!G6965/3.6*10^3</f>
        <v>0</v>
      </c>
      <c r="G6968" s="50">
        <f>'貼り付けシート（日射量等）'!H6965/3.6*10^3</f>
        <v>0</v>
      </c>
      <c r="H6968" s="91">
        <f>RADIANS('貼り付けシート（日射量等）'!I6965)</f>
        <v>0</v>
      </c>
      <c r="I6968" s="91">
        <f>IF('貼り付けシート（日射量等）'!J6965&lt;0,RADIANS(360+('貼り付けシート（日射量等）'!J6965)),RADIANS('貼り付けシート（日射量等）'!J6965))</f>
        <v>0</v>
      </c>
    </row>
    <row r="6969" spans="1:9">
      <c r="A6969" s="20">
        <v>41930</v>
      </c>
      <c r="B6969" s="35" t="s">
        <v>363</v>
      </c>
      <c r="C6969" s="90">
        <f t="shared" si="324"/>
        <v>0</v>
      </c>
      <c r="D6969" s="90">
        <f t="shared" si="325"/>
        <v>0</v>
      </c>
      <c r="E6969" s="90">
        <f t="shared" si="326"/>
        <v>0</v>
      </c>
      <c r="F6969" s="50">
        <f>'貼り付けシート（日射量等）'!G6966/3.6*10^3</f>
        <v>0</v>
      </c>
      <c r="G6969" s="50">
        <f>'貼り付けシート（日射量等）'!H6966/3.6*10^3</f>
        <v>0</v>
      </c>
      <c r="H6969" s="91">
        <f>RADIANS('貼り付けシート（日射量等）'!I6966)</f>
        <v>0</v>
      </c>
      <c r="I6969" s="91">
        <f>IF('貼り付けシート（日射量等）'!J6966&lt;0,RADIANS(360+('貼り付けシート（日射量等）'!J6966)),RADIANS('貼り付けシート（日射量等）'!J6966))</f>
        <v>0</v>
      </c>
    </row>
    <row r="6970" spans="1:9">
      <c r="A6970" s="20">
        <v>41930</v>
      </c>
      <c r="B6970" s="35" t="s">
        <v>364</v>
      </c>
      <c r="C6970" s="90">
        <f t="shared" si="324"/>
        <v>0</v>
      </c>
      <c r="D6970" s="90">
        <f t="shared" si="325"/>
        <v>0</v>
      </c>
      <c r="E6970" s="90">
        <f t="shared" si="326"/>
        <v>0</v>
      </c>
      <c r="F6970" s="50">
        <f>'貼り付けシート（日射量等）'!G6967/3.6*10^3</f>
        <v>0</v>
      </c>
      <c r="G6970" s="50">
        <f>'貼り付けシート（日射量等）'!H6967/3.6*10^3</f>
        <v>0</v>
      </c>
      <c r="H6970" s="91">
        <f>RADIANS('貼り付けシート（日射量等）'!I6967)</f>
        <v>0</v>
      </c>
      <c r="I6970" s="91">
        <f>IF('貼り付けシート（日射量等）'!J6967&lt;0,RADIANS(360+('貼り付けシート（日射量等）'!J6967)),RADIANS('貼り付けシート（日射量等）'!J6967))</f>
        <v>0</v>
      </c>
    </row>
    <row r="6971" spans="1:9">
      <c r="A6971" s="20">
        <v>41930</v>
      </c>
      <c r="B6971" s="35" t="s">
        <v>365</v>
      </c>
      <c r="C6971" s="90">
        <f t="shared" si="324"/>
        <v>9.4105286512931929</v>
      </c>
      <c r="D6971" s="90">
        <f t="shared" si="325"/>
        <v>1.32847606468524</v>
      </c>
      <c r="E6971" s="90">
        <f t="shared" si="326"/>
        <v>8.0820525866079524</v>
      </c>
      <c r="F6971" s="50">
        <f>'貼り付けシート（日射量等）'!G6968/3.6*10^3</f>
        <v>13.888888888888889</v>
      </c>
      <c r="G6971" s="50">
        <f>'貼り付けシート（日射量等）'!H6968/3.6*10^3</f>
        <v>8.3333333333333339</v>
      </c>
      <c r="H6971" s="91">
        <f>RADIANS('貼り付けシート（日射量等）'!I6968)</f>
        <v>1.7453292519943295E-2</v>
      </c>
      <c r="I6971" s="91">
        <f>IF('貼り付けシート（日射量等）'!J6968&lt;0,RADIANS(360+('貼り付けシート（日射量等）'!J6968)),RADIANS('貼り付けシート（日射量等）'!J6968))</f>
        <v>4.9462631001519295</v>
      </c>
    </row>
    <row r="6972" spans="1:9">
      <c r="A6972" s="20">
        <v>41930</v>
      </c>
      <c r="B6972" s="35" t="s">
        <v>366</v>
      </c>
      <c r="C6972" s="90">
        <f t="shared" si="324"/>
        <v>89.263352091948448</v>
      </c>
      <c r="D6972" s="90">
        <f t="shared" si="325"/>
        <v>29.99496645682347</v>
      </c>
      <c r="E6972" s="90">
        <f t="shared" si="326"/>
        <v>59.268385635124979</v>
      </c>
      <c r="F6972" s="50">
        <f>'貼り付けシート（日射量等）'!G6969/3.6*10^3</f>
        <v>91.666666666666671</v>
      </c>
      <c r="G6972" s="50">
        <f>'貼り付けシート（日射量等）'!H6969/3.6*10^3</f>
        <v>61.111111111111107</v>
      </c>
      <c r="H6972" s="91">
        <f>RADIANS('貼り付けシート（日射量等）'!I6969)</f>
        <v>0.20769418098732523</v>
      </c>
      <c r="I6972" s="91">
        <f>IF('貼り付けシート（日射量等）'!J6969&lt;0,RADIANS(360+('貼り付けシート（日射量等）'!J6969)),RADIANS('貼り付けシート（日射量等）'!J6969))</f>
        <v>5.1225413546033574</v>
      </c>
    </row>
    <row r="6973" spans="1:9">
      <c r="A6973" s="20">
        <v>41930</v>
      </c>
      <c r="B6973" s="35" t="s">
        <v>367</v>
      </c>
      <c r="C6973" s="90">
        <f t="shared" si="324"/>
        <v>345.18509295121964</v>
      </c>
      <c r="D6973" s="90">
        <f t="shared" si="325"/>
        <v>232.03635673870835</v>
      </c>
      <c r="E6973" s="90">
        <f t="shared" si="326"/>
        <v>113.14873621251131</v>
      </c>
      <c r="F6973" s="50">
        <f>'貼り付けシート（日射量等）'!G6970/3.6*10^3</f>
        <v>436.11111111111114</v>
      </c>
      <c r="G6973" s="50">
        <f>'貼り付けシート（日射量等）'!H6970/3.6*10^3</f>
        <v>116.66666666666666</v>
      </c>
      <c r="H6973" s="91">
        <f>RADIANS('貼り付けシート（日射量等）'!I6970)</f>
        <v>0.38222710618675815</v>
      </c>
      <c r="I6973" s="91">
        <f>IF('貼り付けシート（日射量等）'!J6970&lt;0,RADIANS(360+('貼り付けシート（日射量等）'!J6970)),RADIANS('貼り付けシート（日射量等）'!J6970))</f>
        <v>5.3215088893307101</v>
      </c>
    </row>
    <row r="6974" spans="1:9">
      <c r="A6974" s="20">
        <v>41930</v>
      </c>
      <c r="B6974" s="35" t="s">
        <v>368</v>
      </c>
      <c r="C6974" s="90">
        <f t="shared" si="324"/>
        <v>219.32674132495663</v>
      </c>
      <c r="D6974" s="90">
        <f t="shared" si="325"/>
        <v>52.297654535058932</v>
      </c>
      <c r="E6974" s="90">
        <f t="shared" si="326"/>
        <v>167.02908678989769</v>
      </c>
      <c r="F6974" s="50">
        <f>'貼り付けシート（日射量等）'!G6971/3.6*10^3</f>
        <v>75</v>
      </c>
      <c r="G6974" s="50">
        <f>'貼り付けシート（日射量等）'!H6971/3.6*10^3</f>
        <v>172.22222222222223</v>
      </c>
      <c r="H6974" s="91">
        <f>RADIANS('貼り付けシート（日射量等）'!I6971)</f>
        <v>0.53232542185827048</v>
      </c>
      <c r="I6974" s="91">
        <f>IF('貼り付けシート（日射量等）'!J6971&lt;0,RADIANS(360+('貼り付けシート（日射量等）'!J6971)),RADIANS('貼り付けシート（日射量等）'!J6971))</f>
        <v>5.557128338349945</v>
      </c>
    </row>
    <row r="6975" spans="1:9">
      <c r="A6975" s="20">
        <v>41930</v>
      </c>
      <c r="B6975" s="35" t="s">
        <v>369</v>
      </c>
      <c r="C6975" s="90">
        <f t="shared" si="324"/>
        <v>191.37090216427407</v>
      </c>
      <c r="D6975" s="90">
        <f t="shared" si="325"/>
        <v>27.035832903245726</v>
      </c>
      <c r="E6975" s="90">
        <f t="shared" si="326"/>
        <v>164.33506926102834</v>
      </c>
      <c r="F6975" s="50">
        <f>'貼り付けシート（日射量等）'!G6972/3.6*10^3</f>
        <v>33.333333333333336</v>
      </c>
      <c r="G6975" s="50">
        <f>'貼り付けシート（日射量等）'!H6972/3.6*10^3</f>
        <v>169.44444444444443</v>
      </c>
      <c r="H6975" s="91">
        <f>RADIANS('貼り付けシート（日射量等）'!I6972)</f>
        <v>0.64402649398590761</v>
      </c>
      <c r="I6975" s="91">
        <f>IF('貼り付けシート（日射量等）'!J6972&lt;0,RADIANS(360+('貼り付けシート（日射量等）'!J6972)),RADIANS('貼り付けシート（日射量等）'!J6972))</f>
        <v>5.8381263479210324</v>
      </c>
    </row>
    <row r="6976" spans="1:9">
      <c r="A6976" s="20">
        <v>41930</v>
      </c>
      <c r="B6976" s="35" t="s">
        <v>370</v>
      </c>
      <c r="C6976" s="90">
        <f t="shared" si="324"/>
        <v>247.69832076119724</v>
      </c>
      <c r="D6976" s="90">
        <f t="shared" si="325"/>
        <v>45.647006095998449</v>
      </c>
      <c r="E6976" s="90">
        <f t="shared" si="326"/>
        <v>202.05131466519879</v>
      </c>
      <c r="F6976" s="50">
        <f>'貼り付けシート（日射量等）'!G6973/3.6*10^3</f>
        <v>52.777777777777779</v>
      </c>
      <c r="G6976" s="50">
        <f>'貼り付けシート（日射量等）'!H6973/3.6*10^3</f>
        <v>208.33333333333331</v>
      </c>
      <c r="H6976" s="91">
        <f>RADIANS('貼り付けシート（日射量等）'!I6973)</f>
        <v>0.69987703004972612</v>
      </c>
      <c r="I6976" s="91">
        <f>IF('貼り付けシート（日射量等）'!J6973&lt;0,RADIANS(360+('貼り付けシート（日射量等）'!J6973)),RADIANS('貼り付けシート（日射量等）'!J6973))</f>
        <v>6.1592669302879886</v>
      </c>
    </row>
    <row r="6977" spans="1:9">
      <c r="A6977" s="20">
        <v>41930</v>
      </c>
      <c r="B6977" s="35" t="s">
        <v>371</v>
      </c>
      <c r="C6977" s="90">
        <f t="shared" si="324"/>
        <v>203.66320791388205</v>
      </c>
      <c r="D6977" s="90">
        <f t="shared" si="325"/>
        <v>28.552068537376432</v>
      </c>
      <c r="E6977" s="90">
        <f t="shared" si="326"/>
        <v>175.11113937650561</v>
      </c>
      <c r="F6977" s="50">
        <f>'貼り付けシート（日射量等）'!G6974/3.6*10^3</f>
        <v>33.333333333333336</v>
      </c>
      <c r="G6977" s="50">
        <f>'貼り付けシート（日射量等）'!H6974/3.6*10^3</f>
        <v>180.55555555555554</v>
      </c>
      <c r="H6977" s="91">
        <f>RADIANS('貼り付けシート（日射量等）'!I6974)</f>
        <v>0.69115038378975457</v>
      </c>
      <c r="I6977" s="91">
        <f>IF('貼り付けシート（日射量等）'!J6974&lt;0,RADIANS(360+('貼り付けシート（日射量等）'!J6974)),RADIANS('貼り付けシート（日射量等）'!J6974))</f>
        <v>0.2129301687433082</v>
      </c>
    </row>
    <row r="6978" spans="1:9">
      <c r="A6978" s="20">
        <v>41930</v>
      </c>
      <c r="B6978" s="35" t="s">
        <v>372</v>
      </c>
      <c r="C6978" s="90">
        <f t="shared" si="324"/>
        <v>340.37281238820566</v>
      </c>
      <c r="D6978" s="90">
        <f t="shared" si="325"/>
        <v>122.15739254979097</v>
      </c>
      <c r="E6978" s="90">
        <f t="shared" si="326"/>
        <v>218.2154198384147</v>
      </c>
      <c r="F6978" s="50">
        <f>'貼り付けシート（日射量等）'!G6975/3.6*10^3</f>
        <v>155.55555555555557</v>
      </c>
      <c r="G6978" s="50">
        <f>'貼り付けシート（日射量等）'!H6975/3.6*10^3</f>
        <v>225</v>
      </c>
      <c r="H6978" s="91">
        <f>RADIANS('貼り付けシート（日射量等）'!I6975)</f>
        <v>0.61784655520599263</v>
      </c>
      <c r="I6978" s="91">
        <f>IF('貼り付けシート（日射量等）'!J6975&lt;0,RADIANS(360+('貼り付けシート（日射量等）'!J6975)),RADIANS('貼り付けシート（日射量等）'!J6975))</f>
        <v>0.52708943410228748</v>
      </c>
    </row>
    <row r="6979" spans="1:9">
      <c r="A6979" s="20">
        <v>41930</v>
      </c>
      <c r="B6979" s="35" t="s">
        <v>373</v>
      </c>
      <c r="C6979" s="90">
        <f t="shared" si="324"/>
        <v>176.63415540233586</v>
      </c>
      <c r="D6979" s="90">
        <f t="shared" si="325"/>
        <v>36.545243901131357</v>
      </c>
      <c r="E6979" s="90">
        <f t="shared" si="326"/>
        <v>140.08891150120451</v>
      </c>
      <c r="F6979" s="50">
        <f>'貼り付けシート（日射量等）'!G6976/3.6*10^3</f>
        <v>55.555555555555557</v>
      </c>
      <c r="G6979" s="50">
        <f>'貼り付けシート（日射量等）'!H6976/3.6*10^3</f>
        <v>144.44444444444446</v>
      </c>
      <c r="H6979" s="91">
        <f>RADIANS('貼り付けシート（日射量等）'!I6976)</f>
        <v>0.49567350756638956</v>
      </c>
      <c r="I6979" s="91">
        <f>IF('貼り付けシート（日射量等）'!J6976&lt;0,RADIANS(360+('貼り付けシート（日射量等）'!J6976)),RADIANS('貼り付けシート（日射量等）'!J6976))</f>
        <v>0.79412480965741994</v>
      </c>
    </row>
    <row r="6980" spans="1:9">
      <c r="A6980" s="20">
        <v>41930</v>
      </c>
      <c r="B6980" s="35" t="s">
        <v>374</v>
      </c>
      <c r="C6980" s="90">
        <f t="shared" si="324"/>
        <v>146.39133182697151</v>
      </c>
      <c r="D6980" s="90">
        <f t="shared" si="325"/>
        <v>44.018665729937446</v>
      </c>
      <c r="E6980" s="90">
        <f t="shared" si="326"/>
        <v>102.37266609703406</v>
      </c>
      <c r="F6980" s="50">
        <f>'貼り付けシート（日射量等）'!G6977/3.6*10^3</f>
        <v>91.666666666666671</v>
      </c>
      <c r="G6980" s="50">
        <f>'貼り付けシート（日射量等）'!H6977/3.6*10^3</f>
        <v>105.55555555555556</v>
      </c>
      <c r="H6980" s="91">
        <f>RADIANS('貼り付けシート（日射量等）'!I6977)</f>
        <v>0.33684854563490563</v>
      </c>
      <c r="I6980" s="91">
        <f>IF('貼り付けシート（日射量等）'!J6977&lt;0,RADIANS(360+('貼り付けシート（日射量等）'!J6977)),RADIANS('貼り付けシート（日射量等）'!J6977))</f>
        <v>1.0175269539126941</v>
      </c>
    </row>
    <row r="6981" spans="1:9">
      <c r="A6981" s="20">
        <v>41930</v>
      </c>
      <c r="B6981" s="35" t="s">
        <v>375</v>
      </c>
      <c r="C6981" s="90">
        <f t="shared" si="324"/>
        <v>44.642495268716168</v>
      </c>
      <c r="D6981" s="90">
        <f t="shared" si="325"/>
        <v>9.6202673934150393</v>
      </c>
      <c r="E6981" s="90">
        <f t="shared" si="326"/>
        <v>35.022227875301127</v>
      </c>
      <c r="F6981" s="50">
        <f>'貼り付けシート（日射量等）'!G6978/3.6*10^3</f>
        <v>36.111111111111114</v>
      </c>
      <c r="G6981" s="50">
        <f>'貼り付けシート（日射量等）'!H6978/3.6*10^3</f>
        <v>36.111111111111114</v>
      </c>
      <c r="H6981" s="91">
        <f>RADIANS('貼り付けシート（日射量等）'!I6978)</f>
        <v>0.15707963267948966</v>
      </c>
      <c r="I6981" s="91">
        <f>IF('貼り付けシート（日射量等）'!J6978&lt;0,RADIANS(360+('貼り付けシート（日射量等）'!J6978)),RADIANS('貼り付けシート（日射量等）'!J6978))</f>
        <v>1.2095131716320704</v>
      </c>
    </row>
    <row r="6982" spans="1:9">
      <c r="A6982" s="20">
        <v>41930</v>
      </c>
      <c r="B6982" s="35" t="s">
        <v>376</v>
      </c>
      <c r="C6982" s="90">
        <f t="shared" si="324"/>
        <v>2.6940175288693173</v>
      </c>
      <c r="D6982" s="90">
        <f t="shared" si="325"/>
        <v>0</v>
      </c>
      <c r="E6982" s="90">
        <f t="shared" si="326"/>
        <v>2.6940175288693173</v>
      </c>
      <c r="F6982" s="50">
        <f>'貼り付けシート（日射量等）'!G6979/3.6*10^3</f>
        <v>0</v>
      </c>
      <c r="G6982" s="50">
        <f>'貼り付けシート（日射量等）'!H6979/3.6*10^3</f>
        <v>2.7777777777777777</v>
      </c>
      <c r="H6982" s="91">
        <f>RADIANS('貼り付けシート（日射量等）'!I6979)</f>
        <v>0</v>
      </c>
      <c r="I6982" s="91">
        <f>IF('貼り付けシート（日射量等）'!J6979&lt;0,RADIANS(360+('貼り付けシート（日射量等）'!J6979)),RADIANS('貼り付けシート（日射量等）'!J6979))</f>
        <v>0</v>
      </c>
    </row>
    <row r="6983" spans="1:9">
      <c r="A6983" s="20">
        <v>41930</v>
      </c>
      <c r="B6983" s="35" t="s">
        <v>377</v>
      </c>
      <c r="C6983" s="90">
        <f t="shared" ref="C6983:C7046" si="327">IF(D6983&lt;0,E6983,D6983+E6983)</f>
        <v>0</v>
      </c>
      <c r="D6983" s="90">
        <f t="shared" ref="D6983:D7046" si="328">F6983*(SIN(H6983)*COS($O$5)+COS(H6983)*SIN($O$5)*COS($O$4-I6983))</f>
        <v>0</v>
      </c>
      <c r="E6983" s="90">
        <f t="shared" ref="E6983:E7046" si="329">G6983*(1+COS($O$5))/2</f>
        <v>0</v>
      </c>
      <c r="F6983" s="50">
        <f>'貼り付けシート（日射量等）'!G6980/3.6*10^3</f>
        <v>0</v>
      </c>
      <c r="G6983" s="50">
        <f>'貼り付けシート（日射量等）'!H6980/3.6*10^3</f>
        <v>0</v>
      </c>
      <c r="H6983" s="91">
        <f>RADIANS('貼り付けシート（日射量等）'!I6980)</f>
        <v>0</v>
      </c>
      <c r="I6983" s="91">
        <f>IF('貼り付けシート（日射量等）'!J6980&lt;0,RADIANS(360+('貼り付けシート（日射量等）'!J6980)),RADIANS('貼り付けシート（日射量等）'!J6980))</f>
        <v>0</v>
      </c>
    </row>
    <row r="6984" spans="1:9">
      <c r="A6984" s="20">
        <v>41930</v>
      </c>
      <c r="B6984" s="35" t="s">
        <v>378</v>
      </c>
      <c r="C6984" s="90">
        <f t="shared" si="327"/>
        <v>0</v>
      </c>
      <c r="D6984" s="90">
        <f t="shared" si="328"/>
        <v>0</v>
      </c>
      <c r="E6984" s="90">
        <f t="shared" si="329"/>
        <v>0</v>
      </c>
      <c r="F6984" s="50">
        <f>'貼り付けシート（日射量等）'!G6981/3.6*10^3</f>
        <v>0</v>
      </c>
      <c r="G6984" s="50">
        <f>'貼り付けシート（日射量等）'!H6981/3.6*10^3</f>
        <v>0</v>
      </c>
      <c r="H6984" s="91">
        <f>RADIANS('貼り付けシート（日射量等）'!I6981)</f>
        <v>0</v>
      </c>
      <c r="I6984" s="91">
        <f>IF('貼り付けシート（日射量等）'!J6981&lt;0,RADIANS(360+('貼り付けシート（日射量等）'!J6981)),RADIANS('貼り付けシート（日射量等）'!J6981))</f>
        <v>0</v>
      </c>
    </row>
    <row r="6985" spans="1:9">
      <c r="A6985" s="20">
        <v>41930</v>
      </c>
      <c r="B6985" s="35" t="s">
        <v>379</v>
      </c>
      <c r="C6985" s="90">
        <f t="shared" si="327"/>
        <v>0</v>
      </c>
      <c r="D6985" s="90">
        <f t="shared" si="328"/>
        <v>0</v>
      </c>
      <c r="E6985" s="90">
        <f t="shared" si="329"/>
        <v>0</v>
      </c>
      <c r="F6985" s="50">
        <f>'貼り付けシート（日射量等）'!G6982/3.6*10^3</f>
        <v>0</v>
      </c>
      <c r="G6985" s="50">
        <f>'貼り付けシート（日射量等）'!H6982/3.6*10^3</f>
        <v>0</v>
      </c>
      <c r="H6985" s="91">
        <f>RADIANS('貼り付けシート（日射量等）'!I6982)</f>
        <v>0</v>
      </c>
      <c r="I6985" s="91">
        <f>IF('貼り付けシート（日射量等）'!J6982&lt;0,RADIANS(360+('貼り付けシート（日射量等）'!J6982)),RADIANS('貼り付けシート（日射量等）'!J6982))</f>
        <v>0</v>
      </c>
    </row>
    <row r="6986" spans="1:9">
      <c r="A6986" s="20">
        <v>41930</v>
      </c>
      <c r="B6986" s="35" t="s">
        <v>380</v>
      </c>
      <c r="C6986" s="90">
        <f t="shared" si="327"/>
        <v>0</v>
      </c>
      <c r="D6986" s="90">
        <f t="shared" si="328"/>
        <v>0</v>
      </c>
      <c r="E6986" s="90">
        <f t="shared" si="329"/>
        <v>0</v>
      </c>
      <c r="F6986" s="50">
        <f>'貼り付けシート（日射量等）'!G6983/3.6*10^3</f>
        <v>0</v>
      </c>
      <c r="G6986" s="50">
        <f>'貼り付けシート（日射量等）'!H6983/3.6*10^3</f>
        <v>0</v>
      </c>
      <c r="H6986" s="91">
        <f>RADIANS('貼り付けシート（日射量等）'!I6983)</f>
        <v>0</v>
      </c>
      <c r="I6986" s="91">
        <f>IF('貼り付けシート（日射量等）'!J6983&lt;0,RADIANS(360+('貼り付けシート（日射量等）'!J6983)),RADIANS('貼り付けシート（日射量等）'!J6983))</f>
        <v>0</v>
      </c>
    </row>
    <row r="6987" spans="1:9">
      <c r="A6987" s="20">
        <v>41930</v>
      </c>
      <c r="B6987" s="35" t="s">
        <v>381</v>
      </c>
      <c r="C6987" s="90">
        <f t="shared" si="327"/>
        <v>0</v>
      </c>
      <c r="D6987" s="90">
        <f t="shared" si="328"/>
        <v>0</v>
      </c>
      <c r="E6987" s="90">
        <f t="shared" si="329"/>
        <v>0</v>
      </c>
      <c r="F6987" s="50">
        <f>'貼り付けシート（日射量等）'!G6984/3.6*10^3</f>
        <v>0</v>
      </c>
      <c r="G6987" s="50">
        <f>'貼り付けシート（日射量等）'!H6984/3.6*10^3</f>
        <v>0</v>
      </c>
      <c r="H6987" s="91">
        <f>RADIANS('貼り付けシート（日射量等）'!I6984)</f>
        <v>0</v>
      </c>
      <c r="I6987" s="91">
        <f>IF('貼り付けシート（日射量等）'!J6984&lt;0,RADIANS(360+('貼り付けシート（日射量等）'!J6984)),RADIANS('貼り付けシート（日射量等）'!J6984))</f>
        <v>0</v>
      </c>
    </row>
    <row r="6988" spans="1:9">
      <c r="A6988" s="20">
        <v>41930</v>
      </c>
      <c r="B6988" s="35" t="s">
        <v>382</v>
      </c>
      <c r="C6988" s="90">
        <f t="shared" si="327"/>
        <v>0</v>
      </c>
      <c r="D6988" s="90">
        <f t="shared" si="328"/>
        <v>0</v>
      </c>
      <c r="E6988" s="90">
        <f t="shared" si="329"/>
        <v>0</v>
      </c>
      <c r="F6988" s="50">
        <f>'貼り付けシート（日射量等）'!G6985/3.6*10^3</f>
        <v>0</v>
      </c>
      <c r="G6988" s="50">
        <f>'貼り付けシート（日射量等）'!H6985/3.6*10^3</f>
        <v>0</v>
      </c>
      <c r="H6988" s="91">
        <f>RADIANS('貼り付けシート（日射量等）'!I6985)</f>
        <v>0</v>
      </c>
      <c r="I6988" s="91">
        <f>IF('貼り付けシート（日射量等）'!J6985&lt;0,RADIANS(360+('貼り付けシート（日射量等）'!J6985)),RADIANS('貼り付けシート（日射量等）'!J6985))</f>
        <v>0</v>
      </c>
    </row>
    <row r="6989" spans="1:9">
      <c r="A6989" s="20">
        <v>41930</v>
      </c>
      <c r="B6989" s="35" t="s">
        <v>383</v>
      </c>
      <c r="C6989" s="90">
        <f t="shared" si="327"/>
        <v>0</v>
      </c>
      <c r="D6989" s="90">
        <f t="shared" si="328"/>
        <v>0</v>
      </c>
      <c r="E6989" s="90">
        <f t="shared" si="329"/>
        <v>0</v>
      </c>
      <c r="F6989" s="50">
        <f>'貼り付けシート（日射量等）'!G6986/3.6*10^3</f>
        <v>0</v>
      </c>
      <c r="G6989" s="50">
        <f>'貼り付けシート（日射量等）'!H6986/3.6*10^3</f>
        <v>0</v>
      </c>
      <c r="H6989" s="91">
        <f>RADIANS('貼り付けシート（日射量等）'!I6986)</f>
        <v>0</v>
      </c>
      <c r="I6989" s="91">
        <f>IF('貼り付けシート（日射量等）'!J6986&lt;0,RADIANS(360+('貼り付けシート（日射量等）'!J6986)),RADIANS('貼り付けシート（日射量等）'!J6986))</f>
        <v>0</v>
      </c>
    </row>
    <row r="6990" spans="1:9">
      <c r="A6990" s="20">
        <v>41931</v>
      </c>
      <c r="B6990" s="35" t="s">
        <v>360</v>
      </c>
      <c r="C6990" s="90">
        <f t="shared" si="327"/>
        <v>0</v>
      </c>
      <c r="D6990" s="90">
        <f t="shared" si="328"/>
        <v>0</v>
      </c>
      <c r="E6990" s="90">
        <f t="shared" si="329"/>
        <v>0</v>
      </c>
      <c r="F6990" s="50">
        <f>'貼り付けシート（日射量等）'!G6987/3.6*10^3</f>
        <v>0</v>
      </c>
      <c r="G6990" s="50">
        <f>'貼り付けシート（日射量等）'!H6987/3.6*10^3</f>
        <v>0</v>
      </c>
      <c r="H6990" s="91">
        <f>RADIANS('貼り付けシート（日射量等）'!I6987)</f>
        <v>0</v>
      </c>
      <c r="I6990" s="91">
        <f>IF('貼り付けシート（日射量等）'!J6987&lt;0,RADIANS(360+('貼り付けシート（日射量等）'!J6987)),RADIANS('貼り付けシート（日射量等）'!J6987))</f>
        <v>0</v>
      </c>
    </row>
    <row r="6991" spans="1:9">
      <c r="A6991" s="20">
        <v>41931</v>
      </c>
      <c r="B6991" s="35" t="s">
        <v>361</v>
      </c>
      <c r="C6991" s="90">
        <f t="shared" si="327"/>
        <v>0</v>
      </c>
      <c r="D6991" s="90">
        <f t="shared" si="328"/>
        <v>0</v>
      </c>
      <c r="E6991" s="90">
        <f t="shared" si="329"/>
        <v>0</v>
      </c>
      <c r="F6991" s="50">
        <f>'貼り付けシート（日射量等）'!G6988/3.6*10^3</f>
        <v>0</v>
      </c>
      <c r="G6991" s="50">
        <f>'貼り付けシート（日射量等）'!H6988/3.6*10^3</f>
        <v>0</v>
      </c>
      <c r="H6991" s="91">
        <f>RADIANS('貼り付けシート（日射量等）'!I6988)</f>
        <v>0</v>
      </c>
      <c r="I6991" s="91">
        <f>IF('貼り付けシート（日射量等）'!J6988&lt;0,RADIANS(360+('貼り付けシート（日射量等）'!J6988)),RADIANS('貼り付けシート（日射量等）'!J6988))</f>
        <v>0</v>
      </c>
    </row>
    <row r="6992" spans="1:9">
      <c r="A6992" s="20">
        <v>41931</v>
      </c>
      <c r="B6992" s="35" t="s">
        <v>362</v>
      </c>
      <c r="C6992" s="90">
        <f t="shared" si="327"/>
        <v>0</v>
      </c>
      <c r="D6992" s="90">
        <f t="shared" si="328"/>
        <v>0</v>
      </c>
      <c r="E6992" s="90">
        <f t="shared" si="329"/>
        <v>0</v>
      </c>
      <c r="F6992" s="50">
        <f>'貼り付けシート（日射量等）'!G6989/3.6*10^3</f>
        <v>0</v>
      </c>
      <c r="G6992" s="50">
        <f>'貼り付けシート（日射量等）'!H6989/3.6*10^3</f>
        <v>0</v>
      </c>
      <c r="H6992" s="91">
        <f>RADIANS('貼り付けシート（日射量等）'!I6989)</f>
        <v>0</v>
      </c>
      <c r="I6992" s="91">
        <f>IF('貼り付けシート（日射量等）'!J6989&lt;0,RADIANS(360+('貼り付けシート（日射量等）'!J6989)),RADIANS('貼り付けシート（日射量等）'!J6989))</f>
        <v>0</v>
      </c>
    </row>
    <row r="6993" spans="1:9">
      <c r="A6993" s="20">
        <v>41931</v>
      </c>
      <c r="B6993" s="35" t="s">
        <v>363</v>
      </c>
      <c r="C6993" s="90">
        <f t="shared" si="327"/>
        <v>0</v>
      </c>
      <c r="D6993" s="90">
        <f t="shared" si="328"/>
        <v>0</v>
      </c>
      <c r="E6993" s="90">
        <f t="shared" si="329"/>
        <v>0</v>
      </c>
      <c r="F6993" s="50">
        <f>'貼り付けシート（日射量等）'!G6990/3.6*10^3</f>
        <v>0</v>
      </c>
      <c r="G6993" s="50">
        <f>'貼り付けシート（日射量等）'!H6990/3.6*10^3</f>
        <v>0</v>
      </c>
      <c r="H6993" s="91">
        <f>RADIANS('貼り付けシート（日射量等）'!I6990)</f>
        <v>0</v>
      </c>
      <c r="I6993" s="91">
        <f>IF('貼り付けシート（日射量等）'!J6990&lt;0,RADIANS(360+('貼り付けシート（日射量等）'!J6990)),RADIANS('貼り付けシート（日射量等）'!J6990))</f>
        <v>0</v>
      </c>
    </row>
    <row r="6994" spans="1:9">
      <c r="A6994" s="20">
        <v>41931</v>
      </c>
      <c r="B6994" s="35" t="s">
        <v>364</v>
      </c>
      <c r="C6994" s="90">
        <f t="shared" si="327"/>
        <v>0</v>
      </c>
      <c r="D6994" s="90">
        <f t="shared" si="328"/>
        <v>0</v>
      </c>
      <c r="E6994" s="90">
        <f t="shared" si="329"/>
        <v>0</v>
      </c>
      <c r="F6994" s="50">
        <f>'貼り付けシート（日射量等）'!G6991/3.6*10^3</f>
        <v>0</v>
      </c>
      <c r="G6994" s="50">
        <f>'貼り付けシート（日射量等）'!H6991/3.6*10^3</f>
        <v>0</v>
      </c>
      <c r="H6994" s="91">
        <f>RADIANS('貼り付けシート（日射量等）'!I6991)</f>
        <v>0</v>
      </c>
      <c r="I6994" s="91">
        <f>IF('貼り付けシート（日射量等）'!J6991&lt;0,RADIANS(360+('貼り付けシート（日射量等）'!J6991)),RADIANS('貼り付けシート（日射量等）'!J6991))</f>
        <v>0</v>
      </c>
    </row>
    <row r="6995" spans="1:9">
      <c r="A6995" s="20">
        <v>41931</v>
      </c>
      <c r="B6995" s="35" t="s">
        <v>365</v>
      </c>
      <c r="C6995" s="90">
        <f t="shared" si="327"/>
        <v>9.3892147895084612</v>
      </c>
      <c r="D6995" s="90">
        <f t="shared" si="328"/>
        <v>1.3071622029005079</v>
      </c>
      <c r="E6995" s="90">
        <f t="shared" si="329"/>
        <v>8.0820525866079524</v>
      </c>
      <c r="F6995" s="50">
        <f>'貼り付けシート（日射量等）'!G6992/3.6*10^3</f>
        <v>13.888888888888889</v>
      </c>
      <c r="G6995" s="50">
        <f>'貼り付けシート（日射量等）'!H6992/3.6*10^3</f>
        <v>8.3333333333333339</v>
      </c>
      <c r="H6995" s="91">
        <f>RADIANS('貼り付けシート（日射量等）'!I6992)</f>
        <v>1.3962634015954637E-2</v>
      </c>
      <c r="I6995" s="91">
        <f>IF('貼り付けシート（日射量等）'!J6992&lt;0,RADIANS(360+('貼り付けシート（日射量等）'!J6992)),RADIANS('貼り付けシート（日射量等）'!J6992))</f>
        <v>4.951499087907913</v>
      </c>
    </row>
    <row r="6996" spans="1:9">
      <c r="A6996" s="20">
        <v>41931</v>
      </c>
      <c r="B6996" s="35" t="s">
        <v>366</v>
      </c>
      <c r="C6996" s="90">
        <f t="shared" si="327"/>
        <v>48.553029547305691</v>
      </c>
      <c r="D6996" s="90">
        <f t="shared" si="328"/>
        <v>8.1427666142659394</v>
      </c>
      <c r="E6996" s="90">
        <f t="shared" si="329"/>
        <v>40.410262933039753</v>
      </c>
      <c r="F6996" s="50">
        <f>'貼り付けシート（日射量等）'!G6993/3.6*10^3</f>
        <v>24.999999999999996</v>
      </c>
      <c r="G6996" s="50">
        <f>'貼り付けシート（日射量等）'!H6993/3.6*10^3</f>
        <v>41.666666666666664</v>
      </c>
      <c r="H6996" s="91">
        <f>RADIANS('貼り付けシート（日射量等）'!I6993)</f>
        <v>0.20420352248333654</v>
      </c>
      <c r="I6996" s="91">
        <f>IF('貼り付けシート（日射量等）'!J6993&lt;0,RADIANS(360+('貼り付けシート（日射量等）'!J6993)),RADIANS('貼り付けシート（日射量等）'!J6993))</f>
        <v>5.12777734235934</v>
      </c>
    </row>
    <row r="6997" spans="1:9">
      <c r="A6997" s="20">
        <v>41931</v>
      </c>
      <c r="B6997" s="35" t="s">
        <v>367</v>
      </c>
      <c r="C6997" s="90">
        <f t="shared" si="327"/>
        <v>96.780247033315078</v>
      </c>
      <c r="D6997" s="90">
        <f t="shared" si="328"/>
        <v>13.265703638366231</v>
      </c>
      <c r="E6997" s="90">
        <f t="shared" si="329"/>
        <v>83.514543394948845</v>
      </c>
      <c r="F6997" s="50">
        <f>'貼り付けシート（日射量等）'!G6994/3.6*10^3</f>
        <v>24.999999999999996</v>
      </c>
      <c r="G6997" s="50">
        <f>'貼り付けシート（日射量等）'!H6994/3.6*10^3</f>
        <v>86.111111111111114</v>
      </c>
      <c r="H6997" s="91">
        <f>RADIANS('貼り付けシート（日射量等）'!I6994)</f>
        <v>0.37873644768276948</v>
      </c>
      <c r="I6997" s="91">
        <f>IF('貼り付けシート（日射量等）'!J6994&lt;0,RADIANS(360+('貼り付けシート（日射量等）'!J6994)),RADIANS('貼り付けシート（日射量等）'!J6994))</f>
        <v>5.3267448770866936</v>
      </c>
    </row>
    <row r="6998" spans="1:9">
      <c r="A6998" s="20">
        <v>41931</v>
      </c>
      <c r="B6998" s="35" t="s">
        <v>368</v>
      </c>
      <c r="C6998" s="90">
        <f t="shared" si="327"/>
        <v>133.2031664363675</v>
      </c>
      <c r="D6998" s="90">
        <f t="shared" si="328"/>
        <v>17.360412694986849</v>
      </c>
      <c r="E6998" s="90">
        <f t="shared" si="329"/>
        <v>115.84275374138065</v>
      </c>
      <c r="F6998" s="50">
        <f>'貼り付けシート（日射量等）'!G6995/3.6*10^3</f>
        <v>24.999999999999996</v>
      </c>
      <c r="G6998" s="50">
        <f>'貼り付けシート（日射量等）'!H6995/3.6*10^3</f>
        <v>119.44444444444444</v>
      </c>
      <c r="H6998" s="91">
        <f>RADIANS('貼り付けシート（日射量等）'!I6995)</f>
        <v>0.52708943410228748</v>
      </c>
      <c r="I6998" s="91">
        <f>IF('貼り付けシート（日射量等）'!J6995&lt;0,RADIANS(360+('貼り付けシート（日射量等）'!J6995)),RADIANS('貼り付けシート（日射量等）'!J6995))</f>
        <v>5.5606189968539343</v>
      </c>
    </row>
    <row r="6999" spans="1:9">
      <c r="A6999" s="20">
        <v>41931</v>
      </c>
      <c r="B6999" s="35" t="s">
        <v>369</v>
      </c>
      <c r="C6999" s="90">
        <f t="shared" si="327"/>
        <v>165.66481493305366</v>
      </c>
      <c r="D6999" s="90">
        <f t="shared" si="328"/>
        <v>20.187868374110536</v>
      </c>
      <c r="E6999" s="90">
        <f t="shared" si="329"/>
        <v>145.47694655894313</v>
      </c>
      <c r="F6999" s="50">
        <f>'貼り付けシート（日射量等）'!G6996/3.6*10^3</f>
        <v>24.999999999999996</v>
      </c>
      <c r="G6999" s="50">
        <f>'貼り付けシート（日射量等）'!H6996/3.6*10^3</f>
        <v>150</v>
      </c>
      <c r="H6999" s="91">
        <f>RADIANS('貼り付けシート（日射量等）'!I6996)</f>
        <v>0.63704517697793028</v>
      </c>
      <c r="I6999" s="91">
        <f>IF('貼り付けシート（日射量等）'!J6996&lt;0,RADIANS(360+('貼り付けシート（日射量等）'!J6996)),RADIANS('貼り付けシート（日射量等）'!J6996))</f>
        <v>5.8416170064250208</v>
      </c>
    </row>
    <row r="7000" spans="1:9">
      <c r="A7000" s="20">
        <v>41931</v>
      </c>
      <c r="B7000" s="35" t="s">
        <v>370</v>
      </c>
      <c r="C7000" s="90">
        <f t="shared" si="327"/>
        <v>315.43604200020121</v>
      </c>
      <c r="D7000" s="90">
        <f t="shared" si="328"/>
        <v>83.750534517439903</v>
      </c>
      <c r="E7000" s="90">
        <f t="shared" si="329"/>
        <v>231.6855074827613</v>
      </c>
      <c r="F7000" s="50">
        <f>'貼り付けシート（日射量等）'!G6997/3.6*10^3</f>
        <v>97.222222222222214</v>
      </c>
      <c r="G7000" s="50">
        <f>'貼り付けシート（日射量等）'!H6997/3.6*10^3</f>
        <v>238.88888888888889</v>
      </c>
      <c r="H7000" s="91">
        <f>RADIANS('貼り付けシート（日射量等）'!I6997)</f>
        <v>0.69289571304174891</v>
      </c>
      <c r="I7000" s="91">
        <f>IF('貼り付けシート（日射量等）'!J6997&lt;0,RADIANS(360+('貼り付けシート（日射量等）'!J6997)),RADIANS('貼り付けシート（日射量等）'!J6997))</f>
        <v>6.1610122595399837</v>
      </c>
    </row>
    <row r="7001" spans="1:9">
      <c r="A7001" s="20">
        <v>41931</v>
      </c>
      <c r="B7001" s="35" t="s">
        <v>371</v>
      </c>
      <c r="C7001" s="90">
        <f t="shared" si="327"/>
        <v>266.99830431383225</v>
      </c>
      <c r="D7001" s="90">
        <f t="shared" si="328"/>
        <v>56.864937062025469</v>
      </c>
      <c r="E7001" s="90">
        <f t="shared" si="329"/>
        <v>210.13336725180676</v>
      </c>
      <c r="F7001" s="50">
        <f>'貼り付けシート（日射量等）'!G6998/3.6*10^3</f>
        <v>66.666666666666671</v>
      </c>
      <c r="G7001" s="50">
        <f>'貼り付けシート（日射量等）'!H6998/3.6*10^3</f>
        <v>216.66666666666669</v>
      </c>
      <c r="H7001" s="91">
        <f>RADIANS('貼り付けシート（日射量等）'!I6998)</f>
        <v>0.68416906678177725</v>
      </c>
      <c r="I7001" s="91">
        <f>IF('貼り付けシート（日射量等）'!J6998&lt;0,RADIANS(360+('貼り付けシート（日射量等）'!J6998)),RADIANS('貼り付けシート（日射量等）'!J6998))</f>
        <v>0.2129301687433082</v>
      </c>
    </row>
    <row r="7002" spans="1:9">
      <c r="A7002" s="20">
        <v>41931</v>
      </c>
      <c r="B7002" s="35" t="s">
        <v>372</v>
      </c>
      <c r="C7002" s="90">
        <f t="shared" si="327"/>
        <v>235.89065407405511</v>
      </c>
      <c r="D7002" s="90">
        <f t="shared" si="328"/>
        <v>50.003444582072227</v>
      </c>
      <c r="E7002" s="90">
        <f t="shared" si="329"/>
        <v>185.88720949198287</v>
      </c>
      <c r="F7002" s="50">
        <f>'貼り付けシート（日射量等）'!G6999/3.6*10^3</f>
        <v>63.888888888888886</v>
      </c>
      <c r="G7002" s="50">
        <f>'貼り付けシート（日射量等）'!H6999/3.6*10^3</f>
        <v>191.66666666666666</v>
      </c>
      <c r="H7002" s="91">
        <f>RADIANS('貼り付けシート（日射量等）'!I6999)</f>
        <v>0.61261056745000975</v>
      </c>
      <c r="I7002" s="91">
        <f>IF('貼り付けシート（日射量等）'!J6999&lt;0,RADIANS(360+('貼り付けシート（日射量等）'!J6999)),RADIANS('貼り付けシート（日射量等）'!J6999))</f>
        <v>0.52359877559829882</v>
      </c>
    </row>
    <row r="7003" spans="1:9">
      <c r="A7003" s="20">
        <v>41931</v>
      </c>
      <c r="B7003" s="35" t="s">
        <v>373</v>
      </c>
      <c r="C7003" s="90">
        <f t="shared" si="327"/>
        <v>158.36058445484443</v>
      </c>
      <c r="D7003" s="90">
        <f t="shared" si="328"/>
        <v>29.047743069117196</v>
      </c>
      <c r="E7003" s="90">
        <f t="shared" si="329"/>
        <v>129.31284138572724</v>
      </c>
      <c r="F7003" s="50">
        <f>'貼り付けシート（日射量等）'!G7000/3.6*10^3</f>
        <v>44.444444444444443</v>
      </c>
      <c r="G7003" s="50">
        <f>'貼り付けシート（日射量等）'!H7000/3.6*10^3</f>
        <v>133.33333333333334</v>
      </c>
      <c r="H7003" s="91">
        <f>RADIANS('貼り付けシート（日射量等）'!I7000)</f>
        <v>0.48869219055841229</v>
      </c>
      <c r="I7003" s="91">
        <f>IF('貼り付けシート（日射量等）'!J7000&lt;0,RADIANS(360+('貼り付けシート（日射量等）'!J7000)),RADIANS('貼り付けシート（日射量等）'!J7000))</f>
        <v>0.79063415115343127</v>
      </c>
    </row>
    <row r="7004" spans="1:9">
      <c r="A7004" s="20">
        <v>41931</v>
      </c>
      <c r="B7004" s="35" t="s">
        <v>374</v>
      </c>
      <c r="C7004" s="90">
        <f t="shared" si="327"/>
        <v>81.965049808856776</v>
      </c>
      <c r="D7004" s="90">
        <f t="shared" si="328"/>
        <v>11.920594058254522</v>
      </c>
      <c r="E7004" s="90">
        <f t="shared" si="329"/>
        <v>70.044455750602253</v>
      </c>
      <c r="F7004" s="50">
        <f>'貼り付けシート（日射量等）'!G7001/3.6*10^3</f>
        <v>24.999999999999996</v>
      </c>
      <c r="G7004" s="50">
        <f>'貼り付けシート（日射量等）'!H7001/3.6*10^3</f>
        <v>72.222222222222229</v>
      </c>
      <c r="H7004" s="91">
        <f>RADIANS('貼り付けシート（日射量等）'!I7001)</f>
        <v>0.33161255787892263</v>
      </c>
      <c r="I7004" s="91">
        <f>IF('貼り付けシート（日射量等）'!J7001&lt;0,RADIANS(360+('貼り付けシート（日射量等）'!J7001)),RADIANS('貼り付けシート（日射量等）'!J7001))</f>
        <v>1.0140362954087054</v>
      </c>
    </row>
    <row r="7005" spans="1:9">
      <c r="A7005" s="20">
        <v>41931</v>
      </c>
      <c r="B7005" s="35" t="s">
        <v>375</v>
      </c>
      <c r="C7005" s="90">
        <f t="shared" si="327"/>
        <v>36.976830853660076</v>
      </c>
      <c r="D7005" s="90">
        <f t="shared" si="328"/>
        <v>7.342638036097588</v>
      </c>
      <c r="E7005" s="90">
        <f t="shared" si="329"/>
        <v>29.634192817562489</v>
      </c>
      <c r="F7005" s="50">
        <f>'貼り付けシート（日射量等）'!G7002/3.6*10^3</f>
        <v>27.777777777777779</v>
      </c>
      <c r="G7005" s="50">
        <f>'貼り付けシート（日射量等）'!H7002/3.6*10^3</f>
        <v>30.555555555555554</v>
      </c>
      <c r="H7005" s="91">
        <f>RADIANS('貼り付けシート（日射量等）'!I7002)</f>
        <v>0.15358897417550102</v>
      </c>
      <c r="I7005" s="91">
        <f>IF('貼り付けシート（日射量等）'!J7002&lt;0,RADIANS(360+('貼り付けシート（日射量等）'!J7002)),RADIANS('貼り付けシート（日射量等）'!J7002))</f>
        <v>1.2060225131280815</v>
      </c>
    </row>
    <row r="7006" spans="1:9">
      <c r="A7006" s="20">
        <v>41931</v>
      </c>
      <c r="B7006" s="35" t="s">
        <v>376</v>
      </c>
      <c r="C7006" s="90">
        <f t="shared" si="327"/>
        <v>2.6940175288693173</v>
      </c>
      <c r="D7006" s="90">
        <f t="shared" si="328"/>
        <v>0</v>
      </c>
      <c r="E7006" s="90">
        <f t="shared" si="329"/>
        <v>2.6940175288693173</v>
      </c>
      <c r="F7006" s="50">
        <f>'貼り付けシート（日射量等）'!G7003/3.6*10^3</f>
        <v>0</v>
      </c>
      <c r="G7006" s="50">
        <f>'貼り付けシート（日射量等）'!H7003/3.6*10^3</f>
        <v>2.7777777777777777</v>
      </c>
      <c r="H7006" s="91">
        <f>RADIANS('貼り付けシート（日射量等）'!I7003)</f>
        <v>0</v>
      </c>
      <c r="I7006" s="91">
        <f>IF('貼り付けシート（日射量等）'!J7003&lt;0,RADIANS(360+('貼り付けシート（日射量等）'!J7003)),RADIANS('貼り付けシート（日射量等）'!J7003))</f>
        <v>0</v>
      </c>
    </row>
    <row r="7007" spans="1:9">
      <c r="A7007" s="20">
        <v>41931</v>
      </c>
      <c r="B7007" s="35" t="s">
        <v>377</v>
      </c>
      <c r="C7007" s="90">
        <f t="shared" si="327"/>
        <v>0</v>
      </c>
      <c r="D7007" s="90">
        <f t="shared" si="328"/>
        <v>0</v>
      </c>
      <c r="E7007" s="90">
        <f t="shared" si="329"/>
        <v>0</v>
      </c>
      <c r="F7007" s="50">
        <f>'貼り付けシート（日射量等）'!G7004/3.6*10^3</f>
        <v>0</v>
      </c>
      <c r="G7007" s="50">
        <f>'貼り付けシート（日射量等）'!H7004/3.6*10^3</f>
        <v>0</v>
      </c>
      <c r="H7007" s="91">
        <f>RADIANS('貼り付けシート（日射量等）'!I7004)</f>
        <v>0</v>
      </c>
      <c r="I7007" s="91">
        <f>IF('貼り付けシート（日射量等）'!J7004&lt;0,RADIANS(360+('貼り付けシート（日射量等）'!J7004)),RADIANS('貼り付けシート（日射量等）'!J7004))</f>
        <v>0</v>
      </c>
    </row>
    <row r="7008" spans="1:9">
      <c r="A7008" s="20">
        <v>41931</v>
      </c>
      <c r="B7008" s="35" t="s">
        <v>378</v>
      </c>
      <c r="C7008" s="90">
        <f t="shared" si="327"/>
        <v>0</v>
      </c>
      <c r="D7008" s="90">
        <f t="shared" si="328"/>
        <v>0</v>
      </c>
      <c r="E7008" s="90">
        <f t="shared" si="329"/>
        <v>0</v>
      </c>
      <c r="F7008" s="50">
        <f>'貼り付けシート（日射量等）'!G7005/3.6*10^3</f>
        <v>0</v>
      </c>
      <c r="G7008" s="50">
        <f>'貼り付けシート（日射量等）'!H7005/3.6*10^3</f>
        <v>0</v>
      </c>
      <c r="H7008" s="91">
        <f>RADIANS('貼り付けシート（日射量等）'!I7005)</f>
        <v>0</v>
      </c>
      <c r="I7008" s="91">
        <f>IF('貼り付けシート（日射量等）'!J7005&lt;0,RADIANS(360+('貼り付けシート（日射量等）'!J7005)),RADIANS('貼り付けシート（日射量等）'!J7005))</f>
        <v>0</v>
      </c>
    </row>
    <row r="7009" spans="1:9">
      <c r="A7009" s="20">
        <v>41931</v>
      </c>
      <c r="B7009" s="35" t="s">
        <v>379</v>
      </c>
      <c r="C7009" s="90">
        <f t="shared" si="327"/>
        <v>0</v>
      </c>
      <c r="D7009" s="90">
        <f t="shared" si="328"/>
        <v>0</v>
      </c>
      <c r="E7009" s="90">
        <f t="shared" si="329"/>
        <v>0</v>
      </c>
      <c r="F7009" s="50">
        <f>'貼り付けシート（日射量等）'!G7006/3.6*10^3</f>
        <v>0</v>
      </c>
      <c r="G7009" s="50">
        <f>'貼り付けシート（日射量等）'!H7006/3.6*10^3</f>
        <v>0</v>
      </c>
      <c r="H7009" s="91">
        <f>RADIANS('貼り付けシート（日射量等）'!I7006)</f>
        <v>0</v>
      </c>
      <c r="I7009" s="91">
        <f>IF('貼り付けシート（日射量等）'!J7006&lt;0,RADIANS(360+('貼り付けシート（日射量等）'!J7006)),RADIANS('貼り付けシート（日射量等）'!J7006))</f>
        <v>0</v>
      </c>
    </row>
    <row r="7010" spans="1:9">
      <c r="A7010" s="20">
        <v>41931</v>
      </c>
      <c r="B7010" s="35" t="s">
        <v>380</v>
      </c>
      <c r="C7010" s="90">
        <f t="shared" si="327"/>
        <v>0</v>
      </c>
      <c r="D7010" s="90">
        <f t="shared" si="328"/>
        <v>0</v>
      </c>
      <c r="E7010" s="90">
        <f t="shared" si="329"/>
        <v>0</v>
      </c>
      <c r="F7010" s="50">
        <f>'貼り付けシート（日射量等）'!G7007/3.6*10^3</f>
        <v>0</v>
      </c>
      <c r="G7010" s="50">
        <f>'貼り付けシート（日射量等）'!H7007/3.6*10^3</f>
        <v>0</v>
      </c>
      <c r="H7010" s="91">
        <f>RADIANS('貼り付けシート（日射量等）'!I7007)</f>
        <v>0</v>
      </c>
      <c r="I7010" s="91">
        <f>IF('貼り付けシート（日射量等）'!J7007&lt;0,RADIANS(360+('貼り付けシート（日射量等）'!J7007)),RADIANS('貼り付けシート（日射量等）'!J7007))</f>
        <v>0</v>
      </c>
    </row>
    <row r="7011" spans="1:9">
      <c r="A7011" s="20">
        <v>41931</v>
      </c>
      <c r="B7011" s="35" t="s">
        <v>381</v>
      </c>
      <c r="C7011" s="90">
        <f t="shared" si="327"/>
        <v>0</v>
      </c>
      <c r="D7011" s="90">
        <f t="shared" si="328"/>
        <v>0</v>
      </c>
      <c r="E7011" s="90">
        <f t="shared" si="329"/>
        <v>0</v>
      </c>
      <c r="F7011" s="50">
        <f>'貼り付けシート（日射量等）'!G7008/3.6*10^3</f>
        <v>0</v>
      </c>
      <c r="G7011" s="50">
        <f>'貼り付けシート（日射量等）'!H7008/3.6*10^3</f>
        <v>0</v>
      </c>
      <c r="H7011" s="91">
        <f>RADIANS('貼り付けシート（日射量等）'!I7008)</f>
        <v>0</v>
      </c>
      <c r="I7011" s="91">
        <f>IF('貼り付けシート（日射量等）'!J7008&lt;0,RADIANS(360+('貼り付けシート（日射量等）'!J7008)),RADIANS('貼り付けシート（日射量等）'!J7008))</f>
        <v>0</v>
      </c>
    </row>
    <row r="7012" spans="1:9">
      <c r="A7012" s="20">
        <v>41931</v>
      </c>
      <c r="B7012" s="35" t="s">
        <v>382</v>
      </c>
      <c r="C7012" s="90">
        <f t="shared" si="327"/>
        <v>0</v>
      </c>
      <c r="D7012" s="90">
        <f t="shared" si="328"/>
        <v>0</v>
      </c>
      <c r="E7012" s="90">
        <f t="shared" si="329"/>
        <v>0</v>
      </c>
      <c r="F7012" s="50">
        <f>'貼り付けシート（日射量等）'!G7009/3.6*10^3</f>
        <v>0</v>
      </c>
      <c r="G7012" s="50">
        <f>'貼り付けシート（日射量等）'!H7009/3.6*10^3</f>
        <v>0</v>
      </c>
      <c r="H7012" s="91">
        <f>RADIANS('貼り付けシート（日射量等）'!I7009)</f>
        <v>0</v>
      </c>
      <c r="I7012" s="91">
        <f>IF('貼り付けシート（日射量等）'!J7009&lt;0,RADIANS(360+('貼り付けシート（日射量等）'!J7009)),RADIANS('貼り付けシート（日射量等）'!J7009))</f>
        <v>0</v>
      </c>
    </row>
    <row r="7013" spans="1:9">
      <c r="A7013" s="20">
        <v>41931</v>
      </c>
      <c r="B7013" s="35" t="s">
        <v>383</v>
      </c>
      <c r="C7013" s="90">
        <f t="shared" si="327"/>
        <v>0</v>
      </c>
      <c r="D7013" s="90">
        <f t="shared" si="328"/>
        <v>0</v>
      </c>
      <c r="E7013" s="90">
        <f t="shared" si="329"/>
        <v>0</v>
      </c>
      <c r="F7013" s="50">
        <f>'貼り付けシート（日射量等）'!G7010/3.6*10^3</f>
        <v>0</v>
      </c>
      <c r="G7013" s="50">
        <f>'貼り付けシート（日射量等）'!H7010/3.6*10^3</f>
        <v>0</v>
      </c>
      <c r="H7013" s="91">
        <f>RADIANS('貼り付けシート（日射量等）'!I7010)</f>
        <v>0</v>
      </c>
      <c r="I7013" s="91">
        <f>IF('貼り付けシート（日射量等）'!J7010&lt;0,RADIANS(360+('貼り付けシート（日射量等）'!J7010)),RADIANS('貼り付けシート（日射量等）'!J7010))</f>
        <v>0</v>
      </c>
    </row>
    <row r="7014" spans="1:9">
      <c r="A7014" s="20">
        <v>41932</v>
      </c>
      <c r="B7014" s="35" t="s">
        <v>360</v>
      </c>
      <c r="C7014" s="90">
        <f t="shared" si="327"/>
        <v>0</v>
      </c>
      <c r="D7014" s="90">
        <f t="shared" si="328"/>
        <v>0</v>
      </c>
      <c r="E7014" s="90">
        <f t="shared" si="329"/>
        <v>0</v>
      </c>
      <c r="F7014" s="50">
        <f>'貼り付けシート（日射量等）'!G7011/3.6*10^3</f>
        <v>0</v>
      </c>
      <c r="G7014" s="50">
        <f>'貼り付けシート（日射量等）'!H7011/3.6*10^3</f>
        <v>0</v>
      </c>
      <c r="H7014" s="91">
        <f>RADIANS('貼り付けシート（日射量等）'!I7011)</f>
        <v>0</v>
      </c>
      <c r="I7014" s="91">
        <f>IF('貼り付けシート（日射量等）'!J7011&lt;0,RADIANS(360+('貼り付けシート（日射量等）'!J7011)),RADIANS('貼り付けシート（日射量等）'!J7011))</f>
        <v>0</v>
      </c>
    </row>
    <row r="7015" spans="1:9">
      <c r="A7015" s="20">
        <v>41932</v>
      </c>
      <c r="B7015" s="35" t="s">
        <v>361</v>
      </c>
      <c r="C7015" s="90">
        <f t="shared" si="327"/>
        <v>0</v>
      </c>
      <c r="D7015" s="90">
        <f t="shared" si="328"/>
        <v>0</v>
      </c>
      <c r="E7015" s="90">
        <f t="shared" si="329"/>
        <v>0</v>
      </c>
      <c r="F7015" s="50">
        <f>'貼り付けシート（日射量等）'!G7012/3.6*10^3</f>
        <v>0</v>
      </c>
      <c r="G7015" s="50">
        <f>'貼り付けシート（日射量等）'!H7012/3.6*10^3</f>
        <v>0</v>
      </c>
      <c r="H7015" s="91">
        <f>RADIANS('貼り付けシート（日射量等）'!I7012)</f>
        <v>0</v>
      </c>
      <c r="I7015" s="91">
        <f>IF('貼り付けシート（日射量等）'!J7012&lt;0,RADIANS(360+('貼り付けシート（日射量等）'!J7012)),RADIANS('貼り付けシート（日射量等）'!J7012))</f>
        <v>0</v>
      </c>
    </row>
    <row r="7016" spans="1:9">
      <c r="A7016" s="20">
        <v>41932</v>
      </c>
      <c r="B7016" s="35" t="s">
        <v>362</v>
      </c>
      <c r="C7016" s="90">
        <f t="shared" si="327"/>
        <v>0</v>
      </c>
      <c r="D7016" s="90">
        <f t="shared" si="328"/>
        <v>0</v>
      </c>
      <c r="E7016" s="90">
        <f t="shared" si="329"/>
        <v>0</v>
      </c>
      <c r="F7016" s="50">
        <f>'貼り付けシート（日射量等）'!G7013/3.6*10^3</f>
        <v>0</v>
      </c>
      <c r="G7016" s="50">
        <f>'貼り付けシート（日射量等）'!H7013/3.6*10^3</f>
        <v>0</v>
      </c>
      <c r="H7016" s="91">
        <f>RADIANS('貼り付けシート（日射量等）'!I7013)</f>
        <v>0</v>
      </c>
      <c r="I7016" s="91">
        <f>IF('貼り付けシート（日射量等）'!J7013&lt;0,RADIANS(360+('貼り付けシート（日射量等）'!J7013)),RADIANS('貼り付けシート（日射量等）'!J7013))</f>
        <v>0</v>
      </c>
    </row>
    <row r="7017" spans="1:9">
      <c r="A7017" s="20">
        <v>41932</v>
      </c>
      <c r="B7017" s="35" t="s">
        <v>363</v>
      </c>
      <c r="C7017" s="90">
        <f t="shared" si="327"/>
        <v>0</v>
      </c>
      <c r="D7017" s="90">
        <f t="shared" si="328"/>
        <v>0</v>
      </c>
      <c r="E7017" s="90">
        <f t="shared" si="329"/>
        <v>0</v>
      </c>
      <c r="F7017" s="50">
        <f>'貼り付けシート（日射量等）'!G7014/3.6*10^3</f>
        <v>0</v>
      </c>
      <c r="G7017" s="50">
        <f>'貼り付けシート（日射量等）'!H7014/3.6*10^3</f>
        <v>0</v>
      </c>
      <c r="H7017" s="91">
        <f>RADIANS('貼り付けシート（日射量等）'!I7014)</f>
        <v>0</v>
      </c>
      <c r="I7017" s="91">
        <f>IF('貼り付けシート（日射量等）'!J7014&lt;0,RADIANS(360+('貼り付けシート（日射量等）'!J7014)),RADIANS('貼り付けシート（日射量等）'!J7014))</f>
        <v>0</v>
      </c>
    </row>
    <row r="7018" spans="1:9">
      <c r="A7018" s="20">
        <v>41932</v>
      </c>
      <c r="B7018" s="35" t="s">
        <v>364</v>
      </c>
      <c r="C7018" s="90">
        <f t="shared" si="327"/>
        <v>0</v>
      </c>
      <c r="D7018" s="90">
        <f t="shared" si="328"/>
        <v>0</v>
      </c>
      <c r="E7018" s="90">
        <f t="shared" si="329"/>
        <v>0</v>
      </c>
      <c r="F7018" s="50">
        <f>'貼り付けシート（日射量等）'!G7015/3.6*10^3</f>
        <v>0</v>
      </c>
      <c r="G7018" s="50">
        <f>'貼り付けシート（日射量等）'!H7015/3.6*10^3</f>
        <v>0</v>
      </c>
      <c r="H7018" s="91">
        <f>RADIANS('貼り付けシート（日射量等）'!I7015)</f>
        <v>0</v>
      </c>
      <c r="I7018" s="91">
        <f>IF('貼り付けシート（日射量等）'!J7015&lt;0,RADIANS(360+('貼り付けシート（日射量等）'!J7015)),RADIANS('貼り付けシート（日射量等）'!J7015))</f>
        <v>0</v>
      </c>
    </row>
    <row r="7019" spans="1:9">
      <c r="A7019" s="20">
        <v>41932</v>
      </c>
      <c r="B7019" s="35" t="s">
        <v>365</v>
      </c>
      <c r="C7019" s="90">
        <f t="shared" si="327"/>
        <v>5.9023566291936689</v>
      </c>
      <c r="D7019" s="90">
        <f t="shared" si="328"/>
        <v>0.51432157145503421</v>
      </c>
      <c r="E7019" s="90">
        <f t="shared" si="329"/>
        <v>5.3880350577386347</v>
      </c>
      <c r="F7019" s="50">
        <f>'貼り付けシート（日射量等）'!G7016/3.6*10^3</f>
        <v>5.5555555555555554</v>
      </c>
      <c r="G7019" s="50">
        <f>'貼り付けシート（日射量等）'!H7016/3.6*10^3</f>
        <v>5.5555555555555554</v>
      </c>
      <c r="H7019" s="91">
        <f>RADIANS('貼り付けシート（日射量等）'!I7016)</f>
        <v>1.0471975511965976E-2</v>
      </c>
      <c r="I7019" s="91">
        <f>IF('貼り付けシート（日射量等）'!J7016&lt;0,RADIANS(360+('貼り付けシート（日射量等）'!J7016)),RADIANS('貼り付けシート（日射量等）'!J7016))</f>
        <v>4.9567350756638957</v>
      </c>
    </row>
    <row r="7020" spans="1:9">
      <c r="A7020" s="20">
        <v>41932</v>
      </c>
      <c r="B7020" s="35" t="s">
        <v>366</v>
      </c>
      <c r="C7020" s="90">
        <f t="shared" si="327"/>
        <v>44.920648937066773</v>
      </c>
      <c r="D7020" s="90">
        <f t="shared" si="328"/>
        <v>7.2044035328963325</v>
      </c>
      <c r="E7020" s="90">
        <f t="shared" si="329"/>
        <v>37.716245404170444</v>
      </c>
      <c r="F7020" s="50">
        <f>'貼り付けシート（日射量等）'!G7017/3.6*10^3</f>
        <v>22.222222222222221</v>
      </c>
      <c r="G7020" s="50">
        <f>'貼り付けシート（日射量等）'!H7017/3.6*10^3</f>
        <v>38.888888888888893</v>
      </c>
      <c r="H7020" s="91">
        <f>RADIANS('貼り付けシート（日射量等）'!I7017)</f>
        <v>0.2007128639793479</v>
      </c>
      <c r="I7020" s="91">
        <f>IF('貼り付けシート（日射量等）'!J7017&lt;0,RADIANS(360+('貼り付けシート（日射量等）'!J7017)),RADIANS('貼り付けシート（日射量等）'!J7017))</f>
        <v>5.1330133301153236</v>
      </c>
    </row>
    <row r="7021" spans="1:9">
      <c r="A7021" s="20">
        <v>41932</v>
      </c>
      <c r="B7021" s="35" t="s">
        <v>367</v>
      </c>
      <c r="C7021" s="90">
        <f t="shared" si="327"/>
        <v>89.855196784418652</v>
      </c>
      <c r="D7021" s="90">
        <f t="shared" si="328"/>
        <v>11.728688447208473</v>
      </c>
      <c r="E7021" s="90">
        <f t="shared" si="329"/>
        <v>78.126508337210183</v>
      </c>
      <c r="F7021" s="50">
        <f>'貼り付けシート（日射量等）'!G7018/3.6*10^3</f>
        <v>22.222222222222221</v>
      </c>
      <c r="G7021" s="50">
        <f>'貼り付けシート（日射量等）'!H7018/3.6*10^3</f>
        <v>80.555555555555543</v>
      </c>
      <c r="H7021" s="91">
        <f>RADIANS('貼り付けシート（日射量等）'!I7018)</f>
        <v>0.37350045992678649</v>
      </c>
      <c r="I7021" s="91">
        <f>IF('貼り付けシート（日射量等）'!J7018&lt;0,RADIANS(360+('貼り付けシート（日射量等）'!J7018)),RADIANS('貼り付けシート（日射量等）'!J7018))</f>
        <v>5.3319808648426772</v>
      </c>
    </row>
    <row r="7022" spans="1:9">
      <c r="A7022" s="20">
        <v>41932</v>
      </c>
      <c r="B7022" s="35" t="s">
        <v>368</v>
      </c>
      <c r="C7022" s="90">
        <f t="shared" si="327"/>
        <v>131.98948590376793</v>
      </c>
      <c r="D7022" s="90">
        <f t="shared" si="328"/>
        <v>13.452714633517983</v>
      </c>
      <c r="E7022" s="90">
        <f t="shared" si="329"/>
        <v>118.53677127024996</v>
      </c>
      <c r="F7022" s="50">
        <f>'貼り付けシート（日射量等）'!G7019/3.6*10^3</f>
        <v>19.444444444444446</v>
      </c>
      <c r="G7022" s="50">
        <f>'貼り付けシート（日射量等）'!H7019/3.6*10^3</f>
        <v>122.22222222222221</v>
      </c>
      <c r="H7022" s="91">
        <f>RADIANS('貼り付けシート（日射量等）'!I7019)</f>
        <v>0.52185344634630448</v>
      </c>
      <c r="I7022" s="91">
        <f>IF('貼り付けシート（日射量等）'!J7019&lt;0,RADIANS(360+('貼り付けシート（日射量等）'!J7019)),RADIANS('貼り付けシート（日射量等）'!J7019))</f>
        <v>5.5658549846099161</v>
      </c>
    </row>
    <row r="7023" spans="1:9">
      <c r="A7023" s="20">
        <v>41932</v>
      </c>
      <c r="B7023" s="35" t="s">
        <v>369</v>
      </c>
      <c r="C7023" s="90">
        <f t="shared" si="327"/>
        <v>160.21195578021059</v>
      </c>
      <c r="D7023" s="90">
        <f t="shared" si="328"/>
        <v>20.12304427900607</v>
      </c>
      <c r="E7023" s="90">
        <f t="shared" si="329"/>
        <v>140.08891150120451</v>
      </c>
      <c r="F7023" s="50">
        <f>'貼り付けシート（日射量等）'!G7020/3.6*10^3</f>
        <v>24.999999999999996</v>
      </c>
      <c r="G7023" s="50">
        <f>'貼り付けシート（日射量等）'!H7020/3.6*10^3</f>
        <v>144.44444444444446</v>
      </c>
      <c r="H7023" s="91">
        <f>RADIANS('貼り付けシート（日射量等）'!I7020)</f>
        <v>0.6318091892219474</v>
      </c>
      <c r="I7023" s="91">
        <f>IF('貼り付けシート（日射量等）'!J7020&lt;0,RADIANS(360+('貼り付けシート（日射量等）'!J7020)),RADIANS('貼り付けシート（日射量等）'!J7020))</f>
        <v>5.8451076649290092</v>
      </c>
    </row>
    <row r="7024" spans="1:9">
      <c r="A7024" s="20">
        <v>41932</v>
      </c>
      <c r="B7024" s="35" t="s">
        <v>370</v>
      </c>
      <c r="C7024" s="90">
        <f t="shared" si="327"/>
        <v>218.97768619898656</v>
      </c>
      <c r="D7024" s="90">
        <f t="shared" si="328"/>
        <v>35.784494235872991</v>
      </c>
      <c r="E7024" s="90">
        <f t="shared" si="329"/>
        <v>183.19319196311358</v>
      </c>
      <c r="F7024" s="50">
        <f>'貼り付けシート（日射量等）'!G7021/3.6*10^3</f>
        <v>41.666666666666664</v>
      </c>
      <c r="G7024" s="50">
        <f>'貼り付けシート（日射量等）'!H7021/3.6*10^3</f>
        <v>188.88888888888889</v>
      </c>
      <c r="H7024" s="91">
        <f>RADIANS('貼り付けシート（日射量等）'!I7021)</f>
        <v>0.6876597252857658</v>
      </c>
      <c r="I7024" s="91">
        <f>IF('貼り付けシート（日射量等）'!J7021&lt;0,RADIANS(360+('貼り付けシート（日射量等）'!J7021)),RADIANS('貼り付けシート（日射量等）'!J7021))</f>
        <v>6.1627575887919779</v>
      </c>
    </row>
    <row r="7025" spans="1:9">
      <c r="A7025" s="20">
        <v>41932</v>
      </c>
      <c r="B7025" s="35" t="s">
        <v>371</v>
      </c>
      <c r="C7025" s="90">
        <f t="shared" si="327"/>
        <v>213.52923766153015</v>
      </c>
      <c r="D7025" s="90">
        <f t="shared" si="328"/>
        <v>33.030063227285908</v>
      </c>
      <c r="E7025" s="90">
        <f t="shared" si="329"/>
        <v>180.49917443424425</v>
      </c>
      <c r="F7025" s="50">
        <f>'貼り付けシート（日射量等）'!G7022/3.6*10^3</f>
        <v>38.888888888888893</v>
      </c>
      <c r="G7025" s="50">
        <f>'貼り付けシート（日射量等）'!H7022/3.6*10^3</f>
        <v>186.11111111111111</v>
      </c>
      <c r="H7025" s="91">
        <f>RADIANS('貼り付けシート（日射量等）'!I7022)</f>
        <v>0.67718774977379981</v>
      </c>
      <c r="I7025" s="91">
        <f>IF('貼り付けシート（日射量等）'!J7022&lt;0,RADIANS(360+('貼り付けシート（日射量等）'!J7022)),RADIANS('貼り付けシート（日射量等）'!J7022))</f>
        <v>0.2129301687433082</v>
      </c>
    </row>
    <row r="7026" spans="1:9">
      <c r="A7026" s="20">
        <v>41932</v>
      </c>
      <c r="B7026" s="35" t="s">
        <v>372</v>
      </c>
      <c r="C7026" s="90">
        <f t="shared" si="327"/>
        <v>272.9021597952505</v>
      </c>
      <c r="D7026" s="90">
        <f t="shared" si="328"/>
        <v>73.544862658921033</v>
      </c>
      <c r="E7026" s="90">
        <f t="shared" si="329"/>
        <v>199.35729713632946</v>
      </c>
      <c r="F7026" s="50">
        <f>'貼り付けシート（日射量等）'!G7023/3.6*10^3</f>
        <v>94.444444444444443</v>
      </c>
      <c r="G7026" s="50">
        <f>'貼り付けシート（日射量等）'!H7023/3.6*10^3</f>
        <v>205.55555555555554</v>
      </c>
      <c r="H7026" s="91">
        <f>RADIANS('貼り付けシート（日射量等）'!I7023)</f>
        <v>0.60562925044203242</v>
      </c>
      <c r="I7026" s="91">
        <f>IF('貼り付けシート（日射量等）'!J7023&lt;0,RADIANS(360+('貼り付けシート（日射量等）'!J7023)),RADIANS('貼り付けシート（日射量等）'!J7023))</f>
        <v>0.52185344634630448</v>
      </c>
    </row>
    <row r="7027" spans="1:9">
      <c r="A7027" s="20">
        <v>41932</v>
      </c>
      <c r="B7027" s="35" t="s">
        <v>373</v>
      </c>
      <c r="C7027" s="90">
        <f t="shared" si="327"/>
        <v>151.9184728231705</v>
      </c>
      <c r="D7027" s="90">
        <f t="shared" si="328"/>
        <v>25.299648966312603</v>
      </c>
      <c r="E7027" s="90">
        <f t="shared" si="329"/>
        <v>126.6188238568579</v>
      </c>
      <c r="F7027" s="50">
        <f>'貼り付けシート（日射量等）'!G7024/3.6*10^3</f>
        <v>38.888888888888893</v>
      </c>
      <c r="G7027" s="50">
        <f>'貼り付けシート（日射量等）'!H7024/3.6*10^3</f>
        <v>130.55555555555554</v>
      </c>
      <c r="H7027" s="91">
        <f>RADIANS('貼り付けシート（日射量等）'!I7024)</f>
        <v>0.48345620280242929</v>
      </c>
      <c r="I7027" s="91">
        <f>IF('貼り付けシート（日射量等）'!J7024&lt;0,RADIANS(360+('貼り付けシート（日射量等）'!J7024)),RADIANS('貼り付けシート（日射量等）'!J7024))</f>
        <v>0.78714349264944261</v>
      </c>
    </row>
    <row r="7028" spans="1:9">
      <c r="A7028" s="20">
        <v>41932</v>
      </c>
      <c r="B7028" s="35" t="s">
        <v>374</v>
      </c>
      <c r="C7028" s="90">
        <f t="shared" si="327"/>
        <v>80.565171295351803</v>
      </c>
      <c r="D7028" s="90">
        <f t="shared" si="328"/>
        <v>10.52071554474955</v>
      </c>
      <c r="E7028" s="90">
        <f t="shared" si="329"/>
        <v>70.044455750602253</v>
      </c>
      <c r="F7028" s="50">
        <f>'貼り付けシート（日射量等）'!G7025/3.6*10^3</f>
        <v>22.222222222222221</v>
      </c>
      <c r="G7028" s="50">
        <f>'貼り付けシート（日射量等）'!H7025/3.6*10^3</f>
        <v>72.222222222222229</v>
      </c>
      <c r="H7028" s="91">
        <f>RADIANS('貼り付けシート（日射量等）'!I7025)</f>
        <v>0.32637657012293964</v>
      </c>
      <c r="I7028" s="91">
        <f>IF('貼り付けシート（日射量等）'!J7025&lt;0,RADIANS(360+('貼り付けシート（日射量等）'!J7025)),RADIANS('貼り付けシート（日射量等）'!J7025))</f>
        <v>1.0105456369047168</v>
      </c>
    </row>
    <row r="7029" spans="1:9">
      <c r="A7029" s="20">
        <v>41932</v>
      </c>
      <c r="B7029" s="35" t="s">
        <v>375</v>
      </c>
      <c r="C7029" s="90">
        <f t="shared" si="327"/>
        <v>36.16468657948711</v>
      </c>
      <c r="D7029" s="90">
        <f t="shared" si="328"/>
        <v>6.5304937619246246</v>
      </c>
      <c r="E7029" s="90">
        <f t="shared" si="329"/>
        <v>29.634192817562489</v>
      </c>
      <c r="F7029" s="50">
        <f>'貼り付けシート（日射量等）'!G7026/3.6*10^3</f>
        <v>24.999999999999996</v>
      </c>
      <c r="G7029" s="50">
        <f>'貼り付けシート（日射量等）'!H7026/3.6*10^3</f>
        <v>30.555555555555554</v>
      </c>
      <c r="H7029" s="91">
        <f>RADIANS('貼り付けシート（日射量等）'!I7026)</f>
        <v>0.14835298641951802</v>
      </c>
      <c r="I7029" s="91">
        <f>IF('貼り付けシート（日射量等）'!J7026&lt;0,RADIANS(360+('貼り付けシート（日射量等）'!J7026)),RADIANS('貼り付けシート（日射量等）'!J7026))</f>
        <v>1.2007865253720986</v>
      </c>
    </row>
    <row r="7030" spans="1:9">
      <c r="A7030" s="20">
        <v>41932</v>
      </c>
      <c r="B7030" s="35" t="s">
        <v>376</v>
      </c>
      <c r="C7030" s="90">
        <f t="shared" si="327"/>
        <v>2.6940175288693173</v>
      </c>
      <c r="D7030" s="90">
        <f t="shared" si="328"/>
        <v>0</v>
      </c>
      <c r="E7030" s="90">
        <f t="shared" si="329"/>
        <v>2.6940175288693173</v>
      </c>
      <c r="F7030" s="50">
        <f>'貼り付けシート（日射量等）'!G7027/3.6*10^3</f>
        <v>0</v>
      </c>
      <c r="G7030" s="50">
        <f>'貼り付けシート（日射量等）'!H7027/3.6*10^3</f>
        <v>2.7777777777777777</v>
      </c>
      <c r="H7030" s="91">
        <f>RADIANS('貼り付けシート（日射量等）'!I7027)</f>
        <v>0</v>
      </c>
      <c r="I7030" s="91">
        <f>IF('貼り付けシート（日射量等）'!J7027&lt;0,RADIANS(360+('貼り付けシート（日射量等）'!J7027)),RADIANS('貼り付けシート（日射量等）'!J7027))</f>
        <v>0</v>
      </c>
    </row>
    <row r="7031" spans="1:9">
      <c r="A7031" s="20">
        <v>41932</v>
      </c>
      <c r="B7031" s="35" t="s">
        <v>377</v>
      </c>
      <c r="C7031" s="90">
        <f t="shared" si="327"/>
        <v>0</v>
      </c>
      <c r="D7031" s="90">
        <f t="shared" si="328"/>
        <v>0</v>
      </c>
      <c r="E7031" s="90">
        <f t="shared" si="329"/>
        <v>0</v>
      </c>
      <c r="F7031" s="50">
        <f>'貼り付けシート（日射量等）'!G7028/3.6*10^3</f>
        <v>0</v>
      </c>
      <c r="G7031" s="50">
        <f>'貼り付けシート（日射量等）'!H7028/3.6*10^3</f>
        <v>0</v>
      </c>
      <c r="H7031" s="91">
        <f>RADIANS('貼り付けシート（日射量等）'!I7028)</f>
        <v>0</v>
      </c>
      <c r="I7031" s="91">
        <f>IF('貼り付けシート（日射量等）'!J7028&lt;0,RADIANS(360+('貼り付けシート（日射量等）'!J7028)),RADIANS('貼り付けシート（日射量等）'!J7028))</f>
        <v>0</v>
      </c>
    </row>
    <row r="7032" spans="1:9">
      <c r="A7032" s="20">
        <v>41932</v>
      </c>
      <c r="B7032" s="35" t="s">
        <v>378</v>
      </c>
      <c r="C7032" s="90">
        <f t="shared" si="327"/>
        <v>0</v>
      </c>
      <c r="D7032" s="90">
        <f t="shared" si="328"/>
        <v>0</v>
      </c>
      <c r="E7032" s="90">
        <f t="shared" si="329"/>
        <v>0</v>
      </c>
      <c r="F7032" s="50">
        <f>'貼り付けシート（日射量等）'!G7029/3.6*10^3</f>
        <v>0</v>
      </c>
      <c r="G7032" s="50">
        <f>'貼り付けシート（日射量等）'!H7029/3.6*10^3</f>
        <v>0</v>
      </c>
      <c r="H7032" s="91">
        <f>RADIANS('貼り付けシート（日射量等）'!I7029)</f>
        <v>0</v>
      </c>
      <c r="I7032" s="91">
        <f>IF('貼り付けシート（日射量等）'!J7029&lt;0,RADIANS(360+('貼り付けシート（日射量等）'!J7029)),RADIANS('貼り付けシート（日射量等）'!J7029))</f>
        <v>0</v>
      </c>
    </row>
    <row r="7033" spans="1:9">
      <c r="A7033" s="20">
        <v>41932</v>
      </c>
      <c r="B7033" s="35" t="s">
        <v>379</v>
      </c>
      <c r="C7033" s="90">
        <f t="shared" si="327"/>
        <v>0</v>
      </c>
      <c r="D7033" s="90">
        <f t="shared" si="328"/>
        <v>0</v>
      </c>
      <c r="E7033" s="90">
        <f t="shared" si="329"/>
        <v>0</v>
      </c>
      <c r="F7033" s="50">
        <f>'貼り付けシート（日射量等）'!G7030/3.6*10^3</f>
        <v>0</v>
      </c>
      <c r="G7033" s="50">
        <f>'貼り付けシート（日射量等）'!H7030/3.6*10^3</f>
        <v>0</v>
      </c>
      <c r="H7033" s="91">
        <f>RADIANS('貼り付けシート（日射量等）'!I7030)</f>
        <v>0</v>
      </c>
      <c r="I7033" s="91">
        <f>IF('貼り付けシート（日射量等）'!J7030&lt;0,RADIANS(360+('貼り付けシート（日射量等）'!J7030)),RADIANS('貼り付けシート（日射量等）'!J7030))</f>
        <v>0</v>
      </c>
    </row>
    <row r="7034" spans="1:9">
      <c r="A7034" s="20">
        <v>41932</v>
      </c>
      <c r="B7034" s="35" t="s">
        <v>380</v>
      </c>
      <c r="C7034" s="90">
        <f t="shared" si="327"/>
        <v>0</v>
      </c>
      <c r="D7034" s="90">
        <f t="shared" si="328"/>
        <v>0</v>
      </c>
      <c r="E7034" s="90">
        <f t="shared" si="329"/>
        <v>0</v>
      </c>
      <c r="F7034" s="50">
        <f>'貼り付けシート（日射量等）'!G7031/3.6*10^3</f>
        <v>0</v>
      </c>
      <c r="G7034" s="50">
        <f>'貼り付けシート（日射量等）'!H7031/3.6*10^3</f>
        <v>0</v>
      </c>
      <c r="H7034" s="91">
        <f>RADIANS('貼り付けシート（日射量等）'!I7031)</f>
        <v>0</v>
      </c>
      <c r="I7034" s="91">
        <f>IF('貼り付けシート（日射量等）'!J7031&lt;0,RADIANS(360+('貼り付けシート（日射量等）'!J7031)),RADIANS('貼り付けシート（日射量等）'!J7031))</f>
        <v>0</v>
      </c>
    </row>
    <row r="7035" spans="1:9">
      <c r="A7035" s="20">
        <v>41932</v>
      </c>
      <c r="B7035" s="35" t="s">
        <v>381</v>
      </c>
      <c r="C7035" s="90">
        <f t="shared" si="327"/>
        <v>0</v>
      </c>
      <c r="D7035" s="90">
        <f t="shared" si="328"/>
        <v>0</v>
      </c>
      <c r="E7035" s="90">
        <f t="shared" si="329"/>
        <v>0</v>
      </c>
      <c r="F7035" s="50">
        <f>'貼り付けシート（日射量等）'!G7032/3.6*10^3</f>
        <v>0</v>
      </c>
      <c r="G7035" s="50">
        <f>'貼り付けシート（日射量等）'!H7032/3.6*10^3</f>
        <v>0</v>
      </c>
      <c r="H7035" s="91">
        <f>RADIANS('貼り付けシート（日射量等）'!I7032)</f>
        <v>0</v>
      </c>
      <c r="I7035" s="91">
        <f>IF('貼り付けシート（日射量等）'!J7032&lt;0,RADIANS(360+('貼り付けシート（日射量等）'!J7032)),RADIANS('貼り付けシート（日射量等）'!J7032))</f>
        <v>0</v>
      </c>
    </row>
    <row r="7036" spans="1:9">
      <c r="A7036" s="20">
        <v>41932</v>
      </c>
      <c r="B7036" s="35" t="s">
        <v>382</v>
      </c>
      <c r="C7036" s="90">
        <f t="shared" si="327"/>
        <v>0</v>
      </c>
      <c r="D7036" s="90">
        <f t="shared" si="328"/>
        <v>0</v>
      </c>
      <c r="E7036" s="90">
        <f t="shared" si="329"/>
        <v>0</v>
      </c>
      <c r="F7036" s="50">
        <f>'貼り付けシート（日射量等）'!G7033/3.6*10^3</f>
        <v>0</v>
      </c>
      <c r="G7036" s="50">
        <f>'貼り付けシート（日射量等）'!H7033/3.6*10^3</f>
        <v>0</v>
      </c>
      <c r="H7036" s="91">
        <f>RADIANS('貼り付けシート（日射量等）'!I7033)</f>
        <v>0</v>
      </c>
      <c r="I7036" s="91">
        <f>IF('貼り付けシート（日射量等）'!J7033&lt;0,RADIANS(360+('貼り付けシート（日射量等）'!J7033)),RADIANS('貼り付けシート（日射量等）'!J7033))</f>
        <v>0</v>
      </c>
    </row>
    <row r="7037" spans="1:9">
      <c r="A7037" s="20">
        <v>41932</v>
      </c>
      <c r="B7037" s="35" t="s">
        <v>383</v>
      </c>
      <c r="C7037" s="90">
        <f t="shared" si="327"/>
        <v>0</v>
      </c>
      <c r="D7037" s="90">
        <f t="shared" si="328"/>
        <v>0</v>
      </c>
      <c r="E7037" s="90">
        <f t="shared" si="329"/>
        <v>0</v>
      </c>
      <c r="F7037" s="50">
        <f>'貼り付けシート（日射量等）'!G7034/3.6*10^3</f>
        <v>0</v>
      </c>
      <c r="G7037" s="50">
        <f>'貼り付けシート（日射量等）'!H7034/3.6*10^3</f>
        <v>0</v>
      </c>
      <c r="H7037" s="91">
        <f>RADIANS('貼り付けシート（日射量等）'!I7034)</f>
        <v>0</v>
      </c>
      <c r="I7037" s="91">
        <f>IF('貼り付けシート（日射量等）'!J7034&lt;0,RADIANS(360+('貼り付けシート（日射量等）'!J7034)),RADIANS('貼り付けシート（日射量等）'!J7034))</f>
        <v>0</v>
      </c>
    </row>
    <row r="7038" spans="1:9">
      <c r="A7038" s="20">
        <v>41933</v>
      </c>
      <c r="B7038" s="35" t="s">
        <v>360</v>
      </c>
      <c r="C7038" s="90">
        <f t="shared" si="327"/>
        <v>0</v>
      </c>
      <c r="D7038" s="90">
        <f t="shared" si="328"/>
        <v>0</v>
      </c>
      <c r="E7038" s="90">
        <f t="shared" si="329"/>
        <v>0</v>
      </c>
      <c r="F7038" s="50">
        <f>'貼り付けシート（日射量等）'!G7035/3.6*10^3</f>
        <v>0</v>
      </c>
      <c r="G7038" s="50">
        <f>'貼り付けシート（日射量等）'!H7035/3.6*10^3</f>
        <v>0</v>
      </c>
      <c r="H7038" s="91">
        <f>RADIANS('貼り付けシート（日射量等）'!I7035)</f>
        <v>0</v>
      </c>
      <c r="I7038" s="91">
        <f>IF('貼り付けシート（日射量等）'!J7035&lt;0,RADIANS(360+('貼り付けシート（日射量等）'!J7035)),RADIANS('貼り付けシート（日射量等）'!J7035))</f>
        <v>0</v>
      </c>
    </row>
    <row r="7039" spans="1:9">
      <c r="A7039" s="20">
        <v>41933</v>
      </c>
      <c r="B7039" s="35" t="s">
        <v>361</v>
      </c>
      <c r="C7039" s="90">
        <f t="shared" si="327"/>
        <v>0</v>
      </c>
      <c r="D7039" s="90">
        <f t="shared" si="328"/>
        <v>0</v>
      </c>
      <c r="E7039" s="90">
        <f t="shared" si="329"/>
        <v>0</v>
      </c>
      <c r="F7039" s="50">
        <f>'貼り付けシート（日射量等）'!G7036/3.6*10^3</f>
        <v>0</v>
      </c>
      <c r="G7039" s="50">
        <f>'貼り付けシート（日射量等）'!H7036/3.6*10^3</f>
        <v>0</v>
      </c>
      <c r="H7039" s="91">
        <f>RADIANS('貼り付けシート（日射量等）'!I7036)</f>
        <v>0</v>
      </c>
      <c r="I7039" s="91">
        <f>IF('貼り付けシート（日射量等）'!J7036&lt;0,RADIANS(360+('貼り付けシート（日射量等）'!J7036)),RADIANS('貼り付けシート（日射量等）'!J7036))</f>
        <v>0</v>
      </c>
    </row>
    <row r="7040" spans="1:9">
      <c r="A7040" s="20">
        <v>41933</v>
      </c>
      <c r="B7040" s="35" t="s">
        <v>362</v>
      </c>
      <c r="C7040" s="90">
        <f t="shared" si="327"/>
        <v>0</v>
      </c>
      <c r="D7040" s="90">
        <f t="shared" si="328"/>
        <v>0</v>
      </c>
      <c r="E7040" s="90">
        <f t="shared" si="329"/>
        <v>0</v>
      </c>
      <c r="F7040" s="50">
        <f>'貼り付けシート（日射量等）'!G7037/3.6*10^3</f>
        <v>0</v>
      </c>
      <c r="G7040" s="50">
        <f>'貼り付けシート（日射量等）'!H7037/3.6*10^3</f>
        <v>0</v>
      </c>
      <c r="H7040" s="91">
        <f>RADIANS('貼り付けシート（日射量等）'!I7037)</f>
        <v>0</v>
      </c>
      <c r="I7040" s="91">
        <f>IF('貼り付けシート（日射量等）'!J7037&lt;0,RADIANS(360+('貼り付けシート（日射量等）'!J7037)),RADIANS('貼り付けシート（日射量等）'!J7037))</f>
        <v>0</v>
      </c>
    </row>
    <row r="7041" spans="1:9">
      <c r="A7041" s="20">
        <v>41933</v>
      </c>
      <c r="B7041" s="35" t="s">
        <v>363</v>
      </c>
      <c r="C7041" s="90">
        <f t="shared" si="327"/>
        <v>0</v>
      </c>
      <c r="D7041" s="90">
        <f t="shared" si="328"/>
        <v>0</v>
      </c>
      <c r="E7041" s="90">
        <f t="shared" si="329"/>
        <v>0</v>
      </c>
      <c r="F7041" s="50">
        <f>'貼り付けシート（日射量等）'!G7038/3.6*10^3</f>
        <v>0</v>
      </c>
      <c r="G7041" s="50">
        <f>'貼り付けシート（日射量等）'!H7038/3.6*10^3</f>
        <v>0</v>
      </c>
      <c r="H7041" s="91">
        <f>RADIANS('貼り付けシート（日射量等）'!I7038)</f>
        <v>0</v>
      </c>
      <c r="I7041" s="91">
        <f>IF('貼り付けシート（日射量等）'!J7038&lt;0,RADIANS(360+('貼り付けシート（日射量等）'!J7038)),RADIANS('貼り付けシート（日射量等）'!J7038))</f>
        <v>0</v>
      </c>
    </row>
    <row r="7042" spans="1:9">
      <c r="A7042" s="20">
        <v>41933</v>
      </c>
      <c r="B7042" s="35" t="s">
        <v>364</v>
      </c>
      <c r="C7042" s="90">
        <f t="shared" si="327"/>
        <v>0</v>
      </c>
      <c r="D7042" s="90">
        <f t="shared" si="328"/>
        <v>0</v>
      </c>
      <c r="E7042" s="90">
        <f t="shared" si="329"/>
        <v>0</v>
      </c>
      <c r="F7042" s="50">
        <f>'貼り付けシート（日射量等）'!G7039/3.6*10^3</f>
        <v>0</v>
      </c>
      <c r="G7042" s="50">
        <f>'貼り付けシート（日射量等）'!H7039/3.6*10^3</f>
        <v>0</v>
      </c>
      <c r="H7042" s="91">
        <f>RADIANS('貼り付けシート（日射量等）'!I7039)</f>
        <v>0</v>
      </c>
      <c r="I7042" s="91">
        <f>IF('貼り付けシート（日射量等）'!J7039&lt;0,RADIANS(360+('貼り付けシート（日射量等）'!J7039)),RADIANS('貼り付けシート（日射量等）'!J7039))</f>
        <v>0</v>
      </c>
    </row>
    <row r="7043" spans="1:9">
      <c r="A7043" s="20">
        <v>41933</v>
      </c>
      <c r="B7043" s="35" t="s">
        <v>365</v>
      </c>
      <c r="C7043" s="90">
        <f t="shared" si="327"/>
        <v>13.051990561319785</v>
      </c>
      <c r="D7043" s="90">
        <f t="shared" si="328"/>
        <v>2.2759204458425155</v>
      </c>
      <c r="E7043" s="90">
        <f t="shared" si="329"/>
        <v>10.776070115477269</v>
      </c>
      <c r="F7043" s="50">
        <f>'貼り付けシート（日射量等）'!G7040/3.6*10^3</f>
        <v>24.999999999999996</v>
      </c>
      <c r="G7043" s="50">
        <f>'貼り付けシート（日射量等）'!H7040/3.6*10^3</f>
        <v>11.111111111111111</v>
      </c>
      <c r="H7043" s="91">
        <f>RADIANS('貼り付けシート（日射量等）'!I7040)</f>
        <v>6.9813170079773184E-3</v>
      </c>
      <c r="I7043" s="91">
        <f>IF('貼り付けシート（日射量等）'!J7040&lt;0,RADIANS(360+('貼り付けシート（日射量等）'!J7040)),RADIANS('貼り付けシート（日射量等）'!J7040))</f>
        <v>4.9619710634198793</v>
      </c>
    </row>
    <row r="7044" spans="1:9">
      <c r="A7044" s="20">
        <v>41933</v>
      </c>
      <c r="B7044" s="35" t="s">
        <v>366</v>
      </c>
      <c r="C7044" s="90">
        <f t="shared" si="327"/>
        <v>178.77828288069438</v>
      </c>
      <c r="D7044" s="90">
        <f t="shared" si="328"/>
        <v>122.20391477443872</v>
      </c>
      <c r="E7044" s="90">
        <f t="shared" si="329"/>
        <v>56.574368106255655</v>
      </c>
      <c r="F7044" s="50">
        <f>'貼り付けシート（日射量等）'!G7041/3.6*10^3</f>
        <v>380.5555555555556</v>
      </c>
      <c r="G7044" s="50">
        <f>'貼り付けシート（日射量等）'!H7041/3.6*10^3</f>
        <v>58.333333333333329</v>
      </c>
      <c r="H7044" s="91">
        <f>RADIANS('貼り付けシート（日射量等）'!I7041)</f>
        <v>0.1954768762233649</v>
      </c>
      <c r="I7044" s="91">
        <f>IF('貼り付けシート（日射量等）'!J7041&lt;0,RADIANS(360+('貼り付けシート（日射量等）'!J7041)),RADIANS('貼り付けシート（日射量等）'!J7041))</f>
        <v>5.1382493178713062</v>
      </c>
    </row>
    <row r="7045" spans="1:9">
      <c r="A7045" s="20">
        <v>41933</v>
      </c>
      <c r="B7045" s="35" t="s">
        <v>367</v>
      </c>
      <c r="C7045" s="90">
        <f t="shared" si="327"/>
        <v>444.56324616495812</v>
      </c>
      <c r="D7045" s="90">
        <f t="shared" si="328"/>
        <v>377.21280794322519</v>
      </c>
      <c r="E7045" s="90">
        <f t="shared" si="329"/>
        <v>67.350438221732929</v>
      </c>
      <c r="F7045" s="50">
        <f>'貼り付けシート（日射量等）'!G7042/3.6*10^3</f>
        <v>716.66666666666663</v>
      </c>
      <c r="G7045" s="50">
        <f>'貼り付けシート（日射量等）'!H7042/3.6*10^3</f>
        <v>69.444444444444443</v>
      </c>
      <c r="H7045" s="91">
        <f>RADIANS('貼り付けシート（日射量等）'!I7042)</f>
        <v>0.37000980142279788</v>
      </c>
      <c r="I7045" s="91">
        <f>IF('貼り付けシート（日射量等）'!J7042&lt;0,RADIANS(360+('貼り付けシート（日射量等）'!J7042)),RADIANS('貼り付けシート（日射量等）'!J7042))</f>
        <v>5.3372168525986599</v>
      </c>
    </row>
    <row r="7046" spans="1:9">
      <c r="A7046" s="20">
        <v>41933</v>
      </c>
      <c r="B7046" s="35" t="s">
        <v>368</v>
      </c>
      <c r="C7046" s="90">
        <f t="shared" si="327"/>
        <v>636.42358610909673</v>
      </c>
      <c r="D7046" s="90">
        <f t="shared" si="328"/>
        <v>560.99109530075589</v>
      </c>
      <c r="E7046" s="90">
        <f t="shared" si="329"/>
        <v>75.432490808340887</v>
      </c>
      <c r="F7046" s="50">
        <f>'貼り付けシート（日射量等）'!G7043/3.6*10^3</f>
        <v>813.88888888888891</v>
      </c>
      <c r="G7046" s="50">
        <f>'貼り付けシート（日射量等）'!H7043/3.6*10^3</f>
        <v>77.777777777777786</v>
      </c>
      <c r="H7046" s="91">
        <f>RADIANS('貼り付けシート（日射量等）'!I7043)</f>
        <v>0.5166174585903216</v>
      </c>
      <c r="I7046" s="91">
        <f>IF('貼り付けシート（日射量等）'!J7043&lt;0,RADIANS(360+('貼り付けシート（日射量等）'!J7043)),RADIANS('貼り付けシート（日射量等）'!J7043))</f>
        <v>5.5710909723658997</v>
      </c>
    </row>
    <row r="7047" spans="1:9">
      <c r="A7047" s="20">
        <v>41933</v>
      </c>
      <c r="B7047" s="35" t="s">
        <v>369</v>
      </c>
      <c r="C7047" s="90">
        <f t="shared" ref="C7047:C7110" si="330">IF(D7047&lt;0,E7047,D7047+E7047)</f>
        <v>763.71210365267825</v>
      </c>
      <c r="D7047" s="90">
        <f t="shared" ref="D7047:D7110" si="331">F7047*(SIN(H7047)*COS($O$5)+COS(H7047)*SIN($O$5)*COS($O$4-I7047))</f>
        <v>677.50354272886011</v>
      </c>
      <c r="E7047" s="90">
        <f t="shared" ref="E7047:E7110" si="332">G7047*(1+COS($O$5))/2</f>
        <v>86.208560923818155</v>
      </c>
      <c r="F7047" s="50">
        <f>'貼り付けシート（日射量等）'!G7044/3.6*10^3</f>
        <v>844.44444444444446</v>
      </c>
      <c r="G7047" s="50">
        <f>'貼り付けシート（日射量等）'!H7044/3.6*10^3</f>
        <v>88.888888888888886</v>
      </c>
      <c r="H7047" s="91">
        <f>RADIANS('貼り付けシート（日射量等）'!I7044)</f>
        <v>0.62657320146596429</v>
      </c>
      <c r="I7047" s="91">
        <f>IF('貼り付けシート（日射量等）'!J7044&lt;0,RADIANS(360+('貼り付けシート（日射量等）'!J7044)),RADIANS('貼り付けシート（日射量等）'!J7044))</f>
        <v>5.8485983234329986</v>
      </c>
    </row>
    <row r="7048" spans="1:9">
      <c r="A7048" s="20">
        <v>41933</v>
      </c>
      <c r="B7048" s="35" t="s">
        <v>370</v>
      </c>
      <c r="C7048" s="90">
        <f t="shared" si="330"/>
        <v>825.40878980131481</v>
      </c>
      <c r="D7048" s="90">
        <f t="shared" si="331"/>
        <v>736.50621134862729</v>
      </c>
      <c r="E7048" s="90">
        <f t="shared" si="332"/>
        <v>88.902578452687479</v>
      </c>
      <c r="F7048" s="50">
        <f>'貼り付けシート（日射量等）'!G7045/3.6*10^3</f>
        <v>861.1111111111112</v>
      </c>
      <c r="G7048" s="50">
        <f>'貼り付けシート（日射量等）'!H7045/3.6*10^3</f>
        <v>91.666666666666671</v>
      </c>
      <c r="H7048" s="91">
        <f>RADIANS('貼り付けシート（日射量等）'!I7045)</f>
        <v>0.68067840827778847</v>
      </c>
      <c r="I7048" s="91">
        <f>IF('貼り付けシート（日射量等）'!J7045&lt;0,RADIANS(360+('貼り付けシート（日射量等）'!J7045)),RADIANS('貼り付けシート（日射量等）'!J7045))</f>
        <v>6.1645029180439721</v>
      </c>
    </row>
    <row r="7049" spans="1:9">
      <c r="A7049" s="20">
        <v>41933</v>
      </c>
      <c r="B7049" s="35" t="s">
        <v>371</v>
      </c>
      <c r="C7049" s="90">
        <f t="shared" si="330"/>
        <v>815.56339622534801</v>
      </c>
      <c r="D7049" s="90">
        <f t="shared" si="331"/>
        <v>726.66081777266049</v>
      </c>
      <c r="E7049" s="90">
        <f t="shared" si="332"/>
        <v>88.902578452687479</v>
      </c>
      <c r="F7049" s="50">
        <f>'貼り付けシート（日射量等）'!G7046/3.6*10^3</f>
        <v>858.33333333333326</v>
      </c>
      <c r="G7049" s="50">
        <f>'貼り付けシート（日射量等）'!H7046/3.6*10^3</f>
        <v>91.666666666666671</v>
      </c>
      <c r="H7049" s="91">
        <f>RADIANS('貼り付けシート（日射量等）'!I7046)</f>
        <v>0.67195176201781692</v>
      </c>
      <c r="I7049" s="91">
        <f>IF('貼り付けシート（日射量等）'!J7046&lt;0,RADIANS(360+('貼り付けシート（日射量等）'!J7046)),RADIANS('貼り付けシート（日射量等）'!J7046))</f>
        <v>0.2129301687433082</v>
      </c>
    </row>
    <row r="7050" spans="1:9">
      <c r="A7050" s="20">
        <v>41933</v>
      </c>
      <c r="B7050" s="35" t="s">
        <v>372</v>
      </c>
      <c r="C7050" s="90">
        <f t="shared" si="330"/>
        <v>732.1557082947437</v>
      </c>
      <c r="D7050" s="90">
        <f t="shared" si="331"/>
        <v>648.64116489979483</v>
      </c>
      <c r="E7050" s="90">
        <f t="shared" si="332"/>
        <v>83.514543394948845</v>
      </c>
      <c r="F7050" s="50">
        <f>'貼り付けシート（日射量等）'!G7047/3.6*10^3</f>
        <v>836.11111111111097</v>
      </c>
      <c r="G7050" s="50">
        <f>'貼り付けシート（日射量等）'!H7047/3.6*10^3</f>
        <v>86.111111111111114</v>
      </c>
      <c r="H7050" s="91">
        <f>RADIANS('貼り付けシート（日射量等）'!I7047)</f>
        <v>0.60039326268604931</v>
      </c>
      <c r="I7050" s="91">
        <f>IF('貼り付けシート（日射量等）'!J7047&lt;0,RADIANS(360+('貼り付けシート（日射量等）'!J7047)),RADIANS('貼り付けシート（日射量等）'!J7047))</f>
        <v>0.52010811709431026</v>
      </c>
    </row>
    <row r="7051" spans="1:9">
      <c r="A7051" s="20">
        <v>41933</v>
      </c>
      <c r="B7051" s="35" t="s">
        <v>373</v>
      </c>
      <c r="C7051" s="90">
        <f t="shared" si="330"/>
        <v>512.23063936019048</v>
      </c>
      <c r="D7051" s="90">
        <f t="shared" si="331"/>
        <v>399.08190314767916</v>
      </c>
      <c r="E7051" s="90">
        <f t="shared" si="332"/>
        <v>113.14873621251131</v>
      </c>
      <c r="F7051" s="50">
        <f>'貼り付けシート（日射量等）'!G7048/3.6*10^3</f>
        <v>616.66666666666674</v>
      </c>
      <c r="G7051" s="50">
        <f>'貼り付けシート（日射量等）'!H7048/3.6*10^3</f>
        <v>116.66666666666666</v>
      </c>
      <c r="H7051" s="91">
        <f>RADIANS('貼り付けシート（日射量等）'!I7048)</f>
        <v>0.4782202150464463</v>
      </c>
      <c r="I7051" s="91">
        <f>IF('貼り付けシート（日射量等）'!J7048&lt;0,RADIANS(360+('貼り付けシート（日射量等）'!J7048)),RADIANS('貼り付けシート（日射量等）'!J7048))</f>
        <v>0.78539816339744828</v>
      </c>
    </row>
    <row r="7052" spans="1:9">
      <c r="A7052" s="20">
        <v>41933</v>
      </c>
      <c r="B7052" s="35" t="s">
        <v>374</v>
      </c>
      <c r="C7052" s="90">
        <f t="shared" si="330"/>
        <v>183.48758839074233</v>
      </c>
      <c r="D7052" s="90">
        <f t="shared" si="331"/>
        <v>75.726887235969642</v>
      </c>
      <c r="E7052" s="90">
        <f t="shared" si="332"/>
        <v>107.76070115477269</v>
      </c>
      <c r="F7052" s="50">
        <f>'貼り付けシート（日射量等）'!G7049/3.6*10^3</f>
        <v>161.11111111111109</v>
      </c>
      <c r="G7052" s="50">
        <f>'貼り付けシート（日射量等）'!H7049/3.6*10^3</f>
        <v>111.11111111111111</v>
      </c>
      <c r="H7052" s="91">
        <f>RADIANS('貼り付けシート（日射量等）'!I7049)</f>
        <v>0.32114058236695664</v>
      </c>
      <c r="I7052" s="91">
        <f>IF('貼り付けシート（日射量等）'!J7049&lt;0,RADIANS(360+('貼り付けシート（日射量等）'!J7049)),RADIANS('貼り付けシート（日射量等）'!J7049))</f>
        <v>1.0070549784007281</v>
      </c>
    </row>
    <row r="7053" spans="1:9">
      <c r="A7053" s="20">
        <v>41933</v>
      </c>
      <c r="B7053" s="35" t="s">
        <v>375</v>
      </c>
      <c r="C7053" s="90">
        <f t="shared" si="330"/>
        <v>78.874653958765904</v>
      </c>
      <c r="D7053" s="90">
        <f t="shared" si="331"/>
        <v>35.770373496856827</v>
      </c>
      <c r="E7053" s="90">
        <f t="shared" si="332"/>
        <v>43.104280461909077</v>
      </c>
      <c r="F7053" s="50">
        <f>'貼り付けシート（日射量等）'!G7050/3.6*10^3</f>
        <v>138.88888888888889</v>
      </c>
      <c r="G7053" s="50">
        <f>'貼り付けシート（日射量等）'!H7050/3.6*10^3</f>
        <v>44.444444444444443</v>
      </c>
      <c r="H7053" s="91">
        <f>RADIANS('貼り付けシート（日射量等）'!I7050)</f>
        <v>0.143116998663535</v>
      </c>
      <c r="I7053" s="91">
        <f>IF('貼り付けシート（日射量等）'!J7050&lt;0,RADIANS(360+('貼り付けシート（日射量等）'!J7050)),RADIANS('貼り付けシート（日射量等）'!J7050))</f>
        <v>1.19729586686811</v>
      </c>
    </row>
    <row r="7054" spans="1:9">
      <c r="A7054" s="20">
        <v>41933</v>
      </c>
      <c r="B7054" s="35" t="s">
        <v>376</v>
      </c>
      <c r="C7054" s="90">
        <f t="shared" si="330"/>
        <v>2.6940175288693173</v>
      </c>
      <c r="D7054" s="90">
        <f t="shared" si="331"/>
        <v>0</v>
      </c>
      <c r="E7054" s="90">
        <f t="shared" si="332"/>
        <v>2.6940175288693173</v>
      </c>
      <c r="F7054" s="50">
        <f>'貼り付けシート（日射量等）'!G7051/3.6*10^3</f>
        <v>0</v>
      </c>
      <c r="G7054" s="50">
        <f>'貼り付けシート（日射量等）'!H7051/3.6*10^3</f>
        <v>2.7777777777777777</v>
      </c>
      <c r="H7054" s="91">
        <f>RADIANS('貼り付けシート（日射量等）'!I7051)</f>
        <v>0</v>
      </c>
      <c r="I7054" s="91">
        <f>IF('貼り付けシート（日射量等）'!J7051&lt;0,RADIANS(360+('貼り付けシート（日射量等）'!J7051)),RADIANS('貼り付けシート（日射量等）'!J7051))</f>
        <v>0</v>
      </c>
    </row>
    <row r="7055" spans="1:9">
      <c r="A7055" s="20">
        <v>41933</v>
      </c>
      <c r="B7055" s="35" t="s">
        <v>377</v>
      </c>
      <c r="C7055" s="90">
        <f t="shared" si="330"/>
        <v>0</v>
      </c>
      <c r="D7055" s="90">
        <f t="shared" si="331"/>
        <v>0</v>
      </c>
      <c r="E7055" s="90">
        <f t="shared" si="332"/>
        <v>0</v>
      </c>
      <c r="F7055" s="50">
        <f>'貼り付けシート（日射量等）'!G7052/3.6*10^3</f>
        <v>0</v>
      </c>
      <c r="G7055" s="50">
        <f>'貼り付けシート（日射量等）'!H7052/3.6*10^3</f>
        <v>0</v>
      </c>
      <c r="H7055" s="91">
        <f>RADIANS('貼り付けシート（日射量等）'!I7052)</f>
        <v>0</v>
      </c>
      <c r="I7055" s="91">
        <f>IF('貼り付けシート（日射量等）'!J7052&lt;0,RADIANS(360+('貼り付けシート（日射量等）'!J7052)),RADIANS('貼り付けシート（日射量等）'!J7052))</f>
        <v>0</v>
      </c>
    </row>
    <row r="7056" spans="1:9">
      <c r="A7056" s="20">
        <v>41933</v>
      </c>
      <c r="B7056" s="35" t="s">
        <v>378</v>
      </c>
      <c r="C7056" s="90">
        <f t="shared" si="330"/>
        <v>0</v>
      </c>
      <c r="D7056" s="90">
        <f t="shared" si="331"/>
        <v>0</v>
      </c>
      <c r="E7056" s="90">
        <f t="shared" si="332"/>
        <v>0</v>
      </c>
      <c r="F7056" s="50">
        <f>'貼り付けシート（日射量等）'!G7053/3.6*10^3</f>
        <v>0</v>
      </c>
      <c r="G7056" s="50">
        <f>'貼り付けシート（日射量等）'!H7053/3.6*10^3</f>
        <v>0</v>
      </c>
      <c r="H7056" s="91">
        <f>RADIANS('貼り付けシート（日射量等）'!I7053)</f>
        <v>0</v>
      </c>
      <c r="I7056" s="91">
        <f>IF('貼り付けシート（日射量等）'!J7053&lt;0,RADIANS(360+('貼り付けシート（日射量等）'!J7053)),RADIANS('貼り付けシート（日射量等）'!J7053))</f>
        <v>0</v>
      </c>
    </row>
    <row r="7057" spans="1:9">
      <c r="A7057" s="20">
        <v>41933</v>
      </c>
      <c r="B7057" s="35" t="s">
        <v>379</v>
      </c>
      <c r="C7057" s="90">
        <f t="shared" si="330"/>
        <v>0</v>
      </c>
      <c r="D7057" s="90">
        <f t="shared" si="331"/>
        <v>0</v>
      </c>
      <c r="E7057" s="90">
        <f t="shared" si="332"/>
        <v>0</v>
      </c>
      <c r="F7057" s="50">
        <f>'貼り付けシート（日射量等）'!G7054/3.6*10^3</f>
        <v>0</v>
      </c>
      <c r="G7057" s="50">
        <f>'貼り付けシート（日射量等）'!H7054/3.6*10^3</f>
        <v>0</v>
      </c>
      <c r="H7057" s="91">
        <f>RADIANS('貼り付けシート（日射量等）'!I7054)</f>
        <v>0</v>
      </c>
      <c r="I7057" s="91">
        <f>IF('貼り付けシート（日射量等）'!J7054&lt;0,RADIANS(360+('貼り付けシート（日射量等）'!J7054)),RADIANS('貼り付けシート（日射量等）'!J7054))</f>
        <v>0</v>
      </c>
    </row>
    <row r="7058" spans="1:9">
      <c r="A7058" s="20">
        <v>41933</v>
      </c>
      <c r="B7058" s="35" t="s">
        <v>380</v>
      </c>
      <c r="C7058" s="90">
        <f t="shared" si="330"/>
        <v>0</v>
      </c>
      <c r="D7058" s="90">
        <f t="shared" si="331"/>
        <v>0</v>
      </c>
      <c r="E7058" s="90">
        <f t="shared" si="332"/>
        <v>0</v>
      </c>
      <c r="F7058" s="50">
        <f>'貼り付けシート（日射量等）'!G7055/3.6*10^3</f>
        <v>0</v>
      </c>
      <c r="G7058" s="50">
        <f>'貼り付けシート（日射量等）'!H7055/3.6*10^3</f>
        <v>0</v>
      </c>
      <c r="H7058" s="91">
        <f>RADIANS('貼り付けシート（日射量等）'!I7055)</f>
        <v>0</v>
      </c>
      <c r="I7058" s="91">
        <f>IF('貼り付けシート（日射量等）'!J7055&lt;0,RADIANS(360+('貼り付けシート（日射量等）'!J7055)),RADIANS('貼り付けシート（日射量等）'!J7055))</f>
        <v>0</v>
      </c>
    </row>
    <row r="7059" spans="1:9">
      <c r="A7059" s="20">
        <v>41933</v>
      </c>
      <c r="B7059" s="35" t="s">
        <v>381</v>
      </c>
      <c r="C7059" s="90">
        <f t="shared" si="330"/>
        <v>0</v>
      </c>
      <c r="D7059" s="90">
        <f t="shared" si="331"/>
        <v>0</v>
      </c>
      <c r="E7059" s="90">
        <f t="shared" si="332"/>
        <v>0</v>
      </c>
      <c r="F7059" s="50">
        <f>'貼り付けシート（日射量等）'!G7056/3.6*10^3</f>
        <v>0</v>
      </c>
      <c r="G7059" s="50">
        <f>'貼り付けシート（日射量等）'!H7056/3.6*10^3</f>
        <v>0</v>
      </c>
      <c r="H7059" s="91">
        <f>RADIANS('貼り付けシート（日射量等）'!I7056)</f>
        <v>0</v>
      </c>
      <c r="I7059" s="91">
        <f>IF('貼り付けシート（日射量等）'!J7056&lt;0,RADIANS(360+('貼り付けシート（日射量等）'!J7056)),RADIANS('貼り付けシート（日射量等）'!J7056))</f>
        <v>0</v>
      </c>
    </row>
    <row r="7060" spans="1:9">
      <c r="A7060" s="20">
        <v>41933</v>
      </c>
      <c r="B7060" s="35" t="s">
        <v>382</v>
      </c>
      <c r="C7060" s="90">
        <f t="shared" si="330"/>
        <v>0</v>
      </c>
      <c r="D7060" s="90">
        <f t="shared" si="331"/>
        <v>0</v>
      </c>
      <c r="E7060" s="90">
        <f t="shared" si="332"/>
        <v>0</v>
      </c>
      <c r="F7060" s="50">
        <f>'貼り付けシート（日射量等）'!G7057/3.6*10^3</f>
        <v>0</v>
      </c>
      <c r="G7060" s="50">
        <f>'貼り付けシート（日射量等）'!H7057/3.6*10^3</f>
        <v>0</v>
      </c>
      <c r="H7060" s="91">
        <f>RADIANS('貼り付けシート（日射量等）'!I7057)</f>
        <v>0</v>
      </c>
      <c r="I7060" s="91">
        <f>IF('貼り付けシート（日射量等）'!J7057&lt;0,RADIANS(360+('貼り付けシート（日射量等）'!J7057)),RADIANS('貼り付けシート（日射量等）'!J7057))</f>
        <v>0</v>
      </c>
    </row>
    <row r="7061" spans="1:9">
      <c r="A7061" s="20">
        <v>41933</v>
      </c>
      <c r="B7061" s="35" t="s">
        <v>383</v>
      </c>
      <c r="C7061" s="90">
        <f t="shared" si="330"/>
        <v>0</v>
      </c>
      <c r="D7061" s="90">
        <f t="shared" si="331"/>
        <v>0</v>
      </c>
      <c r="E7061" s="90">
        <f t="shared" si="332"/>
        <v>0</v>
      </c>
      <c r="F7061" s="50">
        <f>'貼り付けシート（日射量等）'!G7058/3.6*10^3</f>
        <v>0</v>
      </c>
      <c r="G7061" s="50">
        <f>'貼り付けシート（日射量等）'!H7058/3.6*10^3</f>
        <v>0</v>
      </c>
      <c r="H7061" s="91">
        <f>RADIANS('貼り付けシート（日射量等）'!I7058)</f>
        <v>0</v>
      </c>
      <c r="I7061" s="91">
        <f>IF('貼り付けシート（日射量等）'!J7058&lt;0,RADIANS(360+('貼り付けシート（日射量等）'!J7058)),RADIANS('貼り付けシート（日射量等）'!J7058))</f>
        <v>0</v>
      </c>
    </row>
    <row r="7062" spans="1:9">
      <c r="A7062" s="20">
        <v>41934</v>
      </c>
      <c r="B7062" s="35" t="s">
        <v>360</v>
      </c>
      <c r="C7062" s="90">
        <f t="shared" si="330"/>
        <v>0</v>
      </c>
      <c r="D7062" s="90">
        <f t="shared" si="331"/>
        <v>0</v>
      </c>
      <c r="E7062" s="90">
        <f t="shared" si="332"/>
        <v>0</v>
      </c>
      <c r="F7062" s="50">
        <f>'貼り付けシート（日射量等）'!G7059/3.6*10^3</f>
        <v>0</v>
      </c>
      <c r="G7062" s="50">
        <f>'貼り付けシート（日射量等）'!H7059/3.6*10^3</f>
        <v>0</v>
      </c>
      <c r="H7062" s="91">
        <f>RADIANS('貼り付けシート（日射量等）'!I7059)</f>
        <v>0</v>
      </c>
      <c r="I7062" s="91">
        <f>IF('貼り付けシート（日射量等）'!J7059&lt;0,RADIANS(360+('貼り付けシート（日射量等）'!J7059)),RADIANS('貼り付けシート（日射量等）'!J7059))</f>
        <v>0</v>
      </c>
    </row>
    <row r="7063" spans="1:9">
      <c r="A7063" s="20">
        <v>41934</v>
      </c>
      <c r="B7063" s="35" t="s">
        <v>361</v>
      </c>
      <c r="C7063" s="90">
        <f t="shared" si="330"/>
        <v>0</v>
      </c>
      <c r="D7063" s="90">
        <f t="shared" si="331"/>
        <v>0</v>
      </c>
      <c r="E7063" s="90">
        <f t="shared" si="332"/>
        <v>0</v>
      </c>
      <c r="F7063" s="50">
        <f>'貼り付けシート（日射量等）'!G7060/3.6*10^3</f>
        <v>0</v>
      </c>
      <c r="G7063" s="50">
        <f>'貼り付けシート（日射量等）'!H7060/3.6*10^3</f>
        <v>0</v>
      </c>
      <c r="H7063" s="91">
        <f>RADIANS('貼り付けシート（日射量等）'!I7060)</f>
        <v>0</v>
      </c>
      <c r="I7063" s="91">
        <f>IF('貼り付けシート（日射量等）'!J7060&lt;0,RADIANS(360+('貼り付けシート（日射量等）'!J7060)),RADIANS('貼り付けシート（日射量等）'!J7060))</f>
        <v>0</v>
      </c>
    </row>
    <row r="7064" spans="1:9">
      <c r="A7064" s="20">
        <v>41934</v>
      </c>
      <c r="B7064" s="35" t="s">
        <v>362</v>
      </c>
      <c r="C7064" s="90">
        <f t="shared" si="330"/>
        <v>0</v>
      </c>
      <c r="D7064" s="90">
        <f t="shared" si="331"/>
        <v>0</v>
      </c>
      <c r="E7064" s="90">
        <f t="shared" si="332"/>
        <v>0</v>
      </c>
      <c r="F7064" s="50">
        <f>'貼り付けシート（日射量等）'!G7061/3.6*10^3</f>
        <v>0</v>
      </c>
      <c r="G7064" s="50">
        <f>'貼り付けシート（日射量等）'!H7061/3.6*10^3</f>
        <v>0</v>
      </c>
      <c r="H7064" s="91">
        <f>RADIANS('貼り付けシート（日射量等）'!I7061)</f>
        <v>0</v>
      </c>
      <c r="I7064" s="91">
        <f>IF('貼り付けシート（日射量等）'!J7061&lt;0,RADIANS(360+('貼り付けシート（日射量等）'!J7061)),RADIANS('貼り付けシート（日射量等）'!J7061))</f>
        <v>0</v>
      </c>
    </row>
    <row r="7065" spans="1:9">
      <c r="A7065" s="20">
        <v>41934</v>
      </c>
      <c r="B7065" s="35" t="s">
        <v>363</v>
      </c>
      <c r="C7065" s="90">
        <f t="shared" si="330"/>
        <v>0</v>
      </c>
      <c r="D7065" s="90">
        <f t="shared" si="331"/>
        <v>0</v>
      </c>
      <c r="E7065" s="90">
        <f t="shared" si="332"/>
        <v>0</v>
      </c>
      <c r="F7065" s="50">
        <f>'貼り付けシート（日射量等）'!G7062/3.6*10^3</f>
        <v>0</v>
      </c>
      <c r="G7065" s="50">
        <f>'貼り付けシート（日射量等）'!H7062/3.6*10^3</f>
        <v>0</v>
      </c>
      <c r="H7065" s="91">
        <f>RADIANS('貼り付けシート（日射量等）'!I7062)</f>
        <v>0</v>
      </c>
      <c r="I7065" s="91">
        <f>IF('貼り付けシート（日射量等）'!J7062&lt;0,RADIANS(360+('貼り付けシート（日射量等）'!J7062)),RADIANS('貼り付けシート（日射量等）'!J7062))</f>
        <v>0</v>
      </c>
    </row>
    <row r="7066" spans="1:9">
      <c r="A7066" s="20">
        <v>41934</v>
      </c>
      <c r="B7066" s="35" t="s">
        <v>364</v>
      </c>
      <c r="C7066" s="90">
        <f t="shared" si="330"/>
        <v>0</v>
      </c>
      <c r="D7066" s="90">
        <f t="shared" si="331"/>
        <v>0</v>
      </c>
      <c r="E7066" s="90">
        <f t="shared" si="332"/>
        <v>0</v>
      </c>
      <c r="F7066" s="50">
        <f>'貼り付けシート（日射量等）'!G7063/3.6*10^3</f>
        <v>0</v>
      </c>
      <c r="G7066" s="50">
        <f>'貼り付けシート（日射量等）'!H7063/3.6*10^3</f>
        <v>0</v>
      </c>
      <c r="H7066" s="91">
        <f>RADIANS('貼り付けシート（日射量等）'!I7063)</f>
        <v>0</v>
      </c>
      <c r="I7066" s="91">
        <f>IF('貼り付けシート（日射量等）'!J7063&lt;0,RADIANS(360+('貼り付けシート（日射量等）'!J7063)),RADIANS('貼り付けシート（日射量等）'!J7063))</f>
        <v>0</v>
      </c>
    </row>
    <row r="7067" spans="1:9">
      <c r="A7067" s="20">
        <v>41934</v>
      </c>
      <c r="B7067" s="35" t="s">
        <v>365</v>
      </c>
      <c r="C7067" s="90">
        <f t="shared" si="330"/>
        <v>9.3250027556783994</v>
      </c>
      <c r="D7067" s="90">
        <f t="shared" si="331"/>
        <v>1.2429501690704472</v>
      </c>
      <c r="E7067" s="90">
        <f t="shared" si="332"/>
        <v>8.0820525866079524</v>
      </c>
      <c r="F7067" s="50">
        <f>'貼り付けシート（日射量等）'!G7064/3.6*10^3</f>
        <v>13.888888888888889</v>
      </c>
      <c r="G7067" s="50">
        <f>'貼り付けシート（日射量等）'!H7064/3.6*10^3</f>
        <v>8.3333333333333339</v>
      </c>
      <c r="H7067" s="91">
        <f>RADIANS('貼り付けシート（日射量等）'!I7064)</f>
        <v>3.4906585039886592E-3</v>
      </c>
      <c r="I7067" s="91">
        <f>IF('貼り付けシート（日射量等）'!J7064&lt;0,RADIANS(360+('貼り付けシート（日射量等）'!J7064)),RADIANS('貼り付けシート（日射量等）'!J7064))</f>
        <v>4.9672070511758619</v>
      </c>
    </row>
    <row r="7068" spans="1:9">
      <c r="A7068" s="20">
        <v>41934</v>
      </c>
      <c r="B7068" s="35" t="s">
        <v>366</v>
      </c>
      <c r="C7068" s="90">
        <f t="shared" si="330"/>
        <v>81.401025762907722</v>
      </c>
      <c r="D7068" s="90">
        <f t="shared" si="331"/>
        <v>27.520675185521373</v>
      </c>
      <c r="E7068" s="90">
        <f t="shared" si="332"/>
        <v>53.880350577386345</v>
      </c>
      <c r="F7068" s="50">
        <f>'貼り付けシート（日射量等）'!G7065/3.6*10^3</f>
        <v>86.111111111111114</v>
      </c>
      <c r="G7068" s="50">
        <f>'貼り付けシート（日射量等）'!H7065/3.6*10^3</f>
        <v>55.555555555555557</v>
      </c>
      <c r="H7068" s="91">
        <f>RADIANS('貼り付けシート（日射量等）'!I7065)</f>
        <v>0.19198621771937624</v>
      </c>
      <c r="I7068" s="91">
        <f>IF('貼り付けシート（日射量等）'!J7065&lt;0,RADIANS(360+('貼り付けシート（日射量等）'!J7065)),RADIANS('貼り付けシート（日射量等）'!J7065))</f>
        <v>5.1434853056272889</v>
      </c>
    </row>
    <row r="7069" spans="1:9">
      <c r="A7069" s="20">
        <v>41934</v>
      </c>
      <c r="B7069" s="35" t="s">
        <v>367</v>
      </c>
      <c r="C7069" s="90">
        <f t="shared" si="330"/>
        <v>192.42115991151337</v>
      </c>
      <c r="D7069" s="90">
        <f t="shared" si="331"/>
        <v>71.190371112394089</v>
      </c>
      <c r="E7069" s="90">
        <f t="shared" si="332"/>
        <v>121.23078879911928</v>
      </c>
      <c r="F7069" s="50">
        <f>'貼り付けシート（日射量等）'!G7066/3.6*10^3</f>
        <v>136.11111111111109</v>
      </c>
      <c r="G7069" s="50">
        <f>'貼り付けシート（日射量等）'!H7066/3.6*10^3</f>
        <v>125</v>
      </c>
      <c r="H7069" s="91">
        <f>RADIANS('貼り付けシート（日射量等）'!I7066)</f>
        <v>0.36477381366681483</v>
      </c>
      <c r="I7069" s="91">
        <f>IF('貼り付けシート（日射量等）'!J7066&lt;0,RADIANS(360+('貼り付けシート（日射量等）'!J7066)),RADIANS('貼り付けシート（日射量等）'!J7066))</f>
        <v>5.3407075111026483</v>
      </c>
    </row>
    <row r="7070" spans="1:9">
      <c r="A7070" s="20">
        <v>41934</v>
      </c>
      <c r="B7070" s="35" t="s">
        <v>368</v>
      </c>
      <c r="C7070" s="90">
        <f t="shared" si="330"/>
        <v>233.75593838387434</v>
      </c>
      <c r="D7070" s="90">
        <f t="shared" si="331"/>
        <v>66.726851593976647</v>
      </c>
      <c r="E7070" s="90">
        <f t="shared" si="332"/>
        <v>167.02908678989769</v>
      </c>
      <c r="F7070" s="50">
        <f>'貼り付けシート（日射量等）'!G7067/3.6*10^3</f>
        <v>97.222222222222214</v>
      </c>
      <c r="G7070" s="50">
        <f>'貼り付けシート（日射量等）'!H7067/3.6*10^3</f>
        <v>172.22222222222223</v>
      </c>
      <c r="H7070" s="91">
        <f>RADIANS('貼り付けシート（日射量等）'!I7067)</f>
        <v>0.5113814708343386</v>
      </c>
      <c r="I7070" s="91">
        <f>IF('貼り付けシート（日射量等）'!J7067&lt;0,RADIANS(360+('貼り付けシート（日射量等）'!J7067)),RADIANS('貼り付けシート（日射量等）'!J7067))</f>
        <v>5.5745816308698881</v>
      </c>
    </row>
    <row r="7071" spans="1:9">
      <c r="A7071" s="20">
        <v>41934</v>
      </c>
      <c r="B7071" s="35" t="s">
        <v>369</v>
      </c>
      <c r="C7071" s="90">
        <f t="shared" si="330"/>
        <v>419.07832219315253</v>
      </c>
      <c r="D7071" s="90">
        <f t="shared" si="331"/>
        <v>195.47486729699921</v>
      </c>
      <c r="E7071" s="90">
        <f t="shared" si="332"/>
        <v>223.60345489615332</v>
      </c>
      <c r="F7071" s="50">
        <f>'貼り付けシート（日射量等）'!G7068/3.6*10^3</f>
        <v>244.44444444444443</v>
      </c>
      <c r="G7071" s="50">
        <f>'貼り付けシート（日射量等）'!H7068/3.6*10^3</f>
        <v>230.55555555555554</v>
      </c>
      <c r="H7071" s="91">
        <f>RADIANS('貼り付けシート（日射量等）'!I7068)</f>
        <v>0.6213372137099813</v>
      </c>
      <c r="I7071" s="91">
        <f>IF('貼り付けシート（日射量等）'!J7068&lt;0,RADIANS(360+('貼り付けシート（日射量等）'!J7068)),RADIANS('貼り付けシート（日射量等）'!J7068))</f>
        <v>5.852088981936987</v>
      </c>
    </row>
    <row r="7072" spans="1:9">
      <c r="A7072" s="20">
        <v>41934</v>
      </c>
      <c r="B7072" s="35" t="s">
        <v>370</v>
      </c>
      <c r="C7072" s="90">
        <f t="shared" si="330"/>
        <v>451.20927578591147</v>
      </c>
      <c r="D7072" s="90">
        <f t="shared" si="331"/>
        <v>206.05368065880359</v>
      </c>
      <c r="E7072" s="90">
        <f t="shared" si="332"/>
        <v>245.15559512710786</v>
      </c>
      <c r="F7072" s="50">
        <f>'貼り付けシート（日射量等）'!G7069/3.6*10^3</f>
        <v>241.66666666666666</v>
      </c>
      <c r="G7072" s="50">
        <f>'貼り付けシート（日射量等）'!H7069/3.6*10^3</f>
        <v>252.77777777777777</v>
      </c>
      <c r="H7072" s="91">
        <f>RADIANS('貼り付けシート（日射量等）'!I7069)</f>
        <v>0.67544242052180559</v>
      </c>
      <c r="I7072" s="91">
        <f>IF('貼り付けシート（日射量等）'!J7069&lt;0,RADIANS(360+('貼り付けシート（日射量等）'!J7069)),RADIANS('貼り付けシート（日射量等）'!J7069))</f>
        <v>6.1662482472959663</v>
      </c>
    </row>
    <row r="7073" spans="1:9">
      <c r="A7073" s="20">
        <v>41934</v>
      </c>
      <c r="B7073" s="35" t="s">
        <v>371</v>
      </c>
      <c r="C7073" s="90">
        <f t="shared" si="330"/>
        <v>258.60316070798399</v>
      </c>
      <c r="D7073" s="90">
        <f t="shared" si="331"/>
        <v>53.857828513915898</v>
      </c>
      <c r="E7073" s="90">
        <f t="shared" si="332"/>
        <v>204.74533219406811</v>
      </c>
      <c r="F7073" s="50">
        <f>'貼り付けシート（日射量等）'!G7070/3.6*10^3</f>
        <v>63.888888888888886</v>
      </c>
      <c r="G7073" s="50">
        <f>'貼り付けシート（日射量等）'!H7070/3.6*10^3</f>
        <v>211.11111111111111</v>
      </c>
      <c r="H7073" s="91">
        <f>RADIANS('貼り付けシート（日射量等）'!I7070)</f>
        <v>0.66497044500983959</v>
      </c>
      <c r="I7073" s="91">
        <f>IF('貼り付けシート（日射量等）'!J7070&lt;0,RADIANS(360+('貼り付けシート（日射量等）'!J7070)),RADIANS('貼り付けシート（日射量等）'!J7070))</f>
        <v>0.21118483949131386</v>
      </c>
    </row>
    <row r="7074" spans="1:9">
      <c r="A7074" s="20">
        <v>41934</v>
      </c>
      <c r="B7074" s="35" t="s">
        <v>372</v>
      </c>
      <c r="C7074" s="90">
        <f t="shared" si="330"/>
        <v>550.82625164848832</v>
      </c>
      <c r="D7074" s="90">
        <f t="shared" si="331"/>
        <v>373.02109474311334</v>
      </c>
      <c r="E7074" s="90">
        <f t="shared" si="332"/>
        <v>177.80515690537496</v>
      </c>
      <c r="F7074" s="50">
        <f>'貼り付けシート（日射量等）'!G7071/3.6*10^3</f>
        <v>483.33333333333331</v>
      </c>
      <c r="G7074" s="50">
        <f>'貼り付けシート（日射量等）'!H7071/3.6*10^3</f>
        <v>183.33333333333334</v>
      </c>
      <c r="H7074" s="91">
        <f>RADIANS('貼り付けシート（日射量等）'!I7071)</f>
        <v>0.59341194567807209</v>
      </c>
      <c r="I7074" s="91">
        <f>IF('貼り付けシート（日射量等）'!J7071&lt;0,RADIANS(360+('貼り付けシート（日射量等）'!J7071)),RADIANS('貼り付けシート（日射量等）'!J7071))</f>
        <v>0.51836278784231582</v>
      </c>
    </row>
    <row r="7075" spans="1:9">
      <c r="A7075" s="20">
        <v>41934</v>
      </c>
      <c r="B7075" s="35" t="s">
        <v>373</v>
      </c>
      <c r="C7075" s="90">
        <f t="shared" si="330"/>
        <v>251.10156484863657</v>
      </c>
      <c r="D7075" s="90">
        <f t="shared" si="331"/>
        <v>89.460513116477557</v>
      </c>
      <c r="E7075" s="90">
        <f t="shared" si="332"/>
        <v>161.64105173215901</v>
      </c>
      <c r="F7075" s="50">
        <f>'貼り付けシート（日射量等）'!G7072/3.6*10^3</f>
        <v>138.88888888888889</v>
      </c>
      <c r="G7075" s="50">
        <f>'貼り付けシート（日射量等）'!H7072/3.6*10^3</f>
        <v>166.66666666666666</v>
      </c>
      <c r="H7075" s="91">
        <f>RADIANS('貼り付けシート（日射量等）'!I7072)</f>
        <v>0.47298422729046335</v>
      </c>
      <c r="I7075" s="91">
        <f>IF('貼り付けシート（日射量等）'!J7072&lt;0,RADIANS(360+('貼り付けシート（日射量等）'!J7072)),RADIANS('貼り付けシート（日射量等）'!J7072))</f>
        <v>0.78190750489345962</v>
      </c>
    </row>
    <row r="7076" spans="1:9">
      <c r="A7076" s="20">
        <v>41934</v>
      </c>
      <c r="B7076" s="35" t="s">
        <v>374</v>
      </c>
      <c r="C7076" s="90">
        <f t="shared" si="330"/>
        <v>125.29649941803856</v>
      </c>
      <c r="D7076" s="90">
        <f t="shared" si="331"/>
        <v>33.699903436481783</v>
      </c>
      <c r="E7076" s="90">
        <f t="shared" si="332"/>
        <v>91.596595981556789</v>
      </c>
      <c r="F7076" s="50">
        <f>'貼り付けシート（日射量等）'!G7073/3.6*10^3</f>
        <v>72.222222222222229</v>
      </c>
      <c r="G7076" s="50">
        <f>'貼り付けシート（日射量等）'!H7073/3.6*10^3</f>
        <v>94.444444444444443</v>
      </c>
      <c r="H7076" s="91">
        <f>RADIANS('貼り付けシート（日射量等）'!I7073)</f>
        <v>0.3159045946109737</v>
      </c>
      <c r="I7076" s="91">
        <f>IF('貼り付けシート（日射量等）'!J7073&lt;0,RADIANS(360+('貼り付けシート（日射量等）'!J7073)),RADIANS('貼り付けシート（日射量等）'!J7073))</f>
        <v>1.0035643198967394</v>
      </c>
    </row>
    <row r="7077" spans="1:9">
      <c r="A7077" s="20">
        <v>41934</v>
      </c>
      <c r="B7077" s="35" t="s">
        <v>375</v>
      </c>
      <c r="C7077" s="90">
        <f t="shared" si="330"/>
        <v>45.021546461997403</v>
      </c>
      <c r="D7077" s="90">
        <f t="shared" si="331"/>
        <v>12.693336115565593</v>
      </c>
      <c r="E7077" s="90">
        <f t="shared" si="332"/>
        <v>32.32821034643181</v>
      </c>
      <c r="F7077" s="50">
        <f>'貼り付けシート（日射量等）'!G7074/3.6*10^3</f>
        <v>49.999999999999993</v>
      </c>
      <c r="G7077" s="50">
        <f>'貼り付けシート（日射量等）'!H7074/3.6*10^3</f>
        <v>33.333333333333336</v>
      </c>
      <c r="H7077" s="91">
        <f>RADIANS('貼り付けシート（日射量等）'!I7074)</f>
        <v>0.13788101090755203</v>
      </c>
      <c r="I7077" s="91">
        <f>IF('貼り付けシート（日射量等）'!J7074&lt;0,RADIANS(360+('貼り付けシート（日射量等）'!J7074)),RADIANS('貼り付けシート（日射量等）'!J7074))</f>
        <v>1.1938052083641215</v>
      </c>
    </row>
    <row r="7078" spans="1:9">
      <c r="A7078" s="20">
        <v>41934</v>
      </c>
      <c r="B7078" s="35" t="s">
        <v>376</v>
      </c>
      <c r="C7078" s="90">
        <f t="shared" si="330"/>
        <v>2.6940175288693173</v>
      </c>
      <c r="D7078" s="90">
        <f t="shared" si="331"/>
        <v>0</v>
      </c>
      <c r="E7078" s="90">
        <f t="shared" si="332"/>
        <v>2.6940175288693173</v>
      </c>
      <c r="F7078" s="50">
        <f>'貼り付けシート（日射量等）'!G7075/3.6*10^3</f>
        <v>0</v>
      </c>
      <c r="G7078" s="50">
        <f>'貼り付けシート（日射量等）'!H7075/3.6*10^3</f>
        <v>2.7777777777777777</v>
      </c>
      <c r="H7078" s="91">
        <f>RADIANS('貼り付けシート（日射量等）'!I7075)</f>
        <v>0</v>
      </c>
      <c r="I7078" s="91">
        <f>IF('貼り付けシート（日射量等）'!J7075&lt;0,RADIANS(360+('貼り付けシート（日射量等）'!J7075)),RADIANS('貼り付けシート（日射量等）'!J7075))</f>
        <v>0</v>
      </c>
    </row>
    <row r="7079" spans="1:9">
      <c r="A7079" s="20">
        <v>41934</v>
      </c>
      <c r="B7079" s="35" t="s">
        <v>377</v>
      </c>
      <c r="C7079" s="90">
        <f t="shared" si="330"/>
        <v>0</v>
      </c>
      <c r="D7079" s="90">
        <f t="shared" si="331"/>
        <v>0</v>
      </c>
      <c r="E7079" s="90">
        <f t="shared" si="332"/>
        <v>0</v>
      </c>
      <c r="F7079" s="50">
        <f>'貼り付けシート（日射量等）'!G7076/3.6*10^3</f>
        <v>0</v>
      </c>
      <c r="G7079" s="50">
        <f>'貼り付けシート（日射量等）'!H7076/3.6*10^3</f>
        <v>0</v>
      </c>
      <c r="H7079" s="91">
        <f>RADIANS('貼り付けシート（日射量等）'!I7076)</f>
        <v>0</v>
      </c>
      <c r="I7079" s="91">
        <f>IF('貼り付けシート（日射量等）'!J7076&lt;0,RADIANS(360+('貼り付けシート（日射量等）'!J7076)),RADIANS('貼り付けシート（日射量等）'!J7076))</f>
        <v>0</v>
      </c>
    </row>
    <row r="7080" spans="1:9">
      <c r="A7080" s="20">
        <v>41934</v>
      </c>
      <c r="B7080" s="35" t="s">
        <v>378</v>
      </c>
      <c r="C7080" s="90">
        <f t="shared" si="330"/>
        <v>0</v>
      </c>
      <c r="D7080" s="90">
        <f t="shared" si="331"/>
        <v>0</v>
      </c>
      <c r="E7080" s="90">
        <f t="shared" si="332"/>
        <v>0</v>
      </c>
      <c r="F7080" s="50">
        <f>'貼り付けシート（日射量等）'!G7077/3.6*10^3</f>
        <v>0</v>
      </c>
      <c r="G7080" s="50">
        <f>'貼り付けシート（日射量等）'!H7077/3.6*10^3</f>
        <v>0</v>
      </c>
      <c r="H7080" s="91">
        <f>RADIANS('貼り付けシート（日射量等）'!I7077)</f>
        <v>0</v>
      </c>
      <c r="I7080" s="91">
        <f>IF('貼り付けシート（日射量等）'!J7077&lt;0,RADIANS(360+('貼り付けシート（日射量等）'!J7077)),RADIANS('貼り付けシート（日射量等）'!J7077))</f>
        <v>0</v>
      </c>
    </row>
    <row r="7081" spans="1:9">
      <c r="A7081" s="20">
        <v>41934</v>
      </c>
      <c r="B7081" s="35" t="s">
        <v>379</v>
      </c>
      <c r="C7081" s="90">
        <f t="shared" si="330"/>
        <v>0</v>
      </c>
      <c r="D7081" s="90">
        <f t="shared" si="331"/>
        <v>0</v>
      </c>
      <c r="E7081" s="90">
        <f t="shared" si="332"/>
        <v>0</v>
      </c>
      <c r="F7081" s="50">
        <f>'貼り付けシート（日射量等）'!G7078/3.6*10^3</f>
        <v>0</v>
      </c>
      <c r="G7081" s="50">
        <f>'貼り付けシート（日射量等）'!H7078/3.6*10^3</f>
        <v>0</v>
      </c>
      <c r="H7081" s="91">
        <f>RADIANS('貼り付けシート（日射量等）'!I7078)</f>
        <v>0</v>
      </c>
      <c r="I7081" s="91">
        <f>IF('貼り付けシート（日射量等）'!J7078&lt;0,RADIANS(360+('貼り付けシート（日射量等）'!J7078)),RADIANS('貼り付けシート（日射量等）'!J7078))</f>
        <v>0</v>
      </c>
    </row>
    <row r="7082" spans="1:9">
      <c r="A7082" s="20">
        <v>41934</v>
      </c>
      <c r="B7082" s="35" t="s">
        <v>380</v>
      </c>
      <c r="C7082" s="90">
        <f t="shared" si="330"/>
        <v>0</v>
      </c>
      <c r="D7082" s="90">
        <f t="shared" si="331"/>
        <v>0</v>
      </c>
      <c r="E7082" s="90">
        <f t="shared" si="332"/>
        <v>0</v>
      </c>
      <c r="F7082" s="50">
        <f>'貼り付けシート（日射量等）'!G7079/3.6*10^3</f>
        <v>0</v>
      </c>
      <c r="G7082" s="50">
        <f>'貼り付けシート（日射量等）'!H7079/3.6*10^3</f>
        <v>0</v>
      </c>
      <c r="H7082" s="91">
        <f>RADIANS('貼り付けシート（日射量等）'!I7079)</f>
        <v>0</v>
      </c>
      <c r="I7082" s="91">
        <f>IF('貼り付けシート（日射量等）'!J7079&lt;0,RADIANS(360+('貼り付けシート（日射量等）'!J7079)),RADIANS('貼り付けシート（日射量等）'!J7079))</f>
        <v>0</v>
      </c>
    </row>
    <row r="7083" spans="1:9">
      <c r="A7083" s="20">
        <v>41934</v>
      </c>
      <c r="B7083" s="35" t="s">
        <v>381</v>
      </c>
      <c r="C7083" s="90">
        <f t="shared" si="330"/>
        <v>0</v>
      </c>
      <c r="D7083" s="90">
        <f t="shared" si="331"/>
        <v>0</v>
      </c>
      <c r="E7083" s="90">
        <f t="shared" si="332"/>
        <v>0</v>
      </c>
      <c r="F7083" s="50">
        <f>'貼り付けシート（日射量等）'!G7080/3.6*10^3</f>
        <v>0</v>
      </c>
      <c r="G7083" s="50">
        <f>'貼り付けシート（日射量等）'!H7080/3.6*10^3</f>
        <v>0</v>
      </c>
      <c r="H7083" s="91">
        <f>RADIANS('貼り付けシート（日射量等）'!I7080)</f>
        <v>0</v>
      </c>
      <c r="I7083" s="91">
        <f>IF('貼り付けシート（日射量等）'!J7080&lt;0,RADIANS(360+('貼り付けシート（日射量等）'!J7080)),RADIANS('貼り付けシート（日射量等）'!J7080))</f>
        <v>0</v>
      </c>
    </row>
    <row r="7084" spans="1:9">
      <c r="A7084" s="20">
        <v>41934</v>
      </c>
      <c r="B7084" s="35" t="s">
        <v>382</v>
      </c>
      <c r="C7084" s="90">
        <f t="shared" si="330"/>
        <v>0</v>
      </c>
      <c r="D7084" s="90">
        <f t="shared" si="331"/>
        <v>0</v>
      </c>
      <c r="E7084" s="90">
        <f t="shared" si="332"/>
        <v>0</v>
      </c>
      <c r="F7084" s="50">
        <f>'貼り付けシート（日射量等）'!G7081/3.6*10^3</f>
        <v>0</v>
      </c>
      <c r="G7084" s="50">
        <f>'貼り付けシート（日射量等）'!H7081/3.6*10^3</f>
        <v>0</v>
      </c>
      <c r="H7084" s="91">
        <f>RADIANS('貼り付けシート（日射量等）'!I7081)</f>
        <v>0</v>
      </c>
      <c r="I7084" s="91">
        <f>IF('貼り付けシート（日射量等）'!J7081&lt;0,RADIANS(360+('貼り付けシート（日射量等）'!J7081)),RADIANS('貼り付けシート（日射量等）'!J7081))</f>
        <v>0</v>
      </c>
    </row>
    <row r="7085" spans="1:9">
      <c r="A7085" s="20">
        <v>41934</v>
      </c>
      <c r="B7085" s="35" t="s">
        <v>383</v>
      </c>
      <c r="C7085" s="90">
        <f t="shared" si="330"/>
        <v>0</v>
      </c>
      <c r="D7085" s="90">
        <f t="shared" si="331"/>
        <v>0</v>
      </c>
      <c r="E7085" s="90">
        <f t="shared" si="332"/>
        <v>0</v>
      </c>
      <c r="F7085" s="50">
        <f>'貼り付けシート（日射量等）'!G7082/3.6*10^3</f>
        <v>0</v>
      </c>
      <c r="G7085" s="50">
        <f>'貼り付けシート（日射量等）'!H7082/3.6*10^3</f>
        <v>0</v>
      </c>
      <c r="H7085" s="91">
        <f>RADIANS('貼り付けシート（日射量等）'!I7082)</f>
        <v>0</v>
      </c>
      <c r="I7085" s="91">
        <f>IF('貼り付けシート（日射量等）'!J7082&lt;0,RADIANS(360+('貼り付けシート（日射量等）'!J7082)),RADIANS('貼り付けシート（日射量等）'!J7082))</f>
        <v>0</v>
      </c>
    </row>
    <row r="7086" spans="1:9">
      <c r="A7086" s="20">
        <v>41935</v>
      </c>
      <c r="B7086" s="35" t="s">
        <v>360</v>
      </c>
      <c r="C7086" s="90">
        <f t="shared" si="330"/>
        <v>0</v>
      </c>
      <c r="D7086" s="90">
        <f t="shared" si="331"/>
        <v>0</v>
      </c>
      <c r="E7086" s="90">
        <f t="shared" si="332"/>
        <v>0</v>
      </c>
      <c r="F7086" s="50">
        <f>'貼り付けシート（日射量等）'!G7083/3.6*10^3</f>
        <v>0</v>
      </c>
      <c r="G7086" s="50">
        <f>'貼り付けシート（日射量等）'!H7083/3.6*10^3</f>
        <v>0</v>
      </c>
      <c r="H7086" s="91">
        <f>RADIANS('貼り付けシート（日射量等）'!I7083)</f>
        <v>0</v>
      </c>
      <c r="I7086" s="91">
        <f>IF('貼り付けシート（日射量等）'!J7083&lt;0,RADIANS(360+('貼り付けシート（日射量等）'!J7083)),RADIANS('貼り付けシート（日射量等）'!J7083))</f>
        <v>0</v>
      </c>
    </row>
    <row r="7087" spans="1:9">
      <c r="A7087" s="20">
        <v>41935</v>
      </c>
      <c r="B7087" s="35" t="s">
        <v>361</v>
      </c>
      <c r="C7087" s="90">
        <f t="shared" si="330"/>
        <v>0</v>
      </c>
      <c r="D7087" s="90">
        <f t="shared" si="331"/>
        <v>0</v>
      </c>
      <c r="E7087" s="90">
        <f t="shared" si="332"/>
        <v>0</v>
      </c>
      <c r="F7087" s="50">
        <f>'貼り付けシート（日射量等）'!G7084/3.6*10^3</f>
        <v>0</v>
      </c>
      <c r="G7087" s="50">
        <f>'貼り付けシート（日射量等）'!H7084/3.6*10^3</f>
        <v>0</v>
      </c>
      <c r="H7087" s="91">
        <f>RADIANS('貼り付けシート（日射量等）'!I7084)</f>
        <v>0</v>
      </c>
      <c r="I7087" s="91">
        <f>IF('貼り付けシート（日射量等）'!J7084&lt;0,RADIANS(360+('貼り付けシート（日射量等）'!J7084)),RADIANS('貼り付けシート（日射量等）'!J7084))</f>
        <v>0</v>
      </c>
    </row>
    <row r="7088" spans="1:9">
      <c r="A7088" s="20">
        <v>41935</v>
      </c>
      <c r="B7088" s="35" t="s">
        <v>362</v>
      </c>
      <c r="C7088" s="90">
        <f t="shared" si="330"/>
        <v>0</v>
      </c>
      <c r="D7088" s="90">
        <f t="shared" si="331"/>
        <v>0</v>
      </c>
      <c r="E7088" s="90">
        <f t="shared" si="332"/>
        <v>0</v>
      </c>
      <c r="F7088" s="50">
        <f>'貼り付けシート（日射量等）'!G7085/3.6*10^3</f>
        <v>0</v>
      </c>
      <c r="G7088" s="50">
        <f>'貼り付けシート（日射量等）'!H7085/3.6*10^3</f>
        <v>0</v>
      </c>
      <c r="H7088" s="91">
        <f>RADIANS('貼り付けシート（日射量等）'!I7085)</f>
        <v>0</v>
      </c>
      <c r="I7088" s="91">
        <f>IF('貼り付けシート（日射量等）'!J7085&lt;0,RADIANS(360+('貼り付けシート（日射量等）'!J7085)),RADIANS('貼り付けシート（日射量等）'!J7085))</f>
        <v>0</v>
      </c>
    </row>
    <row r="7089" spans="1:9">
      <c r="A7089" s="20">
        <v>41935</v>
      </c>
      <c r="B7089" s="35" t="s">
        <v>363</v>
      </c>
      <c r="C7089" s="90">
        <f t="shared" si="330"/>
        <v>0</v>
      </c>
      <c r="D7089" s="90">
        <f t="shared" si="331"/>
        <v>0</v>
      </c>
      <c r="E7089" s="90">
        <f t="shared" si="332"/>
        <v>0</v>
      </c>
      <c r="F7089" s="50">
        <f>'貼り付けシート（日射量等）'!G7086/3.6*10^3</f>
        <v>0</v>
      </c>
      <c r="G7089" s="50">
        <f>'貼り付けシート（日射量等）'!H7086/3.6*10^3</f>
        <v>0</v>
      </c>
      <c r="H7089" s="91">
        <f>RADIANS('貼り付けシート（日射量等）'!I7086)</f>
        <v>0</v>
      </c>
      <c r="I7089" s="91">
        <f>IF('貼り付けシート（日射量等）'!J7086&lt;0,RADIANS(360+('貼り付けシート（日射量等）'!J7086)),RADIANS('貼り付けシート（日射量等）'!J7086))</f>
        <v>0</v>
      </c>
    </row>
    <row r="7090" spans="1:9">
      <c r="A7090" s="20">
        <v>41935</v>
      </c>
      <c r="B7090" s="35" t="s">
        <v>364</v>
      </c>
      <c r="C7090" s="90">
        <f t="shared" si="330"/>
        <v>0</v>
      </c>
      <c r="D7090" s="90">
        <f t="shared" si="331"/>
        <v>0</v>
      </c>
      <c r="E7090" s="90">
        <f t="shared" si="332"/>
        <v>0</v>
      </c>
      <c r="F7090" s="50">
        <f>'貼り付けシート（日射量等）'!G7087/3.6*10^3</f>
        <v>0</v>
      </c>
      <c r="G7090" s="50">
        <f>'貼り付けシート（日射量等）'!H7087/3.6*10^3</f>
        <v>0</v>
      </c>
      <c r="H7090" s="91">
        <f>RADIANS('貼り付けシート（日射量等）'!I7087)</f>
        <v>0</v>
      </c>
      <c r="I7090" s="91">
        <f>IF('貼り付けシート（日射量等）'!J7087&lt;0,RADIANS(360+('貼り付けシート（日射量等）'!J7087)),RADIANS('貼り付けシート（日射量等）'!J7087))</f>
        <v>0</v>
      </c>
    </row>
    <row r="7091" spans="1:9">
      <c r="A7091" s="20">
        <v>41935</v>
      </c>
      <c r="B7091" s="35" t="s">
        <v>365</v>
      </c>
      <c r="C7091" s="90">
        <f t="shared" si="330"/>
        <v>5.876616139785849</v>
      </c>
      <c r="D7091" s="90">
        <f t="shared" si="331"/>
        <v>0.4885810820472144</v>
      </c>
      <c r="E7091" s="90">
        <f t="shared" si="332"/>
        <v>5.3880350577386347</v>
      </c>
      <c r="F7091" s="50">
        <f>'貼り付けシート（日射量等）'!G7088/3.6*10^3</f>
        <v>5.5555555555555554</v>
      </c>
      <c r="G7091" s="50">
        <f>'貼り付けシート（日射量等）'!H7088/3.6*10^3</f>
        <v>5.5555555555555554</v>
      </c>
      <c r="H7091" s="91">
        <f>RADIANS('貼り付けシート（日射量等）'!I7088)</f>
        <v>0</v>
      </c>
      <c r="I7091" s="91">
        <f>IF('貼り付けシート（日射量等）'!J7088&lt;0,RADIANS(360+('貼り付けシート（日射量等）'!J7088)),RADIANS('貼り付けシート（日射量等）'!J7088))</f>
        <v>4.9724430389318446</v>
      </c>
    </row>
    <row r="7092" spans="1:9">
      <c r="A7092" s="20">
        <v>41935</v>
      </c>
      <c r="B7092" s="35" t="s">
        <v>366</v>
      </c>
      <c r="C7092" s="90">
        <f t="shared" si="330"/>
        <v>29.590713006586618</v>
      </c>
      <c r="D7092" s="90">
        <f t="shared" si="331"/>
        <v>2.6505377178934477</v>
      </c>
      <c r="E7092" s="90">
        <f t="shared" si="332"/>
        <v>26.940175288693172</v>
      </c>
      <c r="F7092" s="50">
        <f>'貼り付けシート（日射量等）'!G7089/3.6*10^3</f>
        <v>8.3333333333333339</v>
      </c>
      <c r="G7092" s="50">
        <f>'貼り付けシート（日射量等）'!H7089/3.6*10^3</f>
        <v>27.777777777777779</v>
      </c>
      <c r="H7092" s="91">
        <f>RADIANS('貼り付けシート（日射量等）'!I7089)</f>
        <v>0.1884955592153876</v>
      </c>
      <c r="I7092" s="91">
        <f>IF('貼り付けシート（日射量等）'!J7089&lt;0,RADIANS(360+('貼り付けシート（日射量等）'!J7089)),RADIANS('貼り付けシート（日射量等）'!J7089))</f>
        <v>5.1487212933832724</v>
      </c>
    </row>
    <row r="7093" spans="1:9">
      <c r="A7093" s="20">
        <v>41935</v>
      </c>
      <c r="B7093" s="35" t="s">
        <v>367</v>
      </c>
      <c r="C7093" s="90">
        <f t="shared" si="330"/>
        <v>70.451607515681957</v>
      </c>
      <c r="D7093" s="90">
        <f t="shared" si="331"/>
        <v>5.7951868228183319</v>
      </c>
      <c r="E7093" s="90">
        <f t="shared" si="332"/>
        <v>64.65642069286362</v>
      </c>
      <c r="F7093" s="50">
        <f>'貼り付けシート（日射量等）'!G7090/3.6*10^3</f>
        <v>11.111111111111111</v>
      </c>
      <c r="G7093" s="50">
        <f>'貼り付けシート（日射量等）'!H7090/3.6*10^3</f>
        <v>66.666666666666671</v>
      </c>
      <c r="H7093" s="91">
        <f>RADIANS('貼り付けシート（日射量等）'!I7090)</f>
        <v>0.36128315516282622</v>
      </c>
      <c r="I7093" s="91">
        <f>IF('貼り付けシート（日射量等）'!J7090&lt;0,RADIANS(360+('貼り付けシート（日射量等）'!J7090)),RADIANS('貼り付けシート（日射量等）'!J7090))</f>
        <v>5.3459434988586318</v>
      </c>
    </row>
    <row r="7094" spans="1:9">
      <c r="A7094" s="20">
        <v>41935</v>
      </c>
      <c r="B7094" s="35" t="s">
        <v>368</v>
      </c>
      <c r="C7094" s="90">
        <f t="shared" si="330"/>
        <v>99.203148654987672</v>
      </c>
      <c r="D7094" s="90">
        <f t="shared" si="331"/>
        <v>7.6065526734308762</v>
      </c>
      <c r="E7094" s="90">
        <f t="shared" si="332"/>
        <v>91.596595981556789</v>
      </c>
      <c r="F7094" s="50">
        <f>'貼り付けシート（日射量等）'!G7091/3.6*10^3</f>
        <v>11.111111111111111</v>
      </c>
      <c r="G7094" s="50">
        <f>'貼り付けシート（日射量等）'!H7091/3.6*10^3</f>
        <v>94.444444444444443</v>
      </c>
      <c r="H7094" s="91">
        <f>RADIANS('貼り付けシート（日射量等）'!I7091)</f>
        <v>0.50789081233034994</v>
      </c>
      <c r="I7094" s="91">
        <f>IF('貼り付けシート（日射量等）'!J7091&lt;0,RADIANS(360+('貼り付けシート（日射量等）'!J7091)),RADIANS('貼り付けシート（日射量等）'!J7091))</f>
        <v>5.5780722893738774</v>
      </c>
    </row>
    <row r="7095" spans="1:9">
      <c r="A7095" s="20">
        <v>41935</v>
      </c>
      <c r="B7095" s="35" t="s">
        <v>369</v>
      </c>
      <c r="C7095" s="90">
        <f t="shared" si="330"/>
        <v>165.37150944660198</v>
      </c>
      <c r="D7095" s="90">
        <f t="shared" si="331"/>
        <v>19.894562887658857</v>
      </c>
      <c r="E7095" s="90">
        <f t="shared" si="332"/>
        <v>145.47694655894313</v>
      </c>
      <c r="F7095" s="50">
        <f>'貼り付けシート（日射量等）'!G7092/3.6*10^3</f>
        <v>24.999999999999996</v>
      </c>
      <c r="G7095" s="50">
        <f>'貼り付けシート（日射量等）'!H7092/3.6*10^3</f>
        <v>150</v>
      </c>
      <c r="H7095" s="91">
        <f>RADIANS('貼り付けシート（日射量等）'!I7092)</f>
        <v>0.61435589670200408</v>
      </c>
      <c r="I7095" s="91">
        <f>IF('貼り付けシート（日射量等）'!J7092&lt;0,RADIANS(360+('貼り付けシート（日射量等）'!J7092)),RADIANS('貼り付けシート（日射量等）'!J7092))</f>
        <v>5.8538343111889812</v>
      </c>
    </row>
    <row r="7096" spans="1:9">
      <c r="A7096" s="20">
        <v>41935</v>
      </c>
      <c r="B7096" s="35" t="s">
        <v>370</v>
      </c>
      <c r="C7096" s="90">
        <f t="shared" si="330"/>
        <v>221.26355523784883</v>
      </c>
      <c r="D7096" s="90">
        <f t="shared" si="331"/>
        <v>35.376345745865947</v>
      </c>
      <c r="E7096" s="90">
        <f t="shared" si="332"/>
        <v>185.88720949198287</v>
      </c>
      <c r="F7096" s="50">
        <f>'貼り付けシート（日射量等）'!G7093/3.6*10^3</f>
        <v>41.666666666666664</v>
      </c>
      <c r="G7096" s="50">
        <f>'貼り付けシート（日射量等）'!H7093/3.6*10^3</f>
        <v>191.66666666666666</v>
      </c>
      <c r="H7096" s="91">
        <f>RADIANS('貼り付けシート（日射量等）'!I7093)</f>
        <v>0.66846110351382815</v>
      </c>
      <c r="I7096" s="91">
        <f>IF('貼り付けシート（日射量等）'!J7093&lt;0,RADIANS(360+('貼り付けシート（日射量等）'!J7093)),RADIANS('貼り付けシート（日射量等）'!J7093))</f>
        <v>6.1679935765479605</v>
      </c>
    </row>
    <row r="7097" spans="1:9">
      <c r="A7097" s="20">
        <v>41935</v>
      </c>
      <c r="B7097" s="35" t="s">
        <v>371</v>
      </c>
      <c r="C7097" s="90">
        <f t="shared" si="330"/>
        <v>456.45625449698434</v>
      </c>
      <c r="D7097" s="90">
        <f t="shared" si="331"/>
        <v>219.38271195648443</v>
      </c>
      <c r="E7097" s="90">
        <f t="shared" si="332"/>
        <v>237.07354254049991</v>
      </c>
      <c r="F7097" s="50">
        <f>'貼り付けシート（日射量等）'!G7094/3.6*10^3</f>
        <v>261.11111111111109</v>
      </c>
      <c r="G7097" s="50">
        <f>'貼り付けシート（日射量等）'!H7094/3.6*10^3</f>
        <v>244.44444444444443</v>
      </c>
      <c r="H7097" s="91">
        <f>RADIANS('貼り付けシート（日射量等）'!I7094)</f>
        <v>0.65973445725385649</v>
      </c>
      <c r="I7097" s="91">
        <f>IF('貼り付けシート（日射量等）'!J7094&lt;0,RADIANS(360+('貼り付けシート（日射量等）'!J7094)),RADIANS('貼り付けシート（日射量等）'!J7094))</f>
        <v>0.21118483949131386</v>
      </c>
    </row>
    <row r="7098" spans="1:9">
      <c r="A7098" s="20">
        <v>41935</v>
      </c>
      <c r="B7098" s="35" t="s">
        <v>372</v>
      </c>
      <c r="C7098" s="90">
        <f t="shared" si="330"/>
        <v>196.37834571611444</v>
      </c>
      <c r="D7098" s="90">
        <f t="shared" si="331"/>
        <v>32.043276455086087</v>
      </c>
      <c r="E7098" s="90">
        <f t="shared" si="332"/>
        <v>164.33506926102834</v>
      </c>
      <c r="F7098" s="50">
        <f>'貼り付けシート（日射量等）'!G7095/3.6*10^3</f>
        <v>41.666666666666664</v>
      </c>
      <c r="G7098" s="50">
        <f>'貼り付けシート（日射量等）'!H7095/3.6*10^3</f>
        <v>169.44444444444443</v>
      </c>
      <c r="H7098" s="91">
        <f>RADIANS('貼り付けシート（日射量等）'!I7095)</f>
        <v>0.5881759579220891</v>
      </c>
      <c r="I7098" s="91">
        <f>IF('貼り付けシート（日射量等）'!J7095&lt;0,RADIANS(360+('貼り付けシート（日射量等）'!J7095)),RADIANS('貼り付けシート（日射量等）'!J7095))</f>
        <v>0.51487212933832727</v>
      </c>
    </row>
    <row r="7099" spans="1:9">
      <c r="A7099" s="20">
        <v>41935</v>
      </c>
      <c r="B7099" s="35" t="s">
        <v>373</v>
      </c>
      <c r="C7099" s="90">
        <f t="shared" si="330"/>
        <v>155.11016909639886</v>
      </c>
      <c r="D7099" s="90">
        <f t="shared" si="331"/>
        <v>28.491345239540955</v>
      </c>
      <c r="E7099" s="90">
        <f t="shared" si="332"/>
        <v>126.6188238568579</v>
      </c>
      <c r="F7099" s="50">
        <f>'貼り付けシート（日射量等）'!G7096/3.6*10^3</f>
        <v>44.444444444444443</v>
      </c>
      <c r="G7099" s="50">
        <f>'貼り付けシート（日射量等）'!H7096/3.6*10^3</f>
        <v>130.55555555555554</v>
      </c>
      <c r="H7099" s="91">
        <f>RADIANS('貼り付けシート（日射量等）'!I7096)</f>
        <v>0.4677482395344803</v>
      </c>
      <c r="I7099" s="91">
        <f>IF('貼り付けシート（日射量等）'!J7096&lt;0,RADIANS(360+('貼り付けシート（日射量等）'!J7096)),RADIANS('貼り付けシート（日射量等）'!J7096))</f>
        <v>0.77841684638947095</v>
      </c>
    </row>
    <row r="7100" spans="1:9">
      <c r="A7100" s="20">
        <v>41935</v>
      </c>
      <c r="B7100" s="35" t="s">
        <v>374</v>
      </c>
      <c r="C7100" s="90">
        <f t="shared" si="330"/>
        <v>80.216757526425056</v>
      </c>
      <c r="D7100" s="90">
        <f t="shared" si="331"/>
        <v>12.866319304692121</v>
      </c>
      <c r="E7100" s="90">
        <f t="shared" si="332"/>
        <v>67.350438221732929</v>
      </c>
      <c r="F7100" s="50">
        <f>'貼り付けシート（日射量等）'!G7097/3.6*10^3</f>
        <v>27.777777777777779</v>
      </c>
      <c r="G7100" s="50">
        <f>'貼り付けシート（日射量等）'!H7097/3.6*10^3</f>
        <v>69.444444444444443</v>
      </c>
      <c r="H7100" s="91">
        <f>RADIANS('貼り付けシート（日射量等）'!I7097)</f>
        <v>0.31066860685499065</v>
      </c>
      <c r="I7100" s="91">
        <f>IF('貼り付けシート（日射量等）'!J7097&lt;0,RADIANS(360+('貼り付けシート（日射量等）'!J7097)),RADIANS('貼り付けシート（日射量等）'!J7097))</f>
        <v>1.0000736613927508</v>
      </c>
    </row>
    <row r="7101" spans="1:9">
      <c r="A7101" s="20">
        <v>41935</v>
      </c>
      <c r="B7101" s="35" t="s">
        <v>375</v>
      </c>
      <c r="C7101" s="90">
        <f t="shared" si="330"/>
        <v>33.248297722823715</v>
      </c>
      <c r="D7101" s="90">
        <f t="shared" si="331"/>
        <v>6.3081224341305395</v>
      </c>
      <c r="E7101" s="90">
        <f t="shared" si="332"/>
        <v>26.940175288693172</v>
      </c>
      <c r="F7101" s="50">
        <f>'貼り付けシート（日射量等）'!G7098/3.6*10^3</f>
        <v>24.999999999999996</v>
      </c>
      <c r="G7101" s="50">
        <f>'貼り付けシート（日射量等）'!H7098/3.6*10^3</f>
        <v>27.777777777777779</v>
      </c>
      <c r="H7101" s="91">
        <f>RADIANS('貼り付けシート（日射量等）'!I7098)</f>
        <v>0.13439035240356337</v>
      </c>
      <c r="I7101" s="91">
        <f>IF('貼り付けシート（日射量等）'!J7098&lt;0,RADIANS(360+('貼り付けシート（日射量等）'!J7098)),RADIANS('貼り付けシート（日射量等）'!J7098))</f>
        <v>1.1885692206081384</v>
      </c>
    </row>
    <row r="7102" spans="1:9">
      <c r="A7102" s="20">
        <v>41935</v>
      </c>
      <c r="B7102" s="35" t="s">
        <v>376</v>
      </c>
      <c r="C7102" s="90">
        <f t="shared" si="330"/>
        <v>0</v>
      </c>
      <c r="D7102" s="90">
        <f t="shared" si="331"/>
        <v>0</v>
      </c>
      <c r="E7102" s="90">
        <f t="shared" si="332"/>
        <v>0</v>
      </c>
      <c r="F7102" s="50">
        <f>'貼り付けシート（日射量等）'!G7099/3.6*10^3</f>
        <v>0</v>
      </c>
      <c r="G7102" s="50">
        <f>'貼り付けシート（日射量等）'!H7099/3.6*10^3</f>
        <v>0</v>
      </c>
      <c r="H7102" s="91">
        <f>RADIANS('貼り付けシート（日射量等）'!I7099)</f>
        <v>0</v>
      </c>
      <c r="I7102" s="91">
        <f>IF('貼り付けシート（日射量等）'!J7099&lt;0,RADIANS(360+('貼り付けシート（日射量等）'!J7099)),RADIANS('貼り付けシート（日射量等）'!J7099))</f>
        <v>0</v>
      </c>
    </row>
    <row r="7103" spans="1:9">
      <c r="A7103" s="20">
        <v>41935</v>
      </c>
      <c r="B7103" s="35" t="s">
        <v>377</v>
      </c>
      <c r="C7103" s="90">
        <f t="shared" si="330"/>
        <v>0</v>
      </c>
      <c r="D7103" s="90">
        <f t="shared" si="331"/>
        <v>0</v>
      </c>
      <c r="E7103" s="90">
        <f t="shared" si="332"/>
        <v>0</v>
      </c>
      <c r="F7103" s="50">
        <f>'貼り付けシート（日射量等）'!G7100/3.6*10^3</f>
        <v>0</v>
      </c>
      <c r="G7103" s="50">
        <f>'貼り付けシート（日射量等）'!H7100/3.6*10^3</f>
        <v>0</v>
      </c>
      <c r="H7103" s="91">
        <f>RADIANS('貼り付けシート（日射量等）'!I7100)</f>
        <v>0</v>
      </c>
      <c r="I7103" s="91">
        <f>IF('貼り付けシート（日射量等）'!J7100&lt;0,RADIANS(360+('貼り付けシート（日射量等）'!J7100)),RADIANS('貼り付けシート（日射量等）'!J7100))</f>
        <v>0</v>
      </c>
    </row>
    <row r="7104" spans="1:9">
      <c r="A7104" s="20">
        <v>41935</v>
      </c>
      <c r="B7104" s="35" t="s">
        <v>378</v>
      </c>
      <c r="C7104" s="90">
        <f t="shared" si="330"/>
        <v>0</v>
      </c>
      <c r="D7104" s="90">
        <f t="shared" si="331"/>
        <v>0</v>
      </c>
      <c r="E7104" s="90">
        <f t="shared" si="332"/>
        <v>0</v>
      </c>
      <c r="F7104" s="50">
        <f>'貼り付けシート（日射量等）'!G7101/3.6*10^3</f>
        <v>0</v>
      </c>
      <c r="G7104" s="50">
        <f>'貼り付けシート（日射量等）'!H7101/3.6*10^3</f>
        <v>0</v>
      </c>
      <c r="H7104" s="91">
        <f>RADIANS('貼り付けシート（日射量等）'!I7101)</f>
        <v>0</v>
      </c>
      <c r="I7104" s="91">
        <f>IF('貼り付けシート（日射量等）'!J7101&lt;0,RADIANS(360+('貼り付けシート（日射量等）'!J7101)),RADIANS('貼り付けシート（日射量等）'!J7101))</f>
        <v>0</v>
      </c>
    </row>
    <row r="7105" spans="1:9">
      <c r="A7105" s="20">
        <v>41935</v>
      </c>
      <c r="B7105" s="35" t="s">
        <v>379</v>
      </c>
      <c r="C7105" s="90">
        <f t="shared" si="330"/>
        <v>0</v>
      </c>
      <c r="D7105" s="90">
        <f t="shared" si="331"/>
        <v>0</v>
      </c>
      <c r="E7105" s="90">
        <f t="shared" si="332"/>
        <v>0</v>
      </c>
      <c r="F7105" s="50">
        <f>'貼り付けシート（日射量等）'!G7102/3.6*10^3</f>
        <v>0</v>
      </c>
      <c r="G7105" s="50">
        <f>'貼り付けシート（日射量等）'!H7102/3.6*10^3</f>
        <v>0</v>
      </c>
      <c r="H7105" s="91">
        <f>RADIANS('貼り付けシート（日射量等）'!I7102)</f>
        <v>0</v>
      </c>
      <c r="I7105" s="91">
        <f>IF('貼り付けシート（日射量等）'!J7102&lt;0,RADIANS(360+('貼り付けシート（日射量等）'!J7102)),RADIANS('貼り付けシート（日射量等）'!J7102))</f>
        <v>0</v>
      </c>
    </row>
    <row r="7106" spans="1:9">
      <c r="A7106" s="20">
        <v>41935</v>
      </c>
      <c r="B7106" s="35" t="s">
        <v>380</v>
      </c>
      <c r="C7106" s="90">
        <f t="shared" si="330"/>
        <v>0</v>
      </c>
      <c r="D7106" s="90">
        <f t="shared" si="331"/>
        <v>0</v>
      </c>
      <c r="E7106" s="90">
        <f t="shared" si="332"/>
        <v>0</v>
      </c>
      <c r="F7106" s="50">
        <f>'貼り付けシート（日射量等）'!G7103/3.6*10^3</f>
        <v>0</v>
      </c>
      <c r="G7106" s="50">
        <f>'貼り付けシート（日射量等）'!H7103/3.6*10^3</f>
        <v>0</v>
      </c>
      <c r="H7106" s="91">
        <f>RADIANS('貼り付けシート（日射量等）'!I7103)</f>
        <v>0</v>
      </c>
      <c r="I7106" s="91">
        <f>IF('貼り付けシート（日射量等）'!J7103&lt;0,RADIANS(360+('貼り付けシート（日射量等）'!J7103)),RADIANS('貼り付けシート（日射量等）'!J7103))</f>
        <v>0</v>
      </c>
    </row>
    <row r="7107" spans="1:9">
      <c r="A7107" s="20">
        <v>41935</v>
      </c>
      <c r="B7107" s="35" t="s">
        <v>381</v>
      </c>
      <c r="C7107" s="90">
        <f t="shared" si="330"/>
        <v>0</v>
      </c>
      <c r="D7107" s="90">
        <f t="shared" si="331"/>
        <v>0</v>
      </c>
      <c r="E7107" s="90">
        <f t="shared" si="332"/>
        <v>0</v>
      </c>
      <c r="F7107" s="50">
        <f>'貼り付けシート（日射量等）'!G7104/3.6*10^3</f>
        <v>0</v>
      </c>
      <c r="G7107" s="50">
        <f>'貼り付けシート（日射量等）'!H7104/3.6*10^3</f>
        <v>0</v>
      </c>
      <c r="H7107" s="91">
        <f>RADIANS('貼り付けシート（日射量等）'!I7104)</f>
        <v>0</v>
      </c>
      <c r="I7107" s="91">
        <f>IF('貼り付けシート（日射量等）'!J7104&lt;0,RADIANS(360+('貼り付けシート（日射量等）'!J7104)),RADIANS('貼り付けシート（日射量等）'!J7104))</f>
        <v>0</v>
      </c>
    </row>
    <row r="7108" spans="1:9">
      <c r="A7108" s="20">
        <v>41935</v>
      </c>
      <c r="B7108" s="35" t="s">
        <v>382</v>
      </c>
      <c r="C7108" s="90">
        <f t="shared" si="330"/>
        <v>0</v>
      </c>
      <c r="D7108" s="90">
        <f t="shared" si="331"/>
        <v>0</v>
      </c>
      <c r="E7108" s="90">
        <f t="shared" si="332"/>
        <v>0</v>
      </c>
      <c r="F7108" s="50">
        <f>'貼り付けシート（日射量等）'!G7105/3.6*10^3</f>
        <v>0</v>
      </c>
      <c r="G7108" s="50">
        <f>'貼り付けシート（日射量等）'!H7105/3.6*10^3</f>
        <v>0</v>
      </c>
      <c r="H7108" s="91">
        <f>RADIANS('貼り付けシート（日射量等）'!I7105)</f>
        <v>0</v>
      </c>
      <c r="I7108" s="91">
        <f>IF('貼り付けシート（日射量等）'!J7105&lt;0,RADIANS(360+('貼り付けシート（日射量等）'!J7105)),RADIANS('貼り付けシート（日射量等）'!J7105))</f>
        <v>0</v>
      </c>
    </row>
    <row r="7109" spans="1:9">
      <c r="A7109" s="20">
        <v>41935</v>
      </c>
      <c r="B7109" s="35" t="s">
        <v>383</v>
      </c>
      <c r="C7109" s="90">
        <f t="shared" si="330"/>
        <v>0</v>
      </c>
      <c r="D7109" s="90">
        <f t="shared" si="331"/>
        <v>0</v>
      </c>
      <c r="E7109" s="90">
        <f t="shared" si="332"/>
        <v>0</v>
      </c>
      <c r="F7109" s="50">
        <f>'貼り付けシート（日射量等）'!G7106/3.6*10^3</f>
        <v>0</v>
      </c>
      <c r="G7109" s="50">
        <f>'貼り付けシート（日射量等）'!H7106/3.6*10^3</f>
        <v>0</v>
      </c>
      <c r="H7109" s="91">
        <f>RADIANS('貼り付けシート（日射量等）'!I7106)</f>
        <v>0</v>
      </c>
      <c r="I7109" s="91">
        <f>IF('貼り付けシート（日射量等）'!J7106&lt;0,RADIANS(360+('貼り付けシート（日射量等）'!J7106)),RADIANS('貼り付けシート（日射量等）'!J7106))</f>
        <v>0</v>
      </c>
    </row>
    <row r="7110" spans="1:9">
      <c r="A7110" s="20">
        <v>41936</v>
      </c>
      <c r="B7110" s="35" t="s">
        <v>360</v>
      </c>
      <c r="C7110" s="90">
        <f t="shared" si="330"/>
        <v>0</v>
      </c>
      <c r="D7110" s="90">
        <f t="shared" si="331"/>
        <v>0</v>
      </c>
      <c r="E7110" s="90">
        <f t="shared" si="332"/>
        <v>0</v>
      </c>
      <c r="F7110" s="50">
        <f>'貼り付けシート（日射量等）'!G7107/3.6*10^3</f>
        <v>0</v>
      </c>
      <c r="G7110" s="50">
        <f>'貼り付けシート（日射量等）'!H7107/3.6*10^3</f>
        <v>0</v>
      </c>
      <c r="H7110" s="91">
        <f>RADIANS('貼り付けシート（日射量等）'!I7107)</f>
        <v>0</v>
      </c>
      <c r="I7110" s="91">
        <f>IF('貼り付けシート（日射量等）'!J7107&lt;0,RADIANS(360+('貼り付けシート（日射量等）'!J7107)),RADIANS('貼り付けシート（日射量等）'!J7107))</f>
        <v>0</v>
      </c>
    </row>
    <row r="7111" spans="1:9">
      <c r="A7111" s="20">
        <v>41936</v>
      </c>
      <c r="B7111" s="35" t="s">
        <v>361</v>
      </c>
      <c r="C7111" s="90">
        <f t="shared" ref="C7111:C7174" si="333">IF(D7111&lt;0,E7111,D7111+E7111)</f>
        <v>0</v>
      </c>
      <c r="D7111" s="90">
        <f t="shared" ref="D7111:D7174" si="334">F7111*(SIN(H7111)*COS($O$5)+COS(H7111)*SIN($O$5)*COS($O$4-I7111))</f>
        <v>0</v>
      </c>
      <c r="E7111" s="90">
        <f t="shared" ref="E7111:E7174" si="335">G7111*(1+COS($O$5))/2</f>
        <v>0</v>
      </c>
      <c r="F7111" s="50">
        <f>'貼り付けシート（日射量等）'!G7108/3.6*10^3</f>
        <v>0</v>
      </c>
      <c r="G7111" s="50">
        <f>'貼り付けシート（日射量等）'!H7108/3.6*10^3</f>
        <v>0</v>
      </c>
      <c r="H7111" s="91">
        <f>RADIANS('貼り付けシート（日射量等）'!I7108)</f>
        <v>0</v>
      </c>
      <c r="I7111" s="91">
        <f>IF('貼り付けシート（日射量等）'!J7108&lt;0,RADIANS(360+('貼り付けシート（日射量等）'!J7108)),RADIANS('貼り付けシート（日射量等）'!J7108))</f>
        <v>0</v>
      </c>
    </row>
    <row r="7112" spans="1:9">
      <c r="A7112" s="20">
        <v>41936</v>
      </c>
      <c r="B7112" s="35" t="s">
        <v>362</v>
      </c>
      <c r="C7112" s="90">
        <f t="shared" si="333"/>
        <v>0</v>
      </c>
      <c r="D7112" s="90">
        <f t="shared" si="334"/>
        <v>0</v>
      </c>
      <c r="E7112" s="90">
        <f t="shared" si="335"/>
        <v>0</v>
      </c>
      <c r="F7112" s="50">
        <f>'貼り付けシート（日射量等）'!G7109/3.6*10^3</f>
        <v>0</v>
      </c>
      <c r="G7112" s="50">
        <f>'貼り付けシート（日射量等）'!H7109/3.6*10^3</f>
        <v>0</v>
      </c>
      <c r="H7112" s="91">
        <f>RADIANS('貼り付けシート（日射量等）'!I7109)</f>
        <v>0</v>
      </c>
      <c r="I7112" s="91">
        <f>IF('貼り付けシート（日射量等）'!J7109&lt;0,RADIANS(360+('貼り付けシート（日射量等）'!J7109)),RADIANS('貼り付けシート（日射量等）'!J7109))</f>
        <v>0</v>
      </c>
    </row>
    <row r="7113" spans="1:9">
      <c r="A7113" s="20">
        <v>41936</v>
      </c>
      <c r="B7113" s="35" t="s">
        <v>363</v>
      </c>
      <c r="C7113" s="90">
        <f t="shared" si="333"/>
        <v>0</v>
      </c>
      <c r="D7113" s="90">
        <f t="shared" si="334"/>
        <v>0</v>
      </c>
      <c r="E7113" s="90">
        <f t="shared" si="335"/>
        <v>0</v>
      </c>
      <c r="F7113" s="50">
        <f>'貼り付けシート（日射量等）'!G7110/3.6*10^3</f>
        <v>0</v>
      </c>
      <c r="G7113" s="50">
        <f>'貼り付けシート（日射量等）'!H7110/3.6*10^3</f>
        <v>0</v>
      </c>
      <c r="H7113" s="91">
        <f>RADIANS('貼り付けシート（日射量等）'!I7110)</f>
        <v>0</v>
      </c>
      <c r="I7113" s="91">
        <f>IF('貼り付けシート（日射量等）'!J7110&lt;0,RADIANS(360+('貼り付けシート（日射量等）'!J7110)),RADIANS('貼り付けシート（日射量等）'!J7110))</f>
        <v>0</v>
      </c>
    </row>
    <row r="7114" spans="1:9">
      <c r="A7114" s="20">
        <v>41936</v>
      </c>
      <c r="B7114" s="35" t="s">
        <v>364</v>
      </c>
      <c r="C7114" s="90">
        <f t="shared" si="333"/>
        <v>0</v>
      </c>
      <c r="D7114" s="90">
        <f t="shared" si="334"/>
        <v>0</v>
      </c>
      <c r="E7114" s="90">
        <f t="shared" si="335"/>
        <v>0</v>
      </c>
      <c r="F7114" s="50">
        <f>'貼り付けシート（日射量等）'!G7111/3.6*10^3</f>
        <v>0</v>
      </c>
      <c r="G7114" s="50">
        <f>'貼り付けシート（日射量等）'!H7111/3.6*10^3</f>
        <v>0</v>
      </c>
      <c r="H7114" s="91">
        <f>RADIANS('貼り付けシート（日射量等）'!I7111)</f>
        <v>0</v>
      </c>
      <c r="I7114" s="91">
        <f>IF('貼り付けシート（日射量等）'!J7111&lt;0,RADIANS(360+('貼り付けシート（日射量等）'!J7111)),RADIANS('貼り付けシート（日射量等）'!J7111))</f>
        <v>0</v>
      </c>
    </row>
    <row r="7115" spans="1:9">
      <c r="A7115" s="20">
        <v>41936</v>
      </c>
      <c r="B7115" s="35" t="s">
        <v>365</v>
      </c>
      <c r="C7115" s="90">
        <f t="shared" si="333"/>
        <v>7.2881469651034605</v>
      </c>
      <c r="D7115" s="90">
        <f t="shared" si="334"/>
        <v>1.900111907364826</v>
      </c>
      <c r="E7115" s="90">
        <f t="shared" si="335"/>
        <v>5.3880350577386347</v>
      </c>
      <c r="F7115" s="50">
        <f>'貼り付けシート（日射量等）'!G7112/3.6*10^3</f>
        <v>5.5555555555555554</v>
      </c>
      <c r="G7115" s="50">
        <f>'貼り付けシート（日射量等）'!H7112/3.6*10^3</f>
        <v>5.5555555555555554</v>
      </c>
      <c r="H7115" s="91">
        <f>RADIANS('貼り付けシート（日射量等）'!I7112)</f>
        <v>0</v>
      </c>
      <c r="I7115" s="91">
        <f>IF('貼り付けシート（日射量等）'!J7112&lt;0,RADIANS(360+('貼り付けシート（日射量等）'!J7112)),RADIANS('貼り付けシート（日射量等）'!J7112))</f>
        <v>0</v>
      </c>
    </row>
    <row r="7116" spans="1:9">
      <c r="A7116" s="20">
        <v>41936</v>
      </c>
      <c r="B7116" s="35" t="s">
        <v>366</v>
      </c>
      <c r="C7116" s="90">
        <f t="shared" si="333"/>
        <v>61.598186975319528</v>
      </c>
      <c r="D7116" s="90">
        <f t="shared" si="334"/>
        <v>15.799888984541134</v>
      </c>
      <c r="E7116" s="90">
        <f t="shared" si="335"/>
        <v>45.798297990778394</v>
      </c>
      <c r="F7116" s="50">
        <f>'貼り付けシート（日射量等）'!G7113/3.6*10^3</f>
        <v>49.999999999999993</v>
      </c>
      <c r="G7116" s="50">
        <f>'貼り付けシート（日射量等）'!H7113/3.6*10^3</f>
        <v>47.222222222222221</v>
      </c>
      <c r="H7116" s="91">
        <f>RADIANS('貼り付けシート（日射量等）'!I7113)</f>
        <v>0.18500490071139894</v>
      </c>
      <c r="I7116" s="91">
        <f>IF('貼り付けシート（日射量等）'!J7113&lt;0,RADIANS(360+('貼り付けシート（日射量等）'!J7113)),RADIANS('貼り付けシート（日射量等）'!J7113))</f>
        <v>5.1522119518872609</v>
      </c>
    </row>
    <row r="7117" spans="1:9">
      <c r="A7117" s="20">
        <v>41936</v>
      </c>
      <c r="B7117" s="35" t="s">
        <v>367</v>
      </c>
      <c r="C7117" s="90">
        <f t="shared" si="333"/>
        <v>113.20834530003449</v>
      </c>
      <c r="D7117" s="90">
        <f t="shared" si="334"/>
        <v>21.611749318477713</v>
      </c>
      <c r="E7117" s="90">
        <f t="shared" si="335"/>
        <v>91.596595981556789</v>
      </c>
      <c r="F7117" s="50">
        <f>'貼り付けシート（日射量等）'!G7114/3.6*10^3</f>
        <v>41.666666666666664</v>
      </c>
      <c r="G7117" s="50">
        <f>'貼り付けシート（日射量等）'!H7114/3.6*10^3</f>
        <v>94.444444444444443</v>
      </c>
      <c r="H7117" s="91">
        <f>RADIANS('貼り付けシート（日射量等）'!I7114)</f>
        <v>0.35604716740684322</v>
      </c>
      <c r="I7117" s="91">
        <f>IF('貼り付けシート（日射量等）'!J7114&lt;0,RADIANS(360+('貼り付けシート（日射量等）'!J7114)),RADIANS('貼り付けシート（日射量等）'!J7114))</f>
        <v>5.3511794866146145</v>
      </c>
    </row>
    <row r="7118" spans="1:9">
      <c r="A7118" s="20">
        <v>41936</v>
      </c>
      <c r="B7118" s="35" t="s">
        <v>368</v>
      </c>
      <c r="C7118" s="90">
        <f t="shared" si="333"/>
        <v>224.15390832667748</v>
      </c>
      <c r="D7118" s="90">
        <f t="shared" si="334"/>
        <v>62.51285659451846</v>
      </c>
      <c r="E7118" s="90">
        <f t="shared" si="335"/>
        <v>161.64105173215901</v>
      </c>
      <c r="F7118" s="50">
        <f>'貼り付けシート（日射量等）'!G7115/3.6*10^3</f>
        <v>91.666666666666671</v>
      </c>
      <c r="G7118" s="50">
        <f>'貼り付けシート（日射量等）'!H7115/3.6*10^3</f>
        <v>166.66666666666666</v>
      </c>
      <c r="H7118" s="91">
        <f>RADIANS('貼り付けシート（日射量等）'!I7115)</f>
        <v>0.50265482457436694</v>
      </c>
      <c r="I7118" s="91">
        <f>IF('貼り付けシート（日射量等）'!J7115&lt;0,RADIANS(360+('貼り付けシート（日射量等）'!J7115)),RADIANS('貼り付けシート（日射量等）'!J7115))</f>
        <v>5.5833082771298601</v>
      </c>
    </row>
    <row r="7119" spans="1:9">
      <c r="A7119" s="20">
        <v>41936</v>
      </c>
      <c r="B7119" s="35" t="s">
        <v>369</v>
      </c>
      <c r="C7119" s="90">
        <f t="shared" si="333"/>
        <v>510.47743129406268</v>
      </c>
      <c r="D7119" s="90">
        <f t="shared" si="334"/>
        <v>308.42611662886389</v>
      </c>
      <c r="E7119" s="90">
        <f t="shared" si="335"/>
        <v>202.05131466519879</v>
      </c>
      <c r="F7119" s="50">
        <f>'貼り付けシート（日射量等）'!G7116/3.6*10^3</f>
        <v>388.88888888888886</v>
      </c>
      <c r="G7119" s="50">
        <f>'貼り付けシート（日射量等）'!H7116/3.6*10^3</f>
        <v>208.33333333333331</v>
      </c>
      <c r="H7119" s="91">
        <f>RADIANS('貼り付けシート（日射量等）'!I7116)</f>
        <v>0.60911990894602097</v>
      </c>
      <c r="I7119" s="91">
        <f>IF('貼り付けシート（日射量等）'!J7116&lt;0,RADIANS(360+('貼り付けシート（日射量等）'!J7116)),RADIANS('貼り付けシート（日射量等）'!J7116))</f>
        <v>5.8573249696929706</v>
      </c>
    </row>
    <row r="7120" spans="1:9">
      <c r="A7120" s="20">
        <v>41936</v>
      </c>
      <c r="B7120" s="35" t="s">
        <v>370</v>
      </c>
      <c r="C7120" s="90">
        <f t="shared" si="333"/>
        <v>492.97596179709888</v>
      </c>
      <c r="D7120" s="90">
        <f t="shared" si="334"/>
        <v>258.59643678546831</v>
      </c>
      <c r="E7120" s="90">
        <f t="shared" si="335"/>
        <v>234.37952501163059</v>
      </c>
      <c r="F7120" s="50">
        <f>'貼り付けシート（日射量等）'!G7117/3.6*10^3</f>
        <v>305.5555555555556</v>
      </c>
      <c r="G7120" s="50">
        <f>'貼り付けシート（日射量等）'!H7117/3.6*10^3</f>
        <v>241.66666666666666</v>
      </c>
      <c r="H7120" s="91">
        <f>RADIANS('貼り付けシート（日射量等）'!I7117)</f>
        <v>0.66322511575784526</v>
      </c>
      <c r="I7120" s="91">
        <f>IF('貼り付けシート（日射量等）'!J7117&lt;0,RADIANS(360+('貼り付けシート（日射量等）'!J7117)),RADIANS('貼り付けシート（日射量等）'!J7117))</f>
        <v>6.1697389057999548</v>
      </c>
    </row>
    <row r="7121" spans="1:9">
      <c r="A7121" s="20">
        <v>41936</v>
      </c>
      <c r="B7121" s="35" t="s">
        <v>371</v>
      </c>
      <c r="C7121" s="90">
        <f t="shared" si="333"/>
        <v>297.21026178239123</v>
      </c>
      <c r="D7121" s="90">
        <f t="shared" si="334"/>
        <v>78.994841943976539</v>
      </c>
      <c r="E7121" s="90">
        <f t="shared" si="335"/>
        <v>218.2154198384147</v>
      </c>
      <c r="F7121" s="50">
        <f>'貼り付けシート（日射量等）'!G7118/3.6*10^3</f>
        <v>94.444444444444443</v>
      </c>
      <c r="G7121" s="50">
        <f>'貼り付けシート（日射量等）'!H7118/3.6*10^3</f>
        <v>225</v>
      </c>
      <c r="H7121" s="91">
        <f>RADIANS('貼り付けシート（日射量等）'!I7118)</f>
        <v>0.65275314024587927</v>
      </c>
      <c r="I7121" s="91">
        <f>IF('貼り付けシート（日射量等）'!J7118&lt;0,RADIANS(360+('貼り付けシート（日射量等）'!J7118)),RADIANS('貼り付けシート（日射量等）'!J7118))</f>
        <v>0.21118483949131386</v>
      </c>
    </row>
    <row r="7122" spans="1:9">
      <c r="A7122" s="20">
        <v>41936</v>
      </c>
      <c r="B7122" s="35" t="s">
        <v>372</v>
      </c>
      <c r="C7122" s="90">
        <f t="shared" si="333"/>
        <v>397.12369798706828</v>
      </c>
      <c r="D7122" s="90">
        <f t="shared" si="334"/>
        <v>186.99033073526152</v>
      </c>
      <c r="E7122" s="90">
        <f t="shared" si="335"/>
        <v>210.13336725180676</v>
      </c>
      <c r="F7122" s="50">
        <f>'貼り付けシート（日射量等）'!G7119/3.6*10^3</f>
        <v>244.44444444444443</v>
      </c>
      <c r="G7122" s="50">
        <f>'貼り付けシート（日射量等）'!H7119/3.6*10^3</f>
        <v>216.66666666666669</v>
      </c>
      <c r="H7122" s="91">
        <f>RADIANS('貼り付けシート（日射量等）'!I7119)</f>
        <v>0.58119464091411166</v>
      </c>
      <c r="I7122" s="91">
        <f>IF('貼り付けシート（日射量等）'!J7119&lt;0,RADIANS(360+('貼り付けシート（日射量等）'!J7119)),RADIANS('貼り付けシート（日射量等）'!J7119))</f>
        <v>0.51312680008633282</v>
      </c>
    </row>
    <row r="7123" spans="1:9">
      <c r="A7123" s="20">
        <v>41936</v>
      </c>
      <c r="B7123" s="35" t="s">
        <v>373</v>
      </c>
      <c r="C7123" s="90">
        <f t="shared" si="333"/>
        <v>311.97303127575202</v>
      </c>
      <c r="D7123" s="90">
        <f t="shared" si="334"/>
        <v>150.33197954359301</v>
      </c>
      <c r="E7123" s="90">
        <f t="shared" si="335"/>
        <v>161.64105173215901</v>
      </c>
      <c r="F7123" s="50">
        <f>'貼り付けシート（日射量等）'!G7120/3.6*10^3</f>
        <v>236.11111111111111</v>
      </c>
      <c r="G7123" s="50">
        <f>'貼り付けシート（日射量等）'!H7120/3.6*10^3</f>
        <v>166.66666666666666</v>
      </c>
      <c r="H7123" s="91">
        <f>RADIANS('貼り付けシート（日射量等）'!I7120)</f>
        <v>0.46076692252650298</v>
      </c>
      <c r="I7123" s="91">
        <f>IF('貼り付けシート（日射量等）'!J7120&lt;0,RADIANS(360+('貼り付けシート（日射量等）'!J7120)),RADIANS('貼り付けシート（日射量等）'!J7120))</f>
        <v>0.77492618788548229</v>
      </c>
    </row>
    <row r="7124" spans="1:9">
      <c r="A7124" s="20">
        <v>41936</v>
      </c>
      <c r="B7124" s="35" t="s">
        <v>374</v>
      </c>
      <c r="C7124" s="90">
        <f t="shared" si="333"/>
        <v>97.363706235044233</v>
      </c>
      <c r="D7124" s="90">
        <f t="shared" si="334"/>
        <v>19.237197897834054</v>
      </c>
      <c r="E7124" s="90">
        <f t="shared" si="335"/>
        <v>78.126508337210183</v>
      </c>
      <c r="F7124" s="50">
        <f>'貼り付けシート（日射量等）'!G7121/3.6*10^3</f>
        <v>41.666666666666664</v>
      </c>
      <c r="G7124" s="50">
        <f>'貼り付けシート（日射量等）'!H7121/3.6*10^3</f>
        <v>80.555555555555543</v>
      </c>
      <c r="H7124" s="91">
        <f>RADIANS('貼り付けシート（日射量等）'!I7121)</f>
        <v>0.30717794835100204</v>
      </c>
      <c r="I7124" s="91">
        <f>IF('貼り付けシート（日射量等）'!J7121&lt;0,RADIANS(360+('貼り付けシート（日射量等）'!J7121)),RADIANS('貼り付けシート（日射量等）'!J7121))</f>
        <v>0.99483767363676789</v>
      </c>
    </row>
    <row r="7125" spans="1:9">
      <c r="A7125" s="20">
        <v>41936</v>
      </c>
      <c r="B7125" s="35" t="s">
        <v>375</v>
      </c>
      <c r="C7125" s="90">
        <f t="shared" si="333"/>
        <v>39.993893829390721</v>
      </c>
      <c r="D7125" s="90">
        <f t="shared" si="334"/>
        <v>10.359701011828232</v>
      </c>
      <c r="E7125" s="90">
        <f t="shared" si="335"/>
        <v>29.634192817562489</v>
      </c>
      <c r="F7125" s="50">
        <f>'貼り付けシート（日射量等）'!G7122/3.6*10^3</f>
        <v>41.666666666666664</v>
      </c>
      <c r="G7125" s="50">
        <f>'貼り付けシート（日射量等）'!H7122/3.6*10^3</f>
        <v>30.555555555555554</v>
      </c>
      <c r="H7125" s="91">
        <f>RADIANS('貼り付けシート（日射量等）'!I7122)</f>
        <v>0.1291543646475804</v>
      </c>
      <c r="I7125" s="91">
        <f>IF('貼り付けシート（日射量等）'!J7122&lt;0,RADIANS(360+('貼り付けシート（日射量等）'!J7122)),RADIANS('貼り付けシート（日射量等）'!J7122))</f>
        <v>1.18507856210415</v>
      </c>
    </row>
    <row r="7126" spans="1:9">
      <c r="A7126" s="20">
        <v>41936</v>
      </c>
      <c r="B7126" s="35" t="s">
        <v>376</v>
      </c>
      <c r="C7126" s="90">
        <f t="shared" si="333"/>
        <v>0</v>
      </c>
      <c r="D7126" s="90">
        <f t="shared" si="334"/>
        <v>0</v>
      </c>
      <c r="E7126" s="90">
        <f t="shared" si="335"/>
        <v>0</v>
      </c>
      <c r="F7126" s="50">
        <f>'貼り付けシート（日射量等）'!G7123/3.6*10^3</f>
        <v>0</v>
      </c>
      <c r="G7126" s="50">
        <f>'貼り付けシート（日射量等）'!H7123/3.6*10^3</f>
        <v>0</v>
      </c>
      <c r="H7126" s="91">
        <f>RADIANS('貼り付けシート（日射量等）'!I7123)</f>
        <v>0</v>
      </c>
      <c r="I7126" s="91">
        <f>IF('貼り付けシート（日射量等）'!J7123&lt;0,RADIANS(360+('貼り付けシート（日射量等）'!J7123)),RADIANS('貼り付けシート（日射量等）'!J7123))</f>
        <v>0</v>
      </c>
    </row>
    <row r="7127" spans="1:9">
      <c r="A7127" s="20">
        <v>41936</v>
      </c>
      <c r="B7127" s="35" t="s">
        <v>377</v>
      </c>
      <c r="C7127" s="90">
        <f t="shared" si="333"/>
        <v>0</v>
      </c>
      <c r="D7127" s="90">
        <f t="shared" si="334"/>
        <v>0</v>
      </c>
      <c r="E7127" s="90">
        <f t="shared" si="335"/>
        <v>0</v>
      </c>
      <c r="F7127" s="50">
        <f>'貼り付けシート（日射量等）'!G7124/3.6*10^3</f>
        <v>0</v>
      </c>
      <c r="G7127" s="50">
        <f>'貼り付けシート（日射量等）'!H7124/3.6*10^3</f>
        <v>0</v>
      </c>
      <c r="H7127" s="91">
        <f>RADIANS('貼り付けシート（日射量等）'!I7124)</f>
        <v>0</v>
      </c>
      <c r="I7127" s="91">
        <f>IF('貼り付けシート（日射量等）'!J7124&lt;0,RADIANS(360+('貼り付けシート（日射量等）'!J7124)),RADIANS('貼り付けシート（日射量等）'!J7124))</f>
        <v>0</v>
      </c>
    </row>
    <row r="7128" spans="1:9">
      <c r="A7128" s="20">
        <v>41936</v>
      </c>
      <c r="B7128" s="35" t="s">
        <v>378</v>
      </c>
      <c r="C7128" s="90">
        <f t="shared" si="333"/>
        <v>0</v>
      </c>
      <c r="D7128" s="90">
        <f t="shared" si="334"/>
        <v>0</v>
      </c>
      <c r="E7128" s="90">
        <f t="shared" si="335"/>
        <v>0</v>
      </c>
      <c r="F7128" s="50">
        <f>'貼り付けシート（日射量等）'!G7125/3.6*10^3</f>
        <v>0</v>
      </c>
      <c r="G7128" s="50">
        <f>'貼り付けシート（日射量等）'!H7125/3.6*10^3</f>
        <v>0</v>
      </c>
      <c r="H7128" s="91">
        <f>RADIANS('貼り付けシート（日射量等）'!I7125)</f>
        <v>0</v>
      </c>
      <c r="I7128" s="91">
        <f>IF('貼り付けシート（日射量等）'!J7125&lt;0,RADIANS(360+('貼り付けシート（日射量等）'!J7125)),RADIANS('貼り付けシート（日射量等）'!J7125))</f>
        <v>0</v>
      </c>
    </row>
    <row r="7129" spans="1:9">
      <c r="A7129" s="20">
        <v>41936</v>
      </c>
      <c r="B7129" s="35" t="s">
        <v>379</v>
      </c>
      <c r="C7129" s="90">
        <f t="shared" si="333"/>
        <v>0</v>
      </c>
      <c r="D7129" s="90">
        <f t="shared" si="334"/>
        <v>0</v>
      </c>
      <c r="E7129" s="90">
        <f t="shared" si="335"/>
        <v>0</v>
      </c>
      <c r="F7129" s="50">
        <f>'貼り付けシート（日射量等）'!G7126/3.6*10^3</f>
        <v>0</v>
      </c>
      <c r="G7129" s="50">
        <f>'貼り付けシート（日射量等）'!H7126/3.6*10^3</f>
        <v>0</v>
      </c>
      <c r="H7129" s="91">
        <f>RADIANS('貼り付けシート（日射量等）'!I7126)</f>
        <v>0</v>
      </c>
      <c r="I7129" s="91">
        <f>IF('貼り付けシート（日射量等）'!J7126&lt;0,RADIANS(360+('貼り付けシート（日射量等）'!J7126)),RADIANS('貼り付けシート（日射量等）'!J7126))</f>
        <v>0</v>
      </c>
    </row>
    <row r="7130" spans="1:9">
      <c r="A7130" s="20">
        <v>41936</v>
      </c>
      <c r="B7130" s="35" t="s">
        <v>380</v>
      </c>
      <c r="C7130" s="90">
        <f t="shared" si="333"/>
        <v>0</v>
      </c>
      <c r="D7130" s="90">
        <f t="shared" si="334"/>
        <v>0</v>
      </c>
      <c r="E7130" s="90">
        <f t="shared" si="335"/>
        <v>0</v>
      </c>
      <c r="F7130" s="50">
        <f>'貼り付けシート（日射量等）'!G7127/3.6*10^3</f>
        <v>0</v>
      </c>
      <c r="G7130" s="50">
        <f>'貼り付けシート（日射量等）'!H7127/3.6*10^3</f>
        <v>0</v>
      </c>
      <c r="H7130" s="91">
        <f>RADIANS('貼り付けシート（日射量等）'!I7127)</f>
        <v>0</v>
      </c>
      <c r="I7130" s="91">
        <f>IF('貼り付けシート（日射量等）'!J7127&lt;0,RADIANS(360+('貼り付けシート（日射量等）'!J7127)),RADIANS('貼り付けシート（日射量等）'!J7127))</f>
        <v>0</v>
      </c>
    </row>
    <row r="7131" spans="1:9">
      <c r="A7131" s="20">
        <v>41936</v>
      </c>
      <c r="B7131" s="35" t="s">
        <v>381</v>
      </c>
      <c r="C7131" s="90">
        <f t="shared" si="333"/>
        <v>0</v>
      </c>
      <c r="D7131" s="90">
        <f t="shared" si="334"/>
        <v>0</v>
      </c>
      <c r="E7131" s="90">
        <f t="shared" si="335"/>
        <v>0</v>
      </c>
      <c r="F7131" s="50">
        <f>'貼り付けシート（日射量等）'!G7128/3.6*10^3</f>
        <v>0</v>
      </c>
      <c r="G7131" s="50">
        <f>'貼り付けシート（日射量等）'!H7128/3.6*10^3</f>
        <v>0</v>
      </c>
      <c r="H7131" s="91">
        <f>RADIANS('貼り付けシート（日射量等）'!I7128)</f>
        <v>0</v>
      </c>
      <c r="I7131" s="91">
        <f>IF('貼り付けシート（日射量等）'!J7128&lt;0,RADIANS(360+('貼り付けシート（日射量等）'!J7128)),RADIANS('貼り付けシート（日射量等）'!J7128))</f>
        <v>0</v>
      </c>
    </row>
    <row r="7132" spans="1:9">
      <c r="A7132" s="20">
        <v>41936</v>
      </c>
      <c r="B7132" s="35" t="s">
        <v>382</v>
      </c>
      <c r="C7132" s="90">
        <f t="shared" si="333"/>
        <v>0</v>
      </c>
      <c r="D7132" s="90">
        <f t="shared" si="334"/>
        <v>0</v>
      </c>
      <c r="E7132" s="90">
        <f t="shared" si="335"/>
        <v>0</v>
      </c>
      <c r="F7132" s="50">
        <f>'貼り付けシート（日射量等）'!G7129/3.6*10^3</f>
        <v>0</v>
      </c>
      <c r="G7132" s="50">
        <f>'貼り付けシート（日射量等）'!H7129/3.6*10^3</f>
        <v>0</v>
      </c>
      <c r="H7132" s="91">
        <f>RADIANS('貼り付けシート（日射量等）'!I7129)</f>
        <v>0</v>
      </c>
      <c r="I7132" s="91">
        <f>IF('貼り付けシート（日射量等）'!J7129&lt;0,RADIANS(360+('貼り付けシート（日射量等）'!J7129)),RADIANS('貼り付けシート（日射量等）'!J7129))</f>
        <v>0</v>
      </c>
    </row>
    <row r="7133" spans="1:9">
      <c r="A7133" s="20">
        <v>41936</v>
      </c>
      <c r="B7133" s="35" t="s">
        <v>383</v>
      </c>
      <c r="C7133" s="90">
        <f t="shared" si="333"/>
        <v>0</v>
      </c>
      <c r="D7133" s="90">
        <f t="shared" si="334"/>
        <v>0</v>
      </c>
      <c r="E7133" s="90">
        <f t="shared" si="335"/>
        <v>0</v>
      </c>
      <c r="F7133" s="50">
        <f>'貼り付けシート（日射量等）'!G7130/3.6*10^3</f>
        <v>0</v>
      </c>
      <c r="G7133" s="50">
        <f>'貼り付けシート（日射量等）'!H7130/3.6*10^3</f>
        <v>0</v>
      </c>
      <c r="H7133" s="91">
        <f>RADIANS('貼り付けシート（日射量等）'!I7130)</f>
        <v>0</v>
      </c>
      <c r="I7133" s="91">
        <f>IF('貼り付けシート（日射量等）'!J7130&lt;0,RADIANS(360+('貼り付けシート（日射量等）'!J7130)),RADIANS('貼り付けシート（日射量等）'!J7130))</f>
        <v>0</v>
      </c>
    </row>
    <row r="7134" spans="1:9">
      <c r="A7134" s="20">
        <v>41937</v>
      </c>
      <c r="B7134" s="35" t="s">
        <v>360</v>
      </c>
      <c r="C7134" s="90">
        <f t="shared" si="333"/>
        <v>0</v>
      </c>
      <c r="D7134" s="90">
        <f t="shared" si="334"/>
        <v>0</v>
      </c>
      <c r="E7134" s="90">
        <f t="shared" si="335"/>
        <v>0</v>
      </c>
      <c r="F7134" s="50">
        <f>'貼り付けシート（日射量等）'!G7131/3.6*10^3</f>
        <v>0</v>
      </c>
      <c r="G7134" s="50">
        <f>'貼り付けシート（日射量等）'!H7131/3.6*10^3</f>
        <v>0</v>
      </c>
      <c r="H7134" s="91">
        <f>RADIANS('貼り付けシート（日射量等）'!I7131)</f>
        <v>0</v>
      </c>
      <c r="I7134" s="91">
        <f>IF('貼り付けシート（日射量等）'!J7131&lt;0,RADIANS(360+('貼り付けシート（日射量等）'!J7131)),RADIANS('貼り付けシート（日射量等）'!J7131))</f>
        <v>0</v>
      </c>
    </row>
    <row r="7135" spans="1:9">
      <c r="A7135" s="20">
        <v>41937</v>
      </c>
      <c r="B7135" s="35" t="s">
        <v>361</v>
      </c>
      <c r="C7135" s="90">
        <f t="shared" si="333"/>
        <v>0</v>
      </c>
      <c r="D7135" s="90">
        <f t="shared" si="334"/>
        <v>0</v>
      </c>
      <c r="E7135" s="90">
        <f t="shared" si="335"/>
        <v>0</v>
      </c>
      <c r="F7135" s="50">
        <f>'貼り付けシート（日射量等）'!G7132/3.6*10^3</f>
        <v>0</v>
      </c>
      <c r="G7135" s="50">
        <f>'貼り付けシート（日射量等）'!H7132/3.6*10^3</f>
        <v>0</v>
      </c>
      <c r="H7135" s="91">
        <f>RADIANS('貼り付けシート（日射量等）'!I7132)</f>
        <v>0</v>
      </c>
      <c r="I7135" s="91">
        <f>IF('貼り付けシート（日射量等）'!J7132&lt;0,RADIANS(360+('貼り付けシート（日射量等）'!J7132)),RADIANS('貼り付けシート（日射量等）'!J7132))</f>
        <v>0</v>
      </c>
    </row>
    <row r="7136" spans="1:9">
      <c r="A7136" s="20">
        <v>41937</v>
      </c>
      <c r="B7136" s="35" t="s">
        <v>362</v>
      </c>
      <c r="C7136" s="90">
        <f t="shared" si="333"/>
        <v>0</v>
      </c>
      <c r="D7136" s="90">
        <f t="shared" si="334"/>
        <v>0</v>
      </c>
      <c r="E7136" s="90">
        <f t="shared" si="335"/>
        <v>0</v>
      </c>
      <c r="F7136" s="50">
        <f>'貼り付けシート（日射量等）'!G7133/3.6*10^3</f>
        <v>0</v>
      </c>
      <c r="G7136" s="50">
        <f>'貼り付けシート（日射量等）'!H7133/3.6*10^3</f>
        <v>0</v>
      </c>
      <c r="H7136" s="91">
        <f>RADIANS('貼り付けシート（日射量等）'!I7133)</f>
        <v>0</v>
      </c>
      <c r="I7136" s="91">
        <f>IF('貼り付けシート（日射量等）'!J7133&lt;0,RADIANS(360+('貼り付けシート（日射量等）'!J7133)),RADIANS('貼り付けシート（日射量等）'!J7133))</f>
        <v>0</v>
      </c>
    </row>
    <row r="7137" spans="1:9">
      <c r="A7137" s="20">
        <v>41937</v>
      </c>
      <c r="B7137" s="35" t="s">
        <v>363</v>
      </c>
      <c r="C7137" s="90">
        <f t="shared" si="333"/>
        <v>0</v>
      </c>
      <c r="D7137" s="90">
        <f t="shared" si="334"/>
        <v>0</v>
      </c>
      <c r="E7137" s="90">
        <f t="shared" si="335"/>
        <v>0</v>
      </c>
      <c r="F7137" s="50">
        <f>'貼り付けシート（日射量等）'!G7134/3.6*10^3</f>
        <v>0</v>
      </c>
      <c r="G7137" s="50">
        <f>'貼り付けシート（日射量等）'!H7134/3.6*10^3</f>
        <v>0</v>
      </c>
      <c r="H7137" s="91">
        <f>RADIANS('貼り付けシート（日射量等）'!I7134)</f>
        <v>0</v>
      </c>
      <c r="I7137" s="91">
        <f>IF('貼り付けシート（日射量等）'!J7134&lt;0,RADIANS(360+('貼り付けシート（日射量等）'!J7134)),RADIANS('貼り付けシート（日射量等）'!J7134))</f>
        <v>0</v>
      </c>
    </row>
    <row r="7138" spans="1:9">
      <c r="A7138" s="20">
        <v>41937</v>
      </c>
      <c r="B7138" s="35" t="s">
        <v>364</v>
      </c>
      <c r="C7138" s="90">
        <f t="shared" si="333"/>
        <v>0</v>
      </c>
      <c r="D7138" s="90">
        <f t="shared" si="334"/>
        <v>0</v>
      </c>
      <c r="E7138" s="90">
        <f t="shared" si="335"/>
        <v>0</v>
      </c>
      <c r="F7138" s="50">
        <f>'貼り付けシート（日射量等）'!G7135/3.6*10^3</f>
        <v>0</v>
      </c>
      <c r="G7138" s="50">
        <f>'貼り付けシート（日射量等）'!H7135/3.6*10^3</f>
        <v>0</v>
      </c>
      <c r="H7138" s="91">
        <f>RADIANS('貼り付けシート（日射量等）'!I7135)</f>
        <v>0</v>
      </c>
      <c r="I7138" s="91">
        <f>IF('貼り付けシート（日射量等）'!J7135&lt;0,RADIANS(360+('貼り付けシート（日射量等）'!J7135)),RADIANS('貼り付けシート（日射量等）'!J7135))</f>
        <v>0</v>
      </c>
    </row>
    <row r="7139" spans="1:9">
      <c r="A7139" s="20">
        <v>41937</v>
      </c>
      <c r="B7139" s="35" t="s">
        <v>365</v>
      </c>
      <c r="C7139" s="90">
        <f t="shared" si="333"/>
        <v>12.832332355020018</v>
      </c>
      <c r="D7139" s="90">
        <f t="shared" si="334"/>
        <v>4.7502797684120655</v>
      </c>
      <c r="E7139" s="90">
        <f t="shared" si="335"/>
        <v>8.0820525866079524</v>
      </c>
      <c r="F7139" s="50">
        <f>'貼り付けシート（日射量等）'!G7136/3.6*10^3</f>
        <v>13.888888888888889</v>
      </c>
      <c r="G7139" s="50">
        <f>'貼り付けシート（日射量等）'!H7136/3.6*10^3</f>
        <v>8.3333333333333339</v>
      </c>
      <c r="H7139" s="91">
        <f>RADIANS('貼り付けシート（日射量等）'!I7136)</f>
        <v>0</v>
      </c>
      <c r="I7139" s="91">
        <f>IF('貼り付けシート（日射量等）'!J7136&lt;0,RADIANS(360+('貼り付けシート（日射量等）'!J7136)),RADIANS('貼り付けシート（日射量等）'!J7136))</f>
        <v>0</v>
      </c>
    </row>
    <row r="7140" spans="1:9">
      <c r="A7140" s="20">
        <v>41937</v>
      </c>
      <c r="B7140" s="35" t="s">
        <v>366</v>
      </c>
      <c r="C7140" s="90">
        <f t="shared" si="333"/>
        <v>88.645880163263115</v>
      </c>
      <c r="D7140" s="90">
        <f t="shared" si="334"/>
        <v>34.765529585876763</v>
      </c>
      <c r="E7140" s="90">
        <f t="shared" si="335"/>
        <v>53.880350577386345</v>
      </c>
      <c r="F7140" s="50">
        <f>'貼り付けシート（日射量等）'!G7137/3.6*10^3</f>
        <v>111.11111111111111</v>
      </c>
      <c r="G7140" s="50">
        <f>'貼り付けシート（日射量等）'!H7137/3.6*10^3</f>
        <v>55.555555555555557</v>
      </c>
      <c r="H7140" s="91">
        <f>RADIANS('貼り付けシート（日射量等）'!I7137)</f>
        <v>0.17976891295541594</v>
      </c>
      <c r="I7140" s="91">
        <f>IF('貼り付けシート（日射量等）'!J7137&lt;0,RADIANS(360+('貼り付けシート（日射量等）'!J7137)),RADIANS('貼り付けシート（日射量等）'!J7137))</f>
        <v>5.1574479396432436</v>
      </c>
    </row>
    <row r="7141" spans="1:9">
      <c r="A7141" s="20">
        <v>41937</v>
      </c>
      <c r="B7141" s="35" t="s">
        <v>367</v>
      </c>
      <c r="C7141" s="90">
        <f t="shared" si="333"/>
        <v>299.93003829913113</v>
      </c>
      <c r="D7141" s="90">
        <f t="shared" si="334"/>
        <v>189.47531961548913</v>
      </c>
      <c r="E7141" s="90">
        <f t="shared" si="335"/>
        <v>110.45471868364199</v>
      </c>
      <c r="F7141" s="50">
        <f>'貼り付けシート（日射量等）'!G7138/3.6*10^3</f>
        <v>366.66666666666669</v>
      </c>
      <c r="G7141" s="50">
        <f>'貼り付けシート（日射量等）'!H7138/3.6*10^3</f>
        <v>113.88888888888887</v>
      </c>
      <c r="H7141" s="91">
        <f>RADIANS('貼り付けシート（日射量等）'!I7138)</f>
        <v>0.35255650890285456</v>
      </c>
      <c r="I7141" s="91">
        <f>IF('貼り付けシート（日射量等）'!J7138&lt;0,RADIANS(360+('貼り付けシート（日射量等）'!J7138)),RADIANS('貼り付けシート（日射量等）'!J7138))</f>
        <v>5.354670145118603</v>
      </c>
    </row>
    <row r="7142" spans="1:9">
      <c r="A7142" s="20">
        <v>41937</v>
      </c>
      <c r="B7142" s="35" t="s">
        <v>368</v>
      </c>
      <c r="C7142" s="90">
        <f t="shared" si="333"/>
        <v>599.20948850467016</v>
      </c>
      <c r="D7142" s="90">
        <f t="shared" si="334"/>
        <v>513.00092758085202</v>
      </c>
      <c r="E7142" s="90">
        <f t="shared" si="335"/>
        <v>86.208560923818155</v>
      </c>
      <c r="F7142" s="50">
        <f>'貼り付けシート（日射量等）'!G7139/3.6*10^3</f>
        <v>755.55555555555554</v>
      </c>
      <c r="G7142" s="50">
        <f>'貼り付けシート（日射量等）'!H7139/3.6*10^3</f>
        <v>88.888888888888886</v>
      </c>
      <c r="H7142" s="91">
        <f>RADIANS('貼り付けシート（日射量等）'!I7139)</f>
        <v>0.49741883681838395</v>
      </c>
      <c r="I7142" s="91">
        <f>IF('貼り付けシート（日射量等）'!J7139&lt;0,RADIANS(360+('貼り付けシート（日射量等）'!J7139)),RADIANS('貼り付けシート（日射量等）'!J7139))</f>
        <v>5.5867989356338494</v>
      </c>
    </row>
    <row r="7143" spans="1:9">
      <c r="A7143" s="20">
        <v>41937</v>
      </c>
      <c r="B7143" s="35" t="s">
        <v>369</v>
      </c>
      <c r="C7143" s="90">
        <f t="shared" si="333"/>
        <v>728.79576562096872</v>
      </c>
      <c r="D7143" s="90">
        <f t="shared" si="334"/>
        <v>634.50515211054267</v>
      </c>
      <c r="E7143" s="90">
        <f t="shared" si="335"/>
        <v>94.290613510426098</v>
      </c>
      <c r="F7143" s="50">
        <f>'貼り付けシート（日射量等）'!G7140/3.6*10^3</f>
        <v>802.77777777777783</v>
      </c>
      <c r="G7143" s="50">
        <f>'貼り付けシート（日射量等）'!H7140/3.6*10^3</f>
        <v>97.222222222222214</v>
      </c>
      <c r="H7143" s="91">
        <f>RADIANS('貼り付けシート（日射量等）'!I7140)</f>
        <v>0.60388392119003809</v>
      </c>
      <c r="I7143" s="91">
        <f>IF('貼り付けシート（日射量等）'!J7140&lt;0,RADIANS(360+('貼り付けシート（日射量等）'!J7140)),RADIANS('貼り付けシート（日射量等）'!J7140))</f>
        <v>5.860815628196959</v>
      </c>
    </row>
    <row r="7144" spans="1:9">
      <c r="A7144" s="20">
        <v>41937</v>
      </c>
      <c r="B7144" s="35" t="s">
        <v>370</v>
      </c>
      <c r="C7144" s="90">
        <f t="shared" si="333"/>
        <v>785.4933001555662</v>
      </c>
      <c r="D7144" s="90">
        <f t="shared" si="334"/>
        <v>685.8146515874015</v>
      </c>
      <c r="E7144" s="90">
        <f t="shared" si="335"/>
        <v>99.678648568164732</v>
      </c>
      <c r="F7144" s="50">
        <f>'貼り付けシート（日射量等）'!G7141/3.6*10^3</f>
        <v>813.88888888888891</v>
      </c>
      <c r="G7144" s="50">
        <f>'貼り付けシート（日射量等）'!H7141/3.6*10^3</f>
        <v>102.77777777777777</v>
      </c>
      <c r="H7144" s="91">
        <f>RADIANS('貼り付けシート（日射量等）'!I7141)</f>
        <v>0.65624379874986793</v>
      </c>
      <c r="I7144" s="91">
        <f>IF('貼り付けシート（日射量等）'!J7141&lt;0,RADIANS(360+('貼り付けシート（日射量等）'!J7141)),RADIANS('貼り付けシート（日射量等）'!J7141))</f>
        <v>6.1714842350519499</v>
      </c>
    </row>
    <row r="7145" spans="1:9">
      <c r="A7145" s="20">
        <v>41937</v>
      </c>
      <c r="B7145" s="35" t="s">
        <v>371</v>
      </c>
      <c r="C7145" s="90">
        <f t="shared" si="333"/>
        <v>775.86852646566877</v>
      </c>
      <c r="D7145" s="90">
        <f t="shared" si="334"/>
        <v>676.18987789750406</v>
      </c>
      <c r="E7145" s="90">
        <f t="shared" si="335"/>
        <v>99.678648568164732</v>
      </c>
      <c r="F7145" s="50">
        <f>'貼り付けシート（日射量等）'!G7142/3.6*10^3</f>
        <v>811.11111111111109</v>
      </c>
      <c r="G7145" s="50">
        <f>'貼り付けシート（日射量等）'!H7142/3.6*10^3</f>
        <v>102.77777777777777</v>
      </c>
      <c r="H7145" s="91">
        <f>RADIANS('貼り付けシート（日射量等）'!I7142)</f>
        <v>0.64751715248989627</v>
      </c>
      <c r="I7145" s="91">
        <f>IF('貼り付けシート（日射量等）'!J7142&lt;0,RADIANS(360+('貼り付けシート（日射量等）'!J7142)),RADIANS('貼り付けシート（日射量等）'!J7142))</f>
        <v>0.20943951023931956</v>
      </c>
    </row>
    <row r="7146" spans="1:9">
      <c r="A7146" s="20">
        <v>41937</v>
      </c>
      <c r="B7146" s="35" t="s">
        <v>372</v>
      </c>
      <c r="C7146" s="90">
        <f t="shared" si="333"/>
        <v>693.25977952407038</v>
      </c>
      <c r="D7146" s="90">
        <f t="shared" si="334"/>
        <v>598.96916601364433</v>
      </c>
      <c r="E7146" s="90">
        <f t="shared" si="335"/>
        <v>94.290613510426098</v>
      </c>
      <c r="F7146" s="50">
        <f>'貼り付けシート（日射量等）'!G7143/3.6*10^3</f>
        <v>786.11111111111109</v>
      </c>
      <c r="G7146" s="50">
        <f>'貼り付けシート（日射量等）'!H7143/3.6*10^3</f>
        <v>97.222222222222214</v>
      </c>
      <c r="H7146" s="91">
        <f>RADIANS('貼り付けシート（日射量等）'!I7143)</f>
        <v>0.57595865315812877</v>
      </c>
      <c r="I7146" s="91">
        <f>IF('貼り付けシート（日射量等）'!J7143&lt;0,RADIANS(360+('貼り付けシート（日射量等）'!J7143)),RADIANS('貼り付けシート（日射量等）'!J7143))</f>
        <v>0.5113814708343386</v>
      </c>
    </row>
    <row r="7147" spans="1:9">
      <c r="A7147" s="20">
        <v>41937</v>
      </c>
      <c r="B7147" s="35" t="s">
        <v>373</v>
      </c>
      <c r="C7147" s="90">
        <f t="shared" si="333"/>
        <v>440.00785018786979</v>
      </c>
      <c r="D7147" s="90">
        <f t="shared" si="334"/>
        <v>308.00099127327326</v>
      </c>
      <c r="E7147" s="90">
        <f t="shared" si="335"/>
        <v>132.00685891459653</v>
      </c>
      <c r="F7147" s="50">
        <f>'貼り付けシート（日射量等）'!G7144/3.6*10^3</f>
        <v>486.11111111111109</v>
      </c>
      <c r="G7147" s="50">
        <f>'貼り付けシート（日射量等）'!H7144/3.6*10^3</f>
        <v>136.11111111111109</v>
      </c>
      <c r="H7147" s="91">
        <f>RADIANS('貼り付けシート（日射量等）'!I7144)</f>
        <v>0.45553093477052004</v>
      </c>
      <c r="I7147" s="91">
        <f>IF('貼り付けシート（日射量等）'!J7144&lt;0,RADIANS(360+('貼り付けシート（日射量等）'!J7144)),RADIANS('貼り付けシート（日射量等）'!J7144))</f>
        <v>0.77143552938149373</v>
      </c>
    </row>
    <row r="7148" spans="1:9">
      <c r="A7148" s="20">
        <v>41937</v>
      </c>
      <c r="B7148" s="35" t="s">
        <v>374</v>
      </c>
      <c r="C7148" s="90">
        <f t="shared" si="333"/>
        <v>137.42122955168279</v>
      </c>
      <c r="D7148" s="90">
        <f t="shared" si="334"/>
        <v>45.824633570125989</v>
      </c>
      <c r="E7148" s="90">
        <f t="shared" si="335"/>
        <v>91.596595981556789</v>
      </c>
      <c r="F7148" s="50">
        <f>'貼り付けシート（日射量等）'!G7145/3.6*10^3</f>
        <v>99.999999999999986</v>
      </c>
      <c r="G7148" s="50">
        <f>'貼り付けシート（日射量等）'!H7145/3.6*10^3</f>
        <v>94.444444444444443</v>
      </c>
      <c r="H7148" s="91">
        <f>RADIANS('貼り付けシート（日射量等）'!I7145)</f>
        <v>0.30194196059501904</v>
      </c>
      <c r="I7148" s="91">
        <f>IF('貼り付けシート（日射量等）'!J7145&lt;0,RADIANS(360+('貼り付けシート（日射量等）'!J7145)),RADIANS('貼り付けシート（日射量等）'!J7145))</f>
        <v>0.99134701513277912</v>
      </c>
    </row>
    <row r="7149" spans="1:9">
      <c r="A7149" s="20">
        <v>41937</v>
      </c>
      <c r="B7149" s="35" t="s">
        <v>375</v>
      </c>
      <c r="C7149" s="90">
        <f t="shared" si="333"/>
        <v>60.876358800734224</v>
      </c>
      <c r="D7149" s="90">
        <f t="shared" si="334"/>
        <v>25.854130925433097</v>
      </c>
      <c r="E7149" s="90">
        <f t="shared" si="335"/>
        <v>35.022227875301127</v>
      </c>
      <c r="F7149" s="50">
        <f>'貼り付けシート（日射量等）'!G7146/3.6*10^3</f>
        <v>105.55555555555556</v>
      </c>
      <c r="G7149" s="50">
        <f>'貼り付けシート（日射量等）'!H7146/3.6*10^3</f>
        <v>36.111111111111114</v>
      </c>
      <c r="H7149" s="91">
        <f>RADIANS('貼り付けシート（日射量等）'!I7146)</f>
        <v>0.12391837689159739</v>
      </c>
      <c r="I7149" s="91">
        <f>IF('貼り付けシート（日射量等）'!J7146&lt;0,RADIANS(360+('貼り付けシート（日射量等）'!J7146)),RADIANS('貼り付けシート（日射量等）'!J7146))</f>
        <v>1.1815879036001611</v>
      </c>
    </row>
    <row r="7150" spans="1:9">
      <c r="A7150" s="20">
        <v>41937</v>
      </c>
      <c r="B7150" s="35" t="s">
        <v>376</v>
      </c>
      <c r="C7150" s="90">
        <f t="shared" si="333"/>
        <v>0</v>
      </c>
      <c r="D7150" s="90">
        <f t="shared" si="334"/>
        <v>0</v>
      </c>
      <c r="E7150" s="90">
        <f t="shared" si="335"/>
        <v>0</v>
      </c>
      <c r="F7150" s="50">
        <f>'貼り付けシート（日射量等）'!G7147/3.6*10^3</f>
        <v>0</v>
      </c>
      <c r="G7150" s="50">
        <f>'貼り付けシート（日射量等）'!H7147/3.6*10^3</f>
        <v>0</v>
      </c>
      <c r="H7150" s="91">
        <f>RADIANS('貼り付けシート（日射量等）'!I7147)</f>
        <v>0</v>
      </c>
      <c r="I7150" s="91">
        <f>IF('貼り付けシート（日射量等）'!J7147&lt;0,RADIANS(360+('貼り付けシート（日射量等）'!J7147)),RADIANS('貼り付けシート（日射量等）'!J7147))</f>
        <v>0</v>
      </c>
    </row>
    <row r="7151" spans="1:9">
      <c r="A7151" s="20">
        <v>41937</v>
      </c>
      <c r="B7151" s="35" t="s">
        <v>377</v>
      </c>
      <c r="C7151" s="90">
        <f t="shared" si="333"/>
        <v>0</v>
      </c>
      <c r="D7151" s="90">
        <f t="shared" si="334"/>
        <v>0</v>
      </c>
      <c r="E7151" s="90">
        <f t="shared" si="335"/>
        <v>0</v>
      </c>
      <c r="F7151" s="50">
        <f>'貼り付けシート（日射量等）'!G7148/3.6*10^3</f>
        <v>0</v>
      </c>
      <c r="G7151" s="50">
        <f>'貼り付けシート（日射量等）'!H7148/3.6*10^3</f>
        <v>0</v>
      </c>
      <c r="H7151" s="91">
        <f>RADIANS('貼り付けシート（日射量等）'!I7148)</f>
        <v>0</v>
      </c>
      <c r="I7151" s="91">
        <f>IF('貼り付けシート（日射量等）'!J7148&lt;0,RADIANS(360+('貼り付けシート（日射量等）'!J7148)),RADIANS('貼り付けシート（日射量等）'!J7148))</f>
        <v>0</v>
      </c>
    </row>
    <row r="7152" spans="1:9">
      <c r="A7152" s="20">
        <v>41937</v>
      </c>
      <c r="B7152" s="35" t="s">
        <v>378</v>
      </c>
      <c r="C7152" s="90">
        <f t="shared" si="333"/>
        <v>0</v>
      </c>
      <c r="D7152" s="90">
        <f t="shared" si="334"/>
        <v>0</v>
      </c>
      <c r="E7152" s="90">
        <f t="shared" si="335"/>
        <v>0</v>
      </c>
      <c r="F7152" s="50">
        <f>'貼り付けシート（日射量等）'!G7149/3.6*10^3</f>
        <v>0</v>
      </c>
      <c r="G7152" s="50">
        <f>'貼り付けシート（日射量等）'!H7149/3.6*10^3</f>
        <v>0</v>
      </c>
      <c r="H7152" s="91">
        <f>RADIANS('貼り付けシート（日射量等）'!I7149)</f>
        <v>0</v>
      </c>
      <c r="I7152" s="91">
        <f>IF('貼り付けシート（日射量等）'!J7149&lt;0,RADIANS(360+('貼り付けシート（日射量等）'!J7149)),RADIANS('貼り付けシート（日射量等）'!J7149))</f>
        <v>0</v>
      </c>
    </row>
    <row r="7153" spans="1:9">
      <c r="A7153" s="20">
        <v>41937</v>
      </c>
      <c r="B7153" s="35" t="s">
        <v>379</v>
      </c>
      <c r="C7153" s="90">
        <f t="shared" si="333"/>
        <v>0</v>
      </c>
      <c r="D7153" s="90">
        <f t="shared" si="334"/>
        <v>0</v>
      </c>
      <c r="E7153" s="90">
        <f t="shared" si="335"/>
        <v>0</v>
      </c>
      <c r="F7153" s="50">
        <f>'貼り付けシート（日射量等）'!G7150/3.6*10^3</f>
        <v>0</v>
      </c>
      <c r="G7153" s="50">
        <f>'貼り付けシート（日射量等）'!H7150/3.6*10^3</f>
        <v>0</v>
      </c>
      <c r="H7153" s="91">
        <f>RADIANS('貼り付けシート（日射量等）'!I7150)</f>
        <v>0</v>
      </c>
      <c r="I7153" s="91">
        <f>IF('貼り付けシート（日射量等）'!J7150&lt;0,RADIANS(360+('貼り付けシート（日射量等）'!J7150)),RADIANS('貼り付けシート（日射量等）'!J7150))</f>
        <v>0</v>
      </c>
    </row>
    <row r="7154" spans="1:9">
      <c r="A7154" s="20">
        <v>41937</v>
      </c>
      <c r="B7154" s="35" t="s">
        <v>380</v>
      </c>
      <c r="C7154" s="90">
        <f t="shared" si="333"/>
        <v>0</v>
      </c>
      <c r="D7154" s="90">
        <f t="shared" si="334"/>
        <v>0</v>
      </c>
      <c r="E7154" s="90">
        <f t="shared" si="335"/>
        <v>0</v>
      </c>
      <c r="F7154" s="50">
        <f>'貼り付けシート（日射量等）'!G7151/3.6*10^3</f>
        <v>0</v>
      </c>
      <c r="G7154" s="50">
        <f>'貼り付けシート（日射量等）'!H7151/3.6*10^3</f>
        <v>0</v>
      </c>
      <c r="H7154" s="91">
        <f>RADIANS('貼り付けシート（日射量等）'!I7151)</f>
        <v>0</v>
      </c>
      <c r="I7154" s="91">
        <f>IF('貼り付けシート（日射量等）'!J7151&lt;0,RADIANS(360+('貼り付けシート（日射量等）'!J7151)),RADIANS('貼り付けシート（日射量等）'!J7151))</f>
        <v>0</v>
      </c>
    </row>
    <row r="7155" spans="1:9">
      <c r="A7155" s="20">
        <v>41937</v>
      </c>
      <c r="B7155" s="35" t="s">
        <v>381</v>
      </c>
      <c r="C7155" s="90">
        <f t="shared" si="333"/>
        <v>0</v>
      </c>
      <c r="D7155" s="90">
        <f t="shared" si="334"/>
        <v>0</v>
      </c>
      <c r="E7155" s="90">
        <f t="shared" si="335"/>
        <v>0</v>
      </c>
      <c r="F7155" s="50">
        <f>'貼り付けシート（日射量等）'!G7152/3.6*10^3</f>
        <v>0</v>
      </c>
      <c r="G7155" s="50">
        <f>'貼り付けシート（日射量等）'!H7152/3.6*10^3</f>
        <v>0</v>
      </c>
      <c r="H7155" s="91">
        <f>RADIANS('貼り付けシート（日射量等）'!I7152)</f>
        <v>0</v>
      </c>
      <c r="I7155" s="91">
        <f>IF('貼り付けシート（日射量等）'!J7152&lt;0,RADIANS(360+('貼り付けシート（日射量等）'!J7152)),RADIANS('貼り付けシート（日射量等）'!J7152))</f>
        <v>0</v>
      </c>
    </row>
    <row r="7156" spans="1:9">
      <c r="A7156" s="20">
        <v>41937</v>
      </c>
      <c r="B7156" s="35" t="s">
        <v>382</v>
      </c>
      <c r="C7156" s="90">
        <f t="shared" si="333"/>
        <v>0</v>
      </c>
      <c r="D7156" s="90">
        <f t="shared" si="334"/>
        <v>0</v>
      </c>
      <c r="E7156" s="90">
        <f t="shared" si="335"/>
        <v>0</v>
      </c>
      <c r="F7156" s="50">
        <f>'貼り付けシート（日射量等）'!G7153/3.6*10^3</f>
        <v>0</v>
      </c>
      <c r="G7156" s="50">
        <f>'貼り付けシート（日射量等）'!H7153/3.6*10^3</f>
        <v>0</v>
      </c>
      <c r="H7156" s="91">
        <f>RADIANS('貼り付けシート（日射量等）'!I7153)</f>
        <v>0</v>
      </c>
      <c r="I7156" s="91">
        <f>IF('貼り付けシート（日射量等）'!J7153&lt;0,RADIANS(360+('貼り付けシート（日射量等）'!J7153)),RADIANS('貼り付けシート（日射量等）'!J7153))</f>
        <v>0</v>
      </c>
    </row>
    <row r="7157" spans="1:9">
      <c r="A7157" s="20">
        <v>41937</v>
      </c>
      <c r="B7157" s="35" t="s">
        <v>383</v>
      </c>
      <c r="C7157" s="90">
        <f t="shared" si="333"/>
        <v>0</v>
      </c>
      <c r="D7157" s="90">
        <f t="shared" si="334"/>
        <v>0</v>
      </c>
      <c r="E7157" s="90">
        <f t="shared" si="335"/>
        <v>0</v>
      </c>
      <c r="F7157" s="50">
        <f>'貼り付けシート（日射量等）'!G7154/3.6*10^3</f>
        <v>0</v>
      </c>
      <c r="G7157" s="50">
        <f>'貼り付けシート（日射量等）'!H7154/3.6*10^3</f>
        <v>0</v>
      </c>
      <c r="H7157" s="91">
        <f>RADIANS('貼り付けシート（日射量等）'!I7154)</f>
        <v>0</v>
      </c>
      <c r="I7157" s="91">
        <f>IF('貼り付けシート（日射量等）'!J7154&lt;0,RADIANS(360+('貼り付けシート（日射量等）'!J7154)),RADIANS('貼り付けシート（日射量等）'!J7154))</f>
        <v>0</v>
      </c>
    </row>
    <row r="7158" spans="1:9">
      <c r="A7158" s="20">
        <v>41938</v>
      </c>
      <c r="B7158" s="35" t="s">
        <v>360</v>
      </c>
      <c r="C7158" s="90">
        <f t="shared" si="333"/>
        <v>0</v>
      </c>
      <c r="D7158" s="90">
        <f t="shared" si="334"/>
        <v>0</v>
      </c>
      <c r="E7158" s="90">
        <f t="shared" si="335"/>
        <v>0</v>
      </c>
      <c r="F7158" s="50">
        <f>'貼り付けシート（日射量等）'!G7155/3.6*10^3</f>
        <v>0</v>
      </c>
      <c r="G7158" s="50">
        <f>'貼り付けシート（日射量等）'!H7155/3.6*10^3</f>
        <v>0</v>
      </c>
      <c r="H7158" s="91">
        <f>RADIANS('貼り付けシート（日射量等）'!I7155)</f>
        <v>0</v>
      </c>
      <c r="I7158" s="91">
        <f>IF('貼り付けシート（日射量等）'!J7155&lt;0,RADIANS(360+('貼り付けシート（日射量等）'!J7155)),RADIANS('貼り付けシート（日射量等）'!J7155))</f>
        <v>0</v>
      </c>
    </row>
    <row r="7159" spans="1:9">
      <c r="A7159" s="20">
        <v>41938</v>
      </c>
      <c r="B7159" s="35" t="s">
        <v>361</v>
      </c>
      <c r="C7159" s="90">
        <f t="shared" si="333"/>
        <v>0</v>
      </c>
      <c r="D7159" s="90">
        <f t="shared" si="334"/>
        <v>0</v>
      </c>
      <c r="E7159" s="90">
        <f t="shared" si="335"/>
        <v>0</v>
      </c>
      <c r="F7159" s="50">
        <f>'貼り付けシート（日射量等）'!G7156/3.6*10^3</f>
        <v>0</v>
      </c>
      <c r="G7159" s="50">
        <f>'貼り付けシート（日射量等）'!H7156/3.6*10^3</f>
        <v>0</v>
      </c>
      <c r="H7159" s="91">
        <f>RADIANS('貼り付けシート（日射量等）'!I7156)</f>
        <v>0</v>
      </c>
      <c r="I7159" s="91">
        <f>IF('貼り付けシート（日射量等）'!J7156&lt;0,RADIANS(360+('貼り付けシート（日射量等）'!J7156)),RADIANS('貼り付けシート（日射量等）'!J7156))</f>
        <v>0</v>
      </c>
    </row>
    <row r="7160" spans="1:9">
      <c r="A7160" s="20">
        <v>41938</v>
      </c>
      <c r="B7160" s="35" t="s">
        <v>362</v>
      </c>
      <c r="C7160" s="90">
        <f t="shared" si="333"/>
        <v>0</v>
      </c>
      <c r="D7160" s="90">
        <f t="shared" si="334"/>
        <v>0</v>
      </c>
      <c r="E7160" s="90">
        <f t="shared" si="335"/>
        <v>0</v>
      </c>
      <c r="F7160" s="50">
        <f>'貼り付けシート（日射量等）'!G7157/3.6*10^3</f>
        <v>0</v>
      </c>
      <c r="G7160" s="50">
        <f>'貼り付けシート（日射量等）'!H7157/3.6*10^3</f>
        <v>0</v>
      </c>
      <c r="H7160" s="91">
        <f>RADIANS('貼り付けシート（日射量等）'!I7157)</f>
        <v>0</v>
      </c>
      <c r="I7160" s="91">
        <f>IF('貼り付けシート（日射量等）'!J7157&lt;0,RADIANS(360+('貼り付けシート（日射量等）'!J7157)),RADIANS('貼り付けシート（日射量等）'!J7157))</f>
        <v>0</v>
      </c>
    </row>
    <row r="7161" spans="1:9">
      <c r="A7161" s="20">
        <v>41938</v>
      </c>
      <c r="B7161" s="35" t="s">
        <v>363</v>
      </c>
      <c r="C7161" s="90">
        <f t="shared" si="333"/>
        <v>0</v>
      </c>
      <c r="D7161" s="90">
        <f t="shared" si="334"/>
        <v>0</v>
      </c>
      <c r="E7161" s="90">
        <f t="shared" si="335"/>
        <v>0</v>
      </c>
      <c r="F7161" s="50">
        <f>'貼り付けシート（日射量等）'!G7158/3.6*10^3</f>
        <v>0</v>
      </c>
      <c r="G7161" s="50">
        <f>'貼り付けシート（日射量等）'!H7158/3.6*10^3</f>
        <v>0</v>
      </c>
      <c r="H7161" s="91">
        <f>RADIANS('貼り付けシート（日射量等）'!I7158)</f>
        <v>0</v>
      </c>
      <c r="I7161" s="91">
        <f>IF('貼り付けシート（日射量等）'!J7158&lt;0,RADIANS(360+('貼り付けシート（日射量等）'!J7158)),RADIANS('貼り付けシート（日射量等）'!J7158))</f>
        <v>0</v>
      </c>
    </row>
    <row r="7162" spans="1:9">
      <c r="A7162" s="20">
        <v>41938</v>
      </c>
      <c r="B7162" s="35" t="s">
        <v>364</v>
      </c>
      <c r="C7162" s="90">
        <f t="shared" si="333"/>
        <v>0</v>
      </c>
      <c r="D7162" s="90">
        <f t="shared" si="334"/>
        <v>0</v>
      </c>
      <c r="E7162" s="90">
        <f t="shared" si="335"/>
        <v>0</v>
      </c>
      <c r="F7162" s="50">
        <f>'貼り付けシート（日射量等）'!G7159/3.6*10^3</f>
        <v>0</v>
      </c>
      <c r="G7162" s="50">
        <f>'貼り付けシート（日射量等）'!H7159/3.6*10^3</f>
        <v>0</v>
      </c>
      <c r="H7162" s="91">
        <f>RADIANS('貼り付けシート（日射量等）'!I7159)</f>
        <v>0</v>
      </c>
      <c r="I7162" s="91">
        <f>IF('貼り付けシート（日射量等）'!J7159&lt;0,RADIANS(360+('貼り付けシート（日射量等）'!J7159)),RADIANS('貼り付けシート（日射量等）'!J7159))</f>
        <v>0</v>
      </c>
    </row>
    <row r="7163" spans="1:9">
      <c r="A7163" s="20">
        <v>41938</v>
      </c>
      <c r="B7163" s="35" t="s">
        <v>365</v>
      </c>
      <c r="C7163" s="90">
        <f t="shared" si="333"/>
        <v>7.2881469651034605</v>
      </c>
      <c r="D7163" s="90">
        <f t="shared" si="334"/>
        <v>1.900111907364826</v>
      </c>
      <c r="E7163" s="90">
        <f t="shared" si="335"/>
        <v>5.3880350577386347</v>
      </c>
      <c r="F7163" s="50">
        <f>'貼り付けシート（日射量等）'!G7160/3.6*10^3</f>
        <v>5.5555555555555554</v>
      </c>
      <c r="G7163" s="50">
        <f>'貼り付けシート（日射量等）'!H7160/3.6*10^3</f>
        <v>5.5555555555555554</v>
      </c>
      <c r="H7163" s="91">
        <f>RADIANS('貼り付けシート（日射量等）'!I7160)</f>
        <v>0</v>
      </c>
      <c r="I7163" s="91">
        <f>IF('貼り付けシート（日射量等）'!J7160&lt;0,RADIANS(360+('貼り付けシート（日射量等）'!J7160)),RADIANS('貼り付けシート（日射量等）'!J7160))</f>
        <v>0</v>
      </c>
    </row>
    <row r="7164" spans="1:9">
      <c r="A7164" s="20">
        <v>41938</v>
      </c>
      <c r="B7164" s="35" t="s">
        <v>366</v>
      </c>
      <c r="C7164" s="90">
        <f t="shared" si="333"/>
        <v>137.00433280784029</v>
      </c>
      <c r="D7164" s="90">
        <f t="shared" si="334"/>
        <v>80.429964701584638</v>
      </c>
      <c r="E7164" s="90">
        <f t="shared" si="335"/>
        <v>56.574368106255655</v>
      </c>
      <c r="F7164" s="50">
        <f>'貼り付けシート（日射量等）'!G7161/3.6*10^3</f>
        <v>258.33333333333337</v>
      </c>
      <c r="G7164" s="50">
        <f>'貼り付けシート（日射量等）'!H7161/3.6*10^3</f>
        <v>58.333333333333329</v>
      </c>
      <c r="H7164" s="91">
        <f>RADIANS('貼り付けシート（日射量等）'!I7161)</f>
        <v>0.17627825445142728</v>
      </c>
      <c r="I7164" s="91">
        <f>IF('貼り付けシート（日射量等）'!J7161&lt;0,RADIANS(360+('貼り付けシート（日射量等）'!J7161)),RADIANS('貼り付けシート（日射量等）'!J7161))</f>
        <v>5.1626839273992271</v>
      </c>
    </row>
    <row r="7165" spans="1:9">
      <c r="A7165" s="20">
        <v>41938</v>
      </c>
      <c r="B7165" s="35" t="s">
        <v>367</v>
      </c>
      <c r="C7165" s="90">
        <f t="shared" si="333"/>
        <v>384.84389874385056</v>
      </c>
      <c r="D7165" s="90">
        <f t="shared" si="334"/>
        <v>304.02337287777107</v>
      </c>
      <c r="E7165" s="90">
        <f t="shared" si="335"/>
        <v>80.820525866079507</v>
      </c>
      <c r="F7165" s="50">
        <f>'貼り付けシート（日射量等）'!G7162/3.6*10^3</f>
        <v>591.66666666666663</v>
      </c>
      <c r="G7165" s="50">
        <f>'貼り付けシート（日射量等）'!H7162/3.6*10^3</f>
        <v>83.333333333333329</v>
      </c>
      <c r="H7165" s="91">
        <f>RADIANS('貼り付けシート（日射量等）'!I7162)</f>
        <v>0.34732052114687156</v>
      </c>
      <c r="I7165" s="91">
        <f>IF('貼り付けシート（日射量等）'!J7162&lt;0,RADIANS(360+('貼り付けシート（日射量等）'!J7162)),RADIANS('貼り付けシート（日射量等）'!J7162))</f>
        <v>5.3599061328745865</v>
      </c>
    </row>
    <row r="7166" spans="1:9">
      <c r="A7166" s="20">
        <v>41938</v>
      </c>
      <c r="B7166" s="35" t="s">
        <v>368</v>
      </c>
      <c r="C7166" s="90">
        <f t="shared" si="333"/>
        <v>512.36114740431799</v>
      </c>
      <c r="D7166" s="90">
        <f t="shared" si="334"/>
        <v>383.04830601859078</v>
      </c>
      <c r="E7166" s="90">
        <f t="shared" si="335"/>
        <v>129.31284138572724</v>
      </c>
      <c r="F7166" s="50">
        <f>'貼り付けシート（日射量等）'!G7163/3.6*10^3</f>
        <v>566.66666666666663</v>
      </c>
      <c r="G7166" s="50">
        <f>'貼り付けシート（日射量等）'!H7163/3.6*10^3</f>
        <v>133.33333333333334</v>
      </c>
      <c r="H7166" s="91">
        <f>RADIANS('貼り付けシート（日射量等）'!I7163)</f>
        <v>0.4921828490624009</v>
      </c>
      <c r="I7166" s="91">
        <f>IF('貼り付けシート（日射量等）'!J7163&lt;0,RADIANS(360+('貼り付けシート（日射量等）'!J7163)),RADIANS('貼り付けシート（日射量等）'!J7163))</f>
        <v>5.5902895941378379</v>
      </c>
    </row>
    <row r="7167" spans="1:9">
      <c r="A7167" s="20">
        <v>41938</v>
      </c>
      <c r="B7167" s="35" t="s">
        <v>369</v>
      </c>
      <c r="C7167" s="90">
        <f t="shared" si="333"/>
        <v>249.82776579980998</v>
      </c>
      <c r="D7167" s="90">
        <f t="shared" si="334"/>
        <v>61.24653877895777</v>
      </c>
      <c r="E7167" s="90">
        <f t="shared" si="335"/>
        <v>188.5812270208522</v>
      </c>
      <c r="F7167" s="50">
        <f>'貼り付けシート（日射量等）'!G7164/3.6*10^3</f>
        <v>77.777777777777786</v>
      </c>
      <c r="G7167" s="50">
        <f>'貼り付けシート（日射量等）'!H7164/3.6*10^3</f>
        <v>194.44444444444443</v>
      </c>
      <c r="H7167" s="91">
        <f>RADIANS('貼り付けシート（日射量等）'!I7164)</f>
        <v>0.59864793343405498</v>
      </c>
      <c r="I7167" s="91">
        <f>IF('貼り付けシート（日射量等）'!J7164&lt;0,RADIANS(360+('貼り付けシート（日射量等）'!J7164)),RADIANS('貼り付けシート（日射量等）'!J7164))</f>
        <v>5.8625609574489523</v>
      </c>
    </row>
    <row r="7168" spans="1:9">
      <c r="A7168" s="20">
        <v>41938</v>
      </c>
      <c r="B7168" s="35" t="s">
        <v>370</v>
      </c>
      <c r="C7168" s="90">
        <f t="shared" si="333"/>
        <v>355.32497226197444</v>
      </c>
      <c r="D7168" s="90">
        <f t="shared" si="334"/>
        <v>123.63946477921314</v>
      </c>
      <c r="E7168" s="90">
        <f t="shared" si="335"/>
        <v>231.6855074827613</v>
      </c>
      <c r="F7168" s="50">
        <f>'貼り付けシート（日射量等）'!G7165/3.6*10^3</f>
        <v>147.22222222222223</v>
      </c>
      <c r="G7168" s="50">
        <f>'貼り付けシート（日射量等）'!H7165/3.6*10^3</f>
        <v>238.88888888888889</v>
      </c>
      <c r="H7168" s="91">
        <f>RADIANS('貼り付けシート（日射量等）'!I7165)</f>
        <v>0.65100781099388483</v>
      </c>
      <c r="I7168" s="91">
        <f>IF('貼り付けシート（日射量等）'!J7165&lt;0,RADIANS(360+('貼り付けシート（日射量等）'!J7165)),RADIANS('貼り付けシート（日射量等）'!J7165))</f>
        <v>6.1714842350519499</v>
      </c>
    </row>
    <row r="7169" spans="1:9">
      <c r="A7169" s="20">
        <v>41938</v>
      </c>
      <c r="B7169" s="35" t="s">
        <v>371</v>
      </c>
      <c r="C7169" s="90">
        <f t="shared" si="333"/>
        <v>348.46466922933911</v>
      </c>
      <c r="D7169" s="90">
        <f t="shared" si="334"/>
        <v>122.1671968043165</v>
      </c>
      <c r="E7169" s="90">
        <f t="shared" si="335"/>
        <v>226.29747242502262</v>
      </c>
      <c r="F7169" s="50">
        <f>'貼り付けシート（日射量等）'!G7166/3.6*10^3</f>
        <v>147.22222222222223</v>
      </c>
      <c r="G7169" s="50">
        <f>'貼り付けシート（日射量等）'!H7166/3.6*10^3</f>
        <v>233.33333333333331</v>
      </c>
      <c r="H7169" s="91">
        <f>RADIANS('貼り付けシート（日射量等）'!I7166)</f>
        <v>0.64053583548191895</v>
      </c>
      <c r="I7169" s="91">
        <f>IF('貼り付けシート（日射量等）'!J7166&lt;0,RADIANS(360+('貼り付けシート（日射量等）'!J7166)),RADIANS('貼り付けシート（日射量等）'!J7166))</f>
        <v>0.20943951023931956</v>
      </c>
    </row>
    <row r="7170" spans="1:9">
      <c r="A7170" s="20">
        <v>41938</v>
      </c>
      <c r="B7170" s="35" t="s">
        <v>372</v>
      </c>
      <c r="C7170" s="90">
        <f t="shared" si="333"/>
        <v>234.72256102331522</v>
      </c>
      <c r="D7170" s="90">
        <f t="shared" si="334"/>
        <v>56.917404117940251</v>
      </c>
      <c r="E7170" s="90">
        <f t="shared" si="335"/>
        <v>177.80515690537496</v>
      </c>
      <c r="F7170" s="50">
        <f>'貼り付けシート（日射量等）'!G7167/3.6*10^3</f>
        <v>75</v>
      </c>
      <c r="G7170" s="50">
        <f>'貼り付けシート（日射量等）'!H7167/3.6*10^3</f>
        <v>183.33333333333334</v>
      </c>
      <c r="H7170" s="91">
        <f>RADIANS('貼り付けシート（日射量等）'!I7167)</f>
        <v>0.57072266540214578</v>
      </c>
      <c r="I7170" s="91">
        <f>IF('貼り付けシート（日射量等）'!J7167&lt;0,RADIANS(360+('貼り付けシート（日射量等）'!J7167)),RADIANS('貼り付けシート（日射量等）'!J7167))</f>
        <v>0.50963614158234427</v>
      </c>
    </row>
    <row r="7171" spans="1:9">
      <c r="A7171" s="20">
        <v>41938</v>
      </c>
      <c r="B7171" s="35" t="s">
        <v>373</v>
      </c>
      <c r="C7171" s="90">
        <f t="shared" si="333"/>
        <v>250.82617329163369</v>
      </c>
      <c r="D7171" s="90">
        <f t="shared" si="334"/>
        <v>94.573156617213328</v>
      </c>
      <c r="E7171" s="90">
        <f t="shared" si="335"/>
        <v>156.25301667442037</v>
      </c>
      <c r="F7171" s="50">
        <f>'貼り付けシート（日射量等）'!G7168/3.6*10^3</f>
        <v>150</v>
      </c>
      <c r="G7171" s="50">
        <f>'貼り付けシート（日射量等）'!H7168/3.6*10^3</f>
        <v>161.11111111111109</v>
      </c>
      <c r="H7171" s="91">
        <f>RADIANS('貼り付けシート（日射量等）'!I7168)</f>
        <v>0.45029494701453704</v>
      </c>
      <c r="I7171" s="91">
        <f>IF('貼り付けシート（日射量等）'!J7168&lt;0,RADIANS(360+('貼り付けシート（日射量等）'!J7168)),RADIANS('貼り付けシート（日射量等）'!J7168))</f>
        <v>0.76794487087750496</v>
      </c>
    </row>
    <row r="7172" spans="1:9">
      <c r="A7172" s="20">
        <v>41938</v>
      </c>
      <c r="B7172" s="35" t="s">
        <v>374</v>
      </c>
      <c r="C7172" s="90">
        <f t="shared" si="333"/>
        <v>81.246747116054635</v>
      </c>
      <c r="D7172" s="90">
        <f t="shared" si="334"/>
        <v>13.896308894321706</v>
      </c>
      <c r="E7172" s="90">
        <f t="shared" si="335"/>
        <v>67.350438221732929</v>
      </c>
      <c r="F7172" s="50">
        <f>'貼り付けシート（日射量等）'!G7169/3.6*10^3</f>
        <v>30.555555555555554</v>
      </c>
      <c r="G7172" s="50">
        <f>'貼り付けシート（日射量等）'!H7169/3.6*10^3</f>
        <v>69.444444444444443</v>
      </c>
      <c r="H7172" s="91">
        <f>RADIANS('貼り付けシート（日射量等）'!I7169)</f>
        <v>0.29670597283903605</v>
      </c>
      <c r="I7172" s="91">
        <f>IF('貼り付けシート（日射量等）'!J7169&lt;0,RADIANS(360+('貼り付けシート（日射量等）'!J7169)),RADIANS('貼り付けシート（日射量等）'!J7169))</f>
        <v>0.98785635662879057</v>
      </c>
    </row>
    <row r="7173" spans="1:9">
      <c r="A7173" s="20">
        <v>41938</v>
      </c>
      <c r="B7173" s="35" t="s">
        <v>375</v>
      </c>
      <c r="C7173" s="90">
        <f t="shared" si="333"/>
        <v>18.86220722674609</v>
      </c>
      <c r="D7173" s="90">
        <f t="shared" si="334"/>
        <v>2.6981020535301847</v>
      </c>
      <c r="E7173" s="90">
        <f t="shared" si="335"/>
        <v>16.164105173215905</v>
      </c>
      <c r="F7173" s="50">
        <f>'貼り付けシート（日射量等）'!G7170/3.6*10^3</f>
        <v>11.111111111111111</v>
      </c>
      <c r="G7173" s="50">
        <f>'貼り付けシート（日射量等）'!H7170/3.6*10^3</f>
        <v>16.666666666666668</v>
      </c>
      <c r="H7173" s="91">
        <f>RADIANS('貼り付けシート（日射量等）'!I7170)</f>
        <v>0.12042771838760874</v>
      </c>
      <c r="I7173" s="91">
        <f>IF('貼り付けシート（日射量等）'!J7170&lt;0,RADIANS(360+('貼り付けシート（日射量等）'!J7170)),RADIANS('貼り付けシート（日射量等）'!J7170))</f>
        <v>1.1780972450961724</v>
      </c>
    </row>
    <row r="7174" spans="1:9">
      <c r="A7174" s="20">
        <v>41938</v>
      </c>
      <c r="B7174" s="35" t="s">
        <v>376</v>
      </c>
      <c r="C7174" s="90">
        <f t="shared" si="333"/>
        <v>0</v>
      </c>
      <c r="D7174" s="90">
        <f t="shared" si="334"/>
        <v>0</v>
      </c>
      <c r="E7174" s="90">
        <f t="shared" si="335"/>
        <v>0</v>
      </c>
      <c r="F7174" s="50">
        <f>'貼り付けシート（日射量等）'!G7171/3.6*10^3</f>
        <v>0</v>
      </c>
      <c r="G7174" s="50">
        <f>'貼り付けシート（日射量等）'!H7171/3.6*10^3</f>
        <v>0</v>
      </c>
      <c r="H7174" s="91">
        <f>RADIANS('貼り付けシート（日射量等）'!I7171)</f>
        <v>0</v>
      </c>
      <c r="I7174" s="91">
        <f>IF('貼り付けシート（日射量等）'!J7171&lt;0,RADIANS(360+('貼り付けシート（日射量等）'!J7171)),RADIANS('貼り付けシート（日射量等）'!J7171))</f>
        <v>0</v>
      </c>
    </row>
    <row r="7175" spans="1:9">
      <c r="A7175" s="20">
        <v>41938</v>
      </c>
      <c r="B7175" s="35" t="s">
        <v>377</v>
      </c>
      <c r="C7175" s="90">
        <f t="shared" ref="C7175:C7238" si="336">IF(D7175&lt;0,E7175,D7175+E7175)</f>
        <v>0</v>
      </c>
      <c r="D7175" s="90">
        <f t="shared" ref="D7175:D7238" si="337">F7175*(SIN(H7175)*COS($O$5)+COS(H7175)*SIN($O$5)*COS($O$4-I7175))</f>
        <v>0</v>
      </c>
      <c r="E7175" s="90">
        <f t="shared" ref="E7175:E7238" si="338">G7175*(1+COS($O$5))/2</f>
        <v>0</v>
      </c>
      <c r="F7175" s="50">
        <f>'貼り付けシート（日射量等）'!G7172/3.6*10^3</f>
        <v>0</v>
      </c>
      <c r="G7175" s="50">
        <f>'貼り付けシート（日射量等）'!H7172/3.6*10^3</f>
        <v>0</v>
      </c>
      <c r="H7175" s="91">
        <f>RADIANS('貼り付けシート（日射量等）'!I7172)</f>
        <v>0</v>
      </c>
      <c r="I7175" s="91">
        <f>IF('貼り付けシート（日射量等）'!J7172&lt;0,RADIANS(360+('貼り付けシート（日射量等）'!J7172)),RADIANS('貼り付けシート（日射量等）'!J7172))</f>
        <v>0</v>
      </c>
    </row>
    <row r="7176" spans="1:9">
      <c r="A7176" s="20">
        <v>41938</v>
      </c>
      <c r="B7176" s="35" t="s">
        <v>378</v>
      </c>
      <c r="C7176" s="90">
        <f t="shared" si="336"/>
        <v>0</v>
      </c>
      <c r="D7176" s="90">
        <f t="shared" si="337"/>
        <v>0</v>
      </c>
      <c r="E7176" s="90">
        <f t="shared" si="338"/>
        <v>0</v>
      </c>
      <c r="F7176" s="50">
        <f>'貼り付けシート（日射量等）'!G7173/3.6*10^3</f>
        <v>0</v>
      </c>
      <c r="G7176" s="50">
        <f>'貼り付けシート（日射量等）'!H7173/3.6*10^3</f>
        <v>0</v>
      </c>
      <c r="H7176" s="91">
        <f>RADIANS('貼り付けシート（日射量等）'!I7173)</f>
        <v>0</v>
      </c>
      <c r="I7176" s="91">
        <f>IF('貼り付けシート（日射量等）'!J7173&lt;0,RADIANS(360+('貼り付けシート（日射量等）'!J7173)),RADIANS('貼り付けシート（日射量等）'!J7173))</f>
        <v>0</v>
      </c>
    </row>
    <row r="7177" spans="1:9">
      <c r="A7177" s="20">
        <v>41938</v>
      </c>
      <c r="B7177" s="35" t="s">
        <v>379</v>
      </c>
      <c r="C7177" s="90">
        <f t="shared" si="336"/>
        <v>0</v>
      </c>
      <c r="D7177" s="90">
        <f t="shared" si="337"/>
        <v>0</v>
      </c>
      <c r="E7177" s="90">
        <f t="shared" si="338"/>
        <v>0</v>
      </c>
      <c r="F7177" s="50">
        <f>'貼り付けシート（日射量等）'!G7174/3.6*10^3</f>
        <v>0</v>
      </c>
      <c r="G7177" s="50">
        <f>'貼り付けシート（日射量等）'!H7174/3.6*10^3</f>
        <v>0</v>
      </c>
      <c r="H7177" s="91">
        <f>RADIANS('貼り付けシート（日射量等）'!I7174)</f>
        <v>0</v>
      </c>
      <c r="I7177" s="91">
        <f>IF('貼り付けシート（日射量等）'!J7174&lt;0,RADIANS(360+('貼り付けシート（日射量等）'!J7174)),RADIANS('貼り付けシート（日射量等）'!J7174))</f>
        <v>0</v>
      </c>
    </row>
    <row r="7178" spans="1:9">
      <c r="A7178" s="20">
        <v>41938</v>
      </c>
      <c r="B7178" s="35" t="s">
        <v>380</v>
      </c>
      <c r="C7178" s="90">
        <f t="shared" si="336"/>
        <v>0</v>
      </c>
      <c r="D7178" s="90">
        <f t="shared" si="337"/>
        <v>0</v>
      </c>
      <c r="E7178" s="90">
        <f t="shared" si="338"/>
        <v>0</v>
      </c>
      <c r="F7178" s="50">
        <f>'貼り付けシート（日射量等）'!G7175/3.6*10^3</f>
        <v>0</v>
      </c>
      <c r="G7178" s="50">
        <f>'貼り付けシート（日射量等）'!H7175/3.6*10^3</f>
        <v>0</v>
      </c>
      <c r="H7178" s="91">
        <f>RADIANS('貼り付けシート（日射量等）'!I7175)</f>
        <v>0</v>
      </c>
      <c r="I7178" s="91">
        <f>IF('貼り付けシート（日射量等）'!J7175&lt;0,RADIANS(360+('貼り付けシート（日射量等）'!J7175)),RADIANS('貼り付けシート（日射量等）'!J7175))</f>
        <v>0</v>
      </c>
    </row>
    <row r="7179" spans="1:9">
      <c r="A7179" s="20">
        <v>41938</v>
      </c>
      <c r="B7179" s="35" t="s">
        <v>381</v>
      </c>
      <c r="C7179" s="90">
        <f t="shared" si="336"/>
        <v>0</v>
      </c>
      <c r="D7179" s="90">
        <f t="shared" si="337"/>
        <v>0</v>
      </c>
      <c r="E7179" s="90">
        <f t="shared" si="338"/>
        <v>0</v>
      </c>
      <c r="F7179" s="50">
        <f>'貼り付けシート（日射量等）'!G7176/3.6*10^3</f>
        <v>0</v>
      </c>
      <c r="G7179" s="50">
        <f>'貼り付けシート（日射量等）'!H7176/3.6*10^3</f>
        <v>0</v>
      </c>
      <c r="H7179" s="91">
        <f>RADIANS('貼り付けシート（日射量等）'!I7176)</f>
        <v>0</v>
      </c>
      <c r="I7179" s="91">
        <f>IF('貼り付けシート（日射量等）'!J7176&lt;0,RADIANS(360+('貼り付けシート（日射量等）'!J7176)),RADIANS('貼り付けシート（日射量等）'!J7176))</f>
        <v>0</v>
      </c>
    </row>
    <row r="7180" spans="1:9">
      <c r="A7180" s="20">
        <v>41938</v>
      </c>
      <c r="B7180" s="35" t="s">
        <v>382</v>
      </c>
      <c r="C7180" s="90">
        <f t="shared" si="336"/>
        <v>0</v>
      </c>
      <c r="D7180" s="90">
        <f t="shared" si="337"/>
        <v>0</v>
      </c>
      <c r="E7180" s="90">
        <f t="shared" si="338"/>
        <v>0</v>
      </c>
      <c r="F7180" s="50">
        <f>'貼り付けシート（日射量等）'!G7177/3.6*10^3</f>
        <v>0</v>
      </c>
      <c r="G7180" s="50">
        <f>'貼り付けシート（日射量等）'!H7177/3.6*10^3</f>
        <v>0</v>
      </c>
      <c r="H7180" s="91">
        <f>RADIANS('貼り付けシート（日射量等）'!I7177)</f>
        <v>0</v>
      </c>
      <c r="I7180" s="91">
        <f>IF('貼り付けシート（日射量等）'!J7177&lt;0,RADIANS(360+('貼り付けシート（日射量等）'!J7177)),RADIANS('貼り付けシート（日射量等）'!J7177))</f>
        <v>0</v>
      </c>
    </row>
    <row r="7181" spans="1:9">
      <c r="A7181" s="20">
        <v>41938</v>
      </c>
      <c r="B7181" s="35" t="s">
        <v>383</v>
      </c>
      <c r="C7181" s="90">
        <f t="shared" si="336"/>
        <v>0</v>
      </c>
      <c r="D7181" s="90">
        <f t="shared" si="337"/>
        <v>0</v>
      </c>
      <c r="E7181" s="90">
        <f t="shared" si="338"/>
        <v>0</v>
      </c>
      <c r="F7181" s="50">
        <f>'貼り付けシート（日射量等）'!G7178/3.6*10^3</f>
        <v>0</v>
      </c>
      <c r="G7181" s="50">
        <f>'貼り付けシート（日射量等）'!H7178/3.6*10^3</f>
        <v>0</v>
      </c>
      <c r="H7181" s="91">
        <f>RADIANS('貼り付けシート（日射量等）'!I7178)</f>
        <v>0</v>
      </c>
      <c r="I7181" s="91">
        <f>IF('貼り付けシート（日射量等）'!J7178&lt;0,RADIANS(360+('貼り付けシート（日射量等）'!J7178)),RADIANS('貼り付けシート（日射量等）'!J7178))</f>
        <v>0</v>
      </c>
    </row>
    <row r="7182" spans="1:9">
      <c r="A7182" s="20">
        <v>41939</v>
      </c>
      <c r="B7182" s="35" t="s">
        <v>360</v>
      </c>
      <c r="C7182" s="90">
        <f t="shared" si="336"/>
        <v>0</v>
      </c>
      <c r="D7182" s="90">
        <f t="shared" si="337"/>
        <v>0</v>
      </c>
      <c r="E7182" s="90">
        <f t="shared" si="338"/>
        <v>0</v>
      </c>
      <c r="F7182" s="50">
        <f>'貼り付けシート（日射量等）'!G7179/3.6*10^3</f>
        <v>0</v>
      </c>
      <c r="G7182" s="50">
        <f>'貼り付けシート（日射量等）'!H7179/3.6*10^3</f>
        <v>0</v>
      </c>
      <c r="H7182" s="91">
        <f>RADIANS('貼り付けシート（日射量等）'!I7179)</f>
        <v>0</v>
      </c>
      <c r="I7182" s="91">
        <f>IF('貼り付けシート（日射量等）'!J7179&lt;0,RADIANS(360+('貼り付けシート（日射量等）'!J7179)),RADIANS('貼り付けシート（日射量等）'!J7179))</f>
        <v>0</v>
      </c>
    </row>
    <row r="7183" spans="1:9">
      <c r="A7183" s="20">
        <v>41939</v>
      </c>
      <c r="B7183" s="35" t="s">
        <v>361</v>
      </c>
      <c r="C7183" s="90">
        <f t="shared" si="336"/>
        <v>0</v>
      </c>
      <c r="D7183" s="90">
        <f t="shared" si="337"/>
        <v>0</v>
      </c>
      <c r="E7183" s="90">
        <f t="shared" si="338"/>
        <v>0</v>
      </c>
      <c r="F7183" s="50">
        <f>'貼り付けシート（日射量等）'!G7180/3.6*10^3</f>
        <v>0</v>
      </c>
      <c r="G7183" s="50">
        <f>'貼り付けシート（日射量等）'!H7180/3.6*10^3</f>
        <v>0</v>
      </c>
      <c r="H7183" s="91">
        <f>RADIANS('貼り付けシート（日射量等）'!I7180)</f>
        <v>0</v>
      </c>
      <c r="I7183" s="91">
        <f>IF('貼り付けシート（日射量等）'!J7180&lt;0,RADIANS(360+('貼り付けシート（日射量等）'!J7180)),RADIANS('貼り付けシート（日射量等）'!J7180))</f>
        <v>0</v>
      </c>
    </row>
    <row r="7184" spans="1:9">
      <c r="A7184" s="20">
        <v>41939</v>
      </c>
      <c r="B7184" s="35" t="s">
        <v>362</v>
      </c>
      <c r="C7184" s="90">
        <f t="shared" si="336"/>
        <v>0</v>
      </c>
      <c r="D7184" s="90">
        <f t="shared" si="337"/>
        <v>0</v>
      </c>
      <c r="E7184" s="90">
        <f t="shared" si="338"/>
        <v>0</v>
      </c>
      <c r="F7184" s="50">
        <f>'貼り付けシート（日射量等）'!G7181/3.6*10^3</f>
        <v>0</v>
      </c>
      <c r="G7184" s="50">
        <f>'貼り付けシート（日射量等）'!H7181/3.6*10^3</f>
        <v>0</v>
      </c>
      <c r="H7184" s="91">
        <f>RADIANS('貼り付けシート（日射量等）'!I7181)</f>
        <v>0</v>
      </c>
      <c r="I7184" s="91">
        <f>IF('貼り付けシート（日射量等）'!J7181&lt;0,RADIANS(360+('貼り付けシート（日射量等）'!J7181)),RADIANS('貼り付けシート（日射量等）'!J7181))</f>
        <v>0</v>
      </c>
    </row>
    <row r="7185" spans="1:9">
      <c r="A7185" s="20">
        <v>41939</v>
      </c>
      <c r="B7185" s="35" t="s">
        <v>363</v>
      </c>
      <c r="C7185" s="90">
        <f t="shared" si="336"/>
        <v>0</v>
      </c>
      <c r="D7185" s="90">
        <f t="shared" si="337"/>
        <v>0</v>
      </c>
      <c r="E7185" s="90">
        <f t="shared" si="338"/>
        <v>0</v>
      </c>
      <c r="F7185" s="50">
        <f>'貼り付けシート（日射量等）'!G7182/3.6*10^3</f>
        <v>0</v>
      </c>
      <c r="G7185" s="50">
        <f>'貼り付けシート（日射量等）'!H7182/3.6*10^3</f>
        <v>0</v>
      </c>
      <c r="H7185" s="91">
        <f>RADIANS('貼り付けシート（日射量等）'!I7182)</f>
        <v>0</v>
      </c>
      <c r="I7185" s="91">
        <f>IF('貼り付けシート（日射量等）'!J7182&lt;0,RADIANS(360+('貼り付けシート（日射量等）'!J7182)),RADIANS('貼り付けシート（日射量等）'!J7182))</f>
        <v>0</v>
      </c>
    </row>
    <row r="7186" spans="1:9">
      <c r="A7186" s="20">
        <v>41939</v>
      </c>
      <c r="B7186" s="35" t="s">
        <v>364</v>
      </c>
      <c r="C7186" s="90">
        <f t="shared" si="336"/>
        <v>0</v>
      </c>
      <c r="D7186" s="90">
        <f t="shared" si="337"/>
        <v>0</v>
      </c>
      <c r="E7186" s="90">
        <f t="shared" si="338"/>
        <v>0</v>
      </c>
      <c r="F7186" s="50">
        <f>'貼り付けシート（日射量等）'!G7183/3.6*10^3</f>
        <v>0</v>
      </c>
      <c r="G7186" s="50">
        <f>'貼り付けシート（日射量等）'!H7183/3.6*10^3</f>
        <v>0</v>
      </c>
      <c r="H7186" s="91">
        <f>RADIANS('貼り付けシート（日射量等）'!I7183)</f>
        <v>0</v>
      </c>
      <c r="I7186" s="91">
        <f>IF('貼り付けシート（日射量等）'!J7183&lt;0,RADIANS(360+('貼り付けシート（日射量等）'!J7183)),RADIANS('貼り付けシート（日射量等）'!J7183))</f>
        <v>0</v>
      </c>
    </row>
    <row r="7187" spans="1:9">
      <c r="A7187" s="20">
        <v>41939</v>
      </c>
      <c r="B7187" s="35" t="s">
        <v>365</v>
      </c>
      <c r="C7187" s="90">
        <f t="shared" si="336"/>
        <v>7.2881469651034605</v>
      </c>
      <c r="D7187" s="90">
        <f t="shared" si="337"/>
        <v>1.900111907364826</v>
      </c>
      <c r="E7187" s="90">
        <f t="shared" si="338"/>
        <v>5.3880350577386347</v>
      </c>
      <c r="F7187" s="50">
        <f>'貼り付けシート（日射量等）'!G7184/3.6*10^3</f>
        <v>5.5555555555555554</v>
      </c>
      <c r="G7187" s="50">
        <f>'貼り付けシート（日射量等）'!H7184/3.6*10^3</f>
        <v>5.5555555555555554</v>
      </c>
      <c r="H7187" s="91">
        <f>RADIANS('貼り付けシート（日射量等）'!I7184)</f>
        <v>0</v>
      </c>
      <c r="I7187" s="91">
        <f>IF('貼り付けシート（日射量等）'!J7184&lt;0,RADIANS(360+('貼り付けシート（日射量等）'!J7184)),RADIANS('貼り付けシート（日射量等）'!J7184))</f>
        <v>0</v>
      </c>
    </row>
    <row r="7188" spans="1:9">
      <c r="A7188" s="20">
        <v>41939</v>
      </c>
      <c r="B7188" s="35" t="s">
        <v>366</v>
      </c>
      <c r="C7188" s="90">
        <f t="shared" si="336"/>
        <v>68.133719635520066</v>
      </c>
      <c r="D7188" s="90">
        <f t="shared" si="337"/>
        <v>22.335421644741672</v>
      </c>
      <c r="E7188" s="90">
        <f t="shared" si="338"/>
        <v>45.798297990778394</v>
      </c>
      <c r="F7188" s="50">
        <f>'貼り付けシート（日射量等）'!G7185/3.6*10^3</f>
        <v>72.222222222222229</v>
      </c>
      <c r="G7188" s="50">
        <f>'貼り付けシート（日射量等）'!H7185/3.6*10^3</f>
        <v>47.222222222222221</v>
      </c>
      <c r="H7188" s="91">
        <f>RADIANS('貼り付けシート（日射量等）'!I7185)</f>
        <v>0.17278759594743864</v>
      </c>
      <c r="I7188" s="91">
        <f>IF('貼り付けシート（日射量等）'!J7185&lt;0,RADIANS(360+('貼り付けシート（日射量等）'!J7185)),RADIANS('貼り付けシート（日射量等）'!J7185))</f>
        <v>5.1661745859032155</v>
      </c>
    </row>
    <row r="7189" spans="1:9">
      <c r="A7189" s="20">
        <v>41939</v>
      </c>
      <c r="B7189" s="35" t="s">
        <v>367</v>
      </c>
      <c r="C7189" s="90">
        <f t="shared" si="336"/>
        <v>225.33147869679024</v>
      </c>
      <c r="D7189" s="90">
        <f t="shared" si="337"/>
        <v>109.48872495540959</v>
      </c>
      <c r="E7189" s="90">
        <f t="shared" si="338"/>
        <v>115.84275374138065</v>
      </c>
      <c r="F7189" s="50">
        <f>'貼り付けシート（日射量等）'!G7186/3.6*10^3</f>
        <v>213.88888888888889</v>
      </c>
      <c r="G7189" s="50">
        <f>'貼り付けシート（日射量等）'!H7186/3.6*10^3</f>
        <v>119.44444444444444</v>
      </c>
      <c r="H7189" s="91">
        <f>RADIANS('貼り付けシート（日射量等）'!I7186)</f>
        <v>0.3438298626428829</v>
      </c>
      <c r="I7189" s="91">
        <f>IF('貼り付けシート（日射量等）'!J7186&lt;0,RADIANS(360+('貼り付けシート（日射量等）'!J7186)),RADIANS('貼り付けシート（日射量等）'!J7186))</f>
        <v>5.3633967913785749</v>
      </c>
    </row>
    <row r="7190" spans="1:9">
      <c r="A7190" s="20">
        <v>41939</v>
      </c>
      <c r="B7190" s="35" t="s">
        <v>368</v>
      </c>
      <c r="C7190" s="90">
        <f t="shared" si="336"/>
        <v>410.25713814428167</v>
      </c>
      <c r="D7190" s="90">
        <f t="shared" si="337"/>
        <v>248.61608641212266</v>
      </c>
      <c r="E7190" s="90">
        <f t="shared" si="338"/>
        <v>161.64105173215901</v>
      </c>
      <c r="F7190" s="50">
        <f>'貼り付けシート（日射量等）'!G7187/3.6*10^3</f>
        <v>369.44444444444446</v>
      </c>
      <c r="G7190" s="50">
        <f>'貼り付けシート（日射量等）'!H7187/3.6*10^3</f>
        <v>166.66666666666666</v>
      </c>
      <c r="H7190" s="91">
        <f>RADIANS('貼り付けシート（日射量等）'!I7187)</f>
        <v>0.4869468613064179</v>
      </c>
      <c r="I7190" s="91">
        <f>IF('貼り付けシート（日射量等）'!J7187&lt;0,RADIANS(360+('貼り付けシート（日射量等）'!J7187)),RADIANS('貼り付けシート（日射量等）'!J7187))</f>
        <v>5.5937802526418263</v>
      </c>
    </row>
    <row r="7191" spans="1:9">
      <c r="A7191" s="20">
        <v>41939</v>
      </c>
      <c r="B7191" s="35" t="s">
        <v>369</v>
      </c>
      <c r="C7191" s="90">
        <f t="shared" si="336"/>
        <v>702.31355113221332</v>
      </c>
      <c r="D7191" s="90">
        <f t="shared" si="337"/>
        <v>597.24686750630997</v>
      </c>
      <c r="E7191" s="90">
        <f t="shared" si="338"/>
        <v>105.06668362590338</v>
      </c>
      <c r="F7191" s="50">
        <f>'貼り付けシート（日射量等）'!G7188/3.6*10^3</f>
        <v>761.1111111111112</v>
      </c>
      <c r="G7191" s="50">
        <f>'貼り付けシート（日射量等）'!H7188/3.6*10^3</f>
        <v>108.33333333333334</v>
      </c>
      <c r="H7191" s="91">
        <f>RADIANS('貼り付けシート（日射量等）'!I7188)</f>
        <v>0.59341194567807209</v>
      </c>
      <c r="I7191" s="91">
        <f>IF('貼り付けシート（日射量等）'!J7188&lt;0,RADIANS(360+('貼り付けシート（日射量等）'!J7188)),RADIANS('貼り付けシート（日射量等）'!J7188))</f>
        <v>5.8660516159529417</v>
      </c>
    </row>
    <row r="7192" spans="1:9">
      <c r="A7192" s="20">
        <v>41939</v>
      </c>
      <c r="B7192" s="35" t="s">
        <v>370</v>
      </c>
      <c r="C7192" s="90">
        <f t="shared" si="336"/>
        <v>759.14599861305339</v>
      </c>
      <c r="D7192" s="90">
        <f t="shared" si="337"/>
        <v>648.69127992941139</v>
      </c>
      <c r="E7192" s="90">
        <f t="shared" si="338"/>
        <v>110.45471868364199</v>
      </c>
      <c r="F7192" s="50">
        <f>'貼り付けシート（日射量等）'!G7189/3.6*10^3</f>
        <v>775</v>
      </c>
      <c r="G7192" s="50">
        <f>'貼り付けシート（日射量等）'!H7189/3.6*10^3</f>
        <v>113.88888888888887</v>
      </c>
      <c r="H7192" s="91">
        <f>RADIANS('貼り付けシート（日射量等）'!I7189)</f>
        <v>0.64577182323790194</v>
      </c>
      <c r="I7192" s="91">
        <f>IF('貼り付けシート（日射量等）'!J7189&lt;0,RADIANS(360+('貼り付けシート（日射量等）'!J7189)),RADIANS('貼り付けシート（日射量等）'!J7189))</f>
        <v>6.1732295643039432</v>
      </c>
    </row>
    <row r="7193" spans="1:9">
      <c r="A7193" s="20">
        <v>41939</v>
      </c>
      <c r="B7193" s="35" t="s">
        <v>371</v>
      </c>
      <c r="C7193" s="90">
        <f t="shared" si="336"/>
        <v>514.52322259956145</v>
      </c>
      <c r="D7193" s="90">
        <f t="shared" si="337"/>
        <v>296.30780276114672</v>
      </c>
      <c r="E7193" s="90">
        <f t="shared" si="338"/>
        <v>218.2154198384147</v>
      </c>
      <c r="F7193" s="50">
        <f>'貼り付けシート（日射量等）'!G7190/3.6*10^3</f>
        <v>358.33333333333331</v>
      </c>
      <c r="G7193" s="50">
        <f>'貼り付けシート（日射量等）'!H7190/3.6*10^3</f>
        <v>225</v>
      </c>
      <c r="H7193" s="91">
        <f>RADIANS('貼り付けシート（日射量等）'!I7190)</f>
        <v>0.63529984772593595</v>
      </c>
      <c r="I7193" s="91">
        <f>IF('貼り付けシート（日射量等）'!J7190&lt;0,RADIANS(360+('貼り付けシート（日射量等）'!J7190)),RADIANS('貼り付けシート（日射量等）'!J7190))</f>
        <v>0.20943951023931956</v>
      </c>
    </row>
    <row r="7194" spans="1:9">
      <c r="A7194" s="20">
        <v>41939</v>
      </c>
      <c r="B7194" s="35" t="s">
        <v>372</v>
      </c>
      <c r="C7194" s="90">
        <f t="shared" si="336"/>
        <v>517.44857445542323</v>
      </c>
      <c r="D7194" s="90">
        <f t="shared" si="337"/>
        <v>342.33743507891762</v>
      </c>
      <c r="E7194" s="90">
        <f t="shared" si="338"/>
        <v>175.11113937650561</v>
      </c>
      <c r="F7194" s="50">
        <f>'貼り付けシート（日射量等）'!G7191/3.6*10^3</f>
        <v>452.77777777777771</v>
      </c>
      <c r="G7194" s="50">
        <f>'貼り付けシート（日射量等）'!H7191/3.6*10^3</f>
        <v>180.55555555555554</v>
      </c>
      <c r="H7194" s="91">
        <f>RADIANS('貼り付けシート（日射量等）'!I7191)</f>
        <v>0.56548667764616278</v>
      </c>
      <c r="I7194" s="91">
        <f>IF('貼り付けシート（日射量等）'!J7191&lt;0,RADIANS(360+('貼り付けシート（日射量等）'!J7191)),RADIANS('貼り付けシート（日射量等）'!J7191))</f>
        <v>0.50614548307835561</v>
      </c>
    </row>
    <row r="7195" spans="1:9">
      <c r="A7195" s="20">
        <v>41939</v>
      </c>
      <c r="B7195" s="35" t="s">
        <v>373</v>
      </c>
      <c r="C7195" s="90">
        <f t="shared" si="336"/>
        <v>347.66826796049372</v>
      </c>
      <c r="D7195" s="90">
        <f t="shared" si="337"/>
        <v>196.80328634381198</v>
      </c>
      <c r="E7195" s="90">
        <f t="shared" si="338"/>
        <v>150.86498161668177</v>
      </c>
      <c r="F7195" s="50">
        <f>'貼り付けシート（日射量等）'!G7192/3.6*10^3</f>
        <v>313.8888888888888</v>
      </c>
      <c r="G7195" s="50">
        <f>'貼り付けシート（日射量等）'!H7192/3.6*10^3</f>
        <v>155.55555555555557</v>
      </c>
      <c r="H7195" s="91">
        <f>RADIANS('貼り付けシート（日射量等）'!I7192)</f>
        <v>0.44505895925855404</v>
      </c>
      <c r="I7195" s="91">
        <f>IF('貼り付けシート（日射量等）'!J7192&lt;0,RADIANS(360+('貼り付けシート（日射量等）'!J7192)),RADIANS('貼り付けシート（日射量等）'!J7192))</f>
        <v>0.76619954162551063</v>
      </c>
    </row>
    <row r="7196" spans="1:9">
      <c r="A7196" s="20">
        <v>41939</v>
      </c>
      <c r="B7196" s="35" t="s">
        <v>374</v>
      </c>
      <c r="C7196" s="90">
        <f t="shared" si="336"/>
        <v>117.36344109597482</v>
      </c>
      <c r="D7196" s="90">
        <f t="shared" si="337"/>
        <v>33.848897701025969</v>
      </c>
      <c r="E7196" s="90">
        <f t="shared" si="338"/>
        <v>83.514543394948845</v>
      </c>
      <c r="F7196" s="50">
        <f>'貼り付けシート（日射量等）'!G7193/3.6*10^3</f>
        <v>75</v>
      </c>
      <c r="G7196" s="50">
        <f>'貼り付けシート（日射量等）'!H7193/3.6*10^3</f>
        <v>86.111111111111114</v>
      </c>
      <c r="H7196" s="91">
        <f>RADIANS('貼り付けシート（日射量等）'!I7193)</f>
        <v>0.291469985083053</v>
      </c>
      <c r="I7196" s="91">
        <f>IF('貼り付けシート（日射量等）'!J7193&lt;0,RADIANS(360+('貼り付けシート（日射量等）'!J7193)),RADIANS('貼り付けシート（日射量等）'!J7193))</f>
        <v>0.98436569812480179</v>
      </c>
    </row>
    <row r="7197" spans="1:9">
      <c r="A7197" s="20">
        <v>41939</v>
      </c>
      <c r="B7197" s="35" t="s">
        <v>375</v>
      </c>
      <c r="C7197" s="90">
        <f t="shared" si="336"/>
        <v>51.634587156278435</v>
      </c>
      <c r="D7197" s="90">
        <f t="shared" si="337"/>
        <v>19.306376809846626</v>
      </c>
      <c r="E7197" s="90">
        <f t="shared" si="338"/>
        <v>32.32821034643181</v>
      </c>
      <c r="F7197" s="50">
        <f>'貼り付けシート（日射量等）'!G7194/3.6*10^3</f>
        <v>80.555555555555543</v>
      </c>
      <c r="G7197" s="50">
        <f>'貼り付けシート（日射量等）'!H7194/3.6*10^3</f>
        <v>33.333333333333336</v>
      </c>
      <c r="H7197" s="91">
        <f>RADIANS('貼り付けシート（日射量等）'!I7194)</f>
        <v>0.11519173063162574</v>
      </c>
      <c r="I7197" s="91">
        <f>IF('貼り付けシート（日射量等）'!J7194&lt;0,RADIANS(360+('貼り付けシート（日射量等）'!J7194)),RADIANS('貼り付けシート（日射量等）'!J7194))</f>
        <v>1.1728612573401895</v>
      </c>
    </row>
    <row r="7198" spans="1:9">
      <c r="A7198" s="20">
        <v>41939</v>
      </c>
      <c r="B7198" s="35" t="s">
        <v>376</v>
      </c>
      <c r="C7198" s="90">
        <f t="shared" si="336"/>
        <v>0</v>
      </c>
      <c r="D7198" s="90">
        <f t="shared" si="337"/>
        <v>0</v>
      </c>
      <c r="E7198" s="90">
        <f t="shared" si="338"/>
        <v>0</v>
      </c>
      <c r="F7198" s="50">
        <f>'貼り付けシート（日射量等）'!G7195/3.6*10^3</f>
        <v>0</v>
      </c>
      <c r="G7198" s="50">
        <f>'貼り付けシート（日射量等）'!H7195/3.6*10^3</f>
        <v>0</v>
      </c>
      <c r="H7198" s="91">
        <f>RADIANS('貼り付けシート（日射量等）'!I7195)</f>
        <v>0</v>
      </c>
      <c r="I7198" s="91">
        <f>IF('貼り付けシート（日射量等）'!J7195&lt;0,RADIANS(360+('貼り付けシート（日射量等）'!J7195)),RADIANS('貼り付けシート（日射量等）'!J7195))</f>
        <v>0</v>
      </c>
    </row>
    <row r="7199" spans="1:9">
      <c r="A7199" s="20">
        <v>41939</v>
      </c>
      <c r="B7199" s="35" t="s">
        <v>377</v>
      </c>
      <c r="C7199" s="90">
        <f t="shared" si="336"/>
        <v>0</v>
      </c>
      <c r="D7199" s="90">
        <f t="shared" si="337"/>
        <v>0</v>
      </c>
      <c r="E7199" s="90">
        <f t="shared" si="338"/>
        <v>0</v>
      </c>
      <c r="F7199" s="50">
        <f>'貼り付けシート（日射量等）'!G7196/3.6*10^3</f>
        <v>0</v>
      </c>
      <c r="G7199" s="50">
        <f>'貼り付けシート（日射量等）'!H7196/3.6*10^3</f>
        <v>0</v>
      </c>
      <c r="H7199" s="91">
        <f>RADIANS('貼り付けシート（日射量等）'!I7196)</f>
        <v>0</v>
      </c>
      <c r="I7199" s="91">
        <f>IF('貼り付けシート（日射量等）'!J7196&lt;0,RADIANS(360+('貼り付けシート（日射量等）'!J7196)),RADIANS('貼り付けシート（日射量等）'!J7196))</f>
        <v>0</v>
      </c>
    </row>
    <row r="7200" spans="1:9">
      <c r="A7200" s="20">
        <v>41939</v>
      </c>
      <c r="B7200" s="35" t="s">
        <v>378</v>
      </c>
      <c r="C7200" s="90">
        <f t="shared" si="336"/>
        <v>0</v>
      </c>
      <c r="D7200" s="90">
        <f t="shared" si="337"/>
        <v>0</v>
      </c>
      <c r="E7200" s="90">
        <f t="shared" si="338"/>
        <v>0</v>
      </c>
      <c r="F7200" s="50">
        <f>'貼り付けシート（日射量等）'!G7197/3.6*10^3</f>
        <v>0</v>
      </c>
      <c r="G7200" s="50">
        <f>'貼り付けシート（日射量等）'!H7197/3.6*10^3</f>
        <v>0</v>
      </c>
      <c r="H7200" s="91">
        <f>RADIANS('貼り付けシート（日射量等）'!I7197)</f>
        <v>0</v>
      </c>
      <c r="I7200" s="91">
        <f>IF('貼り付けシート（日射量等）'!J7197&lt;0,RADIANS(360+('貼り付けシート（日射量等）'!J7197)),RADIANS('貼り付けシート（日射量等）'!J7197))</f>
        <v>0</v>
      </c>
    </row>
    <row r="7201" spans="1:9">
      <c r="A7201" s="20">
        <v>41939</v>
      </c>
      <c r="B7201" s="35" t="s">
        <v>379</v>
      </c>
      <c r="C7201" s="90">
        <f t="shared" si="336"/>
        <v>0</v>
      </c>
      <c r="D7201" s="90">
        <f t="shared" si="337"/>
        <v>0</v>
      </c>
      <c r="E7201" s="90">
        <f t="shared" si="338"/>
        <v>0</v>
      </c>
      <c r="F7201" s="50">
        <f>'貼り付けシート（日射量等）'!G7198/3.6*10^3</f>
        <v>0</v>
      </c>
      <c r="G7201" s="50">
        <f>'貼り付けシート（日射量等）'!H7198/3.6*10^3</f>
        <v>0</v>
      </c>
      <c r="H7201" s="91">
        <f>RADIANS('貼り付けシート（日射量等）'!I7198)</f>
        <v>0</v>
      </c>
      <c r="I7201" s="91">
        <f>IF('貼り付けシート（日射量等）'!J7198&lt;0,RADIANS(360+('貼り付けシート（日射量等）'!J7198)),RADIANS('貼り付けシート（日射量等）'!J7198))</f>
        <v>0</v>
      </c>
    </row>
    <row r="7202" spans="1:9">
      <c r="A7202" s="20">
        <v>41939</v>
      </c>
      <c r="B7202" s="35" t="s">
        <v>380</v>
      </c>
      <c r="C7202" s="90">
        <f t="shared" si="336"/>
        <v>0</v>
      </c>
      <c r="D7202" s="90">
        <f t="shared" si="337"/>
        <v>0</v>
      </c>
      <c r="E7202" s="90">
        <f t="shared" si="338"/>
        <v>0</v>
      </c>
      <c r="F7202" s="50">
        <f>'貼り付けシート（日射量等）'!G7199/3.6*10^3</f>
        <v>0</v>
      </c>
      <c r="G7202" s="50">
        <f>'貼り付けシート（日射量等）'!H7199/3.6*10^3</f>
        <v>0</v>
      </c>
      <c r="H7202" s="91">
        <f>RADIANS('貼り付けシート（日射量等）'!I7199)</f>
        <v>0</v>
      </c>
      <c r="I7202" s="91">
        <f>IF('貼り付けシート（日射量等）'!J7199&lt;0,RADIANS(360+('貼り付けシート（日射量等）'!J7199)),RADIANS('貼り付けシート（日射量等）'!J7199))</f>
        <v>0</v>
      </c>
    </row>
    <row r="7203" spans="1:9">
      <c r="A7203" s="20">
        <v>41939</v>
      </c>
      <c r="B7203" s="35" t="s">
        <v>381</v>
      </c>
      <c r="C7203" s="90">
        <f t="shared" si="336"/>
        <v>0</v>
      </c>
      <c r="D7203" s="90">
        <f t="shared" si="337"/>
        <v>0</v>
      </c>
      <c r="E7203" s="90">
        <f t="shared" si="338"/>
        <v>0</v>
      </c>
      <c r="F7203" s="50">
        <f>'貼り付けシート（日射量等）'!G7200/3.6*10^3</f>
        <v>0</v>
      </c>
      <c r="G7203" s="50">
        <f>'貼り付けシート（日射量等）'!H7200/3.6*10^3</f>
        <v>0</v>
      </c>
      <c r="H7203" s="91">
        <f>RADIANS('貼り付けシート（日射量等）'!I7200)</f>
        <v>0</v>
      </c>
      <c r="I7203" s="91">
        <f>IF('貼り付けシート（日射量等）'!J7200&lt;0,RADIANS(360+('貼り付けシート（日射量等）'!J7200)),RADIANS('貼り付けシート（日射量等）'!J7200))</f>
        <v>0</v>
      </c>
    </row>
    <row r="7204" spans="1:9">
      <c r="A7204" s="20">
        <v>41939</v>
      </c>
      <c r="B7204" s="35" t="s">
        <v>382</v>
      </c>
      <c r="C7204" s="90">
        <f t="shared" si="336"/>
        <v>0</v>
      </c>
      <c r="D7204" s="90">
        <f t="shared" si="337"/>
        <v>0</v>
      </c>
      <c r="E7204" s="90">
        <f t="shared" si="338"/>
        <v>0</v>
      </c>
      <c r="F7204" s="50">
        <f>'貼り付けシート（日射量等）'!G7201/3.6*10^3</f>
        <v>0</v>
      </c>
      <c r="G7204" s="50">
        <f>'貼り付けシート（日射量等）'!H7201/3.6*10^3</f>
        <v>0</v>
      </c>
      <c r="H7204" s="91">
        <f>RADIANS('貼り付けシート（日射量等）'!I7201)</f>
        <v>0</v>
      </c>
      <c r="I7204" s="91">
        <f>IF('貼り付けシート（日射量等）'!J7201&lt;0,RADIANS(360+('貼り付けシート（日射量等）'!J7201)),RADIANS('貼り付けシート（日射量等）'!J7201))</f>
        <v>0</v>
      </c>
    </row>
    <row r="7205" spans="1:9">
      <c r="A7205" s="20">
        <v>41939</v>
      </c>
      <c r="B7205" s="35" t="s">
        <v>383</v>
      </c>
      <c r="C7205" s="90">
        <f t="shared" si="336"/>
        <v>0</v>
      </c>
      <c r="D7205" s="90">
        <f t="shared" si="337"/>
        <v>0</v>
      </c>
      <c r="E7205" s="90">
        <f t="shared" si="338"/>
        <v>0</v>
      </c>
      <c r="F7205" s="50">
        <f>'貼り付けシート（日射量等）'!G7202/3.6*10^3</f>
        <v>0</v>
      </c>
      <c r="G7205" s="50">
        <f>'貼り付けシート（日射量等）'!H7202/3.6*10^3</f>
        <v>0</v>
      </c>
      <c r="H7205" s="91">
        <f>RADIANS('貼り付けシート（日射量等）'!I7202)</f>
        <v>0</v>
      </c>
      <c r="I7205" s="91">
        <f>IF('貼り付けシート（日射量等）'!J7202&lt;0,RADIANS(360+('貼り付けシート（日射量等）'!J7202)),RADIANS('貼り付けシート（日射量等）'!J7202))</f>
        <v>0</v>
      </c>
    </row>
    <row r="7206" spans="1:9">
      <c r="A7206" s="20">
        <v>41940</v>
      </c>
      <c r="B7206" s="35" t="s">
        <v>360</v>
      </c>
      <c r="C7206" s="90">
        <f t="shared" si="336"/>
        <v>0</v>
      </c>
      <c r="D7206" s="90">
        <f t="shared" si="337"/>
        <v>0</v>
      </c>
      <c r="E7206" s="90">
        <f t="shared" si="338"/>
        <v>0</v>
      </c>
      <c r="F7206" s="50">
        <f>'貼り付けシート（日射量等）'!G7203/3.6*10^3</f>
        <v>0</v>
      </c>
      <c r="G7206" s="50">
        <f>'貼り付けシート（日射量等）'!H7203/3.6*10^3</f>
        <v>0</v>
      </c>
      <c r="H7206" s="91">
        <f>RADIANS('貼り付けシート（日射量等）'!I7203)</f>
        <v>0</v>
      </c>
      <c r="I7206" s="91">
        <f>IF('貼り付けシート（日射量等）'!J7203&lt;0,RADIANS(360+('貼り付けシート（日射量等）'!J7203)),RADIANS('貼り付けシート（日射量等）'!J7203))</f>
        <v>0</v>
      </c>
    </row>
    <row r="7207" spans="1:9">
      <c r="A7207" s="20">
        <v>41940</v>
      </c>
      <c r="B7207" s="35" t="s">
        <v>361</v>
      </c>
      <c r="C7207" s="90">
        <f t="shared" si="336"/>
        <v>0</v>
      </c>
      <c r="D7207" s="90">
        <f t="shared" si="337"/>
        <v>0</v>
      </c>
      <c r="E7207" s="90">
        <f t="shared" si="338"/>
        <v>0</v>
      </c>
      <c r="F7207" s="50">
        <f>'貼り付けシート（日射量等）'!G7204/3.6*10^3</f>
        <v>0</v>
      </c>
      <c r="G7207" s="50">
        <f>'貼り付けシート（日射量等）'!H7204/3.6*10^3</f>
        <v>0</v>
      </c>
      <c r="H7207" s="91">
        <f>RADIANS('貼り付けシート（日射量等）'!I7204)</f>
        <v>0</v>
      </c>
      <c r="I7207" s="91">
        <f>IF('貼り付けシート（日射量等）'!J7204&lt;0,RADIANS(360+('貼り付けシート（日射量等）'!J7204)),RADIANS('貼り付けシート（日射量等）'!J7204))</f>
        <v>0</v>
      </c>
    </row>
    <row r="7208" spans="1:9">
      <c r="A7208" s="20">
        <v>41940</v>
      </c>
      <c r="B7208" s="35" t="s">
        <v>362</v>
      </c>
      <c r="C7208" s="90">
        <f t="shared" si="336"/>
        <v>0</v>
      </c>
      <c r="D7208" s="90">
        <f t="shared" si="337"/>
        <v>0</v>
      </c>
      <c r="E7208" s="90">
        <f t="shared" si="338"/>
        <v>0</v>
      </c>
      <c r="F7208" s="50">
        <f>'貼り付けシート（日射量等）'!G7205/3.6*10^3</f>
        <v>0</v>
      </c>
      <c r="G7208" s="50">
        <f>'貼り付けシート（日射量等）'!H7205/3.6*10^3</f>
        <v>0</v>
      </c>
      <c r="H7208" s="91">
        <f>RADIANS('貼り付けシート（日射量等）'!I7205)</f>
        <v>0</v>
      </c>
      <c r="I7208" s="91">
        <f>IF('貼り付けシート（日射量等）'!J7205&lt;0,RADIANS(360+('貼り付けシート（日射量等）'!J7205)),RADIANS('貼り付けシート（日射量等）'!J7205))</f>
        <v>0</v>
      </c>
    </row>
    <row r="7209" spans="1:9">
      <c r="A7209" s="20">
        <v>41940</v>
      </c>
      <c r="B7209" s="35" t="s">
        <v>363</v>
      </c>
      <c r="C7209" s="90">
        <f t="shared" si="336"/>
        <v>0</v>
      </c>
      <c r="D7209" s="90">
        <f t="shared" si="337"/>
        <v>0</v>
      </c>
      <c r="E7209" s="90">
        <f t="shared" si="338"/>
        <v>0</v>
      </c>
      <c r="F7209" s="50">
        <f>'貼り付けシート（日射量等）'!G7206/3.6*10^3</f>
        <v>0</v>
      </c>
      <c r="G7209" s="50">
        <f>'貼り付けシート（日射量等）'!H7206/3.6*10^3</f>
        <v>0</v>
      </c>
      <c r="H7209" s="91">
        <f>RADIANS('貼り付けシート（日射量等）'!I7206)</f>
        <v>0</v>
      </c>
      <c r="I7209" s="91">
        <f>IF('貼り付けシート（日射量等）'!J7206&lt;0,RADIANS(360+('貼り付けシート（日射量等）'!J7206)),RADIANS('貼り付けシート（日射量等）'!J7206))</f>
        <v>0</v>
      </c>
    </row>
    <row r="7210" spans="1:9">
      <c r="A7210" s="20">
        <v>41940</v>
      </c>
      <c r="B7210" s="35" t="s">
        <v>364</v>
      </c>
      <c r="C7210" s="90">
        <f t="shared" si="336"/>
        <v>0</v>
      </c>
      <c r="D7210" s="90">
        <f t="shared" si="337"/>
        <v>0</v>
      </c>
      <c r="E7210" s="90">
        <f t="shared" si="338"/>
        <v>0</v>
      </c>
      <c r="F7210" s="50">
        <f>'貼り付けシート（日射量等）'!G7207/3.6*10^3</f>
        <v>0</v>
      </c>
      <c r="G7210" s="50">
        <f>'貼り付けシート（日射量等）'!H7207/3.6*10^3</f>
        <v>0</v>
      </c>
      <c r="H7210" s="91">
        <f>RADIANS('貼り付けシート（日射量等）'!I7207)</f>
        <v>0</v>
      </c>
      <c r="I7210" s="91">
        <f>IF('貼り付けシート（日射量等）'!J7207&lt;0,RADIANS(360+('貼り付けシート（日射量等）'!J7207)),RADIANS('貼り付けシート（日射量等）'!J7207))</f>
        <v>0</v>
      </c>
    </row>
    <row r="7211" spans="1:9">
      <c r="A7211" s="20">
        <v>41940</v>
      </c>
      <c r="B7211" s="35" t="s">
        <v>365</v>
      </c>
      <c r="C7211" s="90">
        <f t="shared" si="336"/>
        <v>2.6940175288693173</v>
      </c>
      <c r="D7211" s="90">
        <f t="shared" si="337"/>
        <v>0</v>
      </c>
      <c r="E7211" s="90">
        <f t="shared" si="338"/>
        <v>2.6940175288693173</v>
      </c>
      <c r="F7211" s="50">
        <f>'貼り付けシート（日射量等）'!G7208/3.6*10^3</f>
        <v>0</v>
      </c>
      <c r="G7211" s="50">
        <f>'貼り付けシート（日射量等）'!H7208/3.6*10^3</f>
        <v>2.7777777777777777</v>
      </c>
      <c r="H7211" s="91">
        <f>RADIANS('貼り付けシート（日射量等）'!I7208)</f>
        <v>0</v>
      </c>
      <c r="I7211" s="91">
        <f>IF('貼り付けシート（日射量等）'!J7208&lt;0,RADIANS(360+('貼り付けシート（日射量等）'!J7208)),RADIANS('貼り付けシート（日射量等）'!J7208))</f>
        <v>0</v>
      </c>
    </row>
    <row r="7212" spans="1:9">
      <c r="A7212" s="20">
        <v>41940</v>
      </c>
      <c r="B7212" s="35" t="s">
        <v>366</v>
      </c>
      <c r="C7212" s="90">
        <f t="shared" si="336"/>
        <v>67.166423890645376</v>
      </c>
      <c r="D7212" s="90">
        <f t="shared" si="337"/>
        <v>21.368125899866982</v>
      </c>
      <c r="E7212" s="90">
        <f t="shared" si="338"/>
        <v>45.798297990778394</v>
      </c>
      <c r="F7212" s="50">
        <f>'貼り付けシート（日射量等）'!G7209/3.6*10^3</f>
        <v>69.444444444444443</v>
      </c>
      <c r="G7212" s="50">
        <f>'貼り付けシート（日射量等）'!H7209/3.6*10^3</f>
        <v>47.222222222222221</v>
      </c>
      <c r="H7212" s="91">
        <f>RADIANS('貼り付けシート（日射量等）'!I7209)</f>
        <v>0.16929693744344995</v>
      </c>
      <c r="I7212" s="91">
        <f>IF('貼り付けシート（日射量等）'!J7209&lt;0,RADIANS(360+('貼り付けシート（日射量等）'!J7209)),RADIANS('貼り付けシート（日射量等）'!J7209))</f>
        <v>5.1714105736591982</v>
      </c>
    </row>
    <row r="7213" spans="1:9">
      <c r="A7213" s="20">
        <v>41940</v>
      </c>
      <c r="B7213" s="35" t="s">
        <v>367</v>
      </c>
      <c r="C7213" s="90">
        <f t="shared" si="336"/>
        <v>200.80345706395556</v>
      </c>
      <c r="D7213" s="90">
        <f t="shared" si="337"/>
        <v>87.654720851444253</v>
      </c>
      <c r="E7213" s="90">
        <f t="shared" si="338"/>
        <v>113.14873621251131</v>
      </c>
      <c r="F7213" s="50">
        <f>'貼り付けシート（日射量等）'!G7210/3.6*10^3</f>
        <v>172.22222222222223</v>
      </c>
      <c r="G7213" s="50">
        <f>'貼り付けシート（日射量等）'!H7210/3.6*10^3</f>
        <v>116.66666666666666</v>
      </c>
      <c r="H7213" s="91">
        <f>RADIANS('貼り付けシート（日射量等）'!I7210)</f>
        <v>0.3385938748868999</v>
      </c>
      <c r="I7213" s="91">
        <f>IF('貼り付けシート（日射量等）'!J7210&lt;0,RADIANS(360+('貼り付けシート（日射量等）'!J7210)),RADIANS('貼り付けシート（日射量等）'!J7210))</f>
        <v>5.3686327791345585</v>
      </c>
    </row>
    <row r="7214" spans="1:9">
      <c r="A7214" s="20">
        <v>41940</v>
      </c>
      <c r="B7214" s="35" t="s">
        <v>368</v>
      </c>
      <c r="C7214" s="90">
        <f t="shared" si="336"/>
        <v>129.9047645441305</v>
      </c>
      <c r="D7214" s="90">
        <f t="shared" si="337"/>
        <v>16.756028331619202</v>
      </c>
      <c r="E7214" s="90">
        <f t="shared" si="338"/>
        <v>113.14873621251131</v>
      </c>
      <c r="F7214" s="50">
        <f>'貼り付けシート（日射量等）'!G7211/3.6*10^3</f>
        <v>24.999999999999996</v>
      </c>
      <c r="G7214" s="50">
        <f>'貼り付けシート（日射量等）'!H7211/3.6*10^3</f>
        <v>116.66666666666666</v>
      </c>
      <c r="H7214" s="91">
        <f>RADIANS('貼り付けシート（日射量等）'!I7211)</f>
        <v>0.48171087355043496</v>
      </c>
      <c r="I7214" s="91">
        <f>IF('貼り付けシート（日射量等）'!J7211&lt;0,RADIANS(360+('貼り付けシート（日射量等）'!J7211)),RADIANS('貼り付けシート（日射量等）'!J7211))</f>
        <v>5.599016240397809</v>
      </c>
    </row>
    <row r="7215" spans="1:9">
      <c r="A7215" s="20">
        <v>41940</v>
      </c>
      <c r="B7215" s="35" t="s">
        <v>369</v>
      </c>
      <c r="C7215" s="90">
        <f t="shared" si="336"/>
        <v>362.69739519681184</v>
      </c>
      <c r="D7215" s="90">
        <f t="shared" si="337"/>
        <v>149.87001041613578</v>
      </c>
      <c r="E7215" s="90">
        <f t="shared" si="338"/>
        <v>212.82738478067606</v>
      </c>
      <c r="F7215" s="50">
        <f>'貼り付けシート（日射量等）'!G7212/3.6*10^3</f>
        <v>191.66666666666666</v>
      </c>
      <c r="G7215" s="50">
        <f>'貼り付けシート（日射量等）'!H7212/3.6*10^3</f>
        <v>219.44444444444443</v>
      </c>
      <c r="H7215" s="91">
        <f>RADIANS('貼り付けシート（日射量等）'!I7212)</f>
        <v>0.5881759579220891</v>
      </c>
      <c r="I7215" s="91">
        <f>IF('貼り付けシート（日射量等）'!J7212&lt;0,RADIANS(360+('貼り付けシート（日射量等）'!J7212)),RADIANS('貼り付けシート（日射量等）'!J7212))</f>
        <v>5.8695422744569301</v>
      </c>
    </row>
    <row r="7216" spans="1:9">
      <c r="A7216" s="20">
        <v>41940</v>
      </c>
      <c r="B7216" s="35" t="s">
        <v>370</v>
      </c>
      <c r="C7216" s="90">
        <f t="shared" si="336"/>
        <v>176.7046057129204</v>
      </c>
      <c r="D7216" s="90">
        <f t="shared" si="337"/>
        <v>23.145606567369335</v>
      </c>
      <c r="E7216" s="90">
        <f t="shared" si="338"/>
        <v>153.55899914555107</v>
      </c>
      <c r="F7216" s="50">
        <f>'貼り付けシート（日射量等）'!G7213/3.6*10^3</f>
        <v>27.777777777777779</v>
      </c>
      <c r="G7216" s="50">
        <f>'貼り付けシート（日射量等）'!H7213/3.6*10^3</f>
        <v>158.33333333333331</v>
      </c>
      <c r="H7216" s="91">
        <f>RADIANS('貼り付けシート（日射量等）'!I7213)</f>
        <v>0.63879050622992462</v>
      </c>
      <c r="I7216" s="91">
        <f>IF('貼り付けシート（日射量等）'!J7213&lt;0,RADIANS(360+('貼り付けシート（日射量等）'!J7213)),RADIANS('貼り付けシート（日射量等）'!J7213))</f>
        <v>6.1749748935559383</v>
      </c>
    </row>
    <row r="7217" spans="1:9">
      <c r="A7217" s="20">
        <v>41940</v>
      </c>
      <c r="B7217" s="35" t="s">
        <v>371</v>
      </c>
      <c r="C7217" s="90">
        <f t="shared" si="336"/>
        <v>174.16083085994683</v>
      </c>
      <c r="D7217" s="90">
        <f t="shared" si="337"/>
        <v>20.601831714395747</v>
      </c>
      <c r="E7217" s="90">
        <f t="shared" si="338"/>
        <v>153.55899914555107</v>
      </c>
      <c r="F7217" s="50">
        <f>'貼り付けシート（日射量等）'!G7214/3.6*10^3</f>
        <v>24.999999999999996</v>
      </c>
      <c r="G7217" s="50">
        <f>'貼り付けシート（日射量等）'!H7214/3.6*10^3</f>
        <v>158.33333333333331</v>
      </c>
      <c r="H7217" s="91">
        <f>RADIANS('貼り付けシート（日射量等）'!I7214)</f>
        <v>0.63006385996995296</v>
      </c>
      <c r="I7217" s="91">
        <f>IF('貼り付けシート（日射量等）'!J7214&lt;0,RADIANS(360+('貼り付けシート（日射量等）'!J7214)),RADIANS('貼り付けシート（日射量等）'!J7214))</f>
        <v>0.20769418098732523</v>
      </c>
    </row>
    <row r="7218" spans="1:9">
      <c r="A7218" s="20">
        <v>41940</v>
      </c>
      <c r="B7218" s="35" t="s">
        <v>372</v>
      </c>
      <c r="C7218" s="90">
        <f t="shared" si="336"/>
        <v>152.89267274851562</v>
      </c>
      <c r="D7218" s="90">
        <f t="shared" si="337"/>
        <v>20.885813833919084</v>
      </c>
      <c r="E7218" s="90">
        <f t="shared" si="338"/>
        <v>132.00685891459653</v>
      </c>
      <c r="F7218" s="50">
        <f>'貼り付けシート（日射量等）'!G7215/3.6*10^3</f>
        <v>27.777777777777779</v>
      </c>
      <c r="G7218" s="50">
        <f>'貼り付けシート（日射量等）'!H7215/3.6*10^3</f>
        <v>136.11111111111109</v>
      </c>
      <c r="H7218" s="91">
        <f>RADIANS('貼り付けシート（日射量等）'!I7215)</f>
        <v>0.55850536063818546</v>
      </c>
      <c r="I7218" s="91">
        <f>IF('貼り付けシート（日射量等）'!J7215&lt;0,RADIANS(360+('貼り付けシート（日射量等）'!J7215)),RADIANS('貼り付けシート（日射量等）'!J7215))</f>
        <v>0.50440015382636116</v>
      </c>
    </row>
    <row r="7219" spans="1:9">
      <c r="A7219" s="20">
        <v>41940</v>
      </c>
      <c r="B7219" s="35" t="s">
        <v>373</v>
      </c>
      <c r="C7219" s="90">
        <f t="shared" si="336"/>
        <v>119.70148927921531</v>
      </c>
      <c r="D7219" s="90">
        <f t="shared" si="337"/>
        <v>17.328823182181257</v>
      </c>
      <c r="E7219" s="90">
        <f t="shared" si="338"/>
        <v>102.37266609703406</v>
      </c>
      <c r="F7219" s="50">
        <f>'貼り付けシート（日射量等）'!G7216/3.6*10^3</f>
        <v>27.777777777777779</v>
      </c>
      <c r="G7219" s="50">
        <f>'貼り付けシート（日射量等）'!H7216/3.6*10^3</f>
        <v>105.55555555555556</v>
      </c>
      <c r="H7219" s="91">
        <f>RADIANS('貼り付けシート（日射量等）'!I7216)</f>
        <v>0.43982297150257105</v>
      </c>
      <c r="I7219" s="91">
        <f>IF('貼り付けシート（日射量等）'!J7216&lt;0,RADIANS(360+('貼り付けシート（日射量等）'!J7216)),RADIANS('貼り付けシート（日射量等）'!J7216))</f>
        <v>0.76270888312152207</v>
      </c>
    </row>
    <row r="7220" spans="1:9">
      <c r="A7220" s="20">
        <v>41940</v>
      </c>
      <c r="B7220" s="35" t="s">
        <v>374</v>
      </c>
      <c r="C7220" s="90">
        <f t="shared" si="336"/>
        <v>73.195310543517621</v>
      </c>
      <c r="D7220" s="90">
        <f t="shared" si="337"/>
        <v>11.232907379523327</v>
      </c>
      <c r="E7220" s="90">
        <f t="shared" si="338"/>
        <v>61.962403163994296</v>
      </c>
      <c r="F7220" s="50">
        <f>'貼り付けシート（日射量等）'!G7217/3.6*10^3</f>
        <v>24.999999999999996</v>
      </c>
      <c r="G7220" s="50">
        <f>'貼り付けシート（日射量等）'!H7217/3.6*10^3</f>
        <v>63.888888888888886</v>
      </c>
      <c r="H7220" s="91">
        <f>RADIANS('貼り付けシート（日射量等）'!I7217)</f>
        <v>0.28797932657906439</v>
      </c>
      <c r="I7220" s="91">
        <f>IF('貼り付けシート（日射量等）'!J7217&lt;0,RADIANS(360+('貼り付けシート（日射量等）'!J7217)),RADIANS('貼り付けシート（日射量等）'!J7217))</f>
        <v>0.98087503962081324</v>
      </c>
    </row>
    <row r="7221" spans="1:9">
      <c r="A7221" s="20">
        <v>41940</v>
      </c>
      <c r="B7221" s="35" t="s">
        <v>375</v>
      </c>
      <c r="C7221" s="90">
        <f t="shared" si="336"/>
        <v>23.477181733105436</v>
      </c>
      <c r="D7221" s="90">
        <f t="shared" si="337"/>
        <v>4.6190590310202149</v>
      </c>
      <c r="E7221" s="90">
        <f t="shared" si="338"/>
        <v>18.858122702085222</v>
      </c>
      <c r="F7221" s="50">
        <f>'貼り付けシート（日射量等）'!G7218/3.6*10^3</f>
        <v>19.444444444444446</v>
      </c>
      <c r="G7221" s="50">
        <f>'貼り付けシート（日射量等）'!H7218/3.6*10^3</f>
        <v>19.444444444444446</v>
      </c>
      <c r="H7221" s="91">
        <f>RADIANS('貼り付けシート（日射量等）'!I7218)</f>
        <v>0.11170107212763709</v>
      </c>
      <c r="I7221" s="91">
        <f>IF('貼り付けシート（日射量等）'!J7218&lt;0,RADIANS(360+('貼り付けシート（日射量等）'!J7218)),RADIANS('貼り付けシート（日射量等）'!J7218))</f>
        <v>1.1693705988362009</v>
      </c>
    </row>
    <row r="7222" spans="1:9">
      <c r="A7222" s="20">
        <v>41940</v>
      </c>
      <c r="B7222" s="35" t="s">
        <v>376</v>
      </c>
      <c r="C7222" s="90">
        <f t="shared" si="336"/>
        <v>0</v>
      </c>
      <c r="D7222" s="90">
        <f t="shared" si="337"/>
        <v>0</v>
      </c>
      <c r="E7222" s="90">
        <f t="shared" si="338"/>
        <v>0</v>
      </c>
      <c r="F7222" s="50">
        <f>'貼り付けシート（日射量等）'!G7219/3.6*10^3</f>
        <v>0</v>
      </c>
      <c r="G7222" s="50">
        <f>'貼り付けシート（日射量等）'!H7219/3.6*10^3</f>
        <v>0</v>
      </c>
      <c r="H7222" s="91">
        <f>RADIANS('貼り付けシート（日射量等）'!I7219)</f>
        <v>0</v>
      </c>
      <c r="I7222" s="91">
        <f>IF('貼り付けシート（日射量等）'!J7219&lt;0,RADIANS(360+('貼り付けシート（日射量等）'!J7219)),RADIANS('貼り付けシート（日射量等）'!J7219))</f>
        <v>0</v>
      </c>
    </row>
    <row r="7223" spans="1:9">
      <c r="A7223" s="20">
        <v>41940</v>
      </c>
      <c r="B7223" s="35" t="s">
        <v>377</v>
      </c>
      <c r="C7223" s="90">
        <f t="shared" si="336"/>
        <v>0</v>
      </c>
      <c r="D7223" s="90">
        <f t="shared" si="337"/>
        <v>0</v>
      </c>
      <c r="E7223" s="90">
        <f t="shared" si="338"/>
        <v>0</v>
      </c>
      <c r="F7223" s="50">
        <f>'貼り付けシート（日射量等）'!G7220/3.6*10^3</f>
        <v>0</v>
      </c>
      <c r="G7223" s="50">
        <f>'貼り付けシート（日射量等）'!H7220/3.6*10^3</f>
        <v>0</v>
      </c>
      <c r="H7223" s="91">
        <f>RADIANS('貼り付けシート（日射量等）'!I7220)</f>
        <v>0</v>
      </c>
      <c r="I7223" s="91">
        <f>IF('貼り付けシート（日射量等）'!J7220&lt;0,RADIANS(360+('貼り付けシート（日射量等）'!J7220)),RADIANS('貼り付けシート（日射量等）'!J7220))</f>
        <v>0</v>
      </c>
    </row>
    <row r="7224" spans="1:9">
      <c r="A7224" s="20">
        <v>41940</v>
      </c>
      <c r="B7224" s="35" t="s">
        <v>378</v>
      </c>
      <c r="C7224" s="90">
        <f t="shared" si="336"/>
        <v>0</v>
      </c>
      <c r="D7224" s="90">
        <f t="shared" si="337"/>
        <v>0</v>
      </c>
      <c r="E7224" s="90">
        <f t="shared" si="338"/>
        <v>0</v>
      </c>
      <c r="F7224" s="50">
        <f>'貼り付けシート（日射量等）'!G7221/3.6*10^3</f>
        <v>0</v>
      </c>
      <c r="G7224" s="50">
        <f>'貼り付けシート（日射量等）'!H7221/3.6*10^3</f>
        <v>0</v>
      </c>
      <c r="H7224" s="91">
        <f>RADIANS('貼り付けシート（日射量等）'!I7221)</f>
        <v>0</v>
      </c>
      <c r="I7224" s="91">
        <f>IF('貼り付けシート（日射量等）'!J7221&lt;0,RADIANS(360+('貼り付けシート（日射量等）'!J7221)),RADIANS('貼り付けシート（日射量等）'!J7221))</f>
        <v>0</v>
      </c>
    </row>
    <row r="7225" spans="1:9">
      <c r="A7225" s="20">
        <v>41940</v>
      </c>
      <c r="B7225" s="35" t="s">
        <v>379</v>
      </c>
      <c r="C7225" s="90">
        <f t="shared" si="336"/>
        <v>0</v>
      </c>
      <c r="D7225" s="90">
        <f t="shared" si="337"/>
        <v>0</v>
      </c>
      <c r="E7225" s="90">
        <f t="shared" si="338"/>
        <v>0</v>
      </c>
      <c r="F7225" s="50">
        <f>'貼り付けシート（日射量等）'!G7222/3.6*10^3</f>
        <v>0</v>
      </c>
      <c r="G7225" s="50">
        <f>'貼り付けシート（日射量等）'!H7222/3.6*10^3</f>
        <v>0</v>
      </c>
      <c r="H7225" s="91">
        <f>RADIANS('貼り付けシート（日射量等）'!I7222)</f>
        <v>0</v>
      </c>
      <c r="I7225" s="91">
        <f>IF('貼り付けシート（日射量等）'!J7222&lt;0,RADIANS(360+('貼り付けシート（日射量等）'!J7222)),RADIANS('貼り付けシート（日射量等）'!J7222))</f>
        <v>0</v>
      </c>
    </row>
    <row r="7226" spans="1:9">
      <c r="A7226" s="20">
        <v>41940</v>
      </c>
      <c r="B7226" s="35" t="s">
        <v>380</v>
      </c>
      <c r="C7226" s="90">
        <f t="shared" si="336"/>
        <v>0</v>
      </c>
      <c r="D7226" s="90">
        <f t="shared" si="337"/>
        <v>0</v>
      </c>
      <c r="E7226" s="90">
        <f t="shared" si="338"/>
        <v>0</v>
      </c>
      <c r="F7226" s="50">
        <f>'貼り付けシート（日射量等）'!G7223/3.6*10^3</f>
        <v>0</v>
      </c>
      <c r="G7226" s="50">
        <f>'貼り付けシート（日射量等）'!H7223/3.6*10^3</f>
        <v>0</v>
      </c>
      <c r="H7226" s="91">
        <f>RADIANS('貼り付けシート（日射量等）'!I7223)</f>
        <v>0</v>
      </c>
      <c r="I7226" s="91">
        <f>IF('貼り付けシート（日射量等）'!J7223&lt;0,RADIANS(360+('貼り付けシート（日射量等）'!J7223)),RADIANS('貼り付けシート（日射量等）'!J7223))</f>
        <v>0</v>
      </c>
    </row>
    <row r="7227" spans="1:9">
      <c r="A7227" s="20">
        <v>41940</v>
      </c>
      <c r="B7227" s="35" t="s">
        <v>381</v>
      </c>
      <c r="C7227" s="90">
        <f t="shared" si="336"/>
        <v>0</v>
      </c>
      <c r="D7227" s="90">
        <f t="shared" si="337"/>
        <v>0</v>
      </c>
      <c r="E7227" s="90">
        <f t="shared" si="338"/>
        <v>0</v>
      </c>
      <c r="F7227" s="50">
        <f>'貼り付けシート（日射量等）'!G7224/3.6*10^3</f>
        <v>0</v>
      </c>
      <c r="G7227" s="50">
        <f>'貼り付けシート（日射量等）'!H7224/3.6*10^3</f>
        <v>0</v>
      </c>
      <c r="H7227" s="91">
        <f>RADIANS('貼り付けシート（日射量等）'!I7224)</f>
        <v>0</v>
      </c>
      <c r="I7227" s="91">
        <f>IF('貼り付けシート（日射量等）'!J7224&lt;0,RADIANS(360+('貼り付けシート（日射量等）'!J7224)),RADIANS('貼り付けシート（日射量等）'!J7224))</f>
        <v>0</v>
      </c>
    </row>
    <row r="7228" spans="1:9">
      <c r="A7228" s="20">
        <v>41940</v>
      </c>
      <c r="B7228" s="35" t="s">
        <v>382</v>
      </c>
      <c r="C7228" s="90">
        <f t="shared" si="336"/>
        <v>0</v>
      </c>
      <c r="D7228" s="90">
        <f t="shared" si="337"/>
        <v>0</v>
      </c>
      <c r="E7228" s="90">
        <f t="shared" si="338"/>
        <v>0</v>
      </c>
      <c r="F7228" s="50">
        <f>'貼り付けシート（日射量等）'!G7225/3.6*10^3</f>
        <v>0</v>
      </c>
      <c r="G7228" s="50">
        <f>'貼り付けシート（日射量等）'!H7225/3.6*10^3</f>
        <v>0</v>
      </c>
      <c r="H7228" s="91">
        <f>RADIANS('貼り付けシート（日射量等）'!I7225)</f>
        <v>0</v>
      </c>
      <c r="I7228" s="91">
        <f>IF('貼り付けシート（日射量等）'!J7225&lt;0,RADIANS(360+('貼り付けシート（日射量等）'!J7225)),RADIANS('貼り付けシート（日射量等）'!J7225))</f>
        <v>0</v>
      </c>
    </row>
    <row r="7229" spans="1:9">
      <c r="A7229" s="20">
        <v>41940</v>
      </c>
      <c r="B7229" s="35" t="s">
        <v>383</v>
      </c>
      <c r="C7229" s="90">
        <f t="shared" si="336"/>
        <v>0</v>
      </c>
      <c r="D7229" s="90">
        <f t="shared" si="337"/>
        <v>0</v>
      </c>
      <c r="E7229" s="90">
        <f t="shared" si="338"/>
        <v>0</v>
      </c>
      <c r="F7229" s="50">
        <f>'貼り付けシート（日射量等）'!G7226/3.6*10^3</f>
        <v>0</v>
      </c>
      <c r="G7229" s="50">
        <f>'貼り付けシート（日射量等）'!H7226/3.6*10^3</f>
        <v>0</v>
      </c>
      <c r="H7229" s="91">
        <f>RADIANS('貼り付けシート（日射量等）'!I7226)</f>
        <v>0</v>
      </c>
      <c r="I7229" s="91">
        <f>IF('貼り付けシート（日射量等）'!J7226&lt;0,RADIANS(360+('貼り付けシート（日射量等）'!J7226)),RADIANS('貼り付けシート（日射量等）'!J7226))</f>
        <v>0</v>
      </c>
    </row>
    <row r="7230" spans="1:9">
      <c r="A7230" s="20">
        <v>41941</v>
      </c>
      <c r="B7230" s="35" t="s">
        <v>360</v>
      </c>
      <c r="C7230" s="90">
        <f t="shared" si="336"/>
        <v>0</v>
      </c>
      <c r="D7230" s="90">
        <f t="shared" si="337"/>
        <v>0</v>
      </c>
      <c r="E7230" s="90">
        <f t="shared" si="338"/>
        <v>0</v>
      </c>
      <c r="F7230" s="50">
        <f>'貼り付けシート（日射量等）'!G7227/3.6*10^3</f>
        <v>0</v>
      </c>
      <c r="G7230" s="50">
        <f>'貼り付けシート（日射量等）'!H7227/3.6*10^3</f>
        <v>0</v>
      </c>
      <c r="H7230" s="91">
        <f>RADIANS('貼り付けシート（日射量等）'!I7227)</f>
        <v>0</v>
      </c>
      <c r="I7230" s="91">
        <f>IF('貼り付けシート（日射量等）'!J7227&lt;0,RADIANS(360+('貼り付けシート（日射量等）'!J7227)),RADIANS('貼り付けシート（日射量等）'!J7227))</f>
        <v>0</v>
      </c>
    </row>
    <row r="7231" spans="1:9">
      <c r="A7231" s="20">
        <v>41941</v>
      </c>
      <c r="B7231" s="35" t="s">
        <v>361</v>
      </c>
      <c r="C7231" s="90">
        <f t="shared" si="336"/>
        <v>0</v>
      </c>
      <c r="D7231" s="90">
        <f t="shared" si="337"/>
        <v>0</v>
      </c>
      <c r="E7231" s="90">
        <f t="shared" si="338"/>
        <v>0</v>
      </c>
      <c r="F7231" s="50">
        <f>'貼り付けシート（日射量等）'!G7228/3.6*10^3</f>
        <v>0</v>
      </c>
      <c r="G7231" s="50">
        <f>'貼り付けシート（日射量等）'!H7228/3.6*10^3</f>
        <v>0</v>
      </c>
      <c r="H7231" s="91">
        <f>RADIANS('貼り付けシート（日射量等）'!I7228)</f>
        <v>0</v>
      </c>
      <c r="I7231" s="91">
        <f>IF('貼り付けシート（日射量等）'!J7228&lt;0,RADIANS(360+('貼り付けシート（日射量等）'!J7228)),RADIANS('貼り付けシート（日射量等）'!J7228))</f>
        <v>0</v>
      </c>
    </row>
    <row r="7232" spans="1:9">
      <c r="A7232" s="20">
        <v>41941</v>
      </c>
      <c r="B7232" s="35" t="s">
        <v>362</v>
      </c>
      <c r="C7232" s="90">
        <f t="shared" si="336"/>
        <v>0</v>
      </c>
      <c r="D7232" s="90">
        <f t="shared" si="337"/>
        <v>0</v>
      </c>
      <c r="E7232" s="90">
        <f t="shared" si="338"/>
        <v>0</v>
      </c>
      <c r="F7232" s="50">
        <f>'貼り付けシート（日射量等）'!G7229/3.6*10^3</f>
        <v>0</v>
      </c>
      <c r="G7232" s="50">
        <f>'貼り付けシート（日射量等）'!H7229/3.6*10^3</f>
        <v>0</v>
      </c>
      <c r="H7232" s="91">
        <f>RADIANS('貼り付けシート（日射量等）'!I7229)</f>
        <v>0</v>
      </c>
      <c r="I7232" s="91">
        <f>IF('貼り付けシート（日射量等）'!J7229&lt;0,RADIANS(360+('貼り付けシート（日射量等）'!J7229)),RADIANS('貼り付けシート（日射量等）'!J7229))</f>
        <v>0</v>
      </c>
    </row>
    <row r="7233" spans="1:9">
      <c r="A7233" s="20">
        <v>41941</v>
      </c>
      <c r="B7233" s="35" t="s">
        <v>363</v>
      </c>
      <c r="C7233" s="90">
        <f t="shared" si="336"/>
        <v>0</v>
      </c>
      <c r="D7233" s="90">
        <f t="shared" si="337"/>
        <v>0</v>
      </c>
      <c r="E7233" s="90">
        <f t="shared" si="338"/>
        <v>0</v>
      </c>
      <c r="F7233" s="50">
        <f>'貼り付けシート（日射量等）'!G7230/3.6*10^3</f>
        <v>0</v>
      </c>
      <c r="G7233" s="50">
        <f>'貼り付けシート（日射量等）'!H7230/3.6*10^3</f>
        <v>0</v>
      </c>
      <c r="H7233" s="91">
        <f>RADIANS('貼り付けシート（日射量等）'!I7230)</f>
        <v>0</v>
      </c>
      <c r="I7233" s="91">
        <f>IF('貼り付けシート（日射量等）'!J7230&lt;0,RADIANS(360+('貼り付けシート（日射量等）'!J7230)),RADIANS('貼り付けシート（日射量等）'!J7230))</f>
        <v>0</v>
      </c>
    </row>
    <row r="7234" spans="1:9">
      <c r="A7234" s="20">
        <v>41941</v>
      </c>
      <c r="B7234" s="35" t="s">
        <v>364</v>
      </c>
      <c r="C7234" s="90">
        <f t="shared" si="336"/>
        <v>0</v>
      </c>
      <c r="D7234" s="90">
        <f t="shared" si="337"/>
        <v>0</v>
      </c>
      <c r="E7234" s="90">
        <f t="shared" si="338"/>
        <v>0</v>
      </c>
      <c r="F7234" s="50">
        <f>'貼り付けシート（日射量等）'!G7231/3.6*10^3</f>
        <v>0</v>
      </c>
      <c r="G7234" s="50">
        <f>'貼り付けシート（日射量等）'!H7231/3.6*10^3</f>
        <v>0</v>
      </c>
      <c r="H7234" s="91">
        <f>RADIANS('貼り付けシート（日射量等）'!I7231)</f>
        <v>0</v>
      </c>
      <c r="I7234" s="91">
        <f>IF('貼り付けシート（日射量等）'!J7231&lt;0,RADIANS(360+('貼り付けシート（日射量等）'!J7231)),RADIANS('貼り付けシート（日射量等）'!J7231))</f>
        <v>0</v>
      </c>
    </row>
    <row r="7235" spans="1:9">
      <c r="A7235" s="20">
        <v>41941</v>
      </c>
      <c r="B7235" s="35" t="s">
        <v>365</v>
      </c>
      <c r="C7235" s="90">
        <f t="shared" si="336"/>
        <v>2.6940175288693173</v>
      </c>
      <c r="D7235" s="90">
        <f t="shared" si="337"/>
        <v>0</v>
      </c>
      <c r="E7235" s="90">
        <f t="shared" si="338"/>
        <v>2.6940175288693173</v>
      </c>
      <c r="F7235" s="50">
        <f>'貼り付けシート（日射量等）'!G7232/3.6*10^3</f>
        <v>0</v>
      </c>
      <c r="G7235" s="50">
        <f>'貼り付けシート（日射量等）'!H7232/3.6*10^3</f>
        <v>2.7777777777777777</v>
      </c>
      <c r="H7235" s="91">
        <f>RADIANS('貼り付けシート（日射量等）'!I7232)</f>
        <v>0</v>
      </c>
      <c r="I7235" s="91">
        <f>IF('貼り付けシート（日射量等）'!J7232&lt;0,RADIANS(360+('貼り付けシート（日射量等）'!J7232)),RADIANS('貼り付けシート（日射量等）'!J7232))</f>
        <v>0</v>
      </c>
    </row>
    <row r="7236" spans="1:9">
      <c r="A7236" s="20">
        <v>41941</v>
      </c>
      <c r="B7236" s="35" t="s">
        <v>366</v>
      </c>
      <c r="C7236" s="90">
        <f t="shared" si="336"/>
        <v>45.156749119882534</v>
      </c>
      <c r="D7236" s="90">
        <f t="shared" si="337"/>
        <v>10.134521244581409</v>
      </c>
      <c r="E7236" s="90">
        <f t="shared" si="338"/>
        <v>35.022227875301127</v>
      </c>
      <c r="F7236" s="50">
        <f>'貼り付けシート（日射量等）'!G7233/3.6*10^3</f>
        <v>33.333333333333336</v>
      </c>
      <c r="G7236" s="50">
        <f>'貼り付けシート（日射量等）'!H7233/3.6*10^3</f>
        <v>36.111111111111114</v>
      </c>
      <c r="H7236" s="91">
        <f>RADIANS('貼り付けシート（日射量等）'!I7233)</f>
        <v>0.16406094968746698</v>
      </c>
      <c r="I7236" s="91">
        <f>IF('貼り付けシート（日射量等）'!J7233&lt;0,RADIANS(360+('貼り付けシート（日射量等）'!J7233)),RADIANS('貼り付けシート（日射量等）'!J7233))</f>
        <v>5.1749012321631875</v>
      </c>
    </row>
    <row r="7237" spans="1:9">
      <c r="A7237" s="20">
        <v>41941</v>
      </c>
      <c r="B7237" s="35" t="s">
        <v>367</v>
      </c>
      <c r="C7237" s="90">
        <f t="shared" si="336"/>
        <v>115.66090806145614</v>
      </c>
      <c r="D7237" s="90">
        <f t="shared" si="337"/>
        <v>26.758329608768666</v>
      </c>
      <c r="E7237" s="90">
        <f t="shared" si="338"/>
        <v>88.902578452687479</v>
      </c>
      <c r="F7237" s="50">
        <f>'貼り付けシート（日射量等）'!G7234/3.6*10^3</f>
        <v>52.777777777777779</v>
      </c>
      <c r="G7237" s="50">
        <f>'貼り付けシート（日射量等）'!H7234/3.6*10^3</f>
        <v>91.666666666666671</v>
      </c>
      <c r="H7237" s="91">
        <f>RADIANS('貼り付けシート（日射量等）'!I7234)</f>
        <v>0.33510321638291124</v>
      </c>
      <c r="I7237" s="91">
        <f>IF('貼り付けシート（日射量等）'!J7234&lt;0,RADIANS(360+('貼り付けシート（日射量等）'!J7234)),RADIANS('貼り付けシート（日射量等）'!J7234))</f>
        <v>5.3721234376385469</v>
      </c>
    </row>
    <row r="7238" spans="1:9">
      <c r="A7238" s="20">
        <v>41941</v>
      </c>
      <c r="B7238" s="35" t="s">
        <v>368</v>
      </c>
      <c r="C7238" s="90">
        <f t="shared" si="336"/>
        <v>195.60899347615356</v>
      </c>
      <c r="D7238" s="90">
        <f t="shared" si="337"/>
        <v>50.132046917210424</v>
      </c>
      <c r="E7238" s="90">
        <f t="shared" si="338"/>
        <v>145.47694655894313</v>
      </c>
      <c r="F7238" s="50">
        <f>'貼り付けシート（日射量等）'!G7235/3.6*10^3</f>
        <v>75</v>
      </c>
      <c r="G7238" s="50">
        <f>'貼り付けシート（日射量等）'!H7235/3.6*10^3</f>
        <v>150</v>
      </c>
      <c r="H7238" s="91">
        <f>RADIANS('貼り付けシート（日射量等）'!I7235)</f>
        <v>0.4782202150464463</v>
      </c>
      <c r="I7238" s="91">
        <f>IF('貼り付けシート（日射量等）'!J7235&lt;0,RADIANS(360+('貼り付けシート（日射量等）'!J7235)),RADIANS('貼り付けシート（日射量等）'!J7235))</f>
        <v>5.6025068989017974</v>
      </c>
    </row>
    <row r="7239" spans="1:9">
      <c r="A7239" s="20">
        <v>41941</v>
      </c>
      <c r="B7239" s="35" t="s">
        <v>369</v>
      </c>
      <c r="C7239" s="90">
        <f t="shared" ref="C7239:C7302" si="339">IF(D7239&lt;0,E7239,D7239+E7239)</f>
        <v>239.37246425304878</v>
      </c>
      <c r="D7239" s="90">
        <f t="shared" ref="D7239:D7302" si="340">F7239*(SIN(H7239)*COS($O$5)+COS(H7239)*SIN($O$5)*COS($O$4-I7239))</f>
        <v>56.179272289935192</v>
      </c>
      <c r="E7239" s="90">
        <f t="shared" ref="E7239:E7302" si="341">G7239*(1+COS($O$5))/2</f>
        <v>183.19319196311358</v>
      </c>
      <c r="F7239" s="50">
        <f>'貼り付けシート（日射量等）'!G7236/3.6*10^3</f>
        <v>72.222222222222229</v>
      </c>
      <c r="G7239" s="50">
        <f>'貼り付けシート（日射量等）'!H7236/3.6*10^3</f>
        <v>188.88888888888889</v>
      </c>
      <c r="H7239" s="91">
        <f>RADIANS('貼り付けシート（日射量等）'!I7236)</f>
        <v>0.58119464091411166</v>
      </c>
      <c r="I7239" s="91">
        <f>IF('貼り付けシート（日射量等）'!J7236&lt;0,RADIANS(360+('貼り付けシート（日射量等）'!J7236)),RADIANS('貼り付けシート（日射量等）'!J7236))</f>
        <v>5.8712876037089243</v>
      </c>
    </row>
    <row r="7240" spans="1:9">
      <c r="A7240" s="20">
        <v>41941</v>
      </c>
      <c r="B7240" s="35" t="s">
        <v>370</v>
      </c>
      <c r="C7240" s="90">
        <f t="shared" si="339"/>
        <v>300.47458239753814</v>
      </c>
      <c r="D7240" s="90">
        <f t="shared" si="340"/>
        <v>87.647197616862101</v>
      </c>
      <c r="E7240" s="90">
        <f t="shared" si="341"/>
        <v>212.82738478067606</v>
      </c>
      <c r="F7240" s="50">
        <f>'貼り付けシート（日射量等）'!G7237/3.6*10^3</f>
        <v>105.55555555555556</v>
      </c>
      <c r="G7240" s="50">
        <f>'貼り付けシート（日射量等）'!H7237/3.6*10^3</f>
        <v>219.44444444444443</v>
      </c>
      <c r="H7240" s="91">
        <f>RADIANS('貼り付けシート（日射量等）'!I7237)</f>
        <v>0.63355451847394162</v>
      </c>
      <c r="I7240" s="91">
        <f>IF('貼り付けシート（日射量等）'!J7237&lt;0,RADIANS(360+('貼り付けシート（日射量等）'!J7237)),RADIANS('貼り付けシート（日射量等）'!J7237))</f>
        <v>6.1749748935559383</v>
      </c>
    </row>
    <row r="7241" spans="1:9">
      <c r="A7241" s="20">
        <v>41941</v>
      </c>
      <c r="B7241" s="35" t="s">
        <v>371</v>
      </c>
      <c r="C7241" s="90">
        <f t="shared" si="339"/>
        <v>211.56132551990686</v>
      </c>
      <c r="D7241" s="90">
        <f t="shared" si="340"/>
        <v>36.450186143401261</v>
      </c>
      <c r="E7241" s="90">
        <f t="shared" si="341"/>
        <v>175.11113937650561</v>
      </c>
      <c r="F7241" s="50">
        <f>'貼り付けシート（日射量等）'!G7238/3.6*10^3</f>
        <v>44.444444444444443</v>
      </c>
      <c r="G7241" s="50">
        <f>'貼り付けシート（日射量等）'!H7238/3.6*10^3</f>
        <v>180.55555555555554</v>
      </c>
      <c r="H7241" s="91">
        <f>RADIANS('貼り付けシート（日射量等）'!I7238)</f>
        <v>0.62308254296197574</v>
      </c>
      <c r="I7241" s="91">
        <f>IF('貼り付けシート（日射量等）'!J7238&lt;0,RADIANS(360+('貼り付けシート（日射量等）'!J7238)),RADIANS('貼り付けシート（日射量等）'!J7238))</f>
        <v>0.20769418098732523</v>
      </c>
    </row>
    <row r="7242" spans="1:9">
      <c r="A7242" s="20">
        <v>41941</v>
      </c>
      <c r="B7242" s="35" t="s">
        <v>372</v>
      </c>
      <c r="C7242" s="90">
        <f t="shared" si="339"/>
        <v>224.41589199275347</v>
      </c>
      <c r="D7242" s="90">
        <f t="shared" si="340"/>
        <v>51.99877014511717</v>
      </c>
      <c r="E7242" s="90">
        <f t="shared" si="341"/>
        <v>172.41712184763631</v>
      </c>
      <c r="F7242" s="50">
        <f>'貼り付けシート（日射量等）'!G7239/3.6*10^3</f>
        <v>69.444444444444443</v>
      </c>
      <c r="G7242" s="50">
        <f>'貼り付けシート（日射量等）'!H7239/3.6*10^3</f>
        <v>177.77777777777777</v>
      </c>
      <c r="H7242" s="91">
        <f>RADIANS('貼り付けシート（日射量等）'!I7239)</f>
        <v>0.55326937288220246</v>
      </c>
      <c r="I7242" s="91">
        <f>IF('貼り付けシート（日射量等）'!J7239&lt;0,RADIANS(360+('貼り付けシート（日射量等）'!J7239)),RADIANS('貼り付けシート（日射量等）'!J7239))</f>
        <v>0.50265482457436694</v>
      </c>
    </row>
    <row r="7243" spans="1:9">
      <c r="A7243" s="20">
        <v>41941</v>
      </c>
      <c r="B7243" s="35" t="s">
        <v>373</v>
      </c>
      <c r="C7243" s="90">
        <f t="shared" si="339"/>
        <v>147.84643333942446</v>
      </c>
      <c r="D7243" s="90">
        <f t="shared" si="340"/>
        <v>29.309662069174511</v>
      </c>
      <c r="E7243" s="90">
        <f t="shared" si="341"/>
        <v>118.53677127024996</v>
      </c>
      <c r="F7243" s="50">
        <f>'貼り付けシート（日射量等）'!G7240/3.6*10^3</f>
        <v>47.222222222222221</v>
      </c>
      <c r="G7243" s="50">
        <f>'貼り付けシート（日射量等）'!H7240/3.6*10^3</f>
        <v>122.22222222222221</v>
      </c>
      <c r="H7243" s="91">
        <f>RADIANS('貼り付けシート（日射量等）'!I7240)</f>
        <v>0.43458698374658805</v>
      </c>
      <c r="I7243" s="91">
        <f>IF('貼り付けシート（日射量等）'!J7240&lt;0,RADIANS(360+('貼り付けシート（日射量等）'!J7240)),RADIANS('貼り付けシート（日射量等）'!J7240))</f>
        <v>0.7592182246175333</v>
      </c>
    </row>
    <row r="7244" spans="1:9">
      <c r="A7244" s="20">
        <v>41941</v>
      </c>
      <c r="B7244" s="35" t="s">
        <v>374</v>
      </c>
      <c r="C7244" s="90">
        <f t="shared" si="339"/>
        <v>74.346488720822038</v>
      </c>
      <c r="D7244" s="90">
        <f t="shared" si="340"/>
        <v>12.38408555682774</v>
      </c>
      <c r="E7244" s="90">
        <f t="shared" si="341"/>
        <v>61.962403163994296</v>
      </c>
      <c r="F7244" s="50">
        <f>'貼り付けシート（日射量等）'!G7241/3.6*10^3</f>
        <v>27.777777777777779</v>
      </c>
      <c r="G7244" s="50">
        <f>'貼り付けシート（日射量等）'!H7241/3.6*10^3</f>
        <v>63.888888888888886</v>
      </c>
      <c r="H7244" s="91">
        <f>RADIANS('貼り付けシート（日射量等）'!I7241)</f>
        <v>0.28274333882308139</v>
      </c>
      <c r="I7244" s="91">
        <f>IF('貼り付けシート（日射量等）'!J7241&lt;0,RADIANS(360+('貼り付けシート（日射量等）'!J7241)),RADIANS('貼り付けシート（日射量等）'!J7241))</f>
        <v>0.97738438111682457</v>
      </c>
    </row>
    <row r="7245" spans="1:9">
      <c r="A7245" s="20">
        <v>41941</v>
      </c>
      <c r="B7245" s="35" t="s">
        <v>375</v>
      </c>
      <c r="C7245" s="90">
        <f t="shared" si="339"/>
        <v>28.04738325659812</v>
      </c>
      <c r="D7245" s="90">
        <f t="shared" si="340"/>
        <v>6.4952430256435827</v>
      </c>
      <c r="E7245" s="90">
        <f t="shared" si="341"/>
        <v>21.552140230954539</v>
      </c>
      <c r="F7245" s="50">
        <f>'貼り付けシート（日射量等）'!G7242/3.6*10^3</f>
        <v>27.777777777777779</v>
      </c>
      <c r="G7245" s="50">
        <f>'貼り付けシート（日射量等）'!H7242/3.6*10^3</f>
        <v>22.222222222222221</v>
      </c>
      <c r="H7245" s="91">
        <f>RADIANS('貼り付けシート（日射量等）'!I7242)</f>
        <v>0.1064650843716541</v>
      </c>
      <c r="I7245" s="91">
        <f>IF('貼り付けシート（日射量等）'!J7242&lt;0,RADIANS(360+('貼り付けシート（日射量等）'!J7242)),RADIANS('貼り付けシート（日射量等）'!J7242))</f>
        <v>1.165879940332212</v>
      </c>
    </row>
    <row r="7246" spans="1:9">
      <c r="A7246" s="20">
        <v>41941</v>
      </c>
      <c r="B7246" s="35" t="s">
        <v>376</v>
      </c>
      <c r="C7246" s="90">
        <f t="shared" si="339"/>
        <v>0</v>
      </c>
      <c r="D7246" s="90">
        <f t="shared" si="340"/>
        <v>0</v>
      </c>
      <c r="E7246" s="90">
        <f t="shared" si="341"/>
        <v>0</v>
      </c>
      <c r="F7246" s="50">
        <f>'貼り付けシート（日射量等）'!G7243/3.6*10^3</f>
        <v>0</v>
      </c>
      <c r="G7246" s="50">
        <f>'貼り付けシート（日射量等）'!H7243/3.6*10^3</f>
        <v>0</v>
      </c>
      <c r="H7246" s="91">
        <f>RADIANS('貼り付けシート（日射量等）'!I7243)</f>
        <v>0</v>
      </c>
      <c r="I7246" s="91">
        <f>IF('貼り付けシート（日射量等）'!J7243&lt;0,RADIANS(360+('貼り付けシート（日射量等）'!J7243)),RADIANS('貼り付けシート（日射量等）'!J7243))</f>
        <v>0</v>
      </c>
    </row>
    <row r="7247" spans="1:9">
      <c r="A7247" s="20">
        <v>41941</v>
      </c>
      <c r="B7247" s="35" t="s">
        <v>377</v>
      </c>
      <c r="C7247" s="90">
        <f t="shared" si="339"/>
        <v>0</v>
      </c>
      <c r="D7247" s="90">
        <f t="shared" si="340"/>
        <v>0</v>
      </c>
      <c r="E7247" s="90">
        <f t="shared" si="341"/>
        <v>0</v>
      </c>
      <c r="F7247" s="50">
        <f>'貼り付けシート（日射量等）'!G7244/3.6*10^3</f>
        <v>0</v>
      </c>
      <c r="G7247" s="50">
        <f>'貼り付けシート（日射量等）'!H7244/3.6*10^3</f>
        <v>0</v>
      </c>
      <c r="H7247" s="91">
        <f>RADIANS('貼り付けシート（日射量等）'!I7244)</f>
        <v>0</v>
      </c>
      <c r="I7247" s="91">
        <f>IF('貼り付けシート（日射量等）'!J7244&lt;0,RADIANS(360+('貼り付けシート（日射量等）'!J7244)),RADIANS('貼り付けシート（日射量等）'!J7244))</f>
        <v>0</v>
      </c>
    </row>
    <row r="7248" spans="1:9">
      <c r="A7248" s="20">
        <v>41941</v>
      </c>
      <c r="B7248" s="35" t="s">
        <v>378</v>
      </c>
      <c r="C7248" s="90">
        <f t="shared" si="339"/>
        <v>0</v>
      </c>
      <c r="D7248" s="90">
        <f t="shared" si="340"/>
        <v>0</v>
      </c>
      <c r="E7248" s="90">
        <f t="shared" si="341"/>
        <v>0</v>
      </c>
      <c r="F7248" s="50">
        <f>'貼り付けシート（日射量等）'!G7245/3.6*10^3</f>
        <v>0</v>
      </c>
      <c r="G7248" s="50">
        <f>'貼り付けシート（日射量等）'!H7245/3.6*10^3</f>
        <v>0</v>
      </c>
      <c r="H7248" s="91">
        <f>RADIANS('貼り付けシート（日射量等）'!I7245)</f>
        <v>0</v>
      </c>
      <c r="I7248" s="91">
        <f>IF('貼り付けシート（日射量等）'!J7245&lt;0,RADIANS(360+('貼り付けシート（日射量等）'!J7245)),RADIANS('貼り付けシート（日射量等）'!J7245))</f>
        <v>0</v>
      </c>
    </row>
    <row r="7249" spans="1:9">
      <c r="A7249" s="20">
        <v>41941</v>
      </c>
      <c r="B7249" s="35" t="s">
        <v>379</v>
      </c>
      <c r="C7249" s="90">
        <f t="shared" si="339"/>
        <v>0</v>
      </c>
      <c r="D7249" s="90">
        <f t="shared" si="340"/>
        <v>0</v>
      </c>
      <c r="E7249" s="90">
        <f t="shared" si="341"/>
        <v>0</v>
      </c>
      <c r="F7249" s="50">
        <f>'貼り付けシート（日射量等）'!G7246/3.6*10^3</f>
        <v>0</v>
      </c>
      <c r="G7249" s="50">
        <f>'貼り付けシート（日射量等）'!H7246/3.6*10^3</f>
        <v>0</v>
      </c>
      <c r="H7249" s="91">
        <f>RADIANS('貼り付けシート（日射量等）'!I7246)</f>
        <v>0</v>
      </c>
      <c r="I7249" s="91">
        <f>IF('貼り付けシート（日射量等）'!J7246&lt;0,RADIANS(360+('貼り付けシート（日射量等）'!J7246)),RADIANS('貼り付けシート（日射量等）'!J7246))</f>
        <v>0</v>
      </c>
    </row>
    <row r="7250" spans="1:9">
      <c r="A7250" s="20">
        <v>41941</v>
      </c>
      <c r="B7250" s="35" t="s">
        <v>380</v>
      </c>
      <c r="C7250" s="90">
        <f t="shared" si="339"/>
        <v>0</v>
      </c>
      <c r="D7250" s="90">
        <f t="shared" si="340"/>
        <v>0</v>
      </c>
      <c r="E7250" s="90">
        <f t="shared" si="341"/>
        <v>0</v>
      </c>
      <c r="F7250" s="50">
        <f>'貼り付けシート（日射量等）'!G7247/3.6*10^3</f>
        <v>0</v>
      </c>
      <c r="G7250" s="50">
        <f>'貼り付けシート（日射量等）'!H7247/3.6*10^3</f>
        <v>0</v>
      </c>
      <c r="H7250" s="91">
        <f>RADIANS('貼り付けシート（日射量等）'!I7247)</f>
        <v>0</v>
      </c>
      <c r="I7250" s="91">
        <f>IF('貼り付けシート（日射量等）'!J7247&lt;0,RADIANS(360+('貼り付けシート（日射量等）'!J7247)),RADIANS('貼り付けシート（日射量等）'!J7247))</f>
        <v>0</v>
      </c>
    </row>
    <row r="7251" spans="1:9">
      <c r="A7251" s="20">
        <v>41941</v>
      </c>
      <c r="B7251" s="35" t="s">
        <v>381</v>
      </c>
      <c r="C7251" s="90">
        <f t="shared" si="339"/>
        <v>0</v>
      </c>
      <c r="D7251" s="90">
        <f t="shared" si="340"/>
        <v>0</v>
      </c>
      <c r="E7251" s="90">
        <f t="shared" si="341"/>
        <v>0</v>
      </c>
      <c r="F7251" s="50">
        <f>'貼り付けシート（日射量等）'!G7248/3.6*10^3</f>
        <v>0</v>
      </c>
      <c r="G7251" s="50">
        <f>'貼り付けシート（日射量等）'!H7248/3.6*10^3</f>
        <v>0</v>
      </c>
      <c r="H7251" s="91">
        <f>RADIANS('貼り付けシート（日射量等）'!I7248)</f>
        <v>0</v>
      </c>
      <c r="I7251" s="91">
        <f>IF('貼り付けシート（日射量等）'!J7248&lt;0,RADIANS(360+('貼り付けシート（日射量等）'!J7248)),RADIANS('貼り付けシート（日射量等）'!J7248))</f>
        <v>0</v>
      </c>
    </row>
    <row r="7252" spans="1:9">
      <c r="A7252" s="20">
        <v>41941</v>
      </c>
      <c r="B7252" s="35" t="s">
        <v>382</v>
      </c>
      <c r="C7252" s="90">
        <f t="shared" si="339"/>
        <v>0</v>
      </c>
      <c r="D7252" s="90">
        <f t="shared" si="340"/>
        <v>0</v>
      </c>
      <c r="E7252" s="90">
        <f t="shared" si="341"/>
        <v>0</v>
      </c>
      <c r="F7252" s="50">
        <f>'貼り付けシート（日射量等）'!G7249/3.6*10^3</f>
        <v>0</v>
      </c>
      <c r="G7252" s="50">
        <f>'貼り付けシート（日射量等）'!H7249/3.6*10^3</f>
        <v>0</v>
      </c>
      <c r="H7252" s="91">
        <f>RADIANS('貼り付けシート（日射量等）'!I7249)</f>
        <v>0</v>
      </c>
      <c r="I7252" s="91">
        <f>IF('貼り付けシート（日射量等）'!J7249&lt;0,RADIANS(360+('貼り付けシート（日射量等）'!J7249)),RADIANS('貼り付けシート（日射量等）'!J7249))</f>
        <v>0</v>
      </c>
    </row>
    <row r="7253" spans="1:9">
      <c r="A7253" s="20">
        <v>41941</v>
      </c>
      <c r="B7253" s="35" t="s">
        <v>383</v>
      </c>
      <c r="C7253" s="90">
        <f t="shared" si="339"/>
        <v>0</v>
      </c>
      <c r="D7253" s="90">
        <f t="shared" si="340"/>
        <v>0</v>
      </c>
      <c r="E7253" s="90">
        <f t="shared" si="341"/>
        <v>0</v>
      </c>
      <c r="F7253" s="50">
        <f>'貼り付けシート（日射量等）'!G7250/3.6*10^3</f>
        <v>0</v>
      </c>
      <c r="G7253" s="50">
        <f>'貼り付けシート（日射量等）'!H7250/3.6*10^3</f>
        <v>0</v>
      </c>
      <c r="H7253" s="91">
        <f>RADIANS('貼り付けシート（日射量等）'!I7250)</f>
        <v>0</v>
      </c>
      <c r="I7253" s="91">
        <f>IF('貼り付けシート（日射量等）'!J7250&lt;0,RADIANS(360+('貼り付けシート（日射量等）'!J7250)),RADIANS('貼り付けシート（日射量等）'!J7250))</f>
        <v>0</v>
      </c>
    </row>
    <row r="7254" spans="1:9">
      <c r="A7254" s="20">
        <v>41942</v>
      </c>
      <c r="B7254" s="35" t="s">
        <v>360</v>
      </c>
      <c r="C7254" s="90">
        <f t="shared" si="339"/>
        <v>0</v>
      </c>
      <c r="D7254" s="90">
        <f t="shared" si="340"/>
        <v>0</v>
      </c>
      <c r="E7254" s="90">
        <f t="shared" si="341"/>
        <v>0</v>
      </c>
      <c r="F7254" s="50">
        <f>'貼り付けシート（日射量等）'!G7251/3.6*10^3</f>
        <v>0</v>
      </c>
      <c r="G7254" s="50">
        <f>'貼り付けシート（日射量等）'!H7251/3.6*10^3</f>
        <v>0</v>
      </c>
      <c r="H7254" s="91">
        <f>RADIANS('貼り付けシート（日射量等）'!I7251)</f>
        <v>0</v>
      </c>
      <c r="I7254" s="91">
        <f>IF('貼り付けシート（日射量等）'!J7251&lt;0,RADIANS(360+('貼り付けシート（日射量等）'!J7251)),RADIANS('貼り付けシート（日射量等）'!J7251))</f>
        <v>0</v>
      </c>
    </row>
    <row r="7255" spans="1:9">
      <c r="A7255" s="20">
        <v>41942</v>
      </c>
      <c r="B7255" s="35" t="s">
        <v>361</v>
      </c>
      <c r="C7255" s="90">
        <f t="shared" si="339"/>
        <v>0</v>
      </c>
      <c r="D7255" s="90">
        <f t="shared" si="340"/>
        <v>0</v>
      </c>
      <c r="E7255" s="90">
        <f t="shared" si="341"/>
        <v>0</v>
      </c>
      <c r="F7255" s="50">
        <f>'貼り付けシート（日射量等）'!G7252/3.6*10^3</f>
        <v>0</v>
      </c>
      <c r="G7255" s="50">
        <f>'貼り付けシート（日射量等）'!H7252/3.6*10^3</f>
        <v>0</v>
      </c>
      <c r="H7255" s="91">
        <f>RADIANS('貼り付けシート（日射量等）'!I7252)</f>
        <v>0</v>
      </c>
      <c r="I7255" s="91">
        <f>IF('貼り付けシート（日射量等）'!J7252&lt;0,RADIANS(360+('貼り付けシート（日射量等）'!J7252)),RADIANS('貼り付けシート（日射量等）'!J7252))</f>
        <v>0</v>
      </c>
    </row>
    <row r="7256" spans="1:9">
      <c r="A7256" s="20">
        <v>41942</v>
      </c>
      <c r="B7256" s="35" t="s">
        <v>362</v>
      </c>
      <c r="C7256" s="90">
        <f t="shared" si="339"/>
        <v>0</v>
      </c>
      <c r="D7256" s="90">
        <f t="shared" si="340"/>
        <v>0</v>
      </c>
      <c r="E7256" s="90">
        <f t="shared" si="341"/>
        <v>0</v>
      </c>
      <c r="F7256" s="50">
        <f>'貼り付けシート（日射量等）'!G7253/3.6*10^3</f>
        <v>0</v>
      </c>
      <c r="G7256" s="50">
        <f>'貼り付けシート（日射量等）'!H7253/3.6*10^3</f>
        <v>0</v>
      </c>
      <c r="H7256" s="91">
        <f>RADIANS('貼り付けシート（日射量等）'!I7253)</f>
        <v>0</v>
      </c>
      <c r="I7256" s="91">
        <f>IF('貼り付けシート（日射量等）'!J7253&lt;0,RADIANS(360+('貼り付けシート（日射量等）'!J7253)),RADIANS('貼り付けシート（日射量等）'!J7253))</f>
        <v>0</v>
      </c>
    </row>
    <row r="7257" spans="1:9">
      <c r="A7257" s="20">
        <v>41942</v>
      </c>
      <c r="B7257" s="35" t="s">
        <v>363</v>
      </c>
      <c r="C7257" s="90">
        <f t="shared" si="339"/>
        <v>0</v>
      </c>
      <c r="D7257" s="90">
        <f t="shared" si="340"/>
        <v>0</v>
      </c>
      <c r="E7257" s="90">
        <f t="shared" si="341"/>
        <v>0</v>
      </c>
      <c r="F7257" s="50">
        <f>'貼り付けシート（日射量等）'!G7254/3.6*10^3</f>
        <v>0</v>
      </c>
      <c r="G7257" s="50">
        <f>'貼り付けシート（日射量等）'!H7254/3.6*10^3</f>
        <v>0</v>
      </c>
      <c r="H7257" s="91">
        <f>RADIANS('貼り付けシート（日射量等）'!I7254)</f>
        <v>0</v>
      </c>
      <c r="I7257" s="91">
        <f>IF('貼り付けシート（日射量等）'!J7254&lt;0,RADIANS(360+('貼り付けシート（日射量等）'!J7254)),RADIANS('貼り付けシート（日射量等）'!J7254))</f>
        <v>0</v>
      </c>
    </row>
    <row r="7258" spans="1:9">
      <c r="A7258" s="20">
        <v>41942</v>
      </c>
      <c r="B7258" s="35" t="s">
        <v>364</v>
      </c>
      <c r="C7258" s="90">
        <f t="shared" si="339"/>
        <v>0</v>
      </c>
      <c r="D7258" s="90">
        <f t="shared" si="340"/>
        <v>0</v>
      </c>
      <c r="E7258" s="90">
        <f t="shared" si="341"/>
        <v>0</v>
      </c>
      <c r="F7258" s="50">
        <f>'貼り付けシート（日射量等）'!G7255/3.6*10^3</f>
        <v>0</v>
      </c>
      <c r="G7258" s="50">
        <f>'貼り付けシート（日射量等）'!H7255/3.6*10^3</f>
        <v>0</v>
      </c>
      <c r="H7258" s="91">
        <f>RADIANS('貼り付けシート（日射量等）'!I7255)</f>
        <v>0</v>
      </c>
      <c r="I7258" s="91">
        <f>IF('貼り付けシート（日射量等）'!J7255&lt;0,RADIANS(360+('貼り付けシート（日射量等）'!J7255)),RADIANS('貼り付けシート（日射量等）'!J7255))</f>
        <v>0</v>
      </c>
    </row>
    <row r="7259" spans="1:9">
      <c r="A7259" s="20">
        <v>41942</v>
      </c>
      <c r="B7259" s="35" t="s">
        <v>365</v>
      </c>
      <c r="C7259" s="90">
        <f t="shared" si="339"/>
        <v>7.2881469651034605</v>
      </c>
      <c r="D7259" s="90">
        <f t="shared" si="340"/>
        <v>1.900111907364826</v>
      </c>
      <c r="E7259" s="90">
        <f t="shared" si="341"/>
        <v>5.3880350577386347</v>
      </c>
      <c r="F7259" s="50">
        <f>'貼り付けシート（日射量等）'!G7256/3.6*10^3</f>
        <v>5.5555555555555554</v>
      </c>
      <c r="G7259" s="50">
        <f>'貼り付けシート（日射量等）'!H7256/3.6*10^3</f>
        <v>5.5555555555555554</v>
      </c>
      <c r="H7259" s="91">
        <f>RADIANS('貼り付けシート（日射量等）'!I7256)</f>
        <v>0</v>
      </c>
      <c r="I7259" s="91">
        <f>IF('貼り付けシート（日射量等）'!J7256&lt;0,RADIANS(360+('貼り付けシート（日射量等）'!J7256)),RADIANS('貼り付けシート（日射量等）'!J7256))</f>
        <v>0</v>
      </c>
    </row>
    <row r="7260" spans="1:9">
      <c r="A7260" s="20">
        <v>41942</v>
      </c>
      <c r="B7260" s="35" t="s">
        <v>366</v>
      </c>
      <c r="C7260" s="90">
        <f t="shared" si="339"/>
        <v>135.03081748956254</v>
      </c>
      <c r="D7260" s="90">
        <f t="shared" si="340"/>
        <v>86.538501969914819</v>
      </c>
      <c r="E7260" s="90">
        <f t="shared" si="341"/>
        <v>48.492315519647704</v>
      </c>
      <c r="F7260" s="50">
        <f>'貼り付けシート（日射量等）'!G7257/3.6*10^3</f>
        <v>286.11111111111109</v>
      </c>
      <c r="G7260" s="50">
        <f>'貼り付けシート（日射量等）'!H7257/3.6*10^3</f>
        <v>49.999999999999993</v>
      </c>
      <c r="H7260" s="91">
        <f>RADIANS('貼り付けシート（日射量等）'!I7257)</f>
        <v>0.16057029118347832</v>
      </c>
      <c r="I7260" s="91">
        <f>IF('貼り付けシート（日射量等）'!J7257&lt;0,RADIANS(360+('貼り付けシート（日射量等）'!J7257)),RADIANS('貼り付けシート（日射量等）'!J7257))</f>
        <v>5.1801372199191702</v>
      </c>
    </row>
    <row r="7261" spans="1:9">
      <c r="A7261" s="20">
        <v>41942</v>
      </c>
      <c r="B7261" s="35" t="s">
        <v>367</v>
      </c>
      <c r="C7261" s="90">
        <f t="shared" si="339"/>
        <v>349.09524101895437</v>
      </c>
      <c r="D7261" s="90">
        <f t="shared" si="340"/>
        <v>260.1926625662669</v>
      </c>
      <c r="E7261" s="90">
        <f t="shared" si="341"/>
        <v>88.902578452687479</v>
      </c>
      <c r="F7261" s="50">
        <f>'貼り付けシート（日射量等）'!G7258/3.6*10^3</f>
        <v>516.66666666666674</v>
      </c>
      <c r="G7261" s="50">
        <f>'貼り付けシート（日射量等）'!H7258/3.6*10^3</f>
        <v>91.666666666666671</v>
      </c>
      <c r="H7261" s="91">
        <f>RADIANS('貼り付けシート（日射量等）'!I7258)</f>
        <v>0.32986722862692824</v>
      </c>
      <c r="I7261" s="91">
        <f>IF('貼り付けシート（日射量等）'!J7258&lt;0,RADIANS(360+('貼り付けシート（日射量等）'!J7258)),RADIANS('貼り付けシート（日射量等）'!J7258))</f>
        <v>5.3756140961425354</v>
      </c>
    </row>
    <row r="7262" spans="1:9">
      <c r="A7262" s="20">
        <v>41942</v>
      </c>
      <c r="B7262" s="35" t="s">
        <v>368</v>
      </c>
      <c r="C7262" s="90">
        <f t="shared" si="339"/>
        <v>587.23171905587571</v>
      </c>
      <c r="D7262" s="90">
        <f t="shared" si="340"/>
        <v>506.41119318979617</v>
      </c>
      <c r="E7262" s="90">
        <f t="shared" si="341"/>
        <v>80.820525866079507</v>
      </c>
      <c r="F7262" s="50">
        <f>'貼り付けシート（日射量等）'!G7259/3.6*10^3</f>
        <v>761.1111111111112</v>
      </c>
      <c r="G7262" s="50">
        <f>'貼り付けシート（日射量等）'!H7259/3.6*10^3</f>
        <v>83.333333333333329</v>
      </c>
      <c r="H7262" s="91">
        <f>RADIANS('貼り付けシート（日射量等）'!I7259)</f>
        <v>0.47298422729046335</v>
      </c>
      <c r="I7262" s="91">
        <f>IF('貼り付けシート（日射量等）'!J7259&lt;0,RADIANS(360+('貼り付けシート（日射量等）'!J7259)),RADIANS('貼り付けシート（日射量等）'!J7259))</f>
        <v>5.6059975574057859</v>
      </c>
    </row>
    <row r="7263" spans="1:9">
      <c r="A7263" s="20">
        <v>41942</v>
      </c>
      <c r="B7263" s="35" t="s">
        <v>369</v>
      </c>
      <c r="C7263" s="90">
        <f t="shared" si="339"/>
        <v>711.47246558640973</v>
      </c>
      <c r="D7263" s="90">
        <f t="shared" si="340"/>
        <v>619.87586960485294</v>
      </c>
      <c r="E7263" s="90">
        <f t="shared" si="341"/>
        <v>91.596595981556789</v>
      </c>
      <c r="F7263" s="50">
        <f>'貼り付けシート（日射量等）'!G7260/3.6*10^3</f>
        <v>799.99999999999989</v>
      </c>
      <c r="G7263" s="50">
        <f>'貼り付けシート（日射量等）'!H7260/3.6*10^3</f>
        <v>94.444444444444443</v>
      </c>
      <c r="H7263" s="91">
        <f>RADIANS('貼り付けシート（日射量等）'!I7260)</f>
        <v>0.57595865315812877</v>
      </c>
      <c r="I7263" s="91">
        <f>IF('貼り付けシート（日射量等）'!J7260&lt;0,RADIANS(360+('貼り付けシート（日射量等）'!J7260)),RADIANS('貼り付けシート（日射量等）'!J7260))</f>
        <v>5.8730329329609186</v>
      </c>
    </row>
    <row r="7264" spans="1:9">
      <c r="A7264" s="20">
        <v>41942</v>
      </c>
      <c r="B7264" s="35" t="s">
        <v>370</v>
      </c>
      <c r="C7264" s="90">
        <f t="shared" si="339"/>
        <v>655.42956285315449</v>
      </c>
      <c r="D7264" s="90">
        <f t="shared" si="340"/>
        <v>496.48252864986478</v>
      </c>
      <c r="E7264" s="90">
        <f t="shared" si="341"/>
        <v>158.94703420328972</v>
      </c>
      <c r="F7264" s="50">
        <f>'貼り付けシート（日射量等）'!G7261/3.6*10^3</f>
        <v>600</v>
      </c>
      <c r="G7264" s="50">
        <f>'貼り付けシート（日射量等）'!H7261/3.6*10^3</f>
        <v>163.88888888888889</v>
      </c>
      <c r="H7264" s="91">
        <f>RADIANS('貼り付けシート（日射量等）'!I7261)</f>
        <v>0.62831853071795862</v>
      </c>
      <c r="I7264" s="91">
        <f>IF('貼り付けシート（日射量等）'!J7261&lt;0,RADIANS(360+('貼り付けシート（日射量等）'!J7261)),RADIANS('貼り付けシート（日射量等）'!J7261))</f>
        <v>6.1767202228079316</v>
      </c>
    </row>
    <row r="7265" spans="1:9">
      <c r="A7265" s="20">
        <v>41942</v>
      </c>
      <c r="B7265" s="35" t="s">
        <v>371</v>
      </c>
      <c r="C7265" s="90">
        <f t="shared" si="339"/>
        <v>646.59989979122008</v>
      </c>
      <c r="D7265" s="90">
        <f t="shared" si="340"/>
        <v>490.34688311679969</v>
      </c>
      <c r="E7265" s="90">
        <f t="shared" si="341"/>
        <v>156.25301667442037</v>
      </c>
      <c r="F7265" s="50">
        <f>'貼り付けシート（日射量等）'!G7262/3.6*10^3</f>
        <v>600</v>
      </c>
      <c r="G7265" s="50">
        <f>'貼り付けシート（日射量等）'!H7262/3.6*10^3</f>
        <v>161.11111111111109</v>
      </c>
      <c r="H7265" s="91">
        <f>RADIANS('貼り付けシート（日射量等）'!I7262)</f>
        <v>0.61784655520599263</v>
      </c>
      <c r="I7265" s="91">
        <f>IF('貼り付けシート（日射量等）'!J7262&lt;0,RADIANS(360+('貼り付けシート（日射量等）'!J7262)),RADIANS('貼り付けシート（日射量等）'!J7262))</f>
        <v>0.2059488517353309</v>
      </c>
    </row>
    <row r="7266" spans="1:9">
      <c r="A7266" s="20">
        <v>41942</v>
      </c>
      <c r="B7266" s="35" t="s">
        <v>372</v>
      </c>
      <c r="C7266" s="90">
        <f t="shared" si="339"/>
        <v>677.1419643576545</v>
      </c>
      <c r="D7266" s="90">
        <f t="shared" si="340"/>
        <v>588.23938590496698</v>
      </c>
      <c r="E7266" s="90">
        <f t="shared" si="341"/>
        <v>88.902578452687479</v>
      </c>
      <c r="F7266" s="50">
        <f>'貼り付けシート（日射量等）'!G7263/3.6*10^3</f>
        <v>788.88888888888891</v>
      </c>
      <c r="G7266" s="50">
        <f>'貼り付けシート（日射量等）'!H7263/3.6*10^3</f>
        <v>91.666666666666671</v>
      </c>
      <c r="H7266" s="91">
        <f>RADIANS('貼り付けシート（日射量等）'!I7263)</f>
        <v>0.54803338512621946</v>
      </c>
      <c r="I7266" s="91">
        <f>IF('貼り付けシート（日射量等）'!J7263&lt;0,RADIANS(360+('貼り付けシート（日射量等）'!J7263)),RADIANS('貼り付けシート（日射量等）'!J7263))</f>
        <v>0.50090949532237261</v>
      </c>
    </row>
    <row r="7267" spans="1:9">
      <c r="A7267" s="20">
        <v>41942</v>
      </c>
      <c r="B7267" s="35" t="s">
        <v>373</v>
      </c>
      <c r="C7267" s="90">
        <f t="shared" si="339"/>
        <v>393.28052439466194</v>
      </c>
      <c r="D7267" s="90">
        <f t="shared" si="340"/>
        <v>261.2736654800654</v>
      </c>
      <c r="E7267" s="90">
        <f t="shared" si="341"/>
        <v>132.00685891459653</v>
      </c>
      <c r="F7267" s="50">
        <f>'貼り付けシート（日射量等）'!G7264/3.6*10^3</f>
        <v>422.22222222222223</v>
      </c>
      <c r="G7267" s="50">
        <f>'貼り付けシート（日射量等）'!H7264/3.6*10^3</f>
        <v>136.11111111111109</v>
      </c>
      <c r="H7267" s="91">
        <f>RADIANS('貼り付けシート（日射量等）'!I7264)</f>
        <v>0.43109632524259939</v>
      </c>
      <c r="I7267" s="91">
        <f>IF('貼り付けシート（日射量等）'!J7264&lt;0,RADIANS(360+('貼り付けシート（日射量等）'!J7264)),RADIANS('貼り付けシート（日射量等）'!J7264))</f>
        <v>0.75572756611354464</v>
      </c>
    </row>
    <row r="7268" spans="1:9">
      <c r="A7268" s="20">
        <v>41942</v>
      </c>
      <c r="B7268" s="35" t="s">
        <v>374</v>
      </c>
      <c r="C7268" s="90">
        <f t="shared" si="339"/>
        <v>132.89855885469882</v>
      </c>
      <c r="D7268" s="90">
        <f t="shared" si="340"/>
        <v>46.689997930880672</v>
      </c>
      <c r="E7268" s="90">
        <f t="shared" si="341"/>
        <v>86.208560923818155</v>
      </c>
      <c r="F7268" s="50">
        <f>'貼り付けシート（日射量等）'!G7265/3.6*10^3</f>
        <v>105.55555555555556</v>
      </c>
      <c r="G7268" s="50">
        <f>'貼り付けシート（日射量等）'!H7265/3.6*10^3</f>
        <v>88.888888888888886</v>
      </c>
      <c r="H7268" s="91">
        <f>RADIANS('貼り付けシート（日射量等）'!I7265)</f>
        <v>0.2775073510670984</v>
      </c>
      <c r="I7268" s="91">
        <f>IF('貼り付けシート（日射量等）'!J7265&lt;0,RADIANS(360+('貼り付けシート（日射量等）'!J7265)),RADIANS('貼り付けシート（日射量等）'!J7265))</f>
        <v>0.9738937226128358</v>
      </c>
    </row>
    <row r="7269" spans="1:9">
      <c r="A7269" s="20">
        <v>41942</v>
      </c>
      <c r="B7269" s="35" t="s">
        <v>375</v>
      </c>
      <c r="C7269" s="90">
        <f t="shared" si="339"/>
        <v>55.439878491122087</v>
      </c>
      <c r="D7269" s="90">
        <f t="shared" si="340"/>
        <v>25.805685673559601</v>
      </c>
      <c r="E7269" s="90">
        <f t="shared" si="341"/>
        <v>29.634192817562489</v>
      </c>
      <c r="F7269" s="50">
        <f>'貼り付けシート（日射量等）'!G7266/3.6*10^3</f>
        <v>111.11111111111111</v>
      </c>
      <c r="G7269" s="50">
        <f>'貼り付けシート（日射量等）'!H7266/3.6*10^3</f>
        <v>30.555555555555554</v>
      </c>
      <c r="H7269" s="91">
        <f>RADIANS('貼り付けシート（日射量等）'!I7266)</f>
        <v>0.10297442586766545</v>
      </c>
      <c r="I7269" s="91">
        <f>IF('貼り付けシート（日射量等）'!J7266&lt;0,RADIANS(360+('貼り付けシート（日射量等）'!J7266)),RADIANS('貼り付けシート（日射量等）'!J7266))</f>
        <v>1.1606439525762291</v>
      </c>
    </row>
    <row r="7270" spans="1:9">
      <c r="A7270" s="20">
        <v>41942</v>
      </c>
      <c r="B7270" s="35" t="s">
        <v>376</v>
      </c>
      <c r="C7270" s="90">
        <f t="shared" si="339"/>
        <v>0</v>
      </c>
      <c r="D7270" s="90">
        <f t="shared" si="340"/>
        <v>0</v>
      </c>
      <c r="E7270" s="90">
        <f t="shared" si="341"/>
        <v>0</v>
      </c>
      <c r="F7270" s="50">
        <f>'貼り付けシート（日射量等）'!G7267/3.6*10^3</f>
        <v>0</v>
      </c>
      <c r="G7270" s="50">
        <f>'貼り付けシート（日射量等）'!H7267/3.6*10^3</f>
        <v>0</v>
      </c>
      <c r="H7270" s="91">
        <f>RADIANS('貼り付けシート（日射量等）'!I7267)</f>
        <v>0</v>
      </c>
      <c r="I7270" s="91">
        <f>IF('貼り付けシート（日射量等）'!J7267&lt;0,RADIANS(360+('貼り付けシート（日射量等）'!J7267)),RADIANS('貼り付けシート（日射量等）'!J7267))</f>
        <v>0</v>
      </c>
    </row>
    <row r="7271" spans="1:9">
      <c r="A7271" s="20">
        <v>41942</v>
      </c>
      <c r="B7271" s="35" t="s">
        <v>377</v>
      </c>
      <c r="C7271" s="90">
        <f t="shared" si="339"/>
        <v>0</v>
      </c>
      <c r="D7271" s="90">
        <f t="shared" si="340"/>
        <v>0</v>
      </c>
      <c r="E7271" s="90">
        <f t="shared" si="341"/>
        <v>0</v>
      </c>
      <c r="F7271" s="50">
        <f>'貼り付けシート（日射量等）'!G7268/3.6*10^3</f>
        <v>0</v>
      </c>
      <c r="G7271" s="50">
        <f>'貼り付けシート（日射量等）'!H7268/3.6*10^3</f>
        <v>0</v>
      </c>
      <c r="H7271" s="91">
        <f>RADIANS('貼り付けシート（日射量等）'!I7268)</f>
        <v>0</v>
      </c>
      <c r="I7271" s="91">
        <f>IF('貼り付けシート（日射量等）'!J7268&lt;0,RADIANS(360+('貼り付けシート（日射量等）'!J7268)),RADIANS('貼り付けシート（日射量等）'!J7268))</f>
        <v>0</v>
      </c>
    </row>
    <row r="7272" spans="1:9">
      <c r="A7272" s="20">
        <v>41942</v>
      </c>
      <c r="B7272" s="35" t="s">
        <v>378</v>
      </c>
      <c r="C7272" s="90">
        <f t="shared" si="339"/>
        <v>0</v>
      </c>
      <c r="D7272" s="90">
        <f t="shared" si="340"/>
        <v>0</v>
      </c>
      <c r="E7272" s="90">
        <f t="shared" si="341"/>
        <v>0</v>
      </c>
      <c r="F7272" s="50">
        <f>'貼り付けシート（日射量等）'!G7269/3.6*10^3</f>
        <v>0</v>
      </c>
      <c r="G7272" s="50">
        <f>'貼り付けシート（日射量等）'!H7269/3.6*10^3</f>
        <v>0</v>
      </c>
      <c r="H7272" s="91">
        <f>RADIANS('貼り付けシート（日射量等）'!I7269)</f>
        <v>0</v>
      </c>
      <c r="I7272" s="91">
        <f>IF('貼り付けシート（日射量等）'!J7269&lt;0,RADIANS(360+('貼り付けシート（日射量等）'!J7269)),RADIANS('貼り付けシート（日射量等）'!J7269))</f>
        <v>0</v>
      </c>
    </row>
    <row r="7273" spans="1:9">
      <c r="A7273" s="20">
        <v>41942</v>
      </c>
      <c r="B7273" s="35" t="s">
        <v>379</v>
      </c>
      <c r="C7273" s="90">
        <f t="shared" si="339"/>
        <v>0</v>
      </c>
      <c r="D7273" s="90">
        <f t="shared" si="340"/>
        <v>0</v>
      </c>
      <c r="E7273" s="90">
        <f t="shared" si="341"/>
        <v>0</v>
      </c>
      <c r="F7273" s="50">
        <f>'貼り付けシート（日射量等）'!G7270/3.6*10^3</f>
        <v>0</v>
      </c>
      <c r="G7273" s="50">
        <f>'貼り付けシート（日射量等）'!H7270/3.6*10^3</f>
        <v>0</v>
      </c>
      <c r="H7273" s="91">
        <f>RADIANS('貼り付けシート（日射量等）'!I7270)</f>
        <v>0</v>
      </c>
      <c r="I7273" s="91">
        <f>IF('貼り付けシート（日射量等）'!J7270&lt;0,RADIANS(360+('貼り付けシート（日射量等）'!J7270)),RADIANS('貼り付けシート（日射量等）'!J7270))</f>
        <v>0</v>
      </c>
    </row>
    <row r="7274" spans="1:9">
      <c r="A7274" s="20">
        <v>41942</v>
      </c>
      <c r="B7274" s="35" t="s">
        <v>380</v>
      </c>
      <c r="C7274" s="90">
        <f t="shared" si="339"/>
        <v>0</v>
      </c>
      <c r="D7274" s="90">
        <f t="shared" si="340"/>
        <v>0</v>
      </c>
      <c r="E7274" s="90">
        <f t="shared" si="341"/>
        <v>0</v>
      </c>
      <c r="F7274" s="50">
        <f>'貼り付けシート（日射量等）'!G7271/3.6*10^3</f>
        <v>0</v>
      </c>
      <c r="G7274" s="50">
        <f>'貼り付けシート（日射量等）'!H7271/3.6*10^3</f>
        <v>0</v>
      </c>
      <c r="H7274" s="91">
        <f>RADIANS('貼り付けシート（日射量等）'!I7271)</f>
        <v>0</v>
      </c>
      <c r="I7274" s="91">
        <f>IF('貼り付けシート（日射量等）'!J7271&lt;0,RADIANS(360+('貼り付けシート（日射量等）'!J7271)),RADIANS('貼り付けシート（日射量等）'!J7271))</f>
        <v>0</v>
      </c>
    </row>
    <row r="7275" spans="1:9">
      <c r="A7275" s="20">
        <v>41942</v>
      </c>
      <c r="B7275" s="35" t="s">
        <v>381</v>
      </c>
      <c r="C7275" s="90">
        <f t="shared" si="339"/>
        <v>0</v>
      </c>
      <c r="D7275" s="90">
        <f t="shared" si="340"/>
        <v>0</v>
      </c>
      <c r="E7275" s="90">
        <f t="shared" si="341"/>
        <v>0</v>
      </c>
      <c r="F7275" s="50">
        <f>'貼り付けシート（日射量等）'!G7272/3.6*10^3</f>
        <v>0</v>
      </c>
      <c r="G7275" s="50">
        <f>'貼り付けシート（日射量等）'!H7272/3.6*10^3</f>
        <v>0</v>
      </c>
      <c r="H7275" s="91">
        <f>RADIANS('貼り付けシート（日射量等）'!I7272)</f>
        <v>0</v>
      </c>
      <c r="I7275" s="91">
        <f>IF('貼り付けシート（日射量等）'!J7272&lt;0,RADIANS(360+('貼り付けシート（日射量等）'!J7272)),RADIANS('貼り付けシート（日射量等）'!J7272))</f>
        <v>0</v>
      </c>
    </row>
    <row r="7276" spans="1:9">
      <c r="A7276" s="20">
        <v>41942</v>
      </c>
      <c r="B7276" s="35" t="s">
        <v>382</v>
      </c>
      <c r="C7276" s="90">
        <f t="shared" si="339"/>
        <v>0</v>
      </c>
      <c r="D7276" s="90">
        <f t="shared" si="340"/>
        <v>0</v>
      </c>
      <c r="E7276" s="90">
        <f t="shared" si="341"/>
        <v>0</v>
      </c>
      <c r="F7276" s="50">
        <f>'貼り付けシート（日射量等）'!G7273/3.6*10^3</f>
        <v>0</v>
      </c>
      <c r="G7276" s="50">
        <f>'貼り付けシート（日射量等）'!H7273/3.6*10^3</f>
        <v>0</v>
      </c>
      <c r="H7276" s="91">
        <f>RADIANS('貼り付けシート（日射量等）'!I7273)</f>
        <v>0</v>
      </c>
      <c r="I7276" s="91">
        <f>IF('貼り付けシート（日射量等）'!J7273&lt;0,RADIANS(360+('貼り付けシート（日射量等）'!J7273)),RADIANS('貼り付けシート（日射量等）'!J7273))</f>
        <v>0</v>
      </c>
    </row>
    <row r="7277" spans="1:9">
      <c r="A7277" s="20">
        <v>41942</v>
      </c>
      <c r="B7277" s="35" t="s">
        <v>383</v>
      </c>
      <c r="C7277" s="90">
        <f t="shared" si="339"/>
        <v>0</v>
      </c>
      <c r="D7277" s="90">
        <f t="shared" si="340"/>
        <v>0</v>
      </c>
      <c r="E7277" s="90">
        <f t="shared" si="341"/>
        <v>0</v>
      </c>
      <c r="F7277" s="50">
        <f>'貼り付けシート（日射量等）'!G7274/3.6*10^3</f>
        <v>0</v>
      </c>
      <c r="G7277" s="50">
        <f>'貼り付けシート（日射量等）'!H7274/3.6*10^3</f>
        <v>0</v>
      </c>
      <c r="H7277" s="91">
        <f>RADIANS('貼り付けシート（日射量等）'!I7274)</f>
        <v>0</v>
      </c>
      <c r="I7277" s="91">
        <f>IF('貼り付けシート（日射量等）'!J7274&lt;0,RADIANS(360+('貼り付けシート（日射量等）'!J7274)),RADIANS('貼り付けシート（日射量等）'!J7274))</f>
        <v>0</v>
      </c>
    </row>
    <row r="7278" spans="1:9">
      <c r="A7278" s="20">
        <v>41943</v>
      </c>
      <c r="B7278" s="35" t="s">
        <v>360</v>
      </c>
      <c r="C7278" s="90">
        <f t="shared" si="339"/>
        <v>0</v>
      </c>
      <c r="D7278" s="90">
        <f t="shared" si="340"/>
        <v>0</v>
      </c>
      <c r="E7278" s="90">
        <f t="shared" si="341"/>
        <v>0</v>
      </c>
      <c r="F7278" s="50">
        <f>'貼り付けシート（日射量等）'!G7275/3.6*10^3</f>
        <v>0</v>
      </c>
      <c r="G7278" s="50">
        <f>'貼り付けシート（日射量等）'!H7275/3.6*10^3</f>
        <v>0</v>
      </c>
      <c r="H7278" s="91">
        <f>RADIANS('貼り付けシート（日射量等）'!I7275)</f>
        <v>0</v>
      </c>
      <c r="I7278" s="91">
        <f>IF('貼り付けシート（日射量等）'!J7275&lt;0,RADIANS(360+('貼り付けシート（日射量等）'!J7275)),RADIANS('貼り付けシート（日射量等）'!J7275))</f>
        <v>0</v>
      </c>
    </row>
    <row r="7279" spans="1:9">
      <c r="A7279" s="20">
        <v>41943</v>
      </c>
      <c r="B7279" s="35" t="s">
        <v>361</v>
      </c>
      <c r="C7279" s="90">
        <f t="shared" si="339"/>
        <v>0</v>
      </c>
      <c r="D7279" s="90">
        <f t="shared" si="340"/>
        <v>0</v>
      </c>
      <c r="E7279" s="90">
        <f t="shared" si="341"/>
        <v>0</v>
      </c>
      <c r="F7279" s="50">
        <f>'貼り付けシート（日射量等）'!G7276/3.6*10^3</f>
        <v>0</v>
      </c>
      <c r="G7279" s="50">
        <f>'貼り付けシート（日射量等）'!H7276/3.6*10^3</f>
        <v>0</v>
      </c>
      <c r="H7279" s="91">
        <f>RADIANS('貼り付けシート（日射量等）'!I7276)</f>
        <v>0</v>
      </c>
      <c r="I7279" s="91">
        <f>IF('貼り付けシート（日射量等）'!J7276&lt;0,RADIANS(360+('貼り付けシート（日射量等）'!J7276)),RADIANS('貼り付けシート（日射量等）'!J7276))</f>
        <v>0</v>
      </c>
    </row>
    <row r="7280" spans="1:9">
      <c r="A7280" s="20">
        <v>41943</v>
      </c>
      <c r="B7280" s="35" t="s">
        <v>362</v>
      </c>
      <c r="C7280" s="90">
        <f t="shared" si="339"/>
        <v>0</v>
      </c>
      <c r="D7280" s="90">
        <f t="shared" si="340"/>
        <v>0</v>
      </c>
      <c r="E7280" s="90">
        <f t="shared" si="341"/>
        <v>0</v>
      </c>
      <c r="F7280" s="50">
        <f>'貼り付けシート（日射量等）'!G7277/3.6*10^3</f>
        <v>0</v>
      </c>
      <c r="G7280" s="50">
        <f>'貼り付けシート（日射量等）'!H7277/3.6*10^3</f>
        <v>0</v>
      </c>
      <c r="H7280" s="91">
        <f>RADIANS('貼り付けシート（日射量等）'!I7277)</f>
        <v>0</v>
      </c>
      <c r="I7280" s="91">
        <f>IF('貼り付けシート（日射量等）'!J7277&lt;0,RADIANS(360+('貼り付けシート（日射量等）'!J7277)),RADIANS('貼り付けシート（日射量等）'!J7277))</f>
        <v>0</v>
      </c>
    </row>
    <row r="7281" spans="1:9">
      <c r="A7281" s="20">
        <v>41943</v>
      </c>
      <c r="B7281" s="35" t="s">
        <v>363</v>
      </c>
      <c r="C7281" s="90">
        <f t="shared" si="339"/>
        <v>0</v>
      </c>
      <c r="D7281" s="90">
        <f t="shared" si="340"/>
        <v>0</v>
      </c>
      <c r="E7281" s="90">
        <f t="shared" si="341"/>
        <v>0</v>
      </c>
      <c r="F7281" s="50">
        <f>'貼り付けシート（日射量等）'!G7278/3.6*10^3</f>
        <v>0</v>
      </c>
      <c r="G7281" s="50">
        <f>'貼り付けシート（日射量等）'!H7278/3.6*10^3</f>
        <v>0</v>
      </c>
      <c r="H7281" s="91">
        <f>RADIANS('貼り付けシート（日射量等）'!I7278)</f>
        <v>0</v>
      </c>
      <c r="I7281" s="91">
        <f>IF('貼り付けシート（日射量等）'!J7278&lt;0,RADIANS(360+('貼り付けシート（日射量等）'!J7278)),RADIANS('貼り付けシート（日射量等）'!J7278))</f>
        <v>0</v>
      </c>
    </row>
    <row r="7282" spans="1:9">
      <c r="A7282" s="20">
        <v>41943</v>
      </c>
      <c r="B7282" s="35" t="s">
        <v>364</v>
      </c>
      <c r="C7282" s="90">
        <f t="shared" si="339"/>
        <v>0</v>
      </c>
      <c r="D7282" s="90">
        <f t="shared" si="340"/>
        <v>0</v>
      </c>
      <c r="E7282" s="90">
        <f t="shared" si="341"/>
        <v>0</v>
      </c>
      <c r="F7282" s="50">
        <f>'貼り付けシート（日射量等）'!G7279/3.6*10^3</f>
        <v>0</v>
      </c>
      <c r="G7282" s="50">
        <f>'貼り付けシート（日射量等）'!H7279/3.6*10^3</f>
        <v>0</v>
      </c>
      <c r="H7282" s="91">
        <f>RADIANS('貼り付けシート（日射量等）'!I7279)</f>
        <v>0</v>
      </c>
      <c r="I7282" s="91">
        <f>IF('貼り付けシート（日射量等）'!J7279&lt;0,RADIANS(360+('貼り付けシート（日射量等）'!J7279)),RADIANS('貼り付けシート（日射量等）'!J7279))</f>
        <v>0</v>
      </c>
    </row>
    <row r="7283" spans="1:9">
      <c r="A7283" s="20">
        <v>41943</v>
      </c>
      <c r="B7283" s="35" t="s">
        <v>365</v>
      </c>
      <c r="C7283" s="90">
        <f t="shared" si="339"/>
        <v>2.6940175288693173</v>
      </c>
      <c r="D7283" s="90">
        <f t="shared" si="340"/>
        <v>0</v>
      </c>
      <c r="E7283" s="90">
        <f t="shared" si="341"/>
        <v>2.6940175288693173</v>
      </c>
      <c r="F7283" s="50">
        <f>'貼り付けシート（日射量等）'!G7280/3.6*10^3</f>
        <v>0</v>
      </c>
      <c r="G7283" s="50">
        <f>'貼り付けシート（日射量等）'!H7280/3.6*10^3</f>
        <v>2.7777777777777777</v>
      </c>
      <c r="H7283" s="91">
        <f>RADIANS('貼り付けシート（日射量等）'!I7280)</f>
        <v>0</v>
      </c>
      <c r="I7283" s="91">
        <f>IF('貼り付けシート（日射量等）'!J7280&lt;0,RADIANS(360+('貼り付けシート（日射量等）'!J7280)),RADIANS('貼り付けシート（日射量等）'!J7280))</f>
        <v>0</v>
      </c>
    </row>
    <row r="7284" spans="1:9">
      <c r="A7284" s="20">
        <v>41943</v>
      </c>
      <c r="B7284" s="35" t="s">
        <v>366</v>
      </c>
      <c r="C7284" s="90">
        <f t="shared" si="339"/>
        <v>81.674933387750471</v>
      </c>
      <c r="D7284" s="90">
        <f t="shared" si="340"/>
        <v>35.876635396972077</v>
      </c>
      <c r="E7284" s="90">
        <f t="shared" si="341"/>
        <v>45.798297990778394</v>
      </c>
      <c r="F7284" s="50">
        <f>'貼り付けシート（日射量等）'!G7281/3.6*10^3</f>
        <v>119.44444444444444</v>
      </c>
      <c r="G7284" s="50">
        <f>'貼り付けシート（日射量等）'!H7281/3.6*10^3</f>
        <v>47.222222222222221</v>
      </c>
      <c r="H7284" s="91">
        <f>RADIANS('貼り付けシート（日射量等）'!I7281)</f>
        <v>0.15707963267948966</v>
      </c>
      <c r="I7284" s="91">
        <f>IF('貼り付けシート（日射量等）'!J7281&lt;0,RADIANS(360+('貼り付けシート（日射量等）'!J7281)),RADIANS('貼り付けシート（日射量等）'!J7281))</f>
        <v>5.1836278784231586</v>
      </c>
    </row>
    <row r="7285" spans="1:9">
      <c r="A7285" s="20">
        <v>41943</v>
      </c>
      <c r="B7285" s="35" t="s">
        <v>367</v>
      </c>
      <c r="C7285" s="90">
        <f t="shared" si="339"/>
        <v>192.83271979275304</v>
      </c>
      <c r="D7285" s="90">
        <f t="shared" si="340"/>
        <v>85.072018637980364</v>
      </c>
      <c r="E7285" s="90">
        <f t="shared" si="341"/>
        <v>107.76070115477269</v>
      </c>
      <c r="F7285" s="50">
        <f>'貼り付けシート（日射量等）'!G7282/3.6*10^3</f>
        <v>169.44444444444443</v>
      </c>
      <c r="G7285" s="50">
        <f>'貼り付けシート（日射量等）'!H7282/3.6*10^3</f>
        <v>111.11111111111111</v>
      </c>
      <c r="H7285" s="91">
        <f>RADIANS('貼り付けシート（日射量等）'!I7282)</f>
        <v>0.32637657012293964</v>
      </c>
      <c r="I7285" s="91">
        <f>IF('貼り付けシート（日射量等）'!J7282&lt;0,RADIANS(360+('貼り付けシート（日射量等）'!J7282)),RADIANS('貼り付けシート（日射量等）'!J7282))</f>
        <v>5.380850083898518</v>
      </c>
    </row>
    <row r="7286" spans="1:9">
      <c r="A7286" s="20">
        <v>41943</v>
      </c>
      <c r="B7286" s="35" t="s">
        <v>368</v>
      </c>
      <c r="C7286" s="90">
        <f t="shared" si="339"/>
        <v>309.59366632552928</v>
      </c>
      <c r="D7286" s="90">
        <f t="shared" si="340"/>
        <v>145.25859706450095</v>
      </c>
      <c r="E7286" s="90">
        <f t="shared" si="341"/>
        <v>164.33506926102834</v>
      </c>
      <c r="F7286" s="50">
        <f>'貼り付けシート（日射量等）'!G7283/3.6*10^3</f>
        <v>219.44444444444443</v>
      </c>
      <c r="G7286" s="50">
        <f>'貼り付けシート（日射量等）'!H7283/3.6*10^3</f>
        <v>169.44444444444443</v>
      </c>
      <c r="H7286" s="91">
        <f>RADIANS('貼り付けシート（日射量等）'!I7283)</f>
        <v>0.4677482395344803</v>
      </c>
      <c r="I7286" s="91">
        <f>IF('貼り付けシート（日射量等）'!J7283&lt;0,RADIANS(360+('貼り付けシート（日射量等）'!J7283)),RADIANS('貼り付けシート（日射量等）'!J7283))</f>
        <v>5.607742886657781</v>
      </c>
    </row>
    <row r="7287" spans="1:9">
      <c r="A7287" s="20">
        <v>41943</v>
      </c>
      <c r="B7287" s="35" t="s">
        <v>369</v>
      </c>
      <c r="C7287" s="90">
        <f t="shared" si="339"/>
        <v>221.73942311042629</v>
      </c>
      <c r="D7287" s="90">
        <f t="shared" si="340"/>
        <v>49.322301262789978</v>
      </c>
      <c r="E7287" s="90">
        <f t="shared" si="341"/>
        <v>172.41712184763631</v>
      </c>
      <c r="F7287" s="50">
        <f>'貼り付けシート（日射量等）'!G7284/3.6*10^3</f>
        <v>63.888888888888886</v>
      </c>
      <c r="G7287" s="50">
        <f>'貼り付けシート（日射量等）'!H7284/3.6*10^3</f>
        <v>177.77777777777777</v>
      </c>
      <c r="H7287" s="91">
        <f>RADIANS('貼り付けシート（日射量等）'!I7284)</f>
        <v>0.57072266540214578</v>
      </c>
      <c r="I7287" s="91">
        <f>IF('貼り付けシート（日射量等）'!J7284&lt;0,RADIANS(360+('貼り付けシート（日射量等）'!J7284)),RADIANS('貼り付けシート（日射量等）'!J7284))</f>
        <v>5.876523591464907</v>
      </c>
    </row>
    <row r="7288" spans="1:9">
      <c r="A7288" s="20">
        <v>41943</v>
      </c>
      <c r="B7288" s="35" t="s">
        <v>370</v>
      </c>
      <c r="C7288" s="90">
        <f t="shared" si="339"/>
        <v>233.92697856767589</v>
      </c>
      <c r="D7288" s="90">
        <f t="shared" si="340"/>
        <v>48.039769075693023</v>
      </c>
      <c r="E7288" s="90">
        <f t="shared" si="341"/>
        <v>185.88720949198287</v>
      </c>
      <c r="F7288" s="50">
        <f>'貼り付けシート（日射量等）'!G7285/3.6*10^3</f>
        <v>58.333333333333329</v>
      </c>
      <c r="G7288" s="50">
        <f>'貼り付けシート（日射量等）'!H7285/3.6*10^3</f>
        <v>191.66666666666666</v>
      </c>
      <c r="H7288" s="91">
        <f>RADIANS('貼り付けシート（日射量等）'!I7285)</f>
        <v>0.6213372137099813</v>
      </c>
      <c r="I7288" s="91">
        <f>IF('貼り付けシート（日射量等）'!J7285&lt;0,RADIANS(360+('貼り付けシート（日射量等）'!J7285)),RADIANS('貼り付けシート（日射量等）'!J7285))</f>
        <v>6.1767202228079316</v>
      </c>
    </row>
    <row r="7289" spans="1:9">
      <c r="A7289" s="20">
        <v>41943</v>
      </c>
      <c r="B7289" s="35" t="s">
        <v>371</v>
      </c>
      <c r="C7289" s="90">
        <f t="shared" si="339"/>
        <v>276.68984115085846</v>
      </c>
      <c r="D7289" s="90">
        <f t="shared" si="340"/>
        <v>74.638526485659696</v>
      </c>
      <c r="E7289" s="90">
        <f t="shared" si="341"/>
        <v>202.05131466519879</v>
      </c>
      <c r="F7289" s="50">
        <f>'貼り付けシート（日射量等）'!G7286/3.6*10^3</f>
        <v>91.666666666666671</v>
      </c>
      <c r="G7289" s="50">
        <f>'貼り付けシート（日射量等）'!H7286/3.6*10^3</f>
        <v>208.33333333333331</v>
      </c>
      <c r="H7289" s="91">
        <f>RADIANS('貼り付けシート（日射量等）'!I7286)</f>
        <v>0.61261056745000975</v>
      </c>
      <c r="I7289" s="91">
        <f>IF('貼り付けシート（日射量等）'!J7286&lt;0,RADIANS(360+('貼り付けシート（日射量等）'!J7286)),RADIANS('貼り付けシート（日射量等）'!J7286))</f>
        <v>0.2059488517353309</v>
      </c>
    </row>
    <row r="7290" spans="1:9">
      <c r="A7290" s="20">
        <v>41943</v>
      </c>
      <c r="B7290" s="35" t="s">
        <v>372</v>
      </c>
      <c r="C7290" s="90">
        <f t="shared" si="339"/>
        <v>412.03807746016281</v>
      </c>
      <c r="D7290" s="90">
        <f t="shared" si="340"/>
        <v>220.76283291044129</v>
      </c>
      <c r="E7290" s="90">
        <f t="shared" si="341"/>
        <v>191.27524454972152</v>
      </c>
      <c r="F7290" s="50">
        <f>'貼り付けシート（日射量等）'!G7287/3.6*10^3</f>
        <v>297.22222222222223</v>
      </c>
      <c r="G7290" s="50">
        <f>'貼り付けシート（日射量等）'!H7287/3.6*10^3</f>
        <v>197.22222222222223</v>
      </c>
      <c r="H7290" s="91">
        <f>RADIANS('貼り付けシート（日射量等）'!I7287)</f>
        <v>0.54279739737023647</v>
      </c>
      <c r="I7290" s="91">
        <f>IF('貼り付けシート（日射量等）'!J7287&lt;0,RADIANS(360+('貼り付けシート（日射量等）'!J7287)),RADIANS('貼り付けシート（日射量等）'!J7287))</f>
        <v>0.49741883681838395</v>
      </c>
    </row>
    <row r="7291" spans="1:9">
      <c r="A7291" s="20">
        <v>41943</v>
      </c>
      <c r="B7291" s="35" t="s">
        <v>373</v>
      </c>
      <c r="C7291" s="90">
        <f t="shared" si="339"/>
        <v>197.24648870748837</v>
      </c>
      <c r="D7291" s="90">
        <f t="shared" si="340"/>
        <v>59.851594735153185</v>
      </c>
      <c r="E7291" s="90">
        <f t="shared" si="341"/>
        <v>137.39489397233518</v>
      </c>
      <c r="F7291" s="50">
        <f>'貼り付けシート（日射量等）'!G7288/3.6*10^3</f>
        <v>97.222222222222214</v>
      </c>
      <c r="G7291" s="50">
        <f>'貼り付けシート（日射量等）'!H7288/3.6*10^3</f>
        <v>141.66666666666666</v>
      </c>
      <c r="H7291" s="91">
        <f>RADIANS('貼り付けシート（日射量等）'!I7288)</f>
        <v>0.42586033748661639</v>
      </c>
      <c r="I7291" s="91">
        <f>IF('貼り付けシート（日射量等）'!J7288&lt;0,RADIANS(360+('貼り付けシート（日射量等）'!J7288)),RADIANS('貼り付けシート（日射量等）'!J7288))</f>
        <v>0.75223690760955608</v>
      </c>
    </row>
    <row r="7292" spans="1:9">
      <c r="A7292" s="20">
        <v>41943</v>
      </c>
      <c r="B7292" s="35" t="s">
        <v>374</v>
      </c>
      <c r="C7292" s="90">
        <f t="shared" si="339"/>
        <v>85.696365736322534</v>
      </c>
      <c r="D7292" s="90">
        <f t="shared" si="340"/>
        <v>18.345927514589608</v>
      </c>
      <c r="E7292" s="90">
        <f t="shared" si="341"/>
        <v>67.350438221732929</v>
      </c>
      <c r="F7292" s="50">
        <f>'貼り付けシート（日射量等）'!G7289/3.6*10^3</f>
        <v>41.666666666666664</v>
      </c>
      <c r="G7292" s="50">
        <f>'貼り付けシート（日射量等）'!H7289/3.6*10^3</f>
        <v>69.444444444444443</v>
      </c>
      <c r="H7292" s="91">
        <f>RADIANS('貼り付けシート（日射量等）'!I7289)</f>
        <v>0.27401669256310973</v>
      </c>
      <c r="I7292" s="91">
        <f>IF('貼り付けシート（日射量等）'!J7289&lt;0,RADIANS(360+('貼り付けシート（日射量等）'!J7289)),RADIANS('貼り付けシート（日射量等）'!J7289))</f>
        <v>0.97040306410884725</v>
      </c>
    </row>
    <row r="7293" spans="1:9">
      <c r="A7293" s="20">
        <v>41943</v>
      </c>
      <c r="B7293" s="35" t="s">
        <v>375</v>
      </c>
      <c r="C7293" s="90">
        <f t="shared" si="339"/>
        <v>31.708409451299985</v>
      </c>
      <c r="D7293" s="90">
        <f t="shared" si="340"/>
        <v>10.156269220345445</v>
      </c>
      <c r="E7293" s="90">
        <f t="shared" si="341"/>
        <v>21.552140230954539</v>
      </c>
      <c r="F7293" s="50">
        <f>'貼り付けシート（日射量等）'!G7290/3.6*10^3</f>
        <v>44.444444444444443</v>
      </c>
      <c r="G7293" s="50">
        <f>'貼り付けシート（日射量等）'!H7290/3.6*10^3</f>
        <v>22.222222222222221</v>
      </c>
      <c r="H7293" s="91">
        <f>RADIANS('貼り付けシート（日射量等）'!I7290)</f>
        <v>9.7738438111682452E-2</v>
      </c>
      <c r="I7293" s="91">
        <f>IF('貼り付けシート（日射量等）'!J7290&lt;0,RADIANS(360+('貼り付けシート（日射量等）'!J7290)),RADIANS('貼り付けシート（日射量等）'!J7290))</f>
        <v>1.1571532940722404</v>
      </c>
    </row>
    <row r="7294" spans="1:9">
      <c r="A7294" s="20">
        <v>41943</v>
      </c>
      <c r="B7294" s="35" t="s">
        <v>376</v>
      </c>
      <c r="C7294" s="90">
        <f t="shared" si="339"/>
        <v>0</v>
      </c>
      <c r="D7294" s="90">
        <f t="shared" si="340"/>
        <v>0</v>
      </c>
      <c r="E7294" s="90">
        <f t="shared" si="341"/>
        <v>0</v>
      </c>
      <c r="F7294" s="50">
        <f>'貼り付けシート（日射量等）'!G7291/3.6*10^3</f>
        <v>0</v>
      </c>
      <c r="G7294" s="50">
        <f>'貼り付けシート（日射量等）'!H7291/3.6*10^3</f>
        <v>0</v>
      </c>
      <c r="H7294" s="91">
        <f>RADIANS('貼り付けシート（日射量等）'!I7291)</f>
        <v>0</v>
      </c>
      <c r="I7294" s="91">
        <f>IF('貼り付けシート（日射量等）'!J7291&lt;0,RADIANS(360+('貼り付けシート（日射量等）'!J7291)),RADIANS('貼り付けシート（日射量等）'!J7291))</f>
        <v>0</v>
      </c>
    </row>
    <row r="7295" spans="1:9">
      <c r="A7295" s="20">
        <v>41943</v>
      </c>
      <c r="B7295" s="35" t="s">
        <v>377</v>
      </c>
      <c r="C7295" s="90">
        <f t="shared" si="339"/>
        <v>0</v>
      </c>
      <c r="D7295" s="90">
        <f t="shared" si="340"/>
        <v>0</v>
      </c>
      <c r="E7295" s="90">
        <f t="shared" si="341"/>
        <v>0</v>
      </c>
      <c r="F7295" s="50">
        <f>'貼り付けシート（日射量等）'!G7292/3.6*10^3</f>
        <v>0</v>
      </c>
      <c r="G7295" s="50">
        <f>'貼り付けシート（日射量等）'!H7292/3.6*10^3</f>
        <v>0</v>
      </c>
      <c r="H7295" s="91">
        <f>RADIANS('貼り付けシート（日射量等）'!I7292)</f>
        <v>0</v>
      </c>
      <c r="I7295" s="91">
        <f>IF('貼り付けシート（日射量等）'!J7292&lt;0,RADIANS(360+('貼り付けシート（日射量等）'!J7292)),RADIANS('貼り付けシート（日射量等）'!J7292))</f>
        <v>0</v>
      </c>
    </row>
    <row r="7296" spans="1:9">
      <c r="A7296" s="20">
        <v>41943</v>
      </c>
      <c r="B7296" s="35" t="s">
        <v>378</v>
      </c>
      <c r="C7296" s="90">
        <f t="shared" si="339"/>
        <v>0</v>
      </c>
      <c r="D7296" s="90">
        <f t="shared" si="340"/>
        <v>0</v>
      </c>
      <c r="E7296" s="90">
        <f t="shared" si="341"/>
        <v>0</v>
      </c>
      <c r="F7296" s="50">
        <f>'貼り付けシート（日射量等）'!G7293/3.6*10^3</f>
        <v>0</v>
      </c>
      <c r="G7296" s="50">
        <f>'貼り付けシート（日射量等）'!H7293/3.6*10^3</f>
        <v>0</v>
      </c>
      <c r="H7296" s="91">
        <f>RADIANS('貼り付けシート（日射量等）'!I7293)</f>
        <v>0</v>
      </c>
      <c r="I7296" s="91">
        <f>IF('貼り付けシート（日射量等）'!J7293&lt;0,RADIANS(360+('貼り付けシート（日射量等）'!J7293)),RADIANS('貼り付けシート（日射量等）'!J7293))</f>
        <v>0</v>
      </c>
    </row>
    <row r="7297" spans="1:9">
      <c r="A7297" s="20">
        <v>41943</v>
      </c>
      <c r="B7297" s="35" t="s">
        <v>379</v>
      </c>
      <c r="C7297" s="90">
        <f t="shared" si="339"/>
        <v>0</v>
      </c>
      <c r="D7297" s="90">
        <f t="shared" si="340"/>
        <v>0</v>
      </c>
      <c r="E7297" s="90">
        <f t="shared" si="341"/>
        <v>0</v>
      </c>
      <c r="F7297" s="50">
        <f>'貼り付けシート（日射量等）'!G7294/3.6*10^3</f>
        <v>0</v>
      </c>
      <c r="G7297" s="50">
        <f>'貼り付けシート（日射量等）'!H7294/3.6*10^3</f>
        <v>0</v>
      </c>
      <c r="H7297" s="91">
        <f>RADIANS('貼り付けシート（日射量等）'!I7294)</f>
        <v>0</v>
      </c>
      <c r="I7297" s="91">
        <f>IF('貼り付けシート（日射量等）'!J7294&lt;0,RADIANS(360+('貼り付けシート（日射量等）'!J7294)),RADIANS('貼り付けシート（日射量等）'!J7294))</f>
        <v>0</v>
      </c>
    </row>
    <row r="7298" spans="1:9">
      <c r="A7298" s="20">
        <v>41943</v>
      </c>
      <c r="B7298" s="35" t="s">
        <v>380</v>
      </c>
      <c r="C7298" s="90">
        <f t="shared" si="339"/>
        <v>0</v>
      </c>
      <c r="D7298" s="90">
        <f t="shared" si="340"/>
        <v>0</v>
      </c>
      <c r="E7298" s="90">
        <f t="shared" si="341"/>
        <v>0</v>
      </c>
      <c r="F7298" s="50">
        <f>'貼り付けシート（日射量等）'!G7295/3.6*10^3</f>
        <v>0</v>
      </c>
      <c r="G7298" s="50">
        <f>'貼り付けシート（日射量等）'!H7295/3.6*10^3</f>
        <v>0</v>
      </c>
      <c r="H7298" s="91">
        <f>RADIANS('貼り付けシート（日射量等）'!I7295)</f>
        <v>0</v>
      </c>
      <c r="I7298" s="91">
        <f>IF('貼り付けシート（日射量等）'!J7295&lt;0,RADIANS(360+('貼り付けシート（日射量等）'!J7295)),RADIANS('貼り付けシート（日射量等）'!J7295))</f>
        <v>0</v>
      </c>
    </row>
    <row r="7299" spans="1:9">
      <c r="A7299" s="20">
        <v>41943</v>
      </c>
      <c r="B7299" s="35" t="s">
        <v>381</v>
      </c>
      <c r="C7299" s="90">
        <f t="shared" si="339"/>
        <v>0</v>
      </c>
      <c r="D7299" s="90">
        <f t="shared" si="340"/>
        <v>0</v>
      </c>
      <c r="E7299" s="90">
        <f t="shared" si="341"/>
        <v>0</v>
      </c>
      <c r="F7299" s="50">
        <f>'貼り付けシート（日射量等）'!G7296/3.6*10^3</f>
        <v>0</v>
      </c>
      <c r="G7299" s="50">
        <f>'貼り付けシート（日射量等）'!H7296/3.6*10^3</f>
        <v>0</v>
      </c>
      <c r="H7299" s="91">
        <f>RADIANS('貼り付けシート（日射量等）'!I7296)</f>
        <v>0</v>
      </c>
      <c r="I7299" s="91">
        <f>IF('貼り付けシート（日射量等）'!J7296&lt;0,RADIANS(360+('貼り付けシート（日射量等）'!J7296)),RADIANS('貼り付けシート（日射量等）'!J7296))</f>
        <v>0</v>
      </c>
    </row>
    <row r="7300" spans="1:9">
      <c r="A7300" s="20">
        <v>41943</v>
      </c>
      <c r="B7300" s="35" t="s">
        <v>382</v>
      </c>
      <c r="C7300" s="90">
        <f t="shared" si="339"/>
        <v>0</v>
      </c>
      <c r="D7300" s="90">
        <f t="shared" si="340"/>
        <v>0</v>
      </c>
      <c r="E7300" s="90">
        <f t="shared" si="341"/>
        <v>0</v>
      </c>
      <c r="F7300" s="50">
        <f>'貼り付けシート（日射量等）'!G7297/3.6*10^3</f>
        <v>0</v>
      </c>
      <c r="G7300" s="50">
        <f>'貼り付けシート（日射量等）'!H7297/3.6*10^3</f>
        <v>0</v>
      </c>
      <c r="H7300" s="91">
        <f>RADIANS('貼り付けシート（日射量等）'!I7297)</f>
        <v>0</v>
      </c>
      <c r="I7300" s="91">
        <f>IF('貼り付けシート（日射量等）'!J7297&lt;0,RADIANS(360+('貼り付けシート（日射量等）'!J7297)),RADIANS('貼り付けシート（日射量等）'!J7297))</f>
        <v>0</v>
      </c>
    </row>
    <row r="7301" spans="1:9">
      <c r="A7301" s="20">
        <v>41943</v>
      </c>
      <c r="B7301" s="35" t="s">
        <v>383</v>
      </c>
      <c r="C7301" s="90">
        <f t="shared" si="339"/>
        <v>0</v>
      </c>
      <c r="D7301" s="90">
        <f t="shared" si="340"/>
        <v>0</v>
      </c>
      <c r="E7301" s="90">
        <f t="shared" si="341"/>
        <v>0</v>
      </c>
      <c r="F7301" s="50">
        <f>'貼り付けシート（日射量等）'!G7298/3.6*10^3</f>
        <v>0</v>
      </c>
      <c r="G7301" s="50">
        <f>'貼り付けシート（日射量等）'!H7298/3.6*10^3</f>
        <v>0</v>
      </c>
      <c r="H7301" s="91">
        <f>RADIANS('貼り付けシート（日射量等）'!I7298)</f>
        <v>0</v>
      </c>
      <c r="I7301" s="91">
        <f>IF('貼り付けシート（日射量等）'!J7298&lt;0,RADIANS(360+('貼り付けシート（日射量等）'!J7298)),RADIANS('貼り付けシート（日射量等）'!J7298))</f>
        <v>0</v>
      </c>
    </row>
    <row r="7302" spans="1:9">
      <c r="A7302" s="20">
        <v>41944</v>
      </c>
      <c r="B7302" s="35" t="s">
        <v>360</v>
      </c>
      <c r="C7302" s="90">
        <f t="shared" si="339"/>
        <v>0</v>
      </c>
      <c r="D7302" s="90">
        <f t="shared" si="340"/>
        <v>0</v>
      </c>
      <c r="E7302" s="90">
        <f t="shared" si="341"/>
        <v>0</v>
      </c>
      <c r="F7302" s="50">
        <f>'貼り付けシート（日射量等）'!G7299/3.6*10^3</f>
        <v>0</v>
      </c>
      <c r="G7302" s="50">
        <f>'貼り付けシート（日射量等）'!H7299/3.6*10^3</f>
        <v>0</v>
      </c>
      <c r="H7302" s="91">
        <f>RADIANS('貼り付けシート（日射量等）'!I7299)</f>
        <v>0</v>
      </c>
      <c r="I7302" s="91">
        <f>IF('貼り付けシート（日射量等）'!J7299&lt;0,RADIANS(360+('貼り付けシート（日射量等）'!J7299)),RADIANS('貼り付けシート（日射量等）'!J7299))</f>
        <v>0</v>
      </c>
    </row>
    <row r="7303" spans="1:9">
      <c r="A7303" s="20">
        <v>41944</v>
      </c>
      <c r="B7303" s="35" t="s">
        <v>361</v>
      </c>
      <c r="C7303" s="90">
        <f t="shared" ref="C7303:C7366" si="342">IF(D7303&lt;0,E7303,D7303+E7303)</f>
        <v>0</v>
      </c>
      <c r="D7303" s="90">
        <f t="shared" ref="D7303:D7366" si="343">F7303*(SIN(H7303)*COS($O$5)+COS(H7303)*SIN($O$5)*COS($O$4-I7303))</f>
        <v>0</v>
      </c>
      <c r="E7303" s="90">
        <f t="shared" ref="E7303:E7366" si="344">G7303*(1+COS($O$5))/2</f>
        <v>0</v>
      </c>
      <c r="F7303" s="50">
        <f>'貼り付けシート（日射量等）'!G7300/3.6*10^3</f>
        <v>0</v>
      </c>
      <c r="G7303" s="50">
        <f>'貼り付けシート（日射量等）'!H7300/3.6*10^3</f>
        <v>0</v>
      </c>
      <c r="H7303" s="91">
        <f>RADIANS('貼り付けシート（日射量等）'!I7300)</f>
        <v>0</v>
      </c>
      <c r="I7303" s="91">
        <f>IF('貼り付けシート（日射量等）'!J7300&lt;0,RADIANS(360+('貼り付けシート（日射量等）'!J7300)),RADIANS('貼り付けシート（日射量等）'!J7300))</f>
        <v>0</v>
      </c>
    </row>
    <row r="7304" spans="1:9">
      <c r="A7304" s="20">
        <v>41944</v>
      </c>
      <c r="B7304" s="35" t="s">
        <v>362</v>
      </c>
      <c r="C7304" s="90">
        <f t="shared" si="342"/>
        <v>0</v>
      </c>
      <c r="D7304" s="90">
        <f t="shared" si="343"/>
        <v>0</v>
      </c>
      <c r="E7304" s="90">
        <f t="shared" si="344"/>
        <v>0</v>
      </c>
      <c r="F7304" s="50">
        <f>'貼り付けシート（日射量等）'!G7301/3.6*10^3</f>
        <v>0</v>
      </c>
      <c r="G7304" s="50">
        <f>'貼り付けシート（日射量等）'!H7301/3.6*10^3</f>
        <v>0</v>
      </c>
      <c r="H7304" s="91">
        <f>RADIANS('貼り付けシート（日射量等）'!I7301)</f>
        <v>0</v>
      </c>
      <c r="I7304" s="91">
        <f>IF('貼り付けシート（日射量等）'!J7301&lt;0,RADIANS(360+('貼り付けシート（日射量等）'!J7301)),RADIANS('貼り付けシート（日射量等）'!J7301))</f>
        <v>0</v>
      </c>
    </row>
    <row r="7305" spans="1:9">
      <c r="A7305" s="20">
        <v>41944</v>
      </c>
      <c r="B7305" s="35" t="s">
        <v>363</v>
      </c>
      <c r="C7305" s="90">
        <f t="shared" si="342"/>
        <v>0</v>
      </c>
      <c r="D7305" s="90">
        <f t="shared" si="343"/>
        <v>0</v>
      </c>
      <c r="E7305" s="90">
        <f t="shared" si="344"/>
        <v>0</v>
      </c>
      <c r="F7305" s="50">
        <f>'貼り付けシート（日射量等）'!G7302/3.6*10^3</f>
        <v>0</v>
      </c>
      <c r="G7305" s="50">
        <f>'貼り付けシート（日射量等）'!H7302/3.6*10^3</f>
        <v>0</v>
      </c>
      <c r="H7305" s="91">
        <f>RADIANS('貼り付けシート（日射量等）'!I7302)</f>
        <v>0</v>
      </c>
      <c r="I7305" s="91">
        <f>IF('貼り付けシート（日射量等）'!J7302&lt;0,RADIANS(360+('貼り付けシート（日射量等）'!J7302)),RADIANS('貼り付けシート（日射量等）'!J7302))</f>
        <v>0</v>
      </c>
    </row>
    <row r="7306" spans="1:9">
      <c r="A7306" s="20">
        <v>41944</v>
      </c>
      <c r="B7306" s="35" t="s">
        <v>364</v>
      </c>
      <c r="C7306" s="90">
        <f t="shared" si="342"/>
        <v>0</v>
      </c>
      <c r="D7306" s="90">
        <f t="shared" si="343"/>
        <v>0</v>
      </c>
      <c r="E7306" s="90">
        <f t="shared" si="344"/>
        <v>0</v>
      </c>
      <c r="F7306" s="50">
        <f>'貼り付けシート（日射量等）'!G7303/3.6*10^3</f>
        <v>0</v>
      </c>
      <c r="G7306" s="50">
        <f>'貼り付けシート（日射量等）'!H7303/3.6*10^3</f>
        <v>0</v>
      </c>
      <c r="H7306" s="91">
        <f>RADIANS('貼り付けシート（日射量等）'!I7303)</f>
        <v>0</v>
      </c>
      <c r="I7306" s="91">
        <f>IF('貼り付けシート（日射量等）'!J7303&lt;0,RADIANS(360+('貼り付けシート（日射量等）'!J7303)),RADIANS('貼り付けシート（日射量等）'!J7303))</f>
        <v>0</v>
      </c>
    </row>
    <row r="7307" spans="1:9">
      <c r="A7307" s="20">
        <v>41944</v>
      </c>
      <c r="B7307" s="35" t="s">
        <v>365</v>
      </c>
      <c r="C7307" s="90">
        <f t="shared" si="342"/>
        <v>7.2881469651034605</v>
      </c>
      <c r="D7307" s="90">
        <f t="shared" si="343"/>
        <v>1.900111907364826</v>
      </c>
      <c r="E7307" s="90">
        <f t="shared" si="344"/>
        <v>5.3880350577386347</v>
      </c>
      <c r="F7307" s="50">
        <f>'貼り付けシート（日射量等）'!G7304/3.6*10^3</f>
        <v>5.5555555555555554</v>
      </c>
      <c r="G7307" s="50">
        <f>'貼り付けシート（日射量等）'!H7304/3.6*10^3</f>
        <v>5.5555555555555554</v>
      </c>
      <c r="H7307" s="91">
        <f>RADIANS('貼り付けシート（日射量等）'!I7304)</f>
        <v>0</v>
      </c>
      <c r="I7307" s="91">
        <f>IF('貼り付けシート（日射量等）'!J7304&lt;0,RADIANS(360+('貼り付けシート（日射量等）'!J7304)),RADIANS('貼り付けシート（日射量等）'!J7304))</f>
        <v>0</v>
      </c>
    </row>
    <row r="7308" spans="1:9">
      <c r="A7308" s="20">
        <v>41944</v>
      </c>
      <c r="B7308" s="35" t="s">
        <v>366</v>
      </c>
      <c r="C7308" s="90">
        <f t="shared" si="342"/>
        <v>120.69759450479665</v>
      </c>
      <c r="D7308" s="90">
        <f t="shared" si="343"/>
        <v>72.205278985148951</v>
      </c>
      <c r="E7308" s="90">
        <f t="shared" si="344"/>
        <v>48.492315519647704</v>
      </c>
      <c r="F7308" s="50">
        <f>'貼り付けシート（日射量等）'!G7305/3.6*10^3</f>
        <v>241.66666666666666</v>
      </c>
      <c r="G7308" s="50">
        <f>'貼り付けシート（日射量等）'!H7305/3.6*10^3</f>
        <v>49.999999999999993</v>
      </c>
      <c r="H7308" s="91">
        <f>RADIANS('貼り付けシート（日射量等）'!I7305)</f>
        <v>0.15358897417550102</v>
      </c>
      <c r="I7308" s="91">
        <f>IF('貼り付けシート（日射量等）'!J7305&lt;0,RADIANS(360+('貼り付けシート（日射量等）'!J7305)),RADIANS('貼り付けシート（日射量等）'!J7305))</f>
        <v>5.1888638661791422</v>
      </c>
    </row>
    <row r="7309" spans="1:9">
      <c r="A7309" s="20">
        <v>41944</v>
      </c>
      <c r="B7309" s="35" t="s">
        <v>367</v>
      </c>
      <c r="C7309" s="90">
        <f t="shared" si="342"/>
        <v>409.62576444788181</v>
      </c>
      <c r="D7309" s="90">
        <f t="shared" si="343"/>
        <v>347.66336128388753</v>
      </c>
      <c r="E7309" s="90">
        <f t="shared" si="344"/>
        <v>61.962403163994296</v>
      </c>
      <c r="F7309" s="50">
        <f>'貼り付けシート（日射量等）'!G7306/3.6*10^3</f>
        <v>697.22222222222217</v>
      </c>
      <c r="G7309" s="50">
        <f>'貼り付けシート（日射量等）'!H7306/3.6*10^3</f>
        <v>63.888888888888886</v>
      </c>
      <c r="H7309" s="91">
        <f>RADIANS('貼り付けシート（日射量等）'!I7306)</f>
        <v>0.32114058236695664</v>
      </c>
      <c r="I7309" s="91">
        <f>IF('貼り付けシート（日射量等）'!J7306&lt;0,RADIANS(360+('貼り付けシート（日射量等）'!J7306)),RADIANS('貼り付けシート（日射量等）'!J7306))</f>
        <v>5.3843407424025065</v>
      </c>
    </row>
    <row r="7310" spans="1:9">
      <c r="A7310" s="20">
        <v>41944</v>
      </c>
      <c r="B7310" s="35" t="s">
        <v>368</v>
      </c>
      <c r="C7310" s="90">
        <f t="shared" si="342"/>
        <v>602.6018282733296</v>
      </c>
      <c r="D7310" s="90">
        <f t="shared" si="343"/>
        <v>532.55737252272741</v>
      </c>
      <c r="E7310" s="90">
        <f t="shared" si="344"/>
        <v>70.044455750602253</v>
      </c>
      <c r="F7310" s="50">
        <f>'貼り付けシート（日射量等）'!G7307/3.6*10^3</f>
        <v>808.33333333333337</v>
      </c>
      <c r="G7310" s="50">
        <f>'貼り付けシート（日射量等）'!H7307/3.6*10^3</f>
        <v>72.222222222222229</v>
      </c>
      <c r="H7310" s="91">
        <f>RADIANS('貼り付けシート（日射量等）'!I7307)</f>
        <v>0.46251225177849731</v>
      </c>
      <c r="I7310" s="91">
        <f>IF('貼り付けシート（日射量等）'!J7307&lt;0,RADIANS(360+('貼り付けシート（日射量等）'!J7307)),RADIANS('貼り付けシート（日射量等）'!J7307))</f>
        <v>5.6112335451617694</v>
      </c>
    </row>
    <row r="7311" spans="1:9">
      <c r="A7311" s="20">
        <v>41944</v>
      </c>
      <c r="B7311" s="35" t="s">
        <v>369</v>
      </c>
      <c r="C7311" s="90">
        <f t="shared" si="342"/>
        <v>731.16553904603131</v>
      </c>
      <c r="D7311" s="90">
        <f t="shared" si="343"/>
        <v>655.73304823769047</v>
      </c>
      <c r="E7311" s="90">
        <f t="shared" si="344"/>
        <v>75.432490808340887</v>
      </c>
      <c r="F7311" s="50">
        <f>'貼り付けシート（日射量等）'!G7308/3.6*10^3</f>
        <v>852.77777777777771</v>
      </c>
      <c r="G7311" s="50">
        <f>'貼り付けシート（日射量等）'!H7308/3.6*10^3</f>
        <v>77.777777777777786</v>
      </c>
      <c r="H7311" s="91">
        <f>RADIANS('貼り付けシート（日射量等）'!I7308)</f>
        <v>0.56548667764616278</v>
      </c>
      <c r="I7311" s="91">
        <f>IF('貼り付けシート（日射量等）'!J7308&lt;0,RADIANS(360+('貼り付けシート（日射量等）'!J7308)),RADIANS('貼り付けシート（日射量等）'!J7308))</f>
        <v>5.8782689207169021</v>
      </c>
    </row>
    <row r="7312" spans="1:9">
      <c r="A7312" s="20">
        <v>41944</v>
      </c>
      <c r="B7312" s="35" t="s">
        <v>370</v>
      </c>
      <c r="C7312" s="90">
        <f t="shared" si="342"/>
        <v>789.74062658083426</v>
      </c>
      <c r="D7312" s="90">
        <f t="shared" si="343"/>
        <v>708.92010071475477</v>
      </c>
      <c r="E7312" s="90">
        <f t="shared" si="344"/>
        <v>80.820525866079507</v>
      </c>
      <c r="F7312" s="50">
        <f>'貼り付けシート（日射量等）'!G7309/3.6*10^3</f>
        <v>863.8888888888888</v>
      </c>
      <c r="G7312" s="50">
        <f>'貼り付けシート（日射量等）'!H7309/3.6*10^3</f>
        <v>83.333333333333329</v>
      </c>
      <c r="H7312" s="91">
        <f>RADIANS('貼り付けシート（日射量等）'!I7309)</f>
        <v>0.6161012259539983</v>
      </c>
      <c r="I7312" s="91">
        <f>IF('貼り付けシート（日射量等）'!J7309&lt;0,RADIANS(360+('貼り付けシート（日射量等）'!J7309)),RADIANS('貼り付けシート（日射量等）'!J7309))</f>
        <v>6.1784655520599268</v>
      </c>
    </row>
    <row r="7313" spans="1:9">
      <c r="A7313" s="20">
        <v>41944</v>
      </c>
      <c r="B7313" s="35" t="s">
        <v>371</v>
      </c>
      <c r="C7313" s="90">
        <f t="shared" si="342"/>
        <v>776.3239538312049</v>
      </c>
      <c r="D7313" s="90">
        <f t="shared" si="343"/>
        <v>695.50342796512541</v>
      </c>
      <c r="E7313" s="90">
        <f t="shared" si="344"/>
        <v>80.820525866079507</v>
      </c>
      <c r="F7313" s="50">
        <f>'貼り付けシート（日射量等）'!G7310/3.6*10^3</f>
        <v>858.33333333333326</v>
      </c>
      <c r="G7313" s="50">
        <f>'貼り付けシート（日射量等）'!H7310/3.6*10^3</f>
        <v>83.333333333333329</v>
      </c>
      <c r="H7313" s="91">
        <f>RADIANS('貼り付けシート（日射量等）'!I7310)</f>
        <v>0.60562925044203242</v>
      </c>
      <c r="I7313" s="91">
        <f>IF('貼り付けシート（日射量等）'!J7310&lt;0,RADIANS(360+('貼り付けシート（日射量等）'!J7310)),RADIANS('貼り付けシート（日射量等）'!J7310))</f>
        <v>0.20420352248333654</v>
      </c>
    </row>
    <row r="7314" spans="1:9">
      <c r="A7314" s="20">
        <v>41944</v>
      </c>
      <c r="B7314" s="35" t="s">
        <v>372</v>
      </c>
      <c r="C7314" s="90">
        <f t="shared" si="342"/>
        <v>697.27899120328186</v>
      </c>
      <c r="D7314" s="90">
        <f t="shared" si="343"/>
        <v>624.54051792381028</v>
      </c>
      <c r="E7314" s="90">
        <f t="shared" si="344"/>
        <v>72.738473279471563</v>
      </c>
      <c r="F7314" s="50">
        <f>'貼り付けシート（日射量等）'!G7311/3.6*10^3</f>
        <v>844.44444444444446</v>
      </c>
      <c r="G7314" s="50">
        <f>'貼り付けシート（日射量等）'!H7311/3.6*10^3</f>
        <v>75</v>
      </c>
      <c r="H7314" s="91">
        <f>RADIANS('貼り付けシート（日射量等）'!I7311)</f>
        <v>0.53756140961425347</v>
      </c>
      <c r="I7314" s="91">
        <f>IF('貼り付けシート（日射量等）'!J7311&lt;0,RADIANS(360+('貼り付けシート（日射量等）'!J7311)),RADIANS('貼り付けシート（日射量等）'!J7311))</f>
        <v>0.49567350756638956</v>
      </c>
    </row>
    <row r="7315" spans="1:9">
      <c r="A7315" s="20">
        <v>41944</v>
      </c>
      <c r="B7315" s="35" t="s">
        <v>373</v>
      </c>
      <c r="C7315" s="90">
        <f t="shared" si="342"/>
        <v>407.3070322794145</v>
      </c>
      <c r="D7315" s="90">
        <f t="shared" si="343"/>
        <v>280.68820842255661</v>
      </c>
      <c r="E7315" s="90">
        <f t="shared" si="344"/>
        <v>126.6188238568579</v>
      </c>
      <c r="F7315" s="50">
        <f>'貼り付けシート（日射量等）'!G7312/3.6*10^3</f>
        <v>458.33333333333331</v>
      </c>
      <c r="G7315" s="50">
        <f>'貼り付けシート（日射量等）'!H7312/3.6*10^3</f>
        <v>130.55555555555554</v>
      </c>
      <c r="H7315" s="91">
        <f>RADIANS('貼り付けシート（日射量等）'!I7312)</f>
        <v>0.42062434973063345</v>
      </c>
      <c r="I7315" s="91">
        <f>IF('貼り付けシート（日射量等）'!J7312&lt;0,RADIANS(360+('貼り付けシート（日射量等）'!J7312)),RADIANS('貼り付けシート（日射量等）'!J7312))</f>
        <v>0.74874624910556731</v>
      </c>
    </row>
    <row r="7316" spans="1:9">
      <c r="A7316" s="20">
        <v>41944</v>
      </c>
      <c r="B7316" s="35" t="s">
        <v>374</v>
      </c>
      <c r="C7316" s="90">
        <f t="shared" si="342"/>
        <v>138.43628705693226</v>
      </c>
      <c r="D7316" s="90">
        <f t="shared" si="343"/>
        <v>52.22772613311411</v>
      </c>
      <c r="E7316" s="90">
        <f t="shared" si="344"/>
        <v>86.208560923818155</v>
      </c>
      <c r="F7316" s="50">
        <f>'貼り付けシート（日射量等）'!G7313/3.6*10^3</f>
        <v>119.44444444444444</v>
      </c>
      <c r="G7316" s="50">
        <f>'貼り付けシート（日射量等）'!H7313/3.6*10^3</f>
        <v>88.888888888888886</v>
      </c>
      <c r="H7316" s="91">
        <f>RADIANS('貼り付けシート（日射量等）'!I7313)</f>
        <v>0.26878070480712674</v>
      </c>
      <c r="I7316" s="91">
        <f>IF('貼り付けシート（日射量等）'!J7313&lt;0,RADIANS(360+('貼り付けシート（日射量等）'!J7313)),RADIANS('貼り付けシート（日射量等）'!J7313))</f>
        <v>0.96516707635286414</v>
      </c>
    </row>
    <row r="7317" spans="1:9">
      <c r="A7317" s="20">
        <v>41944</v>
      </c>
      <c r="B7317" s="35" t="s">
        <v>375</v>
      </c>
      <c r="C7317" s="90">
        <f t="shared" si="342"/>
        <v>58.382468032430083</v>
      </c>
      <c r="D7317" s="90">
        <f t="shared" si="343"/>
        <v>31.442292743736914</v>
      </c>
      <c r="E7317" s="90">
        <f t="shared" si="344"/>
        <v>26.940175288693172</v>
      </c>
      <c r="F7317" s="50">
        <f>'貼り付けシート（日射量等）'!G7314/3.6*10^3</f>
        <v>138.88888888888889</v>
      </c>
      <c r="G7317" s="50">
        <f>'貼り付けシート（日射量等）'!H7314/3.6*10^3</f>
        <v>27.777777777777779</v>
      </c>
      <c r="H7317" s="91">
        <f>RADIANS('貼り付けシート（日射量等）'!I7314)</f>
        <v>9.4247779607693802E-2</v>
      </c>
      <c r="I7317" s="91">
        <f>IF('貼り付けシート（日射量等）'!J7314&lt;0,RADIANS(360+('貼り付けシート（日射量等）'!J7314)),RADIANS('貼り付けシート（日射量等）'!J7314))</f>
        <v>1.1536626355682518</v>
      </c>
    </row>
    <row r="7318" spans="1:9">
      <c r="A7318" s="20">
        <v>41944</v>
      </c>
      <c r="B7318" s="35" t="s">
        <v>376</v>
      </c>
      <c r="C7318" s="90">
        <f t="shared" si="342"/>
        <v>0</v>
      </c>
      <c r="D7318" s="90">
        <f t="shared" si="343"/>
        <v>0</v>
      </c>
      <c r="E7318" s="90">
        <f t="shared" si="344"/>
        <v>0</v>
      </c>
      <c r="F7318" s="50">
        <f>'貼り付けシート（日射量等）'!G7315/3.6*10^3</f>
        <v>0</v>
      </c>
      <c r="G7318" s="50">
        <f>'貼り付けシート（日射量等）'!H7315/3.6*10^3</f>
        <v>0</v>
      </c>
      <c r="H7318" s="91">
        <f>RADIANS('貼り付けシート（日射量等）'!I7315)</f>
        <v>0</v>
      </c>
      <c r="I7318" s="91">
        <f>IF('貼り付けシート（日射量等）'!J7315&lt;0,RADIANS(360+('貼り付けシート（日射量等）'!J7315)),RADIANS('貼り付けシート（日射量等）'!J7315))</f>
        <v>0</v>
      </c>
    </row>
    <row r="7319" spans="1:9">
      <c r="A7319" s="20">
        <v>41944</v>
      </c>
      <c r="B7319" s="35" t="s">
        <v>377</v>
      </c>
      <c r="C7319" s="90">
        <f t="shared" si="342"/>
        <v>0</v>
      </c>
      <c r="D7319" s="90">
        <f t="shared" si="343"/>
        <v>0</v>
      </c>
      <c r="E7319" s="90">
        <f t="shared" si="344"/>
        <v>0</v>
      </c>
      <c r="F7319" s="50">
        <f>'貼り付けシート（日射量等）'!G7316/3.6*10^3</f>
        <v>0</v>
      </c>
      <c r="G7319" s="50">
        <f>'貼り付けシート（日射量等）'!H7316/3.6*10^3</f>
        <v>0</v>
      </c>
      <c r="H7319" s="91">
        <f>RADIANS('貼り付けシート（日射量等）'!I7316)</f>
        <v>0</v>
      </c>
      <c r="I7319" s="91">
        <f>IF('貼り付けシート（日射量等）'!J7316&lt;0,RADIANS(360+('貼り付けシート（日射量等）'!J7316)),RADIANS('貼り付けシート（日射量等）'!J7316))</f>
        <v>0</v>
      </c>
    </row>
    <row r="7320" spans="1:9">
      <c r="A7320" s="20">
        <v>41944</v>
      </c>
      <c r="B7320" s="35" t="s">
        <v>378</v>
      </c>
      <c r="C7320" s="90">
        <f t="shared" si="342"/>
        <v>0</v>
      </c>
      <c r="D7320" s="90">
        <f t="shared" si="343"/>
        <v>0</v>
      </c>
      <c r="E7320" s="90">
        <f t="shared" si="344"/>
        <v>0</v>
      </c>
      <c r="F7320" s="50">
        <f>'貼り付けシート（日射量等）'!G7317/3.6*10^3</f>
        <v>0</v>
      </c>
      <c r="G7320" s="50">
        <f>'貼り付けシート（日射量等）'!H7317/3.6*10^3</f>
        <v>0</v>
      </c>
      <c r="H7320" s="91">
        <f>RADIANS('貼り付けシート（日射量等）'!I7317)</f>
        <v>0</v>
      </c>
      <c r="I7320" s="91">
        <f>IF('貼り付けシート（日射量等）'!J7317&lt;0,RADIANS(360+('貼り付けシート（日射量等）'!J7317)),RADIANS('貼り付けシート（日射量等）'!J7317))</f>
        <v>0</v>
      </c>
    </row>
    <row r="7321" spans="1:9">
      <c r="A7321" s="20">
        <v>41944</v>
      </c>
      <c r="B7321" s="35" t="s">
        <v>379</v>
      </c>
      <c r="C7321" s="90">
        <f t="shared" si="342"/>
        <v>0</v>
      </c>
      <c r="D7321" s="90">
        <f t="shared" si="343"/>
        <v>0</v>
      </c>
      <c r="E7321" s="90">
        <f t="shared" si="344"/>
        <v>0</v>
      </c>
      <c r="F7321" s="50">
        <f>'貼り付けシート（日射量等）'!G7318/3.6*10^3</f>
        <v>0</v>
      </c>
      <c r="G7321" s="50">
        <f>'貼り付けシート（日射量等）'!H7318/3.6*10^3</f>
        <v>0</v>
      </c>
      <c r="H7321" s="91">
        <f>RADIANS('貼り付けシート（日射量等）'!I7318)</f>
        <v>0</v>
      </c>
      <c r="I7321" s="91">
        <f>IF('貼り付けシート（日射量等）'!J7318&lt;0,RADIANS(360+('貼り付けシート（日射量等）'!J7318)),RADIANS('貼り付けシート（日射量等）'!J7318))</f>
        <v>0</v>
      </c>
    </row>
    <row r="7322" spans="1:9">
      <c r="A7322" s="20">
        <v>41944</v>
      </c>
      <c r="B7322" s="35" t="s">
        <v>380</v>
      </c>
      <c r="C7322" s="90">
        <f t="shared" si="342"/>
        <v>0</v>
      </c>
      <c r="D7322" s="90">
        <f t="shared" si="343"/>
        <v>0</v>
      </c>
      <c r="E7322" s="90">
        <f t="shared" si="344"/>
        <v>0</v>
      </c>
      <c r="F7322" s="50">
        <f>'貼り付けシート（日射量等）'!G7319/3.6*10^3</f>
        <v>0</v>
      </c>
      <c r="G7322" s="50">
        <f>'貼り付けシート（日射量等）'!H7319/3.6*10^3</f>
        <v>0</v>
      </c>
      <c r="H7322" s="91">
        <f>RADIANS('貼り付けシート（日射量等）'!I7319)</f>
        <v>0</v>
      </c>
      <c r="I7322" s="91">
        <f>IF('貼り付けシート（日射量等）'!J7319&lt;0,RADIANS(360+('貼り付けシート（日射量等）'!J7319)),RADIANS('貼り付けシート（日射量等）'!J7319))</f>
        <v>0</v>
      </c>
    </row>
    <row r="7323" spans="1:9">
      <c r="A7323" s="20">
        <v>41944</v>
      </c>
      <c r="B7323" s="35" t="s">
        <v>381</v>
      </c>
      <c r="C7323" s="90">
        <f t="shared" si="342"/>
        <v>0</v>
      </c>
      <c r="D7323" s="90">
        <f t="shared" si="343"/>
        <v>0</v>
      </c>
      <c r="E7323" s="90">
        <f t="shared" si="344"/>
        <v>0</v>
      </c>
      <c r="F7323" s="50">
        <f>'貼り付けシート（日射量等）'!G7320/3.6*10^3</f>
        <v>0</v>
      </c>
      <c r="G7323" s="50">
        <f>'貼り付けシート（日射量等）'!H7320/3.6*10^3</f>
        <v>0</v>
      </c>
      <c r="H7323" s="91">
        <f>RADIANS('貼り付けシート（日射量等）'!I7320)</f>
        <v>0</v>
      </c>
      <c r="I7323" s="91">
        <f>IF('貼り付けシート（日射量等）'!J7320&lt;0,RADIANS(360+('貼り付けシート（日射量等）'!J7320)),RADIANS('貼り付けシート（日射量等）'!J7320))</f>
        <v>0</v>
      </c>
    </row>
    <row r="7324" spans="1:9">
      <c r="A7324" s="20">
        <v>41944</v>
      </c>
      <c r="B7324" s="35" t="s">
        <v>382</v>
      </c>
      <c r="C7324" s="90">
        <f t="shared" si="342"/>
        <v>0</v>
      </c>
      <c r="D7324" s="90">
        <f t="shared" si="343"/>
        <v>0</v>
      </c>
      <c r="E7324" s="90">
        <f t="shared" si="344"/>
        <v>0</v>
      </c>
      <c r="F7324" s="50">
        <f>'貼り付けシート（日射量等）'!G7321/3.6*10^3</f>
        <v>0</v>
      </c>
      <c r="G7324" s="50">
        <f>'貼り付けシート（日射量等）'!H7321/3.6*10^3</f>
        <v>0</v>
      </c>
      <c r="H7324" s="91">
        <f>RADIANS('貼り付けシート（日射量等）'!I7321)</f>
        <v>0</v>
      </c>
      <c r="I7324" s="91">
        <f>IF('貼り付けシート（日射量等）'!J7321&lt;0,RADIANS(360+('貼り付けシート（日射量等）'!J7321)),RADIANS('貼り付けシート（日射量等）'!J7321))</f>
        <v>0</v>
      </c>
    </row>
    <row r="7325" spans="1:9">
      <c r="A7325" s="20">
        <v>41944</v>
      </c>
      <c r="B7325" s="35" t="s">
        <v>383</v>
      </c>
      <c r="C7325" s="90">
        <f t="shared" si="342"/>
        <v>0</v>
      </c>
      <c r="D7325" s="90">
        <f t="shared" si="343"/>
        <v>0</v>
      </c>
      <c r="E7325" s="90">
        <f t="shared" si="344"/>
        <v>0</v>
      </c>
      <c r="F7325" s="50">
        <f>'貼り付けシート（日射量等）'!G7322/3.6*10^3</f>
        <v>0</v>
      </c>
      <c r="G7325" s="50">
        <f>'貼り付けシート（日射量等）'!H7322/3.6*10^3</f>
        <v>0</v>
      </c>
      <c r="H7325" s="91">
        <f>RADIANS('貼り付けシート（日射量等）'!I7322)</f>
        <v>0</v>
      </c>
      <c r="I7325" s="91">
        <f>IF('貼り付けシート（日射量等）'!J7322&lt;0,RADIANS(360+('貼り付けシート（日射量等）'!J7322)),RADIANS('貼り付けシート（日射量等）'!J7322))</f>
        <v>0</v>
      </c>
    </row>
    <row r="7326" spans="1:9">
      <c r="A7326" s="20">
        <v>41945</v>
      </c>
      <c r="B7326" s="35" t="s">
        <v>360</v>
      </c>
      <c r="C7326" s="90">
        <f t="shared" si="342"/>
        <v>0</v>
      </c>
      <c r="D7326" s="90">
        <f t="shared" si="343"/>
        <v>0</v>
      </c>
      <c r="E7326" s="90">
        <f t="shared" si="344"/>
        <v>0</v>
      </c>
      <c r="F7326" s="50">
        <f>'貼り付けシート（日射量等）'!G7323/3.6*10^3</f>
        <v>0</v>
      </c>
      <c r="G7326" s="50">
        <f>'貼り付けシート（日射量等）'!H7323/3.6*10^3</f>
        <v>0</v>
      </c>
      <c r="H7326" s="91">
        <f>RADIANS('貼り付けシート（日射量等）'!I7323)</f>
        <v>0</v>
      </c>
      <c r="I7326" s="91">
        <f>IF('貼り付けシート（日射量等）'!J7323&lt;0,RADIANS(360+('貼り付けシート（日射量等）'!J7323)),RADIANS('貼り付けシート（日射量等）'!J7323))</f>
        <v>0</v>
      </c>
    </row>
    <row r="7327" spans="1:9">
      <c r="A7327" s="20">
        <v>41945</v>
      </c>
      <c r="B7327" s="35" t="s">
        <v>361</v>
      </c>
      <c r="C7327" s="90">
        <f t="shared" si="342"/>
        <v>0</v>
      </c>
      <c r="D7327" s="90">
        <f t="shared" si="343"/>
        <v>0</v>
      </c>
      <c r="E7327" s="90">
        <f t="shared" si="344"/>
        <v>0</v>
      </c>
      <c r="F7327" s="50">
        <f>'貼り付けシート（日射量等）'!G7324/3.6*10^3</f>
        <v>0</v>
      </c>
      <c r="G7327" s="50">
        <f>'貼り付けシート（日射量等）'!H7324/3.6*10^3</f>
        <v>0</v>
      </c>
      <c r="H7327" s="91">
        <f>RADIANS('貼り付けシート（日射量等）'!I7324)</f>
        <v>0</v>
      </c>
      <c r="I7327" s="91">
        <f>IF('貼り付けシート（日射量等）'!J7324&lt;0,RADIANS(360+('貼り付けシート（日射量等）'!J7324)),RADIANS('貼り付けシート（日射量等）'!J7324))</f>
        <v>0</v>
      </c>
    </row>
    <row r="7328" spans="1:9">
      <c r="A7328" s="20">
        <v>41945</v>
      </c>
      <c r="B7328" s="35" t="s">
        <v>362</v>
      </c>
      <c r="C7328" s="90">
        <f t="shared" si="342"/>
        <v>0</v>
      </c>
      <c r="D7328" s="90">
        <f t="shared" si="343"/>
        <v>0</v>
      </c>
      <c r="E7328" s="90">
        <f t="shared" si="344"/>
        <v>0</v>
      </c>
      <c r="F7328" s="50">
        <f>'貼り付けシート（日射量等）'!G7325/3.6*10^3</f>
        <v>0</v>
      </c>
      <c r="G7328" s="50">
        <f>'貼り付けシート（日射量等）'!H7325/3.6*10^3</f>
        <v>0</v>
      </c>
      <c r="H7328" s="91">
        <f>RADIANS('貼り付けシート（日射量等）'!I7325)</f>
        <v>0</v>
      </c>
      <c r="I7328" s="91">
        <f>IF('貼り付けシート（日射量等）'!J7325&lt;0,RADIANS(360+('貼り付けシート（日射量等）'!J7325)),RADIANS('貼り付けシート（日射量等）'!J7325))</f>
        <v>0</v>
      </c>
    </row>
    <row r="7329" spans="1:9">
      <c r="A7329" s="20">
        <v>41945</v>
      </c>
      <c r="B7329" s="35" t="s">
        <v>363</v>
      </c>
      <c r="C7329" s="90">
        <f t="shared" si="342"/>
        <v>0</v>
      </c>
      <c r="D7329" s="90">
        <f t="shared" si="343"/>
        <v>0</v>
      </c>
      <c r="E7329" s="90">
        <f t="shared" si="344"/>
        <v>0</v>
      </c>
      <c r="F7329" s="50">
        <f>'貼り付けシート（日射量等）'!G7326/3.6*10^3</f>
        <v>0</v>
      </c>
      <c r="G7329" s="50">
        <f>'貼り付けシート（日射量等）'!H7326/3.6*10^3</f>
        <v>0</v>
      </c>
      <c r="H7329" s="91">
        <f>RADIANS('貼り付けシート（日射量等）'!I7326)</f>
        <v>0</v>
      </c>
      <c r="I7329" s="91">
        <f>IF('貼り付けシート（日射量等）'!J7326&lt;0,RADIANS(360+('貼り付けシート（日射量等）'!J7326)),RADIANS('貼り付けシート（日射量等）'!J7326))</f>
        <v>0</v>
      </c>
    </row>
    <row r="7330" spans="1:9">
      <c r="A7330" s="20">
        <v>41945</v>
      </c>
      <c r="B7330" s="35" t="s">
        <v>364</v>
      </c>
      <c r="C7330" s="90">
        <f t="shared" si="342"/>
        <v>0</v>
      </c>
      <c r="D7330" s="90">
        <f t="shared" si="343"/>
        <v>0</v>
      </c>
      <c r="E7330" s="90">
        <f t="shared" si="344"/>
        <v>0</v>
      </c>
      <c r="F7330" s="50">
        <f>'貼り付けシート（日射量等）'!G7327/3.6*10^3</f>
        <v>0</v>
      </c>
      <c r="G7330" s="50">
        <f>'貼り付けシート（日射量等）'!H7327/3.6*10^3</f>
        <v>0</v>
      </c>
      <c r="H7330" s="91">
        <f>RADIANS('貼り付けシート（日射量等）'!I7327)</f>
        <v>0</v>
      </c>
      <c r="I7330" s="91">
        <f>IF('貼り付けシート（日射量等）'!J7327&lt;0,RADIANS(360+('貼り付けシート（日射量等）'!J7327)),RADIANS('貼り付けシート（日射量等）'!J7327))</f>
        <v>0</v>
      </c>
    </row>
    <row r="7331" spans="1:9">
      <c r="A7331" s="20">
        <v>41945</v>
      </c>
      <c r="B7331" s="35" t="s">
        <v>365</v>
      </c>
      <c r="C7331" s="90">
        <f t="shared" si="342"/>
        <v>2.6940175288693173</v>
      </c>
      <c r="D7331" s="90">
        <f t="shared" si="343"/>
        <v>0</v>
      </c>
      <c r="E7331" s="90">
        <f t="shared" si="344"/>
        <v>2.6940175288693173</v>
      </c>
      <c r="F7331" s="50">
        <f>'貼り付けシート（日射量等）'!G7328/3.6*10^3</f>
        <v>0</v>
      </c>
      <c r="G7331" s="50">
        <f>'貼り付けシート（日射量等）'!H7328/3.6*10^3</f>
        <v>2.7777777777777777</v>
      </c>
      <c r="H7331" s="91">
        <f>RADIANS('貼り付けシート（日射量等）'!I7328)</f>
        <v>0</v>
      </c>
      <c r="I7331" s="91">
        <f>IF('貼り付けシート（日射量等）'!J7328&lt;0,RADIANS(360+('貼り付けシート（日射量等）'!J7328)),RADIANS('貼り付けシート（日射量等）'!J7328))</f>
        <v>0</v>
      </c>
    </row>
    <row r="7332" spans="1:9">
      <c r="A7332" s="20">
        <v>41945</v>
      </c>
      <c r="B7332" s="35" t="s">
        <v>366</v>
      </c>
      <c r="C7332" s="90">
        <f t="shared" si="342"/>
        <v>31.884657138261876</v>
      </c>
      <c r="D7332" s="90">
        <f t="shared" si="343"/>
        <v>4.9444818495687031</v>
      </c>
      <c r="E7332" s="90">
        <f t="shared" si="344"/>
        <v>26.940175288693172</v>
      </c>
      <c r="F7332" s="50">
        <f>'貼り付けシート（日射量等）'!G7329/3.6*10^3</f>
        <v>16.666666666666668</v>
      </c>
      <c r="G7332" s="50">
        <f>'貼り付けシート（日射量等）'!H7329/3.6*10^3</f>
        <v>27.777777777777779</v>
      </c>
      <c r="H7332" s="91">
        <f>RADIANS('貼り付けシート（日射量等）'!I7329)</f>
        <v>0.15009831567151233</v>
      </c>
      <c r="I7332" s="91">
        <f>IF('貼り付けシート（日射量等）'!J7329&lt;0,RADIANS(360+('貼り付けシート（日射量等）'!J7329)),RADIANS('貼り付けシート（日射量等）'!J7329))</f>
        <v>5.1923545246831306</v>
      </c>
    </row>
    <row r="7333" spans="1:9">
      <c r="A7333" s="20">
        <v>41945</v>
      </c>
      <c r="B7333" s="35" t="s">
        <v>367</v>
      </c>
      <c r="C7333" s="90">
        <f t="shared" si="342"/>
        <v>70.239838918466077</v>
      </c>
      <c r="D7333" s="90">
        <f t="shared" si="343"/>
        <v>8.2774357544717798</v>
      </c>
      <c r="E7333" s="90">
        <f t="shared" si="344"/>
        <v>61.962403163994296</v>
      </c>
      <c r="F7333" s="50">
        <f>'貼り付けシート（日射量等）'!G7330/3.6*10^3</f>
        <v>16.666666666666668</v>
      </c>
      <c r="G7333" s="50">
        <f>'貼り付けシート（日射量等）'!H7330/3.6*10^3</f>
        <v>63.888888888888886</v>
      </c>
      <c r="H7333" s="91">
        <f>RADIANS('貼り付けシート（日射量等）'!I7330)</f>
        <v>0.31764992386296798</v>
      </c>
      <c r="I7333" s="91">
        <f>IF('貼り付けシート（日射量等）'!J7330&lt;0,RADIANS(360+('貼り付けシート（日射量等）'!J7330)),RADIANS('貼り付けシート（日射量等）'!J7330))</f>
        <v>5.3878314009064949</v>
      </c>
    </row>
    <row r="7334" spans="1:9">
      <c r="A7334" s="20">
        <v>41945</v>
      </c>
      <c r="B7334" s="35" t="s">
        <v>368</v>
      </c>
      <c r="C7334" s="90">
        <f t="shared" si="342"/>
        <v>105.24021430543615</v>
      </c>
      <c r="D7334" s="90">
        <f t="shared" si="343"/>
        <v>10.949600795010062</v>
      </c>
      <c r="E7334" s="90">
        <f t="shared" si="344"/>
        <v>94.290613510426098</v>
      </c>
      <c r="F7334" s="50">
        <f>'貼り付けシート（日射量等）'!G7331/3.6*10^3</f>
        <v>16.666666666666668</v>
      </c>
      <c r="G7334" s="50">
        <f>'貼り付けシート（日射量等）'!H7331/3.6*10^3</f>
        <v>97.222222222222214</v>
      </c>
      <c r="H7334" s="91">
        <f>RADIANS('貼り付けシート（日射量等）'!I7331)</f>
        <v>0.4590215932745087</v>
      </c>
      <c r="I7334" s="91">
        <f>IF('貼り付けシート（日射量等）'!J7331&lt;0,RADIANS(360+('貼り付けシート（日射量等）'!J7331)),RADIANS('貼り付けシート（日射量等）'!J7331))</f>
        <v>5.6147242036657579</v>
      </c>
    </row>
    <row r="7335" spans="1:9">
      <c r="A7335" s="20">
        <v>41945</v>
      </c>
      <c r="B7335" s="35" t="s">
        <v>369</v>
      </c>
      <c r="C7335" s="90">
        <f t="shared" si="342"/>
        <v>135.55574340099759</v>
      </c>
      <c r="D7335" s="90">
        <f t="shared" si="343"/>
        <v>17.018972130747624</v>
      </c>
      <c r="E7335" s="90">
        <f t="shared" si="344"/>
        <v>118.53677127024996</v>
      </c>
      <c r="F7335" s="50">
        <f>'貼り付けシート（日射量等）'!G7332/3.6*10^3</f>
        <v>22.222222222222221</v>
      </c>
      <c r="G7335" s="50">
        <f>'貼り付けシート（日射量等）'!H7332/3.6*10^3</f>
        <v>122.22222222222221</v>
      </c>
      <c r="H7335" s="91">
        <f>RADIANS('貼り付けシート（日射量等）'!I7332)</f>
        <v>0.56025068989017979</v>
      </c>
      <c r="I7335" s="91">
        <f>IF('貼り付けシート（日射量等）'!J7332&lt;0,RADIANS(360+('貼り付けシート（日射量等）'!J7332)),RADIANS('貼り付けシート（日射量等）'!J7332))</f>
        <v>5.8800142499688954</v>
      </c>
    </row>
    <row r="7336" spans="1:9">
      <c r="A7336" s="20">
        <v>41945</v>
      </c>
      <c r="B7336" s="35" t="s">
        <v>370</v>
      </c>
      <c r="C7336" s="90">
        <f t="shared" si="342"/>
        <v>111.45730235136645</v>
      </c>
      <c r="D7336" s="90">
        <f t="shared" si="343"/>
        <v>9.0846362543323913</v>
      </c>
      <c r="E7336" s="90">
        <f t="shared" si="344"/>
        <v>102.37266609703406</v>
      </c>
      <c r="F7336" s="50">
        <f>'貼り付けシート（日射量等）'!G7333/3.6*10^3</f>
        <v>11.111111111111111</v>
      </c>
      <c r="G7336" s="50">
        <f>'貼り付けシート（日射量等）'!H7333/3.6*10^3</f>
        <v>105.55555555555556</v>
      </c>
      <c r="H7336" s="91">
        <f>RADIANS('貼り付けシート（日射量等）'!I7333)</f>
        <v>0.6108652381980153</v>
      </c>
      <c r="I7336" s="91">
        <f>IF('貼り付けシート（日射量等）'!J7333&lt;0,RADIANS(360+('貼り付けシート（日射量等）'!J7333)),RADIANS('貼り付けシート（日射量等）'!J7333))</f>
        <v>6.1784655520599268</v>
      </c>
    </row>
    <row r="7337" spans="1:9">
      <c r="A7337" s="20">
        <v>41945</v>
      </c>
      <c r="B7337" s="35" t="s">
        <v>371</v>
      </c>
      <c r="C7337" s="90">
        <f t="shared" si="342"/>
        <v>72.738473279471563</v>
      </c>
      <c r="D7337" s="90">
        <f t="shared" si="343"/>
        <v>0</v>
      </c>
      <c r="E7337" s="90">
        <f t="shared" si="344"/>
        <v>72.738473279471563</v>
      </c>
      <c r="F7337" s="50">
        <f>'貼り付けシート（日射量等）'!G7334/3.6*10^3</f>
        <v>0</v>
      </c>
      <c r="G7337" s="50">
        <f>'貼り付けシート（日射量等）'!H7334/3.6*10^3</f>
        <v>75</v>
      </c>
      <c r="H7337" s="91">
        <f>RADIANS('貼り付けシート（日射量等）'!I7334)</f>
        <v>0.60039326268604931</v>
      </c>
      <c r="I7337" s="91">
        <f>IF('貼り付けシート（日射量等）'!J7334&lt;0,RADIANS(360+('貼り付けシート（日射量等）'!J7334)),RADIANS('貼り付けシート（日射量等）'!J7334))</f>
        <v>0.20420352248333654</v>
      </c>
    </row>
    <row r="7338" spans="1:9">
      <c r="A7338" s="20">
        <v>41945</v>
      </c>
      <c r="B7338" s="35" t="s">
        <v>372</v>
      </c>
      <c r="C7338" s="90">
        <f t="shared" si="342"/>
        <v>94.390804405834928</v>
      </c>
      <c r="D7338" s="90">
        <f t="shared" si="343"/>
        <v>8.1822434820167729</v>
      </c>
      <c r="E7338" s="90">
        <f t="shared" si="344"/>
        <v>86.208560923818155</v>
      </c>
      <c r="F7338" s="50">
        <f>'貼り付けシート（日射量等）'!G7335/3.6*10^3</f>
        <v>11.111111111111111</v>
      </c>
      <c r="G7338" s="50">
        <f>'貼り付けシート（日射量等）'!H7335/3.6*10^3</f>
        <v>88.888888888888886</v>
      </c>
      <c r="H7338" s="91">
        <f>RADIANS('貼り付けシート（日射量等）'!I7335)</f>
        <v>0.53232542185827048</v>
      </c>
      <c r="I7338" s="91">
        <f>IF('貼り付けシート（日射量等）'!J7335&lt;0,RADIANS(360+('貼り付けシート（日射量等）'!J7335)),RADIANS('貼り付けシート（日射量等）'!J7335))</f>
        <v>0.49392817831439528</v>
      </c>
    </row>
    <row r="7339" spans="1:9">
      <c r="A7339" s="20">
        <v>41945</v>
      </c>
      <c r="B7339" s="35" t="s">
        <v>373</v>
      </c>
      <c r="C7339" s="90">
        <f t="shared" si="342"/>
        <v>93.661510490701858</v>
      </c>
      <c r="D7339" s="90">
        <f t="shared" si="343"/>
        <v>10.146967095753018</v>
      </c>
      <c r="E7339" s="90">
        <f t="shared" si="344"/>
        <v>83.514543394948845</v>
      </c>
      <c r="F7339" s="50">
        <f>'貼り付けシート（日射量等）'!G7336/3.6*10^3</f>
        <v>16.666666666666668</v>
      </c>
      <c r="G7339" s="50">
        <f>'貼り付けシート（日射量等）'!H7336/3.6*10^3</f>
        <v>86.111111111111114</v>
      </c>
      <c r="H7339" s="91">
        <f>RADIANS('貼り付けシート（日射量等）'!I7336)</f>
        <v>0.41538836197465046</v>
      </c>
      <c r="I7339" s="91">
        <f>IF('貼り付けシート（日射量等）'!J7336&lt;0,RADIANS(360+('貼り付けシート（日射量等）'!J7336)),RADIANS('貼り付けシート（日射量等）'!J7336))</f>
        <v>0.74700091985357298</v>
      </c>
    </row>
    <row r="7340" spans="1:9">
      <c r="A7340" s="20">
        <v>41945</v>
      </c>
      <c r="B7340" s="35" t="s">
        <v>374</v>
      </c>
      <c r="C7340" s="90">
        <f t="shared" si="342"/>
        <v>47.940023665331694</v>
      </c>
      <c r="D7340" s="90">
        <f t="shared" si="343"/>
        <v>4.8357432034226155</v>
      </c>
      <c r="E7340" s="90">
        <f t="shared" si="344"/>
        <v>43.104280461909077</v>
      </c>
      <c r="F7340" s="50">
        <f>'貼り付けシート（日射量等）'!G7337/3.6*10^3</f>
        <v>11.111111111111111</v>
      </c>
      <c r="G7340" s="50">
        <f>'貼り付けシート（日射量等）'!H7337/3.6*10^3</f>
        <v>44.444444444444443</v>
      </c>
      <c r="H7340" s="91">
        <f>RADIANS('貼り付けシート（日射量等）'!I7337)</f>
        <v>0.26529004630313807</v>
      </c>
      <c r="I7340" s="91">
        <f>IF('貼り付けシート（日射量等）'!J7337&lt;0,RADIANS(360+('貼り付けシート（日射量等）'!J7337)),RADIANS('貼り付けシート（日射量等）'!J7337))</f>
        <v>0.96167641784887559</v>
      </c>
    </row>
    <row r="7341" spans="1:9">
      <c r="A7341" s="20">
        <v>41945</v>
      </c>
      <c r="B7341" s="35" t="s">
        <v>375</v>
      </c>
      <c r="C7341" s="90">
        <f t="shared" si="342"/>
        <v>8.7064739375101077</v>
      </c>
      <c r="D7341" s="90">
        <f t="shared" si="343"/>
        <v>0.62442135090215489</v>
      </c>
      <c r="E7341" s="90">
        <f t="shared" si="344"/>
        <v>8.0820525866079524</v>
      </c>
      <c r="F7341" s="50">
        <f>'貼り付けシート（日射量等）'!G7338/3.6*10^3</f>
        <v>2.7777777777777777</v>
      </c>
      <c r="G7341" s="50">
        <f>'貼り付けシート（日射量等）'!H7338/3.6*10^3</f>
        <v>8.3333333333333339</v>
      </c>
      <c r="H7341" s="91">
        <f>RADIANS('貼り付けシート（日射量等）'!I7338)</f>
        <v>9.0757121103705138E-2</v>
      </c>
      <c r="I7341" s="91">
        <f>IF('貼り付けシート（日射量等）'!J7338&lt;0,RADIANS(360+('貼り付けシート（日射量等）'!J7338)),RADIANS('貼り付けシート（日射量等）'!J7338))</f>
        <v>1.1484266478122689</v>
      </c>
    </row>
    <row r="7342" spans="1:9">
      <c r="A7342" s="20">
        <v>41945</v>
      </c>
      <c r="B7342" s="35" t="s">
        <v>376</v>
      </c>
      <c r="C7342" s="90">
        <f t="shared" si="342"/>
        <v>0</v>
      </c>
      <c r="D7342" s="90">
        <f t="shared" si="343"/>
        <v>0</v>
      </c>
      <c r="E7342" s="90">
        <f t="shared" si="344"/>
        <v>0</v>
      </c>
      <c r="F7342" s="50">
        <f>'貼り付けシート（日射量等）'!G7339/3.6*10^3</f>
        <v>0</v>
      </c>
      <c r="G7342" s="50">
        <f>'貼り付けシート（日射量等）'!H7339/3.6*10^3</f>
        <v>0</v>
      </c>
      <c r="H7342" s="91">
        <f>RADIANS('貼り付けシート（日射量等）'!I7339)</f>
        <v>0</v>
      </c>
      <c r="I7342" s="91">
        <f>IF('貼り付けシート（日射量等）'!J7339&lt;0,RADIANS(360+('貼り付けシート（日射量等）'!J7339)),RADIANS('貼り付けシート（日射量等）'!J7339))</f>
        <v>0</v>
      </c>
    </row>
    <row r="7343" spans="1:9">
      <c r="A7343" s="20">
        <v>41945</v>
      </c>
      <c r="B7343" s="35" t="s">
        <v>377</v>
      </c>
      <c r="C7343" s="90">
        <f t="shared" si="342"/>
        <v>0</v>
      </c>
      <c r="D7343" s="90">
        <f t="shared" si="343"/>
        <v>0</v>
      </c>
      <c r="E7343" s="90">
        <f t="shared" si="344"/>
        <v>0</v>
      </c>
      <c r="F7343" s="50">
        <f>'貼り付けシート（日射量等）'!G7340/3.6*10^3</f>
        <v>0</v>
      </c>
      <c r="G7343" s="50">
        <f>'貼り付けシート（日射量等）'!H7340/3.6*10^3</f>
        <v>0</v>
      </c>
      <c r="H7343" s="91">
        <f>RADIANS('貼り付けシート（日射量等）'!I7340)</f>
        <v>0</v>
      </c>
      <c r="I7343" s="91">
        <f>IF('貼り付けシート（日射量等）'!J7340&lt;0,RADIANS(360+('貼り付けシート（日射量等）'!J7340)),RADIANS('貼り付けシート（日射量等）'!J7340))</f>
        <v>0</v>
      </c>
    </row>
    <row r="7344" spans="1:9">
      <c r="A7344" s="20">
        <v>41945</v>
      </c>
      <c r="B7344" s="35" t="s">
        <v>378</v>
      </c>
      <c r="C7344" s="90">
        <f t="shared" si="342"/>
        <v>0</v>
      </c>
      <c r="D7344" s="90">
        <f t="shared" si="343"/>
        <v>0</v>
      </c>
      <c r="E7344" s="90">
        <f t="shared" si="344"/>
        <v>0</v>
      </c>
      <c r="F7344" s="50">
        <f>'貼り付けシート（日射量等）'!G7341/3.6*10^3</f>
        <v>0</v>
      </c>
      <c r="G7344" s="50">
        <f>'貼り付けシート（日射量等）'!H7341/3.6*10^3</f>
        <v>0</v>
      </c>
      <c r="H7344" s="91">
        <f>RADIANS('貼り付けシート（日射量等）'!I7341)</f>
        <v>0</v>
      </c>
      <c r="I7344" s="91">
        <f>IF('貼り付けシート（日射量等）'!J7341&lt;0,RADIANS(360+('貼り付けシート（日射量等）'!J7341)),RADIANS('貼り付けシート（日射量等）'!J7341))</f>
        <v>0</v>
      </c>
    </row>
    <row r="7345" spans="1:9">
      <c r="A7345" s="20">
        <v>41945</v>
      </c>
      <c r="B7345" s="35" t="s">
        <v>379</v>
      </c>
      <c r="C7345" s="90">
        <f t="shared" si="342"/>
        <v>0</v>
      </c>
      <c r="D7345" s="90">
        <f t="shared" si="343"/>
        <v>0</v>
      </c>
      <c r="E7345" s="90">
        <f t="shared" si="344"/>
        <v>0</v>
      </c>
      <c r="F7345" s="50">
        <f>'貼り付けシート（日射量等）'!G7342/3.6*10^3</f>
        <v>0</v>
      </c>
      <c r="G7345" s="50">
        <f>'貼り付けシート（日射量等）'!H7342/3.6*10^3</f>
        <v>0</v>
      </c>
      <c r="H7345" s="91">
        <f>RADIANS('貼り付けシート（日射量等）'!I7342)</f>
        <v>0</v>
      </c>
      <c r="I7345" s="91">
        <f>IF('貼り付けシート（日射量等）'!J7342&lt;0,RADIANS(360+('貼り付けシート（日射量等）'!J7342)),RADIANS('貼り付けシート（日射量等）'!J7342))</f>
        <v>0</v>
      </c>
    </row>
    <row r="7346" spans="1:9">
      <c r="A7346" s="20">
        <v>41945</v>
      </c>
      <c r="B7346" s="35" t="s">
        <v>380</v>
      </c>
      <c r="C7346" s="90">
        <f t="shared" si="342"/>
        <v>0</v>
      </c>
      <c r="D7346" s="90">
        <f t="shared" si="343"/>
        <v>0</v>
      </c>
      <c r="E7346" s="90">
        <f t="shared" si="344"/>
        <v>0</v>
      </c>
      <c r="F7346" s="50">
        <f>'貼り付けシート（日射量等）'!G7343/3.6*10^3</f>
        <v>0</v>
      </c>
      <c r="G7346" s="50">
        <f>'貼り付けシート（日射量等）'!H7343/3.6*10^3</f>
        <v>0</v>
      </c>
      <c r="H7346" s="91">
        <f>RADIANS('貼り付けシート（日射量等）'!I7343)</f>
        <v>0</v>
      </c>
      <c r="I7346" s="91">
        <f>IF('貼り付けシート（日射量等）'!J7343&lt;0,RADIANS(360+('貼り付けシート（日射量等）'!J7343)),RADIANS('貼り付けシート（日射量等）'!J7343))</f>
        <v>0</v>
      </c>
    </row>
    <row r="7347" spans="1:9">
      <c r="A7347" s="20">
        <v>41945</v>
      </c>
      <c r="B7347" s="35" t="s">
        <v>381</v>
      </c>
      <c r="C7347" s="90">
        <f t="shared" si="342"/>
        <v>0</v>
      </c>
      <c r="D7347" s="90">
        <f t="shared" si="343"/>
        <v>0</v>
      </c>
      <c r="E7347" s="90">
        <f t="shared" si="344"/>
        <v>0</v>
      </c>
      <c r="F7347" s="50">
        <f>'貼り付けシート（日射量等）'!G7344/3.6*10^3</f>
        <v>0</v>
      </c>
      <c r="G7347" s="50">
        <f>'貼り付けシート（日射量等）'!H7344/3.6*10^3</f>
        <v>0</v>
      </c>
      <c r="H7347" s="91">
        <f>RADIANS('貼り付けシート（日射量等）'!I7344)</f>
        <v>0</v>
      </c>
      <c r="I7347" s="91">
        <f>IF('貼り付けシート（日射量等）'!J7344&lt;0,RADIANS(360+('貼り付けシート（日射量等）'!J7344)),RADIANS('貼り付けシート（日射量等）'!J7344))</f>
        <v>0</v>
      </c>
    </row>
    <row r="7348" spans="1:9">
      <c r="A7348" s="20">
        <v>41945</v>
      </c>
      <c r="B7348" s="35" t="s">
        <v>382</v>
      </c>
      <c r="C7348" s="90">
        <f t="shared" si="342"/>
        <v>0</v>
      </c>
      <c r="D7348" s="90">
        <f t="shared" si="343"/>
        <v>0</v>
      </c>
      <c r="E7348" s="90">
        <f t="shared" si="344"/>
        <v>0</v>
      </c>
      <c r="F7348" s="50">
        <f>'貼り付けシート（日射量等）'!G7345/3.6*10^3</f>
        <v>0</v>
      </c>
      <c r="G7348" s="50">
        <f>'貼り付けシート（日射量等）'!H7345/3.6*10^3</f>
        <v>0</v>
      </c>
      <c r="H7348" s="91">
        <f>RADIANS('貼り付けシート（日射量等）'!I7345)</f>
        <v>0</v>
      </c>
      <c r="I7348" s="91">
        <f>IF('貼り付けシート（日射量等）'!J7345&lt;0,RADIANS(360+('貼り付けシート（日射量等）'!J7345)),RADIANS('貼り付けシート（日射量等）'!J7345))</f>
        <v>0</v>
      </c>
    </row>
    <row r="7349" spans="1:9">
      <c r="A7349" s="20">
        <v>41945</v>
      </c>
      <c r="B7349" s="35" t="s">
        <v>383</v>
      </c>
      <c r="C7349" s="90">
        <f t="shared" si="342"/>
        <v>0</v>
      </c>
      <c r="D7349" s="90">
        <f t="shared" si="343"/>
        <v>0</v>
      </c>
      <c r="E7349" s="90">
        <f t="shared" si="344"/>
        <v>0</v>
      </c>
      <c r="F7349" s="50">
        <f>'貼り付けシート（日射量等）'!G7346/3.6*10^3</f>
        <v>0</v>
      </c>
      <c r="G7349" s="50">
        <f>'貼り付けシート（日射量等）'!H7346/3.6*10^3</f>
        <v>0</v>
      </c>
      <c r="H7349" s="91">
        <f>RADIANS('貼り付けシート（日射量等）'!I7346)</f>
        <v>0</v>
      </c>
      <c r="I7349" s="91">
        <f>IF('貼り付けシート（日射量等）'!J7346&lt;0,RADIANS(360+('貼り付けシート（日射量等）'!J7346)),RADIANS('貼り付けシート（日射量等）'!J7346))</f>
        <v>0</v>
      </c>
    </row>
    <row r="7350" spans="1:9">
      <c r="A7350" s="20">
        <v>41946</v>
      </c>
      <c r="B7350" s="35" t="s">
        <v>360</v>
      </c>
      <c r="C7350" s="90">
        <f t="shared" si="342"/>
        <v>0</v>
      </c>
      <c r="D7350" s="90">
        <f t="shared" si="343"/>
        <v>0</v>
      </c>
      <c r="E7350" s="90">
        <f t="shared" si="344"/>
        <v>0</v>
      </c>
      <c r="F7350" s="50">
        <f>'貼り付けシート（日射量等）'!G7347/3.6*10^3</f>
        <v>0</v>
      </c>
      <c r="G7350" s="50">
        <f>'貼り付けシート（日射量等）'!H7347/3.6*10^3</f>
        <v>0</v>
      </c>
      <c r="H7350" s="91">
        <f>RADIANS('貼り付けシート（日射量等）'!I7347)</f>
        <v>0</v>
      </c>
      <c r="I7350" s="91">
        <f>IF('貼り付けシート（日射量等）'!J7347&lt;0,RADIANS(360+('貼り付けシート（日射量等）'!J7347)),RADIANS('貼り付けシート（日射量等）'!J7347))</f>
        <v>0</v>
      </c>
    </row>
    <row r="7351" spans="1:9">
      <c r="A7351" s="20">
        <v>41946</v>
      </c>
      <c r="B7351" s="35" t="s">
        <v>361</v>
      </c>
      <c r="C7351" s="90">
        <f t="shared" si="342"/>
        <v>0</v>
      </c>
      <c r="D7351" s="90">
        <f t="shared" si="343"/>
        <v>0</v>
      </c>
      <c r="E7351" s="90">
        <f t="shared" si="344"/>
        <v>0</v>
      </c>
      <c r="F7351" s="50">
        <f>'貼り付けシート（日射量等）'!G7348/3.6*10^3</f>
        <v>0</v>
      </c>
      <c r="G7351" s="50">
        <f>'貼り付けシート（日射量等）'!H7348/3.6*10^3</f>
        <v>0</v>
      </c>
      <c r="H7351" s="91">
        <f>RADIANS('貼り付けシート（日射量等）'!I7348)</f>
        <v>0</v>
      </c>
      <c r="I7351" s="91">
        <f>IF('貼り付けシート（日射量等）'!J7348&lt;0,RADIANS(360+('貼り付けシート（日射量等）'!J7348)),RADIANS('貼り付けシート（日射量等）'!J7348))</f>
        <v>0</v>
      </c>
    </row>
    <row r="7352" spans="1:9">
      <c r="A7352" s="20">
        <v>41946</v>
      </c>
      <c r="B7352" s="35" t="s">
        <v>362</v>
      </c>
      <c r="C7352" s="90">
        <f t="shared" si="342"/>
        <v>0</v>
      </c>
      <c r="D7352" s="90">
        <f t="shared" si="343"/>
        <v>0</v>
      </c>
      <c r="E7352" s="90">
        <f t="shared" si="344"/>
        <v>0</v>
      </c>
      <c r="F7352" s="50">
        <f>'貼り付けシート（日射量等）'!G7349/3.6*10^3</f>
        <v>0</v>
      </c>
      <c r="G7352" s="50">
        <f>'貼り付けシート（日射量等）'!H7349/3.6*10^3</f>
        <v>0</v>
      </c>
      <c r="H7352" s="91">
        <f>RADIANS('貼り付けシート（日射量等）'!I7349)</f>
        <v>0</v>
      </c>
      <c r="I7352" s="91">
        <f>IF('貼り付けシート（日射量等）'!J7349&lt;0,RADIANS(360+('貼り付けシート（日射量等）'!J7349)),RADIANS('貼り付けシート（日射量等）'!J7349))</f>
        <v>0</v>
      </c>
    </row>
    <row r="7353" spans="1:9">
      <c r="A7353" s="20">
        <v>41946</v>
      </c>
      <c r="B7353" s="35" t="s">
        <v>363</v>
      </c>
      <c r="C7353" s="90">
        <f t="shared" si="342"/>
        <v>0</v>
      </c>
      <c r="D7353" s="90">
        <f t="shared" si="343"/>
        <v>0</v>
      </c>
      <c r="E7353" s="90">
        <f t="shared" si="344"/>
        <v>0</v>
      </c>
      <c r="F7353" s="50">
        <f>'貼り付けシート（日射量等）'!G7350/3.6*10^3</f>
        <v>0</v>
      </c>
      <c r="G7353" s="50">
        <f>'貼り付けシート（日射量等）'!H7350/3.6*10^3</f>
        <v>0</v>
      </c>
      <c r="H7353" s="91">
        <f>RADIANS('貼り付けシート（日射量等）'!I7350)</f>
        <v>0</v>
      </c>
      <c r="I7353" s="91">
        <f>IF('貼り付けシート（日射量等）'!J7350&lt;0,RADIANS(360+('貼り付けシート（日射量等）'!J7350)),RADIANS('貼り付けシート（日射量等）'!J7350))</f>
        <v>0</v>
      </c>
    </row>
    <row r="7354" spans="1:9">
      <c r="A7354" s="20">
        <v>41946</v>
      </c>
      <c r="B7354" s="35" t="s">
        <v>364</v>
      </c>
      <c r="C7354" s="90">
        <f t="shared" si="342"/>
        <v>0</v>
      </c>
      <c r="D7354" s="90">
        <f t="shared" si="343"/>
        <v>0</v>
      </c>
      <c r="E7354" s="90">
        <f t="shared" si="344"/>
        <v>0</v>
      </c>
      <c r="F7354" s="50">
        <f>'貼り付けシート（日射量等）'!G7351/3.6*10^3</f>
        <v>0</v>
      </c>
      <c r="G7354" s="50">
        <f>'貼り付けシート（日射量等）'!H7351/3.6*10^3</f>
        <v>0</v>
      </c>
      <c r="H7354" s="91">
        <f>RADIANS('貼り付けシート（日射量等）'!I7351)</f>
        <v>0</v>
      </c>
      <c r="I7354" s="91">
        <f>IF('貼り付けシート（日射量等）'!J7351&lt;0,RADIANS(360+('貼り付けシート（日射量等）'!J7351)),RADIANS('貼り付けシート（日射量等）'!J7351))</f>
        <v>0</v>
      </c>
    </row>
    <row r="7355" spans="1:9">
      <c r="A7355" s="20">
        <v>41946</v>
      </c>
      <c r="B7355" s="35" t="s">
        <v>365</v>
      </c>
      <c r="C7355" s="90">
        <f t="shared" si="342"/>
        <v>2.6940175288693173</v>
      </c>
      <c r="D7355" s="90">
        <f t="shared" si="343"/>
        <v>0</v>
      </c>
      <c r="E7355" s="90">
        <f t="shared" si="344"/>
        <v>2.6940175288693173</v>
      </c>
      <c r="F7355" s="50">
        <f>'貼り付けシート（日射量等）'!G7352/3.6*10^3</f>
        <v>0</v>
      </c>
      <c r="G7355" s="50">
        <f>'貼り付けシート（日射量等）'!H7352/3.6*10^3</f>
        <v>2.7777777777777777</v>
      </c>
      <c r="H7355" s="91">
        <f>RADIANS('貼り付けシート（日射量等）'!I7352)</f>
        <v>0</v>
      </c>
      <c r="I7355" s="91">
        <f>IF('貼り付けシート（日射量等）'!J7352&lt;0,RADIANS(360+('貼り付けシート（日射量等）'!J7352)),RADIANS('貼り付けシート（日射量等）'!J7352))</f>
        <v>0</v>
      </c>
    </row>
    <row r="7356" spans="1:9">
      <c r="A7356" s="20">
        <v>41946</v>
      </c>
      <c r="B7356" s="35" t="s">
        <v>366</v>
      </c>
      <c r="C7356" s="90">
        <f t="shared" si="342"/>
        <v>33.450632042676176</v>
      </c>
      <c r="D7356" s="90">
        <f t="shared" si="343"/>
        <v>6.5104567539830036</v>
      </c>
      <c r="E7356" s="90">
        <f t="shared" si="344"/>
        <v>26.940175288693172</v>
      </c>
      <c r="F7356" s="50">
        <f>'貼り付けシート（日射量等）'!G7353/3.6*10^3</f>
        <v>22.222222222222221</v>
      </c>
      <c r="G7356" s="50">
        <f>'貼り付けシート（日射量等）'!H7353/3.6*10^3</f>
        <v>27.777777777777779</v>
      </c>
      <c r="H7356" s="91">
        <f>RADIANS('貼り付けシート（日射量等）'!I7353)</f>
        <v>0.14486232791552936</v>
      </c>
      <c r="I7356" s="91">
        <f>IF('貼り付けシート（日射量等）'!J7353&lt;0,RADIANS(360+('貼り付けシート（日射量等）'!J7353)),RADIANS('貼り付けシート（日射量等）'!J7353))</f>
        <v>5.1958451831871191</v>
      </c>
    </row>
    <row r="7357" spans="1:9">
      <c r="A7357" s="20">
        <v>41946</v>
      </c>
      <c r="B7357" s="35" t="s">
        <v>367</v>
      </c>
      <c r="C7357" s="90">
        <f t="shared" si="342"/>
        <v>72.922412044863577</v>
      </c>
      <c r="D7357" s="90">
        <f t="shared" si="343"/>
        <v>10.960008880869278</v>
      </c>
      <c r="E7357" s="90">
        <f t="shared" si="344"/>
        <v>61.962403163994296</v>
      </c>
      <c r="F7357" s="50">
        <f>'貼り付けシート（日射量等）'!G7354/3.6*10^3</f>
        <v>22.222222222222221</v>
      </c>
      <c r="G7357" s="50">
        <f>'貼り付けシート（日射量等）'!H7354/3.6*10^3</f>
        <v>63.888888888888886</v>
      </c>
      <c r="H7357" s="91">
        <f>RADIANS('貼り付けシート（日射量等）'!I7354)</f>
        <v>0.31241393610698498</v>
      </c>
      <c r="I7357" s="91">
        <f>IF('貼り付けシート（日射量等）'!J7354&lt;0,RADIANS(360+('貼り付けシート（日射量等）'!J7354)),RADIANS('貼り付けシート（日射量等）'!J7354))</f>
        <v>5.3913220594104834</v>
      </c>
    </row>
    <row r="7358" spans="1:9">
      <c r="A7358" s="20">
        <v>41946</v>
      </c>
      <c r="B7358" s="35" t="s">
        <v>368</v>
      </c>
      <c r="C7358" s="90">
        <f t="shared" si="342"/>
        <v>105.18798714914567</v>
      </c>
      <c r="D7358" s="90">
        <f t="shared" si="343"/>
        <v>10.897373638719577</v>
      </c>
      <c r="E7358" s="90">
        <f t="shared" si="344"/>
        <v>94.290613510426098</v>
      </c>
      <c r="F7358" s="50">
        <f>'貼り付けシート（日射量等）'!G7355/3.6*10^3</f>
        <v>16.666666666666668</v>
      </c>
      <c r="G7358" s="50">
        <f>'貼り付けシート（日射量等）'!H7355/3.6*10^3</f>
        <v>97.222222222222214</v>
      </c>
      <c r="H7358" s="91">
        <f>RADIANS('貼り付けシート（日射量等）'!I7355)</f>
        <v>0.4537856055185257</v>
      </c>
      <c r="I7358" s="91">
        <f>IF('貼り付けシート（日射量等）'!J7355&lt;0,RADIANS(360+('貼り付けシート（日射量等）'!J7355)),RADIANS('貼り付けシート（日射量等）'!J7355))</f>
        <v>5.6182148621697463</v>
      </c>
    </row>
    <row r="7359" spans="1:9">
      <c r="A7359" s="20">
        <v>41946</v>
      </c>
      <c r="B7359" s="35" t="s">
        <v>369</v>
      </c>
      <c r="C7359" s="90">
        <f t="shared" si="342"/>
        <v>132.79713226828204</v>
      </c>
      <c r="D7359" s="90">
        <f t="shared" si="343"/>
        <v>16.95437852690138</v>
      </c>
      <c r="E7359" s="90">
        <f t="shared" si="344"/>
        <v>115.84275374138065</v>
      </c>
      <c r="F7359" s="50">
        <f>'貼り付けシート（日射量等）'!G7356/3.6*10^3</f>
        <v>22.222222222222221</v>
      </c>
      <c r="G7359" s="50">
        <f>'貼り付けシート（日射量等）'!H7356/3.6*10^3</f>
        <v>119.44444444444444</v>
      </c>
      <c r="H7359" s="91">
        <f>RADIANS('貼り付けシート（日射量等）'!I7356)</f>
        <v>0.55501470213419679</v>
      </c>
      <c r="I7359" s="91">
        <f>IF('貼り付けシート（日射量等）'!J7356&lt;0,RADIANS(360+('貼り付けシート（日射量等）'!J7356)),RADIANS('貼り付けシート（日射量等）'!J7356))</f>
        <v>5.8835049084728857</v>
      </c>
    </row>
    <row r="7360" spans="1:9">
      <c r="A7360" s="20">
        <v>41946</v>
      </c>
      <c r="B7360" s="35" t="s">
        <v>370</v>
      </c>
      <c r="C7360" s="90">
        <f t="shared" si="342"/>
        <v>108.73029385887891</v>
      </c>
      <c r="D7360" s="90">
        <f t="shared" si="343"/>
        <v>9.0516452907141822</v>
      </c>
      <c r="E7360" s="90">
        <f t="shared" si="344"/>
        <v>99.678648568164732</v>
      </c>
      <c r="F7360" s="50">
        <f>'貼り付けシート（日射量等）'!G7357/3.6*10^3</f>
        <v>11.111111111111111</v>
      </c>
      <c r="G7360" s="50">
        <f>'貼り付けシート（日射量等）'!H7357/3.6*10^3</f>
        <v>102.77777777777777</v>
      </c>
      <c r="H7360" s="91">
        <f>RADIANS('貼り付けシート（日射量等）'!I7357)</f>
        <v>0.60562925044203242</v>
      </c>
      <c r="I7360" s="91">
        <f>IF('貼り付けシート（日射量等）'!J7357&lt;0,RADIANS(360+('貼り付けシート（日射量等）'!J7357)),RADIANS('貼り付けシート（日射量等）'!J7357))</f>
        <v>6.180210881311921</v>
      </c>
    </row>
    <row r="7361" spans="1:9">
      <c r="A7361" s="20">
        <v>41946</v>
      </c>
      <c r="B7361" s="35" t="s">
        <v>371</v>
      </c>
      <c r="C7361" s="90">
        <f t="shared" si="342"/>
        <v>72.278503192797984</v>
      </c>
      <c r="D7361" s="90">
        <f t="shared" si="343"/>
        <v>2.2340474421957373</v>
      </c>
      <c r="E7361" s="90">
        <f t="shared" si="344"/>
        <v>70.044455750602253</v>
      </c>
      <c r="F7361" s="50">
        <f>'貼り付けシート（日射量等）'!G7358/3.6*10^3</f>
        <v>2.7777777777777777</v>
      </c>
      <c r="G7361" s="50">
        <f>'貼り付けシート（日射量等）'!H7358/3.6*10^3</f>
        <v>72.222222222222229</v>
      </c>
      <c r="H7361" s="91">
        <f>RADIANS('貼り付けシート（日射量等）'!I7358)</f>
        <v>0.59515727493006643</v>
      </c>
      <c r="I7361" s="91">
        <f>IF('貼り付けシート（日射量等）'!J7358&lt;0,RADIANS(360+('貼り付けシート（日射量等）'!J7358)),RADIANS('貼り付けシート（日射量等）'!J7358))</f>
        <v>0.20245819323134223</v>
      </c>
    </row>
    <row r="7362" spans="1:9">
      <c r="A7362" s="20">
        <v>41946</v>
      </c>
      <c r="B7362" s="35" t="s">
        <v>372</v>
      </c>
      <c r="C7362" s="90">
        <f t="shared" si="342"/>
        <v>66.037071480094312</v>
      </c>
      <c r="D7362" s="90">
        <f t="shared" si="343"/>
        <v>4.0746683161000155</v>
      </c>
      <c r="E7362" s="90">
        <f t="shared" si="344"/>
        <v>61.962403163994296</v>
      </c>
      <c r="F7362" s="50">
        <f>'貼り付けシート（日射量等）'!G7359/3.6*10^3</f>
        <v>5.5555555555555554</v>
      </c>
      <c r="G7362" s="50">
        <f>'貼り付けシート（日射量等）'!H7359/3.6*10^3</f>
        <v>63.888888888888886</v>
      </c>
      <c r="H7362" s="91">
        <f>RADIANS('貼り付けシート（日射量等）'!I7359)</f>
        <v>0.52708943410228748</v>
      </c>
      <c r="I7362" s="91">
        <f>IF('貼り付けシート（日射量等）'!J7359&lt;0,RADIANS(360+('貼り付けシート（日射量等）'!J7359)),RADIANS('貼り付けシート（日射量等）'!J7359))</f>
        <v>0.49043751981040662</v>
      </c>
    </row>
    <row r="7363" spans="1:9">
      <c r="A7363" s="20">
        <v>41946</v>
      </c>
      <c r="B7363" s="35" t="s">
        <v>373</v>
      </c>
      <c r="C7363" s="90">
        <f t="shared" si="342"/>
        <v>50.178172578127409</v>
      </c>
      <c r="D7363" s="90">
        <f t="shared" si="343"/>
        <v>1.6858570584797052</v>
      </c>
      <c r="E7363" s="90">
        <f t="shared" si="344"/>
        <v>48.492315519647704</v>
      </c>
      <c r="F7363" s="50">
        <f>'貼り付けシート（日射量等）'!G7360/3.6*10^3</f>
        <v>2.7777777777777777</v>
      </c>
      <c r="G7363" s="50">
        <f>'貼り付けシート（日射量等）'!H7360/3.6*10^3</f>
        <v>49.999999999999993</v>
      </c>
      <c r="H7363" s="91">
        <f>RADIANS('貼り付けシート（日射量等）'!I7360)</f>
        <v>0.41189770347066179</v>
      </c>
      <c r="I7363" s="91">
        <f>IF('貼り付けシート（日射量等）'!J7360&lt;0,RADIANS(360+('貼り付けシート（日射量等）'!J7360)),RADIANS('貼り付けシート（日射量等）'!J7360))</f>
        <v>0.74351026134958442</v>
      </c>
    </row>
    <row r="7364" spans="1:9">
      <c r="A7364" s="20">
        <v>41946</v>
      </c>
      <c r="B7364" s="35" t="s">
        <v>374</v>
      </c>
      <c r="C7364" s="90">
        <f t="shared" si="342"/>
        <v>29.338378472915487</v>
      </c>
      <c r="D7364" s="90">
        <f t="shared" si="343"/>
        <v>2.3982031842223162</v>
      </c>
      <c r="E7364" s="90">
        <f t="shared" si="344"/>
        <v>26.940175288693172</v>
      </c>
      <c r="F7364" s="50">
        <f>'貼り付けシート（日射量等）'!G7361/3.6*10^3</f>
        <v>5.5555555555555554</v>
      </c>
      <c r="G7364" s="50">
        <f>'貼り付けシート（日射量等）'!H7361/3.6*10^3</f>
        <v>27.777777777777779</v>
      </c>
      <c r="H7364" s="91">
        <f>RADIANS('貼り付けシート（日射量等）'!I7361)</f>
        <v>0.26005405854715513</v>
      </c>
      <c r="I7364" s="91">
        <f>IF('貼り付けシート（日射量等）'!J7361&lt;0,RADIANS(360+('貼り付けシート（日射量等）'!J7361)),RADIANS('貼り付けシート（日射量等）'!J7361))</f>
        <v>0.95818575934488692</v>
      </c>
    </row>
    <row r="7365" spans="1:9">
      <c r="A7365" s="20">
        <v>41946</v>
      </c>
      <c r="B7365" s="35" t="s">
        <v>375</v>
      </c>
      <c r="C7365" s="90">
        <f t="shared" si="342"/>
        <v>8.7005303459729788</v>
      </c>
      <c r="D7365" s="90">
        <f t="shared" si="343"/>
        <v>0.6184777593650258</v>
      </c>
      <c r="E7365" s="90">
        <f t="shared" si="344"/>
        <v>8.0820525866079524</v>
      </c>
      <c r="F7365" s="50">
        <f>'貼り付けシート（日射量等）'!G7362/3.6*10^3</f>
        <v>2.7777777777777777</v>
      </c>
      <c r="G7365" s="50">
        <f>'貼り付けシート（日射量等）'!H7362/3.6*10^3</f>
        <v>8.3333333333333339</v>
      </c>
      <c r="H7365" s="91">
        <f>RADIANS('貼り付けシート（日射量等）'!I7362)</f>
        <v>8.7266462599716474E-2</v>
      </c>
      <c r="I7365" s="91">
        <f>IF('貼り付けシート（日射量等）'!J7362&lt;0,RADIANS(360+('貼り付けシート（日射量等）'!J7362)),RADIANS('貼り付けシート（日射量等）'!J7362))</f>
        <v>1.14493598930828</v>
      </c>
    </row>
    <row r="7366" spans="1:9">
      <c r="A7366" s="20">
        <v>41946</v>
      </c>
      <c r="B7366" s="35" t="s">
        <v>376</v>
      </c>
      <c r="C7366" s="90">
        <f t="shared" si="342"/>
        <v>0</v>
      </c>
      <c r="D7366" s="90">
        <f t="shared" si="343"/>
        <v>0</v>
      </c>
      <c r="E7366" s="90">
        <f t="shared" si="344"/>
        <v>0</v>
      </c>
      <c r="F7366" s="50">
        <f>'貼り付けシート（日射量等）'!G7363/3.6*10^3</f>
        <v>0</v>
      </c>
      <c r="G7366" s="50">
        <f>'貼り付けシート（日射量等）'!H7363/3.6*10^3</f>
        <v>0</v>
      </c>
      <c r="H7366" s="91">
        <f>RADIANS('貼り付けシート（日射量等）'!I7363)</f>
        <v>0</v>
      </c>
      <c r="I7366" s="91">
        <f>IF('貼り付けシート（日射量等）'!J7363&lt;0,RADIANS(360+('貼り付けシート（日射量等）'!J7363)),RADIANS('貼り付けシート（日射量等）'!J7363))</f>
        <v>0</v>
      </c>
    </row>
    <row r="7367" spans="1:9">
      <c r="A7367" s="20">
        <v>41946</v>
      </c>
      <c r="B7367" s="35" t="s">
        <v>377</v>
      </c>
      <c r="C7367" s="90">
        <f t="shared" ref="C7367:C7430" si="345">IF(D7367&lt;0,E7367,D7367+E7367)</f>
        <v>0</v>
      </c>
      <c r="D7367" s="90">
        <f t="shared" ref="D7367:D7430" si="346">F7367*(SIN(H7367)*COS($O$5)+COS(H7367)*SIN($O$5)*COS($O$4-I7367))</f>
        <v>0</v>
      </c>
      <c r="E7367" s="90">
        <f t="shared" ref="E7367:E7430" si="347">G7367*(1+COS($O$5))/2</f>
        <v>0</v>
      </c>
      <c r="F7367" s="50">
        <f>'貼り付けシート（日射量等）'!G7364/3.6*10^3</f>
        <v>0</v>
      </c>
      <c r="G7367" s="50">
        <f>'貼り付けシート（日射量等）'!H7364/3.6*10^3</f>
        <v>0</v>
      </c>
      <c r="H7367" s="91">
        <f>RADIANS('貼り付けシート（日射量等）'!I7364)</f>
        <v>0</v>
      </c>
      <c r="I7367" s="91">
        <f>IF('貼り付けシート（日射量等）'!J7364&lt;0,RADIANS(360+('貼り付けシート（日射量等）'!J7364)),RADIANS('貼り付けシート（日射量等）'!J7364))</f>
        <v>0</v>
      </c>
    </row>
    <row r="7368" spans="1:9">
      <c r="A7368" s="20">
        <v>41946</v>
      </c>
      <c r="B7368" s="35" t="s">
        <v>378</v>
      </c>
      <c r="C7368" s="90">
        <f t="shared" si="345"/>
        <v>0</v>
      </c>
      <c r="D7368" s="90">
        <f t="shared" si="346"/>
        <v>0</v>
      </c>
      <c r="E7368" s="90">
        <f t="shared" si="347"/>
        <v>0</v>
      </c>
      <c r="F7368" s="50">
        <f>'貼り付けシート（日射量等）'!G7365/3.6*10^3</f>
        <v>0</v>
      </c>
      <c r="G7368" s="50">
        <f>'貼り付けシート（日射量等）'!H7365/3.6*10^3</f>
        <v>0</v>
      </c>
      <c r="H7368" s="91">
        <f>RADIANS('貼り付けシート（日射量等）'!I7365)</f>
        <v>0</v>
      </c>
      <c r="I7368" s="91">
        <f>IF('貼り付けシート（日射量等）'!J7365&lt;0,RADIANS(360+('貼り付けシート（日射量等）'!J7365)),RADIANS('貼り付けシート（日射量等）'!J7365))</f>
        <v>0</v>
      </c>
    </row>
    <row r="7369" spans="1:9">
      <c r="A7369" s="20">
        <v>41946</v>
      </c>
      <c r="B7369" s="35" t="s">
        <v>379</v>
      </c>
      <c r="C7369" s="90">
        <f t="shared" si="345"/>
        <v>0</v>
      </c>
      <c r="D7369" s="90">
        <f t="shared" si="346"/>
        <v>0</v>
      </c>
      <c r="E7369" s="90">
        <f t="shared" si="347"/>
        <v>0</v>
      </c>
      <c r="F7369" s="50">
        <f>'貼り付けシート（日射量等）'!G7366/3.6*10^3</f>
        <v>0</v>
      </c>
      <c r="G7369" s="50">
        <f>'貼り付けシート（日射量等）'!H7366/3.6*10^3</f>
        <v>0</v>
      </c>
      <c r="H7369" s="91">
        <f>RADIANS('貼り付けシート（日射量等）'!I7366)</f>
        <v>0</v>
      </c>
      <c r="I7369" s="91">
        <f>IF('貼り付けシート（日射量等）'!J7366&lt;0,RADIANS(360+('貼り付けシート（日射量等）'!J7366)),RADIANS('貼り付けシート（日射量等）'!J7366))</f>
        <v>0</v>
      </c>
    </row>
    <row r="7370" spans="1:9">
      <c r="A7370" s="20">
        <v>41946</v>
      </c>
      <c r="B7370" s="35" t="s">
        <v>380</v>
      </c>
      <c r="C7370" s="90">
        <f t="shared" si="345"/>
        <v>0</v>
      </c>
      <c r="D7370" s="90">
        <f t="shared" si="346"/>
        <v>0</v>
      </c>
      <c r="E7370" s="90">
        <f t="shared" si="347"/>
        <v>0</v>
      </c>
      <c r="F7370" s="50">
        <f>'貼り付けシート（日射量等）'!G7367/3.6*10^3</f>
        <v>0</v>
      </c>
      <c r="G7370" s="50">
        <f>'貼り付けシート（日射量等）'!H7367/3.6*10^3</f>
        <v>0</v>
      </c>
      <c r="H7370" s="91">
        <f>RADIANS('貼り付けシート（日射量等）'!I7367)</f>
        <v>0</v>
      </c>
      <c r="I7370" s="91">
        <f>IF('貼り付けシート（日射量等）'!J7367&lt;0,RADIANS(360+('貼り付けシート（日射量等）'!J7367)),RADIANS('貼り付けシート（日射量等）'!J7367))</f>
        <v>0</v>
      </c>
    </row>
    <row r="7371" spans="1:9">
      <c r="A7371" s="20">
        <v>41946</v>
      </c>
      <c r="B7371" s="35" t="s">
        <v>381</v>
      </c>
      <c r="C7371" s="90">
        <f t="shared" si="345"/>
        <v>0</v>
      </c>
      <c r="D7371" s="90">
        <f t="shared" si="346"/>
        <v>0</v>
      </c>
      <c r="E7371" s="90">
        <f t="shared" si="347"/>
        <v>0</v>
      </c>
      <c r="F7371" s="50">
        <f>'貼り付けシート（日射量等）'!G7368/3.6*10^3</f>
        <v>0</v>
      </c>
      <c r="G7371" s="50">
        <f>'貼り付けシート（日射量等）'!H7368/3.6*10^3</f>
        <v>0</v>
      </c>
      <c r="H7371" s="91">
        <f>RADIANS('貼り付けシート（日射量等）'!I7368)</f>
        <v>0</v>
      </c>
      <c r="I7371" s="91">
        <f>IF('貼り付けシート（日射量等）'!J7368&lt;0,RADIANS(360+('貼り付けシート（日射量等）'!J7368)),RADIANS('貼り付けシート（日射量等）'!J7368))</f>
        <v>0</v>
      </c>
    </row>
    <row r="7372" spans="1:9">
      <c r="A7372" s="20">
        <v>41946</v>
      </c>
      <c r="B7372" s="35" t="s">
        <v>382</v>
      </c>
      <c r="C7372" s="90">
        <f t="shared" si="345"/>
        <v>0</v>
      </c>
      <c r="D7372" s="90">
        <f t="shared" si="346"/>
        <v>0</v>
      </c>
      <c r="E7372" s="90">
        <f t="shared" si="347"/>
        <v>0</v>
      </c>
      <c r="F7372" s="50">
        <f>'貼り付けシート（日射量等）'!G7369/3.6*10^3</f>
        <v>0</v>
      </c>
      <c r="G7372" s="50">
        <f>'貼り付けシート（日射量等）'!H7369/3.6*10^3</f>
        <v>0</v>
      </c>
      <c r="H7372" s="91">
        <f>RADIANS('貼り付けシート（日射量等）'!I7369)</f>
        <v>0</v>
      </c>
      <c r="I7372" s="91">
        <f>IF('貼り付けシート（日射量等）'!J7369&lt;0,RADIANS(360+('貼り付けシート（日射量等）'!J7369)),RADIANS('貼り付けシート（日射量等）'!J7369))</f>
        <v>0</v>
      </c>
    </row>
    <row r="7373" spans="1:9">
      <c r="A7373" s="20">
        <v>41946</v>
      </c>
      <c r="B7373" s="35" t="s">
        <v>383</v>
      </c>
      <c r="C7373" s="90">
        <f t="shared" si="345"/>
        <v>0</v>
      </c>
      <c r="D7373" s="90">
        <f t="shared" si="346"/>
        <v>0</v>
      </c>
      <c r="E7373" s="90">
        <f t="shared" si="347"/>
        <v>0</v>
      </c>
      <c r="F7373" s="50">
        <f>'貼り付けシート（日射量等）'!G7370/3.6*10^3</f>
        <v>0</v>
      </c>
      <c r="G7373" s="50">
        <f>'貼り付けシート（日射量等）'!H7370/3.6*10^3</f>
        <v>0</v>
      </c>
      <c r="H7373" s="91">
        <f>RADIANS('貼り付けシート（日射量等）'!I7370)</f>
        <v>0</v>
      </c>
      <c r="I7373" s="91">
        <f>IF('貼り付けシート（日射量等）'!J7370&lt;0,RADIANS(360+('貼り付けシート（日射量等）'!J7370)),RADIANS('貼り付けシート（日射量等）'!J7370))</f>
        <v>0</v>
      </c>
    </row>
    <row r="7374" spans="1:9">
      <c r="A7374" s="20">
        <v>41947</v>
      </c>
      <c r="B7374" s="35" t="s">
        <v>360</v>
      </c>
      <c r="C7374" s="90">
        <f t="shared" si="345"/>
        <v>0</v>
      </c>
      <c r="D7374" s="90">
        <f t="shared" si="346"/>
        <v>0</v>
      </c>
      <c r="E7374" s="90">
        <f t="shared" si="347"/>
        <v>0</v>
      </c>
      <c r="F7374" s="50">
        <f>'貼り付けシート（日射量等）'!G7371/3.6*10^3</f>
        <v>0</v>
      </c>
      <c r="G7374" s="50">
        <f>'貼り付けシート（日射量等）'!H7371/3.6*10^3</f>
        <v>0</v>
      </c>
      <c r="H7374" s="91">
        <f>RADIANS('貼り付けシート（日射量等）'!I7371)</f>
        <v>0</v>
      </c>
      <c r="I7374" s="91">
        <f>IF('貼り付けシート（日射量等）'!J7371&lt;0,RADIANS(360+('貼り付けシート（日射量等）'!J7371)),RADIANS('貼り付けシート（日射量等）'!J7371))</f>
        <v>0</v>
      </c>
    </row>
    <row r="7375" spans="1:9">
      <c r="A7375" s="20">
        <v>41947</v>
      </c>
      <c r="B7375" s="35" t="s">
        <v>361</v>
      </c>
      <c r="C7375" s="90">
        <f t="shared" si="345"/>
        <v>0</v>
      </c>
      <c r="D7375" s="90">
        <f t="shared" si="346"/>
        <v>0</v>
      </c>
      <c r="E7375" s="90">
        <f t="shared" si="347"/>
        <v>0</v>
      </c>
      <c r="F7375" s="50">
        <f>'貼り付けシート（日射量等）'!G7372/3.6*10^3</f>
        <v>0</v>
      </c>
      <c r="G7375" s="50">
        <f>'貼り付けシート（日射量等）'!H7372/3.6*10^3</f>
        <v>0</v>
      </c>
      <c r="H7375" s="91">
        <f>RADIANS('貼り付けシート（日射量等）'!I7372)</f>
        <v>0</v>
      </c>
      <c r="I7375" s="91">
        <f>IF('貼り付けシート（日射量等）'!J7372&lt;0,RADIANS(360+('貼り付けシート（日射量等）'!J7372)),RADIANS('貼り付けシート（日射量等）'!J7372))</f>
        <v>0</v>
      </c>
    </row>
    <row r="7376" spans="1:9">
      <c r="A7376" s="20">
        <v>41947</v>
      </c>
      <c r="B7376" s="35" t="s">
        <v>362</v>
      </c>
      <c r="C7376" s="90">
        <f t="shared" si="345"/>
        <v>0</v>
      </c>
      <c r="D7376" s="90">
        <f t="shared" si="346"/>
        <v>0</v>
      </c>
      <c r="E7376" s="90">
        <f t="shared" si="347"/>
        <v>0</v>
      </c>
      <c r="F7376" s="50">
        <f>'貼り付けシート（日射量等）'!G7373/3.6*10^3</f>
        <v>0</v>
      </c>
      <c r="G7376" s="50">
        <f>'貼り付けシート（日射量等）'!H7373/3.6*10^3</f>
        <v>0</v>
      </c>
      <c r="H7376" s="91">
        <f>RADIANS('貼り付けシート（日射量等）'!I7373)</f>
        <v>0</v>
      </c>
      <c r="I7376" s="91">
        <f>IF('貼り付けシート（日射量等）'!J7373&lt;0,RADIANS(360+('貼り付けシート（日射量等）'!J7373)),RADIANS('貼り付けシート（日射量等）'!J7373))</f>
        <v>0</v>
      </c>
    </row>
    <row r="7377" spans="1:9">
      <c r="A7377" s="20">
        <v>41947</v>
      </c>
      <c r="B7377" s="35" t="s">
        <v>363</v>
      </c>
      <c r="C7377" s="90">
        <f t="shared" si="345"/>
        <v>0</v>
      </c>
      <c r="D7377" s="90">
        <f t="shared" si="346"/>
        <v>0</v>
      </c>
      <c r="E7377" s="90">
        <f t="shared" si="347"/>
        <v>0</v>
      </c>
      <c r="F7377" s="50">
        <f>'貼り付けシート（日射量等）'!G7374/3.6*10^3</f>
        <v>0</v>
      </c>
      <c r="G7377" s="50">
        <f>'貼り付けシート（日射量等）'!H7374/3.6*10^3</f>
        <v>0</v>
      </c>
      <c r="H7377" s="91">
        <f>RADIANS('貼り付けシート（日射量等）'!I7374)</f>
        <v>0</v>
      </c>
      <c r="I7377" s="91">
        <f>IF('貼り付けシート（日射量等）'!J7374&lt;0,RADIANS(360+('貼り付けシート（日射量等）'!J7374)),RADIANS('貼り付けシート（日射量等）'!J7374))</f>
        <v>0</v>
      </c>
    </row>
    <row r="7378" spans="1:9">
      <c r="A7378" s="20">
        <v>41947</v>
      </c>
      <c r="B7378" s="35" t="s">
        <v>364</v>
      </c>
      <c r="C7378" s="90">
        <f t="shared" si="345"/>
        <v>0</v>
      </c>
      <c r="D7378" s="90">
        <f t="shared" si="346"/>
        <v>0</v>
      </c>
      <c r="E7378" s="90">
        <f t="shared" si="347"/>
        <v>0</v>
      </c>
      <c r="F7378" s="50">
        <f>'貼り付けシート（日射量等）'!G7375/3.6*10^3</f>
        <v>0</v>
      </c>
      <c r="G7378" s="50">
        <f>'貼り付けシート（日射量等）'!H7375/3.6*10^3</f>
        <v>0</v>
      </c>
      <c r="H7378" s="91">
        <f>RADIANS('貼り付けシート（日射量等）'!I7375)</f>
        <v>0</v>
      </c>
      <c r="I7378" s="91">
        <f>IF('貼り付けシート（日射量等）'!J7375&lt;0,RADIANS(360+('貼り付けシート（日射量等）'!J7375)),RADIANS('貼り付けシート（日射量等）'!J7375))</f>
        <v>0</v>
      </c>
    </row>
    <row r="7379" spans="1:9">
      <c r="A7379" s="20">
        <v>41947</v>
      </c>
      <c r="B7379" s="35" t="s">
        <v>365</v>
      </c>
      <c r="C7379" s="90">
        <f t="shared" si="345"/>
        <v>2.6940175288693173</v>
      </c>
      <c r="D7379" s="90">
        <f t="shared" si="346"/>
        <v>0</v>
      </c>
      <c r="E7379" s="90">
        <f t="shared" si="347"/>
        <v>2.6940175288693173</v>
      </c>
      <c r="F7379" s="50">
        <f>'貼り付けシート（日射量等）'!G7376/3.6*10^3</f>
        <v>0</v>
      </c>
      <c r="G7379" s="50">
        <f>'貼り付けシート（日射量等）'!H7376/3.6*10^3</f>
        <v>2.7777777777777777</v>
      </c>
      <c r="H7379" s="91">
        <f>RADIANS('貼り付けシート（日射量等）'!I7376)</f>
        <v>0</v>
      </c>
      <c r="I7379" s="91">
        <f>IF('貼り付けシート（日射量等）'!J7376&lt;0,RADIANS(360+('貼り付けシート（日射量等）'!J7376)),RADIANS('貼り付けシート（日射量等）'!J7376))</f>
        <v>0</v>
      </c>
    </row>
    <row r="7380" spans="1:9">
      <c r="A7380" s="20">
        <v>41947</v>
      </c>
      <c r="B7380" s="35" t="s">
        <v>366</v>
      </c>
      <c r="C7380" s="90">
        <f t="shared" si="345"/>
        <v>33.403478445234285</v>
      </c>
      <c r="D7380" s="90">
        <f t="shared" si="346"/>
        <v>6.4633031565411088</v>
      </c>
      <c r="E7380" s="90">
        <f t="shared" si="347"/>
        <v>26.940175288693172</v>
      </c>
      <c r="F7380" s="50">
        <f>'貼り付けシート（日射量等）'!G7377/3.6*10^3</f>
        <v>22.222222222222221</v>
      </c>
      <c r="G7380" s="50">
        <f>'貼り付けシート（日射量等）'!H7377/3.6*10^3</f>
        <v>27.777777777777779</v>
      </c>
      <c r="H7380" s="91">
        <f>RADIANS('貼り付けシート（日射量等）'!I7377)</f>
        <v>0.1413716694115407</v>
      </c>
      <c r="I7380" s="91">
        <f>IF('貼り付けシート（日射量等）'!J7377&lt;0,RADIANS(360+('貼り付けシート（日射量等）'!J7377)),RADIANS('貼り付けシート（日射量等）'!J7377))</f>
        <v>5.1993358416911075</v>
      </c>
    </row>
    <row r="7381" spans="1:9">
      <c r="A7381" s="20">
        <v>41947</v>
      </c>
      <c r="B7381" s="35" t="s">
        <v>367</v>
      </c>
      <c r="C7381" s="90">
        <f t="shared" si="345"/>
        <v>71.513326715429997</v>
      </c>
      <c r="D7381" s="90">
        <f t="shared" si="346"/>
        <v>9.5509235514357016</v>
      </c>
      <c r="E7381" s="90">
        <f t="shared" si="347"/>
        <v>61.962403163994296</v>
      </c>
      <c r="F7381" s="50">
        <f>'貼り付けシート（日射量等）'!G7378/3.6*10^3</f>
        <v>19.444444444444446</v>
      </c>
      <c r="G7381" s="50">
        <f>'貼り付けシート（日射量等）'!H7378/3.6*10^3</f>
        <v>63.888888888888886</v>
      </c>
      <c r="H7381" s="91">
        <f>RADIANS('貼り付けシート（日射量等）'!I7378)</f>
        <v>0.30892327760299632</v>
      </c>
      <c r="I7381" s="91">
        <f>IF('貼り付けシート（日射量等）'!J7378&lt;0,RADIANS(360+('貼り付けシート（日射量等）'!J7378)),RADIANS('貼り付けシート（日射量等）'!J7378))</f>
        <v>5.3948127179144727</v>
      </c>
    </row>
    <row r="7382" spans="1:9">
      <c r="A7382" s="20">
        <v>41947</v>
      </c>
      <c r="B7382" s="35" t="s">
        <v>368</v>
      </c>
      <c r="C7382" s="90">
        <f t="shared" si="345"/>
        <v>105.13546847219573</v>
      </c>
      <c r="D7382" s="90">
        <f t="shared" si="346"/>
        <v>10.844854961769629</v>
      </c>
      <c r="E7382" s="90">
        <f t="shared" si="347"/>
        <v>94.290613510426098</v>
      </c>
      <c r="F7382" s="50">
        <f>'貼り付けシート（日射量等）'!G7379/3.6*10^3</f>
        <v>16.666666666666668</v>
      </c>
      <c r="G7382" s="50">
        <f>'貼り付けシート（日射量等）'!H7379/3.6*10^3</f>
        <v>97.222222222222214</v>
      </c>
      <c r="H7382" s="91">
        <f>RADIANS('貼り付けシート（日射量等）'!I7379)</f>
        <v>0.44854961776254271</v>
      </c>
      <c r="I7382" s="91">
        <f>IF('貼り付けシート（日射量等）'!J7379&lt;0,RADIANS(360+('貼り付けシート（日射量等）'!J7379)),RADIANS('貼り付けシート（日射量等）'!J7379))</f>
        <v>5.6217055206737356</v>
      </c>
    </row>
    <row r="7383" spans="1:9">
      <c r="A7383" s="20">
        <v>41947</v>
      </c>
      <c r="B7383" s="35" t="s">
        <v>369</v>
      </c>
      <c r="C7383" s="90">
        <f t="shared" si="345"/>
        <v>130.61706808304513</v>
      </c>
      <c r="D7383" s="90">
        <f t="shared" si="346"/>
        <v>14.77431434166448</v>
      </c>
      <c r="E7383" s="90">
        <f t="shared" si="347"/>
        <v>115.84275374138065</v>
      </c>
      <c r="F7383" s="50">
        <f>'貼り付けシート（日射量等）'!G7380/3.6*10^3</f>
        <v>19.444444444444446</v>
      </c>
      <c r="G7383" s="50">
        <f>'貼り付けシート（日射量等）'!H7380/3.6*10^3</f>
        <v>119.44444444444444</v>
      </c>
      <c r="H7383" s="91">
        <f>RADIANS('貼り付けシート（日射量等）'!I7380)</f>
        <v>0.5497787143782138</v>
      </c>
      <c r="I7383" s="91">
        <f>IF('貼り付けシート（日射量等）'!J7380&lt;0,RADIANS(360+('貼り付けシート（日射量等）'!J7380)),RADIANS('貼り付けシート（日射量等）'!J7380))</f>
        <v>5.885250237724879</v>
      </c>
    </row>
    <row r="7384" spans="1:9">
      <c r="A7384" s="20">
        <v>41947</v>
      </c>
      <c r="B7384" s="35" t="s">
        <v>370</v>
      </c>
      <c r="C7384" s="90">
        <f t="shared" si="345"/>
        <v>142.40004905313336</v>
      </c>
      <c r="D7384" s="90">
        <f t="shared" si="346"/>
        <v>15.781225196275448</v>
      </c>
      <c r="E7384" s="90">
        <f t="shared" si="347"/>
        <v>126.6188238568579</v>
      </c>
      <c r="F7384" s="50">
        <f>'貼り付けシート（日射量等）'!G7381/3.6*10^3</f>
        <v>19.444444444444446</v>
      </c>
      <c r="G7384" s="50">
        <f>'貼り付けシート（日射量等）'!H7381/3.6*10^3</f>
        <v>130.55555555555554</v>
      </c>
      <c r="H7384" s="91">
        <f>RADIANS('貼り付けシート（日射量等）'!I7381)</f>
        <v>0.60039326268604931</v>
      </c>
      <c r="I7384" s="91">
        <f>IF('貼り付けシート（日射量等）'!J7381&lt;0,RADIANS(360+('貼り付けシート（日射量等）'!J7381)),RADIANS('貼り付けシート（日射量等）'!J7381))</f>
        <v>6.180210881311921</v>
      </c>
    </row>
    <row r="7385" spans="1:9">
      <c r="A7385" s="20">
        <v>41947</v>
      </c>
      <c r="B7385" s="35" t="s">
        <v>371</v>
      </c>
      <c r="C7385" s="90">
        <f t="shared" si="345"/>
        <v>139.97141258737523</v>
      </c>
      <c r="D7385" s="90">
        <f t="shared" si="346"/>
        <v>13.352588730517327</v>
      </c>
      <c r="E7385" s="90">
        <f t="shared" si="347"/>
        <v>126.6188238568579</v>
      </c>
      <c r="F7385" s="50">
        <f>'貼り付けシート（日射量等）'!G7382/3.6*10^3</f>
        <v>16.666666666666668</v>
      </c>
      <c r="G7385" s="50">
        <f>'貼り付けシート（日射量等）'!H7382/3.6*10^3</f>
        <v>130.55555555555554</v>
      </c>
      <c r="H7385" s="91">
        <f>RADIANS('貼り付けシート（日射量等）'!I7382)</f>
        <v>0.58992128717408332</v>
      </c>
      <c r="I7385" s="91">
        <f>IF('貼り付けシート（日射量等）'!J7382&lt;0,RADIANS(360+('貼り付けシート（日射量等）'!J7382)),RADIANS('貼り付けシート（日射量等）'!J7382))</f>
        <v>0.20245819323134223</v>
      </c>
    </row>
    <row r="7386" spans="1:9">
      <c r="A7386" s="20">
        <v>41947</v>
      </c>
      <c r="B7386" s="35" t="s">
        <v>372</v>
      </c>
      <c r="C7386" s="90">
        <f t="shared" si="345"/>
        <v>124.65335948838727</v>
      </c>
      <c r="D7386" s="90">
        <f t="shared" si="346"/>
        <v>14.198640804745281</v>
      </c>
      <c r="E7386" s="90">
        <f t="shared" si="347"/>
        <v>110.45471868364199</v>
      </c>
      <c r="F7386" s="50">
        <f>'貼り付けシート（日射量等）'!G7383/3.6*10^3</f>
        <v>19.444444444444446</v>
      </c>
      <c r="G7386" s="50">
        <f>'貼り付けシート（日射量等）'!H7383/3.6*10^3</f>
        <v>113.88888888888887</v>
      </c>
      <c r="H7386" s="91">
        <f>RADIANS('貼り付けシート（日射量等）'!I7383)</f>
        <v>0.52185344634630448</v>
      </c>
      <c r="I7386" s="91">
        <f>IF('貼り付けシート（日射量等）'!J7383&lt;0,RADIANS(360+('貼り付けシート（日射量等）'!J7383)),RADIANS('貼り付けシート（日射量等）'!J7383))</f>
        <v>0.48869219055841229</v>
      </c>
    </row>
    <row r="7387" spans="1:9">
      <c r="A7387" s="20">
        <v>41947</v>
      </c>
      <c r="B7387" s="35" t="s">
        <v>373</v>
      </c>
      <c r="C7387" s="90">
        <f t="shared" si="345"/>
        <v>90.881527050822726</v>
      </c>
      <c r="D7387" s="90">
        <f t="shared" si="346"/>
        <v>10.061001184743224</v>
      </c>
      <c r="E7387" s="90">
        <f t="shared" si="347"/>
        <v>80.820525866079507</v>
      </c>
      <c r="F7387" s="50">
        <f>'貼り付けシート（日射量等）'!G7384/3.6*10^3</f>
        <v>16.666666666666668</v>
      </c>
      <c r="G7387" s="50">
        <f>'貼り付けシート（日射量等）'!H7384/3.6*10^3</f>
        <v>83.333333333333329</v>
      </c>
      <c r="H7387" s="91">
        <f>RADIANS('貼り付けシート（日射量等）'!I7384)</f>
        <v>0.4066617157146788</v>
      </c>
      <c r="I7387" s="91">
        <f>IF('貼り付けシート（日射量等）'!J7384&lt;0,RADIANS(360+('貼り付けシート（日射量等）'!J7384)),RADIANS('貼り付けシート（日射量等）'!J7384))</f>
        <v>0.74001960284559576</v>
      </c>
    </row>
    <row r="7388" spans="1:9">
      <c r="A7388" s="20">
        <v>41947</v>
      </c>
      <c r="B7388" s="35" t="s">
        <v>374</v>
      </c>
      <c r="C7388" s="90">
        <f t="shared" si="345"/>
        <v>56.846120353818378</v>
      </c>
      <c r="D7388" s="90">
        <f t="shared" si="346"/>
        <v>8.3538048341706705</v>
      </c>
      <c r="E7388" s="90">
        <f t="shared" si="347"/>
        <v>48.492315519647704</v>
      </c>
      <c r="F7388" s="50">
        <f>'貼り付けシート（日射量等）'!G7385/3.6*10^3</f>
        <v>19.444444444444446</v>
      </c>
      <c r="G7388" s="50">
        <f>'貼り付けシート（日射量等）'!H7385/3.6*10^3</f>
        <v>49.999999999999993</v>
      </c>
      <c r="H7388" s="91">
        <f>RADIANS('貼り付けシート（日射量等）'!I7385)</f>
        <v>0.25656340004316641</v>
      </c>
      <c r="I7388" s="91">
        <f>IF('貼り付けシート（日射量等）'!J7385&lt;0,RADIANS(360+('貼り付けシート（日射量等）'!J7385)),RADIANS('貼り付けシート（日射量等）'!J7385))</f>
        <v>0.95469510084089826</v>
      </c>
    </row>
    <row r="7389" spans="1:9">
      <c r="A7389" s="20">
        <v>41947</v>
      </c>
      <c r="B7389" s="35" t="s">
        <v>375</v>
      </c>
      <c r="C7389" s="90">
        <f t="shared" si="345"/>
        <v>17.14522987774663</v>
      </c>
      <c r="D7389" s="90">
        <f t="shared" si="346"/>
        <v>3.675142233400043</v>
      </c>
      <c r="E7389" s="90">
        <f t="shared" si="347"/>
        <v>13.470087644346586</v>
      </c>
      <c r="F7389" s="50">
        <f>'貼り付けシート（日射量等）'!G7386/3.6*10^3</f>
        <v>16.666666666666668</v>
      </c>
      <c r="G7389" s="50">
        <f>'貼り付けシート（日射量等）'!H7386/3.6*10^3</f>
        <v>13.888888888888889</v>
      </c>
      <c r="H7389" s="91">
        <f>RADIANS('貼り付けシート（日射量等）'!I7386)</f>
        <v>8.377580409572781E-2</v>
      </c>
      <c r="I7389" s="91">
        <f>IF('貼り付けシート（日射量等）'!J7386&lt;0,RADIANS(360+('貼り付けシート（日射量等）'!J7386)),RADIANS('貼り付けシート（日射量等）'!J7386))</f>
        <v>1.1414453308042916</v>
      </c>
    </row>
    <row r="7390" spans="1:9">
      <c r="A7390" s="20">
        <v>41947</v>
      </c>
      <c r="B7390" s="35" t="s">
        <v>376</v>
      </c>
      <c r="C7390" s="90">
        <f t="shared" si="345"/>
        <v>0</v>
      </c>
      <c r="D7390" s="90">
        <f t="shared" si="346"/>
        <v>0</v>
      </c>
      <c r="E7390" s="90">
        <f t="shared" si="347"/>
        <v>0</v>
      </c>
      <c r="F7390" s="50">
        <f>'貼り付けシート（日射量等）'!G7387/3.6*10^3</f>
        <v>0</v>
      </c>
      <c r="G7390" s="50">
        <f>'貼り付けシート（日射量等）'!H7387/3.6*10^3</f>
        <v>0</v>
      </c>
      <c r="H7390" s="91">
        <f>RADIANS('貼り付けシート（日射量等）'!I7387)</f>
        <v>0</v>
      </c>
      <c r="I7390" s="91">
        <f>IF('貼り付けシート（日射量等）'!J7387&lt;0,RADIANS(360+('貼り付けシート（日射量等）'!J7387)),RADIANS('貼り付けシート（日射量等）'!J7387))</f>
        <v>0</v>
      </c>
    </row>
    <row r="7391" spans="1:9">
      <c r="A7391" s="20">
        <v>41947</v>
      </c>
      <c r="B7391" s="35" t="s">
        <v>377</v>
      </c>
      <c r="C7391" s="90">
        <f t="shared" si="345"/>
        <v>0</v>
      </c>
      <c r="D7391" s="90">
        <f t="shared" si="346"/>
        <v>0</v>
      </c>
      <c r="E7391" s="90">
        <f t="shared" si="347"/>
        <v>0</v>
      </c>
      <c r="F7391" s="50">
        <f>'貼り付けシート（日射量等）'!G7388/3.6*10^3</f>
        <v>0</v>
      </c>
      <c r="G7391" s="50">
        <f>'貼り付けシート（日射量等）'!H7388/3.6*10^3</f>
        <v>0</v>
      </c>
      <c r="H7391" s="91">
        <f>RADIANS('貼り付けシート（日射量等）'!I7388)</f>
        <v>0</v>
      </c>
      <c r="I7391" s="91">
        <f>IF('貼り付けシート（日射量等）'!J7388&lt;0,RADIANS(360+('貼り付けシート（日射量等）'!J7388)),RADIANS('貼り付けシート（日射量等）'!J7388))</f>
        <v>0</v>
      </c>
    </row>
    <row r="7392" spans="1:9">
      <c r="A7392" s="20">
        <v>41947</v>
      </c>
      <c r="B7392" s="35" t="s">
        <v>378</v>
      </c>
      <c r="C7392" s="90">
        <f t="shared" si="345"/>
        <v>0</v>
      </c>
      <c r="D7392" s="90">
        <f t="shared" si="346"/>
        <v>0</v>
      </c>
      <c r="E7392" s="90">
        <f t="shared" si="347"/>
        <v>0</v>
      </c>
      <c r="F7392" s="50">
        <f>'貼り付けシート（日射量等）'!G7389/3.6*10^3</f>
        <v>0</v>
      </c>
      <c r="G7392" s="50">
        <f>'貼り付けシート（日射量等）'!H7389/3.6*10^3</f>
        <v>0</v>
      </c>
      <c r="H7392" s="91">
        <f>RADIANS('貼り付けシート（日射量等）'!I7389)</f>
        <v>0</v>
      </c>
      <c r="I7392" s="91">
        <f>IF('貼り付けシート（日射量等）'!J7389&lt;0,RADIANS(360+('貼り付けシート（日射量等）'!J7389)),RADIANS('貼り付けシート（日射量等）'!J7389))</f>
        <v>0</v>
      </c>
    </row>
    <row r="7393" spans="1:9">
      <c r="A7393" s="20">
        <v>41947</v>
      </c>
      <c r="B7393" s="35" t="s">
        <v>379</v>
      </c>
      <c r="C7393" s="90">
        <f t="shared" si="345"/>
        <v>0</v>
      </c>
      <c r="D7393" s="90">
        <f t="shared" si="346"/>
        <v>0</v>
      </c>
      <c r="E7393" s="90">
        <f t="shared" si="347"/>
        <v>0</v>
      </c>
      <c r="F7393" s="50">
        <f>'貼り付けシート（日射量等）'!G7390/3.6*10^3</f>
        <v>0</v>
      </c>
      <c r="G7393" s="50">
        <f>'貼り付けシート（日射量等）'!H7390/3.6*10^3</f>
        <v>0</v>
      </c>
      <c r="H7393" s="91">
        <f>RADIANS('貼り付けシート（日射量等）'!I7390)</f>
        <v>0</v>
      </c>
      <c r="I7393" s="91">
        <f>IF('貼り付けシート（日射量等）'!J7390&lt;0,RADIANS(360+('貼り付けシート（日射量等）'!J7390)),RADIANS('貼り付けシート（日射量等）'!J7390))</f>
        <v>0</v>
      </c>
    </row>
    <row r="7394" spans="1:9">
      <c r="A7394" s="20">
        <v>41947</v>
      </c>
      <c r="B7394" s="35" t="s">
        <v>380</v>
      </c>
      <c r="C7394" s="90">
        <f t="shared" si="345"/>
        <v>0</v>
      </c>
      <c r="D7394" s="90">
        <f t="shared" si="346"/>
        <v>0</v>
      </c>
      <c r="E7394" s="90">
        <f t="shared" si="347"/>
        <v>0</v>
      </c>
      <c r="F7394" s="50">
        <f>'貼り付けシート（日射量等）'!G7391/3.6*10^3</f>
        <v>0</v>
      </c>
      <c r="G7394" s="50">
        <f>'貼り付けシート（日射量等）'!H7391/3.6*10^3</f>
        <v>0</v>
      </c>
      <c r="H7394" s="91">
        <f>RADIANS('貼り付けシート（日射量等）'!I7391)</f>
        <v>0</v>
      </c>
      <c r="I7394" s="91">
        <f>IF('貼り付けシート（日射量等）'!J7391&lt;0,RADIANS(360+('貼り付けシート（日射量等）'!J7391)),RADIANS('貼り付けシート（日射量等）'!J7391))</f>
        <v>0</v>
      </c>
    </row>
    <row r="7395" spans="1:9">
      <c r="A7395" s="20">
        <v>41947</v>
      </c>
      <c r="B7395" s="35" t="s">
        <v>381</v>
      </c>
      <c r="C7395" s="90">
        <f t="shared" si="345"/>
        <v>0</v>
      </c>
      <c r="D7395" s="90">
        <f t="shared" si="346"/>
        <v>0</v>
      </c>
      <c r="E7395" s="90">
        <f t="shared" si="347"/>
        <v>0</v>
      </c>
      <c r="F7395" s="50">
        <f>'貼り付けシート（日射量等）'!G7392/3.6*10^3</f>
        <v>0</v>
      </c>
      <c r="G7395" s="50">
        <f>'貼り付けシート（日射量等）'!H7392/3.6*10^3</f>
        <v>0</v>
      </c>
      <c r="H7395" s="91">
        <f>RADIANS('貼り付けシート（日射量等）'!I7392)</f>
        <v>0</v>
      </c>
      <c r="I7395" s="91">
        <f>IF('貼り付けシート（日射量等）'!J7392&lt;0,RADIANS(360+('貼り付けシート（日射量等）'!J7392)),RADIANS('貼り付けシート（日射量等）'!J7392))</f>
        <v>0</v>
      </c>
    </row>
    <row r="7396" spans="1:9">
      <c r="A7396" s="20">
        <v>41947</v>
      </c>
      <c r="B7396" s="35" t="s">
        <v>382</v>
      </c>
      <c r="C7396" s="90">
        <f t="shared" si="345"/>
        <v>0</v>
      </c>
      <c r="D7396" s="90">
        <f t="shared" si="346"/>
        <v>0</v>
      </c>
      <c r="E7396" s="90">
        <f t="shared" si="347"/>
        <v>0</v>
      </c>
      <c r="F7396" s="50">
        <f>'貼り付けシート（日射量等）'!G7393/3.6*10^3</f>
        <v>0</v>
      </c>
      <c r="G7396" s="50">
        <f>'貼り付けシート（日射量等）'!H7393/3.6*10^3</f>
        <v>0</v>
      </c>
      <c r="H7396" s="91">
        <f>RADIANS('貼り付けシート（日射量等）'!I7393)</f>
        <v>0</v>
      </c>
      <c r="I7396" s="91">
        <f>IF('貼り付けシート（日射量等）'!J7393&lt;0,RADIANS(360+('貼り付けシート（日射量等）'!J7393)),RADIANS('貼り付けシート（日射量等）'!J7393))</f>
        <v>0</v>
      </c>
    </row>
    <row r="7397" spans="1:9">
      <c r="A7397" s="20">
        <v>41947</v>
      </c>
      <c r="B7397" s="35" t="s">
        <v>383</v>
      </c>
      <c r="C7397" s="90">
        <f t="shared" si="345"/>
        <v>0</v>
      </c>
      <c r="D7397" s="90">
        <f t="shared" si="346"/>
        <v>0</v>
      </c>
      <c r="E7397" s="90">
        <f t="shared" si="347"/>
        <v>0</v>
      </c>
      <c r="F7397" s="50">
        <f>'貼り付けシート（日射量等）'!G7394/3.6*10^3</f>
        <v>0</v>
      </c>
      <c r="G7397" s="50">
        <f>'貼り付けシート（日射量等）'!H7394/3.6*10^3</f>
        <v>0</v>
      </c>
      <c r="H7397" s="91">
        <f>RADIANS('貼り付けシート（日射量等）'!I7394)</f>
        <v>0</v>
      </c>
      <c r="I7397" s="91">
        <f>IF('貼り付けシート（日射量等）'!J7394&lt;0,RADIANS(360+('貼り付けシート（日射量等）'!J7394)),RADIANS('貼り付けシート（日射量等）'!J7394))</f>
        <v>0</v>
      </c>
    </row>
    <row r="7398" spans="1:9">
      <c r="A7398" s="20">
        <v>41948</v>
      </c>
      <c r="B7398" s="35" t="s">
        <v>360</v>
      </c>
      <c r="C7398" s="90">
        <f t="shared" si="345"/>
        <v>0</v>
      </c>
      <c r="D7398" s="90">
        <f t="shared" si="346"/>
        <v>0</v>
      </c>
      <c r="E7398" s="90">
        <f t="shared" si="347"/>
        <v>0</v>
      </c>
      <c r="F7398" s="50">
        <f>'貼り付けシート（日射量等）'!G7395/3.6*10^3</f>
        <v>0</v>
      </c>
      <c r="G7398" s="50">
        <f>'貼り付けシート（日射量等）'!H7395/3.6*10^3</f>
        <v>0</v>
      </c>
      <c r="H7398" s="91">
        <f>RADIANS('貼り付けシート（日射量等）'!I7395)</f>
        <v>0</v>
      </c>
      <c r="I7398" s="91">
        <f>IF('貼り付けシート（日射量等）'!J7395&lt;0,RADIANS(360+('貼り付けシート（日射量等）'!J7395)),RADIANS('貼り付けシート（日射量等）'!J7395))</f>
        <v>0</v>
      </c>
    </row>
    <row r="7399" spans="1:9">
      <c r="A7399" s="20">
        <v>41948</v>
      </c>
      <c r="B7399" s="35" t="s">
        <v>361</v>
      </c>
      <c r="C7399" s="90">
        <f t="shared" si="345"/>
        <v>0</v>
      </c>
      <c r="D7399" s="90">
        <f t="shared" si="346"/>
        <v>0</v>
      </c>
      <c r="E7399" s="90">
        <f t="shared" si="347"/>
        <v>0</v>
      </c>
      <c r="F7399" s="50">
        <f>'貼り付けシート（日射量等）'!G7396/3.6*10^3</f>
        <v>0</v>
      </c>
      <c r="G7399" s="50">
        <f>'貼り付けシート（日射量等）'!H7396/3.6*10^3</f>
        <v>0</v>
      </c>
      <c r="H7399" s="91">
        <f>RADIANS('貼り付けシート（日射量等）'!I7396)</f>
        <v>0</v>
      </c>
      <c r="I7399" s="91">
        <f>IF('貼り付けシート（日射量等）'!J7396&lt;0,RADIANS(360+('貼り付けシート（日射量等）'!J7396)),RADIANS('貼り付けシート（日射量等）'!J7396))</f>
        <v>0</v>
      </c>
    </row>
    <row r="7400" spans="1:9">
      <c r="A7400" s="20">
        <v>41948</v>
      </c>
      <c r="B7400" s="35" t="s">
        <v>362</v>
      </c>
      <c r="C7400" s="90">
        <f t="shared" si="345"/>
        <v>0</v>
      </c>
      <c r="D7400" s="90">
        <f t="shared" si="346"/>
        <v>0</v>
      </c>
      <c r="E7400" s="90">
        <f t="shared" si="347"/>
        <v>0</v>
      </c>
      <c r="F7400" s="50">
        <f>'貼り付けシート（日射量等）'!G7397/3.6*10^3</f>
        <v>0</v>
      </c>
      <c r="G7400" s="50">
        <f>'貼り付けシート（日射量等）'!H7397/3.6*10^3</f>
        <v>0</v>
      </c>
      <c r="H7400" s="91">
        <f>RADIANS('貼り付けシート（日射量等）'!I7397)</f>
        <v>0</v>
      </c>
      <c r="I7400" s="91">
        <f>IF('貼り付けシート（日射量等）'!J7397&lt;0,RADIANS(360+('貼り付けシート（日射量等）'!J7397)),RADIANS('貼り付けシート（日射量等）'!J7397))</f>
        <v>0</v>
      </c>
    </row>
    <row r="7401" spans="1:9">
      <c r="A7401" s="20">
        <v>41948</v>
      </c>
      <c r="B7401" s="35" t="s">
        <v>363</v>
      </c>
      <c r="C7401" s="90">
        <f t="shared" si="345"/>
        <v>0</v>
      </c>
      <c r="D7401" s="90">
        <f t="shared" si="346"/>
        <v>0</v>
      </c>
      <c r="E7401" s="90">
        <f t="shared" si="347"/>
        <v>0</v>
      </c>
      <c r="F7401" s="50">
        <f>'貼り付けシート（日射量等）'!G7398/3.6*10^3</f>
        <v>0</v>
      </c>
      <c r="G7401" s="50">
        <f>'貼り付けシート（日射量等）'!H7398/3.6*10^3</f>
        <v>0</v>
      </c>
      <c r="H7401" s="91">
        <f>RADIANS('貼り付けシート（日射量等）'!I7398)</f>
        <v>0</v>
      </c>
      <c r="I7401" s="91">
        <f>IF('貼り付けシート（日射量等）'!J7398&lt;0,RADIANS(360+('貼り付けシート（日射量等）'!J7398)),RADIANS('貼り付けシート（日射量等）'!J7398))</f>
        <v>0</v>
      </c>
    </row>
    <row r="7402" spans="1:9">
      <c r="A7402" s="20">
        <v>41948</v>
      </c>
      <c r="B7402" s="35" t="s">
        <v>364</v>
      </c>
      <c r="C7402" s="90">
        <f t="shared" si="345"/>
        <v>0</v>
      </c>
      <c r="D7402" s="90">
        <f t="shared" si="346"/>
        <v>0</v>
      </c>
      <c r="E7402" s="90">
        <f t="shared" si="347"/>
        <v>0</v>
      </c>
      <c r="F7402" s="50">
        <f>'貼り付けシート（日射量等）'!G7399/3.6*10^3</f>
        <v>0</v>
      </c>
      <c r="G7402" s="50">
        <f>'貼り付けシート（日射量等）'!H7399/3.6*10^3</f>
        <v>0</v>
      </c>
      <c r="H7402" s="91">
        <f>RADIANS('貼り付けシート（日射量等）'!I7399)</f>
        <v>0</v>
      </c>
      <c r="I7402" s="91">
        <f>IF('貼り付けシート（日射量等）'!J7399&lt;0,RADIANS(360+('貼り付けシート（日射量等）'!J7399)),RADIANS('貼り付けシート（日射量等）'!J7399))</f>
        <v>0</v>
      </c>
    </row>
    <row r="7403" spans="1:9">
      <c r="A7403" s="20">
        <v>41948</v>
      </c>
      <c r="B7403" s="35" t="s">
        <v>365</v>
      </c>
      <c r="C7403" s="90">
        <f t="shared" si="345"/>
        <v>0</v>
      </c>
      <c r="D7403" s="90">
        <f t="shared" si="346"/>
        <v>0</v>
      </c>
      <c r="E7403" s="90">
        <f t="shared" si="347"/>
        <v>0</v>
      </c>
      <c r="F7403" s="50">
        <f>'貼り付けシート（日射量等）'!G7400/3.6*10^3</f>
        <v>0</v>
      </c>
      <c r="G7403" s="50">
        <f>'貼り付けシート（日射量等）'!H7400/3.6*10^3</f>
        <v>0</v>
      </c>
      <c r="H7403" s="91">
        <f>RADIANS('貼り付けシート（日射量等）'!I7400)</f>
        <v>0</v>
      </c>
      <c r="I7403" s="91">
        <f>IF('貼り付けシート（日射量等）'!J7400&lt;0,RADIANS(360+('貼り付けシート（日射量等）'!J7400)),RADIANS('貼り付けシート（日射量等）'!J7400))</f>
        <v>0</v>
      </c>
    </row>
    <row r="7404" spans="1:9">
      <c r="A7404" s="20">
        <v>41948</v>
      </c>
      <c r="B7404" s="35" t="s">
        <v>366</v>
      </c>
      <c r="C7404" s="90">
        <f t="shared" si="345"/>
        <v>34.171265978962822</v>
      </c>
      <c r="D7404" s="90">
        <f t="shared" si="346"/>
        <v>7.231090690269653</v>
      </c>
      <c r="E7404" s="90">
        <f t="shared" si="347"/>
        <v>26.940175288693172</v>
      </c>
      <c r="F7404" s="50">
        <f>'貼り付けシート（日射量等）'!G7401/3.6*10^3</f>
        <v>24.999999999999996</v>
      </c>
      <c r="G7404" s="50">
        <f>'貼り付けシート（日射量等）'!H7401/3.6*10^3</f>
        <v>27.777777777777779</v>
      </c>
      <c r="H7404" s="91">
        <f>RADIANS('貼り付けシート（日射量等）'!I7401)</f>
        <v>0.13788101090755203</v>
      </c>
      <c r="I7404" s="91">
        <f>IF('貼り付けシート（日射量等）'!J7401&lt;0,RADIANS(360+('貼り付けシート（日射量等）'!J7401)),RADIANS('貼り付けシート（日射量等）'!J7401))</f>
        <v>5.2045718294470902</v>
      </c>
    </row>
    <row r="7405" spans="1:9">
      <c r="A7405" s="20">
        <v>41948</v>
      </c>
      <c r="B7405" s="35" t="s">
        <v>367</v>
      </c>
      <c r="C7405" s="90">
        <f t="shared" si="345"/>
        <v>71.445897580438896</v>
      </c>
      <c r="D7405" s="90">
        <f t="shared" si="346"/>
        <v>9.4834944164446036</v>
      </c>
      <c r="E7405" s="90">
        <f t="shared" si="347"/>
        <v>61.962403163994296</v>
      </c>
      <c r="F7405" s="50">
        <f>'貼り付けシート（日射量等）'!G7402/3.6*10^3</f>
        <v>19.444444444444446</v>
      </c>
      <c r="G7405" s="50">
        <f>'貼り付けシート（日射量等）'!H7402/3.6*10^3</f>
        <v>63.888888888888886</v>
      </c>
      <c r="H7405" s="91">
        <f>RADIANS('貼り付けシート（日射量等）'!I7402)</f>
        <v>0.30368728984701332</v>
      </c>
      <c r="I7405" s="91">
        <f>IF('貼り付けシート（日射量等）'!J7402&lt;0,RADIANS(360+('貼り付けシート（日射量等）'!J7402)),RADIANS('貼り付けシート（日射量等）'!J7402))</f>
        <v>5.3983033764184611</v>
      </c>
    </row>
    <row r="7406" spans="1:9">
      <c r="A7406" s="20">
        <v>41948</v>
      </c>
      <c r="B7406" s="35" t="s">
        <v>368</v>
      </c>
      <c r="C7406" s="90">
        <f t="shared" si="345"/>
        <v>160.77620983923759</v>
      </c>
      <c r="D7406" s="90">
        <f t="shared" si="346"/>
        <v>34.157385982379708</v>
      </c>
      <c r="E7406" s="90">
        <f t="shared" si="347"/>
        <v>126.6188238568579</v>
      </c>
      <c r="F7406" s="50">
        <f>'貼り付けシート（日射量等）'!G7403/3.6*10^3</f>
        <v>52.777777777777779</v>
      </c>
      <c r="G7406" s="50">
        <f>'貼り付けシート（日射量等）'!H7403/3.6*10^3</f>
        <v>130.55555555555554</v>
      </c>
      <c r="H7406" s="91">
        <f>RADIANS('貼り付けシート（日射量等）'!I7403)</f>
        <v>0.44331363000655966</v>
      </c>
      <c r="I7406" s="91">
        <f>IF('貼り付けシート（日射量等）'!J7403&lt;0,RADIANS(360+('貼り付けシート（日射量等）'!J7403)),RADIANS('貼り付けシート（日射量等）'!J7403))</f>
        <v>5.6234508499257299</v>
      </c>
    </row>
    <row r="7407" spans="1:9">
      <c r="A7407" s="20">
        <v>41948</v>
      </c>
      <c r="B7407" s="35" t="s">
        <v>369</v>
      </c>
      <c r="C7407" s="90">
        <f t="shared" si="345"/>
        <v>131.14804365423996</v>
      </c>
      <c r="D7407" s="90">
        <f t="shared" si="346"/>
        <v>12.611272383990009</v>
      </c>
      <c r="E7407" s="90">
        <f t="shared" si="347"/>
        <v>118.53677127024996</v>
      </c>
      <c r="F7407" s="50">
        <f>'貼り付けシート（日射量等）'!G7404/3.6*10^3</f>
        <v>16.666666666666668</v>
      </c>
      <c r="G7407" s="50">
        <f>'貼り付けシート（日射量等）'!H7404/3.6*10^3</f>
        <v>122.22222222222221</v>
      </c>
      <c r="H7407" s="91">
        <f>RADIANS('貼り付けシート（日射量等）'!I7404)</f>
        <v>0.5445427266222308</v>
      </c>
      <c r="I7407" s="91">
        <f>IF('貼り付けシート（日射量等）'!J7404&lt;0,RADIANS(360+('貼り付けシート（日射量等）'!J7404)),RADIANS('貼り付けシート（日射量等）'!J7404))</f>
        <v>5.8869955669768741</v>
      </c>
    </row>
    <row r="7408" spans="1:9">
      <c r="A7408" s="20">
        <v>41948</v>
      </c>
      <c r="B7408" s="35" t="s">
        <v>370</v>
      </c>
      <c r="C7408" s="90">
        <f t="shared" si="345"/>
        <v>110.90839034212222</v>
      </c>
      <c r="D7408" s="90">
        <f t="shared" si="346"/>
        <v>11.229741773957491</v>
      </c>
      <c r="E7408" s="90">
        <f t="shared" si="347"/>
        <v>99.678648568164732</v>
      </c>
      <c r="F7408" s="50">
        <f>'貼り付けシート（日射量等）'!G7405/3.6*10^3</f>
        <v>13.888888888888889</v>
      </c>
      <c r="G7408" s="50">
        <f>'貼り付けシート（日射量等）'!H7405/3.6*10^3</f>
        <v>102.77777777777777</v>
      </c>
      <c r="H7408" s="91">
        <f>RADIANS('貼り付けシート（日射量等）'!I7405)</f>
        <v>0.59515727493006643</v>
      </c>
      <c r="I7408" s="91">
        <f>IF('貼り付けシート（日射量等）'!J7405&lt;0,RADIANS(360+('貼り付けシート（日射量等）'!J7405)),RADIANS('貼り付けシート（日射量等）'!J7405))</f>
        <v>6.180210881311921</v>
      </c>
    </row>
    <row r="7409" spans="1:9">
      <c r="A7409" s="20">
        <v>41948</v>
      </c>
      <c r="B7409" s="35" t="s">
        <v>371</v>
      </c>
      <c r="C7409" s="90">
        <f t="shared" si="345"/>
        <v>72.738473279471563</v>
      </c>
      <c r="D7409" s="90">
        <f t="shared" si="346"/>
        <v>0</v>
      </c>
      <c r="E7409" s="90">
        <f t="shared" si="347"/>
        <v>72.738473279471563</v>
      </c>
      <c r="F7409" s="50">
        <f>'貼り付けシート（日射量等）'!G7406/3.6*10^3</f>
        <v>0</v>
      </c>
      <c r="G7409" s="50">
        <f>'貼り付けシート（日射量等）'!H7406/3.6*10^3</f>
        <v>75</v>
      </c>
      <c r="H7409" s="91">
        <f>RADIANS('貼り付けシート（日射量等）'!I7406)</f>
        <v>0.58468529941810043</v>
      </c>
      <c r="I7409" s="91">
        <f>IF('貼り付けシート（日射量等）'!J7406&lt;0,RADIANS(360+('貼り付けシート（日射量等）'!J7406)),RADIANS('貼り付けシート（日射量等）'!J7406))</f>
        <v>0.2007128639793479</v>
      </c>
    </row>
    <row r="7410" spans="1:9">
      <c r="A7410" s="20">
        <v>41948</v>
      </c>
      <c r="B7410" s="35" t="s">
        <v>372</v>
      </c>
      <c r="C7410" s="90">
        <f t="shared" si="345"/>
        <v>94.286027312312953</v>
      </c>
      <c r="D7410" s="90">
        <f t="shared" si="346"/>
        <v>8.077466388494793</v>
      </c>
      <c r="E7410" s="90">
        <f t="shared" si="347"/>
        <v>86.208560923818155</v>
      </c>
      <c r="F7410" s="50">
        <f>'貼り付けシート（日射量等）'!G7407/3.6*10^3</f>
        <v>11.111111111111111</v>
      </c>
      <c r="G7410" s="50">
        <f>'貼り付けシート（日射量等）'!H7407/3.6*10^3</f>
        <v>88.888888888888886</v>
      </c>
      <c r="H7410" s="91">
        <f>RADIANS('貼り付けシート（日射量等）'!I7407)</f>
        <v>0.5166174585903216</v>
      </c>
      <c r="I7410" s="91">
        <f>IF('貼り付けシート（日射量等）'!J7407&lt;0,RADIANS(360+('貼り付けシート（日射量等）'!J7407)),RADIANS('貼り付けシート（日射量等）'!J7407))</f>
        <v>0.4869468613064179</v>
      </c>
    </row>
    <row r="7411" spans="1:9">
      <c r="A7411" s="20">
        <v>41948</v>
      </c>
      <c r="B7411" s="35" t="s">
        <v>373</v>
      </c>
      <c r="C7411" s="90">
        <f t="shared" si="345"/>
        <v>74.021499994865891</v>
      </c>
      <c r="D7411" s="90">
        <f t="shared" si="346"/>
        <v>6.6710617731329567</v>
      </c>
      <c r="E7411" s="90">
        <f t="shared" si="347"/>
        <v>67.350438221732929</v>
      </c>
      <c r="F7411" s="50">
        <f>'貼り付けシート（日射量等）'!G7408/3.6*10^3</f>
        <v>11.111111111111111</v>
      </c>
      <c r="G7411" s="50">
        <f>'貼り付けシート（日射量等）'!H7408/3.6*10^3</f>
        <v>69.444444444444443</v>
      </c>
      <c r="H7411" s="91">
        <f>RADIANS('貼り付けシート（日射量等）'!I7408)</f>
        <v>0.4014257279586958</v>
      </c>
      <c r="I7411" s="91">
        <f>IF('貼り付けシート（日射量等）'!J7408&lt;0,RADIANS(360+('貼り付けシート（日射量等）'!J7408)),RADIANS('貼り付けシート（日射量等）'!J7408))</f>
        <v>0.73652894434160709</v>
      </c>
    </row>
    <row r="7412" spans="1:9">
      <c r="A7412" s="20">
        <v>41948</v>
      </c>
      <c r="B7412" s="35" t="s">
        <v>374</v>
      </c>
      <c r="C7412" s="90">
        <f t="shared" si="345"/>
        <v>29.315542433417626</v>
      </c>
      <c r="D7412" s="90">
        <f t="shared" si="346"/>
        <v>2.375367144724454</v>
      </c>
      <c r="E7412" s="90">
        <f t="shared" si="347"/>
        <v>26.940175288693172</v>
      </c>
      <c r="F7412" s="50">
        <f>'貼り付けシート（日射量等）'!G7409/3.6*10^3</f>
        <v>5.5555555555555554</v>
      </c>
      <c r="G7412" s="50">
        <f>'貼り付けシート（日射量等）'!H7409/3.6*10^3</f>
        <v>27.777777777777779</v>
      </c>
      <c r="H7412" s="91">
        <f>RADIANS('貼り付けシート（日射量等）'!I7409)</f>
        <v>0.2530727415391778</v>
      </c>
      <c r="I7412" s="91">
        <f>IF('貼り付けシート（日射量等）'!J7409&lt;0,RADIANS(360+('貼り付けシート（日射量等）'!J7409)),RADIANS('貼り付けシート（日射量等）'!J7409))</f>
        <v>0.95120444233690959</v>
      </c>
    </row>
    <row r="7413" spans="1:9">
      <c r="A7413" s="20">
        <v>41948</v>
      </c>
      <c r="B7413" s="35" t="s">
        <v>375</v>
      </c>
      <c r="C7413" s="90">
        <f t="shared" si="345"/>
        <v>12.582288882735849</v>
      </c>
      <c r="D7413" s="90">
        <f t="shared" si="346"/>
        <v>1.806218767258579</v>
      </c>
      <c r="E7413" s="90">
        <f t="shared" si="347"/>
        <v>10.776070115477269</v>
      </c>
      <c r="F7413" s="50">
        <f>'貼り付けシート（日射量等）'!G7410/3.6*10^3</f>
        <v>8.3333333333333339</v>
      </c>
      <c r="G7413" s="50">
        <f>'貼り付けシート（日射量等）'!H7410/3.6*10^3</f>
        <v>11.111111111111111</v>
      </c>
      <c r="H7413" s="91">
        <f>RADIANS('貼り付けシート（日射量等）'!I7410)</f>
        <v>7.8539816339744828E-2</v>
      </c>
      <c r="I7413" s="91">
        <f>IF('貼り付けシート（日射量等）'!J7410&lt;0,RADIANS(360+('貼り付けシート（日射量等）'!J7410)),RADIANS('貼り付けシート（日射量等）'!J7410))</f>
        <v>1.1379546723003029</v>
      </c>
    </row>
    <row r="7414" spans="1:9">
      <c r="A7414" s="20">
        <v>41948</v>
      </c>
      <c r="B7414" s="35" t="s">
        <v>376</v>
      </c>
      <c r="C7414" s="90">
        <f t="shared" si="345"/>
        <v>0</v>
      </c>
      <c r="D7414" s="90">
        <f t="shared" si="346"/>
        <v>0</v>
      </c>
      <c r="E7414" s="90">
        <f t="shared" si="347"/>
        <v>0</v>
      </c>
      <c r="F7414" s="50">
        <f>'貼り付けシート（日射量等）'!G7411/3.6*10^3</f>
        <v>0</v>
      </c>
      <c r="G7414" s="50">
        <f>'貼り付けシート（日射量等）'!H7411/3.6*10^3</f>
        <v>0</v>
      </c>
      <c r="H7414" s="91">
        <f>RADIANS('貼り付けシート（日射量等）'!I7411)</f>
        <v>0</v>
      </c>
      <c r="I7414" s="91">
        <f>IF('貼り付けシート（日射量等）'!J7411&lt;0,RADIANS(360+('貼り付けシート（日射量等）'!J7411)),RADIANS('貼り付けシート（日射量等）'!J7411))</f>
        <v>0</v>
      </c>
    </row>
    <row r="7415" spans="1:9">
      <c r="A7415" s="20">
        <v>41948</v>
      </c>
      <c r="B7415" s="35" t="s">
        <v>377</v>
      </c>
      <c r="C7415" s="90">
        <f t="shared" si="345"/>
        <v>0</v>
      </c>
      <c r="D7415" s="90">
        <f t="shared" si="346"/>
        <v>0</v>
      </c>
      <c r="E7415" s="90">
        <f t="shared" si="347"/>
        <v>0</v>
      </c>
      <c r="F7415" s="50">
        <f>'貼り付けシート（日射量等）'!G7412/3.6*10^3</f>
        <v>0</v>
      </c>
      <c r="G7415" s="50">
        <f>'貼り付けシート（日射量等）'!H7412/3.6*10^3</f>
        <v>0</v>
      </c>
      <c r="H7415" s="91">
        <f>RADIANS('貼り付けシート（日射量等）'!I7412)</f>
        <v>0</v>
      </c>
      <c r="I7415" s="91">
        <f>IF('貼り付けシート（日射量等）'!J7412&lt;0,RADIANS(360+('貼り付けシート（日射量等）'!J7412)),RADIANS('貼り付けシート（日射量等）'!J7412))</f>
        <v>0</v>
      </c>
    </row>
    <row r="7416" spans="1:9">
      <c r="A7416" s="20">
        <v>41948</v>
      </c>
      <c r="B7416" s="35" t="s">
        <v>378</v>
      </c>
      <c r="C7416" s="90">
        <f t="shared" si="345"/>
        <v>0</v>
      </c>
      <c r="D7416" s="90">
        <f t="shared" si="346"/>
        <v>0</v>
      </c>
      <c r="E7416" s="90">
        <f t="shared" si="347"/>
        <v>0</v>
      </c>
      <c r="F7416" s="50">
        <f>'貼り付けシート（日射量等）'!G7413/3.6*10^3</f>
        <v>0</v>
      </c>
      <c r="G7416" s="50">
        <f>'貼り付けシート（日射量等）'!H7413/3.6*10^3</f>
        <v>0</v>
      </c>
      <c r="H7416" s="91">
        <f>RADIANS('貼り付けシート（日射量等）'!I7413)</f>
        <v>0</v>
      </c>
      <c r="I7416" s="91">
        <f>IF('貼り付けシート（日射量等）'!J7413&lt;0,RADIANS(360+('貼り付けシート（日射量等）'!J7413)),RADIANS('貼り付けシート（日射量等）'!J7413))</f>
        <v>0</v>
      </c>
    </row>
    <row r="7417" spans="1:9">
      <c r="A7417" s="20">
        <v>41948</v>
      </c>
      <c r="B7417" s="35" t="s">
        <v>379</v>
      </c>
      <c r="C7417" s="90">
        <f t="shared" si="345"/>
        <v>0</v>
      </c>
      <c r="D7417" s="90">
        <f t="shared" si="346"/>
        <v>0</v>
      </c>
      <c r="E7417" s="90">
        <f t="shared" si="347"/>
        <v>0</v>
      </c>
      <c r="F7417" s="50">
        <f>'貼り付けシート（日射量等）'!G7414/3.6*10^3</f>
        <v>0</v>
      </c>
      <c r="G7417" s="50">
        <f>'貼り付けシート（日射量等）'!H7414/3.6*10^3</f>
        <v>0</v>
      </c>
      <c r="H7417" s="91">
        <f>RADIANS('貼り付けシート（日射量等）'!I7414)</f>
        <v>0</v>
      </c>
      <c r="I7417" s="91">
        <f>IF('貼り付けシート（日射量等）'!J7414&lt;0,RADIANS(360+('貼り付けシート（日射量等）'!J7414)),RADIANS('貼り付けシート（日射量等）'!J7414))</f>
        <v>0</v>
      </c>
    </row>
    <row r="7418" spans="1:9">
      <c r="A7418" s="20">
        <v>41948</v>
      </c>
      <c r="B7418" s="35" t="s">
        <v>380</v>
      </c>
      <c r="C7418" s="90">
        <f t="shared" si="345"/>
        <v>0</v>
      </c>
      <c r="D7418" s="90">
        <f t="shared" si="346"/>
        <v>0</v>
      </c>
      <c r="E7418" s="90">
        <f t="shared" si="347"/>
        <v>0</v>
      </c>
      <c r="F7418" s="50">
        <f>'貼り付けシート（日射量等）'!G7415/3.6*10^3</f>
        <v>0</v>
      </c>
      <c r="G7418" s="50">
        <f>'貼り付けシート（日射量等）'!H7415/3.6*10^3</f>
        <v>0</v>
      </c>
      <c r="H7418" s="91">
        <f>RADIANS('貼り付けシート（日射量等）'!I7415)</f>
        <v>0</v>
      </c>
      <c r="I7418" s="91">
        <f>IF('貼り付けシート（日射量等）'!J7415&lt;0,RADIANS(360+('貼り付けシート（日射量等）'!J7415)),RADIANS('貼り付けシート（日射量等）'!J7415))</f>
        <v>0</v>
      </c>
    </row>
    <row r="7419" spans="1:9">
      <c r="A7419" s="20">
        <v>41948</v>
      </c>
      <c r="B7419" s="35" t="s">
        <v>381</v>
      </c>
      <c r="C7419" s="90">
        <f t="shared" si="345"/>
        <v>0</v>
      </c>
      <c r="D7419" s="90">
        <f t="shared" si="346"/>
        <v>0</v>
      </c>
      <c r="E7419" s="90">
        <f t="shared" si="347"/>
        <v>0</v>
      </c>
      <c r="F7419" s="50">
        <f>'貼り付けシート（日射量等）'!G7416/3.6*10^3</f>
        <v>0</v>
      </c>
      <c r="G7419" s="50">
        <f>'貼り付けシート（日射量等）'!H7416/3.6*10^3</f>
        <v>0</v>
      </c>
      <c r="H7419" s="91">
        <f>RADIANS('貼り付けシート（日射量等）'!I7416)</f>
        <v>0</v>
      </c>
      <c r="I7419" s="91">
        <f>IF('貼り付けシート（日射量等）'!J7416&lt;0,RADIANS(360+('貼り付けシート（日射量等）'!J7416)),RADIANS('貼り付けシート（日射量等）'!J7416))</f>
        <v>0</v>
      </c>
    </row>
    <row r="7420" spans="1:9">
      <c r="A7420" s="20">
        <v>41948</v>
      </c>
      <c r="B7420" s="35" t="s">
        <v>382</v>
      </c>
      <c r="C7420" s="90">
        <f t="shared" si="345"/>
        <v>0</v>
      </c>
      <c r="D7420" s="90">
        <f t="shared" si="346"/>
        <v>0</v>
      </c>
      <c r="E7420" s="90">
        <f t="shared" si="347"/>
        <v>0</v>
      </c>
      <c r="F7420" s="50">
        <f>'貼り付けシート（日射量等）'!G7417/3.6*10^3</f>
        <v>0</v>
      </c>
      <c r="G7420" s="50">
        <f>'貼り付けシート（日射量等）'!H7417/3.6*10^3</f>
        <v>0</v>
      </c>
      <c r="H7420" s="91">
        <f>RADIANS('貼り付けシート（日射量等）'!I7417)</f>
        <v>0</v>
      </c>
      <c r="I7420" s="91">
        <f>IF('貼り付けシート（日射量等）'!J7417&lt;0,RADIANS(360+('貼り付けシート（日射量等）'!J7417)),RADIANS('貼り付けシート（日射量等）'!J7417))</f>
        <v>0</v>
      </c>
    </row>
    <row r="7421" spans="1:9">
      <c r="A7421" s="20">
        <v>41948</v>
      </c>
      <c r="B7421" s="35" t="s">
        <v>383</v>
      </c>
      <c r="C7421" s="90">
        <f t="shared" si="345"/>
        <v>0</v>
      </c>
      <c r="D7421" s="90">
        <f t="shared" si="346"/>
        <v>0</v>
      </c>
      <c r="E7421" s="90">
        <f t="shared" si="347"/>
        <v>0</v>
      </c>
      <c r="F7421" s="50">
        <f>'貼り付けシート（日射量等）'!G7418/3.6*10^3</f>
        <v>0</v>
      </c>
      <c r="G7421" s="50">
        <f>'貼り付けシート（日射量等）'!H7418/3.6*10^3</f>
        <v>0</v>
      </c>
      <c r="H7421" s="91">
        <f>RADIANS('貼り付けシート（日射量等）'!I7418)</f>
        <v>0</v>
      </c>
      <c r="I7421" s="91">
        <f>IF('貼り付けシート（日射量等）'!J7418&lt;0,RADIANS(360+('貼り付けシート（日射量等）'!J7418)),RADIANS('貼り付けシート（日射量等）'!J7418))</f>
        <v>0</v>
      </c>
    </row>
    <row r="7422" spans="1:9">
      <c r="A7422" s="20">
        <v>41949</v>
      </c>
      <c r="B7422" s="35" t="s">
        <v>360</v>
      </c>
      <c r="C7422" s="90">
        <f t="shared" si="345"/>
        <v>0</v>
      </c>
      <c r="D7422" s="90">
        <f t="shared" si="346"/>
        <v>0</v>
      </c>
      <c r="E7422" s="90">
        <f t="shared" si="347"/>
        <v>0</v>
      </c>
      <c r="F7422" s="50">
        <f>'貼り付けシート（日射量等）'!G7419/3.6*10^3</f>
        <v>0</v>
      </c>
      <c r="G7422" s="50">
        <f>'貼り付けシート（日射量等）'!H7419/3.6*10^3</f>
        <v>0</v>
      </c>
      <c r="H7422" s="91">
        <f>RADIANS('貼り付けシート（日射量等）'!I7419)</f>
        <v>0</v>
      </c>
      <c r="I7422" s="91">
        <f>IF('貼り付けシート（日射量等）'!J7419&lt;0,RADIANS(360+('貼り付けシート（日射量等）'!J7419)),RADIANS('貼り付けシート（日射量等）'!J7419))</f>
        <v>0</v>
      </c>
    </row>
    <row r="7423" spans="1:9">
      <c r="A7423" s="20">
        <v>41949</v>
      </c>
      <c r="B7423" s="35" t="s">
        <v>361</v>
      </c>
      <c r="C7423" s="90">
        <f t="shared" si="345"/>
        <v>0</v>
      </c>
      <c r="D7423" s="90">
        <f t="shared" si="346"/>
        <v>0</v>
      </c>
      <c r="E7423" s="90">
        <f t="shared" si="347"/>
        <v>0</v>
      </c>
      <c r="F7423" s="50">
        <f>'貼り付けシート（日射量等）'!G7420/3.6*10^3</f>
        <v>0</v>
      </c>
      <c r="G7423" s="50">
        <f>'貼り付けシート（日射量等）'!H7420/3.6*10^3</f>
        <v>0</v>
      </c>
      <c r="H7423" s="91">
        <f>RADIANS('貼り付けシート（日射量等）'!I7420)</f>
        <v>0</v>
      </c>
      <c r="I7423" s="91">
        <f>IF('貼り付けシート（日射量等）'!J7420&lt;0,RADIANS(360+('貼り付けシート（日射量等）'!J7420)),RADIANS('貼り付けシート（日射量等）'!J7420))</f>
        <v>0</v>
      </c>
    </row>
    <row r="7424" spans="1:9">
      <c r="A7424" s="20">
        <v>41949</v>
      </c>
      <c r="B7424" s="35" t="s">
        <v>362</v>
      </c>
      <c r="C7424" s="90">
        <f t="shared" si="345"/>
        <v>0</v>
      </c>
      <c r="D7424" s="90">
        <f t="shared" si="346"/>
        <v>0</v>
      </c>
      <c r="E7424" s="90">
        <f t="shared" si="347"/>
        <v>0</v>
      </c>
      <c r="F7424" s="50">
        <f>'貼り付けシート（日射量等）'!G7421/3.6*10^3</f>
        <v>0</v>
      </c>
      <c r="G7424" s="50">
        <f>'貼り付けシート（日射量等）'!H7421/3.6*10^3</f>
        <v>0</v>
      </c>
      <c r="H7424" s="91">
        <f>RADIANS('貼り付けシート（日射量等）'!I7421)</f>
        <v>0</v>
      </c>
      <c r="I7424" s="91">
        <f>IF('貼り付けシート（日射量等）'!J7421&lt;0,RADIANS(360+('貼り付けシート（日射量等）'!J7421)),RADIANS('貼り付けシート（日射量等）'!J7421))</f>
        <v>0</v>
      </c>
    </row>
    <row r="7425" spans="1:9">
      <c r="A7425" s="20">
        <v>41949</v>
      </c>
      <c r="B7425" s="35" t="s">
        <v>363</v>
      </c>
      <c r="C7425" s="90">
        <f t="shared" si="345"/>
        <v>0</v>
      </c>
      <c r="D7425" s="90">
        <f t="shared" si="346"/>
        <v>0</v>
      </c>
      <c r="E7425" s="90">
        <f t="shared" si="347"/>
        <v>0</v>
      </c>
      <c r="F7425" s="50">
        <f>'貼り付けシート（日射量等）'!G7422/3.6*10^3</f>
        <v>0</v>
      </c>
      <c r="G7425" s="50">
        <f>'貼り付けシート（日射量等）'!H7422/3.6*10^3</f>
        <v>0</v>
      </c>
      <c r="H7425" s="91">
        <f>RADIANS('貼り付けシート（日射量等）'!I7422)</f>
        <v>0</v>
      </c>
      <c r="I7425" s="91">
        <f>IF('貼り付けシート（日射量等）'!J7422&lt;0,RADIANS(360+('貼り付けシート（日射量等）'!J7422)),RADIANS('貼り付けシート（日射量等）'!J7422))</f>
        <v>0</v>
      </c>
    </row>
    <row r="7426" spans="1:9">
      <c r="A7426" s="20">
        <v>41949</v>
      </c>
      <c r="B7426" s="35" t="s">
        <v>364</v>
      </c>
      <c r="C7426" s="90">
        <f t="shared" si="345"/>
        <v>0</v>
      </c>
      <c r="D7426" s="90">
        <f t="shared" si="346"/>
        <v>0</v>
      </c>
      <c r="E7426" s="90">
        <f t="shared" si="347"/>
        <v>0</v>
      </c>
      <c r="F7426" s="50">
        <f>'貼り付けシート（日射量等）'!G7423/3.6*10^3</f>
        <v>0</v>
      </c>
      <c r="G7426" s="50">
        <f>'貼り付けシート（日射量等）'!H7423/3.6*10^3</f>
        <v>0</v>
      </c>
      <c r="H7426" s="91">
        <f>RADIANS('貼り付けシート（日射量等）'!I7423)</f>
        <v>0</v>
      </c>
      <c r="I7426" s="91">
        <f>IF('貼り付けシート（日射量等）'!J7423&lt;0,RADIANS(360+('貼り付けシート（日射量等）'!J7423)),RADIANS('貼り付けシート（日射量等）'!J7423))</f>
        <v>0</v>
      </c>
    </row>
    <row r="7427" spans="1:9">
      <c r="A7427" s="20">
        <v>41949</v>
      </c>
      <c r="B7427" s="35" t="s">
        <v>365</v>
      </c>
      <c r="C7427" s="90">
        <f t="shared" si="345"/>
        <v>0</v>
      </c>
      <c r="D7427" s="90">
        <f t="shared" si="346"/>
        <v>0</v>
      </c>
      <c r="E7427" s="90">
        <f t="shared" si="347"/>
        <v>0</v>
      </c>
      <c r="F7427" s="50">
        <f>'貼り付けシート（日射量等）'!G7424/3.6*10^3</f>
        <v>0</v>
      </c>
      <c r="G7427" s="50">
        <f>'貼り付けシート（日射量等）'!H7424/3.6*10^3</f>
        <v>0</v>
      </c>
      <c r="H7427" s="91">
        <f>RADIANS('貼り付けシート（日射量等）'!I7424)</f>
        <v>0</v>
      </c>
      <c r="I7427" s="91">
        <f>IF('貼り付けシート（日射量等）'!J7424&lt;0,RADIANS(360+('貼り付けシート（日射量等）'!J7424)),RADIANS('貼り付けシート（日射量等）'!J7424))</f>
        <v>0</v>
      </c>
    </row>
    <row r="7428" spans="1:9">
      <c r="A7428" s="20">
        <v>41949</v>
      </c>
      <c r="B7428" s="35" t="s">
        <v>366</v>
      </c>
      <c r="C7428" s="90">
        <f t="shared" si="345"/>
        <v>29.03135941624047</v>
      </c>
      <c r="D7428" s="90">
        <f t="shared" si="346"/>
        <v>4.7852016564166195</v>
      </c>
      <c r="E7428" s="90">
        <f t="shared" si="347"/>
        <v>24.246157759823852</v>
      </c>
      <c r="F7428" s="50">
        <f>'貼り付けシート（日射量等）'!G7425/3.6*10^3</f>
        <v>16.666666666666668</v>
      </c>
      <c r="G7428" s="50">
        <f>'貼り付けシート（日射量等）'!H7425/3.6*10^3</f>
        <v>24.999999999999996</v>
      </c>
      <c r="H7428" s="91">
        <f>RADIANS('貼り付けシート（日射量等）'!I7425)</f>
        <v>0.13439035240356337</v>
      </c>
      <c r="I7428" s="91">
        <f>IF('貼り付けシート（日射量等）'!J7425&lt;0,RADIANS(360+('貼り付けシート（日射量等）'!J7425)),RADIANS('貼り付けシート（日射量等）'!J7425))</f>
        <v>5.2080624879510786</v>
      </c>
    </row>
    <row r="7429" spans="1:9">
      <c r="A7429" s="20">
        <v>41949</v>
      </c>
      <c r="B7429" s="35" t="s">
        <v>367</v>
      </c>
      <c r="C7429" s="90">
        <f t="shared" si="345"/>
        <v>67.363335207312517</v>
      </c>
      <c r="D7429" s="90">
        <f t="shared" si="346"/>
        <v>8.0949495721875362</v>
      </c>
      <c r="E7429" s="90">
        <f t="shared" si="347"/>
        <v>59.268385635124979</v>
      </c>
      <c r="F7429" s="50">
        <f>'貼り付けシート（日射量等）'!G7426/3.6*10^3</f>
        <v>16.666666666666668</v>
      </c>
      <c r="G7429" s="50">
        <f>'貼り付けシート（日射量等）'!H7426/3.6*10^3</f>
        <v>61.111111111111107</v>
      </c>
      <c r="H7429" s="91">
        <f>RADIANS('貼り付けシート（日射量等）'!I7426)</f>
        <v>0.30019663134302466</v>
      </c>
      <c r="I7429" s="91">
        <f>IF('貼り付けシート（日射量等）'!J7426&lt;0,RADIANS(360+('貼り付けシート（日射量等）'!J7426)),RADIANS('貼り付けシート（日射量等）'!J7426))</f>
        <v>5.4017940349224496</v>
      </c>
    </row>
    <row r="7430" spans="1:9">
      <c r="A7430" s="20">
        <v>41949</v>
      </c>
      <c r="B7430" s="35" t="s">
        <v>368</v>
      </c>
      <c r="C7430" s="90">
        <f t="shared" si="345"/>
        <v>102.35144271388046</v>
      </c>
      <c r="D7430" s="90">
        <f t="shared" si="346"/>
        <v>10.754846732323678</v>
      </c>
      <c r="E7430" s="90">
        <f t="shared" si="347"/>
        <v>91.596595981556789</v>
      </c>
      <c r="F7430" s="50">
        <f>'貼り付けシート（日射量等）'!G7427/3.6*10^3</f>
        <v>16.666666666666668</v>
      </c>
      <c r="G7430" s="50">
        <f>'貼り付けシート（日射量等）'!H7427/3.6*10^3</f>
        <v>94.444444444444443</v>
      </c>
      <c r="H7430" s="91">
        <f>RADIANS('貼り付けシート（日射量等）'!I7427)</f>
        <v>0.43982297150257105</v>
      </c>
      <c r="I7430" s="91">
        <f>IF('貼り付けシート（日射量等）'!J7427&lt;0,RADIANS(360+('貼り付けシート（日射量等）'!J7427)),RADIANS('貼り付けシート（日射量等）'!J7427))</f>
        <v>5.6269415084297183</v>
      </c>
    </row>
    <row r="7431" spans="1:9">
      <c r="A7431" s="20">
        <v>41949</v>
      </c>
      <c r="B7431" s="35" t="s">
        <v>369</v>
      </c>
      <c r="C7431" s="90">
        <f t="shared" ref="C7431:C7494" si="348">IF(D7431&lt;0,E7431,D7431+E7431)</f>
        <v>128.40126188334997</v>
      </c>
      <c r="D7431" s="90">
        <f t="shared" ref="D7431:D7494" si="349">F7431*(SIN(H7431)*COS($O$5)+COS(H7431)*SIN($O$5)*COS($O$4-I7431))</f>
        <v>12.558508141969323</v>
      </c>
      <c r="E7431" s="90">
        <f t="shared" ref="E7431:E7494" si="350">G7431*(1+COS($O$5))/2</f>
        <v>115.84275374138065</v>
      </c>
      <c r="F7431" s="50">
        <f>'貼り付けシート（日射量等）'!G7428/3.6*10^3</f>
        <v>16.666666666666668</v>
      </c>
      <c r="G7431" s="50">
        <f>'貼り付けシート（日射量等）'!H7428/3.6*10^3</f>
        <v>119.44444444444444</v>
      </c>
      <c r="H7431" s="91">
        <f>RADIANS('貼り付けシート（日射量等）'!I7428)</f>
        <v>0.5393067388662478</v>
      </c>
      <c r="I7431" s="91">
        <f>IF('貼り付けシート（日射量等）'!J7428&lt;0,RADIANS(360+('貼り付けシート（日射量等）'!J7428)),RADIANS('貼り付けシート（日射量等）'!J7428))</f>
        <v>5.8887408962288674</v>
      </c>
    </row>
    <row r="7432" spans="1:9">
      <c r="A7432" s="20">
        <v>41949</v>
      </c>
      <c r="B7432" s="35" t="s">
        <v>370</v>
      </c>
      <c r="C7432" s="90">
        <f t="shared" si="348"/>
        <v>140.04307021755343</v>
      </c>
      <c r="D7432" s="90">
        <f t="shared" si="349"/>
        <v>13.424246360695522</v>
      </c>
      <c r="E7432" s="90">
        <f t="shared" si="350"/>
        <v>126.6188238568579</v>
      </c>
      <c r="F7432" s="50">
        <f>'貼り付けシート（日射量等）'!G7429/3.6*10^3</f>
        <v>16.666666666666668</v>
      </c>
      <c r="G7432" s="50">
        <f>'貼り付けシート（日射量等）'!H7429/3.6*10^3</f>
        <v>130.55555555555554</v>
      </c>
      <c r="H7432" s="91">
        <f>RADIANS('貼り付けシート（日射量等）'!I7429)</f>
        <v>0.58992128717408332</v>
      </c>
      <c r="I7432" s="91">
        <f>IF('貼り付けシート（日射量等）'!J7429&lt;0,RADIANS(360+('貼り付けシート（日射量等）'!J7429)),RADIANS('貼り付けシート（日射量等）'!J7429))</f>
        <v>6.180210881311921</v>
      </c>
    </row>
    <row r="7433" spans="1:9">
      <c r="A7433" s="20">
        <v>41949</v>
      </c>
      <c r="B7433" s="35" t="s">
        <v>371</v>
      </c>
      <c r="C7433" s="90">
        <f t="shared" si="348"/>
        <v>138.89934820963597</v>
      </c>
      <c r="D7433" s="90">
        <f t="shared" si="349"/>
        <v>17.668559410516682</v>
      </c>
      <c r="E7433" s="90">
        <f t="shared" si="350"/>
        <v>121.23078879911928</v>
      </c>
      <c r="F7433" s="50">
        <f>'貼り付けシート（日射量等）'!G7430/3.6*10^3</f>
        <v>22.222222222222221</v>
      </c>
      <c r="G7433" s="50">
        <f>'貼り付けシート（日射量等）'!H7430/3.6*10^3</f>
        <v>125</v>
      </c>
      <c r="H7433" s="91">
        <f>RADIANS('貼り付けシート（日射量等）'!I7430)</f>
        <v>0.57944931166211744</v>
      </c>
      <c r="I7433" s="91">
        <f>IF('貼り付けシート（日射量等）'!J7430&lt;0,RADIANS(360+('貼り付けシート（日射量等）'!J7430)),RADIANS('貼り付けシート（日射量等）'!J7430))</f>
        <v>0.19896753472735357</v>
      </c>
    </row>
    <row r="7434" spans="1:9">
      <c r="A7434" s="20">
        <v>41949</v>
      </c>
      <c r="B7434" s="35" t="s">
        <v>372</v>
      </c>
      <c r="C7434" s="90">
        <f t="shared" si="348"/>
        <v>119.84606348327344</v>
      </c>
      <c r="D7434" s="90">
        <f t="shared" si="349"/>
        <v>12.085362328500748</v>
      </c>
      <c r="E7434" s="90">
        <f t="shared" si="350"/>
        <v>107.76070115477269</v>
      </c>
      <c r="F7434" s="50">
        <f>'貼り付けシート（日射量等）'!G7431/3.6*10^3</f>
        <v>16.666666666666668</v>
      </c>
      <c r="G7434" s="50">
        <f>'貼り付けシート（日射量等）'!H7431/3.6*10^3</f>
        <v>111.11111111111111</v>
      </c>
      <c r="H7434" s="91">
        <f>RADIANS('貼り付けシート（日射量等）'!I7431)</f>
        <v>0.51312680008633282</v>
      </c>
      <c r="I7434" s="91">
        <f>IF('貼り付けシート（日射量等）'!J7431&lt;0,RADIANS(360+('貼り付けシート（日射量等）'!J7431)),RADIANS('貼り付けシート（日射量等）'!J7431))</f>
        <v>0.48345620280242929</v>
      </c>
    </row>
    <row r="7435" spans="1:9">
      <c r="A7435" s="20">
        <v>41949</v>
      </c>
      <c r="B7435" s="35" t="s">
        <v>373</v>
      </c>
      <c r="C7435" s="90">
        <f t="shared" si="348"/>
        <v>92.457169434408968</v>
      </c>
      <c r="D7435" s="90">
        <f t="shared" si="349"/>
        <v>11.636643568329461</v>
      </c>
      <c r="E7435" s="90">
        <f t="shared" si="350"/>
        <v>80.820525866079507</v>
      </c>
      <c r="F7435" s="50">
        <f>'貼り付けシート（日射量等）'!G7432/3.6*10^3</f>
        <v>19.444444444444446</v>
      </c>
      <c r="G7435" s="50">
        <f>'貼り付けシート（日射量等）'!H7432/3.6*10^3</f>
        <v>83.333333333333329</v>
      </c>
      <c r="H7435" s="91">
        <f>RADIANS('貼り付けシート（日射量等）'!I7432)</f>
        <v>0.39793506945470714</v>
      </c>
      <c r="I7435" s="91">
        <f>IF('貼り付けシート（日射量等）'!J7432&lt;0,RADIANS(360+('貼り付けシート（日射量等）'!J7432)),RADIANS('貼り付けシート（日射量等）'!J7432))</f>
        <v>0.73303828583761843</v>
      </c>
    </row>
    <row r="7436" spans="1:9">
      <c r="A7436" s="20">
        <v>41949</v>
      </c>
      <c r="B7436" s="35" t="s">
        <v>374</v>
      </c>
      <c r="C7436" s="90">
        <f t="shared" si="348"/>
        <v>52.864934740257191</v>
      </c>
      <c r="D7436" s="90">
        <f t="shared" si="349"/>
        <v>7.0666367494787936</v>
      </c>
      <c r="E7436" s="90">
        <f t="shared" si="350"/>
        <v>45.798297990778394</v>
      </c>
      <c r="F7436" s="50">
        <f>'貼り付けシート（日射量等）'!G7433/3.6*10^3</f>
        <v>16.666666666666668</v>
      </c>
      <c r="G7436" s="50">
        <f>'貼り付けシート（日射量等）'!H7433/3.6*10^3</f>
        <v>47.222222222222221</v>
      </c>
      <c r="H7436" s="91">
        <f>RADIANS('貼り付けシート（日射量等）'!I7433)</f>
        <v>0.24783675378319478</v>
      </c>
      <c r="I7436" s="91">
        <f>IF('貼り付けシート（日射量等）'!J7433&lt;0,RADIANS(360+('貼り付けシート（日射量等）'!J7433)),RADIANS('貼り付けシート（日射量等）'!J7433))</f>
        <v>0.94771378383292093</v>
      </c>
    </row>
    <row r="7437" spans="1:9">
      <c r="A7437" s="20">
        <v>41949</v>
      </c>
      <c r="B7437" s="35" t="s">
        <v>375</v>
      </c>
      <c r="C7437" s="90">
        <f t="shared" si="348"/>
        <v>18.250827855219676</v>
      </c>
      <c r="D7437" s="90">
        <f t="shared" si="349"/>
        <v>4.7807402108730912</v>
      </c>
      <c r="E7437" s="90">
        <f t="shared" si="350"/>
        <v>13.470087644346586</v>
      </c>
      <c r="F7437" s="50">
        <f>'貼り付けシート（日射量等）'!G7434/3.6*10^3</f>
        <v>22.222222222222221</v>
      </c>
      <c r="G7437" s="50">
        <f>'貼り付けシート（日射量等）'!H7434/3.6*10^3</f>
        <v>13.888888888888889</v>
      </c>
      <c r="H7437" s="91">
        <f>RADIANS('貼り付けシート（日射量等）'!I7434)</f>
        <v>7.5049157835756164E-2</v>
      </c>
      <c r="I7437" s="91">
        <f>IF('貼り付けシート（日射量等）'!J7434&lt;0,RADIANS(360+('貼り付けシート（日射量等）'!J7434)),RADIANS('貼り付けシート（日射量等）'!J7434))</f>
        <v>1.13271868454432</v>
      </c>
    </row>
    <row r="7438" spans="1:9">
      <c r="A7438" s="20">
        <v>41949</v>
      </c>
      <c r="B7438" s="35" t="s">
        <v>376</v>
      </c>
      <c r="C7438" s="90">
        <f t="shared" si="348"/>
        <v>0</v>
      </c>
      <c r="D7438" s="90">
        <f t="shared" si="349"/>
        <v>0</v>
      </c>
      <c r="E7438" s="90">
        <f t="shared" si="350"/>
        <v>0</v>
      </c>
      <c r="F7438" s="50">
        <f>'貼り付けシート（日射量等）'!G7435/3.6*10^3</f>
        <v>0</v>
      </c>
      <c r="G7438" s="50">
        <f>'貼り付けシート（日射量等）'!H7435/3.6*10^3</f>
        <v>0</v>
      </c>
      <c r="H7438" s="91">
        <f>RADIANS('貼り付けシート（日射量等）'!I7435)</f>
        <v>0</v>
      </c>
      <c r="I7438" s="91">
        <f>IF('貼り付けシート（日射量等）'!J7435&lt;0,RADIANS(360+('貼り付けシート（日射量等）'!J7435)),RADIANS('貼り付けシート（日射量等）'!J7435))</f>
        <v>0</v>
      </c>
    </row>
    <row r="7439" spans="1:9">
      <c r="A7439" s="20">
        <v>41949</v>
      </c>
      <c r="B7439" s="35" t="s">
        <v>377</v>
      </c>
      <c r="C7439" s="90">
        <f t="shared" si="348"/>
        <v>0</v>
      </c>
      <c r="D7439" s="90">
        <f t="shared" si="349"/>
        <v>0</v>
      </c>
      <c r="E7439" s="90">
        <f t="shared" si="350"/>
        <v>0</v>
      </c>
      <c r="F7439" s="50">
        <f>'貼り付けシート（日射量等）'!G7436/3.6*10^3</f>
        <v>0</v>
      </c>
      <c r="G7439" s="50">
        <f>'貼り付けシート（日射量等）'!H7436/3.6*10^3</f>
        <v>0</v>
      </c>
      <c r="H7439" s="91">
        <f>RADIANS('貼り付けシート（日射量等）'!I7436)</f>
        <v>0</v>
      </c>
      <c r="I7439" s="91">
        <f>IF('貼り付けシート（日射量等）'!J7436&lt;0,RADIANS(360+('貼り付けシート（日射量等）'!J7436)),RADIANS('貼り付けシート（日射量等）'!J7436))</f>
        <v>0</v>
      </c>
    </row>
    <row r="7440" spans="1:9">
      <c r="A7440" s="20">
        <v>41949</v>
      </c>
      <c r="B7440" s="35" t="s">
        <v>378</v>
      </c>
      <c r="C7440" s="90">
        <f t="shared" si="348"/>
        <v>0</v>
      </c>
      <c r="D7440" s="90">
        <f t="shared" si="349"/>
        <v>0</v>
      </c>
      <c r="E7440" s="90">
        <f t="shared" si="350"/>
        <v>0</v>
      </c>
      <c r="F7440" s="50">
        <f>'貼り付けシート（日射量等）'!G7437/3.6*10^3</f>
        <v>0</v>
      </c>
      <c r="G7440" s="50">
        <f>'貼り付けシート（日射量等）'!H7437/3.6*10^3</f>
        <v>0</v>
      </c>
      <c r="H7440" s="91">
        <f>RADIANS('貼り付けシート（日射量等）'!I7437)</f>
        <v>0</v>
      </c>
      <c r="I7440" s="91">
        <f>IF('貼り付けシート（日射量等）'!J7437&lt;0,RADIANS(360+('貼り付けシート（日射量等）'!J7437)),RADIANS('貼り付けシート（日射量等）'!J7437))</f>
        <v>0</v>
      </c>
    </row>
    <row r="7441" spans="1:9">
      <c r="A7441" s="20">
        <v>41949</v>
      </c>
      <c r="B7441" s="35" t="s">
        <v>379</v>
      </c>
      <c r="C7441" s="90">
        <f t="shared" si="348"/>
        <v>0</v>
      </c>
      <c r="D7441" s="90">
        <f t="shared" si="349"/>
        <v>0</v>
      </c>
      <c r="E7441" s="90">
        <f t="shared" si="350"/>
        <v>0</v>
      </c>
      <c r="F7441" s="50">
        <f>'貼り付けシート（日射量等）'!G7438/3.6*10^3</f>
        <v>0</v>
      </c>
      <c r="G7441" s="50">
        <f>'貼り付けシート（日射量等）'!H7438/3.6*10^3</f>
        <v>0</v>
      </c>
      <c r="H7441" s="91">
        <f>RADIANS('貼り付けシート（日射量等）'!I7438)</f>
        <v>0</v>
      </c>
      <c r="I7441" s="91">
        <f>IF('貼り付けシート（日射量等）'!J7438&lt;0,RADIANS(360+('貼り付けシート（日射量等）'!J7438)),RADIANS('貼り付けシート（日射量等）'!J7438))</f>
        <v>0</v>
      </c>
    </row>
    <row r="7442" spans="1:9">
      <c r="A7442" s="20">
        <v>41949</v>
      </c>
      <c r="B7442" s="35" t="s">
        <v>380</v>
      </c>
      <c r="C7442" s="90">
        <f t="shared" si="348"/>
        <v>0</v>
      </c>
      <c r="D7442" s="90">
        <f t="shared" si="349"/>
        <v>0</v>
      </c>
      <c r="E7442" s="90">
        <f t="shared" si="350"/>
        <v>0</v>
      </c>
      <c r="F7442" s="50">
        <f>'貼り付けシート（日射量等）'!G7439/3.6*10^3</f>
        <v>0</v>
      </c>
      <c r="G7442" s="50">
        <f>'貼り付けシート（日射量等）'!H7439/3.6*10^3</f>
        <v>0</v>
      </c>
      <c r="H7442" s="91">
        <f>RADIANS('貼り付けシート（日射量等）'!I7439)</f>
        <v>0</v>
      </c>
      <c r="I7442" s="91">
        <f>IF('貼り付けシート（日射量等）'!J7439&lt;0,RADIANS(360+('貼り付けシート（日射量等）'!J7439)),RADIANS('貼り付けシート（日射量等）'!J7439))</f>
        <v>0</v>
      </c>
    </row>
    <row r="7443" spans="1:9">
      <c r="A7443" s="20">
        <v>41949</v>
      </c>
      <c r="B7443" s="35" t="s">
        <v>381</v>
      </c>
      <c r="C7443" s="90">
        <f t="shared" si="348"/>
        <v>0</v>
      </c>
      <c r="D7443" s="90">
        <f t="shared" si="349"/>
        <v>0</v>
      </c>
      <c r="E7443" s="90">
        <f t="shared" si="350"/>
        <v>0</v>
      </c>
      <c r="F7443" s="50">
        <f>'貼り付けシート（日射量等）'!G7440/3.6*10^3</f>
        <v>0</v>
      </c>
      <c r="G7443" s="50">
        <f>'貼り付けシート（日射量等）'!H7440/3.6*10^3</f>
        <v>0</v>
      </c>
      <c r="H7443" s="91">
        <f>RADIANS('貼り付けシート（日射量等）'!I7440)</f>
        <v>0</v>
      </c>
      <c r="I7443" s="91">
        <f>IF('貼り付けシート（日射量等）'!J7440&lt;0,RADIANS(360+('貼り付けシート（日射量等）'!J7440)),RADIANS('貼り付けシート（日射量等）'!J7440))</f>
        <v>0</v>
      </c>
    </row>
    <row r="7444" spans="1:9">
      <c r="A7444" s="20">
        <v>41949</v>
      </c>
      <c r="B7444" s="35" t="s">
        <v>382</v>
      </c>
      <c r="C7444" s="90">
        <f t="shared" si="348"/>
        <v>0</v>
      </c>
      <c r="D7444" s="90">
        <f t="shared" si="349"/>
        <v>0</v>
      </c>
      <c r="E7444" s="90">
        <f t="shared" si="350"/>
        <v>0</v>
      </c>
      <c r="F7444" s="50">
        <f>'貼り付けシート（日射量等）'!G7441/3.6*10^3</f>
        <v>0</v>
      </c>
      <c r="G7444" s="50">
        <f>'貼り付けシート（日射量等）'!H7441/3.6*10^3</f>
        <v>0</v>
      </c>
      <c r="H7444" s="91">
        <f>RADIANS('貼り付けシート（日射量等）'!I7441)</f>
        <v>0</v>
      </c>
      <c r="I7444" s="91">
        <f>IF('貼り付けシート（日射量等）'!J7441&lt;0,RADIANS(360+('貼り付けシート（日射量等）'!J7441)),RADIANS('貼り付けシート（日射量等）'!J7441))</f>
        <v>0</v>
      </c>
    </row>
    <row r="7445" spans="1:9">
      <c r="A7445" s="20">
        <v>41949</v>
      </c>
      <c r="B7445" s="35" t="s">
        <v>383</v>
      </c>
      <c r="C7445" s="90">
        <f t="shared" si="348"/>
        <v>0</v>
      </c>
      <c r="D7445" s="90">
        <f t="shared" si="349"/>
        <v>0</v>
      </c>
      <c r="E7445" s="90">
        <f t="shared" si="350"/>
        <v>0</v>
      </c>
      <c r="F7445" s="50">
        <f>'貼り付けシート（日射量等）'!G7442/3.6*10^3</f>
        <v>0</v>
      </c>
      <c r="G7445" s="50">
        <f>'貼り付けシート（日射量等）'!H7442/3.6*10^3</f>
        <v>0</v>
      </c>
      <c r="H7445" s="91">
        <f>RADIANS('貼り付けシート（日射量等）'!I7442)</f>
        <v>0</v>
      </c>
      <c r="I7445" s="91">
        <f>IF('貼り付けシート（日射量等）'!J7442&lt;0,RADIANS(360+('貼り付けシート（日射量等）'!J7442)),RADIANS('貼り付けシート（日射量等）'!J7442))</f>
        <v>0</v>
      </c>
    </row>
    <row r="7446" spans="1:9">
      <c r="A7446" s="20">
        <v>41950</v>
      </c>
      <c r="B7446" s="35" t="s">
        <v>360</v>
      </c>
      <c r="C7446" s="90">
        <f t="shared" si="348"/>
        <v>0</v>
      </c>
      <c r="D7446" s="90">
        <f t="shared" si="349"/>
        <v>0</v>
      </c>
      <c r="E7446" s="90">
        <f t="shared" si="350"/>
        <v>0</v>
      </c>
      <c r="F7446" s="50">
        <f>'貼り付けシート（日射量等）'!G7443/3.6*10^3</f>
        <v>0</v>
      </c>
      <c r="G7446" s="50">
        <f>'貼り付けシート（日射量等）'!H7443/3.6*10^3</f>
        <v>0</v>
      </c>
      <c r="H7446" s="91">
        <f>RADIANS('貼り付けシート（日射量等）'!I7443)</f>
        <v>0</v>
      </c>
      <c r="I7446" s="91">
        <f>IF('貼り付けシート（日射量等）'!J7443&lt;0,RADIANS(360+('貼り付けシート（日射量等）'!J7443)),RADIANS('貼り付けシート（日射量等）'!J7443))</f>
        <v>0</v>
      </c>
    </row>
    <row r="7447" spans="1:9">
      <c r="A7447" s="20">
        <v>41950</v>
      </c>
      <c r="B7447" s="35" t="s">
        <v>361</v>
      </c>
      <c r="C7447" s="90">
        <f t="shared" si="348"/>
        <v>0</v>
      </c>
      <c r="D7447" s="90">
        <f t="shared" si="349"/>
        <v>0</v>
      </c>
      <c r="E7447" s="90">
        <f t="shared" si="350"/>
        <v>0</v>
      </c>
      <c r="F7447" s="50">
        <f>'貼り付けシート（日射量等）'!G7444/3.6*10^3</f>
        <v>0</v>
      </c>
      <c r="G7447" s="50">
        <f>'貼り付けシート（日射量等）'!H7444/3.6*10^3</f>
        <v>0</v>
      </c>
      <c r="H7447" s="91">
        <f>RADIANS('貼り付けシート（日射量等）'!I7444)</f>
        <v>0</v>
      </c>
      <c r="I7447" s="91">
        <f>IF('貼り付けシート（日射量等）'!J7444&lt;0,RADIANS(360+('貼り付けシート（日射量等）'!J7444)),RADIANS('貼り付けシート（日射量等）'!J7444))</f>
        <v>0</v>
      </c>
    </row>
    <row r="7448" spans="1:9">
      <c r="A7448" s="20">
        <v>41950</v>
      </c>
      <c r="B7448" s="35" t="s">
        <v>362</v>
      </c>
      <c r="C7448" s="90">
        <f t="shared" si="348"/>
        <v>0</v>
      </c>
      <c r="D7448" s="90">
        <f t="shared" si="349"/>
        <v>0</v>
      </c>
      <c r="E7448" s="90">
        <f t="shared" si="350"/>
        <v>0</v>
      </c>
      <c r="F7448" s="50">
        <f>'貼り付けシート（日射量等）'!G7445/3.6*10^3</f>
        <v>0</v>
      </c>
      <c r="G7448" s="50">
        <f>'貼り付けシート（日射量等）'!H7445/3.6*10^3</f>
        <v>0</v>
      </c>
      <c r="H7448" s="91">
        <f>RADIANS('貼り付けシート（日射量等）'!I7445)</f>
        <v>0</v>
      </c>
      <c r="I7448" s="91">
        <f>IF('貼り付けシート（日射量等）'!J7445&lt;0,RADIANS(360+('貼り付けシート（日射量等）'!J7445)),RADIANS('貼り付けシート（日射量等）'!J7445))</f>
        <v>0</v>
      </c>
    </row>
    <row r="7449" spans="1:9">
      <c r="A7449" s="20">
        <v>41950</v>
      </c>
      <c r="B7449" s="35" t="s">
        <v>363</v>
      </c>
      <c r="C7449" s="90">
        <f t="shared" si="348"/>
        <v>0</v>
      </c>
      <c r="D7449" s="90">
        <f t="shared" si="349"/>
        <v>0</v>
      </c>
      <c r="E7449" s="90">
        <f t="shared" si="350"/>
        <v>0</v>
      </c>
      <c r="F7449" s="50">
        <f>'貼り付けシート（日射量等）'!G7446/3.6*10^3</f>
        <v>0</v>
      </c>
      <c r="G7449" s="50">
        <f>'貼り付けシート（日射量等）'!H7446/3.6*10^3</f>
        <v>0</v>
      </c>
      <c r="H7449" s="91">
        <f>RADIANS('貼り付けシート（日射量等）'!I7446)</f>
        <v>0</v>
      </c>
      <c r="I7449" s="91">
        <f>IF('貼り付けシート（日射量等）'!J7446&lt;0,RADIANS(360+('貼り付けシート（日射量等）'!J7446)),RADIANS('貼り付けシート（日射量等）'!J7446))</f>
        <v>0</v>
      </c>
    </row>
    <row r="7450" spans="1:9">
      <c r="A7450" s="20">
        <v>41950</v>
      </c>
      <c r="B7450" s="35" t="s">
        <v>364</v>
      </c>
      <c r="C7450" s="90">
        <f t="shared" si="348"/>
        <v>0</v>
      </c>
      <c r="D7450" s="90">
        <f t="shared" si="349"/>
        <v>0</v>
      </c>
      <c r="E7450" s="90">
        <f t="shared" si="350"/>
        <v>0</v>
      </c>
      <c r="F7450" s="50">
        <f>'貼り付けシート（日射量等）'!G7447/3.6*10^3</f>
        <v>0</v>
      </c>
      <c r="G7450" s="50">
        <f>'貼り付けシート（日射量等）'!H7447/3.6*10^3</f>
        <v>0</v>
      </c>
      <c r="H7450" s="91">
        <f>RADIANS('貼り付けシート（日射量等）'!I7447)</f>
        <v>0</v>
      </c>
      <c r="I7450" s="91">
        <f>IF('貼り付けシート（日射量等）'!J7447&lt;0,RADIANS(360+('貼り付けシート（日射量等）'!J7447)),RADIANS('貼り付けシート（日射量等）'!J7447))</f>
        <v>0</v>
      </c>
    </row>
    <row r="7451" spans="1:9">
      <c r="A7451" s="20">
        <v>41950</v>
      </c>
      <c r="B7451" s="35" t="s">
        <v>365</v>
      </c>
      <c r="C7451" s="90">
        <f t="shared" si="348"/>
        <v>2.6940175288693173</v>
      </c>
      <c r="D7451" s="90">
        <f t="shared" si="349"/>
        <v>0</v>
      </c>
      <c r="E7451" s="90">
        <f t="shared" si="350"/>
        <v>2.6940175288693173</v>
      </c>
      <c r="F7451" s="50">
        <f>'貼り付けシート（日射量等）'!G7448/3.6*10^3</f>
        <v>0</v>
      </c>
      <c r="G7451" s="50">
        <f>'貼り付けシート（日射量等）'!H7448/3.6*10^3</f>
        <v>2.7777777777777777</v>
      </c>
      <c r="H7451" s="91">
        <f>RADIANS('貼り付けシート（日射量等）'!I7448)</f>
        <v>0</v>
      </c>
      <c r="I7451" s="91">
        <f>IF('貼り付けシート（日射量等）'!J7448&lt;0,RADIANS(360+('貼り付けシート（日射量等）'!J7448)),RADIANS('貼り付けシート（日射量等）'!J7448))</f>
        <v>0</v>
      </c>
    </row>
    <row r="7452" spans="1:9">
      <c r="A7452" s="20">
        <v>41950</v>
      </c>
      <c r="B7452" s="35" t="s">
        <v>366</v>
      </c>
      <c r="C7452" s="90">
        <f t="shared" si="348"/>
        <v>73.139609586086436</v>
      </c>
      <c r="D7452" s="90">
        <f t="shared" si="349"/>
        <v>35.423364181916</v>
      </c>
      <c r="E7452" s="90">
        <f t="shared" si="350"/>
        <v>37.716245404170444</v>
      </c>
      <c r="F7452" s="50">
        <f>'貼り付けシート（日射量等）'!G7449/3.6*10^3</f>
        <v>125</v>
      </c>
      <c r="G7452" s="50">
        <f>'貼り付けシート（日射量等）'!H7449/3.6*10^3</f>
        <v>38.888888888888893</v>
      </c>
      <c r="H7452" s="91">
        <f>RADIANS('貼り付けシート（日射量等）'!I7449)</f>
        <v>0.1291543646475804</v>
      </c>
      <c r="I7452" s="91">
        <f>IF('貼り付けシート（日射量等）'!J7449&lt;0,RADIANS(360+('貼り付けシート（日射量等）'!J7449)),RADIANS('貼り付けシート（日射量等）'!J7449))</f>
        <v>5.2115531464550688</v>
      </c>
    </row>
    <row r="7453" spans="1:9">
      <c r="A7453" s="20">
        <v>41950</v>
      </c>
      <c r="B7453" s="35" t="s">
        <v>367</v>
      </c>
      <c r="C7453" s="90">
        <f t="shared" si="348"/>
        <v>309.88401915730765</v>
      </c>
      <c r="D7453" s="90">
        <f t="shared" si="349"/>
        <v>226.3694757623588</v>
      </c>
      <c r="E7453" s="90">
        <f t="shared" si="350"/>
        <v>83.514543394948845</v>
      </c>
      <c r="F7453" s="50">
        <f>'貼り付けシート（日射量等）'!G7450/3.6*10^3</f>
        <v>469.44444444444446</v>
      </c>
      <c r="G7453" s="50">
        <f>'貼り付けシート（日射量等）'!H7450/3.6*10^3</f>
        <v>86.111111111111114</v>
      </c>
      <c r="H7453" s="91">
        <f>RADIANS('貼り付けシート（日射量等）'!I7450)</f>
        <v>0.29496064358704166</v>
      </c>
      <c r="I7453" s="91">
        <f>IF('貼り付けシート（日射量等）'!J7450&lt;0,RADIANS(360+('貼り付けシート（日射量等）'!J7450)),RADIANS('貼り付けシート（日射量等）'!J7450))</f>
        <v>5.405284693426438</v>
      </c>
    </row>
    <row r="7454" spans="1:9">
      <c r="A7454" s="20">
        <v>41950</v>
      </c>
      <c r="B7454" s="35" t="s">
        <v>368</v>
      </c>
      <c r="C7454" s="90">
        <f t="shared" si="348"/>
        <v>278.34646895937317</v>
      </c>
      <c r="D7454" s="90">
        <f t="shared" si="349"/>
        <v>124.78746981382213</v>
      </c>
      <c r="E7454" s="90">
        <f t="shared" si="350"/>
        <v>153.55899914555107</v>
      </c>
      <c r="F7454" s="50">
        <f>'貼り付けシート（日射量等）'!G7451/3.6*10^3</f>
        <v>194.44444444444443</v>
      </c>
      <c r="G7454" s="50">
        <f>'貼り付けシート（日射量等）'!H7451/3.6*10^3</f>
        <v>158.33333333333331</v>
      </c>
      <c r="H7454" s="91">
        <f>RADIANS('貼り付けシート（日射量等）'!I7451)</f>
        <v>0.43458698374658805</v>
      </c>
      <c r="I7454" s="91">
        <f>IF('貼り付けシート（日射量等）'!J7451&lt;0,RADIANS(360+('貼り付けシート（日射量等）'!J7451)),RADIANS('貼り付けシート（日射量等）'!J7451))</f>
        <v>5.6286868376817125</v>
      </c>
    </row>
    <row r="7455" spans="1:9">
      <c r="A7455" s="20">
        <v>41950</v>
      </c>
      <c r="B7455" s="35" t="s">
        <v>369</v>
      </c>
      <c r="C7455" s="90">
        <f t="shared" si="348"/>
        <v>200.08784414696555</v>
      </c>
      <c r="D7455" s="90">
        <f t="shared" si="349"/>
        <v>43.8348274725452</v>
      </c>
      <c r="E7455" s="90">
        <f t="shared" si="350"/>
        <v>156.25301667442037</v>
      </c>
      <c r="F7455" s="50">
        <f>'貼り付けシート（日射量等）'!G7452/3.6*10^3</f>
        <v>58.333333333333329</v>
      </c>
      <c r="G7455" s="50">
        <f>'貼り付けシート（日射量等）'!H7452/3.6*10^3</f>
        <v>161.11111111111109</v>
      </c>
      <c r="H7455" s="91">
        <f>RADIANS('貼り付けシート（日射量等）'!I7452)</f>
        <v>0.53581608036225914</v>
      </c>
      <c r="I7455" s="91">
        <f>IF('貼り付けシート（日射量等）'!J7452&lt;0,RADIANS(360+('貼り付けシート（日射量等）'!J7452)),RADIANS('貼り付けシート（日射量等）'!J7452))</f>
        <v>5.8904862254808625</v>
      </c>
    </row>
    <row r="7456" spans="1:9">
      <c r="A7456" s="20">
        <v>41950</v>
      </c>
      <c r="B7456" s="35" t="s">
        <v>370</v>
      </c>
      <c r="C7456" s="90">
        <f t="shared" si="348"/>
        <v>300.11583477294243</v>
      </c>
      <c r="D7456" s="90">
        <f t="shared" si="349"/>
        <v>98.064520107743647</v>
      </c>
      <c r="E7456" s="90">
        <f t="shared" si="350"/>
        <v>202.05131466519879</v>
      </c>
      <c r="F7456" s="50">
        <f>'貼り付けシート（日射量等）'!G7453/3.6*10^3</f>
        <v>122.22222222222221</v>
      </c>
      <c r="G7456" s="50">
        <f>'貼り付けシート（日射量等）'!H7453/3.6*10^3</f>
        <v>208.33333333333331</v>
      </c>
      <c r="H7456" s="91">
        <f>RADIANS('貼り付けシート（日射量等）'!I7453)</f>
        <v>0.58468529941810043</v>
      </c>
      <c r="I7456" s="91">
        <f>IF('貼り付けシート（日射量等）'!J7453&lt;0,RADIANS(360+('貼り付けシート（日射量等）'!J7453)),RADIANS('貼り付けシート（日射量等）'!J7453))</f>
        <v>6.180210881311921</v>
      </c>
    </row>
    <row r="7457" spans="1:9">
      <c r="A7457" s="20">
        <v>41950</v>
      </c>
      <c r="B7457" s="35" t="s">
        <v>371</v>
      </c>
      <c r="C7457" s="90">
        <f t="shared" si="348"/>
        <v>709.01591043366898</v>
      </c>
      <c r="D7457" s="90">
        <f t="shared" si="349"/>
        <v>609.33726186550427</v>
      </c>
      <c r="E7457" s="90">
        <f t="shared" si="350"/>
        <v>99.678648568164732</v>
      </c>
      <c r="F7457" s="50">
        <f>'貼り付けシート（日射量等）'!G7454/3.6*10^3</f>
        <v>769.44444444444434</v>
      </c>
      <c r="G7457" s="50">
        <f>'貼り付けシート（日射量等）'!H7454/3.6*10^3</f>
        <v>102.77777777777777</v>
      </c>
      <c r="H7457" s="91">
        <f>RADIANS('貼り付けシート（日射量等）'!I7454)</f>
        <v>0.57421332390613444</v>
      </c>
      <c r="I7457" s="91">
        <f>IF('貼り付けシート（日射量等）'!J7454&lt;0,RADIANS(360+('貼り付けシート（日射量等）'!J7454)),RADIANS('貼り付けシート（日射量等）'!J7454))</f>
        <v>0.19896753472735357</v>
      </c>
    </row>
    <row r="7458" spans="1:9">
      <c r="A7458" s="20">
        <v>41950</v>
      </c>
      <c r="B7458" s="35" t="s">
        <v>372</v>
      </c>
      <c r="C7458" s="90">
        <f t="shared" si="348"/>
        <v>630.97572195206351</v>
      </c>
      <c r="D7458" s="90">
        <f t="shared" si="349"/>
        <v>539.37912597050672</v>
      </c>
      <c r="E7458" s="90">
        <f t="shared" si="350"/>
        <v>91.596595981556789</v>
      </c>
      <c r="F7458" s="50">
        <f>'貼り付けシート（日射量等）'!G7455/3.6*10^3</f>
        <v>747.22222222222229</v>
      </c>
      <c r="G7458" s="50">
        <f>'貼り付けシート（日射量等）'!H7455/3.6*10^3</f>
        <v>94.444444444444443</v>
      </c>
      <c r="H7458" s="91">
        <f>RADIANS('貼り付けシート（日射量等）'!I7455)</f>
        <v>0.50789081233034994</v>
      </c>
      <c r="I7458" s="91">
        <f>IF('貼り付けシート（日射量等）'!J7455&lt;0,RADIANS(360+('貼り付けシート（日射量等）'!J7455)),RADIANS('貼り付けシート（日射量等）'!J7455))</f>
        <v>0.48171087355043496</v>
      </c>
    </row>
    <row r="7459" spans="1:9">
      <c r="A7459" s="20">
        <v>41950</v>
      </c>
      <c r="B7459" s="35" t="s">
        <v>373</v>
      </c>
      <c r="C7459" s="90">
        <f t="shared" si="348"/>
        <v>147.86665587018854</v>
      </c>
      <c r="D7459" s="90">
        <f t="shared" si="349"/>
        <v>34.717919657677228</v>
      </c>
      <c r="E7459" s="90">
        <f t="shared" si="350"/>
        <v>113.14873621251131</v>
      </c>
      <c r="F7459" s="50">
        <f>'貼り付けシート（日射量等）'!G7456/3.6*10^3</f>
        <v>58.333333333333329</v>
      </c>
      <c r="G7459" s="50">
        <f>'貼り付けシート（日射量等）'!H7456/3.6*10^3</f>
        <v>116.66666666666666</v>
      </c>
      <c r="H7459" s="91">
        <f>RADIANS('貼り付けシート（日射量等）'!I7456)</f>
        <v>0.39269908169872414</v>
      </c>
      <c r="I7459" s="91">
        <f>IF('貼り付けシート（日射量等）'!J7456&lt;0,RADIANS(360+('貼り付けシート（日射量等）'!J7456)),RADIANS('貼り付けシート（日射量等）'!J7456))</f>
        <v>0.72954762733362966</v>
      </c>
    </row>
    <row r="7460" spans="1:9">
      <c r="A7460" s="20">
        <v>41950</v>
      </c>
      <c r="B7460" s="35" t="s">
        <v>374</v>
      </c>
      <c r="C7460" s="90">
        <f t="shared" si="348"/>
        <v>93.134814123308672</v>
      </c>
      <c r="D7460" s="90">
        <f t="shared" si="349"/>
        <v>25.78437590157575</v>
      </c>
      <c r="E7460" s="90">
        <f t="shared" si="350"/>
        <v>67.350438221732929</v>
      </c>
      <c r="F7460" s="50">
        <f>'貼り付けシート（日射量等）'!G7457/3.6*10^3</f>
        <v>61.111111111111107</v>
      </c>
      <c r="G7460" s="50">
        <f>'貼り付けシート（日射量等）'!H7457/3.6*10^3</f>
        <v>69.444444444444443</v>
      </c>
      <c r="H7460" s="91">
        <f>RADIANS('貼り付けシート（日射量等）'!I7457)</f>
        <v>0.24434609527920614</v>
      </c>
      <c r="I7460" s="91">
        <f>IF('貼り付けシート（日射量等）'!J7457&lt;0,RADIANS(360+('貼り付けシート（日射量等）'!J7457)),RADIANS('貼り付けシート（日射量等）'!J7457))</f>
        <v>0.94422312532893227</v>
      </c>
    </row>
    <row r="7461" spans="1:9">
      <c r="A7461" s="20">
        <v>41950</v>
      </c>
      <c r="B7461" s="35" t="s">
        <v>375</v>
      </c>
      <c r="C7461" s="90">
        <f t="shared" si="348"/>
        <v>35.422965524549141</v>
      </c>
      <c r="D7461" s="90">
        <f t="shared" si="349"/>
        <v>16.56484282246392</v>
      </c>
      <c r="E7461" s="90">
        <f t="shared" si="350"/>
        <v>18.858122702085222</v>
      </c>
      <c r="F7461" s="50">
        <f>'貼り付けシート（日射量等）'!G7458/3.6*10^3</f>
        <v>77.777777777777786</v>
      </c>
      <c r="G7461" s="50">
        <f>'貼り付けシート（日射量等）'!H7458/3.6*10^3</f>
        <v>19.444444444444446</v>
      </c>
      <c r="H7461" s="91">
        <f>RADIANS('貼り付けシート（日射量等）'!I7458)</f>
        <v>7.15584993317675E-2</v>
      </c>
      <c r="I7461" s="91">
        <f>IF('貼り付けシート（日射量等）'!J7458&lt;0,RADIANS(360+('貼り付けシート（日射量等）'!J7458)),RADIANS('貼り付けシート（日射量等）'!J7458))</f>
        <v>1.1292280260403313</v>
      </c>
    </row>
    <row r="7462" spans="1:9">
      <c r="A7462" s="20">
        <v>41950</v>
      </c>
      <c r="B7462" s="35" t="s">
        <v>376</v>
      </c>
      <c r="C7462" s="90">
        <f t="shared" si="348"/>
        <v>0</v>
      </c>
      <c r="D7462" s="90">
        <f t="shared" si="349"/>
        <v>0</v>
      </c>
      <c r="E7462" s="90">
        <f t="shared" si="350"/>
        <v>0</v>
      </c>
      <c r="F7462" s="50">
        <f>'貼り付けシート（日射量等）'!G7459/3.6*10^3</f>
        <v>0</v>
      </c>
      <c r="G7462" s="50">
        <f>'貼り付けシート（日射量等）'!H7459/3.6*10^3</f>
        <v>0</v>
      </c>
      <c r="H7462" s="91">
        <f>RADIANS('貼り付けシート（日射量等）'!I7459)</f>
        <v>0</v>
      </c>
      <c r="I7462" s="91">
        <f>IF('貼り付けシート（日射量等）'!J7459&lt;0,RADIANS(360+('貼り付けシート（日射量等）'!J7459)),RADIANS('貼り付けシート（日射量等）'!J7459))</f>
        <v>0</v>
      </c>
    </row>
    <row r="7463" spans="1:9">
      <c r="A7463" s="20">
        <v>41950</v>
      </c>
      <c r="B7463" s="35" t="s">
        <v>377</v>
      </c>
      <c r="C7463" s="90">
        <f t="shared" si="348"/>
        <v>0</v>
      </c>
      <c r="D7463" s="90">
        <f t="shared" si="349"/>
        <v>0</v>
      </c>
      <c r="E7463" s="90">
        <f t="shared" si="350"/>
        <v>0</v>
      </c>
      <c r="F7463" s="50">
        <f>'貼り付けシート（日射量等）'!G7460/3.6*10^3</f>
        <v>0</v>
      </c>
      <c r="G7463" s="50">
        <f>'貼り付けシート（日射量等）'!H7460/3.6*10^3</f>
        <v>0</v>
      </c>
      <c r="H7463" s="91">
        <f>RADIANS('貼り付けシート（日射量等）'!I7460)</f>
        <v>0</v>
      </c>
      <c r="I7463" s="91">
        <f>IF('貼り付けシート（日射量等）'!J7460&lt;0,RADIANS(360+('貼り付けシート（日射量等）'!J7460)),RADIANS('貼り付けシート（日射量等）'!J7460))</f>
        <v>0</v>
      </c>
    </row>
    <row r="7464" spans="1:9">
      <c r="A7464" s="20">
        <v>41950</v>
      </c>
      <c r="B7464" s="35" t="s">
        <v>378</v>
      </c>
      <c r="C7464" s="90">
        <f t="shared" si="348"/>
        <v>0</v>
      </c>
      <c r="D7464" s="90">
        <f t="shared" si="349"/>
        <v>0</v>
      </c>
      <c r="E7464" s="90">
        <f t="shared" si="350"/>
        <v>0</v>
      </c>
      <c r="F7464" s="50">
        <f>'貼り付けシート（日射量等）'!G7461/3.6*10^3</f>
        <v>0</v>
      </c>
      <c r="G7464" s="50">
        <f>'貼り付けシート（日射量等）'!H7461/3.6*10^3</f>
        <v>0</v>
      </c>
      <c r="H7464" s="91">
        <f>RADIANS('貼り付けシート（日射量等）'!I7461)</f>
        <v>0</v>
      </c>
      <c r="I7464" s="91">
        <f>IF('貼り付けシート（日射量等）'!J7461&lt;0,RADIANS(360+('貼り付けシート（日射量等）'!J7461)),RADIANS('貼り付けシート（日射量等）'!J7461))</f>
        <v>0</v>
      </c>
    </row>
    <row r="7465" spans="1:9">
      <c r="A7465" s="20">
        <v>41950</v>
      </c>
      <c r="B7465" s="35" t="s">
        <v>379</v>
      </c>
      <c r="C7465" s="90">
        <f t="shared" si="348"/>
        <v>0</v>
      </c>
      <c r="D7465" s="90">
        <f t="shared" si="349"/>
        <v>0</v>
      </c>
      <c r="E7465" s="90">
        <f t="shared" si="350"/>
        <v>0</v>
      </c>
      <c r="F7465" s="50">
        <f>'貼り付けシート（日射量等）'!G7462/3.6*10^3</f>
        <v>0</v>
      </c>
      <c r="G7465" s="50">
        <f>'貼り付けシート（日射量等）'!H7462/3.6*10^3</f>
        <v>0</v>
      </c>
      <c r="H7465" s="91">
        <f>RADIANS('貼り付けシート（日射量等）'!I7462)</f>
        <v>0</v>
      </c>
      <c r="I7465" s="91">
        <f>IF('貼り付けシート（日射量等）'!J7462&lt;0,RADIANS(360+('貼り付けシート（日射量等）'!J7462)),RADIANS('貼り付けシート（日射量等）'!J7462))</f>
        <v>0</v>
      </c>
    </row>
    <row r="7466" spans="1:9">
      <c r="A7466" s="20">
        <v>41950</v>
      </c>
      <c r="B7466" s="35" t="s">
        <v>380</v>
      </c>
      <c r="C7466" s="90">
        <f t="shared" si="348"/>
        <v>0</v>
      </c>
      <c r="D7466" s="90">
        <f t="shared" si="349"/>
        <v>0</v>
      </c>
      <c r="E7466" s="90">
        <f t="shared" si="350"/>
        <v>0</v>
      </c>
      <c r="F7466" s="50">
        <f>'貼り付けシート（日射量等）'!G7463/3.6*10^3</f>
        <v>0</v>
      </c>
      <c r="G7466" s="50">
        <f>'貼り付けシート（日射量等）'!H7463/3.6*10^3</f>
        <v>0</v>
      </c>
      <c r="H7466" s="91">
        <f>RADIANS('貼り付けシート（日射量等）'!I7463)</f>
        <v>0</v>
      </c>
      <c r="I7466" s="91">
        <f>IF('貼り付けシート（日射量等）'!J7463&lt;0,RADIANS(360+('貼り付けシート（日射量等）'!J7463)),RADIANS('貼り付けシート（日射量等）'!J7463))</f>
        <v>0</v>
      </c>
    </row>
    <row r="7467" spans="1:9">
      <c r="A7467" s="20">
        <v>41950</v>
      </c>
      <c r="B7467" s="35" t="s">
        <v>381</v>
      </c>
      <c r="C7467" s="90">
        <f t="shared" si="348"/>
        <v>0</v>
      </c>
      <c r="D7467" s="90">
        <f t="shared" si="349"/>
        <v>0</v>
      </c>
      <c r="E7467" s="90">
        <f t="shared" si="350"/>
        <v>0</v>
      </c>
      <c r="F7467" s="50">
        <f>'貼り付けシート（日射量等）'!G7464/3.6*10^3</f>
        <v>0</v>
      </c>
      <c r="G7467" s="50">
        <f>'貼り付けシート（日射量等）'!H7464/3.6*10^3</f>
        <v>0</v>
      </c>
      <c r="H7467" s="91">
        <f>RADIANS('貼り付けシート（日射量等）'!I7464)</f>
        <v>0</v>
      </c>
      <c r="I7467" s="91">
        <f>IF('貼り付けシート（日射量等）'!J7464&lt;0,RADIANS(360+('貼り付けシート（日射量等）'!J7464)),RADIANS('貼り付けシート（日射量等）'!J7464))</f>
        <v>0</v>
      </c>
    </row>
    <row r="7468" spans="1:9">
      <c r="A7468" s="20">
        <v>41950</v>
      </c>
      <c r="B7468" s="35" t="s">
        <v>382</v>
      </c>
      <c r="C7468" s="90">
        <f t="shared" si="348"/>
        <v>0</v>
      </c>
      <c r="D7468" s="90">
        <f t="shared" si="349"/>
        <v>0</v>
      </c>
      <c r="E7468" s="90">
        <f t="shared" si="350"/>
        <v>0</v>
      </c>
      <c r="F7468" s="50">
        <f>'貼り付けシート（日射量等）'!G7465/3.6*10^3</f>
        <v>0</v>
      </c>
      <c r="G7468" s="50">
        <f>'貼り付けシート（日射量等）'!H7465/3.6*10^3</f>
        <v>0</v>
      </c>
      <c r="H7468" s="91">
        <f>RADIANS('貼り付けシート（日射量等）'!I7465)</f>
        <v>0</v>
      </c>
      <c r="I7468" s="91">
        <f>IF('貼り付けシート（日射量等）'!J7465&lt;0,RADIANS(360+('貼り付けシート（日射量等）'!J7465)),RADIANS('貼り付けシート（日射量等）'!J7465))</f>
        <v>0</v>
      </c>
    </row>
    <row r="7469" spans="1:9">
      <c r="A7469" s="20">
        <v>41950</v>
      </c>
      <c r="B7469" s="35" t="s">
        <v>383</v>
      </c>
      <c r="C7469" s="90">
        <f t="shared" si="348"/>
        <v>0</v>
      </c>
      <c r="D7469" s="90">
        <f t="shared" si="349"/>
        <v>0</v>
      </c>
      <c r="E7469" s="90">
        <f t="shared" si="350"/>
        <v>0</v>
      </c>
      <c r="F7469" s="50">
        <f>'貼り付けシート（日射量等）'!G7466/3.6*10^3</f>
        <v>0</v>
      </c>
      <c r="G7469" s="50">
        <f>'貼り付けシート（日射量等）'!H7466/3.6*10^3</f>
        <v>0</v>
      </c>
      <c r="H7469" s="91">
        <f>RADIANS('貼り付けシート（日射量等）'!I7466)</f>
        <v>0</v>
      </c>
      <c r="I7469" s="91">
        <f>IF('貼り付けシート（日射量等）'!J7466&lt;0,RADIANS(360+('貼り付けシート（日射量等）'!J7466)),RADIANS('貼り付けシート（日射量等）'!J7466))</f>
        <v>0</v>
      </c>
    </row>
    <row r="7470" spans="1:9">
      <c r="A7470" s="20">
        <v>41951</v>
      </c>
      <c r="B7470" s="35" t="s">
        <v>360</v>
      </c>
      <c r="C7470" s="90">
        <f t="shared" si="348"/>
        <v>0</v>
      </c>
      <c r="D7470" s="90">
        <f t="shared" si="349"/>
        <v>0</v>
      </c>
      <c r="E7470" s="90">
        <f t="shared" si="350"/>
        <v>0</v>
      </c>
      <c r="F7470" s="50">
        <f>'貼り付けシート（日射量等）'!G7467/3.6*10^3</f>
        <v>0</v>
      </c>
      <c r="G7470" s="50">
        <f>'貼り付けシート（日射量等）'!H7467/3.6*10^3</f>
        <v>0</v>
      </c>
      <c r="H7470" s="91">
        <f>RADIANS('貼り付けシート（日射量等）'!I7467)</f>
        <v>0</v>
      </c>
      <c r="I7470" s="91">
        <f>IF('貼り付けシート（日射量等）'!J7467&lt;0,RADIANS(360+('貼り付けシート（日射量等）'!J7467)),RADIANS('貼り付けシート（日射量等）'!J7467))</f>
        <v>0</v>
      </c>
    </row>
    <row r="7471" spans="1:9">
      <c r="A7471" s="20">
        <v>41951</v>
      </c>
      <c r="B7471" s="35" t="s">
        <v>361</v>
      </c>
      <c r="C7471" s="90">
        <f t="shared" si="348"/>
        <v>0</v>
      </c>
      <c r="D7471" s="90">
        <f t="shared" si="349"/>
        <v>0</v>
      </c>
      <c r="E7471" s="90">
        <f t="shared" si="350"/>
        <v>0</v>
      </c>
      <c r="F7471" s="50">
        <f>'貼り付けシート（日射量等）'!G7468/3.6*10^3</f>
        <v>0</v>
      </c>
      <c r="G7471" s="50">
        <f>'貼り付けシート（日射量等）'!H7468/3.6*10^3</f>
        <v>0</v>
      </c>
      <c r="H7471" s="91">
        <f>RADIANS('貼り付けシート（日射量等）'!I7468)</f>
        <v>0</v>
      </c>
      <c r="I7471" s="91">
        <f>IF('貼り付けシート（日射量等）'!J7468&lt;0,RADIANS(360+('貼り付けシート（日射量等）'!J7468)),RADIANS('貼り付けシート（日射量等）'!J7468))</f>
        <v>0</v>
      </c>
    </row>
    <row r="7472" spans="1:9">
      <c r="A7472" s="20">
        <v>41951</v>
      </c>
      <c r="B7472" s="35" t="s">
        <v>362</v>
      </c>
      <c r="C7472" s="90">
        <f t="shared" si="348"/>
        <v>0</v>
      </c>
      <c r="D7472" s="90">
        <f t="shared" si="349"/>
        <v>0</v>
      </c>
      <c r="E7472" s="90">
        <f t="shared" si="350"/>
        <v>0</v>
      </c>
      <c r="F7472" s="50">
        <f>'貼り付けシート（日射量等）'!G7469/3.6*10^3</f>
        <v>0</v>
      </c>
      <c r="G7472" s="50">
        <f>'貼り付けシート（日射量等）'!H7469/3.6*10^3</f>
        <v>0</v>
      </c>
      <c r="H7472" s="91">
        <f>RADIANS('貼り付けシート（日射量等）'!I7469)</f>
        <v>0</v>
      </c>
      <c r="I7472" s="91">
        <f>IF('貼り付けシート（日射量等）'!J7469&lt;0,RADIANS(360+('貼り付けシート（日射量等）'!J7469)),RADIANS('貼り付けシート（日射量等）'!J7469))</f>
        <v>0</v>
      </c>
    </row>
    <row r="7473" spans="1:9">
      <c r="A7473" s="20">
        <v>41951</v>
      </c>
      <c r="B7473" s="35" t="s">
        <v>363</v>
      </c>
      <c r="C7473" s="90">
        <f t="shared" si="348"/>
        <v>0</v>
      </c>
      <c r="D7473" s="90">
        <f t="shared" si="349"/>
        <v>0</v>
      </c>
      <c r="E7473" s="90">
        <f t="shared" si="350"/>
        <v>0</v>
      </c>
      <c r="F7473" s="50">
        <f>'貼り付けシート（日射量等）'!G7470/3.6*10^3</f>
        <v>0</v>
      </c>
      <c r="G7473" s="50">
        <f>'貼り付けシート（日射量等）'!H7470/3.6*10^3</f>
        <v>0</v>
      </c>
      <c r="H7473" s="91">
        <f>RADIANS('貼り付けシート（日射量等）'!I7470)</f>
        <v>0</v>
      </c>
      <c r="I7473" s="91">
        <f>IF('貼り付けシート（日射量等）'!J7470&lt;0,RADIANS(360+('貼り付けシート（日射量等）'!J7470)),RADIANS('貼り付けシート（日射量等）'!J7470))</f>
        <v>0</v>
      </c>
    </row>
    <row r="7474" spans="1:9">
      <c r="A7474" s="20">
        <v>41951</v>
      </c>
      <c r="B7474" s="35" t="s">
        <v>364</v>
      </c>
      <c r="C7474" s="90">
        <f t="shared" si="348"/>
        <v>0</v>
      </c>
      <c r="D7474" s="90">
        <f t="shared" si="349"/>
        <v>0</v>
      </c>
      <c r="E7474" s="90">
        <f t="shared" si="350"/>
        <v>0</v>
      </c>
      <c r="F7474" s="50">
        <f>'貼り付けシート（日射量等）'!G7471/3.6*10^3</f>
        <v>0</v>
      </c>
      <c r="G7474" s="50">
        <f>'貼り付けシート（日射量等）'!H7471/3.6*10^3</f>
        <v>0</v>
      </c>
      <c r="H7474" s="91">
        <f>RADIANS('貼り付けシート（日射量等）'!I7471)</f>
        <v>0</v>
      </c>
      <c r="I7474" s="91">
        <f>IF('貼り付けシート（日射量等）'!J7471&lt;0,RADIANS(360+('貼り付けシート（日射量等）'!J7471)),RADIANS('貼り付けシート（日射量等）'!J7471))</f>
        <v>0</v>
      </c>
    </row>
    <row r="7475" spans="1:9">
      <c r="A7475" s="20">
        <v>41951</v>
      </c>
      <c r="B7475" s="35" t="s">
        <v>365</v>
      </c>
      <c r="C7475" s="90">
        <f t="shared" si="348"/>
        <v>0</v>
      </c>
      <c r="D7475" s="90">
        <f t="shared" si="349"/>
        <v>0</v>
      </c>
      <c r="E7475" s="90">
        <f t="shared" si="350"/>
        <v>0</v>
      </c>
      <c r="F7475" s="50">
        <f>'貼り付けシート（日射量等）'!G7472/3.6*10^3</f>
        <v>0</v>
      </c>
      <c r="G7475" s="50">
        <f>'貼り付けシート（日射量等）'!H7472/3.6*10^3</f>
        <v>0</v>
      </c>
      <c r="H7475" s="91">
        <f>RADIANS('貼り付けシート（日射量等）'!I7472)</f>
        <v>0</v>
      </c>
      <c r="I7475" s="91">
        <f>IF('貼り付けシート（日射量等）'!J7472&lt;0,RADIANS(360+('貼り付けシート（日射量等）'!J7472)),RADIANS('貼り付けシート（日射量等）'!J7472))</f>
        <v>0</v>
      </c>
    </row>
    <row r="7476" spans="1:9">
      <c r="A7476" s="20">
        <v>41951</v>
      </c>
      <c r="B7476" s="35" t="s">
        <v>366</v>
      </c>
      <c r="C7476" s="90">
        <f t="shared" si="348"/>
        <v>26.239555547153909</v>
      </c>
      <c r="D7476" s="90">
        <f t="shared" si="349"/>
        <v>4.6874153161993712</v>
      </c>
      <c r="E7476" s="90">
        <f t="shared" si="350"/>
        <v>21.552140230954539</v>
      </c>
      <c r="F7476" s="50">
        <f>'貼り付けシート（日射量等）'!G7473/3.6*10^3</f>
        <v>16.666666666666668</v>
      </c>
      <c r="G7476" s="50">
        <f>'貼り付けシート（日射量等）'!H7473/3.6*10^3</f>
        <v>22.222222222222221</v>
      </c>
      <c r="H7476" s="91">
        <f>RADIANS('貼り付けシート（日射量等）'!I7473)</f>
        <v>0.12566370614359174</v>
      </c>
      <c r="I7476" s="91">
        <f>IF('貼り付けシート（日射量等）'!J7473&lt;0,RADIANS(360+('貼り付けシート（日射量等）'!J7473)),RADIANS('貼り付けシート（日射量等）'!J7473))</f>
        <v>5.2150438049590573</v>
      </c>
    </row>
    <row r="7477" spans="1:9">
      <c r="A7477" s="20">
        <v>41951</v>
      </c>
      <c r="B7477" s="35" t="s">
        <v>367</v>
      </c>
      <c r="C7477" s="90">
        <f t="shared" si="348"/>
        <v>65.902393740624234</v>
      </c>
      <c r="D7477" s="90">
        <f t="shared" si="349"/>
        <v>9.3280256343685792</v>
      </c>
      <c r="E7477" s="90">
        <f t="shared" si="350"/>
        <v>56.574368106255655</v>
      </c>
      <c r="F7477" s="50">
        <f>'貼り付けシート（日射量等）'!G7474/3.6*10^3</f>
        <v>19.444444444444446</v>
      </c>
      <c r="G7477" s="50">
        <f>'貼り付けシート（日射量等）'!H7474/3.6*10^3</f>
        <v>58.333333333333329</v>
      </c>
      <c r="H7477" s="91">
        <f>RADIANS('貼り付けシート（日射量等）'!I7474)</f>
        <v>0.291469985083053</v>
      </c>
      <c r="I7477" s="91">
        <f>IF('貼り付けシート（日射量等）'!J7474&lt;0,RADIANS(360+('貼り付けシート（日射量等）'!J7474)),RADIANS('貼り付けシート（日射量等）'!J7474))</f>
        <v>5.4070300226784331</v>
      </c>
    </row>
    <row r="7478" spans="1:9">
      <c r="A7478" s="20">
        <v>41951</v>
      </c>
      <c r="B7478" s="35" t="s">
        <v>368</v>
      </c>
      <c r="C7478" s="90">
        <f t="shared" si="348"/>
        <v>99.545078394239809</v>
      </c>
      <c r="D7478" s="90">
        <f t="shared" si="349"/>
        <v>10.642499941552328</v>
      </c>
      <c r="E7478" s="90">
        <f t="shared" si="350"/>
        <v>88.902578452687479</v>
      </c>
      <c r="F7478" s="50">
        <f>'貼り付けシート（日射量等）'!G7475/3.6*10^3</f>
        <v>16.666666666666668</v>
      </c>
      <c r="G7478" s="50">
        <f>'貼り付けシート（日射量等）'!H7475/3.6*10^3</f>
        <v>91.666666666666671</v>
      </c>
      <c r="H7478" s="91">
        <f>RADIANS('貼り付けシート（日射量等）'!I7475)</f>
        <v>0.42935099599060511</v>
      </c>
      <c r="I7478" s="91">
        <f>IF('貼り付けシート（日射量等）'!J7475&lt;0,RADIANS(360+('貼り付けシート（日射量等）'!J7475)),RADIANS('貼り付けシート（日射量等）'!J7475))</f>
        <v>5.632177496185701</v>
      </c>
    </row>
    <row r="7479" spans="1:9">
      <c r="A7479" s="20">
        <v>41951</v>
      </c>
      <c r="B7479" s="35" t="s">
        <v>369</v>
      </c>
      <c r="C7479" s="90">
        <f t="shared" si="348"/>
        <v>125.61964530207777</v>
      </c>
      <c r="D7479" s="90">
        <f t="shared" si="349"/>
        <v>12.470909089566469</v>
      </c>
      <c r="E7479" s="90">
        <f t="shared" si="350"/>
        <v>113.14873621251131</v>
      </c>
      <c r="F7479" s="50">
        <f>'貼り付けシート（日射量等）'!G7476/3.6*10^3</f>
        <v>16.666666666666668</v>
      </c>
      <c r="G7479" s="50">
        <f>'貼り付けシート（日射量等）'!H7476/3.6*10^3</f>
        <v>116.66666666666666</v>
      </c>
      <c r="H7479" s="91">
        <f>RADIANS('貼り付けシート（日射量等）'!I7476)</f>
        <v>0.53058009260627614</v>
      </c>
      <c r="I7479" s="91">
        <f>IF('貼り付けシート（日射量等）'!J7476&lt;0,RADIANS(360+('貼り付けシート（日射量等）'!J7476)),RADIANS('貼り付けシート（日射量等）'!J7476))</f>
        <v>5.8922315547328568</v>
      </c>
    </row>
    <row r="7480" spans="1:9">
      <c r="A7480" s="20">
        <v>41951</v>
      </c>
      <c r="B7480" s="35" t="s">
        <v>370</v>
      </c>
      <c r="C7480" s="90">
        <f t="shared" si="348"/>
        <v>135.02572687974521</v>
      </c>
      <c r="D7480" s="90">
        <f t="shared" si="349"/>
        <v>11.100920551756618</v>
      </c>
      <c r="E7480" s="90">
        <f t="shared" si="350"/>
        <v>123.92480632798859</v>
      </c>
      <c r="F7480" s="50">
        <f>'貼り付けシート（日射量等）'!G7477/3.6*10^3</f>
        <v>13.888888888888889</v>
      </c>
      <c r="G7480" s="50">
        <f>'貼り付けシート（日射量等）'!H7477/3.6*10^3</f>
        <v>127.77777777777777</v>
      </c>
      <c r="H7480" s="91">
        <f>RADIANS('貼り付けシート（日射量等）'!I7477)</f>
        <v>0.57944931166211744</v>
      </c>
      <c r="I7480" s="91">
        <f>IF('貼り付けシート（日射量等）'!J7477&lt;0,RADIANS(360+('貼り付けシート（日射量等）'!J7477)),RADIANS('貼り付けシート（日射量等）'!J7477))</f>
        <v>6.1819562105639152</v>
      </c>
    </row>
    <row r="7481" spans="1:9">
      <c r="A7481" s="20">
        <v>41951</v>
      </c>
      <c r="B7481" s="35" t="s">
        <v>371</v>
      </c>
      <c r="C7481" s="90">
        <f t="shared" si="348"/>
        <v>133.87511316652066</v>
      </c>
      <c r="D7481" s="90">
        <f t="shared" si="349"/>
        <v>15.338341896270702</v>
      </c>
      <c r="E7481" s="90">
        <f t="shared" si="350"/>
        <v>118.53677127024996</v>
      </c>
      <c r="F7481" s="50">
        <f>'貼り付けシート（日射量等）'!G7478/3.6*10^3</f>
        <v>19.444444444444446</v>
      </c>
      <c r="G7481" s="50">
        <f>'貼り付けシート（日射量等）'!H7478/3.6*10^3</f>
        <v>122.22222222222221</v>
      </c>
      <c r="H7481" s="91">
        <f>RADIANS('貼り付けシート（日射量等）'!I7478)</f>
        <v>0.56897733615015145</v>
      </c>
      <c r="I7481" s="91">
        <f>IF('貼り付けシート（日射量等）'!J7478&lt;0,RADIANS(360+('貼り付けシート（日射量等）'!J7478)),RADIANS('貼り付けシート（日射量等）'!J7478))</f>
        <v>0.19722220547535926</v>
      </c>
    </row>
    <row r="7482" spans="1:9">
      <c r="A7482" s="20">
        <v>41951</v>
      </c>
      <c r="B7482" s="35" t="s">
        <v>372</v>
      </c>
      <c r="C7482" s="90">
        <f t="shared" si="348"/>
        <v>117.04654277709056</v>
      </c>
      <c r="D7482" s="90">
        <f t="shared" si="349"/>
        <v>11.97985915118719</v>
      </c>
      <c r="E7482" s="90">
        <f t="shared" si="350"/>
        <v>105.06668362590338</v>
      </c>
      <c r="F7482" s="50">
        <f>'貼り付けシート（日射量等）'!G7479/3.6*10^3</f>
        <v>16.666666666666668</v>
      </c>
      <c r="G7482" s="50">
        <f>'貼り付けシート（日射量等）'!H7479/3.6*10^3</f>
        <v>108.33333333333334</v>
      </c>
      <c r="H7482" s="91">
        <f>RADIANS('貼り付けシート（日射量等）'!I7479)</f>
        <v>0.50265482457436694</v>
      </c>
      <c r="I7482" s="91">
        <f>IF('貼り付けシート（日射量等）'!J7479&lt;0,RADIANS(360+('貼り付けシート（日射量等）'!J7479)),RADIANS('貼り付けシート（日射量等）'!J7479))</f>
        <v>0.4782202150464463</v>
      </c>
    </row>
    <row r="7483" spans="1:9">
      <c r="A7483" s="20">
        <v>41951</v>
      </c>
      <c r="B7483" s="35" t="s">
        <v>373</v>
      </c>
      <c r="C7483" s="90">
        <f t="shared" si="348"/>
        <v>89.653925726229062</v>
      </c>
      <c r="D7483" s="90">
        <f t="shared" si="349"/>
        <v>11.527417389018883</v>
      </c>
      <c r="E7483" s="90">
        <f t="shared" si="350"/>
        <v>78.126508337210183</v>
      </c>
      <c r="F7483" s="50">
        <f>'貼り付けシート（日射量等）'!G7480/3.6*10^3</f>
        <v>19.444444444444446</v>
      </c>
      <c r="G7483" s="50">
        <f>'貼り付けシート（日射量等）'!H7480/3.6*10^3</f>
        <v>80.555555555555543</v>
      </c>
      <c r="H7483" s="91">
        <f>RADIANS('貼り付けシート（日射量等）'!I7480)</f>
        <v>0.38920842319473548</v>
      </c>
      <c r="I7483" s="91">
        <f>IF('貼り付けシート（日射量等）'!J7480&lt;0,RADIANS(360+('貼り付けシート（日射量等）'!J7480)),RADIANS('貼り付けシート（日射量等）'!J7480))</f>
        <v>0.72780229808163543</v>
      </c>
    </row>
    <row r="7484" spans="1:9">
      <c r="A7484" s="20">
        <v>41951</v>
      </c>
      <c r="B7484" s="35" t="s">
        <v>374</v>
      </c>
      <c r="C7484" s="90">
        <f t="shared" si="348"/>
        <v>53.962013350862222</v>
      </c>
      <c r="D7484" s="90">
        <f t="shared" si="349"/>
        <v>8.1637153600838257</v>
      </c>
      <c r="E7484" s="90">
        <f t="shared" si="350"/>
        <v>45.798297990778394</v>
      </c>
      <c r="F7484" s="50">
        <f>'貼り付けシート（日射量等）'!G7481/3.6*10^3</f>
        <v>19.444444444444446</v>
      </c>
      <c r="G7484" s="50">
        <f>'貼り付けシート（日射量等）'!H7481/3.6*10^3</f>
        <v>47.222222222222221</v>
      </c>
      <c r="H7484" s="91">
        <f>RADIANS('貼り付けシート（日射量等）'!I7481)</f>
        <v>0.24085543677521748</v>
      </c>
      <c r="I7484" s="91">
        <f>IF('貼り付けシート（日射量等）'!J7481&lt;0,RADIANS(360+('貼り付けシート（日射量等）'!J7481)),RADIANS('貼り付けシート（日射量等）'!J7481))</f>
        <v>0.9407324668249436</v>
      </c>
    </row>
    <row r="7485" spans="1:9">
      <c r="A7485" s="20">
        <v>41951</v>
      </c>
      <c r="B7485" s="35" t="s">
        <v>375</v>
      </c>
      <c r="C7485" s="90">
        <f t="shared" si="348"/>
        <v>15.460869203465661</v>
      </c>
      <c r="D7485" s="90">
        <f t="shared" si="349"/>
        <v>4.6847990879883916</v>
      </c>
      <c r="E7485" s="90">
        <f t="shared" si="350"/>
        <v>10.776070115477269</v>
      </c>
      <c r="F7485" s="50">
        <f>'貼り付けシート（日射量等）'!G7482/3.6*10^3</f>
        <v>22.222222222222221</v>
      </c>
      <c r="G7485" s="50">
        <f>'貼り付けシート（日射量等）'!H7482/3.6*10^3</f>
        <v>11.111111111111111</v>
      </c>
      <c r="H7485" s="91">
        <f>RADIANS('貼り付けシート（日射量等）'!I7482)</f>
        <v>6.806784082777885E-2</v>
      </c>
      <c r="I7485" s="91">
        <f>IF('貼り付けシート（日射量等）'!J7482&lt;0,RADIANS(360+('貼り付けシート（日射量等）'!J7482)),RADIANS('貼り付けシート（日射量等）'!J7482))</f>
        <v>1.1257373675363425</v>
      </c>
    </row>
    <row r="7486" spans="1:9">
      <c r="A7486" s="20">
        <v>41951</v>
      </c>
      <c r="B7486" s="35" t="s">
        <v>376</v>
      </c>
      <c r="C7486" s="90">
        <f t="shared" si="348"/>
        <v>0</v>
      </c>
      <c r="D7486" s="90">
        <f t="shared" si="349"/>
        <v>0</v>
      </c>
      <c r="E7486" s="90">
        <f t="shared" si="350"/>
        <v>0</v>
      </c>
      <c r="F7486" s="50">
        <f>'貼り付けシート（日射量等）'!G7483/3.6*10^3</f>
        <v>0</v>
      </c>
      <c r="G7486" s="50">
        <f>'貼り付けシート（日射量等）'!H7483/3.6*10^3</f>
        <v>0</v>
      </c>
      <c r="H7486" s="91">
        <f>RADIANS('貼り付けシート（日射量等）'!I7483)</f>
        <v>0</v>
      </c>
      <c r="I7486" s="91">
        <f>IF('貼り付けシート（日射量等）'!J7483&lt;0,RADIANS(360+('貼り付けシート（日射量等）'!J7483)),RADIANS('貼り付けシート（日射量等）'!J7483))</f>
        <v>0</v>
      </c>
    </row>
    <row r="7487" spans="1:9">
      <c r="A7487" s="20">
        <v>41951</v>
      </c>
      <c r="B7487" s="35" t="s">
        <v>377</v>
      </c>
      <c r="C7487" s="90">
        <f t="shared" si="348"/>
        <v>0</v>
      </c>
      <c r="D7487" s="90">
        <f t="shared" si="349"/>
        <v>0</v>
      </c>
      <c r="E7487" s="90">
        <f t="shared" si="350"/>
        <v>0</v>
      </c>
      <c r="F7487" s="50">
        <f>'貼り付けシート（日射量等）'!G7484/3.6*10^3</f>
        <v>0</v>
      </c>
      <c r="G7487" s="50">
        <f>'貼り付けシート（日射量等）'!H7484/3.6*10^3</f>
        <v>0</v>
      </c>
      <c r="H7487" s="91">
        <f>RADIANS('貼り付けシート（日射量等）'!I7484)</f>
        <v>0</v>
      </c>
      <c r="I7487" s="91">
        <f>IF('貼り付けシート（日射量等）'!J7484&lt;0,RADIANS(360+('貼り付けシート（日射量等）'!J7484)),RADIANS('貼り付けシート（日射量等）'!J7484))</f>
        <v>0</v>
      </c>
    </row>
    <row r="7488" spans="1:9">
      <c r="A7488" s="20">
        <v>41951</v>
      </c>
      <c r="B7488" s="35" t="s">
        <v>378</v>
      </c>
      <c r="C7488" s="90">
        <f t="shared" si="348"/>
        <v>0</v>
      </c>
      <c r="D7488" s="90">
        <f t="shared" si="349"/>
        <v>0</v>
      </c>
      <c r="E7488" s="90">
        <f t="shared" si="350"/>
        <v>0</v>
      </c>
      <c r="F7488" s="50">
        <f>'貼り付けシート（日射量等）'!G7485/3.6*10^3</f>
        <v>0</v>
      </c>
      <c r="G7488" s="50">
        <f>'貼り付けシート（日射量等）'!H7485/3.6*10^3</f>
        <v>0</v>
      </c>
      <c r="H7488" s="91">
        <f>RADIANS('貼り付けシート（日射量等）'!I7485)</f>
        <v>0</v>
      </c>
      <c r="I7488" s="91">
        <f>IF('貼り付けシート（日射量等）'!J7485&lt;0,RADIANS(360+('貼り付けシート（日射量等）'!J7485)),RADIANS('貼り付けシート（日射量等）'!J7485))</f>
        <v>0</v>
      </c>
    </row>
    <row r="7489" spans="1:9">
      <c r="A7489" s="20">
        <v>41951</v>
      </c>
      <c r="B7489" s="35" t="s">
        <v>379</v>
      </c>
      <c r="C7489" s="90">
        <f t="shared" si="348"/>
        <v>0</v>
      </c>
      <c r="D7489" s="90">
        <f t="shared" si="349"/>
        <v>0</v>
      </c>
      <c r="E7489" s="90">
        <f t="shared" si="350"/>
        <v>0</v>
      </c>
      <c r="F7489" s="50">
        <f>'貼り付けシート（日射量等）'!G7486/3.6*10^3</f>
        <v>0</v>
      </c>
      <c r="G7489" s="50">
        <f>'貼り付けシート（日射量等）'!H7486/3.6*10^3</f>
        <v>0</v>
      </c>
      <c r="H7489" s="91">
        <f>RADIANS('貼り付けシート（日射量等）'!I7486)</f>
        <v>0</v>
      </c>
      <c r="I7489" s="91">
        <f>IF('貼り付けシート（日射量等）'!J7486&lt;0,RADIANS(360+('貼り付けシート（日射量等）'!J7486)),RADIANS('貼り付けシート（日射量等）'!J7486))</f>
        <v>0</v>
      </c>
    </row>
    <row r="7490" spans="1:9">
      <c r="A7490" s="20">
        <v>41951</v>
      </c>
      <c r="B7490" s="35" t="s">
        <v>380</v>
      </c>
      <c r="C7490" s="90">
        <f t="shared" si="348"/>
        <v>0</v>
      </c>
      <c r="D7490" s="90">
        <f t="shared" si="349"/>
        <v>0</v>
      </c>
      <c r="E7490" s="90">
        <f t="shared" si="350"/>
        <v>0</v>
      </c>
      <c r="F7490" s="50">
        <f>'貼り付けシート（日射量等）'!G7487/3.6*10^3</f>
        <v>0</v>
      </c>
      <c r="G7490" s="50">
        <f>'貼り付けシート（日射量等）'!H7487/3.6*10^3</f>
        <v>0</v>
      </c>
      <c r="H7490" s="91">
        <f>RADIANS('貼り付けシート（日射量等）'!I7487)</f>
        <v>0</v>
      </c>
      <c r="I7490" s="91">
        <f>IF('貼り付けシート（日射量等）'!J7487&lt;0,RADIANS(360+('貼り付けシート（日射量等）'!J7487)),RADIANS('貼り付けシート（日射量等）'!J7487))</f>
        <v>0</v>
      </c>
    </row>
    <row r="7491" spans="1:9">
      <c r="A7491" s="20">
        <v>41951</v>
      </c>
      <c r="B7491" s="35" t="s">
        <v>381</v>
      </c>
      <c r="C7491" s="90">
        <f t="shared" si="348"/>
        <v>0</v>
      </c>
      <c r="D7491" s="90">
        <f t="shared" si="349"/>
        <v>0</v>
      </c>
      <c r="E7491" s="90">
        <f t="shared" si="350"/>
        <v>0</v>
      </c>
      <c r="F7491" s="50">
        <f>'貼り付けシート（日射量等）'!G7488/3.6*10^3</f>
        <v>0</v>
      </c>
      <c r="G7491" s="50">
        <f>'貼り付けシート（日射量等）'!H7488/3.6*10^3</f>
        <v>0</v>
      </c>
      <c r="H7491" s="91">
        <f>RADIANS('貼り付けシート（日射量等）'!I7488)</f>
        <v>0</v>
      </c>
      <c r="I7491" s="91">
        <f>IF('貼り付けシート（日射量等）'!J7488&lt;0,RADIANS(360+('貼り付けシート（日射量等）'!J7488)),RADIANS('貼り付けシート（日射量等）'!J7488))</f>
        <v>0</v>
      </c>
    </row>
    <row r="7492" spans="1:9">
      <c r="A7492" s="20">
        <v>41951</v>
      </c>
      <c r="B7492" s="35" t="s">
        <v>382</v>
      </c>
      <c r="C7492" s="90">
        <f t="shared" si="348"/>
        <v>0</v>
      </c>
      <c r="D7492" s="90">
        <f t="shared" si="349"/>
        <v>0</v>
      </c>
      <c r="E7492" s="90">
        <f t="shared" si="350"/>
        <v>0</v>
      </c>
      <c r="F7492" s="50">
        <f>'貼り付けシート（日射量等）'!G7489/3.6*10^3</f>
        <v>0</v>
      </c>
      <c r="G7492" s="50">
        <f>'貼り付けシート（日射量等）'!H7489/3.6*10^3</f>
        <v>0</v>
      </c>
      <c r="H7492" s="91">
        <f>RADIANS('貼り付けシート（日射量等）'!I7489)</f>
        <v>0</v>
      </c>
      <c r="I7492" s="91">
        <f>IF('貼り付けシート（日射量等）'!J7489&lt;0,RADIANS(360+('貼り付けシート（日射量等）'!J7489)),RADIANS('貼り付けシート（日射量等）'!J7489))</f>
        <v>0</v>
      </c>
    </row>
    <row r="7493" spans="1:9">
      <c r="A7493" s="20">
        <v>41951</v>
      </c>
      <c r="B7493" s="35" t="s">
        <v>383</v>
      </c>
      <c r="C7493" s="90">
        <f t="shared" si="348"/>
        <v>0</v>
      </c>
      <c r="D7493" s="90">
        <f t="shared" si="349"/>
        <v>0</v>
      </c>
      <c r="E7493" s="90">
        <f t="shared" si="350"/>
        <v>0</v>
      </c>
      <c r="F7493" s="50">
        <f>'貼り付けシート（日射量等）'!G7490/3.6*10^3</f>
        <v>0</v>
      </c>
      <c r="G7493" s="50">
        <f>'貼り付けシート（日射量等）'!H7490/3.6*10^3</f>
        <v>0</v>
      </c>
      <c r="H7493" s="91">
        <f>RADIANS('貼り付けシート（日射量等）'!I7490)</f>
        <v>0</v>
      </c>
      <c r="I7493" s="91">
        <f>IF('貼り付けシート（日射量等）'!J7490&lt;0,RADIANS(360+('貼り付けシート（日射量等）'!J7490)),RADIANS('貼り付けシート（日射量等）'!J7490))</f>
        <v>0</v>
      </c>
    </row>
    <row r="7494" spans="1:9">
      <c r="A7494" s="20">
        <v>41952</v>
      </c>
      <c r="B7494" s="35" t="s">
        <v>360</v>
      </c>
      <c r="C7494" s="90">
        <f t="shared" si="348"/>
        <v>0</v>
      </c>
      <c r="D7494" s="90">
        <f t="shared" si="349"/>
        <v>0</v>
      </c>
      <c r="E7494" s="90">
        <f t="shared" si="350"/>
        <v>0</v>
      </c>
      <c r="F7494" s="50">
        <f>'貼り付けシート（日射量等）'!G7491/3.6*10^3</f>
        <v>0</v>
      </c>
      <c r="G7494" s="50">
        <f>'貼り付けシート（日射量等）'!H7491/3.6*10^3</f>
        <v>0</v>
      </c>
      <c r="H7494" s="91">
        <f>RADIANS('貼り付けシート（日射量等）'!I7491)</f>
        <v>0</v>
      </c>
      <c r="I7494" s="91">
        <f>IF('貼り付けシート（日射量等）'!J7491&lt;0,RADIANS(360+('貼り付けシート（日射量等）'!J7491)),RADIANS('貼り付けシート（日射量等）'!J7491))</f>
        <v>0</v>
      </c>
    </row>
    <row r="7495" spans="1:9">
      <c r="A7495" s="20">
        <v>41952</v>
      </c>
      <c r="B7495" s="35" t="s">
        <v>361</v>
      </c>
      <c r="C7495" s="90">
        <f t="shared" ref="C7495:C7558" si="351">IF(D7495&lt;0,E7495,D7495+E7495)</f>
        <v>0</v>
      </c>
      <c r="D7495" s="90">
        <f t="shared" ref="D7495:D7558" si="352">F7495*(SIN(H7495)*COS($O$5)+COS(H7495)*SIN($O$5)*COS($O$4-I7495))</f>
        <v>0</v>
      </c>
      <c r="E7495" s="90">
        <f t="shared" ref="E7495:E7558" si="353">G7495*(1+COS($O$5))/2</f>
        <v>0</v>
      </c>
      <c r="F7495" s="50">
        <f>'貼り付けシート（日射量等）'!G7492/3.6*10^3</f>
        <v>0</v>
      </c>
      <c r="G7495" s="50">
        <f>'貼り付けシート（日射量等）'!H7492/3.6*10^3</f>
        <v>0</v>
      </c>
      <c r="H7495" s="91">
        <f>RADIANS('貼り付けシート（日射量等）'!I7492)</f>
        <v>0</v>
      </c>
      <c r="I7495" s="91">
        <f>IF('貼り付けシート（日射量等）'!J7492&lt;0,RADIANS(360+('貼り付けシート（日射量等）'!J7492)),RADIANS('貼り付けシート（日射量等）'!J7492))</f>
        <v>0</v>
      </c>
    </row>
    <row r="7496" spans="1:9">
      <c r="A7496" s="20">
        <v>41952</v>
      </c>
      <c r="B7496" s="35" t="s">
        <v>362</v>
      </c>
      <c r="C7496" s="90">
        <f t="shared" si="351"/>
        <v>0</v>
      </c>
      <c r="D7496" s="90">
        <f t="shared" si="352"/>
        <v>0</v>
      </c>
      <c r="E7496" s="90">
        <f t="shared" si="353"/>
        <v>0</v>
      </c>
      <c r="F7496" s="50">
        <f>'貼り付けシート（日射量等）'!G7493/3.6*10^3</f>
        <v>0</v>
      </c>
      <c r="G7496" s="50">
        <f>'貼り付けシート（日射量等）'!H7493/3.6*10^3</f>
        <v>0</v>
      </c>
      <c r="H7496" s="91">
        <f>RADIANS('貼り付けシート（日射量等）'!I7493)</f>
        <v>0</v>
      </c>
      <c r="I7496" s="91">
        <f>IF('貼り付けシート（日射量等）'!J7493&lt;0,RADIANS(360+('貼り付けシート（日射量等）'!J7493)),RADIANS('貼り付けシート（日射量等）'!J7493))</f>
        <v>0</v>
      </c>
    </row>
    <row r="7497" spans="1:9">
      <c r="A7497" s="20">
        <v>41952</v>
      </c>
      <c r="B7497" s="35" t="s">
        <v>363</v>
      </c>
      <c r="C7497" s="90">
        <f t="shared" si="351"/>
        <v>0</v>
      </c>
      <c r="D7497" s="90">
        <f t="shared" si="352"/>
        <v>0</v>
      </c>
      <c r="E7497" s="90">
        <f t="shared" si="353"/>
        <v>0</v>
      </c>
      <c r="F7497" s="50">
        <f>'貼り付けシート（日射量等）'!G7494/3.6*10^3</f>
        <v>0</v>
      </c>
      <c r="G7497" s="50">
        <f>'貼り付けシート（日射量等）'!H7494/3.6*10^3</f>
        <v>0</v>
      </c>
      <c r="H7497" s="91">
        <f>RADIANS('貼り付けシート（日射量等）'!I7494)</f>
        <v>0</v>
      </c>
      <c r="I7497" s="91">
        <f>IF('貼り付けシート（日射量等）'!J7494&lt;0,RADIANS(360+('貼り付けシート（日射量等）'!J7494)),RADIANS('貼り付けシート（日射量等）'!J7494))</f>
        <v>0</v>
      </c>
    </row>
    <row r="7498" spans="1:9">
      <c r="A7498" s="20">
        <v>41952</v>
      </c>
      <c r="B7498" s="35" t="s">
        <v>364</v>
      </c>
      <c r="C7498" s="90">
        <f t="shared" si="351"/>
        <v>0</v>
      </c>
      <c r="D7498" s="90">
        <f t="shared" si="352"/>
        <v>0</v>
      </c>
      <c r="E7498" s="90">
        <f t="shared" si="353"/>
        <v>0</v>
      </c>
      <c r="F7498" s="50">
        <f>'貼り付けシート（日射量等）'!G7495/3.6*10^3</f>
        <v>0</v>
      </c>
      <c r="G7498" s="50">
        <f>'貼り付けシート（日射量等）'!H7495/3.6*10^3</f>
        <v>0</v>
      </c>
      <c r="H7498" s="91">
        <f>RADIANS('貼り付けシート（日射量等）'!I7495)</f>
        <v>0</v>
      </c>
      <c r="I7498" s="91">
        <f>IF('貼り付けシート（日射量等）'!J7495&lt;0,RADIANS(360+('貼り付けシート（日射量等）'!J7495)),RADIANS('貼り付けシート（日射量等）'!J7495))</f>
        <v>0</v>
      </c>
    </row>
    <row r="7499" spans="1:9">
      <c r="A7499" s="20">
        <v>41952</v>
      </c>
      <c r="B7499" s="35" t="s">
        <v>365</v>
      </c>
      <c r="C7499" s="90">
        <f t="shared" si="351"/>
        <v>0</v>
      </c>
      <c r="D7499" s="90">
        <f t="shared" si="352"/>
        <v>0</v>
      </c>
      <c r="E7499" s="90">
        <f t="shared" si="353"/>
        <v>0</v>
      </c>
      <c r="F7499" s="50">
        <f>'貼り付けシート（日射量等）'!G7496/3.6*10^3</f>
        <v>0</v>
      </c>
      <c r="G7499" s="50">
        <f>'貼り付けシート（日射量等）'!H7496/3.6*10^3</f>
        <v>0</v>
      </c>
      <c r="H7499" s="91">
        <f>RADIANS('貼り付けシート（日射量等）'!I7496)</f>
        <v>0</v>
      </c>
      <c r="I7499" s="91">
        <f>IF('貼り付けシート（日射量等）'!J7496&lt;0,RADIANS(360+('貼り付けシート（日射量等）'!J7496)),RADIANS('貼り付けシート（日射量等）'!J7496))</f>
        <v>0</v>
      </c>
    </row>
    <row r="7500" spans="1:9">
      <c r="A7500" s="20">
        <v>41952</v>
      </c>
      <c r="B7500" s="35" t="s">
        <v>366</v>
      </c>
      <c r="C7500" s="90">
        <f t="shared" si="351"/>
        <v>88.884289290866334</v>
      </c>
      <c r="D7500" s="90">
        <f t="shared" si="352"/>
        <v>51.168043886695891</v>
      </c>
      <c r="E7500" s="90">
        <f t="shared" si="353"/>
        <v>37.716245404170444</v>
      </c>
      <c r="F7500" s="50">
        <f>'貼り付けシート（日射量等）'!G7497/3.6*10^3</f>
        <v>183.33333333333334</v>
      </c>
      <c r="G7500" s="50">
        <f>'貼り付けシート（日射量等）'!H7497/3.6*10^3</f>
        <v>38.888888888888893</v>
      </c>
      <c r="H7500" s="91">
        <f>RADIANS('貼り付けシート（日射量等）'!I7497)</f>
        <v>0.12217304763960307</v>
      </c>
      <c r="I7500" s="91">
        <f>IF('貼り付けシート（日射量等）'!J7497&lt;0,RADIANS(360+('貼り付けシート（日射量等）'!J7497)),RADIANS('貼り付けシート（日射量等）'!J7497))</f>
        <v>5.2185344634630457</v>
      </c>
    </row>
    <row r="7501" spans="1:9">
      <c r="A7501" s="20">
        <v>41952</v>
      </c>
      <c r="B7501" s="35" t="s">
        <v>367</v>
      </c>
      <c r="C7501" s="90">
        <f t="shared" si="351"/>
        <v>365.82002528919145</v>
      </c>
      <c r="D7501" s="90">
        <f t="shared" si="352"/>
        <v>303.85762212519717</v>
      </c>
      <c r="E7501" s="90">
        <f t="shared" si="353"/>
        <v>61.962403163994296</v>
      </c>
      <c r="F7501" s="50">
        <f>'貼り付けシート（日射量等）'!G7498/3.6*10^3</f>
        <v>636.11111111111109</v>
      </c>
      <c r="G7501" s="50">
        <f>'貼り付けシート（日射量等）'!H7498/3.6*10^3</f>
        <v>63.888888888888886</v>
      </c>
      <c r="H7501" s="91">
        <f>RADIANS('貼り付けシート（日射量等）'!I7498)</f>
        <v>0.28797932657906439</v>
      </c>
      <c r="I7501" s="91">
        <f>IF('貼り付けシート（日射量等）'!J7498&lt;0,RADIANS(360+('貼り付けシート（日射量等）'!J7498)),RADIANS('貼り付けシート（日射量等）'!J7498))</f>
        <v>5.4105206811824216</v>
      </c>
    </row>
    <row r="7502" spans="1:9">
      <c r="A7502" s="20">
        <v>41952</v>
      </c>
      <c r="B7502" s="35" t="s">
        <v>368</v>
      </c>
      <c r="C7502" s="90">
        <f t="shared" si="351"/>
        <v>561.40024727824687</v>
      </c>
      <c r="D7502" s="90">
        <f t="shared" si="352"/>
        <v>491.35579152764461</v>
      </c>
      <c r="E7502" s="90">
        <f t="shared" si="353"/>
        <v>70.044455750602253</v>
      </c>
      <c r="F7502" s="50">
        <f>'貼り付けシート（日射量等）'!G7499/3.6*10^3</f>
        <v>772.22222222222217</v>
      </c>
      <c r="G7502" s="50">
        <f>'貼り付けシート（日射量等）'!H7499/3.6*10^3</f>
        <v>72.222222222222229</v>
      </c>
      <c r="H7502" s="91">
        <f>RADIANS('貼り付けシート（日射量等）'!I7499)</f>
        <v>0.42586033748661639</v>
      </c>
      <c r="I7502" s="91">
        <f>IF('貼り付けシート（日射量等）'!J7499&lt;0,RADIANS(360+('貼り付けシート（日射量等）'!J7499)),RADIANS('貼り付けシート（日射量等）'!J7499))</f>
        <v>5.6339228254376961</v>
      </c>
    </row>
    <row r="7503" spans="1:9">
      <c r="A7503" s="20">
        <v>41952</v>
      </c>
      <c r="B7503" s="35" t="s">
        <v>369</v>
      </c>
      <c r="C7503" s="90">
        <f t="shared" si="351"/>
        <v>694.68716945126619</v>
      </c>
      <c r="D7503" s="90">
        <f t="shared" si="352"/>
        <v>616.56066111405596</v>
      </c>
      <c r="E7503" s="90">
        <f t="shared" si="353"/>
        <v>78.126508337210183</v>
      </c>
      <c r="F7503" s="50">
        <f>'貼り付けシート（日射量等）'!G7500/3.6*10^3</f>
        <v>827.77777777777771</v>
      </c>
      <c r="G7503" s="50">
        <f>'貼り付けシート（日射量等）'!H7500/3.6*10^3</f>
        <v>80.555555555555543</v>
      </c>
      <c r="H7503" s="91">
        <f>RADIANS('貼り付けシート（日射量等）'!I7500)</f>
        <v>0.52534410485029326</v>
      </c>
      <c r="I7503" s="91">
        <f>IF('貼り付けシート（日射量等）'!J7500&lt;0,RADIANS(360+('貼り付けシート（日射量等）'!J7500)),RADIANS('貼り付けシート（日射量等）'!J7500))</f>
        <v>5.8922315547328568</v>
      </c>
    </row>
    <row r="7504" spans="1:9">
      <c r="A7504" s="20">
        <v>41952</v>
      </c>
      <c r="B7504" s="35" t="s">
        <v>370</v>
      </c>
      <c r="C7504" s="90">
        <f t="shared" si="351"/>
        <v>750.88300602837944</v>
      </c>
      <c r="D7504" s="90">
        <f t="shared" si="352"/>
        <v>670.06248016229995</v>
      </c>
      <c r="E7504" s="90">
        <f t="shared" si="353"/>
        <v>80.820525866079507</v>
      </c>
      <c r="F7504" s="50">
        <f>'貼り付けシート（日射量等）'!G7501/3.6*10^3</f>
        <v>841.66666666666652</v>
      </c>
      <c r="G7504" s="50">
        <f>'貼り付けシート（日射量等）'!H7501/3.6*10^3</f>
        <v>83.333333333333329</v>
      </c>
      <c r="H7504" s="91">
        <f>RADIANS('貼り付けシート（日射量等）'!I7501)</f>
        <v>0.57421332390613444</v>
      </c>
      <c r="I7504" s="91">
        <f>IF('貼り付けシート（日射量等）'!J7501&lt;0,RADIANS(360+('貼り付けシート（日射量等）'!J7501)),RADIANS('貼り付けシート（日射量等）'!J7501))</f>
        <v>6.1819562105639152</v>
      </c>
    </row>
    <row r="7505" spans="1:9">
      <c r="A7505" s="20">
        <v>41952</v>
      </c>
      <c r="B7505" s="35" t="s">
        <v>371</v>
      </c>
      <c r="C7505" s="90">
        <f t="shared" si="351"/>
        <v>741.62148341016848</v>
      </c>
      <c r="D7505" s="90">
        <f t="shared" si="352"/>
        <v>663.49497507295825</v>
      </c>
      <c r="E7505" s="90">
        <f t="shared" si="353"/>
        <v>78.126508337210183</v>
      </c>
      <c r="F7505" s="50">
        <f>'貼り付けシート（日射量等）'!G7502/3.6*10^3</f>
        <v>844.44444444444446</v>
      </c>
      <c r="G7505" s="50">
        <f>'貼り付けシート（日射量等）'!H7502/3.6*10^3</f>
        <v>80.555555555555543</v>
      </c>
      <c r="H7505" s="91">
        <f>RADIANS('貼り付けシート（日射量等）'!I7502)</f>
        <v>0.56374134839416834</v>
      </c>
      <c r="I7505" s="91">
        <f>IF('貼り付けシート（日射量等）'!J7502&lt;0,RADIANS(360+('貼り付けシート（日射量等）'!J7502)),RADIANS('貼り付けシート（日射量等）'!J7502))</f>
        <v>0.1954768762233649</v>
      </c>
    </row>
    <row r="7506" spans="1:9">
      <c r="A7506" s="20">
        <v>41952</v>
      </c>
      <c r="B7506" s="35" t="s">
        <v>372</v>
      </c>
      <c r="C7506" s="90">
        <f t="shared" si="351"/>
        <v>514.34687030823136</v>
      </c>
      <c r="D7506" s="90">
        <f t="shared" si="352"/>
        <v>374.25795880702685</v>
      </c>
      <c r="E7506" s="90">
        <f t="shared" si="353"/>
        <v>140.08891150120451</v>
      </c>
      <c r="F7506" s="50">
        <f>'貼り付けシート（日射量等）'!G7503/3.6*10^3</f>
        <v>522.22222222222217</v>
      </c>
      <c r="G7506" s="50">
        <f>'貼り付けシート（日射量等）'!H7503/3.6*10^3</f>
        <v>144.44444444444446</v>
      </c>
      <c r="H7506" s="91">
        <f>RADIANS('貼り付けシート（日射量等）'!I7503)</f>
        <v>0.49916416607037828</v>
      </c>
      <c r="I7506" s="91">
        <f>IF('貼り付けシート（日射量等）'!J7503&lt;0,RADIANS(360+('貼り付けシート（日射量等）'!J7503)),RADIANS('貼り付けシート（日射量等）'!J7503))</f>
        <v>0.47647488579445196</v>
      </c>
    </row>
    <row r="7507" spans="1:9">
      <c r="A7507" s="20">
        <v>41952</v>
      </c>
      <c r="B7507" s="35" t="s">
        <v>373</v>
      </c>
      <c r="C7507" s="90">
        <f t="shared" si="351"/>
        <v>186.29471637438979</v>
      </c>
      <c r="D7507" s="90">
        <f t="shared" si="352"/>
        <v>62.369910046401216</v>
      </c>
      <c r="E7507" s="90">
        <f t="shared" si="353"/>
        <v>123.92480632798859</v>
      </c>
      <c r="F7507" s="50">
        <f>'貼り付けシート（日射量等）'!G7504/3.6*10^3</f>
        <v>105.55555555555556</v>
      </c>
      <c r="G7507" s="50">
        <f>'貼り付けシート（日射量等）'!H7504/3.6*10^3</f>
        <v>127.77777777777777</v>
      </c>
      <c r="H7507" s="91">
        <f>RADIANS('貼り付けシート（日射量等）'!I7504)</f>
        <v>0.38571776469074687</v>
      </c>
      <c r="I7507" s="91">
        <f>IF('貼り付けシート（日射量等）'!J7504&lt;0,RADIANS(360+('貼り付けシート（日射量等）'!J7504)),RADIANS('貼り付けシート（日射量等）'!J7504))</f>
        <v>0.72431163957764677</v>
      </c>
    </row>
    <row r="7508" spans="1:9">
      <c r="A7508" s="20">
        <v>41952</v>
      </c>
      <c r="B7508" s="35" t="s">
        <v>374</v>
      </c>
      <c r="C7508" s="90">
        <f t="shared" si="351"/>
        <v>121.47765235302255</v>
      </c>
      <c r="D7508" s="90">
        <f t="shared" si="352"/>
        <v>48.739179073550986</v>
      </c>
      <c r="E7508" s="90">
        <f t="shared" si="353"/>
        <v>72.738473279471563</v>
      </c>
      <c r="F7508" s="50">
        <f>'貼り付けシート（日射量等）'!G7505/3.6*10^3</f>
        <v>116.66666666666666</v>
      </c>
      <c r="G7508" s="50">
        <f>'貼り付けシート（日射量等）'!H7505/3.6*10^3</f>
        <v>75</v>
      </c>
      <c r="H7508" s="91">
        <f>RADIANS('貼り付けシート（日射量等）'!I7505)</f>
        <v>0.23736477827122882</v>
      </c>
      <c r="I7508" s="91">
        <f>IF('貼り付けシート（日射量等）'!J7505&lt;0,RADIANS(360+('貼り付けシート（日射量等）'!J7505)),RADIANS('貼り付けシート（日射量等）'!J7505))</f>
        <v>0.93724180832095505</v>
      </c>
    </row>
    <row r="7509" spans="1:9">
      <c r="A7509" s="20">
        <v>41952</v>
      </c>
      <c r="B7509" s="35" t="s">
        <v>375</v>
      </c>
      <c r="C7509" s="90">
        <f t="shared" si="351"/>
        <v>46.894276153550976</v>
      </c>
      <c r="D7509" s="90">
        <f t="shared" si="352"/>
        <v>28.036153451465754</v>
      </c>
      <c r="E7509" s="90">
        <f t="shared" si="353"/>
        <v>18.858122702085222</v>
      </c>
      <c r="F7509" s="50">
        <f>'貼り付けシート（日射量等）'!G7506/3.6*10^3</f>
        <v>133.33333333333334</v>
      </c>
      <c r="G7509" s="50">
        <f>'貼り付けシート（日射量等）'!H7506/3.6*10^3</f>
        <v>19.444444444444446</v>
      </c>
      <c r="H7509" s="91">
        <f>RADIANS('貼り付けシート（日射量等）'!I7506)</f>
        <v>6.6322511575784518E-2</v>
      </c>
      <c r="I7509" s="91">
        <f>IF('貼り付けシート（日射量等）'!J7506&lt;0,RADIANS(360+('貼り付けシート（日射量等）'!J7506)),RADIANS('貼り付けシート（日射量等）'!J7506))</f>
        <v>1.1222467090323538</v>
      </c>
    </row>
    <row r="7510" spans="1:9">
      <c r="A7510" s="20">
        <v>41952</v>
      </c>
      <c r="B7510" s="35" t="s">
        <v>376</v>
      </c>
      <c r="C7510" s="90">
        <f t="shared" si="351"/>
        <v>0</v>
      </c>
      <c r="D7510" s="90">
        <f t="shared" si="352"/>
        <v>0</v>
      </c>
      <c r="E7510" s="90">
        <f t="shared" si="353"/>
        <v>0</v>
      </c>
      <c r="F7510" s="50">
        <f>'貼り付けシート（日射量等）'!G7507/3.6*10^3</f>
        <v>0</v>
      </c>
      <c r="G7510" s="50">
        <f>'貼り付けシート（日射量等）'!H7507/3.6*10^3</f>
        <v>0</v>
      </c>
      <c r="H7510" s="91">
        <f>RADIANS('貼り付けシート（日射量等）'!I7507)</f>
        <v>0</v>
      </c>
      <c r="I7510" s="91">
        <f>IF('貼り付けシート（日射量等）'!J7507&lt;0,RADIANS(360+('貼り付けシート（日射量等）'!J7507)),RADIANS('貼り付けシート（日射量等）'!J7507))</f>
        <v>0</v>
      </c>
    </row>
    <row r="7511" spans="1:9">
      <c r="A7511" s="20">
        <v>41952</v>
      </c>
      <c r="B7511" s="35" t="s">
        <v>377</v>
      </c>
      <c r="C7511" s="90">
        <f t="shared" si="351"/>
        <v>0</v>
      </c>
      <c r="D7511" s="90">
        <f t="shared" si="352"/>
        <v>0</v>
      </c>
      <c r="E7511" s="90">
        <f t="shared" si="353"/>
        <v>0</v>
      </c>
      <c r="F7511" s="50">
        <f>'貼り付けシート（日射量等）'!G7508/3.6*10^3</f>
        <v>0</v>
      </c>
      <c r="G7511" s="50">
        <f>'貼り付けシート（日射量等）'!H7508/3.6*10^3</f>
        <v>0</v>
      </c>
      <c r="H7511" s="91">
        <f>RADIANS('貼り付けシート（日射量等）'!I7508)</f>
        <v>0</v>
      </c>
      <c r="I7511" s="91">
        <f>IF('貼り付けシート（日射量等）'!J7508&lt;0,RADIANS(360+('貼り付けシート（日射量等）'!J7508)),RADIANS('貼り付けシート（日射量等）'!J7508))</f>
        <v>0</v>
      </c>
    </row>
    <row r="7512" spans="1:9">
      <c r="A7512" s="20">
        <v>41952</v>
      </c>
      <c r="B7512" s="35" t="s">
        <v>378</v>
      </c>
      <c r="C7512" s="90">
        <f t="shared" si="351"/>
        <v>0</v>
      </c>
      <c r="D7512" s="90">
        <f t="shared" si="352"/>
        <v>0</v>
      </c>
      <c r="E7512" s="90">
        <f t="shared" si="353"/>
        <v>0</v>
      </c>
      <c r="F7512" s="50">
        <f>'貼り付けシート（日射量等）'!G7509/3.6*10^3</f>
        <v>0</v>
      </c>
      <c r="G7512" s="50">
        <f>'貼り付けシート（日射量等）'!H7509/3.6*10^3</f>
        <v>0</v>
      </c>
      <c r="H7512" s="91">
        <f>RADIANS('貼り付けシート（日射量等）'!I7509)</f>
        <v>0</v>
      </c>
      <c r="I7512" s="91">
        <f>IF('貼り付けシート（日射量等）'!J7509&lt;0,RADIANS(360+('貼り付けシート（日射量等）'!J7509)),RADIANS('貼り付けシート（日射量等）'!J7509))</f>
        <v>0</v>
      </c>
    </row>
    <row r="7513" spans="1:9">
      <c r="A7513" s="20">
        <v>41952</v>
      </c>
      <c r="B7513" s="35" t="s">
        <v>379</v>
      </c>
      <c r="C7513" s="90">
        <f t="shared" si="351"/>
        <v>0</v>
      </c>
      <c r="D7513" s="90">
        <f t="shared" si="352"/>
        <v>0</v>
      </c>
      <c r="E7513" s="90">
        <f t="shared" si="353"/>
        <v>0</v>
      </c>
      <c r="F7513" s="50">
        <f>'貼り付けシート（日射量等）'!G7510/3.6*10^3</f>
        <v>0</v>
      </c>
      <c r="G7513" s="50">
        <f>'貼り付けシート（日射量等）'!H7510/3.6*10^3</f>
        <v>0</v>
      </c>
      <c r="H7513" s="91">
        <f>RADIANS('貼り付けシート（日射量等）'!I7510)</f>
        <v>0</v>
      </c>
      <c r="I7513" s="91">
        <f>IF('貼り付けシート（日射量等）'!J7510&lt;0,RADIANS(360+('貼り付けシート（日射量等）'!J7510)),RADIANS('貼り付けシート（日射量等）'!J7510))</f>
        <v>0</v>
      </c>
    </row>
    <row r="7514" spans="1:9">
      <c r="A7514" s="20">
        <v>41952</v>
      </c>
      <c r="B7514" s="35" t="s">
        <v>380</v>
      </c>
      <c r="C7514" s="90">
        <f t="shared" si="351"/>
        <v>0</v>
      </c>
      <c r="D7514" s="90">
        <f t="shared" si="352"/>
        <v>0</v>
      </c>
      <c r="E7514" s="90">
        <f t="shared" si="353"/>
        <v>0</v>
      </c>
      <c r="F7514" s="50">
        <f>'貼り付けシート（日射量等）'!G7511/3.6*10^3</f>
        <v>0</v>
      </c>
      <c r="G7514" s="50">
        <f>'貼り付けシート（日射量等）'!H7511/3.6*10^3</f>
        <v>0</v>
      </c>
      <c r="H7514" s="91">
        <f>RADIANS('貼り付けシート（日射量等）'!I7511)</f>
        <v>0</v>
      </c>
      <c r="I7514" s="91">
        <f>IF('貼り付けシート（日射量等）'!J7511&lt;0,RADIANS(360+('貼り付けシート（日射量等）'!J7511)),RADIANS('貼り付けシート（日射量等）'!J7511))</f>
        <v>0</v>
      </c>
    </row>
    <row r="7515" spans="1:9">
      <c r="A7515" s="20">
        <v>41952</v>
      </c>
      <c r="B7515" s="35" t="s">
        <v>381</v>
      </c>
      <c r="C7515" s="90">
        <f t="shared" si="351"/>
        <v>0</v>
      </c>
      <c r="D7515" s="90">
        <f t="shared" si="352"/>
        <v>0</v>
      </c>
      <c r="E7515" s="90">
        <f t="shared" si="353"/>
        <v>0</v>
      </c>
      <c r="F7515" s="50">
        <f>'貼り付けシート（日射量等）'!G7512/3.6*10^3</f>
        <v>0</v>
      </c>
      <c r="G7515" s="50">
        <f>'貼り付けシート（日射量等）'!H7512/3.6*10^3</f>
        <v>0</v>
      </c>
      <c r="H7515" s="91">
        <f>RADIANS('貼り付けシート（日射量等）'!I7512)</f>
        <v>0</v>
      </c>
      <c r="I7515" s="91">
        <f>IF('貼り付けシート（日射量等）'!J7512&lt;0,RADIANS(360+('貼り付けシート（日射量等）'!J7512)),RADIANS('貼り付けシート（日射量等）'!J7512))</f>
        <v>0</v>
      </c>
    </row>
    <row r="7516" spans="1:9">
      <c r="A7516" s="20">
        <v>41952</v>
      </c>
      <c r="B7516" s="35" t="s">
        <v>382</v>
      </c>
      <c r="C7516" s="90">
        <f t="shared" si="351"/>
        <v>0</v>
      </c>
      <c r="D7516" s="90">
        <f t="shared" si="352"/>
        <v>0</v>
      </c>
      <c r="E7516" s="90">
        <f t="shared" si="353"/>
        <v>0</v>
      </c>
      <c r="F7516" s="50">
        <f>'貼り付けシート（日射量等）'!G7513/3.6*10^3</f>
        <v>0</v>
      </c>
      <c r="G7516" s="50">
        <f>'貼り付けシート（日射量等）'!H7513/3.6*10^3</f>
        <v>0</v>
      </c>
      <c r="H7516" s="91">
        <f>RADIANS('貼り付けシート（日射量等）'!I7513)</f>
        <v>0</v>
      </c>
      <c r="I7516" s="91">
        <f>IF('貼り付けシート（日射量等）'!J7513&lt;0,RADIANS(360+('貼り付けシート（日射量等）'!J7513)),RADIANS('貼り付けシート（日射量等）'!J7513))</f>
        <v>0</v>
      </c>
    </row>
    <row r="7517" spans="1:9">
      <c r="A7517" s="20">
        <v>41952</v>
      </c>
      <c r="B7517" s="35" t="s">
        <v>383</v>
      </c>
      <c r="C7517" s="90">
        <f t="shared" si="351"/>
        <v>0</v>
      </c>
      <c r="D7517" s="90">
        <f t="shared" si="352"/>
        <v>0</v>
      </c>
      <c r="E7517" s="90">
        <f t="shared" si="353"/>
        <v>0</v>
      </c>
      <c r="F7517" s="50">
        <f>'貼り付けシート（日射量等）'!G7514/3.6*10^3</f>
        <v>0</v>
      </c>
      <c r="G7517" s="50">
        <f>'貼り付けシート（日射量等）'!H7514/3.6*10^3</f>
        <v>0</v>
      </c>
      <c r="H7517" s="91">
        <f>RADIANS('貼り付けシート（日射量等）'!I7514)</f>
        <v>0</v>
      </c>
      <c r="I7517" s="91">
        <f>IF('貼り付けシート（日射量等）'!J7514&lt;0,RADIANS(360+('貼り付けシート（日射量等）'!J7514)),RADIANS('貼り付けシート（日射量等）'!J7514))</f>
        <v>0</v>
      </c>
    </row>
    <row r="7518" spans="1:9">
      <c r="A7518" s="20">
        <v>41953</v>
      </c>
      <c r="B7518" s="35" t="s">
        <v>360</v>
      </c>
      <c r="C7518" s="90">
        <f t="shared" si="351"/>
        <v>0</v>
      </c>
      <c r="D7518" s="90">
        <f t="shared" si="352"/>
        <v>0</v>
      </c>
      <c r="E7518" s="90">
        <f t="shared" si="353"/>
        <v>0</v>
      </c>
      <c r="F7518" s="50">
        <f>'貼り付けシート（日射量等）'!G7515/3.6*10^3</f>
        <v>0</v>
      </c>
      <c r="G7518" s="50">
        <f>'貼り付けシート（日射量等）'!H7515/3.6*10^3</f>
        <v>0</v>
      </c>
      <c r="H7518" s="91">
        <f>RADIANS('貼り付けシート（日射量等）'!I7515)</f>
        <v>0</v>
      </c>
      <c r="I7518" s="91">
        <f>IF('貼り付けシート（日射量等）'!J7515&lt;0,RADIANS(360+('貼り付けシート（日射量等）'!J7515)),RADIANS('貼り付けシート（日射量等）'!J7515))</f>
        <v>0</v>
      </c>
    </row>
    <row r="7519" spans="1:9">
      <c r="A7519" s="20">
        <v>41953</v>
      </c>
      <c r="B7519" s="35" t="s">
        <v>361</v>
      </c>
      <c r="C7519" s="90">
        <f t="shared" si="351"/>
        <v>0</v>
      </c>
      <c r="D7519" s="90">
        <f t="shared" si="352"/>
        <v>0</v>
      </c>
      <c r="E7519" s="90">
        <f t="shared" si="353"/>
        <v>0</v>
      </c>
      <c r="F7519" s="50">
        <f>'貼り付けシート（日射量等）'!G7516/3.6*10^3</f>
        <v>0</v>
      </c>
      <c r="G7519" s="50">
        <f>'貼り付けシート（日射量等）'!H7516/3.6*10^3</f>
        <v>0</v>
      </c>
      <c r="H7519" s="91">
        <f>RADIANS('貼り付けシート（日射量等）'!I7516)</f>
        <v>0</v>
      </c>
      <c r="I7519" s="91">
        <f>IF('貼り付けシート（日射量等）'!J7516&lt;0,RADIANS(360+('貼り付けシート（日射量等）'!J7516)),RADIANS('貼り付けシート（日射量等）'!J7516))</f>
        <v>0</v>
      </c>
    </row>
    <row r="7520" spans="1:9">
      <c r="A7520" s="20">
        <v>41953</v>
      </c>
      <c r="B7520" s="35" t="s">
        <v>362</v>
      </c>
      <c r="C7520" s="90">
        <f t="shared" si="351"/>
        <v>0</v>
      </c>
      <c r="D7520" s="90">
        <f t="shared" si="352"/>
        <v>0</v>
      </c>
      <c r="E7520" s="90">
        <f t="shared" si="353"/>
        <v>0</v>
      </c>
      <c r="F7520" s="50">
        <f>'貼り付けシート（日射量等）'!G7517/3.6*10^3</f>
        <v>0</v>
      </c>
      <c r="G7520" s="50">
        <f>'貼り付けシート（日射量等）'!H7517/3.6*10^3</f>
        <v>0</v>
      </c>
      <c r="H7520" s="91">
        <f>RADIANS('貼り付けシート（日射量等）'!I7517)</f>
        <v>0</v>
      </c>
      <c r="I7520" s="91">
        <f>IF('貼り付けシート（日射量等）'!J7517&lt;0,RADIANS(360+('貼り付けシート（日射量等）'!J7517)),RADIANS('貼り付けシート（日射量等）'!J7517))</f>
        <v>0</v>
      </c>
    </row>
    <row r="7521" spans="1:9">
      <c r="A7521" s="20">
        <v>41953</v>
      </c>
      <c r="B7521" s="35" t="s">
        <v>363</v>
      </c>
      <c r="C7521" s="90">
        <f t="shared" si="351"/>
        <v>0</v>
      </c>
      <c r="D7521" s="90">
        <f t="shared" si="352"/>
        <v>0</v>
      </c>
      <c r="E7521" s="90">
        <f t="shared" si="353"/>
        <v>0</v>
      </c>
      <c r="F7521" s="50">
        <f>'貼り付けシート（日射量等）'!G7518/3.6*10^3</f>
        <v>0</v>
      </c>
      <c r="G7521" s="50">
        <f>'貼り付けシート（日射量等）'!H7518/3.6*10^3</f>
        <v>0</v>
      </c>
      <c r="H7521" s="91">
        <f>RADIANS('貼り付けシート（日射量等）'!I7518)</f>
        <v>0</v>
      </c>
      <c r="I7521" s="91">
        <f>IF('貼り付けシート（日射量等）'!J7518&lt;0,RADIANS(360+('貼り付けシート（日射量等）'!J7518)),RADIANS('貼り付けシート（日射量等）'!J7518))</f>
        <v>0</v>
      </c>
    </row>
    <row r="7522" spans="1:9">
      <c r="A7522" s="20">
        <v>41953</v>
      </c>
      <c r="B7522" s="35" t="s">
        <v>364</v>
      </c>
      <c r="C7522" s="90">
        <f t="shared" si="351"/>
        <v>0</v>
      </c>
      <c r="D7522" s="90">
        <f t="shared" si="352"/>
        <v>0</v>
      </c>
      <c r="E7522" s="90">
        <f t="shared" si="353"/>
        <v>0</v>
      </c>
      <c r="F7522" s="50">
        <f>'貼り付けシート（日射量等）'!G7519/3.6*10^3</f>
        <v>0</v>
      </c>
      <c r="G7522" s="50">
        <f>'貼り付けシート（日射量等）'!H7519/3.6*10^3</f>
        <v>0</v>
      </c>
      <c r="H7522" s="91">
        <f>RADIANS('貼り付けシート（日射量等）'!I7519)</f>
        <v>0</v>
      </c>
      <c r="I7522" s="91">
        <f>IF('貼り付けシート（日射量等）'!J7519&lt;0,RADIANS(360+('貼り付けシート（日射量等）'!J7519)),RADIANS('貼り付けシート（日射量等）'!J7519))</f>
        <v>0</v>
      </c>
    </row>
    <row r="7523" spans="1:9">
      <c r="A7523" s="20">
        <v>41953</v>
      </c>
      <c r="B7523" s="35" t="s">
        <v>365</v>
      </c>
      <c r="C7523" s="90">
        <f t="shared" si="351"/>
        <v>0</v>
      </c>
      <c r="D7523" s="90">
        <f t="shared" si="352"/>
        <v>0</v>
      </c>
      <c r="E7523" s="90">
        <f t="shared" si="353"/>
        <v>0</v>
      </c>
      <c r="F7523" s="50">
        <f>'貼り付けシート（日射量等）'!G7520/3.6*10^3</f>
        <v>0</v>
      </c>
      <c r="G7523" s="50">
        <f>'貼り付けシート（日射量等）'!H7520/3.6*10^3</f>
        <v>0</v>
      </c>
      <c r="H7523" s="91">
        <f>RADIANS('貼り付けシート（日射量等）'!I7520)</f>
        <v>0</v>
      </c>
      <c r="I7523" s="91">
        <f>IF('貼り付けシート（日射量等）'!J7520&lt;0,RADIANS(360+('貼り付けシート（日射量等）'!J7520)),RADIANS('貼り付けシート（日射量等）'!J7520))</f>
        <v>0</v>
      </c>
    </row>
    <row r="7524" spans="1:9">
      <c r="A7524" s="20">
        <v>41953</v>
      </c>
      <c r="B7524" s="35" t="s">
        <v>366</v>
      </c>
      <c r="C7524" s="90">
        <f t="shared" si="351"/>
        <v>53.060440776669736</v>
      </c>
      <c r="D7524" s="90">
        <f t="shared" si="352"/>
        <v>20.732230430237927</v>
      </c>
      <c r="E7524" s="90">
        <f t="shared" si="353"/>
        <v>32.32821034643181</v>
      </c>
      <c r="F7524" s="50">
        <f>'貼り付けシート（日射量等）'!G7521/3.6*10^3</f>
        <v>75</v>
      </c>
      <c r="G7524" s="50">
        <f>'貼り付けシート（日射量等）'!H7521/3.6*10^3</f>
        <v>33.333333333333336</v>
      </c>
      <c r="H7524" s="91">
        <f>RADIANS('貼り付けシート（日射量等）'!I7521)</f>
        <v>0.11868238913561441</v>
      </c>
      <c r="I7524" s="91">
        <f>IF('貼り付けシート（日射量等）'!J7521&lt;0,RADIANS(360+('貼り付けシート（日射量等）'!J7521)),RADIANS('貼り付けシート（日射量等）'!J7521))</f>
        <v>5.2202797927150399</v>
      </c>
    </row>
    <row r="7525" spans="1:9">
      <c r="A7525" s="20">
        <v>41953</v>
      </c>
      <c r="B7525" s="35" t="s">
        <v>367</v>
      </c>
      <c r="C7525" s="90">
        <f t="shared" si="351"/>
        <v>179.90281174649039</v>
      </c>
      <c r="D7525" s="90">
        <f t="shared" si="352"/>
        <v>85.612198236064287</v>
      </c>
      <c r="E7525" s="90">
        <f t="shared" si="353"/>
        <v>94.290613510426098</v>
      </c>
      <c r="F7525" s="50">
        <f>'貼り付けシート（日射量等）'!G7522/3.6*10^3</f>
        <v>180.55555555555554</v>
      </c>
      <c r="G7525" s="50">
        <f>'貼り付けシート（日射量等）'!H7522/3.6*10^3</f>
        <v>97.222222222222214</v>
      </c>
      <c r="H7525" s="91">
        <f>RADIANS('貼り付けシート（日射量等）'!I7522)</f>
        <v>0.28274333882308139</v>
      </c>
      <c r="I7525" s="91">
        <f>IF('貼り付けシート（日射量等）'!J7522&lt;0,RADIANS(360+('貼り付けシート（日射量等）'!J7522)),RADIANS('貼り付けシート（日射量等）'!J7522))</f>
        <v>5.41401133968641</v>
      </c>
    </row>
    <row r="7526" spans="1:9">
      <c r="A7526" s="20">
        <v>41953</v>
      </c>
      <c r="B7526" s="35" t="s">
        <v>368</v>
      </c>
      <c r="C7526" s="90">
        <f t="shared" si="351"/>
        <v>526.41640517460701</v>
      </c>
      <c r="D7526" s="90">
        <f t="shared" si="352"/>
        <v>442.90186177965819</v>
      </c>
      <c r="E7526" s="90">
        <f t="shared" si="353"/>
        <v>83.514543394948845</v>
      </c>
      <c r="F7526" s="50">
        <f>'貼り付けシート（日射量等）'!G7523/3.6*10^3</f>
        <v>700</v>
      </c>
      <c r="G7526" s="50">
        <f>'貼り付けシート（日射量等）'!H7523/3.6*10^3</f>
        <v>86.111111111111114</v>
      </c>
      <c r="H7526" s="91">
        <f>RADIANS('貼り付けシート（日射量等）'!I7523)</f>
        <v>0.42062434973063345</v>
      </c>
      <c r="I7526" s="91">
        <f>IF('貼り付けシート（日射量等）'!J7523&lt;0,RADIANS(360+('貼り付けシート（日射量等）'!J7523)),RADIANS('貼り付けシート（日射量等）'!J7523))</f>
        <v>5.6356681546896894</v>
      </c>
    </row>
    <row r="7527" spans="1:9">
      <c r="A7527" s="20">
        <v>41953</v>
      </c>
      <c r="B7527" s="35" t="s">
        <v>369</v>
      </c>
      <c r="C7527" s="90">
        <f t="shared" si="351"/>
        <v>648.42969949621875</v>
      </c>
      <c r="D7527" s="90">
        <f t="shared" si="352"/>
        <v>554.13908598579269</v>
      </c>
      <c r="E7527" s="90">
        <f t="shared" si="353"/>
        <v>94.290613510426098</v>
      </c>
      <c r="F7527" s="50">
        <f>'貼り付けシート（日射量等）'!G7524/3.6*10^3</f>
        <v>747.22222222222229</v>
      </c>
      <c r="G7527" s="50">
        <f>'貼り付けシート（日射量等）'!H7524/3.6*10^3</f>
        <v>97.222222222222214</v>
      </c>
      <c r="H7527" s="91">
        <f>RADIANS('貼り付けシート（日射量等）'!I7524)</f>
        <v>0.52010811709431026</v>
      </c>
      <c r="I7527" s="91">
        <f>IF('貼り付けシート（日射量等）'!J7524&lt;0,RADIANS(360+('貼り付けシート（日射量等）'!J7524)),RADIANS('貼り付けシート（日射量等）'!J7524))</f>
        <v>5.893976883984851</v>
      </c>
    </row>
    <row r="7528" spans="1:9">
      <c r="A7528" s="20">
        <v>41953</v>
      </c>
      <c r="B7528" s="35" t="s">
        <v>370</v>
      </c>
      <c r="C7528" s="90">
        <f t="shared" si="351"/>
        <v>640.80974969263366</v>
      </c>
      <c r="D7528" s="90">
        <f t="shared" si="352"/>
        <v>508.80289077803718</v>
      </c>
      <c r="E7528" s="90">
        <f t="shared" si="353"/>
        <v>132.00685891459653</v>
      </c>
      <c r="F7528" s="50">
        <f>'貼り付けシート（日射量等）'!G7525/3.6*10^3</f>
        <v>641.66666666666674</v>
      </c>
      <c r="G7528" s="50">
        <f>'貼り付けシート（日射量等）'!H7525/3.6*10^3</f>
        <v>136.11111111111109</v>
      </c>
      <c r="H7528" s="91">
        <f>RADIANS('貼り付けシート（日射量等）'!I7525)</f>
        <v>0.56897733615015145</v>
      </c>
      <c r="I7528" s="91">
        <f>IF('貼り付けシート（日射量等）'!J7525&lt;0,RADIANS(360+('貼り付けシート（日射量等）'!J7525)),RADIANS('貼り付けシート（日射量等）'!J7525))</f>
        <v>6.1819562105639152</v>
      </c>
    </row>
    <row r="7529" spans="1:9">
      <c r="A7529" s="20">
        <v>41953</v>
      </c>
      <c r="B7529" s="35" t="s">
        <v>371</v>
      </c>
      <c r="C7529" s="90">
        <f t="shared" si="351"/>
        <v>527.75991990179068</v>
      </c>
      <c r="D7529" s="90">
        <f t="shared" si="352"/>
        <v>352.64878052528513</v>
      </c>
      <c r="E7529" s="90">
        <f t="shared" si="353"/>
        <v>175.11113937650561</v>
      </c>
      <c r="F7529" s="50">
        <f>'貼り付けシート（日射量等）'!G7526/3.6*10^3</f>
        <v>450</v>
      </c>
      <c r="G7529" s="50">
        <f>'貼り付けシート（日射量等）'!H7526/3.6*10^3</f>
        <v>180.55555555555554</v>
      </c>
      <c r="H7529" s="91">
        <f>RADIANS('貼り付けシート（日射量等）'!I7526)</f>
        <v>0.56025068989017979</v>
      </c>
      <c r="I7529" s="91">
        <f>IF('貼り付けシート（日射量等）'!J7526&lt;0,RADIANS(360+('貼り付けシート（日射量等）'!J7526)),RADIANS('貼り付けシート（日射量等）'!J7526))</f>
        <v>0.19373154697137057</v>
      </c>
    </row>
    <row r="7530" spans="1:9">
      <c r="A7530" s="20">
        <v>41953</v>
      </c>
      <c r="B7530" s="35" t="s">
        <v>372</v>
      </c>
      <c r="C7530" s="90">
        <f t="shared" si="351"/>
        <v>191.76377582828343</v>
      </c>
      <c r="D7530" s="90">
        <f t="shared" si="352"/>
        <v>43.592811740470935</v>
      </c>
      <c r="E7530" s="90">
        <f t="shared" si="353"/>
        <v>148.17096408781248</v>
      </c>
      <c r="F7530" s="50">
        <f>'貼り付けシート（日射量等）'!G7527/3.6*10^3</f>
        <v>61.111111111111107</v>
      </c>
      <c r="G7530" s="50">
        <f>'貼り付けシート（日射量等）'!H7527/3.6*10^3</f>
        <v>152.7777777777778</v>
      </c>
      <c r="H7530" s="91">
        <f>RADIANS('貼り付けシート（日射量等）'!I7527)</f>
        <v>0.49392817831439528</v>
      </c>
      <c r="I7530" s="91">
        <f>IF('貼り付けシート（日射量等）'!J7527&lt;0,RADIANS(360+('貼り付けシート（日射量等）'!J7527)),RADIANS('貼り付けシート（日射量等）'!J7527))</f>
        <v>0.47472955654245763</v>
      </c>
    </row>
    <row r="7531" spans="1:9">
      <c r="A7531" s="20">
        <v>41953</v>
      </c>
      <c r="B7531" s="35" t="s">
        <v>373</v>
      </c>
      <c r="C7531" s="90">
        <f t="shared" si="351"/>
        <v>149.6242983949744</v>
      </c>
      <c r="D7531" s="90">
        <f t="shared" si="352"/>
        <v>39.169579711332432</v>
      </c>
      <c r="E7531" s="90">
        <f t="shared" si="353"/>
        <v>110.45471868364199</v>
      </c>
      <c r="F7531" s="50">
        <f>'貼り付けシート（日射量等）'!G7528/3.6*10^3</f>
        <v>66.666666666666671</v>
      </c>
      <c r="G7531" s="50">
        <f>'貼り付けシート（日射量等）'!H7528/3.6*10^3</f>
        <v>113.88888888888887</v>
      </c>
      <c r="H7531" s="91">
        <f>RADIANS('貼り付けシート（日射量等）'!I7528)</f>
        <v>0.38048177693476387</v>
      </c>
      <c r="I7531" s="91">
        <f>IF('貼り付けシート（日射量等）'!J7528&lt;0,RADIANS(360+('貼り付けシート（日射量等）'!J7528)),RADIANS('貼り付けシート（日射量等）'!J7528))</f>
        <v>0.72082098107365811</v>
      </c>
    </row>
    <row r="7532" spans="1:9">
      <c r="A7532" s="20">
        <v>41953</v>
      </c>
      <c r="B7532" s="35" t="s">
        <v>374</v>
      </c>
      <c r="C7532" s="90">
        <f t="shared" si="351"/>
        <v>93.522716304664044</v>
      </c>
      <c r="D7532" s="90">
        <f t="shared" si="352"/>
        <v>28.866295611800417</v>
      </c>
      <c r="E7532" s="90">
        <f t="shared" si="353"/>
        <v>64.65642069286362</v>
      </c>
      <c r="F7532" s="50">
        <f>'貼り付けシート（日射量等）'!G7529/3.6*10^3</f>
        <v>69.444444444444443</v>
      </c>
      <c r="G7532" s="50">
        <f>'貼り付けシート（日射量等）'!H7529/3.6*10^3</f>
        <v>66.666666666666671</v>
      </c>
      <c r="H7532" s="91">
        <f>RADIANS('貼り付けシート（日射量等）'!I7529)</f>
        <v>0.23387411976724015</v>
      </c>
      <c r="I7532" s="91">
        <f>IF('貼り付けシート（日射量等）'!J7529&lt;0,RADIANS(360+('貼り付けシート（日射量等）'!J7529)),RADIANS('貼り付けシート（日射量等）'!J7529))</f>
        <v>0.93375114981696627</v>
      </c>
    </row>
    <row r="7533" spans="1:9">
      <c r="A7533" s="20">
        <v>41953</v>
      </c>
      <c r="B7533" s="35" t="s">
        <v>375</v>
      </c>
      <c r="C7533" s="90">
        <f t="shared" si="351"/>
        <v>34.084171942589904</v>
      </c>
      <c r="D7533" s="90">
        <f t="shared" si="352"/>
        <v>17.920066769373996</v>
      </c>
      <c r="E7533" s="90">
        <f t="shared" si="353"/>
        <v>16.164105173215905</v>
      </c>
      <c r="F7533" s="50">
        <f>'貼り付けシート（日射量等）'!G7530/3.6*10^3</f>
        <v>86.111111111111114</v>
      </c>
      <c r="G7533" s="50">
        <f>'貼り付けシート（日射量等）'!H7530/3.6*10^3</f>
        <v>16.666666666666668</v>
      </c>
      <c r="H7533" s="91">
        <f>RADIANS('貼り付けシート（日射量等）'!I7530)</f>
        <v>6.2831853071795868E-2</v>
      </c>
      <c r="I7533" s="91">
        <f>IF('貼り付けシート（日射量等）'!J7530&lt;0,RADIANS(360+('貼り付けシート（日射量等）'!J7530)),RADIANS('貼り付けシート（日射量等）'!J7530))</f>
        <v>1.1187560505283651</v>
      </c>
    </row>
    <row r="7534" spans="1:9">
      <c r="A7534" s="20">
        <v>41953</v>
      </c>
      <c r="B7534" s="35" t="s">
        <v>376</v>
      </c>
      <c r="C7534" s="90">
        <f t="shared" si="351"/>
        <v>0</v>
      </c>
      <c r="D7534" s="90">
        <f t="shared" si="352"/>
        <v>0</v>
      </c>
      <c r="E7534" s="90">
        <f t="shared" si="353"/>
        <v>0</v>
      </c>
      <c r="F7534" s="50">
        <f>'貼り付けシート（日射量等）'!G7531/3.6*10^3</f>
        <v>0</v>
      </c>
      <c r="G7534" s="50">
        <f>'貼り付けシート（日射量等）'!H7531/3.6*10^3</f>
        <v>0</v>
      </c>
      <c r="H7534" s="91">
        <f>RADIANS('貼り付けシート（日射量等）'!I7531)</f>
        <v>0</v>
      </c>
      <c r="I7534" s="91">
        <f>IF('貼り付けシート（日射量等）'!J7531&lt;0,RADIANS(360+('貼り付けシート（日射量等）'!J7531)),RADIANS('貼り付けシート（日射量等）'!J7531))</f>
        <v>0</v>
      </c>
    </row>
    <row r="7535" spans="1:9">
      <c r="A7535" s="20">
        <v>41953</v>
      </c>
      <c r="B7535" s="35" t="s">
        <v>377</v>
      </c>
      <c r="C7535" s="90">
        <f t="shared" si="351"/>
        <v>0</v>
      </c>
      <c r="D7535" s="90">
        <f t="shared" si="352"/>
        <v>0</v>
      </c>
      <c r="E7535" s="90">
        <f t="shared" si="353"/>
        <v>0</v>
      </c>
      <c r="F7535" s="50">
        <f>'貼り付けシート（日射量等）'!G7532/3.6*10^3</f>
        <v>0</v>
      </c>
      <c r="G7535" s="50">
        <f>'貼り付けシート（日射量等）'!H7532/3.6*10^3</f>
        <v>0</v>
      </c>
      <c r="H7535" s="91">
        <f>RADIANS('貼り付けシート（日射量等）'!I7532)</f>
        <v>0</v>
      </c>
      <c r="I7535" s="91">
        <f>IF('貼り付けシート（日射量等）'!J7532&lt;0,RADIANS(360+('貼り付けシート（日射量等）'!J7532)),RADIANS('貼り付けシート（日射量等）'!J7532))</f>
        <v>0</v>
      </c>
    </row>
    <row r="7536" spans="1:9">
      <c r="A7536" s="20">
        <v>41953</v>
      </c>
      <c r="B7536" s="35" t="s">
        <v>378</v>
      </c>
      <c r="C7536" s="90">
        <f t="shared" si="351"/>
        <v>0</v>
      </c>
      <c r="D7536" s="90">
        <f t="shared" si="352"/>
        <v>0</v>
      </c>
      <c r="E7536" s="90">
        <f t="shared" si="353"/>
        <v>0</v>
      </c>
      <c r="F7536" s="50">
        <f>'貼り付けシート（日射量等）'!G7533/3.6*10^3</f>
        <v>0</v>
      </c>
      <c r="G7536" s="50">
        <f>'貼り付けシート（日射量等）'!H7533/3.6*10^3</f>
        <v>0</v>
      </c>
      <c r="H7536" s="91">
        <f>RADIANS('貼り付けシート（日射量等）'!I7533)</f>
        <v>0</v>
      </c>
      <c r="I7536" s="91">
        <f>IF('貼り付けシート（日射量等）'!J7533&lt;0,RADIANS(360+('貼り付けシート（日射量等）'!J7533)),RADIANS('貼り付けシート（日射量等）'!J7533))</f>
        <v>0</v>
      </c>
    </row>
    <row r="7537" spans="1:9">
      <c r="A7537" s="20">
        <v>41953</v>
      </c>
      <c r="B7537" s="35" t="s">
        <v>379</v>
      </c>
      <c r="C7537" s="90">
        <f t="shared" si="351"/>
        <v>0</v>
      </c>
      <c r="D7537" s="90">
        <f t="shared" si="352"/>
        <v>0</v>
      </c>
      <c r="E7537" s="90">
        <f t="shared" si="353"/>
        <v>0</v>
      </c>
      <c r="F7537" s="50">
        <f>'貼り付けシート（日射量等）'!G7534/3.6*10^3</f>
        <v>0</v>
      </c>
      <c r="G7537" s="50">
        <f>'貼り付けシート（日射量等）'!H7534/3.6*10^3</f>
        <v>0</v>
      </c>
      <c r="H7537" s="91">
        <f>RADIANS('貼り付けシート（日射量等）'!I7534)</f>
        <v>0</v>
      </c>
      <c r="I7537" s="91">
        <f>IF('貼り付けシート（日射量等）'!J7534&lt;0,RADIANS(360+('貼り付けシート（日射量等）'!J7534)),RADIANS('貼り付けシート（日射量等）'!J7534))</f>
        <v>0</v>
      </c>
    </row>
    <row r="7538" spans="1:9">
      <c r="A7538" s="20">
        <v>41953</v>
      </c>
      <c r="B7538" s="35" t="s">
        <v>380</v>
      </c>
      <c r="C7538" s="90">
        <f t="shared" si="351"/>
        <v>0</v>
      </c>
      <c r="D7538" s="90">
        <f t="shared" si="352"/>
        <v>0</v>
      </c>
      <c r="E7538" s="90">
        <f t="shared" si="353"/>
        <v>0</v>
      </c>
      <c r="F7538" s="50">
        <f>'貼り付けシート（日射量等）'!G7535/3.6*10^3</f>
        <v>0</v>
      </c>
      <c r="G7538" s="50">
        <f>'貼り付けシート（日射量等）'!H7535/3.6*10^3</f>
        <v>0</v>
      </c>
      <c r="H7538" s="91">
        <f>RADIANS('貼り付けシート（日射量等）'!I7535)</f>
        <v>0</v>
      </c>
      <c r="I7538" s="91">
        <f>IF('貼り付けシート（日射量等）'!J7535&lt;0,RADIANS(360+('貼り付けシート（日射量等）'!J7535)),RADIANS('貼り付けシート（日射量等）'!J7535))</f>
        <v>0</v>
      </c>
    </row>
    <row r="7539" spans="1:9">
      <c r="A7539" s="20">
        <v>41953</v>
      </c>
      <c r="B7539" s="35" t="s">
        <v>381</v>
      </c>
      <c r="C7539" s="90">
        <f t="shared" si="351"/>
        <v>0</v>
      </c>
      <c r="D7539" s="90">
        <f t="shared" si="352"/>
        <v>0</v>
      </c>
      <c r="E7539" s="90">
        <f t="shared" si="353"/>
        <v>0</v>
      </c>
      <c r="F7539" s="50">
        <f>'貼り付けシート（日射量等）'!G7536/3.6*10^3</f>
        <v>0</v>
      </c>
      <c r="G7539" s="50">
        <f>'貼り付けシート（日射量等）'!H7536/3.6*10^3</f>
        <v>0</v>
      </c>
      <c r="H7539" s="91">
        <f>RADIANS('貼り付けシート（日射量等）'!I7536)</f>
        <v>0</v>
      </c>
      <c r="I7539" s="91">
        <f>IF('貼り付けシート（日射量等）'!J7536&lt;0,RADIANS(360+('貼り付けシート（日射量等）'!J7536)),RADIANS('貼り付けシート（日射量等）'!J7536))</f>
        <v>0</v>
      </c>
    </row>
    <row r="7540" spans="1:9">
      <c r="A7540" s="20">
        <v>41953</v>
      </c>
      <c r="B7540" s="35" t="s">
        <v>382</v>
      </c>
      <c r="C7540" s="90">
        <f t="shared" si="351"/>
        <v>0</v>
      </c>
      <c r="D7540" s="90">
        <f t="shared" si="352"/>
        <v>0</v>
      </c>
      <c r="E7540" s="90">
        <f t="shared" si="353"/>
        <v>0</v>
      </c>
      <c r="F7540" s="50">
        <f>'貼り付けシート（日射量等）'!G7537/3.6*10^3</f>
        <v>0</v>
      </c>
      <c r="G7540" s="50">
        <f>'貼り付けシート（日射量等）'!H7537/3.6*10^3</f>
        <v>0</v>
      </c>
      <c r="H7540" s="91">
        <f>RADIANS('貼り付けシート（日射量等）'!I7537)</f>
        <v>0</v>
      </c>
      <c r="I7540" s="91">
        <f>IF('貼り付けシート（日射量等）'!J7537&lt;0,RADIANS(360+('貼り付けシート（日射量等）'!J7537)),RADIANS('貼り付けシート（日射量等）'!J7537))</f>
        <v>0</v>
      </c>
    </row>
    <row r="7541" spans="1:9">
      <c r="A7541" s="20">
        <v>41953</v>
      </c>
      <c r="B7541" s="35" t="s">
        <v>383</v>
      </c>
      <c r="C7541" s="90">
        <f t="shared" si="351"/>
        <v>0</v>
      </c>
      <c r="D7541" s="90">
        <f t="shared" si="352"/>
        <v>0</v>
      </c>
      <c r="E7541" s="90">
        <f t="shared" si="353"/>
        <v>0</v>
      </c>
      <c r="F7541" s="50">
        <f>'貼り付けシート（日射量等）'!G7538/3.6*10^3</f>
        <v>0</v>
      </c>
      <c r="G7541" s="50">
        <f>'貼り付けシート（日射量等）'!H7538/3.6*10^3</f>
        <v>0</v>
      </c>
      <c r="H7541" s="91">
        <f>RADIANS('貼り付けシート（日射量等）'!I7538)</f>
        <v>0</v>
      </c>
      <c r="I7541" s="91">
        <f>IF('貼り付けシート（日射量等）'!J7538&lt;0,RADIANS(360+('貼り付けシート（日射量等）'!J7538)),RADIANS('貼り付けシート（日射量等）'!J7538))</f>
        <v>0</v>
      </c>
    </row>
    <row r="7542" spans="1:9">
      <c r="A7542" s="20">
        <v>41954</v>
      </c>
      <c r="B7542" s="35" t="s">
        <v>360</v>
      </c>
      <c r="C7542" s="90">
        <f t="shared" si="351"/>
        <v>0</v>
      </c>
      <c r="D7542" s="90">
        <f t="shared" si="352"/>
        <v>0</v>
      </c>
      <c r="E7542" s="90">
        <f t="shared" si="353"/>
        <v>0</v>
      </c>
      <c r="F7542" s="50">
        <f>'貼り付けシート（日射量等）'!G7539/3.6*10^3</f>
        <v>0</v>
      </c>
      <c r="G7542" s="50">
        <f>'貼り付けシート（日射量等）'!H7539/3.6*10^3</f>
        <v>0</v>
      </c>
      <c r="H7542" s="91">
        <f>RADIANS('貼り付けシート（日射量等）'!I7539)</f>
        <v>0</v>
      </c>
      <c r="I7542" s="91">
        <f>IF('貼り付けシート（日射量等）'!J7539&lt;0,RADIANS(360+('貼り付けシート（日射量等）'!J7539)),RADIANS('貼り付けシート（日射量等）'!J7539))</f>
        <v>0</v>
      </c>
    </row>
    <row r="7543" spans="1:9">
      <c r="A7543" s="20">
        <v>41954</v>
      </c>
      <c r="B7543" s="35" t="s">
        <v>361</v>
      </c>
      <c r="C7543" s="90">
        <f t="shared" si="351"/>
        <v>0</v>
      </c>
      <c r="D7543" s="90">
        <f t="shared" si="352"/>
        <v>0</v>
      </c>
      <c r="E7543" s="90">
        <f t="shared" si="353"/>
        <v>0</v>
      </c>
      <c r="F7543" s="50">
        <f>'貼り付けシート（日射量等）'!G7540/3.6*10^3</f>
        <v>0</v>
      </c>
      <c r="G7543" s="50">
        <f>'貼り付けシート（日射量等）'!H7540/3.6*10^3</f>
        <v>0</v>
      </c>
      <c r="H7543" s="91">
        <f>RADIANS('貼り付けシート（日射量等）'!I7540)</f>
        <v>0</v>
      </c>
      <c r="I7543" s="91">
        <f>IF('貼り付けシート（日射量等）'!J7540&lt;0,RADIANS(360+('貼り付けシート（日射量等）'!J7540)),RADIANS('貼り付けシート（日射量等）'!J7540))</f>
        <v>0</v>
      </c>
    </row>
    <row r="7544" spans="1:9">
      <c r="A7544" s="20">
        <v>41954</v>
      </c>
      <c r="B7544" s="35" t="s">
        <v>362</v>
      </c>
      <c r="C7544" s="90">
        <f t="shared" si="351"/>
        <v>0</v>
      </c>
      <c r="D7544" s="90">
        <f t="shared" si="352"/>
        <v>0</v>
      </c>
      <c r="E7544" s="90">
        <f t="shared" si="353"/>
        <v>0</v>
      </c>
      <c r="F7544" s="50">
        <f>'貼り付けシート（日射量等）'!G7541/3.6*10^3</f>
        <v>0</v>
      </c>
      <c r="G7544" s="50">
        <f>'貼り付けシート（日射量等）'!H7541/3.6*10^3</f>
        <v>0</v>
      </c>
      <c r="H7544" s="91">
        <f>RADIANS('貼り付けシート（日射量等）'!I7541)</f>
        <v>0</v>
      </c>
      <c r="I7544" s="91">
        <f>IF('貼り付けシート（日射量等）'!J7541&lt;0,RADIANS(360+('貼り付けシート（日射量等）'!J7541)),RADIANS('貼り付けシート（日射量等）'!J7541))</f>
        <v>0</v>
      </c>
    </row>
    <row r="7545" spans="1:9">
      <c r="A7545" s="20">
        <v>41954</v>
      </c>
      <c r="B7545" s="35" t="s">
        <v>363</v>
      </c>
      <c r="C7545" s="90">
        <f t="shared" si="351"/>
        <v>0</v>
      </c>
      <c r="D7545" s="90">
        <f t="shared" si="352"/>
        <v>0</v>
      </c>
      <c r="E7545" s="90">
        <f t="shared" si="353"/>
        <v>0</v>
      </c>
      <c r="F7545" s="50">
        <f>'貼り付けシート（日射量等）'!G7542/3.6*10^3</f>
        <v>0</v>
      </c>
      <c r="G7545" s="50">
        <f>'貼り付けシート（日射量等）'!H7542/3.6*10^3</f>
        <v>0</v>
      </c>
      <c r="H7545" s="91">
        <f>RADIANS('貼り付けシート（日射量等）'!I7542)</f>
        <v>0</v>
      </c>
      <c r="I7545" s="91">
        <f>IF('貼り付けシート（日射量等）'!J7542&lt;0,RADIANS(360+('貼り付けシート（日射量等）'!J7542)),RADIANS('貼り付けシート（日射量等）'!J7542))</f>
        <v>0</v>
      </c>
    </row>
    <row r="7546" spans="1:9">
      <c r="A7546" s="20">
        <v>41954</v>
      </c>
      <c r="B7546" s="35" t="s">
        <v>364</v>
      </c>
      <c r="C7546" s="90">
        <f t="shared" si="351"/>
        <v>0</v>
      </c>
      <c r="D7546" s="90">
        <f t="shared" si="352"/>
        <v>0</v>
      </c>
      <c r="E7546" s="90">
        <f t="shared" si="353"/>
        <v>0</v>
      </c>
      <c r="F7546" s="50">
        <f>'貼り付けシート（日射量等）'!G7543/3.6*10^3</f>
        <v>0</v>
      </c>
      <c r="G7546" s="50">
        <f>'貼り付けシート（日射量等）'!H7543/3.6*10^3</f>
        <v>0</v>
      </c>
      <c r="H7546" s="91">
        <f>RADIANS('貼り付けシート（日射量等）'!I7543)</f>
        <v>0</v>
      </c>
      <c r="I7546" s="91">
        <f>IF('貼り付けシート（日射量等）'!J7543&lt;0,RADIANS(360+('貼り付けシート（日射量等）'!J7543)),RADIANS('貼り付けシート（日射量等）'!J7543))</f>
        <v>0</v>
      </c>
    </row>
    <row r="7547" spans="1:9">
      <c r="A7547" s="20">
        <v>41954</v>
      </c>
      <c r="B7547" s="35" t="s">
        <v>365</v>
      </c>
      <c r="C7547" s="90">
        <f t="shared" si="351"/>
        <v>0</v>
      </c>
      <c r="D7547" s="90">
        <f t="shared" si="352"/>
        <v>0</v>
      </c>
      <c r="E7547" s="90">
        <f t="shared" si="353"/>
        <v>0</v>
      </c>
      <c r="F7547" s="50">
        <f>'貼り付けシート（日射量等）'!G7544/3.6*10^3</f>
        <v>0</v>
      </c>
      <c r="G7547" s="50">
        <f>'貼り付けシート（日射量等）'!H7544/3.6*10^3</f>
        <v>0</v>
      </c>
      <c r="H7547" s="91">
        <f>RADIANS('貼り付けシート（日射量等）'!I7544)</f>
        <v>0</v>
      </c>
      <c r="I7547" s="91">
        <f>IF('貼り付けシート（日射量等）'!J7544&lt;0,RADIANS(360+('貼り付けシート（日射量等）'!J7544)),RADIANS('貼り付けシート（日射量等）'!J7544))</f>
        <v>0</v>
      </c>
    </row>
    <row r="7548" spans="1:9">
      <c r="A7548" s="20">
        <v>41954</v>
      </c>
      <c r="B7548" s="35" t="s">
        <v>366</v>
      </c>
      <c r="C7548" s="90">
        <f t="shared" si="351"/>
        <v>63.565084306831373</v>
      </c>
      <c r="D7548" s="90">
        <f t="shared" si="352"/>
        <v>31.236873960399564</v>
      </c>
      <c r="E7548" s="90">
        <f t="shared" si="353"/>
        <v>32.32821034643181</v>
      </c>
      <c r="F7548" s="50">
        <f>'貼り付けシート（日射量等）'!G7545/3.6*10^3</f>
        <v>113.88888888888887</v>
      </c>
      <c r="G7548" s="50">
        <f>'貼り付けシート（日射量等）'!H7545/3.6*10^3</f>
        <v>33.333333333333336</v>
      </c>
      <c r="H7548" s="91">
        <f>RADIANS('貼り付けシート（日射量等）'!I7545)</f>
        <v>0.11519173063162574</v>
      </c>
      <c r="I7548" s="91">
        <f>IF('貼り付けシート（日射量等）'!J7545&lt;0,RADIANS(360+('貼り付けシート（日射量等）'!J7545)),RADIANS('貼り付けシート（日射量等）'!J7545))</f>
        <v>5.2237704512190284</v>
      </c>
    </row>
    <row r="7549" spans="1:9">
      <c r="A7549" s="20">
        <v>41954</v>
      </c>
      <c r="B7549" s="35" t="s">
        <v>367</v>
      </c>
      <c r="C7549" s="90">
        <f t="shared" si="351"/>
        <v>307.33200225200216</v>
      </c>
      <c r="D7549" s="90">
        <f t="shared" si="352"/>
        <v>231.89951144366125</v>
      </c>
      <c r="E7549" s="90">
        <f t="shared" si="353"/>
        <v>75.432490808340887</v>
      </c>
      <c r="F7549" s="50">
        <f>'貼り付けシート（日射量等）'!G7546/3.6*10^3</f>
        <v>491.66666666666663</v>
      </c>
      <c r="G7549" s="50">
        <f>'貼り付けシート（日射量等）'!H7546/3.6*10^3</f>
        <v>77.777777777777786</v>
      </c>
      <c r="H7549" s="91">
        <f>RADIANS('貼り付けシート（日射量等）'!I7546)</f>
        <v>0.27925268031909273</v>
      </c>
      <c r="I7549" s="91">
        <f>IF('貼り付けシート（日射量等）'!J7546&lt;0,RADIANS(360+('貼り付けシート（日射量等）'!J7546)),RADIANS('貼り付けシート（日射量等）'!J7546))</f>
        <v>5.4157566689384051</v>
      </c>
    </row>
    <row r="7550" spans="1:9">
      <c r="A7550" s="20">
        <v>41954</v>
      </c>
      <c r="B7550" s="35" t="s">
        <v>368</v>
      </c>
      <c r="C7550" s="90">
        <f t="shared" si="351"/>
        <v>543.24954640684291</v>
      </c>
      <c r="D7550" s="90">
        <f t="shared" si="352"/>
        <v>467.81705559850201</v>
      </c>
      <c r="E7550" s="90">
        <f t="shared" si="353"/>
        <v>75.432490808340887</v>
      </c>
      <c r="F7550" s="50">
        <f>'貼り付けシート（日射量等）'!G7547/3.6*10^3</f>
        <v>741.66666666666663</v>
      </c>
      <c r="G7550" s="50">
        <f>'貼り付けシート（日射量等）'!H7547/3.6*10^3</f>
        <v>77.777777777777786</v>
      </c>
      <c r="H7550" s="91">
        <f>RADIANS('貼り付けシート（日射量等）'!I7547)</f>
        <v>0.41713369122664473</v>
      </c>
      <c r="I7550" s="91">
        <f>IF('貼り付けシート（日射量等）'!J7547&lt;0,RADIANS(360+('貼り付けシート（日射量等）'!J7547)),RADIANS('貼り付けシート（日射量等）'!J7547))</f>
        <v>5.6391588131936787</v>
      </c>
    </row>
    <row r="7551" spans="1:9">
      <c r="A7551" s="20">
        <v>41954</v>
      </c>
      <c r="B7551" s="35" t="s">
        <v>369</v>
      </c>
      <c r="C7551" s="90">
        <f t="shared" si="351"/>
        <v>672.13494688814001</v>
      </c>
      <c r="D7551" s="90">
        <f t="shared" si="352"/>
        <v>588.62040349319113</v>
      </c>
      <c r="E7551" s="90">
        <f t="shared" si="353"/>
        <v>83.514543394948845</v>
      </c>
      <c r="F7551" s="50">
        <f>'貼り付けシート（日射量等）'!G7548/3.6*10^3</f>
        <v>797.22222222222229</v>
      </c>
      <c r="G7551" s="50">
        <f>'貼り付けシート（日射量等）'!H7548/3.6*10^3</f>
        <v>86.111111111111114</v>
      </c>
      <c r="H7551" s="91">
        <f>RADIANS('貼り付けシート（日射量等）'!I7548)</f>
        <v>0.51487212933832727</v>
      </c>
      <c r="I7551" s="91">
        <f>IF('貼り付けシート（日射量等）'!J7548&lt;0,RADIANS(360+('貼り付けシート（日射量等）'!J7548)),RADIANS('貼り付けシート（日射量等）'!J7548))</f>
        <v>5.8957222132368452</v>
      </c>
    </row>
    <row r="7552" spans="1:9">
      <c r="A7552" s="20">
        <v>41954</v>
      </c>
      <c r="B7552" s="35" t="s">
        <v>370</v>
      </c>
      <c r="C7552" s="90">
        <f t="shared" si="351"/>
        <v>673.05071238502092</v>
      </c>
      <c r="D7552" s="90">
        <f t="shared" si="352"/>
        <v>557.20795864364027</v>
      </c>
      <c r="E7552" s="90">
        <f t="shared" si="353"/>
        <v>115.84275374138065</v>
      </c>
      <c r="F7552" s="50">
        <f>'貼り付けシート（日射量等）'!G7549/3.6*10^3</f>
        <v>705.55555555555566</v>
      </c>
      <c r="G7552" s="50">
        <f>'貼り付けシート（日射量等）'!H7549/3.6*10^3</f>
        <v>119.44444444444444</v>
      </c>
      <c r="H7552" s="91">
        <f>RADIANS('貼り付けシート（日射量等）'!I7549)</f>
        <v>0.56374134839416834</v>
      </c>
      <c r="I7552" s="91">
        <f>IF('貼り付けシート（日射量等）'!J7549&lt;0,RADIANS(360+('貼り付けシート（日射量等）'!J7549)),RADIANS('貼り付けシート（日射量等）'!J7549))</f>
        <v>6.1819562105639152</v>
      </c>
    </row>
    <row r="7553" spans="1:9">
      <c r="A7553" s="20">
        <v>41954</v>
      </c>
      <c r="B7553" s="35" t="s">
        <v>371</v>
      </c>
      <c r="C7553" s="90">
        <f t="shared" si="351"/>
        <v>717.04728239786743</v>
      </c>
      <c r="D7553" s="90">
        <f t="shared" si="352"/>
        <v>630.83872147404929</v>
      </c>
      <c r="E7553" s="90">
        <f t="shared" si="353"/>
        <v>86.208560923818155</v>
      </c>
      <c r="F7553" s="50">
        <f>'貼り付けシート（日射量等）'!G7550/3.6*10^3</f>
        <v>808.33333333333337</v>
      </c>
      <c r="G7553" s="50">
        <f>'貼り付けシート（日射量等）'!H7550/3.6*10^3</f>
        <v>88.888888888888886</v>
      </c>
      <c r="H7553" s="91">
        <f>RADIANS('貼り付けシート（日射量等）'!I7550)</f>
        <v>0.55501470213419679</v>
      </c>
      <c r="I7553" s="91">
        <f>IF('貼り付けシート（日射量等）'!J7550&lt;0,RADIANS(360+('貼り付けシート（日射量等）'!J7550)),RADIANS('貼り付けシート（日射量等）'!J7550))</f>
        <v>0.19373154697137057</v>
      </c>
    </row>
    <row r="7554" spans="1:9">
      <c r="A7554" s="20">
        <v>41954</v>
      </c>
      <c r="B7554" s="35" t="s">
        <v>372</v>
      </c>
      <c r="C7554" s="90">
        <f t="shared" si="351"/>
        <v>536.97412950797116</v>
      </c>
      <c r="D7554" s="90">
        <f t="shared" si="352"/>
        <v>410.35530565111321</v>
      </c>
      <c r="E7554" s="90">
        <f t="shared" si="353"/>
        <v>126.6188238568579</v>
      </c>
      <c r="F7554" s="50">
        <f>'貼り付けシート（日射量等）'!G7551/3.6*10^3</f>
        <v>577.77777777777783</v>
      </c>
      <c r="G7554" s="50">
        <f>'貼り付けシート（日射量等）'!H7551/3.6*10^3</f>
        <v>130.55555555555554</v>
      </c>
      <c r="H7554" s="91">
        <f>RADIANS('貼り付けシート（日射量等）'!I7551)</f>
        <v>0.48869219055841229</v>
      </c>
      <c r="I7554" s="91">
        <f>IF('貼り付けシート（日射量等）'!J7551&lt;0,RADIANS(360+('貼り付けシート（日射量等）'!J7551)),RADIANS('貼り付けシート（日射量等）'!J7551))</f>
        <v>0.47123889803846897</v>
      </c>
    </row>
    <row r="7555" spans="1:9">
      <c r="A7555" s="20">
        <v>41954</v>
      </c>
      <c r="B7555" s="35" t="s">
        <v>373</v>
      </c>
      <c r="C7555" s="90">
        <f t="shared" si="351"/>
        <v>209.57298829695208</v>
      </c>
      <c r="D7555" s="90">
        <f t="shared" si="352"/>
        <v>82.954164440094161</v>
      </c>
      <c r="E7555" s="90">
        <f t="shared" si="353"/>
        <v>126.6188238568579</v>
      </c>
      <c r="F7555" s="50">
        <f>'貼り付けシート（日射量等）'!G7552/3.6*10^3</f>
        <v>141.66666666666666</v>
      </c>
      <c r="G7555" s="50">
        <f>'貼り付けシート（日射量等）'!H7552/3.6*10^3</f>
        <v>130.55555555555554</v>
      </c>
      <c r="H7555" s="91">
        <f>RADIANS('貼り付けシート（日射量等）'!I7552)</f>
        <v>0.37699111843077521</v>
      </c>
      <c r="I7555" s="91">
        <f>IF('貼り付けシート（日射量等）'!J7552&lt;0,RADIANS(360+('貼り付けシート（日射量等）'!J7552)),RADIANS('貼り付けシート（日射量等）'!J7552))</f>
        <v>0.71733032256966944</v>
      </c>
    </row>
    <row r="7556" spans="1:9">
      <c r="A7556" s="20">
        <v>41954</v>
      </c>
      <c r="B7556" s="35" t="s">
        <v>374</v>
      </c>
      <c r="C7556" s="90">
        <f t="shared" si="351"/>
        <v>114.84884720416818</v>
      </c>
      <c r="D7556" s="90">
        <f t="shared" si="352"/>
        <v>44.80439145356592</v>
      </c>
      <c r="E7556" s="90">
        <f t="shared" si="353"/>
        <v>70.044455750602253</v>
      </c>
      <c r="F7556" s="50">
        <f>'貼り付けシート（日射量等）'!G7553/3.6*10^3</f>
        <v>108.33333333333334</v>
      </c>
      <c r="G7556" s="50">
        <f>'貼り付けシート（日射量等）'!H7553/3.6*10^3</f>
        <v>72.222222222222229</v>
      </c>
      <c r="H7556" s="91">
        <f>RADIANS('貼り付けシート（日射量等）'!I7553)</f>
        <v>0.23038346126325149</v>
      </c>
      <c r="I7556" s="91">
        <f>IF('貼り付けシート（日射量等）'!J7553&lt;0,RADIANS(360+('貼り付けシート（日射量等）'!J7553)),RADIANS('貼り付けシート（日射量等）'!J7553))</f>
        <v>0.93026049131297761</v>
      </c>
    </row>
    <row r="7557" spans="1:9">
      <c r="A7557" s="20">
        <v>41954</v>
      </c>
      <c r="B7557" s="35" t="s">
        <v>375</v>
      </c>
      <c r="C7557" s="90">
        <f t="shared" si="351"/>
        <v>43.119631839438576</v>
      </c>
      <c r="D7557" s="90">
        <f t="shared" si="352"/>
        <v>26.955526666222671</v>
      </c>
      <c r="E7557" s="90">
        <f t="shared" si="353"/>
        <v>16.164105173215905</v>
      </c>
      <c r="F7557" s="50">
        <f>'貼り付けシート（日射量等）'!G7554/3.6*10^3</f>
        <v>130.55555555555554</v>
      </c>
      <c r="G7557" s="50">
        <f>'貼り付けシート（日射量等）'!H7554/3.6*10^3</f>
        <v>16.666666666666668</v>
      </c>
      <c r="H7557" s="91">
        <f>RADIANS('貼り付けシート（日射量等）'!I7554)</f>
        <v>5.9341194567807204E-2</v>
      </c>
      <c r="I7557" s="91">
        <f>IF('貼り付けシート（日射量等）'!J7554&lt;0,RADIANS(360+('貼り付けシート（日射量等）'!J7554)),RADIANS('貼り付けシート（日射量等）'!J7554))</f>
        <v>1.1135200627723822</v>
      </c>
    </row>
    <row r="7558" spans="1:9">
      <c r="A7558" s="20">
        <v>41954</v>
      </c>
      <c r="B7558" s="35" t="s">
        <v>376</v>
      </c>
      <c r="C7558" s="90">
        <f t="shared" si="351"/>
        <v>0</v>
      </c>
      <c r="D7558" s="90">
        <f t="shared" si="352"/>
        <v>0</v>
      </c>
      <c r="E7558" s="90">
        <f t="shared" si="353"/>
        <v>0</v>
      </c>
      <c r="F7558" s="50">
        <f>'貼り付けシート（日射量等）'!G7555/3.6*10^3</f>
        <v>0</v>
      </c>
      <c r="G7558" s="50">
        <f>'貼り付けシート（日射量等）'!H7555/3.6*10^3</f>
        <v>0</v>
      </c>
      <c r="H7558" s="91">
        <f>RADIANS('貼り付けシート（日射量等）'!I7555)</f>
        <v>0</v>
      </c>
      <c r="I7558" s="91">
        <f>IF('貼り付けシート（日射量等）'!J7555&lt;0,RADIANS(360+('貼り付けシート（日射量等）'!J7555)),RADIANS('貼り付けシート（日射量等）'!J7555))</f>
        <v>0</v>
      </c>
    </row>
    <row r="7559" spans="1:9">
      <c r="A7559" s="20">
        <v>41954</v>
      </c>
      <c r="B7559" s="35" t="s">
        <v>377</v>
      </c>
      <c r="C7559" s="90">
        <f t="shared" ref="C7559:C7622" si="354">IF(D7559&lt;0,E7559,D7559+E7559)</f>
        <v>0</v>
      </c>
      <c r="D7559" s="90">
        <f t="shared" ref="D7559:D7622" si="355">F7559*(SIN(H7559)*COS($O$5)+COS(H7559)*SIN($O$5)*COS($O$4-I7559))</f>
        <v>0</v>
      </c>
      <c r="E7559" s="90">
        <f t="shared" ref="E7559:E7622" si="356">G7559*(1+COS($O$5))/2</f>
        <v>0</v>
      </c>
      <c r="F7559" s="50">
        <f>'貼り付けシート（日射量等）'!G7556/3.6*10^3</f>
        <v>0</v>
      </c>
      <c r="G7559" s="50">
        <f>'貼り付けシート（日射量等）'!H7556/3.6*10^3</f>
        <v>0</v>
      </c>
      <c r="H7559" s="91">
        <f>RADIANS('貼り付けシート（日射量等）'!I7556)</f>
        <v>0</v>
      </c>
      <c r="I7559" s="91">
        <f>IF('貼り付けシート（日射量等）'!J7556&lt;0,RADIANS(360+('貼り付けシート（日射量等）'!J7556)),RADIANS('貼り付けシート（日射量等）'!J7556))</f>
        <v>0</v>
      </c>
    </row>
    <row r="7560" spans="1:9">
      <c r="A7560" s="20">
        <v>41954</v>
      </c>
      <c r="B7560" s="35" t="s">
        <v>378</v>
      </c>
      <c r="C7560" s="90">
        <f t="shared" si="354"/>
        <v>0</v>
      </c>
      <c r="D7560" s="90">
        <f t="shared" si="355"/>
        <v>0</v>
      </c>
      <c r="E7560" s="90">
        <f t="shared" si="356"/>
        <v>0</v>
      </c>
      <c r="F7560" s="50">
        <f>'貼り付けシート（日射量等）'!G7557/3.6*10^3</f>
        <v>0</v>
      </c>
      <c r="G7560" s="50">
        <f>'貼り付けシート（日射量等）'!H7557/3.6*10^3</f>
        <v>0</v>
      </c>
      <c r="H7560" s="91">
        <f>RADIANS('貼り付けシート（日射量等）'!I7557)</f>
        <v>0</v>
      </c>
      <c r="I7560" s="91">
        <f>IF('貼り付けシート（日射量等）'!J7557&lt;0,RADIANS(360+('貼り付けシート（日射量等）'!J7557)),RADIANS('貼り付けシート（日射量等）'!J7557))</f>
        <v>0</v>
      </c>
    </row>
    <row r="7561" spans="1:9">
      <c r="A7561" s="20">
        <v>41954</v>
      </c>
      <c r="B7561" s="35" t="s">
        <v>379</v>
      </c>
      <c r="C7561" s="90">
        <f t="shared" si="354"/>
        <v>0</v>
      </c>
      <c r="D7561" s="90">
        <f t="shared" si="355"/>
        <v>0</v>
      </c>
      <c r="E7561" s="90">
        <f t="shared" si="356"/>
        <v>0</v>
      </c>
      <c r="F7561" s="50">
        <f>'貼り付けシート（日射量等）'!G7558/3.6*10^3</f>
        <v>0</v>
      </c>
      <c r="G7561" s="50">
        <f>'貼り付けシート（日射量等）'!H7558/3.6*10^3</f>
        <v>0</v>
      </c>
      <c r="H7561" s="91">
        <f>RADIANS('貼り付けシート（日射量等）'!I7558)</f>
        <v>0</v>
      </c>
      <c r="I7561" s="91">
        <f>IF('貼り付けシート（日射量等）'!J7558&lt;0,RADIANS(360+('貼り付けシート（日射量等）'!J7558)),RADIANS('貼り付けシート（日射量等）'!J7558))</f>
        <v>0</v>
      </c>
    </row>
    <row r="7562" spans="1:9">
      <c r="A7562" s="20">
        <v>41954</v>
      </c>
      <c r="B7562" s="35" t="s">
        <v>380</v>
      </c>
      <c r="C7562" s="90">
        <f t="shared" si="354"/>
        <v>0</v>
      </c>
      <c r="D7562" s="90">
        <f t="shared" si="355"/>
        <v>0</v>
      </c>
      <c r="E7562" s="90">
        <f t="shared" si="356"/>
        <v>0</v>
      </c>
      <c r="F7562" s="50">
        <f>'貼り付けシート（日射量等）'!G7559/3.6*10^3</f>
        <v>0</v>
      </c>
      <c r="G7562" s="50">
        <f>'貼り付けシート（日射量等）'!H7559/3.6*10^3</f>
        <v>0</v>
      </c>
      <c r="H7562" s="91">
        <f>RADIANS('貼り付けシート（日射量等）'!I7559)</f>
        <v>0</v>
      </c>
      <c r="I7562" s="91">
        <f>IF('貼り付けシート（日射量等）'!J7559&lt;0,RADIANS(360+('貼り付けシート（日射量等）'!J7559)),RADIANS('貼り付けシート（日射量等）'!J7559))</f>
        <v>0</v>
      </c>
    </row>
    <row r="7563" spans="1:9">
      <c r="A7563" s="20">
        <v>41954</v>
      </c>
      <c r="B7563" s="35" t="s">
        <v>381</v>
      </c>
      <c r="C7563" s="90">
        <f t="shared" si="354"/>
        <v>0</v>
      </c>
      <c r="D7563" s="90">
        <f t="shared" si="355"/>
        <v>0</v>
      </c>
      <c r="E7563" s="90">
        <f t="shared" si="356"/>
        <v>0</v>
      </c>
      <c r="F7563" s="50">
        <f>'貼り付けシート（日射量等）'!G7560/3.6*10^3</f>
        <v>0</v>
      </c>
      <c r="G7563" s="50">
        <f>'貼り付けシート（日射量等）'!H7560/3.6*10^3</f>
        <v>0</v>
      </c>
      <c r="H7563" s="91">
        <f>RADIANS('貼り付けシート（日射量等）'!I7560)</f>
        <v>0</v>
      </c>
      <c r="I7563" s="91">
        <f>IF('貼り付けシート（日射量等）'!J7560&lt;0,RADIANS(360+('貼り付けシート（日射量等）'!J7560)),RADIANS('貼り付けシート（日射量等）'!J7560))</f>
        <v>0</v>
      </c>
    </row>
    <row r="7564" spans="1:9">
      <c r="A7564" s="20">
        <v>41954</v>
      </c>
      <c r="B7564" s="35" t="s">
        <v>382</v>
      </c>
      <c r="C7564" s="90">
        <f t="shared" si="354"/>
        <v>0</v>
      </c>
      <c r="D7564" s="90">
        <f t="shared" si="355"/>
        <v>0</v>
      </c>
      <c r="E7564" s="90">
        <f t="shared" si="356"/>
        <v>0</v>
      </c>
      <c r="F7564" s="50">
        <f>'貼り付けシート（日射量等）'!G7561/3.6*10^3</f>
        <v>0</v>
      </c>
      <c r="G7564" s="50">
        <f>'貼り付けシート（日射量等）'!H7561/3.6*10^3</f>
        <v>0</v>
      </c>
      <c r="H7564" s="91">
        <f>RADIANS('貼り付けシート（日射量等）'!I7561)</f>
        <v>0</v>
      </c>
      <c r="I7564" s="91">
        <f>IF('貼り付けシート（日射量等）'!J7561&lt;0,RADIANS(360+('貼り付けシート（日射量等）'!J7561)),RADIANS('貼り付けシート（日射量等）'!J7561))</f>
        <v>0</v>
      </c>
    </row>
    <row r="7565" spans="1:9">
      <c r="A7565" s="20">
        <v>41954</v>
      </c>
      <c r="B7565" s="35" t="s">
        <v>383</v>
      </c>
      <c r="C7565" s="90">
        <f t="shared" si="354"/>
        <v>0</v>
      </c>
      <c r="D7565" s="90">
        <f t="shared" si="355"/>
        <v>0</v>
      </c>
      <c r="E7565" s="90">
        <f t="shared" si="356"/>
        <v>0</v>
      </c>
      <c r="F7565" s="50">
        <f>'貼り付けシート（日射量等）'!G7562/3.6*10^3</f>
        <v>0</v>
      </c>
      <c r="G7565" s="50">
        <f>'貼り付けシート（日射量等）'!H7562/3.6*10^3</f>
        <v>0</v>
      </c>
      <c r="H7565" s="91">
        <f>RADIANS('貼り付けシート（日射量等）'!I7562)</f>
        <v>0</v>
      </c>
      <c r="I7565" s="91">
        <f>IF('貼り付けシート（日射量等）'!J7562&lt;0,RADIANS(360+('貼り付けシート（日射量等）'!J7562)),RADIANS('貼り付けシート（日射量等）'!J7562))</f>
        <v>0</v>
      </c>
    </row>
    <row r="7566" spans="1:9">
      <c r="A7566" s="20">
        <v>41955</v>
      </c>
      <c r="B7566" s="35" t="s">
        <v>360</v>
      </c>
      <c r="C7566" s="90">
        <f t="shared" si="354"/>
        <v>0</v>
      </c>
      <c r="D7566" s="90">
        <f t="shared" si="355"/>
        <v>0</v>
      </c>
      <c r="E7566" s="90">
        <f t="shared" si="356"/>
        <v>0</v>
      </c>
      <c r="F7566" s="50">
        <f>'貼り付けシート（日射量等）'!G7563/3.6*10^3</f>
        <v>0</v>
      </c>
      <c r="G7566" s="50">
        <f>'貼り付けシート（日射量等）'!H7563/3.6*10^3</f>
        <v>0</v>
      </c>
      <c r="H7566" s="91">
        <f>RADIANS('貼り付けシート（日射量等）'!I7563)</f>
        <v>0</v>
      </c>
      <c r="I7566" s="91">
        <f>IF('貼り付けシート（日射量等）'!J7563&lt;0,RADIANS(360+('貼り付けシート（日射量等）'!J7563)),RADIANS('貼り付けシート（日射量等）'!J7563))</f>
        <v>0</v>
      </c>
    </row>
    <row r="7567" spans="1:9">
      <c r="A7567" s="20">
        <v>41955</v>
      </c>
      <c r="B7567" s="35" t="s">
        <v>361</v>
      </c>
      <c r="C7567" s="90">
        <f t="shared" si="354"/>
        <v>0</v>
      </c>
      <c r="D7567" s="90">
        <f t="shared" si="355"/>
        <v>0</v>
      </c>
      <c r="E7567" s="90">
        <f t="shared" si="356"/>
        <v>0</v>
      </c>
      <c r="F7567" s="50">
        <f>'貼り付けシート（日射量等）'!G7564/3.6*10^3</f>
        <v>0</v>
      </c>
      <c r="G7567" s="50">
        <f>'貼り付けシート（日射量等）'!H7564/3.6*10^3</f>
        <v>0</v>
      </c>
      <c r="H7567" s="91">
        <f>RADIANS('貼り付けシート（日射量等）'!I7564)</f>
        <v>0</v>
      </c>
      <c r="I7567" s="91">
        <f>IF('貼り付けシート（日射量等）'!J7564&lt;0,RADIANS(360+('貼り付けシート（日射量等）'!J7564)),RADIANS('貼り付けシート（日射量等）'!J7564))</f>
        <v>0</v>
      </c>
    </row>
    <row r="7568" spans="1:9">
      <c r="A7568" s="20">
        <v>41955</v>
      </c>
      <c r="B7568" s="35" t="s">
        <v>362</v>
      </c>
      <c r="C7568" s="90">
        <f t="shared" si="354"/>
        <v>0</v>
      </c>
      <c r="D7568" s="90">
        <f t="shared" si="355"/>
        <v>0</v>
      </c>
      <c r="E7568" s="90">
        <f t="shared" si="356"/>
        <v>0</v>
      </c>
      <c r="F7568" s="50">
        <f>'貼り付けシート（日射量等）'!G7565/3.6*10^3</f>
        <v>0</v>
      </c>
      <c r="G7568" s="50">
        <f>'貼り付けシート（日射量等）'!H7565/3.6*10^3</f>
        <v>0</v>
      </c>
      <c r="H7568" s="91">
        <f>RADIANS('貼り付けシート（日射量等）'!I7565)</f>
        <v>0</v>
      </c>
      <c r="I7568" s="91">
        <f>IF('貼り付けシート（日射量等）'!J7565&lt;0,RADIANS(360+('貼り付けシート（日射量等）'!J7565)),RADIANS('貼り付けシート（日射量等）'!J7565))</f>
        <v>0</v>
      </c>
    </row>
    <row r="7569" spans="1:9">
      <c r="A7569" s="20">
        <v>41955</v>
      </c>
      <c r="B7569" s="35" t="s">
        <v>363</v>
      </c>
      <c r="C7569" s="90">
        <f t="shared" si="354"/>
        <v>0</v>
      </c>
      <c r="D7569" s="90">
        <f t="shared" si="355"/>
        <v>0</v>
      </c>
      <c r="E7569" s="90">
        <f t="shared" si="356"/>
        <v>0</v>
      </c>
      <c r="F7569" s="50">
        <f>'貼り付けシート（日射量等）'!G7566/3.6*10^3</f>
        <v>0</v>
      </c>
      <c r="G7569" s="50">
        <f>'貼り付けシート（日射量等）'!H7566/3.6*10^3</f>
        <v>0</v>
      </c>
      <c r="H7569" s="91">
        <f>RADIANS('貼り付けシート（日射量等）'!I7566)</f>
        <v>0</v>
      </c>
      <c r="I7569" s="91">
        <f>IF('貼り付けシート（日射量等）'!J7566&lt;0,RADIANS(360+('貼り付けシート（日射量等）'!J7566)),RADIANS('貼り付けシート（日射量等）'!J7566))</f>
        <v>0</v>
      </c>
    </row>
    <row r="7570" spans="1:9">
      <c r="A7570" s="20">
        <v>41955</v>
      </c>
      <c r="B7570" s="35" t="s">
        <v>364</v>
      </c>
      <c r="C7570" s="90">
        <f t="shared" si="354"/>
        <v>0</v>
      </c>
      <c r="D7570" s="90">
        <f t="shared" si="355"/>
        <v>0</v>
      </c>
      <c r="E7570" s="90">
        <f t="shared" si="356"/>
        <v>0</v>
      </c>
      <c r="F7570" s="50">
        <f>'貼り付けシート（日射量等）'!G7567/3.6*10^3</f>
        <v>0</v>
      </c>
      <c r="G7570" s="50">
        <f>'貼り付けシート（日射量等）'!H7567/3.6*10^3</f>
        <v>0</v>
      </c>
      <c r="H7570" s="91">
        <f>RADIANS('貼り付けシート（日射量等）'!I7567)</f>
        <v>0</v>
      </c>
      <c r="I7570" s="91">
        <f>IF('貼り付けシート（日射量等）'!J7567&lt;0,RADIANS(360+('貼り付けシート（日射量等）'!J7567)),RADIANS('貼り付けシート（日射量等）'!J7567))</f>
        <v>0</v>
      </c>
    </row>
    <row r="7571" spans="1:9">
      <c r="A7571" s="20">
        <v>41955</v>
      </c>
      <c r="B7571" s="35" t="s">
        <v>365</v>
      </c>
      <c r="C7571" s="90">
        <f t="shared" si="354"/>
        <v>0</v>
      </c>
      <c r="D7571" s="90">
        <f t="shared" si="355"/>
        <v>0</v>
      </c>
      <c r="E7571" s="90">
        <f t="shared" si="356"/>
        <v>0</v>
      </c>
      <c r="F7571" s="50">
        <f>'貼り付けシート（日射量等）'!G7568/3.6*10^3</f>
        <v>0</v>
      </c>
      <c r="G7571" s="50">
        <f>'貼り付けシート（日射量等）'!H7568/3.6*10^3</f>
        <v>0</v>
      </c>
      <c r="H7571" s="91">
        <f>RADIANS('貼り付けシート（日射量等）'!I7568)</f>
        <v>0</v>
      </c>
      <c r="I7571" s="91">
        <f>IF('貼り付けシート（日射量等）'!J7568&lt;0,RADIANS(360+('貼り付けシート（日射量等）'!J7568)),RADIANS('貼り付けシート（日射量等）'!J7568))</f>
        <v>0</v>
      </c>
    </row>
    <row r="7572" spans="1:9">
      <c r="A7572" s="20">
        <v>41955</v>
      </c>
      <c r="B7572" s="35" t="s">
        <v>366</v>
      </c>
      <c r="C7572" s="90">
        <f t="shared" si="354"/>
        <v>41.301837772211208</v>
      </c>
      <c r="D7572" s="90">
        <f t="shared" si="355"/>
        <v>14.361662483518035</v>
      </c>
      <c r="E7572" s="90">
        <f t="shared" si="356"/>
        <v>26.940175288693172</v>
      </c>
      <c r="F7572" s="50">
        <f>'貼り付けシート（日射量等）'!G7569/3.6*10^3</f>
        <v>52.777777777777779</v>
      </c>
      <c r="G7572" s="50">
        <f>'貼り付けシート（日射量等）'!H7569/3.6*10^3</f>
        <v>27.777777777777779</v>
      </c>
      <c r="H7572" s="91">
        <f>RADIANS('貼り付けシート（日射量等）'!I7569)</f>
        <v>0.11170107212763709</v>
      </c>
      <c r="I7572" s="91">
        <f>IF('貼り付けシート（日射量等）'!J7569&lt;0,RADIANS(360+('貼り付けシート（日射量等）'!J7569)),RADIANS('貼り付けシート（日射量等）'!J7569))</f>
        <v>5.2272611097230168</v>
      </c>
    </row>
    <row r="7573" spans="1:9">
      <c r="A7573" s="20">
        <v>41955</v>
      </c>
      <c r="B7573" s="35" t="s">
        <v>367</v>
      </c>
      <c r="C7573" s="90">
        <f t="shared" si="354"/>
        <v>116.03990720696281</v>
      </c>
      <c r="D7573" s="90">
        <f t="shared" si="355"/>
        <v>35.219381340883302</v>
      </c>
      <c r="E7573" s="90">
        <f t="shared" si="356"/>
        <v>80.820525866079507</v>
      </c>
      <c r="F7573" s="50">
        <f>'貼り付けシート（日射量等）'!G7570/3.6*10^3</f>
        <v>75</v>
      </c>
      <c r="G7573" s="50">
        <f>'貼り付けシート（日射量等）'!H7570/3.6*10^3</f>
        <v>83.333333333333329</v>
      </c>
      <c r="H7573" s="91">
        <f>RADIANS('貼り付けシート（日射量等）'!I7570)</f>
        <v>0.27576202181510406</v>
      </c>
      <c r="I7573" s="91">
        <f>IF('貼り付けシート（日射量等）'!J7570&lt;0,RADIANS(360+('貼り付けシート（日射量等）'!J7570)),RADIANS('貼り付けシート（日射量等）'!J7570))</f>
        <v>5.4192473274423936</v>
      </c>
    </row>
    <row r="7574" spans="1:9">
      <c r="A7574" s="20">
        <v>41955</v>
      </c>
      <c r="B7574" s="35" t="s">
        <v>368</v>
      </c>
      <c r="C7574" s="90">
        <f t="shared" si="354"/>
        <v>250.79482775844627</v>
      </c>
      <c r="D7574" s="90">
        <f t="shared" si="355"/>
        <v>108.01189872837243</v>
      </c>
      <c r="E7574" s="90">
        <f t="shared" si="356"/>
        <v>142.78292903007383</v>
      </c>
      <c r="F7574" s="50">
        <f>'貼り付けシート（日射量等）'!G7571/3.6*10^3</f>
        <v>172.22222222222223</v>
      </c>
      <c r="G7574" s="50">
        <f>'貼り付けシート（日射量等）'!H7571/3.6*10^3</f>
        <v>147.22222222222223</v>
      </c>
      <c r="H7574" s="91">
        <f>RADIANS('貼り付けシート（日射量等）'!I7571)</f>
        <v>0.41189770347066179</v>
      </c>
      <c r="I7574" s="91">
        <f>IF('貼り付けシート（日射量等）'!J7571&lt;0,RADIANS(360+('貼り付けシート（日射量等）'!J7571)),RADIANS('貼り付けシート（日射量等）'!J7571))</f>
        <v>5.640904142445673</v>
      </c>
    </row>
    <row r="7575" spans="1:9">
      <c r="A7575" s="20">
        <v>41955</v>
      </c>
      <c r="B7575" s="35" t="s">
        <v>369</v>
      </c>
      <c r="C7575" s="90">
        <f t="shared" si="354"/>
        <v>174.85487385997976</v>
      </c>
      <c r="D7575" s="90">
        <f t="shared" si="355"/>
        <v>34.765962358775248</v>
      </c>
      <c r="E7575" s="90">
        <f t="shared" si="356"/>
        <v>140.08891150120451</v>
      </c>
      <c r="F7575" s="50">
        <f>'貼り付けシート（日射量等）'!G7572/3.6*10^3</f>
        <v>47.222222222222221</v>
      </c>
      <c r="G7575" s="50">
        <f>'貼り付けシート（日射量等）'!H7572/3.6*10^3</f>
        <v>144.44444444444446</v>
      </c>
      <c r="H7575" s="91">
        <f>RADIANS('貼り付けシート（日射量等）'!I7572)</f>
        <v>0.5113814708343386</v>
      </c>
      <c r="I7575" s="91">
        <f>IF('貼り付けシート（日射量等）'!J7572&lt;0,RADIANS(360+('貼り付けシート（日射量等）'!J7572)),RADIANS('貼り付けシート（日射量等）'!J7572))</f>
        <v>5.8974675424888394</v>
      </c>
    </row>
    <row r="7576" spans="1:9">
      <c r="A7576" s="20">
        <v>41955</v>
      </c>
      <c r="B7576" s="35" t="s">
        <v>370</v>
      </c>
      <c r="C7576" s="90">
        <f t="shared" si="354"/>
        <v>305.90298871877121</v>
      </c>
      <c r="D7576" s="90">
        <f t="shared" si="355"/>
        <v>109.2397091113111</v>
      </c>
      <c r="E7576" s="90">
        <f t="shared" si="356"/>
        <v>196.66327960746014</v>
      </c>
      <c r="F7576" s="50">
        <f>'貼り付けシート（日射量等）'!G7573/3.6*10^3</f>
        <v>138.88888888888889</v>
      </c>
      <c r="G7576" s="50">
        <f>'貼り付けシート（日射量等）'!H7573/3.6*10^3</f>
        <v>202.77777777777777</v>
      </c>
      <c r="H7576" s="91">
        <f>RADIANS('貼り付けシート（日射量等）'!I7573)</f>
        <v>0.55850536063818546</v>
      </c>
      <c r="I7576" s="91">
        <f>IF('貼り付けシート（日射量等）'!J7573&lt;0,RADIANS(360+('貼り付けシート（日射量等）'!J7573)),RADIANS('貼り付けシート（日射量等）'!J7573))</f>
        <v>6.1819562105639152</v>
      </c>
    </row>
    <row r="7577" spans="1:9">
      <c r="A7577" s="20">
        <v>41955</v>
      </c>
      <c r="B7577" s="35" t="s">
        <v>371</v>
      </c>
      <c r="C7577" s="90">
        <f t="shared" si="354"/>
        <v>602.12101885079551</v>
      </c>
      <c r="D7577" s="90">
        <f t="shared" si="355"/>
        <v>462.032107349591</v>
      </c>
      <c r="E7577" s="90">
        <f t="shared" si="356"/>
        <v>140.08891150120451</v>
      </c>
      <c r="F7577" s="50">
        <f>'貼り付けシート（日射量等）'!G7574/3.6*10^3</f>
        <v>594.44444444444446</v>
      </c>
      <c r="G7577" s="50">
        <f>'貼り付けシート（日射量等）'!H7574/3.6*10^3</f>
        <v>144.44444444444446</v>
      </c>
      <c r="H7577" s="91">
        <f>RADIANS('貼り付けシート（日射量等）'!I7574)</f>
        <v>0.5497787143782138</v>
      </c>
      <c r="I7577" s="91">
        <f>IF('貼り付けシート（日射量等）'!J7574&lt;0,RADIANS(360+('貼り付けシート（日射量等）'!J7574)),RADIANS('貼り付けシート（日射量等）'!J7574))</f>
        <v>0.19198621771937624</v>
      </c>
    </row>
    <row r="7578" spans="1:9">
      <c r="A7578" s="20">
        <v>41955</v>
      </c>
      <c r="B7578" s="35" t="s">
        <v>372</v>
      </c>
      <c r="C7578" s="90">
        <f t="shared" si="354"/>
        <v>488.94976723502617</v>
      </c>
      <c r="D7578" s="90">
        <f t="shared" si="355"/>
        <v>346.16683820495234</v>
      </c>
      <c r="E7578" s="90">
        <f t="shared" si="356"/>
        <v>142.78292903007383</v>
      </c>
      <c r="F7578" s="50">
        <f>'貼り付けシート（日射量等）'!G7575/3.6*10^3</f>
        <v>488.88888888888886</v>
      </c>
      <c r="G7578" s="50">
        <f>'貼り付けシート（日射量等）'!H7575/3.6*10^3</f>
        <v>147.22222222222223</v>
      </c>
      <c r="H7578" s="91">
        <f>RADIANS('貼り付けシート（日射量等）'!I7575)</f>
        <v>0.48520153205442362</v>
      </c>
      <c r="I7578" s="91">
        <f>IF('貼り付けシート（日射量等）'!J7575&lt;0,RADIANS(360+('貼り付けシート（日射量等）'!J7575)),RADIANS('貼り付けシート（日射量等）'!J7575))</f>
        <v>0.46949356878647464</v>
      </c>
    </row>
    <row r="7579" spans="1:9">
      <c r="A7579" s="20">
        <v>41955</v>
      </c>
      <c r="B7579" s="35" t="s">
        <v>373</v>
      </c>
      <c r="C7579" s="90">
        <f t="shared" si="354"/>
        <v>127.2359263403</v>
      </c>
      <c r="D7579" s="90">
        <f t="shared" si="355"/>
        <v>27.557277772135262</v>
      </c>
      <c r="E7579" s="90">
        <f t="shared" si="356"/>
        <v>99.678648568164732</v>
      </c>
      <c r="F7579" s="50">
        <f>'貼り付けシート（日射量等）'!G7576/3.6*10^3</f>
        <v>47.222222222222221</v>
      </c>
      <c r="G7579" s="50">
        <f>'貼り付けシート（日射量等）'!H7576/3.6*10^3</f>
        <v>102.77777777777777</v>
      </c>
      <c r="H7579" s="91">
        <f>RADIANS('貼り付けシート（日射量等）'!I7576)</f>
        <v>0.37350045992678649</v>
      </c>
      <c r="I7579" s="91">
        <f>IF('貼り付けシート（日射量等）'!J7576&lt;0,RADIANS(360+('貼り付けシート（日射量等）'!J7576)),RADIANS('貼り付けシート（日射量等）'!J7576))</f>
        <v>0.71383966406568078</v>
      </c>
    </row>
    <row r="7580" spans="1:9">
      <c r="A7580" s="20">
        <v>41955</v>
      </c>
      <c r="B7580" s="35" t="s">
        <v>374</v>
      </c>
      <c r="C7580" s="90">
        <f t="shared" si="354"/>
        <v>76.005245384259368</v>
      </c>
      <c r="D7580" s="90">
        <f t="shared" si="355"/>
        <v>19.430877278003717</v>
      </c>
      <c r="E7580" s="90">
        <f t="shared" si="356"/>
        <v>56.574368106255655</v>
      </c>
      <c r="F7580" s="50">
        <f>'貼り付けシート（日射量等）'!G7577/3.6*10^3</f>
        <v>47.222222222222221</v>
      </c>
      <c r="G7580" s="50">
        <f>'貼り付けシート（日射量等）'!H7577/3.6*10^3</f>
        <v>58.333333333333329</v>
      </c>
      <c r="H7580" s="91">
        <f>RADIANS('貼り付けシート（日射量等）'!I7577)</f>
        <v>0.22689280275926285</v>
      </c>
      <c r="I7580" s="91">
        <f>IF('貼り付けシート（日射量等）'!J7577&lt;0,RADIANS(360+('貼り付けシート（日射量等）'!J7577)),RADIANS('貼り付けシート（日射量等）'!J7577))</f>
        <v>0.92676983280898906</v>
      </c>
    </row>
    <row r="7581" spans="1:9">
      <c r="A7581" s="20">
        <v>41955</v>
      </c>
      <c r="B7581" s="35" t="s">
        <v>375</v>
      </c>
      <c r="C7581" s="90">
        <f t="shared" si="354"/>
        <v>24.819650117414675</v>
      </c>
      <c r="D7581" s="90">
        <f t="shared" si="355"/>
        <v>11.34956247306809</v>
      </c>
      <c r="E7581" s="90">
        <f t="shared" si="356"/>
        <v>13.470087644346586</v>
      </c>
      <c r="F7581" s="50">
        <f>'貼り付けシート（日射量等）'!G7578/3.6*10^3</f>
        <v>55.555555555555557</v>
      </c>
      <c r="G7581" s="50">
        <f>'貼り付けシート（日射量等）'!H7578/3.6*10^3</f>
        <v>13.888888888888889</v>
      </c>
      <c r="H7581" s="91">
        <f>RADIANS('貼り付けシート（日射量等）'!I7578)</f>
        <v>5.5850536063818547E-2</v>
      </c>
      <c r="I7581" s="91">
        <f>IF('貼り付けシート（日射量等）'!J7578&lt;0,RADIANS(360+('貼り付けシート（日射量等）'!J7578)),RADIANS('貼り付けシート（日射量等）'!J7578))</f>
        <v>1.1100294042683936</v>
      </c>
    </row>
    <row r="7582" spans="1:9">
      <c r="A7582" s="20">
        <v>41955</v>
      </c>
      <c r="B7582" s="35" t="s">
        <v>376</v>
      </c>
      <c r="C7582" s="90">
        <f t="shared" si="354"/>
        <v>0</v>
      </c>
      <c r="D7582" s="90">
        <f t="shared" si="355"/>
        <v>0</v>
      </c>
      <c r="E7582" s="90">
        <f t="shared" si="356"/>
        <v>0</v>
      </c>
      <c r="F7582" s="50">
        <f>'貼り付けシート（日射量等）'!G7579/3.6*10^3</f>
        <v>0</v>
      </c>
      <c r="G7582" s="50">
        <f>'貼り付けシート（日射量等）'!H7579/3.6*10^3</f>
        <v>0</v>
      </c>
      <c r="H7582" s="91">
        <f>RADIANS('貼り付けシート（日射量等）'!I7579)</f>
        <v>0</v>
      </c>
      <c r="I7582" s="91">
        <f>IF('貼り付けシート（日射量等）'!J7579&lt;0,RADIANS(360+('貼り付けシート（日射量等）'!J7579)),RADIANS('貼り付けシート（日射量等）'!J7579))</f>
        <v>0</v>
      </c>
    </row>
    <row r="7583" spans="1:9">
      <c r="A7583" s="20">
        <v>41955</v>
      </c>
      <c r="B7583" s="35" t="s">
        <v>377</v>
      </c>
      <c r="C7583" s="90">
        <f t="shared" si="354"/>
        <v>0</v>
      </c>
      <c r="D7583" s="90">
        <f t="shared" si="355"/>
        <v>0</v>
      </c>
      <c r="E7583" s="90">
        <f t="shared" si="356"/>
        <v>0</v>
      </c>
      <c r="F7583" s="50">
        <f>'貼り付けシート（日射量等）'!G7580/3.6*10^3</f>
        <v>0</v>
      </c>
      <c r="G7583" s="50">
        <f>'貼り付けシート（日射量等）'!H7580/3.6*10^3</f>
        <v>0</v>
      </c>
      <c r="H7583" s="91">
        <f>RADIANS('貼り付けシート（日射量等）'!I7580)</f>
        <v>0</v>
      </c>
      <c r="I7583" s="91">
        <f>IF('貼り付けシート（日射量等）'!J7580&lt;0,RADIANS(360+('貼り付けシート（日射量等）'!J7580)),RADIANS('貼り付けシート（日射量等）'!J7580))</f>
        <v>0</v>
      </c>
    </row>
    <row r="7584" spans="1:9">
      <c r="A7584" s="20">
        <v>41955</v>
      </c>
      <c r="B7584" s="35" t="s">
        <v>378</v>
      </c>
      <c r="C7584" s="90">
        <f t="shared" si="354"/>
        <v>0</v>
      </c>
      <c r="D7584" s="90">
        <f t="shared" si="355"/>
        <v>0</v>
      </c>
      <c r="E7584" s="90">
        <f t="shared" si="356"/>
        <v>0</v>
      </c>
      <c r="F7584" s="50">
        <f>'貼り付けシート（日射量等）'!G7581/3.6*10^3</f>
        <v>0</v>
      </c>
      <c r="G7584" s="50">
        <f>'貼り付けシート（日射量等）'!H7581/3.6*10^3</f>
        <v>0</v>
      </c>
      <c r="H7584" s="91">
        <f>RADIANS('貼り付けシート（日射量等）'!I7581)</f>
        <v>0</v>
      </c>
      <c r="I7584" s="91">
        <f>IF('貼り付けシート（日射量等）'!J7581&lt;0,RADIANS(360+('貼り付けシート（日射量等）'!J7581)),RADIANS('貼り付けシート（日射量等）'!J7581))</f>
        <v>0</v>
      </c>
    </row>
    <row r="7585" spans="1:9">
      <c r="A7585" s="20">
        <v>41955</v>
      </c>
      <c r="B7585" s="35" t="s">
        <v>379</v>
      </c>
      <c r="C7585" s="90">
        <f t="shared" si="354"/>
        <v>0</v>
      </c>
      <c r="D7585" s="90">
        <f t="shared" si="355"/>
        <v>0</v>
      </c>
      <c r="E7585" s="90">
        <f t="shared" si="356"/>
        <v>0</v>
      </c>
      <c r="F7585" s="50">
        <f>'貼り付けシート（日射量等）'!G7582/3.6*10^3</f>
        <v>0</v>
      </c>
      <c r="G7585" s="50">
        <f>'貼り付けシート（日射量等）'!H7582/3.6*10^3</f>
        <v>0</v>
      </c>
      <c r="H7585" s="91">
        <f>RADIANS('貼り付けシート（日射量等）'!I7582)</f>
        <v>0</v>
      </c>
      <c r="I7585" s="91">
        <f>IF('貼り付けシート（日射量等）'!J7582&lt;0,RADIANS(360+('貼り付けシート（日射量等）'!J7582)),RADIANS('貼り付けシート（日射量等）'!J7582))</f>
        <v>0</v>
      </c>
    </row>
    <row r="7586" spans="1:9">
      <c r="A7586" s="20">
        <v>41955</v>
      </c>
      <c r="B7586" s="35" t="s">
        <v>380</v>
      </c>
      <c r="C7586" s="90">
        <f t="shared" si="354"/>
        <v>0</v>
      </c>
      <c r="D7586" s="90">
        <f t="shared" si="355"/>
        <v>0</v>
      </c>
      <c r="E7586" s="90">
        <f t="shared" si="356"/>
        <v>0</v>
      </c>
      <c r="F7586" s="50">
        <f>'貼り付けシート（日射量等）'!G7583/3.6*10^3</f>
        <v>0</v>
      </c>
      <c r="G7586" s="50">
        <f>'貼り付けシート（日射量等）'!H7583/3.6*10^3</f>
        <v>0</v>
      </c>
      <c r="H7586" s="91">
        <f>RADIANS('貼り付けシート（日射量等）'!I7583)</f>
        <v>0</v>
      </c>
      <c r="I7586" s="91">
        <f>IF('貼り付けシート（日射量等）'!J7583&lt;0,RADIANS(360+('貼り付けシート（日射量等）'!J7583)),RADIANS('貼り付けシート（日射量等）'!J7583))</f>
        <v>0</v>
      </c>
    </row>
    <row r="7587" spans="1:9">
      <c r="A7587" s="20">
        <v>41955</v>
      </c>
      <c r="B7587" s="35" t="s">
        <v>381</v>
      </c>
      <c r="C7587" s="90">
        <f t="shared" si="354"/>
        <v>0</v>
      </c>
      <c r="D7587" s="90">
        <f t="shared" si="355"/>
        <v>0</v>
      </c>
      <c r="E7587" s="90">
        <f t="shared" si="356"/>
        <v>0</v>
      </c>
      <c r="F7587" s="50">
        <f>'貼り付けシート（日射量等）'!G7584/3.6*10^3</f>
        <v>0</v>
      </c>
      <c r="G7587" s="50">
        <f>'貼り付けシート（日射量等）'!H7584/3.6*10^3</f>
        <v>0</v>
      </c>
      <c r="H7587" s="91">
        <f>RADIANS('貼り付けシート（日射量等）'!I7584)</f>
        <v>0</v>
      </c>
      <c r="I7587" s="91">
        <f>IF('貼り付けシート（日射量等）'!J7584&lt;0,RADIANS(360+('貼り付けシート（日射量等）'!J7584)),RADIANS('貼り付けシート（日射量等）'!J7584))</f>
        <v>0</v>
      </c>
    </row>
    <row r="7588" spans="1:9">
      <c r="A7588" s="20">
        <v>41955</v>
      </c>
      <c r="B7588" s="35" t="s">
        <v>382</v>
      </c>
      <c r="C7588" s="90">
        <f t="shared" si="354"/>
        <v>0</v>
      </c>
      <c r="D7588" s="90">
        <f t="shared" si="355"/>
        <v>0</v>
      </c>
      <c r="E7588" s="90">
        <f t="shared" si="356"/>
        <v>0</v>
      </c>
      <c r="F7588" s="50">
        <f>'貼り付けシート（日射量等）'!G7585/3.6*10^3</f>
        <v>0</v>
      </c>
      <c r="G7588" s="50">
        <f>'貼り付けシート（日射量等）'!H7585/3.6*10^3</f>
        <v>0</v>
      </c>
      <c r="H7588" s="91">
        <f>RADIANS('貼り付けシート（日射量等）'!I7585)</f>
        <v>0</v>
      </c>
      <c r="I7588" s="91">
        <f>IF('貼り付けシート（日射量等）'!J7585&lt;0,RADIANS(360+('貼り付けシート（日射量等）'!J7585)),RADIANS('貼り付けシート（日射量等）'!J7585))</f>
        <v>0</v>
      </c>
    </row>
    <row r="7589" spans="1:9">
      <c r="A7589" s="20">
        <v>41955</v>
      </c>
      <c r="B7589" s="35" t="s">
        <v>383</v>
      </c>
      <c r="C7589" s="90">
        <f t="shared" si="354"/>
        <v>0</v>
      </c>
      <c r="D7589" s="90">
        <f t="shared" si="355"/>
        <v>0</v>
      </c>
      <c r="E7589" s="90">
        <f t="shared" si="356"/>
        <v>0</v>
      </c>
      <c r="F7589" s="50">
        <f>'貼り付けシート（日射量等）'!G7586/3.6*10^3</f>
        <v>0</v>
      </c>
      <c r="G7589" s="50">
        <f>'貼り付けシート（日射量等）'!H7586/3.6*10^3</f>
        <v>0</v>
      </c>
      <c r="H7589" s="91">
        <f>RADIANS('貼り付けシート（日射量等）'!I7586)</f>
        <v>0</v>
      </c>
      <c r="I7589" s="91">
        <f>IF('貼り付けシート（日射量等）'!J7586&lt;0,RADIANS(360+('貼り付けシート（日射量等）'!J7586)),RADIANS('貼り付けシート（日射量等）'!J7586))</f>
        <v>0</v>
      </c>
    </row>
    <row r="7590" spans="1:9">
      <c r="A7590" s="20">
        <v>41956</v>
      </c>
      <c r="B7590" s="35" t="s">
        <v>360</v>
      </c>
      <c r="C7590" s="90">
        <f t="shared" si="354"/>
        <v>0</v>
      </c>
      <c r="D7590" s="90">
        <f t="shared" si="355"/>
        <v>0</v>
      </c>
      <c r="E7590" s="90">
        <f t="shared" si="356"/>
        <v>0</v>
      </c>
      <c r="F7590" s="50">
        <f>'貼り付けシート（日射量等）'!G7587/3.6*10^3</f>
        <v>0</v>
      </c>
      <c r="G7590" s="50">
        <f>'貼り付けシート（日射量等）'!H7587/3.6*10^3</f>
        <v>0</v>
      </c>
      <c r="H7590" s="91">
        <f>RADIANS('貼り付けシート（日射量等）'!I7587)</f>
        <v>0</v>
      </c>
      <c r="I7590" s="91">
        <f>IF('貼り付けシート（日射量等）'!J7587&lt;0,RADIANS(360+('貼り付けシート（日射量等）'!J7587)),RADIANS('貼り付けシート（日射量等）'!J7587))</f>
        <v>0</v>
      </c>
    </row>
    <row r="7591" spans="1:9">
      <c r="A7591" s="20">
        <v>41956</v>
      </c>
      <c r="B7591" s="35" t="s">
        <v>361</v>
      </c>
      <c r="C7591" s="90">
        <f t="shared" si="354"/>
        <v>0</v>
      </c>
      <c r="D7591" s="90">
        <f t="shared" si="355"/>
        <v>0</v>
      </c>
      <c r="E7591" s="90">
        <f t="shared" si="356"/>
        <v>0</v>
      </c>
      <c r="F7591" s="50">
        <f>'貼り付けシート（日射量等）'!G7588/3.6*10^3</f>
        <v>0</v>
      </c>
      <c r="G7591" s="50">
        <f>'貼り付けシート（日射量等）'!H7588/3.6*10^3</f>
        <v>0</v>
      </c>
      <c r="H7591" s="91">
        <f>RADIANS('貼り付けシート（日射量等）'!I7588)</f>
        <v>0</v>
      </c>
      <c r="I7591" s="91">
        <f>IF('貼り付けシート（日射量等）'!J7588&lt;0,RADIANS(360+('貼り付けシート（日射量等）'!J7588)),RADIANS('貼り付けシート（日射量等）'!J7588))</f>
        <v>0</v>
      </c>
    </row>
    <row r="7592" spans="1:9">
      <c r="A7592" s="20">
        <v>41956</v>
      </c>
      <c r="B7592" s="35" t="s">
        <v>362</v>
      </c>
      <c r="C7592" s="90">
        <f t="shared" si="354"/>
        <v>0</v>
      </c>
      <c r="D7592" s="90">
        <f t="shared" si="355"/>
        <v>0</v>
      </c>
      <c r="E7592" s="90">
        <f t="shared" si="356"/>
        <v>0</v>
      </c>
      <c r="F7592" s="50">
        <f>'貼り付けシート（日射量等）'!G7589/3.6*10^3</f>
        <v>0</v>
      </c>
      <c r="G7592" s="50">
        <f>'貼り付けシート（日射量等）'!H7589/3.6*10^3</f>
        <v>0</v>
      </c>
      <c r="H7592" s="91">
        <f>RADIANS('貼り付けシート（日射量等）'!I7589)</f>
        <v>0</v>
      </c>
      <c r="I7592" s="91">
        <f>IF('貼り付けシート（日射量等）'!J7589&lt;0,RADIANS(360+('貼り付けシート（日射量等）'!J7589)),RADIANS('貼り付けシート（日射量等）'!J7589))</f>
        <v>0</v>
      </c>
    </row>
    <row r="7593" spans="1:9">
      <c r="A7593" s="20">
        <v>41956</v>
      </c>
      <c r="B7593" s="35" t="s">
        <v>363</v>
      </c>
      <c r="C7593" s="90">
        <f t="shared" si="354"/>
        <v>0</v>
      </c>
      <c r="D7593" s="90">
        <f t="shared" si="355"/>
        <v>0</v>
      </c>
      <c r="E7593" s="90">
        <f t="shared" si="356"/>
        <v>0</v>
      </c>
      <c r="F7593" s="50">
        <f>'貼り付けシート（日射量等）'!G7590/3.6*10^3</f>
        <v>0</v>
      </c>
      <c r="G7593" s="50">
        <f>'貼り付けシート（日射量等）'!H7590/3.6*10^3</f>
        <v>0</v>
      </c>
      <c r="H7593" s="91">
        <f>RADIANS('貼り付けシート（日射量等）'!I7590)</f>
        <v>0</v>
      </c>
      <c r="I7593" s="91">
        <f>IF('貼り付けシート（日射量等）'!J7590&lt;0,RADIANS(360+('貼り付けシート（日射量等）'!J7590)),RADIANS('貼り付けシート（日射量等）'!J7590))</f>
        <v>0</v>
      </c>
    </row>
    <row r="7594" spans="1:9">
      <c r="A7594" s="20">
        <v>41956</v>
      </c>
      <c r="B7594" s="35" t="s">
        <v>364</v>
      </c>
      <c r="C7594" s="90">
        <f t="shared" si="354"/>
        <v>0</v>
      </c>
      <c r="D7594" s="90">
        <f t="shared" si="355"/>
        <v>0</v>
      </c>
      <c r="E7594" s="90">
        <f t="shared" si="356"/>
        <v>0</v>
      </c>
      <c r="F7594" s="50">
        <f>'貼り付けシート（日射量等）'!G7591/3.6*10^3</f>
        <v>0</v>
      </c>
      <c r="G7594" s="50">
        <f>'貼り付けシート（日射量等）'!H7591/3.6*10^3</f>
        <v>0</v>
      </c>
      <c r="H7594" s="91">
        <f>RADIANS('貼り付けシート（日射量等）'!I7591)</f>
        <v>0</v>
      </c>
      <c r="I7594" s="91">
        <f>IF('貼り付けシート（日射量等）'!J7591&lt;0,RADIANS(360+('貼り付けシート（日射量等）'!J7591)),RADIANS('貼り付けシート（日射量等）'!J7591))</f>
        <v>0</v>
      </c>
    </row>
    <row r="7595" spans="1:9">
      <c r="A7595" s="20">
        <v>41956</v>
      </c>
      <c r="B7595" s="35" t="s">
        <v>365</v>
      </c>
      <c r="C7595" s="90">
        <f t="shared" si="354"/>
        <v>0</v>
      </c>
      <c r="D7595" s="90">
        <f t="shared" si="355"/>
        <v>0</v>
      </c>
      <c r="E7595" s="90">
        <f t="shared" si="356"/>
        <v>0</v>
      </c>
      <c r="F7595" s="50">
        <f>'貼り付けシート（日射量等）'!G7592/3.6*10^3</f>
        <v>0</v>
      </c>
      <c r="G7595" s="50">
        <f>'貼り付けシート（日射量等）'!H7592/3.6*10^3</f>
        <v>0</v>
      </c>
      <c r="H7595" s="91">
        <f>RADIANS('貼り付けシート（日射量等）'!I7592)</f>
        <v>0</v>
      </c>
      <c r="I7595" s="91">
        <f>IF('貼り付けシート（日射量等）'!J7592&lt;0,RADIANS(360+('貼り付けシート（日射量等）'!J7592)),RADIANS('貼り付けシート（日射量等）'!J7592))</f>
        <v>0</v>
      </c>
    </row>
    <row r="7596" spans="1:9">
      <c r="A7596" s="20">
        <v>41956</v>
      </c>
      <c r="B7596" s="35" t="s">
        <v>366</v>
      </c>
      <c r="C7596" s="90">
        <f t="shared" si="354"/>
        <v>19.891229261498061</v>
      </c>
      <c r="D7596" s="90">
        <f t="shared" si="355"/>
        <v>3.727124088282157</v>
      </c>
      <c r="E7596" s="90">
        <f t="shared" si="356"/>
        <v>16.164105173215905</v>
      </c>
      <c r="F7596" s="50">
        <f>'貼り付けシート（日射量等）'!G7593/3.6*10^3</f>
        <v>13.888888888888889</v>
      </c>
      <c r="G7596" s="50">
        <f>'貼り付けシート（日射量等）'!H7593/3.6*10^3</f>
        <v>16.666666666666668</v>
      </c>
      <c r="H7596" s="91">
        <f>RADIANS('貼り付けシート（日射量等）'!I7593)</f>
        <v>0.1064650843716541</v>
      </c>
      <c r="I7596" s="91">
        <f>IF('貼り付けシート（日射量等）'!J7593&lt;0,RADIANS(360+('貼り付けシート（日射量等）'!J7593)),RADIANS('貼り付けシート（日射量等）'!J7593))</f>
        <v>5.2307517682270053</v>
      </c>
    </row>
    <row r="7597" spans="1:9">
      <c r="A7597" s="20">
        <v>41956</v>
      </c>
      <c r="B7597" s="35" t="s">
        <v>367</v>
      </c>
      <c r="C7597" s="90">
        <f t="shared" si="354"/>
        <v>58.946412449013046</v>
      </c>
      <c r="D7597" s="90">
        <f t="shared" si="355"/>
        <v>7.7600794004960205</v>
      </c>
      <c r="E7597" s="90">
        <f t="shared" si="356"/>
        <v>51.186333048517028</v>
      </c>
      <c r="F7597" s="50">
        <f>'貼り付けシート（日射量等）'!G7594/3.6*10^3</f>
        <v>16.666666666666668</v>
      </c>
      <c r="G7597" s="50">
        <f>'貼り付けシート（日射量等）'!H7594/3.6*10^3</f>
        <v>52.777777777777779</v>
      </c>
      <c r="H7597" s="91">
        <f>RADIANS('貼り付けシート（日射量等）'!I7594)</f>
        <v>0.27052603405912107</v>
      </c>
      <c r="I7597" s="91">
        <f>IF('貼り付けシート（日射量等）'!J7594&lt;0,RADIANS(360+('貼り付けシート（日射量等）'!J7594)),RADIANS('貼り付けシート（日射量等）'!J7594))</f>
        <v>5.4209926566943878</v>
      </c>
    </row>
    <row r="7598" spans="1:9">
      <c r="A7598" s="20">
        <v>41956</v>
      </c>
      <c r="B7598" s="35" t="s">
        <v>368</v>
      </c>
      <c r="C7598" s="90">
        <f t="shared" si="354"/>
        <v>93.92898931266393</v>
      </c>
      <c r="D7598" s="90">
        <f t="shared" si="355"/>
        <v>10.414445917715092</v>
      </c>
      <c r="E7598" s="90">
        <f t="shared" si="356"/>
        <v>83.514543394948845</v>
      </c>
      <c r="F7598" s="50">
        <f>'貼り付けシート（日射量等）'!G7595/3.6*10^3</f>
        <v>16.666666666666668</v>
      </c>
      <c r="G7598" s="50">
        <f>'貼り付けシート（日射量等）'!H7595/3.6*10^3</f>
        <v>86.111111111111114</v>
      </c>
      <c r="H7598" s="91">
        <f>RADIANS('貼り付けシート（日射量等）'!I7595)</f>
        <v>0.40840704496667307</v>
      </c>
      <c r="I7598" s="91">
        <f>IF('貼り付けシート（日射量等）'!J7595&lt;0,RADIANS(360+('貼り付けシート（日射量等）'!J7595)),RADIANS('貼り付けシート（日射量等）'!J7595))</f>
        <v>5.6426494716976681</v>
      </c>
    </row>
    <row r="7599" spans="1:9">
      <c r="A7599" s="20">
        <v>41956</v>
      </c>
      <c r="B7599" s="35" t="s">
        <v>369</v>
      </c>
      <c r="C7599" s="90">
        <f t="shared" si="354"/>
        <v>119.97289339325414</v>
      </c>
      <c r="D7599" s="90">
        <f t="shared" si="355"/>
        <v>12.212192238481446</v>
      </c>
      <c r="E7599" s="90">
        <f t="shared" si="356"/>
        <v>107.76070115477269</v>
      </c>
      <c r="F7599" s="50">
        <f>'貼り付けシート（日射量等）'!G7596/3.6*10^3</f>
        <v>16.666666666666668</v>
      </c>
      <c r="G7599" s="50">
        <f>'貼り付けシート（日射量等）'!H7596/3.6*10^3</f>
        <v>111.11111111111111</v>
      </c>
      <c r="H7599" s="91">
        <f>RADIANS('貼り付けシート（日射量等）'!I7596)</f>
        <v>0.50614548307835561</v>
      </c>
      <c r="I7599" s="91">
        <f>IF('貼り付けシート（日射量等）'!J7596&lt;0,RADIANS(360+('貼り付けシート（日射量等）'!J7596)),RADIANS('貼り付けシート（日射量等）'!J7596))</f>
        <v>5.8974675424888394</v>
      </c>
    </row>
    <row r="7600" spans="1:9">
      <c r="A7600" s="20">
        <v>41956</v>
      </c>
      <c r="B7600" s="35" t="s">
        <v>370</v>
      </c>
      <c r="C7600" s="90">
        <f t="shared" si="354"/>
        <v>131.09436959762974</v>
      </c>
      <c r="D7600" s="90">
        <f t="shared" si="355"/>
        <v>15.251615856249078</v>
      </c>
      <c r="E7600" s="90">
        <f t="shared" si="356"/>
        <v>115.84275374138065</v>
      </c>
      <c r="F7600" s="50">
        <f>'貼り付けシート（日射量等）'!G7597/3.6*10^3</f>
        <v>19.444444444444446</v>
      </c>
      <c r="G7600" s="50">
        <f>'貼り付けシート（日射量等）'!H7597/3.6*10^3</f>
        <v>119.44444444444444</v>
      </c>
      <c r="H7600" s="91">
        <f>RADIANS('貼り付けシート（日射量等）'!I7597)</f>
        <v>0.55501470213419679</v>
      </c>
      <c r="I7600" s="91">
        <f>IF('貼り付けシート（日射量等）'!J7597&lt;0,RADIANS(360+('貼り付けシート（日射量等）'!J7597)),RADIANS('貼り付けシート（日射量等）'!J7597))</f>
        <v>6.1819562105639152</v>
      </c>
    </row>
    <row r="7601" spans="1:9">
      <c r="A7601" s="20">
        <v>41956</v>
      </c>
      <c r="B7601" s="35" t="s">
        <v>371</v>
      </c>
      <c r="C7601" s="90">
        <f t="shared" si="354"/>
        <v>128.76205345939516</v>
      </c>
      <c r="D7601" s="90">
        <f t="shared" si="355"/>
        <v>12.919299718014505</v>
      </c>
      <c r="E7601" s="90">
        <f t="shared" si="356"/>
        <v>115.84275374138065</v>
      </c>
      <c r="F7601" s="50">
        <f>'貼り付けシート（日射量等）'!G7598/3.6*10^3</f>
        <v>16.666666666666668</v>
      </c>
      <c r="G7601" s="50">
        <f>'貼り付けシート（日射量等）'!H7598/3.6*10^3</f>
        <v>119.44444444444444</v>
      </c>
      <c r="H7601" s="91">
        <f>RADIANS('貼り付けシート（日射量等）'!I7598)</f>
        <v>0.54628805587422513</v>
      </c>
      <c r="I7601" s="91">
        <f>IF('貼り付けシート（日射量等）'!J7598&lt;0,RADIANS(360+('貼り付けシート（日射量等）'!J7598)),RADIANS('貼り付けシート（日射量等）'!J7598))</f>
        <v>0.19024088846738194</v>
      </c>
    </row>
    <row r="7602" spans="1:9">
      <c r="A7602" s="20">
        <v>41956</v>
      </c>
      <c r="B7602" s="35" t="s">
        <v>372</v>
      </c>
      <c r="C7602" s="90">
        <f t="shared" si="354"/>
        <v>111.4475863079716</v>
      </c>
      <c r="D7602" s="90">
        <f t="shared" si="355"/>
        <v>11.768937739806871</v>
      </c>
      <c r="E7602" s="90">
        <f t="shared" si="356"/>
        <v>99.678648568164732</v>
      </c>
      <c r="F7602" s="50">
        <f>'貼り付けシート（日射量等）'!G7599/3.6*10^3</f>
        <v>16.666666666666668</v>
      </c>
      <c r="G7602" s="50">
        <f>'貼り付けシート（日射量等）'!H7599/3.6*10^3</f>
        <v>102.77777777777777</v>
      </c>
      <c r="H7602" s="91">
        <f>RADIANS('貼り付けシート（日射量等）'!I7599)</f>
        <v>0.48171087355043496</v>
      </c>
      <c r="I7602" s="91">
        <f>IF('貼り付けシート（日射量等）'!J7599&lt;0,RADIANS(360+('貼り付けシート（日射量等）'!J7599)),RADIANS('貼り付けシート（日射量等）'!J7599))</f>
        <v>0.46600291028248597</v>
      </c>
    </row>
    <row r="7603" spans="1:9">
      <c r="A7603" s="20">
        <v>41956</v>
      </c>
      <c r="B7603" s="35" t="s">
        <v>373</v>
      </c>
      <c r="C7603" s="90">
        <f t="shared" si="354"/>
        <v>86.733633382670092</v>
      </c>
      <c r="D7603" s="90">
        <f t="shared" si="355"/>
        <v>11.301142574329212</v>
      </c>
      <c r="E7603" s="90">
        <f t="shared" si="356"/>
        <v>75.432490808340887</v>
      </c>
      <c r="F7603" s="50">
        <f>'貼り付けシート（日射量等）'!G7600/3.6*10^3</f>
        <v>19.444444444444446</v>
      </c>
      <c r="G7603" s="50">
        <f>'貼り付けシート（日射量等）'!H7600/3.6*10^3</f>
        <v>77.777777777777786</v>
      </c>
      <c r="H7603" s="91">
        <f>RADIANS('貼り付けシート（日射量等）'!I7600)</f>
        <v>0.37000980142279788</v>
      </c>
      <c r="I7603" s="91">
        <f>IF('貼り付けシート（日射量等）'!J7600&lt;0,RADIANS(360+('貼り付けシート（日射量等）'!J7600)),RADIANS('貼り付けシート（日射量等）'!J7600))</f>
        <v>0.71209433481368645</v>
      </c>
    </row>
    <row r="7604" spans="1:9">
      <c r="A7604" s="20">
        <v>41956</v>
      </c>
      <c r="B7604" s="35" t="s">
        <v>374</v>
      </c>
      <c r="C7604" s="90">
        <f t="shared" si="354"/>
        <v>49.927111326943404</v>
      </c>
      <c r="D7604" s="90">
        <f t="shared" si="355"/>
        <v>6.8228308650343257</v>
      </c>
      <c r="E7604" s="90">
        <f t="shared" si="356"/>
        <v>43.104280461909077</v>
      </c>
      <c r="F7604" s="50">
        <f>'貼り付けシート（日射量等）'!G7601/3.6*10^3</f>
        <v>16.666666666666668</v>
      </c>
      <c r="G7604" s="50">
        <f>'貼り付けシート（日射量等）'!H7601/3.6*10^3</f>
        <v>44.444444444444443</v>
      </c>
      <c r="H7604" s="91">
        <f>RADIANS('貼り付けシート（日射量等）'!I7601)</f>
        <v>0.22340214425527419</v>
      </c>
      <c r="I7604" s="91">
        <f>IF('貼り付けシート（日射量等）'!J7601&lt;0,RADIANS(360+('貼り付けシート（日射量等）'!J7601)),RADIANS('貼り付けシート（日射量等）'!J7601))</f>
        <v>0.92327917430500028</v>
      </c>
    </row>
    <row r="7605" spans="1:9">
      <c r="A7605" s="20">
        <v>41956</v>
      </c>
      <c r="B7605" s="35" t="s">
        <v>375</v>
      </c>
      <c r="C7605" s="90">
        <f t="shared" si="354"/>
        <v>15.869469884218464</v>
      </c>
      <c r="D7605" s="90">
        <f t="shared" si="355"/>
        <v>5.0933997687411949</v>
      </c>
      <c r="E7605" s="90">
        <f t="shared" si="356"/>
        <v>10.776070115477269</v>
      </c>
      <c r="F7605" s="50">
        <f>'貼り付けシート（日射量等）'!G7602/3.6*10^3</f>
        <v>24.999999999999996</v>
      </c>
      <c r="G7605" s="50">
        <f>'貼り付けシート（日射量等）'!H7602/3.6*10^3</f>
        <v>11.111111111111111</v>
      </c>
      <c r="H7605" s="91">
        <f>RADIANS('貼り付けシート（日射量等）'!I7602)</f>
        <v>5.4105206811824215E-2</v>
      </c>
      <c r="I7605" s="91">
        <f>IF('貼り付けシート（日射量等）'!J7602&lt;0,RADIANS(360+('貼り付けシート（日射量等）'!J7602)),RADIANS('貼り付けシート（日射量等）'!J7602))</f>
        <v>1.1065387457644049</v>
      </c>
    </row>
    <row r="7606" spans="1:9">
      <c r="A7606" s="20">
        <v>41956</v>
      </c>
      <c r="B7606" s="35" t="s">
        <v>376</v>
      </c>
      <c r="C7606" s="90">
        <f t="shared" si="354"/>
        <v>0</v>
      </c>
      <c r="D7606" s="90">
        <f t="shared" si="355"/>
        <v>0</v>
      </c>
      <c r="E7606" s="90">
        <f t="shared" si="356"/>
        <v>0</v>
      </c>
      <c r="F7606" s="50">
        <f>'貼り付けシート（日射量等）'!G7603/3.6*10^3</f>
        <v>0</v>
      </c>
      <c r="G7606" s="50">
        <f>'貼り付けシート（日射量等）'!H7603/3.6*10^3</f>
        <v>0</v>
      </c>
      <c r="H7606" s="91">
        <f>RADIANS('貼り付けシート（日射量等）'!I7603)</f>
        <v>0</v>
      </c>
      <c r="I7606" s="91">
        <f>IF('貼り付けシート（日射量等）'!J7603&lt;0,RADIANS(360+('貼り付けシート（日射量等）'!J7603)),RADIANS('貼り付けシート（日射量等）'!J7603))</f>
        <v>0</v>
      </c>
    </row>
    <row r="7607" spans="1:9">
      <c r="A7607" s="20">
        <v>41956</v>
      </c>
      <c r="B7607" s="35" t="s">
        <v>377</v>
      </c>
      <c r="C7607" s="90">
        <f t="shared" si="354"/>
        <v>0</v>
      </c>
      <c r="D7607" s="90">
        <f t="shared" si="355"/>
        <v>0</v>
      </c>
      <c r="E7607" s="90">
        <f t="shared" si="356"/>
        <v>0</v>
      </c>
      <c r="F7607" s="50">
        <f>'貼り付けシート（日射量等）'!G7604/3.6*10^3</f>
        <v>0</v>
      </c>
      <c r="G7607" s="50">
        <f>'貼り付けシート（日射量等）'!H7604/3.6*10^3</f>
        <v>0</v>
      </c>
      <c r="H7607" s="91">
        <f>RADIANS('貼り付けシート（日射量等）'!I7604)</f>
        <v>0</v>
      </c>
      <c r="I7607" s="91">
        <f>IF('貼り付けシート（日射量等）'!J7604&lt;0,RADIANS(360+('貼り付けシート（日射量等）'!J7604)),RADIANS('貼り付けシート（日射量等）'!J7604))</f>
        <v>0</v>
      </c>
    </row>
    <row r="7608" spans="1:9">
      <c r="A7608" s="20">
        <v>41956</v>
      </c>
      <c r="B7608" s="35" t="s">
        <v>378</v>
      </c>
      <c r="C7608" s="90">
        <f t="shared" si="354"/>
        <v>0</v>
      </c>
      <c r="D7608" s="90">
        <f t="shared" si="355"/>
        <v>0</v>
      </c>
      <c r="E7608" s="90">
        <f t="shared" si="356"/>
        <v>0</v>
      </c>
      <c r="F7608" s="50">
        <f>'貼り付けシート（日射量等）'!G7605/3.6*10^3</f>
        <v>0</v>
      </c>
      <c r="G7608" s="50">
        <f>'貼り付けシート（日射量等）'!H7605/3.6*10^3</f>
        <v>0</v>
      </c>
      <c r="H7608" s="91">
        <f>RADIANS('貼り付けシート（日射量等）'!I7605)</f>
        <v>0</v>
      </c>
      <c r="I7608" s="91">
        <f>IF('貼り付けシート（日射量等）'!J7605&lt;0,RADIANS(360+('貼り付けシート（日射量等）'!J7605)),RADIANS('貼り付けシート（日射量等）'!J7605))</f>
        <v>0</v>
      </c>
    </row>
    <row r="7609" spans="1:9">
      <c r="A7609" s="20">
        <v>41956</v>
      </c>
      <c r="B7609" s="35" t="s">
        <v>379</v>
      </c>
      <c r="C7609" s="90">
        <f t="shared" si="354"/>
        <v>0</v>
      </c>
      <c r="D7609" s="90">
        <f t="shared" si="355"/>
        <v>0</v>
      </c>
      <c r="E7609" s="90">
        <f t="shared" si="356"/>
        <v>0</v>
      </c>
      <c r="F7609" s="50">
        <f>'貼り付けシート（日射量等）'!G7606/3.6*10^3</f>
        <v>0</v>
      </c>
      <c r="G7609" s="50">
        <f>'貼り付けシート（日射量等）'!H7606/3.6*10^3</f>
        <v>0</v>
      </c>
      <c r="H7609" s="91">
        <f>RADIANS('貼り付けシート（日射量等）'!I7606)</f>
        <v>0</v>
      </c>
      <c r="I7609" s="91">
        <f>IF('貼り付けシート（日射量等）'!J7606&lt;0,RADIANS(360+('貼り付けシート（日射量等）'!J7606)),RADIANS('貼り付けシート（日射量等）'!J7606))</f>
        <v>0</v>
      </c>
    </row>
    <row r="7610" spans="1:9">
      <c r="A7610" s="20">
        <v>41956</v>
      </c>
      <c r="B7610" s="35" t="s">
        <v>380</v>
      </c>
      <c r="C7610" s="90">
        <f t="shared" si="354"/>
        <v>0</v>
      </c>
      <c r="D7610" s="90">
        <f t="shared" si="355"/>
        <v>0</v>
      </c>
      <c r="E7610" s="90">
        <f t="shared" si="356"/>
        <v>0</v>
      </c>
      <c r="F7610" s="50">
        <f>'貼り付けシート（日射量等）'!G7607/3.6*10^3</f>
        <v>0</v>
      </c>
      <c r="G7610" s="50">
        <f>'貼り付けシート（日射量等）'!H7607/3.6*10^3</f>
        <v>0</v>
      </c>
      <c r="H7610" s="91">
        <f>RADIANS('貼り付けシート（日射量等）'!I7607)</f>
        <v>0</v>
      </c>
      <c r="I7610" s="91">
        <f>IF('貼り付けシート（日射量等）'!J7607&lt;0,RADIANS(360+('貼り付けシート（日射量等）'!J7607)),RADIANS('貼り付けシート（日射量等）'!J7607))</f>
        <v>0</v>
      </c>
    </row>
    <row r="7611" spans="1:9">
      <c r="A7611" s="20">
        <v>41956</v>
      </c>
      <c r="B7611" s="35" t="s">
        <v>381</v>
      </c>
      <c r="C7611" s="90">
        <f t="shared" si="354"/>
        <v>0</v>
      </c>
      <c r="D7611" s="90">
        <f t="shared" si="355"/>
        <v>0</v>
      </c>
      <c r="E7611" s="90">
        <f t="shared" si="356"/>
        <v>0</v>
      </c>
      <c r="F7611" s="50">
        <f>'貼り付けシート（日射量等）'!G7608/3.6*10^3</f>
        <v>0</v>
      </c>
      <c r="G7611" s="50">
        <f>'貼り付けシート（日射量等）'!H7608/3.6*10^3</f>
        <v>0</v>
      </c>
      <c r="H7611" s="91">
        <f>RADIANS('貼り付けシート（日射量等）'!I7608)</f>
        <v>0</v>
      </c>
      <c r="I7611" s="91">
        <f>IF('貼り付けシート（日射量等）'!J7608&lt;0,RADIANS(360+('貼り付けシート（日射量等）'!J7608)),RADIANS('貼り付けシート（日射量等）'!J7608))</f>
        <v>0</v>
      </c>
    </row>
    <row r="7612" spans="1:9">
      <c r="A7612" s="20">
        <v>41956</v>
      </c>
      <c r="B7612" s="35" t="s">
        <v>382</v>
      </c>
      <c r="C7612" s="90">
        <f t="shared" si="354"/>
        <v>0</v>
      </c>
      <c r="D7612" s="90">
        <f t="shared" si="355"/>
        <v>0</v>
      </c>
      <c r="E7612" s="90">
        <f t="shared" si="356"/>
        <v>0</v>
      </c>
      <c r="F7612" s="50">
        <f>'貼り付けシート（日射量等）'!G7609/3.6*10^3</f>
        <v>0</v>
      </c>
      <c r="G7612" s="50">
        <f>'貼り付けシート（日射量等）'!H7609/3.6*10^3</f>
        <v>0</v>
      </c>
      <c r="H7612" s="91">
        <f>RADIANS('貼り付けシート（日射量等）'!I7609)</f>
        <v>0</v>
      </c>
      <c r="I7612" s="91">
        <f>IF('貼り付けシート（日射量等）'!J7609&lt;0,RADIANS(360+('貼り付けシート（日射量等）'!J7609)),RADIANS('貼り付けシート（日射量等）'!J7609))</f>
        <v>0</v>
      </c>
    </row>
    <row r="7613" spans="1:9">
      <c r="A7613" s="20">
        <v>41956</v>
      </c>
      <c r="B7613" s="35" t="s">
        <v>383</v>
      </c>
      <c r="C7613" s="90">
        <f t="shared" si="354"/>
        <v>0</v>
      </c>
      <c r="D7613" s="90">
        <f t="shared" si="355"/>
        <v>0</v>
      </c>
      <c r="E7613" s="90">
        <f t="shared" si="356"/>
        <v>0</v>
      </c>
      <c r="F7613" s="50">
        <f>'貼り付けシート（日射量等）'!G7610/3.6*10^3</f>
        <v>0</v>
      </c>
      <c r="G7613" s="50">
        <f>'貼り付けシート（日射量等）'!H7610/3.6*10^3</f>
        <v>0</v>
      </c>
      <c r="H7613" s="91">
        <f>RADIANS('貼り付けシート（日射量等）'!I7610)</f>
        <v>0</v>
      </c>
      <c r="I7613" s="91">
        <f>IF('貼り付けシート（日射量等）'!J7610&lt;0,RADIANS(360+('貼り付けシート（日射量等）'!J7610)),RADIANS('貼り付けシート（日射量等）'!J7610))</f>
        <v>0</v>
      </c>
    </row>
    <row r="7614" spans="1:9">
      <c r="A7614" s="20">
        <v>41957</v>
      </c>
      <c r="B7614" s="35" t="s">
        <v>360</v>
      </c>
      <c r="C7614" s="90">
        <f t="shared" si="354"/>
        <v>0</v>
      </c>
      <c r="D7614" s="90">
        <f t="shared" si="355"/>
        <v>0</v>
      </c>
      <c r="E7614" s="90">
        <f t="shared" si="356"/>
        <v>0</v>
      </c>
      <c r="F7614" s="50">
        <f>'貼り付けシート（日射量等）'!G7611/3.6*10^3</f>
        <v>0</v>
      </c>
      <c r="G7614" s="50">
        <f>'貼り付けシート（日射量等）'!H7611/3.6*10^3</f>
        <v>0</v>
      </c>
      <c r="H7614" s="91">
        <f>RADIANS('貼り付けシート（日射量等）'!I7611)</f>
        <v>0</v>
      </c>
      <c r="I7614" s="91">
        <f>IF('貼り付けシート（日射量等）'!J7611&lt;0,RADIANS(360+('貼り付けシート（日射量等）'!J7611)),RADIANS('貼り付けシート（日射量等）'!J7611))</f>
        <v>0</v>
      </c>
    </row>
    <row r="7615" spans="1:9">
      <c r="A7615" s="20">
        <v>41957</v>
      </c>
      <c r="B7615" s="35" t="s">
        <v>361</v>
      </c>
      <c r="C7615" s="90">
        <f t="shared" si="354"/>
        <v>0</v>
      </c>
      <c r="D7615" s="90">
        <f t="shared" si="355"/>
        <v>0</v>
      </c>
      <c r="E7615" s="90">
        <f t="shared" si="356"/>
        <v>0</v>
      </c>
      <c r="F7615" s="50">
        <f>'貼り付けシート（日射量等）'!G7612/3.6*10^3</f>
        <v>0</v>
      </c>
      <c r="G7615" s="50">
        <f>'貼り付けシート（日射量等）'!H7612/3.6*10^3</f>
        <v>0</v>
      </c>
      <c r="H7615" s="91">
        <f>RADIANS('貼り付けシート（日射量等）'!I7612)</f>
        <v>0</v>
      </c>
      <c r="I7615" s="91">
        <f>IF('貼り付けシート（日射量等）'!J7612&lt;0,RADIANS(360+('貼り付けシート（日射量等）'!J7612)),RADIANS('貼り付けシート（日射量等）'!J7612))</f>
        <v>0</v>
      </c>
    </row>
    <row r="7616" spans="1:9">
      <c r="A7616" s="20">
        <v>41957</v>
      </c>
      <c r="B7616" s="35" t="s">
        <v>362</v>
      </c>
      <c r="C7616" s="90">
        <f t="shared" si="354"/>
        <v>0</v>
      </c>
      <c r="D7616" s="90">
        <f t="shared" si="355"/>
        <v>0</v>
      </c>
      <c r="E7616" s="90">
        <f t="shared" si="356"/>
        <v>0</v>
      </c>
      <c r="F7616" s="50">
        <f>'貼り付けシート（日射量等）'!G7613/3.6*10^3</f>
        <v>0</v>
      </c>
      <c r="G7616" s="50">
        <f>'貼り付けシート（日射量等）'!H7613/3.6*10^3</f>
        <v>0</v>
      </c>
      <c r="H7616" s="91">
        <f>RADIANS('貼り付けシート（日射量等）'!I7613)</f>
        <v>0</v>
      </c>
      <c r="I7616" s="91">
        <f>IF('貼り付けシート（日射量等）'!J7613&lt;0,RADIANS(360+('貼り付けシート（日射量等）'!J7613)),RADIANS('貼り付けシート（日射量等）'!J7613))</f>
        <v>0</v>
      </c>
    </row>
    <row r="7617" spans="1:9">
      <c r="A7617" s="20">
        <v>41957</v>
      </c>
      <c r="B7617" s="35" t="s">
        <v>363</v>
      </c>
      <c r="C7617" s="90">
        <f t="shared" si="354"/>
        <v>0</v>
      </c>
      <c r="D7617" s="90">
        <f t="shared" si="355"/>
        <v>0</v>
      </c>
      <c r="E7617" s="90">
        <f t="shared" si="356"/>
        <v>0</v>
      </c>
      <c r="F7617" s="50">
        <f>'貼り付けシート（日射量等）'!G7614/3.6*10^3</f>
        <v>0</v>
      </c>
      <c r="G7617" s="50">
        <f>'貼り付けシート（日射量等）'!H7614/3.6*10^3</f>
        <v>0</v>
      </c>
      <c r="H7617" s="91">
        <f>RADIANS('貼り付けシート（日射量等）'!I7614)</f>
        <v>0</v>
      </c>
      <c r="I7617" s="91">
        <f>IF('貼り付けシート（日射量等）'!J7614&lt;0,RADIANS(360+('貼り付けシート（日射量等）'!J7614)),RADIANS('貼り付けシート（日射量等）'!J7614))</f>
        <v>0</v>
      </c>
    </row>
    <row r="7618" spans="1:9">
      <c r="A7618" s="20">
        <v>41957</v>
      </c>
      <c r="B7618" s="35" t="s">
        <v>364</v>
      </c>
      <c r="C7618" s="90">
        <f t="shared" si="354"/>
        <v>0</v>
      </c>
      <c r="D7618" s="90">
        <f t="shared" si="355"/>
        <v>0</v>
      </c>
      <c r="E7618" s="90">
        <f t="shared" si="356"/>
        <v>0</v>
      </c>
      <c r="F7618" s="50">
        <f>'貼り付けシート（日射量等）'!G7615/3.6*10^3</f>
        <v>0</v>
      </c>
      <c r="G7618" s="50">
        <f>'貼り付けシート（日射量等）'!H7615/3.6*10^3</f>
        <v>0</v>
      </c>
      <c r="H7618" s="91">
        <f>RADIANS('貼り付けシート（日射量等）'!I7615)</f>
        <v>0</v>
      </c>
      <c r="I7618" s="91">
        <f>IF('貼り付けシート（日射量等）'!J7615&lt;0,RADIANS(360+('貼り付けシート（日射量等）'!J7615)),RADIANS('貼り付けシート（日射量等）'!J7615))</f>
        <v>0</v>
      </c>
    </row>
    <row r="7619" spans="1:9">
      <c r="A7619" s="20">
        <v>41957</v>
      </c>
      <c r="B7619" s="35" t="s">
        <v>365</v>
      </c>
      <c r="C7619" s="90">
        <f t="shared" si="354"/>
        <v>0</v>
      </c>
      <c r="D7619" s="90">
        <f t="shared" si="355"/>
        <v>0</v>
      </c>
      <c r="E7619" s="90">
        <f t="shared" si="356"/>
        <v>0</v>
      </c>
      <c r="F7619" s="50">
        <f>'貼り付けシート（日射量等）'!G7616/3.6*10^3</f>
        <v>0</v>
      </c>
      <c r="G7619" s="50">
        <f>'貼り付けシート（日射量等）'!H7616/3.6*10^3</f>
        <v>0</v>
      </c>
      <c r="H7619" s="91">
        <f>RADIANS('貼り付けシート（日射量等）'!I7616)</f>
        <v>0</v>
      </c>
      <c r="I7619" s="91">
        <f>IF('貼り付けシート（日射量等）'!J7616&lt;0,RADIANS(360+('貼り付けシート（日射量等）'!J7616)),RADIANS('貼り付けシート（日射量等）'!J7616))</f>
        <v>0</v>
      </c>
    </row>
    <row r="7620" spans="1:9">
      <c r="A7620" s="20">
        <v>41957</v>
      </c>
      <c r="B7620" s="35" t="s">
        <v>366</v>
      </c>
      <c r="C7620" s="90">
        <f t="shared" si="354"/>
        <v>91.365566891295259</v>
      </c>
      <c r="D7620" s="90">
        <f t="shared" si="355"/>
        <v>59.037356544863442</v>
      </c>
      <c r="E7620" s="90">
        <f t="shared" si="356"/>
        <v>32.32821034643181</v>
      </c>
      <c r="F7620" s="50">
        <f>'貼り付けシート（日射量等）'!G7617/3.6*10^3</f>
        <v>222.22222222222223</v>
      </c>
      <c r="G7620" s="50">
        <f>'貼り付けシート（日射量等）'!H7617/3.6*10^3</f>
        <v>33.333333333333336</v>
      </c>
      <c r="H7620" s="91">
        <f>RADIANS('貼り付けシート（日射量等）'!I7617)</f>
        <v>0.10297442586766545</v>
      </c>
      <c r="I7620" s="91">
        <f>IF('貼り付けシート（日射量等）'!J7617&lt;0,RADIANS(360+('貼り付けシート（日射量等）'!J7617)),RADIANS('貼り付けシート（日射量等）'!J7617))</f>
        <v>5.2324970974790004</v>
      </c>
    </row>
    <row r="7621" spans="1:9">
      <c r="A7621" s="20">
        <v>41957</v>
      </c>
      <c r="B7621" s="35" t="s">
        <v>367</v>
      </c>
      <c r="C7621" s="90">
        <f t="shared" si="354"/>
        <v>359.03217047865064</v>
      </c>
      <c r="D7621" s="90">
        <f t="shared" si="355"/>
        <v>305.15181990126428</v>
      </c>
      <c r="E7621" s="90">
        <f t="shared" si="356"/>
        <v>53.880350577386345</v>
      </c>
      <c r="F7621" s="50">
        <f>'貼り付けシート（日射量等）'!G7618/3.6*10^3</f>
        <v>658.33333333333337</v>
      </c>
      <c r="G7621" s="50">
        <f>'貼り付けシート（日射量等）'!H7618/3.6*10^3</f>
        <v>55.555555555555557</v>
      </c>
      <c r="H7621" s="91">
        <f>RADIANS('貼り付けシート（日射量等）'!I7618)</f>
        <v>0.26703537555513246</v>
      </c>
      <c r="I7621" s="91">
        <f>IF('貼り付けシート（日射量等）'!J7618&lt;0,RADIANS(360+('貼り付けシート（日射量等）'!J7618)),RADIANS('貼り付けシート（日射量等）'!J7618))</f>
        <v>5.4244833151983762</v>
      </c>
    </row>
    <row r="7622" spans="1:9">
      <c r="A7622" s="20">
        <v>41957</v>
      </c>
      <c r="B7622" s="35" t="s">
        <v>368</v>
      </c>
      <c r="C7622" s="90">
        <f t="shared" si="354"/>
        <v>564.88924653714844</v>
      </c>
      <c r="D7622" s="90">
        <f t="shared" si="355"/>
        <v>505.62086090202348</v>
      </c>
      <c r="E7622" s="90">
        <f t="shared" si="356"/>
        <v>59.268385635124979</v>
      </c>
      <c r="F7622" s="50">
        <f>'貼り付けシート（日射量等）'!G7619/3.6*10^3</f>
        <v>813.88888888888891</v>
      </c>
      <c r="G7622" s="50">
        <f>'貼り付けシート（日射量等）'!H7619/3.6*10^3</f>
        <v>61.111111111111107</v>
      </c>
      <c r="H7622" s="91">
        <f>RADIANS('貼り付けシート（日射量等）'!I7619)</f>
        <v>0.40317105721069013</v>
      </c>
      <c r="I7622" s="91">
        <f>IF('貼り付けシート（日射量等）'!J7619&lt;0,RADIANS(360+('貼り付けシート（日射量等）'!J7619)),RADIANS('貼り付けシート（日射量等）'!J7619))</f>
        <v>5.6443948009496614</v>
      </c>
    </row>
    <row r="7623" spans="1:9">
      <c r="A7623" s="20">
        <v>41957</v>
      </c>
      <c r="B7623" s="35" t="s">
        <v>369</v>
      </c>
      <c r="C7623" s="90">
        <f t="shared" ref="C7623:C7686" si="357">IF(D7623&lt;0,E7623,D7623+E7623)</f>
        <v>696.81970070456555</v>
      </c>
      <c r="D7623" s="90">
        <f t="shared" ref="D7623:D7686" si="358">F7623*(SIN(H7623)*COS($O$5)+COS(H7623)*SIN($O$5)*COS($O$4-I7623))</f>
        <v>632.16328001170189</v>
      </c>
      <c r="E7623" s="90">
        <f t="shared" ref="E7623:E7686" si="359">G7623*(1+COS($O$5))/2</f>
        <v>64.65642069286362</v>
      </c>
      <c r="F7623" s="50">
        <f>'貼り付けシート（日射量等）'!G7620/3.6*10^3</f>
        <v>866.66666666666674</v>
      </c>
      <c r="G7623" s="50">
        <f>'貼り付けシート（日射量等）'!H7620/3.6*10^3</f>
        <v>66.666666666666671</v>
      </c>
      <c r="H7623" s="91">
        <f>RADIANS('貼り付けシート（日射量等）'!I7620)</f>
        <v>0.50090949532237261</v>
      </c>
      <c r="I7623" s="91">
        <f>IF('貼り付けシート（日射量等）'!J7620&lt;0,RADIANS(360+('貼り付けシート（日射量等）'!J7620)),RADIANS('貼り付けシート（日射量等）'!J7620))</f>
        <v>5.8992128717408336</v>
      </c>
    </row>
    <row r="7624" spans="1:9">
      <c r="A7624" s="20">
        <v>41957</v>
      </c>
      <c r="B7624" s="35" t="s">
        <v>370</v>
      </c>
      <c r="C7624" s="90">
        <f t="shared" si="357"/>
        <v>761.62900870260773</v>
      </c>
      <c r="D7624" s="90">
        <f t="shared" si="358"/>
        <v>694.27857048087481</v>
      </c>
      <c r="E7624" s="90">
        <f t="shared" si="359"/>
        <v>67.350438221732929</v>
      </c>
      <c r="F7624" s="50">
        <f>'貼り付けシート（日射量等）'!G7621/3.6*10^3</f>
        <v>888.88888888888891</v>
      </c>
      <c r="G7624" s="50">
        <f>'貼り付けシート（日射量等）'!H7621/3.6*10^3</f>
        <v>69.444444444444443</v>
      </c>
      <c r="H7624" s="91">
        <f>RADIANS('貼り付けシート（日射量等）'!I7621)</f>
        <v>0.5497787143782138</v>
      </c>
      <c r="I7624" s="91">
        <f>IF('貼り付けシート（日射量等）'!J7621&lt;0,RADIANS(360+('貼り付けシート（日射量等）'!J7621)),RADIANS('貼り付けシート（日射量等）'!J7621))</f>
        <v>6.180210881311921</v>
      </c>
    </row>
    <row r="7625" spans="1:9">
      <c r="A7625" s="20">
        <v>41957</v>
      </c>
      <c r="B7625" s="35" t="s">
        <v>371</v>
      </c>
      <c r="C7625" s="90">
        <f t="shared" si="357"/>
        <v>747.09806570610328</v>
      </c>
      <c r="D7625" s="90">
        <f t="shared" si="358"/>
        <v>679.74762748437035</v>
      </c>
      <c r="E7625" s="90">
        <f t="shared" si="359"/>
        <v>67.350438221732929</v>
      </c>
      <c r="F7625" s="50">
        <f>'貼り付けシート（日射量等）'!G7622/3.6*10^3</f>
        <v>880.55555555555554</v>
      </c>
      <c r="G7625" s="50">
        <f>'貼り付けシート（日射量等）'!H7622/3.6*10^3</f>
        <v>69.444444444444443</v>
      </c>
      <c r="H7625" s="91">
        <f>RADIANS('貼り付けシート（日射量等）'!I7622)</f>
        <v>0.54105206811824214</v>
      </c>
      <c r="I7625" s="91">
        <f>IF('貼り付けシート（日射量等）'!J7622&lt;0,RADIANS(360+('貼り付けシート（日射量等）'!J7622)),RADIANS('貼り付けシート（日射量等）'!J7622))</f>
        <v>0.1884955592153876</v>
      </c>
    </row>
    <row r="7626" spans="1:9">
      <c r="A7626" s="20">
        <v>41957</v>
      </c>
      <c r="B7626" s="35" t="s">
        <v>372</v>
      </c>
      <c r="C7626" s="90">
        <f t="shared" si="357"/>
        <v>566.49729626286728</v>
      </c>
      <c r="D7626" s="90">
        <f t="shared" si="358"/>
        <v>458.73659510809455</v>
      </c>
      <c r="E7626" s="90">
        <f t="shared" si="359"/>
        <v>107.76070115477269</v>
      </c>
      <c r="F7626" s="50">
        <f>'貼り付けシート（日射量等）'!G7623/3.6*10^3</f>
        <v>652.77777777777783</v>
      </c>
      <c r="G7626" s="50">
        <f>'貼り付けシート（日射量等）'!H7623/3.6*10^3</f>
        <v>111.11111111111111</v>
      </c>
      <c r="H7626" s="91">
        <f>RADIANS('貼り付けシート（日射量等）'!I7623)</f>
        <v>0.47647488579445196</v>
      </c>
      <c r="I7626" s="91">
        <f>IF('貼り付けシート（日射量等）'!J7623&lt;0,RADIANS(360+('貼り付けシート（日射量等）'!J7623)),RADIANS('貼り付けシート（日射量等）'!J7623))</f>
        <v>0.4642575810304917</v>
      </c>
    </row>
    <row r="7627" spans="1:9">
      <c r="A7627" s="20">
        <v>41957</v>
      </c>
      <c r="B7627" s="35" t="s">
        <v>373</v>
      </c>
      <c r="C7627" s="90">
        <f t="shared" si="357"/>
        <v>248.89301992087627</v>
      </c>
      <c r="D7627" s="90">
        <f t="shared" si="358"/>
        <v>122.27419606401837</v>
      </c>
      <c r="E7627" s="90">
        <f t="shared" si="359"/>
        <v>126.6188238568579</v>
      </c>
      <c r="F7627" s="50">
        <f>'貼り付けシート（日射量等）'!G7624/3.6*10^3</f>
        <v>211.11111111111111</v>
      </c>
      <c r="G7627" s="50">
        <f>'貼り付けシート（日射量等）'!H7624/3.6*10^3</f>
        <v>130.55555555555554</v>
      </c>
      <c r="H7627" s="91">
        <f>RADIANS('貼り付けシート（日射量等）'!I7624)</f>
        <v>0.36651914291880922</v>
      </c>
      <c r="I7627" s="91">
        <f>IF('貼り付けシート（日射量等）'!J7624&lt;0,RADIANS(360+('貼り付けシート（日射量等）'!J7624)),RADIANS('貼り付けシート（日射量等）'!J7624))</f>
        <v>0.70860367630969778</v>
      </c>
    </row>
    <row r="7628" spans="1:9">
      <c r="A7628" s="20">
        <v>41957</v>
      </c>
      <c r="B7628" s="35" t="s">
        <v>374</v>
      </c>
      <c r="C7628" s="90">
        <f t="shared" si="357"/>
        <v>124.3453005557233</v>
      </c>
      <c r="D7628" s="90">
        <f t="shared" si="358"/>
        <v>54.300844805121045</v>
      </c>
      <c r="E7628" s="90">
        <f t="shared" si="359"/>
        <v>70.044455750602253</v>
      </c>
      <c r="F7628" s="50">
        <f>'貼り付けシート（日射量等）'!G7625/3.6*10^3</f>
        <v>133.33333333333334</v>
      </c>
      <c r="G7628" s="50">
        <f>'貼り付けシート（日射量等）'!H7625/3.6*10^3</f>
        <v>72.222222222222229</v>
      </c>
      <c r="H7628" s="91">
        <f>RADIANS('貼り付けシート（日射量等）'!I7625)</f>
        <v>0.21991148575128552</v>
      </c>
      <c r="I7628" s="91">
        <f>IF('貼り付けシート（日射量等）'!J7625&lt;0,RADIANS(360+('貼り付けシート（日射量等）'!J7625)),RADIANS('貼り付けシート（日射量等）'!J7625))</f>
        <v>0.91978851580101173</v>
      </c>
    </row>
    <row r="7629" spans="1:9">
      <c r="A7629" s="20">
        <v>41957</v>
      </c>
      <c r="B7629" s="35" t="s">
        <v>375</v>
      </c>
      <c r="C7629" s="90">
        <f t="shared" si="357"/>
        <v>51.541309342516172</v>
      </c>
      <c r="D7629" s="90">
        <f t="shared" si="358"/>
        <v>38.071221698169587</v>
      </c>
      <c r="E7629" s="90">
        <f t="shared" si="359"/>
        <v>13.470087644346586</v>
      </c>
      <c r="F7629" s="50">
        <f>'貼り付けシート（日射量等）'!G7626/3.6*10^3</f>
        <v>188.88888888888889</v>
      </c>
      <c r="G7629" s="50">
        <f>'貼り付けシート（日射量等）'!H7626/3.6*10^3</f>
        <v>13.888888888888889</v>
      </c>
      <c r="H7629" s="91">
        <f>RADIANS('貼り付けシート（日射量等）'!I7626)</f>
        <v>5.0614548307835558E-2</v>
      </c>
      <c r="I7629" s="91">
        <f>IF('貼り付けシート（日射量等）'!J7626&lt;0,RADIANS(360+('貼り付けシート（日射量等）'!J7626)),RADIANS('貼り付けシート（日射量等）'!J7626))</f>
        <v>1.1030480872604163</v>
      </c>
    </row>
    <row r="7630" spans="1:9">
      <c r="A7630" s="20">
        <v>41957</v>
      </c>
      <c r="B7630" s="35" t="s">
        <v>376</v>
      </c>
      <c r="C7630" s="90">
        <f t="shared" si="357"/>
        <v>0</v>
      </c>
      <c r="D7630" s="90">
        <f t="shared" si="358"/>
        <v>0</v>
      </c>
      <c r="E7630" s="90">
        <f t="shared" si="359"/>
        <v>0</v>
      </c>
      <c r="F7630" s="50">
        <f>'貼り付けシート（日射量等）'!G7627/3.6*10^3</f>
        <v>0</v>
      </c>
      <c r="G7630" s="50">
        <f>'貼り付けシート（日射量等）'!H7627/3.6*10^3</f>
        <v>0</v>
      </c>
      <c r="H7630" s="91">
        <f>RADIANS('貼り付けシート（日射量等）'!I7627)</f>
        <v>0</v>
      </c>
      <c r="I7630" s="91">
        <f>IF('貼り付けシート（日射量等）'!J7627&lt;0,RADIANS(360+('貼り付けシート（日射量等）'!J7627)),RADIANS('貼り付けシート（日射量等）'!J7627))</f>
        <v>0</v>
      </c>
    </row>
    <row r="7631" spans="1:9">
      <c r="A7631" s="20">
        <v>41957</v>
      </c>
      <c r="B7631" s="35" t="s">
        <v>377</v>
      </c>
      <c r="C7631" s="90">
        <f t="shared" si="357"/>
        <v>0</v>
      </c>
      <c r="D7631" s="90">
        <f t="shared" si="358"/>
        <v>0</v>
      </c>
      <c r="E7631" s="90">
        <f t="shared" si="359"/>
        <v>0</v>
      </c>
      <c r="F7631" s="50">
        <f>'貼り付けシート（日射量等）'!G7628/3.6*10^3</f>
        <v>0</v>
      </c>
      <c r="G7631" s="50">
        <f>'貼り付けシート（日射量等）'!H7628/3.6*10^3</f>
        <v>0</v>
      </c>
      <c r="H7631" s="91">
        <f>RADIANS('貼り付けシート（日射量等）'!I7628)</f>
        <v>0</v>
      </c>
      <c r="I7631" s="91">
        <f>IF('貼り付けシート（日射量等）'!J7628&lt;0,RADIANS(360+('貼り付けシート（日射量等）'!J7628)),RADIANS('貼り付けシート（日射量等）'!J7628))</f>
        <v>0</v>
      </c>
    </row>
    <row r="7632" spans="1:9">
      <c r="A7632" s="20">
        <v>41957</v>
      </c>
      <c r="B7632" s="35" t="s">
        <v>378</v>
      </c>
      <c r="C7632" s="90">
        <f t="shared" si="357"/>
        <v>0</v>
      </c>
      <c r="D7632" s="90">
        <f t="shared" si="358"/>
        <v>0</v>
      </c>
      <c r="E7632" s="90">
        <f t="shared" si="359"/>
        <v>0</v>
      </c>
      <c r="F7632" s="50">
        <f>'貼り付けシート（日射量等）'!G7629/3.6*10^3</f>
        <v>0</v>
      </c>
      <c r="G7632" s="50">
        <f>'貼り付けシート（日射量等）'!H7629/3.6*10^3</f>
        <v>0</v>
      </c>
      <c r="H7632" s="91">
        <f>RADIANS('貼り付けシート（日射量等）'!I7629)</f>
        <v>0</v>
      </c>
      <c r="I7632" s="91">
        <f>IF('貼り付けシート（日射量等）'!J7629&lt;0,RADIANS(360+('貼り付けシート（日射量等）'!J7629)),RADIANS('貼り付けシート（日射量等）'!J7629))</f>
        <v>0</v>
      </c>
    </row>
    <row r="7633" spans="1:9">
      <c r="A7633" s="20">
        <v>41957</v>
      </c>
      <c r="B7633" s="35" t="s">
        <v>379</v>
      </c>
      <c r="C7633" s="90">
        <f t="shared" si="357"/>
        <v>0</v>
      </c>
      <c r="D7633" s="90">
        <f t="shared" si="358"/>
        <v>0</v>
      </c>
      <c r="E7633" s="90">
        <f t="shared" si="359"/>
        <v>0</v>
      </c>
      <c r="F7633" s="50">
        <f>'貼り付けシート（日射量等）'!G7630/3.6*10^3</f>
        <v>0</v>
      </c>
      <c r="G7633" s="50">
        <f>'貼り付けシート（日射量等）'!H7630/3.6*10^3</f>
        <v>0</v>
      </c>
      <c r="H7633" s="91">
        <f>RADIANS('貼り付けシート（日射量等）'!I7630)</f>
        <v>0</v>
      </c>
      <c r="I7633" s="91">
        <f>IF('貼り付けシート（日射量等）'!J7630&lt;0,RADIANS(360+('貼り付けシート（日射量等）'!J7630)),RADIANS('貼り付けシート（日射量等）'!J7630))</f>
        <v>0</v>
      </c>
    </row>
    <row r="7634" spans="1:9">
      <c r="A7634" s="20">
        <v>41957</v>
      </c>
      <c r="B7634" s="35" t="s">
        <v>380</v>
      </c>
      <c r="C7634" s="90">
        <f t="shared" si="357"/>
        <v>0</v>
      </c>
      <c r="D7634" s="90">
        <f t="shared" si="358"/>
        <v>0</v>
      </c>
      <c r="E7634" s="90">
        <f t="shared" si="359"/>
        <v>0</v>
      </c>
      <c r="F7634" s="50">
        <f>'貼り付けシート（日射量等）'!G7631/3.6*10^3</f>
        <v>0</v>
      </c>
      <c r="G7634" s="50">
        <f>'貼り付けシート（日射量等）'!H7631/3.6*10^3</f>
        <v>0</v>
      </c>
      <c r="H7634" s="91">
        <f>RADIANS('貼り付けシート（日射量等）'!I7631)</f>
        <v>0</v>
      </c>
      <c r="I7634" s="91">
        <f>IF('貼り付けシート（日射量等）'!J7631&lt;0,RADIANS(360+('貼り付けシート（日射量等）'!J7631)),RADIANS('貼り付けシート（日射量等）'!J7631))</f>
        <v>0</v>
      </c>
    </row>
    <row r="7635" spans="1:9">
      <c r="A7635" s="20">
        <v>41957</v>
      </c>
      <c r="B7635" s="35" t="s">
        <v>381</v>
      </c>
      <c r="C7635" s="90">
        <f t="shared" si="357"/>
        <v>0</v>
      </c>
      <c r="D7635" s="90">
        <f t="shared" si="358"/>
        <v>0</v>
      </c>
      <c r="E7635" s="90">
        <f t="shared" si="359"/>
        <v>0</v>
      </c>
      <c r="F7635" s="50">
        <f>'貼り付けシート（日射量等）'!G7632/3.6*10^3</f>
        <v>0</v>
      </c>
      <c r="G7635" s="50">
        <f>'貼り付けシート（日射量等）'!H7632/3.6*10^3</f>
        <v>0</v>
      </c>
      <c r="H7635" s="91">
        <f>RADIANS('貼り付けシート（日射量等）'!I7632)</f>
        <v>0</v>
      </c>
      <c r="I7635" s="91">
        <f>IF('貼り付けシート（日射量等）'!J7632&lt;0,RADIANS(360+('貼り付けシート（日射量等）'!J7632)),RADIANS('貼り付けシート（日射量等）'!J7632))</f>
        <v>0</v>
      </c>
    </row>
    <row r="7636" spans="1:9">
      <c r="A7636" s="20">
        <v>41957</v>
      </c>
      <c r="B7636" s="35" t="s">
        <v>382</v>
      </c>
      <c r="C7636" s="90">
        <f t="shared" si="357"/>
        <v>0</v>
      </c>
      <c r="D7636" s="90">
        <f t="shared" si="358"/>
        <v>0</v>
      </c>
      <c r="E7636" s="90">
        <f t="shared" si="359"/>
        <v>0</v>
      </c>
      <c r="F7636" s="50">
        <f>'貼り付けシート（日射量等）'!G7633/3.6*10^3</f>
        <v>0</v>
      </c>
      <c r="G7636" s="50">
        <f>'貼り付けシート（日射量等）'!H7633/3.6*10^3</f>
        <v>0</v>
      </c>
      <c r="H7636" s="91">
        <f>RADIANS('貼り付けシート（日射量等）'!I7633)</f>
        <v>0</v>
      </c>
      <c r="I7636" s="91">
        <f>IF('貼り付けシート（日射量等）'!J7633&lt;0,RADIANS(360+('貼り付けシート（日射量等）'!J7633)),RADIANS('貼り付けシート（日射量等）'!J7633))</f>
        <v>0</v>
      </c>
    </row>
    <row r="7637" spans="1:9">
      <c r="A7637" s="20">
        <v>41957</v>
      </c>
      <c r="B7637" s="35" t="s">
        <v>383</v>
      </c>
      <c r="C7637" s="90">
        <f t="shared" si="357"/>
        <v>0</v>
      </c>
      <c r="D7637" s="90">
        <f t="shared" si="358"/>
        <v>0</v>
      </c>
      <c r="E7637" s="90">
        <f t="shared" si="359"/>
        <v>0</v>
      </c>
      <c r="F7637" s="50">
        <f>'貼り付けシート（日射量等）'!G7634/3.6*10^3</f>
        <v>0</v>
      </c>
      <c r="G7637" s="50">
        <f>'貼り付けシート（日射量等）'!H7634/3.6*10^3</f>
        <v>0</v>
      </c>
      <c r="H7637" s="91">
        <f>RADIANS('貼り付けシート（日射量等）'!I7634)</f>
        <v>0</v>
      </c>
      <c r="I7637" s="91">
        <f>IF('貼り付けシート（日射量等）'!J7634&lt;0,RADIANS(360+('貼り付けシート（日射量等）'!J7634)),RADIANS('貼り付けシート（日射量等）'!J7634))</f>
        <v>0</v>
      </c>
    </row>
    <row r="7638" spans="1:9">
      <c r="A7638" s="20">
        <v>41958</v>
      </c>
      <c r="B7638" s="35" t="s">
        <v>360</v>
      </c>
      <c r="C7638" s="90">
        <f t="shared" si="357"/>
        <v>0</v>
      </c>
      <c r="D7638" s="90">
        <f t="shared" si="358"/>
        <v>0</v>
      </c>
      <c r="E7638" s="90">
        <f t="shared" si="359"/>
        <v>0</v>
      </c>
      <c r="F7638" s="50">
        <f>'貼り付けシート（日射量等）'!G7635/3.6*10^3</f>
        <v>0</v>
      </c>
      <c r="G7638" s="50">
        <f>'貼り付けシート（日射量等）'!H7635/3.6*10^3</f>
        <v>0</v>
      </c>
      <c r="H7638" s="91">
        <f>RADIANS('貼り付けシート（日射量等）'!I7635)</f>
        <v>0</v>
      </c>
      <c r="I7638" s="91">
        <f>IF('貼り付けシート（日射量等）'!J7635&lt;0,RADIANS(360+('貼り付けシート（日射量等）'!J7635)),RADIANS('貼り付けシート（日射量等）'!J7635))</f>
        <v>0</v>
      </c>
    </row>
    <row r="7639" spans="1:9">
      <c r="A7639" s="20">
        <v>41958</v>
      </c>
      <c r="B7639" s="35" t="s">
        <v>361</v>
      </c>
      <c r="C7639" s="90">
        <f t="shared" si="357"/>
        <v>0</v>
      </c>
      <c r="D7639" s="90">
        <f t="shared" si="358"/>
        <v>0</v>
      </c>
      <c r="E7639" s="90">
        <f t="shared" si="359"/>
        <v>0</v>
      </c>
      <c r="F7639" s="50">
        <f>'貼り付けシート（日射量等）'!G7636/3.6*10^3</f>
        <v>0</v>
      </c>
      <c r="G7639" s="50">
        <f>'貼り付けシート（日射量等）'!H7636/3.6*10^3</f>
        <v>0</v>
      </c>
      <c r="H7639" s="91">
        <f>RADIANS('貼り付けシート（日射量等）'!I7636)</f>
        <v>0</v>
      </c>
      <c r="I7639" s="91">
        <f>IF('貼り付けシート（日射量等）'!J7636&lt;0,RADIANS(360+('貼り付けシート（日射量等）'!J7636)),RADIANS('貼り付けシート（日射量等）'!J7636))</f>
        <v>0</v>
      </c>
    </row>
    <row r="7640" spans="1:9">
      <c r="A7640" s="20">
        <v>41958</v>
      </c>
      <c r="B7640" s="35" t="s">
        <v>362</v>
      </c>
      <c r="C7640" s="90">
        <f t="shared" si="357"/>
        <v>0</v>
      </c>
      <c r="D7640" s="90">
        <f t="shared" si="358"/>
        <v>0</v>
      </c>
      <c r="E7640" s="90">
        <f t="shared" si="359"/>
        <v>0</v>
      </c>
      <c r="F7640" s="50">
        <f>'貼り付けシート（日射量等）'!G7637/3.6*10^3</f>
        <v>0</v>
      </c>
      <c r="G7640" s="50">
        <f>'貼り付けシート（日射量等）'!H7637/3.6*10^3</f>
        <v>0</v>
      </c>
      <c r="H7640" s="91">
        <f>RADIANS('貼り付けシート（日射量等）'!I7637)</f>
        <v>0</v>
      </c>
      <c r="I7640" s="91">
        <f>IF('貼り付けシート（日射量等）'!J7637&lt;0,RADIANS(360+('貼り付けシート（日射量等）'!J7637)),RADIANS('貼り付けシート（日射量等）'!J7637))</f>
        <v>0</v>
      </c>
    </row>
    <row r="7641" spans="1:9">
      <c r="A7641" s="20">
        <v>41958</v>
      </c>
      <c r="B7641" s="35" t="s">
        <v>363</v>
      </c>
      <c r="C7641" s="90">
        <f t="shared" si="357"/>
        <v>0</v>
      </c>
      <c r="D7641" s="90">
        <f t="shared" si="358"/>
        <v>0</v>
      </c>
      <c r="E7641" s="90">
        <f t="shared" si="359"/>
        <v>0</v>
      </c>
      <c r="F7641" s="50">
        <f>'貼り付けシート（日射量等）'!G7638/3.6*10^3</f>
        <v>0</v>
      </c>
      <c r="G7641" s="50">
        <f>'貼り付けシート（日射量等）'!H7638/3.6*10^3</f>
        <v>0</v>
      </c>
      <c r="H7641" s="91">
        <f>RADIANS('貼り付けシート（日射量等）'!I7638)</f>
        <v>0</v>
      </c>
      <c r="I7641" s="91">
        <f>IF('貼り付けシート（日射量等）'!J7638&lt;0,RADIANS(360+('貼り付けシート（日射量等）'!J7638)),RADIANS('貼り付けシート（日射量等）'!J7638))</f>
        <v>0</v>
      </c>
    </row>
    <row r="7642" spans="1:9">
      <c r="A7642" s="20">
        <v>41958</v>
      </c>
      <c r="B7642" s="35" t="s">
        <v>364</v>
      </c>
      <c r="C7642" s="90">
        <f t="shared" si="357"/>
        <v>0</v>
      </c>
      <c r="D7642" s="90">
        <f t="shared" si="358"/>
        <v>0</v>
      </c>
      <c r="E7642" s="90">
        <f t="shared" si="359"/>
        <v>0</v>
      </c>
      <c r="F7642" s="50">
        <f>'貼り付けシート（日射量等）'!G7639/3.6*10^3</f>
        <v>0</v>
      </c>
      <c r="G7642" s="50">
        <f>'貼り付けシート（日射量等）'!H7639/3.6*10^3</f>
        <v>0</v>
      </c>
      <c r="H7642" s="91">
        <f>RADIANS('貼り付けシート（日射量等）'!I7639)</f>
        <v>0</v>
      </c>
      <c r="I7642" s="91">
        <f>IF('貼り付けシート（日射量等）'!J7639&lt;0,RADIANS(360+('貼り付けシート（日射量等）'!J7639)),RADIANS('貼り付けシート（日射量等）'!J7639))</f>
        <v>0</v>
      </c>
    </row>
    <row r="7643" spans="1:9">
      <c r="A7643" s="20">
        <v>41958</v>
      </c>
      <c r="B7643" s="35" t="s">
        <v>365</v>
      </c>
      <c r="C7643" s="90">
        <f t="shared" si="357"/>
        <v>0</v>
      </c>
      <c r="D7643" s="90">
        <f t="shared" si="358"/>
        <v>0</v>
      </c>
      <c r="E7643" s="90">
        <f t="shared" si="359"/>
        <v>0</v>
      </c>
      <c r="F7643" s="50">
        <f>'貼り付けシート（日射量等）'!G7640/3.6*10^3</f>
        <v>0</v>
      </c>
      <c r="G7643" s="50">
        <f>'貼り付けシート（日射量等）'!H7640/3.6*10^3</f>
        <v>0</v>
      </c>
      <c r="H7643" s="91">
        <f>RADIANS('貼り付けシート（日射量等）'!I7640)</f>
        <v>0</v>
      </c>
      <c r="I7643" s="91">
        <f>IF('貼り付けシート（日射量等）'!J7640&lt;0,RADIANS(360+('貼り付けシート（日射量等）'!J7640)),RADIANS('貼り付けシート（日射量等）'!J7640))</f>
        <v>0</v>
      </c>
    </row>
    <row r="7644" spans="1:9">
      <c r="A7644" s="20">
        <v>41958</v>
      </c>
      <c r="B7644" s="35" t="s">
        <v>366</v>
      </c>
      <c r="C7644" s="90">
        <f t="shared" si="357"/>
        <v>72.818023526835759</v>
      </c>
      <c r="D7644" s="90">
        <f t="shared" si="358"/>
        <v>43.183830709273273</v>
      </c>
      <c r="E7644" s="90">
        <f t="shared" si="359"/>
        <v>29.634192817562489</v>
      </c>
      <c r="F7644" s="50">
        <f>'貼り付けシート（日射量等）'!G7641/3.6*10^3</f>
        <v>163.88888888888889</v>
      </c>
      <c r="G7644" s="50">
        <f>'貼り付けシート（日射量等）'!H7641/3.6*10^3</f>
        <v>30.555555555555554</v>
      </c>
      <c r="H7644" s="91">
        <f>RADIANS('貼り付けシート（日射量等）'!I7641)</f>
        <v>9.9483767363676784E-2</v>
      </c>
      <c r="I7644" s="91">
        <f>IF('貼り付けシート（日射量等）'!J7641&lt;0,RADIANS(360+('貼り付けシート（日射量等）'!J7641)),RADIANS('貼り付けシート（日射量等）'!J7641))</f>
        <v>5.2359877559829888</v>
      </c>
    </row>
    <row r="7645" spans="1:9">
      <c r="A7645" s="20">
        <v>41958</v>
      </c>
      <c r="B7645" s="35" t="s">
        <v>367</v>
      </c>
      <c r="C7645" s="90">
        <f t="shared" si="357"/>
        <v>352.24775021404531</v>
      </c>
      <c r="D7645" s="90">
        <f t="shared" si="358"/>
        <v>298.36739963665894</v>
      </c>
      <c r="E7645" s="90">
        <f t="shared" si="359"/>
        <v>53.880350577386345</v>
      </c>
      <c r="F7645" s="50">
        <f>'貼り付けシート（日射量等）'!G7642/3.6*10^3</f>
        <v>647.22222222222229</v>
      </c>
      <c r="G7645" s="50">
        <f>'貼り付けシート（日射量等）'!H7642/3.6*10^3</f>
        <v>55.555555555555557</v>
      </c>
      <c r="H7645" s="91">
        <f>RADIANS('貼り付けシート（日射量等）'!I7642)</f>
        <v>0.26354471705114374</v>
      </c>
      <c r="I7645" s="91">
        <f>IF('貼り付けシート（日射量等）'!J7642&lt;0,RADIANS(360+('貼り付けシート（日射量等）'!J7642)),RADIANS('貼り付けシート（日射量等）'!J7642))</f>
        <v>5.4262286444503705</v>
      </c>
    </row>
    <row r="7646" spans="1:9">
      <c r="A7646" s="20">
        <v>41958</v>
      </c>
      <c r="B7646" s="35" t="s">
        <v>368</v>
      </c>
      <c r="C7646" s="90">
        <f t="shared" si="357"/>
        <v>558.82022146282441</v>
      </c>
      <c r="D7646" s="90">
        <f t="shared" si="358"/>
        <v>496.85781829883007</v>
      </c>
      <c r="E7646" s="90">
        <f t="shared" si="359"/>
        <v>61.962403163994296</v>
      </c>
      <c r="F7646" s="50">
        <f>'貼り付けシート（日射量等）'!G7643/3.6*10^3</f>
        <v>802.77777777777783</v>
      </c>
      <c r="G7646" s="50">
        <f>'貼り付けシート（日射量等）'!H7643/3.6*10^3</f>
        <v>63.888888888888886</v>
      </c>
      <c r="H7646" s="91">
        <f>RADIANS('貼り付けシート（日射量等）'!I7643)</f>
        <v>0.39968039870670147</v>
      </c>
      <c r="I7646" s="91">
        <f>IF('貼り付けシート（日射量等）'!J7643&lt;0,RADIANS(360+('貼り付けシート（日射量等）'!J7643)),RADIANS('貼り付けシート（日射量等）'!J7643))</f>
        <v>5.6461401302016565</v>
      </c>
    </row>
    <row r="7647" spans="1:9">
      <c r="A7647" s="20">
        <v>41958</v>
      </c>
      <c r="B7647" s="35" t="s">
        <v>369</v>
      </c>
      <c r="C7647" s="90">
        <f t="shared" si="357"/>
        <v>690.74373761624452</v>
      </c>
      <c r="D7647" s="90">
        <f t="shared" si="358"/>
        <v>626.08731692338085</v>
      </c>
      <c r="E7647" s="90">
        <f t="shared" si="359"/>
        <v>64.65642069286362</v>
      </c>
      <c r="F7647" s="50">
        <f>'貼り付けシート（日射量等）'!G7644/3.6*10^3</f>
        <v>861.1111111111112</v>
      </c>
      <c r="G7647" s="50">
        <f>'貼り付けシート（日射量等）'!H7644/3.6*10^3</f>
        <v>66.666666666666671</v>
      </c>
      <c r="H7647" s="91">
        <f>RADIANS('貼り付けシート（日射量等）'!I7644)</f>
        <v>0.49741883681838395</v>
      </c>
      <c r="I7647" s="91">
        <f>IF('貼り付けシート（日射量等）'!J7644&lt;0,RADIANS(360+('貼り付けシート（日射量等）'!J7644)),RADIANS('貼り付けシート（日射量等）'!J7644))</f>
        <v>5.8992128717408336</v>
      </c>
    </row>
    <row r="7648" spans="1:9">
      <c r="A7648" s="20">
        <v>41958</v>
      </c>
      <c r="B7648" s="35" t="s">
        <v>370</v>
      </c>
      <c r="C7648" s="90">
        <f t="shared" si="357"/>
        <v>751.56650965687413</v>
      </c>
      <c r="D7648" s="90">
        <f t="shared" si="358"/>
        <v>681.52205390627194</v>
      </c>
      <c r="E7648" s="90">
        <f t="shared" si="359"/>
        <v>70.044455750602253</v>
      </c>
      <c r="F7648" s="50">
        <f>'貼り付けシート（日射量等）'!G7645/3.6*10^3</f>
        <v>875</v>
      </c>
      <c r="G7648" s="50">
        <f>'貼り付けシート（日射量等）'!H7645/3.6*10^3</f>
        <v>72.222222222222229</v>
      </c>
      <c r="H7648" s="91">
        <f>RADIANS('貼り付けシート（日射量等）'!I7645)</f>
        <v>0.54628805587422513</v>
      </c>
      <c r="I7648" s="91">
        <f>IF('貼り付けシート（日射量等）'!J7645&lt;0,RADIANS(360+('貼り付けシート（日射量等）'!J7645)),RADIANS('貼り付けシート（日射量等）'!J7645))</f>
        <v>6.180210881311921</v>
      </c>
    </row>
    <row r="7649" spans="1:9">
      <c r="A7649" s="20">
        <v>41958</v>
      </c>
      <c r="B7649" s="35" t="s">
        <v>371</v>
      </c>
      <c r="C7649" s="90">
        <f t="shared" si="357"/>
        <v>739.37447901085079</v>
      </c>
      <c r="D7649" s="90">
        <f t="shared" si="358"/>
        <v>669.33002326024848</v>
      </c>
      <c r="E7649" s="90">
        <f t="shared" si="359"/>
        <v>70.044455750602253</v>
      </c>
      <c r="F7649" s="50">
        <f>'貼り付けシート（日射量等）'!G7646/3.6*10^3</f>
        <v>869.44444444444434</v>
      </c>
      <c r="G7649" s="50">
        <f>'貼り付けシート（日射量等）'!H7646/3.6*10^3</f>
        <v>72.222222222222229</v>
      </c>
      <c r="H7649" s="91">
        <f>RADIANS('貼り付けシート（日射量等）'!I7646)</f>
        <v>0.53756140961425347</v>
      </c>
      <c r="I7649" s="91">
        <f>IF('貼り付けシート（日射量等）'!J7646&lt;0,RADIANS(360+('貼り付けシート（日射量等）'!J7646)),RADIANS('貼り付けシート（日射量等）'!J7646))</f>
        <v>0.18675022996339324</v>
      </c>
    </row>
    <row r="7650" spans="1:9">
      <c r="A7650" s="20">
        <v>41958</v>
      </c>
      <c r="B7650" s="35" t="s">
        <v>372</v>
      </c>
      <c r="C7650" s="90">
        <f t="shared" si="357"/>
        <v>658.38143792677272</v>
      </c>
      <c r="D7650" s="90">
        <f t="shared" si="358"/>
        <v>593.72501723390906</v>
      </c>
      <c r="E7650" s="90">
        <f t="shared" si="359"/>
        <v>64.65642069286362</v>
      </c>
      <c r="F7650" s="50">
        <f>'貼り付けシート（日射量等）'!G7647/3.6*10^3</f>
        <v>847.22222222222206</v>
      </c>
      <c r="G7650" s="50">
        <f>'貼り付けシート（日射量等）'!H7647/3.6*10^3</f>
        <v>66.666666666666671</v>
      </c>
      <c r="H7650" s="91">
        <f>RADIANS('貼り付けシート（日射量等）'!I7647)</f>
        <v>0.47298422729046335</v>
      </c>
      <c r="I7650" s="91">
        <f>IF('貼り付けシート（日射量等）'!J7647&lt;0,RADIANS(360+('貼り付けシート（日射量等）'!J7647)),RADIANS('貼り付けシート（日射量等）'!J7647))</f>
        <v>0.46076692252650298</v>
      </c>
    </row>
    <row r="7651" spans="1:9">
      <c r="A7651" s="20">
        <v>41958</v>
      </c>
      <c r="B7651" s="35" t="s">
        <v>373</v>
      </c>
      <c r="C7651" s="90">
        <f t="shared" si="357"/>
        <v>187.47740934068057</v>
      </c>
      <c r="D7651" s="90">
        <f t="shared" si="358"/>
        <v>68.940638070430609</v>
      </c>
      <c r="E7651" s="90">
        <f t="shared" si="359"/>
        <v>118.53677127024996</v>
      </c>
      <c r="F7651" s="50">
        <f>'貼り付けシート（日射量等）'!G7648/3.6*10^3</f>
        <v>119.44444444444444</v>
      </c>
      <c r="G7651" s="50">
        <f>'貼り付けシート（日射量等）'!H7648/3.6*10^3</f>
        <v>122.22222222222221</v>
      </c>
      <c r="H7651" s="91">
        <f>RADIANS('貼り付けシート（日射量等）'!I7648)</f>
        <v>0.36302848441482055</v>
      </c>
      <c r="I7651" s="91">
        <f>IF('貼り付けシート（日射量等）'!J7648&lt;0,RADIANS(360+('貼り付けシート（日射量等）'!J7648)),RADIANS('貼り付けシート（日射量等）'!J7648))</f>
        <v>0.70511301780570912</v>
      </c>
    </row>
    <row r="7652" spans="1:9">
      <c r="A7652" s="20">
        <v>41958</v>
      </c>
      <c r="B7652" s="35" t="s">
        <v>374</v>
      </c>
      <c r="C7652" s="90">
        <f t="shared" si="357"/>
        <v>119.11792328575228</v>
      </c>
      <c r="D7652" s="90">
        <f t="shared" si="358"/>
        <v>51.767485064019361</v>
      </c>
      <c r="E7652" s="90">
        <f t="shared" si="359"/>
        <v>67.350438221732929</v>
      </c>
      <c r="F7652" s="50">
        <f>'貼り付けシート（日射量等）'!G7649/3.6*10^3</f>
        <v>127.77777777777777</v>
      </c>
      <c r="G7652" s="50">
        <f>'貼り付けシート（日射量等）'!H7649/3.6*10^3</f>
        <v>69.444444444444443</v>
      </c>
      <c r="H7652" s="91">
        <f>RADIANS('貼り付けシート（日射量等）'!I7649)</f>
        <v>0.21642082724729686</v>
      </c>
      <c r="I7652" s="91">
        <f>IF('貼り付けシート（日射量等）'!J7649&lt;0,RADIANS(360+('貼り付けシート（日射量等）'!J7649)),RADIANS('貼り付けシート（日射量等）'!J7649))</f>
        <v>0.91629785729702307</v>
      </c>
    </row>
    <row r="7653" spans="1:9">
      <c r="A7653" s="20">
        <v>41958</v>
      </c>
      <c r="B7653" s="35" t="s">
        <v>375</v>
      </c>
      <c r="C7653" s="90">
        <f t="shared" si="357"/>
        <v>40.827371327910292</v>
      </c>
      <c r="D7653" s="90">
        <f t="shared" si="358"/>
        <v>27.357283683563708</v>
      </c>
      <c r="E7653" s="90">
        <f t="shared" si="359"/>
        <v>13.470087644346586</v>
      </c>
      <c r="F7653" s="50">
        <f>'貼り付けシート（日射量等）'!G7650/3.6*10^3</f>
        <v>136.11111111111109</v>
      </c>
      <c r="G7653" s="50">
        <f>'貼り付けシート（日射量等）'!H7650/3.6*10^3</f>
        <v>13.888888888888889</v>
      </c>
      <c r="H7653" s="91">
        <f>RADIANS('貼り付けシート（日射量等）'!I7650)</f>
        <v>4.8869219055841226E-2</v>
      </c>
      <c r="I7653" s="91">
        <f>IF('貼り付けシート（日射量等）'!J7650&lt;0,RADIANS(360+('貼り付けシート（日射量等）'!J7650)),RADIANS('貼り付けシート（日射量等）'!J7650))</f>
        <v>1.0995574287564276</v>
      </c>
    </row>
    <row r="7654" spans="1:9">
      <c r="A7654" s="20">
        <v>41958</v>
      </c>
      <c r="B7654" s="35" t="s">
        <v>376</v>
      </c>
      <c r="C7654" s="90">
        <f t="shared" si="357"/>
        <v>0</v>
      </c>
      <c r="D7654" s="90">
        <f t="shared" si="358"/>
        <v>0</v>
      </c>
      <c r="E7654" s="90">
        <f t="shared" si="359"/>
        <v>0</v>
      </c>
      <c r="F7654" s="50">
        <f>'貼り付けシート（日射量等）'!G7651/3.6*10^3</f>
        <v>0</v>
      </c>
      <c r="G7654" s="50">
        <f>'貼り付けシート（日射量等）'!H7651/3.6*10^3</f>
        <v>0</v>
      </c>
      <c r="H7654" s="91">
        <f>RADIANS('貼り付けシート（日射量等）'!I7651)</f>
        <v>0</v>
      </c>
      <c r="I7654" s="91">
        <f>IF('貼り付けシート（日射量等）'!J7651&lt;0,RADIANS(360+('貼り付けシート（日射量等）'!J7651)),RADIANS('貼り付けシート（日射量等）'!J7651))</f>
        <v>0</v>
      </c>
    </row>
    <row r="7655" spans="1:9">
      <c r="A7655" s="20">
        <v>41958</v>
      </c>
      <c r="B7655" s="35" t="s">
        <v>377</v>
      </c>
      <c r="C7655" s="90">
        <f t="shared" si="357"/>
        <v>0</v>
      </c>
      <c r="D7655" s="90">
        <f t="shared" si="358"/>
        <v>0</v>
      </c>
      <c r="E7655" s="90">
        <f t="shared" si="359"/>
        <v>0</v>
      </c>
      <c r="F7655" s="50">
        <f>'貼り付けシート（日射量等）'!G7652/3.6*10^3</f>
        <v>0</v>
      </c>
      <c r="G7655" s="50">
        <f>'貼り付けシート（日射量等）'!H7652/3.6*10^3</f>
        <v>0</v>
      </c>
      <c r="H7655" s="91">
        <f>RADIANS('貼り付けシート（日射量等）'!I7652)</f>
        <v>0</v>
      </c>
      <c r="I7655" s="91">
        <f>IF('貼り付けシート（日射量等）'!J7652&lt;0,RADIANS(360+('貼り付けシート（日射量等）'!J7652)),RADIANS('貼り付けシート（日射量等）'!J7652))</f>
        <v>0</v>
      </c>
    </row>
    <row r="7656" spans="1:9">
      <c r="A7656" s="20">
        <v>41958</v>
      </c>
      <c r="B7656" s="35" t="s">
        <v>378</v>
      </c>
      <c r="C7656" s="90">
        <f t="shared" si="357"/>
        <v>0</v>
      </c>
      <c r="D7656" s="90">
        <f t="shared" si="358"/>
        <v>0</v>
      </c>
      <c r="E7656" s="90">
        <f t="shared" si="359"/>
        <v>0</v>
      </c>
      <c r="F7656" s="50">
        <f>'貼り付けシート（日射量等）'!G7653/3.6*10^3</f>
        <v>0</v>
      </c>
      <c r="G7656" s="50">
        <f>'貼り付けシート（日射量等）'!H7653/3.6*10^3</f>
        <v>0</v>
      </c>
      <c r="H7656" s="91">
        <f>RADIANS('貼り付けシート（日射量等）'!I7653)</f>
        <v>0</v>
      </c>
      <c r="I7656" s="91">
        <f>IF('貼り付けシート（日射量等）'!J7653&lt;0,RADIANS(360+('貼り付けシート（日射量等）'!J7653)),RADIANS('貼り付けシート（日射量等）'!J7653))</f>
        <v>0</v>
      </c>
    </row>
    <row r="7657" spans="1:9">
      <c r="A7657" s="20">
        <v>41958</v>
      </c>
      <c r="B7657" s="35" t="s">
        <v>379</v>
      </c>
      <c r="C7657" s="90">
        <f t="shared" si="357"/>
        <v>0</v>
      </c>
      <c r="D7657" s="90">
        <f t="shared" si="358"/>
        <v>0</v>
      </c>
      <c r="E7657" s="90">
        <f t="shared" si="359"/>
        <v>0</v>
      </c>
      <c r="F7657" s="50">
        <f>'貼り付けシート（日射量等）'!G7654/3.6*10^3</f>
        <v>0</v>
      </c>
      <c r="G7657" s="50">
        <f>'貼り付けシート（日射量等）'!H7654/3.6*10^3</f>
        <v>0</v>
      </c>
      <c r="H7657" s="91">
        <f>RADIANS('貼り付けシート（日射量等）'!I7654)</f>
        <v>0</v>
      </c>
      <c r="I7657" s="91">
        <f>IF('貼り付けシート（日射量等）'!J7654&lt;0,RADIANS(360+('貼り付けシート（日射量等）'!J7654)),RADIANS('貼り付けシート（日射量等）'!J7654))</f>
        <v>0</v>
      </c>
    </row>
    <row r="7658" spans="1:9">
      <c r="A7658" s="20">
        <v>41958</v>
      </c>
      <c r="B7658" s="35" t="s">
        <v>380</v>
      </c>
      <c r="C7658" s="90">
        <f t="shared" si="357"/>
        <v>0</v>
      </c>
      <c r="D7658" s="90">
        <f t="shared" si="358"/>
        <v>0</v>
      </c>
      <c r="E7658" s="90">
        <f t="shared" si="359"/>
        <v>0</v>
      </c>
      <c r="F7658" s="50">
        <f>'貼り付けシート（日射量等）'!G7655/3.6*10^3</f>
        <v>0</v>
      </c>
      <c r="G7658" s="50">
        <f>'貼り付けシート（日射量等）'!H7655/3.6*10^3</f>
        <v>0</v>
      </c>
      <c r="H7658" s="91">
        <f>RADIANS('貼り付けシート（日射量等）'!I7655)</f>
        <v>0</v>
      </c>
      <c r="I7658" s="91">
        <f>IF('貼り付けシート（日射量等）'!J7655&lt;0,RADIANS(360+('貼り付けシート（日射量等）'!J7655)),RADIANS('貼り付けシート（日射量等）'!J7655))</f>
        <v>0</v>
      </c>
    </row>
    <row r="7659" spans="1:9">
      <c r="A7659" s="20">
        <v>41958</v>
      </c>
      <c r="B7659" s="35" t="s">
        <v>381</v>
      </c>
      <c r="C7659" s="90">
        <f t="shared" si="357"/>
        <v>0</v>
      </c>
      <c r="D7659" s="90">
        <f t="shared" si="358"/>
        <v>0</v>
      </c>
      <c r="E7659" s="90">
        <f t="shared" si="359"/>
        <v>0</v>
      </c>
      <c r="F7659" s="50">
        <f>'貼り付けシート（日射量等）'!G7656/3.6*10^3</f>
        <v>0</v>
      </c>
      <c r="G7659" s="50">
        <f>'貼り付けシート（日射量等）'!H7656/3.6*10^3</f>
        <v>0</v>
      </c>
      <c r="H7659" s="91">
        <f>RADIANS('貼り付けシート（日射量等）'!I7656)</f>
        <v>0</v>
      </c>
      <c r="I7659" s="91">
        <f>IF('貼り付けシート（日射量等）'!J7656&lt;0,RADIANS(360+('貼り付けシート（日射量等）'!J7656)),RADIANS('貼り付けシート（日射量等）'!J7656))</f>
        <v>0</v>
      </c>
    </row>
    <row r="7660" spans="1:9">
      <c r="A7660" s="20">
        <v>41958</v>
      </c>
      <c r="B7660" s="35" t="s">
        <v>382</v>
      </c>
      <c r="C7660" s="90">
        <f t="shared" si="357"/>
        <v>0</v>
      </c>
      <c r="D7660" s="90">
        <f t="shared" si="358"/>
        <v>0</v>
      </c>
      <c r="E7660" s="90">
        <f t="shared" si="359"/>
        <v>0</v>
      </c>
      <c r="F7660" s="50">
        <f>'貼り付けシート（日射量等）'!G7657/3.6*10^3</f>
        <v>0</v>
      </c>
      <c r="G7660" s="50">
        <f>'貼り付けシート（日射量等）'!H7657/3.6*10^3</f>
        <v>0</v>
      </c>
      <c r="H7660" s="91">
        <f>RADIANS('貼り付けシート（日射量等）'!I7657)</f>
        <v>0</v>
      </c>
      <c r="I7660" s="91">
        <f>IF('貼り付けシート（日射量等）'!J7657&lt;0,RADIANS(360+('貼り付けシート（日射量等）'!J7657)),RADIANS('貼り付けシート（日射量等）'!J7657))</f>
        <v>0</v>
      </c>
    </row>
    <row r="7661" spans="1:9">
      <c r="A7661" s="20">
        <v>41958</v>
      </c>
      <c r="B7661" s="35" t="s">
        <v>383</v>
      </c>
      <c r="C7661" s="90">
        <f t="shared" si="357"/>
        <v>0</v>
      </c>
      <c r="D7661" s="90">
        <f t="shared" si="358"/>
        <v>0</v>
      </c>
      <c r="E7661" s="90">
        <f t="shared" si="359"/>
        <v>0</v>
      </c>
      <c r="F7661" s="50">
        <f>'貼り付けシート（日射量等）'!G7658/3.6*10^3</f>
        <v>0</v>
      </c>
      <c r="G7661" s="50">
        <f>'貼り付けシート（日射量等）'!H7658/3.6*10^3</f>
        <v>0</v>
      </c>
      <c r="H7661" s="91">
        <f>RADIANS('貼り付けシート（日射量等）'!I7658)</f>
        <v>0</v>
      </c>
      <c r="I7661" s="91">
        <f>IF('貼り付けシート（日射量等）'!J7658&lt;0,RADIANS(360+('貼り付けシート（日射量等）'!J7658)),RADIANS('貼り付けシート（日射量等）'!J7658))</f>
        <v>0</v>
      </c>
    </row>
    <row r="7662" spans="1:9">
      <c r="A7662" s="20">
        <v>41959</v>
      </c>
      <c r="B7662" s="35" t="s">
        <v>360</v>
      </c>
      <c r="C7662" s="90">
        <f t="shared" si="357"/>
        <v>0</v>
      </c>
      <c r="D7662" s="90">
        <f t="shared" si="358"/>
        <v>0</v>
      </c>
      <c r="E7662" s="90">
        <f t="shared" si="359"/>
        <v>0</v>
      </c>
      <c r="F7662" s="50">
        <f>'貼り付けシート（日射量等）'!G7659/3.6*10^3</f>
        <v>0</v>
      </c>
      <c r="G7662" s="50">
        <f>'貼り付けシート（日射量等）'!H7659/3.6*10^3</f>
        <v>0</v>
      </c>
      <c r="H7662" s="91">
        <f>RADIANS('貼り付けシート（日射量等）'!I7659)</f>
        <v>0</v>
      </c>
      <c r="I7662" s="91">
        <f>IF('貼り付けシート（日射量等）'!J7659&lt;0,RADIANS(360+('貼り付けシート（日射量等）'!J7659)),RADIANS('貼り付けシート（日射量等）'!J7659))</f>
        <v>0</v>
      </c>
    </row>
    <row r="7663" spans="1:9">
      <c r="A7663" s="20">
        <v>41959</v>
      </c>
      <c r="B7663" s="35" t="s">
        <v>361</v>
      </c>
      <c r="C7663" s="90">
        <f t="shared" si="357"/>
        <v>0</v>
      </c>
      <c r="D7663" s="90">
        <f t="shared" si="358"/>
        <v>0</v>
      </c>
      <c r="E7663" s="90">
        <f t="shared" si="359"/>
        <v>0</v>
      </c>
      <c r="F7663" s="50">
        <f>'貼り付けシート（日射量等）'!G7660/3.6*10^3</f>
        <v>0</v>
      </c>
      <c r="G7663" s="50">
        <f>'貼り付けシート（日射量等）'!H7660/3.6*10^3</f>
        <v>0</v>
      </c>
      <c r="H7663" s="91">
        <f>RADIANS('貼り付けシート（日射量等）'!I7660)</f>
        <v>0</v>
      </c>
      <c r="I7663" s="91">
        <f>IF('貼り付けシート（日射量等）'!J7660&lt;0,RADIANS(360+('貼り付けシート（日射量等）'!J7660)),RADIANS('貼り付けシート（日射量等）'!J7660))</f>
        <v>0</v>
      </c>
    </row>
    <row r="7664" spans="1:9">
      <c r="A7664" s="20">
        <v>41959</v>
      </c>
      <c r="B7664" s="35" t="s">
        <v>362</v>
      </c>
      <c r="C7664" s="90">
        <f t="shared" si="357"/>
        <v>0</v>
      </c>
      <c r="D7664" s="90">
        <f t="shared" si="358"/>
        <v>0</v>
      </c>
      <c r="E7664" s="90">
        <f t="shared" si="359"/>
        <v>0</v>
      </c>
      <c r="F7664" s="50">
        <f>'貼り付けシート（日射量等）'!G7661/3.6*10^3</f>
        <v>0</v>
      </c>
      <c r="G7664" s="50">
        <f>'貼り付けシート（日射量等）'!H7661/3.6*10^3</f>
        <v>0</v>
      </c>
      <c r="H7664" s="91">
        <f>RADIANS('貼り付けシート（日射量等）'!I7661)</f>
        <v>0</v>
      </c>
      <c r="I7664" s="91">
        <f>IF('貼り付けシート（日射量等）'!J7661&lt;0,RADIANS(360+('貼り付けシート（日射量等）'!J7661)),RADIANS('貼り付けシート（日射量等）'!J7661))</f>
        <v>0</v>
      </c>
    </row>
    <row r="7665" spans="1:9">
      <c r="A7665" s="20">
        <v>41959</v>
      </c>
      <c r="B7665" s="35" t="s">
        <v>363</v>
      </c>
      <c r="C7665" s="90">
        <f t="shared" si="357"/>
        <v>0</v>
      </c>
      <c r="D7665" s="90">
        <f t="shared" si="358"/>
        <v>0</v>
      </c>
      <c r="E7665" s="90">
        <f t="shared" si="359"/>
        <v>0</v>
      </c>
      <c r="F7665" s="50">
        <f>'貼り付けシート（日射量等）'!G7662/3.6*10^3</f>
        <v>0</v>
      </c>
      <c r="G7665" s="50">
        <f>'貼り付けシート（日射量等）'!H7662/3.6*10^3</f>
        <v>0</v>
      </c>
      <c r="H7665" s="91">
        <f>RADIANS('貼り付けシート（日射量等）'!I7662)</f>
        <v>0</v>
      </c>
      <c r="I7665" s="91">
        <f>IF('貼り付けシート（日射量等）'!J7662&lt;0,RADIANS(360+('貼り付けシート（日射量等）'!J7662)),RADIANS('貼り付けシート（日射量等）'!J7662))</f>
        <v>0</v>
      </c>
    </row>
    <row r="7666" spans="1:9">
      <c r="A7666" s="20">
        <v>41959</v>
      </c>
      <c r="B7666" s="35" t="s">
        <v>364</v>
      </c>
      <c r="C7666" s="90">
        <f t="shared" si="357"/>
        <v>0</v>
      </c>
      <c r="D7666" s="90">
        <f t="shared" si="358"/>
        <v>0</v>
      </c>
      <c r="E7666" s="90">
        <f t="shared" si="359"/>
        <v>0</v>
      </c>
      <c r="F7666" s="50">
        <f>'貼り付けシート（日射量等）'!G7663/3.6*10^3</f>
        <v>0</v>
      </c>
      <c r="G7666" s="50">
        <f>'貼り付けシート（日射量等）'!H7663/3.6*10^3</f>
        <v>0</v>
      </c>
      <c r="H7666" s="91">
        <f>RADIANS('貼り付けシート（日射量等）'!I7663)</f>
        <v>0</v>
      </c>
      <c r="I7666" s="91">
        <f>IF('貼り付けシート（日射量等）'!J7663&lt;0,RADIANS(360+('貼り付けシート（日射量等）'!J7663)),RADIANS('貼り付けシート（日射量等）'!J7663))</f>
        <v>0</v>
      </c>
    </row>
    <row r="7667" spans="1:9">
      <c r="A7667" s="20">
        <v>41959</v>
      </c>
      <c r="B7667" s="35" t="s">
        <v>365</v>
      </c>
      <c r="C7667" s="90">
        <f t="shared" si="357"/>
        <v>0</v>
      </c>
      <c r="D7667" s="90">
        <f t="shared" si="358"/>
        <v>0</v>
      </c>
      <c r="E7667" s="90">
        <f t="shared" si="359"/>
        <v>0</v>
      </c>
      <c r="F7667" s="50">
        <f>'貼り付けシート（日射量等）'!G7664/3.6*10^3</f>
        <v>0</v>
      </c>
      <c r="G7667" s="50">
        <f>'貼り付けシート（日射量等）'!H7664/3.6*10^3</f>
        <v>0</v>
      </c>
      <c r="H7667" s="91">
        <f>RADIANS('貼り付けシート（日射量等）'!I7664)</f>
        <v>0</v>
      </c>
      <c r="I7667" s="91">
        <f>IF('貼り付けシート（日射量等）'!J7664&lt;0,RADIANS(360+('貼り付けシート（日射量等）'!J7664)),RADIANS('貼り付けシート（日射量等）'!J7664))</f>
        <v>0</v>
      </c>
    </row>
    <row r="7668" spans="1:9">
      <c r="A7668" s="20">
        <v>41959</v>
      </c>
      <c r="B7668" s="35" t="s">
        <v>366</v>
      </c>
      <c r="C7668" s="90">
        <f t="shared" si="357"/>
        <v>55.918246992739796</v>
      </c>
      <c r="D7668" s="90">
        <f t="shared" si="358"/>
        <v>28.97807170404662</v>
      </c>
      <c r="E7668" s="90">
        <f t="shared" si="359"/>
        <v>26.940175288693172</v>
      </c>
      <c r="F7668" s="50">
        <f>'貼り付けシート（日射量等）'!G7665/3.6*10^3</f>
        <v>111.11111111111111</v>
      </c>
      <c r="G7668" s="50">
        <f>'貼り付けシート（日射量等）'!H7665/3.6*10^3</f>
        <v>27.777777777777779</v>
      </c>
      <c r="H7668" s="91">
        <f>RADIANS('貼り付けシート（日射量等）'!I7665)</f>
        <v>9.599310885968812E-2</v>
      </c>
      <c r="I7668" s="91">
        <f>IF('貼り付けシート（日射量等）'!J7665&lt;0,RADIANS(360+('貼り付けシート（日射量等）'!J7665)),RADIANS('貼り付けシート（日射量等）'!J7665))</f>
        <v>5.237733085234983</v>
      </c>
    </row>
    <row r="7669" spans="1:9">
      <c r="A7669" s="20">
        <v>41959</v>
      </c>
      <c r="B7669" s="35" t="s">
        <v>367</v>
      </c>
      <c r="C7669" s="90">
        <f t="shared" si="357"/>
        <v>310.91870017066412</v>
      </c>
      <c r="D7669" s="90">
        <f t="shared" si="358"/>
        <v>246.26227947780049</v>
      </c>
      <c r="E7669" s="90">
        <f t="shared" si="359"/>
        <v>64.65642069286362</v>
      </c>
      <c r="F7669" s="50">
        <f>'貼り付けシート（日射量等）'!G7666/3.6*10^3</f>
        <v>538.88888888888891</v>
      </c>
      <c r="G7669" s="50">
        <f>'貼り付けシート（日射量等）'!H7666/3.6*10^3</f>
        <v>66.666666666666671</v>
      </c>
      <c r="H7669" s="91">
        <f>RADIANS('貼り付けシート（日射量等）'!I7666)</f>
        <v>0.2583087292951608</v>
      </c>
      <c r="I7669" s="91">
        <f>IF('貼り付けシート（日射量等）'!J7666&lt;0,RADIANS(360+('貼り付けシート（日射量等）'!J7666)),RADIANS('貼り付けシート（日射量等）'!J7666))</f>
        <v>5.4279739737023647</v>
      </c>
    </row>
    <row r="7670" spans="1:9">
      <c r="A7670" s="20">
        <v>41959</v>
      </c>
      <c r="B7670" s="35" t="s">
        <v>368</v>
      </c>
      <c r="C7670" s="90">
        <f t="shared" si="357"/>
        <v>507.10636909153231</v>
      </c>
      <c r="D7670" s="90">
        <f t="shared" si="358"/>
        <v>428.97986075432215</v>
      </c>
      <c r="E7670" s="90">
        <f t="shared" si="359"/>
        <v>78.126508337210183</v>
      </c>
      <c r="F7670" s="50">
        <f>'貼り付けシート（日射量等）'!G7667/3.6*10^3</f>
        <v>697.22222222222217</v>
      </c>
      <c r="G7670" s="50">
        <f>'貼り付けシート（日射量等）'!H7667/3.6*10^3</f>
        <v>80.555555555555543</v>
      </c>
      <c r="H7670" s="91">
        <f>RADIANS('貼り付けシート（日射量等）'!I7667)</f>
        <v>0.39444441095071853</v>
      </c>
      <c r="I7670" s="91">
        <f>IF('貼り付けシート（日射量等）'!J7667&lt;0,RADIANS(360+('貼り付けシート（日射量等）'!J7667)),RADIANS('貼り付けシート（日射量等）'!J7667))</f>
        <v>5.6478854594536507</v>
      </c>
    </row>
    <row r="7671" spans="1:9">
      <c r="A7671" s="20">
        <v>41959</v>
      </c>
      <c r="B7671" s="35" t="s">
        <v>369</v>
      </c>
      <c r="C7671" s="90">
        <f t="shared" si="357"/>
        <v>517.35007187150791</v>
      </c>
      <c r="D7671" s="90">
        <f t="shared" si="358"/>
        <v>379.95517789917278</v>
      </c>
      <c r="E7671" s="90">
        <f t="shared" si="359"/>
        <v>137.39489397233518</v>
      </c>
      <c r="F7671" s="50">
        <f>'貼り付けシート（日射量等）'!G7668/3.6*10^3</f>
        <v>524.99999999999989</v>
      </c>
      <c r="G7671" s="50">
        <f>'貼り付けシート（日射量等）'!H7668/3.6*10^3</f>
        <v>141.66666666666666</v>
      </c>
      <c r="H7671" s="91">
        <f>RADIANS('貼り付けシート（日射量等）'!I7668)</f>
        <v>0.4921828490624009</v>
      </c>
      <c r="I7671" s="91">
        <f>IF('貼り付けシート（日射量等）'!J7668&lt;0,RADIANS(360+('貼り付けシート（日射量等）'!J7668)),RADIANS('貼り付けシート（日射量等）'!J7668))</f>
        <v>5.9009582009928288</v>
      </c>
    </row>
    <row r="7672" spans="1:9">
      <c r="A7672" s="20">
        <v>41959</v>
      </c>
      <c r="B7672" s="35" t="s">
        <v>370</v>
      </c>
      <c r="C7672" s="90">
        <f t="shared" si="357"/>
        <v>289.83920128802117</v>
      </c>
      <c r="D7672" s="90">
        <f t="shared" si="358"/>
        <v>101.25797426716898</v>
      </c>
      <c r="E7672" s="90">
        <f t="shared" si="359"/>
        <v>188.5812270208522</v>
      </c>
      <c r="F7672" s="50">
        <f>'貼り付けシート（日射量等）'!G7669/3.6*10^3</f>
        <v>130.55555555555554</v>
      </c>
      <c r="G7672" s="50">
        <f>'貼り付けシート（日射量等）'!H7669/3.6*10^3</f>
        <v>194.44444444444443</v>
      </c>
      <c r="H7672" s="91">
        <f>RADIANS('貼り付けシート（日射量等）'!I7669)</f>
        <v>0.54105206811824214</v>
      </c>
      <c r="I7672" s="91">
        <f>IF('貼り付けシート（日射量等）'!J7669&lt;0,RADIANS(360+('貼り付けシート（日射量等）'!J7669)),RADIANS('貼り付けシート（日射量等）'!J7669))</f>
        <v>6.180210881311921</v>
      </c>
    </row>
    <row r="7673" spans="1:9">
      <c r="A7673" s="20">
        <v>41959</v>
      </c>
      <c r="B7673" s="35" t="s">
        <v>371</v>
      </c>
      <c r="C7673" s="90">
        <f t="shared" si="357"/>
        <v>249.64127922380874</v>
      </c>
      <c r="D7673" s="90">
        <f t="shared" si="358"/>
        <v>74.530139847303133</v>
      </c>
      <c r="E7673" s="90">
        <f t="shared" si="359"/>
        <v>175.11113937650561</v>
      </c>
      <c r="F7673" s="50">
        <f>'貼り付けシート（日射量等）'!G7670/3.6*10^3</f>
        <v>97.222222222222214</v>
      </c>
      <c r="G7673" s="50">
        <f>'貼り付けシート（日射量等）'!H7670/3.6*10^3</f>
        <v>180.55555555555554</v>
      </c>
      <c r="H7673" s="91">
        <f>RADIANS('貼り付けシート（日射量等）'!I7670)</f>
        <v>0.53232542185827048</v>
      </c>
      <c r="I7673" s="91">
        <f>IF('貼り付けシート（日射量等）'!J7670&lt;0,RADIANS(360+('貼り付けシート（日射量等）'!J7670)),RADIANS('貼り付けシート（日射量等）'!J7670))</f>
        <v>0.18500490071139894</v>
      </c>
    </row>
    <row r="7674" spans="1:9">
      <c r="A7674" s="20">
        <v>41959</v>
      </c>
      <c r="B7674" s="35" t="s">
        <v>372</v>
      </c>
      <c r="C7674" s="90">
        <f t="shared" si="357"/>
        <v>330.03326176215643</v>
      </c>
      <c r="D7674" s="90">
        <f t="shared" si="358"/>
        <v>163.00417497225874</v>
      </c>
      <c r="E7674" s="90">
        <f t="shared" si="359"/>
        <v>167.02908678989769</v>
      </c>
      <c r="F7674" s="50">
        <f>'貼り付けシート（日射量等）'!G7671/3.6*10^3</f>
        <v>233.33333333333331</v>
      </c>
      <c r="G7674" s="50">
        <f>'貼り付けシート（日射量等）'!H7671/3.6*10^3</f>
        <v>172.22222222222223</v>
      </c>
      <c r="H7674" s="91">
        <f>RADIANS('貼り付けシート（日射量等）'!I7671)</f>
        <v>0.46949356878647464</v>
      </c>
      <c r="I7674" s="91">
        <f>IF('貼り付けシート（日射量等）'!J7671&lt;0,RADIANS(360+('貼り付けシート（日射量等）'!J7671)),RADIANS('貼り付けシート（日射量等）'!J7671))</f>
        <v>0.4590215932745087</v>
      </c>
    </row>
    <row r="7675" spans="1:9">
      <c r="A7675" s="20">
        <v>41959</v>
      </c>
      <c r="B7675" s="35" t="s">
        <v>373</v>
      </c>
      <c r="C7675" s="90">
        <f t="shared" si="357"/>
        <v>234.16250845206301</v>
      </c>
      <c r="D7675" s="90">
        <f t="shared" si="358"/>
        <v>110.23770212407442</v>
      </c>
      <c r="E7675" s="90">
        <f t="shared" si="359"/>
        <v>123.92480632798859</v>
      </c>
      <c r="F7675" s="50">
        <f>'貼り付けシート（日射量等）'!G7672/3.6*10^3</f>
        <v>191.66666666666666</v>
      </c>
      <c r="G7675" s="50">
        <f>'貼り付けシート（日射量等）'!H7672/3.6*10^3</f>
        <v>127.77777777777777</v>
      </c>
      <c r="H7675" s="91">
        <f>RADIANS('貼り付けシート（日射量等）'!I7672)</f>
        <v>0.35953782591083189</v>
      </c>
      <c r="I7675" s="91">
        <f>IF('貼り付けシート（日射量等）'!J7672&lt;0,RADIANS(360+('貼り付けシート（日射量等）'!J7672)),RADIANS('貼り付けシート（日射量等）'!J7672))</f>
        <v>0.70162235930172057</v>
      </c>
    </row>
    <row r="7676" spans="1:9">
      <c r="A7676" s="20">
        <v>41959</v>
      </c>
      <c r="B7676" s="35" t="s">
        <v>374</v>
      </c>
      <c r="C7676" s="90">
        <f t="shared" si="357"/>
        <v>89.608632510307899</v>
      </c>
      <c r="D7676" s="90">
        <f t="shared" si="358"/>
        <v>30.340246875182928</v>
      </c>
      <c r="E7676" s="90">
        <f t="shared" si="359"/>
        <v>59.268385635124979</v>
      </c>
      <c r="F7676" s="50">
        <f>'貼り付けシート（日射量等）'!G7673/3.6*10^3</f>
        <v>75</v>
      </c>
      <c r="G7676" s="50">
        <f>'貼り付けシート（日射量等）'!H7673/3.6*10^3</f>
        <v>61.111111111111107</v>
      </c>
      <c r="H7676" s="91">
        <f>RADIANS('貼り付けシート（日射量等）'!I7673)</f>
        <v>0.21467549799530256</v>
      </c>
      <c r="I7676" s="91">
        <f>IF('貼り付けシート（日射量等）'!J7673&lt;0,RADIANS(360+('貼り付けシート（日射量等）'!J7673)),RADIANS('貼り付けシート（日射量等）'!J7673))</f>
        <v>0.91280719879303429</v>
      </c>
    </row>
    <row r="7677" spans="1:9">
      <c r="A7677" s="20">
        <v>41959</v>
      </c>
      <c r="B7677" s="35" t="s">
        <v>375</v>
      </c>
      <c r="C7677" s="90">
        <f t="shared" si="357"/>
        <v>26.723622711550327</v>
      </c>
      <c r="D7677" s="90">
        <f t="shared" si="358"/>
        <v>13.253535067203741</v>
      </c>
      <c r="E7677" s="90">
        <f t="shared" si="359"/>
        <v>13.470087644346586</v>
      </c>
      <c r="F7677" s="50">
        <f>'貼り付けシート（日射量等）'!G7674/3.6*10^3</f>
        <v>66.666666666666671</v>
      </c>
      <c r="G7677" s="50">
        <f>'貼り付けシート（日射量等）'!H7674/3.6*10^3</f>
        <v>13.888888888888889</v>
      </c>
      <c r="H7677" s="91">
        <f>RADIANS('貼り付けシート（日射量等）'!I7674)</f>
        <v>4.5378560551852569E-2</v>
      </c>
      <c r="I7677" s="91">
        <f>IF('貼り付けシート（日射量等）'!J7674&lt;0,RADIANS(360+('貼り付けシート（日射量等）'!J7674)),RADIANS('貼り付けシート（日射量等）'!J7674))</f>
        <v>1.0960667702524389</v>
      </c>
    </row>
    <row r="7678" spans="1:9">
      <c r="A7678" s="20">
        <v>41959</v>
      </c>
      <c r="B7678" s="35" t="s">
        <v>376</v>
      </c>
      <c r="C7678" s="90">
        <f t="shared" si="357"/>
        <v>0</v>
      </c>
      <c r="D7678" s="90">
        <f t="shared" si="358"/>
        <v>0</v>
      </c>
      <c r="E7678" s="90">
        <f t="shared" si="359"/>
        <v>0</v>
      </c>
      <c r="F7678" s="50">
        <f>'貼り付けシート（日射量等）'!G7675/3.6*10^3</f>
        <v>0</v>
      </c>
      <c r="G7678" s="50">
        <f>'貼り付けシート（日射量等）'!H7675/3.6*10^3</f>
        <v>0</v>
      </c>
      <c r="H7678" s="91">
        <f>RADIANS('貼り付けシート（日射量等）'!I7675)</f>
        <v>0</v>
      </c>
      <c r="I7678" s="91">
        <f>IF('貼り付けシート（日射量等）'!J7675&lt;0,RADIANS(360+('貼り付けシート（日射量等）'!J7675)),RADIANS('貼り付けシート（日射量等）'!J7675))</f>
        <v>0</v>
      </c>
    </row>
    <row r="7679" spans="1:9">
      <c r="A7679" s="20">
        <v>41959</v>
      </c>
      <c r="B7679" s="35" t="s">
        <v>377</v>
      </c>
      <c r="C7679" s="90">
        <f t="shared" si="357"/>
        <v>0</v>
      </c>
      <c r="D7679" s="90">
        <f t="shared" si="358"/>
        <v>0</v>
      </c>
      <c r="E7679" s="90">
        <f t="shared" si="359"/>
        <v>0</v>
      </c>
      <c r="F7679" s="50">
        <f>'貼り付けシート（日射量等）'!G7676/3.6*10^3</f>
        <v>0</v>
      </c>
      <c r="G7679" s="50">
        <f>'貼り付けシート（日射量等）'!H7676/3.6*10^3</f>
        <v>0</v>
      </c>
      <c r="H7679" s="91">
        <f>RADIANS('貼り付けシート（日射量等）'!I7676)</f>
        <v>0</v>
      </c>
      <c r="I7679" s="91">
        <f>IF('貼り付けシート（日射量等）'!J7676&lt;0,RADIANS(360+('貼り付けシート（日射量等）'!J7676)),RADIANS('貼り付けシート（日射量等）'!J7676))</f>
        <v>0</v>
      </c>
    </row>
    <row r="7680" spans="1:9">
      <c r="A7680" s="20">
        <v>41959</v>
      </c>
      <c r="B7680" s="35" t="s">
        <v>378</v>
      </c>
      <c r="C7680" s="90">
        <f t="shared" si="357"/>
        <v>0</v>
      </c>
      <c r="D7680" s="90">
        <f t="shared" si="358"/>
        <v>0</v>
      </c>
      <c r="E7680" s="90">
        <f t="shared" si="359"/>
        <v>0</v>
      </c>
      <c r="F7680" s="50">
        <f>'貼り付けシート（日射量等）'!G7677/3.6*10^3</f>
        <v>0</v>
      </c>
      <c r="G7680" s="50">
        <f>'貼り付けシート（日射量等）'!H7677/3.6*10^3</f>
        <v>0</v>
      </c>
      <c r="H7680" s="91">
        <f>RADIANS('貼り付けシート（日射量等）'!I7677)</f>
        <v>0</v>
      </c>
      <c r="I7680" s="91">
        <f>IF('貼り付けシート（日射量等）'!J7677&lt;0,RADIANS(360+('貼り付けシート（日射量等）'!J7677)),RADIANS('貼り付けシート（日射量等）'!J7677))</f>
        <v>0</v>
      </c>
    </row>
    <row r="7681" spans="1:9">
      <c r="A7681" s="20">
        <v>41959</v>
      </c>
      <c r="B7681" s="35" t="s">
        <v>379</v>
      </c>
      <c r="C7681" s="90">
        <f t="shared" si="357"/>
        <v>0</v>
      </c>
      <c r="D7681" s="90">
        <f t="shared" si="358"/>
        <v>0</v>
      </c>
      <c r="E7681" s="90">
        <f t="shared" si="359"/>
        <v>0</v>
      </c>
      <c r="F7681" s="50">
        <f>'貼り付けシート（日射量等）'!G7678/3.6*10^3</f>
        <v>0</v>
      </c>
      <c r="G7681" s="50">
        <f>'貼り付けシート（日射量等）'!H7678/3.6*10^3</f>
        <v>0</v>
      </c>
      <c r="H7681" s="91">
        <f>RADIANS('貼り付けシート（日射量等）'!I7678)</f>
        <v>0</v>
      </c>
      <c r="I7681" s="91">
        <f>IF('貼り付けシート（日射量等）'!J7678&lt;0,RADIANS(360+('貼り付けシート（日射量等）'!J7678)),RADIANS('貼り付けシート（日射量等）'!J7678))</f>
        <v>0</v>
      </c>
    </row>
    <row r="7682" spans="1:9">
      <c r="A7682" s="20">
        <v>41959</v>
      </c>
      <c r="B7682" s="35" t="s">
        <v>380</v>
      </c>
      <c r="C7682" s="90">
        <f t="shared" si="357"/>
        <v>0</v>
      </c>
      <c r="D7682" s="90">
        <f t="shared" si="358"/>
        <v>0</v>
      </c>
      <c r="E7682" s="90">
        <f t="shared" si="359"/>
        <v>0</v>
      </c>
      <c r="F7682" s="50">
        <f>'貼り付けシート（日射量等）'!G7679/3.6*10^3</f>
        <v>0</v>
      </c>
      <c r="G7682" s="50">
        <f>'貼り付けシート（日射量等）'!H7679/3.6*10^3</f>
        <v>0</v>
      </c>
      <c r="H7682" s="91">
        <f>RADIANS('貼り付けシート（日射量等）'!I7679)</f>
        <v>0</v>
      </c>
      <c r="I7682" s="91">
        <f>IF('貼り付けシート（日射量等）'!J7679&lt;0,RADIANS(360+('貼り付けシート（日射量等）'!J7679)),RADIANS('貼り付けシート（日射量等）'!J7679))</f>
        <v>0</v>
      </c>
    </row>
    <row r="7683" spans="1:9">
      <c r="A7683" s="20">
        <v>41959</v>
      </c>
      <c r="B7683" s="35" t="s">
        <v>381</v>
      </c>
      <c r="C7683" s="90">
        <f t="shared" si="357"/>
        <v>0</v>
      </c>
      <c r="D7683" s="90">
        <f t="shared" si="358"/>
        <v>0</v>
      </c>
      <c r="E7683" s="90">
        <f t="shared" si="359"/>
        <v>0</v>
      </c>
      <c r="F7683" s="50">
        <f>'貼り付けシート（日射量等）'!G7680/3.6*10^3</f>
        <v>0</v>
      </c>
      <c r="G7683" s="50">
        <f>'貼り付けシート（日射量等）'!H7680/3.6*10^3</f>
        <v>0</v>
      </c>
      <c r="H7683" s="91">
        <f>RADIANS('貼り付けシート（日射量等）'!I7680)</f>
        <v>0</v>
      </c>
      <c r="I7683" s="91">
        <f>IF('貼り付けシート（日射量等）'!J7680&lt;0,RADIANS(360+('貼り付けシート（日射量等）'!J7680)),RADIANS('貼り付けシート（日射量等）'!J7680))</f>
        <v>0</v>
      </c>
    </row>
    <row r="7684" spans="1:9">
      <c r="A7684" s="20">
        <v>41959</v>
      </c>
      <c r="B7684" s="35" t="s">
        <v>382</v>
      </c>
      <c r="C7684" s="90">
        <f t="shared" si="357"/>
        <v>0</v>
      </c>
      <c r="D7684" s="90">
        <f t="shared" si="358"/>
        <v>0</v>
      </c>
      <c r="E7684" s="90">
        <f t="shared" si="359"/>
        <v>0</v>
      </c>
      <c r="F7684" s="50">
        <f>'貼り付けシート（日射量等）'!G7681/3.6*10^3</f>
        <v>0</v>
      </c>
      <c r="G7684" s="50">
        <f>'貼り付けシート（日射量等）'!H7681/3.6*10^3</f>
        <v>0</v>
      </c>
      <c r="H7684" s="91">
        <f>RADIANS('貼り付けシート（日射量等）'!I7681)</f>
        <v>0</v>
      </c>
      <c r="I7684" s="91">
        <f>IF('貼り付けシート（日射量等）'!J7681&lt;0,RADIANS(360+('貼り付けシート（日射量等）'!J7681)),RADIANS('貼り付けシート（日射量等）'!J7681))</f>
        <v>0</v>
      </c>
    </row>
    <row r="7685" spans="1:9">
      <c r="A7685" s="20">
        <v>41959</v>
      </c>
      <c r="B7685" s="35" t="s">
        <v>383</v>
      </c>
      <c r="C7685" s="90">
        <f t="shared" si="357"/>
        <v>0</v>
      </c>
      <c r="D7685" s="90">
        <f t="shared" si="358"/>
        <v>0</v>
      </c>
      <c r="E7685" s="90">
        <f t="shared" si="359"/>
        <v>0</v>
      </c>
      <c r="F7685" s="50">
        <f>'貼り付けシート（日射量等）'!G7682/3.6*10^3</f>
        <v>0</v>
      </c>
      <c r="G7685" s="50">
        <f>'貼り付けシート（日射量等）'!H7682/3.6*10^3</f>
        <v>0</v>
      </c>
      <c r="H7685" s="91">
        <f>RADIANS('貼り付けシート（日射量等）'!I7682)</f>
        <v>0</v>
      </c>
      <c r="I7685" s="91">
        <f>IF('貼り付けシート（日射量等）'!J7682&lt;0,RADIANS(360+('貼り付けシート（日射量等）'!J7682)),RADIANS('貼り付けシート（日射量等）'!J7682))</f>
        <v>0</v>
      </c>
    </row>
    <row r="7686" spans="1:9">
      <c r="A7686" s="20">
        <v>41960</v>
      </c>
      <c r="B7686" s="35" t="s">
        <v>360</v>
      </c>
      <c r="C7686" s="90">
        <f t="shared" si="357"/>
        <v>0</v>
      </c>
      <c r="D7686" s="90">
        <f t="shared" si="358"/>
        <v>0</v>
      </c>
      <c r="E7686" s="90">
        <f t="shared" si="359"/>
        <v>0</v>
      </c>
      <c r="F7686" s="50">
        <f>'貼り付けシート（日射量等）'!G7683/3.6*10^3</f>
        <v>0</v>
      </c>
      <c r="G7686" s="50">
        <f>'貼り付けシート（日射量等）'!H7683/3.6*10^3</f>
        <v>0</v>
      </c>
      <c r="H7686" s="91">
        <f>RADIANS('貼り付けシート（日射量等）'!I7683)</f>
        <v>0</v>
      </c>
      <c r="I7686" s="91">
        <f>IF('貼り付けシート（日射量等）'!J7683&lt;0,RADIANS(360+('貼り付けシート（日射量等）'!J7683)),RADIANS('貼り付けシート（日射量等）'!J7683))</f>
        <v>0</v>
      </c>
    </row>
    <row r="7687" spans="1:9">
      <c r="A7687" s="20">
        <v>41960</v>
      </c>
      <c r="B7687" s="35" t="s">
        <v>361</v>
      </c>
      <c r="C7687" s="90">
        <f t="shared" ref="C7687:C7750" si="360">IF(D7687&lt;0,E7687,D7687+E7687)</f>
        <v>0</v>
      </c>
      <c r="D7687" s="90">
        <f t="shared" ref="D7687:D7750" si="361">F7687*(SIN(H7687)*COS($O$5)+COS(H7687)*SIN($O$5)*COS($O$4-I7687))</f>
        <v>0</v>
      </c>
      <c r="E7687" s="90">
        <f t="shared" ref="E7687:E7750" si="362">G7687*(1+COS($O$5))/2</f>
        <v>0</v>
      </c>
      <c r="F7687" s="50">
        <f>'貼り付けシート（日射量等）'!G7684/3.6*10^3</f>
        <v>0</v>
      </c>
      <c r="G7687" s="50">
        <f>'貼り付けシート（日射量等）'!H7684/3.6*10^3</f>
        <v>0</v>
      </c>
      <c r="H7687" s="91">
        <f>RADIANS('貼り付けシート（日射量等）'!I7684)</f>
        <v>0</v>
      </c>
      <c r="I7687" s="91">
        <f>IF('貼り付けシート（日射量等）'!J7684&lt;0,RADIANS(360+('貼り付けシート（日射量等）'!J7684)),RADIANS('貼り付けシート（日射量等）'!J7684))</f>
        <v>0</v>
      </c>
    </row>
    <row r="7688" spans="1:9">
      <c r="A7688" s="20">
        <v>41960</v>
      </c>
      <c r="B7688" s="35" t="s">
        <v>362</v>
      </c>
      <c r="C7688" s="90">
        <f t="shared" si="360"/>
        <v>0</v>
      </c>
      <c r="D7688" s="90">
        <f t="shared" si="361"/>
        <v>0</v>
      </c>
      <c r="E7688" s="90">
        <f t="shared" si="362"/>
        <v>0</v>
      </c>
      <c r="F7688" s="50">
        <f>'貼り付けシート（日射量等）'!G7685/3.6*10^3</f>
        <v>0</v>
      </c>
      <c r="G7688" s="50">
        <f>'貼り付けシート（日射量等）'!H7685/3.6*10^3</f>
        <v>0</v>
      </c>
      <c r="H7688" s="91">
        <f>RADIANS('貼り付けシート（日射量等）'!I7685)</f>
        <v>0</v>
      </c>
      <c r="I7688" s="91">
        <f>IF('貼り付けシート（日射量等）'!J7685&lt;0,RADIANS(360+('貼り付けシート（日射量等）'!J7685)),RADIANS('貼り付けシート（日射量等）'!J7685))</f>
        <v>0</v>
      </c>
    </row>
    <row r="7689" spans="1:9">
      <c r="A7689" s="20">
        <v>41960</v>
      </c>
      <c r="B7689" s="35" t="s">
        <v>363</v>
      </c>
      <c r="C7689" s="90">
        <f t="shared" si="360"/>
        <v>0</v>
      </c>
      <c r="D7689" s="90">
        <f t="shared" si="361"/>
        <v>0</v>
      </c>
      <c r="E7689" s="90">
        <f t="shared" si="362"/>
        <v>0</v>
      </c>
      <c r="F7689" s="50">
        <f>'貼り付けシート（日射量等）'!G7686/3.6*10^3</f>
        <v>0</v>
      </c>
      <c r="G7689" s="50">
        <f>'貼り付けシート（日射量等）'!H7686/3.6*10^3</f>
        <v>0</v>
      </c>
      <c r="H7689" s="91">
        <f>RADIANS('貼り付けシート（日射量等）'!I7686)</f>
        <v>0</v>
      </c>
      <c r="I7689" s="91">
        <f>IF('貼り付けシート（日射量等）'!J7686&lt;0,RADIANS(360+('貼り付けシート（日射量等）'!J7686)),RADIANS('貼り付けシート（日射量等）'!J7686))</f>
        <v>0</v>
      </c>
    </row>
    <row r="7690" spans="1:9">
      <c r="A7690" s="20">
        <v>41960</v>
      </c>
      <c r="B7690" s="35" t="s">
        <v>364</v>
      </c>
      <c r="C7690" s="90">
        <f t="shared" si="360"/>
        <v>0</v>
      </c>
      <c r="D7690" s="90">
        <f t="shared" si="361"/>
        <v>0</v>
      </c>
      <c r="E7690" s="90">
        <f t="shared" si="362"/>
        <v>0</v>
      </c>
      <c r="F7690" s="50">
        <f>'貼り付けシート（日射量等）'!G7687/3.6*10^3</f>
        <v>0</v>
      </c>
      <c r="G7690" s="50">
        <f>'貼り付けシート（日射量等）'!H7687/3.6*10^3</f>
        <v>0</v>
      </c>
      <c r="H7690" s="91">
        <f>RADIANS('貼り付けシート（日射量等）'!I7687)</f>
        <v>0</v>
      </c>
      <c r="I7690" s="91">
        <f>IF('貼り付けシート（日射量等）'!J7687&lt;0,RADIANS(360+('貼り付けシート（日射量等）'!J7687)),RADIANS('貼り付けシート（日射量等）'!J7687))</f>
        <v>0</v>
      </c>
    </row>
    <row r="7691" spans="1:9">
      <c r="A7691" s="20">
        <v>41960</v>
      </c>
      <c r="B7691" s="35" t="s">
        <v>365</v>
      </c>
      <c r="C7691" s="90">
        <f t="shared" si="360"/>
        <v>0</v>
      </c>
      <c r="D7691" s="90">
        <f t="shared" si="361"/>
        <v>0</v>
      </c>
      <c r="E7691" s="90">
        <f t="shared" si="362"/>
        <v>0</v>
      </c>
      <c r="F7691" s="50">
        <f>'貼り付けシート（日射量等）'!G7688/3.6*10^3</f>
        <v>0</v>
      </c>
      <c r="G7691" s="50">
        <f>'貼り付けシート（日射量等）'!H7688/3.6*10^3</f>
        <v>0</v>
      </c>
      <c r="H7691" s="91">
        <f>RADIANS('貼り付けシート（日射量等）'!I7688)</f>
        <v>0</v>
      </c>
      <c r="I7691" s="91">
        <f>IF('貼り付けシート（日射量等）'!J7688&lt;0,RADIANS(360+('貼り付けシート（日射量等）'!J7688)),RADIANS('貼り付けシート（日射量等）'!J7688))</f>
        <v>0</v>
      </c>
    </row>
    <row r="7692" spans="1:9">
      <c r="A7692" s="20">
        <v>41960</v>
      </c>
      <c r="B7692" s="35" t="s">
        <v>366</v>
      </c>
      <c r="C7692" s="90">
        <f t="shared" si="360"/>
        <v>27.478817017774318</v>
      </c>
      <c r="D7692" s="90">
        <f t="shared" si="361"/>
        <v>8.6206943156890965</v>
      </c>
      <c r="E7692" s="90">
        <f t="shared" si="362"/>
        <v>18.858122702085222</v>
      </c>
      <c r="F7692" s="50">
        <f>'貼り付けシート（日射量等）'!G7689/3.6*10^3</f>
        <v>33.333333333333336</v>
      </c>
      <c r="G7692" s="50">
        <f>'貼り付けシート（日射量等）'!H7689/3.6*10^3</f>
        <v>19.444444444444446</v>
      </c>
      <c r="H7692" s="91">
        <f>RADIANS('貼り付けシート（日射量等）'!I7689)</f>
        <v>9.250245035569947E-2</v>
      </c>
      <c r="I7692" s="91">
        <f>IF('貼り付けシート（日射量等）'!J7689&lt;0,RADIANS(360+('貼り付けシート（日射量等）'!J7689)),RADIANS('貼り付けシート（日射量等）'!J7689))</f>
        <v>5.2412237437389715</v>
      </c>
    </row>
    <row r="7693" spans="1:9">
      <c r="A7693" s="20">
        <v>41960</v>
      </c>
      <c r="B7693" s="35" t="s">
        <v>367</v>
      </c>
      <c r="C7693" s="90">
        <f t="shared" si="360"/>
        <v>66.503771810865999</v>
      </c>
      <c r="D7693" s="90">
        <f t="shared" si="361"/>
        <v>12.623421233479661</v>
      </c>
      <c r="E7693" s="90">
        <f t="shared" si="362"/>
        <v>53.880350577386345</v>
      </c>
      <c r="F7693" s="50">
        <f>'貼り付けシート（日射量等）'!G7690/3.6*10^3</f>
        <v>27.777777777777779</v>
      </c>
      <c r="G7693" s="50">
        <f>'貼り付けシート（日射量等）'!H7690/3.6*10^3</f>
        <v>55.555555555555557</v>
      </c>
      <c r="H7693" s="91">
        <f>RADIANS('貼り付けシート（日射量等）'!I7690)</f>
        <v>0.25481807079117214</v>
      </c>
      <c r="I7693" s="91">
        <f>IF('貼り付けシート（日射量等）'!J7690&lt;0,RADIANS(360+('貼り付けシート（日射量等）'!J7690)),RADIANS('貼り付けシート（日射量等）'!J7690))</f>
        <v>5.4297193029543598</v>
      </c>
    </row>
    <row r="7694" spans="1:9">
      <c r="A7694" s="20">
        <v>41960</v>
      </c>
      <c r="B7694" s="35" t="s">
        <v>368</v>
      </c>
      <c r="C7694" s="90">
        <f t="shared" si="360"/>
        <v>152.30842864203322</v>
      </c>
      <c r="D7694" s="90">
        <f t="shared" si="361"/>
        <v>39.159692429521925</v>
      </c>
      <c r="E7694" s="90">
        <f t="shared" si="362"/>
        <v>113.14873621251131</v>
      </c>
      <c r="F7694" s="50">
        <f>'貼り付けシート（日射量等）'!G7691/3.6*10^3</f>
        <v>63.888888888888886</v>
      </c>
      <c r="G7694" s="50">
        <f>'貼り付けシート（日射量等）'!H7691/3.6*10^3</f>
        <v>116.66666666666666</v>
      </c>
      <c r="H7694" s="91">
        <f>RADIANS('貼り付けシート（日射量等）'!I7691)</f>
        <v>0.39095375244672981</v>
      </c>
      <c r="I7694" s="91">
        <f>IF('貼り付けシート（日射量等）'!J7691&lt;0,RADIANS(360+('貼り付けシート（日射量等）'!J7691)),RADIANS('貼り付けシート（日射量等）'!J7691))</f>
        <v>5.6496307887056449</v>
      </c>
    </row>
    <row r="7695" spans="1:9">
      <c r="A7695" s="20">
        <v>41960</v>
      </c>
      <c r="B7695" s="35" t="s">
        <v>369</v>
      </c>
      <c r="C7695" s="90">
        <f t="shared" si="360"/>
        <v>162.06320868073172</v>
      </c>
      <c r="D7695" s="90">
        <f t="shared" si="361"/>
        <v>30.056349766135181</v>
      </c>
      <c r="E7695" s="90">
        <f t="shared" si="362"/>
        <v>132.00685891459653</v>
      </c>
      <c r="F7695" s="50">
        <f>'貼り付けシート（日射量等）'!G7692/3.6*10^3</f>
        <v>41.666666666666664</v>
      </c>
      <c r="G7695" s="50">
        <f>'貼り付けシート（日射量等）'!H7692/3.6*10^3</f>
        <v>136.11111111111109</v>
      </c>
      <c r="H7695" s="91">
        <f>RADIANS('貼り付けシート（日射量等）'!I7692)</f>
        <v>0.48869219055841229</v>
      </c>
      <c r="I7695" s="91">
        <f>IF('貼り付けシート（日射量等）'!J7692&lt;0,RADIANS(360+('貼り付けシート（日射量等）'!J7692)),RADIANS('貼り付けシート（日射量等）'!J7692))</f>
        <v>5.9009582009928288</v>
      </c>
    </row>
    <row r="7696" spans="1:9">
      <c r="A7696" s="20">
        <v>41960</v>
      </c>
      <c r="B7696" s="35" t="s">
        <v>370</v>
      </c>
      <c r="C7696" s="90">
        <f t="shared" si="360"/>
        <v>179.80060781131957</v>
      </c>
      <c r="D7696" s="90">
        <f t="shared" si="361"/>
        <v>34.323661252376432</v>
      </c>
      <c r="E7696" s="90">
        <f t="shared" si="362"/>
        <v>145.47694655894313</v>
      </c>
      <c r="F7696" s="50">
        <f>'貼り付けシート（日射量等）'!G7693/3.6*10^3</f>
        <v>44.444444444444443</v>
      </c>
      <c r="G7696" s="50">
        <f>'貼り付けシート（日射量等）'!H7693/3.6*10^3</f>
        <v>150</v>
      </c>
      <c r="H7696" s="91">
        <f>RADIANS('貼り付けシート（日射量等）'!I7693)</f>
        <v>0.53581608036225914</v>
      </c>
      <c r="I7696" s="91">
        <f>IF('貼り付けシート（日射量等）'!J7693&lt;0,RADIANS(360+('貼り付けシート（日射量等）'!J7693)),RADIANS('貼り付けシート（日射量等）'!J7693))</f>
        <v>6.180210881311921</v>
      </c>
    </row>
    <row r="7697" spans="1:9">
      <c r="A7697" s="20">
        <v>41960</v>
      </c>
      <c r="B7697" s="35" t="s">
        <v>371</v>
      </c>
      <c r="C7697" s="90">
        <f t="shared" si="360"/>
        <v>140.34215758717141</v>
      </c>
      <c r="D7697" s="90">
        <f t="shared" si="361"/>
        <v>19.111368788052129</v>
      </c>
      <c r="E7697" s="90">
        <f t="shared" si="362"/>
        <v>121.23078879911928</v>
      </c>
      <c r="F7697" s="50">
        <f>'貼り付けシート（日射量等）'!G7694/3.6*10^3</f>
        <v>24.999999999999996</v>
      </c>
      <c r="G7697" s="50">
        <f>'貼り付けシート（日射量等）'!H7694/3.6*10^3</f>
        <v>125</v>
      </c>
      <c r="H7697" s="91">
        <f>RADIANS('貼り付けシート（日射量等）'!I7694)</f>
        <v>0.52883476335428181</v>
      </c>
      <c r="I7697" s="91">
        <f>IF('貼り付けシート（日射量等）'!J7694&lt;0,RADIANS(360+('貼り付けシート（日射量等）'!J7694)),RADIANS('貼り付けシート（日射量等）'!J7694))</f>
        <v>0.18325957145940461</v>
      </c>
    </row>
    <row r="7698" spans="1:9">
      <c r="A7698" s="20">
        <v>41960</v>
      </c>
      <c r="B7698" s="35" t="s">
        <v>372</v>
      </c>
      <c r="C7698" s="90">
        <f t="shared" si="360"/>
        <v>231.69417778504913</v>
      </c>
      <c r="D7698" s="90">
        <f t="shared" si="361"/>
        <v>75.441161110628769</v>
      </c>
      <c r="E7698" s="90">
        <f t="shared" si="362"/>
        <v>156.25301667442037</v>
      </c>
      <c r="F7698" s="50">
        <f>'貼り付けシート（日射量等）'!G7695/3.6*10^3</f>
        <v>108.33333333333334</v>
      </c>
      <c r="G7698" s="50">
        <f>'貼り付けシート（日射量等）'!H7695/3.6*10^3</f>
        <v>161.11111111111109</v>
      </c>
      <c r="H7698" s="91">
        <f>RADIANS('貼り付けシート（日射量等）'!I7695)</f>
        <v>0.46600291028248597</v>
      </c>
      <c r="I7698" s="91">
        <f>IF('貼り付けシート（日射量等）'!J7695&lt;0,RADIANS(360+('貼り付けシート（日射量等）'!J7695)),RADIANS('貼り付けシート（日射量等）'!J7695))</f>
        <v>0.45727626402251431</v>
      </c>
    </row>
    <row r="7699" spans="1:9">
      <c r="A7699" s="20">
        <v>41960</v>
      </c>
      <c r="B7699" s="35" t="s">
        <v>373</v>
      </c>
      <c r="C7699" s="90">
        <f t="shared" si="360"/>
        <v>92.454531517061497</v>
      </c>
      <c r="D7699" s="90">
        <f t="shared" si="361"/>
        <v>14.328023179851311</v>
      </c>
      <c r="E7699" s="90">
        <f t="shared" si="362"/>
        <v>78.126508337210183</v>
      </c>
      <c r="F7699" s="50">
        <f>'貼り付けシート（日射量等）'!G7696/3.6*10^3</f>
        <v>24.999999999999996</v>
      </c>
      <c r="G7699" s="50">
        <f>'貼り付けシート（日射量等）'!H7696/3.6*10^3</f>
        <v>80.555555555555543</v>
      </c>
      <c r="H7699" s="91">
        <f>RADIANS('貼り付けシート（日射量等）'!I7696)</f>
        <v>0.35604716740684322</v>
      </c>
      <c r="I7699" s="91">
        <f>IF('貼り付けシート（日射量等）'!J7696&lt;0,RADIANS(360+('貼り付けシート（日射量等）'!J7696)),RADIANS('貼り付けシート（日射量等）'!J7696))</f>
        <v>0.69813170079773179</v>
      </c>
    </row>
    <row r="7700" spans="1:9">
      <c r="A7700" s="20">
        <v>41960</v>
      </c>
      <c r="B7700" s="35" t="s">
        <v>374</v>
      </c>
      <c r="C7700" s="90">
        <f t="shared" si="360"/>
        <v>53.164461295626985</v>
      </c>
      <c r="D7700" s="90">
        <f t="shared" si="361"/>
        <v>10.06018083371791</v>
      </c>
      <c r="E7700" s="90">
        <f t="shared" si="362"/>
        <v>43.104280461909077</v>
      </c>
      <c r="F7700" s="50">
        <f>'貼り付けシート（日射量等）'!G7697/3.6*10^3</f>
        <v>24.999999999999996</v>
      </c>
      <c r="G7700" s="50">
        <f>'貼り付けシート（日射量等）'!H7697/3.6*10^3</f>
        <v>44.444444444444443</v>
      </c>
      <c r="H7700" s="91">
        <f>RADIANS('貼り付けシート（日射量等）'!I7697)</f>
        <v>0.21118483949131386</v>
      </c>
      <c r="I7700" s="91">
        <f>IF('貼り付けシート（日射量等）'!J7697&lt;0,RADIANS(360+('貼り付けシート（日射量等）'!J7697)),RADIANS('貼り付けシート（日射量等）'!J7697))</f>
        <v>0.90931654028904574</v>
      </c>
    </row>
    <row r="7701" spans="1:9">
      <c r="A7701" s="20">
        <v>41960</v>
      </c>
      <c r="B7701" s="35" t="s">
        <v>375</v>
      </c>
      <c r="C7701" s="90">
        <f t="shared" si="360"/>
        <v>15.181328007596148</v>
      </c>
      <c r="D7701" s="90">
        <f t="shared" si="361"/>
        <v>4.405257892118879</v>
      </c>
      <c r="E7701" s="90">
        <f t="shared" si="362"/>
        <v>10.776070115477269</v>
      </c>
      <c r="F7701" s="50">
        <f>'貼り付けシート（日射量等）'!G7698/3.6*10^3</f>
        <v>22.222222222222221</v>
      </c>
      <c r="G7701" s="50">
        <f>'貼り付けシート（日射量等）'!H7698/3.6*10^3</f>
        <v>11.111111111111111</v>
      </c>
      <c r="H7701" s="91">
        <f>RADIANS('貼り付けシート（日射量等）'!I7698)</f>
        <v>4.3633231299858237E-2</v>
      </c>
      <c r="I7701" s="91">
        <f>IF('貼り付けシート（日射量等）'!J7698&lt;0,RADIANS(360+('貼り付けシート（日射量等）'!J7698)),RADIANS('貼り付けシート（日射量等）'!J7698))</f>
        <v>1.0925761117484503</v>
      </c>
    </row>
    <row r="7702" spans="1:9">
      <c r="A7702" s="20">
        <v>41960</v>
      </c>
      <c r="B7702" s="35" t="s">
        <v>376</v>
      </c>
      <c r="C7702" s="90">
        <f t="shared" si="360"/>
        <v>0</v>
      </c>
      <c r="D7702" s="90">
        <f t="shared" si="361"/>
        <v>0</v>
      </c>
      <c r="E7702" s="90">
        <f t="shared" si="362"/>
        <v>0</v>
      </c>
      <c r="F7702" s="50">
        <f>'貼り付けシート（日射量等）'!G7699/3.6*10^3</f>
        <v>0</v>
      </c>
      <c r="G7702" s="50">
        <f>'貼り付けシート（日射量等）'!H7699/3.6*10^3</f>
        <v>0</v>
      </c>
      <c r="H7702" s="91">
        <f>RADIANS('貼り付けシート（日射量等）'!I7699)</f>
        <v>0</v>
      </c>
      <c r="I7702" s="91">
        <f>IF('貼り付けシート（日射量等）'!J7699&lt;0,RADIANS(360+('貼り付けシート（日射量等）'!J7699)),RADIANS('貼り付けシート（日射量等）'!J7699))</f>
        <v>0</v>
      </c>
    </row>
    <row r="7703" spans="1:9">
      <c r="A7703" s="20">
        <v>41960</v>
      </c>
      <c r="B7703" s="35" t="s">
        <v>377</v>
      </c>
      <c r="C7703" s="90">
        <f t="shared" si="360"/>
        <v>0</v>
      </c>
      <c r="D7703" s="90">
        <f t="shared" si="361"/>
        <v>0</v>
      </c>
      <c r="E7703" s="90">
        <f t="shared" si="362"/>
        <v>0</v>
      </c>
      <c r="F7703" s="50">
        <f>'貼り付けシート（日射量等）'!G7700/3.6*10^3</f>
        <v>0</v>
      </c>
      <c r="G7703" s="50">
        <f>'貼り付けシート（日射量等）'!H7700/3.6*10^3</f>
        <v>0</v>
      </c>
      <c r="H7703" s="91">
        <f>RADIANS('貼り付けシート（日射量等）'!I7700)</f>
        <v>0</v>
      </c>
      <c r="I7703" s="91">
        <f>IF('貼り付けシート（日射量等）'!J7700&lt;0,RADIANS(360+('貼り付けシート（日射量等）'!J7700)),RADIANS('貼り付けシート（日射量等）'!J7700))</f>
        <v>0</v>
      </c>
    </row>
    <row r="7704" spans="1:9">
      <c r="A7704" s="20">
        <v>41960</v>
      </c>
      <c r="B7704" s="35" t="s">
        <v>378</v>
      </c>
      <c r="C7704" s="90">
        <f t="shared" si="360"/>
        <v>0</v>
      </c>
      <c r="D7704" s="90">
        <f t="shared" si="361"/>
        <v>0</v>
      </c>
      <c r="E7704" s="90">
        <f t="shared" si="362"/>
        <v>0</v>
      </c>
      <c r="F7704" s="50">
        <f>'貼り付けシート（日射量等）'!G7701/3.6*10^3</f>
        <v>0</v>
      </c>
      <c r="G7704" s="50">
        <f>'貼り付けシート（日射量等）'!H7701/3.6*10^3</f>
        <v>0</v>
      </c>
      <c r="H7704" s="91">
        <f>RADIANS('貼り付けシート（日射量等）'!I7701)</f>
        <v>0</v>
      </c>
      <c r="I7704" s="91">
        <f>IF('貼り付けシート（日射量等）'!J7701&lt;0,RADIANS(360+('貼り付けシート（日射量等）'!J7701)),RADIANS('貼り付けシート（日射量等）'!J7701))</f>
        <v>0</v>
      </c>
    </row>
    <row r="7705" spans="1:9">
      <c r="A7705" s="20">
        <v>41960</v>
      </c>
      <c r="B7705" s="35" t="s">
        <v>379</v>
      </c>
      <c r="C7705" s="90">
        <f t="shared" si="360"/>
        <v>0</v>
      </c>
      <c r="D7705" s="90">
        <f t="shared" si="361"/>
        <v>0</v>
      </c>
      <c r="E7705" s="90">
        <f t="shared" si="362"/>
        <v>0</v>
      </c>
      <c r="F7705" s="50">
        <f>'貼り付けシート（日射量等）'!G7702/3.6*10^3</f>
        <v>0</v>
      </c>
      <c r="G7705" s="50">
        <f>'貼り付けシート（日射量等）'!H7702/3.6*10^3</f>
        <v>0</v>
      </c>
      <c r="H7705" s="91">
        <f>RADIANS('貼り付けシート（日射量等）'!I7702)</f>
        <v>0</v>
      </c>
      <c r="I7705" s="91">
        <f>IF('貼り付けシート（日射量等）'!J7702&lt;0,RADIANS(360+('貼り付けシート（日射量等）'!J7702)),RADIANS('貼り付けシート（日射量等）'!J7702))</f>
        <v>0</v>
      </c>
    </row>
    <row r="7706" spans="1:9">
      <c r="A7706" s="20">
        <v>41960</v>
      </c>
      <c r="B7706" s="35" t="s">
        <v>380</v>
      </c>
      <c r="C7706" s="90">
        <f t="shared" si="360"/>
        <v>0</v>
      </c>
      <c r="D7706" s="90">
        <f t="shared" si="361"/>
        <v>0</v>
      </c>
      <c r="E7706" s="90">
        <f t="shared" si="362"/>
        <v>0</v>
      </c>
      <c r="F7706" s="50">
        <f>'貼り付けシート（日射量等）'!G7703/3.6*10^3</f>
        <v>0</v>
      </c>
      <c r="G7706" s="50">
        <f>'貼り付けシート（日射量等）'!H7703/3.6*10^3</f>
        <v>0</v>
      </c>
      <c r="H7706" s="91">
        <f>RADIANS('貼り付けシート（日射量等）'!I7703)</f>
        <v>0</v>
      </c>
      <c r="I7706" s="91">
        <f>IF('貼り付けシート（日射量等）'!J7703&lt;0,RADIANS(360+('貼り付けシート（日射量等）'!J7703)),RADIANS('貼り付けシート（日射量等）'!J7703))</f>
        <v>0</v>
      </c>
    </row>
    <row r="7707" spans="1:9">
      <c r="A7707" s="20">
        <v>41960</v>
      </c>
      <c r="B7707" s="35" t="s">
        <v>381</v>
      </c>
      <c r="C7707" s="90">
        <f t="shared" si="360"/>
        <v>0</v>
      </c>
      <c r="D7707" s="90">
        <f t="shared" si="361"/>
        <v>0</v>
      </c>
      <c r="E7707" s="90">
        <f t="shared" si="362"/>
        <v>0</v>
      </c>
      <c r="F7707" s="50">
        <f>'貼り付けシート（日射量等）'!G7704/3.6*10^3</f>
        <v>0</v>
      </c>
      <c r="G7707" s="50">
        <f>'貼り付けシート（日射量等）'!H7704/3.6*10^3</f>
        <v>0</v>
      </c>
      <c r="H7707" s="91">
        <f>RADIANS('貼り付けシート（日射量等）'!I7704)</f>
        <v>0</v>
      </c>
      <c r="I7707" s="91">
        <f>IF('貼り付けシート（日射量等）'!J7704&lt;0,RADIANS(360+('貼り付けシート（日射量等）'!J7704)),RADIANS('貼り付けシート（日射量等）'!J7704))</f>
        <v>0</v>
      </c>
    </row>
    <row r="7708" spans="1:9">
      <c r="A7708" s="20">
        <v>41960</v>
      </c>
      <c r="B7708" s="35" t="s">
        <v>382</v>
      </c>
      <c r="C7708" s="90">
        <f t="shared" si="360"/>
        <v>0</v>
      </c>
      <c r="D7708" s="90">
        <f t="shared" si="361"/>
        <v>0</v>
      </c>
      <c r="E7708" s="90">
        <f t="shared" si="362"/>
        <v>0</v>
      </c>
      <c r="F7708" s="50">
        <f>'貼り付けシート（日射量等）'!G7705/3.6*10^3</f>
        <v>0</v>
      </c>
      <c r="G7708" s="50">
        <f>'貼り付けシート（日射量等）'!H7705/3.6*10^3</f>
        <v>0</v>
      </c>
      <c r="H7708" s="91">
        <f>RADIANS('貼り付けシート（日射量等）'!I7705)</f>
        <v>0</v>
      </c>
      <c r="I7708" s="91">
        <f>IF('貼り付けシート（日射量等）'!J7705&lt;0,RADIANS(360+('貼り付けシート（日射量等）'!J7705)),RADIANS('貼り付けシート（日射量等）'!J7705))</f>
        <v>0</v>
      </c>
    </row>
    <row r="7709" spans="1:9">
      <c r="A7709" s="20">
        <v>41960</v>
      </c>
      <c r="B7709" s="35" t="s">
        <v>383</v>
      </c>
      <c r="C7709" s="90">
        <f t="shared" si="360"/>
        <v>0</v>
      </c>
      <c r="D7709" s="90">
        <f t="shared" si="361"/>
        <v>0</v>
      </c>
      <c r="E7709" s="90">
        <f t="shared" si="362"/>
        <v>0</v>
      </c>
      <c r="F7709" s="50">
        <f>'貼り付けシート（日射量等）'!G7706/3.6*10^3</f>
        <v>0</v>
      </c>
      <c r="G7709" s="50">
        <f>'貼り付けシート（日射量等）'!H7706/3.6*10^3</f>
        <v>0</v>
      </c>
      <c r="H7709" s="91">
        <f>RADIANS('貼り付けシート（日射量等）'!I7706)</f>
        <v>0</v>
      </c>
      <c r="I7709" s="91">
        <f>IF('貼り付けシート（日射量等）'!J7706&lt;0,RADIANS(360+('貼り付けシート（日射量等）'!J7706)),RADIANS('貼り付けシート（日射量等）'!J7706))</f>
        <v>0</v>
      </c>
    </row>
    <row r="7710" spans="1:9">
      <c r="A7710" s="20">
        <v>41961</v>
      </c>
      <c r="B7710" s="35" t="s">
        <v>360</v>
      </c>
      <c r="C7710" s="90">
        <f t="shared" si="360"/>
        <v>0</v>
      </c>
      <c r="D7710" s="90">
        <f t="shared" si="361"/>
        <v>0</v>
      </c>
      <c r="E7710" s="90">
        <f t="shared" si="362"/>
        <v>0</v>
      </c>
      <c r="F7710" s="50">
        <f>'貼り付けシート（日射量等）'!G7707/3.6*10^3</f>
        <v>0</v>
      </c>
      <c r="G7710" s="50">
        <f>'貼り付けシート（日射量等）'!H7707/3.6*10^3</f>
        <v>0</v>
      </c>
      <c r="H7710" s="91">
        <f>RADIANS('貼り付けシート（日射量等）'!I7707)</f>
        <v>0</v>
      </c>
      <c r="I7710" s="91">
        <f>IF('貼り付けシート（日射量等）'!J7707&lt;0,RADIANS(360+('貼り付けシート（日射量等）'!J7707)),RADIANS('貼り付けシート（日射量等）'!J7707))</f>
        <v>0</v>
      </c>
    </row>
    <row r="7711" spans="1:9">
      <c r="A7711" s="20">
        <v>41961</v>
      </c>
      <c r="B7711" s="35" t="s">
        <v>361</v>
      </c>
      <c r="C7711" s="90">
        <f t="shared" si="360"/>
        <v>0</v>
      </c>
      <c r="D7711" s="90">
        <f t="shared" si="361"/>
        <v>0</v>
      </c>
      <c r="E7711" s="90">
        <f t="shared" si="362"/>
        <v>0</v>
      </c>
      <c r="F7711" s="50">
        <f>'貼り付けシート（日射量等）'!G7708/3.6*10^3</f>
        <v>0</v>
      </c>
      <c r="G7711" s="50">
        <f>'貼り付けシート（日射量等）'!H7708/3.6*10^3</f>
        <v>0</v>
      </c>
      <c r="H7711" s="91">
        <f>RADIANS('貼り付けシート（日射量等）'!I7708)</f>
        <v>0</v>
      </c>
      <c r="I7711" s="91">
        <f>IF('貼り付けシート（日射量等）'!J7708&lt;0,RADIANS(360+('貼り付けシート（日射量等）'!J7708)),RADIANS('貼り付けシート（日射量等）'!J7708))</f>
        <v>0</v>
      </c>
    </row>
    <row r="7712" spans="1:9">
      <c r="A7712" s="20">
        <v>41961</v>
      </c>
      <c r="B7712" s="35" t="s">
        <v>362</v>
      </c>
      <c r="C7712" s="90">
        <f t="shared" si="360"/>
        <v>0</v>
      </c>
      <c r="D7712" s="90">
        <f t="shared" si="361"/>
        <v>0</v>
      </c>
      <c r="E7712" s="90">
        <f t="shared" si="362"/>
        <v>0</v>
      </c>
      <c r="F7712" s="50">
        <f>'貼り付けシート（日射量等）'!G7709/3.6*10^3</f>
        <v>0</v>
      </c>
      <c r="G7712" s="50">
        <f>'貼り付けシート（日射量等）'!H7709/3.6*10^3</f>
        <v>0</v>
      </c>
      <c r="H7712" s="91">
        <f>RADIANS('貼り付けシート（日射量等）'!I7709)</f>
        <v>0</v>
      </c>
      <c r="I7712" s="91">
        <f>IF('貼り付けシート（日射量等）'!J7709&lt;0,RADIANS(360+('貼り付けシート（日射量等）'!J7709)),RADIANS('貼り付けシート（日射量等）'!J7709))</f>
        <v>0</v>
      </c>
    </row>
    <row r="7713" spans="1:9">
      <c r="A7713" s="20">
        <v>41961</v>
      </c>
      <c r="B7713" s="35" t="s">
        <v>363</v>
      </c>
      <c r="C7713" s="90">
        <f t="shared" si="360"/>
        <v>0</v>
      </c>
      <c r="D7713" s="90">
        <f t="shared" si="361"/>
        <v>0</v>
      </c>
      <c r="E7713" s="90">
        <f t="shared" si="362"/>
        <v>0</v>
      </c>
      <c r="F7713" s="50">
        <f>'貼り付けシート（日射量等）'!G7710/3.6*10^3</f>
        <v>0</v>
      </c>
      <c r="G7713" s="50">
        <f>'貼り付けシート（日射量等）'!H7710/3.6*10^3</f>
        <v>0</v>
      </c>
      <c r="H7713" s="91">
        <f>RADIANS('貼り付けシート（日射量等）'!I7710)</f>
        <v>0</v>
      </c>
      <c r="I7713" s="91">
        <f>IF('貼り付けシート（日射量等）'!J7710&lt;0,RADIANS(360+('貼り付けシート（日射量等）'!J7710)),RADIANS('貼り付けシート（日射量等）'!J7710))</f>
        <v>0</v>
      </c>
    </row>
    <row r="7714" spans="1:9">
      <c r="A7714" s="20">
        <v>41961</v>
      </c>
      <c r="B7714" s="35" t="s">
        <v>364</v>
      </c>
      <c r="C7714" s="90">
        <f t="shared" si="360"/>
        <v>0</v>
      </c>
      <c r="D7714" s="90">
        <f t="shared" si="361"/>
        <v>0</v>
      </c>
      <c r="E7714" s="90">
        <f t="shared" si="362"/>
        <v>0</v>
      </c>
      <c r="F7714" s="50">
        <f>'貼り付けシート（日射量等）'!G7711/3.6*10^3</f>
        <v>0</v>
      </c>
      <c r="G7714" s="50">
        <f>'貼り付けシート（日射量等）'!H7711/3.6*10^3</f>
        <v>0</v>
      </c>
      <c r="H7714" s="91">
        <f>RADIANS('貼り付けシート（日射量等）'!I7711)</f>
        <v>0</v>
      </c>
      <c r="I7714" s="91">
        <f>IF('貼り付けシート（日射量等）'!J7711&lt;0,RADIANS(360+('貼り付けシート（日射量等）'!J7711)),RADIANS('貼り付けシート（日射量等）'!J7711))</f>
        <v>0</v>
      </c>
    </row>
    <row r="7715" spans="1:9">
      <c r="A7715" s="20">
        <v>41961</v>
      </c>
      <c r="B7715" s="35" t="s">
        <v>365</v>
      </c>
      <c r="C7715" s="90">
        <f t="shared" si="360"/>
        <v>0</v>
      </c>
      <c r="D7715" s="90">
        <f t="shared" si="361"/>
        <v>0</v>
      </c>
      <c r="E7715" s="90">
        <f t="shared" si="362"/>
        <v>0</v>
      </c>
      <c r="F7715" s="50">
        <f>'貼り付けシート（日射量等）'!G7712/3.6*10^3</f>
        <v>0</v>
      </c>
      <c r="G7715" s="50">
        <f>'貼り付けシート（日射量等）'!H7712/3.6*10^3</f>
        <v>0</v>
      </c>
      <c r="H7715" s="91">
        <f>RADIANS('貼り付けシート（日射量等）'!I7712)</f>
        <v>0</v>
      </c>
      <c r="I7715" s="91">
        <f>IF('貼り付けシート（日射量等）'!J7712&lt;0,RADIANS(360+('貼り付けシート（日射量等）'!J7712)),RADIANS('貼り付けシート（日射量等）'!J7712))</f>
        <v>0</v>
      </c>
    </row>
    <row r="7716" spans="1:9">
      <c r="A7716" s="20">
        <v>41961</v>
      </c>
      <c r="B7716" s="35" t="s">
        <v>366</v>
      </c>
      <c r="C7716" s="90">
        <f t="shared" si="360"/>
        <v>75.280972522769147</v>
      </c>
      <c r="D7716" s="90">
        <f t="shared" si="361"/>
        <v>48.340797234075971</v>
      </c>
      <c r="E7716" s="90">
        <f t="shared" si="362"/>
        <v>26.940175288693172</v>
      </c>
      <c r="F7716" s="50">
        <f>'貼り付けシート（日射量等）'!G7713/3.6*10^3</f>
        <v>188.88888888888889</v>
      </c>
      <c r="G7716" s="50">
        <f>'貼り付けシート（日射量等）'!H7713/3.6*10^3</f>
        <v>27.777777777777779</v>
      </c>
      <c r="H7716" s="91">
        <f>RADIANS('貼り付けシート（日射量等）'!I7713)</f>
        <v>8.9011791851710806E-2</v>
      </c>
      <c r="I7716" s="91">
        <f>IF('貼り付けシート（日射量等）'!J7713&lt;0,RADIANS(360+('貼り付けシート（日射量等）'!J7713)),RADIANS('貼り付けシート（日射量等）'!J7713))</f>
        <v>5.2429690729909657</v>
      </c>
    </row>
    <row r="7717" spans="1:9">
      <c r="A7717" s="20">
        <v>41961</v>
      </c>
      <c r="B7717" s="35" t="s">
        <v>367</v>
      </c>
      <c r="C7717" s="90">
        <f t="shared" si="360"/>
        <v>327.97481156864865</v>
      </c>
      <c r="D7717" s="90">
        <f t="shared" si="361"/>
        <v>271.40044346239301</v>
      </c>
      <c r="E7717" s="90">
        <f t="shared" si="362"/>
        <v>56.574368106255655</v>
      </c>
      <c r="F7717" s="50">
        <f>'貼り付けシート（日射量等）'!G7714/3.6*10^3</f>
        <v>600</v>
      </c>
      <c r="G7717" s="50">
        <f>'貼り付けシート（日射量等）'!H7714/3.6*10^3</f>
        <v>58.333333333333329</v>
      </c>
      <c r="H7717" s="91">
        <f>RADIANS('貼り付けシート（日射量等）'!I7714)</f>
        <v>0.25132741228718347</v>
      </c>
      <c r="I7717" s="91">
        <f>IF('貼り付けシート（日射量等）'!J7714&lt;0,RADIANS(360+('貼り付けシート（日射量等）'!J7714)),RADIANS('貼り付けシート（日射量等）'!J7714))</f>
        <v>5.4332099614583482</v>
      </c>
    </row>
    <row r="7718" spans="1:9">
      <c r="A7718" s="20">
        <v>41961</v>
      </c>
      <c r="B7718" s="35" t="s">
        <v>368</v>
      </c>
      <c r="C7718" s="90">
        <f t="shared" si="360"/>
        <v>536.82826401000477</v>
      </c>
      <c r="D7718" s="90">
        <f t="shared" si="361"/>
        <v>472.17184331714117</v>
      </c>
      <c r="E7718" s="90">
        <f t="shared" si="362"/>
        <v>64.65642069286362</v>
      </c>
      <c r="F7718" s="50">
        <f>'貼り付けシート（日射量等）'!G7715/3.6*10^3</f>
        <v>775</v>
      </c>
      <c r="G7718" s="50">
        <f>'貼り付けシート（日射量等）'!H7715/3.6*10^3</f>
        <v>66.666666666666671</v>
      </c>
      <c r="H7718" s="91">
        <f>RADIANS('貼り付けシート（日射量等）'!I7715)</f>
        <v>0.38571776469074687</v>
      </c>
      <c r="I7718" s="91">
        <f>IF('貼り付けシート（日射量等）'!J7715&lt;0,RADIANS(360+('貼り付けシート（日射量等）'!J7715)),RADIANS('貼り付けシート（日射量等）'!J7715))</f>
        <v>5.6513761179576392</v>
      </c>
    </row>
    <row r="7719" spans="1:9">
      <c r="A7719" s="20">
        <v>41961</v>
      </c>
      <c r="B7719" s="35" t="s">
        <v>369</v>
      </c>
      <c r="C7719" s="90">
        <f t="shared" si="360"/>
        <v>671.4805008555079</v>
      </c>
      <c r="D7719" s="90">
        <f t="shared" si="361"/>
        <v>604.13006263377497</v>
      </c>
      <c r="E7719" s="90">
        <f t="shared" si="362"/>
        <v>67.350438221732929</v>
      </c>
      <c r="F7719" s="50">
        <f>'貼り付けシート（日射量等）'!G7716/3.6*10^3</f>
        <v>841.66666666666652</v>
      </c>
      <c r="G7719" s="50">
        <f>'貼り付けシート（日射量等）'!H7716/3.6*10^3</f>
        <v>69.444444444444443</v>
      </c>
      <c r="H7719" s="91">
        <f>RADIANS('貼り付けシート（日射量等）'!I7716)</f>
        <v>0.48345620280242929</v>
      </c>
      <c r="I7719" s="91">
        <f>IF('貼り付けシート（日射量等）'!J7716&lt;0,RADIANS(360+('貼り付けシート（日射量等）'!J7716)),RADIANS('貼り付けシート（日射量等）'!J7716))</f>
        <v>5.9009582009928288</v>
      </c>
    </row>
    <row r="7720" spans="1:9">
      <c r="A7720" s="20">
        <v>41961</v>
      </c>
      <c r="B7720" s="35" t="s">
        <v>370</v>
      </c>
      <c r="C7720" s="90">
        <f t="shared" si="360"/>
        <v>731.52499134756579</v>
      </c>
      <c r="D7720" s="90">
        <f t="shared" si="361"/>
        <v>658.78651806809421</v>
      </c>
      <c r="E7720" s="90">
        <f t="shared" si="362"/>
        <v>72.738473279471563</v>
      </c>
      <c r="F7720" s="50">
        <f>'貼り付けシート（日射量等）'!G7717/3.6*10^3</f>
        <v>855.55555555555554</v>
      </c>
      <c r="G7720" s="50">
        <f>'貼り付けシート（日射量等）'!H7717/3.6*10^3</f>
        <v>75</v>
      </c>
      <c r="H7720" s="91">
        <f>RADIANS('貼り付けシート（日射量等）'!I7717)</f>
        <v>0.53232542185827048</v>
      </c>
      <c r="I7720" s="91">
        <f>IF('貼り付けシート（日射量等）'!J7717&lt;0,RADIANS(360+('貼り付けシート（日射量等）'!J7717)),RADIANS('貼り付けシート（日射量等）'!J7717))</f>
        <v>6.1784655520599268</v>
      </c>
    </row>
    <row r="7721" spans="1:9">
      <c r="A7721" s="20">
        <v>41961</v>
      </c>
      <c r="B7721" s="35" t="s">
        <v>371</v>
      </c>
      <c r="C7721" s="90">
        <f t="shared" si="360"/>
        <v>719.74006521236936</v>
      </c>
      <c r="D7721" s="90">
        <f t="shared" si="361"/>
        <v>647.00159193289778</v>
      </c>
      <c r="E7721" s="90">
        <f t="shared" si="362"/>
        <v>72.738473279471563</v>
      </c>
      <c r="F7721" s="50">
        <f>'貼り付けシート（日射量等）'!G7718/3.6*10^3</f>
        <v>850</v>
      </c>
      <c r="G7721" s="50">
        <f>'貼り付けシート（日射量等）'!H7718/3.6*10^3</f>
        <v>75</v>
      </c>
      <c r="H7721" s="91">
        <f>RADIANS('貼り付けシート（日射量等）'!I7718)</f>
        <v>0.52359877559829882</v>
      </c>
      <c r="I7721" s="91">
        <f>IF('貼り付けシート（日射量等）'!J7718&lt;0,RADIANS(360+('貼り付けシート（日射量等）'!J7718)),RADIANS('貼り付けシート（日射量等）'!J7718))</f>
        <v>0.18151424220741028</v>
      </c>
    </row>
    <row r="7722" spans="1:9">
      <c r="A7722" s="20">
        <v>41961</v>
      </c>
      <c r="B7722" s="35" t="s">
        <v>372</v>
      </c>
      <c r="C7722" s="90">
        <f t="shared" si="360"/>
        <v>550.61756764777931</v>
      </c>
      <c r="D7722" s="90">
        <f t="shared" si="361"/>
        <v>442.85686649300658</v>
      </c>
      <c r="E7722" s="90">
        <f t="shared" si="362"/>
        <v>107.76070115477269</v>
      </c>
      <c r="F7722" s="50">
        <f>'貼り付けシート（日射量等）'!G7719/3.6*10^3</f>
        <v>638.8888888888888</v>
      </c>
      <c r="G7722" s="50">
        <f>'貼り付けシート（日射量等）'!H7719/3.6*10^3</f>
        <v>111.11111111111111</v>
      </c>
      <c r="H7722" s="91">
        <f>RADIANS('貼り付けシート（日射量等）'!I7719)</f>
        <v>0.46076692252650298</v>
      </c>
      <c r="I7722" s="91">
        <f>IF('貼り付けシート（日射量等）'!J7719&lt;0,RADIANS(360+('貼り付けシート（日射量等）'!J7719)),RADIANS('貼り付けシート（日射量等）'!J7719))</f>
        <v>0.4537856055185257</v>
      </c>
    </row>
    <row r="7723" spans="1:9">
      <c r="A7723" s="20">
        <v>41961</v>
      </c>
      <c r="B7723" s="35" t="s">
        <v>373</v>
      </c>
      <c r="C7723" s="90">
        <f t="shared" si="360"/>
        <v>208.90101494599224</v>
      </c>
      <c r="D7723" s="90">
        <f t="shared" si="361"/>
        <v>90.364243675742301</v>
      </c>
      <c r="E7723" s="90">
        <f t="shared" si="362"/>
        <v>118.53677127024996</v>
      </c>
      <c r="F7723" s="50">
        <f>'貼り付けシート（日射量等）'!G7720/3.6*10^3</f>
        <v>158.33333333333331</v>
      </c>
      <c r="G7723" s="50">
        <f>'貼り付けシート（日射量等）'!H7720/3.6*10^3</f>
        <v>122.22222222222221</v>
      </c>
      <c r="H7723" s="91">
        <f>RADIANS('貼り付けシート（日射量等）'!I7720)</f>
        <v>0.35255650890285456</v>
      </c>
      <c r="I7723" s="91">
        <f>IF('貼り付けシート（日射量等）'!J7720&lt;0,RADIANS(360+('貼り付けシート（日射量等）'!J7720)),RADIANS('貼り付けシート（日射量等）'!J7720))</f>
        <v>0.69638637154573746</v>
      </c>
    </row>
    <row r="7724" spans="1:9">
      <c r="A7724" s="20">
        <v>41961</v>
      </c>
      <c r="B7724" s="35" t="s">
        <v>374</v>
      </c>
      <c r="C7724" s="90">
        <f t="shared" si="360"/>
        <v>113.76531913831801</v>
      </c>
      <c r="D7724" s="90">
        <f t="shared" si="361"/>
        <v>49.108898445454386</v>
      </c>
      <c r="E7724" s="90">
        <f t="shared" si="362"/>
        <v>64.65642069286362</v>
      </c>
      <c r="F7724" s="50">
        <f>'貼り付けシート（日射量等）'!G7721/3.6*10^3</f>
        <v>122.22222222222221</v>
      </c>
      <c r="G7724" s="50">
        <f>'貼り付けシート（日射量等）'!H7721/3.6*10^3</f>
        <v>66.666666666666671</v>
      </c>
      <c r="H7724" s="91">
        <f>RADIANS('貼り付けシート（日射量等）'!I7721)</f>
        <v>0.20943951023931956</v>
      </c>
      <c r="I7724" s="91">
        <f>IF('貼り付けシート（日射量等）'!J7721&lt;0,RADIANS(360+('貼り付けシート（日射量等）'!J7721)),RADIANS('貼り付けシート（日射量等）'!J7721))</f>
        <v>0.90582588178505696</v>
      </c>
    </row>
    <row r="7725" spans="1:9">
      <c r="A7725" s="20">
        <v>41961</v>
      </c>
      <c r="B7725" s="35" t="s">
        <v>375</v>
      </c>
      <c r="C7725" s="90">
        <f t="shared" si="360"/>
        <v>31.440464266678767</v>
      </c>
      <c r="D7725" s="90">
        <f t="shared" si="361"/>
        <v>17.970376622332182</v>
      </c>
      <c r="E7725" s="90">
        <f t="shared" si="362"/>
        <v>13.470087644346586</v>
      </c>
      <c r="F7725" s="50">
        <f>'貼り付けシート（日射量等）'!G7722/3.6*10^3</f>
        <v>91.666666666666671</v>
      </c>
      <c r="G7725" s="50">
        <f>'貼り付けシート（日射量等）'!H7722/3.6*10^3</f>
        <v>13.888888888888889</v>
      </c>
      <c r="H7725" s="91">
        <f>RADIANS('貼り付けシート（日射量等）'!I7722)</f>
        <v>4.014257279586958E-2</v>
      </c>
      <c r="I7725" s="91">
        <f>IF('貼り付けシート（日射量等）'!J7722&lt;0,RADIANS(360+('貼り付けシート（日射量等）'!J7722)),RADIANS('貼り付けシート（日射量等）'!J7722))</f>
        <v>1.0890854532444616</v>
      </c>
    </row>
    <row r="7726" spans="1:9">
      <c r="A7726" s="20">
        <v>41961</v>
      </c>
      <c r="B7726" s="35" t="s">
        <v>376</v>
      </c>
      <c r="C7726" s="90">
        <f t="shared" si="360"/>
        <v>0</v>
      </c>
      <c r="D7726" s="90">
        <f t="shared" si="361"/>
        <v>0</v>
      </c>
      <c r="E7726" s="90">
        <f t="shared" si="362"/>
        <v>0</v>
      </c>
      <c r="F7726" s="50">
        <f>'貼り付けシート（日射量等）'!G7723/3.6*10^3</f>
        <v>0</v>
      </c>
      <c r="G7726" s="50">
        <f>'貼り付けシート（日射量等）'!H7723/3.6*10^3</f>
        <v>0</v>
      </c>
      <c r="H7726" s="91">
        <f>RADIANS('貼り付けシート（日射量等）'!I7723)</f>
        <v>0</v>
      </c>
      <c r="I7726" s="91">
        <f>IF('貼り付けシート（日射量等）'!J7723&lt;0,RADIANS(360+('貼り付けシート（日射量等）'!J7723)),RADIANS('貼り付けシート（日射量等）'!J7723))</f>
        <v>0</v>
      </c>
    </row>
    <row r="7727" spans="1:9">
      <c r="A7727" s="20">
        <v>41961</v>
      </c>
      <c r="B7727" s="35" t="s">
        <v>377</v>
      </c>
      <c r="C7727" s="90">
        <f t="shared" si="360"/>
        <v>0</v>
      </c>
      <c r="D7727" s="90">
        <f t="shared" si="361"/>
        <v>0</v>
      </c>
      <c r="E7727" s="90">
        <f t="shared" si="362"/>
        <v>0</v>
      </c>
      <c r="F7727" s="50">
        <f>'貼り付けシート（日射量等）'!G7724/3.6*10^3</f>
        <v>0</v>
      </c>
      <c r="G7727" s="50">
        <f>'貼り付けシート（日射量等）'!H7724/3.6*10^3</f>
        <v>0</v>
      </c>
      <c r="H7727" s="91">
        <f>RADIANS('貼り付けシート（日射量等）'!I7724)</f>
        <v>0</v>
      </c>
      <c r="I7727" s="91">
        <f>IF('貼り付けシート（日射量等）'!J7724&lt;0,RADIANS(360+('貼り付けシート（日射量等）'!J7724)),RADIANS('貼り付けシート（日射量等）'!J7724))</f>
        <v>0</v>
      </c>
    </row>
    <row r="7728" spans="1:9">
      <c r="A7728" s="20">
        <v>41961</v>
      </c>
      <c r="B7728" s="35" t="s">
        <v>378</v>
      </c>
      <c r="C7728" s="90">
        <f t="shared" si="360"/>
        <v>0</v>
      </c>
      <c r="D7728" s="90">
        <f t="shared" si="361"/>
        <v>0</v>
      </c>
      <c r="E7728" s="90">
        <f t="shared" si="362"/>
        <v>0</v>
      </c>
      <c r="F7728" s="50">
        <f>'貼り付けシート（日射量等）'!G7725/3.6*10^3</f>
        <v>0</v>
      </c>
      <c r="G7728" s="50">
        <f>'貼り付けシート（日射量等）'!H7725/3.6*10^3</f>
        <v>0</v>
      </c>
      <c r="H7728" s="91">
        <f>RADIANS('貼り付けシート（日射量等）'!I7725)</f>
        <v>0</v>
      </c>
      <c r="I7728" s="91">
        <f>IF('貼り付けシート（日射量等）'!J7725&lt;0,RADIANS(360+('貼り付けシート（日射量等）'!J7725)),RADIANS('貼り付けシート（日射量等）'!J7725))</f>
        <v>0</v>
      </c>
    </row>
    <row r="7729" spans="1:9">
      <c r="A7729" s="20">
        <v>41961</v>
      </c>
      <c r="B7729" s="35" t="s">
        <v>379</v>
      </c>
      <c r="C7729" s="90">
        <f t="shared" si="360"/>
        <v>0</v>
      </c>
      <c r="D7729" s="90">
        <f t="shared" si="361"/>
        <v>0</v>
      </c>
      <c r="E7729" s="90">
        <f t="shared" si="362"/>
        <v>0</v>
      </c>
      <c r="F7729" s="50">
        <f>'貼り付けシート（日射量等）'!G7726/3.6*10^3</f>
        <v>0</v>
      </c>
      <c r="G7729" s="50">
        <f>'貼り付けシート（日射量等）'!H7726/3.6*10^3</f>
        <v>0</v>
      </c>
      <c r="H7729" s="91">
        <f>RADIANS('貼り付けシート（日射量等）'!I7726)</f>
        <v>0</v>
      </c>
      <c r="I7729" s="91">
        <f>IF('貼り付けシート（日射量等）'!J7726&lt;0,RADIANS(360+('貼り付けシート（日射量等）'!J7726)),RADIANS('貼り付けシート（日射量等）'!J7726))</f>
        <v>0</v>
      </c>
    </row>
    <row r="7730" spans="1:9">
      <c r="A7730" s="20">
        <v>41961</v>
      </c>
      <c r="B7730" s="35" t="s">
        <v>380</v>
      </c>
      <c r="C7730" s="90">
        <f t="shared" si="360"/>
        <v>0</v>
      </c>
      <c r="D7730" s="90">
        <f t="shared" si="361"/>
        <v>0</v>
      </c>
      <c r="E7730" s="90">
        <f t="shared" si="362"/>
        <v>0</v>
      </c>
      <c r="F7730" s="50">
        <f>'貼り付けシート（日射量等）'!G7727/3.6*10^3</f>
        <v>0</v>
      </c>
      <c r="G7730" s="50">
        <f>'貼り付けシート（日射量等）'!H7727/3.6*10^3</f>
        <v>0</v>
      </c>
      <c r="H7730" s="91">
        <f>RADIANS('貼り付けシート（日射量等）'!I7727)</f>
        <v>0</v>
      </c>
      <c r="I7730" s="91">
        <f>IF('貼り付けシート（日射量等）'!J7727&lt;0,RADIANS(360+('貼り付けシート（日射量等）'!J7727)),RADIANS('貼り付けシート（日射量等）'!J7727))</f>
        <v>0</v>
      </c>
    </row>
    <row r="7731" spans="1:9">
      <c r="A7731" s="20">
        <v>41961</v>
      </c>
      <c r="B7731" s="35" t="s">
        <v>381</v>
      </c>
      <c r="C7731" s="90">
        <f t="shared" si="360"/>
        <v>0</v>
      </c>
      <c r="D7731" s="90">
        <f t="shared" si="361"/>
        <v>0</v>
      </c>
      <c r="E7731" s="90">
        <f t="shared" si="362"/>
        <v>0</v>
      </c>
      <c r="F7731" s="50">
        <f>'貼り付けシート（日射量等）'!G7728/3.6*10^3</f>
        <v>0</v>
      </c>
      <c r="G7731" s="50">
        <f>'貼り付けシート（日射量等）'!H7728/3.6*10^3</f>
        <v>0</v>
      </c>
      <c r="H7731" s="91">
        <f>RADIANS('貼り付けシート（日射量等）'!I7728)</f>
        <v>0</v>
      </c>
      <c r="I7731" s="91">
        <f>IF('貼り付けシート（日射量等）'!J7728&lt;0,RADIANS(360+('貼り付けシート（日射量等）'!J7728)),RADIANS('貼り付けシート（日射量等）'!J7728))</f>
        <v>0</v>
      </c>
    </row>
    <row r="7732" spans="1:9">
      <c r="A7732" s="20">
        <v>41961</v>
      </c>
      <c r="B7732" s="35" t="s">
        <v>382</v>
      </c>
      <c r="C7732" s="90">
        <f t="shared" si="360"/>
        <v>0</v>
      </c>
      <c r="D7732" s="90">
        <f t="shared" si="361"/>
        <v>0</v>
      </c>
      <c r="E7732" s="90">
        <f t="shared" si="362"/>
        <v>0</v>
      </c>
      <c r="F7732" s="50">
        <f>'貼り付けシート（日射量等）'!G7729/3.6*10^3</f>
        <v>0</v>
      </c>
      <c r="G7732" s="50">
        <f>'貼り付けシート（日射量等）'!H7729/3.6*10^3</f>
        <v>0</v>
      </c>
      <c r="H7732" s="91">
        <f>RADIANS('貼り付けシート（日射量等）'!I7729)</f>
        <v>0</v>
      </c>
      <c r="I7732" s="91">
        <f>IF('貼り付けシート（日射量等）'!J7729&lt;0,RADIANS(360+('貼り付けシート（日射量等）'!J7729)),RADIANS('貼り付けシート（日射量等）'!J7729))</f>
        <v>0</v>
      </c>
    </row>
    <row r="7733" spans="1:9">
      <c r="A7733" s="20">
        <v>41961</v>
      </c>
      <c r="B7733" s="35" t="s">
        <v>383</v>
      </c>
      <c r="C7733" s="90">
        <f t="shared" si="360"/>
        <v>0</v>
      </c>
      <c r="D7733" s="90">
        <f t="shared" si="361"/>
        <v>0</v>
      </c>
      <c r="E7733" s="90">
        <f t="shared" si="362"/>
        <v>0</v>
      </c>
      <c r="F7733" s="50">
        <f>'貼り付けシート（日射量等）'!G7730/3.6*10^3</f>
        <v>0</v>
      </c>
      <c r="G7733" s="50">
        <f>'貼り付けシート（日射量等）'!H7730/3.6*10^3</f>
        <v>0</v>
      </c>
      <c r="H7733" s="91">
        <f>RADIANS('貼り付けシート（日射量等）'!I7730)</f>
        <v>0</v>
      </c>
      <c r="I7733" s="91">
        <f>IF('貼り付けシート（日射量等）'!J7730&lt;0,RADIANS(360+('貼り付けシート（日射量等）'!J7730)),RADIANS('貼り付けシート（日射量等）'!J7730))</f>
        <v>0</v>
      </c>
    </row>
    <row r="7734" spans="1:9">
      <c r="A7734" s="20">
        <v>41962</v>
      </c>
      <c r="B7734" s="35" t="s">
        <v>360</v>
      </c>
      <c r="C7734" s="90">
        <f t="shared" si="360"/>
        <v>0</v>
      </c>
      <c r="D7734" s="90">
        <f t="shared" si="361"/>
        <v>0</v>
      </c>
      <c r="E7734" s="90">
        <f t="shared" si="362"/>
        <v>0</v>
      </c>
      <c r="F7734" s="50">
        <f>'貼り付けシート（日射量等）'!G7731/3.6*10^3</f>
        <v>0</v>
      </c>
      <c r="G7734" s="50">
        <f>'貼り付けシート（日射量等）'!H7731/3.6*10^3</f>
        <v>0</v>
      </c>
      <c r="H7734" s="91">
        <f>RADIANS('貼り付けシート（日射量等）'!I7731)</f>
        <v>0</v>
      </c>
      <c r="I7734" s="91">
        <f>IF('貼り付けシート（日射量等）'!J7731&lt;0,RADIANS(360+('貼り付けシート（日射量等）'!J7731)),RADIANS('貼り付けシート（日射量等）'!J7731))</f>
        <v>0</v>
      </c>
    </row>
    <row r="7735" spans="1:9">
      <c r="A7735" s="20">
        <v>41962</v>
      </c>
      <c r="B7735" s="35" t="s">
        <v>361</v>
      </c>
      <c r="C7735" s="90">
        <f t="shared" si="360"/>
        <v>0</v>
      </c>
      <c r="D7735" s="90">
        <f t="shared" si="361"/>
        <v>0</v>
      </c>
      <c r="E7735" s="90">
        <f t="shared" si="362"/>
        <v>0</v>
      </c>
      <c r="F7735" s="50">
        <f>'貼り付けシート（日射量等）'!G7732/3.6*10^3</f>
        <v>0</v>
      </c>
      <c r="G7735" s="50">
        <f>'貼り付けシート（日射量等）'!H7732/3.6*10^3</f>
        <v>0</v>
      </c>
      <c r="H7735" s="91">
        <f>RADIANS('貼り付けシート（日射量等）'!I7732)</f>
        <v>0</v>
      </c>
      <c r="I7735" s="91">
        <f>IF('貼り付けシート（日射量等）'!J7732&lt;0,RADIANS(360+('貼り付けシート（日射量等）'!J7732)),RADIANS('貼り付けシート（日射量等）'!J7732))</f>
        <v>0</v>
      </c>
    </row>
    <row r="7736" spans="1:9">
      <c r="A7736" s="20">
        <v>41962</v>
      </c>
      <c r="B7736" s="35" t="s">
        <v>362</v>
      </c>
      <c r="C7736" s="90">
        <f t="shared" si="360"/>
        <v>0</v>
      </c>
      <c r="D7736" s="90">
        <f t="shared" si="361"/>
        <v>0</v>
      </c>
      <c r="E7736" s="90">
        <f t="shared" si="362"/>
        <v>0</v>
      </c>
      <c r="F7736" s="50">
        <f>'貼り付けシート（日射量等）'!G7733/3.6*10^3</f>
        <v>0</v>
      </c>
      <c r="G7736" s="50">
        <f>'貼り付けシート（日射量等）'!H7733/3.6*10^3</f>
        <v>0</v>
      </c>
      <c r="H7736" s="91">
        <f>RADIANS('貼り付けシート（日射量等）'!I7733)</f>
        <v>0</v>
      </c>
      <c r="I7736" s="91">
        <f>IF('貼り付けシート（日射量等）'!J7733&lt;0,RADIANS(360+('貼り付けシート（日射量等）'!J7733)),RADIANS('貼り付けシート（日射量等）'!J7733))</f>
        <v>0</v>
      </c>
    </row>
    <row r="7737" spans="1:9">
      <c r="A7737" s="20">
        <v>41962</v>
      </c>
      <c r="B7737" s="35" t="s">
        <v>363</v>
      </c>
      <c r="C7737" s="90">
        <f t="shared" si="360"/>
        <v>0</v>
      </c>
      <c r="D7737" s="90">
        <f t="shared" si="361"/>
        <v>0</v>
      </c>
      <c r="E7737" s="90">
        <f t="shared" si="362"/>
        <v>0</v>
      </c>
      <c r="F7737" s="50">
        <f>'貼り付けシート（日射量等）'!G7734/3.6*10^3</f>
        <v>0</v>
      </c>
      <c r="G7737" s="50">
        <f>'貼り付けシート（日射量等）'!H7734/3.6*10^3</f>
        <v>0</v>
      </c>
      <c r="H7737" s="91">
        <f>RADIANS('貼り付けシート（日射量等）'!I7734)</f>
        <v>0</v>
      </c>
      <c r="I7737" s="91">
        <f>IF('貼り付けシート（日射量等）'!J7734&lt;0,RADIANS(360+('貼り付けシート（日射量等）'!J7734)),RADIANS('貼り付けシート（日射量等）'!J7734))</f>
        <v>0</v>
      </c>
    </row>
    <row r="7738" spans="1:9">
      <c r="A7738" s="20">
        <v>41962</v>
      </c>
      <c r="B7738" s="35" t="s">
        <v>364</v>
      </c>
      <c r="C7738" s="90">
        <f t="shared" si="360"/>
        <v>0</v>
      </c>
      <c r="D7738" s="90">
        <f t="shared" si="361"/>
        <v>0</v>
      </c>
      <c r="E7738" s="90">
        <f t="shared" si="362"/>
        <v>0</v>
      </c>
      <c r="F7738" s="50">
        <f>'貼り付けシート（日射量等）'!G7735/3.6*10^3</f>
        <v>0</v>
      </c>
      <c r="G7738" s="50">
        <f>'貼り付けシート（日射量等）'!H7735/3.6*10^3</f>
        <v>0</v>
      </c>
      <c r="H7738" s="91">
        <f>RADIANS('貼り付けシート（日射量等）'!I7735)</f>
        <v>0</v>
      </c>
      <c r="I7738" s="91">
        <f>IF('貼り付けシート（日射量等）'!J7735&lt;0,RADIANS(360+('貼り付けシート（日射量等）'!J7735)),RADIANS('貼り付けシート（日射量等）'!J7735))</f>
        <v>0</v>
      </c>
    </row>
    <row r="7739" spans="1:9">
      <c r="A7739" s="20">
        <v>41962</v>
      </c>
      <c r="B7739" s="35" t="s">
        <v>365</v>
      </c>
      <c r="C7739" s="90">
        <f t="shared" si="360"/>
        <v>0</v>
      </c>
      <c r="D7739" s="90">
        <f t="shared" si="361"/>
        <v>0</v>
      </c>
      <c r="E7739" s="90">
        <f t="shared" si="362"/>
        <v>0</v>
      </c>
      <c r="F7739" s="50">
        <f>'貼り付けシート（日射量等）'!G7736/3.6*10^3</f>
        <v>0</v>
      </c>
      <c r="G7739" s="50">
        <f>'貼り付けシート（日射量等）'!H7736/3.6*10^3</f>
        <v>0</v>
      </c>
      <c r="H7739" s="91">
        <f>RADIANS('貼り付けシート（日射量等）'!I7736)</f>
        <v>0</v>
      </c>
      <c r="I7739" s="91">
        <f>IF('貼り付けシート（日射量等）'!J7736&lt;0,RADIANS(360+('貼り付けシート（日射量等）'!J7736)),RADIANS('貼り付けシート（日射量等）'!J7736))</f>
        <v>0</v>
      </c>
    </row>
    <row r="7740" spans="1:9">
      <c r="A7740" s="20">
        <v>41962</v>
      </c>
      <c r="B7740" s="35" t="s">
        <v>366</v>
      </c>
      <c r="C7740" s="90">
        <f t="shared" si="360"/>
        <v>18.393801739273055</v>
      </c>
      <c r="D7740" s="90">
        <f t="shared" si="361"/>
        <v>4.9237140949264697</v>
      </c>
      <c r="E7740" s="90">
        <f t="shared" si="362"/>
        <v>13.470087644346586</v>
      </c>
      <c r="F7740" s="50">
        <f>'貼り付けシート（日射量等）'!G7737/3.6*10^3</f>
        <v>19.444444444444446</v>
      </c>
      <c r="G7740" s="50">
        <f>'貼り付けシート（日射量等）'!H7737/3.6*10^3</f>
        <v>13.888888888888889</v>
      </c>
      <c r="H7740" s="91">
        <f>RADIANS('貼り付けシート（日射量等）'!I7737)</f>
        <v>8.5521133347722156E-2</v>
      </c>
      <c r="I7740" s="91">
        <f>IF('貼り付けシート（日射量等）'!J7737&lt;0,RADIANS(360+('貼り付けシート（日射量等）'!J7737)),RADIANS('貼り付けシート（日射量等）'!J7737))</f>
        <v>5.2447144022429599</v>
      </c>
    </row>
    <row r="7741" spans="1:9">
      <c r="A7741" s="20">
        <v>41962</v>
      </c>
      <c r="B7741" s="35" t="s">
        <v>367</v>
      </c>
      <c r="C7741" s="90">
        <f t="shared" si="360"/>
        <v>58.487529032278267</v>
      </c>
      <c r="D7741" s="90">
        <f t="shared" si="361"/>
        <v>9.9952135126305652</v>
      </c>
      <c r="E7741" s="90">
        <f t="shared" si="362"/>
        <v>48.492315519647704</v>
      </c>
      <c r="F7741" s="50">
        <f>'貼り付けシート（日射量等）'!G7738/3.6*10^3</f>
        <v>22.222222222222221</v>
      </c>
      <c r="G7741" s="50">
        <f>'貼り付けシート（日射量等）'!H7738/3.6*10^3</f>
        <v>49.999999999999993</v>
      </c>
      <c r="H7741" s="91">
        <f>RADIANS('貼り付けシート（日射量等）'!I7738)</f>
        <v>0.24783675378319478</v>
      </c>
      <c r="I7741" s="91">
        <f>IF('貼り付けシート（日射量等）'!J7738&lt;0,RADIANS(360+('貼り付けシート（日射量等）'!J7738)),RADIANS('貼り付けシート（日射量等）'!J7738))</f>
        <v>5.4349552907103416</v>
      </c>
    </row>
    <row r="7742" spans="1:9">
      <c r="A7742" s="20">
        <v>41962</v>
      </c>
      <c r="B7742" s="35" t="s">
        <v>368</v>
      </c>
      <c r="C7742" s="90">
        <f t="shared" si="360"/>
        <v>120.57360414280889</v>
      </c>
      <c r="D7742" s="90">
        <f t="shared" si="361"/>
        <v>23.588973103513478</v>
      </c>
      <c r="E7742" s="90">
        <f t="shared" si="362"/>
        <v>96.984631039295408</v>
      </c>
      <c r="F7742" s="50">
        <f>'貼り付けシート（日射量等）'!G7739/3.6*10^3</f>
        <v>38.888888888888893</v>
      </c>
      <c r="G7742" s="50">
        <f>'貼り付けシート（日射量等）'!H7739/3.6*10^3</f>
        <v>99.999999999999986</v>
      </c>
      <c r="H7742" s="91">
        <f>RADIANS('貼り付けシート（日射量等）'!I7739)</f>
        <v>0.38222710618675815</v>
      </c>
      <c r="I7742" s="91">
        <f>IF('貼り付けシート（日射量等）'!J7739&lt;0,RADIANS(360+('貼り付けシート（日射量等）'!J7739)),RADIANS('貼り付けシート（日射量等）'!J7739))</f>
        <v>5.6513761179576392</v>
      </c>
    </row>
    <row r="7743" spans="1:9">
      <c r="A7743" s="20">
        <v>41962</v>
      </c>
      <c r="B7743" s="35" t="s">
        <v>369</v>
      </c>
      <c r="C7743" s="90">
        <f t="shared" si="360"/>
        <v>116.28675438950739</v>
      </c>
      <c r="D7743" s="90">
        <f t="shared" si="361"/>
        <v>13.914088292473343</v>
      </c>
      <c r="E7743" s="90">
        <f t="shared" si="362"/>
        <v>102.37266609703406</v>
      </c>
      <c r="F7743" s="50">
        <f>'貼り付けシート（日射量等）'!G7740/3.6*10^3</f>
        <v>19.444444444444446</v>
      </c>
      <c r="G7743" s="50">
        <f>'貼り付けシート（日射量等）'!H7740/3.6*10^3</f>
        <v>105.55555555555556</v>
      </c>
      <c r="H7743" s="91">
        <f>RADIANS('貼り付けシート（日射量等）'!I7740)</f>
        <v>0.47996554429844063</v>
      </c>
      <c r="I7743" s="91">
        <f>IF('貼り付けシート（日射量等）'!J7740&lt;0,RADIANS(360+('貼り付けシート（日射量等）'!J7740)),RADIANS('貼り付けシート（日射量等）'!J7740))</f>
        <v>5.9027035302448221</v>
      </c>
    </row>
    <row r="7744" spans="1:9">
      <c r="A7744" s="20">
        <v>41962</v>
      </c>
      <c r="B7744" s="35" t="s">
        <v>370</v>
      </c>
      <c r="C7744" s="90">
        <f t="shared" si="360"/>
        <v>125.94510084643157</v>
      </c>
      <c r="D7744" s="90">
        <f t="shared" si="361"/>
        <v>12.796364633920261</v>
      </c>
      <c r="E7744" s="90">
        <f t="shared" si="362"/>
        <v>113.14873621251131</v>
      </c>
      <c r="F7744" s="50">
        <f>'貼り付けシート（日射量等）'!G7741/3.6*10^3</f>
        <v>16.666666666666668</v>
      </c>
      <c r="G7744" s="50">
        <f>'貼り付けシート（日射量等）'!H7741/3.6*10^3</f>
        <v>116.66666666666666</v>
      </c>
      <c r="H7744" s="91">
        <f>RADIANS('貼り付けシート（日射量等）'!I7741)</f>
        <v>0.52883476335428181</v>
      </c>
      <c r="I7744" s="91">
        <f>IF('貼り付けシート（日射量等）'!J7741&lt;0,RADIANS(360+('貼り付けシート（日射量等）'!J7741)),RADIANS('貼り付けシート（日射量等）'!J7741))</f>
        <v>6.1784655520599268</v>
      </c>
    </row>
    <row r="7745" spans="1:9">
      <c r="A7745" s="20">
        <v>41962</v>
      </c>
      <c r="B7745" s="35" t="s">
        <v>371</v>
      </c>
      <c r="C7745" s="90">
        <f t="shared" si="360"/>
        <v>127.90732653201987</v>
      </c>
      <c r="D7745" s="90">
        <f t="shared" si="361"/>
        <v>14.758590319508558</v>
      </c>
      <c r="E7745" s="90">
        <f t="shared" si="362"/>
        <v>113.14873621251131</v>
      </c>
      <c r="F7745" s="50">
        <f>'貼り付けシート（日射量等）'!G7742/3.6*10^3</f>
        <v>19.444444444444446</v>
      </c>
      <c r="G7745" s="50">
        <f>'貼り付けシート（日射量等）'!H7742/3.6*10^3</f>
        <v>116.66666666666666</v>
      </c>
      <c r="H7745" s="91">
        <f>RADIANS('貼り付けシート（日射量等）'!I7742)</f>
        <v>0.52010811709431026</v>
      </c>
      <c r="I7745" s="91">
        <f>IF('貼り付けシート（日射量等）'!J7742&lt;0,RADIANS(360+('貼り付けシート（日射量等）'!J7742)),RADIANS('貼り付けシート（日射量等）'!J7742))</f>
        <v>0.17976891295541594</v>
      </c>
    </row>
    <row r="7746" spans="1:9">
      <c r="A7746" s="20">
        <v>41962</v>
      </c>
      <c r="B7746" s="35" t="s">
        <v>372</v>
      </c>
      <c r="C7746" s="90">
        <f t="shared" si="360"/>
        <v>112.3387749391091</v>
      </c>
      <c r="D7746" s="90">
        <f t="shared" si="361"/>
        <v>15.354143899813685</v>
      </c>
      <c r="E7746" s="90">
        <f t="shared" si="362"/>
        <v>96.984631039295408</v>
      </c>
      <c r="F7746" s="50">
        <f>'貼り付けシート（日射量等）'!G7743/3.6*10^3</f>
        <v>22.222222222222221</v>
      </c>
      <c r="G7746" s="50">
        <f>'貼り付けシート（日射量等）'!H7743/3.6*10^3</f>
        <v>99.999999999999986</v>
      </c>
      <c r="H7746" s="91">
        <f>RADIANS('貼り付けシート（日射量等）'!I7743)</f>
        <v>0.45727626402251431</v>
      </c>
      <c r="I7746" s="91">
        <f>IF('貼り付けシート（日射量等）'!J7743&lt;0,RADIANS(360+('貼り付けシート（日射量等）'!J7743)),RADIANS('貼り付けシート（日射量等）'!J7743))</f>
        <v>0.45204027626653132</v>
      </c>
    </row>
    <row r="7747" spans="1:9">
      <c r="A7747" s="20">
        <v>41962</v>
      </c>
      <c r="B7747" s="35" t="s">
        <v>373</v>
      </c>
      <c r="C7747" s="90">
        <f t="shared" si="360"/>
        <v>83.79602435444815</v>
      </c>
      <c r="D7747" s="90">
        <f t="shared" si="361"/>
        <v>11.057551074976583</v>
      </c>
      <c r="E7747" s="90">
        <f t="shared" si="362"/>
        <v>72.738473279471563</v>
      </c>
      <c r="F7747" s="50">
        <f>'貼り付けシート（日射量等）'!G7744/3.6*10^3</f>
        <v>19.444444444444446</v>
      </c>
      <c r="G7747" s="50">
        <f>'貼り付けシート（日射量等）'!H7744/3.6*10^3</f>
        <v>75</v>
      </c>
      <c r="H7747" s="91">
        <f>RADIANS('貼り付けシート（日射量等）'!I7744)</f>
        <v>0.3490658503988659</v>
      </c>
      <c r="I7747" s="91">
        <f>IF('貼り付けシート（日射量等）'!J7744&lt;0,RADIANS(360+('貼り付けシート（日射量等）'!J7744)),RADIANS('貼り付けシート（日射量等）'!J7744))</f>
        <v>0.69289571304174891</v>
      </c>
    </row>
    <row r="7748" spans="1:9">
      <c r="A7748" s="20">
        <v>41962</v>
      </c>
      <c r="B7748" s="35" t="s">
        <v>374</v>
      </c>
      <c r="C7748" s="90">
        <f t="shared" si="360"/>
        <v>48.181443570159715</v>
      </c>
      <c r="D7748" s="90">
        <f t="shared" si="361"/>
        <v>7.7711806371199579</v>
      </c>
      <c r="E7748" s="90">
        <f t="shared" si="362"/>
        <v>40.410262933039753</v>
      </c>
      <c r="F7748" s="50">
        <f>'貼り付けシート（日射量等）'!G7745/3.6*10^3</f>
        <v>19.444444444444446</v>
      </c>
      <c r="G7748" s="50">
        <f>'貼り付けシート（日射量等）'!H7745/3.6*10^3</f>
        <v>41.666666666666664</v>
      </c>
      <c r="H7748" s="91">
        <f>RADIANS('貼り付けシート（日射量等）'!I7745)</f>
        <v>0.2059488517353309</v>
      </c>
      <c r="I7748" s="91">
        <f>IF('貼り付けシート（日射量等）'!J7745&lt;0,RADIANS(360+('貼り付けシート（日射量等）'!J7745)),RADIANS('貼り付けシート（日射量等）'!J7745))</f>
        <v>0.90233522328106841</v>
      </c>
    </row>
    <row r="7749" spans="1:9">
      <c r="A7749" s="20">
        <v>41962</v>
      </c>
      <c r="B7749" s="35" t="s">
        <v>375</v>
      </c>
      <c r="C7749" s="90">
        <f t="shared" si="360"/>
        <v>10.253928049121445</v>
      </c>
      <c r="D7749" s="90">
        <f t="shared" si="361"/>
        <v>2.1718754625134928</v>
      </c>
      <c r="E7749" s="90">
        <f t="shared" si="362"/>
        <v>8.0820525866079524</v>
      </c>
      <c r="F7749" s="50">
        <f>'貼り付けシート（日射量等）'!G7746/3.6*10^3</f>
        <v>11.111111111111111</v>
      </c>
      <c r="G7749" s="50">
        <f>'貼り付けシート（日射量等）'!H7746/3.6*10^3</f>
        <v>8.3333333333333339</v>
      </c>
      <c r="H7749" s="91">
        <f>RADIANS('貼り付けシート（日射量等）'!I7746)</f>
        <v>3.8397243543875255E-2</v>
      </c>
      <c r="I7749" s="91">
        <f>IF('貼り付けシート（日射量等）'!J7746&lt;0,RADIANS(360+('貼り付けシート（日射量等）'!J7746)),RADIANS('貼り付けシート（日射量等）'!J7746))</f>
        <v>1.0855947947404729</v>
      </c>
    </row>
    <row r="7750" spans="1:9">
      <c r="A7750" s="20">
        <v>41962</v>
      </c>
      <c r="B7750" s="35" t="s">
        <v>376</v>
      </c>
      <c r="C7750" s="90">
        <f t="shared" si="360"/>
        <v>0</v>
      </c>
      <c r="D7750" s="90">
        <f t="shared" si="361"/>
        <v>0</v>
      </c>
      <c r="E7750" s="90">
        <f t="shared" si="362"/>
        <v>0</v>
      </c>
      <c r="F7750" s="50">
        <f>'貼り付けシート（日射量等）'!G7747/3.6*10^3</f>
        <v>0</v>
      </c>
      <c r="G7750" s="50">
        <f>'貼り付けシート（日射量等）'!H7747/3.6*10^3</f>
        <v>0</v>
      </c>
      <c r="H7750" s="91">
        <f>RADIANS('貼り付けシート（日射量等）'!I7747)</f>
        <v>0</v>
      </c>
      <c r="I7750" s="91">
        <f>IF('貼り付けシート（日射量等）'!J7747&lt;0,RADIANS(360+('貼り付けシート（日射量等）'!J7747)),RADIANS('貼り付けシート（日射量等）'!J7747))</f>
        <v>0</v>
      </c>
    </row>
    <row r="7751" spans="1:9">
      <c r="A7751" s="20">
        <v>41962</v>
      </c>
      <c r="B7751" s="35" t="s">
        <v>377</v>
      </c>
      <c r="C7751" s="90">
        <f t="shared" ref="C7751:C7814" si="363">IF(D7751&lt;0,E7751,D7751+E7751)</f>
        <v>0</v>
      </c>
      <c r="D7751" s="90">
        <f t="shared" ref="D7751:D7814" si="364">F7751*(SIN(H7751)*COS($O$5)+COS(H7751)*SIN($O$5)*COS($O$4-I7751))</f>
        <v>0</v>
      </c>
      <c r="E7751" s="90">
        <f t="shared" ref="E7751:E7814" si="365">G7751*(1+COS($O$5))/2</f>
        <v>0</v>
      </c>
      <c r="F7751" s="50">
        <f>'貼り付けシート（日射量等）'!G7748/3.6*10^3</f>
        <v>0</v>
      </c>
      <c r="G7751" s="50">
        <f>'貼り付けシート（日射量等）'!H7748/3.6*10^3</f>
        <v>0</v>
      </c>
      <c r="H7751" s="91">
        <f>RADIANS('貼り付けシート（日射量等）'!I7748)</f>
        <v>0</v>
      </c>
      <c r="I7751" s="91">
        <f>IF('貼り付けシート（日射量等）'!J7748&lt;0,RADIANS(360+('貼り付けシート（日射量等）'!J7748)),RADIANS('貼り付けシート（日射量等）'!J7748))</f>
        <v>0</v>
      </c>
    </row>
    <row r="7752" spans="1:9">
      <c r="A7752" s="20">
        <v>41962</v>
      </c>
      <c r="B7752" s="35" t="s">
        <v>378</v>
      </c>
      <c r="C7752" s="90">
        <f t="shared" si="363"/>
        <v>0</v>
      </c>
      <c r="D7752" s="90">
        <f t="shared" si="364"/>
        <v>0</v>
      </c>
      <c r="E7752" s="90">
        <f t="shared" si="365"/>
        <v>0</v>
      </c>
      <c r="F7752" s="50">
        <f>'貼り付けシート（日射量等）'!G7749/3.6*10^3</f>
        <v>0</v>
      </c>
      <c r="G7752" s="50">
        <f>'貼り付けシート（日射量等）'!H7749/3.6*10^3</f>
        <v>0</v>
      </c>
      <c r="H7752" s="91">
        <f>RADIANS('貼り付けシート（日射量等）'!I7749)</f>
        <v>0</v>
      </c>
      <c r="I7752" s="91">
        <f>IF('貼り付けシート（日射量等）'!J7749&lt;0,RADIANS(360+('貼り付けシート（日射量等）'!J7749)),RADIANS('貼り付けシート（日射量等）'!J7749))</f>
        <v>0</v>
      </c>
    </row>
    <row r="7753" spans="1:9">
      <c r="A7753" s="20">
        <v>41962</v>
      </c>
      <c r="B7753" s="35" t="s">
        <v>379</v>
      </c>
      <c r="C7753" s="90">
        <f t="shared" si="363"/>
        <v>0</v>
      </c>
      <c r="D7753" s="90">
        <f t="shared" si="364"/>
        <v>0</v>
      </c>
      <c r="E7753" s="90">
        <f t="shared" si="365"/>
        <v>0</v>
      </c>
      <c r="F7753" s="50">
        <f>'貼り付けシート（日射量等）'!G7750/3.6*10^3</f>
        <v>0</v>
      </c>
      <c r="G7753" s="50">
        <f>'貼り付けシート（日射量等）'!H7750/3.6*10^3</f>
        <v>0</v>
      </c>
      <c r="H7753" s="91">
        <f>RADIANS('貼り付けシート（日射量等）'!I7750)</f>
        <v>0</v>
      </c>
      <c r="I7753" s="91">
        <f>IF('貼り付けシート（日射量等）'!J7750&lt;0,RADIANS(360+('貼り付けシート（日射量等）'!J7750)),RADIANS('貼り付けシート（日射量等）'!J7750))</f>
        <v>0</v>
      </c>
    </row>
    <row r="7754" spans="1:9">
      <c r="A7754" s="20">
        <v>41962</v>
      </c>
      <c r="B7754" s="35" t="s">
        <v>380</v>
      </c>
      <c r="C7754" s="90">
        <f t="shared" si="363"/>
        <v>0</v>
      </c>
      <c r="D7754" s="90">
        <f t="shared" si="364"/>
        <v>0</v>
      </c>
      <c r="E7754" s="90">
        <f t="shared" si="365"/>
        <v>0</v>
      </c>
      <c r="F7754" s="50">
        <f>'貼り付けシート（日射量等）'!G7751/3.6*10^3</f>
        <v>0</v>
      </c>
      <c r="G7754" s="50">
        <f>'貼り付けシート（日射量等）'!H7751/3.6*10^3</f>
        <v>0</v>
      </c>
      <c r="H7754" s="91">
        <f>RADIANS('貼り付けシート（日射量等）'!I7751)</f>
        <v>0</v>
      </c>
      <c r="I7754" s="91">
        <f>IF('貼り付けシート（日射量等）'!J7751&lt;0,RADIANS(360+('貼り付けシート（日射量等）'!J7751)),RADIANS('貼り付けシート（日射量等）'!J7751))</f>
        <v>0</v>
      </c>
    </row>
    <row r="7755" spans="1:9">
      <c r="A7755" s="20">
        <v>41962</v>
      </c>
      <c r="B7755" s="35" t="s">
        <v>381</v>
      </c>
      <c r="C7755" s="90">
        <f t="shared" si="363"/>
        <v>0</v>
      </c>
      <c r="D7755" s="90">
        <f t="shared" si="364"/>
        <v>0</v>
      </c>
      <c r="E7755" s="90">
        <f t="shared" si="365"/>
        <v>0</v>
      </c>
      <c r="F7755" s="50">
        <f>'貼り付けシート（日射量等）'!G7752/3.6*10^3</f>
        <v>0</v>
      </c>
      <c r="G7755" s="50">
        <f>'貼り付けシート（日射量等）'!H7752/3.6*10^3</f>
        <v>0</v>
      </c>
      <c r="H7755" s="91">
        <f>RADIANS('貼り付けシート（日射量等）'!I7752)</f>
        <v>0</v>
      </c>
      <c r="I7755" s="91">
        <f>IF('貼り付けシート（日射量等）'!J7752&lt;0,RADIANS(360+('貼り付けシート（日射量等）'!J7752)),RADIANS('貼り付けシート（日射量等）'!J7752))</f>
        <v>0</v>
      </c>
    </row>
    <row r="7756" spans="1:9">
      <c r="A7756" s="20">
        <v>41962</v>
      </c>
      <c r="B7756" s="35" t="s">
        <v>382</v>
      </c>
      <c r="C7756" s="90">
        <f t="shared" si="363"/>
        <v>0</v>
      </c>
      <c r="D7756" s="90">
        <f t="shared" si="364"/>
        <v>0</v>
      </c>
      <c r="E7756" s="90">
        <f t="shared" si="365"/>
        <v>0</v>
      </c>
      <c r="F7756" s="50">
        <f>'貼り付けシート（日射量等）'!G7753/3.6*10^3</f>
        <v>0</v>
      </c>
      <c r="G7756" s="50">
        <f>'貼り付けシート（日射量等）'!H7753/3.6*10^3</f>
        <v>0</v>
      </c>
      <c r="H7756" s="91">
        <f>RADIANS('貼り付けシート（日射量等）'!I7753)</f>
        <v>0</v>
      </c>
      <c r="I7756" s="91">
        <f>IF('貼り付けシート（日射量等）'!J7753&lt;0,RADIANS(360+('貼り付けシート（日射量等）'!J7753)),RADIANS('貼り付けシート（日射量等）'!J7753))</f>
        <v>0</v>
      </c>
    </row>
    <row r="7757" spans="1:9">
      <c r="A7757" s="20">
        <v>41962</v>
      </c>
      <c r="B7757" s="35" t="s">
        <v>383</v>
      </c>
      <c r="C7757" s="90">
        <f t="shared" si="363"/>
        <v>0</v>
      </c>
      <c r="D7757" s="90">
        <f t="shared" si="364"/>
        <v>0</v>
      </c>
      <c r="E7757" s="90">
        <f t="shared" si="365"/>
        <v>0</v>
      </c>
      <c r="F7757" s="50">
        <f>'貼り付けシート（日射量等）'!G7754/3.6*10^3</f>
        <v>0</v>
      </c>
      <c r="G7757" s="50">
        <f>'貼り付けシート（日射量等）'!H7754/3.6*10^3</f>
        <v>0</v>
      </c>
      <c r="H7757" s="91">
        <f>RADIANS('貼り付けシート（日射量等）'!I7754)</f>
        <v>0</v>
      </c>
      <c r="I7757" s="91">
        <f>IF('貼り付けシート（日射量等）'!J7754&lt;0,RADIANS(360+('貼り付けシート（日射量等）'!J7754)),RADIANS('貼り付けシート（日射量等）'!J7754))</f>
        <v>0</v>
      </c>
    </row>
    <row r="7758" spans="1:9">
      <c r="A7758" s="20">
        <v>41963</v>
      </c>
      <c r="B7758" s="35" t="s">
        <v>360</v>
      </c>
      <c r="C7758" s="90">
        <f t="shared" si="363"/>
        <v>0</v>
      </c>
      <c r="D7758" s="90">
        <f t="shared" si="364"/>
        <v>0</v>
      </c>
      <c r="E7758" s="90">
        <f t="shared" si="365"/>
        <v>0</v>
      </c>
      <c r="F7758" s="50">
        <f>'貼り付けシート（日射量等）'!G7755/3.6*10^3</f>
        <v>0</v>
      </c>
      <c r="G7758" s="50">
        <f>'貼り付けシート（日射量等）'!H7755/3.6*10^3</f>
        <v>0</v>
      </c>
      <c r="H7758" s="91">
        <f>RADIANS('貼り付けシート（日射量等）'!I7755)</f>
        <v>0</v>
      </c>
      <c r="I7758" s="91">
        <f>IF('貼り付けシート（日射量等）'!J7755&lt;0,RADIANS(360+('貼り付けシート（日射量等）'!J7755)),RADIANS('貼り付けシート（日射量等）'!J7755))</f>
        <v>0</v>
      </c>
    </row>
    <row r="7759" spans="1:9">
      <c r="A7759" s="20">
        <v>41963</v>
      </c>
      <c r="B7759" s="35" t="s">
        <v>361</v>
      </c>
      <c r="C7759" s="90">
        <f t="shared" si="363"/>
        <v>0</v>
      </c>
      <c r="D7759" s="90">
        <f t="shared" si="364"/>
        <v>0</v>
      </c>
      <c r="E7759" s="90">
        <f t="shared" si="365"/>
        <v>0</v>
      </c>
      <c r="F7759" s="50">
        <f>'貼り付けシート（日射量等）'!G7756/3.6*10^3</f>
        <v>0</v>
      </c>
      <c r="G7759" s="50">
        <f>'貼り付けシート（日射量等）'!H7756/3.6*10^3</f>
        <v>0</v>
      </c>
      <c r="H7759" s="91">
        <f>RADIANS('貼り付けシート（日射量等）'!I7756)</f>
        <v>0</v>
      </c>
      <c r="I7759" s="91">
        <f>IF('貼り付けシート（日射量等）'!J7756&lt;0,RADIANS(360+('貼り付けシート（日射量等）'!J7756)),RADIANS('貼り付けシート（日射量等）'!J7756))</f>
        <v>0</v>
      </c>
    </row>
    <row r="7760" spans="1:9">
      <c r="A7760" s="20">
        <v>41963</v>
      </c>
      <c r="B7760" s="35" t="s">
        <v>362</v>
      </c>
      <c r="C7760" s="90">
        <f t="shared" si="363"/>
        <v>0</v>
      </c>
      <c r="D7760" s="90">
        <f t="shared" si="364"/>
        <v>0</v>
      </c>
      <c r="E7760" s="90">
        <f t="shared" si="365"/>
        <v>0</v>
      </c>
      <c r="F7760" s="50">
        <f>'貼り付けシート（日射量等）'!G7757/3.6*10^3</f>
        <v>0</v>
      </c>
      <c r="G7760" s="50">
        <f>'貼り付けシート（日射量等）'!H7757/3.6*10^3</f>
        <v>0</v>
      </c>
      <c r="H7760" s="91">
        <f>RADIANS('貼り付けシート（日射量等）'!I7757)</f>
        <v>0</v>
      </c>
      <c r="I7760" s="91">
        <f>IF('貼り付けシート（日射量等）'!J7757&lt;0,RADIANS(360+('貼り付けシート（日射量等）'!J7757)),RADIANS('貼り付けシート（日射量等）'!J7757))</f>
        <v>0</v>
      </c>
    </row>
    <row r="7761" spans="1:9">
      <c r="A7761" s="20">
        <v>41963</v>
      </c>
      <c r="B7761" s="35" t="s">
        <v>363</v>
      </c>
      <c r="C7761" s="90">
        <f t="shared" si="363"/>
        <v>0</v>
      </c>
      <c r="D7761" s="90">
        <f t="shared" si="364"/>
        <v>0</v>
      </c>
      <c r="E7761" s="90">
        <f t="shared" si="365"/>
        <v>0</v>
      </c>
      <c r="F7761" s="50">
        <f>'貼り付けシート（日射量等）'!G7758/3.6*10^3</f>
        <v>0</v>
      </c>
      <c r="G7761" s="50">
        <f>'貼り付けシート（日射量等）'!H7758/3.6*10^3</f>
        <v>0</v>
      </c>
      <c r="H7761" s="91">
        <f>RADIANS('貼り付けシート（日射量等）'!I7758)</f>
        <v>0</v>
      </c>
      <c r="I7761" s="91">
        <f>IF('貼り付けシート（日射量等）'!J7758&lt;0,RADIANS(360+('貼り付けシート（日射量等）'!J7758)),RADIANS('貼り付けシート（日射量等）'!J7758))</f>
        <v>0</v>
      </c>
    </row>
    <row r="7762" spans="1:9">
      <c r="A7762" s="20">
        <v>41963</v>
      </c>
      <c r="B7762" s="35" t="s">
        <v>364</v>
      </c>
      <c r="C7762" s="90">
        <f t="shared" si="363"/>
        <v>0</v>
      </c>
      <c r="D7762" s="90">
        <f t="shared" si="364"/>
        <v>0</v>
      </c>
      <c r="E7762" s="90">
        <f t="shared" si="365"/>
        <v>0</v>
      </c>
      <c r="F7762" s="50">
        <f>'貼り付けシート（日射量等）'!G7759/3.6*10^3</f>
        <v>0</v>
      </c>
      <c r="G7762" s="50">
        <f>'貼り付けシート（日射量等）'!H7759/3.6*10^3</f>
        <v>0</v>
      </c>
      <c r="H7762" s="91">
        <f>RADIANS('貼り付けシート（日射量等）'!I7759)</f>
        <v>0</v>
      </c>
      <c r="I7762" s="91">
        <f>IF('貼り付けシート（日射量等）'!J7759&lt;0,RADIANS(360+('貼り付けシート（日射量等）'!J7759)),RADIANS('貼り付けシート（日射量等）'!J7759))</f>
        <v>0</v>
      </c>
    </row>
    <row r="7763" spans="1:9">
      <c r="A7763" s="20">
        <v>41963</v>
      </c>
      <c r="B7763" s="35" t="s">
        <v>365</v>
      </c>
      <c r="C7763" s="90">
        <f t="shared" si="363"/>
        <v>0</v>
      </c>
      <c r="D7763" s="90">
        <f t="shared" si="364"/>
        <v>0</v>
      </c>
      <c r="E7763" s="90">
        <f t="shared" si="365"/>
        <v>0</v>
      </c>
      <c r="F7763" s="50">
        <f>'貼り付けシート（日射量等）'!G7760/3.6*10^3</f>
        <v>0</v>
      </c>
      <c r="G7763" s="50">
        <f>'貼り付けシート（日射量等）'!H7760/3.6*10^3</f>
        <v>0</v>
      </c>
      <c r="H7763" s="91">
        <f>RADIANS('貼り付けシート（日射量等）'!I7760)</f>
        <v>0</v>
      </c>
      <c r="I7763" s="91">
        <f>IF('貼り付けシート（日射量等）'!J7760&lt;0,RADIANS(360+('貼り付けシート（日射量等）'!J7760)),RADIANS('貼り付けシート（日射量等）'!J7760))</f>
        <v>0</v>
      </c>
    </row>
    <row r="7764" spans="1:9">
      <c r="A7764" s="20">
        <v>41963</v>
      </c>
      <c r="B7764" s="35" t="s">
        <v>366</v>
      </c>
      <c r="C7764" s="90">
        <f t="shared" si="363"/>
        <v>39.68178191554064</v>
      </c>
      <c r="D7764" s="90">
        <f t="shared" si="364"/>
        <v>18.129641684586105</v>
      </c>
      <c r="E7764" s="90">
        <f t="shared" si="365"/>
        <v>21.552140230954539</v>
      </c>
      <c r="F7764" s="50">
        <f>'貼り付けシート（日射量等）'!G7761/3.6*10^3</f>
        <v>72.222222222222229</v>
      </c>
      <c r="G7764" s="50">
        <f>'貼り付けシート（日射量等）'!H7761/3.6*10^3</f>
        <v>22.222222222222221</v>
      </c>
      <c r="H7764" s="91">
        <f>RADIANS('貼り付けシート（日射量等）'!I7761)</f>
        <v>8.2030474843733492E-2</v>
      </c>
      <c r="I7764" s="91">
        <f>IF('貼り付けシート（日射量等）'!J7761&lt;0,RADIANS(360+('貼り付けシート（日射量等）'!J7761)),RADIANS('貼り付けシート（日射量等）'!J7761))</f>
        <v>5.2482050607469484</v>
      </c>
    </row>
    <row r="7765" spans="1:9">
      <c r="A7765" s="20">
        <v>41963</v>
      </c>
      <c r="B7765" s="35" t="s">
        <v>367</v>
      </c>
      <c r="C7765" s="90">
        <f t="shared" si="363"/>
        <v>160.32803913124459</v>
      </c>
      <c r="D7765" s="90">
        <f t="shared" si="364"/>
        <v>79.507513265165088</v>
      </c>
      <c r="E7765" s="90">
        <f t="shared" si="365"/>
        <v>80.820525866079507</v>
      </c>
      <c r="F7765" s="50">
        <f>'貼り付けシート（日射量等）'!G7762/3.6*10^3</f>
        <v>177.77777777777777</v>
      </c>
      <c r="G7765" s="50">
        <f>'貼り付けシート（日射量等）'!H7762/3.6*10^3</f>
        <v>83.333333333333329</v>
      </c>
      <c r="H7765" s="91">
        <f>RADIANS('貼り付けシート（日射量等）'!I7762)</f>
        <v>0.24434609527920614</v>
      </c>
      <c r="I7765" s="91">
        <f>IF('貼り付けシート（日射量等）'!J7762&lt;0,RADIANS(360+('貼り付けシート（日射量等）'!J7762)),RADIANS('貼り付けシート（日射量等）'!J7762))</f>
        <v>5.4367006199623367</v>
      </c>
    </row>
    <row r="7766" spans="1:9">
      <c r="A7766" s="20">
        <v>41963</v>
      </c>
      <c r="B7766" s="35" t="s">
        <v>368</v>
      </c>
      <c r="C7766" s="90">
        <f t="shared" si="363"/>
        <v>288.09521345663956</v>
      </c>
      <c r="D7766" s="90">
        <f t="shared" si="364"/>
        <v>156.08835454204302</v>
      </c>
      <c r="E7766" s="90">
        <f t="shared" si="365"/>
        <v>132.00685891459653</v>
      </c>
      <c r="F7766" s="50">
        <f>'貼り付けシート（日射量等）'!G7763/3.6*10^3</f>
        <v>258.33333333333337</v>
      </c>
      <c r="G7766" s="50">
        <f>'貼り付けシート（日射量等）'!H7763/3.6*10^3</f>
        <v>136.11111111111109</v>
      </c>
      <c r="H7766" s="91">
        <f>RADIANS('貼り付けシート（日射量等）'!I7763)</f>
        <v>0.37873644768276948</v>
      </c>
      <c r="I7766" s="91">
        <f>IF('貼り付けシート（日射量等）'!J7763&lt;0,RADIANS(360+('貼り付けシート（日射量等）'!J7763)),RADIANS('貼り付けシート（日射量等）'!J7763))</f>
        <v>5.6531214472096334</v>
      </c>
    </row>
    <row r="7767" spans="1:9">
      <c r="A7767" s="20">
        <v>41963</v>
      </c>
      <c r="B7767" s="35" t="s">
        <v>369</v>
      </c>
      <c r="C7767" s="90">
        <f t="shared" si="363"/>
        <v>369.09665445018612</v>
      </c>
      <c r="D7767" s="90">
        <f t="shared" si="364"/>
        <v>202.06756766028843</v>
      </c>
      <c r="E7767" s="90">
        <f t="shared" si="365"/>
        <v>167.02908678989769</v>
      </c>
      <c r="F7767" s="50">
        <f>'貼り付けシート（日射量等）'!G7764/3.6*10^3</f>
        <v>283.33333333333331</v>
      </c>
      <c r="G7767" s="50">
        <f>'貼り付けシート（日射量等）'!H7764/3.6*10^3</f>
        <v>172.22222222222223</v>
      </c>
      <c r="H7767" s="91">
        <f>RADIANS('貼り付けシート（日射量等）'!I7764)</f>
        <v>0.47647488579445196</v>
      </c>
      <c r="I7767" s="91">
        <f>IF('貼り付けシート（日射量等）'!J7764&lt;0,RADIANS(360+('貼り付けシート（日射量等）'!J7764)),RADIANS('貼り付けシート（日射量等）'!J7764))</f>
        <v>5.9027035302448221</v>
      </c>
    </row>
    <row r="7768" spans="1:9">
      <c r="A7768" s="20">
        <v>41963</v>
      </c>
      <c r="B7768" s="35" t="s">
        <v>370</v>
      </c>
      <c r="C7768" s="90">
        <f t="shared" si="363"/>
        <v>689.82307947490892</v>
      </c>
      <c r="D7768" s="90">
        <f t="shared" si="364"/>
        <v>600.9205010222214</v>
      </c>
      <c r="E7768" s="90">
        <f t="shared" si="365"/>
        <v>88.902578452687479</v>
      </c>
      <c r="F7768" s="50">
        <f>'貼り付けシート（日射量等）'!G7765/3.6*10^3</f>
        <v>786.11111111111109</v>
      </c>
      <c r="G7768" s="50">
        <f>'貼り付けシート（日射量等）'!H7765/3.6*10^3</f>
        <v>91.666666666666671</v>
      </c>
      <c r="H7768" s="91">
        <f>RADIANS('貼り付けシート（日射量等）'!I7765)</f>
        <v>0.52359877559829882</v>
      </c>
      <c r="I7768" s="91">
        <f>IF('貼り付けシート（日射量等）'!J7765&lt;0,RADIANS(360+('貼り付けシート（日射量等）'!J7765)),RADIANS('貼り付けシート（日射量等）'!J7765))</f>
        <v>6.1784655520599268</v>
      </c>
    </row>
    <row r="7769" spans="1:9">
      <c r="A7769" s="20">
        <v>41963</v>
      </c>
      <c r="B7769" s="35" t="s">
        <v>371</v>
      </c>
      <c r="C7769" s="90">
        <f t="shared" si="363"/>
        <v>452.58465917297588</v>
      </c>
      <c r="D7769" s="90">
        <f t="shared" si="364"/>
        <v>277.47351979647027</v>
      </c>
      <c r="E7769" s="90">
        <f t="shared" si="365"/>
        <v>175.11113937650561</v>
      </c>
      <c r="F7769" s="50">
        <f>'貼り付けシート（日射量等）'!G7766/3.6*10^3</f>
        <v>366.66666666666669</v>
      </c>
      <c r="G7769" s="50">
        <f>'貼り付けシート（日射量等）'!H7766/3.6*10^3</f>
        <v>180.55555555555554</v>
      </c>
      <c r="H7769" s="91">
        <f>RADIANS('貼り付けシート（日射量等）'!I7766)</f>
        <v>0.5166174585903216</v>
      </c>
      <c r="I7769" s="91">
        <f>IF('貼り付けシート（日射量等）'!J7766&lt;0,RADIANS(360+('貼り付けシート（日射量等）'!J7766)),RADIANS('貼り付けシート（日射量等）'!J7766))</f>
        <v>0.17976891295541594</v>
      </c>
    </row>
    <row r="7770" spans="1:9">
      <c r="A7770" s="20">
        <v>41963</v>
      </c>
      <c r="B7770" s="35" t="s">
        <v>372</v>
      </c>
      <c r="C7770" s="90">
        <f t="shared" si="363"/>
        <v>359.88504302047807</v>
      </c>
      <c r="D7770" s="90">
        <f t="shared" si="364"/>
        <v>200.93800881718838</v>
      </c>
      <c r="E7770" s="90">
        <f t="shared" si="365"/>
        <v>158.94703420328972</v>
      </c>
      <c r="F7770" s="50">
        <f>'貼り付けシート（日射量等）'!G7767/3.6*10^3</f>
        <v>291.66666666666669</v>
      </c>
      <c r="G7770" s="50">
        <f>'貼り付けシート（日射量等）'!H7767/3.6*10^3</f>
        <v>163.88888888888889</v>
      </c>
      <c r="H7770" s="91">
        <f>RADIANS('貼り付けシート（日射量等）'!I7767)</f>
        <v>0.4537856055185257</v>
      </c>
      <c r="I7770" s="91">
        <f>IF('貼り付けシート（日射量等）'!J7767&lt;0,RADIANS(360+('貼り付けシート（日射量等）'!J7767)),RADIANS('貼り付けシート（日射量等）'!J7767))</f>
        <v>0.44854961776254271</v>
      </c>
    </row>
    <row r="7771" spans="1:9">
      <c r="A7771" s="20">
        <v>41963</v>
      </c>
      <c r="B7771" s="35" t="s">
        <v>373</v>
      </c>
      <c r="C7771" s="90">
        <f t="shared" si="363"/>
        <v>131.69602772874683</v>
      </c>
      <c r="D7771" s="90">
        <f t="shared" si="364"/>
        <v>34.711396689451426</v>
      </c>
      <c r="E7771" s="90">
        <f t="shared" si="365"/>
        <v>96.984631039295408</v>
      </c>
      <c r="F7771" s="50">
        <f>'貼り付けシート（日射量等）'!G7768/3.6*10^3</f>
        <v>61.111111111111107</v>
      </c>
      <c r="G7771" s="50">
        <f>'貼り付けシート（日射量等）'!H7768/3.6*10^3</f>
        <v>99.999999999999986</v>
      </c>
      <c r="H7771" s="91">
        <f>RADIANS('貼り付けシート（日射量等）'!I7768)</f>
        <v>0.34732052114687156</v>
      </c>
      <c r="I7771" s="91">
        <f>IF('貼り付けシート（日射量等）'!J7768&lt;0,RADIANS(360+('貼り付けシート（日射量等）'!J7768)),RADIANS('貼り付けシート（日射量等）'!J7768))</f>
        <v>0.68940505453776013</v>
      </c>
    </row>
    <row r="7772" spans="1:9">
      <c r="A7772" s="20">
        <v>41963</v>
      </c>
      <c r="B7772" s="35" t="s">
        <v>374</v>
      </c>
      <c r="C7772" s="90">
        <f t="shared" si="363"/>
        <v>79.374991016736047</v>
      </c>
      <c r="D7772" s="90">
        <f t="shared" si="364"/>
        <v>25.494640439349698</v>
      </c>
      <c r="E7772" s="90">
        <f t="shared" si="365"/>
        <v>53.880350577386345</v>
      </c>
      <c r="F7772" s="50">
        <f>'貼り付けシート（日射量等）'!G7769/3.6*10^3</f>
        <v>63.888888888888886</v>
      </c>
      <c r="G7772" s="50">
        <f>'貼り付けシート（日射量等）'!H7769/3.6*10^3</f>
        <v>55.555555555555557</v>
      </c>
      <c r="H7772" s="91">
        <f>RADIANS('貼り付けシート（日射量等）'!I7769)</f>
        <v>0.20420352248333654</v>
      </c>
      <c r="I7772" s="91">
        <f>IF('貼り付けシート（日射量等）'!J7769&lt;0,RADIANS(360+('貼り付けシート（日射量等）'!J7769)),RADIANS('貼り付けシート（日射量等）'!J7769))</f>
        <v>0.89884456477707975</v>
      </c>
    </row>
    <row r="7773" spans="1:9">
      <c r="A7773" s="20">
        <v>41963</v>
      </c>
      <c r="B7773" s="35" t="s">
        <v>375</v>
      </c>
      <c r="C7773" s="90">
        <f t="shared" si="363"/>
        <v>18.375782710628322</v>
      </c>
      <c r="D7773" s="90">
        <f t="shared" si="364"/>
        <v>7.5997125951510505</v>
      </c>
      <c r="E7773" s="90">
        <f t="shared" si="365"/>
        <v>10.776070115477269</v>
      </c>
      <c r="F7773" s="50">
        <f>'貼り付けシート（日射量等）'!G7770/3.6*10^3</f>
        <v>38.888888888888893</v>
      </c>
      <c r="G7773" s="50">
        <f>'貼り付けシート（日射量等）'!H7770/3.6*10^3</f>
        <v>11.111111111111111</v>
      </c>
      <c r="H7773" s="91">
        <f>RADIANS('貼り付けシート（日射量等）'!I7770)</f>
        <v>3.6651914291880923E-2</v>
      </c>
      <c r="I7773" s="91">
        <f>IF('貼り付けシート（日射量等）'!J7770&lt;0,RADIANS(360+('貼り付けシート（日射量等）'!J7770)),RADIANS('貼り付けシート（日射量等）'!J7770))</f>
        <v>1.08035880698449</v>
      </c>
    </row>
    <row r="7774" spans="1:9">
      <c r="A7774" s="20">
        <v>41963</v>
      </c>
      <c r="B7774" s="35" t="s">
        <v>376</v>
      </c>
      <c r="C7774" s="90">
        <f t="shared" si="363"/>
        <v>0</v>
      </c>
      <c r="D7774" s="90">
        <f t="shared" si="364"/>
        <v>0</v>
      </c>
      <c r="E7774" s="90">
        <f t="shared" si="365"/>
        <v>0</v>
      </c>
      <c r="F7774" s="50">
        <f>'貼り付けシート（日射量等）'!G7771/3.6*10^3</f>
        <v>0</v>
      </c>
      <c r="G7774" s="50">
        <f>'貼り付けシート（日射量等）'!H7771/3.6*10^3</f>
        <v>0</v>
      </c>
      <c r="H7774" s="91">
        <f>RADIANS('貼り付けシート（日射量等）'!I7771)</f>
        <v>0</v>
      </c>
      <c r="I7774" s="91">
        <f>IF('貼り付けシート（日射量等）'!J7771&lt;0,RADIANS(360+('貼り付けシート（日射量等）'!J7771)),RADIANS('貼り付けシート（日射量等）'!J7771))</f>
        <v>0</v>
      </c>
    </row>
    <row r="7775" spans="1:9">
      <c r="A7775" s="20">
        <v>41963</v>
      </c>
      <c r="B7775" s="35" t="s">
        <v>377</v>
      </c>
      <c r="C7775" s="90">
        <f t="shared" si="363"/>
        <v>0</v>
      </c>
      <c r="D7775" s="90">
        <f t="shared" si="364"/>
        <v>0</v>
      </c>
      <c r="E7775" s="90">
        <f t="shared" si="365"/>
        <v>0</v>
      </c>
      <c r="F7775" s="50">
        <f>'貼り付けシート（日射量等）'!G7772/3.6*10^3</f>
        <v>0</v>
      </c>
      <c r="G7775" s="50">
        <f>'貼り付けシート（日射量等）'!H7772/3.6*10^3</f>
        <v>0</v>
      </c>
      <c r="H7775" s="91">
        <f>RADIANS('貼り付けシート（日射量等）'!I7772)</f>
        <v>0</v>
      </c>
      <c r="I7775" s="91">
        <f>IF('貼り付けシート（日射量等）'!J7772&lt;0,RADIANS(360+('貼り付けシート（日射量等）'!J7772)),RADIANS('貼り付けシート（日射量等）'!J7772))</f>
        <v>0</v>
      </c>
    </row>
    <row r="7776" spans="1:9">
      <c r="A7776" s="20">
        <v>41963</v>
      </c>
      <c r="B7776" s="35" t="s">
        <v>378</v>
      </c>
      <c r="C7776" s="90">
        <f t="shared" si="363"/>
        <v>0</v>
      </c>
      <c r="D7776" s="90">
        <f t="shared" si="364"/>
        <v>0</v>
      </c>
      <c r="E7776" s="90">
        <f t="shared" si="365"/>
        <v>0</v>
      </c>
      <c r="F7776" s="50">
        <f>'貼り付けシート（日射量等）'!G7773/3.6*10^3</f>
        <v>0</v>
      </c>
      <c r="G7776" s="50">
        <f>'貼り付けシート（日射量等）'!H7773/3.6*10^3</f>
        <v>0</v>
      </c>
      <c r="H7776" s="91">
        <f>RADIANS('貼り付けシート（日射量等）'!I7773)</f>
        <v>0</v>
      </c>
      <c r="I7776" s="91">
        <f>IF('貼り付けシート（日射量等）'!J7773&lt;0,RADIANS(360+('貼り付けシート（日射量等）'!J7773)),RADIANS('貼り付けシート（日射量等）'!J7773))</f>
        <v>0</v>
      </c>
    </row>
    <row r="7777" spans="1:9">
      <c r="A7777" s="20">
        <v>41963</v>
      </c>
      <c r="B7777" s="35" t="s">
        <v>379</v>
      </c>
      <c r="C7777" s="90">
        <f t="shared" si="363"/>
        <v>0</v>
      </c>
      <c r="D7777" s="90">
        <f t="shared" si="364"/>
        <v>0</v>
      </c>
      <c r="E7777" s="90">
        <f t="shared" si="365"/>
        <v>0</v>
      </c>
      <c r="F7777" s="50">
        <f>'貼り付けシート（日射量等）'!G7774/3.6*10^3</f>
        <v>0</v>
      </c>
      <c r="G7777" s="50">
        <f>'貼り付けシート（日射量等）'!H7774/3.6*10^3</f>
        <v>0</v>
      </c>
      <c r="H7777" s="91">
        <f>RADIANS('貼り付けシート（日射量等）'!I7774)</f>
        <v>0</v>
      </c>
      <c r="I7777" s="91">
        <f>IF('貼り付けシート（日射量等）'!J7774&lt;0,RADIANS(360+('貼り付けシート（日射量等）'!J7774)),RADIANS('貼り付けシート（日射量等）'!J7774))</f>
        <v>0</v>
      </c>
    </row>
    <row r="7778" spans="1:9">
      <c r="A7778" s="20">
        <v>41963</v>
      </c>
      <c r="B7778" s="35" t="s">
        <v>380</v>
      </c>
      <c r="C7778" s="90">
        <f t="shared" si="363"/>
        <v>0</v>
      </c>
      <c r="D7778" s="90">
        <f t="shared" si="364"/>
        <v>0</v>
      </c>
      <c r="E7778" s="90">
        <f t="shared" si="365"/>
        <v>0</v>
      </c>
      <c r="F7778" s="50">
        <f>'貼り付けシート（日射量等）'!G7775/3.6*10^3</f>
        <v>0</v>
      </c>
      <c r="G7778" s="50">
        <f>'貼り付けシート（日射量等）'!H7775/3.6*10^3</f>
        <v>0</v>
      </c>
      <c r="H7778" s="91">
        <f>RADIANS('貼り付けシート（日射量等）'!I7775)</f>
        <v>0</v>
      </c>
      <c r="I7778" s="91">
        <f>IF('貼り付けシート（日射量等）'!J7775&lt;0,RADIANS(360+('貼り付けシート（日射量等）'!J7775)),RADIANS('貼り付けシート（日射量等）'!J7775))</f>
        <v>0</v>
      </c>
    </row>
    <row r="7779" spans="1:9">
      <c r="A7779" s="20">
        <v>41963</v>
      </c>
      <c r="B7779" s="35" t="s">
        <v>381</v>
      </c>
      <c r="C7779" s="90">
        <f t="shared" si="363"/>
        <v>0</v>
      </c>
      <c r="D7779" s="90">
        <f t="shared" si="364"/>
        <v>0</v>
      </c>
      <c r="E7779" s="90">
        <f t="shared" si="365"/>
        <v>0</v>
      </c>
      <c r="F7779" s="50">
        <f>'貼り付けシート（日射量等）'!G7776/3.6*10^3</f>
        <v>0</v>
      </c>
      <c r="G7779" s="50">
        <f>'貼り付けシート（日射量等）'!H7776/3.6*10^3</f>
        <v>0</v>
      </c>
      <c r="H7779" s="91">
        <f>RADIANS('貼り付けシート（日射量等）'!I7776)</f>
        <v>0</v>
      </c>
      <c r="I7779" s="91">
        <f>IF('貼り付けシート（日射量等）'!J7776&lt;0,RADIANS(360+('貼り付けシート（日射量等）'!J7776)),RADIANS('貼り付けシート（日射量等）'!J7776))</f>
        <v>0</v>
      </c>
    </row>
    <row r="7780" spans="1:9">
      <c r="A7780" s="20">
        <v>41963</v>
      </c>
      <c r="B7780" s="35" t="s">
        <v>382</v>
      </c>
      <c r="C7780" s="90">
        <f t="shared" si="363"/>
        <v>0</v>
      </c>
      <c r="D7780" s="90">
        <f t="shared" si="364"/>
        <v>0</v>
      </c>
      <c r="E7780" s="90">
        <f t="shared" si="365"/>
        <v>0</v>
      </c>
      <c r="F7780" s="50">
        <f>'貼り付けシート（日射量等）'!G7777/3.6*10^3</f>
        <v>0</v>
      </c>
      <c r="G7780" s="50">
        <f>'貼り付けシート（日射量等）'!H7777/3.6*10^3</f>
        <v>0</v>
      </c>
      <c r="H7780" s="91">
        <f>RADIANS('貼り付けシート（日射量等）'!I7777)</f>
        <v>0</v>
      </c>
      <c r="I7780" s="91">
        <f>IF('貼り付けシート（日射量等）'!J7777&lt;0,RADIANS(360+('貼り付けシート（日射量等）'!J7777)),RADIANS('貼り付けシート（日射量等）'!J7777))</f>
        <v>0</v>
      </c>
    </row>
    <row r="7781" spans="1:9">
      <c r="A7781" s="20">
        <v>41963</v>
      </c>
      <c r="B7781" s="35" t="s">
        <v>383</v>
      </c>
      <c r="C7781" s="90">
        <f t="shared" si="363"/>
        <v>0</v>
      </c>
      <c r="D7781" s="90">
        <f t="shared" si="364"/>
        <v>0</v>
      </c>
      <c r="E7781" s="90">
        <f t="shared" si="365"/>
        <v>0</v>
      </c>
      <c r="F7781" s="50">
        <f>'貼り付けシート（日射量等）'!G7778/3.6*10^3</f>
        <v>0</v>
      </c>
      <c r="G7781" s="50">
        <f>'貼り付けシート（日射量等）'!H7778/3.6*10^3</f>
        <v>0</v>
      </c>
      <c r="H7781" s="91">
        <f>RADIANS('貼り付けシート（日射量等）'!I7778)</f>
        <v>0</v>
      </c>
      <c r="I7781" s="91">
        <f>IF('貼り付けシート（日射量等）'!J7778&lt;0,RADIANS(360+('貼り付けシート（日射量等）'!J7778)),RADIANS('貼り付けシート（日射量等）'!J7778))</f>
        <v>0</v>
      </c>
    </row>
    <row r="7782" spans="1:9">
      <c r="A7782" s="20">
        <v>41964</v>
      </c>
      <c r="B7782" s="35" t="s">
        <v>360</v>
      </c>
      <c r="C7782" s="90">
        <f t="shared" si="363"/>
        <v>0</v>
      </c>
      <c r="D7782" s="90">
        <f t="shared" si="364"/>
        <v>0</v>
      </c>
      <c r="E7782" s="90">
        <f t="shared" si="365"/>
        <v>0</v>
      </c>
      <c r="F7782" s="50">
        <f>'貼り付けシート（日射量等）'!G7779/3.6*10^3</f>
        <v>0</v>
      </c>
      <c r="G7782" s="50">
        <f>'貼り付けシート（日射量等）'!H7779/3.6*10^3</f>
        <v>0</v>
      </c>
      <c r="H7782" s="91">
        <f>RADIANS('貼り付けシート（日射量等）'!I7779)</f>
        <v>0</v>
      </c>
      <c r="I7782" s="91">
        <f>IF('貼り付けシート（日射量等）'!J7779&lt;0,RADIANS(360+('貼り付けシート（日射量等）'!J7779)),RADIANS('貼り付けシート（日射量等）'!J7779))</f>
        <v>0</v>
      </c>
    </row>
    <row r="7783" spans="1:9">
      <c r="A7783" s="20">
        <v>41964</v>
      </c>
      <c r="B7783" s="35" t="s">
        <v>361</v>
      </c>
      <c r="C7783" s="90">
        <f t="shared" si="363"/>
        <v>0</v>
      </c>
      <c r="D7783" s="90">
        <f t="shared" si="364"/>
        <v>0</v>
      </c>
      <c r="E7783" s="90">
        <f t="shared" si="365"/>
        <v>0</v>
      </c>
      <c r="F7783" s="50">
        <f>'貼り付けシート（日射量等）'!G7780/3.6*10^3</f>
        <v>0</v>
      </c>
      <c r="G7783" s="50">
        <f>'貼り付けシート（日射量等）'!H7780/3.6*10^3</f>
        <v>0</v>
      </c>
      <c r="H7783" s="91">
        <f>RADIANS('貼り付けシート（日射量等）'!I7780)</f>
        <v>0</v>
      </c>
      <c r="I7783" s="91">
        <f>IF('貼り付けシート（日射量等）'!J7780&lt;0,RADIANS(360+('貼り付けシート（日射量等）'!J7780)),RADIANS('貼り付けシート（日射量等）'!J7780))</f>
        <v>0</v>
      </c>
    </row>
    <row r="7784" spans="1:9">
      <c r="A7784" s="20">
        <v>41964</v>
      </c>
      <c r="B7784" s="35" t="s">
        <v>362</v>
      </c>
      <c r="C7784" s="90">
        <f t="shared" si="363"/>
        <v>0</v>
      </c>
      <c r="D7784" s="90">
        <f t="shared" si="364"/>
        <v>0</v>
      </c>
      <c r="E7784" s="90">
        <f t="shared" si="365"/>
        <v>0</v>
      </c>
      <c r="F7784" s="50">
        <f>'貼り付けシート（日射量等）'!G7781/3.6*10^3</f>
        <v>0</v>
      </c>
      <c r="G7784" s="50">
        <f>'貼り付けシート（日射量等）'!H7781/3.6*10^3</f>
        <v>0</v>
      </c>
      <c r="H7784" s="91">
        <f>RADIANS('貼り付けシート（日射量等）'!I7781)</f>
        <v>0</v>
      </c>
      <c r="I7784" s="91">
        <f>IF('貼り付けシート（日射量等）'!J7781&lt;0,RADIANS(360+('貼り付けシート（日射量等）'!J7781)),RADIANS('貼り付けシート（日射量等）'!J7781))</f>
        <v>0</v>
      </c>
    </row>
    <row r="7785" spans="1:9">
      <c r="A7785" s="20">
        <v>41964</v>
      </c>
      <c r="B7785" s="35" t="s">
        <v>363</v>
      </c>
      <c r="C7785" s="90">
        <f t="shared" si="363"/>
        <v>0</v>
      </c>
      <c r="D7785" s="90">
        <f t="shared" si="364"/>
        <v>0</v>
      </c>
      <c r="E7785" s="90">
        <f t="shared" si="365"/>
        <v>0</v>
      </c>
      <c r="F7785" s="50">
        <f>'貼り付けシート（日射量等）'!G7782/3.6*10^3</f>
        <v>0</v>
      </c>
      <c r="G7785" s="50">
        <f>'貼り付けシート（日射量等）'!H7782/3.6*10^3</f>
        <v>0</v>
      </c>
      <c r="H7785" s="91">
        <f>RADIANS('貼り付けシート（日射量等）'!I7782)</f>
        <v>0</v>
      </c>
      <c r="I7785" s="91">
        <f>IF('貼り付けシート（日射量等）'!J7782&lt;0,RADIANS(360+('貼り付けシート（日射量等）'!J7782)),RADIANS('貼り付けシート（日射量等）'!J7782))</f>
        <v>0</v>
      </c>
    </row>
    <row r="7786" spans="1:9">
      <c r="A7786" s="20">
        <v>41964</v>
      </c>
      <c r="B7786" s="35" t="s">
        <v>364</v>
      </c>
      <c r="C7786" s="90">
        <f t="shared" si="363"/>
        <v>0</v>
      </c>
      <c r="D7786" s="90">
        <f t="shared" si="364"/>
        <v>0</v>
      </c>
      <c r="E7786" s="90">
        <f t="shared" si="365"/>
        <v>0</v>
      </c>
      <c r="F7786" s="50">
        <f>'貼り付けシート（日射量等）'!G7783/3.6*10^3</f>
        <v>0</v>
      </c>
      <c r="G7786" s="50">
        <f>'貼り付けシート（日射量等）'!H7783/3.6*10^3</f>
        <v>0</v>
      </c>
      <c r="H7786" s="91">
        <f>RADIANS('貼り付けシート（日射量等）'!I7783)</f>
        <v>0</v>
      </c>
      <c r="I7786" s="91">
        <f>IF('貼り付けシート（日射量等）'!J7783&lt;0,RADIANS(360+('貼り付けシート（日射量等）'!J7783)),RADIANS('貼り付けシート（日射量等）'!J7783))</f>
        <v>0</v>
      </c>
    </row>
    <row r="7787" spans="1:9">
      <c r="A7787" s="20">
        <v>41964</v>
      </c>
      <c r="B7787" s="35" t="s">
        <v>365</v>
      </c>
      <c r="C7787" s="90">
        <f t="shared" si="363"/>
        <v>0</v>
      </c>
      <c r="D7787" s="90">
        <f t="shared" si="364"/>
        <v>0</v>
      </c>
      <c r="E7787" s="90">
        <f t="shared" si="365"/>
        <v>0</v>
      </c>
      <c r="F7787" s="50">
        <f>'貼り付けシート（日射量等）'!G7784/3.6*10^3</f>
        <v>0</v>
      </c>
      <c r="G7787" s="50">
        <f>'貼り付けシート（日射量等）'!H7784/3.6*10^3</f>
        <v>0</v>
      </c>
      <c r="H7787" s="91">
        <f>RADIANS('貼り付けシート（日射量等）'!I7784)</f>
        <v>0</v>
      </c>
      <c r="I7787" s="91">
        <f>IF('貼り付けシート（日射量等）'!J7784&lt;0,RADIANS(360+('貼り付けシート（日射量等）'!J7784)),RADIANS('貼り付けシート（日射量等）'!J7784))</f>
        <v>0</v>
      </c>
    </row>
    <row r="7788" spans="1:9">
      <c r="A7788" s="20">
        <v>41964</v>
      </c>
      <c r="B7788" s="35" t="s">
        <v>366</v>
      </c>
      <c r="C7788" s="90">
        <f t="shared" si="363"/>
        <v>18.988233047464583</v>
      </c>
      <c r="D7788" s="90">
        <f t="shared" si="364"/>
        <v>5.5181454031179973</v>
      </c>
      <c r="E7788" s="90">
        <f t="shared" si="365"/>
        <v>13.470087644346586</v>
      </c>
      <c r="F7788" s="50">
        <f>'貼り付けシート（日射量等）'!G7785/3.6*10^3</f>
        <v>22.222222222222221</v>
      </c>
      <c r="G7788" s="50">
        <f>'貼り付けシート（日射量等）'!H7785/3.6*10^3</f>
        <v>13.888888888888889</v>
      </c>
      <c r="H7788" s="91">
        <f>RADIANS('貼り付けシート（日射量等）'!I7785)</f>
        <v>7.8539816339744828E-2</v>
      </c>
      <c r="I7788" s="91">
        <f>IF('貼り付けシート（日射量等）'!J7785&lt;0,RADIANS(360+('貼り付けシート（日射量等）'!J7785)),RADIANS('貼り付けシート（日射量等）'!J7785))</f>
        <v>5.2499503899989435</v>
      </c>
    </row>
    <row r="7789" spans="1:9">
      <c r="A7789" s="20">
        <v>41964</v>
      </c>
      <c r="B7789" s="35" t="s">
        <v>367</v>
      </c>
      <c r="C7789" s="90">
        <f t="shared" si="363"/>
        <v>58.340552866807549</v>
      </c>
      <c r="D7789" s="90">
        <f t="shared" si="364"/>
        <v>9.848237347159845</v>
      </c>
      <c r="E7789" s="90">
        <f t="shared" si="365"/>
        <v>48.492315519647704</v>
      </c>
      <c r="F7789" s="50">
        <f>'貼り付けシート（日射量等）'!G7786/3.6*10^3</f>
        <v>22.222222222222221</v>
      </c>
      <c r="G7789" s="50">
        <f>'貼り付けシート（日射量等）'!H7786/3.6*10^3</f>
        <v>49.999999999999993</v>
      </c>
      <c r="H7789" s="91">
        <f>RADIANS('貼り付けシート（日射量等）'!I7786)</f>
        <v>0.23911010752322315</v>
      </c>
      <c r="I7789" s="91">
        <f>IF('貼り付けシート（日射量等）'!J7786&lt;0,RADIANS(360+('貼り付けシート（日射量等）'!J7786)),RADIANS('貼り付けシート（日射量等）'!J7786))</f>
        <v>5.4384459492143309</v>
      </c>
    </row>
    <row r="7790" spans="1:9">
      <c r="A7790" s="20">
        <v>41964</v>
      </c>
      <c r="B7790" s="35" t="s">
        <v>368</v>
      </c>
      <c r="C7790" s="90">
        <f t="shared" si="363"/>
        <v>184.75888692615584</v>
      </c>
      <c r="D7790" s="90">
        <f t="shared" si="364"/>
        <v>63.528098127036557</v>
      </c>
      <c r="E7790" s="90">
        <f t="shared" si="365"/>
        <v>121.23078879911928</v>
      </c>
      <c r="F7790" s="50">
        <f>'貼り付けシート（日射量等）'!G7787/3.6*10^3</f>
        <v>105.55555555555556</v>
      </c>
      <c r="G7790" s="50">
        <f>'貼り付けシート（日射量等）'!H7787/3.6*10^3</f>
        <v>125</v>
      </c>
      <c r="H7790" s="91">
        <f>RADIANS('貼り付けシート（日射量等）'!I7787)</f>
        <v>0.37524578917878088</v>
      </c>
      <c r="I7790" s="91">
        <f>IF('貼り付けシート（日射量等）'!J7787&lt;0,RADIANS(360+('貼り付けシート（日射量等）'!J7787)),RADIANS('貼り付けシート（日射量等）'!J7787))</f>
        <v>5.6548667764616276</v>
      </c>
    </row>
    <row r="7791" spans="1:9">
      <c r="A7791" s="20">
        <v>41964</v>
      </c>
      <c r="B7791" s="35" t="s">
        <v>369</v>
      </c>
      <c r="C7791" s="90">
        <f t="shared" si="363"/>
        <v>160.84885545976385</v>
      </c>
      <c r="D7791" s="90">
        <f t="shared" si="364"/>
        <v>31.536014074036618</v>
      </c>
      <c r="E7791" s="90">
        <f t="shared" si="365"/>
        <v>129.31284138572724</v>
      </c>
      <c r="F7791" s="50">
        <f>'貼り付けシート（日射量等）'!G7788/3.6*10^3</f>
        <v>44.444444444444443</v>
      </c>
      <c r="G7791" s="50">
        <f>'貼り付けシート（日射量等）'!H7788/3.6*10^3</f>
        <v>133.33333333333334</v>
      </c>
      <c r="H7791" s="91">
        <f>RADIANS('貼り付けシート（日射量等）'!I7788)</f>
        <v>0.47123889803846897</v>
      </c>
      <c r="I7791" s="91">
        <f>IF('貼り付けシート（日射量等）'!J7788&lt;0,RADIANS(360+('貼り付けシート（日射量等）'!J7788)),RADIANS('貼り付けシート（日射量等）'!J7788))</f>
        <v>5.9027035302448221</v>
      </c>
    </row>
    <row r="7792" spans="1:9">
      <c r="A7792" s="20">
        <v>41964</v>
      </c>
      <c r="B7792" s="35" t="s">
        <v>370</v>
      </c>
      <c r="C7792" s="90">
        <f t="shared" si="363"/>
        <v>68.890396073912669</v>
      </c>
      <c r="D7792" s="90">
        <f t="shared" si="364"/>
        <v>4.2339753810490439</v>
      </c>
      <c r="E7792" s="90">
        <f t="shared" si="365"/>
        <v>64.65642069286362</v>
      </c>
      <c r="F7792" s="50">
        <f>'貼り付けシート（日射量等）'!G7789/3.6*10^3</f>
        <v>5.5555555555555554</v>
      </c>
      <c r="G7792" s="50">
        <f>'貼り付けシート（日射量等）'!H7789/3.6*10^3</f>
        <v>66.666666666666671</v>
      </c>
      <c r="H7792" s="91">
        <f>RADIANS('貼り付けシート（日射量等）'!I7789)</f>
        <v>0.52010811709431026</v>
      </c>
      <c r="I7792" s="91">
        <f>IF('貼り付けシート（日射量等）'!J7789&lt;0,RADIANS(360+('貼り付けシート（日射量等）'!J7789)),RADIANS('貼り付けシート（日射量等）'!J7789))</f>
        <v>6.1767202228079316</v>
      </c>
    </row>
    <row r="7793" spans="1:9">
      <c r="A7793" s="20">
        <v>41964</v>
      </c>
      <c r="B7793" s="35" t="s">
        <v>371</v>
      </c>
      <c r="C7793" s="90">
        <f t="shared" si="363"/>
        <v>66.752680910796641</v>
      </c>
      <c r="D7793" s="90">
        <f t="shared" si="364"/>
        <v>2.0962602179330263</v>
      </c>
      <c r="E7793" s="90">
        <f t="shared" si="365"/>
        <v>64.65642069286362</v>
      </c>
      <c r="F7793" s="50">
        <f>'貼り付けシート（日射量等）'!G7790/3.6*10^3</f>
        <v>2.7777777777777777</v>
      </c>
      <c r="G7793" s="50">
        <f>'貼り付けシート（日射量等）'!H7790/3.6*10^3</f>
        <v>66.666666666666671</v>
      </c>
      <c r="H7793" s="91">
        <f>RADIANS('貼り付けシート（日射量等）'!I7790)</f>
        <v>0.51312680008633282</v>
      </c>
      <c r="I7793" s="91">
        <f>IF('貼り付けシート（日射量等）'!J7790&lt;0,RADIANS(360+('貼り付けシート（日射量等）'!J7790)),RADIANS('貼り付けシート（日射量等）'!J7790))</f>
        <v>0.17627825445142728</v>
      </c>
    </row>
    <row r="7794" spans="1:9">
      <c r="A7794" s="20">
        <v>41964</v>
      </c>
      <c r="B7794" s="35" t="s">
        <v>372</v>
      </c>
      <c r="C7794" s="90">
        <f t="shared" si="363"/>
        <v>61.179284016782937</v>
      </c>
      <c r="D7794" s="90">
        <f t="shared" si="364"/>
        <v>1.9108983816579581</v>
      </c>
      <c r="E7794" s="90">
        <f t="shared" si="365"/>
        <v>59.268385635124979</v>
      </c>
      <c r="F7794" s="50">
        <f>'貼り付けシート（日射量等）'!G7791/3.6*10^3</f>
        <v>2.7777777777777777</v>
      </c>
      <c r="G7794" s="50">
        <f>'貼り付けシート（日射量等）'!H7791/3.6*10^3</f>
        <v>61.111111111111107</v>
      </c>
      <c r="H7794" s="91">
        <f>RADIANS('貼り付けシート（日射量等）'!I7791)</f>
        <v>0.45204027626653132</v>
      </c>
      <c r="I7794" s="91">
        <f>IF('貼り付けシート（日射量等）'!J7791&lt;0,RADIANS(360+('貼り付けシート（日射量等）'!J7791)),RADIANS('貼り付けシート（日射量等）'!J7791))</f>
        <v>0.44680428851054838</v>
      </c>
    </row>
    <row r="7795" spans="1:9">
      <c r="A7795" s="20">
        <v>41964</v>
      </c>
      <c r="B7795" s="35" t="s">
        <v>373</v>
      </c>
      <c r="C7795" s="90">
        <f t="shared" si="363"/>
        <v>43.554395918890911</v>
      </c>
      <c r="D7795" s="90">
        <f t="shared" si="364"/>
        <v>3.1441329858511589</v>
      </c>
      <c r="E7795" s="90">
        <f t="shared" si="365"/>
        <v>40.410262933039753</v>
      </c>
      <c r="F7795" s="50">
        <f>'貼り付けシート（日射量等）'!G7792/3.6*10^3</f>
        <v>5.5555555555555554</v>
      </c>
      <c r="G7795" s="50">
        <f>'貼り付けシート（日射量等）'!H7792/3.6*10^3</f>
        <v>41.666666666666664</v>
      </c>
      <c r="H7795" s="91">
        <f>RADIANS('貼り付けシート（日射量等）'!I7792)</f>
        <v>0.3438298626428829</v>
      </c>
      <c r="I7795" s="91">
        <f>IF('貼り付けシート（日射量等）'!J7792&lt;0,RADIANS(360+('貼り付けシート（日射量等）'!J7792)),RADIANS('貼り付けシート（日射量等）'!J7792))</f>
        <v>0.68591439603377147</v>
      </c>
    </row>
    <row r="7796" spans="1:9">
      <c r="A7796" s="20">
        <v>41964</v>
      </c>
      <c r="B7796" s="35" t="s">
        <v>374</v>
      </c>
      <c r="C7796" s="90">
        <f t="shared" si="363"/>
        <v>26.451141906954479</v>
      </c>
      <c r="D7796" s="90">
        <f t="shared" si="364"/>
        <v>2.2049841471306268</v>
      </c>
      <c r="E7796" s="90">
        <f t="shared" si="365"/>
        <v>24.246157759823852</v>
      </c>
      <c r="F7796" s="50">
        <f>'貼り付けシート（日射量等）'!G7793/3.6*10^3</f>
        <v>5.5555555555555554</v>
      </c>
      <c r="G7796" s="50">
        <f>'貼り付けシート（日射量等）'!H7793/3.6*10^3</f>
        <v>24.999999999999996</v>
      </c>
      <c r="H7796" s="91">
        <f>RADIANS('貼り付けシート（日射量等）'!I7793)</f>
        <v>0.2007128639793479</v>
      </c>
      <c r="I7796" s="91">
        <f>IF('貼り付けシート（日射量等）'!J7793&lt;0,RADIANS(360+('貼り付けシート（日射量等）'!J7793)),RADIANS('貼り付けシート（日射量等）'!J7793))</f>
        <v>0.89535390627309097</v>
      </c>
    </row>
    <row r="7797" spans="1:9">
      <c r="A7797" s="20">
        <v>41964</v>
      </c>
      <c r="B7797" s="35" t="s">
        <v>375</v>
      </c>
      <c r="C7797" s="90">
        <f t="shared" si="363"/>
        <v>5.9292676708484917</v>
      </c>
      <c r="D7797" s="90">
        <f t="shared" si="364"/>
        <v>0.54123261310985726</v>
      </c>
      <c r="E7797" s="90">
        <f t="shared" si="365"/>
        <v>5.3880350577386347</v>
      </c>
      <c r="F7797" s="50">
        <f>'貼り付けシート（日射量等）'!G7794/3.6*10^3</f>
        <v>2.7777777777777777</v>
      </c>
      <c r="G7797" s="50">
        <f>'貼り付けシート（日射量等）'!H7794/3.6*10^3</f>
        <v>5.5555555555555554</v>
      </c>
      <c r="H7797" s="91">
        <f>RADIANS('貼り付けシート（日射量等）'!I7794)</f>
        <v>3.4906585039886591E-2</v>
      </c>
      <c r="I7797" s="91">
        <f>IF('貼り付けシート（日射量等）'!J7794&lt;0,RADIANS(360+('貼り付けシート（日射量等）'!J7794)),RADIANS('貼り付けシート（日射量等）'!J7794))</f>
        <v>1.0768681484805014</v>
      </c>
    </row>
    <row r="7798" spans="1:9">
      <c r="A7798" s="20">
        <v>41964</v>
      </c>
      <c r="B7798" s="35" t="s">
        <v>376</v>
      </c>
      <c r="C7798" s="90">
        <f t="shared" si="363"/>
        <v>0</v>
      </c>
      <c r="D7798" s="90">
        <f t="shared" si="364"/>
        <v>0</v>
      </c>
      <c r="E7798" s="90">
        <f t="shared" si="365"/>
        <v>0</v>
      </c>
      <c r="F7798" s="50">
        <f>'貼り付けシート（日射量等）'!G7795/3.6*10^3</f>
        <v>0</v>
      </c>
      <c r="G7798" s="50">
        <f>'貼り付けシート（日射量等）'!H7795/3.6*10^3</f>
        <v>0</v>
      </c>
      <c r="H7798" s="91">
        <f>RADIANS('貼り付けシート（日射量等）'!I7795)</f>
        <v>0</v>
      </c>
      <c r="I7798" s="91">
        <f>IF('貼り付けシート（日射量等）'!J7795&lt;0,RADIANS(360+('貼り付けシート（日射量等）'!J7795)),RADIANS('貼り付けシート（日射量等）'!J7795))</f>
        <v>0</v>
      </c>
    </row>
    <row r="7799" spans="1:9">
      <c r="A7799" s="20">
        <v>41964</v>
      </c>
      <c r="B7799" s="35" t="s">
        <v>377</v>
      </c>
      <c r="C7799" s="90">
        <f t="shared" si="363"/>
        <v>0</v>
      </c>
      <c r="D7799" s="90">
        <f t="shared" si="364"/>
        <v>0</v>
      </c>
      <c r="E7799" s="90">
        <f t="shared" si="365"/>
        <v>0</v>
      </c>
      <c r="F7799" s="50">
        <f>'貼り付けシート（日射量等）'!G7796/3.6*10^3</f>
        <v>0</v>
      </c>
      <c r="G7799" s="50">
        <f>'貼り付けシート（日射量等）'!H7796/3.6*10^3</f>
        <v>0</v>
      </c>
      <c r="H7799" s="91">
        <f>RADIANS('貼り付けシート（日射量等）'!I7796)</f>
        <v>0</v>
      </c>
      <c r="I7799" s="91">
        <f>IF('貼り付けシート（日射量等）'!J7796&lt;0,RADIANS(360+('貼り付けシート（日射量等）'!J7796)),RADIANS('貼り付けシート（日射量等）'!J7796))</f>
        <v>0</v>
      </c>
    </row>
    <row r="7800" spans="1:9">
      <c r="A7800" s="20">
        <v>41964</v>
      </c>
      <c r="B7800" s="35" t="s">
        <v>378</v>
      </c>
      <c r="C7800" s="90">
        <f t="shared" si="363"/>
        <v>0</v>
      </c>
      <c r="D7800" s="90">
        <f t="shared" si="364"/>
        <v>0</v>
      </c>
      <c r="E7800" s="90">
        <f t="shared" si="365"/>
        <v>0</v>
      </c>
      <c r="F7800" s="50">
        <f>'貼り付けシート（日射量等）'!G7797/3.6*10^3</f>
        <v>0</v>
      </c>
      <c r="G7800" s="50">
        <f>'貼り付けシート（日射量等）'!H7797/3.6*10^3</f>
        <v>0</v>
      </c>
      <c r="H7800" s="91">
        <f>RADIANS('貼り付けシート（日射量等）'!I7797)</f>
        <v>0</v>
      </c>
      <c r="I7800" s="91">
        <f>IF('貼り付けシート（日射量等）'!J7797&lt;0,RADIANS(360+('貼り付けシート（日射量等）'!J7797)),RADIANS('貼り付けシート（日射量等）'!J7797))</f>
        <v>0</v>
      </c>
    </row>
    <row r="7801" spans="1:9">
      <c r="A7801" s="20">
        <v>41964</v>
      </c>
      <c r="B7801" s="35" t="s">
        <v>379</v>
      </c>
      <c r="C7801" s="90">
        <f t="shared" si="363"/>
        <v>0</v>
      </c>
      <c r="D7801" s="90">
        <f t="shared" si="364"/>
        <v>0</v>
      </c>
      <c r="E7801" s="90">
        <f t="shared" si="365"/>
        <v>0</v>
      </c>
      <c r="F7801" s="50">
        <f>'貼り付けシート（日射量等）'!G7798/3.6*10^3</f>
        <v>0</v>
      </c>
      <c r="G7801" s="50">
        <f>'貼り付けシート（日射量等）'!H7798/3.6*10^3</f>
        <v>0</v>
      </c>
      <c r="H7801" s="91">
        <f>RADIANS('貼り付けシート（日射量等）'!I7798)</f>
        <v>0</v>
      </c>
      <c r="I7801" s="91">
        <f>IF('貼り付けシート（日射量等）'!J7798&lt;0,RADIANS(360+('貼り付けシート（日射量等）'!J7798)),RADIANS('貼り付けシート（日射量等）'!J7798))</f>
        <v>0</v>
      </c>
    </row>
    <row r="7802" spans="1:9">
      <c r="A7802" s="20">
        <v>41964</v>
      </c>
      <c r="B7802" s="35" t="s">
        <v>380</v>
      </c>
      <c r="C7802" s="90">
        <f t="shared" si="363"/>
        <v>0</v>
      </c>
      <c r="D7802" s="90">
        <f t="shared" si="364"/>
        <v>0</v>
      </c>
      <c r="E7802" s="90">
        <f t="shared" si="365"/>
        <v>0</v>
      </c>
      <c r="F7802" s="50">
        <f>'貼り付けシート（日射量等）'!G7799/3.6*10^3</f>
        <v>0</v>
      </c>
      <c r="G7802" s="50">
        <f>'貼り付けシート（日射量等）'!H7799/3.6*10^3</f>
        <v>0</v>
      </c>
      <c r="H7802" s="91">
        <f>RADIANS('貼り付けシート（日射量等）'!I7799)</f>
        <v>0</v>
      </c>
      <c r="I7802" s="91">
        <f>IF('貼り付けシート（日射量等）'!J7799&lt;0,RADIANS(360+('貼り付けシート（日射量等）'!J7799)),RADIANS('貼り付けシート（日射量等）'!J7799))</f>
        <v>0</v>
      </c>
    </row>
    <row r="7803" spans="1:9">
      <c r="A7803" s="20">
        <v>41964</v>
      </c>
      <c r="B7803" s="35" t="s">
        <v>381</v>
      </c>
      <c r="C7803" s="90">
        <f t="shared" si="363"/>
        <v>0</v>
      </c>
      <c r="D7803" s="90">
        <f t="shared" si="364"/>
        <v>0</v>
      </c>
      <c r="E7803" s="90">
        <f t="shared" si="365"/>
        <v>0</v>
      </c>
      <c r="F7803" s="50">
        <f>'貼り付けシート（日射量等）'!G7800/3.6*10^3</f>
        <v>0</v>
      </c>
      <c r="G7803" s="50">
        <f>'貼り付けシート（日射量等）'!H7800/3.6*10^3</f>
        <v>0</v>
      </c>
      <c r="H7803" s="91">
        <f>RADIANS('貼り付けシート（日射量等）'!I7800)</f>
        <v>0</v>
      </c>
      <c r="I7803" s="91">
        <f>IF('貼り付けシート（日射量等）'!J7800&lt;0,RADIANS(360+('貼り付けシート（日射量等）'!J7800)),RADIANS('貼り付けシート（日射量等）'!J7800))</f>
        <v>0</v>
      </c>
    </row>
    <row r="7804" spans="1:9">
      <c r="A7804" s="20">
        <v>41964</v>
      </c>
      <c r="B7804" s="35" t="s">
        <v>382</v>
      </c>
      <c r="C7804" s="90">
        <f t="shared" si="363"/>
        <v>0</v>
      </c>
      <c r="D7804" s="90">
        <f t="shared" si="364"/>
        <v>0</v>
      </c>
      <c r="E7804" s="90">
        <f t="shared" si="365"/>
        <v>0</v>
      </c>
      <c r="F7804" s="50">
        <f>'貼り付けシート（日射量等）'!G7801/3.6*10^3</f>
        <v>0</v>
      </c>
      <c r="G7804" s="50">
        <f>'貼り付けシート（日射量等）'!H7801/3.6*10^3</f>
        <v>0</v>
      </c>
      <c r="H7804" s="91">
        <f>RADIANS('貼り付けシート（日射量等）'!I7801)</f>
        <v>0</v>
      </c>
      <c r="I7804" s="91">
        <f>IF('貼り付けシート（日射量等）'!J7801&lt;0,RADIANS(360+('貼り付けシート（日射量等）'!J7801)),RADIANS('貼り付けシート（日射量等）'!J7801))</f>
        <v>0</v>
      </c>
    </row>
    <row r="7805" spans="1:9">
      <c r="A7805" s="20">
        <v>41964</v>
      </c>
      <c r="B7805" s="35" t="s">
        <v>383</v>
      </c>
      <c r="C7805" s="90">
        <f t="shared" si="363"/>
        <v>0</v>
      </c>
      <c r="D7805" s="90">
        <f t="shared" si="364"/>
        <v>0</v>
      </c>
      <c r="E7805" s="90">
        <f t="shared" si="365"/>
        <v>0</v>
      </c>
      <c r="F7805" s="50">
        <f>'貼り付けシート（日射量等）'!G7802/3.6*10^3</f>
        <v>0</v>
      </c>
      <c r="G7805" s="50">
        <f>'貼り付けシート（日射量等）'!H7802/3.6*10^3</f>
        <v>0</v>
      </c>
      <c r="H7805" s="91">
        <f>RADIANS('貼り付けシート（日射量等）'!I7802)</f>
        <v>0</v>
      </c>
      <c r="I7805" s="91">
        <f>IF('貼り付けシート（日射量等）'!J7802&lt;0,RADIANS(360+('貼り付けシート（日射量等）'!J7802)),RADIANS('貼り付けシート（日射量等）'!J7802))</f>
        <v>0</v>
      </c>
    </row>
    <row r="7806" spans="1:9">
      <c r="A7806" s="20">
        <v>41965</v>
      </c>
      <c r="B7806" s="35" t="s">
        <v>360</v>
      </c>
      <c r="C7806" s="90">
        <f t="shared" si="363"/>
        <v>0</v>
      </c>
      <c r="D7806" s="90">
        <f t="shared" si="364"/>
        <v>0</v>
      </c>
      <c r="E7806" s="90">
        <f t="shared" si="365"/>
        <v>0</v>
      </c>
      <c r="F7806" s="50">
        <f>'貼り付けシート（日射量等）'!G7803/3.6*10^3</f>
        <v>0</v>
      </c>
      <c r="G7806" s="50">
        <f>'貼り付けシート（日射量等）'!H7803/3.6*10^3</f>
        <v>0</v>
      </c>
      <c r="H7806" s="91">
        <f>RADIANS('貼り付けシート（日射量等）'!I7803)</f>
        <v>0</v>
      </c>
      <c r="I7806" s="91">
        <f>IF('貼り付けシート（日射量等）'!J7803&lt;0,RADIANS(360+('貼り付けシート（日射量等）'!J7803)),RADIANS('貼り付けシート（日射量等）'!J7803))</f>
        <v>0</v>
      </c>
    </row>
    <row r="7807" spans="1:9">
      <c r="A7807" s="20">
        <v>41965</v>
      </c>
      <c r="B7807" s="35" t="s">
        <v>361</v>
      </c>
      <c r="C7807" s="90">
        <f t="shared" si="363"/>
        <v>0</v>
      </c>
      <c r="D7807" s="90">
        <f t="shared" si="364"/>
        <v>0</v>
      </c>
      <c r="E7807" s="90">
        <f t="shared" si="365"/>
        <v>0</v>
      </c>
      <c r="F7807" s="50">
        <f>'貼り付けシート（日射量等）'!G7804/3.6*10^3</f>
        <v>0</v>
      </c>
      <c r="G7807" s="50">
        <f>'貼り付けシート（日射量等）'!H7804/3.6*10^3</f>
        <v>0</v>
      </c>
      <c r="H7807" s="91">
        <f>RADIANS('貼り付けシート（日射量等）'!I7804)</f>
        <v>0</v>
      </c>
      <c r="I7807" s="91">
        <f>IF('貼り付けシート（日射量等）'!J7804&lt;0,RADIANS(360+('貼り付けシート（日射量等）'!J7804)),RADIANS('貼り付けシート（日射量等）'!J7804))</f>
        <v>0</v>
      </c>
    </row>
    <row r="7808" spans="1:9">
      <c r="A7808" s="20">
        <v>41965</v>
      </c>
      <c r="B7808" s="35" t="s">
        <v>362</v>
      </c>
      <c r="C7808" s="90">
        <f t="shared" si="363"/>
        <v>0</v>
      </c>
      <c r="D7808" s="90">
        <f t="shared" si="364"/>
        <v>0</v>
      </c>
      <c r="E7808" s="90">
        <f t="shared" si="365"/>
        <v>0</v>
      </c>
      <c r="F7808" s="50">
        <f>'貼り付けシート（日射量等）'!G7805/3.6*10^3</f>
        <v>0</v>
      </c>
      <c r="G7808" s="50">
        <f>'貼り付けシート（日射量等）'!H7805/3.6*10^3</f>
        <v>0</v>
      </c>
      <c r="H7808" s="91">
        <f>RADIANS('貼り付けシート（日射量等）'!I7805)</f>
        <v>0</v>
      </c>
      <c r="I7808" s="91">
        <f>IF('貼り付けシート（日射量等）'!J7805&lt;0,RADIANS(360+('貼り付けシート（日射量等）'!J7805)),RADIANS('貼り付けシート（日射量等）'!J7805))</f>
        <v>0</v>
      </c>
    </row>
    <row r="7809" spans="1:9">
      <c r="A7809" s="20">
        <v>41965</v>
      </c>
      <c r="B7809" s="35" t="s">
        <v>363</v>
      </c>
      <c r="C7809" s="90">
        <f t="shared" si="363"/>
        <v>0</v>
      </c>
      <c r="D7809" s="90">
        <f t="shared" si="364"/>
        <v>0</v>
      </c>
      <c r="E7809" s="90">
        <f t="shared" si="365"/>
        <v>0</v>
      </c>
      <c r="F7809" s="50">
        <f>'貼り付けシート（日射量等）'!G7806/3.6*10^3</f>
        <v>0</v>
      </c>
      <c r="G7809" s="50">
        <f>'貼り付けシート（日射量等）'!H7806/3.6*10^3</f>
        <v>0</v>
      </c>
      <c r="H7809" s="91">
        <f>RADIANS('貼り付けシート（日射量等）'!I7806)</f>
        <v>0</v>
      </c>
      <c r="I7809" s="91">
        <f>IF('貼り付けシート（日射量等）'!J7806&lt;0,RADIANS(360+('貼り付けシート（日射量等）'!J7806)),RADIANS('貼り付けシート（日射量等）'!J7806))</f>
        <v>0</v>
      </c>
    </row>
    <row r="7810" spans="1:9">
      <c r="A7810" s="20">
        <v>41965</v>
      </c>
      <c r="B7810" s="35" t="s">
        <v>364</v>
      </c>
      <c r="C7810" s="90">
        <f t="shared" si="363"/>
        <v>0</v>
      </c>
      <c r="D7810" s="90">
        <f t="shared" si="364"/>
        <v>0</v>
      </c>
      <c r="E7810" s="90">
        <f t="shared" si="365"/>
        <v>0</v>
      </c>
      <c r="F7810" s="50">
        <f>'貼り付けシート（日射量等）'!G7807/3.6*10^3</f>
        <v>0</v>
      </c>
      <c r="G7810" s="50">
        <f>'貼り付けシート（日射量等）'!H7807/3.6*10^3</f>
        <v>0</v>
      </c>
      <c r="H7810" s="91">
        <f>RADIANS('貼り付けシート（日射量等）'!I7807)</f>
        <v>0</v>
      </c>
      <c r="I7810" s="91">
        <f>IF('貼り付けシート（日射量等）'!J7807&lt;0,RADIANS(360+('貼り付けシート（日射量等）'!J7807)),RADIANS('貼り付けシート（日射量等）'!J7807))</f>
        <v>0</v>
      </c>
    </row>
    <row r="7811" spans="1:9">
      <c r="A7811" s="20">
        <v>41965</v>
      </c>
      <c r="B7811" s="35" t="s">
        <v>365</v>
      </c>
      <c r="C7811" s="90">
        <f t="shared" si="363"/>
        <v>0</v>
      </c>
      <c r="D7811" s="90">
        <f t="shared" si="364"/>
        <v>0</v>
      </c>
      <c r="E7811" s="90">
        <f t="shared" si="365"/>
        <v>0</v>
      </c>
      <c r="F7811" s="50">
        <f>'貼り付けシート（日射量等）'!G7808/3.6*10^3</f>
        <v>0</v>
      </c>
      <c r="G7811" s="50">
        <f>'貼り付けシート（日射量等）'!H7808/3.6*10^3</f>
        <v>0</v>
      </c>
      <c r="H7811" s="91">
        <f>RADIANS('貼り付けシート（日射量等）'!I7808)</f>
        <v>0</v>
      </c>
      <c r="I7811" s="91">
        <f>IF('貼り付けシート（日射量等）'!J7808&lt;0,RADIANS(360+('貼り付けシート（日射量等）'!J7808)),RADIANS('貼り付けシート（日射量等）'!J7808))</f>
        <v>0</v>
      </c>
    </row>
    <row r="7812" spans="1:9">
      <c r="A7812" s="20">
        <v>41965</v>
      </c>
      <c r="B7812" s="35" t="s">
        <v>366</v>
      </c>
      <c r="C7812" s="90">
        <f t="shared" si="363"/>
        <v>32.502789463784424</v>
      </c>
      <c r="D7812" s="90">
        <f t="shared" si="364"/>
        <v>13.644666761699201</v>
      </c>
      <c r="E7812" s="90">
        <f t="shared" si="365"/>
        <v>18.858122702085222</v>
      </c>
      <c r="F7812" s="50">
        <f>'貼り付けシート（日射量等）'!G7809/3.6*10^3</f>
        <v>55.555555555555557</v>
      </c>
      <c r="G7812" s="50">
        <f>'貼り付けシート（日射量等）'!H7809/3.6*10^3</f>
        <v>19.444444444444446</v>
      </c>
      <c r="H7812" s="91">
        <f>RADIANS('貼り付けシート（日射量等）'!I7809)</f>
        <v>7.5049157835756164E-2</v>
      </c>
      <c r="I7812" s="91">
        <f>IF('貼り付けシート（日射量等）'!J7809&lt;0,RADIANS(360+('貼り付けシート（日射量等）'!J7809)),RADIANS('貼り付けシート（日射量等）'!J7809))</f>
        <v>5.2516957192509368</v>
      </c>
    </row>
    <row r="7813" spans="1:9">
      <c r="A7813" s="20">
        <v>41965</v>
      </c>
      <c r="B7813" s="35" t="s">
        <v>367</v>
      </c>
      <c r="C7813" s="90">
        <f t="shared" si="363"/>
        <v>146.41846703088717</v>
      </c>
      <c r="D7813" s="90">
        <f t="shared" si="364"/>
        <v>70.985976222546284</v>
      </c>
      <c r="E7813" s="90">
        <f t="shared" si="365"/>
        <v>75.432490808340887</v>
      </c>
      <c r="F7813" s="50">
        <f>'貼り付けシート（日射量等）'!G7810/3.6*10^3</f>
        <v>161.11111111111109</v>
      </c>
      <c r="G7813" s="50">
        <f>'貼り付けシート（日射量等）'!H7810/3.6*10^3</f>
        <v>77.777777777777786</v>
      </c>
      <c r="H7813" s="91">
        <f>RADIANS('貼り付けシート（日射量等）'!I7810)</f>
        <v>0.23561944901923448</v>
      </c>
      <c r="I7813" s="91">
        <f>IF('貼り付けシート（日射量等）'!J7810&lt;0,RADIANS(360+('貼り付けシート（日射量等）'!J7810)),RADIANS('貼り付けシート（日射量等）'!J7810))</f>
        <v>5.4401912784663251</v>
      </c>
    </row>
    <row r="7814" spans="1:9">
      <c r="A7814" s="20">
        <v>41965</v>
      </c>
      <c r="B7814" s="35" t="s">
        <v>368</v>
      </c>
      <c r="C7814" s="90">
        <f t="shared" si="363"/>
        <v>192.63348764298553</v>
      </c>
      <c r="D7814" s="90">
        <f t="shared" si="364"/>
        <v>71.402698843866261</v>
      </c>
      <c r="E7814" s="90">
        <f t="shared" si="365"/>
        <v>121.23078879911928</v>
      </c>
      <c r="F7814" s="50">
        <f>'貼り付けシート（日射量等）'!G7811/3.6*10^3</f>
        <v>119.44444444444444</v>
      </c>
      <c r="G7814" s="50">
        <f>'貼り付けシート（日射量等）'!H7811/3.6*10^3</f>
        <v>125</v>
      </c>
      <c r="H7814" s="91">
        <f>RADIANS('貼り付けシート（日射量等）'!I7811)</f>
        <v>0.37000980142279788</v>
      </c>
      <c r="I7814" s="91">
        <f>IF('貼り付けシート（日射量等）'!J7811&lt;0,RADIANS(360+('貼り付けシート（日射量等）'!J7811)),RADIANS('貼り付けシート（日射量等）'!J7811))</f>
        <v>5.6548667764616276</v>
      </c>
    </row>
    <row r="7815" spans="1:9">
      <c r="A7815" s="20">
        <v>41965</v>
      </c>
      <c r="B7815" s="35" t="s">
        <v>369</v>
      </c>
      <c r="C7815" s="90">
        <f t="shared" ref="C7815:C7878" si="366">IF(D7815&lt;0,E7815,D7815+E7815)</f>
        <v>128.13313403502303</v>
      </c>
      <c r="D7815" s="90">
        <f t="shared" ref="D7815:D7878" si="367">F7815*(SIN(H7815)*COS($O$5)+COS(H7815)*SIN($O$5)*COS($O$4-I7815))</f>
        <v>17.678415351381037</v>
      </c>
      <c r="E7815" s="90">
        <f t="shared" ref="E7815:E7878" si="368">G7815*(1+COS($O$5))/2</f>
        <v>110.45471868364199</v>
      </c>
      <c r="F7815" s="50">
        <f>'貼り付けシート（日射量等）'!G7812/3.6*10^3</f>
        <v>24.999999999999996</v>
      </c>
      <c r="G7815" s="50">
        <f>'貼り付けシート（日射量等）'!H7812/3.6*10^3</f>
        <v>113.88888888888887</v>
      </c>
      <c r="H7815" s="91">
        <f>RADIANS('貼り付けシート（日射量等）'!I7812)</f>
        <v>0.4677482395344803</v>
      </c>
      <c r="I7815" s="91">
        <f>IF('貼り付けシート（日射量等）'!J7812&lt;0,RADIANS(360+('貼り付けシート（日射量等）'!J7812)),RADIANS('貼り付けシート（日射量等）'!J7812))</f>
        <v>5.9027035302448221</v>
      </c>
    </row>
    <row r="7816" spans="1:9">
      <c r="A7816" s="20">
        <v>41965</v>
      </c>
      <c r="B7816" s="35" t="s">
        <v>370</v>
      </c>
      <c r="C7816" s="90">
        <f t="shared" si="366"/>
        <v>142.3378581962337</v>
      </c>
      <c r="D7816" s="90">
        <f t="shared" si="367"/>
        <v>21.107069397114412</v>
      </c>
      <c r="E7816" s="90">
        <f t="shared" si="368"/>
        <v>121.23078879911928</v>
      </c>
      <c r="F7816" s="50">
        <f>'貼り付けシート（日射量等）'!G7813/3.6*10^3</f>
        <v>27.777777777777779</v>
      </c>
      <c r="G7816" s="50">
        <f>'貼り付けシート（日射量等）'!H7813/3.6*10^3</f>
        <v>125</v>
      </c>
      <c r="H7816" s="91">
        <f>RADIANS('貼り付けシート（日射量等）'!I7813)</f>
        <v>0.5166174585903216</v>
      </c>
      <c r="I7816" s="91">
        <f>IF('貼り付けシート（日射量等）'!J7813&lt;0,RADIANS(360+('貼り付けシート（日射量等）'!J7813)),RADIANS('貼り付けシート（日射量等）'!J7813))</f>
        <v>6.1767202228079316</v>
      </c>
    </row>
    <row r="7817" spans="1:9">
      <c r="A7817" s="20">
        <v>41965</v>
      </c>
      <c r="B7817" s="35" t="s">
        <v>371</v>
      </c>
      <c r="C7817" s="90">
        <f t="shared" si="366"/>
        <v>144.22260089544974</v>
      </c>
      <c r="D7817" s="90">
        <f t="shared" si="367"/>
        <v>22.99181209633046</v>
      </c>
      <c r="E7817" s="90">
        <f t="shared" si="368"/>
        <v>121.23078879911928</v>
      </c>
      <c r="F7817" s="50">
        <f>'貼り付けシート（日射量等）'!G7814/3.6*10^3</f>
        <v>30.555555555555554</v>
      </c>
      <c r="G7817" s="50">
        <f>'貼り付けシート（日射量等）'!H7814/3.6*10^3</f>
        <v>125</v>
      </c>
      <c r="H7817" s="91">
        <f>RADIANS('貼り付けシート（日射量等）'!I7814)</f>
        <v>0.50963614158234427</v>
      </c>
      <c r="I7817" s="91">
        <f>IF('貼り付けシート（日射量等）'!J7814&lt;0,RADIANS(360+('貼り付けシート（日射量等）'!J7814)),RADIANS('貼り付けシート（日射量等）'!J7814))</f>
        <v>0.17453292519943295</v>
      </c>
    </row>
    <row r="7818" spans="1:9">
      <c r="A7818" s="20">
        <v>41965</v>
      </c>
      <c r="B7818" s="35" t="s">
        <v>372</v>
      </c>
      <c r="C7818" s="90">
        <f t="shared" si="366"/>
        <v>124.11951631237554</v>
      </c>
      <c r="D7818" s="90">
        <f t="shared" si="367"/>
        <v>19.052832686472161</v>
      </c>
      <c r="E7818" s="90">
        <f t="shared" si="368"/>
        <v>105.06668362590338</v>
      </c>
      <c r="F7818" s="50">
        <f>'貼り付けシート（日射量等）'!G7815/3.6*10^3</f>
        <v>27.777777777777779</v>
      </c>
      <c r="G7818" s="50">
        <f>'貼り付けシート（日射量等）'!H7815/3.6*10^3</f>
        <v>108.33333333333334</v>
      </c>
      <c r="H7818" s="91">
        <f>RADIANS('貼り付けシート（日射量等）'!I7815)</f>
        <v>0.44854961776254271</v>
      </c>
      <c r="I7818" s="91">
        <f>IF('貼り付けシート（日射量等）'!J7815&lt;0,RADIANS(360+('貼り付けシート（日射量等）'!J7815)),RADIANS('貼り付けシート（日射量等）'!J7815))</f>
        <v>0.44331363000655966</v>
      </c>
    </row>
    <row r="7819" spans="1:9">
      <c r="A7819" s="20">
        <v>41965</v>
      </c>
      <c r="B7819" s="35" t="s">
        <v>373</v>
      </c>
      <c r="C7819" s="90">
        <f t="shared" si="366"/>
        <v>93.779835789409518</v>
      </c>
      <c r="D7819" s="90">
        <f t="shared" si="367"/>
        <v>15.65332745219934</v>
      </c>
      <c r="E7819" s="90">
        <f t="shared" si="368"/>
        <v>78.126508337210183</v>
      </c>
      <c r="F7819" s="50">
        <f>'貼り付けシート（日射量等）'!G7816/3.6*10^3</f>
        <v>27.777777777777779</v>
      </c>
      <c r="G7819" s="50">
        <f>'貼り付けシート（日射量等）'!H7816/3.6*10^3</f>
        <v>80.555555555555543</v>
      </c>
      <c r="H7819" s="91">
        <f>RADIANS('貼り付けシート（日射量等）'!I7816)</f>
        <v>0.34033920413889424</v>
      </c>
      <c r="I7819" s="91">
        <f>IF('貼り付けシート（日射量等）'!J7816&lt;0,RADIANS(360+('貼り付けシート（日射量等）'!J7816)),RADIANS('貼り付けシート（日射量等）'!J7816))</f>
        <v>0.68416906678177725</v>
      </c>
    </row>
    <row r="7820" spans="1:9">
      <c r="A7820" s="20">
        <v>41965</v>
      </c>
      <c r="B7820" s="35" t="s">
        <v>374</v>
      </c>
      <c r="C7820" s="90">
        <f t="shared" si="366"/>
        <v>55.212710149472485</v>
      </c>
      <c r="D7820" s="90">
        <f t="shared" si="367"/>
        <v>12.10842968756341</v>
      </c>
      <c r="E7820" s="90">
        <f t="shared" si="368"/>
        <v>43.104280461909077</v>
      </c>
      <c r="F7820" s="50">
        <f>'貼り付けシート（日射量等）'!G7817/3.6*10^3</f>
        <v>30.555555555555554</v>
      </c>
      <c r="G7820" s="50">
        <f>'貼り付けシート（日射量等）'!H7817/3.6*10^3</f>
        <v>44.444444444444443</v>
      </c>
      <c r="H7820" s="91">
        <f>RADIANS('貼り付けシート（日射量等）'!I7817)</f>
        <v>0.19896753472735357</v>
      </c>
      <c r="I7820" s="91">
        <f>IF('貼り付けシート（日射量等）'!J7817&lt;0,RADIANS(360+('貼り付けシート（日射量等）'!J7817)),RADIANS('貼り付けシート（日射量等）'!J7817))</f>
        <v>0.89186324776910242</v>
      </c>
    </row>
    <row r="7821" spans="1:9">
      <c r="A7821" s="20">
        <v>41965</v>
      </c>
      <c r="B7821" s="35" t="s">
        <v>375</v>
      </c>
      <c r="C7821" s="90">
        <f t="shared" si="366"/>
        <v>15.056822066060928</v>
      </c>
      <c r="D7821" s="90">
        <f t="shared" si="367"/>
        <v>4.2807519505836575</v>
      </c>
      <c r="E7821" s="90">
        <f t="shared" si="368"/>
        <v>10.776070115477269</v>
      </c>
      <c r="F7821" s="50">
        <f>'貼り付けシート（日射量等）'!G7818/3.6*10^3</f>
        <v>22.222222222222221</v>
      </c>
      <c r="G7821" s="50">
        <f>'貼り付けシート（日射量等）'!H7818/3.6*10^3</f>
        <v>11.111111111111111</v>
      </c>
      <c r="H7821" s="91">
        <f>RADIANS('貼り付けシート（日射量等）'!I7818)</f>
        <v>3.1415926535897934E-2</v>
      </c>
      <c r="I7821" s="91">
        <f>IF('貼り付けシート（日射量等）'!J7818&lt;0,RADIANS(360+('貼り付けシート（日射量等）'!J7818)),RADIANS('貼り付けシート（日射量等）'!J7818))</f>
        <v>1.0733774899765127</v>
      </c>
    </row>
    <row r="7822" spans="1:9">
      <c r="A7822" s="20">
        <v>41965</v>
      </c>
      <c r="B7822" s="35" t="s">
        <v>376</v>
      </c>
      <c r="C7822" s="90">
        <f t="shared" si="366"/>
        <v>0</v>
      </c>
      <c r="D7822" s="90">
        <f t="shared" si="367"/>
        <v>0</v>
      </c>
      <c r="E7822" s="90">
        <f t="shared" si="368"/>
        <v>0</v>
      </c>
      <c r="F7822" s="50">
        <f>'貼り付けシート（日射量等）'!G7819/3.6*10^3</f>
        <v>0</v>
      </c>
      <c r="G7822" s="50">
        <f>'貼り付けシート（日射量等）'!H7819/3.6*10^3</f>
        <v>0</v>
      </c>
      <c r="H7822" s="91">
        <f>RADIANS('貼り付けシート（日射量等）'!I7819)</f>
        <v>0</v>
      </c>
      <c r="I7822" s="91">
        <f>IF('貼り付けシート（日射量等）'!J7819&lt;0,RADIANS(360+('貼り付けシート（日射量等）'!J7819)),RADIANS('貼り付けシート（日射量等）'!J7819))</f>
        <v>0</v>
      </c>
    </row>
    <row r="7823" spans="1:9">
      <c r="A7823" s="20">
        <v>41965</v>
      </c>
      <c r="B7823" s="35" t="s">
        <v>377</v>
      </c>
      <c r="C7823" s="90">
        <f t="shared" si="366"/>
        <v>0</v>
      </c>
      <c r="D7823" s="90">
        <f t="shared" si="367"/>
        <v>0</v>
      </c>
      <c r="E7823" s="90">
        <f t="shared" si="368"/>
        <v>0</v>
      </c>
      <c r="F7823" s="50">
        <f>'貼り付けシート（日射量等）'!G7820/3.6*10^3</f>
        <v>0</v>
      </c>
      <c r="G7823" s="50">
        <f>'貼り付けシート（日射量等）'!H7820/3.6*10^3</f>
        <v>0</v>
      </c>
      <c r="H7823" s="91">
        <f>RADIANS('貼り付けシート（日射量等）'!I7820)</f>
        <v>0</v>
      </c>
      <c r="I7823" s="91">
        <f>IF('貼り付けシート（日射量等）'!J7820&lt;0,RADIANS(360+('貼り付けシート（日射量等）'!J7820)),RADIANS('貼り付けシート（日射量等）'!J7820))</f>
        <v>0</v>
      </c>
    </row>
    <row r="7824" spans="1:9">
      <c r="A7824" s="20">
        <v>41965</v>
      </c>
      <c r="B7824" s="35" t="s">
        <v>378</v>
      </c>
      <c r="C7824" s="90">
        <f t="shared" si="366"/>
        <v>0</v>
      </c>
      <c r="D7824" s="90">
        <f t="shared" si="367"/>
        <v>0</v>
      </c>
      <c r="E7824" s="90">
        <f t="shared" si="368"/>
        <v>0</v>
      </c>
      <c r="F7824" s="50">
        <f>'貼り付けシート（日射量等）'!G7821/3.6*10^3</f>
        <v>0</v>
      </c>
      <c r="G7824" s="50">
        <f>'貼り付けシート（日射量等）'!H7821/3.6*10^3</f>
        <v>0</v>
      </c>
      <c r="H7824" s="91">
        <f>RADIANS('貼り付けシート（日射量等）'!I7821)</f>
        <v>0</v>
      </c>
      <c r="I7824" s="91">
        <f>IF('貼り付けシート（日射量等）'!J7821&lt;0,RADIANS(360+('貼り付けシート（日射量等）'!J7821)),RADIANS('貼り付けシート（日射量等）'!J7821))</f>
        <v>0</v>
      </c>
    </row>
    <row r="7825" spans="1:9">
      <c r="A7825" s="20">
        <v>41965</v>
      </c>
      <c r="B7825" s="35" t="s">
        <v>379</v>
      </c>
      <c r="C7825" s="90">
        <f t="shared" si="366"/>
        <v>0</v>
      </c>
      <c r="D7825" s="90">
        <f t="shared" si="367"/>
        <v>0</v>
      </c>
      <c r="E7825" s="90">
        <f t="shared" si="368"/>
        <v>0</v>
      </c>
      <c r="F7825" s="50">
        <f>'貼り付けシート（日射量等）'!G7822/3.6*10^3</f>
        <v>0</v>
      </c>
      <c r="G7825" s="50">
        <f>'貼り付けシート（日射量等）'!H7822/3.6*10^3</f>
        <v>0</v>
      </c>
      <c r="H7825" s="91">
        <f>RADIANS('貼り付けシート（日射量等）'!I7822)</f>
        <v>0</v>
      </c>
      <c r="I7825" s="91">
        <f>IF('貼り付けシート（日射量等）'!J7822&lt;0,RADIANS(360+('貼り付けシート（日射量等）'!J7822)),RADIANS('貼り付けシート（日射量等）'!J7822))</f>
        <v>0</v>
      </c>
    </row>
    <row r="7826" spans="1:9">
      <c r="A7826" s="20">
        <v>41965</v>
      </c>
      <c r="B7826" s="35" t="s">
        <v>380</v>
      </c>
      <c r="C7826" s="90">
        <f t="shared" si="366"/>
        <v>0</v>
      </c>
      <c r="D7826" s="90">
        <f t="shared" si="367"/>
        <v>0</v>
      </c>
      <c r="E7826" s="90">
        <f t="shared" si="368"/>
        <v>0</v>
      </c>
      <c r="F7826" s="50">
        <f>'貼り付けシート（日射量等）'!G7823/3.6*10^3</f>
        <v>0</v>
      </c>
      <c r="G7826" s="50">
        <f>'貼り付けシート（日射量等）'!H7823/3.6*10^3</f>
        <v>0</v>
      </c>
      <c r="H7826" s="91">
        <f>RADIANS('貼り付けシート（日射量等）'!I7823)</f>
        <v>0</v>
      </c>
      <c r="I7826" s="91">
        <f>IF('貼り付けシート（日射量等）'!J7823&lt;0,RADIANS(360+('貼り付けシート（日射量等）'!J7823)),RADIANS('貼り付けシート（日射量等）'!J7823))</f>
        <v>0</v>
      </c>
    </row>
    <row r="7827" spans="1:9">
      <c r="A7827" s="20">
        <v>41965</v>
      </c>
      <c r="B7827" s="35" t="s">
        <v>381</v>
      </c>
      <c r="C7827" s="90">
        <f t="shared" si="366"/>
        <v>0</v>
      </c>
      <c r="D7827" s="90">
        <f t="shared" si="367"/>
        <v>0</v>
      </c>
      <c r="E7827" s="90">
        <f t="shared" si="368"/>
        <v>0</v>
      </c>
      <c r="F7827" s="50">
        <f>'貼り付けシート（日射量等）'!G7824/3.6*10^3</f>
        <v>0</v>
      </c>
      <c r="G7827" s="50">
        <f>'貼り付けシート（日射量等）'!H7824/3.6*10^3</f>
        <v>0</v>
      </c>
      <c r="H7827" s="91">
        <f>RADIANS('貼り付けシート（日射量等）'!I7824)</f>
        <v>0</v>
      </c>
      <c r="I7827" s="91">
        <f>IF('貼り付けシート（日射量等）'!J7824&lt;0,RADIANS(360+('貼り付けシート（日射量等）'!J7824)),RADIANS('貼り付けシート（日射量等）'!J7824))</f>
        <v>0</v>
      </c>
    </row>
    <row r="7828" spans="1:9">
      <c r="A7828" s="20">
        <v>41965</v>
      </c>
      <c r="B7828" s="35" t="s">
        <v>382</v>
      </c>
      <c r="C7828" s="90">
        <f t="shared" si="366"/>
        <v>0</v>
      </c>
      <c r="D7828" s="90">
        <f t="shared" si="367"/>
        <v>0</v>
      </c>
      <c r="E7828" s="90">
        <f t="shared" si="368"/>
        <v>0</v>
      </c>
      <c r="F7828" s="50">
        <f>'貼り付けシート（日射量等）'!G7825/3.6*10^3</f>
        <v>0</v>
      </c>
      <c r="G7828" s="50">
        <f>'貼り付けシート（日射量等）'!H7825/3.6*10^3</f>
        <v>0</v>
      </c>
      <c r="H7828" s="91">
        <f>RADIANS('貼り付けシート（日射量等）'!I7825)</f>
        <v>0</v>
      </c>
      <c r="I7828" s="91">
        <f>IF('貼り付けシート（日射量等）'!J7825&lt;0,RADIANS(360+('貼り付けシート（日射量等）'!J7825)),RADIANS('貼り付けシート（日射量等）'!J7825))</f>
        <v>0</v>
      </c>
    </row>
    <row r="7829" spans="1:9">
      <c r="A7829" s="20">
        <v>41965</v>
      </c>
      <c r="B7829" s="35" t="s">
        <v>383</v>
      </c>
      <c r="C7829" s="90">
        <f t="shared" si="366"/>
        <v>0</v>
      </c>
      <c r="D7829" s="90">
        <f t="shared" si="367"/>
        <v>0</v>
      </c>
      <c r="E7829" s="90">
        <f t="shared" si="368"/>
        <v>0</v>
      </c>
      <c r="F7829" s="50">
        <f>'貼り付けシート（日射量等）'!G7826/3.6*10^3</f>
        <v>0</v>
      </c>
      <c r="G7829" s="50">
        <f>'貼り付けシート（日射量等）'!H7826/3.6*10^3</f>
        <v>0</v>
      </c>
      <c r="H7829" s="91">
        <f>RADIANS('貼り付けシート（日射量等）'!I7826)</f>
        <v>0</v>
      </c>
      <c r="I7829" s="91">
        <f>IF('貼り付けシート（日射量等）'!J7826&lt;0,RADIANS(360+('貼り付けシート（日射量等）'!J7826)),RADIANS('貼り付けシート（日射量等）'!J7826))</f>
        <v>0</v>
      </c>
    </row>
    <row r="7830" spans="1:9">
      <c r="A7830" s="20">
        <v>41966</v>
      </c>
      <c r="B7830" s="35" t="s">
        <v>360</v>
      </c>
      <c r="C7830" s="90">
        <f t="shared" si="366"/>
        <v>0</v>
      </c>
      <c r="D7830" s="90">
        <f t="shared" si="367"/>
        <v>0</v>
      </c>
      <c r="E7830" s="90">
        <f t="shared" si="368"/>
        <v>0</v>
      </c>
      <c r="F7830" s="50">
        <f>'貼り付けシート（日射量等）'!G7827/3.6*10^3</f>
        <v>0</v>
      </c>
      <c r="G7830" s="50">
        <f>'貼り付けシート（日射量等）'!H7827/3.6*10^3</f>
        <v>0</v>
      </c>
      <c r="H7830" s="91">
        <f>RADIANS('貼り付けシート（日射量等）'!I7827)</f>
        <v>0</v>
      </c>
      <c r="I7830" s="91">
        <f>IF('貼り付けシート（日射量等）'!J7827&lt;0,RADIANS(360+('貼り付けシート（日射量等）'!J7827)),RADIANS('貼り付けシート（日射量等）'!J7827))</f>
        <v>0</v>
      </c>
    </row>
    <row r="7831" spans="1:9">
      <c r="A7831" s="20">
        <v>41966</v>
      </c>
      <c r="B7831" s="35" t="s">
        <v>361</v>
      </c>
      <c r="C7831" s="90">
        <f t="shared" si="366"/>
        <v>0</v>
      </c>
      <c r="D7831" s="90">
        <f t="shared" si="367"/>
        <v>0</v>
      </c>
      <c r="E7831" s="90">
        <f t="shared" si="368"/>
        <v>0</v>
      </c>
      <c r="F7831" s="50">
        <f>'貼り付けシート（日射量等）'!G7828/3.6*10^3</f>
        <v>0</v>
      </c>
      <c r="G7831" s="50">
        <f>'貼り付けシート（日射量等）'!H7828/3.6*10^3</f>
        <v>0</v>
      </c>
      <c r="H7831" s="91">
        <f>RADIANS('貼り付けシート（日射量等）'!I7828)</f>
        <v>0</v>
      </c>
      <c r="I7831" s="91">
        <f>IF('貼り付けシート（日射量等）'!J7828&lt;0,RADIANS(360+('貼り付けシート（日射量等）'!J7828)),RADIANS('貼り付けシート（日射量等）'!J7828))</f>
        <v>0</v>
      </c>
    </row>
    <row r="7832" spans="1:9">
      <c r="A7832" s="20">
        <v>41966</v>
      </c>
      <c r="B7832" s="35" t="s">
        <v>362</v>
      </c>
      <c r="C7832" s="90">
        <f t="shared" si="366"/>
        <v>0</v>
      </c>
      <c r="D7832" s="90">
        <f t="shared" si="367"/>
        <v>0</v>
      </c>
      <c r="E7832" s="90">
        <f t="shared" si="368"/>
        <v>0</v>
      </c>
      <c r="F7832" s="50">
        <f>'貼り付けシート（日射量等）'!G7829/3.6*10^3</f>
        <v>0</v>
      </c>
      <c r="G7832" s="50">
        <f>'貼り付けシート（日射量等）'!H7829/3.6*10^3</f>
        <v>0</v>
      </c>
      <c r="H7832" s="91">
        <f>RADIANS('貼り付けシート（日射量等）'!I7829)</f>
        <v>0</v>
      </c>
      <c r="I7832" s="91">
        <f>IF('貼り付けシート（日射量等）'!J7829&lt;0,RADIANS(360+('貼り付けシート（日射量等）'!J7829)),RADIANS('貼り付けシート（日射量等）'!J7829))</f>
        <v>0</v>
      </c>
    </row>
    <row r="7833" spans="1:9">
      <c r="A7833" s="20">
        <v>41966</v>
      </c>
      <c r="B7833" s="35" t="s">
        <v>363</v>
      </c>
      <c r="C7833" s="90">
        <f t="shared" si="366"/>
        <v>0</v>
      </c>
      <c r="D7833" s="90">
        <f t="shared" si="367"/>
        <v>0</v>
      </c>
      <c r="E7833" s="90">
        <f t="shared" si="368"/>
        <v>0</v>
      </c>
      <c r="F7833" s="50">
        <f>'貼り付けシート（日射量等）'!G7830/3.6*10^3</f>
        <v>0</v>
      </c>
      <c r="G7833" s="50">
        <f>'貼り付けシート（日射量等）'!H7830/3.6*10^3</f>
        <v>0</v>
      </c>
      <c r="H7833" s="91">
        <f>RADIANS('貼り付けシート（日射量等）'!I7830)</f>
        <v>0</v>
      </c>
      <c r="I7833" s="91">
        <f>IF('貼り付けシート（日射量等）'!J7830&lt;0,RADIANS(360+('貼り付けシート（日射量等）'!J7830)),RADIANS('貼り付けシート（日射量等）'!J7830))</f>
        <v>0</v>
      </c>
    </row>
    <row r="7834" spans="1:9">
      <c r="A7834" s="20">
        <v>41966</v>
      </c>
      <c r="B7834" s="35" t="s">
        <v>364</v>
      </c>
      <c r="C7834" s="90">
        <f t="shared" si="366"/>
        <v>0</v>
      </c>
      <c r="D7834" s="90">
        <f t="shared" si="367"/>
        <v>0</v>
      </c>
      <c r="E7834" s="90">
        <f t="shared" si="368"/>
        <v>0</v>
      </c>
      <c r="F7834" s="50">
        <f>'貼り付けシート（日射量等）'!G7831/3.6*10^3</f>
        <v>0</v>
      </c>
      <c r="G7834" s="50">
        <f>'貼り付けシート（日射量等）'!H7831/3.6*10^3</f>
        <v>0</v>
      </c>
      <c r="H7834" s="91">
        <f>RADIANS('貼り付けシート（日射量等）'!I7831)</f>
        <v>0</v>
      </c>
      <c r="I7834" s="91">
        <f>IF('貼り付けシート（日射量等）'!J7831&lt;0,RADIANS(360+('貼り付けシート（日射量等）'!J7831)),RADIANS('貼り付けシート（日射量等）'!J7831))</f>
        <v>0</v>
      </c>
    </row>
    <row r="7835" spans="1:9">
      <c r="A7835" s="20">
        <v>41966</v>
      </c>
      <c r="B7835" s="35" t="s">
        <v>365</v>
      </c>
      <c r="C7835" s="90">
        <f t="shared" si="366"/>
        <v>0</v>
      </c>
      <c r="D7835" s="90">
        <f t="shared" si="367"/>
        <v>0</v>
      </c>
      <c r="E7835" s="90">
        <f t="shared" si="368"/>
        <v>0</v>
      </c>
      <c r="F7835" s="50">
        <f>'貼り付けシート（日射量等）'!G7832/3.6*10^3</f>
        <v>0</v>
      </c>
      <c r="G7835" s="50">
        <f>'貼り付けシート（日射量等）'!H7832/3.6*10^3</f>
        <v>0</v>
      </c>
      <c r="H7835" s="91">
        <f>RADIANS('貼り付けシート（日射量等）'!I7832)</f>
        <v>0</v>
      </c>
      <c r="I7835" s="91">
        <f>IF('貼り付けシート（日射量等）'!J7832&lt;0,RADIANS(360+('貼り付けシート（日射量等）'!J7832)),RADIANS('貼り付けシート（日射量等）'!J7832))</f>
        <v>0</v>
      </c>
    </row>
    <row r="7836" spans="1:9">
      <c r="A7836" s="20">
        <v>41966</v>
      </c>
      <c r="B7836" s="35" t="s">
        <v>366</v>
      </c>
      <c r="C7836" s="90">
        <f t="shared" si="366"/>
        <v>26.284446934260277</v>
      </c>
      <c r="D7836" s="90">
        <f t="shared" si="367"/>
        <v>10.120341761044372</v>
      </c>
      <c r="E7836" s="90">
        <f t="shared" si="368"/>
        <v>16.164105173215905</v>
      </c>
      <c r="F7836" s="50">
        <f>'貼り付けシート（日射量等）'!G7833/3.6*10^3</f>
        <v>41.666666666666664</v>
      </c>
      <c r="G7836" s="50">
        <f>'貼り付けシート（日射量等）'!H7833/3.6*10^3</f>
        <v>16.666666666666668</v>
      </c>
      <c r="H7836" s="91">
        <f>RADIANS('貼り付けシート（日射量等）'!I7833)</f>
        <v>7.15584993317675E-2</v>
      </c>
      <c r="I7836" s="91">
        <f>IF('貼り付けシート（日射量等）'!J7833&lt;0,RADIANS(360+('貼り付けシート（日射量等）'!J7833)),RADIANS('貼り付けシート（日射量等）'!J7833))</f>
        <v>5.2534410485029319</v>
      </c>
    </row>
    <row r="7837" spans="1:9">
      <c r="A7837" s="20">
        <v>41966</v>
      </c>
      <c r="B7837" s="35" t="s">
        <v>367</v>
      </c>
      <c r="C7837" s="90">
        <f t="shared" si="366"/>
        <v>65.772860392640482</v>
      </c>
      <c r="D7837" s="90">
        <f t="shared" si="367"/>
        <v>14.586527344123457</v>
      </c>
      <c r="E7837" s="90">
        <f t="shared" si="368"/>
        <v>51.186333048517028</v>
      </c>
      <c r="F7837" s="50">
        <f>'貼り付けシート（日射量等）'!G7834/3.6*10^3</f>
        <v>33.333333333333336</v>
      </c>
      <c r="G7837" s="50">
        <f>'貼り付けシート（日射量等）'!H7834/3.6*10^3</f>
        <v>52.777777777777779</v>
      </c>
      <c r="H7837" s="91">
        <f>RADIANS('貼り付けシート（日射量等）'!I7834)</f>
        <v>0.23212879051524585</v>
      </c>
      <c r="I7837" s="91">
        <f>IF('貼り付けシート（日射量等）'!J7834&lt;0,RADIANS(360+('貼り付けシート（日射量等）'!J7834)),RADIANS('貼り付けシート（日射量等）'!J7834))</f>
        <v>5.4401912784663251</v>
      </c>
    </row>
    <row r="7838" spans="1:9">
      <c r="A7838" s="20">
        <v>41966</v>
      </c>
      <c r="B7838" s="35" t="s">
        <v>368</v>
      </c>
      <c r="C7838" s="90">
        <f t="shared" si="366"/>
        <v>102.74758025104529</v>
      </c>
      <c r="D7838" s="90">
        <f t="shared" si="367"/>
        <v>16.539019327227134</v>
      </c>
      <c r="E7838" s="90">
        <f t="shared" si="368"/>
        <v>86.208560923818155</v>
      </c>
      <c r="F7838" s="50">
        <f>'貼り付けシート（日射量等）'!G7835/3.6*10^3</f>
        <v>27.777777777777779</v>
      </c>
      <c r="G7838" s="50">
        <f>'貼り付けシート（日射量等）'!H7835/3.6*10^3</f>
        <v>88.888888888888886</v>
      </c>
      <c r="H7838" s="91">
        <f>RADIANS('貼り付けシート（日射量等）'!I7835)</f>
        <v>0.36651914291880922</v>
      </c>
      <c r="I7838" s="91">
        <f>IF('貼り付けシート（日射量等）'!J7835&lt;0,RADIANS(360+('貼り付けシート（日射量等）'!J7835)),RADIANS('貼り付けシート（日射量等）'!J7835))</f>
        <v>5.6566121057136227</v>
      </c>
    </row>
    <row r="7839" spans="1:9">
      <c r="A7839" s="20">
        <v>41966</v>
      </c>
      <c r="B7839" s="35" t="s">
        <v>369</v>
      </c>
      <c r="C7839" s="90">
        <f t="shared" si="366"/>
        <v>131.98734992611401</v>
      </c>
      <c r="D7839" s="90">
        <f t="shared" si="367"/>
        <v>21.532631242472032</v>
      </c>
      <c r="E7839" s="90">
        <f t="shared" si="368"/>
        <v>110.45471868364199</v>
      </c>
      <c r="F7839" s="50">
        <f>'貼り付けシート（日射量等）'!G7836/3.6*10^3</f>
        <v>30.555555555555554</v>
      </c>
      <c r="G7839" s="50">
        <f>'貼り付けシート（日射量等）'!H7836/3.6*10^3</f>
        <v>113.88888888888887</v>
      </c>
      <c r="H7839" s="91">
        <f>RADIANS('貼り付けシート（日射量等）'!I7836)</f>
        <v>0.4642575810304917</v>
      </c>
      <c r="I7839" s="91">
        <f>IF('貼り付けシート（日射量等）'!J7836&lt;0,RADIANS(360+('貼り付けシート（日射量等）'!J7836)),RADIANS('貼り付けシート（日射量等）'!J7836))</f>
        <v>5.9027035302448221</v>
      </c>
    </row>
    <row r="7840" spans="1:9">
      <c r="A7840" s="20">
        <v>41966</v>
      </c>
      <c r="B7840" s="35" t="s">
        <v>370</v>
      </c>
      <c r="C7840" s="90">
        <f t="shared" si="366"/>
        <v>144.96726339570776</v>
      </c>
      <c r="D7840" s="90">
        <f t="shared" si="367"/>
        <v>21.04245706771917</v>
      </c>
      <c r="E7840" s="90">
        <f t="shared" si="368"/>
        <v>123.92480632798859</v>
      </c>
      <c r="F7840" s="50">
        <f>'貼り付けシート（日射量等）'!G7837/3.6*10^3</f>
        <v>27.777777777777779</v>
      </c>
      <c r="G7840" s="50">
        <f>'貼り付けシート（日射量等）'!H7837/3.6*10^3</f>
        <v>127.77777777777777</v>
      </c>
      <c r="H7840" s="91">
        <f>RADIANS('貼り付けシート（日射量等）'!I7837)</f>
        <v>0.51312680008633282</v>
      </c>
      <c r="I7840" s="91">
        <f>IF('貼り付けシート（日射量等）'!J7837&lt;0,RADIANS(360+('貼り付けシート（日射量等）'!J7837)),RADIANS('貼り付けシート（日射量等）'!J7837))</f>
        <v>6.1749748935559383</v>
      </c>
    </row>
    <row r="7841" spans="1:9">
      <c r="A7841" s="20">
        <v>41966</v>
      </c>
      <c r="B7841" s="35" t="s">
        <v>371</v>
      </c>
      <c r="C7841" s="90">
        <f t="shared" si="366"/>
        <v>494.47784111237155</v>
      </c>
      <c r="D7841" s="90">
        <f t="shared" si="367"/>
        <v>335.53080690908183</v>
      </c>
      <c r="E7841" s="90">
        <f t="shared" si="368"/>
        <v>158.94703420328972</v>
      </c>
      <c r="F7841" s="50">
        <f>'貼り付けシート（日射量等）'!G7838/3.6*10^3</f>
        <v>447.22222222222223</v>
      </c>
      <c r="G7841" s="50">
        <f>'貼り付けシート（日射量等）'!H7838/3.6*10^3</f>
        <v>163.88888888888889</v>
      </c>
      <c r="H7841" s="91">
        <f>RADIANS('貼り付けシート（日射量等）'!I7838)</f>
        <v>0.50614548307835561</v>
      </c>
      <c r="I7841" s="91">
        <f>IF('貼り付けシート（日射量等）'!J7838&lt;0,RADIANS(360+('貼り付けシート（日射量等）'!J7838)),RADIANS('貼り付けシート（日射量等）'!J7838))</f>
        <v>0.17278759594743864</v>
      </c>
    </row>
    <row r="7842" spans="1:9">
      <c r="A7842" s="20">
        <v>41966</v>
      </c>
      <c r="B7842" s="35" t="s">
        <v>372</v>
      </c>
      <c r="C7842" s="90">
        <f t="shared" si="366"/>
        <v>268.29409976442957</v>
      </c>
      <c r="D7842" s="90">
        <f t="shared" si="367"/>
        <v>112.0410830900092</v>
      </c>
      <c r="E7842" s="90">
        <f t="shared" si="368"/>
        <v>156.25301667442037</v>
      </c>
      <c r="F7842" s="50">
        <f>'貼り付けシート（日射量等）'!G7839/3.6*10^3</f>
        <v>163.88888888888889</v>
      </c>
      <c r="G7842" s="50">
        <f>'貼り付けシート（日射量等）'!H7839/3.6*10^3</f>
        <v>161.11111111111109</v>
      </c>
      <c r="H7842" s="91">
        <f>RADIANS('貼り付けシート（日射量等）'!I7839)</f>
        <v>0.44505895925855404</v>
      </c>
      <c r="I7842" s="91">
        <f>IF('貼り付けシート（日射量等）'!J7839&lt;0,RADIANS(360+('貼り付けシート（日射量等）'!J7839)),RADIANS('貼り付けシート（日射量等）'!J7839))</f>
        <v>0.44156830075456538</v>
      </c>
    </row>
    <row r="7843" spans="1:9">
      <c r="A7843" s="20">
        <v>41966</v>
      </c>
      <c r="B7843" s="35" t="s">
        <v>373</v>
      </c>
      <c r="C7843" s="90">
        <f t="shared" si="366"/>
        <v>96.887759816707927</v>
      </c>
      <c r="D7843" s="90">
        <f t="shared" si="367"/>
        <v>18.761251479497737</v>
      </c>
      <c r="E7843" s="90">
        <f t="shared" si="368"/>
        <v>78.126508337210183</v>
      </c>
      <c r="F7843" s="50">
        <f>'貼り付けシート（日射量等）'!G7840/3.6*10^3</f>
        <v>33.333333333333336</v>
      </c>
      <c r="G7843" s="50">
        <f>'貼り付けシート（日射量等）'!H7840/3.6*10^3</f>
        <v>80.555555555555543</v>
      </c>
      <c r="H7843" s="91">
        <f>RADIANS('貼り付けシート（日射量等）'!I7840)</f>
        <v>0.3385938748868999</v>
      </c>
      <c r="I7843" s="91">
        <f>IF('貼り付けシート（日射量等）'!J7840&lt;0,RADIANS(360+('貼り付けシート（日射量等）'!J7840)),RADIANS('貼り付けシート（日射量等）'!J7840))</f>
        <v>0.68067840827778847</v>
      </c>
    </row>
    <row r="7844" spans="1:9">
      <c r="A7844" s="20">
        <v>41966</v>
      </c>
      <c r="B7844" s="35" t="s">
        <v>374</v>
      </c>
      <c r="C7844" s="90">
        <f t="shared" si="366"/>
        <v>54.094599447117659</v>
      </c>
      <c r="D7844" s="90">
        <f t="shared" si="367"/>
        <v>10.990318985208585</v>
      </c>
      <c r="E7844" s="90">
        <f t="shared" si="368"/>
        <v>43.104280461909077</v>
      </c>
      <c r="F7844" s="50">
        <f>'貼り付けシート（日射量等）'!G7841/3.6*10^3</f>
        <v>27.777777777777779</v>
      </c>
      <c r="G7844" s="50">
        <f>'貼り付けシート（日射量等）'!H7841/3.6*10^3</f>
        <v>44.444444444444443</v>
      </c>
      <c r="H7844" s="91">
        <f>RADIANS('貼り付けシート（日射量等）'!I7841)</f>
        <v>0.19722220547535926</v>
      </c>
      <c r="I7844" s="91">
        <f>IF('貼り付けシート（日射量等）'!J7841&lt;0,RADIANS(360+('貼り付けシート（日射量等）'!J7841)),RADIANS('貼り付けシート（日射量等）'!J7841))</f>
        <v>0.88837258926511375</v>
      </c>
    </row>
    <row r="7845" spans="1:9">
      <c r="A7845" s="20">
        <v>41966</v>
      </c>
      <c r="B7845" s="35" t="s">
        <v>375</v>
      </c>
      <c r="C7845" s="90">
        <f t="shared" si="366"/>
        <v>15.032233400363044</v>
      </c>
      <c r="D7845" s="90">
        <f t="shared" si="367"/>
        <v>4.2561632848857736</v>
      </c>
      <c r="E7845" s="90">
        <f t="shared" si="368"/>
        <v>10.776070115477269</v>
      </c>
      <c r="F7845" s="50">
        <f>'貼り付けシート（日射量等）'!G7842/3.6*10^3</f>
        <v>22.222222222222221</v>
      </c>
      <c r="G7845" s="50">
        <f>'貼り付けシート（日射量等）'!H7842/3.6*10^3</f>
        <v>11.111111111111111</v>
      </c>
      <c r="H7845" s="91">
        <f>RADIANS('貼り付けシート（日射量等）'!I7842)</f>
        <v>2.9670597283903602E-2</v>
      </c>
      <c r="I7845" s="91">
        <f>IF('貼り付けシート（日射量等）'!J7842&lt;0,RADIANS(360+('貼り付けシート（日射量等）'!J7842)),RADIANS('貼り付けシート（日射量等）'!J7842))</f>
        <v>1.0716321607245183</v>
      </c>
    </row>
    <row r="7846" spans="1:9">
      <c r="A7846" s="20">
        <v>41966</v>
      </c>
      <c r="B7846" s="35" t="s">
        <v>376</v>
      </c>
      <c r="C7846" s="90">
        <f t="shared" si="366"/>
        <v>0</v>
      </c>
      <c r="D7846" s="90">
        <f t="shared" si="367"/>
        <v>0</v>
      </c>
      <c r="E7846" s="90">
        <f t="shared" si="368"/>
        <v>0</v>
      </c>
      <c r="F7846" s="50">
        <f>'貼り付けシート（日射量等）'!G7843/3.6*10^3</f>
        <v>0</v>
      </c>
      <c r="G7846" s="50">
        <f>'貼り付けシート（日射量等）'!H7843/3.6*10^3</f>
        <v>0</v>
      </c>
      <c r="H7846" s="91">
        <f>RADIANS('貼り付けシート（日射量等）'!I7843)</f>
        <v>0</v>
      </c>
      <c r="I7846" s="91">
        <f>IF('貼り付けシート（日射量等）'!J7843&lt;0,RADIANS(360+('貼り付けシート（日射量等）'!J7843)),RADIANS('貼り付けシート（日射量等）'!J7843))</f>
        <v>0</v>
      </c>
    </row>
    <row r="7847" spans="1:9">
      <c r="A7847" s="20">
        <v>41966</v>
      </c>
      <c r="B7847" s="35" t="s">
        <v>377</v>
      </c>
      <c r="C7847" s="90">
        <f t="shared" si="366"/>
        <v>0</v>
      </c>
      <c r="D7847" s="90">
        <f t="shared" si="367"/>
        <v>0</v>
      </c>
      <c r="E7847" s="90">
        <f t="shared" si="368"/>
        <v>0</v>
      </c>
      <c r="F7847" s="50">
        <f>'貼り付けシート（日射量等）'!G7844/3.6*10^3</f>
        <v>0</v>
      </c>
      <c r="G7847" s="50">
        <f>'貼り付けシート（日射量等）'!H7844/3.6*10^3</f>
        <v>0</v>
      </c>
      <c r="H7847" s="91">
        <f>RADIANS('貼り付けシート（日射量等）'!I7844)</f>
        <v>0</v>
      </c>
      <c r="I7847" s="91">
        <f>IF('貼り付けシート（日射量等）'!J7844&lt;0,RADIANS(360+('貼り付けシート（日射量等）'!J7844)),RADIANS('貼り付けシート（日射量等）'!J7844))</f>
        <v>0</v>
      </c>
    </row>
    <row r="7848" spans="1:9">
      <c r="A7848" s="20">
        <v>41966</v>
      </c>
      <c r="B7848" s="35" t="s">
        <v>378</v>
      </c>
      <c r="C7848" s="90">
        <f t="shared" si="366"/>
        <v>0</v>
      </c>
      <c r="D7848" s="90">
        <f t="shared" si="367"/>
        <v>0</v>
      </c>
      <c r="E7848" s="90">
        <f t="shared" si="368"/>
        <v>0</v>
      </c>
      <c r="F7848" s="50">
        <f>'貼り付けシート（日射量等）'!G7845/3.6*10^3</f>
        <v>0</v>
      </c>
      <c r="G7848" s="50">
        <f>'貼り付けシート（日射量等）'!H7845/3.6*10^3</f>
        <v>0</v>
      </c>
      <c r="H7848" s="91">
        <f>RADIANS('貼り付けシート（日射量等）'!I7845)</f>
        <v>0</v>
      </c>
      <c r="I7848" s="91">
        <f>IF('貼り付けシート（日射量等）'!J7845&lt;0,RADIANS(360+('貼り付けシート（日射量等）'!J7845)),RADIANS('貼り付けシート（日射量等）'!J7845))</f>
        <v>0</v>
      </c>
    </row>
    <row r="7849" spans="1:9">
      <c r="A7849" s="20">
        <v>41966</v>
      </c>
      <c r="B7849" s="35" t="s">
        <v>379</v>
      </c>
      <c r="C7849" s="90">
        <f t="shared" si="366"/>
        <v>0</v>
      </c>
      <c r="D7849" s="90">
        <f t="shared" si="367"/>
        <v>0</v>
      </c>
      <c r="E7849" s="90">
        <f t="shared" si="368"/>
        <v>0</v>
      </c>
      <c r="F7849" s="50">
        <f>'貼り付けシート（日射量等）'!G7846/3.6*10^3</f>
        <v>0</v>
      </c>
      <c r="G7849" s="50">
        <f>'貼り付けシート（日射量等）'!H7846/3.6*10^3</f>
        <v>0</v>
      </c>
      <c r="H7849" s="91">
        <f>RADIANS('貼り付けシート（日射量等）'!I7846)</f>
        <v>0</v>
      </c>
      <c r="I7849" s="91">
        <f>IF('貼り付けシート（日射量等）'!J7846&lt;0,RADIANS(360+('貼り付けシート（日射量等）'!J7846)),RADIANS('貼り付けシート（日射量等）'!J7846))</f>
        <v>0</v>
      </c>
    </row>
    <row r="7850" spans="1:9">
      <c r="A7850" s="20">
        <v>41966</v>
      </c>
      <c r="B7850" s="35" t="s">
        <v>380</v>
      </c>
      <c r="C7850" s="90">
        <f t="shared" si="366"/>
        <v>0</v>
      </c>
      <c r="D7850" s="90">
        <f t="shared" si="367"/>
        <v>0</v>
      </c>
      <c r="E7850" s="90">
        <f t="shared" si="368"/>
        <v>0</v>
      </c>
      <c r="F7850" s="50">
        <f>'貼り付けシート（日射量等）'!G7847/3.6*10^3</f>
        <v>0</v>
      </c>
      <c r="G7850" s="50">
        <f>'貼り付けシート（日射量等）'!H7847/3.6*10^3</f>
        <v>0</v>
      </c>
      <c r="H7850" s="91">
        <f>RADIANS('貼り付けシート（日射量等）'!I7847)</f>
        <v>0</v>
      </c>
      <c r="I7850" s="91">
        <f>IF('貼り付けシート（日射量等）'!J7847&lt;0,RADIANS(360+('貼り付けシート（日射量等）'!J7847)),RADIANS('貼り付けシート（日射量等）'!J7847))</f>
        <v>0</v>
      </c>
    </row>
    <row r="7851" spans="1:9">
      <c r="A7851" s="20">
        <v>41966</v>
      </c>
      <c r="B7851" s="35" t="s">
        <v>381</v>
      </c>
      <c r="C7851" s="90">
        <f t="shared" si="366"/>
        <v>0</v>
      </c>
      <c r="D7851" s="90">
        <f t="shared" si="367"/>
        <v>0</v>
      </c>
      <c r="E7851" s="90">
        <f t="shared" si="368"/>
        <v>0</v>
      </c>
      <c r="F7851" s="50">
        <f>'貼り付けシート（日射量等）'!G7848/3.6*10^3</f>
        <v>0</v>
      </c>
      <c r="G7851" s="50">
        <f>'貼り付けシート（日射量等）'!H7848/3.6*10^3</f>
        <v>0</v>
      </c>
      <c r="H7851" s="91">
        <f>RADIANS('貼り付けシート（日射量等）'!I7848)</f>
        <v>0</v>
      </c>
      <c r="I7851" s="91">
        <f>IF('貼り付けシート（日射量等）'!J7848&lt;0,RADIANS(360+('貼り付けシート（日射量等）'!J7848)),RADIANS('貼り付けシート（日射量等）'!J7848))</f>
        <v>0</v>
      </c>
    </row>
    <row r="7852" spans="1:9">
      <c r="A7852" s="20">
        <v>41966</v>
      </c>
      <c r="B7852" s="35" t="s">
        <v>382</v>
      </c>
      <c r="C7852" s="90">
        <f t="shared" si="366"/>
        <v>0</v>
      </c>
      <c r="D7852" s="90">
        <f t="shared" si="367"/>
        <v>0</v>
      </c>
      <c r="E7852" s="90">
        <f t="shared" si="368"/>
        <v>0</v>
      </c>
      <c r="F7852" s="50">
        <f>'貼り付けシート（日射量等）'!G7849/3.6*10^3</f>
        <v>0</v>
      </c>
      <c r="G7852" s="50">
        <f>'貼り付けシート（日射量等）'!H7849/3.6*10^3</f>
        <v>0</v>
      </c>
      <c r="H7852" s="91">
        <f>RADIANS('貼り付けシート（日射量等）'!I7849)</f>
        <v>0</v>
      </c>
      <c r="I7852" s="91">
        <f>IF('貼り付けシート（日射量等）'!J7849&lt;0,RADIANS(360+('貼り付けシート（日射量等）'!J7849)),RADIANS('貼り付けシート（日射量等）'!J7849))</f>
        <v>0</v>
      </c>
    </row>
    <row r="7853" spans="1:9">
      <c r="A7853" s="20">
        <v>41966</v>
      </c>
      <c r="B7853" s="35" t="s">
        <v>383</v>
      </c>
      <c r="C7853" s="90">
        <f t="shared" si="366"/>
        <v>0</v>
      </c>
      <c r="D7853" s="90">
        <f t="shared" si="367"/>
        <v>0</v>
      </c>
      <c r="E7853" s="90">
        <f t="shared" si="368"/>
        <v>0</v>
      </c>
      <c r="F7853" s="50">
        <f>'貼り付けシート（日射量等）'!G7850/3.6*10^3</f>
        <v>0</v>
      </c>
      <c r="G7853" s="50">
        <f>'貼り付けシート（日射量等）'!H7850/3.6*10^3</f>
        <v>0</v>
      </c>
      <c r="H7853" s="91">
        <f>RADIANS('貼り付けシート（日射量等）'!I7850)</f>
        <v>0</v>
      </c>
      <c r="I7853" s="91">
        <f>IF('貼り付けシート（日射量等）'!J7850&lt;0,RADIANS(360+('貼り付けシート（日射量等）'!J7850)),RADIANS('貼り付けシート（日射量等）'!J7850))</f>
        <v>0</v>
      </c>
    </row>
    <row r="7854" spans="1:9">
      <c r="A7854" s="20">
        <v>41967</v>
      </c>
      <c r="B7854" s="35" t="s">
        <v>360</v>
      </c>
      <c r="C7854" s="90">
        <f t="shared" si="366"/>
        <v>0</v>
      </c>
      <c r="D7854" s="90">
        <f t="shared" si="367"/>
        <v>0</v>
      </c>
      <c r="E7854" s="90">
        <f t="shared" si="368"/>
        <v>0</v>
      </c>
      <c r="F7854" s="50">
        <f>'貼り付けシート（日射量等）'!G7851/3.6*10^3</f>
        <v>0</v>
      </c>
      <c r="G7854" s="50">
        <f>'貼り付けシート（日射量等）'!H7851/3.6*10^3</f>
        <v>0</v>
      </c>
      <c r="H7854" s="91">
        <f>RADIANS('貼り付けシート（日射量等）'!I7851)</f>
        <v>0</v>
      </c>
      <c r="I7854" s="91">
        <f>IF('貼り付けシート（日射量等）'!J7851&lt;0,RADIANS(360+('貼り付けシート（日射量等）'!J7851)),RADIANS('貼り付けシート（日射量等）'!J7851))</f>
        <v>0</v>
      </c>
    </row>
    <row r="7855" spans="1:9">
      <c r="A7855" s="20">
        <v>41967</v>
      </c>
      <c r="B7855" s="35" t="s">
        <v>361</v>
      </c>
      <c r="C7855" s="90">
        <f t="shared" si="366"/>
        <v>0</v>
      </c>
      <c r="D7855" s="90">
        <f t="shared" si="367"/>
        <v>0</v>
      </c>
      <c r="E7855" s="90">
        <f t="shared" si="368"/>
        <v>0</v>
      </c>
      <c r="F7855" s="50">
        <f>'貼り付けシート（日射量等）'!G7852/3.6*10^3</f>
        <v>0</v>
      </c>
      <c r="G7855" s="50">
        <f>'貼り付けシート（日射量等）'!H7852/3.6*10^3</f>
        <v>0</v>
      </c>
      <c r="H7855" s="91">
        <f>RADIANS('貼り付けシート（日射量等）'!I7852)</f>
        <v>0</v>
      </c>
      <c r="I7855" s="91">
        <f>IF('貼り付けシート（日射量等）'!J7852&lt;0,RADIANS(360+('貼り付けシート（日射量等）'!J7852)),RADIANS('貼り付けシート（日射量等）'!J7852))</f>
        <v>0</v>
      </c>
    </row>
    <row r="7856" spans="1:9">
      <c r="A7856" s="20">
        <v>41967</v>
      </c>
      <c r="B7856" s="35" t="s">
        <v>362</v>
      </c>
      <c r="C7856" s="90">
        <f t="shared" si="366"/>
        <v>0</v>
      </c>
      <c r="D7856" s="90">
        <f t="shared" si="367"/>
        <v>0</v>
      </c>
      <c r="E7856" s="90">
        <f t="shared" si="368"/>
        <v>0</v>
      </c>
      <c r="F7856" s="50">
        <f>'貼り付けシート（日射量等）'!G7853/3.6*10^3</f>
        <v>0</v>
      </c>
      <c r="G7856" s="50">
        <f>'貼り付けシート（日射量等）'!H7853/3.6*10^3</f>
        <v>0</v>
      </c>
      <c r="H7856" s="91">
        <f>RADIANS('貼り付けシート（日射量等）'!I7853)</f>
        <v>0</v>
      </c>
      <c r="I7856" s="91">
        <f>IF('貼り付けシート（日射量等）'!J7853&lt;0,RADIANS(360+('貼り付けシート（日射量等）'!J7853)),RADIANS('貼り付けシート（日射量等）'!J7853))</f>
        <v>0</v>
      </c>
    </row>
    <row r="7857" spans="1:9">
      <c r="A7857" s="20">
        <v>41967</v>
      </c>
      <c r="B7857" s="35" t="s">
        <v>363</v>
      </c>
      <c r="C7857" s="90">
        <f t="shared" si="366"/>
        <v>0</v>
      </c>
      <c r="D7857" s="90">
        <f t="shared" si="367"/>
        <v>0</v>
      </c>
      <c r="E7857" s="90">
        <f t="shared" si="368"/>
        <v>0</v>
      </c>
      <c r="F7857" s="50">
        <f>'貼り付けシート（日射量等）'!G7854/3.6*10^3</f>
        <v>0</v>
      </c>
      <c r="G7857" s="50">
        <f>'貼り付けシート（日射量等）'!H7854/3.6*10^3</f>
        <v>0</v>
      </c>
      <c r="H7857" s="91">
        <f>RADIANS('貼り付けシート（日射量等）'!I7854)</f>
        <v>0</v>
      </c>
      <c r="I7857" s="91">
        <f>IF('貼り付けシート（日射量等）'!J7854&lt;0,RADIANS(360+('貼り付けシート（日射量等）'!J7854)),RADIANS('貼り付けシート（日射量等）'!J7854))</f>
        <v>0</v>
      </c>
    </row>
    <row r="7858" spans="1:9">
      <c r="A7858" s="20">
        <v>41967</v>
      </c>
      <c r="B7858" s="35" t="s">
        <v>364</v>
      </c>
      <c r="C7858" s="90">
        <f t="shared" si="366"/>
        <v>0</v>
      </c>
      <c r="D7858" s="90">
        <f t="shared" si="367"/>
        <v>0</v>
      </c>
      <c r="E7858" s="90">
        <f t="shared" si="368"/>
        <v>0</v>
      </c>
      <c r="F7858" s="50">
        <f>'貼り付けシート（日射量等）'!G7855/3.6*10^3</f>
        <v>0</v>
      </c>
      <c r="G7858" s="50">
        <f>'貼り付けシート（日射量等）'!H7855/3.6*10^3</f>
        <v>0</v>
      </c>
      <c r="H7858" s="91">
        <f>RADIANS('貼り付けシート（日射量等）'!I7855)</f>
        <v>0</v>
      </c>
      <c r="I7858" s="91">
        <f>IF('貼り付けシート（日射量等）'!J7855&lt;0,RADIANS(360+('貼り付けシート（日射量等）'!J7855)),RADIANS('貼り付けシート（日射量等）'!J7855))</f>
        <v>0</v>
      </c>
    </row>
    <row r="7859" spans="1:9">
      <c r="A7859" s="20">
        <v>41967</v>
      </c>
      <c r="B7859" s="35" t="s">
        <v>365</v>
      </c>
      <c r="C7859" s="90">
        <f t="shared" si="366"/>
        <v>0</v>
      </c>
      <c r="D7859" s="90">
        <f t="shared" si="367"/>
        <v>0</v>
      </c>
      <c r="E7859" s="90">
        <f t="shared" si="368"/>
        <v>0</v>
      </c>
      <c r="F7859" s="50">
        <f>'貼り付けシート（日射量等）'!G7856/3.6*10^3</f>
        <v>0</v>
      </c>
      <c r="G7859" s="50">
        <f>'貼り付けシート（日射量等）'!H7856/3.6*10^3</f>
        <v>0</v>
      </c>
      <c r="H7859" s="91">
        <f>RADIANS('貼り付けシート（日射量等）'!I7856)</f>
        <v>0</v>
      </c>
      <c r="I7859" s="91">
        <f>IF('貼り付けシート（日射量等）'!J7856&lt;0,RADIANS(360+('貼り付けシート（日射量等）'!J7856)),RADIANS('貼り付けシート（日射量等）'!J7856))</f>
        <v>0</v>
      </c>
    </row>
    <row r="7860" spans="1:9">
      <c r="A7860" s="20">
        <v>41967</v>
      </c>
      <c r="B7860" s="35" t="s">
        <v>366</v>
      </c>
      <c r="C7860" s="90">
        <f t="shared" si="366"/>
        <v>16.113162637399235</v>
      </c>
      <c r="D7860" s="90">
        <f t="shared" si="367"/>
        <v>5.3370925219219663</v>
      </c>
      <c r="E7860" s="90">
        <f t="shared" si="368"/>
        <v>10.776070115477269</v>
      </c>
      <c r="F7860" s="50">
        <f>'貼り付けシート（日射量等）'!G7857/3.6*10^3</f>
        <v>22.222222222222221</v>
      </c>
      <c r="G7860" s="50">
        <f>'貼り付けシート（日射量等）'!H7857/3.6*10^3</f>
        <v>11.111111111111111</v>
      </c>
      <c r="H7860" s="91">
        <f>RADIANS('貼り付けシート（日射量等）'!I7857)</f>
        <v>6.806784082777885E-2</v>
      </c>
      <c r="I7860" s="91">
        <f>IF('貼り付けシート（日射量等）'!J7857&lt;0,RADIANS(360+('貼り付けシート（日射量等）'!J7857)),RADIANS('貼り付けシート（日射量等）'!J7857))</f>
        <v>5.255186377754927</v>
      </c>
    </row>
    <row r="7861" spans="1:9">
      <c r="A7861" s="20">
        <v>41967</v>
      </c>
      <c r="B7861" s="35" t="s">
        <v>367</v>
      </c>
      <c r="C7861" s="90">
        <f t="shared" si="366"/>
        <v>51.562953248762575</v>
      </c>
      <c r="D7861" s="90">
        <f t="shared" si="367"/>
        <v>8.4586727868534997</v>
      </c>
      <c r="E7861" s="90">
        <f t="shared" si="368"/>
        <v>43.104280461909077</v>
      </c>
      <c r="F7861" s="50">
        <f>'貼り付けシート（日射量等）'!G7858/3.6*10^3</f>
        <v>19.444444444444446</v>
      </c>
      <c r="G7861" s="50">
        <f>'貼り付けシート（日射量等）'!H7858/3.6*10^3</f>
        <v>44.444444444444443</v>
      </c>
      <c r="H7861" s="91">
        <f>RADIANS('貼り付けシート（日射量等）'!I7858)</f>
        <v>0.22863813201125716</v>
      </c>
      <c r="I7861" s="91">
        <f>IF('貼り付けシート（日射量等）'!J7858&lt;0,RADIANS(360+('貼り付けシート（日射量等）'!J7858)),RADIANS('貼り付けシート（日射量等）'!J7858))</f>
        <v>5.4419366077183193</v>
      </c>
    </row>
    <row r="7862" spans="1:9">
      <c r="A7862" s="20">
        <v>41967</v>
      </c>
      <c r="B7862" s="35" t="s">
        <v>368</v>
      </c>
      <c r="C7862" s="90">
        <f t="shared" si="366"/>
        <v>68.547796135218505</v>
      </c>
      <c r="D7862" s="90">
        <f t="shared" si="367"/>
        <v>6.5853929712242065</v>
      </c>
      <c r="E7862" s="90">
        <f t="shared" si="368"/>
        <v>61.962403163994296</v>
      </c>
      <c r="F7862" s="50">
        <f>'貼り付けシート（日射量等）'!G7859/3.6*10^3</f>
        <v>11.111111111111111</v>
      </c>
      <c r="G7862" s="50">
        <f>'貼り付けシート（日射量等）'!H7859/3.6*10^3</f>
        <v>63.888888888888886</v>
      </c>
      <c r="H7862" s="91">
        <f>RADIANS('貼り付けシート（日射量等）'!I7859)</f>
        <v>0.36302848441482055</v>
      </c>
      <c r="I7862" s="91">
        <f>IF('貼り付けシート（日射量等）'!J7859&lt;0,RADIANS(360+('貼り付けシート（日射量等）'!J7859)),RADIANS('貼り付けシート（日射量等）'!J7859))</f>
        <v>5.6566121057136227</v>
      </c>
    </row>
    <row r="7863" spans="1:9">
      <c r="A7863" s="20">
        <v>41967</v>
      </c>
      <c r="B7863" s="35" t="s">
        <v>369</v>
      </c>
      <c r="C7863" s="90">
        <f t="shared" si="366"/>
        <v>95.218933224309907</v>
      </c>
      <c r="D7863" s="90">
        <f t="shared" si="367"/>
        <v>11.704389829361062</v>
      </c>
      <c r="E7863" s="90">
        <f t="shared" si="368"/>
        <v>83.514543394948845</v>
      </c>
      <c r="F7863" s="50">
        <f>'貼り付けシート（日射量等）'!G7860/3.6*10^3</f>
        <v>16.666666666666668</v>
      </c>
      <c r="G7863" s="50">
        <f>'貼り付けシート（日射量等）'!H7860/3.6*10^3</f>
        <v>86.111111111111114</v>
      </c>
      <c r="H7863" s="91">
        <f>RADIANS('貼り付けシート（日射量等）'!I7860)</f>
        <v>0.46076692252650298</v>
      </c>
      <c r="I7863" s="91">
        <f>IF('貼り付けシート（日射量等）'!J7860&lt;0,RADIANS(360+('貼り付けシート（日射量等）'!J7860)),RADIANS('貼り付けシート（日射量等）'!J7860))</f>
        <v>5.9027035302448221</v>
      </c>
    </row>
    <row r="7864" spans="1:9">
      <c r="A7864" s="20">
        <v>41967</v>
      </c>
      <c r="B7864" s="35" t="s">
        <v>370</v>
      </c>
      <c r="C7864" s="90">
        <f t="shared" si="366"/>
        <v>119.72984609086359</v>
      </c>
      <c r="D7864" s="90">
        <f t="shared" si="367"/>
        <v>14.663162464960214</v>
      </c>
      <c r="E7864" s="90">
        <f t="shared" si="368"/>
        <v>105.06668362590338</v>
      </c>
      <c r="F7864" s="50">
        <f>'貼り付けシート（日射量等）'!G7861/3.6*10^3</f>
        <v>19.444444444444446</v>
      </c>
      <c r="G7864" s="50">
        <f>'貼り付けシート（日射量等）'!H7861/3.6*10^3</f>
        <v>108.33333333333334</v>
      </c>
      <c r="H7864" s="91">
        <f>RADIANS('貼り付けシート（日射量等）'!I7861)</f>
        <v>0.50789081233034994</v>
      </c>
      <c r="I7864" s="91">
        <f>IF('貼り付けシート（日射量等）'!J7861&lt;0,RADIANS(360+('貼り付けシート（日射量等）'!J7861)),RADIANS('貼り付けシート（日射量等）'!J7861))</f>
        <v>6.1749748935559383</v>
      </c>
    </row>
    <row r="7865" spans="1:9">
      <c r="A7865" s="20">
        <v>41967</v>
      </c>
      <c r="B7865" s="35" t="s">
        <v>371</v>
      </c>
      <c r="C7865" s="90">
        <f t="shared" si="366"/>
        <v>117.53404102516964</v>
      </c>
      <c r="D7865" s="90">
        <f t="shared" si="367"/>
        <v>12.467357399266266</v>
      </c>
      <c r="E7865" s="90">
        <f t="shared" si="368"/>
        <v>105.06668362590338</v>
      </c>
      <c r="F7865" s="50">
        <f>'貼り付けシート（日射量等）'!G7862/3.6*10^3</f>
        <v>16.666666666666668</v>
      </c>
      <c r="G7865" s="50">
        <f>'貼り付けシート（日射量等）'!H7862/3.6*10^3</f>
        <v>108.33333333333334</v>
      </c>
      <c r="H7865" s="91">
        <f>RADIANS('貼り付けシート（日射量等）'!I7862)</f>
        <v>0.50265482457436694</v>
      </c>
      <c r="I7865" s="91">
        <f>IF('貼り付けシート（日射量等）'!J7862&lt;0,RADIANS(360+('貼り付けシート（日射量等）'!J7862)),RADIANS('貼り付けシート（日射量等）'!J7862))</f>
        <v>0.17104226669544431</v>
      </c>
    </row>
    <row r="7866" spans="1:9">
      <c r="A7866" s="20">
        <v>41967</v>
      </c>
      <c r="B7866" s="35" t="s">
        <v>372</v>
      </c>
      <c r="C7866" s="90">
        <f t="shared" si="366"/>
        <v>102.9565956921779</v>
      </c>
      <c r="D7866" s="90">
        <f t="shared" si="367"/>
        <v>11.359999710621112</v>
      </c>
      <c r="E7866" s="90">
        <f t="shared" si="368"/>
        <v>91.596595981556789</v>
      </c>
      <c r="F7866" s="50">
        <f>'貼り付けシート（日射量等）'!G7863/3.6*10^3</f>
        <v>16.666666666666668</v>
      </c>
      <c r="G7866" s="50">
        <f>'貼り付けシート（日射量等）'!H7863/3.6*10^3</f>
        <v>94.444444444444443</v>
      </c>
      <c r="H7866" s="91">
        <f>RADIANS('貼り付けシート（日射量等）'!I7863)</f>
        <v>0.44156830075456538</v>
      </c>
      <c r="I7866" s="91">
        <f>IF('貼り付けシート（日射量等）'!J7863&lt;0,RADIANS(360+('貼り付けシート（日射量等）'!J7863)),RADIANS('貼り付けシート（日射量等）'!J7863))</f>
        <v>0.43807764225057672</v>
      </c>
    </row>
    <row r="7867" spans="1:9">
      <c r="A7867" s="20">
        <v>41967</v>
      </c>
      <c r="B7867" s="35" t="s">
        <v>373</v>
      </c>
      <c r="C7867" s="90">
        <f t="shared" si="366"/>
        <v>78.254034986138123</v>
      </c>
      <c r="D7867" s="90">
        <f t="shared" si="367"/>
        <v>10.90359676440519</v>
      </c>
      <c r="E7867" s="90">
        <f t="shared" si="368"/>
        <v>67.350438221732929</v>
      </c>
      <c r="F7867" s="50">
        <f>'貼り付けシート（日射量等）'!G7864/3.6*10^3</f>
        <v>19.444444444444446</v>
      </c>
      <c r="G7867" s="50">
        <f>'貼り付けシート（日射量等）'!H7864/3.6*10^3</f>
        <v>69.444444444444443</v>
      </c>
      <c r="H7867" s="91">
        <f>RADIANS('貼り付けシート（日射量等）'!I7864)</f>
        <v>0.33510321638291124</v>
      </c>
      <c r="I7867" s="91">
        <f>IF('貼り付けシート（日射量等）'!J7864&lt;0,RADIANS(360+('貼り付けシート（日射量等）'!J7864)),RADIANS('貼り付けシート（日射量等）'!J7864))</f>
        <v>0.67718774977379981</v>
      </c>
    </row>
    <row r="7868" spans="1:9">
      <c r="A7868" s="20">
        <v>41967</v>
      </c>
      <c r="B7868" s="35" t="s">
        <v>374</v>
      </c>
      <c r="C7868" s="90">
        <f t="shared" si="366"/>
        <v>36.717365206519169</v>
      </c>
      <c r="D7868" s="90">
        <f t="shared" si="367"/>
        <v>4.3891548600873609</v>
      </c>
      <c r="E7868" s="90">
        <f t="shared" si="368"/>
        <v>32.32821034643181</v>
      </c>
      <c r="F7868" s="50">
        <f>'貼り付けシート（日射量等）'!G7865/3.6*10^3</f>
        <v>11.111111111111111</v>
      </c>
      <c r="G7868" s="50">
        <f>'貼り付けシート（日射量等）'!H7865/3.6*10^3</f>
        <v>33.333333333333336</v>
      </c>
      <c r="H7868" s="91">
        <f>RADIANS('貼り付けシート（日射量等）'!I7865)</f>
        <v>0.1954768762233649</v>
      </c>
      <c r="I7868" s="91">
        <f>IF('貼り付けシート（日射量等）'!J7865&lt;0,RADIANS(360+('貼り付けシート（日射量等）'!J7865)),RADIANS('貼り付けシート（日射量等）'!J7865))</f>
        <v>0.88488193076112509</v>
      </c>
    </row>
    <row r="7869" spans="1:9">
      <c r="A7869" s="20">
        <v>41967</v>
      </c>
      <c r="B7869" s="35" t="s">
        <v>375</v>
      </c>
      <c r="C7869" s="90">
        <f t="shared" si="366"/>
        <v>5.9184322171780845</v>
      </c>
      <c r="D7869" s="90">
        <f t="shared" si="367"/>
        <v>0.53039715943945021</v>
      </c>
      <c r="E7869" s="90">
        <f t="shared" si="368"/>
        <v>5.3880350577386347</v>
      </c>
      <c r="F7869" s="50">
        <f>'貼り付けシート（日射量等）'!G7866/3.6*10^3</f>
        <v>2.7777777777777777</v>
      </c>
      <c r="G7869" s="50">
        <f>'貼り付けシート（日射量等）'!H7866/3.6*10^3</f>
        <v>5.5555555555555554</v>
      </c>
      <c r="H7869" s="91">
        <f>RADIANS('貼り付けシート（日射量等）'!I7866)</f>
        <v>2.7925268031909273E-2</v>
      </c>
      <c r="I7869" s="91">
        <f>IF('貼り付けシート（日射量等）'!J7866&lt;0,RADIANS(360+('貼り付けシート（日射量等）'!J7866)),RADIANS('貼り付けシート（日射量等）'!J7866))</f>
        <v>1.0681415022205298</v>
      </c>
    </row>
    <row r="7870" spans="1:9">
      <c r="A7870" s="20">
        <v>41967</v>
      </c>
      <c r="B7870" s="35" t="s">
        <v>376</v>
      </c>
      <c r="C7870" s="90">
        <f t="shared" si="366"/>
        <v>0</v>
      </c>
      <c r="D7870" s="90">
        <f t="shared" si="367"/>
        <v>0</v>
      </c>
      <c r="E7870" s="90">
        <f t="shared" si="368"/>
        <v>0</v>
      </c>
      <c r="F7870" s="50">
        <f>'貼り付けシート（日射量等）'!G7867/3.6*10^3</f>
        <v>0</v>
      </c>
      <c r="G7870" s="50">
        <f>'貼り付けシート（日射量等）'!H7867/3.6*10^3</f>
        <v>0</v>
      </c>
      <c r="H7870" s="91">
        <f>RADIANS('貼り付けシート（日射量等）'!I7867)</f>
        <v>0</v>
      </c>
      <c r="I7870" s="91">
        <f>IF('貼り付けシート（日射量等）'!J7867&lt;0,RADIANS(360+('貼り付けシート（日射量等）'!J7867)),RADIANS('貼り付けシート（日射量等）'!J7867))</f>
        <v>0</v>
      </c>
    </row>
    <row r="7871" spans="1:9">
      <c r="A7871" s="20">
        <v>41967</v>
      </c>
      <c r="B7871" s="35" t="s">
        <v>377</v>
      </c>
      <c r="C7871" s="90">
        <f t="shared" si="366"/>
        <v>0</v>
      </c>
      <c r="D7871" s="90">
        <f t="shared" si="367"/>
        <v>0</v>
      </c>
      <c r="E7871" s="90">
        <f t="shared" si="368"/>
        <v>0</v>
      </c>
      <c r="F7871" s="50">
        <f>'貼り付けシート（日射量等）'!G7868/3.6*10^3</f>
        <v>0</v>
      </c>
      <c r="G7871" s="50">
        <f>'貼り付けシート（日射量等）'!H7868/3.6*10^3</f>
        <v>0</v>
      </c>
      <c r="H7871" s="91">
        <f>RADIANS('貼り付けシート（日射量等）'!I7868)</f>
        <v>0</v>
      </c>
      <c r="I7871" s="91">
        <f>IF('貼り付けシート（日射量等）'!J7868&lt;0,RADIANS(360+('貼り付けシート（日射量等）'!J7868)),RADIANS('貼り付けシート（日射量等）'!J7868))</f>
        <v>0</v>
      </c>
    </row>
    <row r="7872" spans="1:9">
      <c r="A7872" s="20">
        <v>41967</v>
      </c>
      <c r="B7872" s="35" t="s">
        <v>378</v>
      </c>
      <c r="C7872" s="90">
        <f t="shared" si="366"/>
        <v>0</v>
      </c>
      <c r="D7872" s="90">
        <f t="shared" si="367"/>
        <v>0</v>
      </c>
      <c r="E7872" s="90">
        <f t="shared" si="368"/>
        <v>0</v>
      </c>
      <c r="F7872" s="50">
        <f>'貼り付けシート（日射量等）'!G7869/3.6*10^3</f>
        <v>0</v>
      </c>
      <c r="G7872" s="50">
        <f>'貼り付けシート（日射量等）'!H7869/3.6*10^3</f>
        <v>0</v>
      </c>
      <c r="H7872" s="91">
        <f>RADIANS('貼り付けシート（日射量等）'!I7869)</f>
        <v>0</v>
      </c>
      <c r="I7872" s="91">
        <f>IF('貼り付けシート（日射量等）'!J7869&lt;0,RADIANS(360+('貼り付けシート（日射量等）'!J7869)),RADIANS('貼り付けシート（日射量等）'!J7869))</f>
        <v>0</v>
      </c>
    </row>
    <row r="7873" spans="1:9">
      <c r="A7873" s="20">
        <v>41967</v>
      </c>
      <c r="B7873" s="35" t="s">
        <v>379</v>
      </c>
      <c r="C7873" s="90">
        <f t="shared" si="366"/>
        <v>0</v>
      </c>
      <c r="D7873" s="90">
        <f t="shared" si="367"/>
        <v>0</v>
      </c>
      <c r="E7873" s="90">
        <f t="shared" si="368"/>
        <v>0</v>
      </c>
      <c r="F7873" s="50">
        <f>'貼り付けシート（日射量等）'!G7870/3.6*10^3</f>
        <v>0</v>
      </c>
      <c r="G7873" s="50">
        <f>'貼り付けシート（日射量等）'!H7870/3.6*10^3</f>
        <v>0</v>
      </c>
      <c r="H7873" s="91">
        <f>RADIANS('貼り付けシート（日射量等）'!I7870)</f>
        <v>0</v>
      </c>
      <c r="I7873" s="91">
        <f>IF('貼り付けシート（日射量等）'!J7870&lt;0,RADIANS(360+('貼り付けシート（日射量等）'!J7870)),RADIANS('貼り付けシート（日射量等）'!J7870))</f>
        <v>0</v>
      </c>
    </row>
    <row r="7874" spans="1:9">
      <c r="A7874" s="20">
        <v>41967</v>
      </c>
      <c r="B7874" s="35" t="s">
        <v>380</v>
      </c>
      <c r="C7874" s="90">
        <f t="shared" si="366"/>
        <v>0</v>
      </c>
      <c r="D7874" s="90">
        <f t="shared" si="367"/>
        <v>0</v>
      </c>
      <c r="E7874" s="90">
        <f t="shared" si="368"/>
        <v>0</v>
      </c>
      <c r="F7874" s="50">
        <f>'貼り付けシート（日射量等）'!G7871/3.6*10^3</f>
        <v>0</v>
      </c>
      <c r="G7874" s="50">
        <f>'貼り付けシート（日射量等）'!H7871/3.6*10^3</f>
        <v>0</v>
      </c>
      <c r="H7874" s="91">
        <f>RADIANS('貼り付けシート（日射量等）'!I7871)</f>
        <v>0</v>
      </c>
      <c r="I7874" s="91">
        <f>IF('貼り付けシート（日射量等）'!J7871&lt;0,RADIANS(360+('貼り付けシート（日射量等）'!J7871)),RADIANS('貼り付けシート（日射量等）'!J7871))</f>
        <v>0</v>
      </c>
    </row>
    <row r="7875" spans="1:9">
      <c r="A7875" s="20">
        <v>41967</v>
      </c>
      <c r="B7875" s="35" t="s">
        <v>381</v>
      </c>
      <c r="C7875" s="90">
        <f t="shared" si="366"/>
        <v>0</v>
      </c>
      <c r="D7875" s="90">
        <f t="shared" si="367"/>
        <v>0</v>
      </c>
      <c r="E7875" s="90">
        <f t="shared" si="368"/>
        <v>0</v>
      </c>
      <c r="F7875" s="50">
        <f>'貼り付けシート（日射量等）'!G7872/3.6*10^3</f>
        <v>0</v>
      </c>
      <c r="G7875" s="50">
        <f>'貼り付けシート（日射量等）'!H7872/3.6*10^3</f>
        <v>0</v>
      </c>
      <c r="H7875" s="91">
        <f>RADIANS('貼り付けシート（日射量等）'!I7872)</f>
        <v>0</v>
      </c>
      <c r="I7875" s="91">
        <f>IF('貼り付けシート（日射量等）'!J7872&lt;0,RADIANS(360+('貼り付けシート（日射量等）'!J7872)),RADIANS('貼り付けシート（日射量等）'!J7872))</f>
        <v>0</v>
      </c>
    </row>
    <row r="7876" spans="1:9">
      <c r="A7876" s="20">
        <v>41967</v>
      </c>
      <c r="B7876" s="35" t="s">
        <v>382</v>
      </c>
      <c r="C7876" s="90">
        <f t="shared" si="366"/>
        <v>0</v>
      </c>
      <c r="D7876" s="90">
        <f t="shared" si="367"/>
        <v>0</v>
      </c>
      <c r="E7876" s="90">
        <f t="shared" si="368"/>
        <v>0</v>
      </c>
      <c r="F7876" s="50">
        <f>'貼り付けシート（日射量等）'!G7873/3.6*10^3</f>
        <v>0</v>
      </c>
      <c r="G7876" s="50">
        <f>'貼り付けシート（日射量等）'!H7873/3.6*10^3</f>
        <v>0</v>
      </c>
      <c r="H7876" s="91">
        <f>RADIANS('貼り付けシート（日射量等）'!I7873)</f>
        <v>0</v>
      </c>
      <c r="I7876" s="91">
        <f>IF('貼り付けシート（日射量等）'!J7873&lt;0,RADIANS(360+('貼り付けシート（日射量等）'!J7873)),RADIANS('貼り付けシート（日射量等）'!J7873))</f>
        <v>0</v>
      </c>
    </row>
    <row r="7877" spans="1:9">
      <c r="A7877" s="20">
        <v>41967</v>
      </c>
      <c r="B7877" s="35" t="s">
        <v>383</v>
      </c>
      <c r="C7877" s="90">
        <f t="shared" si="366"/>
        <v>0</v>
      </c>
      <c r="D7877" s="90">
        <f t="shared" si="367"/>
        <v>0</v>
      </c>
      <c r="E7877" s="90">
        <f t="shared" si="368"/>
        <v>0</v>
      </c>
      <c r="F7877" s="50">
        <f>'貼り付けシート（日射量等）'!G7874/3.6*10^3</f>
        <v>0</v>
      </c>
      <c r="G7877" s="50">
        <f>'貼り付けシート（日射量等）'!H7874/3.6*10^3</f>
        <v>0</v>
      </c>
      <c r="H7877" s="91">
        <f>RADIANS('貼り付けシート（日射量等）'!I7874)</f>
        <v>0</v>
      </c>
      <c r="I7877" s="91">
        <f>IF('貼り付けシート（日射量等）'!J7874&lt;0,RADIANS(360+('貼り付けシート（日射量等）'!J7874)),RADIANS('貼り付けシート（日射量等）'!J7874))</f>
        <v>0</v>
      </c>
    </row>
    <row r="7878" spans="1:9">
      <c r="A7878" s="20">
        <v>41968</v>
      </c>
      <c r="B7878" s="35" t="s">
        <v>360</v>
      </c>
      <c r="C7878" s="90">
        <f t="shared" si="366"/>
        <v>0</v>
      </c>
      <c r="D7878" s="90">
        <f t="shared" si="367"/>
        <v>0</v>
      </c>
      <c r="E7878" s="90">
        <f t="shared" si="368"/>
        <v>0</v>
      </c>
      <c r="F7878" s="50">
        <f>'貼り付けシート（日射量等）'!G7875/3.6*10^3</f>
        <v>0</v>
      </c>
      <c r="G7878" s="50">
        <f>'貼り付けシート（日射量等）'!H7875/3.6*10^3</f>
        <v>0</v>
      </c>
      <c r="H7878" s="91">
        <f>RADIANS('貼り付けシート（日射量等）'!I7875)</f>
        <v>0</v>
      </c>
      <c r="I7878" s="91">
        <f>IF('貼り付けシート（日射量等）'!J7875&lt;0,RADIANS(360+('貼り付けシート（日射量等）'!J7875)),RADIANS('貼り付けシート（日射量等）'!J7875))</f>
        <v>0</v>
      </c>
    </row>
    <row r="7879" spans="1:9">
      <c r="A7879" s="20">
        <v>41968</v>
      </c>
      <c r="B7879" s="35" t="s">
        <v>361</v>
      </c>
      <c r="C7879" s="90">
        <f t="shared" ref="C7879:C7942" si="369">IF(D7879&lt;0,E7879,D7879+E7879)</f>
        <v>0</v>
      </c>
      <c r="D7879" s="90">
        <f t="shared" ref="D7879:D7942" si="370">F7879*(SIN(H7879)*COS($O$5)+COS(H7879)*SIN($O$5)*COS($O$4-I7879))</f>
        <v>0</v>
      </c>
      <c r="E7879" s="90">
        <f t="shared" ref="E7879:E7942" si="371">G7879*(1+COS($O$5))/2</f>
        <v>0</v>
      </c>
      <c r="F7879" s="50">
        <f>'貼り付けシート（日射量等）'!G7876/3.6*10^3</f>
        <v>0</v>
      </c>
      <c r="G7879" s="50">
        <f>'貼り付けシート（日射量等）'!H7876/3.6*10^3</f>
        <v>0</v>
      </c>
      <c r="H7879" s="91">
        <f>RADIANS('貼り付けシート（日射量等）'!I7876)</f>
        <v>0</v>
      </c>
      <c r="I7879" s="91">
        <f>IF('貼り付けシート（日射量等）'!J7876&lt;0,RADIANS(360+('貼り付けシート（日射量等）'!J7876)),RADIANS('貼り付けシート（日射量等）'!J7876))</f>
        <v>0</v>
      </c>
    </row>
    <row r="7880" spans="1:9">
      <c r="A7880" s="20">
        <v>41968</v>
      </c>
      <c r="B7880" s="35" t="s">
        <v>362</v>
      </c>
      <c r="C7880" s="90">
        <f t="shared" si="369"/>
        <v>0</v>
      </c>
      <c r="D7880" s="90">
        <f t="shared" si="370"/>
        <v>0</v>
      </c>
      <c r="E7880" s="90">
        <f t="shared" si="371"/>
        <v>0</v>
      </c>
      <c r="F7880" s="50">
        <f>'貼り付けシート（日射量等）'!G7877/3.6*10^3</f>
        <v>0</v>
      </c>
      <c r="G7880" s="50">
        <f>'貼り付けシート（日射量等）'!H7877/3.6*10^3</f>
        <v>0</v>
      </c>
      <c r="H7880" s="91">
        <f>RADIANS('貼り付けシート（日射量等）'!I7877)</f>
        <v>0</v>
      </c>
      <c r="I7880" s="91">
        <f>IF('貼り付けシート（日射量等）'!J7877&lt;0,RADIANS(360+('貼り付けシート（日射量等）'!J7877)),RADIANS('貼り付けシート（日射量等）'!J7877))</f>
        <v>0</v>
      </c>
    </row>
    <row r="7881" spans="1:9">
      <c r="A7881" s="20">
        <v>41968</v>
      </c>
      <c r="B7881" s="35" t="s">
        <v>363</v>
      </c>
      <c r="C7881" s="90">
        <f t="shared" si="369"/>
        <v>0</v>
      </c>
      <c r="D7881" s="90">
        <f t="shared" si="370"/>
        <v>0</v>
      </c>
      <c r="E7881" s="90">
        <f t="shared" si="371"/>
        <v>0</v>
      </c>
      <c r="F7881" s="50">
        <f>'貼り付けシート（日射量等）'!G7878/3.6*10^3</f>
        <v>0</v>
      </c>
      <c r="G7881" s="50">
        <f>'貼り付けシート（日射量等）'!H7878/3.6*10^3</f>
        <v>0</v>
      </c>
      <c r="H7881" s="91">
        <f>RADIANS('貼り付けシート（日射量等）'!I7878)</f>
        <v>0</v>
      </c>
      <c r="I7881" s="91">
        <f>IF('貼り付けシート（日射量等）'!J7878&lt;0,RADIANS(360+('貼り付けシート（日射量等）'!J7878)),RADIANS('貼り付けシート（日射量等）'!J7878))</f>
        <v>0</v>
      </c>
    </row>
    <row r="7882" spans="1:9">
      <c r="A7882" s="20">
        <v>41968</v>
      </c>
      <c r="B7882" s="35" t="s">
        <v>364</v>
      </c>
      <c r="C7882" s="90">
        <f t="shared" si="369"/>
        <v>0</v>
      </c>
      <c r="D7882" s="90">
        <f t="shared" si="370"/>
        <v>0</v>
      </c>
      <c r="E7882" s="90">
        <f t="shared" si="371"/>
        <v>0</v>
      </c>
      <c r="F7882" s="50">
        <f>'貼り付けシート（日射量等）'!G7879/3.6*10^3</f>
        <v>0</v>
      </c>
      <c r="G7882" s="50">
        <f>'貼り付けシート（日射量等）'!H7879/3.6*10^3</f>
        <v>0</v>
      </c>
      <c r="H7882" s="91">
        <f>RADIANS('貼り付けシート（日射量等）'!I7879)</f>
        <v>0</v>
      </c>
      <c r="I7882" s="91">
        <f>IF('貼り付けシート（日射量等）'!J7879&lt;0,RADIANS(360+('貼り付けシート（日射量等）'!J7879)),RADIANS('貼り付けシート（日射量等）'!J7879))</f>
        <v>0</v>
      </c>
    </row>
    <row r="7883" spans="1:9">
      <c r="A7883" s="20">
        <v>41968</v>
      </c>
      <c r="B7883" s="35" t="s">
        <v>365</v>
      </c>
      <c r="C7883" s="90">
        <f t="shared" si="369"/>
        <v>0</v>
      </c>
      <c r="D7883" s="90">
        <f t="shared" si="370"/>
        <v>0</v>
      </c>
      <c r="E7883" s="90">
        <f t="shared" si="371"/>
        <v>0</v>
      </c>
      <c r="F7883" s="50">
        <f>'貼り付けシート（日射量等）'!G7880/3.6*10^3</f>
        <v>0</v>
      </c>
      <c r="G7883" s="50">
        <f>'貼り付けシート（日射量等）'!H7880/3.6*10^3</f>
        <v>0</v>
      </c>
      <c r="H7883" s="91">
        <f>RADIANS('貼り付けシート（日射量等）'!I7880)</f>
        <v>0</v>
      </c>
      <c r="I7883" s="91">
        <f>IF('貼り付けシート（日射量等）'!J7880&lt;0,RADIANS(360+('貼り付けシート（日射量等）'!J7880)),RADIANS('貼り付けシート（日射量等）'!J7880))</f>
        <v>0</v>
      </c>
    </row>
    <row r="7884" spans="1:9">
      <c r="A7884" s="20">
        <v>41968</v>
      </c>
      <c r="B7884" s="35" t="s">
        <v>366</v>
      </c>
      <c r="C7884" s="90">
        <f t="shared" si="369"/>
        <v>16.712242718643179</v>
      </c>
      <c r="D7884" s="90">
        <f t="shared" si="370"/>
        <v>5.9361726031659083</v>
      </c>
      <c r="E7884" s="90">
        <f t="shared" si="371"/>
        <v>10.776070115477269</v>
      </c>
      <c r="F7884" s="50">
        <f>'貼り付けシート（日射量等）'!G7881/3.6*10^3</f>
        <v>24.999999999999996</v>
      </c>
      <c r="G7884" s="50">
        <f>'貼り付けシート（日射量等）'!H7881/3.6*10^3</f>
        <v>11.111111111111111</v>
      </c>
      <c r="H7884" s="91">
        <f>RADIANS('貼り付けシート（日射量等）'!I7881)</f>
        <v>6.45771823237902E-2</v>
      </c>
      <c r="I7884" s="91">
        <f>IF('貼り付けシート（日射量等）'!J7881&lt;0,RADIANS(360+('貼り付けシート（日射量等）'!J7881)),RADIANS('貼り付けシート（日射量等）'!J7881))</f>
        <v>5.2569317070069204</v>
      </c>
    </row>
    <row r="7885" spans="1:9">
      <c r="A7885" s="20">
        <v>41968</v>
      </c>
      <c r="B7885" s="35" t="s">
        <v>367</v>
      </c>
      <c r="C7885" s="90">
        <f t="shared" si="369"/>
        <v>51.512715892204064</v>
      </c>
      <c r="D7885" s="90">
        <f t="shared" si="370"/>
        <v>8.4084354302949862</v>
      </c>
      <c r="E7885" s="90">
        <f t="shared" si="371"/>
        <v>43.104280461909077</v>
      </c>
      <c r="F7885" s="50">
        <f>'貼り付けシート（日射量等）'!G7882/3.6*10^3</f>
        <v>19.444444444444446</v>
      </c>
      <c r="G7885" s="50">
        <f>'貼り付けシート（日射量等）'!H7882/3.6*10^3</f>
        <v>44.444444444444443</v>
      </c>
      <c r="H7885" s="91">
        <f>RADIANS('貼り付けシート（日射量等）'!I7882)</f>
        <v>0.22514747350726852</v>
      </c>
      <c r="I7885" s="91">
        <f>IF('貼り付けシート（日射量等）'!J7882&lt;0,RADIANS(360+('貼り付けシート（日射量等）'!J7882)),RADIANS('貼り付けシート（日射量等）'!J7882))</f>
        <v>5.4436819369703136</v>
      </c>
    </row>
    <row r="7886" spans="1:9">
      <c r="A7886" s="20">
        <v>41968</v>
      </c>
      <c r="B7886" s="35" t="s">
        <v>368</v>
      </c>
      <c r="C7886" s="90">
        <f t="shared" si="369"/>
        <v>81.515877199191507</v>
      </c>
      <c r="D7886" s="90">
        <f t="shared" si="370"/>
        <v>11.471421448589256</v>
      </c>
      <c r="E7886" s="90">
        <f t="shared" si="371"/>
        <v>70.044455750602253</v>
      </c>
      <c r="F7886" s="50">
        <f>'貼り付けシート（日射量等）'!G7883/3.6*10^3</f>
        <v>19.444444444444446</v>
      </c>
      <c r="G7886" s="50">
        <f>'貼り付けシート（日射量等）'!H7883/3.6*10^3</f>
        <v>72.222222222222229</v>
      </c>
      <c r="H7886" s="91">
        <f>RADIANS('貼り付けシート（日射量等）'!I7883)</f>
        <v>0.35953782591083189</v>
      </c>
      <c r="I7886" s="91">
        <f>IF('貼り付けシート（日射量等）'!J7883&lt;0,RADIANS(360+('貼り付けシート（日射量等）'!J7883)),RADIANS('貼り付けシート（日射量等）'!J7883))</f>
        <v>5.6566121057136227</v>
      </c>
    </row>
    <row r="7887" spans="1:9">
      <c r="A7887" s="20">
        <v>41968</v>
      </c>
      <c r="B7887" s="35" t="s">
        <v>369</v>
      </c>
      <c r="C7887" s="90">
        <f t="shared" si="369"/>
        <v>105.93371345719845</v>
      </c>
      <c r="D7887" s="90">
        <f t="shared" si="370"/>
        <v>11.643099946772347</v>
      </c>
      <c r="E7887" s="90">
        <f t="shared" si="371"/>
        <v>94.290613510426098</v>
      </c>
      <c r="F7887" s="50">
        <f>'貼り付けシート（日射量等）'!G7884/3.6*10^3</f>
        <v>16.666666666666668</v>
      </c>
      <c r="G7887" s="50">
        <f>'貼り付けシート（日射量等）'!H7884/3.6*10^3</f>
        <v>97.222222222222214</v>
      </c>
      <c r="H7887" s="91">
        <f>RADIANS('貼り付けシート（日射量等）'!I7884)</f>
        <v>0.45553093477052004</v>
      </c>
      <c r="I7887" s="91">
        <f>IF('貼り付けシート（日射量等）'!J7884&lt;0,RADIANS(360+('貼り付けシート（日射量等）'!J7884)),RADIANS('貼り付けシート（日射量等）'!J7884))</f>
        <v>5.9027035302448221</v>
      </c>
    </row>
    <row r="7888" spans="1:9">
      <c r="A7888" s="20">
        <v>41968</v>
      </c>
      <c r="B7888" s="35" t="s">
        <v>370</v>
      </c>
      <c r="C7888" s="90">
        <f t="shared" si="369"/>
        <v>120.28995352664127</v>
      </c>
      <c r="D7888" s="90">
        <f t="shared" si="370"/>
        <v>12.529252371868576</v>
      </c>
      <c r="E7888" s="90">
        <f t="shared" si="371"/>
        <v>107.76070115477269</v>
      </c>
      <c r="F7888" s="50">
        <f>'貼り付けシート（日射量等）'!G7885/3.6*10^3</f>
        <v>16.666666666666668</v>
      </c>
      <c r="G7888" s="50">
        <f>'貼り付けシート（日射量等）'!H7885/3.6*10^3</f>
        <v>111.11111111111111</v>
      </c>
      <c r="H7888" s="91">
        <f>RADIANS('貼り付けシート（日射量等）'!I7885)</f>
        <v>0.50440015382636116</v>
      </c>
      <c r="I7888" s="91">
        <f>IF('貼り付けシート（日射量等）'!J7885&lt;0,RADIANS(360+('貼り付けシート（日射量等）'!J7885)),RADIANS('貼り付けシート（日射量等）'!J7885))</f>
        <v>6.1732295643039432</v>
      </c>
    </row>
    <row r="7889" spans="1:9">
      <c r="A7889" s="20">
        <v>41968</v>
      </c>
      <c r="B7889" s="35" t="s">
        <v>371</v>
      </c>
      <c r="C7889" s="90">
        <f t="shared" si="369"/>
        <v>119.56870019366593</v>
      </c>
      <c r="D7889" s="90">
        <f t="shared" si="370"/>
        <v>14.50201656776256</v>
      </c>
      <c r="E7889" s="90">
        <f t="shared" si="371"/>
        <v>105.06668362590338</v>
      </c>
      <c r="F7889" s="50">
        <f>'貼り付けシート（日射量等）'!G7886/3.6*10^3</f>
        <v>19.444444444444446</v>
      </c>
      <c r="G7889" s="50">
        <f>'貼り付けシート（日射量等）'!H7886/3.6*10^3</f>
        <v>108.33333333333334</v>
      </c>
      <c r="H7889" s="91">
        <f>RADIANS('貼り付けシート（日射量等）'!I7886)</f>
        <v>0.49916416607037828</v>
      </c>
      <c r="I7889" s="91">
        <f>IF('貼り付けシート（日射量等）'!J7886&lt;0,RADIANS(360+('貼り付けシート（日射量等）'!J7886)),RADIANS('貼り付けシート（日射量等）'!J7886))</f>
        <v>0.16929693744344995</v>
      </c>
    </row>
    <row r="7890" spans="1:9">
      <c r="A7890" s="20">
        <v>41968</v>
      </c>
      <c r="B7890" s="35" t="s">
        <v>372</v>
      </c>
      <c r="C7890" s="90">
        <f t="shared" si="369"/>
        <v>102.13599860911451</v>
      </c>
      <c r="D7890" s="90">
        <f t="shared" si="370"/>
        <v>13.233420156427036</v>
      </c>
      <c r="E7890" s="90">
        <f t="shared" si="371"/>
        <v>88.902578452687479</v>
      </c>
      <c r="F7890" s="50">
        <f>'貼り付けシート（日射量等）'!G7887/3.6*10^3</f>
        <v>19.444444444444446</v>
      </c>
      <c r="G7890" s="50">
        <f>'貼り付けシート（日射量等）'!H7887/3.6*10^3</f>
        <v>91.666666666666671</v>
      </c>
      <c r="H7890" s="91">
        <f>RADIANS('貼り付けシート（日射量等）'!I7887)</f>
        <v>0.43982297150257105</v>
      </c>
      <c r="I7890" s="91">
        <f>IF('貼り付けシート（日射量等）'!J7887&lt;0,RADIANS(360+('貼り付けシート（日射量等）'!J7887)),RADIANS('貼り付けシート（日射量等）'!J7887))</f>
        <v>0.43633231299858238</v>
      </c>
    </row>
    <row r="7891" spans="1:9">
      <c r="A7891" s="20">
        <v>41968</v>
      </c>
      <c r="B7891" s="35" t="s">
        <v>373</v>
      </c>
      <c r="C7891" s="90">
        <f t="shared" si="369"/>
        <v>78.233742038698836</v>
      </c>
      <c r="D7891" s="90">
        <f t="shared" si="370"/>
        <v>10.883303816965912</v>
      </c>
      <c r="E7891" s="90">
        <f t="shared" si="371"/>
        <v>67.350438221732929</v>
      </c>
      <c r="F7891" s="50">
        <f>'貼り付けシート（日射量等）'!G7888/3.6*10^3</f>
        <v>19.444444444444446</v>
      </c>
      <c r="G7891" s="50">
        <f>'貼り付けシート（日射量等）'!H7888/3.6*10^3</f>
        <v>69.444444444444443</v>
      </c>
      <c r="H7891" s="91">
        <f>RADIANS('貼り付けシート（日射量等）'!I7888)</f>
        <v>0.33335788713091696</v>
      </c>
      <c r="I7891" s="91">
        <f>IF('貼り付けシート（日射量等）'!J7888&lt;0,RADIANS(360+('貼り付けシート（日射量等）'!J7888)),RADIANS('貼り付けシート（日射量等）'!J7888))</f>
        <v>0.67544242052180559</v>
      </c>
    </row>
    <row r="7892" spans="1:9">
      <c r="A7892" s="20">
        <v>41968</v>
      </c>
      <c r="B7892" s="35" t="s">
        <v>374</v>
      </c>
      <c r="C7892" s="90">
        <f t="shared" si="369"/>
        <v>45.346320457331394</v>
      </c>
      <c r="D7892" s="90">
        <f t="shared" si="370"/>
        <v>7.6300750531609536</v>
      </c>
      <c r="E7892" s="90">
        <f t="shared" si="371"/>
        <v>37.716245404170444</v>
      </c>
      <c r="F7892" s="50">
        <f>'貼り付けシート（日射量等）'!G7889/3.6*10^3</f>
        <v>19.444444444444446</v>
      </c>
      <c r="G7892" s="50">
        <f>'貼り付けシート（日射量等）'!H7889/3.6*10^3</f>
        <v>38.888888888888893</v>
      </c>
      <c r="H7892" s="91">
        <f>RADIANS('貼り付けシート（日射量等）'!I7889)</f>
        <v>0.19198621771937624</v>
      </c>
      <c r="I7892" s="91">
        <f>IF('貼り付けシート（日射量等）'!J7889&lt;0,RADIANS(360+('貼り付けシート（日射量等）'!J7889)),RADIANS('貼り付けシート（日射量等）'!J7889))</f>
        <v>0.88313660150913076</v>
      </c>
    </row>
    <row r="7893" spans="1:9">
      <c r="A7893" s="20">
        <v>41968</v>
      </c>
      <c r="B7893" s="35" t="s">
        <v>375</v>
      </c>
      <c r="C7893" s="90">
        <f t="shared" si="369"/>
        <v>10.215249975838139</v>
      </c>
      <c r="D7893" s="90">
        <f t="shared" si="370"/>
        <v>2.1331973892301868</v>
      </c>
      <c r="E7893" s="90">
        <f t="shared" si="371"/>
        <v>8.0820525866079524</v>
      </c>
      <c r="F7893" s="50">
        <f>'貼り付けシート（日射量等）'!G7890/3.6*10^3</f>
        <v>11.111111111111111</v>
      </c>
      <c r="G7893" s="50">
        <f>'貼り付けシート（日射量等）'!H7890/3.6*10^3</f>
        <v>8.3333333333333339</v>
      </c>
      <c r="H7893" s="91">
        <f>RADIANS('貼り付けシート（日射量等）'!I7890)</f>
        <v>2.7925268031909273E-2</v>
      </c>
      <c r="I7893" s="91">
        <f>IF('貼り付けシート（日射量等）'!J7890&lt;0,RADIANS(360+('貼り付けシート（日射量等）'!J7890)),RADIANS('貼り付けシート（日射量等）'!J7890))</f>
        <v>1.064650843716541</v>
      </c>
    </row>
    <row r="7894" spans="1:9">
      <c r="A7894" s="20">
        <v>41968</v>
      </c>
      <c r="B7894" s="35" t="s">
        <v>376</v>
      </c>
      <c r="C7894" s="90">
        <f t="shared" si="369"/>
        <v>0</v>
      </c>
      <c r="D7894" s="90">
        <f t="shared" si="370"/>
        <v>0</v>
      </c>
      <c r="E7894" s="90">
        <f t="shared" si="371"/>
        <v>0</v>
      </c>
      <c r="F7894" s="50">
        <f>'貼り付けシート（日射量等）'!G7891/3.6*10^3</f>
        <v>0</v>
      </c>
      <c r="G7894" s="50">
        <f>'貼り付けシート（日射量等）'!H7891/3.6*10^3</f>
        <v>0</v>
      </c>
      <c r="H7894" s="91">
        <f>RADIANS('貼り付けシート（日射量等）'!I7891)</f>
        <v>0</v>
      </c>
      <c r="I7894" s="91">
        <f>IF('貼り付けシート（日射量等）'!J7891&lt;0,RADIANS(360+('貼り付けシート（日射量等）'!J7891)),RADIANS('貼り付けシート（日射量等）'!J7891))</f>
        <v>0</v>
      </c>
    </row>
    <row r="7895" spans="1:9">
      <c r="A7895" s="20">
        <v>41968</v>
      </c>
      <c r="B7895" s="35" t="s">
        <v>377</v>
      </c>
      <c r="C7895" s="90">
        <f t="shared" si="369"/>
        <v>0</v>
      </c>
      <c r="D7895" s="90">
        <f t="shared" si="370"/>
        <v>0</v>
      </c>
      <c r="E7895" s="90">
        <f t="shared" si="371"/>
        <v>0</v>
      </c>
      <c r="F7895" s="50">
        <f>'貼り付けシート（日射量等）'!G7892/3.6*10^3</f>
        <v>0</v>
      </c>
      <c r="G7895" s="50">
        <f>'貼り付けシート（日射量等）'!H7892/3.6*10^3</f>
        <v>0</v>
      </c>
      <c r="H7895" s="91">
        <f>RADIANS('貼り付けシート（日射量等）'!I7892)</f>
        <v>0</v>
      </c>
      <c r="I7895" s="91">
        <f>IF('貼り付けシート（日射量等）'!J7892&lt;0,RADIANS(360+('貼り付けシート（日射量等）'!J7892)),RADIANS('貼り付けシート（日射量等）'!J7892))</f>
        <v>0</v>
      </c>
    </row>
    <row r="7896" spans="1:9">
      <c r="A7896" s="20">
        <v>41968</v>
      </c>
      <c r="B7896" s="35" t="s">
        <v>378</v>
      </c>
      <c r="C7896" s="90">
        <f t="shared" si="369"/>
        <v>0</v>
      </c>
      <c r="D7896" s="90">
        <f t="shared" si="370"/>
        <v>0</v>
      </c>
      <c r="E7896" s="90">
        <f t="shared" si="371"/>
        <v>0</v>
      </c>
      <c r="F7896" s="50">
        <f>'貼り付けシート（日射量等）'!G7893/3.6*10^3</f>
        <v>0</v>
      </c>
      <c r="G7896" s="50">
        <f>'貼り付けシート（日射量等）'!H7893/3.6*10^3</f>
        <v>0</v>
      </c>
      <c r="H7896" s="91">
        <f>RADIANS('貼り付けシート（日射量等）'!I7893)</f>
        <v>0</v>
      </c>
      <c r="I7896" s="91">
        <f>IF('貼り付けシート（日射量等）'!J7893&lt;0,RADIANS(360+('貼り付けシート（日射量等）'!J7893)),RADIANS('貼り付けシート（日射量等）'!J7893))</f>
        <v>0</v>
      </c>
    </row>
    <row r="7897" spans="1:9">
      <c r="A7897" s="20">
        <v>41968</v>
      </c>
      <c r="B7897" s="35" t="s">
        <v>379</v>
      </c>
      <c r="C7897" s="90">
        <f t="shared" si="369"/>
        <v>0</v>
      </c>
      <c r="D7897" s="90">
        <f t="shared" si="370"/>
        <v>0</v>
      </c>
      <c r="E7897" s="90">
        <f t="shared" si="371"/>
        <v>0</v>
      </c>
      <c r="F7897" s="50">
        <f>'貼り付けシート（日射量等）'!G7894/3.6*10^3</f>
        <v>0</v>
      </c>
      <c r="G7897" s="50">
        <f>'貼り付けシート（日射量等）'!H7894/3.6*10^3</f>
        <v>0</v>
      </c>
      <c r="H7897" s="91">
        <f>RADIANS('貼り付けシート（日射量等）'!I7894)</f>
        <v>0</v>
      </c>
      <c r="I7897" s="91">
        <f>IF('貼り付けシート（日射量等）'!J7894&lt;0,RADIANS(360+('貼り付けシート（日射量等）'!J7894)),RADIANS('貼り付けシート（日射量等）'!J7894))</f>
        <v>0</v>
      </c>
    </row>
    <row r="7898" spans="1:9">
      <c r="A7898" s="20">
        <v>41968</v>
      </c>
      <c r="B7898" s="35" t="s">
        <v>380</v>
      </c>
      <c r="C7898" s="90">
        <f t="shared" si="369"/>
        <v>0</v>
      </c>
      <c r="D7898" s="90">
        <f t="shared" si="370"/>
        <v>0</v>
      </c>
      <c r="E7898" s="90">
        <f t="shared" si="371"/>
        <v>0</v>
      </c>
      <c r="F7898" s="50">
        <f>'貼り付けシート（日射量等）'!G7895/3.6*10^3</f>
        <v>0</v>
      </c>
      <c r="G7898" s="50">
        <f>'貼り付けシート（日射量等）'!H7895/3.6*10^3</f>
        <v>0</v>
      </c>
      <c r="H7898" s="91">
        <f>RADIANS('貼り付けシート（日射量等）'!I7895)</f>
        <v>0</v>
      </c>
      <c r="I7898" s="91">
        <f>IF('貼り付けシート（日射量等）'!J7895&lt;0,RADIANS(360+('貼り付けシート（日射量等）'!J7895)),RADIANS('貼り付けシート（日射量等）'!J7895))</f>
        <v>0</v>
      </c>
    </row>
    <row r="7899" spans="1:9">
      <c r="A7899" s="20">
        <v>41968</v>
      </c>
      <c r="B7899" s="35" t="s">
        <v>381</v>
      </c>
      <c r="C7899" s="90">
        <f t="shared" si="369"/>
        <v>0</v>
      </c>
      <c r="D7899" s="90">
        <f t="shared" si="370"/>
        <v>0</v>
      </c>
      <c r="E7899" s="90">
        <f t="shared" si="371"/>
        <v>0</v>
      </c>
      <c r="F7899" s="50">
        <f>'貼り付けシート（日射量等）'!G7896/3.6*10^3</f>
        <v>0</v>
      </c>
      <c r="G7899" s="50">
        <f>'貼り付けシート（日射量等）'!H7896/3.6*10^3</f>
        <v>0</v>
      </c>
      <c r="H7899" s="91">
        <f>RADIANS('貼り付けシート（日射量等）'!I7896)</f>
        <v>0</v>
      </c>
      <c r="I7899" s="91">
        <f>IF('貼り付けシート（日射量等）'!J7896&lt;0,RADIANS(360+('貼り付けシート（日射量等）'!J7896)),RADIANS('貼り付けシート（日射量等）'!J7896))</f>
        <v>0</v>
      </c>
    </row>
    <row r="7900" spans="1:9">
      <c r="A7900" s="20">
        <v>41968</v>
      </c>
      <c r="B7900" s="35" t="s">
        <v>382</v>
      </c>
      <c r="C7900" s="90">
        <f t="shared" si="369"/>
        <v>0</v>
      </c>
      <c r="D7900" s="90">
        <f t="shared" si="370"/>
        <v>0</v>
      </c>
      <c r="E7900" s="90">
        <f t="shared" si="371"/>
        <v>0</v>
      </c>
      <c r="F7900" s="50">
        <f>'貼り付けシート（日射量等）'!G7897/3.6*10^3</f>
        <v>0</v>
      </c>
      <c r="G7900" s="50">
        <f>'貼り付けシート（日射量等）'!H7897/3.6*10^3</f>
        <v>0</v>
      </c>
      <c r="H7900" s="91">
        <f>RADIANS('貼り付けシート（日射量等）'!I7897)</f>
        <v>0</v>
      </c>
      <c r="I7900" s="91">
        <f>IF('貼り付けシート（日射量等）'!J7897&lt;0,RADIANS(360+('貼り付けシート（日射量等）'!J7897)),RADIANS('貼り付けシート（日射量等）'!J7897))</f>
        <v>0</v>
      </c>
    </row>
    <row r="7901" spans="1:9">
      <c r="A7901" s="20">
        <v>41968</v>
      </c>
      <c r="B7901" s="35" t="s">
        <v>383</v>
      </c>
      <c r="C7901" s="90">
        <f t="shared" si="369"/>
        <v>0</v>
      </c>
      <c r="D7901" s="90">
        <f t="shared" si="370"/>
        <v>0</v>
      </c>
      <c r="E7901" s="90">
        <f t="shared" si="371"/>
        <v>0</v>
      </c>
      <c r="F7901" s="50">
        <f>'貼り付けシート（日射量等）'!G7898/3.6*10^3</f>
        <v>0</v>
      </c>
      <c r="G7901" s="50">
        <f>'貼り付けシート（日射量等）'!H7898/3.6*10^3</f>
        <v>0</v>
      </c>
      <c r="H7901" s="91">
        <f>RADIANS('貼り付けシート（日射量等）'!I7898)</f>
        <v>0</v>
      </c>
      <c r="I7901" s="91">
        <f>IF('貼り付けシート（日射量等）'!J7898&lt;0,RADIANS(360+('貼り付けシート（日射量等）'!J7898)),RADIANS('貼り付けシート（日射量等）'!J7898))</f>
        <v>0</v>
      </c>
    </row>
    <row r="7902" spans="1:9">
      <c r="A7902" s="20">
        <v>41969</v>
      </c>
      <c r="B7902" s="35" t="s">
        <v>360</v>
      </c>
      <c r="C7902" s="90">
        <f t="shared" si="369"/>
        <v>0</v>
      </c>
      <c r="D7902" s="90">
        <f t="shared" si="370"/>
        <v>0</v>
      </c>
      <c r="E7902" s="90">
        <f t="shared" si="371"/>
        <v>0</v>
      </c>
      <c r="F7902" s="50">
        <f>'貼り付けシート（日射量等）'!G7899/3.6*10^3</f>
        <v>0</v>
      </c>
      <c r="G7902" s="50">
        <f>'貼り付けシート（日射量等）'!H7899/3.6*10^3</f>
        <v>0</v>
      </c>
      <c r="H7902" s="91">
        <f>RADIANS('貼り付けシート（日射量等）'!I7899)</f>
        <v>0</v>
      </c>
      <c r="I7902" s="91">
        <f>IF('貼り付けシート（日射量等）'!J7899&lt;0,RADIANS(360+('貼り付けシート（日射量等）'!J7899)),RADIANS('貼り付けシート（日射量等）'!J7899))</f>
        <v>0</v>
      </c>
    </row>
    <row r="7903" spans="1:9">
      <c r="A7903" s="20">
        <v>41969</v>
      </c>
      <c r="B7903" s="35" t="s">
        <v>361</v>
      </c>
      <c r="C7903" s="90">
        <f t="shared" si="369"/>
        <v>0</v>
      </c>
      <c r="D7903" s="90">
        <f t="shared" si="370"/>
        <v>0</v>
      </c>
      <c r="E7903" s="90">
        <f t="shared" si="371"/>
        <v>0</v>
      </c>
      <c r="F7903" s="50">
        <f>'貼り付けシート（日射量等）'!G7900/3.6*10^3</f>
        <v>0</v>
      </c>
      <c r="G7903" s="50">
        <f>'貼り付けシート（日射量等）'!H7900/3.6*10^3</f>
        <v>0</v>
      </c>
      <c r="H7903" s="91">
        <f>RADIANS('貼り付けシート（日射量等）'!I7900)</f>
        <v>0</v>
      </c>
      <c r="I7903" s="91">
        <f>IF('貼り付けシート（日射量等）'!J7900&lt;0,RADIANS(360+('貼り付けシート（日射量等）'!J7900)),RADIANS('貼り付けシート（日射量等）'!J7900))</f>
        <v>0</v>
      </c>
    </row>
    <row r="7904" spans="1:9">
      <c r="A7904" s="20">
        <v>41969</v>
      </c>
      <c r="B7904" s="35" t="s">
        <v>362</v>
      </c>
      <c r="C7904" s="90">
        <f t="shared" si="369"/>
        <v>0</v>
      </c>
      <c r="D7904" s="90">
        <f t="shared" si="370"/>
        <v>0</v>
      </c>
      <c r="E7904" s="90">
        <f t="shared" si="371"/>
        <v>0</v>
      </c>
      <c r="F7904" s="50">
        <f>'貼り付けシート（日射量等）'!G7901/3.6*10^3</f>
        <v>0</v>
      </c>
      <c r="G7904" s="50">
        <f>'貼り付けシート（日射量等）'!H7901/3.6*10^3</f>
        <v>0</v>
      </c>
      <c r="H7904" s="91">
        <f>RADIANS('貼り付けシート（日射量等）'!I7901)</f>
        <v>0</v>
      </c>
      <c r="I7904" s="91">
        <f>IF('貼り付けシート（日射量等）'!J7901&lt;0,RADIANS(360+('貼り付けシート（日射量等）'!J7901)),RADIANS('貼り付けシート（日射量等）'!J7901))</f>
        <v>0</v>
      </c>
    </row>
    <row r="7905" spans="1:9">
      <c r="A7905" s="20">
        <v>41969</v>
      </c>
      <c r="B7905" s="35" t="s">
        <v>363</v>
      </c>
      <c r="C7905" s="90">
        <f t="shared" si="369"/>
        <v>0</v>
      </c>
      <c r="D7905" s="90">
        <f t="shared" si="370"/>
        <v>0</v>
      </c>
      <c r="E7905" s="90">
        <f t="shared" si="371"/>
        <v>0</v>
      </c>
      <c r="F7905" s="50">
        <f>'貼り付けシート（日射量等）'!G7902/3.6*10^3</f>
        <v>0</v>
      </c>
      <c r="G7905" s="50">
        <f>'貼り付けシート（日射量等）'!H7902/3.6*10^3</f>
        <v>0</v>
      </c>
      <c r="H7905" s="91">
        <f>RADIANS('貼り付けシート（日射量等）'!I7902)</f>
        <v>0</v>
      </c>
      <c r="I7905" s="91">
        <f>IF('貼り付けシート（日射量等）'!J7902&lt;0,RADIANS(360+('貼り付けシート（日射量等）'!J7902)),RADIANS('貼り付けシート（日射量等）'!J7902))</f>
        <v>0</v>
      </c>
    </row>
    <row r="7906" spans="1:9">
      <c r="A7906" s="20">
        <v>41969</v>
      </c>
      <c r="B7906" s="35" t="s">
        <v>364</v>
      </c>
      <c r="C7906" s="90">
        <f t="shared" si="369"/>
        <v>0</v>
      </c>
      <c r="D7906" s="90">
        <f t="shared" si="370"/>
        <v>0</v>
      </c>
      <c r="E7906" s="90">
        <f t="shared" si="371"/>
        <v>0</v>
      </c>
      <c r="F7906" s="50">
        <f>'貼り付けシート（日射量等）'!G7903/3.6*10^3</f>
        <v>0</v>
      </c>
      <c r="G7906" s="50">
        <f>'貼り付けシート（日射量等）'!H7903/3.6*10^3</f>
        <v>0</v>
      </c>
      <c r="H7906" s="91">
        <f>RADIANS('貼り付けシート（日射量等）'!I7903)</f>
        <v>0</v>
      </c>
      <c r="I7906" s="91">
        <f>IF('貼り付けシート（日射量等）'!J7903&lt;0,RADIANS(360+('貼り付けシート（日射量等）'!J7903)),RADIANS('貼り付けシート（日射量等）'!J7903))</f>
        <v>0</v>
      </c>
    </row>
    <row r="7907" spans="1:9">
      <c r="A7907" s="20">
        <v>41969</v>
      </c>
      <c r="B7907" s="35" t="s">
        <v>365</v>
      </c>
      <c r="C7907" s="90">
        <f t="shared" si="369"/>
        <v>0</v>
      </c>
      <c r="D7907" s="90">
        <f t="shared" si="370"/>
        <v>0</v>
      </c>
      <c r="E7907" s="90">
        <f t="shared" si="371"/>
        <v>0</v>
      </c>
      <c r="F7907" s="50">
        <f>'貼り付けシート（日射量等）'!G7904/3.6*10^3</f>
        <v>0</v>
      </c>
      <c r="G7907" s="50">
        <f>'貼り付けシート（日射量等）'!H7904/3.6*10^3</f>
        <v>0</v>
      </c>
      <c r="H7907" s="91">
        <f>RADIANS('貼り付けシート（日射量等）'!I7904)</f>
        <v>0</v>
      </c>
      <c r="I7907" s="91">
        <f>IF('貼り付けシート（日射量等）'!J7904&lt;0,RADIANS(360+('貼り付けシート（日射量等）'!J7904)),RADIANS('貼り付けシート（日射量等）'!J7904))</f>
        <v>0</v>
      </c>
    </row>
    <row r="7908" spans="1:9">
      <c r="A7908" s="20">
        <v>41969</v>
      </c>
      <c r="B7908" s="35" t="s">
        <v>366</v>
      </c>
      <c r="C7908" s="90">
        <f t="shared" si="369"/>
        <v>23.250147769614994</v>
      </c>
      <c r="D7908" s="90">
        <f t="shared" si="370"/>
        <v>9.7800601252684078</v>
      </c>
      <c r="E7908" s="90">
        <f t="shared" si="371"/>
        <v>13.470087644346586</v>
      </c>
      <c r="F7908" s="50">
        <f>'貼り付けシート（日射量等）'!G7905/3.6*10^3</f>
        <v>41.666666666666664</v>
      </c>
      <c r="G7908" s="50">
        <f>'貼り付けシート（日射量等）'!H7905/3.6*10^3</f>
        <v>13.888888888888889</v>
      </c>
      <c r="H7908" s="91">
        <f>RADIANS('貼り付けシート（日射量等）'!I7905)</f>
        <v>6.1086523819801536E-2</v>
      </c>
      <c r="I7908" s="91">
        <f>IF('貼り付けシート（日射量等）'!J7905&lt;0,RADIANS(360+('貼り付けシート（日射量等）'!J7905)),RADIANS('貼り付けシート（日射量等）'!J7905))</f>
        <v>5.2586770362589155</v>
      </c>
    </row>
    <row r="7909" spans="1:9">
      <c r="A7909" s="20">
        <v>41969</v>
      </c>
      <c r="B7909" s="35" t="s">
        <v>367</v>
      </c>
      <c r="C7909" s="90">
        <f t="shared" si="369"/>
        <v>61.613232668754904</v>
      </c>
      <c r="D7909" s="90">
        <f t="shared" si="370"/>
        <v>13.1209171491072</v>
      </c>
      <c r="E7909" s="90">
        <f t="shared" si="371"/>
        <v>48.492315519647704</v>
      </c>
      <c r="F7909" s="50">
        <f>'貼り付けシート（日射量等）'!G7906/3.6*10^3</f>
        <v>30.555555555555554</v>
      </c>
      <c r="G7909" s="50">
        <f>'貼り付けシート（日射量等）'!H7906/3.6*10^3</f>
        <v>49.999999999999993</v>
      </c>
      <c r="H7909" s="91">
        <f>RADIANS('貼り付けシート（日射量等）'!I7906)</f>
        <v>0.22165681500327983</v>
      </c>
      <c r="I7909" s="91">
        <f>IF('貼り付けシート（日射量等）'!J7906&lt;0,RADIANS(360+('貼り付けシート（日射量等）'!J7906)),RADIANS('貼り付けシート（日射量等）'!J7906))</f>
        <v>5.4436819369703136</v>
      </c>
    </row>
    <row r="7910" spans="1:9">
      <c r="A7910" s="20">
        <v>41969</v>
      </c>
      <c r="B7910" s="35" t="s">
        <v>368</v>
      </c>
      <c r="C7910" s="90">
        <f t="shared" si="369"/>
        <v>101.4675443314195</v>
      </c>
      <c r="D7910" s="90">
        <f t="shared" si="370"/>
        <v>17.953000936470666</v>
      </c>
      <c r="E7910" s="90">
        <f t="shared" si="371"/>
        <v>83.514543394948845</v>
      </c>
      <c r="F7910" s="50">
        <f>'貼り付けシート（日射量等）'!G7907/3.6*10^3</f>
        <v>30.555555555555554</v>
      </c>
      <c r="G7910" s="50">
        <f>'貼り付けシート（日射量等）'!H7907/3.6*10^3</f>
        <v>86.111111111111114</v>
      </c>
      <c r="H7910" s="91">
        <f>RADIANS('貼り付けシート（日射量等）'!I7907)</f>
        <v>0.35604716740684322</v>
      </c>
      <c r="I7910" s="91">
        <f>IF('貼り付けシート（日射量等）'!J7907&lt;0,RADIANS(360+('貼り付けシート（日射量等）'!J7907)),RADIANS('貼り付けシート（日射量等）'!J7907))</f>
        <v>5.6583574349656161</v>
      </c>
    </row>
    <row r="7911" spans="1:9">
      <c r="A7911" s="20">
        <v>41969</v>
      </c>
      <c r="B7911" s="35" t="s">
        <v>369</v>
      </c>
      <c r="C7911" s="90">
        <f t="shared" si="369"/>
        <v>127.09747213279942</v>
      </c>
      <c r="D7911" s="90">
        <f t="shared" si="370"/>
        <v>19.336770978026742</v>
      </c>
      <c r="E7911" s="90">
        <f t="shared" si="371"/>
        <v>107.76070115477269</v>
      </c>
      <c r="F7911" s="50">
        <f>'貼り付けシート（日射量等）'!G7908/3.6*10^3</f>
        <v>27.777777777777779</v>
      </c>
      <c r="G7911" s="50">
        <f>'貼り付けシート（日射量等）'!H7908/3.6*10^3</f>
        <v>111.11111111111111</v>
      </c>
      <c r="H7911" s="91">
        <f>RADIANS('貼り付けシート（日射量等）'!I7908)</f>
        <v>0.45204027626653132</v>
      </c>
      <c r="I7911" s="91">
        <f>IF('貼り付けシート（日射量等）'!J7908&lt;0,RADIANS(360+('貼り付けシート（日射量等）'!J7908)),RADIANS('貼り付けシート（日射量等）'!J7908))</f>
        <v>5.9027035302448221</v>
      </c>
    </row>
    <row r="7912" spans="1:9">
      <c r="A7912" s="20">
        <v>41969</v>
      </c>
      <c r="B7912" s="35" t="s">
        <v>370</v>
      </c>
      <c r="C7912" s="90">
        <f t="shared" si="369"/>
        <v>505.38526945921421</v>
      </c>
      <c r="D7912" s="90">
        <f t="shared" si="370"/>
        <v>351.82627031366314</v>
      </c>
      <c r="E7912" s="90">
        <f t="shared" si="371"/>
        <v>153.55899914555107</v>
      </c>
      <c r="F7912" s="50">
        <f>'貼り付けシート（日射量等）'!G7909/3.6*10^3</f>
        <v>469.44444444444446</v>
      </c>
      <c r="G7912" s="50">
        <f>'貼り付けシート（日射量等）'!H7909/3.6*10^3</f>
        <v>158.33333333333331</v>
      </c>
      <c r="H7912" s="91">
        <f>RADIANS('貼り付けシート（日射量等）'!I7909)</f>
        <v>0.50090949532237261</v>
      </c>
      <c r="I7912" s="91">
        <f>IF('貼り付けシート（日射量等）'!J7909&lt;0,RADIANS(360+('貼り付けシート（日射量等）'!J7909)),RADIANS('貼り付けシート（日射量等）'!J7909))</f>
        <v>6.1732295643039432</v>
      </c>
    </row>
    <row r="7913" spans="1:9">
      <c r="A7913" s="20">
        <v>41969</v>
      </c>
      <c r="B7913" s="35" t="s">
        <v>371</v>
      </c>
      <c r="C7913" s="90">
        <f t="shared" si="369"/>
        <v>299.04195484113825</v>
      </c>
      <c r="D7913" s="90">
        <f t="shared" si="370"/>
        <v>123.93081546463262</v>
      </c>
      <c r="E7913" s="90">
        <f t="shared" si="371"/>
        <v>175.11113937650561</v>
      </c>
      <c r="F7913" s="50">
        <f>'貼り付けシート（日射量等）'!G7910/3.6*10^3</f>
        <v>166.66666666666666</v>
      </c>
      <c r="G7913" s="50">
        <f>'貼り付けシート（日射量等）'!H7910/3.6*10^3</f>
        <v>180.55555555555554</v>
      </c>
      <c r="H7913" s="91">
        <f>RADIANS('貼り付けシート（日射量等）'!I7910)</f>
        <v>0.49567350756638956</v>
      </c>
      <c r="I7913" s="91">
        <f>IF('貼り付けシート（日射量等）'!J7910&lt;0,RADIANS(360+('貼り付けシート（日射量等）'!J7910)),RADIANS('貼り付けシート（日射量等）'!J7910))</f>
        <v>0.16755160819145562</v>
      </c>
    </row>
    <row r="7914" spans="1:9">
      <c r="A7914" s="20">
        <v>41969</v>
      </c>
      <c r="B7914" s="35" t="s">
        <v>372</v>
      </c>
      <c r="C7914" s="90">
        <f t="shared" si="369"/>
        <v>123.91446299287725</v>
      </c>
      <c r="D7914" s="90">
        <f t="shared" si="370"/>
        <v>18.847779366973874</v>
      </c>
      <c r="E7914" s="90">
        <f t="shared" si="371"/>
        <v>105.06668362590338</v>
      </c>
      <c r="F7914" s="50">
        <f>'貼り付けシート（日射量等）'!G7911/3.6*10^3</f>
        <v>27.777777777777779</v>
      </c>
      <c r="G7914" s="50">
        <f>'貼り付けシート（日射量等）'!H7911/3.6*10^3</f>
        <v>108.33333333333334</v>
      </c>
      <c r="H7914" s="91">
        <f>RADIANS('貼り付けシート（日射量等）'!I7911)</f>
        <v>0.43633231299858238</v>
      </c>
      <c r="I7914" s="91">
        <f>IF('貼り付けシート（日射量等）'!J7911&lt;0,RADIANS(360+('貼り付けシート（日射量等）'!J7911)),RADIANS('貼り付けシート（日射量等）'!J7911))</f>
        <v>0.43284165449459372</v>
      </c>
    </row>
    <row r="7915" spans="1:9">
      <c r="A7915" s="20">
        <v>41969</v>
      </c>
      <c r="B7915" s="35" t="s">
        <v>373</v>
      </c>
      <c r="C7915" s="90">
        <f t="shared" si="369"/>
        <v>92.513621596005493</v>
      </c>
      <c r="D7915" s="90">
        <f t="shared" si="370"/>
        <v>17.081130787664609</v>
      </c>
      <c r="E7915" s="90">
        <f t="shared" si="371"/>
        <v>75.432490808340887</v>
      </c>
      <c r="F7915" s="50">
        <f>'貼り付けシート（日射量等）'!G7912/3.6*10^3</f>
        <v>30.555555555555554</v>
      </c>
      <c r="G7915" s="50">
        <f>'貼り付けシート（日射量等）'!H7912/3.6*10^3</f>
        <v>77.777777777777786</v>
      </c>
      <c r="H7915" s="91">
        <f>RADIANS('貼り付けシート（日射量等）'!I7912)</f>
        <v>0.33161255787892263</v>
      </c>
      <c r="I7915" s="91">
        <f>IF('貼り付けシート（日射量等）'!J7912&lt;0,RADIANS(360+('貼り付けシート（日射量等）'!J7912)),RADIANS('貼り付けシート（日射量等）'!J7912))</f>
        <v>0.67195176201781692</v>
      </c>
    </row>
    <row r="7916" spans="1:9">
      <c r="A7916" s="20">
        <v>41969</v>
      </c>
      <c r="B7916" s="35" t="s">
        <v>374</v>
      </c>
      <c r="C7916" s="90">
        <f t="shared" si="369"/>
        <v>56.163287875766372</v>
      </c>
      <c r="D7916" s="90">
        <f t="shared" si="370"/>
        <v>13.059007413857291</v>
      </c>
      <c r="E7916" s="90">
        <f t="shared" si="371"/>
        <v>43.104280461909077</v>
      </c>
      <c r="F7916" s="50">
        <f>'貼り付けシート（日射量等）'!G7913/3.6*10^3</f>
        <v>33.333333333333336</v>
      </c>
      <c r="G7916" s="50">
        <f>'貼り付けシート（日射量等）'!H7913/3.6*10^3</f>
        <v>44.444444444444443</v>
      </c>
      <c r="H7916" s="91">
        <f>RADIANS('貼り付けシート（日射量等）'!I7913)</f>
        <v>0.19024088846738194</v>
      </c>
      <c r="I7916" s="91">
        <f>IF('貼り付けシート（日射量等）'!J7913&lt;0,RADIANS(360+('貼り付けシート（日射量等）'!J7913)),RADIANS('貼り付けシート（日射量等）'!J7913))</f>
        <v>0.87964594300514209</v>
      </c>
    </row>
    <row r="7917" spans="1:9">
      <c r="A7917" s="20">
        <v>41969</v>
      </c>
      <c r="B7917" s="35" t="s">
        <v>375</v>
      </c>
      <c r="C7917" s="90">
        <f t="shared" si="369"/>
        <v>10.208707449828893</v>
      </c>
      <c r="D7917" s="90">
        <f t="shared" si="370"/>
        <v>2.1266548632209399</v>
      </c>
      <c r="E7917" s="90">
        <f t="shared" si="371"/>
        <v>8.0820525866079524</v>
      </c>
      <c r="F7917" s="50">
        <f>'貼り付けシート（日射量等）'!G7914/3.6*10^3</f>
        <v>11.111111111111111</v>
      </c>
      <c r="G7917" s="50">
        <f>'貼り付けシート（日射量等）'!H7914/3.6*10^3</f>
        <v>8.3333333333333339</v>
      </c>
      <c r="H7917" s="91">
        <f>RADIANS('貼り付けシート（日射量等）'!I7914)</f>
        <v>2.6179938779914945E-2</v>
      </c>
      <c r="I7917" s="91">
        <f>IF('貼り付けシート（日射量等）'!J7914&lt;0,RADIANS(360+('貼り付けシート（日射量等）'!J7914)),RADIANS('貼り付けシート（日射量等）'!J7914))</f>
        <v>1.0611601852125523</v>
      </c>
    </row>
    <row r="7918" spans="1:9">
      <c r="A7918" s="20">
        <v>41969</v>
      </c>
      <c r="B7918" s="35" t="s">
        <v>376</v>
      </c>
      <c r="C7918" s="90">
        <f t="shared" si="369"/>
        <v>0</v>
      </c>
      <c r="D7918" s="90">
        <f t="shared" si="370"/>
        <v>0</v>
      </c>
      <c r="E7918" s="90">
        <f t="shared" si="371"/>
        <v>0</v>
      </c>
      <c r="F7918" s="50">
        <f>'貼り付けシート（日射量等）'!G7915/3.6*10^3</f>
        <v>0</v>
      </c>
      <c r="G7918" s="50">
        <f>'貼り付けシート（日射量等）'!H7915/3.6*10^3</f>
        <v>0</v>
      </c>
      <c r="H7918" s="91">
        <f>RADIANS('貼り付けシート（日射量等）'!I7915)</f>
        <v>0</v>
      </c>
      <c r="I7918" s="91">
        <f>IF('貼り付けシート（日射量等）'!J7915&lt;0,RADIANS(360+('貼り付けシート（日射量等）'!J7915)),RADIANS('貼り付けシート（日射量等）'!J7915))</f>
        <v>0</v>
      </c>
    </row>
    <row r="7919" spans="1:9">
      <c r="A7919" s="20">
        <v>41969</v>
      </c>
      <c r="B7919" s="35" t="s">
        <v>377</v>
      </c>
      <c r="C7919" s="90">
        <f t="shared" si="369"/>
        <v>0</v>
      </c>
      <c r="D7919" s="90">
        <f t="shared" si="370"/>
        <v>0</v>
      </c>
      <c r="E7919" s="90">
        <f t="shared" si="371"/>
        <v>0</v>
      </c>
      <c r="F7919" s="50">
        <f>'貼り付けシート（日射量等）'!G7916/3.6*10^3</f>
        <v>0</v>
      </c>
      <c r="G7919" s="50">
        <f>'貼り付けシート（日射量等）'!H7916/3.6*10^3</f>
        <v>0</v>
      </c>
      <c r="H7919" s="91">
        <f>RADIANS('貼り付けシート（日射量等）'!I7916)</f>
        <v>0</v>
      </c>
      <c r="I7919" s="91">
        <f>IF('貼り付けシート（日射量等）'!J7916&lt;0,RADIANS(360+('貼り付けシート（日射量等）'!J7916)),RADIANS('貼り付けシート（日射量等）'!J7916))</f>
        <v>0</v>
      </c>
    </row>
    <row r="7920" spans="1:9">
      <c r="A7920" s="20">
        <v>41969</v>
      </c>
      <c r="B7920" s="35" t="s">
        <v>378</v>
      </c>
      <c r="C7920" s="90">
        <f t="shared" si="369"/>
        <v>0</v>
      </c>
      <c r="D7920" s="90">
        <f t="shared" si="370"/>
        <v>0</v>
      </c>
      <c r="E7920" s="90">
        <f t="shared" si="371"/>
        <v>0</v>
      </c>
      <c r="F7920" s="50">
        <f>'貼り付けシート（日射量等）'!G7917/3.6*10^3</f>
        <v>0</v>
      </c>
      <c r="G7920" s="50">
        <f>'貼り付けシート（日射量等）'!H7917/3.6*10^3</f>
        <v>0</v>
      </c>
      <c r="H7920" s="91">
        <f>RADIANS('貼り付けシート（日射量等）'!I7917)</f>
        <v>0</v>
      </c>
      <c r="I7920" s="91">
        <f>IF('貼り付けシート（日射量等）'!J7917&lt;0,RADIANS(360+('貼り付けシート（日射量等）'!J7917)),RADIANS('貼り付けシート（日射量等）'!J7917))</f>
        <v>0</v>
      </c>
    </row>
    <row r="7921" spans="1:9">
      <c r="A7921" s="20">
        <v>41969</v>
      </c>
      <c r="B7921" s="35" t="s">
        <v>379</v>
      </c>
      <c r="C7921" s="90">
        <f t="shared" si="369"/>
        <v>0</v>
      </c>
      <c r="D7921" s="90">
        <f t="shared" si="370"/>
        <v>0</v>
      </c>
      <c r="E7921" s="90">
        <f t="shared" si="371"/>
        <v>0</v>
      </c>
      <c r="F7921" s="50">
        <f>'貼り付けシート（日射量等）'!G7918/3.6*10^3</f>
        <v>0</v>
      </c>
      <c r="G7921" s="50">
        <f>'貼り付けシート（日射量等）'!H7918/3.6*10^3</f>
        <v>0</v>
      </c>
      <c r="H7921" s="91">
        <f>RADIANS('貼り付けシート（日射量等）'!I7918)</f>
        <v>0</v>
      </c>
      <c r="I7921" s="91">
        <f>IF('貼り付けシート（日射量等）'!J7918&lt;0,RADIANS(360+('貼り付けシート（日射量等）'!J7918)),RADIANS('貼り付けシート（日射量等）'!J7918))</f>
        <v>0</v>
      </c>
    </row>
    <row r="7922" spans="1:9">
      <c r="A7922" s="20">
        <v>41969</v>
      </c>
      <c r="B7922" s="35" t="s">
        <v>380</v>
      </c>
      <c r="C7922" s="90">
        <f t="shared" si="369"/>
        <v>0</v>
      </c>
      <c r="D7922" s="90">
        <f t="shared" si="370"/>
        <v>0</v>
      </c>
      <c r="E7922" s="90">
        <f t="shared" si="371"/>
        <v>0</v>
      </c>
      <c r="F7922" s="50">
        <f>'貼り付けシート（日射量等）'!G7919/3.6*10^3</f>
        <v>0</v>
      </c>
      <c r="G7922" s="50">
        <f>'貼り付けシート（日射量等）'!H7919/3.6*10^3</f>
        <v>0</v>
      </c>
      <c r="H7922" s="91">
        <f>RADIANS('貼り付けシート（日射量等）'!I7919)</f>
        <v>0</v>
      </c>
      <c r="I7922" s="91">
        <f>IF('貼り付けシート（日射量等）'!J7919&lt;0,RADIANS(360+('貼り付けシート（日射量等）'!J7919)),RADIANS('貼り付けシート（日射量等）'!J7919))</f>
        <v>0</v>
      </c>
    </row>
    <row r="7923" spans="1:9">
      <c r="A7923" s="20">
        <v>41969</v>
      </c>
      <c r="B7923" s="35" t="s">
        <v>381</v>
      </c>
      <c r="C7923" s="90">
        <f t="shared" si="369"/>
        <v>0</v>
      </c>
      <c r="D7923" s="90">
        <f t="shared" si="370"/>
        <v>0</v>
      </c>
      <c r="E7923" s="90">
        <f t="shared" si="371"/>
        <v>0</v>
      </c>
      <c r="F7923" s="50">
        <f>'貼り付けシート（日射量等）'!G7920/3.6*10^3</f>
        <v>0</v>
      </c>
      <c r="G7923" s="50">
        <f>'貼り付けシート（日射量等）'!H7920/3.6*10^3</f>
        <v>0</v>
      </c>
      <c r="H7923" s="91">
        <f>RADIANS('貼り付けシート（日射量等）'!I7920)</f>
        <v>0</v>
      </c>
      <c r="I7923" s="91">
        <f>IF('貼り付けシート（日射量等）'!J7920&lt;0,RADIANS(360+('貼り付けシート（日射量等）'!J7920)),RADIANS('貼り付けシート（日射量等）'!J7920))</f>
        <v>0</v>
      </c>
    </row>
    <row r="7924" spans="1:9">
      <c r="A7924" s="20">
        <v>41969</v>
      </c>
      <c r="B7924" s="35" t="s">
        <v>382</v>
      </c>
      <c r="C7924" s="90">
        <f t="shared" si="369"/>
        <v>0</v>
      </c>
      <c r="D7924" s="90">
        <f t="shared" si="370"/>
        <v>0</v>
      </c>
      <c r="E7924" s="90">
        <f t="shared" si="371"/>
        <v>0</v>
      </c>
      <c r="F7924" s="50">
        <f>'貼り付けシート（日射量等）'!G7921/3.6*10^3</f>
        <v>0</v>
      </c>
      <c r="G7924" s="50">
        <f>'貼り付けシート（日射量等）'!H7921/3.6*10^3</f>
        <v>0</v>
      </c>
      <c r="H7924" s="91">
        <f>RADIANS('貼り付けシート（日射量等）'!I7921)</f>
        <v>0</v>
      </c>
      <c r="I7924" s="91">
        <f>IF('貼り付けシート（日射量等）'!J7921&lt;0,RADIANS(360+('貼り付けシート（日射量等）'!J7921)),RADIANS('貼り付けシート（日射量等）'!J7921))</f>
        <v>0</v>
      </c>
    </row>
    <row r="7925" spans="1:9">
      <c r="A7925" s="20">
        <v>41969</v>
      </c>
      <c r="B7925" s="35" t="s">
        <v>383</v>
      </c>
      <c r="C7925" s="90">
        <f t="shared" si="369"/>
        <v>0</v>
      </c>
      <c r="D7925" s="90">
        <f t="shared" si="370"/>
        <v>0</v>
      </c>
      <c r="E7925" s="90">
        <f t="shared" si="371"/>
        <v>0</v>
      </c>
      <c r="F7925" s="50">
        <f>'貼り付けシート（日射量等）'!G7922/3.6*10^3</f>
        <v>0</v>
      </c>
      <c r="G7925" s="50">
        <f>'貼り付けシート（日射量等）'!H7922/3.6*10^3</f>
        <v>0</v>
      </c>
      <c r="H7925" s="91">
        <f>RADIANS('貼り付けシート（日射量等）'!I7922)</f>
        <v>0</v>
      </c>
      <c r="I7925" s="91">
        <f>IF('貼り付けシート（日射量等）'!J7922&lt;0,RADIANS(360+('貼り付けシート（日射量等）'!J7922)),RADIANS('貼り付けシート（日射量等）'!J7922))</f>
        <v>0</v>
      </c>
    </row>
    <row r="7926" spans="1:9">
      <c r="A7926" s="20">
        <v>41970</v>
      </c>
      <c r="B7926" s="35" t="s">
        <v>360</v>
      </c>
      <c r="C7926" s="90">
        <f t="shared" si="369"/>
        <v>0</v>
      </c>
      <c r="D7926" s="90">
        <f t="shared" si="370"/>
        <v>0</v>
      </c>
      <c r="E7926" s="90">
        <f t="shared" si="371"/>
        <v>0</v>
      </c>
      <c r="F7926" s="50">
        <f>'貼り付けシート（日射量等）'!G7923/3.6*10^3</f>
        <v>0</v>
      </c>
      <c r="G7926" s="50">
        <f>'貼り付けシート（日射量等）'!H7923/3.6*10^3</f>
        <v>0</v>
      </c>
      <c r="H7926" s="91">
        <f>RADIANS('貼り付けシート（日射量等）'!I7923)</f>
        <v>0</v>
      </c>
      <c r="I7926" s="91">
        <f>IF('貼り付けシート（日射量等）'!J7923&lt;0,RADIANS(360+('貼り付けシート（日射量等）'!J7923)),RADIANS('貼り付けシート（日射量等）'!J7923))</f>
        <v>0</v>
      </c>
    </row>
    <row r="7927" spans="1:9">
      <c r="A7927" s="20">
        <v>41970</v>
      </c>
      <c r="B7927" s="35" t="s">
        <v>361</v>
      </c>
      <c r="C7927" s="90">
        <f t="shared" si="369"/>
        <v>0</v>
      </c>
      <c r="D7927" s="90">
        <f t="shared" si="370"/>
        <v>0</v>
      </c>
      <c r="E7927" s="90">
        <f t="shared" si="371"/>
        <v>0</v>
      </c>
      <c r="F7927" s="50">
        <f>'貼り付けシート（日射量等）'!G7924/3.6*10^3</f>
        <v>0</v>
      </c>
      <c r="G7927" s="50">
        <f>'貼り付けシート（日射量等）'!H7924/3.6*10^3</f>
        <v>0</v>
      </c>
      <c r="H7927" s="91">
        <f>RADIANS('貼り付けシート（日射量等）'!I7924)</f>
        <v>0</v>
      </c>
      <c r="I7927" s="91">
        <f>IF('貼り付けシート（日射量等）'!J7924&lt;0,RADIANS(360+('貼り付けシート（日射量等）'!J7924)),RADIANS('貼り付けシート（日射量等）'!J7924))</f>
        <v>0</v>
      </c>
    </row>
    <row r="7928" spans="1:9">
      <c r="A7928" s="20">
        <v>41970</v>
      </c>
      <c r="B7928" s="35" t="s">
        <v>362</v>
      </c>
      <c r="C7928" s="90">
        <f t="shared" si="369"/>
        <v>0</v>
      </c>
      <c r="D7928" s="90">
        <f t="shared" si="370"/>
        <v>0</v>
      </c>
      <c r="E7928" s="90">
        <f t="shared" si="371"/>
        <v>0</v>
      </c>
      <c r="F7928" s="50">
        <f>'貼り付けシート（日射量等）'!G7925/3.6*10^3</f>
        <v>0</v>
      </c>
      <c r="G7928" s="50">
        <f>'貼り付けシート（日射量等）'!H7925/3.6*10^3</f>
        <v>0</v>
      </c>
      <c r="H7928" s="91">
        <f>RADIANS('貼り付けシート（日射量等）'!I7925)</f>
        <v>0</v>
      </c>
      <c r="I7928" s="91">
        <f>IF('貼り付けシート（日射量等）'!J7925&lt;0,RADIANS(360+('貼り付けシート（日射量等）'!J7925)),RADIANS('貼り付けシート（日射量等）'!J7925))</f>
        <v>0</v>
      </c>
    </row>
    <row r="7929" spans="1:9">
      <c r="A7929" s="20">
        <v>41970</v>
      </c>
      <c r="B7929" s="35" t="s">
        <v>363</v>
      </c>
      <c r="C7929" s="90">
        <f t="shared" si="369"/>
        <v>0</v>
      </c>
      <c r="D7929" s="90">
        <f t="shared" si="370"/>
        <v>0</v>
      </c>
      <c r="E7929" s="90">
        <f t="shared" si="371"/>
        <v>0</v>
      </c>
      <c r="F7929" s="50">
        <f>'貼り付けシート（日射量等）'!G7926/3.6*10^3</f>
        <v>0</v>
      </c>
      <c r="G7929" s="50">
        <f>'貼り付けシート（日射量等）'!H7926/3.6*10^3</f>
        <v>0</v>
      </c>
      <c r="H7929" s="91">
        <f>RADIANS('貼り付けシート（日射量等）'!I7926)</f>
        <v>0</v>
      </c>
      <c r="I7929" s="91">
        <f>IF('貼り付けシート（日射量等）'!J7926&lt;0,RADIANS(360+('貼り付けシート（日射量等）'!J7926)),RADIANS('貼り付けシート（日射量等）'!J7926))</f>
        <v>0</v>
      </c>
    </row>
    <row r="7930" spans="1:9">
      <c r="A7930" s="20">
        <v>41970</v>
      </c>
      <c r="B7930" s="35" t="s">
        <v>364</v>
      </c>
      <c r="C7930" s="90">
        <f t="shared" si="369"/>
        <v>0</v>
      </c>
      <c r="D7930" s="90">
        <f t="shared" si="370"/>
        <v>0</v>
      </c>
      <c r="E7930" s="90">
        <f t="shared" si="371"/>
        <v>0</v>
      </c>
      <c r="F7930" s="50">
        <f>'貼り付けシート（日射量等）'!G7927/3.6*10^3</f>
        <v>0</v>
      </c>
      <c r="G7930" s="50">
        <f>'貼り付けシート（日射量等）'!H7927/3.6*10^3</f>
        <v>0</v>
      </c>
      <c r="H7930" s="91">
        <f>RADIANS('貼り付けシート（日射量等）'!I7927)</f>
        <v>0</v>
      </c>
      <c r="I7930" s="91">
        <f>IF('貼り付けシート（日射量等）'!J7927&lt;0,RADIANS(360+('貼り付けシート（日射量等）'!J7927)),RADIANS('貼り付けシート（日射量等）'!J7927))</f>
        <v>0</v>
      </c>
    </row>
    <row r="7931" spans="1:9">
      <c r="A7931" s="20">
        <v>41970</v>
      </c>
      <c r="B7931" s="35" t="s">
        <v>365</v>
      </c>
      <c r="C7931" s="90">
        <f t="shared" si="369"/>
        <v>0</v>
      </c>
      <c r="D7931" s="90">
        <f t="shared" si="370"/>
        <v>0</v>
      </c>
      <c r="E7931" s="90">
        <f t="shared" si="371"/>
        <v>0</v>
      </c>
      <c r="F7931" s="50">
        <f>'貼り付けシート（日射量等）'!G7928/3.6*10^3</f>
        <v>0</v>
      </c>
      <c r="G7931" s="50">
        <f>'貼り付けシート（日射量等）'!H7928/3.6*10^3</f>
        <v>0</v>
      </c>
      <c r="H7931" s="91">
        <f>RADIANS('貼り付けシート（日射量等）'!I7928)</f>
        <v>0</v>
      </c>
      <c r="I7931" s="91">
        <f>IF('貼り付けシート（日射量等）'!J7928&lt;0,RADIANS(360+('貼り付けシート（日射量等）'!J7928)),RADIANS('貼り付けシート（日射量等）'!J7928))</f>
        <v>0</v>
      </c>
    </row>
    <row r="7932" spans="1:9">
      <c r="A7932" s="20">
        <v>41970</v>
      </c>
      <c r="B7932" s="35" t="s">
        <v>366</v>
      </c>
      <c r="C7932" s="90">
        <f t="shared" si="369"/>
        <v>15.277145102726974</v>
      </c>
      <c r="D7932" s="90">
        <f t="shared" si="370"/>
        <v>4.5010749872497051</v>
      </c>
      <c r="E7932" s="90">
        <f t="shared" si="371"/>
        <v>10.776070115477269</v>
      </c>
      <c r="F7932" s="50">
        <f>'貼り付けシート（日射量等）'!G7929/3.6*10^3</f>
        <v>19.444444444444446</v>
      </c>
      <c r="G7932" s="50">
        <f>'貼り付けシート（日射量等）'!H7929/3.6*10^3</f>
        <v>11.111111111111111</v>
      </c>
      <c r="H7932" s="91">
        <f>RADIANS('貼り付けシート（日射量等）'!I7929)</f>
        <v>5.7595865315812872E-2</v>
      </c>
      <c r="I7932" s="91">
        <f>IF('貼り付けシート（日射量等）'!J7929&lt;0,RADIANS(360+('貼り付けシート（日射量等）'!J7929)),RADIANS('貼り付けシート（日射量等）'!J7929))</f>
        <v>5.2586770362589155</v>
      </c>
    </row>
    <row r="7933" spans="1:9">
      <c r="A7933" s="20">
        <v>41970</v>
      </c>
      <c r="B7933" s="35" t="s">
        <v>367</v>
      </c>
      <c r="C7933" s="90">
        <f t="shared" si="369"/>
        <v>48.709502784449789</v>
      </c>
      <c r="D7933" s="90">
        <f t="shared" si="370"/>
        <v>8.2992398514100376</v>
      </c>
      <c r="E7933" s="90">
        <f t="shared" si="371"/>
        <v>40.410262933039753</v>
      </c>
      <c r="F7933" s="50">
        <f>'貼り付けシート（日射量等）'!G7930/3.6*10^3</f>
        <v>19.444444444444446</v>
      </c>
      <c r="G7933" s="50">
        <f>'貼り付けシート（日射量等）'!H7930/3.6*10^3</f>
        <v>41.666666666666664</v>
      </c>
      <c r="H7933" s="91">
        <f>RADIANS('貼り付けシート（日射量等）'!I7930)</f>
        <v>0.21816615649929119</v>
      </c>
      <c r="I7933" s="91">
        <f>IF('貼り付けシート（日射量等）'!J7930&lt;0,RADIANS(360+('貼り付けシート（日射量等）'!J7930)),RADIANS('貼り付けシート（日射量等）'!J7930))</f>
        <v>5.4454272662223078</v>
      </c>
    </row>
    <row r="7934" spans="1:9">
      <c r="A7934" s="20">
        <v>41970</v>
      </c>
      <c r="B7934" s="35" t="s">
        <v>368</v>
      </c>
      <c r="C7934" s="90">
        <f t="shared" si="369"/>
        <v>82.48534474007981</v>
      </c>
      <c r="D7934" s="90">
        <f t="shared" si="370"/>
        <v>9.7468714606082507</v>
      </c>
      <c r="E7934" s="90">
        <f t="shared" si="371"/>
        <v>72.738473279471563</v>
      </c>
      <c r="F7934" s="50">
        <f>'貼り付けシート（日射量等）'!G7931/3.6*10^3</f>
        <v>16.666666666666668</v>
      </c>
      <c r="G7934" s="50">
        <f>'貼り付けシート（日射量等）'!H7931/3.6*10^3</f>
        <v>75</v>
      </c>
      <c r="H7934" s="91">
        <f>RADIANS('貼り付けシート（日射量等）'!I7931)</f>
        <v>0.35255650890285456</v>
      </c>
      <c r="I7934" s="91">
        <f>IF('貼り付けシート（日射量等）'!J7931&lt;0,RADIANS(360+('貼り付けシート（日射量等）'!J7931)),RADIANS('貼り付けシート（日射量等）'!J7931))</f>
        <v>5.6583574349656161</v>
      </c>
    </row>
    <row r="7935" spans="1:9">
      <c r="A7935" s="20">
        <v>41970</v>
      </c>
      <c r="B7935" s="35" t="s">
        <v>369</v>
      </c>
      <c r="C7935" s="90">
        <f t="shared" si="369"/>
        <v>105.08429381751006</v>
      </c>
      <c r="D7935" s="90">
        <f t="shared" si="370"/>
        <v>13.487697835953265</v>
      </c>
      <c r="E7935" s="90">
        <f t="shared" si="371"/>
        <v>91.596595981556789</v>
      </c>
      <c r="F7935" s="50">
        <f>'貼り付けシート（日射量等）'!G7932/3.6*10^3</f>
        <v>19.444444444444446</v>
      </c>
      <c r="G7935" s="50">
        <f>'貼り付けシート（日射量等）'!H7932/3.6*10^3</f>
        <v>94.444444444444443</v>
      </c>
      <c r="H7935" s="91">
        <f>RADIANS('貼り付けシート（日射量等）'!I7932)</f>
        <v>0.44854961776254271</v>
      </c>
      <c r="I7935" s="91">
        <f>IF('貼り付けシート（日射量等）'!J7932&lt;0,RADIANS(360+('貼り付けシート（日射量等）'!J7932)),RADIANS('貼り付けシート（日射量等）'!J7932))</f>
        <v>5.9027035302448221</v>
      </c>
    </row>
    <row r="7936" spans="1:9">
      <c r="A7936" s="20">
        <v>41970</v>
      </c>
      <c r="B7936" s="35" t="s">
        <v>370</v>
      </c>
      <c r="C7936" s="90">
        <f t="shared" si="369"/>
        <v>119.59328827070794</v>
      </c>
      <c r="D7936" s="90">
        <f t="shared" si="370"/>
        <v>14.526604644804562</v>
      </c>
      <c r="E7936" s="90">
        <f t="shared" si="371"/>
        <v>105.06668362590338</v>
      </c>
      <c r="F7936" s="50">
        <f>'貼り付けシート（日射量等）'!G7933/3.6*10^3</f>
        <v>19.444444444444446</v>
      </c>
      <c r="G7936" s="50">
        <f>'貼り付けシート（日射量等）'!H7933/3.6*10^3</f>
        <v>108.33333333333334</v>
      </c>
      <c r="H7936" s="91">
        <f>RADIANS('貼り付けシート（日射量等）'!I7933)</f>
        <v>0.49741883681838395</v>
      </c>
      <c r="I7936" s="91">
        <f>IF('貼り付けシート（日射量等）'!J7933&lt;0,RADIANS(360+('貼り付けシート（日射量等）'!J7933)),RADIANS('貼り付けシート（日射量等）'!J7933))</f>
        <v>6.1714842350519499</v>
      </c>
    </row>
    <row r="7937" spans="1:9">
      <c r="A7937" s="20">
        <v>41970</v>
      </c>
      <c r="B7937" s="35" t="s">
        <v>371</v>
      </c>
      <c r="C7937" s="90">
        <f t="shared" si="369"/>
        <v>116.78765248791683</v>
      </c>
      <c r="D7937" s="90">
        <f t="shared" si="370"/>
        <v>14.414986390882779</v>
      </c>
      <c r="E7937" s="90">
        <f t="shared" si="371"/>
        <v>102.37266609703406</v>
      </c>
      <c r="F7937" s="50">
        <f>'貼り付けシート（日射量等）'!G7934/3.6*10^3</f>
        <v>19.444444444444446</v>
      </c>
      <c r="G7937" s="50">
        <f>'貼り付けシート（日射量等）'!H7934/3.6*10^3</f>
        <v>105.55555555555556</v>
      </c>
      <c r="H7937" s="91">
        <f>RADIANS('貼り付けシート（日射量等）'!I7934)</f>
        <v>0.4921828490624009</v>
      </c>
      <c r="I7937" s="91">
        <f>IF('貼り付けシート（日射量等）'!J7934&lt;0,RADIANS(360+('貼り付けシート（日射量等）'!J7934)),RADIANS('貼り付けシート（日射量等）'!J7934))</f>
        <v>0.16580627893946132</v>
      </c>
    </row>
    <row r="7938" spans="1:9">
      <c r="A7938" s="20">
        <v>41970</v>
      </c>
      <c r="B7938" s="35" t="s">
        <v>372</v>
      </c>
      <c r="C7938" s="90">
        <f t="shared" si="369"/>
        <v>103.92986723343979</v>
      </c>
      <c r="D7938" s="90">
        <f t="shared" si="370"/>
        <v>15.027288780752317</v>
      </c>
      <c r="E7938" s="90">
        <f t="shared" si="371"/>
        <v>88.902578452687479</v>
      </c>
      <c r="F7938" s="50">
        <f>'貼り付けシート（日射量等）'!G7935/3.6*10^3</f>
        <v>22.222222222222221</v>
      </c>
      <c r="G7938" s="50">
        <f>'貼り付けシート（日射量等）'!H7935/3.6*10^3</f>
        <v>91.666666666666671</v>
      </c>
      <c r="H7938" s="91">
        <f>RADIANS('貼り付けシート（日射量等）'!I7935)</f>
        <v>0.43284165449459372</v>
      </c>
      <c r="I7938" s="91">
        <f>IF('貼り付けシート（日射量等）'!J7935&lt;0,RADIANS(360+('貼り付けシート（日射量等）'!J7935)),RADIANS('貼り付けシート（日射量等）'!J7935))</f>
        <v>0.43109632524259939</v>
      </c>
    </row>
    <row r="7939" spans="1:9">
      <c r="A7939" s="20">
        <v>41970</v>
      </c>
      <c r="B7939" s="35" t="s">
        <v>373</v>
      </c>
      <c r="C7939" s="90">
        <f t="shared" si="369"/>
        <v>64.309370693701084</v>
      </c>
      <c r="D7939" s="90">
        <f t="shared" si="370"/>
        <v>7.7350025874454325</v>
      </c>
      <c r="E7939" s="90">
        <f t="shared" si="371"/>
        <v>56.574368106255655</v>
      </c>
      <c r="F7939" s="50">
        <f>'貼り付けシート（日射量等）'!G7936/3.6*10^3</f>
        <v>13.888888888888889</v>
      </c>
      <c r="G7939" s="50">
        <f>'貼り付けシート（日射量等）'!H7936/3.6*10^3</f>
        <v>58.333333333333329</v>
      </c>
      <c r="H7939" s="91">
        <f>RADIANS('貼り付けシート（日射量等）'!I7936)</f>
        <v>0.32812189937493397</v>
      </c>
      <c r="I7939" s="91">
        <f>IF('貼り付けシート（日射量等）'!J7936&lt;0,RADIANS(360+('貼り付けシート（日射量等）'!J7936)),RADIANS('貼り付けシート（日射量等）'!J7936))</f>
        <v>0.66846110351382815</v>
      </c>
    </row>
    <row r="7940" spans="1:9">
      <c r="A7940" s="20">
        <v>41970</v>
      </c>
      <c r="B7940" s="35" t="s">
        <v>374</v>
      </c>
      <c r="C7940" s="90">
        <f t="shared" si="369"/>
        <v>30.199620207614721</v>
      </c>
      <c r="D7940" s="90">
        <f t="shared" si="370"/>
        <v>3.2594449189215506</v>
      </c>
      <c r="E7940" s="90">
        <f t="shared" si="371"/>
        <v>26.940175288693172</v>
      </c>
      <c r="F7940" s="50">
        <f>'貼り付けシート（日射量等）'!G7937/3.6*10^3</f>
        <v>8.3333333333333339</v>
      </c>
      <c r="G7940" s="50">
        <f>'貼り付けシート（日射量等）'!H7937/3.6*10^3</f>
        <v>27.777777777777779</v>
      </c>
      <c r="H7940" s="91">
        <f>RADIANS('貼り付けシート（日射量等）'!I7937)</f>
        <v>0.1884955592153876</v>
      </c>
      <c r="I7940" s="91">
        <f>IF('貼り付けシート（日射量等）'!J7937&lt;0,RADIANS(360+('貼り付けシート（日射量等）'!J7937)),RADIANS('貼り付けシート（日射量等）'!J7937))</f>
        <v>0.87615528450115343</v>
      </c>
    </row>
    <row r="7941" spans="1:9">
      <c r="A7941" s="20">
        <v>41970</v>
      </c>
      <c r="B7941" s="35" t="s">
        <v>375</v>
      </c>
      <c r="C7941" s="90">
        <f t="shared" si="369"/>
        <v>5.9180561414370025</v>
      </c>
      <c r="D7941" s="90">
        <f t="shared" si="370"/>
        <v>0.53002108369836765</v>
      </c>
      <c r="E7941" s="90">
        <f t="shared" si="371"/>
        <v>5.3880350577386347</v>
      </c>
      <c r="F7941" s="50">
        <f>'貼り付けシート（日射量等）'!G7938/3.6*10^3</f>
        <v>2.7777777777777777</v>
      </c>
      <c r="G7941" s="50">
        <f>'貼り付けシート（日射量等）'!H7938/3.6*10^3</f>
        <v>5.5555555555555554</v>
      </c>
      <c r="H7941" s="91">
        <f>RADIANS('貼り付けシート（日射量等）'!I7938)</f>
        <v>2.4434609527920613E-2</v>
      </c>
      <c r="I7941" s="91">
        <f>IF('貼り付けシート（日射量等）'!J7938&lt;0,RADIANS(360+('貼り付けシート（日射量等）'!J7938)),RADIANS('貼り付けシート（日射量等）'!J7938))</f>
        <v>1.0576695267085636</v>
      </c>
    </row>
    <row r="7942" spans="1:9">
      <c r="A7942" s="20">
        <v>41970</v>
      </c>
      <c r="B7942" s="35" t="s">
        <v>376</v>
      </c>
      <c r="C7942" s="90">
        <f t="shared" si="369"/>
        <v>0</v>
      </c>
      <c r="D7942" s="90">
        <f t="shared" si="370"/>
        <v>0</v>
      </c>
      <c r="E7942" s="90">
        <f t="shared" si="371"/>
        <v>0</v>
      </c>
      <c r="F7942" s="50">
        <f>'貼り付けシート（日射量等）'!G7939/3.6*10^3</f>
        <v>0</v>
      </c>
      <c r="G7942" s="50">
        <f>'貼り付けシート（日射量等）'!H7939/3.6*10^3</f>
        <v>0</v>
      </c>
      <c r="H7942" s="91">
        <f>RADIANS('貼り付けシート（日射量等）'!I7939)</f>
        <v>0</v>
      </c>
      <c r="I7942" s="91">
        <f>IF('貼り付けシート（日射量等）'!J7939&lt;0,RADIANS(360+('貼り付けシート（日射量等）'!J7939)),RADIANS('貼り付けシート（日射量等）'!J7939))</f>
        <v>0</v>
      </c>
    </row>
    <row r="7943" spans="1:9">
      <c r="A7943" s="20">
        <v>41970</v>
      </c>
      <c r="B7943" s="35" t="s">
        <v>377</v>
      </c>
      <c r="C7943" s="90">
        <f t="shared" ref="C7943:C8006" si="372">IF(D7943&lt;0,E7943,D7943+E7943)</f>
        <v>0</v>
      </c>
      <c r="D7943" s="90">
        <f t="shared" ref="D7943:D8006" si="373">F7943*(SIN(H7943)*COS($O$5)+COS(H7943)*SIN($O$5)*COS($O$4-I7943))</f>
        <v>0</v>
      </c>
      <c r="E7943" s="90">
        <f t="shared" ref="E7943:E8006" si="374">G7943*(1+COS($O$5))/2</f>
        <v>0</v>
      </c>
      <c r="F7943" s="50">
        <f>'貼り付けシート（日射量等）'!G7940/3.6*10^3</f>
        <v>0</v>
      </c>
      <c r="G7943" s="50">
        <f>'貼り付けシート（日射量等）'!H7940/3.6*10^3</f>
        <v>0</v>
      </c>
      <c r="H7943" s="91">
        <f>RADIANS('貼り付けシート（日射量等）'!I7940)</f>
        <v>0</v>
      </c>
      <c r="I7943" s="91">
        <f>IF('貼り付けシート（日射量等）'!J7940&lt;0,RADIANS(360+('貼り付けシート（日射量等）'!J7940)),RADIANS('貼り付けシート（日射量等）'!J7940))</f>
        <v>0</v>
      </c>
    </row>
    <row r="7944" spans="1:9">
      <c r="A7944" s="20">
        <v>41970</v>
      </c>
      <c r="B7944" s="35" t="s">
        <v>378</v>
      </c>
      <c r="C7944" s="90">
        <f t="shared" si="372"/>
        <v>0</v>
      </c>
      <c r="D7944" s="90">
        <f t="shared" si="373"/>
        <v>0</v>
      </c>
      <c r="E7944" s="90">
        <f t="shared" si="374"/>
        <v>0</v>
      </c>
      <c r="F7944" s="50">
        <f>'貼り付けシート（日射量等）'!G7941/3.6*10^3</f>
        <v>0</v>
      </c>
      <c r="G7944" s="50">
        <f>'貼り付けシート（日射量等）'!H7941/3.6*10^3</f>
        <v>0</v>
      </c>
      <c r="H7944" s="91">
        <f>RADIANS('貼り付けシート（日射量等）'!I7941)</f>
        <v>0</v>
      </c>
      <c r="I7944" s="91">
        <f>IF('貼り付けシート（日射量等）'!J7941&lt;0,RADIANS(360+('貼り付けシート（日射量等）'!J7941)),RADIANS('貼り付けシート（日射量等）'!J7941))</f>
        <v>0</v>
      </c>
    </row>
    <row r="7945" spans="1:9">
      <c r="A7945" s="20">
        <v>41970</v>
      </c>
      <c r="B7945" s="35" t="s">
        <v>379</v>
      </c>
      <c r="C7945" s="90">
        <f t="shared" si="372"/>
        <v>0</v>
      </c>
      <c r="D7945" s="90">
        <f t="shared" si="373"/>
        <v>0</v>
      </c>
      <c r="E7945" s="90">
        <f t="shared" si="374"/>
        <v>0</v>
      </c>
      <c r="F7945" s="50">
        <f>'貼り付けシート（日射量等）'!G7942/3.6*10^3</f>
        <v>0</v>
      </c>
      <c r="G7945" s="50">
        <f>'貼り付けシート（日射量等）'!H7942/3.6*10^3</f>
        <v>0</v>
      </c>
      <c r="H7945" s="91">
        <f>RADIANS('貼り付けシート（日射量等）'!I7942)</f>
        <v>0</v>
      </c>
      <c r="I7945" s="91">
        <f>IF('貼り付けシート（日射量等）'!J7942&lt;0,RADIANS(360+('貼り付けシート（日射量等）'!J7942)),RADIANS('貼り付けシート（日射量等）'!J7942))</f>
        <v>0</v>
      </c>
    </row>
    <row r="7946" spans="1:9">
      <c r="A7946" s="20">
        <v>41970</v>
      </c>
      <c r="B7946" s="35" t="s">
        <v>380</v>
      </c>
      <c r="C7946" s="90">
        <f t="shared" si="372"/>
        <v>0</v>
      </c>
      <c r="D7946" s="90">
        <f t="shared" si="373"/>
        <v>0</v>
      </c>
      <c r="E7946" s="90">
        <f t="shared" si="374"/>
        <v>0</v>
      </c>
      <c r="F7946" s="50">
        <f>'貼り付けシート（日射量等）'!G7943/3.6*10^3</f>
        <v>0</v>
      </c>
      <c r="G7946" s="50">
        <f>'貼り付けシート（日射量等）'!H7943/3.6*10^3</f>
        <v>0</v>
      </c>
      <c r="H7946" s="91">
        <f>RADIANS('貼り付けシート（日射量等）'!I7943)</f>
        <v>0</v>
      </c>
      <c r="I7946" s="91">
        <f>IF('貼り付けシート（日射量等）'!J7943&lt;0,RADIANS(360+('貼り付けシート（日射量等）'!J7943)),RADIANS('貼り付けシート（日射量等）'!J7943))</f>
        <v>0</v>
      </c>
    </row>
    <row r="7947" spans="1:9">
      <c r="A7947" s="20">
        <v>41970</v>
      </c>
      <c r="B7947" s="35" t="s">
        <v>381</v>
      </c>
      <c r="C7947" s="90">
        <f t="shared" si="372"/>
        <v>0</v>
      </c>
      <c r="D7947" s="90">
        <f t="shared" si="373"/>
        <v>0</v>
      </c>
      <c r="E7947" s="90">
        <f t="shared" si="374"/>
        <v>0</v>
      </c>
      <c r="F7947" s="50">
        <f>'貼り付けシート（日射量等）'!G7944/3.6*10^3</f>
        <v>0</v>
      </c>
      <c r="G7947" s="50">
        <f>'貼り付けシート（日射量等）'!H7944/3.6*10^3</f>
        <v>0</v>
      </c>
      <c r="H7947" s="91">
        <f>RADIANS('貼り付けシート（日射量等）'!I7944)</f>
        <v>0</v>
      </c>
      <c r="I7947" s="91">
        <f>IF('貼り付けシート（日射量等）'!J7944&lt;0,RADIANS(360+('貼り付けシート（日射量等）'!J7944)),RADIANS('貼り付けシート（日射量等）'!J7944))</f>
        <v>0</v>
      </c>
    </row>
    <row r="7948" spans="1:9">
      <c r="A7948" s="20">
        <v>41970</v>
      </c>
      <c r="B7948" s="35" t="s">
        <v>382</v>
      </c>
      <c r="C7948" s="90">
        <f t="shared" si="372"/>
        <v>0</v>
      </c>
      <c r="D7948" s="90">
        <f t="shared" si="373"/>
        <v>0</v>
      </c>
      <c r="E7948" s="90">
        <f t="shared" si="374"/>
        <v>0</v>
      </c>
      <c r="F7948" s="50">
        <f>'貼り付けシート（日射量等）'!G7945/3.6*10^3</f>
        <v>0</v>
      </c>
      <c r="G7948" s="50">
        <f>'貼り付けシート（日射量等）'!H7945/3.6*10^3</f>
        <v>0</v>
      </c>
      <c r="H7948" s="91">
        <f>RADIANS('貼り付けシート（日射量等）'!I7945)</f>
        <v>0</v>
      </c>
      <c r="I7948" s="91">
        <f>IF('貼り付けシート（日射量等）'!J7945&lt;0,RADIANS(360+('貼り付けシート（日射量等）'!J7945)),RADIANS('貼り付けシート（日射量等）'!J7945))</f>
        <v>0</v>
      </c>
    </row>
    <row r="7949" spans="1:9">
      <c r="A7949" s="20">
        <v>41970</v>
      </c>
      <c r="B7949" s="35" t="s">
        <v>383</v>
      </c>
      <c r="C7949" s="90">
        <f t="shared" si="372"/>
        <v>0</v>
      </c>
      <c r="D7949" s="90">
        <f t="shared" si="373"/>
        <v>0</v>
      </c>
      <c r="E7949" s="90">
        <f t="shared" si="374"/>
        <v>0</v>
      </c>
      <c r="F7949" s="50">
        <f>'貼り付けシート（日射量等）'!G7946/3.6*10^3</f>
        <v>0</v>
      </c>
      <c r="G7949" s="50">
        <f>'貼り付けシート（日射量等）'!H7946/3.6*10^3</f>
        <v>0</v>
      </c>
      <c r="H7949" s="91">
        <f>RADIANS('貼り付けシート（日射量等）'!I7946)</f>
        <v>0</v>
      </c>
      <c r="I7949" s="91">
        <f>IF('貼り付けシート（日射量等）'!J7946&lt;0,RADIANS(360+('貼り付けシート（日射量等）'!J7946)),RADIANS('貼り付けシート（日射量等）'!J7946))</f>
        <v>0</v>
      </c>
    </row>
    <row r="7950" spans="1:9">
      <c r="A7950" s="20">
        <v>41971</v>
      </c>
      <c r="B7950" s="35" t="s">
        <v>360</v>
      </c>
      <c r="C7950" s="90">
        <f t="shared" si="372"/>
        <v>0</v>
      </c>
      <c r="D7950" s="90">
        <f t="shared" si="373"/>
        <v>0</v>
      </c>
      <c r="E7950" s="90">
        <f t="shared" si="374"/>
        <v>0</v>
      </c>
      <c r="F7950" s="50">
        <f>'貼り付けシート（日射量等）'!G7947/3.6*10^3</f>
        <v>0</v>
      </c>
      <c r="G7950" s="50">
        <f>'貼り付けシート（日射量等）'!H7947/3.6*10^3</f>
        <v>0</v>
      </c>
      <c r="H7950" s="91">
        <f>RADIANS('貼り付けシート（日射量等）'!I7947)</f>
        <v>0</v>
      </c>
      <c r="I7950" s="91">
        <f>IF('貼り付けシート（日射量等）'!J7947&lt;0,RADIANS(360+('貼り付けシート（日射量等）'!J7947)),RADIANS('貼り付けシート（日射量等）'!J7947))</f>
        <v>0</v>
      </c>
    </row>
    <row r="7951" spans="1:9">
      <c r="A7951" s="20">
        <v>41971</v>
      </c>
      <c r="B7951" s="35" t="s">
        <v>361</v>
      </c>
      <c r="C7951" s="90">
        <f t="shared" si="372"/>
        <v>0</v>
      </c>
      <c r="D7951" s="90">
        <f t="shared" si="373"/>
        <v>0</v>
      </c>
      <c r="E7951" s="90">
        <f t="shared" si="374"/>
        <v>0</v>
      </c>
      <c r="F7951" s="50">
        <f>'貼り付けシート（日射量等）'!G7948/3.6*10^3</f>
        <v>0</v>
      </c>
      <c r="G7951" s="50">
        <f>'貼り付けシート（日射量等）'!H7948/3.6*10^3</f>
        <v>0</v>
      </c>
      <c r="H7951" s="91">
        <f>RADIANS('貼り付けシート（日射量等）'!I7948)</f>
        <v>0</v>
      </c>
      <c r="I7951" s="91">
        <f>IF('貼り付けシート（日射量等）'!J7948&lt;0,RADIANS(360+('貼り付けシート（日射量等）'!J7948)),RADIANS('貼り付けシート（日射量等）'!J7948))</f>
        <v>0</v>
      </c>
    </row>
    <row r="7952" spans="1:9">
      <c r="A7952" s="20">
        <v>41971</v>
      </c>
      <c r="B7952" s="35" t="s">
        <v>362</v>
      </c>
      <c r="C7952" s="90">
        <f t="shared" si="372"/>
        <v>0</v>
      </c>
      <c r="D7952" s="90">
        <f t="shared" si="373"/>
        <v>0</v>
      </c>
      <c r="E7952" s="90">
        <f t="shared" si="374"/>
        <v>0</v>
      </c>
      <c r="F7952" s="50">
        <f>'貼り付けシート（日射量等）'!G7949/3.6*10^3</f>
        <v>0</v>
      </c>
      <c r="G7952" s="50">
        <f>'貼り付けシート（日射量等）'!H7949/3.6*10^3</f>
        <v>0</v>
      </c>
      <c r="H7952" s="91">
        <f>RADIANS('貼り付けシート（日射量等）'!I7949)</f>
        <v>0</v>
      </c>
      <c r="I7952" s="91">
        <f>IF('貼り付けシート（日射量等）'!J7949&lt;0,RADIANS(360+('貼り付けシート（日射量等）'!J7949)),RADIANS('貼り付けシート（日射量等）'!J7949))</f>
        <v>0</v>
      </c>
    </row>
    <row r="7953" spans="1:9">
      <c r="A7953" s="20">
        <v>41971</v>
      </c>
      <c r="B7953" s="35" t="s">
        <v>363</v>
      </c>
      <c r="C7953" s="90">
        <f t="shared" si="372"/>
        <v>0</v>
      </c>
      <c r="D7953" s="90">
        <f t="shared" si="373"/>
        <v>0</v>
      </c>
      <c r="E7953" s="90">
        <f t="shared" si="374"/>
        <v>0</v>
      </c>
      <c r="F7953" s="50">
        <f>'貼り付けシート（日射量等）'!G7950/3.6*10^3</f>
        <v>0</v>
      </c>
      <c r="G7953" s="50">
        <f>'貼り付けシート（日射量等）'!H7950/3.6*10^3</f>
        <v>0</v>
      </c>
      <c r="H7953" s="91">
        <f>RADIANS('貼り付けシート（日射量等）'!I7950)</f>
        <v>0</v>
      </c>
      <c r="I7953" s="91">
        <f>IF('貼り付けシート（日射量等）'!J7950&lt;0,RADIANS(360+('貼り付けシート（日射量等）'!J7950)),RADIANS('貼り付けシート（日射量等）'!J7950))</f>
        <v>0</v>
      </c>
    </row>
    <row r="7954" spans="1:9">
      <c r="A7954" s="20">
        <v>41971</v>
      </c>
      <c r="B7954" s="35" t="s">
        <v>364</v>
      </c>
      <c r="C7954" s="90">
        <f t="shared" si="372"/>
        <v>0</v>
      </c>
      <c r="D7954" s="90">
        <f t="shared" si="373"/>
        <v>0</v>
      </c>
      <c r="E7954" s="90">
        <f t="shared" si="374"/>
        <v>0</v>
      </c>
      <c r="F7954" s="50">
        <f>'貼り付けシート（日射量等）'!G7951/3.6*10^3</f>
        <v>0</v>
      </c>
      <c r="G7954" s="50">
        <f>'貼り付けシート（日射量等）'!H7951/3.6*10^3</f>
        <v>0</v>
      </c>
      <c r="H7954" s="91">
        <f>RADIANS('貼り付けシート（日射量等）'!I7951)</f>
        <v>0</v>
      </c>
      <c r="I7954" s="91">
        <f>IF('貼り付けシート（日射量等）'!J7951&lt;0,RADIANS(360+('貼り付けシート（日射量等）'!J7951)),RADIANS('貼り付けシート（日射量等）'!J7951))</f>
        <v>0</v>
      </c>
    </row>
    <row r="7955" spans="1:9">
      <c r="A7955" s="20">
        <v>41971</v>
      </c>
      <c r="B7955" s="35" t="s">
        <v>365</v>
      </c>
      <c r="C7955" s="90">
        <f t="shared" si="372"/>
        <v>0</v>
      </c>
      <c r="D7955" s="90">
        <f t="shared" si="373"/>
        <v>0</v>
      </c>
      <c r="E7955" s="90">
        <f t="shared" si="374"/>
        <v>0</v>
      </c>
      <c r="F7955" s="50">
        <f>'貼り付けシート（日射量等）'!G7952/3.6*10^3</f>
        <v>0</v>
      </c>
      <c r="G7955" s="50">
        <f>'貼り付けシート（日射量等）'!H7952/3.6*10^3</f>
        <v>0</v>
      </c>
      <c r="H7955" s="91">
        <f>RADIANS('貼り付けシート（日射量等）'!I7952)</f>
        <v>0</v>
      </c>
      <c r="I7955" s="91">
        <f>IF('貼り付けシート（日射量等）'!J7952&lt;0,RADIANS(360+('貼り付けシート（日射量等）'!J7952)),RADIANS('貼り付けシート（日射量等）'!J7952))</f>
        <v>0</v>
      </c>
    </row>
    <row r="7956" spans="1:9">
      <c r="A7956" s="20">
        <v>41971</v>
      </c>
      <c r="B7956" s="35" t="s">
        <v>366</v>
      </c>
      <c r="C7956" s="90">
        <f t="shared" si="372"/>
        <v>15.224035223565295</v>
      </c>
      <c r="D7956" s="90">
        <f t="shared" si="373"/>
        <v>4.4479651080880265</v>
      </c>
      <c r="E7956" s="90">
        <f t="shared" si="374"/>
        <v>10.776070115477269</v>
      </c>
      <c r="F7956" s="50">
        <f>'貼り付けシート（日射量等）'!G7953/3.6*10^3</f>
        <v>19.444444444444446</v>
      </c>
      <c r="G7956" s="50">
        <f>'貼り付けシート（日射量等）'!H7953/3.6*10^3</f>
        <v>11.111111111111111</v>
      </c>
      <c r="H7956" s="91">
        <f>RADIANS('貼り付けシート（日射量等）'!I7953)</f>
        <v>5.4105206811824215E-2</v>
      </c>
      <c r="I7956" s="91">
        <f>IF('貼り付けシート（日射量等）'!J7953&lt;0,RADIANS(360+('貼り付けシート（日射量等）'!J7953)),RADIANS('貼り付けシート（日射量等）'!J7953))</f>
        <v>5.2604223655109088</v>
      </c>
    </row>
    <row r="7957" spans="1:9">
      <c r="A7957" s="20">
        <v>41971</v>
      </c>
      <c r="B7957" s="35" t="s">
        <v>367</v>
      </c>
      <c r="C7957" s="90">
        <f t="shared" si="372"/>
        <v>48.650545615185266</v>
      </c>
      <c r="D7957" s="90">
        <f t="shared" si="373"/>
        <v>8.2402826821455122</v>
      </c>
      <c r="E7957" s="90">
        <f t="shared" si="374"/>
        <v>40.410262933039753</v>
      </c>
      <c r="F7957" s="50">
        <f>'貼り付けシート（日射量等）'!G7954/3.6*10^3</f>
        <v>19.444444444444446</v>
      </c>
      <c r="G7957" s="50">
        <f>'貼り付けシート（日射量等）'!H7954/3.6*10^3</f>
        <v>41.666666666666664</v>
      </c>
      <c r="H7957" s="91">
        <f>RADIANS('貼り付けシート（日射量等）'!I7954)</f>
        <v>0.21467549799530256</v>
      </c>
      <c r="I7957" s="91">
        <f>IF('貼り付けシート（日射量等）'!J7954&lt;0,RADIANS(360+('貼り付けシート（日射量等）'!J7954)),RADIANS('貼り付けシート（日射量等）'!J7954))</f>
        <v>5.4454272662223078</v>
      </c>
    </row>
    <row r="7958" spans="1:9">
      <c r="A7958" s="20">
        <v>41971</v>
      </c>
      <c r="B7958" s="35" t="s">
        <v>368</v>
      </c>
      <c r="C7958" s="90">
        <f t="shared" si="372"/>
        <v>81.362380309470964</v>
      </c>
      <c r="D7958" s="90">
        <f t="shared" si="373"/>
        <v>11.317924558868711</v>
      </c>
      <c r="E7958" s="90">
        <f t="shared" si="374"/>
        <v>70.044455750602253</v>
      </c>
      <c r="F7958" s="50">
        <f>'貼り付けシート（日射量等）'!G7955/3.6*10^3</f>
        <v>19.444444444444446</v>
      </c>
      <c r="G7958" s="50">
        <f>'貼り付けシート（日射量等）'!H7955/3.6*10^3</f>
        <v>72.222222222222229</v>
      </c>
      <c r="H7958" s="91">
        <f>RADIANS('貼り付けシート（日射量等）'!I7955)</f>
        <v>0.3490658503988659</v>
      </c>
      <c r="I7958" s="91">
        <f>IF('貼り付けシート（日射量等）'!J7955&lt;0,RADIANS(360+('貼り付けシート（日射量等）'!J7955)),RADIANS('貼り付けシート（日射量等）'!J7955))</f>
        <v>5.6583574349656161</v>
      </c>
    </row>
    <row r="7959" spans="1:9">
      <c r="A7959" s="20">
        <v>41971</v>
      </c>
      <c r="B7959" s="35" t="s">
        <v>369</v>
      </c>
      <c r="C7959" s="90">
        <f t="shared" si="372"/>
        <v>103.11616024779633</v>
      </c>
      <c r="D7959" s="90">
        <f t="shared" si="373"/>
        <v>11.519564266239543</v>
      </c>
      <c r="E7959" s="90">
        <f t="shared" si="374"/>
        <v>91.596595981556789</v>
      </c>
      <c r="F7959" s="50">
        <f>'貼り付けシート（日射量等）'!G7956/3.6*10^3</f>
        <v>16.666666666666668</v>
      </c>
      <c r="G7959" s="50">
        <f>'貼り付けシート（日射量等）'!H7956/3.6*10^3</f>
        <v>94.444444444444443</v>
      </c>
      <c r="H7959" s="91">
        <f>RADIANS('貼り付けシート（日射量等）'!I7956)</f>
        <v>0.44505895925855404</v>
      </c>
      <c r="I7959" s="91">
        <f>IF('貼り付けシート（日射量等）'!J7956&lt;0,RADIANS(360+('貼り付けシート（日射量等）'!J7956)),RADIANS('貼り付けシート（日射量等）'!J7956))</f>
        <v>5.9027035302448221</v>
      </c>
    </row>
    <row r="7960" spans="1:9">
      <c r="A7960" s="20">
        <v>41971</v>
      </c>
      <c r="B7960" s="35" t="s">
        <v>370</v>
      </c>
      <c r="C7960" s="90">
        <f t="shared" si="372"/>
        <v>117.49775254038144</v>
      </c>
      <c r="D7960" s="90">
        <f t="shared" si="373"/>
        <v>12.431068914478061</v>
      </c>
      <c r="E7960" s="90">
        <f t="shared" si="374"/>
        <v>105.06668362590338</v>
      </c>
      <c r="F7960" s="50">
        <f>'貼り付けシート（日射量等）'!G7957/3.6*10^3</f>
        <v>16.666666666666668</v>
      </c>
      <c r="G7960" s="50">
        <f>'貼り付けシート（日射量等）'!H7957/3.6*10^3</f>
        <v>108.33333333333334</v>
      </c>
      <c r="H7960" s="91">
        <f>RADIANS('貼り付けシート（日射量等）'!I7957)</f>
        <v>0.49567350756638956</v>
      </c>
      <c r="I7960" s="91">
        <f>IF('貼り付けシート（日射量等）'!J7957&lt;0,RADIANS(360+('貼り付けシート（日射量等）'!J7957)),RADIANS('貼り付けシート（日射量等）'!J7957))</f>
        <v>6.1697389057999548</v>
      </c>
    </row>
    <row r="7961" spans="1:9">
      <c r="A7961" s="20">
        <v>41971</v>
      </c>
      <c r="B7961" s="35" t="s">
        <v>371</v>
      </c>
      <c r="C7961" s="90">
        <f t="shared" si="372"/>
        <v>114.71033773267811</v>
      </c>
      <c r="D7961" s="90">
        <f t="shared" si="373"/>
        <v>12.337671635644053</v>
      </c>
      <c r="E7961" s="90">
        <f t="shared" si="374"/>
        <v>102.37266609703406</v>
      </c>
      <c r="F7961" s="50">
        <f>'貼り付けシート（日射量等）'!G7958/3.6*10^3</f>
        <v>16.666666666666668</v>
      </c>
      <c r="G7961" s="50">
        <f>'貼り付けシート（日射量等）'!H7958/3.6*10^3</f>
        <v>105.55555555555556</v>
      </c>
      <c r="H7961" s="91">
        <f>RADIANS('貼り付けシート（日射量等）'!I7958)</f>
        <v>0.49043751981040662</v>
      </c>
      <c r="I7961" s="91">
        <f>IF('貼り付けシート（日射量等）'!J7958&lt;0,RADIANS(360+('貼り付けシート（日射量等）'!J7958)),RADIANS('貼り付けシート（日射量等）'!J7958))</f>
        <v>0.16406094968746698</v>
      </c>
    </row>
    <row r="7962" spans="1:9">
      <c r="A7962" s="20">
        <v>41971</v>
      </c>
      <c r="B7962" s="35" t="s">
        <v>372</v>
      </c>
      <c r="C7962" s="90">
        <f t="shared" si="372"/>
        <v>102.03568950523983</v>
      </c>
      <c r="D7962" s="90">
        <f t="shared" si="373"/>
        <v>13.13311105255235</v>
      </c>
      <c r="E7962" s="90">
        <f t="shared" si="374"/>
        <v>88.902578452687479</v>
      </c>
      <c r="F7962" s="50">
        <f>'貼り付けシート（日射量等）'!G7959/3.6*10^3</f>
        <v>19.444444444444446</v>
      </c>
      <c r="G7962" s="50">
        <f>'貼り付けシート（日射量等）'!H7959/3.6*10^3</f>
        <v>91.666666666666671</v>
      </c>
      <c r="H7962" s="91">
        <f>RADIANS('貼り付けシート（日射量等）'!I7959)</f>
        <v>0.43109632524259939</v>
      </c>
      <c r="I7962" s="91">
        <f>IF('貼り付けシート（日射量等）'!J7959&lt;0,RADIANS(360+('貼り付けシート（日射量等）'!J7959)),RADIANS('貼り付けシート（日射量等）'!J7959))</f>
        <v>0.42760566673861072</v>
      </c>
    </row>
    <row r="7963" spans="1:9">
      <c r="A7963" s="20">
        <v>41971</v>
      </c>
      <c r="B7963" s="35" t="s">
        <v>373</v>
      </c>
      <c r="C7963" s="90">
        <f t="shared" si="372"/>
        <v>73.926705056205023</v>
      </c>
      <c r="D7963" s="90">
        <f t="shared" si="373"/>
        <v>9.270284363341398</v>
      </c>
      <c r="E7963" s="90">
        <f t="shared" si="374"/>
        <v>64.65642069286362</v>
      </c>
      <c r="F7963" s="50">
        <f>'貼り付けシート（日射量等）'!G7960/3.6*10^3</f>
        <v>16.666666666666668</v>
      </c>
      <c r="G7963" s="50">
        <f>'貼り付けシート（日射量等）'!H7960/3.6*10^3</f>
        <v>66.666666666666671</v>
      </c>
      <c r="H7963" s="91">
        <f>RADIANS('貼り付けシート（日射量等）'!I7960)</f>
        <v>0.32637657012293964</v>
      </c>
      <c r="I7963" s="91">
        <f>IF('貼り付けシート（日射量等）'!J7960&lt;0,RADIANS(360+('貼り付けシート（日射量等）'!J7960)),RADIANS('貼り付けシート（日射量等）'!J7960))</f>
        <v>0.66497044500983959</v>
      </c>
    </row>
    <row r="7964" spans="1:9">
      <c r="A7964" s="20">
        <v>41971</v>
      </c>
      <c r="B7964" s="35" t="s">
        <v>374</v>
      </c>
      <c r="C7964" s="90">
        <f t="shared" si="372"/>
        <v>42.615154052756601</v>
      </c>
      <c r="D7964" s="90">
        <f t="shared" si="373"/>
        <v>7.5929261774554746</v>
      </c>
      <c r="E7964" s="90">
        <f t="shared" si="374"/>
        <v>35.022227875301127</v>
      </c>
      <c r="F7964" s="50">
        <f>'貼り付けシート（日射量等）'!G7961/3.6*10^3</f>
        <v>19.444444444444446</v>
      </c>
      <c r="G7964" s="50">
        <f>'貼り付けシート（日射量等）'!H7961/3.6*10^3</f>
        <v>36.111111111111114</v>
      </c>
      <c r="H7964" s="91">
        <f>RADIANS('貼り付けシート（日射量等）'!I7961)</f>
        <v>0.18675022996339324</v>
      </c>
      <c r="I7964" s="91">
        <f>IF('貼り付けシート（日射量等）'!J7961&lt;0,RADIANS(360+('貼り付けシート（日射量等）'!J7961)),RADIANS('貼り付けシート（日射量等）'!J7961))</f>
        <v>0.87266462599716477</v>
      </c>
    </row>
    <row r="7965" spans="1:9">
      <c r="A7965" s="20">
        <v>41971</v>
      </c>
      <c r="B7965" s="35" t="s">
        <v>375</v>
      </c>
      <c r="C7965" s="90">
        <f t="shared" si="372"/>
        <v>5.9164064601375026</v>
      </c>
      <c r="D7965" s="90">
        <f t="shared" si="373"/>
        <v>0.52837140239886826</v>
      </c>
      <c r="E7965" s="90">
        <f t="shared" si="374"/>
        <v>5.3880350577386347</v>
      </c>
      <c r="F7965" s="50">
        <f>'貼り付けシート（日射量等）'!G7962/3.6*10^3</f>
        <v>2.7777777777777777</v>
      </c>
      <c r="G7965" s="50">
        <f>'貼り付けシート（日射量等）'!H7962/3.6*10^3</f>
        <v>5.5555555555555554</v>
      </c>
      <c r="H7965" s="91">
        <f>RADIANS('貼り付けシート（日射量等）'!I7962)</f>
        <v>2.2689280275926284E-2</v>
      </c>
      <c r="I7965" s="91">
        <f>IF('貼り付けシート（日射量等）'!J7962&lt;0,RADIANS(360+('貼り付けシート（日射量等）'!J7962)),RADIANS('貼り付けシート（日射量等）'!J7962))</f>
        <v>1.054178868204575</v>
      </c>
    </row>
    <row r="7966" spans="1:9">
      <c r="A7966" s="20">
        <v>41971</v>
      </c>
      <c r="B7966" s="35" t="s">
        <v>376</v>
      </c>
      <c r="C7966" s="90">
        <f t="shared" si="372"/>
        <v>0</v>
      </c>
      <c r="D7966" s="90">
        <f t="shared" si="373"/>
        <v>0</v>
      </c>
      <c r="E7966" s="90">
        <f t="shared" si="374"/>
        <v>0</v>
      </c>
      <c r="F7966" s="50">
        <f>'貼り付けシート（日射量等）'!G7963/3.6*10^3</f>
        <v>0</v>
      </c>
      <c r="G7966" s="50">
        <f>'貼り付けシート（日射量等）'!H7963/3.6*10^3</f>
        <v>0</v>
      </c>
      <c r="H7966" s="91">
        <f>RADIANS('貼り付けシート（日射量等）'!I7963)</f>
        <v>0</v>
      </c>
      <c r="I7966" s="91">
        <f>IF('貼り付けシート（日射量等）'!J7963&lt;0,RADIANS(360+('貼り付けシート（日射量等）'!J7963)),RADIANS('貼り付けシート（日射量等）'!J7963))</f>
        <v>0</v>
      </c>
    </row>
    <row r="7967" spans="1:9">
      <c r="A7967" s="20">
        <v>41971</v>
      </c>
      <c r="B7967" s="35" t="s">
        <v>377</v>
      </c>
      <c r="C7967" s="90">
        <f t="shared" si="372"/>
        <v>0</v>
      </c>
      <c r="D7967" s="90">
        <f t="shared" si="373"/>
        <v>0</v>
      </c>
      <c r="E7967" s="90">
        <f t="shared" si="374"/>
        <v>0</v>
      </c>
      <c r="F7967" s="50">
        <f>'貼り付けシート（日射量等）'!G7964/3.6*10^3</f>
        <v>0</v>
      </c>
      <c r="G7967" s="50">
        <f>'貼り付けシート（日射量等）'!H7964/3.6*10^3</f>
        <v>0</v>
      </c>
      <c r="H7967" s="91">
        <f>RADIANS('貼り付けシート（日射量等）'!I7964)</f>
        <v>0</v>
      </c>
      <c r="I7967" s="91">
        <f>IF('貼り付けシート（日射量等）'!J7964&lt;0,RADIANS(360+('貼り付けシート（日射量等）'!J7964)),RADIANS('貼り付けシート（日射量等）'!J7964))</f>
        <v>0</v>
      </c>
    </row>
    <row r="7968" spans="1:9">
      <c r="A7968" s="20">
        <v>41971</v>
      </c>
      <c r="B7968" s="35" t="s">
        <v>378</v>
      </c>
      <c r="C7968" s="90">
        <f t="shared" si="372"/>
        <v>0</v>
      </c>
      <c r="D7968" s="90">
        <f t="shared" si="373"/>
        <v>0</v>
      </c>
      <c r="E7968" s="90">
        <f t="shared" si="374"/>
        <v>0</v>
      </c>
      <c r="F7968" s="50">
        <f>'貼り付けシート（日射量等）'!G7965/3.6*10^3</f>
        <v>0</v>
      </c>
      <c r="G7968" s="50">
        <f>'貼り付けシート（日射量等）'!H7965/3.6*10^3</f>
        <v>0</v>
      </c>
      <c r="H7968" s="91">
        <f>RADIANS('貼り付けシート（日射量等）'!I7965)</f>
        <v>0</v>
      </c>
      <c r="I7968" s="91">
        <f>IF('貼り付けシート（日射量等）'!J7965&lt;0,RADIANS(360+('貼り付けシート（日射量等）'!J7965)),RADIANS('貼り付けシート（日射量等）'!J7965))</f>
        <v>0</v>
      </c>
    </row>
    <row r="7969" spans="1:9">
      <c r="A7969" s="20">
        <v>41971</v>
      </c>
      <c r="B7969" s="35" t="s">
        <v>379</v>
      </c>
      <c r="C7969" s="90">
        <f t="shared" si="372"/>
        <v>0</v>
      </c>
      <c r="D7969" s="90">
        <f t="shared" si="373"/>
        <v>0</v>
      </c>
      <c r="E7969" s="90">
        <f t="shared" si="374"/>
        <v>0</v>
      </c>
      <c r="F7969" s="50">
        <f>'貼り付けシート（日射量等）'!G7966/3.6*10^3</f>
        <v>0</v>
      </c>
      <c r="G7969" s="50">
        <f>'貼り付けシート（日射量等）'!H7966/3.6*10^3</f>
        <v>0</v>
      </c>
      <c r="H7969" s="91">
        <f>RADIANS('貼り付けシート（日射量等）'!I7966)</f>
        <v>0</v>
      </c>
      <c r="I7969" s="91">
        <f>IF('貼り付けシート（日射量等）'!J7966&lt;0,RADIANS(360+('貼り付けシート（日射量等）'!J7966)),RADIANS('貼り付けシート（日射量等）'!J7966))</f>
        <v>0</v>
      </c>
    </row>
    <row r="7970" spans="1:9">
      <c r="A7970" s="20">
        <v>41971</v>
      </c>
      <c r="B7970" s="35" t="s">
        <v>380</v>
      </c>
      <c r="C7970" s="90">
        <f t="shared" si="372"/>
        <v>0</v>
      </c>
      <c r="D7970" s="90">
        <f t="shared" si="373"/>
        <v>0</v>
      </c>
      <c r="E7970" s="90">
        <f t="shared" si="374"/>
        <v>0</v>
      </c>
      <c r="F7970" s="50">
        <f>'貼り付けシート（日射量等）'!G7967/3.6*10^3</f>
        <v>0</v>
      </c>
      <c r="G7970" s="50">
        <f>'貼り付けシート（日射量等）'!H7967/3.6*10^3</f>
        <v>0</v>
      </c>
      <c r="H7970" s="91">
        <f>RADIANS('貼り付けシート（日射量等）'!I7967)</f>
        <v>0</v>
      </c>
      <c r="I7970" s="91">
        <f>IF('貼り付けシート（日射量等）'!J7967&lt;0,RADIANS(360+('貼り付けシート（日射量等）'!J7967)),RADIANS('貼り付けシート（日射量等）'!J7967))</f>
        <v>0</v>
      </c>
    </row>
    <row r="7971" spans="1:9">
      <c r="A7971" s="20">
        <v>41971</v>
      </c>
      <c r="B7971" s="35" t="s">
        <v>381</v>
      </c>
      <c r="C7971" s="90">
        <f t="shared" si="372"/>
        <v>0</v>
      </c>
      <c r="D7971" s="90">
        <f t="shared" si="373"/>
        <v>0</v>
      </c>
      <c r="E7971" s="90">
        <f t="shared" si="374"/>
        <v>0</v>
      </c>
      <c r="F7971" s="50">
        <f>'貼り付けシート（日射量等）'!G7968/3.6*10^3</f>
        <v>0</v>
      </c>
      <c r="G7971" s="50">
        <f>'貼り付けシート（日射量等）'!H7968/3.6*10^3</f>
        <v>0</v>
      </c>
      <c r="H7971" s="91">
        <f>RADIANS('貼り付けシート（日射量等）'!I7968)</f>
        <v>0</v>
      </c>
      <c r="I7971" s="91">
        <f>IF('貼り付けシート（日射量等）'!J7968&lt;0,RADIANS(360+('貼り付けシート（日射量等）'!J7968)),RADIANS('貼り付けシート（日射量等）'!J7968))</f>
        <v>0</v>
      </c>
    </row>
    <row r="7972" spans="1:9">
      <c r="A7972" s="20">
        <v>41971</v>
      </c>
      <c r="B7972" s="35" t="s">
        <v>382</v>
      </c>
      <c r="C7972" s="90">
        <f t="shared" si="372"/>
        <v>0</v>
      </c>
      <c r="D7972" s="90">
        <f t="shared" si="373"/>
        <v>0</v>
      </c>
      <c r="E7972" s="90">
        <f t="shared" si="374"/>
        <v>0</v>
      </c>
      <c r="F7972" s="50">
        <f>'貼り付けシート（日射量等）'!G7969/3.6*10^3</f>
        <v>0</v>
      </c>
      <c r="G7972" s="50">
        <f>'貼り付けシート（日射量等）'!H7969/3.6*10^3</f>
        <v>0</v>
      </c>
      <c r="H7972" s="91">
        <f>RADIANS('貼り付けシート（日射量等）'!I7969)</f>
        <v>0</v>
      </c>
      <c r="I7972" s="91">
        <f>IF('貼り付けシート（日射量等）'!J7969&lt;0,RADIANS(360+('貼り付けシート（日射量等）'!J7969)),RADIANS('貼り付けシート（日射量等）'!J7969))</f>
        <v>0</v>
      </c>
    </row>
    <row r="7973" spans="1:9">
      <c r="A7973" s="20">
        <v>41971</v>
      </c>
      <c r="B7973" s="35" t="s">
        <v>383</v>
      </c>
      <c r="C7973" s="90">
        <f t="shared" si="372"/>
        <v>0</v>
      </c>
      <c r="D7973" s="90">
        <f t="shared" si="373"/>
        <v>0</v>
      </c>
      <c r="E7973" s="90">
        <f t="shared" si="374"/>
        <v>0</v>
      </c>
      <c r="F7973" s="50">
        <f>'貼り付けシート（日射量等）'!G7970/3.6*10^3</f>
        <v>0</v>
      </c>
      <c r="G7973" s="50">
        <f>'貼り付けシート（日射量等）'!H7970/3.6*10^3</f>
        <v>0</v>
      </c>
      <c r="H7973" s="91">
        <f>RADIANS('貼り付けシート（日射量等）'!I7970)</f>
        <v>0</v>
      </c>
      <c r="I7973" s="91">
        <f>IF('貼り付けシート（日射量等）'!J7970&lt;0,RADIANS(360+('貼り付けシート（日射量等）'!J7970)),RADIANS('貼り付けシート（日射量等）'!J7970))</f>
        <v>0</v>
      </c>
    </row>
    <row r="7974" spans="1:9">
      <c r="A7974" s="20">
        <v>41972</v>
      </c>
      <c r="B7974" s="35" t="s">
        <v>360</v>
      </c>
      <c r="C7974" s="90">
        <f t="shared" si="372"/>
        <v>0</v>
      </c>
      <c r="D7974" s="90">
        <f t="shared" si="373"/>
        <v>0</v>
      </c>
      <c r="E7974" s="90">
        <f t="shared" si="374"/>
        <v>0</v>
      </c>
      <c r="F7974" s="50">
        <f>'貼り付けシート（日射量等）'!G7971/3.6*10^3</f>
        <v>0</v>
      </c>
      <c r="G7974" s="50">
        <f>'貼り付けシート（日射量等）'!H7971/3.6*10^3</f>
        <v>0</v>
      </c>
      <c r="H7974" s="91">
        <f>RADIANS('貼り付けシート（日射量等）'!I7971)</f>
        <v>0</v>
      </c>
      <c r="I7974" s="91">
        <f>IF('貼り付けシート（日射量等）'!J7971&lt;0,RADIANS(360+('貼り付けシート（日射量等）'!J7971)),RADIANS('貼り付けシート（日射量等）'!J7971))</f>
        <v>0</v>
      </c>
    </row>
    <row r="7975" spans="1:9">
      <c r="A7975" s="20">
        <v>41972</v>
      </c>
      <c r="B7975" s="35" t="s">
        <v>361</v>
      </c>
      <c r="C7975" s="90">
        <f t="shared" si="372"/>
        <v>0</v>
      </c>
      <c r="D7975" s="90">
        <f t="shared" si="373"/>
        <v>0</v>
      </c>
      <c r="E7975" s="90">
        <f t="shared" si="374"/>
        <v>0</v>
      </c>
      <c r="F7975" s="50">
        <f>'貼り付けシート（日射量等）'!G7972/3.6*10^3</f>
        <v>0</v>
      </c>
      <c r="G7975" s="50">
        <f>'貼り付けシート（日射量等）'!H7972/3.6*10^3</f>
        <v>0</v>
      </c>
      <c r="H7975" s="91">
        <f>RADIANS('貼り付けシート（日射量等）'!I7972)</f>
        <v>0</v>
      </c>
      <c r="I7975" s="91">
        <f>IF('貼り付けシート（日射量等）'!J7972&lt;0,RADIANS(360+('貼り付けシート（日射量等）'!J7972)),RADIANS('貼り付けシート（日射量等）'!J7972))</f>
        <v>0</v>
      </c>
    </row>
    <row r="7976" spans="1:9">
      <c r="A7976" s="20">
        <v>41972</v>
      </c>
      <c r="B7976" s="35" t="s">
        <v>362</v>
      </c>
      <c r="C7976" s="90">
        <f t="shared" si="372"/>
        <v>0</v>
      </c>
      <c r="D7976" s="90">
        <f t="shared" si="373"/>
        <v>0</v>
      </c>
      <c r="E7976" s="90">
        <f t="shared" si="374"/>
        <v>0</v>
      </c>
      <c r="F7976" s="50">
        <f>'貼り付けシート（日射量等）'!G7973/3.6*10^3</f>
        <v>0</v>
      </c>
      <c r="G7976" s="50">
        <f>'貼り付けシート（日射量等）'!H7973/3.6*10^3</f>
        <v>0</v>
      </c>
      <c r="H7976" s="91">
        <f>RADIANS('貼り付けシート（日射量等）'!I7973)</f>
        <v>0</v>
      </c>
      <c r="I7976" s="91">
        <f>IF('貼り付けシート（日射量等）'!J7973&lt;0,RADIANS(360+('貼り付けシート（日射量等）'!J7973)),RADIANS('貼り付けシート（日射量等）'!J7973))</f>
        <v>0</v>
      </c>
    </row>
    <row r="7977" spans="1:9">
      <c r="A7977" s="20">
        <v>41972</v>
      </c>
      <c r="B7977" s="35" t="s">
        <v>363</v>
      </c>
      <c r="C7977" s="90">
        <f t="shared" si="372"/>
        <v>0</v>
      </c>
      <c r="D7977" s="90">
        <f t="shared" si="373"/>
        <v>0</v>
      </c>
      <c r="E7977" s="90">
        <f t="shared" si="374"/>
        <v>0</v>
      </c>
      <c r="F7977" s="50">
        <f>'貼り付けシート（日射量等）'!G7974/3.6*10^3</f>
        <v>0</v>
      </c>
      <c r="G7977" s="50">
        <f>'貼り付けシート（日射量等）'!H7974/3.6*10^3</f>
        <v>0</v>
      </c>
      <c r="H7977" s="91">
        <f>RADIANS('貼り付けシート（日射量等）'!I7974)</f>
        <v>0</v>
      </c>
      <c r="I7977" s="91">
        <f>IF('貼り付けシート（日射量等）'!J7974&lt;0,RADIANS(360+('貼り付けシート（日射量等）'!J7974)),RADIANS('貼り付けシート（日射量等）'!J7974))</f>
        <v>0</v>
      </c>
    </row>
    <row r="7978" spans="1:9">
      <c r="A7978" s="20">
        <v>41972</v>
      </c>
      <c r="B7978" s="35" t="s">
        <v>364</v>
      </c>
      <c r="C7978" s="90">
        <f t="shared" si="372"/>
        <v>0</v>
      </c>
      <c r="D7978" s="90">
        <f t="shared" si="373"/>
        <v>0</v>
      </c>
      <c r="E7978" s="90">
        <f t="shared" si="374"/>
        <v>0</v>
      </c>
      <c r="F7978" s="50">
        <f>'貼り付けシート（日射量等）'!G7975/3.6*10^3</f>
        <v>0</v>
      </c>
      <c r="G7978" s="50">
        <f>'貼り付けシート（日射量等）'!H7975/3.6*10^3</f>
        <v>0</v>
      </c>
      <c r="H7978" s="91">
        <f>RADIANS('貼り付けシート（日射量等）'!I7975)</f>
        <v>0</v>
      </c>
      <c r="I7978" s="91">
        <f>IF('貼り付けシート（日射量等）'!J7975&lt;0,RADIANS(360+('貼り付けシート（日射量等）'!J7975)),RADIANS('貼り付けシート（日射量等）'!J7975))</f>
        <v>0</v>
      </c>
    </row>
    <row r="7979" spans="1:9">
      <c r="A7979" s="20">
        <v>41972</v>
      </c>
      <c r="B7979" s="35" t="s">
        <v>365</v>
      </c>
      <c r="C7979" s="90">
        <f t="shared" si="372"/>
        <v>0</v>
      </c>
      <c r="D7979" s="90">
        <f t="shared" si="373"/>
        <v>0</v>
      </c>
      <c r="E7979" s="90">
        <f t="shared" si="374"/>
        <v>0</v>
      </c>
      <c r="F7979" s="50">
        <f>'貼り付けシート（日射量等）'!G7976/3.6*10^3</f>
        <v>0</v>
      </c>
      <c r="G7979" s="50">
        <f>'貼り付けシート（日射量等）'!H7976/3.6*10^3</f>
        <v>0</v>
      </c>
      <c r="H7979" s="91">
        <f>RADIANS('貼り付けシート（日射量等）'!I7976)</f>
        <v>0</v>
      </c>
      <c r="I7979" s="91">
        <f>IF('貼り付けシート（日射量等）'!J7976&lt;0,RADIANS(360+('貼り付けシート（日射量等）'!J7976)),RADIANS('貼り付けシート（日射量等）'!J7976))</f>
        <v>0</v>
      </c>
    </row>
    <row r="7980" spans="1:9">
      <c r="A7980" s="20">
        <v>41972</v>
      </c>
      <c r="B7980" s="35" t="s">
        <v>366</v>
      </c>
      <c r="C7980" s="90">
        <f t="shared" si="372"/>
        <v>10.611384107014679</v>
      </c>
      <c r="D7980" s="90">
        <f t="shared" si="373"/>
        <v>2.5293315204067262</v>
      </c>
      <c r="E7980" s="90">
        <f t="shared" si="374"/>
        <v>8.0820525866079524</v>
      </c>
      <c r="F7980" s="50">
        <f>'貼り付けシート（日射量等）'!G7977/3.6*10^3</f>
        <v>11.111111111111111</v>
      </c>
      <c r="G7980" s="50">
        <f>'貼り付けシート（日射量等）'!H7977/3.6*10^3</f>
        <v>8.3333333333333339</v>
      </c>
      <c r="H7980" s="91">
        <f>RADIANS('貼り付けシート（日射量等）'!I7977)</f>
        <v>5.235987755982989E-2</v>
      </c>
      <c r="I7980" s="91">
        <f>IF('貼り付けシート（日射量等）'!J7977&lt;0,RADIANS(360+('貼り付けシート（日射量等）'!J7977)),RADIANS('貼り付けシート（日射量等）'!J7977))</f>
        <v>5.2621676947629039</v>
      </c>
    </row>
    <row r="7981" spans="1:9">
      <c r="A7981" s="20">
        <v>41972</v>
      </c>
      <c r="B7981" s="35" t="s">
        <v>367</v>
      </c>
      <c r="C7981" s="90">
        <f t="shared" si="372"/>
        <v>33.156703134616947</v>
      </c>
      <c r="D7981" s="90">
        <f t="shared" si="373"/>
        <v>3.5225103170544569</v>
      </c>
      <c r="E7981" s="90">
        <f t="shared" si="374"/>
        <v>29.634192817562489</v>
      </c>
      <c r="F7981" s="50">
        <f>'貼り付けシート（日射量等）'!G7978/3.6*10^3</f>
        <v>8.3333333333333339</v>
      </c>
      <c r="G7981" s="50">
        <f>'貼り付けシート（日射量等）'!H7978/3.6*10^3</f>
        <v>30.555555555555554</v>
      </c>
      <c r="H7981" s="91">
        <f>RADIANS('貼り付けシート（日射量等）'!I7978)</f>
        <v>0.2129301687433082</v>
      </c>
      <c r="I7981" s="91">
        <f>IF('貼り付けシート（日射量等）'!J7978&lt;0,RADIANS(360+('貼り付けシート（日射量等）'!J7978)),RADIANS('貼り付けシート（日射量等）'!J7978))</f>
        <v>5.4471725954743029</v>
      </c>
    </row>
    <row r="7982" spans="1:9">
      <c r="A7982" s="20">
        <v>41972</v>
      </c>
      <c r="B7982" s="35" t="s">
        <v>368</v>
      </c>
      <c r="C7982" s="90">
        <f t="shared" si="372"/>
        <v>70.008375431867222</v>
      </c>
      <c r="D7982" s="90">
        <f t="shared" si="373"/>
        <v>8.04597226787293</v>
      </c>
      <c r="E7982" s="90">
        <f t="shared" si="374"/>
        <v>61.962403163994296</v>
      </c>
      <c r="F7982" s="50">
        <f>'貼り付けシート（日射量等）'!G7979/3.6*10^3</f>
        <v>13.888888888888889</v>
      </c>
      <c r="G7982" s="50">
        <f>'貼り付けシート（日射量等）'!H7979/3.6*10^3</f>
        <v>63.888888888888886</v>
      </c>
      <c r="H7982" s="91">
        <f>RADIANS('貼り付けシート（日射量等）'!I7979)</f>
        <v>0.34557519189487729</v>
      </c>
      <c r="I7982" s="91">
        <f>IF('貼り付けシート（日射量等）'!J7979&lt;0,RADIANS(360+('貼り付けシート（日射量等）'!J7979)),RADIANS('貼り付けシート（日射量等）'!J7979))</f>
        <v>5.6583574349656161</v>
      </c>
    </row>
    <row r="7983" spans="1:9">
      <c r="A7983" s="20">
        <v>41972</v>
      </c>
      <c r="B7983" s="35" t="s">
        <v>369</v>
      </c>
      <c r="C7983" s="90">
        <f t="shared" si="372"/>
        <v>88.470363658325809</v>
      </c>
      <c r="D7983" s="90">
        <f t="shared" si="373"/>
        <v>7.6498377922463021</v>
      </c>
      <c r="E7983" s="90">
        <f t="shared" si="374"/>
        <v>80.820525866079507</v>
      </c>
      <c r="F7983" s="50">
        <f>'貼り付けシート（日射量等）'!G7980/3.6*10^3</f>
        <v>11.111111111111111</v>
      </c>
      <c r="G7983" s="50">
        <f>'貼り付けシート（日射量等）'!H7980/3.6*10^3</f>
        <v>83.333333333333329</v>
      </c>
      <c r="H7983" s="91">
        <f>RADIANS('貼り付けシート（日射量等）'!I7980)</f>
        <v>0.44156830075456538</v>
      </c>
      <c r="I7983" s="91">
        <f>IF('貼り付けシート（日射量等）'!J7980&lt;0,RADIANS(360+('貼り付けシート（日射量等）'!J7980)),RADIANS('貼り付けシート（日射量等）'!J7980))</f>
        <v>5.9009582009928288</v>
      </c>
    </row>
    <row r="7984" spans="1:9">
      <c r="A7984" s="20">
        <v>41972</v>
      </c>
      <c r="B7984" s="35" t="s">
        <v>370</v>
      </c>
      <c r="C7984" s="90">
        <f t="shared" si="372"/>
        <v>99.85746704018112</v>
      </c>
      <c r="D7984" s="90">
        <f t="shared" si="373"/>
        <v>8.2608710586243284</v>
      </c>
      <c r="E7984" s="90">
        <f t="shared" si="374"/>
        <v>91.596595981556789</v>
      </c>
      <c r="F7984" s="50">
        <f>'貼り付けシート（日射量等）'!G7981/3.6*10^3</f>
        <v>11.111111111111111</v>
      </c>
      <c r="G7984" s="50">
        <f>'貼り付けシート（日射量等）'!H7981/3.6*10^3</f>
        <v>94.444444444444443</v>
      </c>
      <c r="H7984" s="91">
        <f>RADIANS('貼り付けシート（日射量等）'!I7981)</f>
        <v>0.4921828490624009</v>
      </c>
      <c r="I7984" s="91">
        <f>IF('貼り付けシート（日射量等）'!J7981&lt;0,RADIANS(360+('貼り付けシート（日射量等）'!J7981)),RADIANS('貼り付けシート（日射量等）'!J7981))</f>
        <v>6.1679935765479605</v>
      </c>
    </row>
    <row r="7985" spans="1:9">
      <c r="A7985" s="20">
        <v>41972</v>
      </c>
      <c r="B7985" s="35" t="s">
        <v>371</v>
      </c>
      <c r="C7985" s="90">
        <f t="shared" si="372"/>
        <v>116.72272006673852</v>
      </c>
      <c r="D7985" s="90">
        <f t="shared" si="373"/>
        <v>14.350053969704458</v>
      </c>
      <c r="E7985" s="90">
        <f t="shared" si="374"/>
        <v>102.37266609703406</v>
      </c>
      <c r="F7985" s="50">
        <f>'貼り付けシート（日射量等）'!G7982/3.6*10^3</f>
        <v>19.444444444444446</v>
      </c>
      <c r="G7985" s="50">
        <f>'貼り付けシート（日射量等）'!H7982/3.6*10^3</f>
        <v>105.55555555555556</v>
      </c>
      <c r="H7985" s="91">
        <f>RADIANS('貼り付けシート（日射量等）'!I7982)</f>
        <v>0.4869468613064179</v>
      </c>
      <c r="I7985" s="91">
        <f>IF('貼り付けシート（日射量等）'!J7982&lt;0,RADIANS(360+('貼り付けシート（日射量等）'!J7982)),RADIANS('貼り付けシート（日射量等）'!J7982))</f>
        <v>0.16231562043547265</v>
      </c>
    </row>
    <row r="7986" spans="1:9">
      <c r="A7986" s="20">
        <v>41972</v>
      </c>
      <c r="B7986" s="35" t="s">
        <v>372</v>
      </c>
      <c r="C7986" s="90">
        <f t="shared" si="372"/>
        <v>102.83622464881817</v>
      </c>
      <c r="D7986" s="90">
        <f t="shared" si="373"/>
        <v>11.239628667261389</v>
      </c>
      <c r="E7986" s="90">
        <f t="shared" si="374"/>
        <v>91.596595981556789</v>
      </c>
      <c r="F7986" s="50">
        <f>'貼り付けシート（日射量等）'!G7983/3.6*10^3</f>
        <v>16.666666666666668</v>
      </c>
      <c r="G7986" s="50">
        <f>'貼り付けシート（日射量等）'!H7983/3.6*10^3</f>
        <v>94.444444444444443</v>
      </c>
      <c r="H7986" s="91">
        <f>RADIANS('貼り付けシート（日射量等）'!I7983)</f>
        <v>0.42935099599060511</v>
      </c>
      <c r="I7986" s="91">
        <f>IF('貼り付けシート（日射量等）'!J7983&lt;0,RADIANS(360+('貼り付けシート（日射量等）'!J7983)),RADIANS('貼り付けシート（日射量等）'!J7983))</f>
        <v>0.42586033748661639</v>
      </c>
    </row>
    <row r="7987" spans="1:9">
      <c r="A7987" s="20">
        <v>41972</v>
      </c>
      <c r="B7987" s="35" t="s">
        <v>373</v>
      </c>
      <c r="C7987" s="90">
        <f t="shared" si="372"/>
        <v>75.451238028787458</v>
      </c>
      <c r="D7987" s="90">
        <f t="shared" si="373"/>
        <v>10.794817335923836</v>
      </c>
      <c r="E7987" s="90">
        <f t="shared" si="374"/>
        <v>64.65642069286362</v>
      </c>
      <c r="F7987" s="50">
        <f>'貼り付けシート（日射量等）'!G7984/3.6*10^3</f>
        <v>19.444444444444446</v>
      </c>
      <c r="G7987" s="50">
        <f>'貼り付けシート（日射量等）'!H7984/3.6*10^3</f>
        <v>66.666666666666671</v>
      </c>
      <c r="H7987" s="91">
        <f>RADIANS('貼り付けシート（日射量等）'!I7984)</f>
        <v>0.3246312408709453</v>
      </c>
      <c r="I7987" s="91">
        <f>IF('貼り付けシート（日射量等）'!J7984&lt;0,RADIANS(360+('貼り付けシート（日射量等）'!J7984)),RADIANS('貼り付けシート（日射量等）'!J7984))</f>
        <v>0.66322511575784526</v>
      </c>
    </row>
    <row r="7988" spans="1:9">
      <c r="A7988" s="20">
        <v>41972</v>
      </c>
      <c r="B7988" s="35" t="s">
        <v>374</v>
      </c>
      <c r="C7988" s="90">
        <f t="shared" si="372"/>
        <v>42.632602371812617</v>
      </c>
      <c r="D7988" s="90">
        <f t="shared" si="373"/>
        <v>7.610374496511489</v>
      </c>
      <c r="E7988" s="90">
        <f t="shared" si="374"/>
        <v>35.022227875301127</v>
      </c>
      <c r="F7988" s="50">
        <f>'貼り付けシート（日射量等）'!G7985/3.6*10^3</f>
        <v>19.444444444444446</v>
      </c>
      <c r="G7988" s="50">
        <f>'貼り付けシート（日射量等）'!H7985/3.6*10^3</f>
        <v>36.111111111111114</v>
      </c>
      <c r="H7988" s="91">
        <f>RADIANS('貼り付けシート（日射量等）'!I7985)</f>
        <v>0.18675022996339324</v>
      </c>
      <c r="I7988" s="91">
        <f>IF('貼り付けシート（日射量等）'!J7985&lt;0,RADIANS(360+('貼り付けシート（日射量等）'!J7985)),RADIANS('貼り付けシート（日射量等）'!J7985))</f>
        <v>0.8691739674931761</v>
      </c>
    </row>
    <row r="7989" spans="1:9">
      <c r="A7989" s="20">
        <v>41972</v>
      </c>
      <c r="B7989" s="35" t="s">
        <v>375</v>
      </c>
      <c r="C7989" s="90">
        <f t="shared" si="372"/>
        <v>5.919286378060642</v>
      </c>
      <c r="D7989" s="90">
        <f t="shared" si="373"/>
        <v>0.53125132032200739</v>
      </c>
      <c r="E7989" s="90">
        <f t="shared" si="374"/>
        <v>5.3880350577386347</v>
      </c>
      <c r="F7989" s="50">
        <f>'貼り付けシート（日射量等）'!G7986/3.6*10^3</f>
        <v>2.7777777777777777</v>
      </c>
      <c r="G7989" s="50">
        <f>'貼り付けシート（日射量等）'!H7986/3.6*10^3</f>
        <v>5.5555555555555554</v>
      </c>
      <c r="H7989" s="91">
        <f>RADIANS('貼り付けシート（日射量等）'!I7986)</f>
        <v>2.2689280275926284E-2</v>
      </c>
      <c r="I7989" s="91">
        <f>IF('貼り付けシート（日射量等）'!J7986&lt;0,RADIANS(360+('貼り付けシート（日射量等）'!J7986)),RADIANS('貼り付けシート（日射量等）'!J7986))</f>
        <v>1.0506882097005865</v>
      </c>
    </row>
    <row r="7990" spans="1:9">
      <c r="A7990" s="20">
        <v>41972</v>
      </c>
      <c r="B7990" s="35" t="s">
        <v>376</v>
      </c>
      <c r="C7990" s="90">
        <f t="shared" si="372"/>
        <v>0</v>
      </c>
      <c r="D7990" s="90">
        <f t="shared" si="373"/>
        <v>0</v>
      </c>
      <c r="E7990" s="90">
        <f t="shared" si="374"/>
        <v>0</v>
      </c>
      <c r="F7990" s="50">
        <f>'貼り付けシート（日射量等）'!G7987/3.6*10^3</f>
        <v>0</v>
      </c>
      <c r="G7990" s="50">
        <f>'貼り付けシート（日射量等）'!H7987/3.6*10^3</f>
        <v>0</v>
      </c>
      <c r="H7990" s="91">
        <f>RADIANS('貼り付けシート（日射量等）'!I7987)</f>
        <v>0</v>
      </c>
      <c r="I7990" s="91">
        <f>IF('貼り付けシート（日射量等）'!J7987&lt;0,RADIANS(360+('貼り付けシート（日射量等）'!J7987)),RADIANS('貼り付けシート（日射量等）'!J7987))</f>
        <v>0</v>
      </c>
    </row>
    <row r="7991" spans="1:9">
      <c r="A7991" s="20">
        <v>41972</v>
      </c>
      <c r="B7991" s="35" t="s">
        <v>377</v>
      </c>
      <c r="C7991" s="90">
        <f t="shared" si="372"/>
        <v>0</v>
      </c>
      <c r="D7991" s="90">
        <f t="shared" si="373"/>
        <v>0</v>
      </c>
      <c r="E7991" s="90">
        <f t="shared" si="374"/>
        <v>0</v>
      </c>
      <c r="F7991" s="50">
        <f>'貼り付けシート（日射量等）'!G7988/3.6*10^3</f>
        <v>0</v>
      </c>
      <c r="G7991" s="50">
        <f>'貼り付けシート（日射量等）'!H7988/3.6*10^3</f>
        <v>0</v>
      </c>
      <c r="H7991" s="91">
        <f>RADIANS('貼り付けシート（日射量等）'!I7988)</f>
        <v>0</v>
      </c>
      <c r="I7991" s="91">
        <f>IF('貼り付けシート（日射量等）'!J7988&lt;0,RADIANS(360+('貼り付けシート（日射量等）'!J7988)),RADIANS('貼り付けシート（日射量等）'!J7988))</f>
        <v>0</v>
      </c>
    </row>
    <row r="7992" spans="1:9">
      <c r="A7992" s="20">
        <v>41972</v>
      </c>
      <c r="B7992" s="35" t="s">
        <v>378</v>
      </c>
      <c r="C7992" s="90">
        <f t="shared" si="372"/>
        <v>0</v>
      </c>
      <c r="D7992" s="90">
        <f t="shared" si="373"/>
        <v>0</v>
      </c>
      <c r="E7992" s="90">
        <f t="shared" si="374"/>
        <v>0</v>
      </c>
      <c r="F7992" s="50">
        <f>'貼り付けシート（日射量等）'!G7989/3.6*10^3</f>
        <v>0</v>
      </c>
      <c r="G7992" s="50">
        <f>'貼り付けシート（日射量等）'!H7989/3.6*10^3</f>
        <v>0</v>
      </c>
      <c r="H7992" s="91">
        <f>RADIANS('貼り付けシート（日射量等）'!I7989)</f>
        <v>0</v>
      </c>
      <c r="I7992" s="91">
        <f>IF('貼り付けシート（日射量等）'!J7989&lt;0,RADIANS(360+('貼り付けシート（日射量等）'!J7989)),RADIANS('貼り付けシート（日射量等）'!J7989))</f>
        <v>0</v>
      </c>
    </row>
    <row r="7993" spans="1:9">
      <c r="A7993" s="20">
        <v>41972</v>
      </c>
      <c r="B7993" s="35" t="s">
        <v>379</v>
      </c>
      <c r="C7993" s="90">
        <f t="shared" si="372"/>
        <v>0</v>
      </c>
      <c r="D7993" s="90">
        <f t="shared" si="373"/>
        <v>0</v>
      </c>
      <c r="E7993" s="90">
        <f t="shared" si="374"/>
        <v>0</v>
      </c>
      <c r="F7993" s="50">
        <f>'貼り付けシート（日射量等）'!G7990/3.6*10^3</f>
        <v>0</v>
      </c>
      <c r="G7993" s="50">
        <f>'貼り付けシート（日射量等）'!H7990/3.6*10^3</f>
        <v>0</v>
      </c>
      <c r="H7993" s="91">
        <f>RADIANS('貼り付けシート（日射量等）'!I7990)</f>
        <v>0</v>
      </c>
      <c r="I7993" s="91">
        <f>IF('貼り付けシート（日射量等）'!J7990&lt;0,RADIANS(360+('貼り付けシート（日射量等）'!J7990)),RADIANS('貼り付けシート（日射量等）'!J7990))</f>
        <v>0</v>
      </c>
    </row>
    <row r="7994" spans="1:9">
      <c r="A7994" s="20">
        <v>41972</v>
      </c>
      <c r="B7994" s="35" t="s">
        <v>380</v>
      </c>
      <c r="C7994" s="90">
        <f t="shared" si="372"/>
        <v>0</v>
      </c>
      <c r="D7994" s="90">
        <f t="shared" si="373"/>
        <v>0</v>
      </c>
      <c r="E7994" s="90">
        <f t="shared" si="374"/>
        <v>0</v>
      </c>
      <c r="F7994" s="50">
        <f>'貼り付けシート（日射量等）'!G7991/3.6*10^3</f>
        <v>0</v>
      </c>
      <c r="G7994" s="50">
        <f>'貼り付けシート（日射量等）'!H7991/3.6*10^3</f>
        <v>0</v>
      </c>
      <c r="H7994" s="91">
        <f>RADIANS('貼り付けシート（日射量等）'!I7991)</f>
        <v>0</v>
      </c>
      <c r="I7994" s="91">
        <f>IF('貼り付けシート（日射量等）'!J7991&lt;0,RADIANS(360+('貼り付けシート（日射量等）'!J7991)),RADIANS('貼り付けシート（日射量等）'!J7991))</f>
        <v>0</v>
      </c>
    </row>
    <row r="7995" spans="1:9">
      <c r="A7995" s="20">
        <v>41972</v>
      </c>
      <c r="B7995" s="35" t="s">
        <v>381</v>
      </c>
      <c r="C7995" s="90">
        <f t="shared" si="372"/>
        <v>0</v>
      </c>
      <c r="D7995" s="90">
        <f t="shared" si="373"/>
        <v>0</v>
      </c>
      <c r="E7995" s="90">
        <f t="shared" si="374"/>
        <v>0</v>
      </c>
      <c r="F7995" s="50">
        <f>'貼り付けシート（日射量等）'!G7992/3.6*10^3</f>
        <v>0</v>
      </c>
      <c r="G7995" s="50">
        <f>'貼り付けシート（日射量等）'!H7992/3.6*10^3</f>
        <v>0</v>
      </c>
      <c r="H7995" s="91">
        <f>RADIANS('貼り付けシート（日射量等）'!I7992)</f>
        <v>0</v>
      </c>
      <c r="I7995" s="91">
        <f>IF('貼り付けシート（日射量等）'!J7992&lt;0,RADIANS(360+('貼り付けシート（日射量等）'!J7992)),RADIANS('貼り付けシート（日射量等）'!J7992))</f>
        <v>0</v>
      </c>
    </row>
    <row r="7996" spans="1:9">
      <c r="A7996" s="20">
        <v>41972</v>
      </c>
      <c r="B7996" s="35" t="s">
        <v>382</v>
      </c>
      <c r="C7996" s="90">
        <f t="shared" si="372"/>
        <v>0</v>
      </c>
      <c r="D7996" s="90">
        <f t="shared" si="373"/>
        <v>0</v>
      </c>
      <c r="E7996" s="90">
        <f t="shared" si="374"/>
        <v>0</v>
      </c>
      <c r="F7996" s="50">
        <f>'貼り付けシート（日射量等）'!G7993/3.6*10^3</f>
        <v>0</v>
      </c>
      <c r="G7996" s="50">
        <f>'貼り付けシート（日射量等）'!H7993/3.6*10^3</f>
        <v>0</v>
      </c>
      <c r="H7996" s="91">
        <f>RADIANS('貼り付けシート（日射量等）'!I7993)</f>
        <v>0</v>
      </c>
      <c r="I7996" s="91">
        <f>IF('貼り付けシート（日射量等）'!J7993&lt;0,RADIANS(360+('貼り付けシート（日射量等）'!J7993)),RADIANS('貼り付けシート（日射量等）'!J7993))</f>
        <v>0</v>
      </c>
    </row>
    <row r="7997" spans="1:9">
      <c r="A7997" s="20">
        <v>41972</v>
      </c>
      <c r="B7997" s="35" t="s">
        <v>383</v>
      </c>
      <c r="C7997" s="90">
        <f t="shared" si="372"/>
        <v>0</v>
      </c>
      <c r="D7997" s="90">
        <f t="shared" si="373"/>
        <v>0</v>
      </c>
      <c r="E7997" s="90">
        <f t="shared" si="374"/>
        <v>0</v>
      </c>
      <c r="F7997" s="50">
        <f>'貼り付けシート（日射量等）'!G7994/3.6*10^3</f>
        <v>0</v>
      </c>
      <c r="G7997" s="50">
        <f>'貼り付けシート（日射量等）'!H7994/3.6*10^3</f>
        <v>0</v>
      </c>
      <c r="H7997" s="91">
        <f>RADIANS('貼り付けシート（日射量等）'!I7994)</f>
        <v>0</v>
      </c>
      <c r="I7997" s="91">
        <f>IF('貼り付けシート（日射量等）'!J7994&lt;0,RADIANS(360+('貼り付けシート（日射量等）'!J7994)),RADIANS('貼り付けシート（日射量等）'!J7994))</f>
        <v>0</v>
      </c>
    </row>
    <row r="7998" spans="1:9">
      <c r="A7998" s="20">
        <v>41973</v>
      </c>
      <c r="B7998" s="35" t="s">
        <v>360</v>
      </c>
      <c r="C7998" s="90">
        <f t="shared" si="372"/>
        <v>0</v>
      </c>
      <c r="D7998" s="90">
        <f t="shared" si="373"/>
        <v>0</v>
      </c>
      <c r="E7998" s="90">
        <f t="shared" si="374"/>
        <v>0</v>
      </c>
      <c r="F7998" s="50">
        <f>'貼り付けシート（日射量等）'!G7995/3.6*10^3</f>
        <v>0</v>
      </c>
      <c r="G7998" s="50">
        <f>'貼り付けシート（日射量等）'!H7995/3.6*10^3</f>
        <v>0</v>
      </c>
      <c r="H7998" s="91">
        <f>RADIANS('貼り付けシート（日射量等）'!I7995)</f>
        <v>0</v>
      </c>
      <c r="I7998" s="91">
        <f>IF('貼り付けシート（日射量等）'!J7995&lt;0,RADIANS(360+('貼り付けシート（日射量等）'!J7995)),RADIANS('貼り付けシート（日射量等）'!J7995))</f>
        <v>0</v>
      </c>
    </row>
    <row r="7999" spans="1:9">
      <c r="A7999" s="20">
        <v>41973</v>
      </c>
      <c r="B7999" s="35" t="s">
        <v>361</v>
      </c>
      <c r="C7999" s="90">
        <f t="shared" si="372"/>
        <v>0</v>
      </c>
      <c r="D7999" s="90">
        <f t="shared" si="373"/>
        <v>0</v>
      </c>
      <c r="E7999" s="90">
        <f t="shared" si="374"/>
        <v>0</v>
      </c>
      <c r="F7999" s="50">
        <f>'貼り付けシート（日射量等）'!G7996/3.6*10^3</f>
        <v>0</v>
      </c>
      <c r="G7999" s="50">
        <f>'貼り付けシート（日射量等）'!H7996/3.6*10^3</f>
        <v>0</v>
      </c>
      <c r="H7999" s="91">
        <f>RADIANS('貼り付けシート（日射量等）'!I7996)</f>
        <v>0</v>
      </c>
      <c r="I7999" s="91">
        <f>IF('貼り付けシート（日射量等）'!J7996&lt;0,RADIANS(360+('貼り付けシート（日射量等）'!J7996)),RADIANS('貼り付けシート（日射量等）'!J7996))</f>
        <v>0</v>
      </c>
    </row>
    <row r="8000" spans="1:9">
      <c r="A8000" s="20">
        <v>41973</v>
      </c>
      <c r="B8000" s="35" t="s">
        <v>362</v>
      </c>
      <c r="C8000" s="90">
        <f t="shared" si="372"/>
        <v>0</v>
      </c>
      <c r="D8000" s="90">
        <f t="shared" si="373"/>
        <v>0</v>
      </c>
      <c r="E8000" s="90">
        <f t="shared" si="374"/>
        <v>0</v>
      </c>
      <c r="F8000" s="50">
        <f>'貼り付けシート（日射量等）'!G7997/3.6*10^3</f>
        <v>0</v>
      </c>
      <c r="G8000" s="50">
        <f>'貼り付けシート（日射量等）'!H7997/3.6*10^3</f>
        <v>0</v>
      </c>
      <c r="H8000" s="91">
        <f>RADIANS('貼り付けシート（日射量等）'!I7997)</f>
        <v>0</v>
      </c>
      <c r="I8000" s="91">
        <f>IF('貼り付けシート（日射量等）'!J7997&lt;0,RADIANS(360+('貼り付けシート（日射量等）'!J7997)),RADIANS('貼り付けシート（日射量等）'!J7997))</f>
        <v>0</v>
      </c>
    </row>
    <row r="8001" spans="1:9">
      <c r="A8001" s="20">
        <v>41973</v>
      </c>
      <c r="B8001" s="35" t="s">
        <v>363</v>
      </c>
      <c r="C8001" s="90">
        <f t="shared" si="372"/>
        <v>0</v>
      </c>
      <c r="D8001" s="90">
        <f t="shared" si="373"/>
        <v>0</v>
      </c>
      <c r="E8001" s="90">
        <f t="shared" si="374"/>
        <v>0</v>
      </c>
      <c r="F8001" s="50">
        <f>'貼り付けシート（日射量等）'!G7998/3.6*10^3</f>
        <v>0</v>
      </c>
      <c r="G8001" s="50">
        <f>'貼り付けシート（日射量等）'!H7998/3.6*10^3</f>
        <v>0</v>
      </c>
      <c r="H8001" s="91">
        <f>RADIANS('貼り付けシート（日射量等）'!I7998)</f>
        <v>0</v>
      </c>
      <c r="I8001" s="91">
        <f>IF('貼り付けシート（日射量等）'!J7998&lt;0,RADIANS(360+('貼り付けシート（日射量等）'!J7998)),RADIANS('貼り付けシート（日射量等）'!J7998))</f>
        <v>0</v>
      </c>
    </row>
    <row r="8002" spans="1:9">
      <c r="A8002" s="20">
        <v>41973</v>
      </c>
      <c r="B8002" s="35" t="s">
        <v>364</v>
      </c>
      <c r="C8002" s="90">
        <f t="shared" si="372"/>
        <v>0</v>
      </c>
      <c r="D8002" s="90">
        <f t="shared" si="373"/>
        <v>0</v>
      </c>
      <c r="E8002" s="90">
        <f t="shared" si="374"/>
        <v>0</v>
      </c>
      <c r="F8002" s="50">
        <f>'貼り付けシート（日射量等）'!G7999/3.6*10^3</f>
        <v>0</v>
      </c>
      <c r="G8002" s="50">
        <f>'貼り付けシート（日射量等）'!H7999/3.6*10^3</f>
        <v>0</v>
      </c>
      <c r="H8002" s="91">
        <f>RADIANS('貼り付けシート（日射量等）'!I7999)</f>
        <v>0</v>
      </c>
      <c r="I8002" s="91">
        <f>IF('貼り付けシート（日射量等）'!J7999&lt;0,RADIANS(360+('貼り付けシート（日射量等）'!J7999)),RADIANS('貼り付けシート（日射量等）'!J7999))</f>
        <v>0</v>
      </c>
    </row>
    <row r="8003" spans="1:9">
      <c r="A8003" s="20">
        <v>41973</v>
      </c>
      <c r="B8003" s="35" t="s">
        <v>365</v>
      </c>
      <c r="C8003" s="90">
        <f t="shared" si="372"/>
        <v>0</v>
      </c>
      <c r="D8003" s="90">
        <f t="shared" si="373"/>
        <v>0</v>
      </c>
      <c r="E8003" s="90">
        <f t="shared" si="374"/>
        <v>0</v>
      </c>
      <c r="F8003" s="50">
        <f>'貼り付けシート（日射量等）'!G8000/3.6*10^3</f>
        <v>0</v>
      </c>
      <c r="G8003" s="50">
        <f>'貼り付けシート（日射量等）'!H8000/3.6*10^3</f>
        <v>0</v>
      </c>
      <c r="H8003" s="91">
        <f>RADIANS('貼り付けシート（日射量等）'!I8000)</f>
        <v>0</v>
      </c>
      <c r="I8003" s="91">
        <f>IF('貼り付けシート（日射量等）'!J8000&lt;0,RADIANS(360+('貼り付けシート（日射量等）'!J8000)),RADIANS('貼り付けシート（日射量等）'!J8000))</f>
        <v>0</v>
      </c>
    </row>
    <row r="8004" spans="1:9">
      <c r="A8004" s="20">
        <v>41973</v>
      </c>
      <c r="B8004" s="35" t="s">
        <v>366</v>
      </c>
      <c r="C8004" s="90">
        <f t="shared" si="372"/>
        <v>15.762635736113999</v>
      </c>
      <c r="D8004" s="90">
        <f t="shared" si="373"/>
        <v>4.986565620636731</v>
      </c>
      <c r="E8004" s="90">
        <f t="shared" si="374"/>
        <v>10.776070115477269</v>
      </c>
      <c r="F8004" s="50">
        <f>'貼り付けシート（日射量等）'!G8001/3.6*10^3</f>
        <v>22.222222222222221</v>
      </c>
      <c r="G8004" s="50">
        <f>'貼り付けシート（日射量等）'!H8001/3.6*10^3</f>
        <v>11.111111111111111</v>
      </c>
      <c r="H8004" s="91">
        <f>RADIANS('貼り付けシート（日射量等）'!I8001)</f>
        <v>4.8869219055841226E-2</v>
      </c>
      <c r="I8004" s="91">
        <f>IF('貼り付けシート（日射量等）'!J8001&lt;0,RADIANS(360+('貼り付けシート（日射量等）'!J8001)),RADIANS('貼り付けシート（日射量等）'!J8001))</f>
        <v>5.2621676947629039</v>
      </c>
    </row>
    <row r="8005" spans="1:9">
      <c r="A8005" s="20">
        <v>41973</v>
      </c>
      <c r="B8005" s="35" t="s">
        <v>367</v>
      </c>
      <c r="C8005" s="90">
        <f t="shared" si="372"/>
        <v>48.570352472047631</v>
      </c>
      <c r="D8005" s="90">
        <f t="shared" si="373"/>
        <v>8.1600895390078758</v>
      </c>
      <c r="E8005" s="90">
        <f t="shared" si="374"/>
        <v>40.410262933039753</v>
      </c>
      <c r="F8005" s="50">
        <f>'貼り付けシート（日射量等）'!G8002/3.6*10^3</f>
        <v>19.444444444444446</v>
      </c>
      <c r="G8005" s="50">
        <f>'貼り付けシート（日射量等）'!H8002/3.6*10^3</f>
        <v>41.666666666666664</v>
      </c>
      <c r="H8005" s="91">
        <f>RADIANS('貼り付けシート（日射量等）'!I8002)</f>
        <v>0.20943951023931956</v>
      </c>
      <c r="I8005" s="91">
        <f>IF('貼り付けシート（日射量等）'!J8002&lt;0,RADIANS(360+('貼り付けシート（日射量等）'!J8002)),RADIANS('貼り付けシート（日射量等）'!J8002))</f>
        <v>5.4471725954743029</v>
      </c>
    </row>
    <row r="8006" spans="1:9">
      <c r="A8006" s="20">
        <v>41973</v>
      </c>
      <c r="B8006" s="35" t="s">
        <v>368</v>
      </c>
      <c r="C8006" s="90">
        <f t="shared" si="372"/>
        <v>78.567487282279416</v>
      </c>
      <c r="D8006" s="90">
        <f t="shared" si="373"/>
        <v>11.217049060546479</v>
      </c>
      <c r="E8006" s="90">
        <f t="shared" si="374"/>
        <v>67.350438221732929</v>
      </c>
      <c r="F8006" s="50">
        <f>'貼り付けシート（日射量等）'!G8003/3.6*10^3</f>
        <v>19.444444444444446</v>
      </c>
      <c r="G8006" s="50">
        <f>'貼り付けシート（日射量等）'!H8003/3.6*10^3</f>
        <v>69.444444444444443</v>
      </c>
      <c r="H8006" s="91">
        <f>RADIANS('貼り付けシート（日射量等）'!I8003)</f>
        <v>0.34208453339088862</v>
      </c>
      <c r="I8006" s="91">
        <f>IF('貼り付けシート（日射量等）'!J8003&lt;0,RADIANS(360+('貼り付けシート（日射量等）'!J8003)),RADIANS('貼り付けシート（日射量等）'!J8003))</f>
        <v>5.6601027642176112</v>
      </c>
    </row>
    <row r="8007" spans="1:9">
      <c r="A8007" s="20">
        <v>41973</v>
      </c>
      <c r="B8007" s="35" t="s">
        <v>369</v>
      </c>
      <c r="C8007" s="90">
        <f t="shared" ref="C8007:C8070" si="375">IF(D8007&lt;0,E8007,D8007+E8007)</f>
        <v>104.95956270342789</v>
      </c>
      <c r="D8007" s="90">
        <f t="shared" ref="D8007:D8070" si="376">F8007*(SIN(H8007)*COS($O$5)+COS(H8007)*SIN($O$5)*COS($O$4-I8007))</f>
        <v>13.362966721871109</v>
      </c>
      <c r="E8007" s="90">
        <f t="shared" ref="E8007:E8070" si="377">G8007*(1+COS($O$5))/2</f>
        <v>91.596595981556789</v>
      </c>
      <c r="F8007" s="50">
        <f>'貼り付けシート（日射量等）'!G8004/3.6*10^3</f>
        <v>19.444444444444446</v>
      </c>
      <c r="G8007" s="50">
        <f>'貼り付けシート（日射量等）'!H8004/3.6*10^3</f>
        <v>94.444444444444443</v>
      </c>
      <c r="H8007" s="91">
        <f>RADIANS('貼り付けシート（日射量等）'!I8004)</f>
        <v>0.43982297150257105</v>
      </c>
      <c r="I8007" s="91">
        <f>IF('貼り付けシート（日射量等）'!J8004&lt;0,RADIANS(360+('貼り付けシート（日射量等）'!J8004)),RADIANS('貼り付けシート（日射量等）'!J8004))</f>
        <v>5.9009582009928288</v>
      </c>
    </row>
    <row r="8008" spans="1:9">
      <c r="A8008" s="20">
        <v>41973</v>
      </c>
      <c r="B8008" s="35" t="s">
        <v>370</v>
      </c>
      <c r="C8008" s="90">
        <f t="shared" si="375"/>
        <v>116.78378959892261</v>
      </c>
      <c r="D8008" s="90">
        <f t="shared" si="376"/>
        <v>14.41112350188855</v>
      </c>
      <c r="E8008" s="90">
        <f t="shared" si="377"/>
        <v>102.37266609703406</v>
      </c>
      <c r="F8008" s="50">
        <f>'貼り付けシート（日射量等）'!G8005/3.6*10^3</f>
        <v>19.444444444444446</v>
      </c>
      <c r="G8008" s="50">
        <f>'貼り付けシート（日射量等）'!H8005/3.6*10^3</f>
        <v>105.55555555555556</v>
      </c>
      <c r="H8008" s="91">
        <f>RADIANS('貼り付けシート（日射量等）'!I8005)</f>
        <v>0.48869219055841229</v>
      </c>
      <c r="I8008" s="91">
        <f>IF('貼り付けシート（日射量等）'!J8005&lt;0,RADIANS(360+('貼り付けシート（日射量等）'!J8005)),RADIANS('貼り付けシート（日射量等）'!J8005))</f>
        <v>6.1679935765479605</v>
      </c>
    </row>
    <row r="8009" spans="1:9">
      <c r="A8009" s="20">
        <v>41973</v>
      </c>
      <c r="B8009" s="35" t="s">
        <v>371</v>
      </c>
      <c r="C8009" s="90">
        <f t="shared" si="375"/>
        <v>114.63492721687356</v>
      </c>
      <c r="D8009" s="90">
        <f t="shared" si="376"/>
        <v>12.26226111983951</v>
      </c>
      <c r="E8009" s="90">
        <f t="shared" si="377"/>
        <v>102.37266609703406</v>
      </c>
      <c r="F8009" s="50">
        <f>'貼り付けシート（日射量等）'!G8006/3.6*10^3</f>
        <v>16.666666666666668</v>
      </c>
      <c r="G8009" s="50">
        <f>'貼り付けシート（日射量等）'!H8006/3.6*10^3</f>
        <v>105.55555555555556</v>
      </c>
      <c r="H8009" s="91">
        <f>RADIANS('貼り付けシート（日射量等）'!I8006)</f>
        <v>0.48345620280242929</v>
      </c>
      <c r="I8009" s="91">
        <f>IF('貼り付けシート（日射量等）'!J8006&lt;0,RADIANS(360+('貼り付けシート（日射量等）'!J8006)),RADIANS('貼り付けシート（日射量等）'!J8006))</f>
        <v>0.16057029118347832</v>
      </c>
    </row>
    <row r="8010" spans="1:9">
      <c r="A8010" s="20">
        <v>41973</v>
      </c>
      <c r="B8010" s="35" t="s">
        <v>372</v>
      </c>
      <c r="C8010" s="90">
        <f t="shared" si="375"/>
        <v>97.413414317343637</v>
      </c>
      <c r="D8010" s="90">
        <f t="shared" si="376"/>
        <v>11.204853393525482</v>
      </c>
      <c r="E8010" s="90">
        <f t="shared" si="377"/>
        <v>86.208560923818155</v>
      </c>
      <c r="F8010" s="50">
        <f>'貼り付けシート（日射量等）'!G8007/3.6*10^3</f>
        <v>16.666666666666668</v>
      </c>
      <c r="G8010" s="50">
        <f>'貼り付けシート（日射量等）'!H8007/3.6*10^3</f>
        <v>88.888888888888886</v>
      </c>
      <c r="H8010" s="91">
        <f>RADIANS('貼り付けシート（日射量等）'!I8007)</f>
        <v>0.42586033748661639</v>
      </c>
      <c r="I8010" s="91">
        <f>IF('貼り付けシート（日射量等）'!J8007&lt;0,RADIANS(360+('貼り付けシート（日射量等）'!J8007)),RADIANS('貼り付けシート（日射量等）'!J8007))</f>
        <v>0.42236967898262773</v>
      </c>
    </row>
    <row r="8011" spans="1:9">
      <c r="A8011" s="20">
        <v>41973</v>
      </c>
      <c r="B8011" s="35" t="s">
        <v>373</v>
      </c>
      <c r="C8011" s="90">
        <f t="shared" si="375"/>
        <v>64.275094465008138</v>
      </c>
      <c r="D8011" s="90">
        <f t="shared" si="376"/>
        <v>7.7007263587524886</v>
      </c>
      <c r="E8011" s="90">
        <f t="shared" si="377"/>
        <v>56.574368106255655</v>
      </c>
      <c r="F8011" s="50">
        <f>'貼り付けシート（日射量等）'!G8008/3.6*10^3</f>
        <v>13.888888888888889</v>
      </c>
      <c r="G8011" s="50">
        <f>'貼り付けシート（日射量等）'!H8008/3.6*10^3</f>
        <v>58.333333333333329</v>
      </c>
      <c r="H8011" s="91">
        <f>RADIANS('貼り付けシート（日射量等）'!I8008)</f>
        <v>0.32288591161895097</v>
      </c>
      <c r="I8011" s="91">
        <f>IF('貼り付けシート（日射量等）'!J8008&lt;0,RADIANS(360+('貼り付けシート（日射量等）'!J8008)),RADIANS('貼り付けシート（日射量等）'!J8008))</f>
        <v>0.65973445725385649</v>
      </c>
    </row>
    <row r="8012" spans="1:9">
      <c r="A8012" s="20">
        <v>41973</v>
      </c>
      <c r="B8012" s="35" t="s">
        <v>374</v>
      </c>
      <c r="C8012" s="90">
        <f t="shared" si="375"/>
        <v>33.970836160174805</v>
      </c>
      <c r="D8012" s="90">
        <f t="shared" si="376"/>
        <v>4.3366433426123132</v>
      </c>
      <c r="E8012" s="90">
        <f t="shared" si="377"/>
        <v>29.634192817562489</v>
      </c>
      <c r="F8012" s="50">
        <f>'貼り付けシート（日射量等）'!G8009/3.6*10^3</f>
        <v>11.111111111111111</v>
      </c>
      <c r="G8012" s="50">
        <f>'貼り付けシート（日射量等）'!H8009/3.6*10^3</f>
        <v>30.555555555555554</v>
      </c>
      <c r="H8012" s="91">
        <f>RADIANS('貼り付けシート（日射量等）'!I8009)</f>
        <v>0.18500490071139894</v>
      </c>
      <c r="I8012" s="91">
        <f>IF('貼り付けシート（日射量等）'!J8009&lt;0,RADIANS(360+('貼り付けシート（日射量等）'!J8009)),RADIANS('貼り付けシート（日射量等）'!J8009))</f>
        <v>0.86742863824118188</v>
      </c>
    </row>
    <row r="8013" spans="1:9">
      <c r="A8013" s="20">
        <v>41973</v>
      </c>
      <c r="B8013" s="35" t="s">
        <v>375</v>
      </c>
      <c r="C8013" s="90">
        <f t="shared" si="375"/>
        <v>5.9161875403037847</v>
      </c>
      <c r="D8013" s="90">
        <f t="shared" si="376"/>
        <v>0.52815248256515024</v>
      </c>
      <c r="E8013" s="90">
        <f t="shared" si="377"/>
        <v>5.3880350577386347</v>
      </c>
      <c r="F8013" s="50">
        <f>'貼り付けシート（日射量等）'!G8010/3.6*10^3</f>
        <v>2.7777777777777777</v>
      </c>
      <c r="G8013" s="50">
        <f>'貼り付けシート（日射量等）'!H8010/3.6*10^3</f>
        <v>5.5555555555555554</v>
      </c>
      <c r="H8013" s="91">
        <f>RADIANS('貼り付けシート（日射量等）'!I8010)</f>
        <v>2.0943951023931952E-2</v>
      </c>
      <c r="I8013" s="91">
        <f>IF('貼り付けシート（日射量等）'!J8010&lt;0,RADIANS(360+('貼り付けシート（日射量等）'!J8010)),RADIANS('貼り付けシート（日射量等）'!J8010))</f>
        <v>1.0489428804485921</v>
      </c>
    </row>
    <row r="8014" spans="1:9">
      <c r="A8014" s="20">
        <v>41973</v>
      </c>
      <c r="B8014" s="35" t="s">
        <v>376</v>
      </c>
      <c r="C8014" s="90">
        <f t="shared" si="375"/>
        <v>0</v>
      </c>
      <c r="D8014" s="90">
        <f t="shared" si="376"/>
        <v>0</v>
      </c>
      <c r="E8014" s="90">
        <f t="shared" si="377"/>
        <v>0</v>
      </c>
      <c r="F8014" s="50">
        <f>'貼り付けシート（日射量等）'!G8011/3.6*10^3</f>
        <v>0</v>
      </c>
      <c r="G8014" s="50">
        <f>'貼り付けシート（日射量等）'!H8011/3.6*10^3</f>
        <v>0</v>
      </c>
      <c r="H8014" s="91">
        <f>RADIANS('貼り付けシート（日射量等）'!I8011)</f>
        <v>0</v>
      </c>
      <c r="I8014" s="91">
        <f>IF('貼り付けシート（日射量等）'!J8011&lt;0,RADIANS(360+('貼り付けシート（日射量等）'!J8011)),RADIANS('貼り付けシート（日射量等）'!J8011))</f>
        <v>0</v>
      </c>
    </row>
    <row r="8015" spans="1:9">
      <c r="A8015" s="20">
        <v>41973</v>
      </c>
      <c r="B8015" s="35" t="s">
        <v>377</v>
      </c>
      <c r="C8015" s="90">
        <f t="shared" si="375"/>
        <v>0</v>
      </c>
      <c r="D8015" s="90">
        <f t="shared" si="376"/>
        <v>0</v>
      </c>
      <c r="E8015" s="90">
        <f t="shared" si="377"/>
        <v>0</v>
      </c>
      <c r="F8015" s="50">
        <f>'貼り付けシート（日射量等）'!G8012/3.6*10^3</f>
        <v>0</v>
      </c>
      <c r="G8015" s="50">
        <f>'貼り付けシート（日射量等）'!H8012/3.6*10^3</f>
        <v>0</v>
      </c>
      <c r="H8015" s="91">
        <f>RADIANS('貼り付けシート（日射量等）'!I8012)</f>
        <v>0</v>
      </c>
      <c r="I8015" s="91">
        <f>IF('貼り付けシート（日射量等）'!J8012&lt;0,RADIANS(360+('貼り付けシート（日射量等）'!J8012)),RADIANS('貼り付けシート（日射量等）'!J8012))</f>
        <v>0</v>
      </c>
    </row>
    <row r="8016" spans="1:9">
      <c r="A8016" s="20">
        <v>41973</v>
      </c>
      <c r="B8016" s="35" t="s">
        <v>378</v>
      </c>
      <c r="C8016" s="90">
        <f t="shared" si="375"/>
        <v>0</v>
      </c>
      <c r="D8016" s="90">
        <f t="shared" si="376"/>
        <v>0</v>
      </c>
      <c r="E8016" s="90">
        <f t="shared" si="377"/>
        <v>0</v>
      </c>
      <c r="F8016" s="50">
        <f>'貼り付けシート（日射量等）'!G8013/3.6*10^3</f>
        <v>0</v>
      </c>
      <c r="G8016" s="50">
        <f>'貼り付けシート（日射量等）'!H8013/3.6*10^3</f>
        <v>0</v>
      </c>
      <c r="H8016" s="91">
        <f>RADIANS('貼り付けシート（日射量等）'!I8013)</f>
        <v>0</v>
      </c>
      <c r="I8016" s="91">
        <f>IF('貼り付けシート（日射量等）'!J8013&lt;0,RADIANS(360+('貼り付けシート（日射量等）'!J8013)),RADIANS('貼り付けシート（日射量等）'!J8013))</f>
        <v>0</v>
      </c>
    </row>
    <row r="8017" spans="1:9">
      <c r="A8017" s="20">
        <v>41973</v>
      </c>
      <c r="B8017" s="35" t="s">
        <v>379</v>
      </c>
      <c r="C8017" s="90">
        <f t="shared" si="375"/>
        <v>0</v>
      </c>
      <c r="D8017" s="90">
        <f t="shared" si="376"/>
        <v>0</v>
      </c>
      <c r="E8017" s="90">
        <f t="shared" si="377"/>
        <v>0</v>
      </c>
      <c r="F8017" s="50">
        <f>'貼り付けシート（日射量等）'!G8014/3.6*10^3</f>
        <v>0</v>
      </c>
      <c r="G8017" s="50">
        <f>'貼り付けシート（日射量等）'!H8014/3.6*10^3</f>
        <v>0</v>
      </c>
      <c r="H8017" s="91">
        <f>RADIANS('貼り付けシート（日射量等）'!I8014)</f>
        <v>0</v>
      </c>
      <c r="I8017" s="91">
        <f>IF('貼り付けシート（日射量等）'!J8014&lt;0,RADIANS(360+('貼り付けシート（日射量等）'!J8014)),RADIANS('貼り付けシート（日射量等）'!J8014))</f>
        <v>0</v>
      </c>
    </row>
    <row r="8018" spans="1:9">
      <c r="A8018" s="20">
        <v>41973</v>
      </c>
      <c r="B8018" s="35" t="s">
        <v>380</v>
      </c>
      <c r="C8018" s="90">
        <f t="shared" si="375"/>
        <v>0</v>
      </c>
      <c r="D8018" s="90">
        <f t="shared" si="376"/>
        <v>0</v>
      </c>
      <c r="E8018" s="90">
        <f t="shared" si="377"/>
        <v>0</v>
      </c>
      <c r="F8018" s="50">
        <f>'貼り付けシート（日射量等）'!G8015/3.6*10^3</f>
        <v>0</v>
      </c>
      <c r="G8018" s="50">
        <f>'貼り付けシート（日射量等）'!H8015/3.6*10^3</f>
        <v>0</v>
      </c>
      <c r="H8018" s="91">
        <f>RADIANS('貼り付けシート（日射量等）'!I8015)</f>
        <v>0</v>
      </c>
      <c r="I8018" s="91">
        <f>IF('貼り付けシート（日射量等）'!J8015&lt;0,RADIANS(360+('貼り付けシート（日射量等）'!J8015)),RADIANS('貼り付けシート（日射量等）'!J8015))</f>
        <v>0</v>
      </c>
    </row>
    <row r="8019" spans="1:9">
      <c r="A8019" s="20">
        <v>41973</v>
      </c>
      <c r="B8019" s="35" t="s">
        <v>381</v>
      </c>
      <c r="C8019" s="90">
        <f t="shared" si="375"/>
        <v>0</v>
      </c>
      <c r="D8019" s="90">
        <f t="shared" si="376"/>
        <v>0</v>
      </c>
      <c r="E8019" s="90">
        <f t="shared" si="377"/>
        <v>0</v>
      </c>
      <c r="F8019" s="50">
        <f>'貼り付けシート（日射量等）'!G8016/3.6*10^3</f>
        <v>0</v>
      </c>
      <c r="G8019" s="50">
        <f>'貼り付けシート（日射量等）'!H8016/3.6*10^3</f>
        <v>0</v>
      </c>
      <c r="H8019" s="91">
        <f>RADIANS('貼り付けシート（日射量等）'!I8016)</f>
        <v>0</v>
      </c>
      <c r="I8019" s="91">
        <f>IF('貼り付けシート（日射量等）'!J8016&lt;0,RADIANS(360+('貼り付けシート（日射量等）'!J8016)),RADIANS('貼り付けシート（日射量等）'!J8016))</f>
        <v>0</v>
      </c>
    </row>
    <row r="8020" spans="1:9">
      <c r="A8020" s="20">
        <v>41973</v>
      </c>
      <c r="B8020" s="35" t="s">
        <v>382</v>
      </c>
      <c r="C8020" s="90">
        <f t="shared" si="375"/>
        <v>0</v>
      </c>
      <c r="D8020" s="90">
        <f t="shared" si="376"/>
        <v>0</v>
      </c>
      <c r="E8020" s="90">
        <f t="shared" si="377"/>
        <v>0</v>
      </c>
      <c r="F8020" s="50">
        <f>'貼り付けシート（日射量等）'!G8017/3.6*10^3</f>
        <v>0</v>
      </c>
      <c r="G8020" s="50">
        <f>'貼り付けシート（日射量等）'!H8017/3.6*10^3</f>
        <v>0</v>
      </c>
      <c r="H8020" s="91">
        <f>RADIANS('貼り付けシート（日射量等）'!I8017)</f>
        <v>0</v>
      </c>
      <c r="I8020" s="91">
        <f>IF('貼り付けシート（日射量等）'!J8017&lt;0,RADIANS(360+('貼り付けシート（日射量等）'!J8017)),RADIANS('貼り付けシート（日射量等）'!J8017))</f>
        <v>0</v>
      </c>
    </row>
    <row r="8021" spans="1:9">
      <c r="A8021" s="20">
        <v>41973</v>
      </c>
      <c r="B8021" s="35" t="s">
        <v>383</v>
      </c>
      <c r="C8021" s="90">
        <f t="shared" si="375"/>
        <v>0</v>
      </c>
      <c r="D8021" s="90">
        <f t="shared" si="376"/>
        <v>0</v>
      </c>
      <c r="E8021" s="90">
        <f t="shared" si="377"/>
        <v>0</v>
      </c>
      <c r="F8021" s="50">
        <f>'貼り付けシート（日射量等）'!G8018/3.6*10^3</f>
        <v>0</v>
      </c>
      <c r="G8021" s="50">
        <f>'貼り付けシート（日射量等）'!H8018/3.6*10^3</f>
        <v>0</v>
      </c>
      <c r="H8021" s="91">
        <f>RADIANS('貼り付けシート（日射量等）'!I8018)</f>
        <v>0</v>
      </c>
      <c r="I8021" s="91">
        <f>IF('貼り付けシート（日射量等）'!J8018&lt;0,RADIANS(360+('貼り付けシート（日射量等）'!J8018)),RADIANS('貼り付けシート（日射量等）'!J8018))</f>
        <v>0</v>
      </c>
    </row>
    <row r="8022" spans="1:9">
      <c r="A8022" s="20">
        <v>41974</v>
      </c>
      <c r="B8022" s="35" t="s">
        <v>360</v>
      </c>
      <c r="C8022" s="90">
        <f t="shared" si="375"/>
        <v>0</v>
      </c>
      <c r="D8022" s="90">
        <f t="shared" si="376"/>
        <v>0</v>
      </c>
      <c r="E8022" s="90">
        <f t="shared" si="377"/>
        <v>0</v>
      </c>
      <c r="F8022" s="50">
        <f>'貼り付けシート（日射量等）'!G8019/3.6*10^3</f>
        <v>0</v>
      </c>
      <c r="G8022" s="50">
        <f>'貼り付けシート（日射量等）'!H8019/3.6*10^3</f>
        <v>0</v>
      </c>
      <c r="H8022" s="91">
        <f>RADIANS('貼り付けシート（日射量等）'!I8019)</f>
        <v>0</v>
      </c>
      <c r="I8022" s="91">
        <f>IF('貼り付けシート（日射量等）'!J8019&lt;0,RADIANS(360+('貼り付けシート（日射量等）'!J8019)),RADIANS('貼り付けシート（日射量等）'!J8019))</f>
        <v>0</v>
      </c>
    </row>
    <row r="8023" spans="1:9">
      <c r="A8023" s="20">
        <v>41974</v>
      </c>
      <c r="B8023" s="35" t="s">
        <v>361</v>
      </c>
      <c r="C8023" s="90">
        <f t="shared" si="375"/>
        <v>0</v>
      </c>
      <c r="D8023" s="90">
        <f t="shared" si="376"/>
        <v>0</v>
      </c>
      <c r="E8023" s="90">
        <f t="shared" si="377"/>
        <v>0</v>
      </c>
      <c r="F8023" s="50">
        <f>'貼り付けシート（日射量等）'!G8020/3.6*10^3</f>
        <v>0</v>
      </c>
      <c r="G8023" s="50">
        <f>'貼り付けシート（日射量等）'!H8020/3.6*10^3</f>
        <v>0</v>
      </c>
      <c r="H8023" s="91">
        <f>RADIANS('貼り付けシート（日射量等）'!I8020)</f>
        <v>0</v>
      </c>
      <c r="I8023" s="91">
        <f>IF('貼り付けシート（日射量等）'!J8020&lt;0,RADIANS(360+('貼り付けシート（日射量等）'!J8020)),RADIANS('貼り付けシート（日射量等）'!J8020))</f>
        <v>0</v>
      </c>
    </row>
    <row r="8024" spans="1:9">
      <c r="A8024" s="20">
        <v>41974</v>
      </c>
      <c r="B8024" s="35" t="s">
        <v>362</v>
      </c>
      <c r="C8024" s="90">
        <f t="shared" si="375"/>
        <v>0</v>
      </c>
      <c r="D8024" s="90">
        <f t="shared" si="376"/>
        <v>0</v>
      </c>
      <c r="E8024" s="90">
        <f t="shared" si="377"/>
        <v>0</v>
      </c>
      <c r="F8024" s="50">
        <f>'貼り付けシート（日射量等）'!G8021/3.6*10^3</f>
        <v>0</v>
      </c>
      <c r="G8024" s="50">
        <f>'貼り付けシート（日射量等）'!H8021/3.6*10^3</f>
        <v>0</v>
      </c>
      <c r="H8024" s="91">
        <f>RADIANS('貼り付けシート（日射量等）'!I8021)</f>
        <v>0</v>
      </c>
      <c r="I8024" s="91">
        <f>IF('貼り付けシート（日射量等）'!J8021&lt;0,RADIANS(360+('貼り付けシート（日射量等）'!J8021)),RADIANS('貼り付けシート（日射量等）'!J8021))</f>
        <v>0</v>
      </c>
    </row>
    <row r="8025" spans="1:9">
      <c r="A8025" s="20">
        <v>41974</v>
      </c>
      <c r="B8025" s="35" t="s">
        <v>363</v>
      </c>
      <c r="C8025" s="90">
        <f t="shared" si="375"/>
        <v>0</v>
      </c>
      <c r="D8025" s="90">
        <f t="shared" si="376"/>
        <v>0</v>
      </c>
      <c r="E8025" s="90">
        <f t="shared" si="377"/>
        <v>0</v>
      </c>
      <c r="F8025" s="50">
        <f>'貼り付けシート（日射量等）'!G8022/3.6*10^3</f>
        <v>0</v>
      </c>
      <c r="G8025" s="50">
        <f>'貼り付けシート（日射量等）'!H8022/3.6*10^3</f>
        <v>0</v>
      </c>
      <c r="H8025" s="91">
        <f>RADIANS('貼り付けシート（日射量等）'!I8022)</f>
        <v>0</v>
      </c>
      <c r="I8025" s="91">
        <f>IF('貼り付けシート（日射量等）'!J8022&lt;0,RADIANS(360+('貼り付けシート（日射量等）'!J8022)),RADIANS('貼り付けシート（日射量等）'!J8022))</f>
        <v>0</v>
      </c>
    </row>
    <row r="8026" spans="1:9">
      <c r="A8026" s="20">
        <v>41974</v>
      </c>
      <c r="B8026" s="35" t="s">
        <v>364</v>
      </c>
      <c r="C8026" s="90">
        <f t="shared" si="375"/>
        <v>0</v>
      </c>
      <c r="D8026" s="90">
        <f t="shared" si="376"/>
        <v>0</v>
      </c>
      <c r="E8026" s="90">
        <f t="shared" si="377"/>
        <v>0</v>
      </c>
      <c r="F8026" s="50">
        <f>'貼り付けシート（日射量等）'!G8023/3.6*10^3</f>
        <v>0</v>
      </c>
      <c r="G8026" s="50">
        <f>'貼り付けシート（日射量等）'!H8023/3.6*10^3</f>
        <v>0</v>
      </c>
      <c r="H8026" s="91">
        <f>RADIANS('貼り付けシート（日射量等）'!I8023)</f>
        <v>0</v>
      </c>
      <c r="I8026" s="91">
        <f>IF('貼り付けシート（日射量等）'!J8023&lt;0,RADIANS(360+('貼り付けシート（日射量等）'!J8023)),RADIANS('貼り付けシート（日射量等）'!J8023))</f>
        <v>0</v>
      </c>
    </row>
    <row r="8027" spans="1:9">
      <c r="A8027" s="20">
        <v>41974</v>
      </c>
      <c r="B8027" s="35" t="s">
        <v>365</v>
      </c>
      <c r="C8027" s="90">
        <f t="shared" si="375"/>
        <v>0</v>
      </c>
      <c r="D8027" s="90">
        <f t="shared" si="376"/>
        <v>0</v>
      </c>
      <c r="E8027" s="90">
        <f t="shared" si="377"/>
        <v>0</v>
      </c>
      <c r="F8027" s="50">
        <f>'貼り付けシート（日射量等）'!G8024/3.6*10^3</f>
        <v>0</v>
      </c>
      <c r="G8027" s="50">
        <f>'貼り付けシート（日射量等）'!H8024/3.6*10^3</f>
        <v>0</v>
      </c>
      <c r="H8027" s="91">
        <f>RADIANS('貼り付けシート（日射量等）'!I8024)</f>
        <v>0</v>
      </c>
      <c r="I8027" s="91">
        <f>IF('貼り付けシート（日射量等）'!J8024&lt;0,RADIANS(360+('貼り付けシート（日射量等）'!J8024)),RADIANS('貼り付けシート（日射量等）'!J8024))</f>
        <v>0</v>
      </c>
    </row>
    <row r="8028" spans="1:9">
      <c r="A8028" s="20">
        <v>41974</v>
      </c>
      <c r="B8028" s="35" t="s">
        <v>366</v>
      </c>
      <c r="C8028" s="90">
        <f t="shared" si="375"/>
        <v>15.701770378366092</v>
      </c>
      <c r="D8028" s="90">
        <f t="shared" si="376"/>
        <v>4.9257002628888227</v>
      </c>
      <c r="E8028" s="90">
        <f t="shared" si="377"/>
        <v>10.776070115477269</v>
      </c>
      <c r="F8028" s="50">
        <f>'貼り付けシート（日射量等）'!G8025/3.6*10^3</f>
        <v>22.222222222222221</v>
      </c>
      <c r="G8028" s="50">
        <f>'貼り付けシート（日射量等）'!H8025/3.6*10^3</f>
        <v>11.111111111111111</v>
      </c>
      <c r="H8028" s="91">
        <f>RADIANS('貼り付けシート（日射量等）'!I8025)</f>
        <v>4.5378560551852569E-2</v>
      </c>
      <c r="I8028" s="91">
        <f>IF('貼り付けシート（日射量等）'!J8025&lt;0,RADIANS(360+('貼り付けシート（日射量等）'!J8025)),RADIANS('貼り付けシート（日射量等）'!J8025))</f>
        <v>5.2639130240148981</v>
      </c>
    </row>
    <row r="8029" spans="1:9">
      <c r="A8029" s="20">
        <v>41974</v>
      </c>
      <c r="B8029" s="35" t="s">
        <v>367</v>
      </c>
      <c r="C8029" s="90">
        <f t="shared" si="375"/>
        <v>50.83652181669644</v>
      </c>
      <c r="D8029" s="90">
        <f t="shared" si="376"/>
        <v>10.426258883656685</v>
      </c>
      <c r="E8029" s="90">
        <f t="shared" si="377"/>
        <v>40.410262933039753</v>
      </c>
      <c r="F8029" s="50">
        <f>'貼り付けシート（日射量等）'!G8026/3.6*10^3</f>
        <v>24.999999999999996</v>
      </c>
      <c r="G8029" s="50">
        <f>'貼り付けシート（日射量等）'!H8026/3.6*10^3</f>
        <v>41.666666666666664</v>
      </c>
      <c r="H8029" s="91">
        <f>RADIANS('貼り付けシート（日射量等）'!I8026)</f>
        <v>0.2059488517353309</v>
      </c>
      <c r="I8029" s="91">
        <f>IF('貼り付けシート（日射量等）'!J8026&lt;0,RADIANS(360+('貼り付けシート（日射量等）'!J8026)),RADIANS('貼り付けシート（日射量等）'!J8026))</f>
        <v>5.4489179247262962</v>
      </c>
    </row>
    <row r="8030" spans="1:9">
      <c r="A8030" s="20">
        <v>41974</v>
      </c>
      <c r="B8030" s="35" t="s">
        <v>368</v>
      </c>
      <c r="C8030" s="90">
        <f t="shared" si="375"/>
        <v>87.091184357610757</v>
      </c>
      <c r="D8030" s="90">
        <f t="shared" si="376"/>
        <v>14.352711078139198</v>
      </c>
      <c r="E8030" s="90">
        <f t="shared" si="377"/>
        <v>72.738473279471563</v>
      </c>
      <c r="F8030" s="50">
        <f>'貼り付けシート（日射量等）'!G8027/3.6*10^3</f>
        <v>24.999999999999996</v>
      </c>
      <c r="G8030" s="50">
        <f>'貼り付けシート（日射量等）'!H8027/3.6*10^3</f>
        <v>75</v>
      </c>
      <c r="H8030" s="91">
        <f>RADIANS('貼り付けシート（日射量等）'!I8027)</f>
        <v>0.3385938748868999</v>
      </c>
      <c r="I8030" s="91">
        <f>IF('貼り付けシート（日射量等）'!J8027&lt;0,RADIANS(360+('貼り付けシート（日射量等）'!J8027)),RADIANS('貼り付けシート（日射量等）'!J8027))</f>
        <v>5.6601027642176112</v>
      </c>
    </row>
    <row r="8031" spans="1:9">
      <c r="A8031" s="20">
        <v>41974</v>
      </c>
      <c r="B8031" s="35" t="s">
        <v>369</v>
      </c>
      <c r="C8031" s="90">
        <f t="shared" si="375"/>
        <v>179.55809408959965</v>
      </c>
      <c r="D8031" s="90">
        <f t="shared" si="376"/>
        <v>47.551235175003129</v>
      </c>
      <c r="E8031" s="90">
        <f t="shared" si="377"/>
        <v>132.00685891459653</v>
      </c>
      <c r="F8031" s="50">
        <f>'貼り付けシート（日射量等）'!G8028/3.6*10^3</f>
        <v>69.444444444444443</v>
      </c>
      <c r="G8031" s="50">
        <f>'貼り付けシート（日射量等）'!H8028/3.6*10^3</f>
        <v>136.11111111111109</v>
      </c>
      <c r="H8031" s="91">
        <f>RADIANS('貼り付けシート（日射量等）'!I8028)</f>
        <v>0.43633231299858238</v>
      </c>
      <c r="I8031" s="91">
        <f>IF('貼り付けシート（日射量等）'!J8028&lt;0,RADIANS(360+('貼り付けシート（日射量等）'!J8028)),RADIANS('貼り付けシート（日射量等）'!J8028))</f>
        <v>5.9009582009928288</v>
      </c>
    </row>
    <row r="8032" spans="1:9">
      <c r="A8032" s="20">
        <v>41974</v>
      </c>
      <c r="B8032" s="35" t="s">
        <v>370</v>
      </c>
      <c r="C8032" s="90">
        <f t="shared" si="375"/>
        <v>160.09360862675217</v>
      </c>
      <c r="D8032" s="90">
        <f t="shared" si="376"/>
        <v>30.780767241024922</v>
      </c>
      <c r="E8032" s="90">
        <f t="shared" si="377"/>
        <v>129.31284138572724</v>
      </c>
      <c r="F8032" s="50">
        <f>'貼り付けシート（日射量等）'!G8029/3.6*10^3</f>
        <v>41.666666666666664</v>
      </c>
      <c r="G8032" s="50">
        <f>'貼り付けシート（日射量等）'!H8029/3.6*10^3</f>
        <v>133.33333333333334</v>
      </c>
      <c r="H8032" s="91">
        <f>RADIANS('貼り付けシート（日射量等）'!I8029)</f>
        <v>0.48520153205442362</v>
      </c>
      <c r="I8032" s="91">
        <f>IF('貼り付けシート（日射量等）'!J8029&lt;0,RADIANS(360+('貼り付けシート（日射量等）'!J8029)),RADIANS('貼り付けシート（日射量等）'!J8029))</f>
        <v>6.1662482472959663</v>
      </c>
    </row>
    <row r="8033" spans="1:9">
      <c r="A8033" s="20">
        <v>41974</v>
      </c>
      <c r="B8033" s="35" t="s">
        <v>371</v>
      </c>
      <c r="C8033" s="90">
        <f t="shared" si="375"/>
        <v>194.45852543371788</v>
      </c>
      <c r="D8033" s="90">
        <f t="shared" si="376"/>
        <v>48.981578874774755</v>
      </c>
      <c r="E8033" s="90">
        <f t="shared" si="377"/>
        <v>145.47694655894313</v>
      </c>
      <c r="F8033" s="50">
        <f>'貼り付けシート（日射量等）'!G8030/3.6*10^3</f>
        <v>66.666666666666671</v>
      </c>
      <c r="G8033" s="50">
        <f>'貼り付けシート（日射量等）'!H8030/3.6*10^3</f>
        <v>150</v>
      </c>
      <c r="H8033" s="91">
        <f>RADIANS('貼り付けシート（日射量等）'!I8030)</f>
        <v>0.48171087355043496</v>
      </c>
      <c r="I8033" s="91">
        <f>IF('貼り付けシート（日射量等）'!J8030&lt;0,RADIANS(360+('貼り付けシート（日射量等）'!J8030)),RADIANS('貼り付けシート（日射量等）'!J8030))</f>
        <v>0.15707963267948966</v>
      </c>
    </row>
    <row r="8034" spans="1:9">
      <c r="A8034" s="20">
        <v>41974</v>
      </c>
      <c r="B8034" s="35" t="s">
        <v>372</v>
      </c>
      <c r="C8034" s="90">
        <f t="shared" si="375"/>
        <v>107.34258222156171</v>
      </c>
      <c r="D8034" s="90">
        <f t="shared" si="376"/>
        <v>13.051968711135617</v>
      </c>
      <c r="E8034" s="90">
        <f t="shared" si="377"/>
        <v>94.290613510426098</v>
      </c>
      <c r="F8034" s="50">
        <f>'貼り付けシート（日射量等）'!G8031/3.6*10^3</f>
        <v>19.444444444444446</v>
      </c>
      <c r="G8034" s="50">
        <f>'貼り付けシート（日射量等）'!H8031/3.6*10^3</f>
        <v>97.222222222222214</v>
      </c>
      <c r="H8034" s="91">
        <f>RADIANS('貼り付けシート（日射量等）'!I8031)</f>
        <v>0.42411500823462212</v>
      </c>
      <c r="I8034" s="91">
        <f>IF('貼り付けシート（日射量等）'!J8031&lt;0,RADIANS(360+('貼り付けシート（日射量等）'!J8031)),RADIANS('貼り付けシート（日射量等）'!J8031))</f>
        <v>0.42062434973063345</v>
      </c>
    </row>
    <row r="8035" spans="1:9">
      <c r="A8035" s="20">
        <v>41974</v>
      </c>
      <c r="B8035" s="35" t="s">
        <v>373</v>
      </c>
      <c r="C8035" s="90">
        <f t="shared" si="375"/>
        <v>82.342068421697419</v>
      </c>
      <c r="D8035" s="90">
        <f t="shared" si="376"/>
        <v>12.297612671095161</v>
      </c>
      <c r="E8035" s="90">
        <f t="shared" si="377"/>
        <v>70.044455750602253</v>
      </c>
      <c r="F8035" s="50">
        <f>'貼り付けシート（日射量等）'!G8032/3.6*10^3</f>
        <v>22.222222222222221</v>
      </c>
      <c r="G8035" s="50">
        <f>'貼り付けシート（日射量等）'!H8032/3.6*10^3</f>
        <v>72.222222222222229</v>
      </c>
      <c r="H8035" s="91">
        <f>RADIANS('貼り付けシート（日射量等）'!I8032)</f>
        <v>0.32114058236695664</v>
      </c>
      <c r="I8035" s="91">
        <f>IF('貼り付けシート（日射量等）'!J8032&lt;0,RADIANS(360+('貼り付けシート（日射量等）'!J8032)),RADIANS('貼り付けシート（日射量等）'!J8032))</f>
        <v>0.65798912800186227</v>
      </c>
    </row>
    <row r="8036" spans="1:9">
      <c r="A8036" s="20">
        <v>41974</v>
      </c>
      <c r="B8036" s="35" t="s">
        <v>374</v>
      </c>
      <c r="C8036" s="90">
        <f t="shared" si="375"/>
        <v>46.375138758451982</v>
      </c>
      <c r="D8036" s="90">
        <f t="shared" si="376"/>
        <v>8.6588933542815401</v>
      </c>
      <c r="E8036" s="90">
        <f t="shared" si="377"/>
        <v>37.716245404170444</v>
      </c>
      <c r="F8036" s="50">
        <f>'貼り付けシート（日射量等）'!G8033/3.6*10^3</f>
        <v>22.222222222222221</v>
      </c>
      <c r="G8036" s="50">
        <f>'貼り付けシート（日射量等）'!H8033/3.6*10^3</f>
        <v>38.888888888888893</v>
      </c>
      <c r="H8036" s="91">
        <f>RADIANS('貼り付けシート（日射量等）'!I8033)</f>
        <v>0.18325957145940461</v>
      </c>
      <c r="I8036" s="91">
        <f>IF('貼り付けシート（日射量等）'!J8033&lt;0,RADIANS(360+('貼り付けシート（日射量等）'!J8033)),RADIANS('貼り付けシート（日射量等）'!J8033))</f>
        <v>0.86393797973719311</v>
      </c>
    </row>
    <row r="8037" spans="1:9">
      <c r="A8037" s="20">
        <v>41974</v>
      </c>
      <c r="B8037" s="35" t="s">
        <v>375</v>
      </c>
      <c r="C8037" s="90">
        <f t="shared" si="375"/>
        <v>10.187995462811188</v>
      </c>
      <c r="D8037" s="90">
        <f t="shared" si="376"/>
        <v>2.1059428762032359</v>
      </c>
      <c r="E8037" s="90">
        <f t="shared" si="377"/>
        <v>8.0820525866079524</v>
      </c>
      <c r="F8037" s="50">
        <f>'貼り付けシート（日射量等）'!G8034/3.6*10^3</f>
        <v>11.111111111111111</v>
      </c>
      <c r="G8037" s="50">
        <f>'貼り付けシート（日射量等）'!H8034/3.6*10^3</f>
        <v>8.3333333333333339</v>
      </c>
      <c r="H8037" s="91">
        <f>RADIANS('貼り付けシート（日射量等）'!I8034)</f>
        <v>1.9198621771937627E-2</v>
      </c>
      <c r="I8037" s="91">
        <f>IF('貼り付けシート（日射量等）'!J8034&lt;0,RADIANS(360+('貼り付けシート（日射量等）'!J8034)),RADIANS('貼り付けシート（日射量等）'!J8034))</f>
        <v>1.0454522219446034</v>
      </c>
    </row>
    <row r="8038" spans="1:9">
      <c r="A8038" s="20">
        <v>41974</v>
      </c>
      <c r="B8038" s="35" t="s">
        <v>376</v>
      </c>
      <c r="C8038" s="90">
        <f t="shared" si="375"/>
        <v>0</v>
      </c>
      <c r="D8038" s="90">
        <f t="shared" si="376"/>
        <v>0</v>
      </c>
      <c r="E8038" s="90">
        <f t="shared" si="377"/>
        <v>0</v>
      </c>
      <c r="F8038" s="50">
        <f>'貼り付けシート（日射量等）'!G8035/3.6*10^3</f>
        <v>0</v>
      </c>
      <c r="G8038" s="50">
        <f>'貼り付けシート（日射量等）'!H8035/3.6*10^3</f>
        <v>0</v>
      </c>
      <c r="H8038" s="91">
        <f>RADIANS('貼り付けシート（日射量等）'!I8035)</f>
        <v>0</v>
      </c>
      <c r="I8038" s="91">
        <f>IF('貼り付けシート（日射量等）'!J8035&lt;0,RADIANS(360+('貼り付けシート（日射量等）'!J8035)),RADIANS('貼り付けシート（日射量等）'!J8035))</f>
        <v>0</v>
      </c>
    </row>
    <row r="8039" spans="1:9">
      <c r="A8039" s="20">
        <v>41974</v>
      </c>
      <c r="B8039" s="35" t="s">
        <v>377</v>
      </c>
      <c r="C8039" s="90">
        <f t="shared" si="375"/>
        <v>0</v>
      </c>
      <c r="D8039" s="90">
        <f t="shared" si="376"/>
        <v>0</v>
      </c>
      <c r="E8039" s="90">
        <f t="shared" si="377"/>
        <v>0</v>
      </c>
      <c r="F8039" s="50">
        <f>'貼り付けシート（日射量等）'!G8036/3.6*10^3</f>
        <v>0</v>
      </c>
      <c r="G8039" s="50">
        <f>'貼り付けシート（日射量等）'!H8036/3.6*10^3</f>
        <v>0</v>
      </c>
      <c r="H8039" s="91">
        <f>RADIANS('貼り付けシート（日射量等）'!I8036)</f>
        <v>0</v>
      </c>
      <c r="I8039" s="91">
        <f>IF('貼り付けシート（日射量等）'!J8036&lt;0,RADIANS(360+('貼り付けシート（日射量等）'!J8036)),RADIANS('貼り付けシート（日射量等）'!J8036))</f>
        <v>0</v>
      </c>
    </row>
    <row r="8040" spans="1:9">
      <c r="A8040" s="20">
        <v>41974</v>
      </c>
      <c r="B8040" s="35" t="s">
        <v>378</v>
      </c>
      <c r="C8040" s="90">
        <f t="shared" si="375"/>
        <v>0</v>
      </c>
      <c r="D8040" s="90">
        <f t="shared" si="376"/>
        <v>0</v>
      </c>
      <c r="E8040" s="90">
        <f t="shared" si="377"/>
        <v>0</v>
      </c>
      <c r="F8040" s="50">
        <f>'貼り付けシート（日射量等）'!G8037/3.6*10^3</f>
        <v>0</v>
      </c>
      <c r="G8040" s="50">
        <f>'貼り付けシート（日射量等）'!H8037/3.6*10^3</f>
        <v>0</v>
      </c>
      <c r="H8040" s="91">
        <f>RADIANS('貼り付けシート（日射量等）'!I8037)</f>
        <v>0</v>
      </c>
      <c r="I8040" s="91">
        <f>IF('貼り付けシート（日射量等）'!J8037&lt;0,RADIANS(360+('貼り付けシート（日射量等）'!J8037)),RADIANS('貼り付けシート（日射量等）'!J8037))</f>
        <v>0</v>
      </c>
    </row>
    <row r="8041" spans="1:9">
      <c r="A8041" s="20">
        <v>41974</v>
      </c>
      <c r="B8041" s="35" t="s">
        <v>379</v>
      </c>
      <c r="C8041" s="90">
        <f t="shared" si="375"/>
        <v>0</v>
      </c>
      <c r="D8041" s="90">
        <f t="shared" si="376"/>
        <v>0</v>
      </c>
      <c r="E8041" s="90">
        <f t="shared" si="377"/>
        <v>0</v>
      </c>
      <c r="F8041" s="50">
        <f>'貼り付けシート（日射量等）'!G8038/3.6*10^3</f>
        <v>0</v>
      </c>
      <c r="G8041" s="50">
        <f>'貼り付けシート（日射量等）'!H8038/3.6*10^3</f>
        <v>0</v>
      </c>
      <c r="H8041" s="91">
        <f>RADIANS('貼り付けシート（日射量等）'!I8038)</f>
        <v>0</v>
      </c>
      <c r="I8041" s="91">
        <f>IF('貼り付けシート（日射量等）'!J8038&lt;0,RADIANS(360+('貼り付けシート（日射量等）'!J8038)),RADIANS('貼り付けシート（日射量等）'!J8038))</f>
        <v>0</v>
      </c>
    </row>
    <row r="8042" spans="1:9">
      <c r="A8042" s="20">
        <v>41974</v>
      </c>
      <c r="B8042" s="35" t="s">
        <v>380</v>
      </c>
      <c r="C8042" s="90">
        <f t="shared" si="375"/>
        <v>0</v>
      </c>
      <c r="D8042" s="90">
        <f t="shared" si="376"/>
        <v>0</v>
      </c>
      <c r="E8042" s="90">
        <f t="shared" si="377"/>
        <v>0</v>
      </c>
      <c r="F8042" s="50">
        <f>'貼り付けシート（日射量等）'!G8039/3.6*10^3</f>
        <v>0</v>
      </c>
      <c r="G8042" s="50">
        <f>'貼り付けシート（日射量等）'!H8039/3.6*10^3</f>
        <v>0</v>
      </c>
      <c r="H8042" s="91">
        <f>RADIANS('貼り付けシート（日射量等）'!I8039)</f>
        <v>0</v>
      </c>
      <c r="I8042" s="91">
        <f>IF('貼り付けシート（日射量等）'!J8039&lt;0,RADIANS(360+('貼り付けシート（日射量等）'!J8039)),RADIANS('貼り付けシート（日射量等）'!J8039))</f>
        <v>0</v>
      </c>
    </row>
    <row r="8043" spans="1:9">
      <c r="A8043" s="20">
        <v>41974</v>
      </c>
      <c r="B8043" s="35" t="s">
        <v>381</v>
      </c>
      <c r="C8043" s="90">
        <f t="shared" si="375"/>
        <v>0</v>
      </c>
      <c r="D8043" s="90">
        <f t="shared" si="376"/>
        <v>0</v>
      </c>
      <c r="E8043" s="90">
        <f t="shared" si="377"/>
        <v>0</v>
      </c>
      <c r="F8043" s="50">
        <f>'貼り付けシート（日射量等）'!G8040/3.6*10^3</f>
        <v>0</v>
      </c>
      <c r="G8043" s="50">
        <f>'貼り付けシート（日射量等）'!H8040/3.6*10^3</f>
        <v>0</v>
      </c>
      <c r="H8043" s="91">
        <f>RADIANS('貼り付けシート（日射量等）'!I8040)</f>
        <v>0</v>
      </c>
      <c r="I8043" s="91">
        <f>IF('貼り付けシート（日射量等）'!J8040&lt;0,RADIANS(360+('貼り付けシート（日射量等）'!J8040)),RADIANS('貼り付けシート（日射量等）'!J8040))</f>
        <v>0</v>
      </c>
    </row>
    <row r="8044" spans="1:9">
      <c r="A8044" s="20">
        <v>41974</v>
      </c>
      <c r="B8044" s="35" t="s">
        <v>382</v>
      </c>
      <c r="C8044" s="90">
        <f t="shared" si="375"/>
        <v>0</v>
      </c>
      <c r="D8044" s="90">
        <f t="shared" si="376"/>
        <v>0</v>
      </c>
      <c r="E8044" s="90">
        <f t="shared" si="377"/>
        <v>0</v>
      </c>
      <c r="F8044" s="50">
        <f>'貼り付けシート（日射量等）'!G8041/3.6*10^3</f>
        <v>0</v>
      </c>
      <c r="G8044" s="50">
        <f>'貼り付けシート（日射量等）'!H8041/3.6*10^3</f>
        <v>0</v>
      </c>
      <c r="H8044" s="91">
        <f>RADIANS('貼り付けシート（日射量等）'!I8041)</f>
        <v>0</v>
      </c>
      <c r="I8044" s="91">
        <f>IF('貼り付けシート（日射量等）'!J8041&lt;0,RADIANS(360+('貼り付けシート（日射量等）'!J8041)),RADIANS('貼り付けシート（日射量等）'!J8041))</f>
        <v>0</v>
      </c>
    </row>
    <row r="8045" spans="1:9">
      <c r="A8045" s="20">
        <v>41974</v>
      </c>
      <c r="B8045" s="35" t="s">
        <v>383</v>
      </c>
      <c r="C8045" s="90">
        <f t="shared" si="375"/>
        <v>0</v>
      </c>
      <c r="D8045" s="90">
        <f t="shared" si="376"/>
        <v>0</v>
      </c>
      <c r="E8045" s="90">
        <f t="shared" si="377"/>
        <v>0</v>
      </c>
      <c r="F8045" s="50">
        <f>'貼り付けシート（日射量等）'!G8042/3.6*10^3</f>
        <v>0</v>
      </c>
      <c r="G8045" s="50">
        <f>'貼り付けシート（日射量等）'!H8042/3.6*10^3</f>
        <v>0</v>
      </c>
      <c r="H8045" s="91">
        <f>RADIANS('貼り付けシート（日射量等）'!I8042)</f>
        <v>0</v>
      </c>
      <c r="I8045" s="91">
        <f>IF('貼り付けシート（日射量等）'!J8042&lt;0,RADIANS(360+('貼り付けシート（日射量等）'!J8042)),RADIANS('貼り付けシート（日射量等）'!J8042))</f>
        <v>0</v>
      </c>
    </row>
    <row r="8046" spans="1:9">
      <c r="A8046" s="20">
        <v>41975</v>
      </c>
      <c r="B8046" s="35" t="s">
        <v>360</v>
      </c>
      <c r="C8046" s="90">
        <f t="shared" si="375"/>
        <v>0</v>
      </c>
      <c r="D8046" s="90">
        <f t="shared" si="376"/>
        <v>0</v>
      </c>
      <c r="E8046" s="90">
        <f t="shared" si="377"/>
        <v>0</v>
      </c>
      <c r="F8046" s="50">
        <f>'貼り付けシート（日射量等）'!G8043/3.6*10^3</f>
        <v>0</v>
      </c>
      <c r="G8046" s="50">
        <f>'貼り付けシート（日射量等）'!H8043/3.6*10^3</f>
        <v>0</v>
      </c>
      <c r="H8046" s="91">
        <f>RADIANS('貼り付けシート（日射量等）'!I8043)</f>
        <v>0</v>
      </c>
      <c r="I8046" s="91">
        <f>IF('貼り付けシート（日射量等）'!J8043&lt;0,RADIANS(360+('貼り付けシート（日射量等）'!J8043)),RADIANS('貼り付けシート（日射量等）'!J8043))</f>
        <v>0</v>
      </c>
    </row>
    <row r="8047" spans="1:9">
      <c r="A8047" s="20">
        <v>41975</v>
      </c>
      <c r="B8047" s="35" t="s">
        <v>361</v>
      </c>
      <c r="C8047" s="90">
        <f t="shared" si="375"/>
        <v>0</v>
      </c>
      <c r="D8047" s="90">
        <f t="shared" si="376"/>
        <v>0</v>
      </c>
      <c r="E8047" s="90">
        <f t="shared" si="377"/>
        <v>0</v>
      </c>
      <c r="F8047" s="50">
        <f>'貼り付けシート（日射量等）'!G8044/3.6*10^3</f>
        <v>0</v>
      </c>
      <c r="G8047" s="50">
        <f>'貼り付けシート（日射量等）'!H8044/3.6*10^3</f>
        <v>0</v>
      </c>
      <c r="H8047" s="91">
        <f>RADIANS('貼り付けシート（日射量等）'!I8044)</f>
        <v>0</v>
      </c>
      <c r="I8047" s="91">
        <f>IF('貼り付けシート（日射量等）'!J8044&lt;0,RADIANS(360+('貼り付けシート（日射量等）'!J8044)),RADIANS('貼り付けシート（日射量等）'!J8044))</f>
        <v>0</v>
      </c>
    </row>
    <row r="8048" spans="1:9">
      <c r="A8048" s="20">
        <v>41975</v>
      </c>
      <c r="B8048" s="35" t="s">
        <v>362</v>
      </c>
      <c r="C8048" s="90">
        <f t="shared" si="375"/>
        <v>0</v>
      </c>
      <c r="D8048" s="90">
        <f t="shared" si="376"/>
        <v>0</v>
      </c>
      <c r="E8048" s="90">
        <f t="shared" si="377"/>
        <v>0</v>
      </c>
      <c r="F8048" s="50">
        <f>'貼り付けシート（日射量等）'!G8045/3.6*10^3</f>
        <v>0</v>
      </c>
      <c r="G8048" s="50">
        <f>'貼り付けシート（日射量等）'!H8045/3.6*10^3</f>
        <v>0</v>
      </c>
      <c r="H8048" s="91">
        <f>RADIANS('貼り付けシート（日射量等）'!I8045)</f>
        <v>0</v>
      </c>
      <c r="I8048" s="91">
        <f>IF('貼り付けシート（日射量等）'!J8045&lt;0,RADIANS(360+('貼り付けシート（日射量等）'!J8045)),RADIANS('貼り付けシート（日射量等）'!J8045))</f>
        <v>0</v>
      </c>
    </row>
    <row r="8049" spans="1:9">
      <c r="A8049" s="20">
        <v>41975</v>
      </c>
      <c r="B8049" s="35" t="s">
        <v>363</v>
      </c>
      <c r="C8049" s="90">
        <f t="shared" si="375"/>
        <v>0</v>
      </c>
      <c r="D8049" s="90">
        <f t="shared" si="376"/>
        <v>0</v>
      </c>
      <c r="E8049" s="90">
        <f t="shared" si="377"/>
        <v>0</v>
      </c>
      <c r="F8049" s="50">
        <f>'貼り付けシート（日射量等）'!G8046/3.6*10^3</f>
        <v>0</v>
      </c>
      <c r="G8049" s="50">
        <f>'貼り付けシート（日射量等）'!H8046/3.6*10^3</f>
        <v>0</v>
      </c>
      <c r="H8049" s="91">
        <f>RADIANS('貼り付けシート（日射量等）'!I8046)</f>
        <v>0</v>
      </c>
      <c r="I8049" s="91">
        <f>IF('貼り付けシート（日射量等）'!J8046&lt;0,RADIANS(360+('貼り付けシート（日射量等）'!J8046)),RADIANS('貼り付けシート（日射量等）'!J8046))</f>
        <v>0</v>
      </c>
    </row>
    <row r="8050" spans="1:9">
      <c r="A8050" s="20">
        <v>41975</v>
      </c>
      <c r="B8050" s="35" t="s">
        <v>364</v>
      </c>
      <c r="C8050" s="90">
        <f t="shared" si="375"/>
        <v>0</v>
      </c>
      <c r="D8050" s="90">
        <f t="shared" si="376"/>
        <v>0</v>
      </c>
      <c r="E8050" s="90">
        <f t="shared" si="377"/>
        <v>0</v>
      </c>
      <c r="F8050" s="50">
        <f>'貼り付けシート（日射量等）'!G8047/3.6*10^3</f>
        <v>0</v>
      </c>
      <c r="G8050" s="50">
        <f>'貼り付けシート（日射量等）'!H8047/3.6*10^3</f>
        <v>0</v>
      </c>
      <c r="H8050" s="91">
        <f>RADIANS('貼り付けシート（日射量等）'!I8047)</f>
        <v>0</v>
      </c>
      <c r="I8050" s="91">
        <f>IF('貼り付けシート（日射量等）'!J8047&lt;0,RADIANS(360+('貼り付けシート（日射量等）'!J8047)),RADIANS('貼り付けシート（日射量等）'!J8047))</f>
        <v>0</v>
      </c>
    </row>
    <row r="8051" spans="1:9">
      <c r="A8051" s="20">
        <v>41975</v>
      </c>
      <c r="B8051" s="35" t="s">
        <v>365</v>
      </c>
      <c r="C8051" s="90">
        <f t="shared" si="375"/>
        <v>0</v>
      </c>
      <c r="D8051" s="90">
        <f t="shared" si="376"/>
        <v>0</v>
      </c>
      <c r="E8051" s="90">
        <f t="shared" si="377"/>
        <v>0</v>
      </c>
      <c r="F8051" s="50">
        <f>'貼り付けシート（日射量等）'!G8048/3.6*10^3</f>
        <v>0</v>
      </c>
      <c r="G8051" s="50">
        <f>'貼り付けシート（日射量等）'!H8048/3.6*10^3</f>
        <v>0</v>
      </c>
      <c r="H8051" s="91">
        <f>RADIANS('貼り付けシート（日射量等）'!I8048)</f>
        <v>0</v>
      </c>
      <c r="I8051" s="91">
        <f>IF('貼り付けシート（日射量等）'!J8048&lt;0,RADIANS(360+('貼り付けシート（日射量等）'!J8048)),RADIANS('貼り付けシート（日射量等）'!J8048))</f>
        <v>0</v>
      </c>
    </row>
    <row r="8052" spans="1:9">
      <c r="A8052" s="20">
        <v>41975</v>
      </c>
      <c r="B8052" s="35" t="s">
        <v>366</v>
      </c>
      <c r="C8052" s="90">
        <f t="shared" si="375"/>
        <v>15.629554039177631</v>
      </c>
      <c r="D8052" s="90">
        <f t="shared" si="376"/>
        <v>4.8534839237003613</v>
      </c>
      <c r="E8052" s="90">
        <f t="shared" si="377"/>
        <v>10.776070115477269</v>
      </c>
      <c r="F8052" s="50">
        <f>'貼り付けシート（日射量等）'!G8049/3.6*10^3</f>
        <v>22.222222222222221</v>
      </c>
      <c r="G8052" s="50">
        <f>'貼り付けシート（日射量等）'!H8049/3.6*10^3</f>
        <v>11.111111111111111</v>
      </c>
      <c r="H8052" s="91">
        <f>RADIANS('貼り付けシート（日射量等）'!I8049)</f>
        <v>4.1887902047863905E-2</v>
      </c>
      <c r="I8052" s="91">
        <f>IF('貼り付けシート（日射量等）'!J8049&lt;0,RADIANS(360+('貼り付けシート（日射量等）'!J8049)),RADIANS('貼り付けシート（日射量等）'!J8049))</f>
        <v>5.2639130240148981</v>
      </c>
    </row>
    <row r="8053" spans="1:9">
      <c r="A8053" s="20">
        <v>41975</v>
      </c>
      <c r="B8053" s="35" t="s">
        <v>367</v>
      </c>
      <c r="C8053" s="90">
        <f t="shared" si="375"/>
        <v>46.916267370824443</v>
      </c>
      <c r="D8053" s="90">
        <f t="shared" si="376"/>
        <v>9.2000219666539991</v>
      </c>
      <c r="E8053" s="90">
        <f t="shared" si="377"/>
        <v>37.716245404170444</v>
      </c>
      <c r="F8053" s="50">
        <f>'貼り付けシート（日射量等）'!G8050/3.6*10^3</f>
        <v>22.222222222222221</v>
      </c>
      <c r="G8053" s="50">
        <f>'貼り付けシート（日射量等）'!H8050/3.6*10^3</f>
        <v>38.888888888888893</v>
      </c>
      <c r="H8053" s="91">
        <f>RADIANS('貼り付けシート（日射量等）'!I8050)</f>
        <v>0.20245819323134223</v>
      </c>
      <c r="I8053" s="91">
        <f>IF('貼り付けシート（日射量等）'!J8050&lt;0,RADIANS(360+('貼り付けシート（日射量等）'!J8050)),RADIANS('貼り付けシート（日射量等）'!J8050))</f>
        <v>5.4489179247262962</v>
      </c>
    </row>
    <row r="8054" spans="1:9">
      <c r="A8054" s="20">
        <v>41975</v>
      </c>
      <c r="B8054" s="35" t="s">
        <v>368</v>
      </c>
      <c r="C8054" s="90">
        <f t="shared" si="375"/>
        <v>65.631959356390652</v>
      </c>
      <c r="D8054" s="90">
        <f t="shared" si="376"/>
        <v>6.3635737212656753</v>
      </c>
      <c r="E8054" s="90">
        <f t="shared" si="377"/>
        <v>59.268385635124979</v>
      </c>
      <c r="F8054" s="50">
        <f>'貼り付けシート（日射量等）'!G8051/3.6*10^3</f>
        <v>11.111111111111111</v>
      </c>
      <c r="G8054" s="50">
        <f>'貼り付けシート（日射量等）'!H8051/3.6*10^3</f>
        <v>61.111111111111107</v>
      </c>
      <c r="H8054" s="91">
        <f>RADIANS('貼り付けシート（日射量等）'!I8051)</f>
        <v>0.33684854563490563</v>
      </c>
      <c r="I8054" s="91">
        <f>IF('貼り付けシート（日射量等）'!J8051&lt;0,RADIANS(360+('貼り付けシート（日射量等）'!J8051)),RADIANS('貼り付けシート（日射量等）'!J8051))</f>
        <v>5.6601027642176112</v>
      </c>
    </row>
    <row r="8055" spans="1:9">
      <c r="A8055" s="20">
        <v>41975</v>
      </c>
      <c r="B8055" s="35" t="s">
        <v>369</v>
      </c>
      <c r="C8055" s="90">
        <f t="shared" si="375"/>
        <v>88.39859681511777</v>
      </c>
      <c r="D8055" s="90">
        <f t="shared" si="376"/>
        <v>7.5780709490382598</v>
      </c>
      <c r="E8055" s="90">
        <f t="shared" si="377"/>
        <v>80.820525866079507</v>
      </c>
      <c r="F8055" s="50">
        <f>'貼り付けシート（日射量等）'!G8052/3.6*10^3</f>
        <v>11.111111111111111</v>
      </c>
      <c r="G8055" s="50">
        <f>'貼り付けシート（日射量等）'!H8052/3.6*10^3</f>
        <v>83.333333333333329</v>
      </c>
      <c r="H8055" s="91">
        <f>RADIANS('貼り付けシート（日射量等）'!I8052)</f>
        <v>0.43284165449459372</v>
      </c>
      <c r="I8055" s="91">
        <f>IF('貼り付けシート（日射量等）'!J8052&lt;0,RADIANS(360+('貼り付けシート（日射量等）'!J8052)),RADIANS('貼り付けシート（日射量等）'!J8052))</f>
        <v>5.8992128717408336</v>
      </c>
    </row>
    <row r="8056" spans="1:9">
      <c r="A8056" s="20">
        <v>41975</v>
      </c>
      <c r="B8056" s="35" t="s">
        <v>370</v>
      </c>
      <c r="C8056" s="90">
        <f t="shared" si="375"/>
        <v>116.712961236276</v>
      </c>
      <c r="D8056" s="90">
        <f t="shared" si="376"/>
        <v>14.340295139241947</v>
      </c>
      <c r="E8056" s="90">
        <f t="shared" si="377"/>
        <v>102.37266609703406</v>
      </c>
      <c r="F8056" s="50">
        <f>'貼り付けシート（日射量等）'!G8053/3.6*10^3</f>
        <v>19.444444444444446</v>
      </c>
      <c r="G8056" s="50">
        <f>'貼り付けシート（日射量等）'!H8053/3.6*10^3</f>
        <v>105.55555555555556</v>
      </c>
      <c r="H8056" s="91">
        <f>RADIANS('貼り付けシート（日射量等）'!I8053)</f>
        <v>0.48345620280242929</v>
      </c>
      <c r="I8056" s="91">
        <f>IF('貼り付けシート（日射量等）'!J8053&lt;0,RADIANS(360+('貼り付けシート（日射量等）'!J8053)),RADIANS('貼り付けシート（日射量等）'!J8053))</f>
        <v>6.1645029180439721</v>
      </c>
    </row>
    <row r="8057" spans="1:9">
      <c r="A8057" s="20">
        <v>41975</v>
      </c>
      <c r="B8057" s="35" t="s">
        <v>371</v>
      </c>
      <c r="C8057" s="90">
        <f t="shared" si="375"/>
        <v>97.053963499325292</v>
      </c>
      <c r="D8057" s="90">
        <f t="shared" si="376"/>
        <v>8.1513850466378148</v>
      </c>
      <c r="E8057" s="90">
        <f t="shared" si="377"/>
        <v>88.902578452687479</v>
      </c>
      <c r="F8057" s="50">
        <f>'貼り付けシート（日射量等）'!G8054/3.6*10^3</f>
        <v>11.111111111111111</v>
      </c>
      <c r="G8057" s="50">
        <f>'貼り付けシート（日射量等）'!H8054/3.6*10^3</f>
        <v>91.666666666666671</v>
      </c>
      <c r="H8057" s="91">
        <f>RADIANS('貼り付けシート（日射量等）'!I8054)</f>
        <v>0.47996554429844063</v>
      </c>
      <c r="I8057" s="91">
        <f>IF('貼り付けシート（日射量等）'!J8054&lt;0,RADIANS(360+('貼り付けシート（日射量等）'!J8054)),RADIANS('貼り付けシート（日射量等）'!J8054))</f>
        <v>0.15533430342749532</v>
      </c>
    </row>
    <row r="8058" spans="1:9">
      <c r="A8058" s="20">
        <v>41975</v>
      </c>
      <c r="B8058" s="35" t="s">
        <v>372</v>
      </c>
      <c r="C8058" s="90">
        <f t="shared" si="375"/>
        <v>82.879095756174436</v>
      </c>
      <c r="D8058" s="90">
        <f t="shared" si="376"/>
        <v>7.4466049478335492</v>
      </c>
      <c r="E8058" s="90">
        <f t="shared" si="377"/>
        <v>75.432490808340887</v>
      </c>
      <c r="F8058" s="50">
        <f>'貼り付けシート（日射量等）'!G8055/3.6*10^3</f>
        <v>11.111111111111111</v>
      </c>
      <c r="G8058" s="50">
        <f>'貼り付けシート（日射量等）'!H8055/3.6*10^3</f>
        <v>77.777777777777786</v>
      </c>
      <c r="H8058" s="91">
        <f>RADIANS('貼り付けシート（日射量等）'!I8055)</f>
        <v>0.42236967898262773</v>
      </c>
      <c r="I8058" s="91">
        <f>IF('貼り付けシート（日射量等）'!J8055&lt;0,RADIANS(360+('貼り付けシート（日射量等）'!J8055)),RADIANS('貼り付けシート（日射量等）'!J8055))</f>
        <v>0.41887902047863912</v>
      </c>
    </row>
    <row r="8059" spans="1:9">
      <c r="A8059" s="20">
        <v>41975</v>
      </c>
      <c r="B8059" s="35" t="s">
        <v>373</v>
      </c>
      <c r="C8059" s="90">
        <f t="shared" si="375"/>
        <v>75.402902035449628</v>
      </c>
      <c r="D8059" s="90">
        <f t="shared" si="376"/>
        <v>10.746481342586007</v>
      </c>
      <c r="E8059" s="90">
        <f t="shared" si="377"/>
        <v>64.65642069286362</v>
      </c>
      <c r="F8059" s="50">
        <f>'貼り付けシート（日射量等）'!G8056/3.6*10^3</f>
        <v>19.444444444444446</v>
      </c>
      <c r="G8059" s="50">
        <f>'貼り付けシート（日射量等）'!H8056/3.6*10^3</f>
        <v>66.666666666666671</v>
      </c>
      <c r="H8059" s="91">
        <f>RADIANS('貼り付けシート（日射量等）'!I8056)</f>
        <v>0.31939525311496231</v>
      </c>
      <c r="I8059" s="91">
        <f>IF('貼り付けシート（日射量等）'!J8056&lt;0,RADIANS(360+('貼り付けシート（日射量等）'!J8056)),RADIANS('貼り付けシート（日射量等）'!J8056))</f>
        <v>0.6544984694978736</v>
      </c>
    </row>
    <row r="8060" spans="1:9">
      <c r="A8060" s="20">
        <v>41975</v>
      </c>
      <c r="B8060" s="35" t="s">
        <v>374</v>
      </c>
      <c r="C8060" s="90">
        <f t="shared" si="375"/>
        <v>42.586101799892603</v>
      </c>
      <c r="D8060" s="90">
        <f t="shared" si="376"/>
        <v>7.5638739245914737</v>
      </c>
      <c r="E8060" s="90">
        <f t="shared" si="377"/>
        <v>35.022227875301127</v>
      </c>
      <c r="F8060" s="50">
        <f>'貼り付けシート（日射量等）'!G8057/3.6*10^3</f>
        <v>19.444444444444446</v>
      </c>
      <c r="G8060" s="50">
        <f>'貼り付けシート（日射量等）'!H8057/3.6*10^3</f>
        <v>36.111111111111114</v>
      </c>
      <c r="H8060" s="91">
        <f>RADIANS('貼り付けシート（日射量等）'!I8057)</f>
        <v>0.18151424220741028</v>
      </c>
      <c r="I8060" s="91">
        <f>IF('貼り付けシート（日射量等）'!J8057&lt;0,RADIANS(360+('貼り付けシート（日射量等）'!J8057)),RADIANS('貼り付けシート（日射量等）'!J8057))</f>
        <v>0.86044732123320444</v>
      </c>
    </row>
    <row r="8061" spans="1:9">
      <c r="A8061" s="20">
        <v>41975</v>
      </c>
      <c r="B8061" s="35" t="s">
        <v>375</v>
      </c>
      <c r="C8061" s="90">
        <f t="shared" si="375"/>
        <v>5.917386459710178</v>
      </c>
      <c r="D8061" s="90">
        <f t="shared" si="376"/>
        <v>0.52935140197154285</v>
      </c>
      <c r="E8061" s="90">
        <f t="shared" si="377"/>
        <v>5.3880350577386347</v>
      </c>
      <c r="F8061" s="50">
        <f>'貼り付けシート（日射量等）'!G8058/3.6*10^3</f>
        <v>2.7777777777777777</v>
      </c>
      <c r="G8061" s="50">
        <f>'貼り付けシート（日射量等）'!H8058/3.6*10^3</f>
        <v>5.5555555555555554</v>
      </c>
      <c r="H8061" s="91">
        <f>RADIANS('貼り付けシート（日射量等）'!I8058)</f>
        <v>1.9198621771937627E-2</v>
      </c>
      <c r="I8061" s="91">
        <f>IF('貼り付けシート（日射量等）'!J8058&lt;0,RADIANS(360+('貼り付けシート（日射量等）'!J8058)),RADIANS('貼り付けシート（日射量等）'!J8058))</f>
        <v>1.0419615634406147</v>
      </c>
    </row>
    <row r="8062" spans="1:9">
      <c r="A8062" s="20">
        <v>41975</v>
      </c>
      <c r="B8062" s="35" t="s">
        <v>376</v>
      </c>
      <c r="C8062" s="90">
        <f t="shared" si="375"/>
        <v>0</v>
      </c>
      <c r="D8062" s="90">
        <f t="shared" si="376"/>
        <v>0</v>
      </c>
      <c r="E8062" s="90">
        <f t="shared" si="377"/>
        <v>0</v>
      </c>
      <c r="F8062" s="50">
        <f>'貼り付けシート（日射量等）'!G8059/3.6*10^3</f>
        <v>0</v>
      </c>
      <c r="G8062" s="50">
        <f>'貼り付けシート（日射量等）'!H8059/3.6*10^3</f>
        <v>0</v>
      </c>
      <c r="H8062" s="91">
        <f>RADIANS('貼り付けシート（日射量等）'!I8059)</f>
        <v>0</v>
      </c>
      <c r="I8062" s="91">
        <f>IF('貼り付けシート（日射量等）'!J8059&lt;0,RADIANS(360+('貼り付けシート（日射量等）'!J8059)),RADIANS('貼り付けシート（日射量等）'!J8059))</f>
        <v>0</v>
      </c>
    </row>
    <row r="8063" spans="1:9">
      <c r="A8063" s="20">
        <v>41975</v>
      </c>
      <c r="B8063" s="35" t="s">
        <v>377</v>
      </c>
      <c r="C8063" s="90">
        <f t="shared" si="375"/>
        <v>0</v>
      </c>
      <c r="D8063" s="90">
        <f t="shared" si="376"/>
        <v>0</v>
      </c>
      <c r="E8063" s="90">
        <f t="shared" si="377"/>
        <v>0</v>
      </c>
      <c r="F8063" s="50">
        <f>'貼り付けシート（日射量等）'!G8060/3.6*10^3</f>
        <v>0</v>
      </c>
      <c r="G8063" s="50">
        <f>'貼り付けシート（日射量等）'!H8060/3.6*10^3</f>
        <v>0</v>
      </c>
      <c r="H8063" s="91">
        <f>RADIANS('貼り付けシート（日射量等）'!I8060)</f>
        <v>0</v>
      </c>
      <c r="I8063" s="91">
        <f>IF('貼り付けシート（日射量等）'!J8060&lt;0,RADIANS(360+('貼り付けシート（日射量等）'!J8060)),RADIANS('貼り付けシート（日射量等）'!J8060))</f>
        <v>0</v>
      </c>
    </row>
    <row r="8064" spans="1:9">
      <c r="A8064" s="20">
        <v>41975</v>
      </c>
      <c r="B8064" s="35" t="s">
        <v>378</v>
      </c>
      <c r="C8064" s="90">
        <f t="shared" si="375"/>
        <v>0</v>
      </c>
      <c r="D8064" s="90">
        <f t="shared" si="376"/>
        <v>0</v>
      </c>
      <c r="E8064" s="90">
        <f t="shared" si="377"/>
        <v>0</v>
      </c>
      <c r="F8064" s="50">
        <f>'貼り付けシート（日射量等）'!G8061/3.6*10^3</f>
        <v>0</v>
      </c>
      <c r="G8064" s="50">
        <f>'貼り付けシート（日射量等）'!H8061/3.6*10^3</f>
        <v>0</v>
      </c>
      <c r="H8064" s="91">
        <f>RADIANS('貼り付けシート（日射量等）'!I8061)</f>
        <v>0</v>
      </c>
      <c r="I8064" s="91">
        <f>IF('貼り付けシート（日射量等）'!J8061&lt;0,RADIANS(360+('貼り付けシート（日射量等）'!J8061)),RADIANS('貼り付けシート（日射量等）'!J8061))</f>
        <v>0</v>
      </c>
    </row>
    <row r="8065" spans="1:9">
      <c r="A8065" s="20">
        <v>41975</v>
      </c>
      <c r="B8065" s="35" t="s">
        <v>379</v>
      </c>
      <c r="C8065" s="90">
        <f t="shared" si="375"/>
        <v>0</v>
      </c>
      <c r="D8065" s="90">
        <f t="shared" si="376"/>
        <v>0</v>
      </c>
      <c r="E8065" s="90">
        <f t="shared" si="377"/>
        <v>0</v>
      </c>
      <c r="F8065" s="50">
        <f>'貼り付けシート（日射量等）'!G8062/3.6*10^3</f>
        <v>0</v>
      </c>
      <c r="G8065" s="50">
        <f>'貼り付けシート（日射量等）'!H8062/3.6*10^3</f>
        <v>0</v>
      </c>
      <c r="H8065" s="91">
        <f>RADIANS('貼り付けシート（日射量等）'!I8062)</f>
        <v>0</v>
      </c>
      <c r="I8065" s="91">
        <f>IF('貼り付けシート（日射量等）'!J8062&lt;0,RADIANS(360+('貼り付けシート（日射量等）'!J8062)),RADIANS('貼り付けシート（日射量等）'!J8062))</f>
        <v>0</v>
      </c>
    </row>
    <row r="8066" spans="1:9">
      <c r="A8066" s="20">
        <v>41975</v>
      </c>
      <c r="B8066" s="35" t="s">
        <v>380</v>
      </c>
      <c r="C8066" s="90">
        <f t="shared" si="375"/>
        <v>0</v>
      </c>
      <c r="D8066" s="90">
        <f t="shared" si="376"/>
        <v>0</v>
      </c>
      <c r="E8066" s="90">
        <f t="shared" si="377"/>
        <v>0</v>
      </c>
      <c r="F8066" s="50">
        <f>'貼り付けシート（日射量等）'!G8063/3.6*10^3</f>
        <v>0</v>
      </c>
      <c r="G8066" s="50">
        <f>'貼り付けシート（日射量等）'!H8063/3.6*10^3</f>
        <v>0</v>
      </c>
      <c r="H8066" s="91">
        <f>RADIANS('貼り付けシート（日射量等）'!I8063)</f>
        <v>0</v>
      </c>
      <c r="I8066" s="91">
        <f>IF('貼り付けシート（日射量等）'!J8063&lt;0,RADIANS(360+('貼り付けシート（日射量等）'!J8063)),RADIANS('貼り付けシート（日射量等）'!J8063))</f>
        <v>0</v>
      </c>
    </row>
    <row r="8067" spans="1:9">
      <c r="A8067" s="20">
        <v>41975</v>
      </c>
      <c r="B8067" s="35" t="s">
        <v>381</v>
      </c>
      <c r="C8067" s="90">
        <f t="shared" si="375"/>
        <v>0</v>
      </c>
      <c r="D8067" s="90">
        <f t="shared" si="376"/>
        <v>0</v>
      </c>
      <c r="E8067" s="90">
        <f t="shared" si="377"/>
        <v>0</v>
      </c>
      <c r="F8067" s="50">
        <f>'貼り付けシート（日射量等）'!G8064/3.6*10^3</f>
        <v>0</v>
      </c>
      <c r="G8067" s="50">
        <f>'貼り付けシート（日射量等）'!H8064/3.6*10^3</f>
        <v>0</v>
      </c>
      <c r="H8067" s="91">
        <f>RADIANS('貼り付けシート（日射量等）'!I8064)</f>
        <v>0</v>
      </c>
      <c r="I8067" s="91">
        <f>IF('貼り付けシート（日射量等）'!J8064&lt;0,RADIANS(360+('貼り付けシート（日射量等）'!J8064)),RADIANS('貼り付けシート（日射量等）'!J8064))</f>
        <v>0</v>
      </c>
    </row>
    <row r="8068" spans="1:9">
      <c r="A8068" s="20">
        <v>41975</v>
      </c>
      <c r="B8068" s="35" t="s">
        <v>382</v>
      </c>
      <c r="C8068" s="90">
        <f t="shared" si="375"/>
        <v>0</v>
      </c>
      <c r="D8068" s="90">
        <f t="shared" si="376"/>
        <v>0</v>
      </c>
      <c r="E8068" s="90">
        <f t="shared" si="377"/>
        <v>0</v>
      </c>
      <c r="F8068" s="50">
        <f>'貼り付けシート（日射量等）'!G8065/3.6*10^3</f>
        <v>0</v>
      </c>
      <c r="G8068" s="50">
        <f>'貼り付けシート（日射量等）'!H8065/3.6*10^3</f>
        <v>0</v>
      </c>
      <c r="H8068" s="91">
        <f>RADIANS('貼り付けシート（日射量等）'!I8065)</f>
        <v>0</v>
      </c>
      <c r="I8068" s="91">
        <f>IF('貼り付けシート（日射量等）'!J8065&lt;0,RADIANS(360+('貼り付けシート（日射量等）'!J8065)),RADIANS('貼り付けシート（日射量等）'!J8065))</f>
        <v>0</v>
      </c>
    </row>
    <row r="8069" spans="1:9">
      <c r="A8069" s="20">
        <v>41975</v>
      </c>
      <c r="B8069" s="35" t="s">
        <v>383</v>
      </c>
      <c r="C8069" s="90">
        <f t="shared" si="375"/>
        <v>0</v>
      </c>
      <c r="D8069" s="90">
        <f t="shared" si="376"/>
        <v>0</v>
      </c>
      <c r="E8069" s="90">
        <f t="shared" si="377"/>
        <v>0</v>
      </c>
      <c r="F8069" s="50">
        <f>'貼り付けシート（日射量等）'!G8066/3.6*10^3</f>
        <v>0</v>
      </c>
      <c r="G8069" s="50">
        <f>'貼り付けシート（日射量等）'!H8066/3.6*10^3</f>
        <v>0</v>
      </c>
      <c r="H8069" s="91">
        <f>RADIANS('貼り付けシート（日射量等）'!I8066)</f>
        <v>0</v>
      </c>
      <c r="I8069" s="91">
        <f>IF('貼り付けシート（日射量等）'!J8066&lt;0,RADIANS(360+('貼り付けシート（日射量等）'!J8066)),RADIANS('貼り付けシート（日射量等）'!J8066))</f>
        <v>0</v>
      </c>
    </row>
    <row r="8070" spans="1:9">
      <c r="A8070" s="20">
        <v>41976</v>
      </c>
      <c r="B8070" s="35" t="s">
        <v>360</v>
      </c>
      <c r="C8070" s="90">
        <f t="shared" si="375"/>
        <v>0</v>
      </c>
      <c r="D8070" s="90">
        <f t="shared" si="376"/>
        <v>0</v>
      </c>
      <c r="E8070" s="90">
        <f t="shared" si="377"/>
        <v>0</v>
      </c>
      <c r="F8070" s="50">
        <f>'貼り付けシート（日射量等）'!G8067/3.6*10^3</f>
        <v>0</v>
      </c>
      <c r="G8070" s="50">
        <f>'貼り付けシート（日射量等）'!H8067/3.6*10^3</f>
        <v>0</v>
      </c>
      <c r="H8070" s="91">
        <f>RADIANS('貼り付けシート（日射量等）'!I8067)</f>
        <v>0</v>
      </c>
      <c r="I8070" s="91">
        <f>IF('貼り付けシート（日射量等）'!J8067&lt;0,RADIANS(360+('貼り付けシート（日射量等）'!J8067)),RADIANS('貼り付けシート（日射量等）'!J8067))</f>
        <v>0</v>
      </c>
    </row>
    <row r="8071" spans="1:9">
      <c r="A8071" s="20">
        <v>41976</v>
      </c>
      <c r="B8071" s="35" t="s">
        <v>361</v>
      </c>
      <c r="C8071" s="90">
        <f t="shared" ref="C8071:C8134" si="378">IF(D8071&lt;0,E8071,D8071+E8071)</f>
        <v>0</v>
      </c>
      <c r="D8071" s="90">
        <f t="shared" ref="D8071:D8134" si="379">F8071*(SIN(H8071)*COS($O$5)+COS(H8071)*SIN($O$5)*COS($O$4-I8071))</f>
        <v>0</v>
      </c>
      <c r="E8071" s="90">
        <f t="shared" ref="E8071:E8134" si="380">G8071*(1+COS($O$5))/2</f>
        <v>0</v>
      </c>
      <c r="F8071" s="50">
        <f>'貼り付けシート（日射量等）'!G8068/3.6*10^3</f>
        <v>0</v>
      </c>
      <c r="G8071" s="50">
        <f>'貼り付けシート（日射量等）'!H8068/3.6*10^3</f>
        <v>0</v>
      </c>
      <c r="H8071" s="91">
        <f>RADIANS('貼り付けシート（日射量等）'!I8068)</f>
        <v>0</v>
      </c>
      <c r="I8071" s="91">
        <f>IF('貼り付けシート（日射量等）'!J8068&lt;0,RADIANS(360+('貼り付けシート（日射量等）'!J8068)),RADIANS('貼り付けシート（日射量等）'!J8068))</f>
        <v>0</v>
      </c>
    </row>
    <row r="8072" spans="1:9">
      <c r="A8072" s="20">
        <v>41976</v>
      </c>
      <c r="B8072" s="35" t="s">
        <v>362</v>
      </c>
      <c r="C8072" s="90">
        <f t="shared" si="378"/>
        <v>0</v>
      </c>
      <c r="D8072" s="90">
        <f t="shared" si="379"/>
        <v>0</v>
      </c>
      <c r="E8072" s="90">
        <f t="shared" si="380"/>
        <v>0</v>
      </c>
      <c r="F8072" s="50">
        <f>'貼り付けシート（日射量等）'!G8069/3.6*10^3</f>
        <v>0</v>
      </c>
      <c r="G8072" s="50">
        <f>'貼り付けシート（日射量等）'!H8069/3.6*10^3</f>
        <v>0</v>
      </c>
      <c r="H8072" s="91">
        <f>RADIANS('貼り付けシート（日射量等）'!I8069)</f>
        <v>0</v>
      </c>
      <c r="I8072" s="91">
        <f>IF('貼り付けシート（日射量等）'!J8069&lt;0,RADIANS(360+('貼り付けシート（日射量等）'!J8069)),RADIANS('貼り付けシート（日射量等）'!J8069))</f>
        <v>0</v>
      </c>
    </row>
    <row r="8073" spans="1:9">
      <c r="A8073" s="20">
        <v>41976</v>
      </c>
      <c r="B8073" s="35" t="s">
        <v>363</v>
      </c>
      <c r="C8073" s="90">
        <f t="shared" si="378"/>
        <v>0</v>
      </c>
      <c r="D8073" s="90">
        <f t="shared" si="379"/>
        <v>0</v>
      </c>
      <c r="E8073" s="90">
        <f t="shared" si="380"/>
        <v>0</v>
      </c>
      <c r="F8073" s="50">
        <f>'貼り付けシート（日射量等）'!G8070/3.6*10^3</f>
        <v>0</v>
      </c>
      <c r="G8073" s="50">
        <f>'貼り付けシート（日射量等）'!H8070/3.6*10^3</f>
        <v>0</v>
      </c>
      <c r="H8073" s="91">
        <f>RADIANS('貼り付けシート（日射量等）'!I8070)</f>
        <v>0</v>
      </c>
      <c r="I8073" s="91">
        <f>IF('貼り付けシート（日射量等）'!J8070&lt;0,RADIANS(360+('貼り付けシート（日射量等）'!J8070)),RADIANS('貼り付けシート（日射量等）'!J8070))</f>
        <v>0</v>
      </c>
    </row>
    <row r="8074" spans="1:9">
      <c r="A8074" s="20">
        <v>41976</v>
      </c>
      <c r="B8074" s="35" t="s">
        <v>364</v>
      </c>
      <c r="C8074" s="90">
        <f t="shared" si="378"/>
        <v>0</v>
      </c>
      <c r="D8074" s="90">
        <f t="shared" si="379"/>
        <v>0</v>
      </c>
      <c r="E8074" s="90">
        <f t="shared" si="380"/>
        <v>0</v>
      </c>
      <c r="F8074" s="50">
        <f>'貼り付けシート（日射量等）'!G8071/3.6*10^3</f>
        <v>0</v>
      </c>
      <c r="G8074" s="50">
        <f>'貼り付けシート（日射量等）'!H8071/3.6*10^3</f>
        <v>0</v>
      </c>
      <c r="H8074" s="91">
        <f>RADIANS('貼り付けシート（日射量等）'!I8071)</f>
        <v>0</v>
      </c>
      <c r="I8074" s="91">
        <f>IF('貼り付けシート（日射量等）'!J8071&lt;0,RADIANS(360+('貼り付けシート（日射量等）'!J8071)),RADIANS('貼り付けシート（日射量等）'!J8071))</f>
        <v>0</v>
      </c>
    </row>
    <row r="8075" spans="1:9">
      <c r="A8075" s="20">
        <v>41976</v>
      </c>
      <c r="B8075" s="35" t="s">
        <v>365</v>
      </c>
      <c r="C8075" s="90">
        <f t="shared" si="378"/>
        <v>0</v>
      </c>
      <c r="D8075" s="90">
        <f t="shared" si="379"/>
        <v>0</v>
      </c>
      <c r="E8075" s="90">
        <f t="shared" si="380"/>
        <v>0</v>
      </c>
      <c r="F8075" s="50">
        <f>'貼り付けシート（日射量等）'!G8072/3.6*10^3</f>
        <v>0</v>
      </c>
      <c r="G8075" s="50">
        <f>'貼り付けシート（日射量等）'!H8072/3.6*10^3</f>
        <v>0</v>
      </c>
      <c r="H8075" s="91">
        <f>RADIANS('貼り付けシート（日射量等）'!I8072)</f>
        <v>0</v>
      </c>
      <c r="I8075" s="91">
        <f>IF('貼り付けシート（日射量等）'!J8072&lt;0,RADIANS(360+('貼り付けシート（日射量等）'!J8072)),RADIANS('貼り付けシート（日射量等）'!J8072))</f>
        <v>0</v>
      </c>
    </row>
    <row r="8076" spans="1:9">
      <c r="A8076" s="20">
        <v>41976</v>
      </c>
      <c r="B8076" s="35" t="s">
        <v>366</v>
      </c>
      <c r="C8076" s="90">
        <f t="shared" si="378"/>
        <v>15.604706868430998</v>
      </c>
      <c r="D8076" s="90">
        <f t="shared" si="379"/>
        <v>4.82863675295373</v>
      </c>
      <c r="E8076" s="90">
        <f t="shared" si="380"/>
        <v>10.776070115477269</v>
      </c>
      <c r="F8076" s="50">
        <f>'貼り付けシート（日射量等）'!G8073/3.6*10^3</f>
        <v>22.222222222222221</v>
      </c>
      <c r="G8076" s="50">
        <f>'貼り付けシート（日射量等）'!H8073/3.6*10^3</f>
        <v>11.111111111111111</v>
      </c>
      <c r="H8076" s="91">
        <f>RADIANS('貼り付けシート（日射量等）'!I8073)</f>
        <v>4.014257279586958E-2</v>
      </c>
      <c r="I8076" s="91">
        <f>IF('貼り付けシート（日射量等）'!J8073&lt;0,RADIANS(360+('貼り付けシート（日射量等）'!J8073)),RADIANS('貼り付けシート（日射量等）'!J8073))</f>
        <v>5.2656583532668924</v>
      </c>
    </row>
    <row r="8077" spans="1:9">
      <c r="A8077" s="20">
        <v>41976</v>
      </c>
      <c r="B8077" s="35" t="s">
        <v>367</v>
      </c>
      <c r="C8077" s="90">
        <f t="shared" si="378"/>
        <v>54.51946316138681</v>
      </c>
      <c r="D8077" s="90">
        <f t="shared" si="379"/>
        <v>11.415182699477734</v>
      </c>
      <c r="E8077" s="90">
        <f t="shared" si="380"/>
        <v>43.104280461909077</v>
      </c>
      <c r="F8077" s="50">
        <f>'貼り付けシート（日射量等）'!G8074/3.6*10^3</f>
        <v>27.777777777777779</v>
      </c>
      <c r="G8077" s="50">
        <f>'貼り付けシート（日射量等）'!H8074/3.6*10^3</f>
        <v>44.444444444444443</v>
      </c>
      <c r="H8077" s="91">
        <f>RADIANS('貼り付けシート（日射量等）'!I8074)</f>
        <v>0.19896753472735357</v>
      </c>
      <c r="I8077" s="91">
        <f>IF('貼り付けシート（日射量等）'!J8074&lt;0,RADIANS(360+('貼り付けシート（日射量等）'!J8074)),RADIANS('貼り付けシート（日射量等）'!J8074))</f>
        <v>5.4489179247262962</v>
      </c>
    </row>
    <row r="8078" spans="1:9">
      <c r="A8078" s="20">
        <v>41976</v>
      </c>
      <c r="B8078" s="35" t="s">
        <v>368</v>
      </c>
      <c r="C8078" s="90">
        <f t="shared" si="378"/>
        <v>250.80526628881154</v>
      </c>
      <c r="D8078" s="90">
        <f t="shared" si="379"/>
        <v>137.65653007630021</v>
      </c>
      <c r="E8078" s="90">
        <f t="shared" si="380"/>
        <v>113.14873621251131</v>
      </c>
      <c r="F8078" s="50">
        <f>'貼り付けシート（日射量等）'!G8075/3.6*10^3</f>
        <v>241.66666666666666</v>
      </c>
      <c r="G8078" s="50">
        <f>'貼り付けシート（日射量等）'!H8075/3.6*10^3</f>
        <v>116.66666666666666</v>
      </c>
      <c r="H8078" s="91">
        <f>RADIANS('貼り付けシート（日射量等）'!I8075)</f>
        <v>0.33335788713091696</v>
      </c>
      <c r="I8078" s="91">
        <f>IF('貼り付けシート（日射量等）'!J8075&lt;0,RADIANS(360+('貼り付けシート（日射量等）'!J8075)),RADIANS('貼り付けシート（日射量等）'!J8075))</f>
        <v>5.6583574349656161</v>
      </c>
    </row>
    <row r="8079" spans="1:9">
      <c r="A8079" s="20">
        <v>41976</v>
      </c>
      <c r="B8079" s="35" t="s">
        <v>369</v>
      </c>
      <c r="C8079" s="90">
        <f t="shared" si="378"/>
        <v>178.38848429728125</v>
      </c>
      <c r="D8079" s="90">
        <f t="shared" si="379"/>
        <v>49.075642911553999</v>
      </c>
      <c r="E8079" s="90">
        <f t="shared" si="380"/>
        <v>129.31284138572724</v>
      </c>
      <c r="F8079" s="50">
        <f>'貼り付けシート（日射量等）'!G8076/3.6*10^3</f>
        <v>72.222222222222229</v>
      </c>
      <c r="G8079" s="50">
        <f>'貼り付けシート（日射量等）'!H8076/3.6*10^3</f>
        <v>133.33333333333334</v>
      </c>
      <c r="H8079" s="91">
        <f>RADIANS('貼り付けシート（日射量等）'!I8076)</f>
        <v>0.42935099599060511</v>
      </c>
      <c r="I8079" s="91">
        <f>IF('貼り付けシート（日射量等）'!J8076&lt;0,RADIANS(360+('貼り付けシート（日射量等）'!J8076)),RADIANS('貼り付けシート（日射量等）'!J8076))</f>
        <v>5.8992128717408336</v>
      </c>
    </row>
    <row r="8080" spans="1:9">
      <c r="A8080" s="20">
        <v>41976</v>
      </c>
      <c r="B8080" s="35" t="s">
        <v>370</v>
      </c>
      <c r="C8080" s="90">
        <f t="shared" si="378"/>
        <v>131.52573849433711</v>
      </c>
      <c r="D8080" s="90">
        <f t="shared" si="379"/>
        <v>18.377002281825806</v>
      </c>
      <c r="E8080" s="90">
        <f t="shared" si="380"/>
        <v>113.14873621251131</v>
      </c>
      <c r="F8080" s="50">
        <f>'貼り付けシート（日射量等）'!G8077/3.6*10^3</f>
        <v>24.999999999999996</v>
      </c>
      <c r="G8080" s="50">
        <f>'貼り付けシート（日射量等）'!H8077/3.6*10^3</f>
        <v>116.66666666666666</v>
      </c>
      <c r="H8080" s="91">
        <f>RADIANS('貼り付けシート（日射量等）'!I8077)</f>
        <v>0.47996554429844063</v>
      </c>
      <c r="I8080" s="91">
        <f>IF('貼り付けシート（日射量等）'!J8077&lt;0,RADIANS(360+('貼り付けシート（日射量等）'!J8077)),RADIANS('貼り付けシート（日射量等）'!J8077))</f>
        <v>6.1627575887919779</v>
      </c>
    </row>
    <row r="8081" spans="1:9">
      <c r="A8081" s="20">
        <v>41976</v>
      </c>
      <c r="B8081" s="35" t="s">
        <v>371</v>
      </c>
      <c r="C8081" s="90">
        <f t="shared" si="378"/>
        <v>126.70664992942589</v>
      </c>
      <c r="D8081" s="90">
        <f t="shared" si="379"/>
        <v>16.251931245783904</v>
      </c>
      <c r="E8081" s="90">
        <f t="shared" si="380"/>
        <v>110.45471868364199</v>
      </c>
      <c r="F8081" s="50">
        <f>'貼り付けシート（日射量等）'!G8078/3.6*10^3</f>
        <v>22.222222222222221</v>
      </c>
      <c r="G8081" s="50">
        <f>'貼り付けシート（日射量等）'!H8078/3.6*10^3</f>
        <v>113.88888888888887</v>
      </c>
      <c r="H8081" s="91">
        <f>RADIANS('貼り付けシート（日射量等）'!I8078)</f>
        <v>0.47647488579445196</v>
      </c>
      <c r="I8081" s="91">
        <f>IF('貼り付けシート（日射量等）'!J8078&lt;0,RADIANS(360+('貼り付けシート（日射量等）'!J8078)),RADIANS('貼り付けシート（日射量等）'!J8078))</f>
        <v>0.15358897417550102</v>
      </c>
    </row>
    <row r="8082" spans="1:9">
      <c r="A8082" s="20">
        <v>41976</v>
      </c>
      <c r="B8082" s="35" t="s">
        <v>372</v>
      </c>
      <c r="C8082" s="90">
        <f t="shared" si="378"/>
        <v>113.71869484215543</v>
      </c>
      <c r="D8082" s="90">
        <f t="shared" si="379"/>
        <v>16.734063802860014</v>
      </c>
      <c r="E8082" s="90">
        <f t="shared" si="380"/>
        <v>96.984631039295408</v>
      </c>
      <c r="F8082" s="50">
        <f>'貼り付けシート（日射量等）'!G8079/3.6*10^3</f>
        <v>24.999999999999996</v>
      </c>
      <c r="G8082" s="50">
        <f>'貼り付けシート（日射量等）'!H8079/3.6*10^3</f>
        <v>99.999999999999986</v>
      </c>
      <c r="H8082" s="91">
        <f>RADIANS('貼り付けシート（日射量等）'!I8079)</f>
        <v>0.42062434973063345</v>
      </c>
      <c r="I8082" s="91">
        <f>IF('貼り付けシート（日射量等）'!J8079&lt;0,RADIANS(360+('貼り付けシート（日射量等）'!J8079)),RADIANS('貼り付けシート（日射量等）'!J8079))</f>
        <v>0.41538836197465046</v>
      </c>
    </row>
    <row r="8083" spans="1:9">
      <c r="A8083" s="20">
        <v>41976</v>
      </c>
      <c r="B8083" s="35" t="s">
        <v>373</v>
      </c>
      <c r="C8083" s="90">
        <f t="shared" si="378"/>
        <v>85.376560486498974</v>
      </c>
      <c r="D8083" s="90">
        <f t="shared" si="379"/>
        <v>15.332104735896715</v>
      </c>
      <c r="E8083" s="90">
        <f t="shared" si="380"/>
        <v>70.044455750602253</v>
      </c>
      <c r="F8083" s="50">
        <f>'貼り付けシート（日射量等）'!G8080/3.6*10^3</f>
        <v>27.777777777777779</v>
      </c>
      <c r="G8083" s="50">
        <f>'貼り付けシート（日射量等）'!H8080/3.6*10^3</f>
        <v>72.222222222222229</v>
      </c>
      <c r="H8083" s="91">
        <f>RADIANS('貼り付けシート（日射量等）'!I8080)</f>
        <v>0.31764992386296798</v>
      </c>
      <c r="I8083" s="91">
        <f>IF('貼り付けシート（日射量等）'!J8080&lt;0,RADIANS(360+('貼り付けシート（日射量等）'!J8080)),RADIANS('貼り付けシート（日射量等）'!J8080))</f>
        <v>0.65100781099388483</v>
      </c>
    </row>
    <row r="8084" spans="1:9">
      <c r="A8084" s="20">
        <v>41976</v>
      </c>
      <c r="B8084" s="35" t="s">
        <v>374</v>
      </c>
      <c r="C8084" s="90">
        <f t="shared" si="378"/>
        <v>48.534134854203877</v>
      </c>
      <c r="D8084" s="90">
        <f t="shared" si="379"/>
        <v>10.817889450033435</v>
      </c>
      <c r="E8084" s="90">
        <f t="shared" si="380"/>
        <v>37.716245404170444</v>
      </c>
      <c r="F8084" s="50">
        <f>'貼り付けシート（日射量等）'!G8081/3.6*10^3</f>
        <v>27.777777777777779</v>
      </c>
      <c r="G8084" s="50">
        <f>'貼り付けシート（日射量等）'!H8081/3.6*10^3</f>
        <v>38.888888888888893</v>
      </c>
      <c r="H8084" s="91">
        <f>RADIANS('貼り付けシート（日射量等）'!I8081)</f>
        <v>0.18151424220741028</v>
      </c>
      <c r="I8084" s="91">
        <f>IF('貼り付けシート（日射量等）'!J8081&lt;0,RADIANS(360+('貼り付けシート（日射量等）'!J8081)),RADIANS('貼り付けシート（日射量等）'!J8081))</f>
        <v>0.85870199198121022</v>
      </c>
    </row>
    <row r="8085" spans="1:9">
      <c r="A8085" s="20">
        <v>41976</v>
      </c>
      <c r="B8085" s="35" t="s">
        <v>375</v>
      </c>
      <c r="C8085" s="90">
        <f t="shared" si="378"/>
        <v>10.21089756856894</v>
      </c>
      <c r="D8085" s="90">
        <f t="shared" si="379"/>
        <v>2.128844981960988</v>
      </c>
      <c r="E8085" s="90">
        <f t="shared" si="380"/>
        <v>8.0820525866079524</v>
      </c>
      <c r="F8085" s="50">
        <f>'貼り付けシート（日射量等）'!G8082/3.6*10^3</f>
        <v>11.111111111111111</v>
      </c>
      <c r="G8085" s="50">
        <f>'貼り付けシート（日射量等）'!H8082/3.6*10^3</f>
        <v>8.3333333333333339</v>
      </c>
      <c r="H8085" s="91">
        <f>RADIANS('貼り付けシート（日射量等）'!I8082)</f>
        <v>1.9198621771937627E-2</v>
      </c>
      <c r="I8085" s="91">
        <f>IF('貼り付けシート（日射量等）'!J8082&lt;0,RADIANS(360+('貼り付けシート（日射量等）'!J8082)),RADIANS('貼り付けシート（日射量等）'!J8082))</f>
        <v>1.0384709049366261</v>
      </c>
    </row>
    <row r="8086" spans="1:9">
      <c r="A8086" s="20">
        <v>41976</v>
      </c>
      <c r="B8086" s="35" t="s">
        <v>376</v>
      </c>
      <c r="C8086" s="90">
        <f t="shared" si="378"/>
        <v>0</v>
      </c>
      <c r="D8086" s="90">
        <f t="shared" si="379"/>
        <v>0</v>
      </c>
      <c r="E8086" s="90">
        <f t="shared" si="380"/>
        <v>0</v>
      </c>
      <c r="F8086" s="50">
        <f>'貼り付けシート（日射量等）'!G8083/3.6*10^3</f>
        <v>0</v>
      </c>
      <c r="G8086" s="50">
        <f>'貼り付けシート（日射量等）'!H8083/3.6*10^3</f>
        <v>0</v>
      </c>
      <c r="H8086" s="91">
        <f>RADIANS('貼り付けシート（日射量等）'!I8083)</f>
        <v>0</v>
      </c>
      <c r="I8086" s="91">
        <f>IF('貼り付けシート（日射量等）'!J8083&lt;0,RADIANS(360+('貼り付けシート（日射量等）'!J8083)),RADIANS('貼り付けシート（日射量等）'!J8083))</f>
        <v>0</v>
      </c>
    </row>
    <row r="8087" spans="1:9">
      <c r="A8087" s="20">
        <v>41976</v>
      </c>
      <c r="B8087" s="35" t="s">
        <v>377</v>
      </c>
      <c r="C8087" s="90">
        <f t="shared" si="378"/>
        <v>0</v>
      </c>
      <c r="D8087" s="90">
        <f t="shared" si="379"/>
        <v>0</v>
      </c>
      <c r="E8087" s="90">
        <f t="shared" si="380"/>
        <v>0</v>
      </c>
      <c r="F8087" s="50">
        <f>'貼り付けシート（日射量等）'!G8084/3.6*10^3</f>
        <v>0</v>
      </c>
      <c r="G8087" s="50">
        <f>'貼り付けシート（日射量等）'!H8084/3.6*10^3</f>
        <v>0</v>
      </c>
      <c r="H8087" s="91">
        <f>RADIANS('貼り付けシート（日射量等）'!I8084)</f>
        <v>0</v>
      </c>
      <c r="I8087" s="91">
        <f>IF('貼り付けシート（日射量等）'!J8084&lt;0,RADIANS(360+('貼り付けシート（日射量等）'!J8084)),RADIANS('貼り付けシート（日射量等）'!J8084))</f>
        <v>0</v>
      </c>
    </row>
    <row r="8088" spans="1:9">
      <c r="A8088" s="20">
        <v>41976</v>
      </c>
      <c r="B8088" s="35" t="s">
        <v>378</v>
      </c>
      <c r="C8088" s="90">
        <f t="shared" si="378"/>
        <v>0</v>
      </c>
      <c r="D8088" s="90">
        <f t="shared" si="379"/>
        <v>0</v>
      </c>
      <c r="E8088" s="90">
        <f t="shared" si="380"/>
        <v>0</v>
      </c>
      <c r="F8088" s="50">
        <f>'貼り付けシート（日射量等）'!G8085/3.6*10^3</f>
        <v>0</v>
      </c>
      <c r="G8088" s="50">
        <f>'貼り付けシート（日射量等）'!H8085/3.6*10^3</f>
        <v>0</v>
      </c>
      <c r="H8088" s="91">
        <f>RADIANS('貼り付けシート（日射量等）'!I8085)</f>
        <v>0</v>
      </c>
      <c r="I8088" s="91">
        <f>IF('貼り付けシート（日射量等）'!J8085&lt;0,RADIANS(360+('貼り付けシート（日射量等）'!J8085)),RADIANS('貼り付けシート（日射量等）'!J8085))</f>
        <v>0</v>
      </c>
    </row>
    <row r="8089" spans="1:9">
      <c r="A8089" s="20">
        <v>41976</v>
      </c>
      <c r="B8089" s="35" t="s">
        <v>379</v>
      </c>
      <c r="C8089" s="90">
        <f t="shared" si="378"/>
        <v>0</v>
      </c>
      <c r="D8089" s="90">
        <f t="shared" si="379"/>
        <v>0</v>
      </c>
      <c r="E8089" s="90">
        <f t="shared" si="380"/>
        <v>0</v>
      </c>
      <c r="F8089" s="50">
        <f>'貼り付けシート（日射量等）'!G8086/3.6*10^3</f>
        <v>0</v>
      </c>
      <c r="G8089" s="50">
        <f>'貼り付けシート（日射量等）'!H8086/3.6*10^3</f>
        <v>0</v>
      </c>
      <c r="H8089" s="91">
        <f>RADIANS('貼り付けシート（日射量等）'!I8086)</f>
        <v>0</v>
      </c>
      <c r="I8089" s="91">
        <f>IF('貼り付けシート（日射量等）'!J8086&lt;0,RADIANS(360+('貼り付けシート（日射量等）'!J8086)),RADIANS('貼り付けシート（日射量等）'!J8086))</f>
        <v>0</v>
      </c>
    </row>
    <row r="8090" spans="1:9">
      <c r="A8090" s="20">
        <v>41976</v>
      </c>
      <c r="B8090" s="35" t="s">
        <v>380</v>
      </c>
      <c r="C8090" s="90">
        <f t="shared" si="378"/>
        <v>0</v>
      </c>
      <c r="D8090" s="90">
        <f t="shared" si="379"/>
        <v>0</v>
      </c>
      <c r="E8090" s="90">
        <f t="shared" si="380"/>
        <v>0</v>
      </c>
      <c r="F8090" s="50">
        <f>'貼り付けシート（日射量等）'!G8087/3.6*10^3</f>
        <v>0</v>
      </c>
      <c r="G8090" s="50">
        <f>'貼り付けシート（日射量等）'!H8087/3.6*10^3</f>
        <v>0</v>
      </c>
      <c r="H8090" s="91">
        <f>RADIANS('貼り付けシート（日射量等）'!I8087)</f>
        <v>0</v>
      </c>
      <c r="I8090" s="91">
        <f>IF('貼り付けシート（日射量等）'!J8087&lt;0,RADIANS(360+('貼り付けシート（日射量等）'!J8087)),RADIANS('貼り付けシート（日射量等）'!J8087))</f>
        <v>0</v>
      </c>
    </row>
    <row r="8091" spans="1:9">
      <c r="A8091" s="20">
        <v>41976</v>
      </c>
      <c r="B8091" s="35" t="s">
        <v>381</v>
      </c>
      <c r="C8091" s="90">
        <f t="shared" si="378"/>
        <v>0</v>
      </c>
      <c r="D8091" s="90">
        <f t="shared" si="379"/>
        <v>0</v>
      </c>
      <c r="E8091" s="90">
        <f t="shared" si="380"/>
        <v>0</v>
      </c>
      <c r="F8091" s="50">
        <f>'貼り付けシート（日射量等）'!G8088/3.6*10^3</f>
        <v>0</v>
      </c>
      <c r="G8091" s="50">
        <f>'貼り付けシート（日射量等）'!H8088/3.6*10^3</f>
        <v>0</v>
      </c>
      <c r="H8091" s="91">
        <f>RADIANS('貼り付けシート（日射量等）'!I8088)</f>
        <v>0</v>
      </c>
      <c r="I8091" s="91">
        <f>IF('貼り付けシート（日射量等）'!J8088&lt;0,RADIANS(360+('貼り付けシート（日射量等）'!J8088)),RADIANS('貼り付けシート（日射量等）'!J8088))</f>
        <v>0</v>
      </c>
    </row>
    <row r="8092" spans="1:9">
      <c r="A8092" s="20">
        <v>41976</v>
      </c>
      <c r="B8092" s="35" t="s">
        <v>382</v>
      </c>
      <c r="C8092" s="90">
        <f t="shared" si="378"/>
        <v>0</v>
      </c>
      <c r="D8092" s="90">
        <f t="shared" si="379"/>
        <v>0</v>
      </c>
      <c r="E8092" s="90">
        <f t="shared" si="380"/>
        <v>0</v>
      </c>
      <c r="F8092" s="50">
        <f>'貼り付けシート（日射量等）'!G8089/3.6*10^3</f>
        <v>0</v>
      </c>
      <c r="G8092" s="50">
        <f>'貼り付けシート（日射量等）'!H8089/3.6*10^3</f>
        <v>0</v>
      </c>
      <c r="H8092" s="91">
        <f>RADIANS('貼り付けシート（日射量等）'!I8089)</f>
        <v>0</v>
      </c>
      <c r="I8092" s="91">
        <f>IF('貼り付けシート（日射量等）'!J8089&lt;0,RADIANS(360+('貼り付けシート（日射量等）'!J8089)),RADIANS('貼り付けシート（日射量等）'!J8089))</f>
        <v>0</v>
      </c>
    </row>
    <row r="8093" spans="1:9">
      <c r="A8093" s="20">
        <v>41976</v>
      </c>
      <c r="B8093" s="35" t="s">
        <v>383</v>
      </c>
      <c r="C8093" s="90">
        <f t="shared" si="378"/>
        <v>0</v>
      </c>
      <c r="D8093" s="90">
        <f t="shared" si="379"/>
        <v>0</v>
      </c>
      <c r="E8093" s="90">
        <f t="shared" si="380"/>
        <v>0</v>
      </c>
      <c r="F8093" s="50">
        <f>'貼り付けシート（日射量等）'!G8090/3.6*10^3</f>
        <v>0</v>
      </c>
      <c r="G8093" s="50">
        <f>'貼り付けシート（日射量等）'!H8090/3.6*10^3</f>
        <v>0</v>
      </c>
      <c r="H8093" s="91">
        <f>RADIANS('貼り付けシート（日射量等）'!I8090)</f>
        <v>0</v>
      </c>
      <c r="I8093" s="91">
        <f>IF('貼り付けシート（日射量等）'!J8090&lt;0,RADIANS(360+('貼り付けシート（日射量等）'!J8090)),RADIANS('貼り付けシート（日射量等）'!J8090))</f>
        <v>0</v>
      </c>
    </row>
    <row r="8094" spans="1:9">
      <c r="A8094" s="20">
        <v>41977</v>
      </c>
      <c r="B8094" s="35" t="s">
        <v>360</v>
      </c>
      <c r="C8094" s="90">
        <f t="shared" si="378"/>
        <v>0</v>
      </c>
      <c r="D8094" s="90">
        <f t="shared" si="379"/>
        <v>0</v>
      </c>
      <c r="E8094" s="90">
        <f t="shared" si="380"/>
        <v>0</v>
      </c>
      <c r="F8094" s="50">
        <f>'貼り付けシート（日射量等）'!G8091/3.6*10^3</f>
        <v>0</v>
      </c>
      <c r="G8094" s="50">
        <f>'貼り付けシート（日射量等）'!H8091/3.6*10^3</f>
        <v>0</v>
      </c>
      <c r="H8094" s="91">
        <f>RADIANS('貼り付けシート（日射量等）'!I8091)</f>
        <v>0</v>
      </c>
      <c r="I8094" s="91">
        <f>IF('貼り付けシート（日射量等）'!J8091&lt;0,RADIANS(360+('貼り付けシート（日射量等）'!J8091)),RADIANS('貼り付けシート（日射量等）'!J8091))</f>
        <v>0</v>
      </c>
    </row>
    <row r="8095" spans="1:9">
      <c r="A8095" s="20">
        <v>41977</v>
      </c>
      <c r="B8095" s="35" t="s">
        <v>361</v>
      </c>
      <c r="C8095" s="90">
        <f t="shared" si="378"/>
        <v>0</v>
      </c>
      <c r="D8095" s="90">
        <f t="shared" si="379"/>
        <v>0</v>
      </c>
      <c r="E8095" s="90">
        <f t="shared" si="380"/>
        <v>0</v>
      </c>
      <c r="F8095" s="50">
        <f>'貼り付けシート（日射量等）'!G8092/3.6*10^3</f>
        <v>0</v>
      </c>
      <c r="G8095" s="50">
        <f>'貼り付けシート（日射量等）'!H8092/3.6*10^3</f>
        <v>0</v>
      </c>
      <c r="H8095" s="91">
        <f>RADIANS('貼り付けシート（日射量等）'!I8092)</f>
        <v>0</v>
      </c>
      <c r="I8095" s="91">
        <f>IF('貼り付けシート（日射量等）'!J8092&lt;0,RADIANS(360+('貼り付けシート（日射量等）'!J8092)),RADIANS('貼り付けシート（日射量等）'!J8092))</f>
        <v>0</v>
      </c>
    </row>
    <row r="8096" spans="1:9">
      <c r="A8096" s="20">
        <v>41977</v>
      </c>
      <c r="B8096" s="35" t="s">
        <v>362</v>
      </c>
      <c r="C8096" s="90">
        <f t="shared" si="378"/>
        <v>0</v>
      </c>
      <c r="D8096" s="90">
        <f t="shared" si="379"/>
        <v>0</v>
      </c>
      <c r="E8096" s="90">
        <f t="shared" si="380"/>
        <v>0</v>
      </c>
      <c r="F8096" s="50">
        <f>'貼り付けシート（日射量等）'!G8093/3.6*10^3</f>
        <v>0</v>
      </c>
      <c r="G8096" s="50">
        <f>'貼り付けシート（日射量等）'!H8093/3.6*10^3</f>
        <v>0</v>
      </c>
      <c r="H8096" s="91">
        <f>RADIANS('貼り付けシート（日射量等）'!I8093)</f>
        <v>0</v>
      </c>
      <c r="I8096" s="91">
        <f>IF('貼り付けシート（日射量等）'!J8093&lt;0,RADIANS(360+('貼り付けシート（日射量等）'!J8093)),RADIANS('貼り付けシート（日射量等）'!J8093))</f>
        <v>0</v>
      </c>
    </row>
    <row r="8097" spans="1:9">
      <c r="A8097" s="20">
        <v>41977</v>
      </c>
      <c r="B8097" s="35" t="s">
        <v>363</v>
      </c>
      <c r="C8097" s="90">
        <f t="shared" si="378"/>
        <v>0</v>
      </c>
      <c r="D8097" s="90">
        <f t="shared" si="379"/>
        <v>0</v>
      </c>
      <c r="E8097" s="90">
        <f t="shared" si="380"/>
        <v>0</v>
      </c>
      <c r="F8097" s="50">
        <f>'貼り付けシート（日射量等）'!G8094/3.6*10^3</f>
        <v>0</v>
      </c>
      <c r="G8097" s="50">
        <f>'貼り付けシート（日射量等）'!H8094/3.6*10^3</f>
        <v>0</v>
      </c>
      <c r="H8097" s="91">
        <f>RADIANS('貼り付けシート（日射量等）'!I8094)</f>
        <v>0</v>
      </c>
      <c r="I8097" s="91">
        <f>IF('貼り付けシート（日射量等）'!J8094&lt;0,RADIANS(360+('貼り付けシート（日射量等）'!J8094)),RADIANS('貼り付けシート（日射量等）'!J8094))</f>
        <v>0</v>
      </c>
    </row>
    <row r="8098" spans="1:9">
      <c r="A8098" s="20">
        <v>41977</v>
      </c>
      <c r="B8098" s="35" t="s">
        <v>364</v>
      </c>
      <c r="C8098" s="90">
        <f t="shared" si="378"/>
        <v>0</v>
      </c>
      <c r="D8098" s="90">
        <f t="shared" si="379"/>
        <v>0</v>
      </c>
      <c r="E8098" s="90">
        <f t="shared" si="380"/>
        <v>0</v>
      </c>
      <c r="F8098" s="50">
        <f>'貼り付けシート（日射量等）'!G8095/3.6*10^3</f>
        <v>0</v>
      </c>
      <c r="G8098" s="50">
        <f>'貼り付けシート（日射量等）'!H8095/3.6*10^3</f>
        <v>0</v>
      </c>
      <c r="H8098" s="91">
        <f>RADIANS('貼り付けシート（日射量等）'!I8095)</f>
        <v>0</v>
      </c>
      <c r="I8098" s="91">
        <f>IF('貼り付けシート（日射量等）'!J8095&lt;0,RADIANS(360+('貼り付けシート（日射量等）'!J8095)),RADIANS('貼り付けシート（日射量等）'!J8095))</f>
        <v>0</v>
      </c>
    </row>
    <row r="8099" spans="1:9">
      <c r="A8099" s="20">
        <v>41977</v>
      </c>
      <c r="B8099" s="35" t="s">
        <v>365</v>
      </c>
      <c r="C8099" s="90">
        <f t="shared" si="378"/>
        <v>0</v>
      </c>
      <c r="D8099" s="90">
        <f t="shared" si="379"/>
        <v>0</v>
      </c>
      <c r="E8099" s="90">
        <f t="shared" si="380"/>
        <v>0</v>
      </c>
      <c r="F8099" s="50">
        <f>'貼り付けシート（日射量等）'!G8096/3.6*10^3</f>
        <v>0</v>
      </c>
      <c r="G8099" s="50">
        <f>'貼り付けシート（日射量等）'!H8096/3.6*10^3</f>
        <v>0</v>
      </c>
      <c r="H8099" s="91">
        <f>RADIANS('貼り付けシート（日射量等）'!I8096)</f>
        <v>0</v>
      </c>
      <c r="I8099" s="91">
        <f>IF('貼り付けシート（日射量等）'!J8096&lt;0,RADIANS(360+('貼り付けシート（日射量等）'!J8096)),RADIANS('貼り付けシート（日射量等）'!J8096))</f>
        <v>0</v>
      </c>
    </row>
    <row r="8100" spans="1:9">
      <c r="A8100" s="20">
        <v>41977</v>
      </c>
      <c r="B8100" s="35" t="s">
        <v>366</v>
      </c>
      <c r="C8100" s="90">
        <f t="shared" si="378"/>
        <v>5.9825767514721084</v>
      </c>
      <c r="D8100" s="90">
        <f t="shared" si="379"/>
        <v>0.59454169373347343</v>
      </c>
      <c r="E8100" s="90">
        <f t="shared" si="380"/>
        <v>5.3880350577386347</v>
      </c>
      <c r="F8100" s="50">
        <f>'貼り付けシート（日射量等）'!G8097/3.6*10^3</f>
        <v>2.7777777777777777</v>
      </c>
      <c r="G8100" s="50">
        <f>'貼り付けシート（日射量等）'!H8097/3.6*10^3</f>
        <v>5.5555555555555554</v>
      </c>
      <c r="H8100" s="91">
        <f>RADIANS('貼り付けシート（日射量等）'!I8097)</f>
        <v>3.6651914291880923E-2</v>
      </c>
      <c r="I8100" s="91">
        <f>IF('貼り付けシート（日射量等）'!J8097&lt;0,RADIANS(360+('貼り付けシート（日射量等）'!J8097)),RADIANS('貼り付けシート（日射量等）'!J8097))</f>
        <v>5.2656583532668924</v>
      </c>
    </row>
    <row r="8101" spans="1:9">
      <c r="A8101" s="20">
        <v>41977</v>
      </c>
      <c r="B8101" s="35" t="s">
        <v>367</v>
      </c>
      <c r="C8101" s="90">
        <f t="shared" si="378"/>
        <v>30.351987717636888</v>
      </c>
      <c r="D8101" s="90">
        <f t="shared" si="379"/>
        <v>3.4118124289437137</v>
      </c>
      <c r="E8101" s="90">
        <f t="shared" si="380"/>
        <v>26.940175288693172</v>
      </c>
      <c r="F8101" s="50">
        <f>'貼り付けシート（日射量等）'!G8098/3.6*10^3</f>
        <v>8.3333333333333339</v>
      </c>
      <c r="G8101" s="50">
        <f>'貼り付けシート（日射量等）'!H8098/3.6*10^3</f>
        <v>27.777777777777779</v>
      </c>
      <c r="H8101" s="91">
        <f>RADIANS('貼り付けシート（日射量等）'!I8098)</f>
        <v>0.19722220547535926</v>
      </c>
      <c r="I8101" s="91">
        <f>IF('貼り付けシート（日射量等）'!J8098&lt;0,RADIANS(360+('貼り付けシート（日射量等）'!J8098)),RADIANS('貼り付けシート（日射量等）'!J8098))</f>
        <v>5.4489179247262962</v>
      </c>
    </row>
    <row r="8102" spans="1:9">
      <c r="A8102" s="20">
        <v>41977</v>
      </c>
      <c r="B8102" s="35" t="s">
        <v>368</v>
      </c>
      <c r="C8102" s="90">
        <f t="shared" si="378"/>
        <v>55.909891723177253</v>
      </c>
      <c r="D8102" s="90">
        <f t="shared" si="379"/>
        <v>4.7235586746602278</v>
      </c>
      <c r="E8102" s="90">
        <f t="shared" si="380"/>
        <v>51.186333048517028</v>
      </c>
      <c r="F8102" s="50">
        <f>'貼り付けシート（日射量等）'!G8099/3.6*10^3</f>
        <v>8.3333333333333339</v>
      </c>
      <c r="G8102" s="50">
        <f>'貼り付けシート（日射量等）'!H8099/3.6*10^3</f>
        <v>52.777777777777779</v>
      </c>
      <c r="H8102" s="91">
        <f>RADIANS('貼り付けシート（日射量等）'!I8099)</f>
        <v>0.32986722862692824</v>
      </c>
      <c r="I8102" s="91">
        <f>IF('貼り付けシート（日射量等）'!J8099&lt;0,RADIANS(360+('貼り付けシート（日射量等）'!J8099)),RADIANS('貼り付けシート（日射量等）'!J8099))</f>
        <v>5.6583574349656161</v>
      </c>
    </row>
    <row r="8103" spans="1:9">
      <c r="A8103" s="20">
        <v>41977</v>
      </c>
      <c r="B8103" s="35" t="s">
        <v>369</v>
      </c>
      <c r="C8103" s="90">
        <f t="shared" si="378"/>
        <v>85.660320906658299</v>
      </c>
      <c r="D8103" s="90">
        <f t="shared" si="379"/>
        <v>7.5338125694481146</v>
      </c>
      <c r="E8103" s="90">
        <f t="shared" si="380"/>
        <v>78.126508337210183</v>
      </c>
      <c r="F8103" s="50">
        <f>'貼り付けシート（日射量等）'!G8100/3.6*10^3</f>
        <v>11.111111111111111</v>
      </c>
      <c r="G8103" s="50">
        <f>'貼り付けシート（日射量等）'!H8100/3.6*10^3</f>
        <v>80.555555555555543</v>
      </c>
      <c r="H8103" s="91">
        <f>RADIANS('貼り付けシート（日射量等）'!I8100)</f>
        <v>0.42760566673861072</v>
      </c>
      <c r="I8103" s="91">
        <f>IF('貼り付けシート（日射量等）'!J8100&lt;0,RADIANS(360+('貼り付けシート（日射量等）'!J8100)),RADIANS('貼り付けシート（日射量等）'!J8100))</f>
        <v>5.8974675424888394</v>
      </c>
    </row>
    <row r="8104" spans="1:9">
      <c r="A8104" s="20">
        <v>41977</v>
      </c>
      <c r="B8104" s="35" t="s">
        <v>370</v>
      </c>
      <c r="C8104" s="90">
        <f t="shared" si="378"/>
        <v>99.094713459777537</v>
      </c>
      <c r="D8104" s="90">
        <f t="shared" si="379"/>
        <v>10.192135007090057</v>
      </c>
      <c r="E8104" s="90">
        <f t="shared" si="380"/>
        <v>88.902578452687479</v>
      </c>
      <c r="F8104" s="50">
        <f>'貼り付けシート（日射量等）'!G8101/3.6*10^3</f>
        <v>13.888888888888889</v>
      </c>
      <c r="G8104" s="50">
        <f>'貼り付けシート（日射量等）'!H8101/3.6*10^3</f>
        <v>91.666666666666671</v>
      </c>
      <c r="H8104" s="91">
        <f>RADIANS('貼り付けシート（日射量等）'!I8101)</f>
        <v>0.4782202150464463</v>
      </c>
      <c r="I8104" s="91">
        <f>IF('貼り付けシート（日射量等）'!J8101&lt;0,RADIANS(360+('貼り付けシート（日射量等）'!J8101)),RADIANS('貼り付けシート（日射量等）'!J8101))</f>
        <v>6.1610122595399837</v>
      </c>
    </row>
    <row r="8105" spans="1:9">
      <c r="A8105" s="20">
        <v>41977</v>
      </c>
      <c r="B8105" s="35" t="s">
        <v>371</v>
      </c>
      <c r="C8105" s="90">
        <f t="shared" si="378"/>
        <v>97.016242055492796</v>
      </c>
      <c r="D8105" s="90">
        <f t="shared" si="379"/>
        <v>8.1136636028053211</v>
      </c>
      <c r="E8105" s="90">
        <f t="shared" si="380"/>
        <v>88.902578452687479</v>
      </c>
      <c r="F8105" s="50">
        <f>'貼り付けシート（日射量等）'!G8102/3.6*10^3</f>
        <v>11.111111111111111</v>
      </c>
      <c r="G8105" s="50">
        <f>'貼り付けシート（日射量等）'!H8102/3.6*10^3</f>
        <v>91.666666666666671</v>
      </c>
      <c r="H8105" s="91">
        <f>RADIANS('貼り付けシート（日射量等）'!I8102)</f>
        <v>0.47472955654245763</v>
      </c>
      <c r="I8105" s="91">
        <f>IF('貼り付けシート（日射量等）'!J8102&lt;0,RADIANS(360+('貼り付けシート（日射量等）'!J8102)),RADIANS('貼り付けシート（日射量等）'!J8102))</f>
        <v>0.15184364492350666</v>
      </c>
    </row>
    <row r="8106" spans="1:9">
      <c r="A8106" s="20">
        <v>41977</v>
      </c>
      <c r="B8106" s="35" t="s">
        <v>372</v>
      </c>
      <c r="C8106" s="90">
        <f t="shared" si="378"/>
        <v>97.347012053250424</v>
      </c>
      <c r="D8106" s="90">
        <f t="shared" si="379"/>
        <v>11.138451129432275</v>
      </c>
      <c r="E8106" s="90">
        <f t="shared" si="380"/>
        <v>86.208560923818155</v>
      </c>
      <c r="F8106" s="50">
        <f>'貼り付けシート（日射量等）'!G8103/3.6*10^3</f>
        <v>16.666666666666668</v>
      </c>
      <c r="G8106" s="50">
        <f>'貼り付けシート（日射量等）'!H8103/3.6*10^3</f>
        <v>88.888888888888886</v>
      </c>
      <c r="H8106" s="91">
        <f>RADIANS('貼り付けシート（日射量等）'!I8103)</f>
        <v>0.41887902047863912</v>
      </c>
      <c r="I8106" s="91">
        <f>IF('貼り付けシート（日射量等）'!J8103&lt;0,RADIANS(360+('貼り付けシート（日射量等）'!J8103)),RADIANS('貼り付けシート（日射量等）'!J8103))</f>
        <v>0.41364303272265607</v>
      </c>
    </row>
    <row r="8107" spans="1:9">
      <c r="A8107" s="20">
        <v>41977</v>
      </c>
      <c r="B8107" s="35" t="s">
        <v>373</v>
      </c>
      <c r="C8107" s="90">
        <f t="shared" si="378"/>
        <v>61.551170258585181</v>
      </c>
      <c r="D8107" s="90">
        <f t="shared" si="379"/>
        <v>7.6708196811988367</v>
      </c>
      <c r="E8107" s="90">
        <f t="shared" si="380"/>
        <v>53.880350577386345</v>
      </c>
      <c r="F8107" s="50">
        <f>'貼り付けシート（日射量等）'!G8104/3.6*10^3</f>
        <v>13.888888888888889</v>
      </c>
      <c r="G8107" s="50">
        <f>'貼り付けシート（日射量等）'!H8104/3.6*10^3</f>
        <v>55.555555555555557</v>
      </c>
      <c r="H8107" s="91">
        <f>RADIANS('貼り付けシート（日射量等）'!I8104)</f>
        <v>0.31764992386296798</v>
      </c>
      <c r="I8107" s="91">
        <f>IF('貼り付けシート（日射量等）'!J8104&lt;0,RADIANS(360+('貼り付けシート（日射量等）'!J8104)),RADIANS('貼り付けシート（日射量等）'!J8104))</f>
        <v>0.64926248174189061</v>
      </c>
    </row>
    <row r="8108" spans="1:9">
      <c r="A8108" s="20">
        <v>41977</v>
      </c>
      <c r="B8108" s="35" t="s">
        <v>374</v>
      </c>
      <c r="C8108" s="90">
        <f t="shared" si="378"/>
        <v>28.566030681943932</v>
      </c>
      <c r="D8108" s="90">
        <f t="shared" si="379"/>
        <v>4.3198729221200809</v>
      </c>
      <c r="E8108" s="90">
        <f t="shared" si="380"/>
        <v>24.246157759823852</v>
      </c>
      <c r="F8108" s="50">
        <f>'貼り付けシート（日射量等）'!G8105/3.6*10^3</f>
        <v>11.111111111111111</v>
      </c>
      <c r="G8108" s="50">
        <f>'貼り付けシート（日射量等）'!H8105/3.6*10^3</f>
        <v>24.999999999999996</v>
      </c>
      <c r="H8108" s="91">
        <f>RADIANS('貼り付けシート（日射量等）'!I8105)</f>
        <v>0.17976891295541594</v>
      </c>
      <c r="I8108" s="91">
        <f>IF('貼り付けシート（日射量等）'!J8105&lt;0,RADIANS(360+('貼り付けシート（日射量等）'!J8105)),RADIANS('貼り付けシート（日射量等）'!J8105))</f>
        <v>0.85521133347722145</v>
      </c>
    </row>
    <row r="8109" spans="1:9">
      <c r="A8109" s="20">
        <v>41977</v>
      </c>
      <c r="B8109" s="35" t="s">
        <v>375</v>
      </c>
      <c r="C8109" s="90">
        <f t="shared" si="378"/>
        <v>5.9171344990613397</v>
      </c>
      <c r="D8109" s="90">
        <f t="shared" si="379"/>
        <v>0.52909944132270503</v>
      </c>
      <c r="E8109" s="90">
        <f t="shared" si="380"/>
        <v>5.3880350577386347</v>
      </c>
      <c r="F8109" s="50">
        <f>'貼り付けシート（日射量等）'!G8106/3.6*10^3</f>
        <v>2.7777777777777777</v>
      </c>
      <c r="G8109" s="50">
        <f>'貼り付けシート（日射量等）'!H8106/3.6*10^3</f>
        <v>5.5555555555555554</v>
      </c>
      <c r="H8109" s="91">
        <f>RADIANS('貼り付けシート（日射量等）'!I8106)</f>
        <v>1.7453292519943295E-2</v>
      </c>
      <c r="I8109" s="91">
        <f>IF('貼り付けシート（日射量等）'!J8106&lt;0,RADIANS(360+('貼り付けシート（日射量等）'!J8106)),RADIANS('貼り付けシート（日射量等）'!J8106))</f>
        <v>1.0367255756846316</v>
      </c>
    </row>
    <row r="8110" spans="1:9">
      <c r="A8110" s="20">
        <v>41977</v>
      </c>
      <c r="B8110" s="35" t="s">
        <v>376</v>
      </c>
      <c r="C8110" s="90">
        <f t="shared" si="378"/>
        <v>0</v>
      </c>
      <c r="D8110" s="90">
        <f t="shared" si="379"/>
        <v>0</v>
      </c>
      <c r="E8110" s="90">
        <f t="shared" si="380"/>
        <v>0</v>
      </c>
      <c r="F8110" s="50">
        <f>'貼り付けシート（日射量等）'!G8107/3.6*10^3</f>
        <v>0</v>
      </c>
      <c r="G8110" s="50">
        <f>'貼り付けシート（日射量等）'!H8107/3.6*10^3</f>
        <v>0</v>
      </c>
      <c r="H8110" s="91">
        <f>RADIANS('貼り付けシート（日射量等）'!I8107)</f>
        <v>0</v>
      </c>
      <c r="I8110" s="91">
        <f>IF('貼り付けシート（日射量等）'!J8107&lt;0,RADIANS(360+('貼り付けシート（日射量等）'!J8107)),RADIANS('貼り付けシート（日射量等）'!J8107))</f>
        <v>0</v>
      </c>
    </row>
    <row r="8111" spans="1:9">
      <c r="A8111" s="20">
        <v>41977</v>
      </c>
      <c r="B8111" s="35" t="s">
        <v>377</v>
      </c>
      <c r="C8111" s="90">
        <f t="shared" si="378"/>
        <v>0</v>
      </c>
      <c r="D8111" s="90">
        <f t="shared" si="379"/>
        <v>0</v>
      </c>
      <c r="E8111" s="90">
        <f t="shared" si="380"/>
        <v>0</v>
      </c>
      <c r="F8111" s="50">
        <f>'貼り付けシート（日射量等）'!G8108/3.6*10^3</f>
        <v>0</v>
      </c>
      <c r="G8111" s="50">
        <f>'貼り付けシート（日射量等）'!H8108/3.6*10^3</f>
        <v>0</v>
      </c>
      <c r="H8111" s="91">
        <f>RADIANS('貼り付けシート（日射量等）'!I8108)</f>
        <v>0</v>
      </c>
      <c r="I8111" s="91">
        <f>IF('貼り付けシート（日射量等）'!J8108&lt;0,RADIANS(360+('貼り付けシート（日射量等）'!J8108)),RADIANS('貼り付けシート（日射量等）'!J8108))</f>
        <v>0</v>
      </c>
    </row>
    <row r="8112" spans="1:9">
      <c r="A8112" s="20">
        <v>41977</v>
      </c>
      <c r="B8112" s="35" t="s">
        <v>378</v>
      </c>
      <c r="C8112" s="90">
        <f t="shared" si="378"/>
        <v>0</v>
      </c>
      <c r="D8112" s="90">
        <f t="shared" si="379"/>
        <v>0</v>
      </c>
      <c r="E8112" s="90">
        <f t="shared" si="380"/>
        <v>0</v>
      </c>
      <c r="F8112" s="50">
        <f>'貼り付けシート（日射量等）'!G8109/3.6*10^3</f>
        <v>0</v>
      </c>
      <c r="G8112" s="50">
        <f>'貼り付けシート（日射量等）'!H8109/3.6*10^3</f>
        <v>0</v>
      </c>
      <c r="H8112" s="91">
        <f>RADIANS('貼り付けシート（日射量等）'!I8109)</f>
        <v>0</v>
      </c>
      <c r="I8112" s="91">
        <f>IF('貼り付けシート（日射量等）'!J8109&lt;0,RADIANS(360+('貼り付けシート（日射量等）'!J8109)),RADIANS('貼り付けシート（日射量等）'!J8109))</f>
        <v>0</v>
      </c>
    </row>
    <row r="8113" spans="1:9">
      <c r="A8113" s="20">
        <v>41977</v>
      </c>
      <c r="B8113" s="35" t="s">
        <v>379</v>
      </c>
      <c r="C8113" s="90">
        <f t="shared" si="378"/>
        <v>0</v>
      </c>
      <c r="D8113" s="90">
        <f t="shared" si="379"/>
        <v>0</v>
      </c>
      <c r="E8113" s="90">
        <f t="shared" si="380"/>
        <v>0</v>
      </c>
      <c r="F8113" s="50">
        <f>'貼り付けシート（日射量等）'!G8110/3.6*10^3</f>
        <v>0</v>
      </c>
      <c r="G8113" s="50">
        <f>'貼り付けシート（日射量等）'!H8110/3.6*10^3</f>
        <v>0</v>
      </c>
      <c r="H8113" s="91">
        <f>RADIANS('貼り付けシート（日射量等）'!I8110)</f>
        <v>0</v>
      </c>
      <c r="I8113" s="91">
        <f>IF('貼り付けシート（日射量等）'!J8110&lt;0,RADIANS(360+('貼り付けシート（日射量等）'!J8110)),RADIANS('貼り付けシート（日射量等）'!J8110))</f>
        <v>0</v>
      </c>
    </row>
    <row r="8114" spans="1:9">
      <c r="A8114" s="20">
        <v>41977</v>
      </c>
      <c r="B8114" s="35" t="s">
        <v>380</v>
      </c>
      <c r="C8114" s="90">
        <f t="shared" si="378"/>
        <v>0</v>
      </c>
      <c r="D8114" s="90">
        <f t="shared" si="379"/>
        <v>0</v>
      </c>
      <c r="E8114" s="90">
        <f t="shared" si="380"/>
        <v>0</v>
      </c>
      <c r="F8114" s="50">
        <f>'貼り付けシート（日射量等）'!G8111/3.6*10^3</f>
        <v>0</v>
      </c>
      <c r="G8114" s="50">
        <f>'貼り付けシート（日射量等）'!H8111/3.6*10^3</f>
        <v>0</v>
      </c>
      <c r="H8114" s="91">
        <f>RADIANS('貼り付けシート（日射量等）'!I8111)</f>
        <v>0</v>
      </c>
      <c r="I8114" s="91">
        <f>IF('貼り付けシート（日射量等）'!J8111&lt;0,RADIANS(360+('貼り付けシート（日射量等）'!J8111)),RADIANS('貼り付けシート（日射量等）'!J8111))</f>
        <v>0</v>
      </c>
    </row>
    <row r="8115" spans="1:9">
      <c r="A8115" s="20">
        <v>41977</v>
      </c>
      <c r="B8115" s="35" t="s">
        <v>381</v>
      </c>
      <c r="C8115" s="90">
        <f t="shared" si="378"/>
        <v>0</v>
      </c>
      <c r="D8115" s="90">
        <f t="shared" si="379"/>
        <v>0</v>
      </c>
      <c r="E8115" s="90">
        <f t="shared" si="380"/>
        <v>0</v>
      </c>
      <c r="F8115" s="50">
        <f>'貼り付けシート（日射量等）'!G8112/3.6*10^3</f>
        <v>0</v>
      </c>
      <c r="G8115" s="50">
        <f>'貼り付けシート（日射量等）'!H8112/3.6*10^3</f>
        <v>0</v>
      </c>
      <c r="H8115" s="91">
        <f>RADIANS('貼り付けシート（日射量等）'!I8112)</f>
        <v>0</v>
      </c>
      <c r="I8115" s="91">
        <f>IF('貼り付けシート（日射量等）'!J8112&lt;0,RADIANS(360+('貼り付けシート（日射量等）'!J8112)),RADIANS('貼り付けシート（日射量等）'!J8112))</f>
        <v>0</v>
      </c>
    </row>
    <row r="8116" spans="1:9">
      <c r="A8116" s="20">
        <v>41977</v>
      </c>
      <c r="B8116" s="35" t="s">
        <v>382</v>
      </c>
      <c r="C8116" s="90">
        <f t="shared" si="378"/>
        <v>0</v>
      </c>
      <c r="D8116" s="90">
        <f t="shared" si="379"/>
        <v>0</v>
      </c>
      <c r="E8116" s="90">
        <f t="shared" si="380"/>
        <v>0</v>
      </c>
      <c r="F8116" s="50">
        <f>'貼り付けシート（日射量等）'!G8113/3.6*10^3</f>
        <v>0</v>
      </c>
      <c r="G8116" s="50">
        <f>'貼り付けシート（日射量等）'!H8113/3.6*10^3</f>
        <v>0</v>
      </c>
      <c r="H8116" s="91">
        <f>RADIANS('貼り付けシート（日射量等）'!I8113)</f>
        <v>0</v>
      </c>
      <c r="I8116" s="91">
        <f>IF('貼り付けシート（日射量等）'!J8113&lt;0,RADIANS(360+('貼り付けシート（日射量等）'!J8113)),RADIANS('貼り付けシート（日射量等）'!J8113))</f>
        <v>0</v>
      </c>
    </row>
    <row r="8117" spans="1:9">
      <c r="A8117" s="20">
        <v>41977</v>
      </c>
      <c r="B8117" s="35" t="s">
        <v>383</v>
      </c>
      <c r="C8117" s="90">
        <f t="shared" si="378"/>
        <v>0</v>
      </c>
      <c r="D8117" s="90">
        <f t="shared" si="379"/>
        <v>0</v>
      </c>
      <c r="E8117" s="90">
        <f t="shared" si="380"/>
        <v>0</v>
      </c>
      <c r="F8117" s="50">
        <f>'貼り付けシート（日射量等）'!G8114/3.6*10^3</f>
        <v>0</v>
      </c>
      <c r="G8117" s="50">
        <f>'貼り付けシート（日射量等）'!H8114/3.6*10^3</f>
        <v>0</v>
      </c>
      <c r="H8117" s="91">
        <f>RADIANS('貼り付けシート（日射量等）'!I8114)</f>
        <v>0</v>
      </c>
      <c r="I8117" s="91">
        <f>IF('貼り付けシート（日射量等）'!J8114&lt;0,RADIANS(360+('貼り付けシート（日射量等）'!J8114)),RADIANS('貼り付けシート（日射量等）'!J8114))</f>
        <v>0</v>
      </c>
    </row>
    <row r="8118" spans="1:9">
      <c r="A8118" s="20">
        <v>41978</v>
      </c>
      <c r="B8118" s="35" t="s">
        <v>360</v>
      </c>
      <c r="C8118" s="90">
        <f t="shared" si="378"/>
        <v>0</v>
      </c>
      <c r="D8118" s="90">
        <f t="shared" si="379"/>
        <v>0</v>
      </c>
      <c r="E8118" s="90">
        <f t="shared" si="380"/>
        <v>0</v>
      </c>
      <c r="F8118" s="50">
        <f>'貼り付けシート（日射量等）'!G8115/3.6*10^3</f>
        <v>0</v>
      </c>
      <c r="G8118" s="50">
        <f>'貼り付けシート（日射量等）'!H8115/3.6*10^3</f>
        <v>0</v>
      </c>
      <c r="H8118" s="91">
        <f>RADIANS('貼り付けシート（日射量等）'!I8115)</f>
        <v>0</v>
      </c>
      <c r="I8118" s="91">
        <f>IF('貼り付けシート（日射量等）'!J8115&lt;0,RADIANS(360+('貼り付けシート（日射量等）'!J8115)),RADIANS('貼り付けシート（日射量等）'!J8115))</f>
        <v>0</v>
      </c>
    </row>
    <row r="8119" spans="1:9">
      <c r="A8119" s="20">
        <v>41978</v>
      </c>
      <c r="B8119" s="35" t="s">
        <v>361</v>
      </c>
      <c r="C8119" s="90">
        <f t="shared" si="378"/>
        <v>0</v>
      </c>
      <c r="D8119" s="90">
        <f t="shared" si="379"/>
        <v>0</v>
      </c>
      <c r="E8119" s="90">
        <f t="shared" si="380"/>
        <v>0</v>
      </c>
      <c r="F8119" s="50">
        <f>'貼り付けシート（日射量等）'!G8116/3.6*10^3</f>
        <v>0</v>
      </c>
      <c r="G8119" s="50">
        <f>'貼り付けシート（日射量等）'!H8116/3.6*10^3</f>
        <v>0</v>
      </c>
      <c r="H8119" s="91">
        <f>RADIANS('貼り付けシート（日射量等）'!I8116)</f>
        <v>0</v>
      </c>
      <c r="I8119" s="91">
        <f>IF('貼り付けシート（日射量等）'!J8116&lt;0,RADIANS(360+('貼り付けシート（日射量等）'!J8116)),RADIANS('貼り付けシート（日射量等）'!J8116))</f>
        <v>0</v>
      </c>
    </row>
    <row r="8120" spans="1:9">
      <c r="A8120" s="20">
        <v>41978</v>
      </c>
      <c r="B8120" s="35" t="s">
        <v>362</v>
      </c>
      <c r="C8120" s="90">
        <f t="shared" si="378"/>
        <v>0</v>
      </c>
      <c r="D8120" s="90">
        <f t="shared" si="379"/>
        <v>0</v>
      </c>
      <c r="E8120" s="90">
        <f t="shared" si="380"/>
        <v>0</v>
      </c>
      <c r="F8120" s="50">
        <f>'貼り付けシート（日射量等）'!G8117/3.6*10^3</f>
        <v>0</v>
      </c>
      <c r="G8120" s="50">
        <f>'貼り付けシート（日射量等）'!H8117/3.6*10^3</f>
        <v>0</v>
      </c>
      <c r="H8120" s="91">
        <f>RADIANS('貼り付けシート（日射量等）'!I8117)</f>
        <v>0</v>
      </c>
      <c r="I8120" s="91">
        <f>IF('貼り付けシート（日射量等）'!J8117&lt;0,RADIANS(360+('貼り付けシート（日射量等）'!J8117)),RADIANS('貼り付けシート（日射量等）'!J8117))</f>
        <v>0</v>
      </c>
    </row>
    <row r="8121" spans="1:9">
      <c r="A8121" s="20">
        <v>41978</v>
      </c>
      <c r="B8121" s="35" t="s">
        <v>363</v>
      </c>
      <c r="C8121" s="90">
        <f t="shared" si="378"/>
        <v>0</v>
      </c>
      <c r="D8121" s="90">
        <f t="shared" si="379"/>
        <v>0</v>
      </c>
      <c r="E8121" s="90">
        <f t="shared" si="380"/>
        <v>0</v>
      </c>
      <c r="F8121" s="50">
        <f>'貼り付けシート（日射量等）'!G8118/3.6*10^3</f>
        <v>0</v>
      </c>
      <c r="G8121" s="50">
        <f>'貼り付けシート（日射量等）'!H8118/3.6*10^3</f>
        <v>0</v>
      </c>
      <c r="H8121" s="91">
        <f>RADIANS('貼り付けシート（日射量等）'!I8118)</f>
        <v>0</v>
      </c>
      <c r="I8121" s="91">
        <f>IF('貼り付けシート（日射量等）'!J8118&lt;0,RADIANS(360+('貼り付けシート（日射量等）'!J8118)),RADIANS('貼り付けシート（日射量等）'!J8118))</f>
        <v>0</v>
      </c>
    </row>
    <row r="8122" spans="1:9">
      <c r="A8122" s="20">
        <v>41978</v>
      </c>
      <c r="B8122" s="35" t="s">
        <v>364</v>
      </c>
      <c r="C8122" s="90">
        <f t="shared" si="378"/>
        <v>0</v>
      </c>
      <c r="D8122" s="90">
        <f t="shared" si="379"/>
        <v>0</v>
      </c>
      <c r="E8122" s="90">
        <f t="shared" si="380"/>
        <v>0</v>
      </c>
      <c r="F8122" s="50">
        <f>'貼り付けシート（日射量等）'!G8119/3.6*10^3</f>
        <v>0</v>
      </c>
      <c r="G8122" s="50">
        <f>'貼り付けシート（日射量等）'!H8119/3.6*10^3</f>
        <v>0</v>
      </c>
      <c r="H8122" s="91">
        <f>RADIANS('貼り付けシート（日射量等）'!I8119)</f>
        <v>0</v>
      </c>
      <c r="I8122" s="91">
        <f>IF('貼り付けシート（日射量等）'!J8119&lt;0,RADIANS(360+('貼り付けシート（日射量等）'!J8119)),RADIANS('貼り付けシート（日射量等）'!J8119))</f>
        <v>0</v>
      </c>
    </row>
    <row r="8123" spans="1:9">
      <c r="A8123" s="20">
        <v>41978</v>
      </c>
      <c r="B8123" s="35" t="s">
        <v>365</v>
      </c>
      <c r="C8123" s="90">
        <f t="shared" si="378"/>
        <v>0</v>
      </c>
      <c r="D8123" s="90">
        <f t="shared" si="379"/>
        <v>0</v>
      </c>
      <c r="E8123" s="90">
        <f t="shared" si="380"/>
        <v>0</v>
      </c>
      <c r="F8123" s="50">
        <f>'貼り付けシート（日射量等）'!G8120/3.6*10^3</f>
        <v>0</v>
      </c>
      <c r="G8123" s="50">
        <f>'貼り付けシート（日射量等）'!H8120/3.6*10^3</f>
        <v>0</v>
      </c>
      <c r="H8123" s="91">
        <f>RADIANS('貼り付けシート（日射量等）'!I8120)</f>
        <v>0</v>
      </c>
      <c r="I8123" s="91">
        <f>IF('貼り付けシート（日射量等）'!J8120&lt;0,RADIANS(360+('貼り付けシート（日射量等）'!J8120)),RADIANS('貼り付けシート（日射量等）'!J8120))</f>
        <v>0</v>
      </c>
    </row>
    <row r="8124" spans="1:9">
      <c r="A8124" s="20">
        <v>41978</v>
      </c>
      <c r="B8124" s="35" t="s">
        <v>366</v>
      </c>
      <c r="C8124" s="90">
        <f t="shared" si="378"/>
        <v>10.442132666771146</v>
      </c>
      <c r="D8124" s="90">
        <f t="shared" si="379"/>
        <v>2.3600800801631938</v>
      </c>
      <c r="E8124" s="90">
        <f t="shared" si="380"/>
        <v>8.0820525866079524</v>
      </c>
      <c r="F8124" s="50">
        <f>'貼り付けシート（日射量等）'!G8121/3.6*10^3</f>
        <v>11.111111111111111</v>
      </c>
      <c r="G8124" s="50">
        <f>'貼り付けシート（日射量等）'!H8121/3.6*10^3</f>
        <v>8.3333333333333339</v>
      </c>
      <c r="H8124" s="91">
        <f>RADIANS('貼り付けシート（日射量等）'!I8121)</f>
        <v>3.4906585039886591E-2</v>
      </c>
      <c r="I8124" s="91">
        <f>IF('貼り付けシート（日射量等）'!J8121&lt;0,RADIANS(360+('貼り付けシート（日射量等）'!J8121)),RADIANS('貼り付けシート（日射量等）'!J8121))</f>
        <v>5.2656583532668924</v>
      </c>
    </row>
    <row r="8125" spans="1:9">
      <c r="A8125" s="20">
        <v>41978</v>
      </c>
      <c r="B8125" s="35" t="s">
        <v>367</v>
      </c>
      <c r="C8125" s="90">
        <f t="shared" si="378"/>
        <v>83.22825381203296</v>
      </c>
      <c r="D8125" s="90">
        <f t="shared" si="379"/>
        <v>29.347903234646612</v>
      </c>
      <c r="E8125" s="90">
        <f t="shared" si="380"/>
        <v>53.880350577386345</v>
      </c>
      <c r="F8125" s="50">
        <f>'貼り付けシート（日射量等）'!G8122/3.6*10^3</f>
        <v>72.222222222222229</v>
      </c>
      <c r="G8125" s="50">
        <f>'貼り付けシート（日射量等）'!H8122/3.6*10^3</f>
        <v>55.555555555555557</v>
      </c>
      <c r="H8125" s="91">
        <f>RADIANS('貼り付けシート（日射量等）'!I8122)</f>
        <v>0.19373154697137057</v>
      </c>
      <c r="I8125" s="91">
        <f>IF('貼り付けシート（日射量等）'!J8122&lt;0,RADIANS(360+('貼り付けシート（日射量等）'!J8122)),RADIANS('貼り付けシート（日射量等）'!J8122))</f>
        <v>5.4489179247262962</v>
      </c>
    </row>
    <row r="8126" spans="1:9">
      <c r="A8126" s="20">
        <v>41978</v>
      </c>
      <c r="B8126" s="35" t="s">
        <v>368</v>
      </c>
      <c r="C8126" s="90">
        <f t="shared" si="378"/>
        <v>102.80952301992319</v>
      </c>
      <c r="D8126" s="90">
        <f t="shared" si="379"/>
        <v>21.988997153843687</v>
      </c>
      <c r="E8126" s="90">
        <f t="shared" si="380"/>
        <v>80.820525866079507</v>
      </c>
      <c r="F8126" s="50">
        <f>'貼り付けシート（日射量等）'!G8123/3.6*10^3</f>
        <v>38.888888888888893</v>
      </c>
      <c r="G8126" s="50">
        <f>'貼り付けシート（日射量等）'!H8123/3.6*10^3</f>
        <v>83.333333333333329</v>
      </c>
      <c r="H8126" s="91">
        <f>RADIANS('貼り付けシート（日射量等）'!I8123)</f>
        <v>0.32812189937493397</v>
      </c>
      <c r="I8126" s="91">
        <f>IF('貼り付けシート（日射量等）'!J8123&lt;0,RADIANS(360+('貼り付けシート（日射量等）'!J8123)),RADIANS('貼り付けシート（日射量等）'!J8123))</f>
        <v>5.6583574349656161</v>
      </c>
    </row>
    <row r="8127" spans="1:9">
      <c r="A8127" s="20">
        <v>41978</v>
      </c>
      <c r="B8127" s="35" t="s">
        <v>369</v>
      </c>
      <c r="C8127" s="90">
        <f t="shared" si="378"/>
        <v>108.48441889826648</v>
      </c>
      <c r="D8127" s="90">
        <f t="shared" si="379"/>
        <v>16.887822916709698</v>
      </c>
      <c r="E8127" s="90">
        <f t="shared" si="380"/>
        <v>91.596595981556789</v>
      </c>
      <c r="F8127" s="50">
        <f>'貼り付けシート（日射量等）'!G8124/3.6*10^3</f>
        <v>24.999999999999996</v>
      </c>
      <c r="G8127" s="50">
        <f>'貼り付けシート（日射量等）'!H8124/3.6*10^3</f>
        <v>94.444444444444443</v>
      </c>
      <c r="H8127" s="91">
        <f>RADIANS('貼り付けシート（日射量等）'!I8124)</f>
        <v>0.42411500823462212</v>
      </c>
      <c r="I8127" s="91">
        <f>IF('貼り付けシート（日射量等）'!J8124&lt;0,RADIANS(360+('貼り付けシート（日射量等）'!J8124)),RADIANS('貼り付けシート（日射量等）'!J8124))</f>
        <v>5.8974675424888394</v>
      </c>
    </row>
    <row r="8128" spans="1:9">
      <c r="A8128" s="20">
        <v>41978</v>
      </c>
      <c r="B8128" s="35" t="s">
        <v>370</v>
      </c>
      <c r="C8128" s="90">
        <f t="shared" si="378"/>
        <v>157.09642453970804</v>
      </c>
      <c r="D8128" s="90">
        <f t="shared" si="379"/>
        <v>30.477600682850124</v>
      </c>
      <c r="E8128" s="90">
        <f t="shared" si="380"/>
        <v>126.6188238568579</v>
      </c>
      <c r="F8128" s="50">
        <f>'貼り付けシート（日射量等）'!G8125/3.6*10^3</f>
        <v>41.666666666666664</v>
      </c>
      <c r="G8128" s="50">
        <f>'貼り付けシート（日射量等）'!H8125/3.6*10^3</f>
        <v>130.55555555555554</v>
      </c>
      <c r="H8128" s="91">
        <f>RADIANS('貼り付けシート（日射量等）'!I8125)</f>
        <v>0.47472955654245763</v>
      </c>
      <c r="I8128" s="91">
        <f>IF('貼り付けシート（日射量等）'!J8125&lt;0,RADIANS(360+('貼り付けシート（日射量等）'!J8125)),RADIANS('貼り付けシート（日射量等）'!J8125))</f>
        <v>6.1610122595399837</v>
      </c>
    </row>
    <row r="8129" spans="1:9">
      <c r="A8129" s="20">
        <v>41978</v>
      </c>
      <c r="B8129" s="35" t="s">
        <v>371</v>
      </c>
      <c r="C8129" s="90">
        <f t="shared" si="378"/>
        <v>119.24554433775455</v>
      </c>
      <c r="D8129" s="90">
        <f t="shared" si="379"/>
        <v>14.178860711851172</v>
      </c>
      <c r="E8129" s="90">
        <f t="shared" si="380"/>
        <v>105.06668362590338</v>
      </c>
      <c r="F8129" s="50">
        <f>'貼り付けシート（日射量等）'!G8126/3.6*10^3</f>
        <v>19.444444444444446</v>
      </c>
      <c r="G8129" s="50">
        <f>'貼り付けシート（日射量等）'!H8126/3.6*10^3</f>
        <v>108.33333333333334</v>
      </c>
      <c r="H8129" s="91">
        <f>RADIANS('貼り付けシート（日射量等）'!I8126)</f>
        <v>0.47298422729046335</v>
      </c>
      <c r="I8129" s="91">
        <f>IF('貼り付けシート（日射量等）'!J8126&lt;0,RADIANS(360+('貼り付けシート（日射量等）'!J8126)),RADIANS('貼り付けシート（日射量等）'!J8126))</f>
        <v>0.14835298641951802</v>
      </c>
    </row>
    <row r="8130" spans="1:9">
      <c r="A8130" s="20">
        <v>41978</v>
      </c>
      <c r="B8130" s="35" t="s">
        <v>372</v>
      </c>
      <c r="C8130" s="90">
        <f t="shared" si="378"/>
        <v>106.42919757757524</v>
      </c>
      <c r="D8130" s="90">
        <f t="shared" si="379"/>
        <v>14.832601596018453</v>
      </c>
      <c r="E8130" s="90">
        <f t="shared" si="380"/>
        <v>91.596595981556789</v>
      </c>
      <c r="F8130" s="50">
        <f>'貼り付けシート（日射量等）'!G8127/3.6*10^3</f>
        <v>22.222222222222221</v>
      </c>
      <c r="G8130" s="50">
        <f>'貼り付けシート（日射量等）'!H8127/3.6*10^3</f>
        <v>94.444444444444443</v>
      </c>
      <c r="H8130" s="91">
        <f>RADIANS('貼り付けシート（日射量等）'!I8127)</f>
        <v>0.41713369122664473</v>
      </c>
      <c r="I8130" s="91">
        <f>IF('貼り付けシート（日射量等）'!J8127&lt;0,RADIANS(360+('貼り付けシート（日射量等）'!J8127)),RADIANS('貼り付けシート（日射量等）'!J8127))</f>
        <v>0.41015237421866746</v>
      </c>
    </row>
    <row r="8131" spans="1:9">
      <c r="A8131" s="20">
        <v>41978</v>
      </c>
      <c r="B8131" s="35" t="s">
        <v>373</v>
      </c>
      <c r="C8131" s="90">
        <f t="shared" si="378"/>
        <v>79.607620004130283</v>
      </c>
      <c r="D8131" s="90">
        <f t="shared" si="379"/>
        <v>12.257181782397351</v>
      </c>
      <c r="E8131" s="90">
        <f t="shared" si="380"/>
        <v>67.350438221732929</v>
      </c>
      <c r="F8131" s="50">
        <f>'貼り付けシート（日射量等）'!G8128/3.6*10^3</f>
        <v>22.222222222222221</v>
      </c>
      <c r="G8131" s="50">
        <f>'貼り付けシート（日射量等）'!H8128/3.6*10^3</f>
        <v>69.444444444444443</v>
      </c>
      <c r="H8131" s="91">
        <f>RADIANS('貼り付けシート（日射量等）'!I8128)</f>
        <v>0.3159045946109737</v>
      </c>
      <c r="I8131" s="91">
        <f>IF('貼り付けシート（日射量等）'!J8128&lt;0,RADIANS(360+('貼り付けシート（日射量等）'!J8128)),RADIANS('貼り付けシート（日射量等）'!J8128))</f>
        <v>0.64577182323790194</v>
      </c>
    </row>
    <row r="8132" spans="1:9">
      <c r="A8132" s="20">
        <v>41978</v>
      </c>
      <c r="B8132" s="35" t="s">
        <v>374</v>
      </c>
      <c r="C8132" s="90">
        <f t="shared" si="378"/>
        <v>44.75301490368318</v>
      </c>
      <c r="D8132" s="90">
        <f t="shared" si="379"/>
        <v>9.7307870283820534</v>
      </c>
      <c r="E8132" s="90">
        <f t="shared" si="380"/>
        <v>35.022227875301127</v>
      </c>
      <c r="F8132" s="50">
        <f>'貼り付けシート（日射量等）'!G8129/3.6*10^3</f>
        <v>24.999999999999996</v>
      </c>
      <c r="G8132" s="50">
        <f>'貼り付けシート（日射量等）'!H8129/3.6*10^3</f>
        <v>36.111111111111114</v>
      </c>
      <c r="H8132" s="91">
        <f>RADIANS('貼り付けシート（日射量等）'!I8129)</f>
        <v>0.17976891295541594</v>
      </c>
      <c r="I8132" s="91">
        <f>IF('貼り付けシート（日射量等）'!J8129&lt;0,RADIANS(360+('貼り付けシート（日射量等）'!J8129)),RADIANS('貼り付けシート（日射量等）'!J8129))</f>
        <v>0.85346600422522712</v>
      </c>
    </row>
    <row r="8133" spans="1:9">
      <c r="A8133" s="20">
        <v>41978</v>
      </c>
      <c r="B8133" s="35" t="s">
        <v>375</v>
      </c>
      <c r="C8133" s="90">
        <f t="shared" si="378"/>
        <v>5.9199856093636054</v>
      </c>
      <c r="D8133" s="90">
        <f t="shared" si="379"/>
        <v>0.53195055162497051</v>
      </c>
      <c r="E8133" s="90">
        <f t="shared" si="380"/>
        <v>5.3880350577386347</v>
      </c>
      <c r="F8133" s="50">
        <f>'貼り付けシート（日射量等）'!G8130/3.6*10^3</f>
        <v>2.7777777777777777</v>
      </c>
      <c r="G8133" s="50">
        <f>'貼り付けシート（日射量等）'!H8130/3.6*10^3</f>
        <v>5.5555555555555554</v>
      </c>
      <c r="H8133" s="91">
        <f>RADIANS('貼り付けシート（日射量等）'!I8130)</f>
        <v>1.7453292519943295E-2</v>
      </c>
      <c r="I8133" s="91">
        <f>IF('貼り付けシート（日射量等）'!J8130&lt;0,RADIANS(360+('貼り付けシート（日射量等）'!J8130)),RADIANS('貼り付けシート（日射量等）'!J8130))</f>
        <v>1.0332349171806432</v>
      </c>
    </row>
    <row r="8134" spans="1:9">
      <c r="A8134" s="20">
        <v>41978</v>
      </c>
      <c r="B8134" s="35" t="s">
        <v>376</v>
      </c>
      <c r="C8134" s="90">
        <f t="shared" si="378"/>
        <v>0</v>
      </c>
      <c r="D8134" s="90">
        <f t="shared" si="379"/>
        <v>0</v>
      </c>
      <c r="E8134" s="90">
        <f t="shared" si="380"/>
        <v>0</v>
      </c>
      <c r="F8134" s="50">
        <f>'貼り付けシート（日射量等）'!G8131/3.6*10^3</f>
        <v>0</v>
      </c>
      <c r="G8134" s="50">
        <f>'貼り付けシート（日射量等）'!H8131/3.6*10^3</f>
        <v>0</v>
      </c>
      <c r="H8134" s="91">
        <f>RADIANS('貼り付けシート（日射量等）'!I8131)</f>
        <v>0</v>
      </c>
      <c r="I8134" s="91">
        <f>IF('貼り付けシート（日射量等）'!J8131&lt;0,RADIANS(360+('貼り付けシート（日射量等）'!J8131)),RADIANS('貼り付けシート（日射量等）'!J8131))</f>
        <v>0</v>
      </c>
    </row>
    <row r="8135" spans="1:9">
      <c r="A8135" s="20">
        <v>41978</v>
      </c>
      <c r="B8135" s="35" t="s">
        <v>377</v>
      </c>
      <c r="C8135" s="90">
        <f t="shared" ref="C8135:C8198" si="381">IF(D8135&lt;0,E8135,D8135+E8135)</f>
        <v>0</v>
      </c>
      <c r="D8135" s="90">
        <f t="shared" ref="D8135:D8198" si="382">F8135*(SIN(H8135)*COS($O$5)+COS(H8135)*SIN($O$5)*COS($O$4-I8135))</f>
        <v>0</v>
      </c>
      <c r="E8135" s="90">
        <f t="shared" ref="E8135:E8198" si="383">G8135*(1+COS($O$5))/2</f>
        <v>0</v>
      </c>
      <c r="F8135" s="50">
        <f>'貼り付けシート（日射量等）'!G8132/3.6*10^3</f>
        <v>0</v>
      </c>
      <c r="G8135" s="50">
        <f>'貼り付けシート（日射量等）'!H8132/3.6*10^3</f>
        <v>0</v>
      </c>
      <c r="H8135" s="91">
        <f>RADIANS('貼り付けシート（日射量等）'!I8132)</f>
        <v>0</v>
      </c>
      <c r="I8135" s="91">
        <f>IF('貼り付けシート（日射量等）'!J8132&lt;0,RADIANS(360+('貼り付けシート（日射量等）'!J8132)),RADIANS('貼り付けシート（日射量等）'!J8132))</f>
        <v>0</v>
      </c>
    </row>
    <row r="8136" spans="1:9">
      <c r="A8136" s="20">
        <v>41978</v>
      </c>
      <c r="B8136" s="35" t="s">
        <v>378</v>
      </c>
      <c r="C8136" s="90">
        <f t="shared" si="381"/>
        <v>0</v>
      </c>
      <c r="D8136" s="90">
        <f t="shared" si="382"/>
        <v>0</v>
      </c>
      <c r="E8136" s="90">
        <f t="shared" si="383"/>
        <v>0</v>
      </c>
      <c r="F8136" s="50">
        <f>'貼り付けシート（日射量等）'!G8133/3.6*10^3</f>
        <v>0</v>
      </c>
      <c r="G8136" s="50">
        <f>'貼り付けシート（日射量等）'!H8133/3.6*10^3</f>
        <v>0</v>
      </c>
      <c r="H8136" s="91">
        <f>RADIANS('貼り付けシート（日射量等）'!I8133)</f>
        <v>0</v>
      </c>
      <c r="I8136" s="91">
        <f>IF('貼り付けシート（日射量等）'!J8133&lt;0,RADIANS(360+('貼り付けシート（日射量等）'!J8133)),RADIANS('貼り付けシート（日射量等）'!J8133))</f>
        <v>0</v>
      </c>
    </row>
    <row r="8137" spans="1:9">
      <c r="A8137" s="20">
        <v>41978</v>
      </c>
      <c r="B8137" s="35" t="s">
        <v>379</v>
      </c>
      <c r="C8137" s="90">
        <f t="shared" si="381"/>
        <v>0</v>
      </c>
      <c r="D8137" s="90">
        <f t="shared" si="382"/>
        <v>0</v>
      </c>
      <c r="E8137" s="90">
        <f t="shared" si="383"/>
        <v>0</v>
      </c>
      <c r="F8137" s="50">
        <f>'貼り付けシート（日射量等）'!G8134/3.6*10^3</f>
        <v>0</v>
      </c>
      <c r="G8137" s="50">
        <f>'貼り付けシート（日射量等）'!H8134/3.6*10^3</f>
        <v>0</v>
      </c>
      <c r="H8137" s="91">
        <f>RADIANS('貼り付けシート（日射量等）'!I8134)</f>
        <v>0</v>
      </c>
      <c r="I8137" s="91">
        <f>IF('貼り付けシート（日射量等）'!J8134&lt;0,RADIANS(360+('貼り付けシート（日射量等）'!J8134)),RADIANS('貼り付けシート（日射量等）'!J8134))</f>
        <v>0</v>
      </c>
    </row>
    <row r="8138" spans="1:9">
      <c r="A8138" s="20">
        <v>41978</v>
      </c>
      <c r="B8138" s="35" t="s">
        <v>380</v>
      </c>
      <c r="C8138" s="90">
        <f t="shared" si="381"/>
        <v>0</v>
      </c>
      <c r="D8138" s="90">
        <f t="shared" si="382"/>
        <v>0</v>
      </c>
      <c r="E8138" s="90">
        <f t="shared" si="383"/>
        <v>0</v>
      </c>
      <c r="F8138" s="50">
        <f>'貼り付けシート（日射量等）'!G8135/3.6*10^3</f>
        <v>0</v>
      </c>
      <c r="G8138" s="50">
        <f>'貼り付けシート（日射量等）'!H8135/3.6*10^3</f>
        <v>0</v>
      </c>
      <c r="H8138" s="91">
        <f>RADIANS('貼り付けシート（日射量等）'!I8135)</f>
        <v>0</v>
      </c>
      <c r="I8138" s="91">
        <f>IF('貼り付けシート（日射量等）'!J8135&lt;0,RADIANS(360+('貼り付けシート（日射量等）'!J8135)),RADIANS('貼り付けシート（日射量等）'!J8135))</f>
        <v>0</v>
      </c>
    </row>
    <row r="8139" spans="1:9">
      <c r="A8139" s="20">
        <v>41978</v>
      </c>
      <c r="B8139" s="35" t="s">
        <v>381</v>
      </c>
      <c r="C8139" s="90">
        <f t="shared" si="381"/>
        <v>0</v>
      </c>
      <c r="D8139" s="90">
        <f t="shared" si="382"/>
        <v>0</v>
      </c>
      <c r="E8139" s="90">
        <f t="shared" si="383"/>
        <v>0</v>
      </c>
      <c r="F8139" s="50">
        <f>'貼り付けシート（日射量等）'!G8136/3.6*10^3</f>
        <v>0</v>
      </c>
      <c r="G8139" s="50">
        <f>'貼り付けシート（日射量等）'!H8136/3.6*10^3</f>
        <v>0</v>
      </c>
      <c r="H8139" s="91">
        <f>RADIANS('貼り付けシート（日射量等）'!I8136)</f>
        <v>0</v>
      </c>
      <c r="I8139" s="91">
        <f>IF('貼り付けシート（日射量等）'!J8136&lt;0,RADIANS(360+('貼り付けシート（日射量等）'!J8136)),RADIANS('貼り付けシート（日射量等）'!J8136))</f>
        <v>0</v>
      </c>
    </row>
    <row r="8140" spans="1:9">
      <c r="A8140" s="20">
        <v>41978</v>
      </c>
      <c r="B8140" s="35" t="s">
        <v>382</v>
      </c>
      <c r="C8140" s="90">
        <f t="shared" si="381"/>
        <v>0</v>
      </c>
      <c r="D8140" s="90">
        <f t="shared" si="382"/>
        <v>0</v>
      </c>
      <c r="E8140" s="90">
        <f t="shared" si="383"/>
        <v>0</v>
      </c>
      <c r="F8140" s="50">
        <f>'貼り付けシート（日射量等）'!G8137/3.6*10^3</f>
        <v>0</v>
      </c>
      <c r="G8140" s="50">
        <f>'貼り付けシート（日射量等）'!H8137/3.6*10^3</f>
        <v>0</v>
      </c>
      <c r="H8140" s="91">
        <f>RADIANS('貼り付けシート（日射量等）'!I8137)</f>
        <v>0</v>
      </c>
      <c r="I8140" s="91">
        <f>IF('貼り付けシート（日射量等）'!J8137&lt;0,RADIANS(360+('貼り付けシート（日射量等）'!J8137)),RADIANS('貼り付けシート（日射量等）'!J8137))</f>
        <v>0</v>
      </c>
    </row>
    <row r="8141" spans="1:9">
      <c r="A8141" s="20">
        <v>41978</v>
      </c>
      <c r="B8141" s="35" t="s">
        <v>383</v>
      </c>
      <c r="C8141" s="90">
        <f t="shared" si="381"/>
        <v>0</v>
      </c>
      <c r="D8141" s="90">
        <f t="shared" si="382"/>
        <v>0</v>
      </c>
      <c r="E8141" s="90">
        <f t="shared" si="383"/>
        <v>0</v>
      </c>
      <c r="F8141" s="50">
        <f>'貼り付けシート（日射量等）'!G8138/3.6*10^3</f>
        <v>0</v>
      </c>
      <c r="G8141" s="50">
        <f>'貼り付けシート（日射量等）'!H8138/3.6*10^3</f>
        <v>0</v>
      </c>
      <c r="H8141" s="91">
        <f>RADIANS('貼り付けシート（日射量等）'!I8138)</f>
        <v>0</v>
      </c>
      <c r="I8141" s="91">
        <f>IF('貼り付けシート（日射量等）'!J8138&lt;0,RADIANS(360+('貼り付けシート（日射量等）'!J8138)),RADIANS('貼り付けシート（日射量等）'!J8138))</f>
        <v>0</v>
      </c>
    </row>
    <row r="8142" spans="1:9">
      <c r="A8142" s="20">
        <v>41979</v>
      </c>
      <c r="B8142" s="35" t="s">
        <v>360</v>
      </c>
      <c r="C8142" s="90">
        <f t="shared" si="381"/>
        <v>0</v>
      </c>
      <c r="D8142" s="90">
        <f t="shared" si="382"/>
        <v>0</v>
      </c>
      <c r="E8142" s="90">
        <f t="shared" si="383"/>
        <v>0</v>
      </c>
      <c r="F8142" s="50">
        <f>'貼り付けシート（日射量等）'!G8139/3.6*10^3</f>
        <v>0</v>
      </c>
      <c r="G8142" s="50">
        <f>'貼り付けシート（日射量等）'!H8139/3.6*10^3</f>
        <v>0</v>
      </c>
      <c r="H8142" s="91">
        <f>RADIANS('貼り付けシート（日射量等）'!I8139)</f>
        <v>0</v>
      </c>
      <c r="I8142" s="91">
        <f>IF('貼り付けシート（日射量等）'!J8139&lt;0,RADIANS(360+('貼り付けシート（日射量等）'!J8139)),RADIANS('貼り付けシート（日射量等）'!J8139))</f>
        <v>0</v>
      </c>
    </row>
    <row r="8143" spans="1:9">
      <c r="A8143" s="20">
        <v>41979</v>
      </c>
      <c r="B8143" s="35" t="s">
        <v>361</v>
      </c>
      <c r="C8143" s="90">
        <f t="shared" si="381"/>
        <v>0</v>
      </c>
      <c r="D8143" s="90">
        <f t="shared" si="382"/>
        <v>0</v>
      </c>
      <c r="E8143" s="90">
        <f t="shared" si="383"/>
        <v>0</v>
      </c>
      <c r="F8143" s="50">
        <f>'貼り付けシート（日射量等）'!G8140/3.6*10^3</f>
        <v>0</v>
      </c>
      <c r="G8143" s="50">
        <f>'貼り付けシート（日射量等）'!H8140/3.6*10^3</f>
        <v>0</v>
      </c>
      <c r="H8143" s="91">
        <f>RADIANS('貼り付けシート（日射量等）'!I8140)</f>
        <v>0</v>
      </c>
      <c r="I8143" s="91">
        <f>IF('貼り付けシート（日射量等）'!J8140&lt;0,RADIANS(360+('貼り付けシート（日射量等）'!J8140)),RADIANS('貼り付けシート（日射量等）'!J8140))</f>
        <v>0</v>
      </c>
    </row>
    <row r="8144" spans="1:9">
      <c r="A8144" s="20">
        <v>41979</v>
      </c>
      <c r="B8144" s="35" t="s">
        <v>362</v>
      </c>
      <c r="C8144" s="90">
        <f t="shared" si="381"/>
        <v>0</v>
      </c>
      <c r="D8144" s="90">
        <f t="shared" si="382"/>
        <v>0</v>
      </c>
      <c r="E8144" s="90">
        <f t="shared" si="383"/>
        <v>0</v>
      </c>
      <c r="F8144" s="50">
        <f>'貼り付けシート（日射量等）'!G8141/3.6*10^3</f>
        <v>0</v>
      </c>
      <c r="G8144" s="50">
        <f>'貼り付けシート（日射量等）'!H8141/3.6*10^3</f>
        <v>0</v>
      </c>
      <c r="H8144" s="91">
        <f>RADIANS('貼り付けシート（日射量等）'!I8141)</f>
        <v>0</v>
      </c>
      <c r="I8144" s="91">
        <f>IF('貼り付けシート（日射量等）'!J8141&lt;0,RADIANS(360+('貼り付けシート（日射量等）'!J8141)),RADIANS('貼り付けシート（日射量等）'!J8141))</f>
        <v>0</v>
      </c>
    </row>
    <row r="8145" spans="1:9">
      <c r="A8145" s="20">
        <v>41979</v>
      </c>
      <c r="B8145" s="35" t="s">
        <v>363</v>
      </c>
      <c r="C8145" s="90">
        <f t="shared" si="381"/>
        <v>0</v>
      </c>
      <c r="D8145" s="90">
        <f t="shared" si="382"/>
        <v>0</v>
      </c>
      <c r="E8145" s="90">
        <f t="shared" si="383"/>
        <v>0</v>
      </c>
      <c r="F8145" s="50">
        <f>'貼り付けシート（日射量等）'!G8142/3.6*10^3</f>
        <v>0</v>
      </c>
      <c r="G8145" s="50">
        <f>'貼り付けシート（日射量等）'!H8142/3.6*10^3</f>
        <v>0</v>
      </c>
      <c r="H8145" s="91">
        <f>RADIANS('貼り付けシート（日射量等）'!I8142)</f>
        <v>0</v>
      </c>
      <c r="I8145" s="91">
        <f>IF('貼り付けシート（日射量等）'!J8142&lt;0,RADIANS(360+('貼り付けシート（日射量等）'!J8142)),RADIANS('貼り付けシート（日射量等）'!J8142))</f>
        <v>0</v>
      </c>
    </row>
    <row r="8146" spans="1:9">
      <c r="A8146" s="20">
        <v>41979</v>
      </c>
      <c r="B8146" s="35" t="s">
        <v>364</v>
      </c>
      <c r="C8146" s="90">
        <f t="shared" si="381"/>
        <v>0</v>
      </c>
      <c r="D8146" s="90">
        <f t="shared" si="382"/>
        <v>0</v>
      </c>
      <c r="E8146" s="90">
        <f t="shared" si="383"/>
        <v>0</v>
      </c>
      <c r="F8146" s="50">
        <f>'貼り付けシート（日射量等）'!G8143/3.6*10^3</f>
        <v>0</v>
      </c>
      <c r="G8146" s="50">
        <f>'貼り付けシート（日射量等）'!H8143/3.6*10^3</f>
        <v>0</v>
      </c>
      <c r="H8146" s="91">
        <f>RADIANS('貼り付けシート（日射量等）'!I8143)</f>
        <v>0</v>
      </c>
      <c r="I8146" s="91">
        <f>IF('貼り付けシート（日射量等）'!J8143&lt;0,RADIANS(360+('貼り付けシート（日射量等）'!J8143)),RADIANS('貼り付けシート（日射量等）'!J8143))</f>
        <v>0</v>
      </c>
    </row>
    <row r="8147" spans="1:9">
      <c r="A8147" s="20">
        <v>41979</v>
      </c>
      <c r="B8147" s="35" t="s">
        <v>365</v>
      </c>
      <c r="C8147" s="90">
        <f t="shared" si="381"/>
        <v>0</v>
      </c>
      <c r="D8147" s="90">
        <f t="shared" si="382"/>
        <v>0</v>
      </c>
      <c r="E8147" s="90">
        <f t="shared" si="383"/>
        <v>0</v>
      </c>
      <c r="F8147" s="50">
        <f>'貼り付けシート（日射量等）'!G8144/3.6*10^3</f>
        <v>0</v>
      </c>
      <c r="G8147" s="50">
        <f>'貼り付けシート（日射量等）'!H8144/3.6*10^3</f>
        <v>0</v>
      </c>
      <c r="H8147" s="91">
        <f>RADIANS('貼り付けシート（日射量等）'!I8144)</f>
        <v>0</v>
      </c>
      <c r="I8147" s="91">
        <f>IF('貼り付けシート（日射量等）'!J8144&lt;0,RADIANS(360+('貼り付けシート（日射量等）'!J8144)),RADIANS('貼り付けシート（日射量等）'!J8144))</f>
        <v>0</v>
      </c>
    </row>
    <row r="8148" spans="1:9">
      <c r="A8148" s="20">
        <v>41979</v>
      </c>
      <c r="B8148" s="35" t="s">
        <v>366</v>
      </c>
      <c r="C8148" s="90">
        <f t="shared" si="381"/>
        <v>10.411575062653835</v>
      </c>
      <c r="D8148" s="90">
        <f t="shared" si="382"/>
        <v>2.3295224760458835</v>
      </c>
      <c r="E8148" s="90">
        <f t="shared" si="383"/>
        <v>8.0820525866079524</v>
      </c>
      <c r="F8148" s="50">
        <f>'貼り付けシート（日射量等）'!G8145/3.6*10^3</f>
        <v>11.111111111111111</v>
      </c>
      <c r="G8148" s="50">
        <f>'貼り付けシート（日射量等）'!H8145/3.6*10^3</f>
        <v>8.3333333333333339</v>
      </c>
      <c r="H8148" s="91">
        <f>RADIANS('貼り付けシート（日射量等）'!I8145)</f>
        <v>3.1415926535897934E-2</v>
      </c>
      <c r="I8148" s="91">
        <f>IF('貼り付けシート（日射量等）'!J8145&lt;0,RADIANS(360+('貼り付けシート（日射量等）'!J8145)),RADIANS('貼り付けシート（日射量等）'!J8145))</f>
        <v>5.2674036825188866</v>
      </c>
    </row>
    <row r="8149" spans="1:9">
      <c r="A8149" s="20">
        <v>41979</v>
      </c>
      <c r="B8149" s="35" t="s">
        <v>367</v>
      </c>
      <c r="C8149" s="90">
        <f t="shared" si="381"/>
        <v>47.83681465566336</v>
      </c>
      <c r="D8149" s="90">
        <f t="shared" si="382"/>
        <v>10.120569251492919</v>
      </c>
      <c r="E8149" s="90">
        <f t="shared" si="383"/>
        <v>37.716245404170444</v>
      </c>
      <c r="F8149" s="50">
        <f>'貼り付けシート（日射量等）'!G8146/3.6*10^3</f>
        <v>24.999999999999996</v>
      </c>
      <c r="G8149" s="50">
        <f>'貼り付けシート（日射量等）'!H8146/3.6*10^3</f>
        <v>38.888888888888893</v>
      </c>
      <c r="H8149" s="91">
        <f>RADIANS('貼り付けシート（日射量等）'!I8146)</f>
        <v>0.19198621771937624</v>
      </c>
      <c r="I8149" s="91">
        <f>IF('貼り付けシート（日射量等）'!J8146&lt;0,RADIANS(360+('貼り付けシート（日射量等）'!J8146)),RADIANS('貼り付けシート（日射量等）'!J8146))</f>
        <v>5.4489179247262962</v>
      </c>
    </row>
    <row r="8150" spans="1:9">
      <c r="A8150" s="20">
        <v>41979</v>
      </c>
      <c r="B8150" s="35" t="s">
        <v>368</v>
      </c>
      <c r="C8150" s="90">
        <f t="shared" si="381"/>
        <v>81.41630875388401</v>
      </c>
      <c r="D8150" s="90">
        <f t="shared" si="382"/>
        <v>14.065870532151084</v>
      </c>
      <c r="E8150" s="90">
        <f t="shared" si="383"/>
        <v>67.350438221732929</v>
      </c>
      <c r="F8150" s="50">
        <f>'貼り付けシート（日射量等）'!G8147/3.6*10^3</f>
        <v>24.999999999999996</v>
      </c>
      <c r="G8150" s="50">
        <f>'貼り付けシート（日射量等）'!H8147/3.6*10^3</f>
        <v>69.444444444444443</v>
      </c>
      <c r="H8150" s="91">
        <f>RADIANS('貼り付けシート（日射量等）'!I8147)</f>
        <v>0.3246312408709453</v>
      </c>
      <c r="I8150" s="91">
        <f>IF('貼り付けシート（日射量等）'!J8147&lt;0,RADIANS(360+('貼り付けシート（日射量等）'!J8147)),RADIANS('貼り付けシート（日射量等）'!J8147))</f>
        <v>5.6583574349656161</v>
      </c>
    </row>
    <row r="8151" spans="1:9">
      <c r="A8151" s="20">
        <v>41979</v>
      </c>
      <c r="B8151" s="35" t="s">
        <v>369</v>
      </c>
      <c r="C8151" s="90">
        <f t="shared" si="381"/>
        <v>106.57525008229325</v>
      </c>
      <c r="D8151" s="90">
        <f t="shared" si="382"/>
        <v>14.978654100736469</v>
      </c>
      <c r="E8151" s="90">
        <f t="shared" si="383"/>
        <v>91.596595981556789</v>
      </c>
      <c r="F8151" s="50">
        <f>'貼り付けシート（日射量等）'!G8148/3.6*10^3</f>
        <v>22.222222222222221</v>
      </c>
      <c r="G8151" s="50">
        <f>'貼り付けシート（日射量等）'!H8148/3.6*10^3</f>
        <v>94.444444444444443</v>
      </c>
      <c r="H8151" s="91">
        <f>RADIANS('貼り付けシート（日射量等）'!I8148)</f>
        <v>0.42236967898262773</v>
      </c>
      <c r="I8151" s="91">
        <f>IF('貼り付けシート（日射量等）'!J8148&lt;0,RADIANS(360+('貼り付けシート（日射量等）'!J8148)),RADIANS('貼り付けシート（日射量等）'!J8148))</f>
        <v>5.8957222132368452</v>
      </c>
    </row>
    <row r="8152" spans="1:9">
      <c r="A8152" s="20">
        <v>41979</v>
      </c>
      <c r="B8152" s="35" t="s">
        <v>370</v>
      </c>
      <c r="C8152" s="90">
        <f t="shared" si="381"/>
        <v>191.46347559428727</v>
      </c>
      <c r="D8152" s="90">
        <f t="shared" si="382"/>
        <v>48.680546564213444</v>
      </c>
      <c r="E8152" s="90">
        <f t="shared" si="383"/>
        <v>142.78292903007383</v>
      </c>
      <c r="F8152" s="50">
        <f>'貼り付けシート（日射量等）'!G8149/3.6*10^3</f>
        <v>66.666666666666671</v>
      </c>
      <c r="G8152" s="50">
        <f>'貼り付けシート（日射量等）'!H8149/3.6*10^3</f>
        <v>147.22222222222223</v>
      </c>
      <c r="H8152" s="91">
        <f>RADIANS('貼り付けシート（日射量等）'!I8149)</f>
        <v>0.47298422729046335</v>
      </c>
      <c r="I8152" s="91">
        <f>IF('貼り付けシート（日射量等）'!J8149&lt;0,RADIANS(360+('貼り付けシート（日射量等）'!J8149)),RADIANS('貼り付けシート（日射量等）'!J8149))</f>
        <v>6.1592669302879886</v>
      </c>
    </row>
    <row r="8153" spans="1:9">
      <c r="A8153" s="20">
        <v>41979</v>
      </c>
      <c r="B8153" s="35" t="s">
        <v>371</v>
      </c>
      <c r="C8153" s="90">
        <f t="shared" si="381"/>
        <v>152.23920467758325</v>
      </c>
      <c r="D8153" s="90">
        <f t="shared" si="382"/>
        <v>28.314398349594665</v>
      </c>
      <c r="E8153" s="90">
        <f t="shared" si="383"/>
        <v>123.92480632798859</v>
      </c>
      <c r="F8153" s="50">
        <f>'貼り付けシート（日射量等）'!G8150/3.6*10^3</f>
        <v>38.888888888888893</v>
      </c>
      <c r="G8153" s="50">
        <f>'貼り付けシート（日射量等）'!H8150/3.6*10^3</f>
        <v>127.77777777777777</v>
      </c>
      <c r="H8153" s="91">
        <f>RADIANS('貼り付けシート（日射量等）'!I8150)</f>
        <v>0.47123889803846897</v>
      </c>
      <c r="I8153" s="91">
        <f>IF('貼り付けシート（日射量等）'!J8150&lt;0,RADIANS(360+('貼り付けシート（日射量等）'!J8150)),RADIANS('貼り付けシート（日射量等）'!J8150))</f>
        <v>0.14660765716752369</v>
      </c>
    </row>
    <row r="8154" spans="1:9">
      <c r="A8154" s="20">
        <v>41979</v>
      </c>
      <c r="B8154" s="35" t="s">
        <v>372</v>
      </c>
      <c r="C8154" s="90">
        <f t="shared" si="381"/>
        <v>101.86046798810334</v>
      </c>
      <c r="D8154" s="90">
        <f t="shared" si="382"/>
        <v>12.957889535415857</v>
      </c>
      <c r="E8154" s="90">
        <f t="shared" si="383"/>
        <v>88.902578452687479</v>
      </c>
      <c r="F8154" s="50">
        <f>'貼り付けシート（日射量等）'!G8151/3.6*10^3</f>
        <v>19.444444444444446</v>
      </c>
      <c r="G8154" s="50">
        <f>'貼り付けシート（日射量等）'!H8151/3.6*10^3</f>
        <v>91.666666666666671</v>
      </c>
      <c r="H8154" s="91">
        <f>RADIANS('貼り付けシート（日射量等）'!I8151)</f>
        <v>0.41538836197465046</v>
      </c>
      <c r="I8154" s="91">
        <f>IF('貼り付けシート（日射量等）'!J8151&lt;0,RADIANS(360+('貼り付けシート（日射量等）'!J8151)),RADIANS('貼り付けシート（日射量等）'!J8151))</f>
        <v>0.40840704496667307</v>
      </c>
    </row>
    <row r="8155" spans="1:9">
      <c r="A8155" s="20">
        <v>41979</v>
      </c>
      <c r="B8155" s="35" t="s">
        <v>373</v>
      </c>
      <c r="C8155" s="90">
        <f t="shared" si="381"/>
        <v>78.418990784920183</v>
      </c>
      <c r="D8155" s="90">
        <f t="shared" si="382"/>
        <v>13.762570092056567</v>
      </c>
      <c r="E8155" s="90">
        <f t="shared" si="383"/>
        <v>64.65642069286362</v>
      </c>
      <c r="F8155" s="50">
        <f>'貼り付けシート（日射量等）'!G8152/3.6*10^3</f>
        <v>24.999999999999996</v>
      </c>
      <c r="G8155" s="50">
        <f>'貼り付けシート（日射量等）'!H8152/3.6*10^3</f>
        <v>66.666666666666671</v>
      </c>
      <c r="H8155" s="91">
        <f>RADIANS('貼り付けシート（日射量等）'!I8152)</f>
        <v>0.31415926535897931</v>
      </c>
      <c r="I8155" s="91">
        <f>IF('貼り付けシート（日射量等）'!J8152&lt;0,RADIANS(360+('貼り付けシート（日射量等）'!J8152)),RADIANS('貼り付けシート（日射量等）'!J8152))</f>
        <v>0.64402649398590761</v>
      </c>
    </row>
    <row r="8156" spans="1:9">
      <c r="A8156" s="20">
        <v>41979</v>
      </c>
      <c r="B8156" s="35" t="s">
        <v>374</v>
      </c>
      <c r="C8156" s="90">
        <f t="shared" si="381"/>
        <v>44.73651543292808</v>
      </c>
      <c r="D8156" s="90">
        <f t="shared" si="382"/>
        <v>9.7142875576269514</v>
      </c>
      <c r="E8156" s="90">
        <f t="shared" si="383"/>
        <v>35.022227875301127</v>
      </c>
      <c r="F8156" s="50">
        <f>'貼り付けシート（日射量等）'!G8153/3.6*10^3</f>
        <v>24.999999999999996</v>
      </c>
      <c r="G8156" s="50">
        <f>'貼り付けシート（日射量等）'!H8153/3.6*10^3</f>
        <v>36.111111111111114</v>
      </c>
      <c r="H8156" s="91">
        <f>RADIANS('貼り付けシート（日射量等）'!I8153)</f>
        <v>0.17802358370342161</v>
      </c>
      <c r="I8156" s="91">
        <f>IF('貼り付けシート（日射量等）'!J8153&lt;0,RADIANS(360+('貼り付けシート（日射量等）'!J8153)),RADIANS('貼り付けシート（日射量等）'!J8153))</f>
        <v>0.84997534572123856</v>
      </c>
    </row>
    <row r="8157" spans="1:9">
      <c r="A8157" s="20">
        <v>41979</v>
      </c>
      <c r="B8157" s="35" t="s">
        <v>375</v>
      </c>
      <c r="C8157" s="90">
        <f t="shared" si="381"/>
        <v>5.9214089442182907</v>
      </c>
      <c r="D8157" s="90">
        <f t="shared" si="382"/>
        <v>0.53337388647965589</v>
      </c>
      <c r="E8157" s="90">
        <f t="shared" si="383"/>
        <v>5.3880350577386347</v>
      </c>
      <c r="F8157" s="50">
        <f>'貼り付けシート（日射量等）'!G8154/3.6*10^3</f>
        <v>2.7777777777777777</v>
      </c>
      <c r="G8157" s="50">
        <f>'貼り付けシート（日射量等）'!H8154/3.6*10^3</f>
        <v>5.5555555555555554</v>
      </c>
      <c r="H8157" s="91">
        <f>RADIANS('貼り付けシート（日射量等）'!I8154)</f>
        <v>1.7453292519943295E-2</v>
      </c>
      <c r="I8157" s="91">
        <f>IF('貼り付けシート（日射量等）'!J8154&lt;0,RADIANS(360+('貼り付けシート（日射量等）'!J8154)),RADIANS('貼り付けシート（日射量等）'!J8154))</f>
        <v>1.0314895879286488</v>
      </c>
    </row>
    <row r="8158" spans="1:9">
      <c r="A8158" s="20">
        <v>41979</v>
      </c>
      <c r="B8158" s="35" t="s">
        <v>376</v>
      </c>
      <c r="C8158" s="90">
        <f t="shared" si="381"/>
        <v>0</v>
      </c>
      <c r="D8158" s="90">
        <f t="shared" si="382"/>
        <v>0</v>
      </c>
      <c r="E8158" s="90">
        <f t="shared" si="383"/>
        <v>0</v>
      </c>
      <c r="F8158" s="50">
        <f>'貼り付けシート（日射量等）'!G8155/3.6*10^3</f>
        <v>0</v>
      </c>
      <c r="G8158" s="50">
        <f>'貼り付けシート（日射量等）'!H8155/3.6*10^3</f>
        <v>0</v>
      </c>
      <c r="H8158" s="91">
        <f>RADIANS('貼り付けシート（日射量等）'!I8155)</f>
        <v>0</v>
      </c>
      <c r="I8158" s="91">
        <f>IF('貼り付けシート（日射量等）'!J8155&lt;0,RADIANS(360+('貼り付けシート（日射量等）'!J8155)),RADIANS('貼り付けシート（日射量等）'!J8155))</f>
        <v>0</v>
      </c>
    </row>
    <row r="8159" spans="1:9">
      <c r="A8159" s="20">
        <v>41979</v>
      </c>
      <c r="B8159" s="35" t="s">
        <v>377</v>
      </c>
      <c r="C8159" s="90">
        <f t="shared" si="381"/>
        <v>0</v>
      </c>
      <c r="D8159" s="90">
        <f t="shared" si="382"/>
        <v>0</v>
      </c>
      <c r="E8159" s="90">
        <f t="shared" si="383"/>
        <v>0</v>
      </c>
      <c r="F8159" s="50">
        <f>'貼り付けシート（日射量等）'!G8156/3.6*10^3</f>
        <v>0</v>
      </c>
      <c r="G8159" s="50">
        <f>'貼り付けシート（日射量等）'!H8156/3.6*10^3</f>
        <v>0</v>
      </c>
      <c r="H8159" s="91">
        <f>RADIANS('貼り付けシート（日射量等）'!I8156)</f>
        <v>0</v>
      </c>
      <c r="I8159" s="91">
        <f>IF('貼り付けシート（日射量等）'!J8156&lt;0,RADIANS(360+('貼り付けシート（日射量等）'!J8156)),RADIANS('貼り付けシート（日射量等）'!J8156))</f>
        <v>0</v>
      </c>
    </row>
    <row r="8160" spans="1:9">
      <c r="A8160" s="20">
        <v>41979</v>
      </c>
      <c r="B8160" s="35" t="s">
        <v>378</v>
      </c>
      <c r="C8160" s="90">
        <f t="shared" si="381"/>
        <v>0</v>
      </c>
      <c r="D8160" s="90">
        <f t="shared" si="382"/>
        <v>0</v>
      </c>
      <c r="E8160" s="90">
        <f t="shared" si="383"/>
        <v>0</v>
      </c>
      <c r="F8160" s="50">
        <f>'貼り付けシート（日射量等）'!G8157/3.6*10^3</f>
        <v>0</v>
      </c>
      <c r="G8160" s="50">
        <f>'貼り付けシート（日射量等）'!H8157/3.6*10^3</f>
        <v>0</v>
      </c>
      <c r="H8160" s="91">
        <f>RADIANS('貼り付けシート（日射量等）'!I8157)</f>
        <v>0</v>
      </c>
      <c r="I8160" s="91">
        <f>IF('貼り付けシート（日射量等）'!J8157&lt;0,RADIANS(360+('貼り付けシート（日射量等）'!J8157)),RADIANS('貼り付けシート（日射量等）'!J8157))</f>
        <v>0</v>
      </c>
    </row>
    <row r="8161" spans="1:9">
      <c r="A8161" s="20">
        <v>41979</v>
      </c>
      <c r="B8161" s="35" t="s">
        <v>379</v>
      </c>
      <c r="C8161" s="90">
        <f t="shared" si="381"/>
        <v>0</v>
      </c>
      <c r="D8161" s="90">
        <f t="shared" si="382"/>
        <v>0</v>
      </c>
      <c r="E8161" s="90">
        <f t="shared" si="383"/>
        <v>0</v>
      </c>
      <c r="F8161" s="50">
        <f>'貼り付けシート（日射量等）'!G8158/3.6*10^3</f>
        <v>0</v>
      </c>
      <c r="G8161" s="50">
        <f>'貼り付けシート（日射量等）'!H8158/3.6*10^3</f>
        <v>0</v>
      </c>
      <c r="H8161" s="91">
        <f>RADIANS('貼り付けシート（日射量等）'!I8158)</f>
        <v>0</v>
      </c>
      <c r="I8161" s="91">
        <f>IF('貼り付けシート（日射量等）'!J8158&lt;0,RADIANS(360+('貼り付けシート（日射量等）'!J8158)),RADIANS('貼り付けシート（日射量等）'!J8158))</f>
        <v>0</v>
      </c>
    </row>
    <row r="8162" spans="1:9">
      <c r="A8162" s="20">
        <v>41979</v>
      </c>
      <c r="B8162" s="35" t="s">
        <v>380</v>
      </c>
      <c r="C8162" s="90">
        <f t="shared" si="381"/>
        <v>0</v>
      </c>
      <c r="D8162" s="90">
        <f t="shared" si="382"/>
        <v>0</v>
      </c>
      <c r="E8162" s="90">
        <f t="shared" si="383"/>
        <v>0</v>
      </c>
      <c r="F8162" s="50">
        <f>'貼り付けシート（日射量等）'!G8159/3.6*10^3</f>
        <v>0</v>
      </c>
      <c r="G8162" s="50">
        <f>'貼り付けシート（日射量等）'!H8159/3.6*10^3</f>
        <v>0</v>
      </c>
      <c r="H8162" s="91">
        <f>RADIANS('貼り付けシート（日射量等）'!I8159)</f>
        <v>0</v>
      </c>
      <c r="I8162" s="91">
        <f>IF('貼り付けシート（日射量等）'!J8159&lt;0,RADIANS(360+('貼り付けシート（日射量等）'!J8159)),RADIANS('貼り付けシート（日射量等）'!J8159))</f>
        <v>0</v>
      </c>
    </row>
    <row r="8163" spans="1:9">
      <c r="A8163" s="20">
        <v>41979</v>
      </c>
      <c r="B8163" s="35" t="s">
        <v>381</v>
      </c>
      <c r="C8163" s="90">
        <f t="shared" si="381"/>
        <v>0</v>
      </c>
      <c r="D8163" s="90">
        <f t="shared" si="382"/>
        <v>0</v>
      </c>
      <c r="E8163" s="90">
        <f t="shared" si="383"/>
        <v>0</v>
      </c>
      <c r="F8163" s="50">
        <f>'貼り付けシート（日射量等）'!G8160/3.6*10^3</f>
        <v>0</v>
      </c>
      <c r="G8163" s="50">
        <f>'貼り付けシート（日射量等）'!H8160/3.6*10^3</f>
        <v>0</v>
      </c>
      <c r="H8163" s="91">
        <f>RADIANS('貼り付けシート（日射量等）'!I8160)</f>
        <v>0</v>
      </c>
      <c r="I8163" s="91">
        <f>IF('貼り付けシート（日射量等）'!J8160&lt;0,RADIANS(360+('貼り付けシート（日射量等）'!J8160)),RADIANS('貼り付けシート（日射量等）'!J8160))</f>
        <v>0</v>
      </c>
    </row>
    <row r="8164" spans="1:9">
      <c r="A8164" s="20">
        <v>41979</v>
      </c>
      <c r="B8164" s="35" t="s">
        <v>382</v>
      </c>
      <c r="C8164" s="90">
        <f t="shared" si="381"/>
        <v>0</v>
      </c>
      <c r="D8164" s="90">
        <f t="shared" si="382"/>
        <v>0</v>
      </c>
      <c r="E8164" s="90">
        <f t="shared" si="383"/>
        <v>0</v>
      </c>
      <c r="F8164" s="50">
        <f>'貼り付けシート（日射量等）'!G8161/3.6*10^3</f>
        <v>0</v>
      </c>
      <c r="G8164" s="50">
        <f>'貼り付けシート（日射量等）'!H8161/3.6*10^3</f>
        <v>0</v>
      </c>
      <c r="H8164" s="91">
        <f>RADIANS('貼り付けシート（日射量等）'!I8161)</f>
        <v>0</v>
      </c>
      <c r="I8164" s="91">
        <f>IF('貼り付けシート（日射量等）'!J8161&lt;0,RADIANS(360+('貼り付けシート（日射量等）'!J8161)),RADIANS('貼り付けシート（日射量等）'!J8161))</f>
        <v>0</v>
      </c>
    </row>
    <row r="8165" spans="1:9">
      <c r="A8165" s="20">
        <v>41979</v>
      </c>
      <c r="B8165" s="35" t="s">
        <v>383</v>
      </c>
      <c r="C8165" s="90">
        <f t="shared" si="381"/>
        <v>0</v>
      </c>
      <c r="D8165" s="90">
        <f t="shared" si="382"/>
        <v>0</v>
      </c>
      <c r="E8165" s="90">
        <f t="shared" si="383"/>
        <v>0</v>
      </c>
      <c r="F8165" s="50">
        <f>'貼り付けシート（日射量等）'!G8162/3.6*10^3</f>
        <v>0</v>
      </c>
      <c r="G8165" s="50">
        <f>'貼り付けシート（日射量等）'!H8162/3.6*10^3</f>
        <v>0</v>
      </c>
      <c r="H8165" s="91">
        <f>RADIANS('貼り付けシート（日射量等）'!I8162)</f>
        <v>0</v>
      </c>
      <c r="I8165" s="91">
        <f>IF('貼り付けシート（日射量等）'!J8162&lt;0,RADIANS(360+('貼り付けシート（日射量等）'!J8162)),RADIANS('貼り付けシート（日射量等）'!J8162))</f>
        <v>0</v>
      </c>
    </row>
    <row r="8166" spans="1:9">
      <c r="A8166" s="20">
        <v>41980</v>
      </c>
      <c r="B8166" s="35" t="s">
        <v>360</v>
      </c>
      <c r="C8166" s="90">
        <f t="shared" si="381"/>
        <v>0</v>
      </c>
      <c r="D8166" s="90">
        <f t="shared" si="382"/>
        <v>0</v>
      </c>
      <c r="E8166" s="90">
        <f t="shared" si="383"/>
        <v>0</v>
      </c>
      <c r="F8166" s="50">
        <f>'貼り付けシート（日射量等）'!G8163/3.6*10^3</f>
        <v>0</v>
      </c>
      <c r="G8166" s="50">
        <f>'貼り付けシート（日射量等）'!H8163/3.6*10^3</f>
        <v>0</v>
      </c>
      <c r="H8166" s="91">
        <f>RADIANS('貼り付けシート（日射量等）'!I8163)</f>
        <v>0</v>
      </c>
      <c r="I8166" s="91">
        <f>IF('貼り付けシート（日射量等）'!J8163&lt;0,RADIANS(360+('貼り付けシート（日射量等）'!J8163)),RADIANS('貼り付けシート（日射量等）'!J8163))</f>
        <v>0</v>
      </c>
    </row>
    <row r="8167" spans="1:9">
      <c r="A8167" s="20">
        <v>41980</v>
      </c>
      <c r="B8167" s="35" t="s">
        <v>361</v>
      </c>
      <c r="C8167" s="90">
        <f t="shared" si="381"/>
        <v>0</v>
      </c>
      <c r="D8167" s="90">
        <f t="shared" si="382"/>
        <v>0</v>
      </c>
      <c r="E8167" s="90">
        <f t="shared" si="383"/>
        <v>0</v>
      </c>
      <c r="F8167" s="50">
        <f>'貼り付けシート（日射量等）'!G8164/3.6*10^3</f>
        <v>0</v>
      </c>
      <c r="G8167" s="50">
        <f>'貼り付けシート（日射量等）'!H8164/3.6*10^3</f>
        <v>0</v>
      </c>
      <c r="H8167" s="91">
        <f>RADIANS('貼り付けシート（日射量等）'!I8164)</f>
        <v>0</v>
      </c>
      <c r="I8167" s="91">
        <f>IF('貼り付けシート（日射量等）'!J8164&lt;0,RADIANS(360+('貼り付けシート（日射量等）'!J8164)),RADIANS('貼り付けシート（日射量等）'!J8164))</f>
        <v>0</v>
      </c>
    </row>
    <row r="8168" spans="1:9">
      <c r="A8168" s="20">
        <v>41980</v>
      </c>
      <c r="B8168" s="35" t="s">
        <v>362</v>
      </c>
      <c r="C8168" s="90">
        <f t="shared" si="381"/>
        <v>0</v>
      </c>
      <c r="D8168" s="90">
        <f t="shared" si="382"/>
        <v>0</v>
      </c>
      <c r="E8168" s="90">
        <f t="shared" si="383"/>
        <v>0</v>
      </c>
      <c r="F8168" s="50">
        <f>'貼り付けシート（日射量等）'!G8165/3.6*10^3</f>
        <v>0</v>
      </c>
      <c r="G8168" s="50">
        <f>'貼り付けシート（日射量等）'!H8165/3.6*10^3</f>
        <v>0</v>
      </c>
      <c r="H8168" s="91">
        <f>RADIANS('貼り付けシート（日射量等）'!I8165)</f>
        <v>0</v>
      </c>
      <c r="I8168" s="91">
        <f>IF('貼り付けシート（日射量等）'!J8165&lt;0,RADIANS(360+('貼り付けシート（日射量等）'!J8165)),RADIANS('貼り付けシート（日射量等）'!J8165))</f>
        <v>0</v>
      </c>
    </row>
    <row r="8169" spans="1:9">
      <c r="A8169" s="20">
        <v>41980</v>
      </c>
      <c r="B8169" s="35" t="s">
        <v>363</v>
      </c>
      <c r="C8169" s="90">
        <f t="shared" si="381"/>
        <v>0</v>
      </c>
      <c r="D8169" s="90">
        <f t="shared" si="382"/>
        <v>0</v>
      </c>
      <c r="E8169" s="90">
        <f t="shared" si="383"/>
        <v>0</v>
      </c>
      <c r="F8169" s="50">
        <f>'貼り付けシート（日射量等）'!G8166/3.6*10^3</f>
        <v>0</v>
      </c>
      <c r="G8169" s="50">
        <f>'貼り付けシート（日射量等）'!H8166/3.6*10^3</f>
        <v>0</v>
      </c>
      <c r="H8169" s="91">
        <f>RADIANS('貼り付けシート（日射量等）'!I8166)</f>
        <v>0</v>
      </c>
      <c r="I8169" s="91">
        <f>IF('貼り付けシート（日射量等）'!J8166&lt;0,RADIANS(360+('貼り付けシート（日射量等）'!J8166)),RADIANS('貼り付けシート（日射量等）'!J8166))</f>
        <v>0</v>
      </c>
    </row>
    <row r="8170" spans="1:9">
      <c r="A8170" s="20">
        <v>41980</v>
      </c>
      <c r="B8170" s="35" t="s">
        <v>364</v>
      </c>
      <c r="C8170" s="90">
        <f t="shared" si="381"/>
        <v>0</v>
      </c>
      <c r="D8170" s="90">
        <f t="shared" si="382"/>
        <v>0</v>
      </c>
      <c r="E8170" s="90">
        <f t="shared" si="383"/>
        <v>0</v>
      </c>
      <c r="F8170" s="50">
        <f>'貼り付けシート（日射量等）'!G8167/3.6*10^3</f>
        <v>0</v>
      </c>
      <c r="G8170" s="50">
        <f>'貼り付けシート（日射量等）'!H8167/3.6*10^3</f>
        <v>0</v>
      </c>
      <c r="H8170" s="91">
        <f>RADIANS('貼り付けシート（日射量等）'!I8167)</f>
        <v>0</v>
      </c>
      <c r="I8170" s="91">
        <f>IF('貼り付けシート（日射量等）'!J8167&lt;0,RADIANS(360+('貼り付けシート（日射量等）'!J8167)),RADIANS('貼り付けシート（日射量等）'!J8167))</f>
        <v>0</v>
      </c>
    </row>
    <row r="8171" spans="1:9">
      <c r="A8171" s="20">
        <v>41980</v>
      </c>
      <c r="B8171" s="35" t="s">
        <v>365</v>
      </c>
      <c r="C8171" s="90">
        <f t="shared" si="381"/>
        <v>0</v>
      </c>
      <c r="D8171" s="90">
        <f t="shared" si="382"/>
        <v>0</v>
      </c>
      <c r="E8171" s="90">
        <f t="shared" si="383"/>
        <v>0</v>
      </c>
      <c r="F8171" s="50">
        <f>'貼り付けシート（日射量等）'!G8168/3.6*10^3</f>
        <v>0</v>
      </c>
      <c r="G8171" s="50">
        <f>'貼り付けシート（日射量等）'!H8168/3.6*10^3</f>
        <v>0</v>
      </c>
      <c r="H8171" s="91">
        <f>RADIANS('貼り付けシート（日射量等）'!I8168)</f>
        <v>0</v>
      </c>
      <c r="I8171" s="91">
        <f>IF('貼り付けシート（日射量等）'!J8168&lt;0,RADIANS(360+('貼り付けシート（日射量等）'!J8168)),RADIANS('貼り付けシート（日射量等）'!J8168))</f>
        <v>0</v>
      </c>
    </row>
    <row r="8172" spans="1:9">
      <c r="A8172" s="20">
        <v>41980</v>
      </c>
      <c r="B8172" s="35" t="s">
        <v>366</v>
      </c>
      <c r="C8172" s="90">
        <f t="shared" si="381"/>
        <v>15.362669799939592</v>
      </c>
      <c r="D8172" s="90">
        <f t="shared" si="382"/>
        <v>4.586599684462322</v>
      </c>
      <c r="E8172" s="90">
        <f t="shared" si="383"/>
        <v>10.776070115477269</v>
      </c>
      <c r="F8172" s="50">
        <f>'貼り付けシート（日射量等）'!G8169/3.6*10^3</f>
        <v>22.222222222222221</v>
      </c>
      <c r="G8172" s="50">
        <f>'貼り付けシート（日射量等）'!H8169/3.6*10^3</f>
        <v>11.111111111111111</v>
      </c>
      <c r="H8172" s="91">
        <f>RADIANS('貼り付けシート（日射量等）'!I8169)</f>
        <v>2.7925268031909273E-2</v>
      </c>
      <c r="I8172" s="91">
        <f>IF('貼り付けシート（日射量等）'!J8169&lt;0,RADIANS(360+('貼り付けシート（日射量等）'!J8169)),RADIANS('貼り付けシート（日射量等）'!J8169))</f>
        <v>5.2674036825188866</v>
      </c>
    </row>
    <row r="8173" spans="1:9">
      <c r="A8173" s="20">
        <v>41980</v>
      </c>
      <c r="B8173" s="35" t="s">
        <v>367</v>
      </c>
      <c r="C8173" s="90">
        <f t="shared" si="381"/>
        <v>58.728025695863899</v>
      </c>
      <c r="D8173" s="90">
        <f t="shared" si="382"/>
        <v>15.623745233954821</v>
      </c>
      <c r="E8173" s="90">
        <f t="shared" si="383"/>
        <v>43.104280461909077</v>
      </c>
      <c r="F8173" s="50">
        <f>'貼り付けシート（日射量等）'!G8170/3.6*10^3</f>
        <v>38.888888888888893</v>
      </c>
      <c r="G8173" s="50">
        <f>'貼り付けシート（日射量等）'!H8170/3.6*10^3</f>
        <v>44.444444444444443</v>
      </c>
      <c r="H8173" s="91">
        <f>RADIANS('貼り付けシート（日射量等）'!I8170)</f>
        <v>0.1884955592153876</v>
      </c>
      <c r="I8173" s="91">
        <f>IF('貼り付けシート（日射量等）'!J8170&lt;0,RADIANS(360+('貼り付けシート（日射量等）'!J8170)),RADIANS('貼り付けシート（日射量等）'!J8170))</f>
        <v>5.4489179247262962</v>
      </c>
    </row>
    <row r="8174" spans="1:9">
      <c r="A8174" s="20">
        <v>41980</v>
      </c>
      <c r="B8174" s="35" t="s">
        <v>368</v>
      </c>
      <c r="C8174" s="90">
        <f t="shared" si="381"/>
        <v>359.74172037133843</v>
      </c>
      <c r="D8174" s="90">
        <f t="shared" si="382"/>
        <v>268.14512438978164</v>
      </c>
      <c r="E8174" s="90">
        <f t="shared" si="383"/>
        <v>91.596595981556789</v>
      </c>
      <c r="F8174" s="50">
        <f>'貼り付けシート（日射量等）'!G8171/3.6*10^3</f>
        <v>477.77777777777777</v>
      </c>
      <c r="G8174" s="50">
        <f>'貼り付けシート（日射量等）'!H8171/3.6*10^3</f>
        <v>94.444444444444443</v>
      </c>
      <c r="H8174" s="91">
        <f>RADIANS('貼り付けシート（日射量等）'!I8171)</f>
        <v>0.32288591161895097</v>
      </c>
      <c r="I8174" s="91">
        <f>IF('貼り付けシート（日射量等）'!J8171&lt;0,RADIANS(360+('貼り付けシート（日射量等）'!J8171)),RADIANS('貼り付けシート（日射量等）'!J8171))</f>
        <v>5.6583574349656161</v>
      </c>
    </row>
    <row r="8175" spans="1:9">
      <c r="A8175" s="20">
        <v>41980</v>
      </c>
      <c r="B8175" s="35" t="s">
        <v>369</v>
      </c>
      <c r="C8175" s="90">
        <f t="shared" si="381"/>
        <v>403.29950219614506</v>
      </c>
      <c r="D8175" s="90">
        <f t="shared" si="382"/>
        <v>268.5986257526792</v>
      </c>
      <c r="E8175" s="90">
        <f t="shared" si="383"/>
        <v>134.70087644346586</v>
      </c>
      <c r="F8175" s="50">
        <f>'貼り付けシート（日射量等）'!G8172/3.6*10^3</f>
        <v>399.99999999999994</v>
      </c>
      <c r="G8175" s="50">
        <f>'貼り付けシート（日射量等）'!H8172/3.6*10^3</f>
        <v>138.88888888888889</v>
      </c>
      <c r="H8175" s="91">
        <f>RADIANS('貼り付けシート（日射量等）'!I8172)</f>
        <v>0.41887902047863912</v>
      </c>
      <c r="I8175" s="91">
        <f>IF('貼り付けシート（日射量等）'!J8172&lt;0,RADIANS(360+('貼り付けシート（日射量等）'!J8172)),RADIANS('貼り付けシート（日射量等）'!J8172))</f>
        <v>5.8957222132368452</v>
      </c>
    </row>
    <row r="8176" spans="1:9">
      <c r="A8176" s="20">
        <v>41980</v>
      </c>
      <c r="B8176" s="35" t="s">
        <v>370</v>
      </c>
      <c r="C8176" s="90">
        <f t="shared" si="381"/>
        <v>147.55400918993277</v>
      </c>
      <c r="D8176" s="90">
        <f t="shared" si="382"/>
        <v>26.323220390813479</v>
      </c>
      <c r="E8176" s="90">
        <f t="shared" si="383"/>
        <v>121.23078879911928</v>
      </c>
      <c r="F8176" s="50">
        <f>'貼り付けシート（日射量等）'!G8173/3.6*10^3</f>
        <v>36.111111111111114</v>
      </c>
      <c r="G8176" s="50">
        <f>'貼り付けシート（日射量等）'!H8173/3.6*10^3</f>
        <v>125</v>
      </c>
      <c r="H8176" s="91">
        <f>RADIANS('貼り付けシート（日射量等）'!I8173)</f>
        <v>0.47123889803846897</v>
      </c>
      <c r="I8176" s="91">
        <f>IF('貼り付けシート（日射量等）'!J8173&lt;0,RADIANS(360+('貼り付けシート（日射量等）'!J8173)),RADIANS('貼り付けシート（日射量等）'!J8173))</f>
        <v>6.1575216010359952</v>
      </c>
    </row>
    <row r="8177" spans="1:9">
      <c r="A8177" s="20">
        <v>41980</v>
      </c>
      <c r="B8177" s="35" t="s">
        <v>371</v>
      </c>
      <c r="C8177" s="90">
        <f t="shared" si="381"/>
        <v>179.80133200120963</v>
      </c>
      <c r="D8177" s="90">
        <f t="shared" si="382"/>
        <v>42.406438028874462</v>
      </c>
      <c r="E8177" s="90">
        <f t="shared" si="383"/>
        <v>137.39489397233518</v>
      </c>
      <c r="F8177" s="50">
        <f>'貼り付けシート（日射量等）'!G8174/3.6*10^3</f>
        <v>58.333333333333329</v>
      </c>
      <c r="G8177" s="50">
        <f>'貼り付けシート（日射量等）'!H8174/3.6*10^3</f>
        <v>141.66666666666666</v>
      </c>
      <c r="H8177" s="91">
        <f>RADIANS('貼り付けシート（日射量等）'!I8174)</f>
        <v>0.46949356878647464</v>
      </c>
      <c r="I8177" s="91">
        <f>IF('貼り付けシート（日射量等）'!J8174&lt;0,RADIANS(360+('貼り付けシート（日射量等）'!J8174)),RADIANS('貼り付けシート（日射量等）'!J8174))</f>
        <v>0.14486232791552936</v>
      </c>
    </row>
    <row r="8178" spans="1:9">
      <c r="A8178" s="20">
        <v>41980</v>
      </c>
      <c r="B8178" s="35" t="s">
        <v>372</v>
      </c>
      <c r="C8178" s="90">
        <f t="shared" si="381"/>
        <v>127.25193751892692</v>
      </c>
      <c r="D8178" s="90">
        <f t="shared" si="382"/>
        <v>22.18525389302355</v>
      </c>
      <c r="E8178" s="90">
        <f t="shared" si="383"/>
        <v>105.06668362590338</v>
      </c>
      <c r="F8178" s="50">
        <f>'貼り付けシート（日射量等）'!G8175/3.6*10^3</f>
        <v>33.333333333333336</v>
      </c>
      <c r="G8178" s="50">
        <f>'貼り付けシート（日射量等）'!H8175/3.6*10^3</f>
        <v>108.33333333333334</v>
      </c>
      <c r="H8178" s="91">
        <f>RADIANS('貼り付けシート（日射量等）'!I8175)</f>
        <v>0.41364303272265607</v>
      </c>
      <c r="I8178" s="91">
        <f>IF('貼り付けシート（日射量等）'!J8175&lt;0,RADIANS(360+('貼り付けシート（日射量等）'!J8175)),RADIANS('貼り付けシート（日射量等）'!J8175))</f>
        <v>0.40491638646268446</v>
      </c>
    </row>
    <row r="8179" spans="1:9">
      <c r="A8179" s="20">
        <v>41980</v>
      </c>
      <c r="B8179" s="35" t="s">
        <v>373</v>
      </c>
      <c r="C8179" s="90">
        <f t="shared" si="381"/>
        <v>98.030337468017692</v>
      </c>
      <c r="D8179" s="90">
        <f t="shared" si="382"/>
        <v>19.903829130807512</v>
      </c>
      <c r="E8179" s="90">
        <f t="shared" si="383"/>
        <v>78.126508337210183</v>
      </c>
      <c r="F8179" s="50">
        <f>'貼り付けシート（日射量等）'!G8176/3.6*10^3</f>
        <v>36.111111111111114</v>
      </c>
      <c r="G8179" s="50">
        <f>'貼り付けシート（日射量等）'!H8176/3.6*10^3</f>
        <v>80.555555555555543</v>
      </c>
      <c r="H8179" s="91">
        <f>RADIANS('貼り付けシート（日射量等）'!I8176)</f>
        <v>0.31415926535897931</v>
      </c>
      <c r="I8179" s="91">
        <f>IF('貼り付けシート（日射量等）'!J8176&lt;0,RADIANS(360+('貼り付けシート（日射量等）'!J8176)),RADIANS('貼り付けシート（日射量等）'!J8176))</f>
        <v>0.64053583548191895</v>
      </c>
    </row>
    <row r="8180" spans="1:9">
      <c r="A8180" s="20">
        <v>41980</v>
      </c>
      <c r="B8180" s="35" t="s">
        <v>374</v>
      </c>
      <c r="C8180" s="90">
        <f t="shared" si="381"/>
        <v>55.555653008278249</v>
      </c>
      <c r="D8180" s="90">
        <f t="shared" si="382"/>
        <v>15.145390075238494</v>
      </c>
      <c r="E8180" s="90">
        <f t="shared" si="383"/>
        <v>40.410262933039753</v>
      </c>
      <c r="F8180" s="50">
        <f>'貼り付けシート（日射量等）'!G8177/3.6*10^3</f>
        <v>38.888888888888893</v>
      </c>
      <c r="G8180" s="50">
        <f>'貼り付けシート（日射量等）'!H8177/3.6*10^3</f>
        <v>41.666666666666664</v>
      </c>
      <c r="H8180" s="91">
        <f>RADIANS('貼り付けシート（日射量等）'!I8177)</f>
        <v>0.17802358370342161</v>
      </c>
      <c r="I8180" s="91">
        <f>IF('貼り付けシート（日射量等）'!J8177&lt;0,RADIANS(360+('貼り付けシート（日射量等）'!J8177)),RADIANS('貼り付けシート（日射量等）'!J8177))</f>
        <v>0.84648468721724979</v>
      </c>
    </row>
    <row r="8181" spans="1:9">
      <c r="A8181" s="20">
        <v>41980</v>
      </c>
      <c r="B8181" s="35" t="s">
        <v>375</v>
      </c>
      <c r="C8181" s="90">
        <f t="shared" si="381"/>
        <v>10.226916962278032</v>
      </c>
      <c r="D8181" s="90">
        <f t="shared" si="382"/>
        <v>2.1448643756700809</v>
      </c>
      <c r="E8181" s="90">
        <f t="shared" si="383"/>
        <v>8.0820525866079524</v>
      </c>
      <c r="F8181" s="50">
        <f>'貼り付けシート（日射量等）'!G8178/3.6*10^3</f>
        <v>11.111111111111111</v>
      </c>
      <c r="G8181" s="50">
        <f>'貼り付けシート（日射量等）'!H8178/3.6*10^3</f>
        <v>8.3333333333333339</v>
      </c>
      <c r="H8181" s="91">
        <f>RADIANS('貼り付けシート（日射量等）'!I8178)</f>
        <v>1.7453292519943295E-2</v>
      </c>
      <c r="I8181" s="91">
        <f>IF('貼り付けシート（日射量等）'!J8178&lt;0,RADIANS(360+('貼り付けシート（日射量等）'!J8178)),RADIANS('貼り付けシート（日射量等）'!J8178))</f>
        <v>1.0279989294246601</v>
      </c>
    </row>
    <row r="8182" spans="1:9">
      <c r="A8182" s="20">
        <v>41980</v>
      </c>
      <c r="B8182" s="35" t="s">
        <v>376</v>
      </c>
      <c r="C8182" s="90">
        <f t="shared" si="381"/>
        <v>0</v>
      </c>
      <c r="D8182" s="90">
        <f t="shared" si="382"/>
        <v>0</v>
      </c>
      <c r="E8182" s="90">
        <f t="shared" si="383"/>
        <v>0</v>
      </c>
      <c r="F8182" s="50">
        <f>'貼り付けシート（日射量等）'!G8179/3.6*10^3</f>
        <v>0</v>
      </c>
      <c r="G8182" s="50">
        <f>'貼り付けシート（日射量等）'!H8179/3.6*10^3</f>
        <v>0</v>
      </c>
      <c r="H8182" s="91">
        <f>RADIANS('貼り付けシート（日射量等）'!I8179)</f>
        <v>0</v>
      </c>
      <c r="I8182" s="91">
        <f>IF('貼り付けシート（日射量等）'!J8179&lt;0,RADIANS(360+('貼り付けシート（日射量等）'!J8179)),RADIANS('貼り付けシート（日射量等）'!J8179))</f>
        <v>0</v>
      </c>
    </row>
    <row r="8183" spans="1:9">
      <c r="A8183" s="20">
        <v>41980</v>
      </c>
      <c r="B8183" s="35" t="s">
        <v>377</v>
      </c>
      <c r="C8183" s="90">
        <f t="shared" si="381"/>
        <v>0</v>
      </c>
      <c r="D8183" s="90">
        <f t="shared" si="382"/>
        <v>0</v>
      </c>
      <c r="E8183" s="90">
        <f t="shared" si="383"/>
        <v>0</v>
      </c>
      <c r="F8183" s="50">
        <f>'貼り付けシート（日射量等）'!G8180/3.6*10^3</f>
        <v>0</v>
      </c>
      <c r="G8183" s="50">
        <f>'貼り付けシート（日射量等）'!H8180/3.6*10^3</f>
        <v>0</v>
      </c>
      <c r="H8183" s="91">
        <f>RADIANS('貼り付けシート（日射量等）'!I8180)</f>
        <v>0</v>
      </c>
      <c r="I8183" s="91">
        <f>IF('貼り付けシート（日射量等）'!J8180&lt;0,RADIANS(360+('貼り付けシート（日射量等）'!J8180)),RADIANS('貼り付けシート（日射量等）'!J8180))</f>
        <v>0</v>
      </c>
    </row>
    <row r="8184" spans="1:9">
      <c r="A8184" s="20">
        <v>41980</v>
      </c>
      <c r="B8184" s="35" t="s">
        <v>378</v>
      </c>
      <c r="C8184" s="90">
        <f t="shared" si="381"/>
        <v>0</v>
      </c>
      <c r="D8184" s="90">
        <f t="shared" si="382"/>
        <v>0</v>
      </c>
      <c r="E8184" s="90">
        <f t="shared" si="383"/>
        <v>0</v>
      </c>
      <c r="F8184" s="50">
        <f>'貼り付けシート（日射量等）'!G8181/3.6*10^3</f>
        <v>0</v>
      </c>
      <c r="G8184" s="50">
        <f>'貼り付けシート（日射量等）'!H8181/3.6*10^3</f>
        <v>0</v>
      </c>
      <c r="H8184" s="91">
        <f>RADIANS('貼り付けシート（日射量等）'!I8181)</f>
        <v>0</v>
      </c>
      <c r="I8184" s="91">
        <f>IF('貼り付けシート（日射量等）'!J8181&lt;0,RADIANS(360+('貼り付けシート（日射量等）'!J8181)),RADIANS('貼り付けシート（日射量等）'!J8181))</f>
        <v>0</v>
      </c>
    </row>
    <row r="8185" spans="1:9">
      <c r="A8185" s="20">
        <v>41980</v>
      </c>
      <c r="B8185" s="35" t="s">
        <v>379</v>
      </c>
      <c r="C8185" s="90">
        <f t="shared" si="381"/>
        <v>0</v>
      </c>
      <c r="D8185" s="90">
        <f t="shared" si="382"/>
        <v>0</v>
      </c>
      <c r="E8185" s="90">
        <f t="shared" si="383"/>
        <v>0</v>
      </c>
      <c r="F8185" s="50">
        <f>'貼り付けシート（日射量等）'!G8182/3.6*10^3</f>
        <v>0</v>
      </c>
      <c r="G8185" s="50">
        <f>'貼り付けシート（日射量等）'!H8182/3.6*10^3</f>
        <v>0</v>
      </c>
      <c r="H8185" s="91">
        <f>RADIANS('貼り付けシート（日射量等）'!I8182)</f>
        <v>0</v>
      </c>
      <c r="I8185" s="91">
        <f>IF('貼り付けシート（日射量等）'!J8182&lt;0,RADIANS(360+('貼り付けシート（日射量等）'!J8182)),RADIANS('貼り付けシート（日射量等）'!J8182))</f>
        <v>0</v>
      </c>
    </row>
    <row r="8186" spans="1:9">
      <c r="A8186" s="20">
        <v>41980</v>
      </c>
      <c r="B8186" s="35" t="s">
        <v>380</v>
      </c>
      <c r="C8186" s="90">
        <f t="shared" si="381"/>
        <v>0</v>
      </c>
      <c r="D8186" s="90">
        <f t="shared" si="382"/>
        <v>0</v>
      </c>
      <c r="E8186" s="90">
        <f t="shared" si="383"/>
        <v>0</v>
      </c>
      <c r="F8186" s="50">
        <f>'貼り付けシート（日射量等）'!G8183/3.6*10^3</f>
        <v>0</v>
      </c>
      <c r="G8186" s="50">
        <f>'貼り付けシート（日射量等）'!H8183/3.6*10^3</f>
        <v>0</v>
      </c>
      <c r="H8186" s="91">
        <f>RADIANS('貼り付けシート（日射量等）'!I8183)</f>
        <v>0</v>
      </c>
      <c r="I8186" s="91">
        <f>IF('貼り付けシート（日射量等）'!J8183&lt;0,RADIANS(360+('貼り付けシート（日射量等）'!J8183)),RADIANS('貼り付けシート（日射量等）'!J8183))</f>
        <v>0</v>
      </c>
    </row>
    <row r="8187" spans="1:9">
      <c r="A8187" s="20">
        <v>41980</v>
      </c>
      <c r="B8187" s="35" t="s">
        <v>381</v>
      </c>
      <c r="C8187" s="90">
        <f t="shared" si="381"/>
        <v>0</v>
      </c>
      <c r="D8187" s="90">
        <f t="shared" si="382"/>
        <v>0</v>
      </c>
      <c r="E8187" s="90">
        <f t="shared" si="383"/>
        <v>0</v>
      </c>
      <c r="F8187" s="50">
        <f>'貼り付けシート（日射量等）'!G8184/3.6*10^3</f>
        <v>0</v>
      </c>
      <c r="G8187" s="50">
        <f>'貼り付けシート（日射量等）'!H8184/3.6*10^3</f>
        <v>0</v>
      </c>
      <c r="H8187" s="91">
        <f>RADIANS('貼り付けシート（日射量等）'!I8184)</f>
        <v>0</v>
      </c>
      <c r="I8187" s="91">
        <f>IF('貼り付けシート（日射量等）'!J8184&lt;0,RADIANS(360+('貼り付けシート（日射量等）'!J8184)),RADIANS('貼り付けシート（日射量等）'!J8184))</f>
        <v>0</v>
      </c>
    </row>
    <row r="8188" spans="1:9">
      <c r="A8188" s="20">
        <v>41980</v>
      </c>
      <c r="B8188" s="35" t="s">
        <v>382</v>
      </c>
      <c r="C8188" s="90">
        <f t="shared" si="381"/>
        <v>0</v>
      </c>
      <c r="D8188" s="90">
        <f t="shared" si="382"/>
        <v>0</v>
      </c>
      <c r="E8188" s="90">
        <f t="shared" si="383"/>
        <v>0</v>
      </c>
      <c r="F8188" s="50">
        <f>'貼り付けシート（日射量等）'!G8185/3.6*10^3</f>
        <v>0</v>
      </c>
      <c r="G8188" s="50">
        <f>'貼り付けシート（日射量等）'!H8185/3.6*10^3</f>
        <v>0</v>
      </c>
      <c r="H8188" s="91">
        <f>RADIANS('貼り付けシート（日射量等）'!I8185)</f>
        <v>0</v>
      </c>
      <c r="I8188" s="91">
        <f>IF('貼り付けシート（日射量等）'!J8185&lt;0,RADIANS(360+('貼り付けシート（日射量等）'!J8185)),RADIANS('貼り付けシート（日射量等）'!J8185))</f>
        <v>0</v>
      </c>
    </row>
    <row r="8189" spans="1:9">
      <c r="A8189" s="20">
        <v>41980</v>
      </c>
      <c r="B8189" s="35" t="s">
        <v>383</v>
      </c>
      <c r="C8189" s="90">
        <f t="shared" si="381"/>
        <v>0</v>
      </c>
      <c r="D8189" s="90">
        <f t="shared" si="382"/>
        <v>0</v>
      </c>
      <c r="E8189" s="90">
        <f t="shared" si="383"/>
        <v>0</v>
      </c>
      <c r="F8189" s="50">
        <f>'貼り付けシート（日射量等）'!G8186/3.6*10^3</f>
        <v>0</v>
      </c>
      <c r="G8189" s="50">
        <f>'貼り付けシート（日射量等）'!H8186/3.6*10^3</f>
        <v>0</v>
      </c>
      <c r="H8189" s="91">
        <f>RADIANS('貼り付けシート（日射量等）'!I8186)</f>
        <v>0</v>
      </c>
      <c r="I8189" s="91">
        <f>IF('貼り付けシート（日射量等）'!J8186&lt;0,RADIANS(360+('貼り付けシート（日射量等）'!J8186)),RADIANS('貼り付けシート（日射量等）'!J8186))</f>
        <v>0</v>
      </c>
    </row>
    <row r="8190" spans="1:9">
      <c r="A8190" s="20">
        <v>41981</v>
      </c>
      <c r="B8190" s="35" t="s">
        <v>360</v>
      </c>
      <c r="C8190" s="90">
        <f t="shared" si="381"/>
        <v>0</v>
      </c>
      <c r="D8190" s="90">
        <f t="shared" si="382"/>
        <v>0</v>
      </c>
      <c r="E8190" s="90">
        <f t="shared" si="383"/>
        <v>0</v>
      </c>
      <c r="F8190" s="50">
        <f>'貼り付けシート（日射量等）'!G8187/3.6*10^3</f>
        <v>0</v>
      </c>
      <c r="G8190" s="50">
        <f>'貼り付けシート（日射量等）'!H8187/3.6*10^3</f>
        <v>0</v>
      </c>
      <c r="H8190" s="91">
        <f>RADIANS('貼り付けシート（日射量等）'!I8187)</f>
        <v>0</v>
      </c>
      <c r="I8190" s="91">
        <f>IF('貼り付けシート（日射量等）'!J8187&lt;0,RADIANS(360+('貼り付けシート（日射量等）'!J8187)),RADIANS('貼り付けシート（日射量等）'!J8187))</f>
        <v>0</v>
      </c>
    </row>
    <row r="8191" spans="1:9">
      <c r="A8191" s="20">
        <v>41981</v>
      </c>
      <c r="B8191" s="35" t="s">
        <v>361</v>
      </c>
      <c r="C8191" s="90">
        <f t="shared" si="381"/>
        <v>0</v>
      </c>
      <c r="D8191" s="90">
        <f t="shared" si="382"/>
        <v>0</v>
      </c>
      <c r="E8191" s="90">
        <f t="shared" si="383"/>
        <v>0</v>
      </c>
      <c r="F8191" s="50">
        <f>'貼り付けシート（日射量等）'!G8188/3.6*10^3</f>
        <v>0</v>
      </c>
      <c r="G8191" s="50">
        <f>'貼り付けシート（日射量等）'!H8188/3.6*10^3</f>
        <v>0</v>
      </c>
      <c r="H8191" s="91">
        <f>RADIANS('貼り付けシート（日射量等）'!I8188)</f>
        <v>0</v>
      </c>
      <c r="I8191" s="91">
        <f>IF('貼り付けシート（日射量等）'!J8188&lt;0,RADIANS(360+('貼り付けシート（日射量等）'!J8188)),RADIANS('貼り付けシート（日射量等）'!J8188))</f>
        <v>0</v>
      </c>
    </row>
    <row r="8192" spans="1:9">
      <c r="A8192" s="20">
        <v>41981</v>
      </c>
      <c r="B8192" s="35" t="s">
        <v>362</v>
      </c>
      <c r="C8192" s="90">
        <f t="shared" si="381"/>
        <v>0</v>
      </c>
      <c r="D8192" s="90">
        <f t="shared" si="382"/>
        <v>0</v>
      </c>
      <c r="E8192" s="90">
        <f t="shared" si="383"/>
        <v>0</v>
      </c>
      <c r="F8192" s="50">
        <f>'貼り付けシート（日射量等）'!G8189/3.6*10^3</f>
        <v>0</v>
      </c>
      <c r="G8192" s="50">
        <f>'貼り付けシート（日射量等）'!H8189/3.6*10^3</f>
        <v>0</v>
      </c>
      <c r="H8192" s="91">
        <f>RADIANS('貼り付けシート（日射量等）'!I8189)</f>
        <v>0</v>
      </c>
      <c r="I8192" s="91">
        <f>IF('貼り付けシート（日射量等）'!J8189&lt;0,RADIANS(360+('貼り付けシート（日射量等）'!J8189)),RADIANS('貼り付けシート（日射量等）'!J8189))</f>
        <v>0</v>
      </c>
    </row>
    <row r="8193" spans="1:9">
      <c r="A8193" s="20">
        <v>41981</v>
      </c>
      <c r="B8193" s="35" t="s">
        <v>363</v>
      </c>
      <c r="C8193" s="90">
        <f t="shared" si="381"/>
        <v>0</v>
      </c>
      <c r="D8193" s="90">
        <f t="shared" si="382"/>
        <v>0</v>
      </c>
      <c r="E8193" s="90">
        <f t="shared" si="383"/>
        <v>0</v>
      </c>
      <c r="F8193" s="50">
        <f>'貼り付けシート（日射量等）'!G8190/3.6*10^3</f>
        <v>0</v>
      </c>
      <c r="G8193" s="50">
        <f>'貼り付けシート（日射量等）'!H8190/3.6*10^3</f>
        <v>0</v>
      </c>
      <c r="H8193" s="91">
        <f>RADIANS('貼り付けシート（日射量等）'!I8190)</f>
        <v>0</v>
      </c>
      <c r="I8193" s="91">
        <f>IF('貼り付けシート（日射量等）'!J8190&lt;0,RADIANS(360+('貼り付けシート（日射量等）'!J8190)),RADIANS('貼り付けシート（日射量等）'!J8190))</f>
        <v>0</v>
      </c>
    </row>
    <row r="8194" spans="1:9">
      <c r="A8194" s="20">
        <v>41981</v>
      </c>
      <c r="B8194" s="35" t="s">
        <v>364</v>
      </c>
      <c r="C8194" s="90">
        <f t="shared" si="381"/>
        <v>0</v>
      </c>
      <c r="D8194" s="90">
        <f t="shared" si="382"/>
        <v>0</v>
      </c>
      <c r="E8194" s="90">
        <f t="shared" si="383"/>
        <v>0</v>
      </c>
      <c r="F8194" s="50">
        <f>'貼り付けシート（日射量等）'!G8191/3.6*10^3</f>
        <v>0</v>
      </c>
      <c r="G8194" s="50">
        <f>'貼り付けシート（日射量等）'!H8191/3.6*10^3</f>
        <v>0</v>
      </c>
      <c r="H8194" s="91">
        <f>RADIANS('貼り付けシート（日射量等）'!I8191)</f>
        <v>0</v>
      </c>
      <c r="I8194" s="91">
        <f>IF('貼り付けシート（日射量等）'!J8191&lt;0,RADIANS(360+('貼り付けシート（日射量等）'!J8191)),RADIANS('貼り付けシート（日射量等）'!J8191))</f>
        <v>0</v>
      </c>
    </row>
    <row r="8195" spans="1:9">
      <c r="A8195" s="20">
        <v>41981</v>
      </c>
      <c r="B8195" s="35" t="s">
        <v>365</v>
      </c>
      <c r="C8195" s="90">
        <f t="shared" si="381"/>
        <v>0</v>
      </c>
      <c r="D8195" s="90">
        <f t="shared" si="382"/>
        <v>0</v>
      </c>
      <c r="E8195" s="90">
        <f t="shared" si="383"/>
        <v>0</v>
      </c>
      <c r="F8195" s="50">
        <f>'貼り付けシート（日射量等）'!G8192/3.6*10^3</f>
        <v>0</v>
      </c>
      <c r="G8195" s="50">
        <f>'貼り付けシート（日射量等）'!H8192/3.6*10^3</f>
        <v>0</v>
      </c>
      <c r="H8195" s="91">
        <f>RADIANS('貼り付けシート（日射量等）'!I8192)</f>
        <v>0</v>
      </c>
      <c r="I8195" s="91">
        <f>IF('貼り付けシート（日射量等）'!J8192&lt;0,RADIANS(360+('貼り付けシート（日射量等）'!J8192)),RADIANS('貼り付けシート（日射量等）'!J8192))</f>
        <v>0</v>
      </c>
    </row>
    <row r="8196" spans="1:9">
      <c r="A8196" s="20">
        <v>41981</v>
      </c>
      <c r="B8196" s="35" t="s">
        <v>366</v>
      </c>
      <c r="C8196" s="90">
        <f t="shared" si="381"/>
        <v>15.326426153576833</v>
      </c>
      <c r="D8196" s="90">
        <f t="shared" si="382"/>
        <v>4.5503560380995625</v>
      </c>
      <c r="E8196" s="90">
        <f t="shared" si="383"/>
        <v>10.776070115477269</v>
      </c>
      <c r="F8196" s="50">
        <f>'貼り付けシート（日射量等）'!G8193/3.6*10^3</f>
        <v>22.222222222222221</v>
      </c>
      <c r="G8196" s="50">
        <f>'貼り付けシート（日射量等）'!H8193/3.6*10^3</f>
        <v>11.111111111111111</v>
      </c>
      <c r="H8196" s="91">
        <f>RADIANS('貼り付けシート（日射量等）'!I8193)</f>
        <v>2.6179938779914945E-2</v>
      </c>
      <c r="I8196" s="91">
        <f>IF('貼り付けシート（日射量等）'!J8193&lt;0,RADIANS(360+('貼り付けシート（日射量等）'!J8193)),RADIANS('貼り付けシート（日射量等）'!J8193))</f>
        <v>5.2674036825188866</v>
      </c>
    </row>
    <row r="8197" spans="1:9">
      <c r="A8197" s="20">
        <v>41981</v>
      </c>
      <c r="B8197" s="35" t="s">
        <v>367</v>
      </c>
      <c r="C8197" s="90">
        <f t="shared" si="381"/>
        <v>58.668272970676654</v>
      </c>
      <c r="D8197" s="90">
        <f t="shared" si="382"/>
        <v>15.563992508767575</v>
      </c>
      <c r="E8197" s="90">
        <f t="shared" si="383"/>
        <v>43.104280461909077</v>
      </c>
      <c r="F8197" s="50">
        <f>'貼り付けシート（日射量等）'!G8194/3.6*10^3</f>
        <v>38.888888888888893</v>
      </c>
      <c r="G8197" s="50">
        <f>'貼り付けシート（日射量等）'!H8194/3.6*10^3</f>
        <v>44.444444444444443</v>
      </c>
      <c r="H8197" s="91">
        <f>RADIANS('貼り付けシート（日射量等）'!I8194)</f>
        <v>0.18675022996339324</v>
      </c>
      <c r="I8197" s="91">
        <f>IF('貼り付けシート（日射量等）'!J8194&lt;0,RADIANS(360+('貼り付けシート（日射量等）'!J8194)),RADIANS('貼り付けシート（日射量等）'!J8194))</f>
        <v>5.4489179247262962</v>
      </c>
    </row>
    <row r="8198" spans="1:9">
      <c r="A8198" s="20">
        <v>41981</v>
      </c>
      <c r="B8198" s="35" t="s">
        <v>368</v>
      </c>
      <c r="C8198" s="90">
        <f t="shared" si="381"/>
        <v>102.52423011759863</v>
      </c>
      <c r="D8198" s="90">
        <f t="shared" si="382"/>
        <v>21.703704251519124</v>
      </c>
      <c r="E8198" s="90">
        <f t="shared" si="383"/>
        <v>80.820525866079507</v>
      </c>
      <c r="F8198" s="50">
        <f>'貼り付けシート（日射量等）'!G8195/3.6*10^3</f>
        <v>38.888888888888893</v>
      </c>
      <c r="G8198" s="50">
        <f>'貼り付けシート（日射量等）'!H8195/3.6*10^3</f>
        <v>83.333333333333329</v>
      </c>
      <c r="H8198" s="91">
        <f>RADIANS('貼り付けシート（日射量等）'!I8195)</f>
        <v>0.31939525311496231</v>
      </c>
      <c r="I8198" s="91">
        <f>IF('貼り付けシート（日射量等）'!J8195&lt;0,RADIANS(360+('貼り付けシート（日射量等）'!J8195)),RADIANS('貼り付けシート（日射量等）'!J8195))</f>
        <v>5.6566121057136227</v>
      </c>
    </row>
    <row r="8199" spans="1:9">
      <c r="A8199" s="20">
        <v>41981</v>
      </c>
      <c r="B8199" s="35" t="s">
        <v>369</v>
      </c>
      <c r="C8199" s="90">
        <f t="shared" ref="C8199:C8262" si="384">IF(D8199&lt;0,E8199,D8199+E8199)</f>
        <v>166.73134645240219</v>
      </c>
      <c r="D8199" s="90">
        <f t="shared" ref="D8199:D8262" si="385">F8199*(SIN(H8199)*COS($O$5)+COS(H8199)*SIN($O$5)*COS($O$4-I8199))</f>
        <v>42.806540124413608</v>
      </c>
      <c r="E8199" s="90">
        <f t="shared" ref="E8199:E8262" si="386">G8199*(1+COS($O$5))/2</f>
        <v>123.92480632798859</v>
      </c>
      <c r="F8199" s="50">
        <f>'貼り付けシート（日射量等）'!G8196/3.6*10^3</f>
        <v>63.888888888888886</v>
      </c>
      <c r="G8199" s="50">
        <f>'貼り付けシート（日射量等）'!H8196/3.6*10^3</f>
        <v>127.77777777777777</v>
      </c>
      <c r="H8199" s="91">
        <f>RADIANS('貼り付けシート（日射量等）'!I8196)</f>
        <v>0.41713369122664473</v>
      </c>
      <c r="I8199" s="91">
        <f>IF('貼り付けシート（日射量等）'!J8196&lt;0,RADIANS(360+('貼り付けシート（日射量等）'!J8196)),RADIANS('貼り付けシート（日射量等）'!J8196))</f>
        <v>5.893976883984851</v>
      </c>
    </row>
    <row r="8200" spans="1:9">
      <c r="A8200" s="20">
        <v>41981</v>
      </c>
      <c r="B8200" s="35" t="s">
        <v>370</v>
      </c>
      <c r="C8200" s="90">
        <f t="shared" si="384"/>
        <v>348.65262278313116</v>
      </c>
      <c r="D8200" s="90">
        <f t="shared" si="385"/>
        <v>181.6235359932335</v>
      </c>
      <c r="E8200" s="90">
        <f t="shared" si="386"/>
        <v>167.02908678989769</v>
      </c>
      <c r="F8200" s="50">
        <f>'貼り付けシート（日射量等）'!G8197/3.6*10^3</f>
        <v>250</v>
      </c>
      <c r="G8200" s="50">
        <f>'貼り付けシート（日射量等）'!H8197/3.6*10^3</f>
        <v>172.22222222222223</v>
      </c>
      <c r="H8200" s="91">
        <f>RADIANS('貼り付けシート（日射量等）'!I8197)</f>
        <v>0.4677482395344803</v>
      </c>
      <c r="I8200" s="91">
        <f>IF('貼り付けシート（日射量等）'!J8197&lt;0,RADIANS(360+('貼り付けシート（日射量等）'!J8197)),RADIANS('貼り付けシート（日射量等）'!J8197))</f>
        <v>6.1557762717840001</v>
      </c>
    </row>
    <row r="8201" spans="1:9">
      <c r="A8201" s="20">
        <v>41981</v>
      </c>
      <c r="B8201" s="35" t="s">
        <v>371</v>
      </c>
      <c r="C8201" s="90">
        <f t="shared" si="384"/>
        <v>449.26895029351613</v>
      </c>
      <c r="D8201" s="90">
        <f t="shared" si="385"/>
        <v>298.40396867683438</v>
      </c>
      <c r="E8201" s="90">
        <f t="shared" si="386"/>
        <v>150.86498161668177</v>
      </c>
      <c r="F8201" s="50">
        <f>'貼り付けシート（日射量等）'!G8198/3.6*10^3</f>
        <v>411.11111111111109</v>
      </c>
      <c r="G8201" s="50">
        <f>'貼り付けシート（日射量等）'!H8198/3.6*10^3</f>
        <v>155.55555555555557</v>
      </c>
      <c r="H8201" s="91">
        <f>RADIANS('貼り付けシート（日射量等）'!I8198)</f>
        <v>0.4677482395344803</v>
      </c>
      <c r="I8201" s="91">
        <f>IF('貼り付けシート（日射量等）'!J8198&lt;0,RADIANS(360+('貼り付けシート（日射量等）'!J8198)),RADIANS('貼り付けシート（日射量等）'!J8198))</f>
        <v>0.143116998663535</v>
      </c>
    </row>
    <row r="8202" spans="1:9">
      <c r="A8202" s="20">
        <v>41981</v>
      </c>
      <c r="B8202" s="35" t="s">
        <v>372</v>
      </c>
      <c r="C8202" s="90">
        <f t="shared" si="384"/>
        <v>274.9327112991993</v>
      </c>
      <c r="D8202" s="90">
        <f t="shared" si="385"/>
        <v>129.45576474025617</v>
      </c>
      <c r="E8202" s="90">
        <f t="shared" si="386"/>
        <v>145.47694655894313</v>
      </c>
      <c r="F8202" s="50">
        <f>'貼り付けシート（日射量等）'!G8199/3.6*10^3</f>
        <v>194.44444444444443</v>
      </c>
      <c r="G8202" s="50">
        <f>'貼り付けシート（日射量等）'!H8199/3.6*10^3</f>
        <v>150</v>
      </c>
      <c r="H8202" s="91">
        <f>RADIANS('貼り付けシート（日射量等）'!I8199)</f>
        <v>0.41364303272265607</v>
      </c>
      <c r="I8202" s="91">
        <f>IF('貼り付けシート（日射量等）'!J8199&lt;0,RADIANS(360+('貼り付けシート（日射量等）'!J8199)),RADIANS('貼り付けシート（日射量等）'!J8199))</f>
        <v>0.40317105721069013</v>
      </c>
    </row>
    <row r="8203" spans="1:9">
      <c r="A8203" s="20">
        <v>41981</v>
      </c>
      <c r="B8203" s="35" t="s">
        <v>373</v>
      </c>
      <c r="C8203" s="90">
        <f t="shared" si="384"/>
        <v>101.04772905572113</v>
      </c>
      <c r="D8203" s="90">
        <f t="shared" si="385"/>
        <v>22.921220718510945</v>
      </c>
      <c r="E8203" s="90">
        <f t="shared" si="386"/>
        <v>78.126508337210183</v>
      </c>
      <c r="F8203" s="50">
        <f>'貼り付けシート（日射量等）'!G8200/3.6*10^3</f>
        <v>41.666666666666664</v>
      </c>
      <c r="G8203" s="50">
        <f>'貼り付けシート（日射量等）'!H8200/3.6*10^3</f>
        <v>80.555555555555543</v>
      </c>
      <c r="H8203" s="91">
        <f>RADIANS('貼り付けシート（日射量等）'!I8200)</f>
        <v>0.31241393610698498</v>
      </c>
      <c r="I8203" s="91">
        <f>IF('貼り付けシート（日射量等）'!J8200&lt;0,RADIANS(360+('貼り付けシート（日射量等）'!J8200)),RADIANS('貼り付けシート（日射量等）'!J8200))</f>
        <v>0.63879050622992462</v>
      </c>
    </row>
    <row r="8204" spans="1:9">
      <c r="A8204" s="20">
        <v>41981</v>
      </c>
      <c r="B8204" s="35" t="s">
        <v>374</v>
      </c>
      <c r="C8204" s="90">
        <f t="shared" si="384"/>
        <v>56.655786342574878</v>
      </c>
      <c r="D8204" s="90">
        <f t="shared" si="385"/>
        <v>16.245523409535124</v>
      </c>
      <c r="E8204" s="90">
        <f t="shared" si="386"/>
        <v>40.410262933039753</v>
      </c>
      <c r="F8204" s="50">
        <f>'貼り付けシート（日射量等）'!G8201/3.6*10^3</f>
        <v>41.666666666666664</v>
      </c>
      <c r="G8204" s="50">
        <f>'貼り付けシート（日射量等）'!H8201/3.6*10^3</f>
        <v>41.666666666666664</v>
      </c>
      <c r="H8204" s="91">
        <f>RADIANS('貼り付けシート（日射量等）'!I8201)</f>
        <v>0.17802358370342161</v>
      </c>
      <c r="I8204" s="91">
        <f>IF('貼り付けシート（日射量等）'!J8201&lt;0,RADIANS(360+('貼り付けシート（日射量等）'!J8201)),RADIANS('貼り付けシート（日射量等）'!J8201))</f>
        <v>0.84473935796525546</v>
      </c>
    </row>
    <row r="8205" spans="1:9">
      <c r="A8205" s="20">
        <v>41981</v>
      </c>
      <c r="B8205" s="35" t="s">
        <v>375</v>
      </c>
      <c r="C8205" s="90">
        <f t="shared" si="384"/>
        <v>10.232592417979323</v>
      </c>
      <c r="D8205" s="90">
        <f t="shared" si="385"/>
        <v>2.1505398313713697</v>
      </c>
      <c r="E8205" s="90">
        <f t="shared" si="386"/>
        <v>8.0820525866079524</v>
      </c>
      <c r="F8205" s="50">
        <f>'貼り付けシート（日射量等）'!G8202/3.6*10^3</f>
        <v>11.111111111111111</v>
      </c>
      <c r="G8205" s="50">
        <f>'貼り付けシート（日射量等）'!H8202/3.6*10^3</f>
        <v>8.3333333333333339</v>
      </c>
      <c r="H8205" s="91">
        <f>RADIANS('貼り付けシート（日射量等）'!I8202)</f>
        <v>1.7453292519943295E-2</v>
      </c>
      <c r="I8205" s="91">
        <f>IF('貼り付けシート（日射量等）'!J8202&lt;0,RADIANS(360+('貼り付けシート（日射量等）'!J8202)),RADIANS('貼り付けシート（日射量等）'!J8202))</f>
        <v>1.0262536001726656</v>
      </c>
    </row>
    <row r="8206" spans="1:9">
      <c r="A8206" s="20">
        <v>41981</v>
      </c>
      <c r="B8206" s="35" t="s">
        <v>376</v>
      </c>
      <c r="C8206" s="90">
        <f t="shared" si="384"/>
        <v>0</v>
      </c>
      <c r="D8206" s="90">
        <f t="shared" si="385"/>
        <v>0</v>
      </c>
      <c r="E8206" s="90">
        <f t="shared" si="386"/>
        <v>0</v>
      </c>
      <c r="F8206" s="50">
        <f>'貼り付けシート（日射量等）'!G8203/3.6*10^3</f>
        <v>0</v>
      </c>
      <c r="G8206" s="50">
        <f>'貼り付けシート（日射量等）'!H8203/3.6*10^3</f>
        <v>0</v>
      </c>
      <c r="H8206" s="91">
        <f>RADIANS('貼り付けシート（日射量等）'!I8203)</f>
        <v>0</v>
      </c>
      <c r="I8206" s="91">
        <f>IF('貼り付けシート（日射量等）'!J8203&lt;0,RADIANS(360+('貼り付けシート（日射量等）'!J8203)),RADIANS('貼り付けシート（日射量等）'!J8203))</f>
        <v>0</v>
      </c>
    </row>
    <row r="8207" spans="1:9">
      <c r="A8207" s="20">
        <v>41981</v>
      </c>
      <c r="B8207" s="35" t="s">
        <v>377</v>
      </c>
      <c r="C8207" s="90">
        <f t="shared" si="384"/>
        <v>0</v>
      </c>
      <c r="D8207" s="90">
        <f t="shared" si="385"/>
        <v>0</v>
      </c>
      <c r="E8207" s="90">
        <f t="shared" si="386"/>
        <v>0</v>
      </c>
      <c r="F8207" s="50">
        <f>'貼り付けシート（日射量等）'!G8204/3.6*10^3</f>
        <v>0</v>
      </c>
      <c r="G8207" s="50">
        <f>'貼り付けシート（日射量等）'!H8204/3.6*10^3</f>
        <v>0</v>
      </c>
      <c r="H8207" s="91">
        <f>RADIANS('貼り付けシート（日射量等）'!I8204)</f>
        <v>0</v>
      </c>
      <c r="I8207" s="91">
        <f>IF('貼り付けシート（日射量等）'!J8204&lt;0,RADIANS(360+('貼り付けシート（日射量等）'!J8204)),RADIANS('貼り付けシート（日射量等）'!J8204))</f>
        <v>0</v>
      </c>
    </row>
    <row r="8208" spans="1:9">
      <c r="A8208" s="20">
        <v>41981</v>
      </c>
      <c r="B8208" s="35" t="s">
        <v>378</v>
      </c>
      <c r="C8208" s="90">
        <f t="shared" si="384"/>
        <v>0</v>
      </c>
      <c r="D8208" s="90">
        <f t="shared" si="385"/>
        <v>0</v>
      </c>
      <c r="E8208" s="90">
        <f t="shared" si="386"/>
        <v>0</v>
      </c>
      <c r="F8208" s="50">
        <f>'貼り付けシート（日射量等）'!G8205/3.6*10^3</f>
        <v>0</v>
      </c>
      <c r="G8208" s="50">
        <f>'貼り付けシート（日射量等）'!H8205/3.6*10^3</f>
        <v>0</v>
      </c>
      <c r="H8208" s="91">
        <f>RADIANS('貼り付けシート（日射量等）'!I8205)</f>
        <v>0</v>
      </c>
      <c r="I8208" s="91">
        <f>IF('貼り付けシート（日射量等）'!J8205&lt;0,RADIANS(360+('貼り付けシート（日射量等）'!J8205)),RADIANS('貼り付けシート（日射量等）'!J8205))</f>
        <v>0</v>
      </c>
    </row>
    <row r="8209" spans="1:9">
      <c r="A8209" s="20">
        <v>41981</v>
      </c>
      <c r="B8209" s="35" t="s">
        <v>379</v>
      </c>
      <c r="C8209" s="90">
        <f t="shared" si="384"/>
        <v>0</v>
      </c>
      <c r="D8209" s="90">
        <f t="shared" si="385"/>
        <v>0</v>
      </c>
      <c r="E8209" s="90">
        <f t="shared" si="386"/>
        <v>0</v>
      </c>
      <c r="F8209" s="50">
        <f>'貼り付けシート（日射量等）'!G8206/3.6*10^3</f>
        <v>0</v>
      </c>
      <c r="G8209" s="50">
        <f>'貼り付けシート（日射量等）'!H8206/3.6*10^3</f>
        <v>0</v>
      </c>
      <c r="H8209" s="91">
        <f>RADIANS('貼り付けシート（日射量等）'!I8206)</f>
        <v>0</v>
      </c>
      <c r="I8209" s="91">
        <f>IF('貼り付けシート（日射量等）'!J8206&lt;0,RADIANS(360+('貼り付けシート（日射量等）'!J8206)),RADIANS('貼り付けシート（日射量等）'!J8206))</f>
        <v>0</v>
      </c>
    </row>
    <row r="8210" spans="1:9">
      <c r="A8210" s="20">
        <v>41981</v>
      </c>
      <c r="B8210" s="35" t="s">
        <v>380</v>
      </c>
      <c r="C8210" s="90">
        <f t="shared" si="384"/>
        <v>0</v>
      </c>
      <c r="D8210" s="90">
        <f t="shared" si="385"/>
        <v>0</v>
      </c>
      <c r="E8210" s="90">
        <f t="shared" si="386"/>
        <v>0</v>
      </c>
      <c r="F8210" s="50">
        <f>'貼り付けシート（日射量等）'!G8207/3.6*10^3</f>
        <v>0</v>
      </c>
      <c r="G8210" s="50">
        <f>'貼り付けシート（日射量等）'!H8207/3.6*10^3</f>
        <v>0</v>
      </c>
      <c r="H8210" s="91">
        <f>RADIANS('貼り付けシート（日射量等）'!I8207)</f>
        <v>0</v>
      </c>
      <c r="I8210" s="91">
        <f>IF('貼り付けシート（日射量等）'!J8207&lt;0,RADIANS(360+('貼り付けシート（日射量等）'!J8207)),RADIANS('貼り付けシート（日射量等）'!J8207))</f>
        <v>0</v>
      </c>
    </row>
    <row r="8211" spans="1:9">
      <c r="A8211" s="20">
        <v>41981</v>
      </c>
      <c r="B8211" s="35" t="s">
        <v>381</v>
      </c>
      <c r="C8211" s="90">
        <f t="shared" si="384"/>
        <v>0</v>
      </c>
      <c r="D8211" s="90">
        <f t="shared" si="385"/>
        <v>0</v>
      </c>
      <c r="E8211" s="90">
        <f t="shared" si="386"/>
        <v>0</v>
      </c>
      <c r="F8211" s="50">
        <f>'貼り付けシート（日射量等）'!G8208/3.6*10^3</f>
        <v>0</v>
      </c>
      <c r="G8211" s="50">
        <f>'貼り付けシート（日射量等）'!H8208/3.6*10^3</f>
        <v>0</v>
      </c>
      <c r="H8211" s="91">
        <f>RADIANS('貼り付けシート（日射量等）'!I8208)</f>
        <v>0</v>
      </c>
      <c r="I8211" s="91">
        <f>IF('貼り付けシート（日射量等）'!J8208&lt;0,RADIANS(360+('貼り付けシート（日射量等）'!J8208)),RADIANS('貼り付けシート（日射量等）'!J8208))</f>
        <v>0</v>
      </c>
    </row>
    <row r="8212" spans="1:9">
      <c r="A8212" s="20">
        <v>41981</v>
      </c>
      <c r="B8212" s="35" t="s">
        <v>382</v>
      </c>
      <c r="C8212" s="90">
        <f t="shared" si="384"/>
        <v>0</v>
      </c>
      <c r="D8212" s="90">
        <f t="shared" si="385"/>
        <v>0</v>
      </c>
      <c r="E8212" s="90">
        <f t="shared" si="386"/>
        <v>0</v>
      </c>
      <c r="F8212" s="50">
        <f>'貼り付けシート（日射量等）'!G8209/3.6*10^3</f>
        <v>0</v>
      </c>
      <c r="G8212" s="50">
        <f>'貼り付けシート（日射量等）'!H8209/3.6*10^3</f>
        <v>0</v>
      </c>
      <c r="H8212" s="91">
        <f>RADIANS('貼り付けシート（日射量等）'!I8209)</f>
        <v>0</v>
      </c>
      <c r="I8212" s="91">
        <f>IF('貼り付けシート（日射量等）'!J8209&lt;0,RADIANS(360+('貼り付けシート（日射量等）'!J8209)),RADIANS('貼り付けシート（日射量等）'!J8209))</f>
        <v>0</v>
      </c>
    </row>
    <row r="8213" spans="1:9">
      <c r="A8213" s="20">
        <v>41981</v>
      </c>
      <c r="B8213" s="35" t="s">
        <v>383</v>
      </c>
      <c r="C8213" s="90">
        <f t="shared" si="384"/>
        <v>0</v>
      </c>
      <c r="D8213" s="90">
        <f t="shared" si="385"/>
        <v>0</v>
      </c>
      <c r="E8213" s="90">
        <f t="shared" si="386"/>
        <v>0</v>
      </c>
      <c r="F8213" s="50">
        <f>'貼り付けシート（日射量等）'!G8210/3.6*10^3</f>
        <v>0</v>
      </c>
      <c r="G8213" s="50">
        <f>'貼り付けシート（日射量等）'!H8210/3.6*10^3</f>
        <v>0</v>
      </c>
      <c r="H8213" s="91">
        <f>RADIANS('貼り付けシート（日射量等）'!I8210)</f>
        <v>0</v>
      </c>
      <c r="I8213" s="91">
        <f>IF('貼り付けシート（日射量等）'!J8210&lt;0,RADIANS(360+('貼り付けシート（日射量等）'!J8210)),RADIANS('貼り付けシート（日射量等）'!J8210))</f>
        <v>0</v>
      </c>
    </row>
    <row r="8214" spans="1:9">
      <c r="A8214" s="20">
        <v>41982</v>
      </c>
      <c r="B8214" s="35" t="s">
        <v>360</v>
      </c>
      <c r="C8214" s="90">
        <f t="shared" si="384"/>
        <v>0</v>
      </c>
      <c r="D8214" s="90">
        <f t="shared" si="385"/>
        <v>0</v>
      </c>
      <c r="E8214" s="90">
        <f t="shared" si="386"/>
        <v>0</v>
      </c>
      <c r="F8214" s="50">
        <f>'貼り付けシート（日射量等）'!G8211/3.6*10^3</f>
        <v>0</v>
      </c>
      <c r="G8214" s="50">
        <f>'貼り付けシート（日射量等）'!H8211/3.6*10^3</f>
        <v>0</v>
      </c>
      <c r="H8214" s="91">
        <f>RADIANS('貼り付けシート（日射量等）'!I8211)</f>
        <v>0</v>
      </c>
      <c r="I8214" s="91">
        <f>IF('貼り付けシート（日射量等）'!J8211&lt;0,RADIANS(360+('貼り付けシート（日射量等）'!J8211)),RADIANS('貼り付けシート（日射量等）'!J8211))</f>
        <v>0</v>
      </c>
    </row>
    <row r="8215" spans="1:9">
      <c r="A8215" s="20">
        <v>41982</v>
      </c>
      <c r="B8215" s="35" t="s">
        <v>361</v>
      </c>
      <c r="C8215" s="90">
        <f t="shared" si="384"/>
        <v>0</v>
      </c>
      <c r="D8215" s="90">
        <f t="shared" si="385"/>
        <v>0</v>
      </c>
      <c r="E8215" s="90">
        <f t="shared" si="386"/>
        <v>0</v>
      </c>
      <c r="F8215" s="50">
        <f>'貼り付けシート（日射量等）'!G8212/3.6*10^3</f>
        <v>0</v>
      </c>
      <c r="G8215" s="50">
        <f>'貼り付けシート（日射量等）'!H8212/3.6*10^3</f>
        <v>0</v>
      </c>
      <c r="H8215" s="91">
        <f>RADIANS('貼り付けシート（日射量等）'!I8212)</f>
        <v>0</v>
      </c>
      <c r="I8215" s="91">
        <f>IF('貼り付けシート（日射量等）'!J8212&lt;0,RADIANS(360+('貼り付けシート（日射量等）'!J8212)),RADIANS('貼り付けシート（日射量等）'!J8212))</f>
        <v>0</v>
      </c>
    </row>
    <row r="8216" spans="1:9">
      <c r="A8216" s="20">
        <v>41982</v>
      </c>
      <c r="B8216" s="35" t="s">
        <v>362</v>
      </c>
      <c r="C8216" s="90">
        <f t="shared" si="384"/>
        <v>0</v>
      </c>
      <c r="D8216" s="90">
        <f t="shared" si="385"/>
        <v>0</v>
      </c>
      <c r="E8216" s="90">
        <f t="shared" si="386"/>
        <v>0</v>
      </c>
      <c r="F8216" s="50">
        <f>'貼り付けシート（日射量等）'!G8213/3.6*10^3</f>
        <v>0</v>
      </c>
      <c r="G8216" s="50">
        <f>'貼り付けシート（日射量等）'!H8213/3.6*10^3</f>
        <v>0</v>
      </c>
      <c r="H8216" s="91">
        <f>RADIANS('貼り付けシート（日射量等）'!I8213)</f>
        <v>0</v>
      </c>
      <c r="I8216" s="91">
        <f>IF('貼り付けシート（日射量等）'!J8213&lt;0,RADIANS(360+('貼り付けシート（日射量等）'!J8213)),RADIANS('貼り付けシート（日射量等）'!J8213))</f>
        <v>0</v>
      </c>
    </row>
    <row r="8217" spans="1:9">
      <c r="A8217" s="20">
        <v>41982</v>
      </c>
      <c r="B8217" s="35" t="s">
        <v>363</v>
      </c>
      <c r="C8217" s="90">
        <f t="shared" si="384"/>
        <v>0</v>
      </c>
      <c r="D8217" s="90">
        <f t="shared" si="385"/>
        <v>0</v>
      </c>
      <c r="E8217" s="90">
        <f t="shared" si="386"/>
        <v>0</v>
      </c>
      <c r="F8217" s="50">
        <f>'貼り付けシート（日射量等）'!G8214/3.6*10^3</f>
        <v>0</v>
      </c>
      <c r="G8217" s="50">
        <f>'貼り付けシート（日射量等）'!H8214/3.6*10^3</f>
        <v>0</v>
      </c>
      <c r="H8217" s="91">
        <f>RADIANS('貼り付けシート（日射量等）'!I8214)</f>
        <v>0</v>
      </c>
      <c r="I8217" s="91">
        <f>IF('貼り付けシート（日射量等）'!J8214&lt;0,RADIANS(360+('貼り付けシート（日射量等）'!J8214)),RADIANS('貼り付けシート（日射量等）'!J8214))</f>
        <v>0</v>
      </c>
    </row>
    <row r="8218" spans="1:9">
      <c r="A8218" s="20">
        <v>41982</v>
      </c>
      <c r="B8218" s="35" t="s">
        <v>364</v>
      </c>
      <c r="C8218" s="90">
        <f t="shared" si="384"/>
        <v>0</v>
      </c>
      <c r="D8218" s="90">
        <f t="shared" si="385"/>
        <v>0</v>
      </c>
      <c r="E8218" s="90">
        <f t="shared" si="386"/>
        <v>0</v>
      </c>
      <c r="F8218" s="50">
        <f>'貼り付けシート（日射量等）'!G8215/3.6*10^3</f>
        <v>0</v>
      </c>
      <c r="G8218" s="50">
        <f>'貼り付けシート（日射量等）'!H8215/3.6*10^3</f>
        <v>0</v>
      </c>
      <c r="H8218" s="91">
        <f>RADIANS('貼り付けシート（日射量等）'!I8215)</f>
        <v>0</v>
      </c>
      <c r="I8218" s="91">
        <f>IF('貼り付けシート（日射量等）'!J8215&lt;0,RADIANS(360+('貼り付けシート（日射量等）'!J8215)),RADIANS('貼り付けシート（日射量等）'!J8215))</f>
        <v>0</v>
      </c>
    </row>
    <row r="8219" spans="1:9">
      <c r="A8219" s="20">
        <v>41982</v>
      </c>
      <c r="B8219" s="35" t="s">
        <v>365</v>
      </c>
      <c r="C8219" s="90">
        <f t="shared" si="384"/>
        <v>0</v>
      </c>
      <c r="D8219" s="90">
        <f t="shared" si="385"/>
        <v>0</v>
      </c>
      <c r="E8219" s="90">
        <f t="shared" si="386"/>
        <v>0</v>
      </c>
      <c r="F8219" s="50">
        <f>'貼り付けシート（日射量等）'!G8216/3.6*10^3</f>
        <v>0</v>
      </c>
      <c r="G8219" s="50">
        <f>'貼り付けシート（日射量等）'!H8216/3.6*10^3</f>
        <v>0</v>
      </c>
      <c r="H8219" s="91">
        <f>RADIANS('貼り付けシート（日射量等）'!I8216)</f>
        <v>0</v>
      </c>
      <c r="I8219" s="91">
        <f>IF('貼り付けシート（日射量等）'!J8216&lt;0,RADIANS(360+('貼り付けシート（日射量等）'!J8216)),RADIANS('貼り付けシート（日射量等）'!J8216))</f>
        <v>0</v>
      </c>
    </row>
    <row r="8220" spans="1:9">
      <c r="A8220" s="20">
        <v>41982</v>
      </c>
      <c r="B8220" s="35" t="s">
        <v>366</v>
      </c>
      <c r="C8220" s="90">
        <f t="shared" si="384"/>
        <v>10.339101851889534</v>
      </c>
      <c r="D8220" s="90">
        <f t="shared" si="385"/>
        <v>2.2570492652815828</v>
      </c>
      <c r="E8220" s="90">
        <f t="shared" si="386"/>
        <v>8.0820525866079524</v>
      </c>
      <c r="F8220" s="50">
        <f>'貼り付けシート（日射量等）'!G8217/3.6*10^3</f>
        <v>11.111111111111111</v>
      </c>
      <c r="G8220" s="50">
        <f>'貼り付けシート（日射量等）'!H8217/3.6*10^3</f>
        <v>8.3333333333333339</v>
      </c>
      <c r="H8220" s="91">
        <f>RADIANS('貼り付けシート（日射量等）'!I8217)</f>
        <v>2.4434609527920613E-2</v>
      </c>
      <c r="I8220" s="91">
        <f>IF('貼り付けシート（日射量等）'!J8217&lt;0,RADIANS(360+('貼り付けシート（日射量等）'!J8217)),RADIANS('貼り付けシート（日射量等）'!J8217))</f>
        <v>5.2674036825188866</v>
      </c>
    </row>
    <row r="8221" spans="1:9">
      <c r="A8221" s="20">
        <v>41982</v>
      </c>
      <c r="B8221" s="35" t="s">
        <v>367</v>
      </c>
      <c r="C8221" s="90">
        <f t="shared" si="384"/>
        <v>52.545105439870433</v>
      </c>
      <c r="D8221" s="90">
        <f t="shared" si="385"/>
        <v>12.13484250683068</v>
      </c>
      <c r="E8221" s="90">
        <f t="shared" si="386"/>
        <v>40.410262933039753</v>
      </c>
      <c r="F8221" s="50">
        <f>'貼り付けシート（日射量等）'!G8218/3.6*10^3</f>
        <v>30.555555555555554</v>
      </c>
      <c r="G8221" s="50">
        <f>'貼り付けシート（日射量等）'!H8218/3.6*10^3</f>
        <v>41.666666666666664</v>
      </c>
      <c r="H8221" s="91">
        <f>RADIANS('貼り付けシート（日射量等）'!I8218)</f>
        <v>0.18325957145940461</v>
      </c>
      <c r="I8221" s="91">
        <f>IF('貼り付けシート（日射量等）'!J8218&lt;0,RADIANS(360+('貼り付けシート（日射量等）'!J8218)),RADIANS('貼り付けシート（日射量等）'!J8218))</f>
        <v>5.4489179247262962</v>
      </c>
    </row>
    <row r="8222" spans="1:9">
      <c r="A8222" s="20">
        <v>41982</v>
      </c>
      <c r="B8222" s="35" t="s">
        <v>368</v>
      </c>
      <c r="C8222" s="90">
        <f t="shared" si="384"/>
        <v>92.442435685351541</v>
      </c>
      <c r="D8222" s="90">
        <f t="shared" si="385"/>
        <v>17.00994487701065</v>
      </c>
      <c r="E8222" s="90">
        <f t="shared" si="386"/>
        <v>75.432490808340887</v>
      </c>
      <c r="F8222" s="50">
        <f>'貼り付けシート（日射量等）'!G8219/3.6*10^3</f>
        <v>30.555555555555554</v>
      </c>
      <c r="G8222" s="50">
        <f>'貼り付けシート（日射量等）'!H8219/3.6*10^3</f>
        <v>77.777777777777786</v>
      </c>
      <c r="H8222" s="91">
        <f>RADIANS('貼り付けシート（日射量等）'!I8219)</f>
        <v>0.31764992386296798</v>
      </c>
      <c r="I8222" s="91">
        <f>IF('貼り付けシート（日射量等）'!J8219&lt;0,RADIANS(360+('貼り付けシート（日射量等）'!J8219)),RADIANS('貼り付けシート（日射量等）'!J8219))</f>
        <v>5.6566121057136227</v>
      </c>
    </row>
    <row r="8223" spans="1:9">
      <c r="A8223" s="20">
        <v>41982</v>
      </c>
      <c r="B8223" s="35" t="s">
        <v>369</v>
      </c>
      <c r="C8223" s="90">
        <f t="shared" si="384"/>
        <v>149.26930445681293</v>
      </c>
      <c r="D8223" s="90">
        <f t="shared" si="385"/>
        <v>33.426550715432285</v>
      </c>
      <c r="E8223" s="90">
        <f t="shared" si="386"/>
        <v>115.84275374138065</v>
      </c>
      <c r="F8223" s="50">
        <f>'貼り付けシート（日射量等）'!G8220/3.6*10^3</f>
        <v>49.999999999999993</v>
      </c>
      <c r="G8223" s="50">
        <f>'貼り付けシート（日射量等）'!H8220/3.6*10^3</f>
        <v>119.44444444444444</v>
      </c>
      <c r="H8223" s="91">
        <f>RADIANS('貼り付けシート（日射量等）'!I8220)</f>
        <v>0.41538836197465046</v>
      </c>
      <c r="I8223" s="91">
        <f>IF('貼り付けシート（日射量等）'!J8220&lt;0,RADIANS(360+('貼り付けシート（日射量等）'!J8220)),RADIANS('貼り付けシート（日射量等）'!J8220))</f>
        <v>5.8922315547328568</v>
      </c>
    </row>
    <row r="8224" spans="1:9">
      <c r="A8224" s="20">
        <v>41982</v>
      </c>
      <c r="B8224" s="35" t="s">
        <v>370</v>
      </c>
      <c r="C8224" s="90">
        <f t="shared" si="384"/>
        <v>283.19185954332266</v>
      </c>
      <c r="D8224" s="90">
        <f t="shared" si="385"/>
        <v>118.85679028229433</v>
      </c>
      <c r="E8224" s="90">
        <f t="shared" si="386"/>
        <v>164.33506926102834</v>
      </c>
      <c r="F8224" s="50">
        <f>'貼り付けシート（日射量等）'!G8221/3.6*10^3</f>
        <v>163.88888888888889</v>
      </c>
      <c r="G8224" s="50">
        <f>'貼り付けシート（日射量等）'!H8221/3.6*10^3</f>
        <v>169.44444444444443</v>
      </c>
      <c r="H8224" s="91">
        <f>RADIANS('貼り付けシート（日射量等）'!I8221)</f>
        <v>0.46600291028248597</v>
      </c>
      <c r="I8224" s="91">
        <f>IF('貼り付けシート（日射量等）'!J8221&lt;0,RADIANS(360+('貼り付けシート（日射量等）'!J8221)),RADIANS('貼り付けシート（日射量等）'!J8221))</f>
        <v>6.1540309425320068</v>
      </c>
    </row>
    <row r="8225" spans="1:9">
      <c r="A8225" s="20">
        <v>41982</v>
      </c>
      <c r="B8225" s="35" t="s">
        <v>371</v>
      </c>
      <c r="C8225" s="90">
        <f t="shared" si="384"/>
        <v>245.52026675289244</v>
      </c>
      <c r="D8225" s="90">
        <f t="shared" si="385"/>
        <v>86.573232549602736</v>
      </c>
      <c r="E8225" s="90">
        <f t="shared" si="386"/>
        <v>158.94703420328972</v>
      </c>
      <c r="F8225" s="50">
        <f>'貼り付けシート（日射量等）'!G8222/3.6*10^3</f>
        <v>119.44444444444444</v>
      </c>
      <c r="G8225" s="50">
        <f>'貼り付けシート（日射量等）'!H8222/3.6*10^3</f>
        <v>163.88888888888889</v>
      </c>
      <c r="H8225" s="91">
        <f>RADIANS('貼り付けシート（日射量等）'!I8222)</f>
        <v>0.46600291028248597</v>
      </c>
      <c r="I8225" s="91">
        <f>IF('貼り付けシート（日射量等）'!J8222&lt;0,RADIANS(360+('貼り付けシート（日射量等）'!J8222)),RADIANS('貼り付けシート（日射量等）'!J8222))</f>
        <v>0.13962634015954636</v>
      </c>
    </row>
    <row r="8226" spans="1:9">
      <c r="A8226" s="20">
        <v>41982</v>
      </c>
      <c r="B8226" s="35" t="s">
        <v>372</v>
      </c>
      <c r="C8226" s="90">
        <f t="shared" si="384"/>
        <v>218.66263804810012</v>
      </c>
      <c r="D8226" s="90">
        <f t="shared" si="385"/>
        <v>81.267744075764952</v>
      </c>
      <c r="E8226" s="90">
        <f t="shared" si="386"/>
        <v>137.39489397233518</v>
      </c>
      <c r="F8226" s="50">
        <f>'貼り付けシート（日射量等）'!G8223/3.6*10^3</f>
        <v>122.22222222222221</v>
      </c>
      <c r="G8226" s="50">
        <f>'貼り付けシート（日射量等）'!H8223/3.6*10^3</f>
        <v>141.66666666666666</v>
      </c>
      <c r="H8226" s="91">
        <f>RADIANS('貼り付けシート（日射量等）'!I8223)</f>
        <v>0.41189770347066179</v>
      </c>
      <c r="I8226" s="91">
        <f>IF('貼り付けシート（日射量等）'!J8223&lt;0,RADIANS(360+('貼り付けシート（日射量等）'!J8223)),RADIANS('貼り付けシート（日射量等）'!J8223))</f>
        <v>0.39968039870670147</v>
      </c>
    </row>
    <row r="8227" spans="1:9">
      <c r="A8227" s="20">
        <v>41982</v>
      </c>
      <c r="B8227" s="35" t="s">
        <v>373</v>
      </c>
      <c r="C8227" s="90">
        <f t="shared" si="384"/>
        <v>89.568016972118031</v>
      </c>
      <c r="D8227" s="90">
        <f t="shared" si="385"/>
        <v>16.829543692646467</v>
      </c>
      <c r="E8227" s="90">
        <f t="shared" si="386"/>
        <v>72.738473279471563</v>
      </c>
      <c r="F8227" s="50">
        <f>'貼り付けシート（日射量等）'!G8224/3.6*10^3</f>
        <v>30.555555555555554</v>
      </c>
      <c r="G8227" s="50">
        <f>'貼り付けシート（日射量等）'!H8224/3.6*10^3</f>
        <v>75</v>
      </c>
      <c r="H8227" s="91">
        <f>RADIANS('貼り付けシート（日射量等）'!I8224)</f>
        <v>0.31241393610698498</v>
      </c>
      <c r="I8227" s="91">
        <f>IF('貼り付けシート（日射量等）'!J8224&lt;0,RADIANS(360+('貼り付けシート（日射量等）'!J8224)),RADIANS('貼り付けシート（日射量等）'!J8224))</f>
        <v>0.63529984772593595</v>
      </c>
    </row>
    <row r="8228" spans="1:9">
      <c r="A8228" s="20">
        <v>41982</v>
      </c>
      <c r="B8228" s="35" t="s">
        <v>374</v>
      </c>
      <c r="C8228" s="90">
        <f t="shared" si="384"/>
        <v>53.435925149964064</v>
      </c>
      <c r="D8228" s="90">
        <f t="shared" si="385"/>
        <v>13.02566221692431</v>
      </c>
      <c r="E8228" s="90">
        <f t="shared" si="386"/>
        <v>40.410262933039753</v>
      </c>
      <c r="F8228" s="50">
        <f>'貼り付けシート（日射量等）'!G8225/3.6*10^3</f>
        <v>33.333333333333336</v>
      </c>
      <c r="G8228" s="50">
        <f>'貼り付けシート（日射量等）'!H8225/3.6*10^3</f>
        <v>41.666666666666664</v>
      </c>
      <c r="H8228" s="91">
        <f>RADIANS('貼り付けシート（日射量等）'!I8225)</f>
        <v>0.17802358370342161</v>
      </c>
      <c r="I8228" s="91">
        <f>IF('貼り付けシート（日射量等）'!J8225&lt;0,RADIANS(360+('貼り付けシート（日射量等）'!J8225)),RADIANS('貼り付けシート（日射量等）'!J8225))</f>
        <v>0.8412486994612669</v>
      </c>
    </row>
    <row r="8229" spans="1:9">
      <c r="A8229" s="20">
        <v>41982</v>
      </c>
      <c r="B8229" s="35" t="s">
        <v>375</v>
      </c>
      <c r="C8229" s="90">
        <f t="shared" si="384"/>
        <v>10.243925324590963</v>
      </c>
      <c r="D8229" s="90">
        <f t="shared" si="385"/>
        <v>2.1618727379830101</v>
      </c>
      <c r="E8229" s="90">
        <f t="shared" si="386"/>
        <v>8.0820525866079524</v>
      </c>
      <c r="F8229" s="50">
        <f>'貼り付けシート（日射量等）'!G8226/3.6*10^3</f>
        <v>11.111111111111111</v>
      </c>
      <c r="G8229" s="50">
        <f>'貼り付けシート（日射量等）'!H8226/3.6*10^3</f>
        <v>8.3333333333333339</v>
      </c>
      <c r="H8229" s="91">
        <f>RADIANS('貼り付けシート（日射量等）'!I8226)</f>
        <v>1.7453292519943295E-2</v>
      </c>
      <c r="I8229" s="91">
        <f>IF('貼り付けシート（日射量等）'!J8226&lt;0,RADIANS(360+('貼り付けシート（日射量等）'!J8226)),RADIANS('貼り付けシート（日射量等）'!J8226))</f>
        <v>1.0227629416686772</v>
      </c>
    </row>
    <row r="8230" spans="1:9">
      <c r="A8230" s="20">
        <v>41982</v>
      </c>
      <c r="B8230" s="35" t="s">
        <v>376</v>
      </c>
      <c r="C8230" s="90">
        <f t="shared" si="384"/>
        <v>0</v>
      </c>
      <c r="D8230" s="90">
        <f t="shared" si="385"/>
        <v>0</v>
      </c>
      <c r="E8230" s="90">
        <f t="shared" si="386"/>
        <v>0</v>
      </c>
      <c r="F8230" s="50">
        <f>'貼り付けシート（日射量等）'!G8227/3.6*10^3</f>
        <v>0</v>
      </c>
      <c r="G8230" s="50">
        <f>'貼り付けシート（日射量等）'!H8227/3.6*10^3</f>
        <v>0</v>
      </c>
      <c r="H8230" s="91">
        <f>RADIANS('貼り付けシート（日射量等）'!I8227)</f>
        <v>0</v>
      </c>
      <c r="I8230" s="91">
        <f>IF('貼り付けシート（日射量等）'!J8227&lt;0,RADIANS(360+('貼り付けシート（日射量等）'!J8227)),RADIANS('貼り付けシート（日射量等）'!J8227))</f>
        <v>0</v>
      </c>
    </row>
    <row r="8231" spans="1:9">
      <c r="A8231" s="20">
        <v>41982</v>
      </c>
      <c r="B8231" s="35" t="s">
        <v>377</v>
      </c>
      <c r="C8231" s="90">
        <f t="shared" si="384"/>
        <v>0</v>
      </c>
      <c r="D8231" s="90">
        <f t="shared" si="385"/>
        <v>0</v>
      </c>
      <c r="E8231" s="90">
        <f t="shared" si="386"/>
        <v>0</v>
      </c>
      <c r="F8231" s="50">
        <f>'貼り付けシート（日射量等）'!G8228/3.6*10^3</f>
        <v>0</v>
      </c>
      <c r="G8231" s="50">
        <f>'貼り付けシート（日射量等）'!H8228/3.6*10^3</f>
        <v>0</v>
      </c>
      <c r="H8231" s="91">
        <f>RADIANS('貼り付けシート（日射量等）'!I8228)</f>
        <v>0</v>
      </c>
      <c r="I8231" s="91">
        <f>IF('貼り付けシート（日射量等）'!J8228&lt;0,RADIANS(360+('貼り付けシート（日射量等）'!J8228)),RADIANS('貼り付けシート（日射量等）'!J8228))</f>
        <v>0</v>
      </c>
    </row>
    <row r="8232" spans="1:9">
      <c r="A8232" s="20">
        <v>41982</v>
      </c>
      <c r="B8232" s="35" t="s">
        <v>378</v>
      </c>
      <c r="C8232" s="90">
        <f t="shared" si="384"/>
        <v>0</v>
      </c>
      <c r="D8232" s="90">
        <f t="shared" si="385"/>
        <v>0</v>
      </c>
      <c r="E8232" s="90">
        <f t="shared" si="386"/>
        <v>0</v>
      </c>
      <c r="F8232" s="50">
        <f>'貼り付けシート（日射量等）'!G8229/3.6*10^3</f>
        <v>0</v>
      </c>
      <c r="G8232" s="50">
        <f>'貼り付けシート（日射量等）'!H8229/3.6*10^3</f>
        <v>0</v>
      </c>
      <c r="H8232" s="91">
        <f>RADIANS('貼り付けシート（日射量等）'!I8229)</f>
        <v>0</v>
      </c>
      <c r="I8232" s="91">
        <f>IF('貼り付けシート（日射量等）'!J8229&lt;0,RADIANS(360+('貼り付けシート（日射量等）'!J8229)),RADIANS('貼り付けシート（日射量等）'!J8229))</f>
        <v>0</v>
      </c>
    </row>
    <row r="8233" spans="1:9">
      <c r="A8233" s="20">
        <v>41982</v>
      </c>
      <c r="B8233" s="35" t="s">
        <v>379</v>
      </c>
      <c r="C8233" s="90">
        <f t="shared" si="384"/>
        <v>0</v>
      </c>
      <c r="D8233" s="90">
        <f t="shared" si="385"/>
        <v>0</v>
      </c>
      <c r="E8233" s="90">
        <f t="shared" si="386"/>
        <v>0</v>
      </c>
      <c r="F8233" s="50">
        <f>'貼り付けシート（日射量等）'!G8230/3.6*10^3</f>
        <v>0</v>
      </c>
      <c r="G8233" s="50">
        <f>'貼り付けシート（日射量等）'!H8230/3.6*10^3</f>
        <v>0</v>
      </c>
      <c r="H8233" s="91">
        <f>RADIANS('貼り付けシート（日射量等）'!I8230)</f>
        <v>0</v>
      </c>
      <c r="I8233" s="91">
        <f>IF('貼り付けシート（日射量等）'!J8230&lt;0,RADIANS(360+('貼り付けシート（日射量等）'!J8230)),RADIANS('貼り付けシート（日射量等）'!J8230))</f>
        <v>0</v>
      </c>
    </row>
    <row r="8234" spans="1:9">
      <c r="A8234" s="20">
        <v>41982</v>
      </c>
      <c r="B8234" s="35" t="s">
        <v>380</v>
      </c>
      <c r="C8234" s="90">
        <f t="shared" si="384"/>
        <v>0</v>
      </c>
      <c r="D8234" s="90">
        <f t="shared" si="385"/>
        <v>0</v>
      </c>
      <c r="E8234" s="90">
        <f t="shared" si="386"/>
        <v>0</v>
      </c>
      <c r="F8234" s="50">
        <f>'貼り付けシート（日射量等）'!G8231/3.6*10^3</f>
        <v>0</v>
      </c>
      <c r="G8234" s="50">
        <f>'貼り付けシート（日射量等）'!H8231/3.6*10^3</f>
        <v>0</v>
      </c>
      <c r="H8234" s="91">
        <f>RADIANS('貼り付けシート（日射量等）'!I8231)</f>
        <v>0</v>
      </c>
      <c r="I8234" s="91">
        <f>IF('貼り付けシート（日射量等）'!J8231&lt;0,RADIANS(360+('貼り付けシート（日射量等）'!J8231)),RADIANS('貼り付けシート（日射量等）'!J8231))</f>
        <v>0</v>
      </c>
    </row>
    <row r="8235" spans="1:9">
      <c r="A8235" s="20">
        <v>41982</v>
      </c>
      <c r="B8235" s="35" t="s">
        <v>381</v>
      </c>
      <c r="C8235" s="90">
        <f t="shared" si="384"/>
        <v>0</v>
      </c>
      <c r="D8235" s="90">
        <f t="shared" si="385"/>
        <v>0</v>
      </c>
      <c r="E8235" s="90">
        <f t="shared" si="386"/>
        <v>0</v>
      </c>
      <c r="F8235" s="50">
        <f>'貼り付けシート（日射量等）'!G8232/3.6*10^3</f>
        <v>0</v>
      </c>
      <c r="G8235" s="50">
        <f>'貼り付けシート（日射量等）'!H8232/3.6*10^3</f>
        <v>0</v>
      </c>
      <c r="H8235" s="91">
        <f>RADIANS('貼り付けシート（日射量等）'!I8232)</f>
        <v>0</v>
      </c>
      <c r="I8235" s="91">
        <f>IF('貼り付けシート（日射量等）'!J8232&lt;0,RADIANS(360+('貼り付けシート（日射量等）'!J8232)),RADIANS('貼り付けシート（日射量等）'!J8232))</f>
        <v>0</v>
      </c>
    </row>
    <row r="8236" spans="1:9">
      <c r="A8236" s="20">
        <v>41982</v>
      </c>
      <c r="B8236" s="35" t="s">
        <v>382</v>
      </c>
      <c r="C8236" s="90">
        <f t="shared" si="384"/>
        <v>0</v>
      </c>
      <c r="D8236" s="90">
        <f t="shared" si="385"/>
        <v>0</v>
      </c>
      <c r="E8236" s="90">
        <f t="shared" si="386"/>
        <v>0</v>
      </c>
      <c r="F8236" s="50">
        <f>'貼り付けシート（日射量等）'!G8233/3.6*10^3</f>
        <v>0</v>
      </c>
      <c r="G8236" s="50">
        <f>'貼り付けシート（日射量等）'!H8233/3.6*10^3</f>
        <v>0</v>
      </c>
      <c r="H8236" s="91">
        <f>RADIANS('貼り付けシート（日射量等）'!I8233)</f>
        <v>0</v>
      </c>
      <c r="I8236" s="91">
        <f>IF('貼り付けシート（日射量等）'!J8233&lt;0,RADIANS(360+('貼り付けシート（日射量等）'!J8233)),RADIANS('貼り付けシート（日射量等）'!J8233))</f>
        <v>0</v>
      </c>
    </row>
    <row r="8237" spans="1:9">
      <c r="A8237" s="20">
        <v>41982</v>
      </c>
      <c r="B8237" s="35" t="s">
        <v>383</v>
      </c>
      <c r="C8237" s="90">
        <f t="shared" si="384"/>
        <v>0</v>
      </c>
      <c r="D8237" s="90">
        <f t="shared" si="385"/>
        <v>0</v>
      </c>
      <c r="E8237" s="90">
        <f t="shared" si="386"/>
        <v>0</v>
      </c>
      <c r="F8237" s="50">
        <f>'貼り付けシート（日射量等）'!G8234/3.6*10^3</f>
        <v>0</v>
      </c>
      <c r="G8237" s="50">
        <f>'貼り付けシート（日射量等）'!H8234/3.6*10^3</f>
        <v>0</v>
      </c>
      <c r="H8237" s="91">
        <f>RADIANS('貼り付けシート（日射量等）'!I8234)</f>
        <v>0</v>
      </c>
      <c r="I8237" s="91">
        <f>IF('貼り付けシート（日射量等）'!J8234&lt;0,RADIANS(360+('貼り付けシート（日射量等）'!J8234)),RADIANS('貼り付けシート（日射量等）'!J8234))</f>
        <v>0</v>
      </c>
    </row>
    <row r="8238" spans="1:9">
      <c r="A8238" s="20">
        <v>41983</v>
      </c>
      <c r="B8238" s="35" t="s">
        <v>360</v>
      </c>
      <c r="C8238" s="90">
        <f t="shared" si="384"/>
        <v>0</v>
      </c>
      <c r="D8238" s="90">
        <f t="shared" si="385"/>
        <v>0</v>
      </c>
      <c r="E8238" s="90">
        <f t="shared" si="386"/>
        <v>0</v>
      </c>
      <c r="F8238" s="50">
        <f>'貼り付けシート（日射量等）'!G8235/3.6*10^3</f>
        <v>0</v>
      </c>
      <c r="G8238" s="50">
        <f>'貼り付けシート（日射量等）'!H8235/3.6*10^3</f>
        <v>0</v>
      </c>
      <c r="H8238" s="91">
        <f>RADIANS('貼り付けシート（日射量等）'!I8235)</f>
        <v>0</v>
      </c>
      <c r="I8238" s="91">
        <f>IF('貼り付けシート（日射量等）'!J8235&lt;0,RADIANS(360+('貼り付けシート（日射量等）'!J8235)),RADIANS('貼り付けシート（日射量等）'!J8235))</f>
        <v>0</v>
      </c>
    </row>
    <row r="8239" spans="1:9">
      <c r="A8239" s="20">
        <v>41983</v>
      </c>
      <c r="B8239" s="35" t="s">
        <v>361</v>
      </c>
      <c r="C8239" s="90">
        <f t="shared" si="384"/>
        <v>0</v>
      </c>
      <c r="D8239" s="90">
        <f t="shared" si="385"/>
        <v>0</v>
      </c>
      <c r="E8239" s="90">
        <f t="shared" si="386"/>
        <v>0</v>
      </c>
      <c r="F8239" s="50">
        <f>'貼り付けシート（日射量等）'!G8236/3.6*10^3</f>
        <v>0</v>
      </c>
      <c r="G8239" s="50">
        <f>'貼り付けシート（日射量等）'!H8236/3.6*10^3</f>
        <v>0</v>
      </c>
      <c r="H8239" s="91">
        <f>RADIANS('貼り付けシート（日射量等）'!I8236)</f>
        <v>0</v>
      </c>
      <c r="I8239" s="91">
        <f>IF('貼り付けシート（日射量等）'!J8236&lt;0,RADIANS(360+('貼り付けシート（日射量等）'!J8236)),RADIANS('貼り付けシート（日射量等）'!J8236))</f>
        <v>0</v>
      </c>
    </row>
    <row r="8240" spans="1:9">
      <c r="A8240" s="20">
        <v>41983</v>
      </c>
      <c r="B8240" s="35" t="s">
        <v>362</v>
      </c>
      <c r="C8240" s="90">
        <f t="shared" si="384"/>
        <v>0</v>
      </c>
      <c r="D8240" s="90">
        <f t="shared" si="385"/>
        <v>0</v>
      </c>
      <c r="E8240" s="90">
        <f t="shared" si="386"/>
        <v>0</v>
      </c>
      <c r="F8240" s="50">
        <f>'貼り付けシート（日射量等）'!G8237/3.6*10^3</f>
        <v>0</v>
      </c>
      <c r="G8240" s="50">
        <f>'貼り付けシート（日射量等）'!H8237/3.6*10^3</f>
        <v>0</v>
      </c>
      <c r="H8240" s="91">
        <f>RADIANS('貼り付けシート（日射量等）'!I8237)</f>
        <v>0</v>
      </c>
      <c r="I8240" s="91">
        <f>IF('貼り付けシート（日射量等）'!J8237&lt;0,RADIANS(360+('貼り付けシート（日射量等）'!J8237)),RADIANS('貼り付けシート（日射量等）'!J8237))</f>
        <v>0</v>
      </c>
    </row>
    <row r="8241" spans="1:9">
      <c r="A8241" s="20">
        <v>41983</v>
      </c>
      <c r="B8241" s="35" t="s">
        <v>363</v>
      </c>
      <c r="C8241" s="90">
        <f t="shared" si="384"/>
        <v>0</v>
      </c>
      <c r="D8241" s="90">
        <f t="shared" si="385"/>
        <v>0</v>
      </c>
      <c r="E8241" s="90">
        <f t="shared" si="386"/>
        <v>0</v>
      </c>
      <c r="F8241" s="50">
        <f>'貼り付けシート（日射量等）'!G8238/3.6*10^3</f>
        <v>0</v>
      </c>
      <c r="G8241" s="50">
        <f>'貼り付けシート（日射量等）'!H8238/3.6*10^3</f>
        <v>0</v>
      </c>
      <c r="H8241" s="91">
        <f>RADIANS('貼り付けシート（日射量等）'!I8238)</f>
        <v>0</v>
      </c>
      <c r="I8241" s="91">
        <f>IF('貼り付けシート（日射量等）'!J8238&lt;0,RADIANS(360+('貼り付けシート（日射量等）'!J8238)),RADIANS('貼り付けシート（日射量等）'!J8238))</f>
        <v>0</v>
      </c>
    </row>
    <row r="8242" spans="1:9">
      <c r="A8242" s="20">
        <v>41983</v>
      </c>
      <c r="B8242" s="35" t="s">
        <v>364</v>
      </c>
      <c r="C8242" s="90">
        <f t="shared" si="384"/>
        <v>0</v>
      </c>
      <c r="D8242" s="90">
        <f t="shared" si="385"/>
        <v>0</v>
      </c>
      <c r="E8242" s="90">
        <f t="shared" si="386"/>
        <v>0</v>
      </c>
      <c r="F8242" s="50">
        <f>'貼り付けシート（日射量等）'!G8239/3.6*10^3</f>
        <v>0</v>
      </c>
      <c r="G8242" s="50">
        <f>'貼り付けシート（日射量等）'!H8239/3.6*10^3</f>
        <v>0</v>
      </c>
      <c r="H8242" s="91">
        <f>RADIANS('貼り付けシート（日射量等）'!I8239)</f>
        <v>0</v>
      </c>
      <c r="I8242" s="91">
        <f>IF('貼り付けシート（日射量等）'!J8239&lt;0,RADIANS(360+('貼り付けシート（日射量等）'!J8239)),RADIANS('貼り付けシート（日射量等）'!J8239))</f>
        <v>0</v>
      </c>
    </row>
    <row r="8243" spans="1:9">
      <c r="A8243" s="20">
        <v>41983</v>
      </c>
      <c r="B8243" s="35" t="s">
        <v>365</v>
      </c>
      <c r="C8243" s="90">
        <f t="shared" si="384"/>
        <v>0</v>
      </c>
      <c r="D8243" s="90">
        <f t="shared" si="385"/>
        <v>0</v>
      </c>
      <c r="E8243" s="90">
        <f t="shared" si="386"/>
        <v>0</v>
      </c>
      <c r="F8243" s="50">
        <f>'貼り付けシート（日射量等）'!G8240/3.6*10^3</f>
        <v>0</v>
      </c>
      <c r="G8243" s="50">
        <f>'貼り付けシート（日射量等）'!H8240/3.6*10^3</f>
        <v>0</v>
      </c>
      <c r="H8243" s="91">
        <f>RADIANS('貼り付けシート（日射量等）'!I8240)</f>
        <v>0</v>
      </c>
      <c r="I8243" s="91">
        <f>IF('貼り付けシート（日射量等）'!J8240&lt;0,RADIANS(360+('貼り付けシート（日射量等）'!J8240)),RADIANS('貼り付けシート（日射量等）'!J8240))</f>
        <v>0</v>
      </c>
    </row>
    <row r="8244" spans="1:9">
      <c r="A8244" s="20">
        <v>41983</v>
      </c>
      <c r="B8244" s="35" t="s">
        <v>366</v>
      </c>
      <c r="C8244" s="90">
        <f t="shared" si="384"/>
        <v>15.217612489275247</v>
      </c>
      <c r="D8244" s="90">
        <f t="shared" si="385"/>
        <v>4.4415423737979776</v>
      </c>
      <c r="E8244" s="90">
        <f t="shared" si="386"/>
        <v>10.776070115477269</v>
      </c>
      <c r="F8244" s="50">
        <f>'貼り付けシート（日射量等）'!G8241/3.6*10^3</f>
        <v>22.222222222222221</v>
      </c>
      <c r="G8244" s="50">
        <f>'貼り付けシート（日射量等）'!H8241/3.6*10^3</f>
        <v>11.111111111111111</v>
      </c>
      <c r="H8244" s="91">
        <f>RADIANS('貼り付けシート（日射量等）'!I8241)</f>
        <v>2.0943951023931952E-2</v>
      </c>
      <c r="I8244" s="91">
        <f>IF('貼り付けシート（日射量等）'!J8241&lt;0,RADIANS(360+('貼り付けシート（日射量等）'!J8241)),RADIANS('貼り付けシート（日射量等）'!J8241))</f>
        <v>5.2674036825188866</v>
      </c>
    </row>
    <row r="8245" spans="1:9">
      <c r="A8245" s="20">
        <v>41983</v>
      </c>
      <c r="B8245" s="35" t="s">
        <v>367</v>
      </c>
      <c r="C8245" s="90">
        <f t="shared" si="384"/>
        <v>81.955234245064801</v>
      </c>
      <c r="D8245" s="90">
        <f t="shared" si="385"/>
        <v>30.768901196547773</v>
      </c>
      <c r="E8245" s="90">
        <f t="shared" si="386"/>
        <v>51.186333048517028</v>
      </c>
      <c r="F8245" s="50">
        <f>'貼り付けシート（日射量等）'!G8242/3.6*10^3</f>
        <v>77.777777777777786</v>
      </c>
      <c r="G8245" s="50">
        <f>'貼り付けシート（日射量等）'!H8242/3.6*10^3</f>
        <v>52.777777777777779</v>
      </c>
      <c r="H8245" s="91">
        <f>RADIANS('貼り付けシート（日射量等）'!I8242)</f>
        <v>0.18151424220741028</v>
      </c>
      <c r="I8245" s="91">
        <f>IF('貼り付けシート（日射量等）'!J8242&lt;0,RADIANS(360+('貼り付けシート（日射量等）'!J8242)),RADIANS('貼り付けシート（日射量等）'!J8242))</f>
        <v>5.4489179247262962</v>
      </c>
    </row>
    <row r="8246" spans="1:9">
      <c r="A8246" s="20">
        <v>41983</v>
      </c>
      <c r="B8246" s="35" t="s">
        <v>368</v>
      </c>
      <c r="C8246" s="90">
        <f t="shared" si="384"/>
        <v>337.23248020156723</v>
      </c>
      <c r="D8246" s="90">
        <f t="shared" si="385"/>
        <v>242.94186669114112</v>
      </c>
      <c r="E8246" s="90">
        <f t="shared" si="386"/>
        <v>94.290613510426098</v>
      </c>
      <c r="F8246" s="50">
        <f>'貼り付けシート（日射量等）'!G8243/3.6*10^3</f>
        <v>438.88888888888886</v>
      </c>
      <c r="G8246" s="50">
        <f>'貼り付けシート（日射量等）'!H8243/3.6*10^3</f>
        <v>97.222222222222214</v>
      </c>
      <c r="H8246" s="91">
        <f>RADIANS('貼り付けシート（日射量等）'!I8243)</f>
        <v>0.31415926535897931</v>
      </c>
      <c r="I8246" s="91">
        <f>IF('貼り付けシート（日射量等）'!J8243&lt;0,RADIANS(360+('貼り付けシート（日射量等）'!J8243)),RADIANS('貼り付けシート（日射量等）'!J8243))</f>
        <v>5.6548667764616276</v>
      </c>
    </row>
    <row r="8247" spans="1:9">
      <c r="A8247" s="20">
        <v>41983</v>
      </c>
      <c r="B8247" s="35" t="s">
        <v>369</v>
      </c>
      <c r="C8247" s="90">
        <f t="shared" si="384"/>
        <v>573.06095263143061</v>
      </c>
      <c r="D8247" s="90">
        <f t="shared" si="385"/>
        <v>497.62846182308976</v>
      </c>
      <c r="E8247" s="90">
        <f t="shared" si="386"/>
        <v>75.432490808340887</v>
      </c>
      <c r="F8247" s="50">
        <f>'貼り付けシート（日射量等）'!G8244/3.6*10^3</f>
        <v>747.22222222222229</v>
      </c>
      <c r="G8247" s="50">
        <f>'貼り付けシート（日射量等）'!H8244/3.6*10^3</f>
        <v>77.777777777777786</v>
      </c>
      <c r="H8247" s="91">
        <f>RADIANS('貼り付けシート（日射量等）'!I8244)</f>
        <v>0.41189770347066179</v>
      </c>
      <c r="I8247" s="91">
        <f>IF('貼り付けシート（日射量等）'!J8244&lt;0,RADIANS(360+('貼り付けシート（日射量等）'!J8244)),RADIANS('貼り付けシート（日射量等）'!J8244))</f>
        <v>5.8922315547328568</v>
      </c>
    </row>
    <row r="8248" spans="1:9">
      <c r="A8248" s="20">
        <v>41983</v>
      </c>
      <c r="B8248" s="35" t="s">
        <v>370</v>
      </c>
      <c r="C8248" s="90">
        <f t="shared" si="384"/>
        <v>641.88824640512655</v>
      </c>
      <c r="D8248" s="90">
        <f t="shared" si="385"/>
        <v>561.06772053904706</v>
      </c>
      <c r="E8248" s="90">
        <f t="shared" si="386"/>
        <v>80.820525866079507</v>
      </c>
      <c r="F8248" s="50">
        <f>'貼り付けシート（日射量等）'!G8245/3.6*10^3</f>
        <v>775</v>
      </c>
      <c r="G8248" s="50">
        <f>'貼り付けシート（日射量等）'!H8245/3.6*10^3</f>
        <v>83.333333333333329</v>
      </c>
      <c r="H8248" s="91">
        <f>RADIANS('貼り付けシート（日射量等）'!I8245)</f>
        <v>0.4642575810304917</v>
      </c>
      <c r="I8248" s="91">
        <f>IF('貼り付けシート（日射量等）'!J8245&lt;0,RADIANS(360+('貼り付けシート（日射量等）'!J8245)),RADIANS('貼り付けシート（日射量等）'!J8245))</f>
        <v>6.1522856132800117</v>
      </c>
    </row>
    <row r="8249" spans="1:9">
      <c r="A8249" s="20">
        <v>41983</v>
      </c>
      <c r="B8249" s="35" t="s">
        <v>371</v>
      </c>
      <c r="C8249" s="90">
        <f t="shared" si="384"/>
        <v>297.00832183818898</v>
      </c>
      <c r="D8249" s="90">
        <f t="shared" si="385"/>
        <v>132.67325257716061</v>
      </c>
      <c r="E8249" s="90">
        <f t="shared" si="386"/>
        <v>164.33506926102834</v>
      </c>
      <c r="F8249" s="50">
        <f>'貼り付けシート（日射量等）'!G8246/3.6*10^3</f>
        <v>183.33333333333334</v>
      </c>
      <c r="G8249" s="50">
        <f>'貼り付けシート（日射量等）'!H8246/3.6*10^3</f>
        <v>169.44444444444443</v>
      </c>
      <c r="H8249" s="91">
        <f>RADIANS('貼り付けシート（日射量等）'!I8246)</f>
        <v>0.4642575810304917</v>
      </c>
      <c r="I8249" s="91">
        <f>IF('貼り付けシート（日射量等）'!J8246&lt;0,RADIANS(360+('貼り付けシート（日射量等）'!J8246)),RADIANS('貼り付けシート（日射量等）'!J8246))</f>
        <v>0.13788101090755203</v>
      </c>
    </row>
    <row r="8250" spans="1:9">
      <c r="A8250" s="20">
        <v>41983</v>
      </c>
      <c r="B8250" s="35" t="s">
        <v>372</v>
      </c>
      <c r="C8250" s="90">
        <f t="shared" si="384"/>
        <v>171.86929147110814</v>
      </c>
      <c r="D8250" s="90">
        <f t="shared" si="385"/>
        <v>47.944485143119557</v>
      </c>
      <c r="E8250" s="90">
        <f t="shared" si="386"/>
        <v>123.92480632798859</v>
      </c>
      <c r="F8250" s="50">
        <f>'貼り付けシート（日射量等）'!G8247/3.6*10^3</f>
        <v>72.222222222222229</v>
      </c>
      <c r="G8250" s="50">
        <f>'貼り付けシート（日射量等）'!H8247/3.6*10^3</f>
        <v>127.77777777777777</v>
      </c>
      <c r="H8250" s="91">
        <f>RADIANS('貼り付けシート（日射量等）'!I8247)</f>
        <v>0.41015237421866746</v>
      </c>
      <c r="I8250" s="91">
        <f>IF('貼り付けシート（日射量等）'!J8247&lt;0,RADIANS(360+('貼り付けシート（日射量等）'!J8247)),RADIANS('貼り付けシート（日射量等）'!J8247))</f>
        <v>0.39793506945470714</v>
      </c>
    </row>
    <row r="8251" spans="1:9">
      <c r="A8251" s="20">
        <v>41983</v>
      </c>
      <c r="B8251" s="35" t="s">
        <v>373</v>
      </c>
      <c r="C8251" s="90">
        <f t="shared" si="384"/>
        <v>131.39983379687555</v>
      </c>
      <c r="D8251" s="90">
        <f t="shared" si="385"/>
        <v>39.803237815318752</v>
      </c>
      <c r="E8251" s="90">
        <f t="shared" si="386"/>
        <v>91.596595981556789</v>
      </c>
      <c r="F8251" s="50">
        <f>'貼り付けシート（日射量等）'!G8248/3.6*10^3</f>
        <v>72.222222222222229</v>
      </c>
      <c r="G8251" s="50">
        <f>'貼り付けシート（日射量等）'!H8248/3.6*10^3</f>
        <v>94.444444444444443</v>
      </c>
      <c r="H8251" s="91">
        <f>RADIANS('貼り付けシート（日射量等）'!I8248)</f>
        <v>0.31241393610698498</v>
      </c>
      <c r="I8251" s="91">
        <f>IF('貼り付けシート（日射量等）'!J8248&lt;0,RADIANS(360+('貼り付けシート（日射量等）'!J8248)),RADIANS('貼り付けシート（日射量等）'!J8248))</f>
        <v>0.63355451847394162</v>
      </c>
    </row>
    <row r="8252" spans="1:9">
      <c r="A8252" s="20">
        <v>41983</v>
      </c>
      <c r="B8252" s="35" t="s">
        <v>374</v>
      </c>
      <c r="C8252" s="90">
        <f t="shared" si="384"/>
        <v>77.832877594723215</v>
      </c>
      <c r="D8252" s="90">
        <f t="shared" si="385"/>
        <v>29.340562075075511</v>
      </c>
      <c r="E8252" s="90">
        <f t="shared" si="386"/>
        <v>48.492315519647704</v>
      </c>
      <c r="F8252" s="50">
        <f>'貼り付けシート（日射量等）'!G8249/3.6*10^3</f>
        <v>75</v>
      </c>
      <c r="G8252" s="50">
        <f>'貼り付けシート（日射量等）'!H8249/3.6*10^3</f>
        <v>49.999999999999993</v>
      </c>
      <c r="H8252" s="91">
        <f>RADIANS('貼り付けシート（日射量等）'!I8249)</f>
        <v>0.17802358370342161</v>
      </c>
      <c r="I8252" s="91">
        <f>IF('貼り付けシート（日射量等）'!J8249&lt;0,RADIANS(360+('貼り付けシート（日射量等）'!J8249)),RADIANS('貼り付けシート（日射量等）'!J8249))</f>
        <v>0.83950337020927257</v>
      </c>
    </row>
    <row r="8253" spans="1:9">
      <c r="A8253" s="20">
        <v>41983</v>
      </c>
      <c r="B8253" s="35" t="s">
        <v>375</v>
      </c>
      <c r="C8253" s="90">
        <f t="shared" si="384"/>
        <v>15.111130424219995</v>
      </c>
      <c r="D8253" s="90">
        <f t="shared" si="385"/>
        <v>4.335060308742726</v>
      </c>
      <c r="E8253" s="90">
        <f t="shared" si="386"/>
        <v>10.776070115477269</v>
      </c>
      <c r="F8253" s="50">
        <f>'貼り付けシート（日射量等）'!G8250/3.6*10^3</f>
        <v>22.222222222222221</v>
      </c>
      <c r="G8253" s="50">
        <f>'貼り付けシート（日射量等）'!H8250/3.6*10^3</f>
        <v>11.111111111111111</v>
      </c>
      <c r="H8253" s="91">
        <f>RADIANS('貼り付けシート（日射量等）'!I8250)</f>
        <v>1.7453292519943295E-2</v>
      </c>
      <c r="I8253" s="91">
        <f>IF('貼り付けシート（日射量等）'!J8250&lt;0,RADIANS(360+('貼り付けシート（日射量等）'!J8250)),RADIANS('貼り付けシート（日射量等）'!J8250))</f>
        <v>1.0210176124166828</v>
      </c>
    </row>
    <row r="8254" spans="1:9">
      <c r="A8254" s="20">
        <v>41983</v>
      </c>
      <c r="B8254" s="35" t="s">
        <v>376</v>
      </c>
      <c r="C8254" s="90">
        <f t="shared" si="384"/>
        <v>0</v>
      </c>
      <c r="D8254" s="90">
        <f t="shared" si="385"/>
        <v>0</v>
      </c>
      <c r="E8254" s="90">
        <f t="shared" si="386"/>
        <v>0</v>
      </c>
      <c r="F8254" s="50">
        <f>'貼り付けシート（日射量等）'!G8251/3.6*10^3</f>
        <v>0</v>
      </c>
      <c r="G8254" s="50">
        <f>'貼り付けシート（日射量等）'!H8251/3.6*10^3</f>
        <v>0</v>
      </c>
      <c r="H8254" s="91">
        <f>RADIANS('貼り付けシート（日射量等）'!I8251)</f>
        <v>0</v>
      </c>
      <c r="I8254" s="91">
        <f>IF('貼り付けシート（日射量等）'!J8251&lt;0,RADIANS(360+('貼り付けシート（日射量等）'!J8251)),RADIANS('貼り付けシート（日射量等）'!J8251))</f>
        <v>0</v>
      </c>
    </row>
    <row r="8255" spans="1:9">
      <c r="A8255" s="20">
        <v>41983</v>
      </c>
      <c r="B8255" s="35" t="s">
        <v>377</v>
      </c>
      <c r="C8255" s="90">
        <f t="shared" si="384"/>
        <v>0</v>
      </c>
      <c r="D8255" s="90">
        <f t="shared" si="385"/>
        <v>0</v>
      </c>
      <c r="E8255" s="90">
        <f t="shared" si="386"/>
        <v>0</v>
      </c>
      <c r="F8255" s="50">
        <f>'貼り付けシート（日射量等）'!G8252/3.6*10^3</f>
        <v>0</v>
      </c>
      <c r="G8255" s="50">
        <f>'貼り付けシート（日射量等）'!H8252/3.6*10^3</f>
        <v>0</v>
      </c>
      <c r="H8255" s="91">
        <f>RADIANS('貼り付けシート（日射量等）'!I8252)</f>
        <v>0</v>
      </c>
      <c r="I8255" s="91">
        <f>IF('貼り付けシート（日射量等）'!J8252&lt;0,RADIANS(360+('貼り付けシート（日射量等）'!J8252)),RADIANS('貼り付けシート（日射量等）'!J8252))</f>
        <v>0</v>
      </c>
    </row>
    <row r="8256" spans="1:9">
      <c r="A8256" s="20">
        <v>41983</v>
      </c>
      <c r="B8256" s="35" t="s">
        <v>378</v>
      </c>
      <c r="C8256" s="90">
        <f t="shared" si="384"/>
        <v>0</v>
      </c>
      <c r="D8256" s="90">
        <f t="shared" si="385"/>
        <v>0</v>
      </c>
      <c r="E8256" s="90">
        <f t="shared" si="386"/>
        <v>0</v>
      </c>
      <c r="F8256" s="50">
        <f>'貼り付けシート（日射量等）'!G8253/3.6*10^3</f>
        <v>0</v>
      </c>
      <c r="G8256" s="50">
        <f>'貼り付けシート（日射量等）'!H8253/3.6*10^3</f>
        <v>0</v>
      </c>
      <c r="H8256" s="91">
        <f>RADIANS('貼り付けシート（日射量等）'!I8253)</f>
        <v>0</v>
      </c>
      <c r="I8256" s="91">
        <f>IF('貼り付けシート（日射量等）'!J8253&lt;0,RADIANS(360+('貼り付けシート（日射量等）'!J8253)),RADIANS('貼り付けシート（日射量等）'!J8253))</f>
        <v>0</v>
      </c>
    </row>
    <row r="8257" spans="1:9">
      <c r="A8257" s="20">
        <v>41983</v>
      </c>
      <c r="B8257" s="35" t="s">
        <v>379</v>
      </c>
      <c r="C8257" s="90">
        <f t="shared" si="384"/>
        <v>0</v>
      </c>
      <c r="D8257" s="90">
        <f t="shared" si="385"/>
        <v>0</v>
      </c>
      <c r="E8257" s="90">
        <f t="shared" si="386"/>
        <v>0</v>
      </c>
      <c r="F8257" s="50">
        <f>'貼り付けシート（日射量等）'!G8254/3.6*10^3</f>
        <v>0</v>
      </c>
      <c r="G8257" s="50">
        <f>'貼り付けシート（日射量等）'!H8254/3.6*10^3</f>
        <v>0</v>
      </c>
      <c r="H8257" s="91">
        <f>RADIANS('貼り付けシート（日射量等）'!I8254)</f>
        <v>0</v>
      </c>
      <c r="I8257" s="91">
        <f>IF('貼り付けシート（日射量等）'!J8254&lt;0,RADIANS(360+('貼り付けシート（日射量等）'!J8254)),RADIANS('貼り付けシート（日射量等）'!J8254))</f>
        <v>0</v>
      </c>
    </row>
    <row r="8258" spans="1:9">
      <c r="A8258" s="20">
        <v>41983</v>
      </c>
      <c r="B8258" s="35" t="s">
        <v>380</v>
      </c>
      <c r="C8258" s="90">
        <f t="shared" si="384"/>
        <v>0</v>
      </c>
      <c r="D8258" s="90">
        <f t="shared" si="385"/>
        <v>0</v>
      </c>
      <c r="E8258" s="90">
        <f t="shared" si="386"/>
        <v>0</v>
      </c>
      <c r="F8258" s="50">
        <f>'貼り付けシート（日射量等）'!G8255/3.6*10^3</f>
        <v>0</v>
      </c>
      <c r="G8258" s="50">
        <f>'貼り付けシート（日射量等）'!H8255/3.6*10^3</f>
        <v>0</v>
      </c>
      <c r="H8258" s="91">
        <f>RADIANS('貼り付けシート（日射量等）'!I8255)</f>
        <v>0</v>
      </c>
      <c r="I8258" s="91">
        <f>IF('貼り付けシート（日射量等）'!J8255&lt;0,RADIANS(360+('貼り付けシート（日射量等）'!J8255)),RADIANS('貼り付けシート（日射量等）'!J8255))</f>
        <v>0</v>
      </c>
    </row>
    <row r="8259" spans="1:9">
      <c r="A8259" s="20">
        <v>41983</v>
      </c>
      <c r="B8259" s="35" t="s">
        <v>381</v>
      </c>
      <c r="C8259" s="90">
        <f t="shared" si="384"/>
        <v>0</v>
      </c>
      <c r="D8259" s="90">
        <f t="shared" si="385"/>
        <v>0</v>
      </c>
      <c r="E8259" s="90">
        <f t="shared" si="386"/>
        <v>0</v>
      </c>
      <c r="F8259" s="50">
        <f>'貼り付けシート（日射量等）'!G8256/3.6*10^3</f>
        <v>0</v>
      </c>
      <c r="G8259" s="50">
        <f>'貼り付けシート（日射量等）'!H8256/3.6*10^3</f>
        <v>0</v>
      </c>
      <c r="H8259" s="91">
        <f>RADIANS('貼り付けシート（日射量等）'!I8256)</f>
        <v>0</v>
      </c>
      <c r="I8259" s="91">
        <f>IF('貼り付けシート（日射量等）'!J8256&lt;0,RADIANS(360+('貼り付けシート（日射量等）'!J8256)),RADIANS('貼り付けシート（日射量等）'!J8256))</f>
        <v>0</v>
      </c>
    </row>
    <row r="8260" spans="1:9">
      <c r="A8260" s="20">
        <v>41983</v>
      </c>
      <c r="B8260" s="35" t="s">
        <v>382</v>
      </c>
      <c r="C8260" s="90">
        <f t="shared" si="384"/>
        <v>0</v>
      </c>
      <c r="D8260" s="90">
        <f t="shared" si="385"/>
        <v>0</v>
      </c>
      <c r="E8260" s="90">
        <f t="shared" si="386"/>
        <v>0</v>
      </c>
      <c r="F8260" s="50">
        <f>'貼り付けシート（日射量等）'!G8257/3.6*10^3</f>
        <v>0</v>
      </c>
      <c r="G8260" s="50">
        <f>'貼り付けシート（日射量等）'!H8257/3.6*10^3</f>
        <v>0</v>
      </c>
      <c r="H8260" s="91">
        <f>RADIANS('貼り付けシート（日射量等）'!I8257)</f>
        <v>0</v>
      </c>
      <c r="I8260" s="91">
        <f>IF('貼り付けシート（日射量等）'!J8257&lt;0,RADIANS(360+('貼り付けシート（日射量等）'!J8257)),RADIANS('貼り付けシート（日射量等）'!J8257))</f>
        <v>0</v>
      </c>
    </row>
    <row r="8261" spans="1:9">
      <c r="A8261" s="20">
        <v>41983</v>
      </c>
      <c r="B8261" s="35" t="s">
        <v>383</v>
      </c>
      <c r="C8261" s="90">
        <f t="shared" si="384"/>
        <v>0</v>
      </c>
      <c r="D8261" s="90">
        <f t="shared" si="385"/>
        <v>0</v>
      </c>
      <c r="E8261" s="90">
        <f t="shared" si="386"/>
        <v>0</v>
      </c>
      <c r="F8261" s="50">
        <f>'貼り付けシート（日射量等）'!G8258/3.6*10^3</f>
        <v>0</v>
      </c>
      <c r="G8261" s="50">
        <f>'貼り付けシート（日射量等）'!H8258/3.6*10^3</f>
        <v>0</v>
      </c>
      <c r="H8261" s="91">
        <f>RADIANS('貼り付けシート（日射量等）'!I8258)</f>
        <v>0</v>
      </c>
      <c r="I8261" s="91">
        <f>IF('貼り付けシート（日射量等）'!J8258&lt;0,RADIANS(360+('貼り付けシート（日射量等）'!J8258)),RADIANS('貼り付けシート（日射量等）'!J8258))</f>
        <v>0</v>
      </c>
    </row>
    <row r="8262" spans="1:9">
      <c r="A8262" s="20">
        <v>41984</v>
      </c>
      <c r="B8262" s="35" t="s">
        <v>360</v>
      </c>
      <c r="C8262" s="90">
        <f t="shared" si="384"/>
        <v>0</v>
      </c>
      <c r="D8262" s="90">
        <f t="shared" si="385"/>
        <v>0</v>
      </c>
      <c r="E8262" s="90">
        <f t="shared" si="386"/>
        <v>0</v>
      </c>
      <c r="F8262" s="50">
        <f>'貼り付けシート（日射量等）'!G8259/3.6*10^3</f>
        <v>0</v>
      </c>
      <c r="G8262" s="50">
        <f>'貼り付けシート（日射量等）'!H8259/3.6*10^3</f>
        <v>0</v>
      </c>
      <c r="H8262" s="91">
        <f>RADIANS('貼り付けシート（日射量等）'!I8259)</f>
        <v>0</v>
      </c>
      <c r="I8262" s="91">
        <f>IF('貼り付けシート（日射量等）'!J8259&lt;0,RADIANS(360+('貼り付けシート（日射量等）'!J8259)),RADIANS('貼り付けシート（日射量等）'!J8259))</f>
        <v>0</v>
      </c>
    </row>
    <row r="8263" spans="1:9">
      <c r="A8263" s="20">
        <v>41984</v>
      </c>
      <c r="B8263" s="35" t="s">
        <v>361</v>
      </c>
      <c r="C8263" s="90">
        <f t="shared" ref="C8263:C8326" si="387">IF(D8263&lt;0,E8263,D8263+E8263)</f>
        <v>0</v>
      </c>
      <c r="D8263" s="90">
        <f t="shared" ref="D8263:D8326" si="388">F8263*(SIN(H8263)*COS($O$5)+COS(H8263)*SIN($O$5)*COS($O$4-I8263))</f>
        <v>0</v>
      </c>
      <c r="E8263" s="90">
        <f t="shared" ref="E8263:E8326" si="389">G8263*(1+COS($O$5))/2</f>
        <v>0</v>
      </c>
      <c r="F8263" s="50">
        <f>'貼り付けシート（日射量等）'!G8260/3.6*10^3</f>
        <v>0</v>
      </c>
      <c r="G8263" s="50">
        <f>'貼り付けシート（日射量等）'!H8260/3.6*10^3</f>
        <v>0</v>
      </c>
      <c r="H8263" s="91">
        <f>RADIANS('貼り付けシート（日射量等）'!I8260)</f>
        <v>0</v>
      </c>
      <c r="I8263" s="91">
        <f>IF('貼り付けシート（日射量等）'!J8260&lt;0,RADIANS(360+('貼り付けシート（日射量等）'!J8260)),RADIANS('貼り付けシート（日射量等）'!J8260))</f>
        <v>0</v>
      </c>
    </row>
    <row r="8264" spans="1:9">
      <c r="A8264" s="20">
        <v>41984</v>
      </c>
      <c r="B8264" s="35" t="s">
        <v>362</v>
      </c>
      <c r="C8264" s="90">
        <f t="shared" si="387"/>
        <v>0</v>
      </c>
      <c r="D8264" s="90">
        <f t="shared" si="388"/>
        <v>0</v>
      </c>
      <c r="E8264" s="90">
        <f t="shared" si="389"/>
        <v>0</v>
      </c>
      <c r="F8264" s="50">
        <f>'貼り付けシート（日射量等）'!G8261/3.6*10^3</f>
        <v>0</v>
      </c>
      <c r="G8264" s="50">
        <f>'貼り付けシート（日射量等）'!H8261/3.6*10^3</f>
        <v>0</v>
      </c>
      <c r="H8264" s="91">
        <f>RADIANS('貼り付けシート（日射量等）'!I8261)</f>
        <v>0</v>
      </c>
      <c r="I8264" s="91">
        <f>IF('貼り付けシート（日射量等）'!J8261&lt;0,RADIANS(360+('貼り付けシート（日射量等）'!J8261)),RADIANS('貼り付けシート（日射量等）'!J8261))</f>
        <v>0</v>
      </c>
    </row>
    <row r="8265" spans="1:9">
      <c r="A8265" s="20">
        <v>41984</v>
      </c>
      <c r="B8265" s="35" t="s">
        <v>363</v>
      </c>
      <c r="C8265" s="90">
        <f t="shared" si="387"/>
        <v>0</v>
      </c>
      <c r="D8265" s="90">
        <f t="shared" si="388"/>
        <v>0</v>
      </c>
      <c r="E8265" s="90">
        <f t="shared" si="389"/>
        <v>0</v>
      </c>
      <c r="F8265" s="50">
        <f>'貼り付けシート（日射量等）'!G8262/3.6*10^3</f>
        <v>0</v>
      </c>
      <c r="G8265" s="50">
        <f>'貼り付けシート（日射量等）'!H8262/3.6*10^3</f>
        <v>0</v>
      </c>
      <c r="H8265" s="91">
        <f>RADIANS('貼り付けシート（日射量等）'!I8262)</f>
        <v>0</v>
      </c>
      <c r="I8265" s="91">
        <f>IF('貼り付けシート（日射量等）'!J8262&lt;0,RADIANS(360+('貼り付けシート（日射量等）'!J8262)),RADIANS('貼り付けシート（日射量等）'!J8262))</f>
        <v>0</v>
      </c>
    </row>
    <row r="8266" spans="1:9">
      <c r="A8266" s="20">
        <v>41984</v>
      </c>
      <c r="B8266" s="35" t="s">
        <v>364</v>
      </c>
      <c r="C8266" s="90">
        <f t="shared" si="387"/>
        <v>0</v>
      </c>
      <c r="D8266" s="90">
        <f t="shared" si="388"/>
        <v>0</v>
      </c>
      <c r="E8266" s="90">
        <f t="shared" si="389"/>
        <v>0</v>
      </c>
      <c r="F8266" s="50">
        <f>'貼り付けシート（日射量等）'!G8263/3.6*10^3</f>
        <v>0</v>
      </c>
      <c r="G8266" s="50">
        <f>'貼り付けシート（日射量等）'!H8263/3.6*10^3</f>
        <v>0</v>
      </c>
      <c r="H8266" s="91">
        <f>RADIANS('貼り付けシート（日射量等）'!I8263)</f>
        <v>0</v>
      </c>
      <c r="I8266" s="91">
        <f>IF('貼り付けシート（日射量等）'!J8263&lt;0,RADIANS(360+('貼り付けシート（日射量等）'!J8263)),RADIANS('貼り付けシート（日射量等）'!J8263))</f>
        <v>0</v>
      </c>
    </row>
    <row r="8267" spans="1:9">
      <c r="A8267" s="20">
        <v>41984</v>
      </c>
      <c r="B8267" s="35" t="s">
        <v>365</v>
      </c>
      <c r="C8267" s="90">
        <f t="shared" si="387"/>
        <v>0</v>
      </c>
      <c r="D8267" s="90">
        <f t="shared" si="388"/>
        <v>0</v>
      </c>
      <c r="E8267" s="90">
        <f t="shared" si="389"/>
        <v>0</v>
      </c>
      <c r="F8267" s="50">
        <f>'貼り付けシート（日射量等）'!G8264/3.6*10^3</f>
        <v>0</v>
      </c>
      <c r="G8267" s="50">
        <f>'貼り付けシート（日射量等）'!H8264/3.6*10^3</f>
        <v>0</v>
      </c>
      <c r="H8267" s="91">
        <f>RADIANS('貼り付けシート（日射量等）'!I8264)</f>
        <v>0</v>
      </c>
      <c r="I8267" s="91">
        <f>IF('貼り付けシート（日射量等）'!J8264&lt;0,RADIANS(360+('貼り付けシート（日射量等）'!J8264)),RADIANS('貼り付けシート（日射量等）'!J8264))</f>
        <v>0</v>
      </c>
    </row>
    <row r="8268" spans="1:9">
      <c r="A8268" s="20">
        <v>41984</v>
      </c>
      <c r="B8268" s="35" t="s">
        <v>366</v>
      </c>
      <c r="C8268" s="90">
        <f t="shared" si="387"/>
        <v>3.2446730220677948</v>
      </c>
      <c r="D8268" s="90">
        <f t="shared" si="388"/>
        <v>0.55065549319847762</v>
      </c>
      <c r="E8268" s="90">
        <f t="shared" si="389"/>
        <v>2.6940175288693173</v>
      </c>
      <c r="F8268" s="50">
        <f>'貼り付けシート（日射量等）'!G8265/3.6*10^3</f>
        <v>2.7777777777777777</v>
      </c>
      <c r="G8268" s="50">
        <f>'貼り付けシート（日射量等）'!H8265/3.6*10^3</f>
        <v>2.7777777777777777</v>
      </c>
      <c r="H8268" s="91">
        <f>RADIANS('貼り付けシート（日射量等）'!I8265)</f>
        <v>1.9198621771937627E-2</v>
      </c>
      <c r="I8268" s="91">
        <f>IF('貼り付けシート（日射量等）'!J8265&lt;0,RADIANS(360+('貼り付けシート（日射量等）'!J8265)),RADIANS('貼り付けシート（日射量等）'!J8265))</f>
        <v>5.2674036825188866</v>
      </c>
    </row>
    <row r="8269" spans="1:9">
      <c r="A8269" s="20">
        <v>41984</v>
      </c>
      <c r="B8269" s="35" t="s">
        <v>367</v>
      </c>
      <c r="C8269" s="90">
        <f t="shared" si="387"/>
        <v>21.036348781509943</v>
      </c>
      <c r="D8269" s="90">
        <f t="shared" si="388"/>
        <v>2.1782260794247232</v>
      </c>
      <c r="E8269" s="90">
        <f t="shared" si="389"/>
        <v>18.858122702085222</v>
      </c>
      <c r="F8269" s="50">
        <f>'貼り付けシート（日射量等）'!G8266/3.6*10^3</f>
        <v>5.5555555555555554</v>
      </c>
      <c r="G8269" s="50">
        <f>'貼り付けシート（日射量等）'!H8266/3.6*10^3</f>
        <v>19.444444444444446</v>
      </c>
      <c r="H8269" s="91">
        <f>RADIANS('貼り付けシート（日射量等）'!I8266)</f>
        <v>0.17802358370342161</v>
      </c>
      <c r="I8269" s="91">
        <f>IF('貼り付けシート（日射量等）'!J8266&lt;0,RADIANS(360+('貼り付けシート（日射量等）'!J8266)),RADIANS('貼り付けシート（日射量等）'!J8266))</f>
        <v>5.4471725954743029</v>
      </c>
    </row>
    <row r="8270" spans="1:9">
      <c r="A8270" s="20">
        <v>41984</v>
      </c>
      <c r="B8270" s="35" t="s">
        <v>368</v>
      </c>
      <c r="C8270" s="90">
        <f t="shared" si="387"/>
        <v>57.321077719328009</v>
      </c>
      <c r="D8270" s="90">
        <f t="shared" si="388"/>
        <v>6.1347446708109796</v>
      </c>
      <c r="E8270" s="90">
        <f t="shared" si="389"/>
        <v>51.186333048517028</v>
      </c>
      <c r="F8270" s="50">
        <f>'貼り付けシート（日射量等）'!G8267/3.6*10^3</f>
        <v>11.111111111111111</v>
      </c>
      <c r="G8270" s="50">
        <f>'貼り付けシート（日射量等）'!H8267/3.6*10^3</f>
        <v>52.777777777777779</v>
      </c>
      <c r="H8270" s="91">
        <f>RADIANS('貼り付けシート（日射量等）'!I8267)</f>
        <v>0.31241393610698498</v>
      </c>
      <c r="I8270" s="91">
        <f>IF('貼り付けシート（日射量等）'!J8267&lt;0,RADIANS(360+('貼り付けシート（日射量等）'!J8267)),RADIANS('貼り付けシート（日射量等）'!J8267))</f>
        <v>5.6548667764616276</v>
      </c>
    </row>
    <row r="8271" spans="1:9">
      <c r="A8271" s="20">
        <v>41984</v>
      </c>
      <c r="B8271" s="35" t="s">
        <v>369</v>
      </c>
      <c r="C8271" s="90">
        <f t="shared" si="387"/>
        <v>97.283213612623172</v>
      </c>
      <c r="D8271" s="90">
        <f t="shared" si="388"/>
        <v>11.07465268880501</v>
      </c>
      <c r="E8271" s="90">
        <f t="shared" si="389"/>
        <v>86.208560923818155</v>
      </c>
      <c r="F8271" s="50">
        <f>'貼り付けシート（日射量等）'!G8268/3.6*10^3</f>
        <v>16.666666666666668</v>
      </c>
      <c r="G8271" s="50">
        <f>'貼り付けシート（日射量等）'!H8268/3.6*10^3</f>
        <v>88.888888888888886</v>
      </c>
      <c r="H8271" s="91">
        <f>RADIANS('貼り付けシート（日射量等）'!I8268)</f>
        <v>0.41015237421866746</v>
      </c>
      <c r="I8271" s="91">
        <f>IF('貼り付けシート（日射量等）'!J8268&lt;0,RADIANS(360+('貼り付けシート（日射量等）'!J8268)),RADIANS('貼り付けシート（日射量等）'!J8268))</f>
        <v>5.8904862254808625</v>
      </c>
    </row>
    <row r="8272" spans="1:9">
      <c r="A8272" s="20">
        <v>41984</v>
      </c>
      <c r="B8272" s="35" t="s">
        <v>370</v>
      </c>
      <c r="C8272" s="90">
        <f t="shared" si="387"/>
        <v>83.462330525755306</v>
      </c>
      <c r="D8272" s="90">
        <f t="shared" si="388"/>
        <v>8.0298397174144149</v>
      </c>
      <c r="E8272" s="90">
        <f t="shared" si="389"/>
        <v>75.432490808340887</v>
      </c>
      <c r="F8272" s="50">
        <f>'貼り付けシート（日射量等）'!G8269/3.6*10^3</f>
        <v>11.111111111111111</v>
      </c>
      <c r="G8272" s="50">
        <f>'貼り付けシート（日射量等）'!H8269/3.6*10^3</f>
        <v>77.777777777777786</v>
      </c>
      <c r="H8272" s="91">
        <f>RADIANS('貼り付けシート（日射量等）'!I8269)</f>
        <v>0.46251225177849731</v>
      </c>
      <c r="I8272" s="91">
        <f>IF('貼り付けシート（日射量等）'!J8269&lt;0,RADIANS(360+('貼り付けシート（日射量等）'!J8269)),RADIANS('貼り付けシート（日射量等）'!J8269))</f>
        <v>6.1505402840280166</v>
      </c>
    </row>
    <row r="8273" spans="1:9">
      <c r="A8273" s="20">
        <v>41984</v>
      </c>
      <c r="B8273" s="35" t="s">
        <v>371</v>
      </c>
      <c r="C8273" s="90">
        <f t="shared" si="387"/>
        <v>83.460739901779604</v>
      </c>
      <c r="D8273" s="90">
        <f t="shared" si="388"/>
        <v>8.0282490934387187</v>
      </c>
      <c r="E8273" s="90">
        <f t="shared" si="389"/>
        <v>75.432490808340887</v>
      </c>
      <c r="F8273" s="50">
        <f>'貼り付けシート（日射量等）'!G8270/3.6*10^3</f>
        <v>11.111111111111111</v>
      </c>
      <c r="G8273" s="50">
        <f>'貼り付けシート（日射量等）'!H8270/3.6*10^3</f>
        <v>77.777777777777786</v>
      </c>
      <c r="H8273" s="91">
        <f>RADIANS('貼り付けシート（日射量等）'!I8270)</f>
        <v>0.46251225177849731</v>
      </c>
      <c r="I8273" s="91">
        <f>IF('貼り付けシート（日射量等）'!J8270&lt;0,RADIANS(360+('貼り付けシート（日射量等）'!J8270)),RADIANS('貼り付けシート（日射量等）'!J8270))</f>
        <v>0.1361356816555577</v>
      </c>
    </row>
    <row r="8274" spans="1:9">
      <c r="A8274" s="20">
        <v>41984</v>
      </c>
      <c r="B8274" s="35" t="s">
        <v>372</v>
      </c>
      <c r="C8274" s="90">
        <f t="shared" si="387"/>
        <v>97.276201151576572</v>
      </c>
      <c r="D8274" s="90">
        <f t="shared" si="388"/>
        <v>11.067640227758424</v>
      </c>
      <c r="E8274" s="90">
        <f t="shared" si="389"/>
        <v>86.208560923818155</v>
      </c>
      <c r="F8274" s="50">
        <f>'貼り付けシート（日射量等）'!G8271/3.6*10^3</f>
        <v>16.666666666666668</v>
      </c>
      <c r="G8274" s="50">
        <f>'貼り付けシート（日射量等）'!H8271/3.6*10^3</f>
        <v>88.888888888888886</v>
      </c>
      <c r="H8274" s="91">
        <f>RADIANS('貼り付けシート（日射量等）'!I8271)</f>
        <v>0.41015237421866746</v>
      </c>
      <c r="I8274" s="91">
        <f>IF('貼り付けシート（日射量等）'!J8271&lt;0,RADIANS(360+('貼り付けシート（日射量等）'!J8271)),RADIANS('貼り付けシート（日射量等）'!J8271))</f>
        <v>0.3961897402027128</v>
      </c>
    </row>
    <row r="8275" spans="1:9">
      <c r="A8275" s="20">
        <v>41984</v>
      </c>
      <c r="B8275" s="35" t="s">
        <v>373</v>
      </c>
      <c r="C8275" s="90">
        <f t="shared" si="387"/>
        <v>72.664225852413381</v>
      </c>
      <c r="D8275" s="90">
        <f t="shared" si="388"/>
        <v>10.70182268841908</v>
      </c>
      <c r="E8275" s="90">
        <f t="shared" si="389"/>
        <v>61.962403163994296</v>
      </c>
      <c r="F8275" s="50">
        <f>'貼り付けシート（日射量等）'!G8272/3.6*10^3</f>
        <v>19.444444444444446</v>
      </c>
      <c r="G8275" s="50">
        <f>'貼り付けシート（日射量等）'!H8272/3.6*10^3</f>
        <v>63.888888888888886</v>
      </c>
      <c r="H8275" s="91">
        <f>RADIANS('貼り付けシート（日射量等）'!I8272)</f>
        <v>0.31066860685499065</v>
      </c>
      <c r="I8275" s="91">
        <f>IF('貼り付けシート（日射量等）'!J8272&lt;0,RADIANS(360+('貼り付けシート（日射量等）'!J8272)),RADIANS('貼り付けシート（日射量等）'!J8272))</f>
        <v>0.63006385996995296</v>
      </c>
    </row>
    <row r="8276" spans="1:9">
      <c r="A8276" s="20">
        <v>41984</v>
      </c>
      <c r="B8276" s="35" t="s">
        <v>374</v>
      </c>
      <c r="C8276" s="90">
        <f t="shared" si="387"/>
        <v>43.725437594728874</v>
      </c>
      <c r="D8276" s="90">
        <f t="shared" si="388"/>
        <v>8.7032097194277469</v>
      </c>
      <c r="E8276" s="90">
        <f t="shared" si="389"/>
        <v>35.022227875301127</v>
      </c>
      <c r="F8276" s="50">
        <f>'貼り付けシート（日射量等）'!G8273/3.6*10^3</f>
        <v>22.222222222222221</v>
      </c>
      <c r="G8276" s="50">
        <f>'貼り付けシート（日射量等）'!H8273/3.6*10^3</f>
        <v>36.111111111111114</v>
      </c>
      <c r="H8276" s="91">
        <f>RADIANS('貼り付けシート（日射量等）'!I8273)</f>
        <v>0.17802358370342161</v>
      </c>
      <c r="I8276" s="91">
        <f>IF('貼り付けシート（日射量等）'!J8273&lt;0,RADIANS(360+('貼り付けシート（日射量等）'!J8273)),RADIANS('貼り付けシート（日射量等）'!J8273))</f>
        <v>0.83775804095727824</v>
      </c>
    </row>
    <row r="8277" spans="1:9">
      <c r="A8277" s="20">
        <v>41984</v>
      </c>
      <c r="B8277" s="35" t="s">
        <v>375</v>
      </c>
      <c r="C8277" s="90">
        <f t="shared" si="387"/>
        <v>5.9327417645250913</v>
      </c>
      <c r="D8277" s="90">
        <f t="shared" si="388"/>
        <v>0.54470670678645683</v>
      </c>
      <c r="E8277" s="90">
        <f t="shared" si="389"/>
        <v>5.3880350577386347</v>
      </c>
      <c r="F8277" s="50">
        <f>'貼り付けシート（日射量等）'!G8274/3.6*10^3</f>
        <v>2.7777777777777777</v>
      </c>
      <c r="G8277" s="50">
        <f>'貼り付けシート（日射量等）'!H8274/3.6*10^3</f>
        <v>5.5555555555555554</v>
      </c>
      <c r="H8277" s="91">
        <f>RADIANS('貼り付けシート（日射量等）'!I8274)</f>
        <v>1.7453292519943295E-2</v>
      </c>
      <c r="I8277" s="91">
        <f>IF('貼り付けシート（日射量等）'!J8274&lt;0,RADIANS(360+('貼り付けシート（日射量等）'!J8274)),RADIANS('貼り付けシート（日射量等）'!J8274))</f>
        <v>1.0175269539126941</v>
      </c>
    </row>
    <row r="8278" spans="1:9">
      <c r="A8278" s="20">
        <v>41984</v>
      </c>
      <c r="B8278" s="35" t="s">
        <v>376</v>
      </c>
      <c r="C8278" s="90">
        <f t="shared" si="387"/>
        <v>0</v>
      </c>
      <c r="D8278" s="90">
        <f t="shared" si="388"/>
        <v>0</v>
      </c>
      <c r="E8278" s="90">
        <f t="shared" si="389"/>
        <v>0</v>
      </c>
      <c r="F8278" s="50">
        <f>'貼り付けシート（日射量等）'!G8275/3.6*10^3</f>
        <v>0</v>
      </c>
      <c r="G8278" s="50">
        <f>'貼り付けシート（日射量等）'!H8275/3.6*10^3</f>
        <v>0</v>
      </c>
      <c r="H8278" s="91">
        <f>RADIANS('貼り付けシート（日射量等）'!I8275)</f>
        <v>0</v>
      </c>
      <c r="I8278" s="91">
        <f>IF('貼り付けシート（日射量等）'!J8275&lt;0,RADIANS(360+('貼り付けシート（日射量等）'!J8275)),RADIANS('貼り付けシート（日射量等）'!J8275))</f>
        <v>0</v>
      </c>
    </row>
    <row r="8279" spans="1:9">
      <c r="A8279" s="20">
        <v>41984</v>
      </c>
      <c r="B8279" s="35" t="s">
        <v>377</v>
      </c>
      <c r="C8279" s="90">
        <f t="shared" si="387"/>
        <v>0</v>
      </c>
      <c r="D8279" s="90">
        <f t="shared" si="388"/>
        <v>0</v>
      </c>
      <c r="E8279" s="90">
        <f t="shared" si="389"/>
        <v>0</v>
      </c>
      <c r="F8279" s="50">
        <f>'貼り付けシート（日射量等）'!G8276/3.6*10^3</f>
        <v>0</v>
      </c>
      <c r="G8279" s="50">
        <f>'貼り付けシート（日射量等）'!H8276/3.6*10^3</f>
        <v>0</v>
      </c>
      <c r="H8279" s="91">
        <f>RADIANS('貼り付けシート（日射量等）'!I8276)</f>
        <v>0</v>
      </c>
      <c r="I8279" s="91">
        <f>IF('貼り付けシート（日射量等）'!J8276&lt;0,RADIANS(360+('貼り付けシート（日射量等）'!J8276)),RADIANS('貼り付けシート（日射量等）'!J8276))</f>
        <v>0</v>
      </c>
    </row>
    <row r="8280" spans="1:9">
      <c r="A8280" s="20">
        <v>41984</v>
      </c>
      <c r="B8280" s="35" t="s">
        <v>378</v>
      </c>
      <c r="C8280" s="90">
        <f t="shared" si="387"/>
        <v>0</v>
      </c>
      <c r="D8280" s="90">
        <f t="shared" si="388"/>
        <v>0</v>
      </c>
      <c r="E8280" s="90">
        <f t="shared" si="389"/>
        <v>0</v>
      </c>
      <c r="F8280" s="50">
        <f>'貼り付けシート（日射量等）'!G8277/3.6*10^3</f>
        <v>0</v>
      </c>
      <c r="G8280" s="50">
        <f>'貼り付けシート（日射量等）'!H8277/3.6*10^3</f>
        <v>0</v>
      </c>
      <c r="H8280" s="91">
        <f>RADIANS('貼り付けシート（日射量等）'!I8277)</f>
        <v>0</v>
      </c>
      <c r="I8280" s="91">
        <f>IF('貼り付けシート（日射量等）'!J8277&lt;0,RADIANS(360+('貼り付けシート（日射量等）'!J8277)),RADIANS('貼り付けシート（日射量等）'!J8277))</f>
        <v>0</v>
      </c>
    </row>
    <row r="8281" spans="1:9">
      <c r="A8281" s="20">
        <v>41984</v>
      </c>
      <c r="B8281" s="35" t="s">
        <v>379</v>
      </c>
      <c r="C8281" s="90">
        <f t="shared" si="387"/>
        <v>0</v>
      </c>
      <c r="D8281" s="90">
        <f t="shared" si="388"/>
        <v>0</v>
      </c>
      <c r="E8281" s="90">
        <f t="shared" si="389"/>
        <v>0</v>
      </c>
      <c r="F8281" s="50">
        <f>'貼り付けシート（日射量等）'!G8278/3.6*10^3</f>
        <v>0</v>
      </c>
      <c r="G8281" s="50">
        <f>'貼り付けシート（日射量等）'!H8278/3.6*10^3</f>
        <v>0</v>
      </c>
      <c r="H8281" s="91">
        <f>RADIANS('貼り付けシート（日射量等）'!I8278)</f>
        <v>0</v>
      </c>
      <c r="I8281" s="91">
        <f>IF('貼り付けシート（日射量等）'!J8278&lt;0,RADIANS(360+('貼り付けシート（日射量等）'!J8278)),RADIANS('貼り付けシート（日射量等）'!J8278))</f>
        <v>0</v>
      </c>
    </row>
    <row r="8282" spans="1:9">
      <c r="A8282" s="20">
        <v>41984</v>
      </c>
      <c r="B8282" s="35" t="s">
        <v>380</v>
      </c>
      <c r="C8282" s="90">
        <f t="shared" si="387"/>
        <v>0</v>
      </c>
      <c r="D8282" s="90">
        <f t="shared" si="388"/>
        <v>0</v>
      </c>
      <c r="E8282" s="90">
        <f t="shared" si="389"/>
        <v>0</v>
      </c>
      <c r="F8282" s="50">
        <f>'貼り付けシート（日射量等）'!G8279/3.6*10^3</f>
        <v>0</v>
      </c>
      <c r="G8282" s="50">
        <f>'貼り付けシート（日射量等）'!H8279/3.6*10^3</f>
        <v>0</v>
      </c>
      <c r="H8282" s="91">
        <f>RADIANS('貼り付けシート（日射量等）'!I8279)</f>
        <v>0</v>
      </c>
      <c r="I8282" s="91">
        <f>IF('貼り付けシート（日射量等）'!J8279&lt;0,RADIANS(360+('貼り付けシート（日射量等）'!J8279)),RADIANS('貼り付けシート（日射量等）'!J8279))</f>
        <v>0</v>
      </c>
    </row>
    <row r="8283" spans="1:9">
      <c r="A8283" s="20">
        <v>41984</v>
      </c>
      <c r="B8283" s="35" t="s">
        <v>381</v>
      </c>
      <c r="C8283" s="90">
        <f t="shared" si="387"/>
        <v>0</v>
      </c>
      <c r="D8283" s="90">
        <f t="shared" si="388"/>
        <v>0</v>
      </c>
      <c r="E8283" s="90">
        <f t="shared" si="389"/>
        <v>0</v>
      </c>
      <c r="F8283" s="50">
        <f>'貼り付けシート（日射量等）'!G8280/3.6*10^3</f>
        <v>0</v>
      </c>
      <c r="G8283" s="50">
        <f>'貼り付けシート（日射量等）'!H8280/3.6*10^3</f>
        <v>0</v>
      </c>
      <c r="H8283" s="91">
        <f>RADIANS('貼り付けシート（日射量等）'!I8280)</f>
        <v>0</v>
      </c>
      <c r="I8283" s="91">
        <f>IF('貼り付けシート（日射量等）'!J8280&lt;0,RADIANS(360+('貼り付けシート（日射量等）'!J8280)),RADIANS('貼り付けシート（日射量等）'!J8280))</f>
        <v>0</v>
      </c>
    </row>
    <row r="8284" spans="1:9">
      <c r="A8284" s="20">
        <v>41984</v>
      </c>
      <c r="B8284" s="35" t="s">
        <v>382</v>
      </c>
      <c r="C8284" s="90">
        <f t="shared" si="387"/>
        <v>0</v>
      </c>
      <c r="D8284" s="90">
        <f t="shared" si="388"/>
        <v>0</v>
      </c>
      <c r="E8284" s="90">
        <f t="shared" si="389"/>
        <v>0</v>
      </c>
      <c r="F8284" s="50">
        <f>'貼り付けシート（日射量等）'!G8281/3.6*10^3</f>
        <v>0</v>
      </c>
      <c r="G8284" s="50">
        <f>'貼り付けシート（日射量等）'!H8281/3.6*10^3</f>
        <v>0</v>
      </c>
      <c r="H8284" s="91">
        <f>RADIANS('貼り付けシート（日射量等）'!I8281)</f>
        <v>0</v>
      </c>
      <c r="I8284" s="91">
        <f>IF('貼り付けシート（日射量等）'!J8281&lt;0,RADIANS(360+('貼り付けシート（日射量等）'!J8281)),RADIANS('貼り付けシート（日射量等）'!J8281))</f>
        <v>0</v>
      </c>
    </row>
    <row r="8285" spans="1:9">
      <c r="A8285" s="20">
        <v>41984</v>
      </c>
      <c r="B8285" s="35" t="s">
        <v>383</v>
      </c>
      <c r="C8285" s="90">
        <f t="shared" si="387"/>
        <v>0</v>
      </c>
      <c r="D8285" s="90">
        <f t="shared" si="388"/>
        <v>0</v>
      </c>
      <c r="E8285" s="90">
        <f t="shared" si="389"/>
        <v>0</v>
      </c>
      <c r="F8285" s="50">
        <f>'貼り付けシート（日射量等）'!G8282/3.6*10^3</f>
        <v>0</v>
      </c>
      <c r="G8285" s="50">
        <f>'貼り付けシート（日射量等）'!H8282/3.6*10^3</f>
        <v>0</v>
      </c>
      <c r="H8285" s="91">
        <f>RADIANS('貼り付けシート（日射量等）'!I8282)</f>
        <v>0</v>
      </c>
      <c r="I8285" s="91">
        <f>IF('貼り付けシート（日射量等）'!J8282&lt;0,RADIANS(360+('貼り付けシート（日射量等）'!J8282)),RADIANS('貼り付けシート（日射量等）'!J8282))</f>
        <v>0</v>
      </c>
    </row>
    <row r="8286" spans="1:9">
      <c r="A8286" s="20">
        <v>41985</v>
      </c>
      <c r="B8286" s="35" t="s">
        <v>360</v>
      </c>
      <c r="C8286" s="90">
        <f t="shared" si="387"/>
        <v>0</v>
      </c>
      <c r="D8286" s="90">
        <f t="shared" si="388"/>
        <v>0</v>
      </c>
      <c r="E8286" s="90">
        <f t="shared" si="389"/>
        <v>0</v>
      </c>
      <c r="F8286" s="50">
        <f>'貼り付けシート（日射量等）'!G8283/3.6*10^3</f>
        <v>0</v>
      </c>
      <c r="G8286" s="50">
        <f>'貼り付けシート（日射量等）'!H8283/3.6*10^3</f>
        <v>0</v>
      </c>
      <c r="H8286" s="91">
        <f>RADIANS('貼り付けシート（日射量等）'!I8283)</f>
        <v>0</v>
      </c>
      <c r="I8286" s="91">
        <f>IF('貼り付けシート（日射量等）'!J8283&lt;0,RADIANS(360+('貼り付けシート（日射量等）'!J8283)),RADIANS('貼り付けシート（日射量等）'!J8283))</f>
        <v>0</v>
      </c>
    </row>
    <row r="8287" spans="1:9">
      <c r="A8287" s="20">
        <v>41985</v>
      </c>
      <c r="B8287" s="35" t="s">
        <v>361</v>
      </c>
      <c r="C8287" s="90">
        <f t="shared" si="387"/>
        <v>0</v>
      </c>
      <c r="D8287" s="90">
        <f t="shared" si="388"/>
        <v>0</v>
      </c>
      <c r="E8287" s="90">
        <f t="shared" si="389"/>
        <v>0</v>
      </c>
      <c r="F8287" s="50">
        <f>'貼り付けシート（日射量等）'!G8284/3.6*10^3</f>
        <v>0</v>
      </c>
      <c r="G8287" s="50">
        <f>'貼り付けシート（日射量等）'!H8284/3.6*10^3</f>
        <v>0</v>
      </c>
      <c r="H8287" s="91">
        <f>RADIANS('貼り付けシート（日射量等）'!I8284)</f>
        <v>0</v>
      </c>
      <c r="I8287" s="91">
        <f>IF('貼り付けシート（日射量等）'!J8284&lt;0,RADIANS(360+('貼り付けシート（日射量等）'!J8284)),RADIANS('貼り付けシート（日射量等）'!J8284))</f>
        <v>0</v>
      </c>
    </row>
    <row r="8288" spans="1:9">
      <c r="A8288" s="20">
        <v>41985</v>
      </c>
      <c r="B8288" s="35" t="s">
        <v>362</v>
      </c>
      <c r="C8288" s="90">
        <f t="shared" si="387"/>
        <v>0</v>
      </c>
      <c r="D8288" s="90">
        <f t="shared" si="388"/>
        <v>0</v>
      </c>
      <c r="E8288" s="90">
        <f t="shared" si="389"/>
        <v>0</v>
      </c>
      <c r="F8288" s="50">
        <f>'貼り付けシート（日射量等）'!G8285/3.6*10^3</f>
        <v>0</v>
      </c>
      <c r="G8288" s="50">
        <f>'貼り付けシート（日射量等）'!H8285/3.6*10^3</f>
        <v>0</v>
      </c>
      <c r="H8288" s="91">
        <f>RADIANS('貼り付けシート（日射量等）'!I8285)</f>
        <v>0</v>
      </c>
      <c r="I8288" s="91">
        <f>IF('貼り付けシート（日射量等）'!J8285&lt;0,RADIANS(360+('貼り付けシート（日射量等）'!J8285)),RADIANS('貼り付けシート（日射量等）'!J8285))</f>
        <v>0</v>
      </c>
    </row>
    <row r="8289" spans="1:9">
      <c r="A8289" s="20">
        <v>41985</v>
      </c>
      <c r="B8289" s="35" t="s">
        <v>363</v>
      </c>
      <c r="C8289" s="90">
        <f t="shared" si="387"/>
        <v>0</v>
      </c>
      <c r="D8289" s="90">
        <f t="shared" si="388"/>
        <v>0</v>
      </c>
      <c r="E8289" s="90">
        <f t="shared" si="389"/>
        <v>0</v>
      </c>
      <c r="F8289" s="50">
        <f>'貼り付けシート（日射量等）'!G8286/3.6*10^3</f>
        <v>0</v>
      </c>
      <c r="G8289" s="50">
        <f>'貼り付けシート（日射量等）'!H8286/3.6*10^3</f>
        <v>0</v>
      </c>
      <c r="H8289" s="91">
        <f>RADIANS('貼り付けシート（日射量等）'!I8286)</f>
        <v>0</v>
      </c>
      <c r="I8289" s="91">
        <f>IF('貼り付けシート（日射量等）'!J8286&lt;0,RADIANS(360+('貼り付けシート（日射量等）'!J8286)),RADIANS('貼り付けシート（日射量等）'!J8286))</f>
        <v>0</v>
      </c>
    </row>
    <row r="8290" spans="1:9">
      <c r="A8290" s="20">
        <v>41985</v>
      </c>
      <c r="B8290" s="35" t="s">
        <v>364</v>
      </c>
      <c r="C8290" s="90">
        <f t="shared" si="387"/>
        <v>0</v>
      </c>
      <c r="D8290" s="90">
        <f t="shared" si="388"/>
        <v>0</v>
      </c>
      <c r="E8290" s="90">
        <f t="shared" si="389"/>
        <v>0</v>
      </c>
      <c r="F8290" s="50">
        <f>'貼り付けシート（日射量等）'!G8287/3.6*10^3</f>
        <v>0</v>
      </c>
      <c r="G8290" s="50">
        <f>'貼り付けシート（日射量等）'!H8287/3.6*10^3</f>
        <v>0</v>
      </c>
      <c r="H8290" s="91">
        <f>RADIANS('貼り付けシート（日射量等）'!I8287)</f>
        <v>0</v>
      </c>
      <c r="I8290" s="91">
        <f>IF('貼り付けシート（日射量等）'!J8287&lt;0,RADIANS(360+('貼り付けシート（日射量等）'!J8287)),RADIANS('貼り付けシート（日射量等）'!J8287))</f>
        <v>0</v>
      </c>
    </row>
    <row r="8291" spans="1:9">
      <c r="A8291" s="20">
        <v>41985</v>
      </c>
      <c r="B8291" s="35" t="s">
        <v>365</v>
      </c>
      <c r="C8291" s="90">
        <f t="shared" si="387"/>
        <v>0</v>
      </c>
      <c r="D8291" s="90">
        <f t="shared" si="388"/>
        <v>0</v>
      </c>
      <c r="E8291" s="90">
        <f t="shared" si="389"/>
        <v>0</v>
      </c>
      <c r="F8291" s="50">
        <f>'貼り付けシート（日射量等）'!G8288/3.6*10^3</f>
        <v>0</v>
      </c>
      <c r="G8291" s="50">
        <f>'貼り付けシート（日射量等）'!H8288/3.6*10^3</f>
        <v>0</v>
      </c>
      <c r="H8291" s="91">
        <f>RADIANS('貼り付けシート（日射量等）'!I8288)</f>
        <v>0</v>
      </c>
      <c r="I8291" s="91">
        <f>IF('貼り付けシート（日射量等）'!J8288&lt;0,RADIANS(360+('貼り付けシート（日射量等）'!J8288)),RADIANS('貼り付けシート（日射量等）'!J8288))</f>
        <v>0</v>
      </c>
    </row>
    <row r="8292" spans="1:9">
      <c r="A8292" s="20">
        <v>41985</v>
      </c>
      <c r="B8292" s="35" t="s">
        <v>366</v>
      </c>
      <c r="C8292" s="90">
        <f t="shared" si="387"/>
        <v>10.2427166726089</v>
      </c>
      <c r="D8292" s="90">
        <f t="shared" si="388"/>
        <v>2.1606640860009469</v>
      </c>
      <c r="E8292" s="90">
        <f t="shared" si="389"/>
        <v>8.0820525866079524</v>
      </c>
      <c r="F8292" s="50">
        <f>'貼り付けシート（日射量等）'!G8289/3.6*10^3</f>
        <v>11.111111111111111</v>
      </c>
      <c r="G8292" s="50">
        <f>'貼り付けシート（日射量等）'!H8289/3.6*10^3</f>
        <v>8.3333333333333339</v>
      </c>
      <c r="H8292" s="91">
        <f>RADIANS('貼り付けシート（日射量等）'!I8289)</f>
        <v>1.5707963267948967E-2</v>
      </c>
      <c r="I8292" s="91">
        <f>IF('貼り付けシート（日射量等）'!J8289&lt;0,RADIANS(360+('貼り付けシート（日射量等）'!J8289)),RADIANS('貼り付けシート（日射量等）'!J8289))</f>
        <v>5.2656583532668924</v>
      </c>
    </row>
    <row r="8293" spans="1:9">
      <c r="A8293" s="20">
        <v>41985</v>
      </c>
      <c r="B8293" s="35" t="s">
        <v>367</v>
      </c>
      <c r="C8293" s="90">
        <f t="shared" si="387"/>
        <v>48.564490267591985</v>
      </c>
      <c r="D8293" s="90">
        <f t="shared" si="388"/>
        <v>10.84824486342154</v>
      </c>
      <c r="E8293" s="90">
        <f t="shared" si="389"/>
        <v>37.716245404170444</v>
      </c>
      <c r="F8293" s="50">
        <f>'貼り付けシート（日射量等）'!G8290/3.6*10^3</f>
        <v>27.777777777777779</v>
      </c>
      <c r="G8293" s="50">
        <f>'貼り付けシート（日射量等）'!H8290/3.6*10^3</f>
        <v>38.888888888888893</v>
      </c>
      <c r="H8293" s="91">
        <f>RADIANS('貼り付けシート（日射量等）'!I8290)</f>
        <v>0.17627825445142728</v>
      </c>
      <c r="I8293" s="91">
        <f>IF('貼り付けシート（日射量等）'!J8290&lt;0,RADIANS(360+('貼り付けシート（日射量等）'!J8290)),RADIANS('貼り付けシート（日射量等）'!J8290))</f>
        <v>5.4471725954743029</v>
      </c>
    </row>
    <row r="8294" spans="1:9">
      <c r="A8294" s="20">
        <v>41985</v>
      </c>
      <c r="B8294" s="35" t="s">
        <v>368</v>
      </c>
      <c r="C8294" s="90">
        <f t="shared" si="387"/>
        <v>134.4038867352331</v>
      </c>
      <c r="D8294" s="90">
        <f t="shared" si="388"/>
        <v>42.80729075367632</v>
      </c>
      <c r="E8294" s="90">
        <f t="shared" si="389"/>
        <v>91.596595981556789</v>
      </c>
      <c r="F8294" s="50">
        <f>'貼り付けシート（日射量等）'!G8291/3.6*10^3</f>
        <v>77.777777777777786</v>
      </c>
      <c r="G8294" s="50">
        <f>'貼り付けシート（日射量等）'!H8291/3.6*10^3</f>
        <v>94.444444444444443</v>
      </c>
      <c r="H8294" s="91">
        <f>RADIANS('貼り付けシート（日射量等）'!I8291)</f>
        <v>0.31066860685499065</v>
      </c>
      <c r="I8294" s="91">
        <f>IF('貼り付けシート（日射量等）'!J8291&lt;0,RADIANS(360+('貼り付けシート（日射量等）'!J8291)),RADIANS('貼り付けシート（日射量等）'!J8291))</f>
        <v>5.6531214472096334</v>
      </c>
    </row>
    <row r="8295" spans="1:9">
      <c r="A8295" s="20">
        <v>41985</v>
      </c>
      <c r="B8295" s="35" t="s">
        <v>369</v>
      </c>
      <c r="C8295" s="90">
        <f t="shared" si="387"/>
        <v>138.07904877490253</v>
      </c>
      <c r="D8295" s="90">
        <f t="shared" si="388"/>
        <v>27.624330091260546</v>
      </c>
      <c r="E8295" s="90">
        <f t="shared" si="389"/>
        <v>110.45471868364199</v>
      </c>
      <c r="F8295" s="50">
        <f>'貼り付けシート（日射量等）'!G8292/3.6*10^3</f>
        <v>41.666666666666664</v>
      </c>
      <c r="G8295" s="50">
        <f>'貼り付けシート（日射量等）'!H8292/3.6*10^3</f>
        <v>113.88888888888887</v>
      </c>
      <c r="H8295" s="91">
        <f>RADIANS('貼り付けシート（日射量等）'!I8292)</f>
        <v>0.40840704496667307</v>
      </c>
      <c r="I8295" s="91">
        <f>IF('貼り付けシート（日射量等）'!J8292&lt;0,RADIANS(360+('貼り付けシート（日射量等）'!J8292)),RADIANS('貼り付けシート（日射量等）'!J8292))</f>
        <v>5.8887408962288674</v>
      </c>
    </row>
    <row r="8296" spans="1:9">
      <c r="A8296" s="20">
        <v>41985</v>
      </c>
      <c r="B8296" s="35" t="s">
        <v>370</v>
      </c>
      <c r="C8296" s="90">
        <f t="shared" si="387"/>
        <v>233.71561597488011</v>
      </c>
      <c r="D8296" s="90">
        <f t="shared" si="388"/>
        <v>80.156616829329053</v>
      </c>
      <c r="E8296" s="90">
        <f t="shared" si="389"/>
        <v>153.55899914555107</v>
      </c>
      <c r="F8296" s="50">
        <f>'貼り付けシート（日射量等）'!G8293/3.6*10^3</f>
        <v>111.11111111111111</v>
      </c>
      <c r="G8296" s="50">
        <f>'貼り付けシート（日射量等）'!H8293/3.6*10^3</f>
        <v>158.33333333333331</v>
      </c>
      <c r="H8296" s="91">
        <f>RADIANS('貼り付けシート（日射量等）'!I8293)</f>
        <v>0.46076692252650298</v>
      </c>
      <c r="I8296" s="91">
        <f>IF('貼り付けシート（日射量等）'!J8293&lt;0,RADIANS(360+('貼り付けシート（日射量等）'!J8293)),RADIANS('貼り付けシート（日射量等）'!J8293))</f>
        <v>6.1487949547760232</v>
      </c>
    </row>
    <row r="8297" spans="1:9">
      <c r="A8297" s="20">
        <v>41985</v>
      </c>
      <c r="B8297" s="35" t="s">
        <v>371</v>
      </c>
      <c r="C8297" s="90">
        <f t="shared" si="387"/>
        <v>160.68538600932274</v>
      </c>
      <c r="D8297" s="90">
        <f t="shared" si="388"/>
        <v>34.066562152464847</v>
      </c>
      <c r="E8297" s="90">
        <f t="shared" si="389"/>
        <v>126.6188238568579</v>
      </c>
      <c r="F8297" s="50">
        <f>'貼り付けシート（日射量等）'!G8294/3.6*10^3</f>
        <v>47.222222222222221</v>
      </c>
      <c r="G8297" s="50">
        <f>'貼り付けシート（日射量等）'!H8294/3.6*10^3</f>
        <v>130.55555555555554</v>
      </c>
      <c r="H8297" s="91">
        <f>RADIANS('貼り付けシート（日射量等）'!I8294)</f>
        <v>0.46076692252650298</v>
      </c>
      <c r="I8297" s="91">
        <f>IF('貼り付けシート（日射量等）'!J8294&lt;0,RADIANS(360+('貼り付けシート（日射量等）'!J8294)),RADIANS('貼り付けシート（日射量等）'!J8294))</f>
        <v>0.13439035240356337</v>
      </c>
    </row>
    <row r="8298" spans="1:9">
      <c r="A8298" s="20">
        <v>41985</v>
      </c>
      <c r="B8298" s="35" t="s">
        <v>372</v>
      </c>
      <c r="C8298" s="90">
        <f t="shared" si="387"/>
        <v>112.71266945434859</v>
      </c>
      <c r="D8298" s="90">
        <f t="shared" si="388"/>
        <v>18.422055943922491</v>
      </c>
      <c r="E8298" s="90">
        <f t="shared" si="389"/>
        <v>94.290613510426098</v>
      </c>
      <c r="F8298" s="50">
        <f>'貼り付けシート（日射量等）'!G8295/3.6*10^3</f>
        <v>27.777777777777779</v>
      </c>
      <c r="G8298" s="50">
        <f>'貼り付けシート（日射量等）'!H8295/3.6*10^3</f>
        <v>97.222222222222214</v>
      </c>
      <c r="H8298" s="91">
        <f>RADIANS('貼り付けシート（日射量等）'!I8295)</f>
        <v>0.40840704496667307</v>
      </c>
      <c r="I8298" s="91">
        <f>IF('貼り付けシート（日射量等）'!J8295&lt;0,RADIANS(360+('貼り付けシート（日射量等）'!J8295)),RADIANS('貼り付けシート（日射量等）'!J8295))</f>
        <v>0.39269908169872414</v>
      </c>
    </row>
    <row r="8299" spans="1:9">
      <c r="A8299" s="20">
        <v>41985</v>
      </c>
      <c r="B8299" s="35" t="s">
        <v>373</v>
      </c>
      <c r="C8299" s="90">
        <f t="shared" si="387"/>
        <v>85.342064873819155</v>
      </c>
      <c r="D8299" s="90">
        <f t="shared" si="388"/>
        <v>15.297609123216903</v>
      </c>
      <c r="E8299" s="90">
        <f t="shared" si="389"/>
        <v>70.044455750602253</v>
      </c>
      <c r="F8299" s="50">
        <f>'貼り付けシート（日射量等）'!G8296/3.6*10^3</f>
        <v>27.777777777777779</v>
      </c>
      <c r="G8299" s="50">
        <f>'貼り付けシート（日射量等）'!H8296/3.6*10^3</f>
        <v>72.222222222222229</v>
      </c>
      <c r="H8299" s="91">
        <f>RADIANS('貼り付けシート（日射量等）'!I8296)</f>
        <v>0.31066860685499065</v>
      </c>
      <c r="I8299" s="91">
        <f>IF('貼り付けシート（日射量等）'!J8296&lt;0,RADIANS(360+('貼り付けシート（日射量等）'!J8296)),RADIANS('貼り付けシート（日射量等）'!J8296))</f>
        <v>0.62831853071795862</v>
      </c>
    </row>
    <row r="8300" spans="1:9">
      <c r="A8300" s="20">
        <v>41985</v>
      </c>
      <c r="B8300" s="35" t="s">
        <v>374</v>
      </c>
      <c r="C8300" s="90">
        <f t="shared" si="387"/>
        <v>49.709797908315828</v>
      </c>
      <c r="D8300" s="90">
        <f t="shared" si="388"/>
        <v>11.993552504145383</v>
      </c>
      <c r="E8300" s="90">
        <f t="shared" si="389"/>
        <v>37.716245404170444</v>
      </c>
      <c r="F8300" s="50">
        <f>'貼り付けシート（日射量等）'!G8297/3.6*10^3</f>
        <v>30.555555555555554</v>
      </c>
      <c r="G8300" s="50">
        <f>'貼り付けシート（日射量等）'!H8297/3.6*10^3</f>
        <v>38.888888888888893</v>
      </c>
      <c r="H8300" s="91">
        <f>RADIANS('貼り付けシート（日射量等）'!I8297)</f>
        <v>0.17802358370342161</v>
      </c>
      <c r="I8300" s="91">
        <f>IF('貼り付けシート（日射量等）'!J8297&lt;0,RADIANS(360+('貼り付けシート（日射量等）'!J8297)),RADIANS('貼り付けシート（日射量等）'!J8297))</f>
        <v>0.83426738245328946</v>
      </c>
    </row>
    <row r="8301" spans="1:9">
      <c r="A8301" s="20">
        <v>41985</v>
      </c>
      <c r="B8301" s="35" t="s">
        <v>375</v>
      </c>
      <c r="C8301" s="90">
        <f t="shared" si="387"/>
        <v>10.266518635728268</v>
      </c>
      <c r="D8301" s="90">
        <f t="shared" si="388"/>
        <v>2.1844660491203149</v>
      </c>
      <c r="E8301" s="90">
        <f t="shared" si="389"/>
        <v>8.0820525866079524</v>
      </c>
      <c r="F8301" s="50">
        <f>'貼り付けシート（日射量等）'!G8298/3.6*10^3</f>
        <v>11.111111111111111</v>
      </c>
      <c r="G8301" s="50">
        <f>'貼り付けシート（日射量等）'!H8298/3.6*10^3</f>
        <v>8.3333333333333339</v>
      </c>
      <c r="H8301" s="91">
        <f>RADIANS('貼り付けシート（日射量等）'!I8298)</f>
        <v>1.7453292519943295E-2</v>
      </c>
      <c r="I8301" s="91">
        <f>IF('貼り付けシート（日射量等）'!J8298&lt;0,RADIANS(360+('貼り付けシート（日射量等）'!J8298)),RADIANS('貼り付けシート（日射量等）'!J8298))</f>
        <v>1.0157816246606999</v>
      </c>
    </row>
    <row r="8302" spans="1:9">
      <c r="A8302" s="20">
        <v>41985</v>
      </c>
      <c r="B8302" s="35" t="s">
        <v>376</v>
      </c>
      <c r="C8302" s="90">
        <f t="shared" si="387"/>
        <v>0</v>
      </c>
      <c r="D8302" s="90">
        <f t="shared" si="388"/>
        <v>0</v>
      </c>
      <c r="E8302" s="90">
        <f t="shared" si="389"/>
        <v>0</v>
      </c>
      <c r="F8302" s="50">
        <f>'貼り付けシート（日射量等）'!G8299/3.6*10^3</f>
        <v>0</v>
      </c>
      <c r="G8302" s="50">
        <f>'貼り付けシート（日射量等）'!H8299/3.6*10^3</f>
        <v>0</v>
      </c>
      <c r="H8302" s="91">
        <f>RADIANS('貼り付けシート（日射量等）'!I8299)</f>
        <v>0</v>
      </c>
      <c r="I8302" s="91">
        <f>IF('貼り付けシート（日射量等）'!J8299&lt;0,RADIANS(360+('貼り付けシート（日射量等）'!J8299)),RADIANS('貼り付けシート（日射量等）'!J8299))</f>
        <v>0</v>
      </c>
    </row>
    <row r="8303" spans="1:9">
      <c r="A8303" s="20">
        <v>41985</v>
      </c>
      <c r="B8303" s="35" t="s">
        <v>377</v>
      </c>
      <c r="C8303" s="90">
        <f t="shared" si="387"/>
        <v>0</v>
      </c>
      <c r="D8303" s="90">
        <f t="shared" si="388"/>
        <v>0</v>
      </c>
      <c r="E8303" s="90">
        <f t="shared" si="389"/>
        <v>0</v>
      </c>
      <c r="F8303" s="50">
        <f>'貼り付けシート（日射量等）'!G8300/3.6*10^3</f>
        <v>0</v>
      </c>
      <c r="G8303" s="50">
        <f>'貼り付けシート（日射量等）'!H8300/3.6*10^3</f>
        <v>0</v>
      </c>
      <c r="H8303" s="91">
        <f>RADIANS('貼り付けシート（日射量等）'!I8300)</f>
        <v>0</v>
      </c>
      <c r="I8303" s="91">
        <f>IF('貼り付けシート（日射量等）'!J8300&lt;0,RADIANS(360+('貼り付けシート（日射量等）'!J8300)),RADIANS('貼り付けシート（日射量等）'!J8300))</f>
        <v>0</v>
      </c>
    </row>
    <row r="8304" spans="1:9">
      <c r="A8304" s="20">
        <v>41985</v>
      </c>
      <c r="B8304" s="35" t="s">
        <v>378</v>
      </c>
      <c r="C8304" s="90">
        <f t="shared" si="387"/>
        <v>0</v>
      </c>
      <c r="D8304" s="90">
        <f t="shared" si="388"/>
        <v>0</v>
      </c>
      <c r="E8304" s="90">
        <f t="shared" si="389"/>
        <v>0</v>
      </c>
      <c r="F8304" s="50">
        <f>'貼り付けシート（日射量等）'!G8301/3.6*10^3</f>
        <v>0</v>
      </c>
      <c r="G8304" s="50">
        <f>'貼り付けシート（日射量等）'!H8301/3.6*10^3</f>
        <v>0</v>
      </c>
      <c r="H8304" s="91">
        <f>RADIANS('貼り付けシート（日射量等）'!I8301)</f>
        <v>0</v>
      </c>
      <c r="I8304" s="91">
        <f>IF('貼り付けシート（日射量等）'!J8301&lt;0,RADIANS(360+('貼り付けシート（日射量等）'!J8301)),RADIANS('貼り付けシート（日射量等）'!J8301))</f>
        <v>0</v>
      </c>
    </row>
    <row r="8305" spans="1:9">
      <c r="A8305" s="20">
        <v>41985</v>
      </c>
      <c r="B8305" s="35" t="s">
        <v>379</v>
      </c>
      <c r="C8305" s="90">
        <f t="shared" si="387"/>
        <v>0</v>
      </c>
      <c r="D8305" s="90">
        <f t="shared" si="388"/>
        <v>0</v>
      </c>
      <c r="E8305" s="90">
        <f t="shared" si="389"/>
        <v>0</v>
      </c>
      <c r="F8305" s="50">
        <f>'貼り付けシート（日射量等）'!G8302/3.6*10^3</f>
        <v>0</v>
      </c>
      <c r="G8305" s="50">
        <f>'貼り付けシート（日射量等）'!H8302/3.6*10^3</f>
        <v>0</v>
      </c>
      <c r="H8305" s="91">
        <f>RADIANS('貼り付けシート（日射量等）'!I8302)</f>
        <v>0</v>
      </c>
      <c r="I8305" s="91">
        <f>IF('貼り付けシート（日射量等）'!J8302&lt;0,RADIANS(360+('貼り付けシート（日射量等）'!J8302)),RADIANS('貼り付けシート（日射量等）'!J8302))</f>
        <v>0</v>
      </c>
    </row>
    <row r="8306" spans="1:9">
      <c r="A8306" s="20">
        <v>41985</v>
      </c>
      <c r="B8306" s="35" t="s">
        <v>380</v>
      </c>
      <c r="C8306" s="90">
        <f t="shared" si="387"/>
        <v>0</v>
      </c>
      <c r="D8306" s="90">
        <f t="shared" si="388"/>
        <v>0</v>
      </c>
      <c r="E8306" s="90">
        <f t="shared" si="389"/>
        <v>0</v>
      </c>
      <c r="F8306" s="50">
        <f>'貼り付けシート（日射量等）'!G8303/3.6*10^3</f>
        <v>0</v>
      </c>
      <c r="G8306" s="50">
        <f>'貼り付けシート（日射量等）'!H8303/3.6*10^3</f>
        <v>0</v>
      </c>
      <c r="H8306" s="91">
        <f>RADIANS('貼り付けシート（日射量等）'!I8303)</f>
        <v>0</v>
      </c>
      <c r="I8306" s="91">
        <f>IF('貼り付けシート（日射量等）'!J8303&lt;0,RADIANS(360+('貼り付けシート（日射量等）'!J8303)),RADIANS('貼り付けシート（日射量等）'!J8303))</f>
        <v>0</v>
      </c>
    </row>
    <row r="8307" spans="1:9">
      <c r="A8307" s="20">
        <v>41985</v>
      </c>
      <c r="B8307" s="35" t="s">
        <v>381</v>
      </c>
      <c r="C8307" s="90">
        <f t="shared" si="387"/>
        <v>0</v>
      </c>
      <c r="D8307" s="90">
        <f t="shared" si="388"/>
        <v>0</v>
      </c>
      <c r="E8307" s="90">
        <f t="shared" si="389"/>
        <v>0</v>
      </c>
      <c r="F8307" s="50">
        <f>'貼り付けシート（日射量等）'!G8304/3.6*10^3</f>
        <v>0</v>
      </c>
      <c r="G8307" s="50">
        <f>'貼り付けシート（日射量等）'!H8304/3.6*10^3</f>
        <v>0</v>
      </c>
      <c r="H8307" s="91">
        <f>RADIANS('貼り付けシート（日射量等）'!I8304)</f>
        <v>0</v>
      </c>
      <c r="I8307" s="91">
        <f>IF('貼り付けシート（日射量等）'!J8304&lt;0,RADIANS(360+('貼り付けシート（日射量等）'!J8304)),RADIANS('貼り付けシート（日射量等）'!J8304))</f>
        <v>0</v>
      </c>
    </row>
    <row r="8308" spans="1:9">
      <c r="A8308" s="20">
        <v>41985</v>
      </c>
      <c r="B8308" s="35" t="s">
        <v>382</v>
      </c>
      <c r="C8308" s="90">
        <f t="shared" si="387"/>
        <v>0</v>
      </c>
      <c r="D8308" s="90">
        <f t="shared" si="388"/>
        <v>0</v>
      </c>
      <c r="E8308" s="90">
        <f t="shared" si="389"/>
        <v>0</v>
      </c>
      <c r="F8308" s="50">
        <f>'貼り付けシート（日射量等）'!G8305/3.6*10^3</f>
        <v>0</v>
      </c>
      <c r="G8308" s="50">
        <f>'貼り付けシート（日射量等）'!H8305/3.6*10^3</f>
        <v>0</v>
      </c>
      <c r="H8308" s="91">
        <f>RADIANS('貼り付けシート（日射量等）'!I8305)</f>
        <v>0</v>
      </c>
      <c r="I8308" s="91">
        <f>IF('貼り付けシート（日射量等）'!J8305&lt;0,RADIANS(360+('貼り付けシート（日射量等）'!J8305)),RADIANS('貼り付けシート（日射量等）'!J8305))</f>
        <v>0</v>
      </c>
    </row>
    <row r="8309" spans="1:9">
      <c r="A8309" s="20">
        <v>41985</v>
      </c>
      <c r="B8309" s="35" t="s">
        <v>383</v>
      </c>
      <c r="C8309" s="90">
        <f t="shared" si="387"/>
        <v>0</v>
      </c>
      <c r="D8309" s="90">
        <f t="shared" si="388"/>
        <v>0</v>
      </c>
      <c r="E8309" s="90">
        <f t="shared" si="389"/>
        <v>0</v>
      </c>
      <c r="F8309" s="50">
        <f>'貼り付けシート（日射量等）'!G8306/3.6*10^3</f>
        <v>0</v>
      </c>
      <c r="G8309" s="50">
        <f>'貼り付けシート（日射量等）'!H8306/3.6*10^3</f>
        <v>0</v>
      </c>
      <c r="H8309" s="91">
        <f>RADIANS('貼り付けシート（日射量等）'!I8306)</f>
        <v>0</v>
      </c>
      <c r="I8309" s="91">
        <f>IF('貼り付けシート（日射量等）'!J8306&lt;0,RADIANS(360+('貼り付けシート（日射量等）'!J8306)),RADIANS('貼り付けシート（日射量等）'!J8306))</f>
        <v>0</v>
      </c>
    </row>
    <row r="8310" spans="1:9">
      <c r="A8310" s="20">
        <v>41986</v>
      </c>
      <c r="B8310" s="35" t="s">
        <v>360</v>
      </c>
      <c r="C8310" s="90">
        <f t="shared" si="387"/>
        <v>0</v>
      </c>
      <c r="D8310" s="90">
        <f t="shared" si="388"/>
        <v>0</v>
      </c>
      <c r="E8310" s="90">
        <f t="shared" si="389"/>
        <v>0</v>
      </c>
      <c r="F8310" s="50">
        <f>'貼り付けシート（日射量等）'!G8307/3.6*10^3</f>
        <v>0</v>
      </c>
      <c r="G8310" s="50">
        <f>'貼り付けシート（日射量等）'!H8307/3.6*10^3</f>
        <v>0</v>
      </c>
      <c r="H8310" s="91">
        <f>RADIANS('貼り付けシート（日射量等）'!I8307)</f>
        <v>0</v>
      </c>
      <c r="I8310" s="91">
        <f>IF('貼り付けシート（日射量等）'!J8307&lt;0,RADIANS(360+('貼り付けシート（日射量等）'!J8307)),RADIANS('貼り付けシート（日射量等）'!J8307))</f>
        <v>0</v>
      </c>
    </row>
    <row r="8311" spans="1:9">
      <c r="A8311" s="20">
        <v>41986</v>
      </c>
      <c r="B8311" s="35" t="s">
        <v>361</v>
      </c>
      <c r="C8311" s="90">
        <f t="shared" si="387"/>
        <v>0</v>
      </c>
      <c r="D8311" s="90">
        <f t="shared" si="388"/>
        <v>0</v>
      </c>
      <c r="E8311" s="90">
        <f t="shared" si="389"/>
        <v>0</v>
      </c>
      <c r="F8311" s="50">
        <f>'貼り付けシート（日射量等）'!G8308/3.6*10^3</f>
        <v>0</v>
      </c>
      <c r="G8311" s="50">
        <f>'貼り付けシート（日射量等）'!H8308/3.6*10^3</f>
        <v>0</v>
      </c>
      <c r="H8311" s="91">
        <f>RADIANS('貼り付けシート（日射量等）'!I8308)</f>
        <v>0</v>
      </c>
      <c r="I8311" s="91">
        <f>IF('貼り付けシート（日射量等）'!J8308&lt;0,RADIANS(360+('貼り付けシート（日射量等）'!J8308)),RADIANS('貼り付けシート（日射量等）'!J8308))</f>
        <v>0</v>
      </c>
    </row>
    <row r="8312" spans="1:9">
      <c r="A8312" s="20">
        <v>41986</v>
      </c>
      <c r="B8312" s="35" t="s">
        <v>362</v>
      </c>
      <c r="C8312" s="90">
        <f t="shared" si="387"/>
        <v>0</v>
      </c>
      <c r="D8312" s="90">
        <f t="shared" si="388"/>
        <v>0</v>
      </c>
      <c r="E8312" s="90">
        <f t="shared" si="389"/>
        <v>0</v>
      </c>
      <c r="F8312" s="50">
        <f>'貼り付けシート（日射量等）'!G8309/3.6*10^3</f>
        <v>0</v>
      </c>
      <c r="G8312" s="50">
        <f>'貼り付けシート（日射量等）'!H8309/3.6*10^3</f>
        <v>0</v>
      </c>
      <c r="H8312" s="91">
        <f>RADIANS('貼り付けシート（日射量等）'!I8309)</f>
        <v>0</v>
      </c>
      <c r="I8312" s="91">
        <f>IF('貼り付けシート（日射量等）'!J8309&lt;0,RADIANS(360+('貼り付けシート（日射量等）'!J8309)),RADIANS('貼り付けシート（日射量等）'!J8309))</f>
        <v>0</v>
      </c>
    </row>
    <row r="8313" spans="1:9">
      <c r="A8313" s="20">
        <v>41986</v>
      </c>
      <c r="B8313" s="35" t="s">
        <v>363</v>
      </c>
      <c r="C8313" s="90">
        <f t="shared" si="387"/>
        <v>0</v>
      </c>
      <c r="D8313" s="90">
        <f t="shared" si="388"/>
        <v>0</v>
      </c>
      <c r="E8313" s="90">
        <f t="shared" si="389"/>
        <v>0</v>
      </c>
      <c r="F8313" s="50">
        <f>'貼り付けシート（日射量等）'!G8310/3.6*10^3</f>
        <v>0</v>
      </c>
      <c r="G8313" s="50">
        <f>'貼り付けシート（日射量等）'!H8310/3.6*10^3</f>
        <v>0</v>
      </c>
      <c r="H8313" s="91">
        <f>RADIANS('貼り付けシート（日射量等）'!I8310)</f>
        <v>0</v>
      </c>
      <c r="I8313" s="91">
        <f>IF('貼り付けシート（日射量等）'!J8310&lt;0,RADIANS(360+('貼り付けシート（日射量等）'!J8310)),RADIANS('貼り付けシート（日射量等）'!J8310))</f>
        <v>0</v>
      </c>
    </row>
    <row r="8314" spans="1:9">
      <c r="A8314" s="20">
        <v>41986</v>
      </c>
      <c r="B8314" s="35" t="s">
        <v>364</v>
      </c>
      <c r="C8314" s="90">
        <f t="shared" si="387"/>
        <v>0</v>
      </c>
      <c r="D8314" s="90">
        <f t="shared" si="388"/>
        <v>0</v>
      </c>
      <c r="E8314" s="90">
        <f t="shared" si="389"/>
        <v>0</v>
      </c>
      <c r="F8314" s="50">
        <f>'貼り付けシート（日射量等）'!G8311/3.6*10^3</f>
        <v>0</v>
      </c>
      <c r="G8314" s="50">
        <f>'貼り付けシート（日射量等）'!H8311/3.6*10^3</f>
        <v>0</v>
      </c>
      <c r="H8314" s="91">
        <f>RADIANS('貼り付けシート（日射量等）'!I8311)</f>
        <v>0</v>
      </c>
      <c r="I8314" s="91">
        <f>IF('貼り付けシート（日射量等）'!J8311&lt;0,RADIANS(360+('貼り付けシート（日射量等）'!J8311)),RADIANS('貼り付けシート（日射量等）'!J8311))</f>
        <v>0</v>
      </c>
    </row>
    <row r="8315" spans="1:9">
      <c r="A8315" s="20">
        <v>41986</v>
      </c>
      <c r="B8315" s="35" t="s">
        <v>365</v>
      </c>
      <c r="C8315" s="90">
        <f t="shared" si="387"/>
        <v>0</v>
      </c>
      <c r="D8315" s="90">
        <f t="shared" si="388"/>
        <v>0</v>
      </c>
      <c r="E8315" s="90">
        <f t="shared" si="389"/>
        <v>0</v>
      </c>
      <c r="F8315" s="50">
        <f>'貼り付けシート（日射量等）'!G8312/3.6*10^3</f>
        <v>0</v>
      </c>
      <c r="G8315" s="50">
        <f>'貼り付けシート（日射量等）'!H8312/3.6*10^3</f>
        <v>0</v>
      </c>
      <c r="H8315" s="91">
        <f>RADIANS('貼り付けシート（日射量等）'!I8312)</f>
        <v>0</v>
      </c>
      <c r="I8315" s="91">
        <f>IF('貼り付けシート（日射量等）'!J8312&lt;0,RADIANS(360+('貼り付けシート（日射量等）'!J8312)),RADIANS('貼り付けシート（日射量等）'!J8312))</f>
        <v>0</v>
      </c>
    </row>
    <row r="8316" spans="1:9">
      <c r="A8316" s="20">
        <v>41986</v>
      </c>
      <c r="B8316" s="35" t="s">
        <v>366</v>
      </c>
      <c r="C8316" s="90">
        <f t="shared" si="387"/>
        <v>5.9236587485132723</v>
      </c>
      <c r="D8316" s="90">
        <f t="shared" si="388"/>
        <v>0.53562369077463723</v>
      </c>
      <c r="E8316" s="90">
        <f t="shared" si="389"/>
        <v>5.3880350577386347</v>
      </c>
      <c r="F8316" s="50">
        <f>'貼り付けシート（日射量等）'!G8313/3.6*10^3</f>
        <v>2.7777777777777777</v>
      </c>
      <c r="G8316" s="50">
        <f>'貼り付けシート（日射量等）'!H8313/3.6*10^3</f>
        <v>5.5555555555555554</v>
      </c>
      <c r="H8316" s="91">
        <f>RADIANS('貼り付けシート（日射量等）'!I8313)</f>
        <v>1.3962634015954637E-2</v>
      </c>
      <c r="I8316" s="91">
        <f>IF('貼り付けシート（日射量等）'!J8313&lt;0,RADIANS(360+('貼り付けシート（日射量等）'!J8313)),RADIANS('貼り付けシート（日射量等）'!J8313))</f>
        <v>5.2656583532668924</v>
      </c>
    </row>
    <row r="8317" spans="1:9">
      <c r="A8317" s="20">
        <v>41986</v>
      </c>
      <c r="B8317" s="35" t="s">
        <v>367</v>
      </c>
      <c r="C8317" s="90">
        <f t="shared" si="387"/>
        <v>39.891938745290787</v>
      </c>
      <c r="D8317" s="90">
        <f t="shared" si="388"/>
        <v>7.563728398858979</v>
      </c>
      <c r="E8317" s="90">
        <f t="shared" si="389"/>
        <v>32.32821034643181</v>
      </c>
      <c r="F8317" s="50">
        <f>'貼り付けシート（日射量等）'!G8314/3.6*10^3</f>
        <v>19.444444444444446</v>
      </c>
      <c r="G8317" s="50">
        <f>'貼り付けシート（日射量等）'!H8314/3.6*10^3</f>
        <v>33.333333333333336</v>
      </c>
      <c r="H8317" s="91">
        <f>RADIANS('貼り付けシート（日射量等）'!I8314)</f>
        <v>0.17453292519943295</v>
      </c>
      <c r="I8317" s="91">
        <f>IF('貼り付けシート（日射量等）'!J8314&lt;0,RADIANS(360+('貼り付けシート（日射量等）'!J8314)),RADIANS('貼り付けシート（日射量等）'!J8314))</f>
        <v>5.4471725954743029</v>
      </c>
    </row>
    <row r="8318" spans="1:9">
      <c r="A8318" s="20">
        <v>41986</v>
      </c>
      <c r="B8318" s="35" t="s">
        <v>368</v>
      </c>
      <c r="C8318" s="90">
        <f t="shared" si="387"/>
        <v>74.161614188911301</v>
      </c>
      <c r="D8318" s="90">
        <f t="shared" si="388"/>
        <v>12.199211024917002</v>
      </c>
      <c r="E8318" s="90">
        <f t="shared" si="389"/>
        <v>61.962403163994296</v>
      </c>
      <c r="F8318" s="50">
        <f>'貼り付けシート（日射量等）'!G8315/3.6*10^3</f>
        <v>22.222222222222221</v>
      </c>
      <c r="G8318" s="50">
        <f>'貼り付けシート（日射量等）'!H8315/3.6*10^3</f>
        <v>63.888888888888886</v>
      </c>
      <c r="H8318" s="91">
        <f>RADIANS('貼り付けシート（日射量等）'!I8315)</f>
        <v>0.30892327760299632</v>
      </c>
      <c r="I8318" s="91">
        <f>IF('貼り付けシート（日射量等）'!J8315&lt;0,RADIANS(360+('貼り付けシート（日射量等）'!J8315)),RADIANS('貼り付けシート（日射量等）'!J8315))</f>
        <v>5.6531214472096334</v>
      </c>
    </row>
    <row r="8319" spans="1:9">
      <c r="A8319" s="20">
        <v>41986</v>
      </c>
      <c r="B8319" s="35" t="s">
        <v>369</v>
      </c>
      <c r="C8319" s="90">
        <f t="shared" si="387"/>
        <v>98.214220344481149</v>
      </c>
      <c r="D8319" s="90">
        <f t="shared" si="388"/>
        <v>14.699676949532309</v>
      </c>
      <c r="E8319" s="90">
        <f t="shared" si="389"/>
        <v>83.514543394948845</v>
      </c>
      <c r="F8319" s="50">
        <f>'貼り付けシート（日射量等）'!G8316/3.6*10^3</f>
        <v>22.222222222222221</v>
      </c>
      <c r="G8319" s="50">
        <f>'貼り付けシート（日射量等）'!H8316/3.6*10^3</f>
        <v>86.111111111111114</v>
      </c>
      <c r="H8319" s="91">
        <f>RADIANS('貼り付けシート（日射量等）'!I8316)</f>
        <v>0.4066617157146788</v>
      </c>
      <c r="I8319" s="91">
        <f>IF('貼り付けシート（日射量等）'!J8316&lt;0,RADIANS(360+('貼り付けシート（日射量等）'!J8316)),RADIANS('貼り付けシート（日射量等）'!J8316))</f>
        <v>5.8869955669768741</v>
      </c>
    </row>
    <row r="8320" spans="1:9">
      <c r="A8320" s="20">
        <v>41986</v>
      </c>
      <c r="B8320" s="35" t="s">
        <v>370</v>
      </c>
      <c r="C8320" s="90">
        <f t="shared" si="387"/>
        <v>108.98558423143554</v>
      </c>
      <c r="D8320" s="90">
        <f t="shared" si="388"/>
        <v>12.00095319214013</v>
      </c>
      <c r="E8320" s="90">
        <f t="shared" si="389"/>
        <v>96.984631039295408</v>
      </c>
      <c r="F8320" s="50">
        <f>'貼り付けシート（日射量等）'!G8317/3.6*10^3</f>
        <v>16.666666666666668</v>
      </c>
      <c r="G8320" s="50">
        <f>'貼り付けシート（日射量等）'!H8317/3.6*10^3</f>
        <v>99.999999999999986</v>
      </c>
      <c r="H8320" s="91">
        <f>RADIANS('貼り付けシート（日射量等）'!I8317)</f>
        <v>0.4590215932745087</v>
      </c>
      <c r="I8320" s="91">
        <f>IF('貼り付けシート（日射量等）'!J8317&lt;0,RADIANS(360+('貼り付けシート（日射量等）'!J8317)),RADIANS('貼り付けシート（日射量等）'!J8317))</f>
        <v>6.1453042962720348</v>
      </c>
    </row>
    <row r="8321" spans="1:9">
      <c r="A8321" s="20">
        <v>41986</v>
      </c>
      <c r="B8321" s="35" t="s">
        <v>371</v>
      </c>
      <c r="C8321" s="90">
        <f t="shared" si="387"/>
        <v>109.01048074245116</v>
      </c>
      <c r="D8321" s="90">
        <f t="shared" si="388"/>
        <v>12.025849703155753</v>
      </c>
      <c r="E8321" s="90">
        <f t="shared" si="389"/>
        <v>96.984631039295408</v>
      </c>
      <c r="F8321" s="50">
        <f>'貼り付けシート（日射量等）'!G8318/3.6*10^3</f>
        <v>16.666666666666668</v>
      </c>
      <c r="G8321" s="50">
        <f>'貼り付けシート（日射量等）'!H8318/3.6*10^3</f>
        <v>99.999999999999986</v>
      </c>
      <c r="H8321" s="91">
        <f>RADIANS('貼り付けシート（日射量等）'!I8318)</f>
        <v>0.46076692252650298</v>
      </c>
      <c r="I8321" s="91">
        <f>IF('貼り付けシート（日射量等）'!J8318&lt;0,RADIANS(360+('貼り付けシート（日射量等）'!J8318)),RADIANS('貼り付けシート（日射量等）'!J8318))</f>
        <v>0.1308996938995747</v>
      </c>
    </row>
    <row r="8322" spans="1:9">
      <c r="A8322" s="20">
        <v>41986</v>
      </c>
      <c r="B8322" s="35" t="s">
        <v>372</v>
      </c>
      <c r="C8322" s="90">
        <f t="shared" si="387"/>
        <v>96.414050496992047</v>
      </c>
      <c r="D8322" s="90">
        <f t="shared" si="388"/>
        <v>12.899507102043195</v>
      </c>
      <c r="E8322" s="90">
        <f t="shared" si="389"/>
        <v>83.514543394948845</v>
      </c>
      <c r="F8322" s="50">
        <f>'貼り付けシート（日射量等）'!G8319/3.6*10^3</f>
        <v>19.444444444444446</v>
      </c>
      <c r="G8322" s="50">
        <f>'貼り付けシート（日射量等）'!H8319/3.6*10^3</f>
        <v>86.111111111111114</v>
      </c>
      <c r="H8322" s="91">
        <f>RADIANS('貼り付けシート（日射量等）'!I8319)</f>
        <v>0.40840704496667307</v>
      </c>
      <c r="I8322" s="91">
        <f>IF('貼り付けシート（日射量等）'!J8319&lt;0,RADIANS(360+('貼り付けシート（日射量等）'!J8319)),RADIANS('貼り付けシート（日射量等）'!J8319))</f>
        <v>0.39095375244672981</v>
      </c>
    </row>
    <row r="8323" spans="1:9">
      <c r="A8323" s="20">
        <v>41986</v>
      </c>
      <c r="B8323" s="35" t="s">
        <v>373</v>
      </c>
      <c r="C8323" s="90">
        <f t="shared" si="387"/>
        <v>74.207905426146382</v>
      </c>
      <c r="D8323" s="90">
        <f t="shared" si="388"/>
        <v>12.245502262152089</v>
      </c>
      <c r="E8323" s="90">
        <f t="shared" si="389"/>
        <v>61.962403163994296</v>
      </c>
      <c r="F8323" s="50">
        <f>'貼り付けシート（日射量等）'!G8320/3.6*10^3</f>
        <v>22.222222222222221</v>
      </c>
      <c r="G8323" s="50">
        <f>'貼り付けシート（日射量等）'!H8320/3.6*10^3</f>
        <v>63.888888888888886</v>
      </c>
      <c r="H8323" s="91">
        <f>RADIANS('貼り付けシート（日射量等）'!I8320)</f>
        <v>0.31066860685499065</v>
      </c>
      <c r="I8323" s="91">
        <f>IF('貼り付けシート（日射量等）'!J8320&lt;0,RADIANS(360+('貼り付けシート（日射量等）'!J8320)),RADIANS('貼り付けシート（日射量等）'!J8320))</f>
        <v>0.62657320146596429</v>
      </c>
    </row>
    <row r="8324" spans="1:9">
      <c r="A8324" s="20">
        <v>41986</v>
      </c>
      <c r="B8324" s="35" t="s">
        <v>374</v>
      </c>
      <c r="C8324" s="90">
        <f t="shared" si="387"/>
        <v>43.754475530282683</v>
      </c>
      <c r="D8324" s="90">
        <f t="shared" si="388"/>
        <v>8.732247654981558</v>
      </c>
      <c r="E8324" s="90">
        <f t="shared" si="389"/>
        <v>35.022227875301127</v>
      </c>
      <c r="F8324" s="50">
        <f>'貼り付けシート（日射量等）'!G8321/3.6*10^3</f>
        <v>22.222222222222221</v>
      </c>
      <c r="G8324" s="50">
        <f>'貼り付けシート（日射量等）'!H8321/3.6*10^3</f>
        <v>36.111111111111114</v>
      </c>
      <c r="H8324" s="91">
        <f>RADIANS('貼り付けシート（日射量等）'!I8321)</f>
        <v>0.17802358370342161</v>
      </c>
      <c r="I8324" s="91">
        <f>IF('貼り付けシート（日射量等）'!J8321&lt;0,RADIANS(360+('貼り付けシート（日射量等）'!J8321)),RADIANS('貼り付けシート（日射量等）'!J8321))</f>
        <v>0.83252205320129524</v>
      </c>
    </row>
    <row r="8325" spans="1:9">
      <c r="A8325" s="20">
        <v>41986</v>
      </c>
      <c r="B8325" s="35" t="s">
        <v>375</v>
      </c>
      <c r="C8325" s="90">
        <f t="shared" si="387"/>
        <v>5.9355598507159844</v>
      </c>
      <c r="D8325" s="90">
        <f t="shared" si="388"/>
        <v>0.54752479297735002</v>
      </c>
      <c r="E8325" s="90">
        <f t="shared" si="389"/>
        <v>5.3880350577386347</v>
      </c>
      <c r="F8325" s="50">
        <f>'貼り付けシート（日射量等）'!G8322/3.6*10^3</f>
        <v>2.7777777777777777</v>
      </c>
      <c r="G8325" s="50">
        <f>'貼り付けシート（日射量等）'!H8322/3.6*10^3</f>
        <v>5.5555555555555554</v>
      </c>
      <c r="H8325" s="91">
        <f>RADIANS('貼り付けシート（日射量等）'!I8322)</f>
        <v>1.7453292519943295E-2</v>
      </c>
      <c r="I8325" s="91">
        <f>IF('貼り付けシート（日射量等）'!J8322&lt;0,RADIANS(360+('貼り付けシート（日射量等）'!J8322)),RADIANS('貼り付けシート（日射量等）'!J8322))</f>
        <v>1.0140362954087054</v>
      </c>
    </row>
    <row r="8326" spans="1:9">
      <c r="A8326" s="20">
        <v>41986</v>
      </c>
      <c r="B8326" s="35" t="s">
        <v>376</v>
      </c>
      <c r="C8326" s="90">
        <f t="shared" si="387"/>
        <v>0</v>
      </c>
      <c r="D8326" s="90">
        <f t="shared" si="388"/>
        <v>0</v>
      </c>
      <c r="E8326" s="90">
        <f t="shared" si="389"/>
        <v>0</v>
      </c>
      <c r="F8326" s="50">
        <f>'貼り付けシート（日射量等）'!G8323/3.6*10^3</f>
        <v>0</v>
      </c>
      <c r="G8326" s="50">
        <f>'貼り付けシート（日射量等）'!H8323/3.6*10^3</f>
        <v>0</v>
      </c>
      <c r="H8326" s="91">
        <f>RADIANS('貼り付けシート（日射量等）'!I8323)</f>
        <v>0</v>
      </c>
      <c r="I8326" s="91">
        <f>IF('貼り付けシート（日射量等）'!J8323&lt;0,RADIANS(360+('貼り付けシート（日射量等）'!J8323)),RADIANS('貼り付けシート（日射量等）'!J8323))</f>
        <v>0</v>
      </c>
    </row>
    <row r="8327" spans="1:9">
      <c r="A8327" s="20">
        <v>41986</v>
      </c>
      <c r="B8327" s="35" t="s">
        <v>377</v>
      </c>
      <c r="C8327" s="90">
        <f t="shared" ref="C8327:C8390" si="390">IF(D8327&lt;0,E8327,D8327+E8327)</f>
        <v>0</v>
      </c>
      <c r="D8327" s="90">
        <f t="shared" ref="D8327:D8390" si="391">F8327*(SIN(H8327)*COS($O$5)+COS(H8327)*SIN($O$5)*COS($O$4-I8327))</f>
        <v>0</v>
      </c>
      <c r="E8327" s="90">
        <f t="shared" ref="E8327:E8390" si="392">G8327*(1+COS($O$5))/2</f>
        <v>0</v>
      </c>
      <c r="F8327" s="50">
        <f>'貼り付けシート（日射量等）'!G8324/3.6*10^3</f>
        <v>0</v>
      </c>
      <c r="G8327" s="50">
        <f>'貼り付けシート（日射量等）'!H8324/3.6*10^3</f>
        <v>0</v>
      </c>
      <c r="H8327" s="91">
        <f>RADIANS('貼り付けシート（日射量等）'!I8324)</f>
        <v>0</v>
      </c>
      <c r="I8327" s="91">
        <f>IF('貼り付けシート（日射量等）'!J8324&lt;0,RADIANS(360+('貼り付けシート（日射量等）'!J8324)),RADIANS('貼り付けシート（日射量等）'!J8324))</f>
        <v>0</v>
      </c>
    </row>
    <row r="8328" spans="1:9">
      <c r="A8328" s="20">
        <v>41986</v>
      </c>
      <c r="B8328" s="35" t="s">
        <v>378</v>
      </c>
      <c r="C8328" s="90">
        <f t="shared" si="390"/>
        <v>0</v>
      </c>
      <c r="D8328" s="90">
        <f t="shared" si="391"/>
        <v>0</v>
      </c>
      <c r="E8328" s="90">
        <f t="shared" si="392"/>
        <v>0</v>
      </c>
      <c r="F8328" s="50">
        <f>'貼り付けシート（日射量等）'!G8325/3.6*10^3</f>
        <v>0</v>
      </c>
      <c r="G8328" s="50">
        <f>'貼り付けシート（日射量等）'!H8325/3.6*10^3</f>
        <v>0</v>
      </c>
      <c r="H8328" s="91">
        <f>RADIANS('貼り付けシート（日射量等）'!I8325)</f>
        <v>0</v>
      </c>
      <c r="I8328" s="91">
        <f>IF('貼り付けシート（日射量等）'!J8325&lt;0,RADIANS(360+('貼り付けシート（日射量等）'!J8325)),RADIANS('貼り付けシート（日射量等）'!J8325))</f>
        <v>0</v>
      </c>
    </row>
    <row r="8329" spans="1:9">
      <c r="A8329" s="20">
        <v>41986</v>
      </c>
      <c r="B8329" s="35" t="s">
        <v>379</v>
      </c>
      <c r="C8329" s="90">
        <f t="shared" si="390"/>
        <v>0</v>
      </c>
      <c r="D8329" s="90">
        <f t="shared" si="391"/>
        <v>0</v>
      </c>
      <c r="E8329" s="90">
        <f t="shared" si="392"/>
        <v>0</v>
      </c>
      <c r="F8329" s="50">
        <f>'貼り付けシート（日射量等）'!G8326/3.6*10^3</f>
        <v>0</v>
      </c>
      <c r="G8329" s="50">
        <f>'貼り付けシート（日射量等）'!H8326/3.6*10^3</f>
        <v>0</v>
      </c>
      <c r="H8329" s="91">
        <f>RADIANS('貼り付けシート（日射量等）'!I8326)</f>
        <v>0</v>
      </c>
      <c r="I8329" s="91">
        <f>IF('貼り付けシート（日射量等）'!J8326&lt;0,RADIANS(360+('貼り付けシート（日射量等）'!J8326)),RADIANS('貼り付けシート（日射量等）'!J8326))</f>
        <v>0</v>
      </c>
    </row>
    <row r="8330" spans="1:9">
      <c r="A8330" s="20">
        <v>41986</v>
      </c>
      <c r="B8330" s="35" t="s">
        <v>380</v>
      </c>
      <c r="C8330" s="90">
        <f t="shared" si="390"/>
        <v>0</v>
      </c>
      <c r="D8330" s="90">
        <f t="shared" si="391"/>
        <v>0</v>
      </c>
      <c r="E8330" s="90">
        <f t="shared" si="392"/>
        <v>0</v>
      </c>
      <c r="F8330" s="50">
        <f>'貼り付けシート（日射量等）'!G8327/3.6*10^3</f>
        <v>0</v>
      </c>
      <c r="G8330" s="50">
        <f>'貼り付けシート（日射量等）'!H8327/3.6*10^3</f>
        <v>0</v>
      </c>
      <c r="H8330" s="91">
        <f>RADIANS('貼り付けシート（日射量等）'!I8327)</f>
        <v>0</v>
      </c>
      <c r="I8330" s="91">
        <f>IF('貼り付けシート（日射量等）'!J8327&lt;0,RADIANS(360+('貼り付けシート（日射量等）'!J8327)),RADIANS('貼り付けシート（日射量等）'!J8327))</f>
        <v>0</v>
      </c>
    </row>
    <row r="8331" spans="1:9">
      <c r="A8331" s="20">
        <v>41986</v>
      </c>
      <c r="B8331" s="35" t="s">
        <v>381</v>
      </c>
      <c r="C8331" s="90">
        <f t="shared" si="390"/>
        <v>0</v>
      </c>
      <c r="D8331" s="90">
        <f t="shared" si="391"/>
        <v>0</v>
      </c>
      <c r="E8331" s="90">
        <f t="shared" si="392"/>
        <v>0</v>
      </c>
      <c r="F8331" s="50">
        <f>'貼り付けシート（日射量等）'!G8328/3.6*10^3</f>
        <v>0</v>
      </c>
      <c r="G8331" s="50">
        <f>'貼り付けシート（日射量等）'!H8328/3.6*10^3</f>
        <v>0</v>
      </c>
      <c r="H8331" s="91">
        <f>RADIANS('貼り付けシート（日射量等）'!I8328)</f>
        <v>0</v>
      </c>
      <c r="I8331" s="91">
        <f>IF('貼り付けシート（日射量等）'!J8328&lt;0,RADIANS(360+('貼り付けシート（日射量等）'!J8328)),RADIANS('貼り付けシート（日射量等）'!J8328))</f>
        <v>0</v>
      </c>
    </row>
    <row r="8332" spans="1:9">
      <c r="A8332" s="20">
        <v>41986</v>
      </c>
      <c r="B8332" s="35" t="s">
        <v>382</v>
      </c>
      <c r="C8332" s="90">
        <f t="shared" si="390"/>
        <v>0</v>
      </c>
      <c r="D8332" s="90">
        <f t="shared" si="391"/>
        <v>0</v>
      </c>
      <c r="E8332" s="90">
        <f t="shared" si="392"/>
        <v>0</v>
      </c>
      <c r="F8332" s="50">
        <f>'貼り付けシート（日射量等）'!G8329/3.6*10^3</f>
        <v>0</v>
      </c>
      <c r="G8332" s="50">
        <f>'貼り付けシート（日射量等）'!H8329/3.6*10^3</f>
        <v>0</v>
      </c>
      <c r="H8332" s="91">
        <f>RADIANS('貼り付けシート（日射量等）'!I8329)</f>
        <v>0</v>
      </c>
      <c r="I8332" s="91">
        <f>IF('貼り付けシート（日射量等）'!J8329&lt;0,RADIANS(360+('貼り付けシート（日射量等）'!J8329)),RADIANS('貼り付けシート（日射量等）'!J8329))</f>
        <v>0</v>
      </c>
    </row>
    <row r="8333" spans="1:9">
      <c r="A8333" s="20">
        <v>41986</v>
      </c>
      <c r="B8333" s="35" t="s">
        <v>383</v>
      </c>
      <c r="C8333" s="90">
        <f t="shared" si="390"/>
        <v>0</v>
      </c>
      <c r="D8333" s="90">
        <f t="shared" si="391"/>
        <v>0</v>
      </c>
      <c r="E8333" s="90">
        <f t="shared" si="392"/>
        <v>0</v>
      </c>
      <c r="F8333" s="50">
        <f>'貼り付けシート（日射量等）'!G8330/3.6*10^3</f>
        <v>0</v>
      </c>
      <c r="G8333" s="50">
        <f>'貼り付けシート（日射量等）'!H8330/3.6*10^3</f>
        <v>0</v>
      </c>
      <c r="H8333" s="91">
        <f>RADIANS('貼り付けシート（日射量等）'!I8330)</f>
        <v>0</v>
      </c>
      <c r="I8333" s="91">
        <f>IF('貼り付けシート（日射量等）'!J8330&lt;0,RADIANS(360+('貼り付けシート（日射量等）'!J8330)),RADIANS('貼り付けシート（日射量等）'!J8330))</f>
        <v>0</v>
      </c>
    </row>
    <row r="8334" spans="1:9">
      <c r="A8334" s="20">
        <v>41987</v>
      </c>
      <c r="B8334" s="35" t="s">
        <v>360</v>
      </c>
      <c r="C8334" s="90">
        <f t="shared" si="390"/>
        <v>0</v>
      </c>
      <c r="D8334" s="90">
        <f t="shared" si="391"/>
        <v>0</v>
      </c>
      <c r="E8334" s="90">
        <f t="shared" si="392"/>
        <v>0</v>
      </c>
      <c r="F8334" s="50">
        <f>'貼り付けシート（日射量等）'!G8331/3.6*10^3</f>
        <v>0</v>
      </c>
      <c r="G8334" s="50">
        <f>'貼り付けシート（日射量等）'!H8331/3.6*10^3</f>
        <v>0</v>
      </c>
      <c r="H8334" s="91">
        <f>RADIANS('貼り付けシート（日射量等）'!I8331)</f>
        <v>0</v>
      </c>
      <c r="I8334" s="91">
        <f>IF('貼り付けシート（日射量等）'!J8331&lt;0,RADIANS(360+('貼り付けシート（日射量等）'!J8331)),RADIANS('貼り付けシート（日射量等）'!J8331))</f>
        <v>0</v>
      </c>
    </row>
    <row r="8335" spans="1:9">
      <c r="A8335" s="20">
        <v>41987</v>
      </c>
      <c r="B8335" s="35" t="s">
        <v>361</v>
      </c>
      <c r="C8335" s="90">
        <f t="shared" si="390"/>
        <v>0</v>
      </c>
      <c r="D8335" s="90">
        <f t="shared" si="391"/>
        <v>0</v>
      </c>
      <c r="E8335" s="90">
        <f t="shared" si="392"/>
        <v>0</v>
      </c>
      <c r="F8335" s="50">
        <f>'貼り付けシート（日射量等）'!G8332/3.6*10^3</f>
        <v>0</v>
      </c>
      <c r="G8335" s="50">
        <f>'貼り付けシート（日射量等）'!H8332/3.6*10^3</f>
        <v>0</v>
      </c>
      <c r="H8335" s="91">
        <f>RADIANS('貼り付けシート（日射量等）'!I8332)</f>
        <v>0</v>
      </c>
      <c r="I8335" s="91">
        <f>IF('貼り付けシート（日射量等）'!J8332&lt;0,RADIANS(360+('貼り付けシート（日射量等）'!J8332)),RADIANS('貼り付けシート（日射量等）'!J8332))</f>
        <v>0</v>
      </c>
    </row>
    <row r="8336" spans="1:9">
      <c r="A8336" s="20">
        <v>41987</v>
      </c>
      <c r="B8336" s="35" t="s">
        <v>362</v>
      </c>
      <c r="C8336" s="90">
        <f t="shared" si="390"/>
        <v>0</v>
      </c>
      <c r="D8336" s="90">
        <f t="shared" si="391"/>
        <v>0</v>
      </c>
      <c r="E8336" s="90">
        <f t="shared" si="392"/>
        <v>0</v>
      </c>
      <c r="F8336" s="50">
        <f>'貼り付けシート（日射量等）'!G8333/3.6*10^3</f>
        <v>0</v>
      </c>
      <c r="G8336" s="50">
        <f>'貼り付けシート（日射量等）'!H8333/3.6*10^3</f>
        <v>0</v>
      </c>
      <c r="H8336" s="91">
        <f>RADIANS('貼り付けシート（日射量等）'!I8333)</f>
        <v>0</v>
      </c>
      <c r="I8336" s="91">
        <f>IF('貼り付けシート（日射量等）'!J8333&lt;0,RADIANS(360+('貼り付けシート（日射量等）'!J8333)),RADIANS('貼り付けシート（日射量等）'!J8333))</f>
        <v>0</v>
      </c>
    </row>
    <row r="8337" spans="1:9">
      <c r="A8337" s="20">
        <v>41987</v>
      </c>
      <c r="B8337" s="35" t="s">
        <v>363</v>
      </c>
      <c r="C8337" s="90">
        <f t="shared" si="390"/>
        <v>0</v>
      </c>
      <c r="D8337" s="90">
        <f t="shared" si="391"/>
        <v>0</v>
      </c>
      <c r="E8337" s="90">
        <f t="shared" si="392"/>
        <v>0</v>
      </c>
      <c r="F8337" s="50">
        <f>'貼り付けシート（日射量等）'!G8334/3.6*10^3</f>
        <v>0</v>
      </c>
      <c r="G8337" s="50">
        <f>'貼り付けシート（日射量等）'!H8334/3.6*10^3</f>
        <v>0</v>
      </c>
      <c r="H8337" s="91">
        <f>RADIANS('貼り付けシート（日射量等）'!I8334)</f>
        <v>0</v>
      </c>
      <c r="I8337" s="91">
        <f>IF('貼り付けシート（日射量等）'!J8334&lt;0,RADIANS(360+('貼り付けシート（日射量等）'!J8334)),RADIANS('貼り付けシート（日射量等）'!J8334))</f>
        <v>0</v>
      </c>
    </row>
    <row r="8338" spans="1:9">
      <c r="A8338" s="20">
        <v>41987</v>
      </c>
      <c r="B8338" s="35" t="s">
        <v>364</v>
      </c>
      <c r="C8338" s="90">
        <f t="shared" si="390"/>
        <v>0</v>
      </c>
      <c r="D8338" s="90">
        <f t="shared" si="391"/>
        <v>0</v>
      </c>
      <c r="E8338" s="90">
        <f t="shared" si="392"/>
        <v>0</v>
      </c>
      <c r="F8338" s="50">
        <f>'貼り付けシート（日射量等）'!G8335/3.6*10^3</f>
        <v>0</v>
      </c>
      <c r="G8338" s="50">
        <f>'貼り付けシート（日射量等）'!H8335/3.6*10^3</f>
        <v>0</v>
      </c>
      <c r="H8338" s="91">
        <f>RADIANS('貼り付けシート（日射量等）'!I8335)</f>
        <v>0</v>
      </c>
      <c r="I8338" s="91">
        <f>IF('貼り付けシート（日射量等）'!J8335&lt;0,RADIANS(360+('貼り付けシート（日射量等）'!J8335)),RADIANS('貼り付けシート（日射量等）'!J8335))</f>
        <v>0</v>
      </c>
    </row>
    <row r="8339" spans="1:9">
      <c r="A8339" s="20">
        <v>41987</v>
      </c>
      <c r="B8339" s="35" t="s">
        <v>365</v>
      </c>
      <c r="C8339" s="90">
        <f t="shared" si="390"/>
        <v>0</v>
      </c>
      <c r="D8339" s="90">
        <f t="shared" si="391"/>
        <v>0</v>
      </c>
      <c r="E8339" s="90">
        <f t="shared" si="392"/>
        <v>0</v>
      </c>
      <c r="F8339" s="50">
        <f>'貼り付けシート（日射量等）'!G8336/3.6*10^3</f>
        <v>0</v>
      </c>
      <c r="G8339" s="50">
        <f>'貼り付けシート（日射量等）'!H8336/3.6*10^3</f>
        <v>0</v>
      </c>
      <c r="H8339" s="91">
        <f>RADIANS('貼り付けシート（日射量等）'!I8336)</f>
        <v>0</v>
      </c>
      <c r="I8339" s="91">
        <f>IF('貼り付けシート（日射量等）'!J8336&lt;0,RADIANS(360+('貼り付けシート（日射量等）'!J8336)),RADIANS('貼り付けシート（日射量等）'!J8336))</f>
        <v>0</v>
      </c>
    </row>
    <row r="8340" spans="1:9">
      <c r="A8340" s="20">
        <v>41987</v>
      </c>
      <c r="B8340" s="35" t="s">
        <v>366</v>
      </c>
      <c r="C8340" s="90">
        <f t="shared" si="390"/>
        <v>10.206371500393495</v>
      </c>
      <c r="D8340" s="90">
        <f t="shared" si="391"/>
        <v>2.1243189137855412</v>
      </c>
      <c r="E8340" s="90">
        <f t="shared" si="392"/>
        <v>8.0820525866079524</v>
      </c>
      <c r="F8340" s="50">
        <f>'貼り付けシート（日射量等）'!G8337/3.6*10^3</f>
        <v>11.111111111111111</v>
      </c>
      <c r="G8340" s="50">
        <f>'貼り付けシート（日射量等）'!H8337/3.6*10^3</f>
        <v>8.3333333333333339</v>
      </c>
      <c r="H8340" s="91">
        <f>RADIANS('貼り付けシート（日射量等）'!I8337)</f>
        <v>1.2217304763960306E-2</v>
      </c>
      <c r="I8340" s="91">
        <f>IF('貼り付けシート（日射量等）'!J8337&lt;0,RADIANS(360+('貼り付けシート（日射量等）'!J8337)),RADIANS('貼り付けシート（日射量等）'!J8337))</f>
        <v>5.2656583532668924</v>
      </c>
    </row>
    <row r="8341" spans="1:9">
      <c r="A8341" s="20">
        <v>41987</v>
      </c>
      <c r="B8341" s="35" t="s">
        <v>367</v>
      </c>
      <c r="C8341" s="90">
        <f t="shared" si="390"/>
        <v>55.460606341195742</v>
      </c>
      <c r="D8341" s="90">
        <f t="shared" si="391"/>
        <v>15.050343408155985</v>
      </c>
      <c r="E8341" s="90">
        <f t="shared" si="392"/>
        <v>40.410262933039753</v>
      </c>
      <c r="F8341" s="50">
        <f>'貼り付けシート（日射量等）'!G8338/3.6*10^3</f>
        <v>38.888888888888893</v>
      </c>
      <c r="G8341" s="50">
        <f>'貼り付けシート（日射量等）'!H8338/3.6*10^3</f>
        <v>41.666666666666664</v>
      </c>
      <c r="H8341" s="91">
        <f>RADIANS('貼り付けシート（日射量等）'!I8338)</f>
        <v>0.17278759594743864</v>
      </c>
      <c r="I8341" s="91">
        <f>IF('貼り付けシート（日射量等）'!J8338&lt;0,RADIANS(360+('貼り付けシート（日射量等）'!J8338)),RADIANS('貼り付けシート（日射量等）'!J8338))</f>
        <v>5.4454272662223078</v>
      </c>
    </row>
    <row r="8342" spans="1:9">
      <c r="A8342" s="20">
        <v>41987</v>
      </c>
      <c r="B8342" s="35" t="s">
        <v>368</v>
      </c>
      <c r="C8342" s="90">
        <f t="shared" si="390"/>
        <v>174.16031134855211</v>
      </c>
      <c r="D8342" s="90">
        <f t="shared" si="391"/>
        <v>74.481662780387396</v>
      </c>
      <c r="E8342" s="90">
        <f t="shared" si="392"/>
        <v>99.678648568164732</v>
      </c>
      <c r="F8342" s="50">
        <f>'貼り付けシート（日射量等）'!G8339/3.6*10^3</f>
        <v>136.11111111111109</v>
      </c>
      <c r="G8342" s="50">
        <f>'貼り付けシート（日射量等）'!H8339/3.6*10^3</f>
        <v>102.77777777777777</v>
      </c>
      <c r="H8342" s="91">
        <f>RADIANS('貼り付けシート（日射量等）'!I8339)</f>
        <v>0.30717794835100204</v>
      </c>
      <c r="I8342" s="91">
        <f>IF('貼り付けシート（日射量等）'!J8339&lt;0,RADIANS(360+('貼り付けシート（日射量等）'!J8339)),RADIANS('貼り付けシート（日射量等）'!J8339))</f>
        <v>5.6513761179576392</v>
      </c>
    </row>
    <row r="8343" spans="1:9">
      <c r="A8343" s="20">
        <v>41987</v>
      </c>
      <c r="B8343" s="35" t="s">
        <v>369</v>
      </c>
      <c r="C8343" s="90">
        <f t="shared" si="390"/>
        <v>480.89078480833825</v>
      </c>
      <c r="D8343" s="90">
        <f t="shared" si="391"/>
        <v>375.82410118243484</v>
      </c>
      <c r="E8343" s="90">
        <f t="shared" si="392"/>
        <v>105.06668362590338</v>
      </c>
      <c r="F8343" s="50">
        <f>'貼り付けシート（日射量等）'!G8340/3.6*10^3</f>
        <v>569.44444444444446</v>
      </c>
      <c r="G8343" s="50">
        <f>'貼り付けシート（日射量等）'!H8340/3.6*10^3</f>
        <v>108.33333333333334</v>
      </c>
      <c r="H8343" s="91">
        <f>RADIANS('貼り付けシート（日射量等）'!I8340)</f>
        <v>0.40491638646268446</v>
      </c>
      <c r="I8343" s="91">
        <f>IF('貼り付けシート（日射量等）'!J8340&lt;0,RADIANS(360+('貼り付けシート（日射量等）'!J8340)),RADIANS('貼り付けシート（日射量等）'!J8340))</f>
        <v>5.885250237724879</v>
      </c>
    </row>
    <row r="8344" spans="1:9">
      <c r="A8344" s="20">
        <v>41987</v>
      </c>
      <c r="B8344" s="35" t="s">
        <v>370</v>
      </c>
      <c r="C8344" s="90">
        <f t="shared" si="390"/>
        <v>139.84219294180184</v>
      </c>
      <c r="D8344" s="90">
        <f t="shared" si="391"/>
        <v>23.999439200421183</v>
      </c>
      <c r="E8344" s="90">
        <f t="shared" si="392"/>
        <v>115.84275374138065</v>
      </c>
      <c r="F8344" s="50">
        <f>'貼り付けシート（日射量等）'!G8341/3.6*10^3</f>
        <v>33.333333333333336</v>
      </c>
      <c r="G8344" s="50">
        <f>'貼り付けシート（日射量等）'!H8341/3.6*10^3</f>
        <v>119.44444444444444</v>
      </c>
      <c r="H8344" s="91">
        <f>RADIANS('貼り付けシート（日射量等）'!I8341)</f>
        <v>0.4590215932745087</v>
      </c>
      <c r="I8344" s="91">
        <f>IF('貼り付けシート（日射量等）'!J8341&lt;0,RADIANS(360+('貼り付けシート（日射量等）'!J8341)),RADIANS('貼り付けシート（日射量等）'!J8341))</f>
        <v>6.1435589670200397</v>
      </c>
    </row>
    <row r="8345" spans="1:9">
      <c r="A8345" s="20">
        <v>41987</v>
      </c>
      <c r="B8345" s="35" t="s">
        <v>371</v>
      </c>
      <c r="C8345" s="90">
        <f t="shared" si="390"/>
        <v>142.55055085552624</v>
      </c>
      <c r="D8345" s="90">
        <f t="shared" si="391"/>
        <v>24.013779585276268</v>
      </c>
      <c r="E8345" s="90">
        <f t="shared" si="392"/>
        <v>118.53677127024996</v>
      </c>
      <c r="F8345" s="50">
        <f>'貼り付けシート（日射量等）'!G8342/3.6*10^3</f>
        <v>33.333333333333336</v>
      </c>
      <c r="G8345" s="50">
        <f>'貼り付けシート（日射量等）'!H8342/3.6*10^3</f>
        <v>122.22222222222221</v>
      </c>
      <c r="H8345" s="91">
        <f>RADIANS('貼り付けシート（日射量等）'!I8342)</f>
        <v>0.4590215932745087</v>
      </c>
      <c r="I8345" s="91">
        <f>IF('貼り付けシート（日射量等）'!J8342&lt;0,RADIANS(360+('貼り付けシート（日射量等）'!J8342)),RADIANS('貼り付けシート（日射量等）'!J8342))</f>
        <v>0.1291543646475804</v>
      </c>
    </row>
    <row r="8346" spans="1:9">
      <c r="A8346" s="20">
        <v>41987</v>
      </c>
      <c r="B8346" s="35" t="s">
        <v>372</v>
      </c>
      <c r="C8346" s="90">
        <f t="shared" si="390"/>
        <v>126.33641639748497</v>
      </c>
      <c r="D8346" s="90">
        <f t="shared" si="391"/>
        <v>23.963750300450915</v>
      </c>
      <c r="E8346" s="90">
        <f t="shared" si="392"/>
        <v>102.37266609703406</v>
      </c>
      <c r="F8346" s="50">
        <f>'貼り付けシート（日射量等）'!G8343/3.6*10^3</f>
        <v>36.111111111111114</v>
      </c>
      <c r="G8346" s="50">
        <f>'貼り付けシート（日射量等）'!H8343/3.6*10^3</f>
        <v>105.55555555555556</v>
      </c>
      <c r="H8346" s="91">
        <f>RADIANS('貼り付けシート（日射量等）'!I8343)</f>
        <v>0.40840704496667307</v>
      </c>
      <c r="I8346" s="91">
        <f>IF('貼り付けシート（日射量等）'!J8343&lt;0,RADIANS(360+('貼り付けシート（日射量等）'!J8343)),RADIANS('貼り付けシート（日射量等）'!J8343))</f>
        <v>0.38920842319473548</v>
      </c>
    </row>
    <row r="8347" spans="1:9">
      <c r="A8347" s="20">
        <v>41987</v>
      </c>
      <c r="B8347" s="35" t="s">
        <v>373</v>
      </c>
      <c r="C8347" s="90">
        <f t="shared" si="390"/>
        <v>95.355443528759722</v>
      </c>
      <c r="D8347" s="90">
        <f t="shared" si="391"/>
        <v>19.922952720418831</v>
      </c>
      <c r="E8347" s="90">
        <f t="shared" si="392"/>
        <v>75.432490808340887</v>
      </c>
      <c r="F8347" s="50">
        <f>'貼り付けシート（日射量等）'!G8344/3.6*10^3</f>
        <v>36.111111111111114</v>
      </c>
      <c r="G8347" s="50">
        <f>'貼り付けシート（日射量等）'!H8344/3.6*10^3</f>
        <v>77.777777777777786</v>
      </c>
      <c r="H8347" s="91">
        <f>RADIANS('貼り付けシート（日射量等）'!I8344)</f>
        <v>0.31066860685499065</v>
      </c>
      <c r="I8347" s="91">
        <f>IF('貼り付けシート（日射量等）'!J8344&lt;0,RADIANS(360+('貼り付けシート（日射量等）'!J8344)),RADIANS('貼り付けシート（日射量等）'!J8344))</f>
        <v>0.62308254296197574</v>
      </c>
    </row>
    <row r="8348" spans="1:9">
      <c r="A8348" s="20">
        <v>41987</v>
      </c>
      <c r="B8348" s="35" t="s">
        <v>374</v>
      </c>
      <c r="C8348" s="90">
        <f t="shared" si="390"/>
        <v>56.801318561295851</v>
      </c>
      <c r="D8348" s="90">
        <f t="shared" si="391"/>
        <v>16.391055628256098</v>
      </c>
      <c r="E8348" s="90">
        <f t="shared" si="392"/>
        <v>40.410262933039753</v>
      </c>
      <c r="F8348" s="50">
        <f>'貼り付けシート（日射量等）'!G8345/3.6*10^3</f>
        <v>41.666666666666664</v>
      </c>
      <c r="G8348" s="50">
        <f>'貼り付けシート（日射量等）'!H8345/3.6*10^3</f>
        <v>41.666666666666664</v>
      </c>
      <c r="H8348" s="91">
        <f>RADIANS('貼り付けシート（日射量等）'!I8345)</f>
        <v>0.17802358370342161</v>
      </c>
      <c r="I8348" s="91">
        <f>IF('貼り付けシート（日射量等）'!J8345&lt;0,RADIANS(360+('貼り付けシート（日射量等）'!J8345)),RADIANS('貼り付けシート（日射量等）'!J8345))</f>
        <v>0.83077672394930091</v>
      </c>
    </row>
    <row r="8349" spans="1:9">
      <c r="A8349" s="20">
        <v>41987</v>
      </c>
      <c r="B8349" s="35" t="s">
        <v>375</v>
      </c>
      <c r="C8349" s="90">
        <f t="shared" si="390"/>
        <v>10.277778764961566</v>
      </c>
      <c r="D8349" s="90">
        <f t="shared" si="391"/>
        <v>2.1957261783536128</v>
      </c>
      <c r="E8349" s="90">
        <f t="shared" si="392"/>
        <v>8.0820525866079524</v>
      </c>
      <c r="F8349" s="50">
        <f>'貼り付けシート（日射量等）'!G8346/3.6*10^3</f>
        <v>11.111111111111111</v>
      </c>
      <c r="G8349" s="50">
        <f>'貼り付けシート（日射量等）'!H8346/3.6*10^3</f>
        <v>8.3333333333333339</v>
      </c>
      <c r="H8349" s="91">
        <f>RADIANS('貼り付けシート（日射量等）'!I8346)</f>
        <v>1.7453292519943295E-2</v>
      </c>
      <c r="I8349" s="91">
        <f>IF('貼り付けシート（日射量等）'!J8346&lt;0,RADIANS(360+('貼り付けシート（日射量等）'!J8346)),RADIANS('貼り付けシート（日射量等）'!J8346))</f>
        <v>1.0122909661567112</v>
      </c>
    </row>
    <row r="8350" spans="1:9">
      <c r="A8350" s="20">
        <v>41987</v>
      </c>
      <c r="B8350" s="35" t="s">
        <v>376</v>
      </c>
      <c r="C8350" s="90">
        <f t="shared" si="390"/>
        <v>0</v>
      </c>
      <c r="D8350" s="90">
        <f t="shared" si="391"/>
        <v>0</v>
      </c>
      <c r="E8350" s="90">
        <f t="shared" si="392"/>
        <v>0</v>
      </c>
      <c r="F8350" s="50">
        <f>'貼り付けシート（日射量等）'!G8347/3.6*10^3</f>
        <v>0</v>
      </c>
      <c r="G8350" s="50">
        <f>'貼り付けシート（日射量等）'!H8347/3.6*10^3</f>
        <v>0</v>
      </c>
      <c r="H8350" s="91">
        <f>RADIANS('貼り付けシート（日射量等）'!I8347)</f>
        <v>0</v>
      </c>
      <c r="I8350" s="91">
        <f>IF('貼り付けシート（日射量等）'!J8347&lt;0,RADIANS(360+('貼り付けシート（日射量等）'!J8347)),RADIANS('貼り付けシート（日射量等）'!J8347))</f>
        <v>0</v>
      </c>
    </row>
    <row r="8351" spans="1:9">
      <c r="A8351" s="20">
        <v>41987</v>
      </c>
      <c r="B8351" s="35" t="s">
        <v>377</v>
      </c>
      <c r="C8351" s="90">
        <f t="shared" si="390"/>
        <v>0</v>
      </c>
      <c r="D8351" s="90">
        <f t="shared" si="391"/>
        <v>0</v>
      </c>
      <c r="E8351" s="90">
        <f t="shared" si="392"/>
        <v>0</v>
      </c>
      <c r="F8351" s="50">
        <f>'貼り付けシート（日射量等）'!G8348/3.6*10^3</f>
        <v>0</v>
      </c>
      <c r="G8351" s="50">
        <f>'貼り付けシート（日射量等）'!H8348/3.6*10^3</f>
        <v>0</v>
      </c>
      <c r="H8351" s="91">
        <f>RADIANS('貼り付けシート（日射量等）'!I8348)</f>
        <v>0</v>
      </c>
      <c r="I8351" s="91">
        <f>IF('貼り付けシート（日射量等）'!J8348&lt;0,RADIANS(360+('貼り付けシート（日射量等）'!J8348)),RADIANS('貼り付けシート（日射量等）'!J8348))</f>
        <v>0</v>
      </c>
    </row>
    <row r="8352" spans="1:9">
      <c r="A8352" s="20">
        <v>41987</v>
      </c>
      <c r="B8352" s="35" t="s">
        <v>378</v>
      </c>
      <c r="C8352" s="90">
        <f t="shared" si="390"/>
        <v>0</v>
      </c>
      <c r="D8352" s="90">
        <f t="shared" si="391"/>
        <v>0</v>
      </c>
      <c r="E8352" s="90">
        <f t="shared" si="392"/>
        <v>0</v>
      </c>
      <c r="F8352" s="50">
        <f>'貼り付けシート（日射量等）'!G8349/3.6*10^3</f>
        <v>0</v>
      </c>
      <c r="G8352" s="50">
        <f>'貼り付けシート（日射量等）'!H8349/3.6*10^3</f>
        <v>0</v>
      </c>
      <c r="H8352" s="91">
        <f>RADIANS('貼り付けシート（日射量等）'!I8349)</f>
        <v>0</v>
      </c>
      <c r="I8352" s="91">
        <f>IF('貼り付けシート（日射量等）'!J8349&lt;0,RADIANS(360+('貼り付けシート（日射量等）'!J8349)),RADIANS('貼り付けシート（日射量等）'!J8349))</f>
        <v>0</v>
      </c>
    </row>
    <row r="8353" spans="1:9">
      <c r="A8353" s="20">
        <v>41987</v>
      </c>
      <c r="B8353" s="35" t="s">
        <v>379</v>
      </c>
      <c r="C8353" s="90">
        <f t="shared" si="390"/>
        <v>0</v>
      </c>
      <c r="D8353" s="90">
        <f t="shared" si="391"/>
        <v>0</v>
      </c>
      <c r="E8353" s="90">
        <f t="shared" si="392"/>
        <v>0</v>
      </c>
      <c r="F8353" s="50">
        <f>'貼り付けシート（日射量等）'!G8350/3.6*10^3</f>
        <v>0</v>
      </c>
      <c r="G8353" s="50">
        <f>'貼り付けシート（日射量等）'!H8350/3.6*10^3</f>
        <v>0</v>
      </c>
      <c r="H8353" s="91">
        <f>RADIANS('貼り付けシート（日射量等）'!I8350)</f>
        <v>0</v>
      </c>
      <c r="I8353" s="91">
        <f>IF('貼り付けシート（日射量等）'!J8350&lt;0,RADIANS(360+('貼り付けシート（日射量等）'!J8350)),RADIANS('貼り付けシート（日射量等）'!J8350))</f>
        <v>0</v>
      </c>
    </row>
    <row r="8354" spans="1:9">
      <c r="A8354" s="20">
        <v>41987</v>
      </c>
      <c r="B8354" s="35" t="s">
        <v>380</v>
      </c>
      <c r="C8354" s="90">
        <f t="shared" si="390"/>
        <v>0</v>
      </c>
      <c r="D8354" s="90">
        <f t="shared" si="391"/>
        <v>0</v>
      </c>
      <c r="E8354" s="90">
        <f t="shared" si="392"/>
        <v>0</v>
      </c>
      <c r="F8354" s="50">
        <f>'貼り付けシート（日射量等）'!G8351/3.6*10^3</f>
        <v>0</v>
      </c>
      <c r="G8354" s="50">
        <f>'貼り付けシート（日射量等）'!H8351/3.6*10^3</f>
        <v>0</v>
      </c>
      <c r="H8354" s="91">
        <f>RADIANS('貼り付けシート（日射量等）'!I8351)</f>
        <v>0</v>
      </c>
      <c r="I8354" s="91">
        <f>IF('貼り付けシート（日射量等）'!J8351&lt;0,RADIANS(360+('貼り付けシート（日射量等）'!J8351)),RADIANS('貼り付けシート（日射量等）'!J8351))</f>
        <v>0</v>
      </c>
    </row>
    <row r="8355" spans="1:9">
      <c r="A8355" s="20">
        <v>41987</v>
      </c>
      <c r="B8355" s="35" t="s">
        <v>381</v>
      </c>
      <c r="C8355" s="90">
        <f t="shared" si="390"/>
        <v>0</v>
      </c>
      <c r="D8355" s="90">
        <f t="shared" si="391"/>
        <v>0</v>
      </c>
      <c r="E8355" s="90">
        <f t="shared" si="392"/>
        <v>0</v>
      </c>
      <c r="F8355" s="50">
        <f>'貼り付けシート（日射量等）'!G8352/3.6*10^3</f>
        <v>0</v>
      </c>
      <c r="G8355" s="50">
        <f>'貼り付けシート（日射量等）'!H8352/3.6*10^3</f>
        <v>0</v>
      </c>
      <c r="H8355" s="91">
        <f>RADIANS('貼り付けシート（日射量等）'!I8352)</f>
        <v>0</v>
      </c>
      <c r="I8355" s="91">
        <f>IF('貼り付けシート（日射量等）'!J8352&lt;0,RADIANS(360+('貼り付けシート（日射量等）'!J8352)),RADIANS('貼り付けシート（日射量等）'!J8352))</f>
        <v>0</v>
      </c>
    </row>
    <row r="8356" spans="1:9">
      <c r="A8356" s="20">
        <v>41987</v>
      </c>
      <c r="B8356" s="35" t="s">
        <v>382</v>
      </c>
      <c r="C8356" s="90">
        <f t="shared" si="390"/>
        <v>0</v>
      </c>
      <c r="D8356" s="90">
        <f t="shared" si="391"/>
        <v>0</v>
      </c>
      <c r="E8356" s="90">
        <f t="shared" si="392"/>
        <v>0</v>
      </c>
      <c r="F8356" s="50">
        <f>'貼り付けシート（日射量等）'!G8353/3.6*10^3</f>
        <v>0</v>
      </c>
      <c r="G8356" s="50">
        <f>'貼り付けシート（日射量等）'!H8353/3.6*10^3</f>
        <v>0</v>
      </c>
      <c r="H8356" s="91">
        <f>RADIANS('貼り付けシート（日射量等）'!I8353)</f>
        <v>0</v>
      </c>
      <c r="I8356" s="91">
        <f>IF('貼り付けシート（日射量等）'!J8353&lt;0,RADIANS(360+('貼り付けシート（日射量等）'!J8353)),RADIANS('貼り付けシート（日射量等）'!J8353))</f>
        <v>0</v>
      </c>
    </row>
    <row r="8357" spans="1:9">
      <c r="A8357" s="20">
        <v>41987</v>
      </c>
      <c r="B8357" s="35" t="s">
        <v>383</v>
      </c>
      <c r="C8357" s="90">
        <f t="shared" si="390"/>
        <v>0</v>
      </c>
      <c r="D8357" s="90">
        <f t="shared" si="391"/>
        <v>0</v>
      </c>
      <c r="E8357" s="90">
        <f t="shared" si="392"/>
        <v>0</v>
      </c>
      <c r="F8357" s="50">
        <f>'貼り付けシート（日射量等）'!G8354/3.6*10^3</f>
        <v>0</v>
      </c>
      <c r="G8357" s="50">
        <f>'貼り付けシート（日射量等）'!H8354/3.6*10^3</f>
        <v>0</v>
      </c>
      <c r="H8357" s="91">
        <f>RADIANS('貼り付けシート（日射量等）'!I8354)</f>
        <v>0</v>
      </c>
      <c r="I8357" s="91">
        <f>IF('貼り付けシート（日射量等）'!J8354&lt;0,RADIANS(360+('貼り付けシート（日射量等）'!J8354)),RADIANS('貼り付けシート（日射量等）'!J8354))</f>
        <v>0</v>
      </c>
    </row>
    <row r="8358" spans="1:9">
      <c r="A8358" s="20">
        <v>41988</v>
      </c>
      <c r="B8358" s="35" t="s">
        <v>360</v>
      </c>
      <c r="C8358" s="90">
        <f t="shared" si="390"/>
        <v>0</v>
      </c>
      <c r="D8358" s="90">
        <f t="shared" si="391"/>
        <v>0</v>
      </c>
      <c r="E8358" s="90">
        <f t="shared" si="392"/>
        <v>0</v>
      </c>
      <c r="F8358" s="50">
        <f>'貼り付けシート（日射量等）'!G8355/3.6*10^3</f>
        <v>0</v>
      </c>
      <c r="G8358" s="50">
        <f>'貼り付けシート（日射量等）'!H8355/3.6*10^3</f>
        <v>0</v>
      </c>
      <c r="H8358" s="91">
        <f>RADIANS('貼り付けシート（日射量等）'!I8355)</f>
        <v>0</v>
      </c>
      <c r="I8358" s="91">
        <f>IF('貼り付けシート（日射量等）'!J8355&lt;0,RADIANS(360+('貼り付けシート（日射量等）'!J8355)),RADIANS('貼り付けシート（日射量等）'!J8355))</f>
        <v>0</v>
      </c>
    </row>
    <row r="8359" spans="1:9">
      <c r="A8359" s="20">
        <v>41988</v>
      </c>
      <c r="B8359" s="35" t="s">
        <v>361</v>
      </c>
      <c r="C8359" s="90">
        <f t="shared" si="390"/>
        <v>0</v>
      </c>
      <c r="D8359" s="90">
        <f t="shared" si="391"/>
        <v>0</v>
      </c>
      <c r="E8359" s="90">
        <f t="shared" si="392"/>
        <v>0</v>
      </c>
      <c r="F8359" s="50">
        <f>'貼り付けシート（日射量等）'!G8356/3.6*10^3</f>
        <v>0</v>
      </c>
      <c r="G8359" s="50">
        <f>'貼り付けシート（日射量等）'!H8356/3.6*10^3</f>
        <v>0</v>
      </c>
      <c r="H8359" s="91">
        <f>RADIANS('貼り付けシート（日射量等）'!I8356)</f>
        <v>0</v>
      </c>
      <c r="I8359" s="91">
        <f>IF('貼り付けシート（日射量等）'!J8356&lt;0,RADIANS(360+('貼り付けシート（日射量等）'!J8356)),RADIANS('貼り付けシート（日射量等）'!J8356))</f>
        <v>0</v>
      </c>
    </row>
    <row r="8360" spans="1:9">
      <c r="A8360" s="20">
        <v>41988</v>
      </c>
      <c r="B8360" s="35" t="s">
        <v>362</v>
      </c>
      <c r="C8360" s="90">
        <f t="shared" si="390"/>
        <v>0</v>
      </c>
      <c r="D8360" s="90">
        <f t="shared" si="391"/>
        <v>0</v>
      </c>
      <c r="E8360" s="90">
        <f t="shared" si="392"/>
        <v>0</v>
      </c>
      <c r="F8360" s="50">
        <f>'貼り付けシート（日射量等）'!G8357/3.6*10^3</f>
        <v>0</v>
      </c>
      <c r="G8360" s="50">
        <f>'貼り付けシート（日射量等）'!H8357/3.6*10^3</f>
        <v>0</v>
      </c>
      <c r="H8360" s="91">
        <f>RADIANS('貼り付けシート（日射量等）'!I8357)</f>
        <v>0</v>
      </c>
      <c r="I8360" s="91">
        <f>IF('貼り付けシート（日射量等）'!J8357&lt;0,RADIANS(360+('貼り付けシート（日射量等）'!J8357)),RADIANS('貼り付けシート（日射量等）'!J8357))</f>
        <v>0</v>
      </c>
    </row>
    <row r="8361" spans="1:9">
      <c r="A8361" s="20">
        <v>41988</v>
      </c>
      <c r="B8361" s="35" t="s">
        <v>363</v>
      </c>
      <c r="C8361" s="90">
        <f t="shared" si="390"/>
        <v>0</v>
      </c>
      <c r="D8361" s="90">
        <f t="shared" si="391"/>
        <v>0</v>
      </c>
      <c r="E8361" s="90">
        <f t="shared" si="392"/>
        <v>0</v>
      </c>
      <c r="F8361" s="50">
        <f>'貼り付けシート（日射量等）'!G8358/3.6*10^3</f>
        <v>0</v>
      </c>
      <c r="G8361" s="50">
        <f>'貼り付けシート（日射量等）'!H8358/3.6*10^3</f>
        <v>0</v>
      </c>
      <c r="H8361" s="91">
        <f>RADIANS('貼り付けシート（日射量等）'!I8358)</f>
        <v>0</v>
      </c>
      <c r="I8361" s="91">
        <f>IF('貼り付けシート（日射量等）'!J8358&lt;0,RADIANS(360+('貼り付けシート（日射量等）'!J8358)),RADIANS('貼り付けシート（日射量等）'!J8358))</f>
        <v>0</v>
      </c>
    </row>
    <row r="8362" spans="1:9">
      <c r="A8362" s="20">
        <v>41988</v>
      </c>
      <c r="B8362" s="35" t="s">
        <v>364</v>
      </c>
      <c r="C8362" s="90">
        <f t="shared" si="390"/>
        <v>0</v>
      </c>
      <c r="D8362" s="90">
        <f t="shared" si="391"/>
        <v>0</v>
      </c>
      <c r="E8362" s="90">
        <f t="shared" si="392"/>
        <v>0</v>
      </c>
      <c r="F8362" s="50">
        <f>'貼り付けシート（日射量等）'!G8359/3.6*10^3</f>
        <v>0</v>
      </c>
      <c r="G8362" s="50">
        <f>'貼り付けシート（日射量等）'!H8359/3.6*10^3</f>
        <v>0</v>
      </c>
      <c r="H8362" s="91">
        <f>RADIANS('貼り付けシート（日射量等）'!I8359)</f>
        <v>0</v>
      </c>
      <c r="I8362" s="91">
        <f>IF('貼り付けシート（日射量等）'!J8359&lt;0,RADIANS(360+('貼り付けシート（日射量等）'!J8359)),RADIANS('貼り付けシート（日射量等）'!J8359))</f>
        <v>0</v>
      </c>
    </row>
    <row r="8363" spans="1:9">
      <c r="A8363" s="20">
        <v>41988</v>
      </c>
      <c r="B8363" s="35" t="s">
        <v>365</v>
      </c>
      <c r="C8363" s="90">
        <f t="shared" si="390"/>
        <v>0</v>
      </c>
      <c r="D8363" s="90">
        <f t="shared" si="391"/>
        <v>0</v>
      </c>
      <c r="E8363" s="90">
        <f t="shared" si="392"/>
        <v>0</v>
      </c>
      <c r="F8363" s="50">
        <f>'貼り付けシート（日射量等）'!G8360/3.6*10^3</f>
        <v>0</v>
      </c>
      <c r="G8363" s="50">
        <f>'貼り付けシート（日射量等）'!H8360/3.6*10^3</f>
        <v>0</v>
      </c>
      <c r="H8363" s="91">
        <f>RADIANS('貼り付けシート（日射量等）'!I8360)</f>
        <v>0</v>
      </c>
      <c r="I8363" s="91">
        <f>IF('貼り付けシート（日射量等）'!J8360&lt;0,RADIANS(360+('貼り付けシート（日射量等）'!J8360)),RADIANS('貼り付けシート（日射量等）'!J8360))</f>
        <v>0</v>
      </c>
    </row>
    <row r="8364" spans="1:9">
      <c r="A8364" s="20">
        <v>41988</v>
      </c>
      <c r="B8364" s="35" t="s">
        <v>366</v>
      </c>
      <c r="C8364" s="90">
        <f t="shared" si="390"/>
        <v>5.9131577425115118</v>
      </c>
      <c r="D8364" s="90">
        <f t="shared" si="391"/>
        <v>0.52512268477287705</v>
      </c>
      <c r="E8364" s="90">
        <f t="shared" si="392"/>
        <v>5.3880350577386347</v>
      </c>
      <c r="F8364" s="50">
        <f>'貼り付けシート（日射量等）'!G8361/3.6*10^3</f>
        <v>2.7777777777777777</v>
      </c>
      <c r="G8364" s="50">
        <f>'貼り付けシート（日射量等）'!H8361/3.6*10^3</f>
        <v>5.5555555555555554</v>
      </c>
      <c r="H8364" s="91">
        <f>RADIANS('貼り付けシート（日射量等）'!I8361)</f>
        <v>1.0471975511965976E-2</v>
      </c>
      <c r="I8364" s="91">
        <f>IF('貼り付けシート（日射量等）'!J8361&lt;0,RADIANS(360+('貼り付けシート（日射量等）'!J8361)),RADIANS('貼り付けシート（日射量等）'!J8361))</f>
        <v>5.2639130240148981</v>
      </c>
    </row>
    <row r="8365" spans="1:9">
      <c r="A8365" s="20">
        <v>41988</v>
      </c>
      <c r="B8365" s="35" t="s">
        <v>367</v>
      </c>
      <c r="C8365" s="90">
        <f t="shared" si="390"/>
        <v>44.658759478574211</v>
      </c>
      <c r="D8365" s="90">
        <f t="shared" si="391"/>
        <v>9.6365316032730863</v>
      </c>
      <c r="E8365" s="90">
        <f t="shared" si="392"/>
        <v>35.022227875301127</v>
      </c>
      <c r="F8365" s="50">
        <f>'貼り付けシート（日射量等）'!G8362/3.6*10^3</f>
        <v>24.999999999999996</v>
      </c>
      <c r="G8365" s="50">
        <f>'貼り付けシート（日射量等）'!H8362/3.6*10^3</f>
        <v>36.111111111111114</v>
      </c>
      <c r="H8365" s="91">
        <f>RADIANS('貼り付けシート（日射量等）'!I8362)</f>
        <v>0.17104226669544431</v>
      </c>
      <c r="I8365" s="91">
        <f>IF('貼り付けシート（日射量等）'!J8362&lt;0,RADIANS(360+('貼り付けシート（日射量等）'!J8362)),RADIANS('貼り付けシート（日射量等）'!J8362))</f>
        <v>5.4454272662223078</v>
      </c>
    </row>
    <row r="8366" spans="1:9">
      <c r="A8366" s="20">
        <v>41988</v>
      </c>
      <c r="B8366" s="35" t="s">
        <v>368</v>
      </c>
      <c r="C8366" s="90">
        <f t="shared" si="390"/>
        <v>65.665319709219091</v>
      </c>
      <c r="D8366" s="90">
        <f t="shared" si="391"/>
        <v>9.0909516029634378</v>
      </c>
      <c r="E8366" s="90">
        <f t="shared" si="392"/>
        <v>56.574368106255655</v>
      </c>
      <c r="F8366" s="50">
        <f>'貼り付けシート（日射量等）'!G8363/3.6*10^3</f>
        <v>16.666666666666668</v>
      </c>
      <c r="G8366" s="50">
        <f>'貼り付けシート（日射量等）'!H8363/3.6*10^3</f>
        <v>58.333333333333329</v>
      </c>
      <c r="H8366" s="91">
        <f>RADIANS('貼り付けシート（日射量等）'!I8363)</f>
        <v>0.30543261909900765</v>
      </c>
      <c r="I8366" s="91">
        <f>IF('貼り付けシート（日射量等）'!J8363&lt;0,RADIANS(360+('貼り付けシート（日射量等）'!J8363)),RADIANS('貼り付けシート（日射量等）'!J8363))</f>
        <v>5.6496307887056449</v>
      </c>
    </row>
    <row r="8367" spans="1:9">
      <c r="A8367" s="20">
        <v>41988</v>
      </c>
      <c r="B8367" s="35" t="s">
        <v>369</v>
      </c>
      <c r="C8367" s="90">
        <f t="shared" si="390"/>
        <v>91.795174213698246</v>
      </c>
      <c r="D8367" s="90">
        <f t="shared" si="391"/>
        <v>10.974648347618745</v>
      </c>
      <c r="E8367" s="90">
        <f t="shared" si="392"/>
        <v>80.820525866079507</v>
      </c>
      <c r="F8367" s="50">
        <f>'貼り付けシート（日射量等）'!G8364/3.6*10^3</f>
        <v>16.666666666666668</v>
      </c>
      <c r="G8367" s="50">
        <f>'貼り付けシート（日射量等）'!H8364/3.6*10^3</f>
        <v>83.333333333333329</v>
      </c>
      <c r="H8367" s="91">
        <f>RADIANS('貼り付けシート（日射量等）'!I8364)</f>
        <v>0.40317105721069013</v>
      </c>
      <c r="I8367" s="91">
        <f>IF('貼り付けシート（日射量等）'!J8364&lt;0,RADIANS(360+('貼り付けシート（日射量等）'!J8364)),RADIANS('貼り付けシート（日射量等）'!J8364))</f>
        <v>5.8835049084728857</v>
      </c>
    </row>
    <row r="8368" spans="1:9">
      <c r="A8368" s="20">
        <v>41988</v>
      </c>
      <c r="B8368" s="35" t="s">
        <v>370</v>
      </c>
      <c r="C8368" s="90">
        <f t="shared" si="390"/>
        <v>271.44223953902775</v>
      </c>
      <c r="D8368" s="90">
        <f t="shared" si="391"/>
        <v>109.80118780686873</v>
      </c>
      <c r="E8368" s="90">
        <f t="shared" si="392"/>
        <v>161.64105173215901</v>
      </c>
      <c r="F8368" s="50">
        <f>'貼り付けシート（日射量等）'!G8365/3.6*10^3</f>
        <v>152.7777777777778</v>
      </c>
      <c r="G8368" s="50">
        <f>'貼り付けシート（日射量等）'!H8365/3.6*10^3</f>
        <v>166.66666666666666</v>
      </c>
      <c r="H8368" s="91">
        <f>RADIANS('貼り付けシート（日射量等）'!I8365)</f>
        <v>0.45727626402251431</v>
      </c>
      <c r="I8368" s="91">
        <f>IF('貼り付けシート（日射量等）'!J8365&lt;0,RADIANS(360+('貼り付けシート（日射量等）'!J8365)),RADIANS('貼り付けシート（日射量等）'!J8365))</f>
        <v>6.1418136377680455</v>
      </c>
    </row>
    <row r="8369" spans="1:9">
      <c r="A8369" s="20">
        <v>41988</v>
      </c>
      <c r="B8369" s="35" t="s">
        <v>371</v>
      </c>
      <c r="C8369" s="90">
        <f t="shared" si="390"/>
        <v>121.07739138002378</v>
      </c>
      <c r="D8369" s="90">
        <f t="shared" si="391"/>
        <v>16.010707754120403</v>
      </c>
      <c r="E8369" s="90">
        <f t="shared" si="392"/>
        <v>105.06668362590338</v>
      </c>
      <c r="F8369" s="50">
        <f>'貼り付けシート（日射量等）'!G8366/3.6*10^3</f>
        <v>22.222222222222221</v>
      </c>
      <c r="G8369" s="50">
        <f>'貼り付けシート（日射量等）'!H8366/3.6*10^3</f>
        <v>108.33333333333334</v>
      </c>
      <c r="H8369" s="91">
        <f>RADIANS('貼り付けシート（日射量等）'!I8366)</f>
        <v>0.4590215932745087</v>
      </c>
      <c r="I8369" s="91">
        <f>IF('貼り付けシート（日射量等）'!J8366&lt;0,RADIANS(360+('貼り付けシート（日射量等）'!J8366)),RADIANS('貼り付けシート（日射量等）'!J8366))</f>
        <v>0.12740903539558607</v>
      </c>
    </row>
    <row r="8370" spans="1:9">
      <c r="A8370" s="20">
        <v>41988</v>
      </c>
      <c r="B8370" s="35" t="s">
        <v>372</v>
      </c>
      <c r="C8370" s="90">
        <f t="shared" si="390"/>
        <v>106.35271911426608</v>
      </c>
      <c r="D8370" s="90">
        <f t="shared" si="391"/>
        <v>14.756123132709286</v>
      </c>
      <c r="E8370" s="90">
        <f t="shared" si="392"/>
        <v>91.596595981556789</v>
      </c>
      <c r="F8370" s="50">
        <f>'貼り付けシート（日射量等）'!G8367/3.6*10^3</f>
        <v>22.222222222222221</v>
      </c>
      <c r="G8370" s="50">
        <f>'貼り付けシート（日射量等）'!H8367/3.6*10^3</f>
        <v>94.444444444444443</v>
      </c>
      <c r="H8370" s="91">
        <f>RADIANS('貼り付けシート（日射量等）'!I8367)</f>
        <v>0.40840704496667307</v>
      </c>
      <c r="I8370" s="91">
        <f>IF('貼り付けシート（日射量等）'!J8367&lt;0,RADIANS(360+('貼り付けシート（日射量等）'!J8367)),RADIANS('貼り付けシート（日射量等）'!J8367))</f>
        <v>0.38571776469074687</v>
      </c>
    </row>
    <row r="8371" spans="1:9">
      <c r="A8371" s="20">
        <v>41988</v>
      </c>
      <c r="B8371" s="35" t="s">
        <v>373</v>
      </c>
      <c r="C8371" s="90">
        <f t="shared" si="390"/>
        <v>79.618078145352641</v>
      </c>
      <c r="D8371" s="90">
        <f t="shared" si="391"/>
        <v>12.267639923619706</v>
      </c>
      <c r="E8371" s="90">
        <f t="shared" si="392"/>
        <v>67.350438221732929</v>
      </c>
      <c r="F8371" s="50">
        <f>'貼り付けシート（日射量等）'!G8368/3.6*10^3</f>
        <v>22.222222222222221</v>
      </c>
      <c r="G8371" s="50">
        <f>'貼り付けシート（日射量等）'!H8368/3.6*10^3</f>
        <v>69.444444444444443</v>
      </c>
      <c r="H8371" s="91">
        <f>RADIANS('貼り付けシート（日射量等）'!I8368)</f>
        <v>0.31066860685499065</v>
      </c>
      <c r="I8371" s="91">
        <f>IF('貼り付けシート（日射量等）'!J8368&lt;0,RADIANS(360+('貼り付けシート（日射量等）'!J8368)),RADIANS('貼り付けシート（日射量等）'!J8368))</f>
        <v>0.6213372137099813</v>
      </c>
    </row>
    <row r="8372" spans="1:9">
      <c r="A8372" s="20">
        <v>41988</v>
      </c>
      <c r="B8372" s="35" t="s">
        <v>374</v>
      </c>
      <c r="C8372" s="90">
        <f t="shared" si="390"/>
        <v>44.87851889288202</v>
      </c>
      <c r="D8372" s="90">
        <f t="shared" si="391"/>
        <v>9.856291017580892</v>
      </c>
      <c r="E8372" s="90">
        <f t="shared" si="392"/>
        <v>35.022227875301127</v>
      </c>
      <c r="F8372" s="50">
        <f>'貼り付けシート（日射量等）'!G8369/3.6*10^3</f>
        <v>24.999999999999996</v>
      </c>
      <c r="G8372" s="50">
        <f>'貼り付けシート（日射量等）'!H8369/3.6*10^3</f>
        <v>36.111111111111114</v>
      </c>
      <c r="H8372" s="91">
        <f>RADIANS('貼り付けシート（日射量等）'!I8369)</f>
        <v>0.17802358370342161</v>
      </c>
      <c r="I8372" s="91">
        <f>IF('貼り付けシート（日射量等）'!J8369&lt;0,RADIANS(360+('貼り付けシート（日射量等）'!J8369)),RADIANS('貼り付けシート（日射量等）'!J8369))</f>
        <v>0.82728606544531214</v>
      </c>
    </row>
    <row r="8373" spans="1:9">
      <c r="A8373" s="20">
        <v>41988</v>
      </c>
      <c r="B8373" s="35" t="s">
        <v>375</v>
      </c>
      <c r="C8373" s="90">
        <f t="shared" si="390"/>
        <v>5.9443143021749387</v>
      </c>
      <c r="D8373" s="90">
        <f t="shared" si="391"/>
        <v>0.55627924443630428</v>
      </c>
      <c r="E8373" s="90">
        <f t="shared" si="392"/>
        <v>5.3880350577386347</v>
      </c>
      <c r="F8373" s="50">
        <f>'貼り付けシート（日射量等）'!G8370/3.6*10^3</f>
        <v>2.7777777777777777</v>
      </c>
      <c r="G8373" s="50">
        <f>'貼り付けシート（日射量等）'!H8370/3.6*10^3</f>
        <v>5.5555555555555554</v>
      </c>
      <c r="H8373" s="91">
        <f>RADIANS('貼り付けシート（日射量等）'!I8370)</f>
        <v>1.9198621771937627E-2</v>
      </c>
      <c r="I8373" s="91">
        <f>IF('貼り付けシート（日射量等）'!J8370&lt;0,RADIANS(360+('貼り付けシート（日射量等）'!J8370)),RADIANS('貼り付けシート（日射量等）'!J8370))</f>
        <v>1.0088003076527223</v>
      </c>
    </row>
    <row r="8374" spans="1:9">
      <c r="A8374" s="20">
        <v>41988</v>
      </c>
      <c r="B8374" s="35" t="s">
        <v>376</v>
      </c>
      <c r="C8374" s="90">
        <f t="shared" si="390"/>
        <v>0</v>
      </c>
      <c r="D8374" s="90">
        <f t="shared" si="391"/>
        <v>0</v>
      </c>
      <c r="E8374" s="90">
        <f t="shared" si="392"/>
        <v>0</v>
      </c>
      <c r="F8374" s="50">
        <f>'貼り付けシート（日射量等）'!G8371/3.6*10^3</f>
        <v>0</v>
      </c>
      <c r="G8374" s="50">
        <f>'貼り付けシート（日射量等）'!H8371/3.6*10^3</f>
        <v>0</v>
      </c>
      <c r="H8374" s="91">
        <f>RADIANS('貼り付けシート（日射量等）'!I8371)</f>
        <v>0</v>
      </c>
      <c r="I8374" s="91">
        <f>IF('貼り付けシート（日射量等）'!J8371&lt;0,RADIANS(360+('貼り付けシート（日射量等）'!J8371)),RADIANS('貼り付けシート（日射量等）'!J8371))</f>
        <v>0</v>
      </c>
    </row>
    <row r="8375" spans="1:9">
      <c r="A8375" s="20">
        <v>41988</v>
      </c>
      <c r="B8375" s="35" t="s">
        <v>377</v>
      </c>
      <c r="C8375" s="90">
        <f t="shared" si="390"/>
        <v>0</v>
      </c>
      <c r="D8375" s="90">
        <f t="shared" si="391"/>
        <v>0</v>
      </c>
      <c r="E8375" s="90">
        <f t="shared" si="392"/>
        <v>0</v>
      </c>
      <c r="F8375" s="50">
        <f>'貼り付けシート（日射量等）'!G8372/3.6*10^3</f>
        <v>0</v>
      </c>
      <c r="G8375" s="50">
        <f>'貼り付けシート（日射量等）'!H8372/3.6*10^3</f>
        <v>0</v>
      </c>
      <c r="H8375" s="91">
        <f>RADIANS('貼り付けシート（日射量等）'!I8372)</f>
        <v>0</v>
      </c>
      <c r="I8375" s="91">
        <f>IF('貼り付けシート（日射量等）'!J8372&lt;0,RADIANS(360+('貼り付けシート（日射量等）'!J8372)),RADIANS('貼り付けシート（日射量等）'!J8372))</f>
        <v>0</v>
      </c>
    </row>
    <row r="8376" spans="1:9">
      <c r="A8376" s="20">
        <v>41988</v>
      </c>
      <c r="B8376" s="35" t="s">
        <v>378</v>
      </c>
      <c r="C8376" s="90">
        <f t="shared" si="390"/>
        <v>0</v>
      </c>
      <c r="D8376" s="90">
        <f t="shared" si="391"/>
        <v>0</v>
      </c>
      <c r="E8376" s="90">
        <f t="shared" si="392"/>
        <v>0</v>
      </c>
      <c r="F8376" s="50">
        <f>'貼り付けシート（日射量等）'!G8373/3.6*10^3</f>
        <v>0</v>
      </c>
      <c r="G8376" s="50">
        <f>'貼り付けシート（日射量等）'!H8373/3.6*10^3</f>
        <v>0</v>
      </c>
      <c r="H8376" s="91">
        <f>RADIANS('貼り付けシート（日射量等）'!I8373)</f>
        <v>0</v>
      </c>
      <c r="I8376" s="91">
        <f>IF('貼り付けシート（日射量等）'!J8373&lt;0,RADIANS(360+('貼り付けシート（日射量等）'!J8373)),RADIANS('貼り付けシート（日射量等）'!J8373))</f>
        <v>0</v>
      </c>
    </row>
    <row r="8377" spans="1:9">
      <c r="A8377" s="20">
        <v>41988</v>
      </c>
      <c r="B8377" s="35" t="s">
        <v>379</v>
      </c>
      <c r="C8377" s="90">
        <f t="shared" si="390"/>
        <v>0</v>
      </c>
      <c r="D8377" s="90">
        <f t="shared" si="391"/>
        <v>0</v>
      </c>
      <c r="E8377" s="90">
        <f t="shared" si="392"/>
        <v>0</v>
      </c>
      <c r="F8377" s="50">
        <f>'貼り付けシート（日射量等）'!G8374/3.6*10^3</f>
        <v>0</v>
      </c>
      <c r="G8377" s="50">
        <f>'貼り付けシート（日射量等）'!H8374/3.6*10^3</f>
        <v>0</v>
      </c>
      <c r="H8377" s="91">
        <f>RADIANS('貼り付けシート（日射量等）'!I8374)</f>
        <v>0</v>
      </c>
      <c r="I8377" s="91">
        <f>IF('貼り付けシート（日射量等）'!J8374&lt;0,RADIANS(360+('貼り付けシート（日射量等）'!J8374)),RADIANS('貼り付けシート（日射量等）'!J8374))</f>
        <v>0</v>
      </c>
    </row>
    <row r="8378" spans="1:9">
      <c r="A8378" s="20">
        <v>41988</v>
      </c>
      <c r="B8378" s="35" t="s">
        <v>380</v>
      </c>
      <c r="C8378" s="90">
        <f t="shared" si="390"/>
        <v>0</v>
      </c>
      <c r="D8378" s="90">
        <f t="shared" si="391"/>
        <v>0</v>
      </c>
      <c r="E8378" s="90">
        <f t="shared" si="392"/>
        <v>0</v>
      </c>
      <c r="F8378" s="50">
        <f>'貼り付けシート（日射量等）'!G8375/3.6*10^3</f>
        <v>0</v>
      </c>
      <c r="G8378" s="50">
        <f>'貼り付けシート（日射量等）'!H8375/3.6*10^3</f>
        <v>0</v>
      </c>
      <c r="H8378" s="91">
        <f>RADIANS('貼り付けシート（日射量等）'!I8375)</f>
        <v>0</v>
      </c>
      <c r="I8378" s="91">
        <f>IF('貼り付けシート（日射量等）'!J8375&lt;0,RADIANS(360+('貼り付けシート（日射量等）'!J8375)),RADIANS('貼り付けシート（日射量等）'!J8375))</f>
        <v>0</v>
      </c>
    </row>
    <row r="8379" spans="1:9">
      <c r="A8379" s="20">
        <v>41988</v>
      </c>
      <c r="B8379" s="35" t="s">
        <v>381</v>
      </c>
      <c r="C8379" s="90">
        <f t="shared" si="390"/>
        <v>0</v>
      </c>
      <c r="D8379" s="90">
        <f t="shared" si="391"/>
        <v>0</v>
      </c>
      <c r="E8379" s="90">
        <f t="shared" si="392"/>
        <v>0</v>
      </c>
      <c r="F8379" s="50">
        <f>'貼り付けシート（日射量等）'!G8376/3.6*10^3</f>
        <v>0</v>
      </c>
      <c r="G8379" s="50">
        <f>'貼り付けシート（日射量等）'!H8376/3.6*10^3</f>
        <v>0</v>
      </c>
      <c r="H8379" s="91">
        <f>RADIANS('貼り付けシート（日射量等）'!I8376)</f>
        <v>0</v>
      </c>
      <c r="I8379" s="91">
        <f>IF('貼り付けシート（日射量等）'!J8376&lt;0,RADIANS(360+('貼り付けシート（日射量等）'!J8376)),RADIANS('貼り付けシート（日射量等）'!J8376))</f>
        <v>0</v>
      </c>
    </row>
    <row r="8380" spans="1:9">
      <c r="A8380" s="20">
        <v>41988</v>
      </c>
      <c r="B8380" s="35" t="s">
        <v>382</v>
      </c>
      <c r="C8380" s="90">
        <f t="shared" si="390"/>
        <v>0</v>
      </c>
      <c r="D8380" s="90">
        <f t="shared" si="391"/>
        <v>0</v>
      </c>
      <c r="E8380" s="90">
        <f t="shared" si="392"/>
        <v>0</v>
      </c>
      <c r="F8380" s="50">
        <f>'貼り付けシート（日射量等）'!G8377/3.6*10^3</f>
        <v>0</v>
      </c>
      <c r="G8380" s="50">
        <f>'貼り付けシート（日射量等）'!H8377/3.6*10^3</f>
        <v>0</v>
      </c>
      <c r="H8380" s="91">
        <f>RADIANS('貼り付けシート（日射量等）'!I8377)</f>
        <v>0</v>
      </c>
      <c r="I8380" s="91">
        <f>IF('貼り付けシート（日射量等）'!J8377&lt;0,RADIANS(360+('貼り付けシート（日射量等）'!J8377)),RADIANS('貼り付けシート（日射量等）'!J8377))</f>
        <v>0</v>
      </c>
    </row>
    <row r="8381" spans="1:9">
      <c r="A8381" s="20">
        <v>41988</v>
      </c>
      <c r="B8381" s="35" t="s">
        <v>383</v>
      </c>
      <c r="C8381" s="90">
        <f t="shared" si="390"/>
        <v>0</v>
      </c>
      <c r="D8381" s="90">
        <f t="shared" si="391"/>
        <v>0</v>
      </c>
      <c r="E8381" s="90">
        <f t="shared" si="392"/>
        <v>0</v>
      </c>
      <c r="F8381" s="50">
        <f>'貼り付けシート（日射量等）'!G8378/3.6*10^3</f>
        <v>0</v>
      </c>
      <c r="G8381" s="50">
        <f>'貼り付けシート（日射量等）'!H8378/3.6*10^3</f>
        <v>0</v>
      </c>
      <c r="H8381" s="91">
        <f>RADIANS('貼り付けシート（日射量等）'!I8378)</f>
        <v>0</v>
      </c>
      <c r="I8381" s="91">
        <f>IF('貼り付けシート（日射量等）'!J8378&lt;0,RADIANS(360+('貼り付けシート（日射量等）'!J8378)),RADIANS('貼り付けシート（日射量等）'!J8378))</f>
        <v>0</v>
      </c>
    </row>
    <row r="8382" spans="1:9">
      <c r="A8382" s="20">
        <v>41989</v>
      </c>
      <c r="B8382" s="35" t="s">
        <v>360</v>
      </c>
      <c r="C8382" s="90">
        <f t="shared" si="390"/>
        <v>0</v>
      </c>
      <c r="D8382" s="90">
        <f t="shared" si="391"/>
        <v>0</v>
      </c>
      <c r="E8382" s="90">
        <f t="shared" si="392"/>
        <v>0</v>
      </c>
      <c r="F8382" s="50">
        <f>'貼り付けシート（日射量等）'!G8379/3.6*10^3</f>
        <v>0</v>
      </c>
      <c r="G8382" s="50">
        <f>'貼り付けシート（日射量等）'!H8379/3.6*10^3</f>
        <v>0</v>
      </c>
      <c r="H8382" s="91">
        <f>RADIANS('貼り付けシート（日射量等）'!I8379)</f>
        <v>0</v>
      </c>
      <c r="I8382" s="91">
        <f>IF('貼り付けシート（日射量等）'!J8379&lt;0,RADIANS(360+('貼り付けシート（日射量等）'!J8379)),RADIANS('貼り付けシート（日射量等）'!J8379))</f>
        <v>0</v>
      </c>
    </row>
    <row r="8383" spans="1:9">
      <c r="A8383" s="20">
        <v>41989</v>
      </c>
      <c r="B8383" s="35" t="s">
        <v>361</v>
      </c>
      <c r="C8383" s="90">
        <f t="shared" si="390"/>
        <v>0</v>
      </c>
      <c r="D8383" s="90">
        <f t="shared" si="391"/>
        <v>0</v>
      </c>
      <c r="E8383" s="90">
        <f t="shared" si="392"/>
        <v>0</v>
      </c>
      <c r="F8383" s="50">
        <f>'貼り付けシート（日射量等）'!G8380/3.6*10^3</f>
        <v>0</v>
      </c>
      <c r="G8383" s="50">
        <f>'貼り付けシート（日射量等）'!H8380/3.6*10^3</f>
        <v>0</v>
      </c>
      <c r="H8383" s="91">
        <f>RADIANS('貼り付けシート（日射量等）'!I8380)</f>
        <v>0</v>
      </c>
      <c r="I8383" s="91">
        <f>IF('貼り付けシート（日射量等）'!J8380&lt;0,RADIANS(360+('貼り付けシート（日射量等）'!J8380)),RADIANS('貼り付けシート（日射量等）'!J8380))</f>
        <v>0</v>
      </c>
    </row>
    <row r="8384" spans="1:9">
      <c r="A8384" s="20">
        <v>41989</v>
      </c>
      <c r="B8384" s="35" t="s">
        <v>362</v>
      </c>
      <c r="C8384" s="90">
        <f t="shared" si="390"/>
        <v>0</v>
      </c>
      <c r="D8384" s="90">
        <f t="shared" si="391"/>
        <v>0</v>
      </c>
      <c r="E8384" s="90">
        <f t="shared" si="392"/>
        <v>0</v>
      </c>
      <c r="F8384" s="50">
        <f>'貼り付けシート（日射量等）'!G8381/3.6*10^3</f>
        <v>0</v>
      </c>
      <c r="G8384" s="50">
        <f>'貼り付けシート（日射量等）'!H8381/3.6*10^3</f>
        <v>0</v>
      </c>
      <c r="H8384" s="91">
        <f>RADIANS('貼り付けシート（日射量等）'!I8381)</f>
        <v>0</v>
      </c>
      <c r="I8384" s="91">
        <f>IF('貼り付けシート（日射量等）'!J8381&lt;0,RADIANS(360+('貼り付けシート（日射量等）'!J8381)),RADIANS('貼り付けシート（日射量等）'!J8381))</f>
        <v>0</v>
      </c>
    </row>
    <row r="8385" spans="1:9">
      <c r="A8385" s="20">
        <v>41989</v>
      </c>
      <c r="B8385" s="35" t="s">
        <v>363</v>
      </c>
      <c r="C8385" s="90">
        <f t="shared" si="390"/>
        <v>0</v>
      </c>
      <c r="D8385" s="90">
        <f t="shared" si="391"/>
        <v>0</v>
      </c>
      <c r="E8385" s="90">
        <f t="shared" si="392"/>
        <v>0</v>
      </c>
      <c r="F8385" s="50">
        <f>'貼り付けシート（日射量等）'!G8382/3.6*10^3</f>
        <v>0</v>
      </c>
      <c r="G8385" s="50">
        <f>'貼り付けシート（日射量等）'!H8382/3.6*10^3</f>
        <v>0</v>
      </c>
      <c r="H8385" s="91">
        <f>RADIANS('貼り付けシート（日射量等）'!I8382)</f>
        <v>0</v>
      </c>
      <c r="I8385" s="91">
        <f>IF('貼り付けシート（日射量等）'!J8382&lt;0,RADIANS(360+('貼り付けシート（日射量等）'!J8382)),RADIANS('貼り付けシート（日射量等）'!J8382))</f>
        <v>0</v>
      </c>
    </row>
    <row r="8386" spans="1:9">
      <c r="A8386" s="20">
        <v>41989</v>
      </c>
      <c r="B8386" s="35" t="s">
        <v>364</v>
      </c>
      <c r="C8386" s="90">
        <f t="shared" si="390"/>
        <v>0</v>
      </c>
      <c r="D8386" s="90">
        <f t="shared" si="391"/>
        <v>0</v>
      </c>
      <c r="E8386" s="90">
        <f t="shared" si="392"/>
        <v>0</v>
      </c>
      <c r="F8386" s="50">
        <f>'貼り付けシート（日射量等）'!G8383/3.6*10^3</f>
        <v>0</v>
      </c>
      <c r="G8386" s="50">
        <f>'貼り付けシート（日射量等）'!H8383/3.6*10^3</f>
        <v>0</v>
      </c>
      <c r="H8386" s="91">
        <f>RADIANS('貼り付けシート（日射量等）'!I8383)</f>
        <v>0</v>
      </c>
      <c r="I8386" s="91">
        <f>IF('貼り付けシート（日射量等）'!J8383&lt;0,RADIANS(360+('貼り付けシート（日射量等）'!J8383)),RADIANS('貼り付けシート（日射量等）'!J8383))</f>
        <v>0</v>
      </c>
    </row>
    <row r="8387" spans="1:9">
      <c r="A8387" s="20">
        <v>41989</v>
      </c>
      <c r="B8387" s="35" t="s">
        <v>365</v>
      </c>
      <c r="C8387" s="90">
        <f t="shared" si="390"/>
        <v>0</v>
      </c>
      <c r="D8387" s="90">
        <f t="shared" si="391"/>
        <v>0</v>
      </c>
      <c r="E8387" s="90">
        <f t="shared" si="392"/>
        <v>0</v>
      </c>
      <c r="F8387" s="50">
        <f>'貼り付けシート（日射量等）'!G8384/3.6*10^3</f>
        <v>0</v>
      </c>
      <c r="G8387" s="50">
        <f>'貼り付けシート（日射量等）'!H8384/3.6*10^3</f>
        <v>0</v>
      </c>
      <c r="H8387" s="91">
        <f>RADIANS('貼り付けシート（日射量等）'!I8384)</f>
        <v>0</v>
      </c>
      <c r="I8387" s="91">
        <f>IF('貼り付けシート（日射量等）'!J8384&lt;0,RADIANS(360+('貼り付けシート（日射量等）'!J8384)),RADIANS('貼り付けシート（日射量等）'!J8384))</f>
        <v>0</v>
      </c>
    </row>
    <row r="8388" spans="1:9">
      <c r="A8388" s="20">
        <v>41989</v>
      </c>
      <c r="B8388" s="35" t="s">
        <v>366</v>
      </c>
      <c r="C8388" s="90">
        <f t="shared" si="390"/>
        <v>5.9086105348594424</v>
      </c>
      <c r="D8388" s="90">
        <f t="shared" si="391"/>
        <v>0.52057547712080787</v>
      </c>
      <c r="E8388" s="90">
        <f t="shared" si="392"/>
        <v>5.3880350577386347</v>
      </c>
      <c r="F8388" s="50">
        <f>'貼り付けシート（日射量等）'!G8385/3.6*10^3</f>
        <v>2.7777777777777777</v>
      </c>
      <c r="G8388" s="50">
        <f>'貼り付けシート（日射量等）'!H8385/3.6*10^3</f>
        <v>5.5555555555555554</v>
      </c>
      <c r="H8388" s="91">
        <f>RADIANS('貼り付けシート（日射量等）'!I8385)</f>
        <v>8.7266462599716477E-3</v>
      </c>
      <c r="I8388" s="91">
        <f>IF('貼り付けシート（日射量等）'!J8385&lt;0,RADIANS(360+('貼り付けシート（日射量等）'!J8385)),RADIANS('貼り付けシート（日射量等）'!J8385))</f>
        <v>5.2639130240148981</v>
      </c>
    </row>
    <row r="8389" spans="1:9">
      <c r="A8389" s="20">
        <v>41989</v>
      </c>
      <c r="B8389" s="35" t="s">
        <v>367</v>
      </c>
      <c r="C8389" s="90">
        <f t="shared" si="390"/>
        <v>39.754527286751546</v>
      </c>
      <c r="D8389" s="90">
        <f t="shared" si="391"/>
        <v>7.4263169403197358</v>
      </c>
      <c r="E8389" s="90">
        <f t="shared" si="392"/>
        <v>32.32821034643181</v>
      </c>
      <c r="F8389" s="50">
        <f>'貼り付けシート（日射量等）'!G8386/3.6*10^3</f>
        <v>19.444444444444446</v>
      </c>
      <c r="G8389" s="50">
        <f>'貼り付けシート（日射量等）'!H8386/3.6*10^3</f>
        <v>33.333333333333336</v>
      </c>
      <c r="H8389" s="91">
        <f>RADIANS('貼り付けシート（日射量等）'!I8386)</f>
        <v>0.16755160819145562</v>
      </c>
      <c r="I8389" s="91">
        <f>IF('貼り付けシート（日射量等）'!J8386&lt;0,RADIANS(360+('貼り付けシート（日射量等）'!J8386)),RADIANS('貼り付けシート（日射量等）'!J8386))</f>
        <v>5.4436819369703136</v>
      </c>
    </row>
    <row r="8390" spans="1:9">
      <c r="A8390" s="20">
        <v>41989</v>
      </c>
      <c r="B8390" s="35" t="s">
        <v>368</v>
      </c>
      <c r="C8390" s="90">
        <f t="shared" si="390"/>
        <v>58.742399256031895</v>
      </c>
      <c r="D8390" s="90">
        <f t="shared" si="391"/>
        <v>7.5560662075148652</v>
      </c>
      <c r="E8390" s="90">
        <f t="shared" si="392"/>
        <v>51.186333048517028</v>
      </c>
      <c r="F8390" s="50">
        <f>'貼り付けシート（日射量等）'!G8387/3.6*10^3</f>
        <v>13.888888888888889</v>
      </c>
      <c r="G8390" s="50">
        <f>'貼り付けシート（日射量等）'!H8387/3.6*10^3</f>
        <v>52.777777777777779</v>
      </c>
      <c r="H8390" s="91">
        <f>RADIANS('貼り付けシート（日射量等）'!I8387)</f>
        <v>0.30368728984701332</v>
      </c>
      <c r="I8390" s="91">
        <f>IF('貼り付けシート（日射量等）'!J8387&lt;0,RADIANS(360+('貼り付けシート（日射量等）'!J8387)),RADIANS('貼り付けシート（日射量等）'!J8387))</f>
        <v>5.6496307887056449</v>
      </c>
    </row>
    <row r="8391" spans="1:9">
      <c r="A8391" s="20">
        <v>41989</v>
      </c>
      <c r="B8391" s="35" t="s">
        <v>369</v>
      </c>
      <c r="C8391" s="90">
        <f t="shared" ref="C8391:C8454" si="393">IF(D8391&lt;0,E8391,D8391+E8391)</f>
        <v>81.863067828484574</v>
      </c>
      <c r="D8391" s="90">
        <f t="shared" ref="D8391:D8454" si="394">F8391*(SIN(H8391)*COS($O$5)+COS(H8391)*SIN($O$5)*COS($O$4-I8391))</f>
        <v>9.1245945490130058</v>
      </c>
      <c r="E8391" s="90">
        <f t="shared" ref="E8391:E8454" si="395">G8391*(1+COS($O$5))/2</f>
        <v>72.738473279471563</v>
      </c>
      <c r="F8391" s="50">
        <f>'貼り付けシート（日射量等）'!G8388/3.6*10^3</f>
        <v>13.888888888888889</v>
      </c>
      <c r="G8391" s="50">
        <f>'貼り付けシート（日射量等）'!H8388/3.6*10^3</f>
        <v>75</v>
      </c>
      <c r="H8391" s="91">
        <f>RADIANS('貼り付けシート（日射量等）'!I8388)</f>
        <v>0.4014257279586958</v>
      </c>
      <c r="I8391" s="91">
        <f>IF('貼り付けシート（日射量等）'!J8388&lt;0,RADIANS(360+('貼り付けシート（日射量等）'!J8388)),RADIANS('貼り付けシート（日射量等）'!J8388))</f>
        <v>5.8817595792208905</v>
      </c>
    </row>
    <row r="8392" spans="1:9">
      <c r="A8392" s="20">
        <v>41989</v>
      </c>
      <c r="B8392" s="35" t="s">
        <v>370</v>
      </c>
      <c r="C8392" s="90">
        <f t="shared" si="393"/>
        <v>79.418107181962682</v>
      </c>
      <c r="D8392" s="90">
        <f t="shared" si="394"/>
        <v>3.985616373621792</v>
      </c>
      <c r="E8392" s="90">
        <f t="shared" si="395"/>
        <v>75.432490808340887</v>
      </c>
      <c r="F8392" s="50">
        <f>'貼り付けシート（日射量等）'!G8389/3.6*10^3</f>
        <v>5.5555555555555554</v>
      </c>
      <c r="G8392" s="50">
        <f>'貼り付けシート（日射量等）'!H8389/3.6*10^3</f>
        <v>77.777777777777786</v>
      </c>
      <c r="H8392" s="91">
        <f>RADIANS('貼り付けシート（日射量等）'!I8389)</f>
        <v>0.45553093477052004</v>
      </c>
      <c r="I8392" s="91">
        <f>IF('貼り付けシート（日射量等）'!J8389&lt;0,RADIANS(360+('貼り付けシート（日射量等）'!J8389)),RADIANS('貼り付けシート（日射量等）'!J8389))</f>
        <v>6.1400683085160512</v>
      </c>
    </row>
    <row r="8393" spans="1:9">
      <c r="A8393" s="20">
        <v>41989</v>
      </c>
      <c r="B8393" s="35" t="s">
        <v>371</v>
      </c>
      <c r="C8393" s="90">
        <f t="shared" si="393"/>
        <v>65.958738631762145</v>
      </c>
      <c r="D8393" s="90">
        <f t="shared" si="394"/>
        <v>3.9963354677678451</v>
      </c>
      <c r="E8393" s="90">
        <f t="shared" si="395"/>
        <v>61.962403163994296</v>
      </c>
      <c r="F8393" s="50">
        <f>'貼り付けシート（日射量等）'!G8390/3.6*10^3</f>
        <v>5.5555555555555554</v>
      </c>
      <c r="G8393" s="50">
        <f>'貼り付けシート（日射量等）'!H8390/3.6*10^3</f>
        <v>63.888888888888886</v>
      </c>
      <c r="H8393" s="91">
        <f>RADIANS('貼り付けシート（日射量等）'!I8390)</f>
        <v>0.45727626402251431</v>
      </c>
      <c r="I8393" s="91">
        <f>IF('貼り付けシート（日射量等）'!J8390&lt;0,RADIANS(360+('貼り付けシート（日射量等）'!J8390)),RADIANS('貼り付けシート（日射量等）'!J8390))</f>
        <v>0.12566370614359174</v>
      </c>
    </row>
    <row r="8394" spans="1:9">
      <c r="A8394" s="20">
        <v>41989</v>
      </c>
      <c r="B8394" s="35" t="s">
        <v>372</v>
      </c>
      <c r="C8394" s="90">
        <f t="shared" si="393"/>
        <v>69.328456761138938</v>
      </c>
      <c r="D8394" s="90">
        <f t="shared" si="394"/>
        <v>7.3660535971446413</v>
      </c>
      <c r="E8394" s="90">
        <f t="shared" si="395"/>
        <v>61.962403163994296</v>
      </c>
      <c r="F8394" s="50">
        <f>'貼り付けシート（日射量等）'!G8391/3.6*10^3</f>
        <v>11.111111111111111</v>
      </c>
      <c r="G8394" s="50">
        <f>'貼り付けシート（日射量等）'!H8391/3.6*10^3</f>
        <v>63.888888888888886</v>
      </c>
      <c r="H8394" s="91">
        <f>RADIANS('貼り付けシート（日射量等）'!I8391)</f>
        <v>0.4066617157146788</v>
      </c>
      <c r="I8394" s="91">
        <f>IF('貼り付けシート（日射量等）'!J8391&lt;0,RADIANS(360+('貼り付けシート（日射量等）'!J8391)),RADIANS('貼り付けシート（日射量等）'!J8391))</f>
        <v>0.38397243543875248</v>
      </c>
    </row>
    <row r="8395" spans="1:9">
      <c r="A8395" s="20">
        <v>41989</v>
      </c>
      <c r="B8395" s="35" t="s">
        <v>373</v>
      </c>
      <c r="C8395" s="90">
        <f t="shared" si="393"/>
        <v>60.017842240432145</v>
      </c>
      <c r="D8395" s="90">
        <f t="shared" si="394"/>
        <v>6.1374916630457967</v>
      </c>
      <c r="E8395" s="90">
        <f t="shared" si="395"/>
        <v>53.880350577386345</v>
      </c>
      <c r="F8395" s="50">
        <f>'貼り付けシート（日射量等）'!G8392/3.6*10^3</f>
        <v>11.111111111111111</v>
      </c>
      <c r="G8395" s="50">
        <f>'貼り付けシート（日射量等）'!H8392/3.6*10^3</f>
        <v>55.555555555555557</v>
      </c>
      <c r="H8395" s="91">
        <f>RADIANS('貼り付けシート（日射量等）'!I8392)</f>
        <v>0.31066860685499065</v>
      </c>
      <c r="I8395" s="91">
        <f>IF('貼り付けシート（日射量等）'!J8392&lt;0,RADIANS(360+('貼り付けシート（日射量等）'!J8392)),RADIANS('貼り付けシート（日射量等）'!J8392))</f>
        <v>0.61959188445798696</v>
      </c>
    </row>
    <row r="8396" spans="1:9">
      <c r="A8396" s="20">
        <v>41989</v>
      </c>
      <c r="B8396" s="35" t="s">
        <v>374</v>
      </c>
      <c r="C8396" s="90">
        <f t="shared" si="393"/>
        <v>43.792977943866276</v>
      </c>
      <c r="D8396" s="90">
        <f t="shared" si="394"/>
        <v>8.7707500685651496</v>
      </c>
      <c r="E8396" s="90">
        <f t="shared" si="395"/>
        <v>35.022227875301127</v>
      </c>
      <c r="F8396" s="50">
        <f>'貼り付けシート（日射量等）'!G8393/3.6*10^3</f>
        <v>22.222222222222221</v>
      </c>
      <c r="G8396" s="50">
        <f>'貼り付けシート（日射量等）'!H8393/3.6*10^3</f>
        <v>36.111111111111114</v>
      </c>
      <c r="H8396" s="91">
        <f>RADIANS('貼り付けシート（日射量等）'!I8393)</f>
        <v>0.17802358370342161</v>
      </c>
      <c r="I8396" s="91">
        <f>IF('貼り付けシート（日射量等）'!J8393&lt;0,RADIANS(360+('貼り付けシート（日射量等）'!J8393)),RADIANS('貼り付けシート（日射量等）'!J8393))</f>
        <v>0.8255407361933178</v>
      </c>
    </row>
    <row r="8397" spans="1:9">
      <c r="A8397" s="20">
        <v>41989</v>
      </c>
      <c r="B8397" s="35" t="s">
        <v>375</v>
      </c>
      <c r="C8397" s="90">
        <f t="shared" si="393"/>
        <v>5.9457163959832986</v>
      </c>
      <c r="D8397" s="90">
        <f t="shared" si="394"/>
        <v>0.55768133824466348</v>
      </c>
      <c r="E8397" s="90">
        <f t="shared" si="395"/>
        <v>5.3880350577386347</v>
      </c>
      <c r="F8397" s="50">
        <f>'貼り付けシート（日射量等）'!G8394/3.6*10^3</f>
        <v>2.7777777777777777</v>
      </c>
      <c r="G8397" s="50">
        <f>'貼り付けシート（日射量等）'!H8394/3.6*10^3</f>
        <v>5.5555555555555554</v>
      </c>
      <c r="H8397" s="91">
        <f>RADIANS('貼り付けシート（日射量等）'!I8394)</f>
        <v>1.9198621771937627E-2</v>
      </c>
      <c r="I8397" s="91">
        <f>IF('貼り付けシート（日射量等）'!J8394&lt;0,RADIANS(360+('貼り付けシート（日射量等）'!J8394)),RADIANS('貼り付けシート（日射量等）'!J8394))</f>
        <v>1.0070549784007281</v>
      </c>
    </row>
    <row r="8398" spans="1:9">
      <c r="A8398" s="20">
        <v>41989</v>
      </c>
      <c r="B8398" s="35" t="s">
        <v>376</v>
      </c>
      <c r="C8398" s="90">
        <f t="shared" si="393"/>
        <v>0</v>
      </c>
      <c r="D8398" s="90">
        <f t="shared" si="394"/>
        <v>0</v>
      </c>
      <c r="E8398" s="90">
        <f t="shared" si="395"/>
        <v>0</v>
      </c>
      <c r="F8398" s="50">
        <f>'貼り付けシート（日射量等）'!G8395/3.6*10^3</f>
        <v>0</v>
      </c>
      <c r="G8398" s="50">
        <f>'貼り付けシート（日射量等）'!H8395/3.6*10^3</f>
        <v>0</v>
      </c>
      <c r="H8398" s="91">
        <f>RADIANS('貼り付けシート（日射量等）'!I8395)</f>
        <v>0</v>
      </c>
      <c r="I8398" s="91">
        <f>IF('貼り付けシート（日射量等）'!J8395&lt;0,RADIANS(360+('貼り付けシート（日射量等）'!J8395)),RADIANS('貼り付けシート（日射量等）'!J8395))</f>
        <v>0</v>
      </c>
    </row>
    <row r="8399" spans="1:9">
      <c r="A8399" s="20">
        <v>41989</v>
      </c>
      <c r="B8399" s="35" t="s">
        <v>377</v>
      </c>
      <c r="C8399" s="90">
        <f t="shared" si="393"/>
        <v>0</v>
      </c>
      <c r="D8399" s="90">
        <f t="shared" si="394"/>
        <v>0</v>
      </c>
      <c r="E8399" s="90">
        <f t="shared" si="395"/>
        <v>0</v>
      </c>
      <c r="F8399" s="50">
        <f>'貼り付けシート（日射量等）'!G8396/3.6*10^3</f>
        <v>0</v>
      </c>
      <c r="G8399" s="50">
        <f>'貼り付けシート（日射量等）'!H8396/3.6*10^3</f>
        <v>0</v>
      </c>
      <c r="H8399" s="91">
        <f>RADIANS('貼り付けシート（日射量等）'!I8396)</f>
        <v>0</v>
      </c>
      <c r="I8399" s="91">
        <f>IF('貼り付けシート（日射量等）'!J8396&lt;0,RADIANS(360+('貼り付けシート（日射量等）'!J8396)),RADIANS('貼り付けシート（日射量等）'!J8396))</f>
        <v>0</v>
      </c>
    </row>
    <row r="8400" spans="1:9">
      <c r="A8400" s="20">
        <v>41989</v>
      </c>
      <c r="B8400" s="35" t="s">
        <v>378</v>
      </c>
      <c r="C8400" s="90">
        <f t="shared" si="393"/>
        <v>0</v>
      </c>
      <c r="D8400" s="90">
        <f t="shared" si="394"/>
        <v>0</v>
      </c>
      <c r="E8400" s="90">
        <f t="shared" si="395"/>
        <v>0</v>
      </c>
      <c r="F8400" s="50">
        <f>'貼り付けシート（日射量等）'!G8397/3.6*10^3</f>
        <v>0</v>
      </c>
      <c r="G8400" s="50">
        <f>'貼り付けシート（日射量等）'!H8397/3.6*10^3</f>
        <v>0</v>
      </c>
      <c r="H8400" s="91">
        <f>RADIANS('貼り付けシート（日射量等）'!I8397)</f>
        <v>0</v>
      </c>
      <c r="I8400" s="91">
        <f>IF('貼り付けシート（日射量等）'!J8397&lt;0,RADIANS(360+('貼り付けシート（日射量等）'!J8397)),RADIANS('貼り付けシート（日射量等）'!J8397))</f>
        <v>0</v>
      </c>
    </row>
    <row r="8401" spans="1:9">
      <c r="A8401" s="20">
        <v>41989</v>
      </c>
      <c r="B8401" s="35" t="s">
        <v>379</v>
      </c>
      <c r="C8401" s="90">
        <f t="shared" si="393"/>
        <v>0</v>
      </c>
      <c r="D8401" s="90">
        <f t="shared" si="394"/>
        <v>0</v>
      </c>
      <c r="E8401" s="90">
        <f t="shared" si="395"/>
        <v>0</v>
      </c>
      <c r="F8401" s="50">
        <f>'貼り付けシート（日射量等）'!G8398/3.6*10^3</f>
        <v>0</v>
      </c>
      <c r="G8401" s="50">
        <f>'貼り付けシート（日射量等）'!H8398/3.6*10^3</f>
        <v>0</v>
      </c>
      <c r="H8401" s="91">
        <f>RADIANS('貼り付けシート（日射量等）'!I8398)</f>
        <v>0</v>
      </c>
      <c r="I8401" s="91">
        <f>IF('貼り付けシート（日射量等）'!J8398&lt;0,RADIANS(360+('貼り付けシート（日射量等）'!J8398)),RADIANS('貼り付けシート（日射量等）'!J8398))</f>
        <v>0</v>
      </c>
    </row>
    <row r="8402" spans="1:9">
      <c r="A8402" s="20">
        <v>41989</v>
      </c>
      <c r="B8402" s="35" t="s">
        <v>380</v>
      </c>
      <c r="C8402" s="90">
        <f t="shared" si="393"/>
        <v>0</v>
      </c>
      <c r="D8402" s="90">
        <f t="shared" si="394"/>
        <v>0</v>
      </c>
      <c r="E8402" s="90">
        <f t="shared" si="395"/>
        <v>0</v>
      </c>
      <c r="F8402" s="50">
        <f>'貼り付けシート（日射量等）'!G8399/3.6*10^3</f>
        <v>0</v>
      </c>
      <c r="G8402" s="50">
        <f>'貼り付けシート（日射量等）'!H8399/3.6*10^3</f>
        <v>0</v>
      </c>
      <c r="H8402" s="91">
        <f>RADIANS('貼り付けシート（日射量等）'!I8399)</f>
        <v>0</v>
      </c>
      <c r="I8402" s="91">
        <f>IF('貼り付けシート（日射量等）'!J8399&lt;0,RADIANS(360+('貼り付けシート（日射量等）'!J8399)),RADIANS('貼り付けシート（日射量等）'!J8399))</f>
        <v>0</v>
      </c>
    </row>
    <row r="8403" spans="1:9">
      <c r="A8403" s="20">
        <v>41989</v>
      </c>
      <c r="B8403" s="35" t="s">
        <v>381</v>
      </c>
      <c r="C8403" s="90">
        <f t="shared" si="393"/>
        <v>0</v>
      </c>
      <c r="D8403" s="90">
        <f t="shared" si="394"/>
        <v>0</v>
      </c>
      <c r="E8403" s="90">
        <f t="shared" si="395"/>
        <v>0</v>
      </c>
      <c r="F8403" s="50">
        <f>'貼り付けシート（日射量等）'!G8400/3.6*10^3</f>
        <v>0</v>
      </c>
      <c r="G8403" s="50">
        <f>'貼り付けシート（日射量等）'!H8400/3.6*10^3</f>
        <v>0</v>
      </c>
      <c r="H8403" s="91">
        <f>RADIANS('貼り付けシート（日射量等）'!I8400)</f>
        <v>0</v>
      </c>
      <c r="I8403" s="91">
        <f>IF('貼り付けシート（日射量等）'!J8400&lt;0,RADIANS(360+('貼り付けシート（日射量等）'!J8400)),RADIANS('貼り付けシート（日射量等）'!J8400))</f>
        <v>0</v>
      </c>
    </row>
    <row r="8404" spans="1:9">
      <c r="A8404" s="20">
        <v>41989</v>
      </c>
      <c r="B8404" s="35" t="s">
        <v>382</v>
      </c>
      <c r="C8404" s="90">
        <f t="shared" si="393"/>
        <v>0</v>
      </c>
      <c r="D8404" s="90">
        <f t="shared" si="394"/>
        <v>0</v>
      </c>
      <c r="E8404" s="90">
        <f t="shared" si="395"/>
        <v>0</v>
      </c>
      <c r="F8404" s="50">
        <f>'貼り付けシート（日射量等）'!G8401/3.6*10^3</f>
        <v>0</v>
      </c>
      <c r="G8404" s="50">
        <f>'貼り付けシート（日射量等）'!H8401/3.6*10^3</f>
        <v>0</v>
      </c>
      <c r="H8404" s="91">
        <f>RADIANS('貼り付けシート（日射量等）'!I8401)</f>
        <v>0</v>
      </c>
      <c r="I8404" s="91">
        <f>IF('貼り付けシート（日射量等）'!J8401&lt;0,RADIANS(360+('貼り付けシート（日射量等）'!J8401)),RADIANS('貼り付けシート（日射量等）'!J8401))</f>
        <v>0</v>
      </c>
    </row>
    <row r="8405" spans="1:9">
      <c r="A8405" s="20">
        <v>41989</v>
      </c>
      <c r="B8405" s="35" t="s">
        <v>383</v>
      </c>
      <c r="C8405" s="90">
        <f t="shared" si="393"/>
        <v>0</v>
      </c>
      <c r="D8405" s="90">
        <f t="shared" si="394"/>
        <v>0</v>
      </c>
      <c r="E8405" s="90">
        <f t="shared" si="395"/>
        <v>0</v>
      </c>
      <c r="F8405" s="50">
        <f>'貼り付けシート（日射量等）'!G8402/3.6*10^3</f>
        <v>0</v>
      </c>
      <c r="G8405" s="50">
        <f>'貼り付けシート（日射量等）'!H8402/3.6*10^3</f>
        <v>0</v>
      </c>
      <c r="H8405" s="91">
        <f>RADIANS('貼り付けシート（日射量等）'!I8402)</f>
        <v>0</v>
      </c>
      <c r="I8405" s="91">
        <f>IF('貼り付けシート（日射量等）'!J8402&lt;0,RADIANS(360+('貼り付けシート（日射量等）'!J8402)),RADIANS('貼り付けシート（日射量等）'!J8402))</f>
        <v>0</v>
      </c>
    </row>
    <row r="8406" spans="1:9">
      <c r="A8406" s="20">
        <v>41990</v>
      </c>
      <c r="B8406" s="35" t="s">
        <v>360</v>
      </c>
      <c r="C8406" s="90">
        <f t="shared" si="393"/>
        <v>0</v>
      </c>
      <c r="D8406" s="90">
        <f t="shared" si="394"/>
        <v>0</v>
      </c>
      <c r="E8406" s="90">
        <f t="shared" si="395"/>
        <v>0</v>
      </c>
      <c r="F8406" s="50">
        <f>'貼り付けシート（日射量等）'!G8403/3.6*10^3</f>
        <v>0</v>
      </c>
      <c r="G8406" s="50">
        <f>'貼り付けシート（日射量等）'!H8403/3.6*10^3</f>
        <v>0</v>
      </c>
      <c r="H8406" s="91">
        <f>RADIANS('貼り付けシート（日射量等）'!I8403)</f>
        <v>0</v>
      </c>
      <c r="I8406" s="91">
        <f>IF('貼り付けシート（日射量等）'!J8403&lt;0,RADIANS(360+('貼り付けシート（日射量等）'!J8403)),RADIANS('貼り付けシート（日射量等）'!J8403))</f>
        <v>0</v>
      </c>
    </row>
    <row r="8407" spans="1:9">
      <c r="A8407" s="20">
        <v>41990</v>
      </c>
      <c r="B8407" s="35" t="s">
        <v>361</v>
      </c>
      <c r="C8407" s="90">
        <f t="shared" si="393"/>
        <v>0</v>
      </c>
      <c r="D8407" s="90">
        <f t="shared" si="394"/>
        <v>0</v>
      </c>
      <c r="E8407" s="90">
        <f t="shared" si="395"/>
        <v>0</v>
      </c>
      <c r="F8407" s="50">
        <f>'貼り付けシート（日射量等）'!G8404/3.6*10^3</f>
        <v>0</v>
      </c>
      <c r="G8407" s="50">
        <f>'貼り付けシート（日射量等）'!H8404/3.6*10^3</f>
        <v>0</v>
      </c>
      <c r="H8407" s="91">
        <f>RADIANS('貼り付けシート（日射量等）'!I8404)</f>
        <v>0</v>
      </c>
      <c r="I8407" s="91">
        <f>IF('貼り付けシート（日射量等）'!J8404&lt;0,RADIANS(360+('貼り付けシート（日射量等）'!J8404)),RADIANS('貼り付けシート（日射量等）'!J8404))</f>
        <v>0</v>
      </c>
    </row>
    <row r="8408" spans="1:9">
      <c r="A8408" s="20">
        <v>41990</v>
      </c>
      <c r="B8408" s="35" t="s">
        <v>362</v>
      </c>
      <c r="C8408" s="90">
        <f t="shared" si="393"/>
        <v>0</v>
      </c>
      <c r="D8408" s="90">
        <f t="shared" si="394"/>
        <v>0</v>
      </c>
      <c r="E8408" s="90">
        <f t="shared" si="395"/>
        <v>0</v>
      </c>
      <c r="F8408" s="50">
        <f>'貼り付けシート（日射量等）'!G8405/3.6*10^3</f>
        <v>0</v>
      </c>
      <c r="G8408" s="50">
        <f>'貼り付けシート（日射量等）'!H8405/3.6*10^3</f>
        <v>0</v>
      </c>
      <c r="H8408" s="91">
        <f>RADIANS('貼り付けシート（日射量等）'!I8405)</f>
        <v>0</v>
      </c>
      <c r="I8408" s="91">
        <f>IF('貼り付けシート（日射量等）'!J8405&lt;0,RADIANS(360+('貼り付けシート（日射量等）'!J8405)),RADIANS('貼り付けシート（日射量等）'!J8405))</f>
        <v>0</v>
      </c>
    </row>
    <row r="8409" spans="1:9">
      <c r="A8409" s="20">
        <v>41990</v>
      </c>
      <c r="B8409" s="35" t="s">
        <v>363</v>
      </c>
      <c r="C8409" s="90">
        <f t="shared" si="393"/>
        <v>0</v>
      </c>
      <c r="D8409" s="90">
        <f t="shared" si="394"/>
        <v>0</v>
      </c>
      <c r="E8409" s="90">
        <f t="shared" si="395"/>
        <v>0</v>
      </c>
      <c r="F8409" s="50">
        <f>'貼り付けシート（日射量等）'!G8406/3.6*10^3</f>
        <v>0</v>
      </c>
      <c r="G8409" s="50">
        <f>'貼り付けシート（日射量等）'!H8406/3.6*10^3</f>
        <v>0</v>
      </c>
      <c r="H8409" s="91">
        <f>RADIANS('貼り付けシート（日射量等）'!I8406)</f>
        <v>0</v>
      </c>
      <c r="I8409" s="91">
        <f>IF('貼り付けシート（日射量等）'!J8406&lt;0,RADIANS(360+('貼り付けシート（日射量等）'!J8406)),RADIANS('貼り付けシート（日射量等）'!J8406))</f>
        <v>0</v>
      </c>
    </row>
    <row r="8410" spans="1:9">
      <c r="A8410" s="20">
        <v>41990</v>
      </c>
      <c r="B8410" s="35" t="s">
        <v>364</v>
      </c>
      <c r="C8410" s="90">
        <f t="shared" si="393"/>
        <v>0</v>
      </c>
      <c r="D8410" s="90">
        <f t="shared" si="394"/>
        <v>0</v>
      </c>
      <c r="E8410" s="90">
        <f t="shared" si="395"/>
        <v>0</v>
      </c>
      <c r="F8410" s="50">
        <f>'貼り付けシート（日射量等）'!G8407/3.6*10^3</f>
        <v>0</v>
      </c>
      <c r="G8410" s="50">
        <f>'貼り付けシート（日射量等）'!H8407/3.6*10^3</f>
        <v>0</v>
      </c>
      <c r="H8410" s="91">
        <f>RADIANS('貼り付けシート（日射量等）'!I8407)</f>
        <v>0</v>
      </c>
      <c r="I8410" s="91">
        <f>IF('貼り付けシート（日射量等）'!J8407&lt;0,RADIANS(360+('貼り付けシート（日射量等）'!J8407)),RADIANS('貼り付けシート（日射量等）'!J8407))</f>
        <v>0</v>
      </c>
    </row>
    <row r="8411" spans="1:9">
      <c r="A8411" s="20">
        <v>41990</v>
      </c>
      <c r="B8411" s="35" t="s">
        <v>365</v>
      </c>
      <c r="C8411" s="90">
        <f t="shared" si="393"/>
        <v>0</v>
      </c>
      <c r="D8411" s="90">
        <f t="shared" si="394"/>
        <v>0</v>
      </c>
      <c r="E8411" s="90">
        <f t="shared" si="395"/>
        <v>0</v>
      </c>
      <c r="F8411" s="50">
        <f>'貼り付けシート（日射量等）'!G8408/3.6*10^3</f>
        <v>0</v>
      </c>
      <c r="G8411" s="50">
        <f>'貼り付けシート（日射量等）'!H8408/3.6*10^3</f>
        <v>0</v>
      </c>
      <c r="H8411" s="91">
        <f>RADIANS('貼り付けシート（日射量等）'!I8408)</f>
        <v>0</v>
      </c>
      <c r="I8411" s="91">
        <f>IF('貼り付けシート（日射量等）'!J8408&lt;0,RADIANS(360+('貼り付けシート（日射量等）'!J8408)),RADIANS('貼り付けシート（日射量等）'!J8408))</f>
        <v>0</v>
      </c>
    </row>
    <row r="8412" spans="1:9">
      <c r="A8412" s="20">
        <v>41990</v>
      </c>
      <c r="B8412" s="35" t="s">
        <v>366</v>
      </c>
      <c r="C8412" s="90">
        <f t="shared" si="393"/>
        <v>5.9040617414441892</v>
      </c>
      <c r="D8412" s="90">
        <f t="shared" si="394"/>
        <v>0.51602668370555471</v>
      </c>
      <c r="E8412" s="90">
        <f t="shared" si="395"/>
        <v>5.3880350577386347</v>
      </c>
      <c r="F8412" s="50">
        <f>'貼り付けシート（日射量等）'!G8409/3.6*10^3</f>
        <v>2.7777777777777777</v>
      </c>
      <c r="G8412" s="50">
        <f>'貼り付けシート（日射量等）'!H8409/3.6*10^3</f>
        <v>5.5555555555555554</v>
      </c>
      <c r="H8412" s="91">
        <f>RADIANS('貼り付けシート（日射量等）'!I8409)</f>
        <v>6.9813170079773184E-3</v>
      </c>
      <c r="I8412" s="91">
        <f>IF('貼り付けシート（日射量等）'!J8409&lt;0,RADIANS(360+('貼り付けシート（日射量等）'!J8409)),RADIANS('貼り付けシート（日射量等）'!J8409))</f>
        <v>5.2639130240148981</v>
      </c>
    </row>
    <row r="8413" spans="1:9">
      <c r="A8413" s="20">
        <v>41990</v>
      </c>
      <c r="B8413" s="35" t="s">
        <v>367</v>
      </c>
      <c r="C8413" s="90">
        <f t="shared" si="393"/>
        <v>40.78095852216957</v>
      </c>
      <c r="D8413" s="90">
        <f t="shared" si="394"/>
        <v>8.4527481757377583</v>
      </c>
      <c r="E8413" s="90">
        <f t="shared" si="395"/>
        <v>32.32821034643181</v>
      </c>
      <c r="F8413" s="50">
        <f>'貼り付けシート（日射量等）'!G8410/3.6*10^3</f>
        <v>22.222222222222221</v>
      </c>
      <c r="G8413" s="50">
        <f>'貼り付けシート（日射量等）'!H8410/3.6*10^3</f>
        <v>33.333333333333336</v>
      </c>
      <c r="H8413" s="91">
        <f>RADIANS('貼り付けシート（日射量等）'!I8410)</f>
        <v>0.16580627893946132</v>
      </c>
      <c r="I8413" s="91">
        <f>IF('貼り付けシート（日射量等）'!J8410&lt;0,RADIANS(360+('貼り付けシート（日射量等）'!J8410)),RADIANS('貼り付けシート（日射量等）'!J8410))</f>
        <v>5.4436819369703136</v>
      </c>
    </row>
    <row r="8414" spans="1:9">
      <c r="A8414" s="20">
        <v>41990</v>
      </c>
      <c r="B8414" s="35" t="s">
        <v>368</v>
      </c>
      <c r="C8414" s="90">
        <f t="shared" si="393"/>
        <v>69.812660092539573</v>
      </c>
      <c r="D8414" s="90">
        <f t="shared" si="394"/>
        <v>10.5442744574146</v>
      </c>
      <c r="E8414" s="90">
        <f t="shared" si="395"/>
        <v>59.268385635124979</v>
      </c>
      <c r="F8414" s="50">
        <f>'貼り付けシート（日射量等）'!G8411/3.6*10^3</f>
        <v>19.444444444444446</v>
      </c>
      <c r="G8414" s="50">
        <f>'貼り付けシート（日射量等）'!H8411/3.6*10^3</f>
        <v>61.111111111111107</v>
      </c>
      <c r="H8414" s="91">
        <f>RADIANS('貼り付けシート（日射量等）'!I8411)</f>
        <v>0.30194196059501904</v>
      </c>
      <c r="I8414" s="91">
        <f>IF('貼り付けシート（日射量等）'!J8411&lt;0,RADIANS(360+('貼り付けシート（日射量等）'!J8411)),RADIANS('貼り付けシート（日射量等）'!J8411))</f>
        <v>5.6478854594536507</v>
      </c>
    </row>
    <row r="8415" spans="1:9">
      <c r="A8415" s="20">
        <v>41990</v>
      </c>
      <c r="B8415" s="35" t="s">
        <v>369</v>
      </c>
      <c r="C8415" s="90">
        <f t="shared" si="393"/>
        <v>94.460471156565092</v>
      </c>
      <c r="D8415" s="90">
        <f t="shared" si="394"/>
        <v>10.945927761616247</v>
      </c>
      <c r="E8415" s="90">
        <f t="shared" si="395"/>
        <v>83.514543394948845</v>
      </c>
      <c r="F8415" s="50">
        <f>'貼り付けシート（日射量等）'!G8412/3.6*10^3</f>
        <v>16.666666666666668</v>
      </c>
      <c r="G8415" s="50">
        <f>'貼り付けシート（日射量等）'!H8412/3.6*10^3</f>
        <v>86.111111111111114</v>
      </c>
      <c r="H8415" s="91">
        <f>RADIANS('貼り付けシート（日射量等）'!I8412)</f>
        <v>0.4014257279586958</v>
      </c>
      <c r="I8415" s="91">
        <f>IF('貼り付けシート（日射量等）'!J8412&lt;0,RADIANS(360+('貼り付けシート（日射量等）'!J8412)),RADIANS('貼り付けシート（日射量等）'!J8412))</f>
        <v>5.8800142499688954</v>
      </c>
    </row>
    <row r="8416" spans="1:9">
      <c r="A8416" s="20">
        <v>41990</v>
      </c>
      <c r="B8416" s="35" t="s">
        <v>370</v>
      </c>
      <c r="C8416" s="90">
        <f t="shared" si="393"/>
        <v>106.24618060482526</v>
      </c>
      <c r="D8416" s="90">
        <f t="shared" si="394"/>
        <v>11.955567094399152</v>
      </c>
      <c r="E8416" s="90">
        <f t="shared" si="395"/>
        <v>94.290613510426098</v>
      </c>
      <c r="F8416" s="50">
        <f>'貼り付けシート（日射量等）'!G8413/3.6*10^3</f>
        <v>16.666666666666668</v>
      </c>
      <c r="G8416" s="50">
        <f>'貼り付けシート（日射量等）'!H8413/3.6*10^3</f>
        <v>97.222222222222214</v>
      </c>
      <c r="H8416" s="91">
        <f>RADIANS('貼り付けシート（日射量等）'!I8413)</f>
        <v>0.45553093477052004</v>
      </c>
      <c r="I8416" s="91">
        <f>IF('貼り付けシート（日射量等）'!J8413&lt;0,RADIANS(360+('貼り付けシート（日射量等）'!J8413)),RADIANS('貼り付けシート（日射量等）'!J8413))</f>
        <v>6.138322979264057</v>
      </c>
    </row>
    <row r="8417" spans="1:9">
      <c r="A8417" s="20">
        <v>41990</v>
      </c>
      <c r="B8417" s="35" t="s">
        <v>371</v>
      </c>
      <c r="C8417" s="90">
        <f t="shared" si="393"/>
        <v>108.28036216331215</v>
      </c>
      <c r="D8417" s="90">
        <f t="shared" si="394"/>
        <v>13.989748652886048</v>
      </c>
      <c r="E8417" s="90">
        <f t="shared" si="395"/>
        <v>94.290613510426098</v>
      </c>
      <c r="F8417" s="50">
        <f>'貼り付けシート（日射量等）'!G8414/3.6*10^3</f>
        <v>19.444444444444446</v>
      </c>
      <c r="G8417" s="50">
        <f>'貼り付けシート（日射量等）'!H8414/3.6*10^3</f>
        <v>97.222222222222214</v>
      </c>
      <c r="H8417" s="91">
        <f>RADIANS('貼り付けシート（日射量等）'!I8414)</f>
        <v>0.45727626402251431</v>
      </c>
      <c r="I8417" s="91">
        <f>IF('貼り付けシート（日射量等）'!J8414&lt;0,RADIANS(360+('貼り付けシート（日射量等）'!J8414)),RADIANS('貼り付けシート（日射量等）'!J8414))</f>
        <v>0.12217304763960307</v>
      </c>
    </row>
    <row r="8418" spans="1:9">
      <c r="A8418" s="20">
        <v>41990</v>
      </c>
      <c r="B8418" s="35" t="s">
        <v>372</v>
      </c>
      <c r="C8418" s="90">
        <f t="shared" si="393"/>
        <v>96.409122063450155</v>
      </c>
      <c r="D8418" s="90">
        <f t="shared" si="394"/>
        <v>12.894578668501314</v>
      </c>
      <c r="E8418" s="90">
        <f t="shared" si="395"/>
        <v>83.514543394948845</v>
      </c>
      <c r="F8418" s="50">
        <f>'貼り付けシート（日射量等）'!G8415/3.6*10^3</f>
        <v>19.444444444444446</v>
      </c>
      <c r="G8418" s="50">
        <f>'貼り付けシート（日射量等）'!H8415/3.6*10^3</f>
        <v>86.111111111111114</v>
      </c>
      <c r="H8418" s="91">
        <f>RADIANS('貼り付けシート（日射量等）'!I8415)</f>
        <v>0.4066617157146788</v>
      </c>
      <c r="I8418" s="91">
        <f>IF('貼り付けシート（日射量等）'!J8415&lt;0,RADIANS(360+('貼り付けシート（日射量等）'!J8415)),RADIANS('貼り付けシート（日射量等）'!J8415))</f>
        <v>0.38222710618675815</v>
      </c>
    </row>
    <row r="8419" spans="1:9">
      <c r="A8419" s="20">
        <v>41990</v>
      </c>
      <c r="B8419" s="35" t="s">
        <v>373</v>
      </c>
      <c r="C8419" s="90">
        <f t="shared" si="393"/>
        <v>72.709423348443096</v>
      </c>
      <c r="D8419" s="90">
        <f t="shared" si="394"/>
        <v>10.747020184448807</v>
      </c>
      <c r="E8419" s="90">
        <f t="shared" si="395"/>
        <v>61.962403163994296</v>
      </c>
      <c r="F8419" s="50">
        <f>'貼り付けシート（日射量等）'!G8416/3.6*10^3</f>
        <v>19.444444444444446</v>
      </c>
      <c r="G8419" s="50">
        <f>'貼り付けシート（日射量等）'!H8416/3.6*10^3</f>
        <v>63.888888888888886</v>
      </c>
      <c r="H8419" s="91">
        <f>RADIANS('貼り付けシート（日射量等）'!I8416)</f>
        <v>0.31066860685499065</v>
      </c>
      <c r="I8419" s="91">
        <f>IF('貼り付けシート（日射量等）'!J8416&lt;0,RADIANS(360+('貼り付けシート（日射量等）'!J8416)),RADIANS('貼り付けシート（日射量等）'!J8416))</f>
        <v>0.61784655520599263</v>
      </c>
    </row>
    <row r="8420" spans="1:9">
      <c r="A8420" s="20">
        <v>41990</v>
      </c>
      <c r="B8420" s="35" t="s">
        <v>374</v>
      </c>
      <c r="C8420" s="90">
        <f t="shared" si="393"/>
        <v>43.836825595486857</v>
      </c>
      <c r="D8420" s="90">
        <f t="shared" si="394"/>
        <v>8.8145977201857342</v>
      </c>
      <c r="E8420" s="90">
        <f t="shared" si="395"/>
        <v>35.022227875301127</v>
      </c>
      <c r="F8420" s="50">
        <f>'貼り付けシート（日射量等）'!G8417/3.6*10^3</f>
        <v>22.222222222222221</v>
      </c>
      <c r="G8420" s="50">
        <f>'貼り付けシート（日射量等）'!H8417/3.6*10^3</f>
        <v>36.111111111111114</v>
      </c>
      <c r="H8420" s="91">
        <f>RADIANS('貼り付けシート（日射量等）'!I8417)</f>
        <v>0.17976891295541594</v>
      </c>
      <c r="I8420" s="91">
        <f>IF('貼り付けシート（日射量等）'!J8417&lt;0,RADIANS(360+('貼り付けシート（日射量等）'!J8417)),RADIANS('貼り付けシート（日射量等）'!J8417))</f>
        <v>0.82379540694132358</v>
      </c>
    </row>
    <row r="8421" spans="1:9">
      <c r="A8421" s="20">
        <v>41990</v>
      </c>
      <c r="B8421" s="35" t="s">
        <v>375</v>
      </c>
      <c r="C8421" s="90">
        <f t="shared" si="393"/>
        <v>5.9516539519488694</v>
      </c>
      <c r="D8421" s="90">
        <f t="shared" si="394"/>
        <v>0.56361889421023481</v>
      </c>
      <c r="E8421" s="90">
        <f t="shared" si="395"/>
        <v>5.3880350577386347</v>
      </c>
      <c r="F8421" s="50">
        <f>'貼り付けシート（日射量等）'!G8418/3.6*10^3</f>
        <v>2.7777777777777777</v>
      </c>
      <c r="G8421" s="50">
        <f>'貼り付けシート（日射量等）'!H8418/3.6*10^3</f>
        <v>5.5555555555555554</v>
      </c>
      <c r="H8421" s="91">
        <f>RADIANS('貼り付けシート（日射量等）'!I8418)</f>
        <v>2.0943951023931952E-2</v>
      </c>
      <c r="I8421" s="91">
        <f>IF('貼り付けシート（日射量等）'!J8418&lt;0,RADIANS(360+('貼り付けシート（日射量等）'!J8418)),RADIANS('貼り付けシート（日射量等）'!J8418))</f>
        <v>1.0053096491487339</v>
      </c>
    </row>
    <row r="8422" spans="1:9">
      <c r="A8422" s="20">
        <v>41990</v>
      </c>
      <c r="B8422" s="35" t="s">
        <v>376</v>
      </c>
      <c r="C8422" s="90">
        <f t="shared" si="393"/>
        <v>0</v>
      </c>
      <c r="D8422" s="90">
        <f t="shared" si="394"/>
        <v>0</v>
      </c>
      <c r="E8422" s="90">
        <f t="shared" si="395"/>
        <v>0</v>
      </c>
      <c r="F8422" s="50">
        <f>'貼り付けシート（日射量等）'!G8419/3.6*10^3</f>
        <v>0</v>
      </c>
      <c r="G8422" s="50">
        <f>'貼り付けシート（日射量等）'!H8419/3.6*10^3</f>
        <v>0</v>
      </c>
      <c r="H8422" s="91">
        <f>RADIANS('貼り付けシート（日射量等）'!I8419)</f>
        <v>0</v>
      </c>
      <c r="I8422" s="91">
        <f>IF('貼り付けシート（日射量等）'!J8419&lt;0,RADIANS(360+('貼り付けシート（日射量等）'!J8419)),RADIANS('貼り付けシート（日射量等）'!J8419))</f>
        <v>0</v>
      </c>
    </row>
    <row r="8423" spans="1:9">
      <c r="A8423" s="20">
        <v>41990</v>
      </c>
      <c r="B8423" s="35" t="s">
        <v>377</v>
      </c>
      <c r="C8423" s="90">
        <f t="shared" si="393"/>
        <v>0</v>
      </c>
      <c r="D8423" s="90">
        <f t="shared" si="394"/>
        <v>0</v>
      </c>
      <c r="E8423" s="90">
        <f t="shared" si="395"/>
        <v>0</v>
      </c>
      <c r="F8423" s="50">
        <f>'貼り付けシート（日射量等）'!G8420/3.6*10^3</f>
        <v>0</v>
      </c>
      <c r="G8423" s="50">
        <f>'貼り付けシート（日射量等）'!H8420/3.6*10^3</f>
        <v>0</v>
      </c>
      <c r="H8423" s="91">
        <f>RADIANS('貼り付けシート（日射量等）'!I8420)</f>
        <v>0</v>
      </c>
      <c r="I8423" s="91">
        <f>IF('貼り付けシート（日射量等）'!J8420&lt;0,RADIANS(360+('貼り付けシート（日射量等）'!J8420)),RADIANS('貼り付けシート（日射量等）'!J8420))</f>
        <v>0</v>
      </c>
    </row>
    <row r="8424" spans="1:9">
      <c r="A8424" s="20">
        <v>41990</v>
      </c>
      <c r="B8424" s="35" t="s">
        <v>378</v>
      </c>
      <c r="C8424" s="90">
        <f t="shared" si="393"/>
        <v>0</v>
      </c>
      <c r="D8424" s="90">
        <f t="shared" si="394"/>
        <v>0</v>
      </c>
      <c r="E8424" s="90">
        <f t="shared" si="395"/>
        <v>0</v>
      </c>
      <c r="F8424" s="50">
        <f>'貼り付けシート（日射量等）'!G8421/3.6*10^3</f>
        <v>0</v>
      </c>
      <c r="G8424" s="50">
        <f>'貼り付けシート（日射量等）'!H8421/3.6*10^3</f>
        <v>0</v>
      </c>
      <c r="H8424" s="91">
        <f>RADIANS('貼り付けシート（日射量等）'!I8421)</f>
        <v>0</v>
      </c>
      <c r="I8424" s="91">
        <f>IF('貼り付けシート（日射量等）'!J8421&lt;0,RADIANS(360+('貼り付けシート（日射量等）'!J8421)),RADIANS('貼り付けシート（日射量等）'!J8421))</f>
        <v>0</v>
      </c>
    </row>
    <row r="8425" spans="1:9">
      <c r="A8425" s="20">
        <v>41990</v>
      </c>
      <c r="B8425" s="35" t="s">
        <v>379</v>
      </c>
      <c r="C8425" s="90">
        <f t="shared" si="393"/>
        <v>0</v>
      </c>
      <c r="D8425" s="90">
        <f t="shared" si="394"/>
        <v>0</v>
      </c>
      <c r="E8425" s="90">
        <f t="shared" si="395"/>
        <v>0</v>
      </c>
      <c r="F8425" s="50">
        <f>'貼り付けシート（日射量等）'!G8422/3.6*10^3</f>
        <v>0</v>
      </c>
      <c r="G8425" s="50">
        <f>'貼り付けシート（日射量等）'!H8422/3.6*10^3</f>
        <v>0</v>
      </c>
      <c r="H8425" s="91">
        <f>RADIANS('貼り付けシート（日射量等）'!I8422)</f>
        <v>0</v>
      </c>
      <c r="I8425" s="91">
        <f>IF('貼り付けシート（日射量等）'!J8422&lt;0,RADIANS(360+('貼り付けシート（日射量等）'!J8422)),RADIANS('貼り付けシート（日射量等）'!J8422))</f>
        <v>0</v>
      </c>
    </row>
    <row r="8426" spans="1:9">
      <c r="A8426" s="20">
        <v>41990</v>
      </c>
      <c r="B8426" s="35" t="s">
        <v>380</v>
      </c>
      <c r="C8426" s="90">
        <f t="shared" si="393"/>
        <v>0</v>
      </c>
      <c r="D8426" s="90">
        <f t="shared" si="394"/>
        <v>0</v>
      </c>
      <c r="E8426" s="90">
        <f t="shared" si="395"/>
        <v>0</v>
      </c>
      <c r="F8426" s="50">
        <f>'貼り付けシート（日射量等）'!G8423/3.6*10^3</f>
        <v>0</v>
      </c>
      <c r="G8426" s="50">
        <f>'貼り付けシート（日射量等）'!H8423/3.6*10^3</f>
        <v>0</v>
      </c>
      <c r="H8426" s="91">
        <f>RADIANS('貼り付けシート（日射量等）'!I8423)</f>
        <v>0</v>
      </c>
      <c r="I8426" s="91">
        <f>IF('貼り付けシート（日射量等）'!J8423&lt;0,RADIANS(360+('貼り付けシート（日射量等）'!J8423)),RADIANS('貼り付けシート（日射量等）'!J8423))</f>
        <v>0</v>
      </c>
    </row>
    <row r="8427" spans="1:9">
      <c r="A8427" s="20">
        <v>41990</v>
      </c>
      <c r="B8427" s="35" t="s">
        <v>381</v>
      </c>
      <c r="C8427" s="90">
        <f t="shared" si="393"/>
        <v>0</v>
      </c>
      <c r="D8427" s="90">
        <f t="shared" si="394"/>
        <v>0</v>
      </c>
      <c r="E8427" s="90">
        <f t="shared" si="395"/>
        <v>0</v>
      </c>
      <c r="F8427" s="50">
        <f>'貼り付けシート（日射量等）'!G8424/3.6*10^3</f>
        <v>0</v>
      </c>
      <c r="G8427" s="50">
        <f>'貼り付けシート（日射量等）'!H8424/3.6*10^3</f>
        <v>0</v>
      </c>
      <c r="H8427" s="91">
        <f>RADIANS('貼り付けシート（日射量等）'!I8424)</f>
        <v>0</v>
      </c>
      <c r="I8427" s="91">
        <f>IF('貼り付けシート（日射量等）'!J8424&lt;0,RADIANS(360+('貼り付けシート（日射量等）'!J8424)),RADIANS('貼り付けシート（日射量等）'!J8424))</f>
        <v>0</v>
      </c>
    </row>
    <row r="8428" spans="1:9">
      <c r="A8428" s="20">
        <v>41990</v>
      </c>
      <c r="B8428" s="35" t="s">
        <v>382</v>
      </c>
      <c r="C8428" s="90">
        <f t="shared" si="393"/>
        <v>0</v>
      </c>
      <c r="D8428" s="90">
        <f t="shared" si="394"/>
        <v>0</v>
      </c>
      <c r="E8428" s="90">
        <f t="shared" si="395"/>
        <v>0</v>
      </c>
      <c r="F8428" s="50">
        <f>'貼り付けシート（日射量等）'!G8425/3.6*10^3</f>
        <v>0</v>
      </c>
      <c r="G8428" s="50">
        <f>'貼り付けシート（日射量等）'!H8425/3.6*10^3</f>
        <v>0</v>
      </c>
      <c r="H8428" s="91">
        <f>RADIANS('貼り付けシート（日射量等）'!I8425)</f>
        <v>0</v>
      </c>
      <c r="I8428" s="91">
        <f>IF('貼り付けシート（日射量等）'!J8425&lt;0,RADIANS(360+('貼り付けシート（日射量等）'!J8425)),RADIANS('貼り付けシート（日射量等）'!J8425))</f>
        <v>0</v>
      </c>
    </row>
    <row r="8429" spans="1:9">
      <c r="A8429" s="20">
        <v>41990</v>
      </c>
      <c r="B8429" s="35" t="s">
        <v>383</v>
      </c>
      <c r="C8429" s="90">
        <f t="shared" si="393"/>
        <v>0</v>
      </c>
      <c r="D8429" s="90">
        <f t="shared" si="394"/>
        <v>0</v>
      </c>
      <c r="E8429" s="90">
        <f t="shared" si="395"/>
        <v>0</v>
      </c>
      <c r="F8429" s="50">
        <f>'貼り付けシート（日射量等）'!G8426/3.6*10^3</f>
        <v>0</v>
      </c>
      <c r="G8429" s="50">
        <f>'貼り付けシート（日射量等）'!H8426/3.6*10^3</f>
        <v>0</v>
      </c>
      <c r="H8429" s="91">
        <f>RADIANS('貼り付けシート（日射量等）'!I8426)</f>
        <v>0</v>
      </c>
      <c r="I8429" s="91">
        <f>IF('貼り付けシート（日射量等）'!J8426&lt;0,RADIANS(360+('貼り付けシート（日射量等）'!J8426)),RADIANS('貼り付けシート（日射量等）'!J8426))</f>
        <v>0</v>
      </c>
    </row>
    <row r="8430" spans="1:9">
      <c r="A8430" s="20">
        <v>41991</v>
      </c>
      <c r="B8430" s="35" t="s">
        <v>360</v>
      </c>
      <c r="C8430" s="90">
        <f t="shared" si="393"/>
        <v>0</v>
      </c>
      <c r="D8430" s="90">
        <f t="shared" si="394"/>
        <v>0</v>
      </c>
      <c r="E8430" s="90">
        <f t="shared" si="395"/>
        <v>0</v>
      </c>
      <c r="F8430" s="50">
        <f>'貼り付けシート（日射量等）'!G8427/3.6*10^3</f>
        <v>0</v>
      </c>
      <c r="G8430" s="50">
        <f>'貼り付けシート（日射量等）'!H8427/3.6*10^3</f>
        <v>0</v>
      </c>
      <c r="H8430" s="91">
        <f>RADIANS('貼り付けシート（日射量等）'!I8427)</f>
        <v>0</v>
      </c>
      <c r="I8430" s="91">
        <f>IF('貼り付けシート（日射量等）'!J8427&lt;0,RADIANS(360+('貼り付けシート（日射量等）'!J8427)),RADIANS('貼り付けシート（日射量等）'!J8427))</f>
        <v>0</v>
      </c>
    </row>
    <row r="8431" spans="1:9">
      <c r="A8431" s="20">
        <v>41991</v>
      </c>
      <c r="B8431" s="35" t="s">
        <v>361</v>
      </c>
      <c r="C8431" s="90">
        <f t="shared" si="393"/>
        <v>0</v>
      </c>
      <c r="D8431" s="90">
        <f t="shared" si="394"/>
        <v>0</v>
      </c>
      <c r="E8431" s="90">
        <f t="shared" si="395"/>
        <v>0</v>
      </c>
      <c r="F8431" s="50">
        <f>'貼り付けシート（日射量等）'!G8428/3.6*10^3</f>
        <v>0</v>
      </c>
      <c r="G8431" s="50">
        <f>'貼り付けシート（日射量等）'!H8428/3.6*10^3</f>
        <v>0</v>
      </c>
      <c r="H8431" s="91">
        <f>RADIANS('貼り付けシート（日射量等）'!I8428)</f>
        <v>0</v>
      </c>
      <c r="I8431" s="91">
        <f>IF('貼り付けシート（日射量等）'!J8428&lt;0,RADIANS(360+('貼り付けシート（日射量等）'!J8428)),RADIANS('貼り付けシート（日射量等）'!J8428))</f>
        <v>0</v>
      </c>
    </row>
    <row r="8432" spans="1:9">
      <c r="A8432" s="20">
        <v>41991</v>
      </c>
      <c r="B8432" s="35" t="s">
        <v>362</v>
      </c>
      <c r="C8432" s="90">
        <f t="shared" si="393"/>
        <v>0</v>
      </c>
      <c r="D8432" s="90">
        <f t="shared" si="394"/>
        <v>0</v>
      </c>
      <c r="E8432" s="90">
        <f t="shared" si="395"/>
        <v>0</v>
      </c>
      <c r="F8432" s="50">
        <f>'貼り付けシート（日射量等）'!G8429/3.6*10^3</f>
        <v>0</v>
      </c>
      <c r="G8432" s="50">
        <f>'貼り付けシート（日射量等）'!H8429/3.6*10^3</f>
        <v>0</v>
      </c>
      <c r="H8432" s="91">
        <f>RADIANS('貼り付けシート（日射量等）'!I8429)</f>
        <v>0</v>
      </c>
      <c r="I8432" s="91">
        <f>IF('貼り付けシート（日射量等）'!J8429&lt;0,RADIANS(360+('貼り付けシート（日射量等）'!J8429)),RADIANS('貼り付けシート（日射量等）'!J8429))</f>
        <v>0</v>
      </c>
    </row>
    <row r="8433" spans="1:9">
      <c r="A8433" s="20">
        <v>41991</v>
      </c>
      <c r="B8433" s="35" t="s">
        <v>363</v>
      </c>
      <c r="C8433" s="90">
        <f t="shared" si="393"/>
        <v>0</v>
      </c>
      <c r="D8433" s="90">
        <f t="shared" si="394"/>
        <v>0</v>
      </c>
      <c r="E8433" s="90">
        <f t="shared" si="395"/>
        <v>0</v>
      </c>
      <c r="F8433" s="50">
        <f>'貼り付けシート（日射量等）'!G8430/3.6*10^3</f>
        <v>0</v>
      </c>
      <c r="G8433" s="50">
        <f>'貼り付けシート（日射量等）'!H8430/3.6*10^3</f>
        <v>0</v>
      </c>
      <c r="H8433" s="91">
        <f>RADIANS('貼り付けシート（日射量等）'!I8430)</f>
        <v>0</v>
      </c>
      <c r="I8433" s="91">
        <f>IF('貼り付けシート（日射量等）'!J8430&lt;0,RADIANS(360+('貼り付けシート（日射量等）'!J8430)),RADIANS('貼り付けシート（日射量等）'!J8430))</f>
        <v>0</v>
      </c>
    </row>
    <row r="8434" spans="1:9">
      <c r="A8434" s="20">
        <v>41991</v>
      </c>
      <c r="B8434" s="35" t="s">
        <v>364</v>
      </c>
      <c r="C8434" s="90">
        <f t="shared" si="393"/>
        <v>0</v>
      </c>
      <c r="D8434" s="90">
        <f t="shared" si="394"/>
        <v>0</v>
      </c>
      <c r="E8434" s="90">
        <f t="shared" si="395"/>
        <v>0</v>
      </c>
      <c r="F8434" s="50">
        <f>'貼り付けシート（日射量等）'!G8431/3.6*10^3</f>
        <v>0</v>
      </c>
      <c r="G8434" s="50">
        <f>'貼り付けシート（日射量等）'!H8431/3.6*10^3</f>
        <v>0</v>
      </c>
      <c r="H8434" s="91">
        <f>RADIANS('貼り付けシート（日射量等）'!I8431)</f>
        <v>0</v>
      </c>
      <c r="I8434" s="91">
        <f>IF('貼り付けシート（日射量等）'!J8431&lt;0,RADIANS(360+('貼り付けシート（日射量等）'!J8431)),RADIANS('貼り付けシート（日射量等）'!J8431))</f>
        <v>0</v>
      </c>
    </row>
    <row r="8435" spans="1:9">
      <c r="A8435" s="20">
        <v>41991</v>
      </c>
      <c r="B8435" s="35" t="s">
        <v>365</v>
      </c>
      <c r="C8435" s="90">
        <f t="shared" si="393"/>
        <v>0</v>
      </c>
      <c r="D8435" s="90">
        <f t="shared" si="394"/>
        <v>0</v>
      </c>
      <c r="E8435" s="90">
        <f t="shared" si="395"/>
        <v>0</v>
      </c>
      <c r="F8435" s="50">
        <f>'貼り付けシート（日射量等）'!G8432/3.6*10^3</f>
        <v>0</v>
      </c>
      <c r="G8435" s="50">
        <f>'貼り付けシート（日射量等）'!H8432/3.6*10^3</f>
        <v>0</v>
      </c>
      <c r="H8435" s="91">
        <f>RADIANS('貼り付けシート（日射量等）'!I8432)</f>
        <v>0</v>
      </c>
      <c r="I8435" s="91">
        <f>IF('貼り付けシート（日射量等）'!J8432&lt;0,RADIANS(360+('貼り付けシート（日射量等）'!J8432)),RADIANS('貼り付けシート（日射量等）'!J8432))</f>
        <v>0</v>
      </c>
    </row>
    <row r="8436" spans="1:9">
      <c r="A8436" s="20">
        <v>41991</v>
      </c>
      <c r="B8436" s="35" t="s">
        <v>366</v>
      </c>
      <c r="C8436" s="90">
        <f t="shared" si="393"/>
        <v>5.8935464039497596</v>
      </c>
      <c r="D8436" s="90">
        <f t="shared" si="394"/>
        <v>0.50551134621112515</v>
      </c>
      <c r="E8436" s="90">
        <f t="shared" si="395"/>
        <v>5.3880350577386347</v>
      </c>
      <c r="F8436" s="50">
        <f>'貼り付けシート（日射量等）'!G8433/3.6*10^3</f>
        <v>2.7777777777777777</v>
      </c>
      <c r="G8436" s="50">
        <f>'貼り付けシート（日射量等）'!H8433/3.6*10^3</f>
        <v>5.5555555555555554</v>
      </c>
      <c r="H8436" s="91">
        <f>RADIANS('貼り付けシート（日射量等）'!I8433)</f>
        <v>3.4906585039886592E-3</v>
      </c>
      <c r="I8436" s="91">
        <f>IF('貼り付けシート（日射量等）'!J8433&lt;0,RADIANS(360+('貼り付けシート（日射量等）'!J8433)),RADIANS('貼り付けシート（日射量等）'!J8433))</f>
        <v>5.2621676947629039</v>
      </c>
    </row>
    <row r="8437" spans="1:9">
      <c r="A8437" s="20">
        <v>41991</v>
      </c>
      <c r="B8437" s="35" t="s">
        <v>367</v>
      </c>
      <c r="C8437" s="90">
        <f t="shared" si="393"/>
        <v>39.685650205858309</v>
      </c>
      <c r="D8437" s="90">
        <f t="shared" si="394"/>
        <v>7.3574398594265</v>
      </c>
      <c r="E8437" s="90">
        <f t="shared" si="395"/>
        <v>32.32821034643181</v>
      </c>
      <c r="F8437" s="50">
        <f>'貼り付けシート（日射量等）'!G8434/3.6*10^3</f>
        <v>19.444444444444446</v>
      </c>
      <c r="G8437" s="50">
        <f>'貼り付けシート（日射量等）'!H8434/3.6*10^3</f>
        <v>33.333333333333336</v>
      </c>
      <c r="H8437" s="91">
        <f>RADIANS('貼り付けシート（日射量等）'!I8434)</f>
        <v>0.16406094968746698</v>
      </c>
      <c r="I8437" s="91">
        <f>IF('貼り付けシート（日射量等）'!J8434&lt;0,RADIANS(360+('貼り付けシート（日射量等）'!J8434)),RADIANS('貼り付けシート（日射量等）'!J8434))</f>
        <v>5.4419366077183193</v>
      </c>
    </row>
    <row r="8438" spans="1:9">
      <c r="A8438" s="20">
        <v>41991</v>
      </c>
      <c r="B8438" s="35" t="s">
        <v>368</v>
      </c>
      <c r="C8438" s="90">
        <f t="shared" si="393"/>
        <v>69.77838702183648</v>
      </c>
      <c r="D8438" s="90">
        <f t="shared" si="394"/>
        <v>10.510001386711499</v>
      </c>
      <c r="E8438" s="90">
        <f t="shared" si="395"/>
        <v>59.268385635124979</v>
      </c>
      <c r="F8438" s="50">
        <f>'貼り付けシート（日射量等）'!G8435/3.6*10^3</f>
        <v>19.444444444444446</v>
      </c>
      <c r="G8438" s="50">
        <f>'貼り付けシート（日射量等）'!H8435/3.6*10^3</f>
        <v>61.111111111111107</v>
      </c>
      <c r="H8438" s="91">
        <f>RADIANS('貼り付けシート（日射量等）'!I8435)</f>
        <v>0.30019663134302466</v>
      </c>
      <c r="I8438" s="91">
        <f>IF('貼り付けシート（日射量等）'!J8435&lt;0,RADIANS(360+('貼り付けシート（日射量等）'!J8435)),RADIANS('貼り付けシート（日射量等）'!J8435))</f>
        <v>5.6461401302016565</v>
      </c>
    </row>
    <row r="8439" spans="1:9">
      <c r="A8439" s="20">
        <v>41991</v>
      </c>
      <c r="B8439" s="35" t="s">
        <v>369</v>
      </c>
      <c r="C8439" s="90">
        <f t="shared" si="393"/>
        <v>93.56136836199731</v>
      </c>
      <c r="D8439" s="90">
        <f t="shared" si="394"/>
        <v>12.740842495917809</v>
      </c>
      <c r="E8439" s="90">
        <f t="shared" si="395"/>
        <v>80.820525866079507</v>
      </c>
      <c r="F8439" s="50">
        <f>'貼り付けシート（日射量等）'!G8436/3.6*10^3</f>
        <v>19.444444444444446</v>
      </c>
      <c r="G8439" s="50">
        <f>'貼り付けシート（日射量等）'!H8436/3.6*10^3</f>
        <v>83.333333333333329</v>
      </c>
      <c r="H8439" s="91">
        <f>RADIANS('貼り付けシート（日射量等）'!I8436)</f>
        <v>0.39968039870670147</v>
      </c>
      <c r="I8439" s="91">
        <f>IF('貼り付けシート（日射量等）'!J8436&lt;0,RADIANS(360+('貼り付けシート（日射量等）'!J8436)),RADIANS('貼り付けシート（日射量等）'!J8436))</f>
        <v>5.8782689207169021</v>
      </c>
    </row>
    <row r="8440" spans="1:9">
      <c r="A8440" s="20">
        <v>41991</v>
      </c>
      <c r="B8440" s="35" t="s">
        <v>370</v>
      </c>
      <c r="C8440" s="90">
        <f t="shared" si="393"/>
        <v>106.22464775511463</v>
      </c>
      <c r="D8440" s="90">
        <f t="shared" si="394"/>
        <v>11.93403424468854</v>
      </c>
      <c r="E8440" s="90">
        <f t="shared" si="395"/>
        <v>94.290613510426098</v>
      </c>
      <c r="F8440" s="50">
        <f>'貼り付けシート（日射量等）'!G8437/3.6*10^3</f>
        <v>16.666666666666668</v>
      </c>
      <c r="G8440" s="50">
        <f>'貼り付けシート（日射量等）'!H8437/3.6*10^3</f>
        <v>97.222222222222214</v>
      </c>
      <c r="H8440" s="91">
        <f>RADIANS('貼り付けシート（日射量等）'!I8437)</f>
        <v>0.4537856055185257</v>
      </c>
      <c r="I8440" s="91">
        <f>IF('貼り付けシート（日射量等）'!J8437&lt;0,RADIANS(360+('貼り付けシート（日射量等）'!J8437)),RADIANS('貼り付けシート（日射量等）'!J8437))</f>
        <v>6.1365776500120628</v>
      </c>
    </row>
    <row r="8441" spans="1:9">
      <c r="A8441" s="20">
        <v>41991</v>
      </c>
      <c r="B8441" s="35" t="s">
        <v>371</v>
      </c>
      <c r="C8441" s="90">
        <f t="shared" si="393"/>
        <v>108.28162236101819</v>
      </c>
      <c r="D8441" s="90">
        <f t="shared" si="394"/>
        <v>13.991008850592101</v>
      </c>
      <c r="E8441" s="90">
        <f t="shared" si="395"/>
        <v>94.290613510426098</v>
      </c>
      <c r="F8441" s="50">
        <f>'貼り付けシート（日射量等）'!G8438/3.6*10^3</f>
        <v>19.444444444444446</v>
      </c>
      <c r="G8441" s="50">
        <f>'貼り付けシート（日射量等）'!H8438/3.6*10^3</f>
        <v>97.222222222222214</v>
      </c>
      <c r="H8441" s="91">
        <f>RADIANS('貼り付けシート（日射量等）'!I8438)</f>
        <v>0.45727626402251431</v>
      </c>
      <c r="I8441" s="91">
        <f>IF('貼り付けシート（日射量等）'!J8438&lt;0,RADIANS(360+('貼り付けシート（日射量等）'!J8438)),RADIANS('貼り付けシート（日射量等）'!J8438))</f>
        <v>0.12042771838760874</v>
      </c>
    </row>
    <row r="8442" spans="1:9">
      <c r="A8442" s="20">
        <v>41991</v>
      </c>
      <c r="B8442" s="35" t="s">
        <v>372</v>
      </c>
      <c r="C8442" s="90">
        <f t="shared" si="393"/>
        <v>96.417040008081713</v>
      </c>
      <c r="D8442" s="90">
        <f t="shared" si="394"/>
        <v>12.902496613132868</v>
      </c>
      <c r="E8442" s="90">
        <f t="shared" si="395"/>
        <v>83.514543394948845</v>
      </c>
      <c r="F8442" s="50">
        <f>'貼り付けシート（日射量等）'!G8439/3.6*10^3</f>
        <v>19.444444444444446</v>
      </c>
      <c r="G8442" s="50">
        <f>'貼り付けシート（日射量等）'!H8439/3.6*10^3</f>
        <v>86.111111111111114</v>
      </c>
      <c r="H8442" s="91">
        <f>RADIANS('貼り付けシート（日射量等）'!I8439)</f>
        <v>0.4066617157146788</v>
      </c>
      <c r="I8442" s="91">
        <f>IF('貼り付けシート（日射量等）'!J8439&lt;0,RADIANS(360+('貼り付けシート（日射量等）'!J8439)),RADIANS('貼り付けシート（日射量等）'!J8439))</f>
        <v>0.37873644768276948</v>
      </c>
    </row>
    <row r="8443" spans="1:9">
      <c r="A8443" s="20">
        <v>41991</v>
      </c>
      <c r="B8443" s="35" t="s">
        <v>373</v>
      </c>
      <c r="C8443" s="90">
        <f t="shared" si="393"/>
        <v>72.749643579010367</v>
      </c>
      <c r="D8443" s="90">
        <f t="shared" si="394"/>
        <v>10.78724041501607</v>
      </c>
      <c r="E8443" s="90">
        <f t="shared" si="395"/>
        <v>61.962403163994296</v>
      </c>
      <c r="F8443" s="50">
        <f>'貼り付けシート（日射量等）'!G8440/3.6*10^3</f>
        <v>19.444444444444446</v>
      </c>
      <c r="G8443" s="50">
        <f>'貼り付けシート（日射量等）'!H8440/3.6*10^3</f>
        <v>63.888888888888886</v>
      </c>
      <c r="H8443" s="91">
        <f>RADIANS('貼り付けシート（日射量等）'!I8440)</f>
        <v>0.31241393610698498</v>
      </c>
      <c r="I8443" s="91">
        <f>IF('貼り付けシート（日射量等）'!J8440&lt;0,RADIANS(360+('貼り付けシート（日射量等）'!J8440)),RADIANS('貼り付けシート（日射量等）'!J8440))</f>
        <v>0.61435589670200408</v>
      </c>
    </row>
    <row r="8444" spans="1:9">
      <c r="A8444" s="20">
        <v>41991</v>
      </c>
      <c r="B8444" s="35" t="s">
        <v>374</v>
      </c>
      <c r="C8444" s="90">
        <f t="shared" si="393"/>
        <v>42.743373354891325</v>
      </c>
      <c r="D8444" s="90">
        <f t="shared" si="394"/>
        <v>7.7211454795902004</v>
      </c>
      <c r="E8444" s="90">
        <f t="shared" si="395"/>
        <v>35.022227875301127</v>
      </c>
      <c r="F8444" s="50">
        <f>'貼り付けシート（日射量等）'!G8441/3.6*10^3</f>
        <v>19.444444444444446</v>
      </c>
      <c r="G8444" s="50">
        <f>'貼り付けシート（日射量等）'!H8441/3.6*10^3</f>
        <v>36.111111111111114</v>
      </c>
      <c r="H8444" s="91">
        <f>RADIANS('貼り付けシート（日射量等）'!I8441)</f>
        <v>0.17976891295541594</v>
      </c>
      <c r="I8444" s="91">
        <f>IF('貼り付けシート（日射量等）'!J8441&lt;0,RADIANS(360+('貼り付けシート（日射量等）'!J8441)),RADIANS('貼り付けシート（日射量等）'!J8441))</f>
        <v>0.82205007768932925</v>
      </c>
    </row>
    <row r="8445" spans="1:9">
      <c r="A8445" s="20">
        <v>41991</v>
      </c>
      <c r="B8445" s="35" t="s">
        <v>375</v>
      </c>
      <c r="C8445" s="90">
        <f t="shared" si="393"/>
        <v>5.9530529001778687</v>
      </c>
      <c r="D8445" s="90">
        <f t="shared" si="394"/>
        <v>0.56501784243923403</v>
      </c>
      <c r="E8445" s="90">
        <f t="shared" si="395"/>
        <v>5.3880350577386347</v>
      </c>
      <c r="F8445" s="50">
        <f>'貼り付けシート（日射量等）'!G8442/3.6*10^3</f>
        <v>2.7777777777777777</v>
      </c>
      <c r="G8445" s="50">
        <f>'貼り付けシート（日射量等）'!H8442/3.6*10^3</f>
        <v>5.5555555555555554</v>
      </c>
      <c r="H8445" s="91">
        <f>RADIANS('貼り付けシート（日射量等）'!I8442)</f>
        <v>2.0943951023931952E-2</v>
      </c>
      <c r="I8445" s="91">
        <f>IF('貼り付けシート（日射量等）'!J8442&lt;0,RADIANS(360+('貼り付けシート（日射量等）'!J8442)),RADIANS('貼り付けシート（日射量等）'!J8442))</f>
        <v>1.0035643198967394</v>
      </c>
    </row>
    <row r="8446" spans="1:9">
      <c r="A8446" s="20">
        <v>41991</v>
      </c>
      <c r="B8446" s="35" t="s">
        <v>376</v>
      </c>
      <c r="C8446" s="90">
        <f t="shared" si="393"/>
        <v>0</v>
      </c>
      <c r="D8446" s="90">
        <f t="shared" si="394"/>
        <v>0</v>
      </c>
      <c r="E8446" s="90">
        <f t="shared" si="395"/>
        <v>0</v>
      </c>
      <c r="F8446" s="50">
        <f>'貼り付けシート（日射量等）'!G8443/3.6*10^3</f>
        <v>0</v>
      </c>
      <c r="G8446" s="50">
        <f>'貼り付けシート（日射量等）'!H8443/3.6*10^3</f>
        <v>0</v>
      </c>
      <c r="H8446" s="91">
        <f>RADIANS('貼り付けシート（日射量等）'!I8443)</f>
        <v>0</v>
      </c>
      <c r="I8446" s="91">
        <f>IF('貼り付けシート（日射量等）'!J8443&lt;0,RADIANS(360+('貼り付けシート（日射量等）'!J8443)),RADIANS('貼り付けシート（日射量等）'!J8443))</f>
        <v>0</v>
      </c>
    </row>
    <row r="8447" spans="1:9">
      <c r="A8447" s="20">
        <v>41991</v>
      </c>
      <c r="B8447" s="35" t="s">
        <v>377</v>
      </c>
      <c r="C8447" s="90">
        <f t="shared" si="393"/>
        <v>0</v>
      </c>
      <c r="D8447" s="90">
        <f t="shared" si="394"/>
        <v>0</v>
      </c>
      <c r="E8447" s="90">
        <f t="shared" si="395"/>
        <v>0</v>
      </c>
      <c r="F8447" s="50">
        <f>'貼り付けシート（日射量等）'!G8444/3.6*10^3</f>
        <v>0</v>
      </c>
      <c r="G8447" s="50">
        <f>'貼り付けシート（日射量等）'!H8444/3.6*10^3</f>
        <v>0</v>
      </c>
      <c r="H8447" s="91">
        <f>RADIANS('貼り付けシート（日射量等）'!I8444)</f>
        <v>0</v>
      </c>
      <c r="I8447" s="91">
        <f>IF('貼り付けシート（日射量等）'!J8444&lt;0,RADIANS(360+('貼り付けシート（日射量等）'!J8444)),RADIANS('貼り付けシート（日射量等）'!J8444))</f>
        <v>0</v>
      </c>
    </row>
    <row r="8448" spans="1:9">
      <c r="A8448" s="20">
        <v>41991</v>
      </c>
      <c r="B8448" s="35" t="s">
        <v>378</v>
      </c>
      <c r="C8448" s="90">
        <f t="shared" si="393"/>
        <v>0</v>
      </c>
      <c r="D8448" s="90">
        <f t="shared" si="394"/>
        <v>0</v>
      </c>
      <c r="E8448" s="90">
        <f t="shared" si="395"/>
        <v>0</v>
      </c>
      <c r="F8448" s="50">
        <f>'貼り付けシート（日射量等）'!G8445/3.6*10^3</f>
        <v>0</v>
      </c>
      <c r="G8448" s="50">
        <f>'貼り付けシート（日射量等）'!H8445/3.6*10^3</f>
        <v>0</v>
      </c>
      <c r="H8448" s="91">
        <f>RADIANS('貼り付けシート（日射量等）'!I8445)</f>
        <v>0</v>
      </c>
      <c r="I8448" s="91">
        <f>IF('貼り付けシート（日射量等）'!J8445&lt;0,RADIANS(360+('貼り付けシート（日射量等）'!J8445)),RADIANS('貼り付けシート（日射量等）'!J8445))</f>
        <v>0</v>
      </c>
    </row>
    <row r="8449" spans="1:9">
      <c r="A8449" s="20">
        <v>41991</v>
      </c>
      <c r="B8449" s="35" t="s">
        <v>379</v>
      </c>
      <c r="C8449" s="90">
        <f t="shared" si="393"/>
        <v>0</v>
      </c>
      <c r="D8449" s="90">
        <f t="shared" si="394"/>
        <v>0</v>
      </c>
      <c r="E8449" s="90">
        <f t="shared" si="395"/>
        <v>0</v>
      </c>
      <c r="F8449" s="50">
        <f>'貼り付けシート（日射量等）'!G8446/3.6*10^3</f>
        <v>0</v>
      </c>
      <c r="G8449" s="50">
        <f>'貼り付けシート（日射量等）'!H8446/3.6*10^3</f>
        <v>0</v>
      </c>
      <c r="H8449" s="91">
        <f>RADIANS('貼り付けシート（日射量等）'!I8446)</f>
        <v>0</v>
      </c>
      <c r="I8449" s="91">
        <f>IF('貼り付けシート（日射量等）'!J8446&lt;0,RADIANS(360+('貼り付けシート（日射量等）'!J8446)),RADIANS('貼り付けシート（日射量等）'!J8446))</f>
        <v>0</v>
      </c>
    </row>
    <row r="8450" spans="1:9">
      <c r="A8450" s="20">
        <v>41991</v>
      </c>
      <c r="B8450" s="35" t="s">
        <v>380</v>
      </c>
      <c r="C8450" s="90">
        <f t="shared" si="393"/>
        <v>0</v>
      </c>
      <c r="D8450" s="90">
        <f t="shared" si="394"/>
        <v>0</v>
      </c>
      <c r="E8450" s="90">
        <f t="shared" si="395"/>
        <v>0</v>
      </c>
      <c r="F8450" s="50">
        <f>'貼り付けシート（日射量等）'!G8447/3.6*10^3</f>
        <v>0</v>
      </c>
      <c r="G8450" s="50">
        <f>'貼り付けシート（日射量等）'!H8447/3.6*10^3</f>
        <v>0</v>
      </c>
      <c r="H8450" s="91">
        <f>RADIANS('貼り付けシート（日射量等）'!I8447)</f>
        <v>0</v>
      </c>
      <c r="I8450" s="91">
        <f>IF('貼り付けシート（日射量等）'!J8447&lt;0,RADIANS(360+('貼り付けシート（日射量等）'!J8447)),RADIANS('貼り付けシート（日射量等）'!J8447))</f>
        <v>0</v>
      </c>
    </row>
    <row r="8451" spans="1:9">
      <c r="A8451" s="20">
        <v>41991</v>
      </c>
      <c r="B8451" s="35" t="s">
        <v>381</v>
      </c>
      <c r="C8451" s="90">
        <f t="shared" si="393"/>
        <v>0</v>
      </c>
      <c r="D8451" s="90">
        <f t="shared" si="394"/>
        <v>0</v>
      </c>
      <c r="E8451" s="90">
        <f t="shared" si="395"/>
        <v>0</v>
      </c>
      <c r="F8451" s="50">
        <f>'貼り付けシート（日射量等）'!G8448/3.6*10^3</f>
        <v>0</v>
      </c>
      <c r="G8451" s="50">
        <f>'貼り付けシート（日射量等）'!H8448/3.6*10^3</f>
        <v>0</v>
      </c>
      <c r="H8451" s="91">
        <f>RADIANS('貼り付けシート（日射量等）'!I8448)</f>
        <v>0</v>
      </c>
      <c r="I8451" s="91">
        <f>IF('貼り付けシート（日射量等）'!J8448&lt;0,RADIANS(360+('貼り付けシート（日射量等）'!J8448)),RADIANS('貼り付けシート（日射量等）'!J8448))</f>
        <v>0</v>
      </c>
    </row>
    <row r="8452" spans="1:9">
      <c r="A8452" s="20">
        <v>41991</v>
      </c>
      <c r="B8452" s="35" t="s">
        <v>382</v>
      </c>
      <c r="C8452" s="90">
        <f t="shared" si="393"/>
        <v>0</v>
      </c>
      <c r="D8452" s="90">
        <f t="shared" si="394"/>
        <v>0</v>
      </c>
      <c r="E8452" s="90">
        <f t="shared" si="395"/>
        <v>0</v>
      </c>
      <c r="F8452" s="50">
        <f>'貼り付けシート（日射量等）'!G8449/3.6*10^3</f>
        <v>0</v>
      </c>
      <c r="G8452" s="50">
        <f>'貼り付けシート（日射量等）'!H8449/3.6*10^3</f>
        <v>0</v>
      </c>
      <c r="H8452" s="91">
        <f>RADIANS('貼り付けシート（日射量等）'!I8449)</f>
        <v>0</v>
      </c>
      <c r="I8452" s="91">
        <f>IF('貼り付けシート（日射量等）'!J8449&lt;0,RADIANS(360+('貼り付けシート（日射量等）'!J8449)),RADIANS('貼り付けシート（日射量等）'!J8449))</f>
        <v>0</v>
      </c>
    </row>
    <row r="8453" spans="1:9">
      <c r="A8453" s="20">
        <v>41991</v>
      </c>
      <c r="B8453" s="35" t="s">
        <v>383</v>
      </c>
      <c r="C8453" s="90">
        <f t="shared" si="393"/>
        <v>0</v>
      </c>
      <c r="D8453" s="90">
        <f t="shared" si="394"/>
        <v>0</v>
      </c>
      <c r="E8453" s="90">
        <f t="shared" si="395"/>
        <v>0</v>
      </c>
      <c r="F8453" s="50">
        <f>'貼り付けシート（日射量等）'!G8450/3.6*10^3</f>
        <v>0</v>
      </c>
      <c r="G8453" s="50">
        <f>'貼り付けシート（日射量等）'!H8450/3.6*10^3</f>
        <v>0</v>
      </c>
      <c r="H8453" s="91">
        <f>RADIANS('貼り付けシート（日射量等）'!I8450)</f>
        <v>0</v>
      </c>
      <c r="I8453" s="91">
        <f>IF('貼り付けシート（日射量等）'!J8450&lt;0,RADIANS(360+('貼り付けシート（日射量等）'!J8450)),RADIANS('貼り付けシート（日射量等）'!J8450))</f>
        <v>0</v>
      </c>
    </row>
    <row r="8454" spans="1:9">
      <c r="A8454" s="20">
        <v>41992</v>
      </c>
      <c r="B8454" s="35" t="s">
        <v>360</v>
      </c>
      <c r="C8454" s="90">
        <f t="shared" si="393"/>
        <v>0</v>
      </c>
      <c r="D8454" s="90">
        <f t="shared" si="394"/>
        <v>0</v>
      </c>
      <c r="E8454" s="90">
        <f t="shared" si="395"/>
        <v>0</v>
      </c>
      <c r="F8454" s="50">
        <f>'貼り付けシート（日射量等）'!G8451/3.6*10^3</f>
        <v>0</v>
      </c>
      <c r="G8454" s="50">
        <f>'貼り付けシート（日射量等）'!H8451/3.6*10^3</f>
        <v>0</v>
      </c>
      <c r="H8454" s="91">
        <f>RADIANS('貼り付けシート（日射量等）'!I8451)</f>
        <v>0</v>
      </c>
      <c r="I8454" s="91">
        <f>IF('貼り付けシート（日射量等）'!J8451&lt;0,RADIANS(360+('貼り付けシート（日射量等）'!J8451)),RADIANS('貼り付けシート（日射量等）'!J8451))</f>
        <v>0</v>
      </c>
    </row>
    <row r="8455" spans="1:9">
      <c r="A8455" s="20">
        <v>41992</v>
      </c>
      <c r="B8455" s="35" t="s">
        <v>361</v>
      </c>
      <c r="C8455" s="90">
        <f t="shared" ref="C8455:C8518" si="396">IF(D8455&lt;0,E8455,D8455+E8455)</f>
        <v>0</v>
      </c>
      <c r="D8455" s="90">
        <f t="shared" ref="D8455:D8518" si="397">F8455*(SIN(H8455)*COS($O$5)+COS(H8455)*SIN($O$5)*COS($O$4-I8455))</f>
        <v>0</v>
      </c>
      <c r="E8455" s="90">
        <f t="shared" ref="E8455:E8518" si="398">G8455*(1+COS($O$5))/2</f>
        <v>0</v>
      </c>
      <c r="F8455" s="50">
        <f>'貼り付けシート（日射量等）'!G8452/3.6*10^3</f>
        <v>0</v>
      </c>
      <c r="G8455" s="50">
        <f>'貼り付けシート（日射量等）'!H8452/3.6*10^3</f>
        <v>0</v>
      </c>
      <c r="H8455" s="91">
        <f>RADIANS('貼り付けシート（日射量等）'!I8452)</f>
        <v>0</v>
      </c>
      <c r="I8455" s="91">
        <f>IF('貼り付けシート（日射量等）'!J8452&lt;0,RADIANS(360+('貼り付けシート（日射量等）'!J8452)),RADIANS('貼り付けシート（日射量等）'!J8452))</f>
        <v>0</v>
      </c>
    </row>
    <row r="8456" spans="1:9">
      <c r="A8456" s="20">
        <v>41992</v>
      </c>
      <c r="B8456" s="35" t="s">
        <v>362</v>
      </c>
      <c r="C8456" s="90">
        <f t="shared" si="396"/>
        <v>0</v>
      </c>
      <c r="D8456" s="90">
        <f t="shared" si="397"/>
        <v>0</v>
      </c>
      <c r="E8456" s="90">
        <f t="shared" si="398"/>
        <v>0</v>
      </c>
      <c r="F8456" s="50">
        <f>'貼り付けシート（日射量等）'!G8453/3.6*10^3</f>
        <v>0</v>
      </c>
      <c r="G8456" s="50">
        <f>'貼り付けシート（日射量等）'!H8453/3.6*10^3</f>
        <v>0</v>
      </c>
      <c r="H8456" s="91">
        <f>RADIANS('貼り付けシート（日射量等）'!I8453)</f>
        <v>0</v>
      </c>
      <c r="I8456" s="91">
        <f>IF('貼り付けシート（日射量等）'!J8453&lt;0,RADIANS(360+('貼り付けシート（日射量等）'!J8453)),RADIANS('貼り付けシート（日射量等）'!J8453))</f>
        <v>0</v>
      </c>
    </row>
    <row r="8457" spans="1:9">
      <c r="A8457" s="20">
        <v>41992</v>
      </c>
      <c r="B8457" s="35" t="s">
        <v>363</v>
      </c>
      <c r="C8457" s="90">
        <f t="shared" si="396"/>
        <v>0</v>
      </c>
      <c r="D8457" s="90">
        <f t="shared" si="397"/>
        <v>0</v>
      </c>
      <c r="E8457" s="90">
        <f t="shared" si="398"/>
        <v>0</v>
      </c>
      <c r="F8457" s="50">
        <f>'貼り付けシート（日射量等）'!G8454/3.6*10^3</f>
        <v>0</v>
      </c>
      <c r="G8457" s="50">
        <f>'貼り付けシート（日射量等）'!H8454/3.6*10^3</f>
        <v>0</v>
      </c>
      <c r="H8457" s="91">
        <f>RADIANS('貼り付けシート（日射量等）'!I8454)</f>
        <v>0</v>
      </c>
      <c r="I8457" s="91">
        <f>IF('貼り付けシート（日射量等）'!J8454&lt;0,RADIANS(360+('貼り付けシート（日射量等）'!J8454)),RADIANS('貼り付けシート（日射量等）'!J8454))</f>
        <v>0</v>
      </c>
    </row>
    <row r="8458" spans="1:9">
      <c r="A8458" s="20">
        <v>41992</v>
      </c>
      <c r="B8458" s="35" t="s">
        <v>364</v>
      </c>
      <c r="C8458" s="90">
        <f t="shared" si="396"/>
        <v>0</v>
      </c>
      <c r="D8458" s="90">
        <f t="shared" si="397"/>
        <v>0</v>
      </c>
      <c r="E8458" s="90">
        <f t="shared" si="398"/>
        <v>0</v>
      </c>
      <c r="F8458" s="50">
        <f>'貼り付けシート（日射量等）'!G8455/3.6*10^3</f>
        <v>0</v>
      </c>
      <c r="G8458" s="50">
        <f>'貼り付けシート（日射量等）'!H8455/3.6*10^3</f>
        <v>0</v>
      </c>
      <c r="H8458" s="91">
        <f>RADIANS('貼り付けシート（日射量等）'!I8455)</f>
        <v>0</v>
      </c>
      <c r="I8458" s="91">
        <f>IF('貼り付けシート（日射量等）'!J8455&lt;0,RADIANS(360+('貼り付けシート（日射量等）'!J8455)),RADIANS('貼り付けシート（日射量等）'!J8455))</f>
        <v>0</v>
      </c>
    </row>
    <row r="8459" spans="1:9">
      <c r="A8459" s="20">
        <v>41992</v>
      </c>
      <c r="B8459" s="35" t="s">
        <v>365</v>
      </c>
      <c r="C8459" s="90">
        <f t="shared" si="396"/>
        <v>0</v>
      </c>
      <c r="D8459" s="90">
        <f t="shared" si="397"/>
        <v>0</v>
      </c>
      <c r="E8459" s="90">
        <f t="shared" si="398"/>
        <v>0</v>
      </c>
      <c r="F8459" s="50">
        <f>'貼り付けシート（日射量等）'!G8456/3.6*10^3</f>
        <v>0</v>
      </c>
      <c r="G8459" s="50">
        <f>'貼り付けシート（日射量等）'!H8456/3.6*10^3</f>
        <v>0</v>
      </c>
      <c r="H8459" s="91">
        <f>RADIANS('貼り付けシート（日射量等）'!I8456)</f>
        <v>0</v>
      </c>
      <c r="I8459" s="91">
        <f>IF('貼り付けシート（日射量等）'!J8456&lt;0,RADIANS(360+('貼り付けシート（日射量等）'!J8456)),RADIANS('貼り付けシート（日射量等）'!J8456))</f>
        <v>0</v>
      </c>
    </row>
    <row r="8460" spans="1:9">
      <c r="A8460" s="20">
        <v>41992</v>
      </c>
      <c r="B8460" s="35" t="s">
        <v>366</v>
      </c>
      <c r="C8460" s="90">
        <f t="shared" si="396"/>
        <v>5.8875783625575577</v>
      </c>
      <c r="D8460" s="90">
        <f t="shared" si="397"/>
        <v>0.49954330481892306</v>
      </c>
      <c r="E8460" s="90">
        <f t="shared" si="398"/>
        <v>5.3880350577386347</v>
      </c>
      <c r="F8460" s="50">
        <f>'貼り付けシート（日射量等）'!G8457/3.6*10^3</f>
        <v>2.7777777777777777</v>
      </c>
      <c r="G8460" s="50">
        <f>'貼り付けシート（日射量等）'!H8457/3.6*10^3</f>
        <v>5.5555555555555554</v>
      </c>
      <c r="H8460" s="91">
        <f>RADIANS('貼り付けシート（日射量等）'!I8457)</f>
        <v>1.7453292519943296E-3</v>
      </c>
      <c r="I8460" s="91">
        <f>IF('貼り付けシート（日射量等）'!J8457&lt;0,RADIANS(360+('貼り付けシート（日射量等）'!J8457)),RADIANS('貼り付けシート（日射量等）'!J8457))</f>
        <v>5.2604223655109088</v>
      </c>
    </row>
    <row r="8461" spans="1:9">
      <c r="A8461" s="20">
        <v>41992</v>
      </c>
      <c r="B8461" s="35" t="s">
        <v>367</v>
      </c>
      <c r="C8461" s="90">
        <f t="shared" si="396"/>
        <v>28.445527222758443</v>
      </c>
      <c r="D8461" s="90">
        <f t="shared" si="397"/>
        <v>4.1993694629345892</v>
      </c>
      <c r="E8461" s="90">
        <f t="shared" si="398"/>
        <v>24.246157759823852</v>
      </c>
      <c r="F8461" s="50">
        <f>'貼り付けシート（日射量等）'!G8458/3.6*10^3</f>
        <v>11.111111111111111</v>
      </c>
      <c r="G8461" s="50">
        <f>'貼り付けシート（日射量等）'!H8458/3.6*10^3</f>
        <v>24.999999999999996</v>
      </c>
      <c r="H8461" s="91">
        <f>RADIANS('貼り付けシート（日射量等）'!I8458)</f>
        <v>0.16406094968746698</v>
      </c>
      <c r="I8461" s="91">
        <f>IF('貼り付けシート（日射量等）'!J8458&lt;0,RADIANS(360+('貼り付けシート（日射量等）'!J8458)),RADIANS('貼り付けシート（日射量等）'!J8458))</f>
        <v>5.4401912784663251</v>
      </c>
    </row>
    <row r="8462" spans="1:9">
      <c r="A8462" s="20">
        <v>41992</v>
      </c>
      <c r="B8462" s="35" t="s">
        <v>368</v>
      </c>
      <c r="C8462" s="90">
        <f t="shared" si="396"/>
        <v>51.784397200890794</v>
      </c>
      <c r="D8462" s="90">
        <f t="shared" si="397"/>
        <v>5.9860992101123989</v>
      </c>
      <c r="E8462" s="90">
        <f t="shared" si="398"/>
        <v>45.798297990778394</v>
      </c>
      <c r="F8462" s="50">
        <f>'貼り付けシート（日射量等）'!G8459/3.6*10^3</f>
        <v>11.111111111111111</v>
      </c>
      <c r="G8462" s="50">
        <f>'貼り付けシート（日射量等）'!H8459/3.6*10^3</f>
        <v>47.222222222222221</v>
      </c>
      <c r="H8462" s="91">
        <f>RADIANS('貼り付けシート（日射量等）'!I8459)</f>
        <v>0.29845130209103038</v>
      </c>
      <c r="I8462" s="91">
        <f>IF('貼り付けシート（日射量等）'!J8459&lt;0,RADIANS(360+('貼り付けシート（日射量等）'!J8459)),RADIANS('貼り付けシート（日射量等）'!J8459))</f>
        <v>5.6443948009496614</v>
      </c>
    </row>
    <row r="8463" spans="1:9">
      <c r="A8463" s="20">
        <v>41992</v>
      </c>
      <c r="B8463" s="35" t="s">
        <v>369</v>
      </c>
      <c r="C8463" s="90">
        <f t="shared" si="396"/>
        <v>57.512171652366689</v>
      </c>
      <c r="D8463" s="90">
        <f t="shared" si="397"/>
        <v>3.6318210749803419</v>
      </c>
      <c r="E8463" s="90">
        <f t="shared" si="398"/>
        <v>53.880350577386345</v>
      </c>
      <c r="F8463" s="50">
        <f>'貼り付けシート（日射量等）'!G8460/3.6*10^3</f>
        <v>5.5555555555555554</v>
      </c>
      <c r="G8463" s="50">
        <f>'貼り付けシート（日射量等）'!H8460/3.6*10^3</f>
        <v>55.555555555555557</v>
      </c>
      <c r="H8463" s="91">
        <f>RADIANS('貼り付けシート（日射量等）'!I8460)</f>
        <v>0.39793506945470714</v>
      </c>
      <c r="I8463" s="91">
        <f>IF('貼り付けシート（日射量等）'!J8460&lt;0,RADIANS(360+('貼り付けシート（日射量等）'!J8460)),RADIANS('貼り付けシート（日射量等）'!J8460))</f>
        <v>5.876523591464907</v>
      </c>
    </row>
    <row r="8464" spans="1:9">
      <c r="A8464" s="20">
        <v>41992</v>
      </c>
      <c r="B8464" s="35" t="s">
        <v>370</v>
      </c>
      <c r="C8464" s="90">
        <f t="shared" si="396"/>
        <v>81.398186209487946</v>
      </c>
      <c r="D8464" s="90">
        <f t="shared" si="397"/>
        <v>5.9656954011470624</v>
      </c>
      <c r="E8464" s="90">
        <f t="shared" si="398"/>
        <v>75.432490808340887</v>
      </c>
      <c r="F8464" s="50">
        <f>'貼り付けシート（日射量等）'!G8461/3.6*10^3</f>
        <v>8.3333333333333339</v>
      </c>
      <c r="G8464" s="50">
        <f>'貼り付けシート（日射量等）'!H8461/3.6*10^3</f>
        <v>77.777777777777786</v>
      </c>
      <c r="H8464" s="91">
        <f>RADIANS('貼り付けシート（日射量等）'!I8461)</f>
        <v>0.4537856055185257</v>
      </c>
      <c r="I8464" s="91">
        <f>IF('貼り付けシート（日射量等）'!J8461&lt;0,RADIANS(360+('貼り付けシート（日射量等）'!J8461)),RADIANS('貼り付けシート（日射量等）'!J8461))</f>
        <v>6.1330869915080735</v>
      </c>
    </row>
    <row r="8465" spans="1:9">
      <c r="A8465" s="20">
        <v>41992</v>
      </c>
      <c r="B8465" s="35" t="s">
        <v>371</v>
      </c>
      <c r="C8465" s="90">
        <f t="shared" si="396"/>
        <v>108.28286451349206</v>
      </c>
      <c r="D8465" s="90">
        <f t="shared" si="397"/>
        <v>13.992251003065958</v>
      </c>
      <c r="E8465" s="90">
        <f t="shared" si="398"/>
        <v>94.290613510426098</v>
      </c>
      <c r="F8465" s="50">
        <f>'貼り付けシート（日射量等）'!G8462/3.6*10^3</f>
        <v>19.444444444444446</v>
      </c>
      <c r="G8465" s="50">
        <f>'貼り付けシート（日射量等）'!H8462/3.6*10^3</f>
        <v>97.222222222222214</v>
      </c>
      <c r="H8465" s="91">
        <f>RADIANS('貼り付けシート（日射量等）'!I8462)</f>
        <v>0.45727626402251431</v>
      </c>
      <c r="I8465" s="91">
        <f>IF('貼り付けシート（日射量等）'!J8462&lt;0,RADIANS(360+('貼り付けシート（日射量等）'!J8462)),RADIANS('貼り付けシート（日射量等）'!J8462))</f>
        <v>0.11868238913561441</v>
      </c>
    </row>
    <row r="8466" spans="1:9">
      <c r="A8466" s="20">
        <v>41992</v>
      </c>
      <c r="B8466" s="35" t="s">
        <v>372</v>
      </c>
      <c r="C8466" s="90">
        <f t="shared" si="396"/>
        <v>71.045132733009581</v>
      </c>
      <c r="D8466" s="90">
        <f t="shared" si="397"/>
        <v>3.6946945112766483</v>
      </c>
      <c r="E8466" s="90">
        <f t="shared" si="398"/>
        <v>67.350438221732929</v>
      </c>
      <c r="F8466" s="50">
        <f>'貼り付けシート（日射量等）'!G8463/3.6*10^3</f>
        <v>5.5555555555555554</v>
      </c>
      <c r="G8466" s="50">
        <f>'貼り付けシート（日射量等）'!H8463/3.6*10^3</f>
        <v>69.444444444444443</v>
      </c>
      <c r="H8466" s="91">
        <f>RADIANS('貼り付けシート（日射量等）'!I8463)</f>
        <v>0.40840704496667307</v>
      </c>
      <c r="I8466" s="91">
        <f>IF('貼り付けシート（日射量等）'!J8463&lt;0,RADIANS(360+('貼り付けシート（日射量等）'!J8463)),RADIANS('貼り付けシート（日射量等）'!J8463))</f>
        <v>0.37699111843077521</v>
      </c>
    </row>
    <row r="8467" spans="1:9">
      <c r="A8467" s="20">
        <v>41992</v>
      </c>
      <c r="B8467" s="35" t="s">
        <v>373</v>
      </c>
      <c r="C8467" s="90">
        <f t="shared" si="396"/>
        <v>53.118143828795141</v>
      </c>
      <c r="D8467" s="90">
        <f t="shared" si="397"/>
        <v>4.6258283091474377</v>
      </c>
      <c r="E8467" s="90">
        <f t="shared" si="398"/>
        <v>48.492315519647704</v>
      </c>
      <c r="F8467" s="50">
        <f>'貼り付けシート（日射量等）'!G8464/3.6*10^3</f>
        <v>8.3333333333333339</v>
      </c>
      <c r="G8467" s="50">
        <f>'貼り付けシート（日射量等）'!H8464/3.6*10^3</f>
        <v>49.999999999999993</v>
      </c>
      <c r="H8467" s="91">
        <f>RADIANS('貼り付けシート（日射量等）'!I8464)</f>
        <v>0.31241393610698498</v>
      </c>
      <c r="I8467" s="91">
        <f>IF('貼り付けシート（日射量等）'!J8464&lt;0,RADIANS(360+('貼り付けシート（日射量等）'!J8464)),RADIANS('貼り付けシート（日射量等）'!J8464))</f>
        <v>0.61261056745000975</v>
      </c>
    </row>
    <row r="8468" spans="1:9">
      <c r="A8468" s="20">
        <v>41992</v>
      </c>
      <c r="B8468" s="35" t="s">
        <v>374</v>
      </c>
      <c r="C8468" s="90">
        <f t="shared" si="396"/>
        <v>42.781681465709539</v>
      </c>
      <c r="D8468" s="90">
        <f t="shared" si="397"/>
        <v>7.7594535904084152</v>
      </c>
      <c r="E8468" s="90">
        <f t="shared" si="398"/>
        <v>35.022227875301127</v>
      </c>
      <c r="F8468" s="50">
        <f>'貼り付けシート（日射量等）'!G8465/3.6*10^3</f>
        <v>19.444444444444446</v>
      </c>
      <c r="G8468" s="50">
        <f>'貼り付けシート（日射量等）'!H8465/3.6*10^3</f>
        <v>36.111111111111114</v>
      </c>
      <c r="H8468" s="91">
        <f>RADIANS('貼り付けシート（日射量等）'!I8465)</f>
        <v>0.18151424220741028</v>
      </c>
      <c r="I8468" s="91">
        <f>IF('貼り付けシート（日射量等）'!J8465&lt;0,RADIANS(360+('貼り付けシート（日射量等）'!J8465)),RADIANS('貼り付けシート（日射量等）'!J8465))</f>
        <v>0.82030474843733492</v>
      </c>
    </row>
    <row r="8469" spans="1:9">
      <c r="A8469" s="20">
        <v>41992</v>
      </c>
      <c r="B8469" s="35" t="s">
        <v>375</v>
      </c>
      <c r="C8469" s="90">
        <f t="shared" si="396"/>
        <v>5.9589854787180521</v>
      </c>
      <c r="D8469" s="90">
        <f t="shared" si="397"/>
        <v>0.57095042097941717</v>
      </c>
      <c r="E8469" s="90">
        <f t="shared" si="398"/>
        <v>5.3880350577386347</v>
      </c>
      <c r="F8469" s="50">
        <f>'貼り付けシート（日射量等）'!G8466/3.6*10^3</f>
        <v>2.7777777777777777</v>
      </c>
      <c r="G8469" s="50">
        <f>'貼り付けシート（日射量等）'!H8466/3.6*10^3</f>
        <v>5.5555555555555554</v>
      </c>
      <c r="H8469" s="91">
        <f>RADIANS('貼り付けシート（日射量等）'!I8466)</f>
        <v>2.2689280275926284E-2</v>
      </c>
      <c r="I8469" s="91">
        <f>IF('貼り付けシート（日射量等）'!J8466&lt;0,RADIANS(360+('貼り付けシート（日射量等）'!J8466)),RADIANS('貼り付けシート（日射量等）'!J8466))</f>
        <v>1.0018189906447452</v>
      </c>
    </row>
    <row r="8470" spans="1:9">
      <c r="A8470" s="20">
        <v>41992</v>
      </c>
      <c r="B8470" s="35" t="s">
        <v>376</v>
      </c>
      <c r="C8470" s="90">
        <f t="shared" si="396"/>
        <v>0</v>
      </c>
      <c r="D8470" s="90">
        <f t="shared" si="397"/>
        <v>0</v>
      </c>
      <c r="E8470" s="90">
        <f t="shared" si="398"/>
        <v>0</v>
      </c>
      <c r="F8470" s="50">
        <f>'貼り付けシート（日射量等）'!G8467/3.6*10^3</f>
        <v>0</v>
      </c>
      <c r="G8470" s="50">
        <f>'貼り付けシート（日射量等）'!H8467/3.6*10^3</f>
        <v>0</v>
      </c>
      <c r="H8470" s="91">
        <f>RADIANS('貼り付けシート（日射量等）'!I8467)</f>
        <v>0</v>
      </c>
      <c r="I8470" s="91">
        <f>IF('貼り付けシート（日射量等）'!J8467&lt;0,RADIANS(360+('貼り付けシート（日射量等）'!J8467)),RADIANS('貼り付けシート（日射量等）'!J8467))</f>
        <v>0</v>
      </c>
    </row>
    <row r="8471" spans="1:9">
      <c r="A8471" s="20">
        <v>41992</v>
      </c>
      <c r="B8471" s="35" t="s">
        <v>377</v>
      </c>
      <c r="C8471" s="90">
        <f t="shared" si="396"/>
        <v>0</v>
      </c>
      <c r="D8471" s="90">
        <f t="shared" si="397"/>
        <v>0</v>
      </c>
      <c r="E8471" s="90">
        <f t="shared" si="398"/>
        <v>0</v>
      </c>
      <c r="F8471" s="50">
        <f>'貼り付けシート（日射量等）'!G8468/3.6*10^3</f>
        <v>0</v>
      </c>
      <c r="G8471" s="50">
        <f>'貼り付けシート（日射量等）'!H8468/3.6*10^3</f>
        <v>0</v>
      </c>
      <c r="H8471" s="91">
        <f>RADIANS('貼り付けシート（日射量等）'!I8468)</f>
        <v>0</v>
      </c>
      <c r="I8471" s="91">
        <f>IF('貼り付けシート（日射量等）'!J8468&lt;0,RADIANS(360+('貼り付けシート（日射量等）'!J8468)),RADIANS('貼り付けシート（日射量等）'!J8468))</f>
        <v>0</v>
      </c>
    </row>
    <row r="8472" spans="1:9">
      <c r="A8472" s="20">
        <v>41992</v>
      </c>
      <c r="B8472" s="35" t="s">
        <v>378</v>
      </c>
      <c r="C8472" s="90">
        <f t="shared" si="396"/>
        <v>0</v>
      </c>
      <c r="D8472" s="90">
        <f t="shared" si="397"/>
        <v>0</v>
      </c>
      <c r="E8472" s="90">
        <f t="shared" si="398"/>
        <v>0</v>
      </c>
      <c r="F8472" s="50">
        <f>'貼り付けシート（日射量等）'!G8469/3.6*10^3</f>
        <v>0</v>
      </c>
      <c r="G8472" s="50">
        <f>'貼り付けシート（日射量等）'!H8469/3.6*10^3</f>
        <v>0</v>
      </c>
      <c r="H8472" s="91">
        <f>RADIANS('貼り付けシート（日射量等）'!I8469)</f>
        <v>0</v>
      </c>
      <c r="I8472" s="91">
        <f>IF('貼り付けシート（日射量等）'!J8469&lt;0,RADIANS(360+('貼り付けシート（日射量等）'!J8469)),RADIANS('貼り付けシート（日射量等）'!J8469))</f>
        <v>0</v>
      </c>
    </row>
    <row r="8473" spans="1:9">
      <c r="A8473" s="20">
        <v>41992</v>
      </c>
      <c r="B8473" s="35" t="s">
        <v>379</v>
      </c>
      <c r="C8473" s="90">
        <f t="shared" si="396"/>
        <v>0</v>
      </c>
      <c r="D8473" s="90">
        <f t="shared" si="397"/>
        <v>0</v>
      </c>
      <c r="E8473" s="90">
        <f t="shared" si="398"/>
        <v>0</v>
      </c>
      <c r="F8473" s="50">
        <f>'貼り付けシート（日射量等）'!G8470/3.6*10^3</f>
        <v>0</v>
      </c>
      <c r="G8473" s="50">
        <f>'貼り付けシート（日射量等）'!H8470/3.6*10^3</f>
        <v>0</v>
      </c>
      <c r="H8473" s="91">
        <f>RADIANS('貼り付けシート（日射量等）'!I8470)</f>
        <v>0</v>
      </c>
      <c r="I8473" s="91">
        <f>IF('貼り付けシート（日射量等）'!J8470&lt;0,RADIANS(360+('貼り付けシート（日射量等）'!J8470)),RADIANS('貼り付けシート（日射量等）'!J8470))</f>
        <v>0</v>
      </c>
    </row>
    <row r="8474" spans="1:9">
      <c r="A8474" s="20">
        <v>41992</v>
      </c>
      <c r="B8474" s="35" t="s">
        <v>380</v>
      </c>
      <c r="C8474" s="90">
        <f t="shared" si="396"/>
        <v>0</v>
      </c>
      <c r="D8474" s="90">
        <f t="shared" si="397"/>
        <v>0</v>
      </c>
      <c r="E8474" s="90">
        <f t="shared" si="398"/>
        <v>0</v>
      </c>
      <c r="F8474" s="50">
        <f>'貼り付けシート（日射量等）'!G8471/3.6*10^3</f>
        <v>0</v>
      </c>
      <c r="G8474" s="50">
        <f>'貼り付けシート（日射量等）'!H8471/3.6*10^3</f>
        <v>0</v>
      </c>
      <c r="H8474" s="91">
        <f>RADIANS('貼り付けシート（日射量等）'!I8471)</f>
        <v>0</v>
      </c>
      <c r="I8474" s="91">
        <f>IF('貼り付けシート（日射量等）'!J8471&lt;0,RADIANS(360+('貼り付けシート（日射量等）'!J8471)),RADIANS('貼り付けシート（日射量等）'!J8471))</f>
        <v>0</v>
      </c>
    </row>
    <row r="8475" spans="1:9">
      <c r="A8475" s="20">
        <v>41992</v>
      </c>
      <c r="B8475" s="35" t="s">
        <v>381</v>
      </c>
      <c r="C8475" s="90">
        <f t="shared" si="396"/>
        <v>0</v>
      </c>
      <c r="D8475" s="90">
        <f t="shared" si="397"/>
        <v>0</v>
      </c>
      <c r="E8475" s="90">
        <f t="shared" si="398"/>
        <v>0</v>
      </c>
      <c r="F8475" s="50">
        <f>'貼り付けシート（日射量等）'!G8472/3.6*10^3</f>
        <v>0</v>
      </c>
      <c r="G8475" s="50">
        <f>'貼り付けシート（日射量等）'!H8472/3.6*10^3</f>
        <v>0</v>
      </c>
      <c r="H8475" s="91">
        <f>RADIANS('貼り付けシート（日射量等）'!I8472)</f>
        <v>0</v>
      </c>
      <c r="I8475" s="91">
        <f>IF('貼り付けシート（日射量等）'!J8472&lt;0,RADIANS(360+('貼り付けシート（日射量等）'!J8472)),RADIANS('貼り付けシート（日射量等）'!J8472))</f>
        <v>0</v>
      </c>
    </row>
    <row r="8476" spans="1:9">
      <c r="A8476" s="20">
        <v>41992</v>
      </c>
      <c r="B8476" s="35" t="s">
        <v>382</v>
      </c>
      <c r="C8476" s="90">
        <f t="shared" si="396"/>
        <v>0</v>
      </c>
      <c r="D8476" s="90">
        <f t="shared" si="397"/>
        <v>0</v>
      </c>
      <c r="E8476" s="90">
        <f t="shared" si="398"/>
        <v>0</v>
      </c>
      <c r="F8476" s="50">
        <f>'貼り付けシート（日射量等）'!G8473/3.6*10^3</f>
        <v>0</v>
      </c>
      <c r="G8476" s="50">
        <f>'貼り付けシート（日射量等）'!H8473/3.6*10^3</f>
        <v>0</v>
      </c>
      <c r="H8476" s="91">
        <f>RADIANS('貼り付けシート（日射量等）'!I8473)</f>
        <v>0</v>
      </c>
      <c r="I8476" s="91">
        <f>IF('貼り付けシート（日射量等）'!J8473&lt;0,RADIANS(360+('貼り付けシート（日射量等）'!J8473)),RADIANS('貼り付けシート（日射量等）'!J8473))</f>
        <v>0</v>
      </c>
    </row>
    <row r="8477" spans="1:9">
      <c r="A8477" s="20">
        <v>41992</v>
      </c>
      <c r="B8477" s="35" t="s">
        <v>383</v>
      </c>
      <c r="C8477" s="90">
        <f t="shared" si="396"/>
        <v>0</v>
      </c>
      <c r="D8477" s="90">
        <f t="shared" si="397"/>
        <v>0</v>
      </c>
      <c r="E8477" s="90">
        <f t="shared" si="398"/>
        <v>0</v>
      </c>
      <c r="F8477" s="50">
        <f>'貼り付けシート（日射量等）'!G8474/3.6*10^3</f>
        <v>0</v>
      </c>
      <c r="G8477" s="50">
        <f>'貼り付けシート（日射量等）'!H8474/3.6*10^3</f>
        <v>0</v>
      </c>
      <c r="H8477" s="91">
        <f>RADIANS('貼り付けシート（日射量等）'!I8474)</f>
        <v>0</v>
      </c>
      <c r="I8477" s="91">
        <f>IF('貼り付けシート（日射量等）'!J8474&lt;0,RADIANS(360+('貼り付けシート（日射量等）'!J8474)),RADIANS('貼り付けシート（日射量等）'!J8474))</f>
        <v>0</v>
      </c>
    </row>
    <row r="8478" spans="1:9">
      <c r="A8478" s="20">
        <v>41993</v>
      </c>
      <c r="B8478" s="35" t="s">
        <v>360</v>
      </c>
      <c r="C8478" s="90">
        <f t="shared" si="396"/>
        <v>0</v>
      </c>
      <c r="D8478" s="90">
        <f t="shared" si="397"/>
        <v>0</v>
      </c>
      <c r="E8478" s="90">
        <f t="shared" si="398"/>
        <v>0</v>
      </c>
      <c r="F8478" s="50">
        <f>'貼り付けシート（日射量等）'!G8475/3.6*10^3</f>
        <v>0</v>
      </c>
      <c r="G8478" s="50">
        <f>'貼り付けシート（日射量等）'!H8475/3.6*10^3</f>
        <v>0</v>
      </c>
      <c r="H8478" s="91">
        <f>RADIANS('貼り付けシート（日射量等）'!I8475)</f>
        <v>0</v>
      </c>
      <c r="I8478" s="91">
        <f>IF('貼り付けシート（日射量等）'!J8475&lt;0,RADIANS(360+('貼り付けシート（日射量等）'!J8475)),RADIANS('貼り付けシート（日射量等）'!J8475))</f>
        <v>0</v>
      </c>
    </row>
    <row r="8479" spans="1:9">
      <c r="A8479" s="20">
        <v>41993</v>
      </c>
      <c r="B8479" s="35" t="s">
        <v>361</v>
      </c>
      <c r="C8479" s="90">
        <f t="shared" si="396"/>
        <v>0</v>
      </c>
      <c r="D8479" s="90">
        <f t="shared" si="397"/>
        <v>0</v>
      </c>
      <c r="E8479" s="90">
        <f t="shared" si="398"/>
        <v>0</v>
      </c>
      <c r="F8479" s="50">
        <f>'貼り付けシート（日射量等）'!G8476/3.6*10^3</f>
        <v>0</v>
      </c>
      <c r="G8479" s="50">
        <f>'貼り付けシート（日射量等）'!H8476/3.6*10^3</f>
        <v>0</v>
      </c>
      <c r="H8479" s="91">
        <f>RADIANS('貼り付けシート（日射量等）'!I8476)</f>
        <v>0</v>
      </c>
      <c r="I8479" s="91">
        <f>IF('貼り付けシート（日射量等）'!J8476&lt;0,RADIANS(360+('貼り付けシート（日射量等）'!J8476)),RADIANS('貼り付けシート（日射量等）'!J8476))</f>
        <v>0</v>
      </c>
    </row>
    <row r="8480" spans="1:9">
      <c r="A8480" s="20">
        <v>41993</v>
      </c>
      <c r="B8480" s="35" t="s">
        <v>362</v>
      </c>
      <c r="C8480" s="90">
        <f t="shared" si="396"/>
        <v>0</v>
      </c>
      <c r="D8480" s="90">
        <f t="shared" si="397"/>
        <v>0</v>
      </c>
      <c r="E8480" s="90">
        <f t="shared" si="398"/>
        <v>0</v>
      </c>
      <c r="F8480" s="50">
        <f>'貼り付けシート（日射量等）'!G8477/3.6*10^3</f>
        <v>0</v>
      </c>
      <c r="G8480" s="50">
        <f>'貼り付けシート（日射量等）'!H8477/3.6*10^3</f>
        <v>0</v>
      </c>
      <c r="H8480" s="91">
        <f>RADIANS('貼り付けシート（日射量等）'!I8477)</f>
        <v>0</v>
      </c>
      <c r="I8480" s="91">
        <f>IF('貼り付けシート（日射量等）'!J8477&lt;0,RADIANS(360+('貼り付けシート（日射量等）'!J8477)),RADIANS('貼り付けシート（日射量等）'!J8477))</f>
        <v>0</v>
      </c>
    </row>
    <row r="8481" spans="1:9">
      <c r="A8481" s="20">
        <v>41993</v>
      </c>
      <c r="B8481" s="35" t="s">
        <v>363</v>
      </c>
      <c r="C8481" s="90">
        <f t="shared" si="396"/>
        <v>0</v>
      </c>
      <c r="D8481" s="90">
        <f t="shared" si="397"/>
        <v>0</v>
      </c>
      <c r="E8481" s="90">
        <f t="shared" si="398"/>
        <v>0</v>
      </c>
      <c r="F8481" s="50">
        <f>'貼り付けシート（日射量等）'!G8478/3.6*10^3</f>
        <v>0</v>
      </c>
      <c r="G8481" s="50">
        <f>'貼り付けシート（日射量等）'!H8478/3.6*10^3</f>
        <v>0</v>
      </c>
      <c r="H8481" s="91">
        <f>RADIANS('貼り付けシート（日射量等）'!I8478)</f>
        <v>0</v>
      </c>
      <c r="I8481" s="91">
        <f>IF('貼り付けシート（日射量等）'!J8478&lt;0,RADIANS(360+('貼り付けシート（日射量等）'!J8478)),RADIANS('貼り付けシート（日射量等）'!J8478))</f>
        <v>0</v>
      </c>
    </row>
    <row r="8482" spans="1:9">
      <c r="A8482" s="20">
        <v>41993</v>
      </c>
      <c r="B8482" s="35" t="s">
        <v>364</v>
      </c>
      <c r="C8482" s="90">
        <f t="shared" si="396"/>
        <v>0</v>
      </c>
      <c r="D8482" s="90">
        <f t="shared" si="397"/>
        <v>0</v>
      </c>
      <c r="E8482" s="90">
        <f t="shared" si="398"/>
        <v>0</v>
      </c>
      <c r="F8482" s="50">
        <f>'貼り付けシート（日射量等）'!G8479/3.6*10^3</f>
        <v>0</v>
      </c>
      <c r="G8482" s="50">
        <f>'貼り付けシート（日射量等）'!H8479/3.6*10^3</f>
        <v>0</v>
      </c>
      <c r="H8482" s="91">
        <f>RADIANS('貼り付けシート（日射量等）'!I8479)</f>
        <v>0</v>
      </c>
      <c r="I8482" s="91">
        <f>IF('貼り付けシート（日射量等）'!J8479&lt;0,RADIANS(360+('貼り付けシート（日射量等）'!J8479)),RADIANS('貼り付けシート（日射量等）'!J8479))</f>
        <v>0</v>
      </c>
    </row>
    <row r="8483" spans="1:9">
      <c r="A8483" s="20">
        <v>41993</v>
      </c>
      <c r="B8483" s="35" t="s">
        <v>365</v>
      </c>
      <c r="C8483" s="90">
        <f t="shared" si="396"/>
        <v>0</v>
      </c>
      <c r="D8483" s="90">
        <f t="shared" si="397"/>
        <v>0</v>
      </c>
      <c r="E8483" s="90">
        <f t="shared" si="398"/>
        <v>0</v>
      </c>
      <c r="F8483" s="50">
        <f>'貼り付けシート（日射量等）'!G8480/3.6*10^3</f>
        <v>0</v>
      </c>
      <c r="G8483" s="50">
        <f>'貼り付けシート（日射量等）'!H8480/3.6*10^3</f>
        <v>0</v>
      </c>
      <c r="H8483" s="91">
        <f>RADIANS('貼り付けシート（日射量等）'!I8480)</f>
        <v>0</v>
      </c>
      <c r="I8483" s="91">
        <f>IF('貼り付けシート（日射量等）'!J8480&lt;0,RADIANS(360+('貼り付けシート（日射量等）'!J8480)),RADIANS('貼り付けシート（日射量等）'!J8480))</f>
        <v>0</v>
      </c>
    </row>
    <row r="8484" spans="1:9">
      <c r="A8484" s="20">
        <v>41993</v>
      </c>
      <c r="B8484" s="35" t="s">
        <v>366</v>
      </c>
      <c r="C8484" s="90">
        <f t="shared" si="396"/>
        <v>5.8875783625575577</v>
      </c>
      <c r="D8484" s="90">
        <f t="shared" si="397"/>
        <v>0.49954330481892306</v>
      </c>
      <c r="E8484" s="90">
        <f t="shared" si="398"/>
        <v>5.3880350577386347</v>
      </c>
      <c r="F8484" s="50">
        <f>'貼り付けシート（日射量等）'!G8481/3.6*10^3</f>
        <v>2.7777777777777777</v>
      </c>
      <c r="G8484" s="50">
        <f>'貼り付けシート（日射量等）'!H8481/3.6*10^3</f>
        <v>5.5555555555555554</v>
      </c>
      <c r="H8484" s="91">
        <f>RADIANS('貼り付けシート（日射量等）'!I8481)</f>
        <v>1.7453292519943296E-3</v>
      </c>
      <c r="I8484" s="91">
        <f>IF('貼り付けシート（日射量等）'!J8481&lt;0,RADIANS(360+('貼り付けシート（日射量等）'!J8481)),RADIANS('貼り付けシート（日射量等）'!J8481))</f>
        <v>5.2604223655109088</v>
      </c>
    </row>
    <row r="8485" spans="1:9">
      <c r="A8485" s="20">
        <v>41993</v>
      </c>
      <c r="B8485" s="35" t="s">
        <v>367</v>
      </c>
      <c r="C8485" s="90">
        <f t="shared" si="396"/>
        <v>60.252031725185383</v>
      </c>
      <c r="D8485" s="90">
        <f t="shared" si="397"/>
        <v>19.841768792145629</v>
      </c>
      <c r="E8485" s="90">
        <f t="shared" si="398"/>
        <v>40.410262933039753</v>
      </c>
      <c r="F8485" s="50">
        <f>'貼り付けシート（日射量等）'!G8482/3.6*10^3</f>
        <v>52.777777777777779</v>
      </c>
      <c r="G8485" s="50">
        <f>'貼り付けシート（日射量等）'!H8482/3.6*10^3</f>
        <v>41.666666666666664</v>
      </c>
      <c r="H8485" s="91">
        <f>RADIANS('貼り付けシート（日射量等）'!I8482)</f>
        <v>0.16231562043547265</v>
      </c>
      <c r="I8485" s="91">
        <f>IF('貼り付けシート（日射量等）'!J8482&lt;0,RADIANS(360+('貼り付けシート（日射量等）'!J8482)),RADIANS('貼り付けシート（日射量等）'!J8482))</f>
        <v>5.4384459492143309</v>
      </c>
    </row>
    <row r="8486" spans="1:9">
      <c r="A8486" s="20">
        <v>41993</v>
      </c>
      <c r="B8486" s="35" t="s">
        <v>368</v>
      </c>
      <c r="C8486" s="90">
        <f t="shared" si="396"/>
        <v>103.48393004191229</v>
      </c>
      <c r="D8486" s="90">
        <f t="shared" si="397"/>
        <v>25.357421704702109</v>
      </c>
      <c r="E8486" s="90">
        <f t="shared" si="398"/>
        <v>78.126508337210183</v>
      </c>
      <c r="F8486" s="50">
        <f>'貼り付けシート（日射量等）'!G8483/3.6*10^3</f>
        <v>47.222222222222221</v>
      </c>
      <c r="G8486" s="50">
        <f>'貼り付けシート（日射量等）'!H8483/3.6*10^3</f>
        <v>80.555555555555543</v>
      </c>
      <c r="H8486" s="91">
        <f>RADIANS('貼り付けシート（日射量等）'!I8483)</f>
        <v>0.29670597283903605</v>
      </c>
      <c r="I8486" s="91">
        <f>IF('貼り付けシート（日射量等）'!J8483&lt;0,RADIANS(360+('貼り付けシート（日射量等）'!J8483)),RADIANS('貼り付けシート（日射量等）'!J8483))</f>
        <v>5.6426494716976681</v>
      </c>
    </row>
    <row r="8487" spans="1:9">
      <c r="A8487" s="20">
        <v>41993</v>
      </c>
      <c r="B8487" s="35" t="s">
        <v>369</v>
      </c>
      <c r="C8487" s="90">
        <f t="shared" si="396"/>
        <v>168.4287105560494</v>
      </c>
      <c r="D8487" s="90">
        <f t="shared" si="397"/>
        <v>47.197921756930114</v>
      </c>
      <c r="E8487" s="90">
        <f t="shared" si="398"/>
        <v>121.23078879911928</v>
      </c>
      <c r="F8487" s="50">
        <f>'貼り付けシート（日射量等）'!G8484/3.6*10^3</f>
        <v>72.222222222222229</v>
      </c>
      <c r="G8487" s="50">
        <f>'貼り付けシート（日射量等）'!H8484/3.6*10^3</f>
        <v>125</v>
      </c>
      <c r="H8487" s="91">
        <f>RADIANS('貼り付けシート（日射量等）'!I8484)</f>
        <v>0.39793506945470714</v>
      </c>
      <c r="I8487" s="91">
        <f>IF('貼り付けシート（日射量等）'!J8484&lt;0,RADIANS(360+('貼り付けシート（日射量等）'!J8484)),RADIANS('貼り付けシート（日射量等）'!J8484))</f>
        <v>5.8747782622129137</v>
      </c>
    </row>
    <row r="8488" spans="1:9">
      <c r="A8488" s="20">
        <v>41993</v>
      </c>
      <c r="B8488" s="35" t="s">
        <v>370</v>
      </c>
      <c r="C8488" s="90">
        <f t="shared" si="396"/>
        <v>613.82459946129575</v>
      </c>
      <c r="D8488" s="90">
        <f t="shared" si="397"/>
        <v>524.92202100860823</v>
      </c>
      <c r="E8488" s="90">
        <f t="shared" si="398"/>
        <v>88.902578452687479</v>
      </c>
      <c r="F8488" s="50">
        <f>'貼り付けシート（日射量等）'!G8485/3.6*10^3</f>
        <v>733.33333333333337</v>
      </c>
      <c r="G8488" s="50">
        <f>'貼り付けシート（日射量等）'!H8485/3.6*10^3</f>
        <v>91.666666666666671</v>
      </c>
      <c r="H8488" s="91">
        <f>RADIANS('貼り付けシート（日射量等）'!I8485)</f>
        <v>0.4537856055185257</v>
      </c>
      <c r="I8488" s="91">
        <f>IF('貼り付けシート（日射量等）'!J8485&lt;0,RADIANS(360+('貼り付けシート（日射量等）'!J8485)),RADIANS('貼り付けシート（日射量等）'!J8485))</f>
        <v>6.1313416622560801</v>
      </c>
    </row>
    <row r="8489" spans="1:9">
      <c r="A8489" s="20">
        <v>41993</v>
      </c>
      <c r="B8489" s="35" t="s">
        <v>371</v>
      </c>
      <c r="C8489" s="90">
        <f t="shared" si="396"/>
        <v>348.26516447042684</v>
      </c>
      <c r="D8489" s="90">
        <f t="shared" si="397"/>
        <v>183.9300952093985</v>
      </c>
      <c r="E8489" s="90">
        <f t="shared" si="398"/>
        <v>164.33506926102834</v>
      </c>
      <c r="F8489" s="50">
        <f>'貼り付けシート（日射量等）'!G8486/3.6*10^3</f>
        <v>255.55555555555554</v>
      </c>
      <c r="G8489" s="50">
        <f>'貼り付けシート（日射量等）'!H8486/3.6*10^3</f>
        <v>169.44444444444443</v>
      </c>
      <c r="H8489" s="91">
        <f>RADIANS('貼り付けシート（日射量等）'!I8486)</f>
        <v>0.45727626402251431</v>
      </c>
      <c r="I8489" s="91">
        <f>IF('貼り付けシート（日射量等）'!J8486&lt;0,RADIANS(360+('貼り付けシート（日射量等）'!J8486)),RADIANS('貼り付けシート（日射量等）'!J8486))</f>
        <v>0.11519173063162574</v>
      </c>
    </row>
    <row r="8490" spans="1:9">
      <c r="A8490" s="20">
        <v>41993</v>
      </c>
      <c r="B8490" s="35" t="s">
        <v>372</v>
      </c>
      <c r="C8490" s="90">
        <f t="shared" si="396"/>
        <v>204.92131306236615</v>
      </c>
      <c r="D8490" s="90">
        <f t="shared" si="397"/>
        <v>70.220436618900294</v>
      </c>
      <c r="E8490" s="90">
        <f t="shared" si="398"/>
        <v>134.70087644346586</v>
      </c>
      <c r="F8490" s="50">
        <f>'貼り付けシート（日射量等）'!G8487/3.6*10^3</f>
        <v>105.55555555555556</v>
      </c>
      <c r="G8490" s="50">
        <f>'貼り付けシート（日射量等）'!H8487/3.6*10^3</f>
        <v>138.88888888888889</v>
      </c>
      <c r="H8490" s="91">
        <f>RADIANS('貼り付けシート（日射量等）'!I8487)</f>
        <v>0.40840704496667307</v>
      </c>
      <c r="I8490" s="91">
        <f>IF('貼り付けシート（日射量等）'!J8487&lt;0,RADIANS(360+('貼り付けシート（日射量等）'!J8487)),RADIANS('貼り付けシート（日射量等）'!J8487))</f>
        <v>0.37524578917878088</v>
      </c>
    </row>
    <row r="8491" spans="1:9">
      <c r="A8491" s="20">
        <v>41993</v>
      </c>
      <c r="B8491" s="35" t="s">
        <v>373</v>
      </c>
      <c r="C8491" s="90">
        <f t="shared" si="396"/>
        <v>109.74297539684142</v>
      </c>
      <c r="D8491" s="90">
        <f t="shared" si="397"/>
        <v>26.228432001892568</v>
      </c>
      <c r="E8491" s="90">
        <f t="shared" si="398"/>
        <v>83.514543394948845</v>
      </c>
      <c r="F8491" s="50">
        <f>'貼り付けシート（日射量等）'!G8488/3.6*10^3</f>
        <v>47.222222222222221</v>
      </c>
      <c r="G8491" s="50">
        <f>'貼り付けシート（日射量等）'!H8488/3.6*10^3</f>
        <v>86.111111111111114</v>
      </c>
      <c r="H8491" s="91">
        <f>RADIANS('貼り付けシート（日射量等）'!I8488)</f>
        <v>0.31241393610698498</v>
      </c>
      <c r="I8491" s="91">
        <f>IF('貼り付けシート（日射量等）'!J8488&lt;0,RADIANS(360+('貼り付けシート（日射量等）'!J8488)),RADIANS('貼り付けシート（日射量等）'!J8488))</f>
        <v>0.6108652381980153</v>
      </c>
    </row>
    <row r="8492" spans="1:9">
      <c r="A8492" s="20">
        <v>41993</v>
      </c>
      <c r="B8492" s="35" t="s">
        <v>374</v>
      </c>
      <c r="C8492" s="90">
        <f t="shared" si="396"/>
        <v>64.662946011271259</v>
      </c>
      <c r="D8492" s="90">
        <f t="shared" si="397"/>
        <v>18.864648020492872</v>
      </c>
      <c r="E8492" s="90">
        <f t="shared" si="398"/>
        <v>45.798297990778394</v>
      </c>
      <c r="F8492" s="50">
        <f>'貼り付けシート（日射量等）'!G8489/3.6*10^3</f>
        <v>47.222222222222221</v>
      </c>
      <c r="G8492" s="50">
        <f>'貼り付けシート（日射量等）'!H8489/3.6*10^3</f>
        <v>47.222222222222221</v>
      </c>
      <c r="H8492" s="91">
        <f>RADIANS('貼り付けシート（日射量等）'!I8489)</f>
        <v>0.18151424220741028</v>
      </c>
      <c r="I8492" s="91">
        <f>IF('貼り付けシート（日射量等）'!J8489&lt;0,RADIANS(360+('貼り付けシート（日射量等）'!J8489)),RADIANS('貼り付けシート（日射量等）'!J8489))</f>
        <v>0.81855941918534059</v>
      </c>
    </row>
    <row r="8493" spans="1:9">
      <c r="A8493" s="20">
        <v>41993</v>
      </c>
      <c r="B8493" s="35" t="s">
        <v>375</v>
      </c>
      <c r="C8493" s="90">
        <f t="shared" si="396"/>
        <v>15.391106842360408</v>
      </c>
      <c r="D8493" s="90">
        <f t="shared" si="397"/>
        <v>4.6150367268831385</v>
      </c>
      <c r="E8493" s="90">
        <f t="shared" si="398"/>
        <v>10.776070115477269</v>
      </c>
      <c r="F8493" s="50">
        <f>'貼り付けシート（日射量等）'!G8490/3.6*10^3</f>
        <v>22.222222222222221</v>
      </c>
      <c r="G8493" s="50">
        <f>'貼り付けシート（日射量等）'!H8490/3.6*10^3</f>
        <v>11.111111111111111</v>
      </c>
      <c r="H8493" s="91">
        <f>RADIANS('貼り付けシート（日射量等）'!I8490)</f>
        <v>2.4434609527920613E-2</v>
      </c>
      <c r="I8493" s="91">
        <f>IF('貼り付けシート（日射量等）'!J8490&lt;0,RADIANS(360+('貼り付けシート（日射量等）'!J8490)),RADIANS('貼り付けシート（日射量等）'!J8490))</f>
        <v>1.0000736613927508</v>
      </c>
    </row>
    <row r="8494" spans="1:9">
      <c r="A8494" s="20">
        <v>41993</v>
      </c>
      <c r="B8494" s="35" t="s">
        <v>376</v>
      </c>
      <c r="C8494" s="90">
        <f t="shared" si="396"/>
        <v>0</v>
      </c>
      <c r="D8494" s="90">
        <f t="shared" si="397"/>
        <v>0</v>
      </c>
      <c r="E8494" s="90">
        <f t="shared" si="398"/>
        <v>0</v>
      </c>
      <c r="F8494" s="50">
        <f>'貼り付けシート（日射量等）'!G8491/3.6*10^3</f>
        <v>0</v>
      </c>
      <c r="G8494" s="50">
        <f>'貼り付けシート（日射量等）'!H8491/3.6*10^3</f>
        <v>0</v>
      </c>
      <c r="H8494" s="91">
        <f>RADIANS('貼り付けシート（日射量等）'!I8491)</f>
        <v>0</v>
      </c>
      <c r="I8494" s="91">
        <f>IF('貼り付けシート（日射量等）'!J8491&lt;0,RADIANS(360+('貼り付けシート（日射量等）'!J8491)),RADIANS('貼り付けシート（日射量等）'!J8491))</f>
        <v>0</v>
      </c>
    </row>
    <row r="8495" spans="1:9">
      <c r="A8495" s="20">
        <v>41993</v>
      </c>
      <c r="B8495" s="35" t="s">
        <v>377</v>
      </c>
      <c r="C8495" s="90">
        <f t="shared" si="396"/>
        <v>0</v>
      </c>
      <c r="D8495" s="90">
        <f t="shared" si="397"/>
        <v>0</v>
      </c>
      <c r="E8495" s="90">
        <f t="shared" si="398"/>
        <v>0</v>
      </c>
      <c r="F8495" s="50">
        <f>'貼り付けシート（日射量等）'!G8492/3.6*10^3</f>
        <v>0</v>
      </c>
      <c r="G8495" s="50">
        <f>'貼り付けシート（日射量等）'!H8492/3.6*10^3</f>
        <v>0</v>
      </c>
      <c r="H8495" s="91">
        <f>RADIANS('貼り付けシート（日射量等）'!I8492)</f>
        <v>0</v>
      </c>
      <c r="I8495" s="91">
        <f>IF('貼り付けシート（日射量等）'!J8492&lt;0,RADIANS(360+('貼り付けシート（日射量等）'!J8492)),RADIANS('貼り付けシート（日射量等）'!J8492))</f>
        <v>0</v>
      </c>
    </row>
    <row r="8496" spans="1:9">
      <c r="A8496" s="20">
        <v>41993</v>
      </c>
      <c r="B8496" s="35" t="s">
        <v>378</v>
      </c>
      <c r="C8496" s="90">
        <f t="shared" si="396"/>
        <v>0</v>
      </c>
      <c r="D8496" s="90">
        <f t="shared" si="397"/>
        <v>0</v>
      </c>
      <c r="E8496" s="90">
        <f t="shared" si="398"/>
        <v>0</v>
      </c>
      <c r="F8496" s="50">
        <f>'貼り付けシート（日射量等）'!G8493/3.6*10^3</f>
        <v>0</v>
      </c>
      <c r="G8496" s="50">
        <f>'貼り付けシート（日射量等）'!H8493/3.6*10^3</f>
        <v>0</v>
      </c>
      <c r="H8496" s="91">
        <f>RADIANS('貼り付けシート（日射量等）'!I8493)</f>
        <v>0</v>
      </c>
      <c r="I8496" s="91">
        <f>IF('貼り付けシート（日射量等）'!J8493&lt;0,RADIANS(360+('貼り付けシート（日射量等）'!J8493)),RADIANS('貼り付けシート（日射量等）'!J8493))</f>
        <v>0</v>
      </c>
    </row>
    <row r="8497" spans="1:9">
      <c r="A8497" s="20">
        <v>41993</v>
      </c>
      <c r="B8497" s="35" t="s">
        <v>379</v>
      </c>
      <c r="C8497" s="90">
        <f t="shared" si="396"/>
        <v>0</v>
      </c>
      <c r="D8497" s="90">
        <f t="shared" si="397"/>
        <v>0</v>
      </c>
      <c r="E8497" s="90">
        <f t="shared" si="398"/>
        <v>0</v>
      </c>
      <c r="F8497" s="50">
        <f>'貼り付けシート（日射量等）'!G8494/3.6*10^3</f>
        <v>0</v>
      </c>
      <c r="G8497" s="50">
        <f>'貼り付けシート（日射量等）'!H8494/3.6*10^3</f>
        <v>0</v>
      </c>
      <c r="H8497" s="91">
        <f>RADIANS('貼り付けシート（日射量等）'!I8494)</f>
        <v>0</v>
      </c>
      <c r="I8497" s="91">
        <f>IF('貼り付けシート（日射量等）'!J8494&lt;0,RADIANS(360+('貼り付けシート（日射量等）'!J8494)),RADIANS('貼り付けシート（日射量等）'!J8494))</f>
        <v>0</v>
      </c>
    </row>
    <row r="8498" spans="1:9">
      <c r="A8498" s="20">
        <v>41993</v>
      </c>
      <c r="B8498" s="35" t="s">
        <v>380</v>
      </c>
      <c r="C8498" s="90">
        <f t="shared" si="396"/>
        <v>0</v>
      </c>
      <c r="D8498" s="90">
        <f t="shared" si="397"/>
        <v>0</v>
      </c>
      <c r="E8498" s="90">
        <f t="shared" si="398"/>
        <v>0</v>
      </c>
      <c r="F8498" s="50">
        <f>'貼り付けシート（日射量等）'!G8495/3.6*10^3</f>
        <v>0</v>
      </c>
      <c r="G8498" s="50">
        <f>'貼り付けシート（日射量等）'!H8495/3.6*10^3</f>
        <v>0</v>
      </c>
      <c r="H8498" s="91">
        <f>RADIANS('貼り付けシート（日射量等）'!I8495)</f>
        <v>0</v>
      </c>
      <c r="I8498" s="91">
        <f>IF('貼り付けシート（日射量等）'!J8495&lt;0,RADIANS(360+('貼り付けシート（日射量等）'!J8495)),RADIANS('貼り付けシート（日射量等）'!J8495))</f>
        <v>0</v>
      </c>
    </row>
    <row r="8499" spans="1:9">
      <c r="A8499" s="20">
        <v>41993</v>
      </c>
      <c r="B8499" s="35" t="s">
        <v>381</v>
      </c>
      <c r="C8499" s="90">
        <f t="shared" si="396"/>
        <v>0</v>
      </c>
      <c r="D8499" s="90">
        <f t="shared" si="397"/>
        <v>0</v>
      </c>
      <c r="E8499" s="90">
        <f t="shared" si="398"/>
        <v>0</v>
      </c>
      <c r="F8499" s="50">
        <f>'貼り付けシート（日射量等）'!G8496/3.6*10^3</f>
        <v>0</v>
      </c>
      <c r="G8499" s="50">
        <f>'貼り付けシート（日射量等）'!H8496/3.6*10^3</f>
        <v>0</v>
      </c>
      <c r="H8499" s="91">
        <f>RADIANS('貼り付けシート（日射量等）'!I8496)</f>
        <v>0</v>
      </c>
      <c r="I8499" s="91">
        <f>IF('貼り付けシート（日射量等）'!J8496&lt;0,RADIANS(360+('貼り付けシート（日射量等）'!J8496)),RADIANS('貼り付けシート（日射量等）'!J8496))</f>
        <v>0</v>
      </c>
    </row>
    <row r="8500" spans="1:9">
      <c r="A8500" s="20">
        <v>41993</v>
      </c>
      <c r="B8500" s="35" t="s">
        <v>382</v>
      </c>
      <c r="C8500" s="90">
        <f t="shared" si="396"/>
        <v>0</v>
      </c>
      <c r="D8500" s="90">
        <f t="shared" si="397"/>
        <v>0</v>
      </c>
      <c r="E8500" s="90">
        <f t="shared" si="398"/>
        <v>0</v>
      </c>
      <c r="F8500" s="50">
        <f>'貼り付けシート（日射量等）'!G8497/3.6*10^3</f>
        <v>0</v>
      </c>
      <c r="G8500" s="50">
        <f>'貼り付けシート（日射量等）'!H8497/3.6*10^3</f>
        <v>0</v>
      </c>
      <c r="H8500" s="91">
        <f>RADIANS('貼り付けシート（日射量等）'!I8497)</f>
        <v>0</v>
      </c>
      <c r="I8500" s="91">
        <f>IF('貼り付けシート（日射量等）'!J8497&lt;0,RADIANS(360+('貼り付けシート（日射量等）'!J8497)),RADIANS('貼り付けシート（日射量等）'!J8497))</f>
        <v>0</v>
      </c>
    </row>
    <row r="8501" spans="1:9">
      <c r="A8501" s="20">
        <v>41993</v>
      </c>
      <c r="B8501" s="35" t="s">
        <v>383</v>
      </c>
      <c r="C8501" s="90">
        <f t="shared" si="396"/>
        <v>0</v>
      </c>
      <c r="D8501" s="90">
        <f t="shared" si="397"/>
        <v>0</v>
      </c>
      <c r="E8501" s="90">
        <f t="shared" si="398"/>
        <v>0</v>
      </c>
      <c r="F8501" s="50">
        <f>'貼り付けシート（日射量等）'!G8498/3.6*10^3</f>
        <v>0</v>
      </c>
      <c r="G8501" s="50">
        <f>'貼り付けシート（日射量等）'!H8498/3.6*10^3</f>
        <v>0</v>
      </c>
      <c r="H8501" s="91">
        <f>RADIANS('貼り付けシート（日射量等）'!I8498)</f>
        <v>0</v>
      </c>
      <c r="I8501" s="91">
        <f>IF('貼り付けシート（日射量等）'!J8498&lt;0,RADIANS(360+('貼り付けシート（日射量等）'!J8498)),RADIANS('貼り付けシート（日射量等）'!J8498))</f>
        <v>0</v>
      </c>
    </row>
    <row r="8502" spans="1:9">
      <c r="A8502" s="20">
        <v>41994</v>
      </c>
      <c r="B8502" s="35" t="s">
        <v>360</v>
      </c>
      <c r="C8502" s="90">
        <f t="shared" si="396"/>
        <v>0</v>
      </c>
      <c r="D8502" s="90">
        <f t="shared" si="397"/>
        <v>0</v>
      </c>
      <c r="E8502" s="90">
        <f t="shared" si="398"/>
        <v>0</v>
      </c>
      <c r="F8502" s="50">
        <f>'貼り付けシート（日射量等）'!G8499/3.6*10^3</f>
        <v>0</v>
      </c>
      <c r="G8502" s="50">
        <f>'貼り付けシート（日射量等）'!H8499/3.6*10^3</f>
        <v>0</v>
      </c>
      <c r="H8502" s="91">
        <f>RADIANS('貼り付けシート（日射量等）'!I8499)</f>
        <v>0</v>
      </c>
      <c r="I8502" s="91">
        <f>IF('貼り付けシート（日射量等）'!J8499&lt;0,RADIANS(360+('貼り付けシート（日射量等）'!J8499)),RADIANS('貼り付けシート（日射量等）'!J8499))</f>
        <v>0</v>
      </c>
    </row>
    <row r="8503" spans="1:9">
      <c r="A8503" s="20">
        <v>41994</v>
      </c>
      <c r="B8503" s="35" t="s">
        <v>361</v>
      </c>
      <c r="C8503" s="90">
        <f t="shared" si="396"/>
        <v>0</v>
      </c>
      <c r="D8503" s="90">
        <f t="shared" si="397"/>
        <v>0</v>
      </c>
      <c r="E8503" s="90">
        <f t="shared" si="398"/>
        <v>0</v>
      </c>
      <c r="F8503" s="50">
        <f>'貼り付けシート（日射量等）'!G8500/3.6*10^3</f>
        <v>0</v>
      </c>
      <c r="G8503" s="50">
        <f>'貼り付けシート（日射量等）'!H8500/3.6*10^3</f>
        <v>0</v>
      </c>
      <c r="H8503" s="91">
        <f>RADIANS('貼り付けシート（日射量等）'!I8500)</f>
        <v>0</v>
      </c>
      <c r="I8503" s="91">
        <f>IF('貼り付けシート（日射量等）'!J8500&lt;0,RADIANS(360+('貼り付けシート（日射量等）'!J8500)),RADIANS('貼り付けシート（日射量等）'!J8500))</f>
        <v>0</v>
      </c>
    </row>
    <row r="8504" spans="1:9">
      <c r="A8504" s="20">
        <v>41994</v>
      </c>
      <c r="B8504" s="35" t="s">
        <v>362</v>
      </c>
      <c r="C8504" s="90">
        <f t="shared" si="396"/>
        <v>0</v>
      </c>
      <c r="D8504" s="90">
        <f t="shared" si="397"/>
        <v>0</v>
      </c>
      <c r="E8504" s="90">
        <f t="shared" si="398"/>
        <v>0</v>
      </c>
      <c r="F8504" s="50">
        <f>'貼り付けシート（日射量等）'!G8501/3.6*10^3</f>
        <v>0</v>
      </c>
      <c r="G8504" s="50">
        <f>'貼り付けシート（日射量等）'!H8501/3.6*10^3</f>
        <v>0</v>
      </c>
      <c r="H8504" s="91">
        <f>RADIANS('貼り付けシート（日射量等）'!I8501)</f>
        <v>0</v>
      </c>
      <c r="I8504" s="91">
        <f>IF('貼り付けシート（日射量等）'!J8501&lt;0,RADIANS(360+('貼り付けシート（日射量等）'!J8501)),RADIANS('貼り付けシート（日射量等）'!J8501))</f>
        <v>0</v>
      </c>
    </row>
    <row r="8505" spans="1:9">
      <c r="A8505" s="20">
        <v>41994</v>
      </c>
      <c r="B8505" s="35" t="s">
        <v>363</v>
      </c>
      <c r="C8505" s="90">
        <f t="shared" si="396"/>
        <v>0</v>
      </c>
      <c r="D8505" s="90">
        <f t="shared" si="397"/>
        <v>0</v>
      </c>
      <c r="E8505" s="90">
        <f t="shared" si="398"/>
        <v>0</v>
      </c>
      <c r="F8505" s="50">
        <f>'貼り付けシート（日射量等）'!G8502/3.6*10^3</f>
        <v>0</v>
      </c>
      <c r="G8505" s="50">
        <f>'貼り付けシート（日射量等）'!H8502/3.6*10^3</f>
        <v>0</v>
      </c>
      <c r="H8505" s="91">
        <f>RADIANS('貼り付けシート（日射量等）'!I8502)</f>
        <v>0</v>
      </c>
      <c r="I8505" s="91">
        <f>IF('貼り付けシート（日射量等）'!J8502&lt;0,RADIANS(360+('貼り付けシート（日射量等）'!J8502)),RADIANS('貼り付けシート（日射量等）'!J8502))</f>
        <v>0</v>
      </c>
    </row>
    <row r="8506" spans="1:9">
      <c r="A8506" s="20">
        <v>41994</v>
      </c>
      <c r="B8506" s="35" t="s">
        <v>364</v>
      </c>
      <c r="C8506" s="90">
        <f t="shared" si="396"/>
        <v>0</v>
      </c>
      <c r="D8506" s="90">
        <f t="shared" si="397"/>
        <v>0</v>
      </c>
      <c r="E8506" s="90">
        <f t="shared" si="398"/>
        <v>0</v>
      </c>
      <c r="F8506" s="50">
        <f>'貼り付けシート（日射量等）'!G8503/3.6*10^3</f>
        <v>0</v>
      </c>
      <c r="G8506" s="50">
        <f>'貼り付けシート（日射量等）'!H8503/3.6*10^3</f>
        <v>0</v>
      </c>
      <c r="H8506" s="91">
        <f>RADIANS('貼り付けシート（日射量等）'!I8503)</f>
        <v>0</v>
      </c>
      <c r="I8506" s="91">
        <f>IF('貼り付けシート（日射量等）'!J8503&lt;0,RADIANS(360+('貼り付けシート（日射量等）'!J8503)),RADIANS('貼り付けシート（日射量等）'!J8503))</f>
        <v>0</v>
      </c>
    </row>
    <row r="8507" spans="1:9">
      <c r="A8507" s="20">
        <v>41994</v>
      </c>
      <c r="B8507" s="35" t="s">
        <v>365</v>
      </c>
      <c r="C8507" s="90">
        <f t="shared" si="396"/>
        <v>0</v>
      </c>
      <c r="D8507" s="90">
        <f t="shared" si="397"/>
        <v>0</v>
      </c>
      <c r="E8507" s="90">
        <f t="shared" si="398"/>
        <v>0</v>
      </c>
      <c r="F8507" s="50">
        <f>'貼り付けシート（日射量等）'!G8504/3.6*10^3</f>
        <v>0</v>
      </c>
      <c r="G8507" s="50">
        <f>'貼り付けシート（日射量等）'!H8504/3.6*10^3</f>
        <v>0</v>
      </c>
      <c r="H8507" s="91">
        <f>RADIANS('貼り付けシート（日射量等）'!I8504)</f>
        <v>0</v>
      </c>
      <c r="I8507" s="91">
        <f>IF('貼り付けシート（日射量等）'!J8504&lt;0,RADIANS(360+('貼り付けシート（日射量等）'!J8504)),RADIANS('貼り付けシート（日射量等）'!J8504))</f>
        <v>0</v>
      </c>
    </row>
    <row r="8508" spans="1:9">
      <c r="A8508" s="20">
        <v>41994</v>
      </c>
      <c r="B8508" s="35" t="s">
        <v>366</v>
      </c>
      <c r="C8508" s="90">
        <f t="shared" si="396"/>
        <v>6.3380910114210476</v>
      </c>
      <c r="D8508" s="90">
        <f t="shared" si="397"/>
        <v>0.95005595368241302</v>
      </c>
      <c r="E8508" s="90">
        <f t="shared" si="398"/>
        <v>5.3880350577386347</v>
      </c>
      <c r="F8508" s="50">
        <f>'貼り付けシート（日射量等）'!G8505/3.6*10^3</f>
        <v>2.7777777777777777</v>
      </c>
      <c r="G8508" s="50">
        <f>'貼り付けシート（日射量等）'!H8505/3.6*10^3</f>
        <v>5.5555555555555554</v>
      </c>
      <c r="H8508" s="91">
        <f>RADIANS('貼り付けシート（日射量等）'!I8505)</f>
        <v>0</v>
      </c>
      <c r="I8508" s="91">
        <f>IF('貼り付けシート（日射量等）'!J8505&lt;0,RADIANS(360+('貼り付けシート（日射量等）'!J8505)),RADIANS('貼り付けシート（日射量等）'!J8505))</f>
        <v>0</v>
      </c>
    </row>
    <row r="8509" spans="1:9">
      <c r="A8509" s="20">
        <v>41994</v>
      </c>
      <c r="B8509" s="35" t="s">
        <v>367</v>
      </c>
      <c r="C8509" s="90">
        <f t="shared" si="396"/>
        <v>36.905506509002556</v>
      </c>
      <c r="D8509" s="90">
        <f t="shared" si="397"/>
        <v>7.2713136914400653</v>
      </c>
      <c r="E8509" s="90">
        <f t="shared" si="398"/>
        <v>29.634192817562489</v>
      </c>
      <c r="F8509" s="50">
        <f>'貼り付けシート（日射量等）'!G8506/3.6*10^3</f>
        <v>19.444444444444446</v>
      </c>
      <c r="G8509" s="50">
        <f>'貼り付けシート（日射量等）'!H8506/3.6*10^3</f>
        <v>30.555555555555554</v>
      </c>
      <c r="H8509" s="91">
        <f>RADIANS('貼り付けシート（日射量等）'!I8506)</f>
        <v>0.16057029118347832</v>
      </c>
      <c r="I8509" s="91">
        <f>IF('貼り付けシート（日射量等）'!J8506&lt;0,RADIANS(360+('貼り付けシート（日射量等）'!J8506)),RADIANS('貼り付けシート（日射量等）'!J8506))</f>
        <v>5.4367006199623367</v>
      </c>
    </row>
    <row r="8510" spans="1:9">
      <c r="A8510" s="20">
        <v>41994</v>
      </c>
      <c r="B8510" s="35" t="s">
        <v>368</v>
      </c>
      <c r="C8510" s="90">
        <f t="shared" si="396"/>
        <v>71.19369982898624</v>
      </c>
      <c r="D8510" s="90">
        <f t="shared" si="397"/>
        <v>11.925314193861256</v>
      </c>
      <c r="E8510" s="90">
        <f t="shared" si="398"/>
        <v>59.268385635124979</v>
      </c>
      <c r="F8510" s="50">
        <f>'貼り付けシート（日射量等）'!G8507/3.6*10^3</f>
        <v>22.222222222222221</v>
      </c>
      <c r="G8510" s="50">
        <f>'貼り付けシート（日射量等）'!H8507/3.6*10^3</f>
        <v>61.111111111111107</v>
      </c>
      <c r="H8510" s="91">
        <f>RADIANS('貼り付けシート（日射量等）'!I8507)</f>
        <v>0.29670597283903605</v>
      </c>
      <c r="I8510" s="91">
        <f>IF('貼り付けシート（日射量等）'!J8507&lt;0,RADIANS(360+('貼り付けシート（日射量等）'!J8507)),RADIANS('貼り付けシート（日射量等）'!J8507))</f>
        <v>5.640904142445673</v>
      </c>
    </row>
    <row r="8511" spans="1:9">
      <c r="A8511" s="20">
        <v>41994</v>
      </c>
      <c r="B8511" s="35" t="s">
        <v>369</v>
      </c>
      <c r="C8511" s="90">
        <f t="shared" si="396"/>
        <v>93.498107572691723</v>
      </c>
      <c r="D8511" s="90">
        <f t="shared" si="397"/>
        <v>12.677581706612212</v>
      </c>
      <c r="E8511" s="90">
        <f t="shared" si="398"/>
        <v>80.820525866079507</v>
      </c>
      <c r="F8511" s="50">
        <f>'貼り付けシート（日射量等）'!G8508/3.6*10^3</f>
        <v>19.444444444444446</v>
      </c>
      <c r="G8511" s="50">
        <f>'貼り付けシート（日射量等）'!H8508/3.6*10^3</f>
        <v>83.333333333333329</v>
      </c>
      <c r="H8511" s="91">
        <f>RADIANS('貼り付けシート（日射量等）'!I8508)</f>
        <v>0.3961897402027128</v>
      </c>
      <c r="I8511" s="91">
        <f>IF('貼り付けシート（日射量等）'!J8508&lt;0,RADIANS(360+('貼り付けシート（日射量等）'!J8508)),RADIANS('貼り付けシート（日射量等）'!J8508))</f>
        <v>5.8730329329609186</v>
      </c>
    </row>
    <row r="8512" spans="1:9">
      <c r="A8512" s="20">
        <v>41994</v>
      </c>
      <c r="B8512" s="35" t="s">
        <v>370</v>
      </c>
      <c r="C8512" s="90">
        <f t="shared" si="396"/>
        <v>108.18375774440356</v>
      </c>
      <c r="D8512" s="90">
        <f t="shared" si="397"/>
        <v>13.893144233977464</v>
      </c>
      <c r="E8512" s="90">
        <f t="shared" si="398"/>
        <v>94.290613510426098</v>
      </c>
      <c r="F8512" s="50">
        <f>'貼り付けシート（日射量等）'!G8509/3.6*10^3</f>
        <v>19.444444444444446</v>
      </c>
      <c r="G8512" s="50">
        <f>'貼り付けシート（日射量等）'!H8509/3.6*10^3</f>
        <v>97.222222222222214</v>
      </c>
      <c r="H8512" s="91">
        <f>RADIANS('貼り付けシート（日射量等）'!I8509)</f>
        <v>0.45204027626653132</v>
      </c>
      <c r="I8512" s="91">
        <f>IF('貼り付けシート（日射量等）'!J8509&lt;0,RADIANS(360+('貼り付けシート（日射量等）'!J8509)),RADIANS('貼り付けシート（日射量等）'!J8509))</f>
        <v>6.129596333004085</v>
      </c>
    </row>
    <row r="8513" spans="1:9">
      <c r="A8513" s="20">
        <v>41994</v>
      </c>
      <c r="B8513" s="35" t="s">
        <v>371</v>
      </c>
      <c r="C8513" s="90">
        <f t="shared" si="396"/>
        <v>108.28648266195729</v>
      </c>
      <c r="D8513" s="90">
        <f t="shared" si="397"/>
        <v>13.995869151531197</v>
      </c>
      <c r="E8513" s="90">
        <f t="shared" si="398"/>
        <v>94.290613510426098</v>
      </c>
      <c r="F8513" s="50">
        <f>'貼り付けシート（日射量等）'!G8510/3.6*10^3</f>
        <v>19.444444444444446</v>
      </c>
      <c r="G8513" s="50">
        <f>'貼り付けシート（日射量等）'!H8510/3.6*10^3</f>
        <v>97.222222222222214</v>
      </c>
      <c r="H8513" s="91">
        <f>RADIANS('貼り付けシート（日射量等）'!I8510)</f>
        <v>0.45727626402251431</v>
      </c>
      <c r="I8513" s="91">
        <f>IF('貼り付けシート（日射量等）'!J8510&lt;0,RADIANS(360+('貼り付けシート（日射量等）'!J8510)),RADIANS('貼り付けシート（日射量等）'!J8510))</f>
        <v>0.11344640137963143</v>
      </c>
    </row>
    <row r="8514" spans="1:9">
      <c r="A8514" s="20">
        <v>41994</v>
      </c>
      <c r="B8514" s="35" t="s">
        <v>372</v>
      </c>
      <c r="C8514" s="90">
        <f t="shared" si="396"/>
        <v>96.453782482449043</v>
      </c>
      <c r="D8514" s="90">
        <f t="shared" si="397"/>
        <v>12.939239087500205</v>
      </c>
      <c r="E8514" s="90">
        <f t="shared" si="398"/>
        <v>83.514543394948845</v>
      </c>
      <c r="F8514" s="50">
        <f>'貼り付けシート（日射量等）'!G8511/3.6*10^3</f>
        <v>19.444444444444446</v>
      </c>
      <c r="G8514" s="50">
        <f>'貼り付けシート（日射量等）'!H8511/3.6*10^3</f>
        <v>86.111111111111114</v>
      </c>
      <c r="H8514" s="91">
        <f>RADIANS('貼り付けシート（日射量等）'!I8511)</f>
        <v>0.40840704496667307</v>
      </c>
      <c r="I8514" s="91">
        <f>IF('貼り付けシート（日射量等）'!J8511&lt;0,RADIANS(360+('貼り付けシート（日射量等）'!J8511)),RADIANS('貼り付けシート（日射量等）'!J8511))</f>
        <v>0.37350045992678649</v>
      </c>
    </row>
    <row r="8515" spans="1:9">
      <c r="A8515" s="20">
        <v>41994</v>
      </c>
      <c r="B8515" s="35" t="s">
        <v>373</v>
      </c>
      <c r="C8515" s="90">
        <f t="shared" si="396"/>
        <v>72.796077415961264</v>
      </c>
      <c r="D8515" s="90">
        <f t="shared" si="397"/>
        <v>10.833674251966968</v>
      </c>
      <c r="E8515" s="90">
        <f t="shared" si="398"/>
        <v>61.962403163994296</v>
      </c>
      <c r="F8515" s="50">
        <f>'貼り付けシート（日射量等）'!G8512/3.6*10^3</f>
        <v>19.444444444444446</v>
      </c>
      <c r="G8515" s="50">
        <f>'貼り付けシート（日射量等）'!H8512/3.6*10^3</f>
        <v>63.888888888888886</v>
      </c>
      <c r="H8515" s="91">
        <f>RADIANS('貼り付けシート（日射量等）'!I8512)</f>
        <v>0.31415926535897931</v>
      </c>
      <c r="I8515" s="91">
        <f>IF('貼り付けシート（日射量等）'!J8512&lt;0,RADIANS(360+('貼り付けシート（日射量等）'!J8512)),RADIANS('貼り付けシート（日射量等）'!J8512))</f>
        <v>0.60911990894602097</v>
      </c>
    </row>
    <row r="8516" spans="1:9">
      <c r="A8516" s="20">
        <v>41994</v>
      </c>
      <c r="B8516" s="35" t="s">
        <v>374</v>
      </c>
      <c r="C8516" s="90">
        <f t="shared" si="396"/>
        <v>42.828273359765888</v>
      </c>
      <c r="D8516" s="90">
        <f t="shared" si="397"/>
        <v>7.8060454844647609</v>
      </c>
      <c r="E8516" s="90">
        <f t="shared" si="398"/>
        <v>35.022227875301127</v>
      </c>
      <c r="F8516" s="50">
        <f>'貼り付けシート（日射量等）'!G8513/3.6*10^3</f>
        <v>19.444444444444446</v>
      </c>
      <c r="G8516" s="50">
        <f>'貼り付けシート（日射量等）'!H8513/3.6*10^3</f>
        <v>36.111111111111114</v>
      </c>
      <c r="H8516" s="91">
        <f>RADIANS('貼り付けシート（日射量等）'!I8513)</f>
        <v>0.18325957145940461</v>
      </c>
      <c r="I8516" s="91">
        <f>IF('貼り付けシート（日射量等）'!J8513&lt;0,RADIANS(360+('貼り付けシート（日射量等）'!J8513)),RADIANS('貼り付けシート（日射量等）'!J8513))</f>
        <v>0.81681408993334614</v>
      </c>
    </row>
    <row r="8517" spans="1:9">
      <c r="A8517" s="20">
        <v>41994</v>
      </c>
      <c r="B8517" s="35" t="s">
        <v>375</v>
      </c>
      <c r="C8517" s="90">
        <f t="shared" si="396"/>
        <v>5.9663088097520784</v>
      </c>
      <c r="D8517" s="90">
        <f t="shared" si="397"/>
        <v>0.57827375201344333</v>
      </c>
      <c r="E8517" s="90">
        <f t="shared" si="398"/>
        <v>5.3880350577386347</v>
      </c>
      <c r="F8517" s="50">
        <f>'貼り付けシート（日射量等）'!G8514/3.6*10^3</f>
        <v>2.7777777777777777</v>
      </c>
      <c r="G8517" s="50">
        <f>'貼り付けシート（日射量等）'!H8514/3.6*10^3</f>
        <v>5.5555555555555554</v>
      </c>
      <c r="H8517" s="91">
        <f>RADIANS('貼り付けシート（日射量等）'!I8514)</f>
        <v>2.4434609527920613E-2</v>
      </c>
      <c r="I8517" s="91">
        <f>IF('貼り付けシート（日射量等）'!J8514&lt;0,RADIANS(360+('貼り付けシート（日射量等）'!J8514)),RADIANS('貼り付けシート（日射量等）'!J8514))</f>
        <v>0.99832833214075656</v>
      </c>
    </row>
    <row r="8518" spans="1:9">
      <c r="A8518" s="20">
        <v>41994</v>
      </c>
      <c r="B8518" s="35" t="s">
        <v>376</v>
      </c>
      <c r="C8518" s="90">
        <f t="shared" si="396"/>
        <v>0</v>
      </c>
      <c r="D8518" s="90">
        <f t="shared" si="397"/>
        <v>0</v>
      </c>
      <c r="E8518" s="90">
        <f t="shared" si="398"/>
        <v>0</v>
      </c>
      <c r="F8518" s="50">
        <f>'貼り付けシート（日射量等）'!G8515/3.6*10^3</f>
        <v>0</v>
      </c>
      <c r="G8518" s="50">
        <f>'貼り付けシート（日射量等）'!H8515/3.6*10^3</f>
        <v>0</v>
      </c>
      <c r="H8518" s="91">
        <f>RADIANS('貼り付けシート（日射量等）'!I8515)</f>
        <v>0</v>
      </c>
      <c r="I8518" s="91">
        <f>IF('貼り付けシート（日射量等）'!J8515&lt;0,RADIANS(360+('貼り付けシート（日射量等）'!J8515)),RADIANS('貼り付けシート（日射量等）'!J8515))</f>
        <v>0</v>
      </c>
    </row>
    <row r="8519" spans="1:9">
      <c r="A8519" s="20">
        <v>41994</v>
      </c>
      <c r="B8519" s="35" t="s">
        <v>377</v>
      </c>
      <c r="C8519" s="90">
        <f t="shared" ref="C8519:C8582" si="399">IF(D8519&lt;0,E8519,D8519+E8519)</f>
        <v>0</v>
      </c>
      <c r="D8519" s="90">
        <f t="shared" ref="D8519:D8582" si="400">F8519*(SIN(H8519)*COS($O$5)+COS(H8519)*SIN($O$5)*COS($O$4-I8519))</f>
        <v>0</v>
      </c>
      <c r="E8519" s="90">
        <f t="shared" ref="E8519:E8582" si="401">G8519*(1+COS($O$5))/2</f>
        <v>0</v>
      </c>
      <c r="F8519" s="50">
        <f>'貼り付けシート（日射量等）'!G8516/3.6*10^3</f>
        <v>0</v>
      </c>
      <c r="G8519" s="50">
        <f>'貼り付けシート（日射量等）'!H8516/3.6*10^3</f>
        <v>0</v>
      </c>
      <c r="H8519" s="91">
        <f>RADIANS('貼り付けシート（日射量等）'!I8516)</f>
        <v>0</v>
      </c>
      <c r="I8519" s="91">
        <f>IF('貼り付けシート（日射量等）'!J8516&lt;0,RADIANS(360+('貼り付けシート（日射量等）'!J8516)),RADIANS('貼り付けシート（日射量等）'!J8516))</f>
        <v>0</v>
      </c>
    </row>
    <row r="8520" spans="1:9">
      <c r="A8520" s="20">
        <v>41994</v>
      </c>
      <c r="B8520" s="35" t="s">
        <v>378</v>
      </c>
      <c r="C8520" s="90">
        <f t="shared" si="399"/>
        <v>0</v>
      </c>
      <c r="D8520" s="90">
        <f t="shared" si="400"/>
        <v>0</v>
      </c>
      <c r="E8520" s="90">
        <f t="shared" si="401"/>
        <v>0</v>
      </c>
      <c r="F8520" s="50">
        <f>'貼り付けシート（日射量等）'!G8517/3.6*10^3</f>
        <v>0</v>
      </c>
      <c r="G8520" s="50">
        <f>'貼り付けシート（日射量等）'!H8517/3.6*10^3</f>
        <v>0</v>
      </c>
      <c r="H8520" s="91">
        <f>RADIANS('貼り付けシート（日射量等）'!I8517)</f>
        <v>0</v>
      </c>
      <c r="I8520" s="91">
        <f>IF('貼り付けシート（日射量等）'!J8517&lt;0,RADIANS(360+('貼り付けシート（日射量等）'!J8517)),RADIANS('貼り付けシート（日射量等）'!J8517))</f>
        <v>0</v>
      </c>
    </row>
    <row r="8521" spans="1:9">
      <c r="A8521" s="20">
        <v>41994</v>
      </c>
      <c r="B8521" s="35" t="s">
        <v>379</v>
      </c>
      <c r="C8521" s="90">
        <f t="shared" si="399"/>
        <v>0</v>
      </c>
      <c r="D8521" s="90">
        <f t="shared" si="400"/>
        <v>0</v>
      </c>
      <c r="E8521" s="90">
        <f t="shared" si="401"/>
        <v>0</v>
      </c>
      <c r="F8521" s="50">
        <f>'貼り付けシート（日射量等）'!G8518/3.6*10^3</f>
        <v>0</v>
      </c>
      <c r="G8521" s="50">
        <f>'貼り付けシート（日射量等）'!H8518/3.6*10^3</f>
        <v>0</v>
      </c>
      <c r="H8521" s="91">
        <f>RADIANS('貼り付けシート（日射量等）'!I8518)</f>
        <v>0</v>
      </c>
      <c r="I8521" s="91">
        <f>IF('貼り付けシート（日射量等）'!J8518&lt;0,RADIANS(360+('貼り付けシート（日射量等）'!J8518)),RADIANS('貼り付けシート（日射量等）'!J8518))</f>
        <v>0</v>
      </c>
    </row>
    <row r="8522" spans="1:9">
      <c r="A8522" s="20">
        <v>41994</v>
      </c>
      <c r="B8522" s="35" t="s">
        <v>380</v>
      </c>
      <c r="C8522" s="90">
        <f t="shared" si="399"/>
        <v>0</v>
      </c>
      <c r="D8522" s="90">
        <f t="shared" si="400"/>
        <v>0</v>
      </c>
      <c r="E8522" s="90">
        <f t="shared" si="401"/>
        <v>0</v>
      </c>
      <c r="F8522" s="50">
        <f>'貼り付けシート（日射量等）'!G8519/3.6*10^3</f>
        <v>0</v>
      </c>
      <c r="G8522" s="50">
        <f>'貼り付けシート（日射量等）'!H8519/3.6*10^3</f>
        <v>0</v>
      </c>
      <c r="H8522" s="91">
        <f>RADIANS('貼り付けシート（日射量等）'!I8519)</f>
        <v>0</v>
      </c>
      <c r="I8522" s="91">
        <f>IF('貼り付けシート（日射量等）'!J8519&lt;0,RADIANS(360+('貼り付けシート（日射量等）'!J8519)),RADIANS('貼り付けシート（日射量等）'!J8519))</f>
        <v>0</v>
      </c>
    </row>
    <row r="8523" spans="1:9">
      <c r="A8523" s="20">
        <v>41994</v>
      </c>
      <c r="B8523" s="35" t="s">
        <v>381</v>
      </c>
      <c r="C8523" s="90">
        <f t="shared" si="399"/>
        <v>0</v>
      </c>
      <c r="D8523" s="90">
        <f t="shared" si="400"/>
        <v>0</v>
      </c>
      <c r="E8523" s="90">
        <f t="shared" si="401"/>
        <v>0</v>
      </c>
      <c r="F8523" s="50">
        <f>'貼り付けシート（日射量等）'!G8520/3.6*10^3</f>
        <v>0</v>
      </c>
      <c r="G8523" s="50">
        <f>'貼り付けシート（日射量等）'!H8520/3.6*10^3</f>
        <v>0</v>
      </c>
      <c r="H8523" s="91">
        <f>RADIANS('貼り付けシート（日射量等）'!I8520)</f>
        <v>0</v>
      </c>
      <c r="I8523" s="91">
        <f>IF('貼り付けシート（日射量等）'!J8520&lt;0,RADIANS(360+('貼り付けシート（日射量等）'!J8520)),RADIANS('貼り付けシート（日射量等）'!J8520))</f>
        <v>0</v>
      </c>
    </row>
    <row r="8524" spans="1:9">
      <c r="A8524" s="20">
        <v>41994</v>
      </c>
      <c r="B8524" s="35" t="s">
        <v>382</v>
      </c>
      <c r="C8524" s="90">
        <f t="shared" si="399"/>
        <v>0</v>
      </c>
      <c r="D8524" s="90">
        <f t="shared" si="400"/>
        <v>0</v>
      </c>
      <c r="E8524" s="90">
        <f t="shared" si="401"/>
        <v>0</v>
      </c>
      <c r="F8524" s="50">
        <f>'貼り付けシート（日射量等）'!G8521/3.6*10^3</f>
        <v>0</v>
      </c>
      <c r="G8524" s="50">
        <f>'貼り付けシート（日射量等）'!H8521/3.6*10^3</f>
        <v>0</v>
      </c>
      <c r="H8524" s="91">
        <f>RADIANS('貼り付けシート（日射量等）'!I8521)</f>
        <v>0</v>
      </c>
      <c r="I8524" s="91">
        <f>IF('貼り付けシート（日射量等）'!J8521&lt;0,RADIANS(360+('貼り付けシート（日射量等）'!J8521)),RADIANS('貼り付けシート（日射量等）'!J8521))</f>
        <v>0</v>
      </c>
    </row>
    <row r="8525" spans="1:9">
      <c r="A8525" s="20">
        <v>41994</v>
      </c>
      <c r="B8525" s="35" t="s">
        <v>383</v>
      </c>
      <c r="C8525" s="90">
        <f t="shared" si="399"/>
        <v>0</v>
      </c>
      <c r="D8525" s="90">
        <f t="shared" si="400"/>
        <v>0</v>
      </c>
      <c r="E8525" s="90">
        <f t="shared" si="401"/>
        <v>0</v>
      </c>
      <c r="F8525" s="50">
        <f>'貼り付けシート（日射量等）'!G8522/3.6*10^3</f>
        <v>0</v>
      </c>
      <c r="G8525" s="50">
        <f>'貼り付けシート（日射量等）'!H8522/3.6*10^3</f>
        <v>0</v>
      </c>
      <c r="H8525" s="91">
        <f>RADIANS('貼り付けシート（日射量等）'!I8522)</f>
        <v>0</v>
      </c>
      <c r="I8525" s="91">
        <f>IF('貼り付けシート（日射量等）'!J8522&lt;0,RADIANS(360+('貼り付けシート（日射量等）'!J8522)),RADIANS('貼り付けシート（日射量等）'!J8522))</f>
        <v>0</v>
      </c>
    </row>
    <row r="8526" spans="1:9">
      <c r="A8526" s="20">
        <v>41995</v>
      </c>
      <c r="B8526" s="35" t="s">
        <v>360</v>
      </c>
      <c r="C8526" s="90">
        <f t="shared" si="399"/>
        <v>0</v>
      </c>
      <c r="D8526" s="90">
        <f t="shared" si="400"/>
        <v>0</v>
      </c>
      <c r="E8526" s="90">
        <f t="shared" si="401"/>
        <v>0</v>
      </c>
      <c r="F8526" s="50">
        <f>'貼り付けシート（日射量等）'!G8523/3.6*10^3</f>
        <v>0</v>
      </c>
      <c r="G8526" s="50">
        <f>'貼り付けシート（日射量等）'!H8523/3.6*10^3</f>
        <v>0</v>
      </c>
      <c r="H8526" s="91">
        <f>RADIANS('貼り付けシート（日射量等）'!I8523)</f>
        <v>0</v>
      </c>
      <c r="I8526" s="91">
        <f>IF('貼り付けシート（日射量等）'!J8523&lt;0,RADIANS(360+('貼り付けシート（日射量等）'!J8523)),RADIANS('貼り付けシート（日射量等）'!J8523))</f>
        <v>0</v>
      </c>
    </row>
    <row r="8527" spans="1:9">
      <c r="A8527" s="20">
        <v>41995</v>
      </c>
      <c r="B8527" s="35" t="s">
        <v>361</v>
      </c>
      <c r="C8527" s="90">
        <f t="shared" si="399"/>
        <v>0</v>
      </c>
      <c r="D8527" s="90">
        <f t="shared" si="400"/>
        <v>0</v>
      </c>
      <c r="E8527" s="90">
        <f t="shared" si="401"/>
        <v>0</v>
      </c>
      <c r="F8527" s="50">
        <f>'貼り付けシート（日射量等）'!G8524/3.6*10^3</f>
        <v>0</v>
      </c>
      <c r="G8527" s="50">
        <f>'貼り付けシート（日射量等）'!H8524/3.6*10^3</f>
        <v>0</v>
      </c>
      <c r="H8527" s="91">
        <f>RADIANS('貼り付けシート（日射量等）'!I8524)</f>
        <v>0</v>
      </c>
      <c r="I8527" s="91">
        <f>IF('貼り付けシート（日射量等）'!J8524&lt;0,RADIANS(360+('貼り付けシート（日射量等）'!J8524)),RADIANS('貼り付けシート（日射量等）'!J8524))</f>
        <v>0</v>
      </c>
    </row>
    <row r="8528" spans="1:9">
      <c r="A8528" s="20">
        <v>41995</v>
      </c>
      <c r="B8528" s="35" t="s">
        <v>362</v>
      </c>
      <c r="C8528" s="90">
        <f t="shared" si="399"/>
        <v>0</v>
      </c>
      <c r="D8528" s="90">
        <f t="shared" si="400"/>
        <v>0</v>
      </c>
      <c r="E8528" s="90">
        <f t="shared" si="401"/>
        <v>0</v>
      </c>
      <c r="F8528" s="50">
        <f>'貼り付けシート（日射量等）'!G8525/3.6*10^3</f>
        <v>0</v>
      </c>
      <c r="G8528" s="50">
        <f>'貼り付けシート（日射量等）'!H8525/3.6*10^3</f>
        <v>0</v>
      </c>
      <c r="H8528" s="91">
        <f>RADIANS('貼り付けシート（日射量等）'!I8525)</f>
        <v>0</v>
      </c>
      <c r="I8528" s="91">
        <f>IF('貼り付けシート（日射量等）'!J8525&lt;0,RADIANS(360+('貼り付けシート（日射量等）'!J8525)),RADIANS('貼り付けシート（日射量等）'!J8525))</f>
        <v>0</v>
      </c>
    </row>
    <row r="8529" spans="1:9">
      <c r="A8529" s="20">
        <v>41995</v>
      </c>
      <c r="B8529" s="35" t="s">
        <v>363</v>
      </c>
      <c r="C8529" s="90">
        <f t="shared" si="399"/>
        <v>0</v>
      </c>
      <c r="D8529" s="90">
        <f t="shared" si="400"/>
        <v>0</v>
      </c>
      <c r="E8529" s="90">
        <f t="shared" si="401"/>
        <v>0</v>
      </c>
      <c r="F8529" s="50">
        <f>'貼り付けシート（日射量等）'!G8526/3.6*10^3</f>
        <v>0</v>
      </c>
      <c r="G8529" s="50">
        <f>'貼り付けシート（日射量等）'!H8526/3.6*10^3</f>
        <v>0</v>
      </c>
      <c r="H8529" s="91">
        <f>RADIANS('貼り付けシート（日射量等）'!I8526)</f>
        <v>0</v>
      </c>
      <c r="I8529" s="91">
        <f>IF('貼り付けシート（日射量等）'!J8526&lt;0,RADIANS(360+('貼り付けシート（日射量等）'!J8526)),RADIANS('貼り付けシート（日射量等）'!J8526))</f>
        <v>0</v>
      </c>
    </row>
    <row r="8530" spans="1:9">
      <c r="A8530" s="20">
        <v>41995</v>
      </c>
      <c r="B8530" s="35" t="s">
        <v>364</v>
      </c>
      <c r="C8530" s="90">
        <f t="shared" si="399"/>
        <v>0</v>
      </c>
      <c r="D8530" s="90">
        <f t="shared" si="400"/>
        <v>0</v>
      </c>
      <c r="E8530" s="90">
        <f t="shared" si="401"/>
        <v>0</v>
      </c>
      <c r="F8530" s="50">
        <f>'貼り付けシート（日射量等）'!G8527/3.6*10^3</f>
        <v>0</v>
      </c>
      <c r="G8530" s="50">
        <f>'貼り付けシート（日射量等）'!H8527/3.6*10^3</f>
        <v>0</v>
      </c>
      <c r="H8530" s="91">
        <f>RADIANS('貼り付けシート（日射量等）'!I8527)</f>
        <v>0</v>
      </c>
      <c r="I8530" s="91">
        <f>IF('貼り付けシート（日射量等）'!J8527&lt;0,RADIANS(360+('貼り付けシート（日射量等）'!J8527)),RADIANS('貼り付けシート（日射量等）'!J8527))</f>
        <v>0</v>
      </c>
    </row>
    <row r="8531" spans="1:9">
      <c r="A8531" s="20">
        <v>41995</v>
      </c>
      <c r="B8531" s="35" t="s">
        <v>365</v>
      </c>
      <c r="C8531" s="90">
        <f t="shared" si="399"/>
        <v>0</v>
      </c>
      <c r="D8531" s="90">
        <f t="shared" si="400"/>
        <v>0</v>
      </c>
      <c r="E8531" s="90">
        <f t="shared" si="401"/>
        <v>0</v>
      </c>
      <c r="F8531" s="50">
        <f>'貼り付けシート（日射量等）'!G8528/3.6*10^3</f>
        <v>0</v>
      </c>
      <c r="G8531" s="50">
        <f>'貼り付けシート（日射量等）'!H8528/3.6*10^3</f>
        <v>0</v>
      </c>
      <c r="H8531" s="91">
        <f>RADIANS('貼り付けシート（日射量等）'!I8528)</f>
        <v>0</v>
      </c>
      <c r="I8531" s="91">
        <f>IF('貼り付けシート（日射量等）'!J8528&lt;0,RADIANS(360+('貼り付けシート（日射量等）'!J8528)),RADIANS('貼り付けシート（日射量等）'!J8528))</f>
        <v>0</v>
      </c>
    </row>
    <row r="8532" spans="1:9">
      <c r="A8532" s="20">
        <v>41995</v>
      </c>
      <c r="B8532" s="35" t="s">
        <v>366</v>
      </c>
      <c r="C8532" s="90">
        <f t="shared" si="399"/>
        <v>6.3380910114210476</v>
      </c>
      <c r="D8532" s="90">
        <f t="shared" si="400"/>
        <v>0.95005595368241302</v>
      </c>
      <c r="E8532" s="90">
        <f t="shared" si="401"/>
        <v>5.3880350577386347</v>
      </c>
      <c r="F8532" s="50">
        <f>'貼り付けシート（日射量等）'!G8529/3.6*10^3</f>
        <v>2.7777777777777777</v>
      </c>
      <c r="G8532" s="50">
        <f>'貼り付けシート（日射量等）'!H8529/3.6*10^3</f>
        <v>5.5555555555555554</v>
      </c>
      <c r="H8532" s="91">
        <f>RADIANS('貼り付けシート（日射量等）'!I8529)</f>
        <v>0</v>
      </c>
      <c r="I8532" s="91">
        <f>IF('貼り付けシート（日射量等）'!J8529&lt;0,RADIANS(360+('貼り付けシート（日射量等）'!J8529)),RADIANS('貼り付けシート（日射量等）'!J8529))</f>
        <v>0</v>
      </c>
    </row>
    <row r="8533" spans="1:9">
      <c r="A8533" s="20">
        <v>41995</v>
      </c>
      <c r="B8533" s="35" t="s">
        <v>367</v>
      </c>
      <c r="C8533" s="90">
        <f t="shared" si="399"/>
        <v>60.064547519141449</v>
      </c>
      <c r="D8533" s="90">
        <f t="shared" si="400"/>
        <v>19.654284586101696</v>
      </c>
      <c r="E8533" s="90">
        <f t="shared" si="401"/>
        <v>40.410262933039753</v>
      </c>
      <c r="F8533" s="50">
        <f>'貼り付けシート（日射量等）'!G8530/3.6*10^3</f>
        <v>52.777777777777779</v>
      </c>
      <c r="G8533" s="50">
        <f>'貼り付けシート（日射量等）'!H8530/3.6*10^3</f>
        <v>41.666666666666664</v>
      </c>
      <c r="H8533" s="91">
        <f>RADIANS('貼り付けシート（日射量等）'!I8530)</f>
        <v>0.15882496193148399</v>
      </c>
      <c r="I8533" s="91">
        <f>IF('貼り付けシート（日射量等）'!J8530&lt;0,RADIANS(360+('貼り付けシート（日射量等）'!J8530)),RADIANS('貼り付けシート（日射量等）'!J8530))</f>
        <v>5.4367006199623367</v>
      </c>
    </row>
    <row r="8534" spans="1:9">
      <c r="A8534" s="20">
        <v>41995</v>
      </c>
      <c r="B8534" s="35" t="s">
        <v>368</v>
      </c>
      <c r="C8534" s="90">
        <f t="shared" si="399"/>
        <v>109.04962418994236</v>
      </c>
      <c r="D8534" s="90">
        <f t="shared" si="400"/>
        <v>28.229098323862853</v>
      </c>
      <c r="E8534" s="90">
        <f t="shared" si="401"/>
        <v>80.820525866079507</v>
      </c>
      <c r="F8534" s="50">
        <f>'貼り付けシート（日射量等）'!G8531/3.6*10^3</f>
        <v>52.777777777777779</v>
      </c>
      <c r="G8534" s="50">
        <f>'貼り付けシート（日射量等）'!H8531/3.6*10^3</f>
        <v>83.333333333333329</v>
      </c>
      <c r="H8534" s="91">
        <f>RADIANS('貼り付けシート（日射量等）'!I8531)</f>
        <v>0.29496064358704166</v>
      </c>
      <c r="I8534" s="91">
        <f>IF('貼り付けシート（日射量等）'!J8531&lt;0,RADIANS(360+('貼り付けシート（日射量等）'!J8531)),RADIANS('貼り付けシート（日射量等）'!J8531))</f>
        <v>5.6391588131936787</v>
      </c>
    </row>
    <row r="8535" spans="1:9">
      <c r="A8535" s="20">
        <v>41995</v>
      </c>
      <c r="B8535" s="35" t="s">
        <v>369</v>
      </c>
      <c r="C8535" s="90">
        <f t="shared" si="399"/>
        <v>439.03367895870343</v>
      </c>
      <c r="D8535" s="90">
        <f t="shared" si="400"/>
        <v>325.88494274619211</v>
      </c>
      <c r="E8535" s="90">
        <f t="shared" si="401"/>
        <v>113.14873621251131</v>
      </c>
      <c r="F8535" s="50">
        <f>'貼り付けシート（日射量等）'!G8532/3.6*10^3</f>
        <v>500</v>
      </c>
      <c r="G8535" s="50">
        <f>'貼り付けシート（日射量等）'!H8532/3.6*10^3</f>
        <v>116.66666666666666</v>
      </c>
      <c r="H8535" s="91">
        <f>RADIANS('貼り付けシート（日射量等）'!I8532)</f>
        <v>0.3961897402027128</v>
      </c>
      <c r="I8535" s="91">
        <f>IF('貼り付けシート（日射量等）'!J8532&lt;0,RADIANS(360+('貼り付けシート（日射量等）'!J8532)),RADIANS('貼り付けシート（日射量等）'!J8532))</f>
        <v>5.8712876037089243</v>
      </c>
    </row>
    <row r="8536" spans="1:9">
      <c r="A8536" s="20">
        <v>41995</v>
      </c>
      <c r="B8536" s="35" t="s">
        <v>370</v>
      </c>
      <c r="C8536" s="90">
        <f t="shared" si="399"/>
        <v>619.33100381279905</v>
      </c>
      <c r="D8536" s="90">
        <f t="shared" si="400"/>
        <v>535.81646041785018</v>
      </c>
      <c r="E8536" s="90">
        <f t="shared" si="401"/>
        <v>83.514543394948845</v>
      </c>
      <c r="F8536" s="50">
        <f>'貼り付けシート（日射量等）'!G8533/3.6*10^3</f>
        <v>750</v>
      </c>
      <c r="G8536" s="50">
        <f>'貼り付けシート（日射量等）'!H8533/3.6*10^3</f>
        <v>86.111111111111114</v>
      </c>
      <c r="H8536" s="91">
        <f>RADIANS('貼り付けシート（日射量等）'!I8533)</f>
        <v>0.45204027626653132</v>
      </c>
      <c r="I8536" s="91">
        <f>IF('貼り付けシート（日射量等）'!J8533&lt;0,RADIANS(360+('貼り付けシート（日射量等）'!J8533)),RADIANS('貼り付けシート（日射量等）'!J8533))</f>
        <v>6.1278510037520917</v>
      </c>
    </row>
    <row r="8537" spans="1:9">
      <c r="A8537" s="20">
        <v>41995</v>
      </c>
      <c r="B8537" s="35" t="s">
        <v>371</v>
      </c>
      <c r="C8537" s="90">
        <f t="shared" si="399"/>
        <v>233.54207963576843</v>
      </c>
      <c r="D8537" s="90">
        <f t="shared" si="400"/>
        <v>79.983080490217361</v>
      </c>
      <c r="E8537" s="90">
        <f t="shared" si="401"/>
        <v>153.55899914555107</v>
      </c>
      <c r="F8537" s="50">
        <f>'貼り付けシート（日射量等）'!G8534/3.6*10^3</f>
        <v>111.11111111111111</v>
      </c>
      <c r="G8537" s="50">
        <f>'貼り付けシート（日射量等）'!H8534/3.6*10^3</f>
        <v>158.33333333333331</v>
      </c>
      <c r="H8537" s="91">
        <f>RADIANS('貼り付けシート（日射量等）'!I8534)</f>
        <v>0.45727626402251431</v>
      </c>
      <c r="I8537" s="91">
        <f>IF('貼り付けシート（日射量等）'!J8534&lt;0,RADIANS(360+('貼り付けシート（日射量等）'!J8534)),RADIANS('貼り付けシート（日射量等）'!J8534))</f>
        <v>0.11170107212763709</v>
      </c>
    </row>
    <row r="8538" spans="1:9">
      <c r="A8538" s="20">
        <v>41995</v>
      </c>
      <c r="B8538" s="35" t="s">
        <v>372</v>
      </c>
      <c r="C8538" s="90">
        <f t="shared" si="399"/>
        <v>144.59139742047597</v>
      </c>
      <c r="D8538" s="90">
        <f t="shared" si="400"/>
        <v>31.442661207964655</v>
      </c>
      <c r="E8538" s="90">
        <f t="shared" si="401"/>
        <v>113.14873621251131</v>
      </c>
      <c r="F8538" s="50">
        <f>'貼り付けシート（日射量等）'!G8535/3.6*10^3</f>
        <v>47.222222222222221</v>
      </c>
      <c r="G8538" s="50">
        <f>'貼り付けシート（日射量等）'!H8535/3.6*10^3</f>
        <v>116.66666666666666</v>
      </c>
      <c r="H8538" s="91">
        <f>RADIANS('貼り付けシート（日射量等）'!I8535)</f>
        <v>0.40840704496667307</v>
      </c>
      <c r="I8538" s="91">
        <f>IF('貼り付けシート（日射量等）'!J8535&lt;0,RADIANS(360+('貼り付けシート（日射量等）'!J8535)),RADIANS('貼り付けシート（日射量等）'!J8535))</f>
        <v>0.37000980142279788</v>
      </c>
    </row>
    <row r="8539" spans="1:9">
      <c r="A8539" s="20">
        <v>41995</v>
      </c>
      <c r="B8539" s="35" t="s">
        <v>373</v>
      </c>
      <c r="C8539" s="90">
        <f t="shared" si="399"/>
        <v>112.93735245001739</v>
      </c>
      <c r="D8539" s="90">
        <f t="shared" si="400"/>
        <v>29.422809055068537</v>
      </c>
      <c r="E8539" s="90">
        <f t="shared" si="401"/>
        <v>83.514543394948845</v>
      </c>
      <c r="F8539" s="50">
        <f>'貼り付けシート（日射量等）'!G8536/3.6*10^3</f>
        <v>52.777777777777779</v>
      </c>
      <c r="G8539" s="50">
        <f>'貼り付けシート（日射量等）'!H8536/3.6*10^3</f>
        <v>86.111111111111114</v>
      </c>
      <c r="H8539" s="91">
        <f>RADIANS('貼り付けシート（日射量等）'!I8536)</f>
        <v>0.31415926535897931</v>
      </c>
      <c r="I8539" s="91">
        <f>IF('貼り付けシート（日射量等）'!J8536&lt;0,RADIANS(360+('貼り付けシート（日射量等）'!J8536)),RADIANS('貼り付けシート（日射量等）'!J8536))</f>
        <v>0.60737457969402664</v>
      </c>
    </row>
    <row r="8540" spans="1:9">
      <c r="A8540" s="20">
        <v>41995</v>
      </c>
      <c r="B8540" s="35" t="s">
        <v>374</v>
      </c>
      <c r="C8540" s="90">
        <f t="shared" si="399"/>
        <v>69.702716367348032</v>
      </c>
      <c r="D8540" s="90">
        <f t="shared" si="400"/>
        <v>21.210400847700328</v>
      </c>
      <c r="E8540" s="90">
        <f t="shared" si="401"/>
        <v>48.492315519647704</v>
      </c>
      <c r="F8540" s="50">
        <f>'貼り付けシート（日射量等）'!G8537/3.6*10^3</f>
        <v>52.777777777777779</v>
      </c>
      <c r="G8540" s="50">
        <f>'貼り付けシート（日射量等）'!H8537/3.6*10^3</f>
        <v>49.999999999999993</v>
      </c>
      <c r="H8540" s="91">
        <f>RADIANS('貼り付けシート（日射量等）'!I8537)</f>
        <v>0.18325957145940461</v>
      </c>
      <c r="I8540" s="91">
        <f>IF('貼り付けシート（日射量等）'!J8537&lt;0,RADIANS(360+('貼り付けシート（日射量等）'!J8537)),RADIANS('貼り付けシート（日射量等）'!J8537))</f>
        <v>0.81506876068135192</v>
      </c>
    </row>
    <row r="8541" spans="1:9">
      <c r="A8541" s="20">
        <v>41995</v>
      </c>
      <c r="B8541" s="35" t="s">
        <v>375</v>
      </c>
      <c r="C8541" s="90">
        <f t="shared" si="399"/>
        <v>15.449652946155535</v>
      </c>
      <c r="D8541" s="90">
        <f t="shared" si="400"/>
        <v>4.6735828306782645</v>
      </c>
      <c r="E8541" s="90">
        <f t="shared" si="401"/>
        <v>10.776070115477269</v>
      </c>
      <c r="F8541" s="50">
        <f>'貼り付けシート（日射量等）'!G8538/3.6*10^3</f>
        <v>22.222222222222221</v>
      </c>
      <c r="G8541" s="50">
        <f>'貼り付けシート（日射量等）'!H8538/3.6*10^3</f>
        <v>11.111111111111111</v>
      </c>
      <c r="H8541" s="91">
        <f>RADIANS('貼り付けシート（日射量等）'!I8538)</f>
        <v>2.6179938779914945E-2</v>
      </c>
      <c r="I8541" s="91">
        <f>IF('貼り付けシート（日射量等）'!J8538&lt;0,RADIANS(360+('貼り付けシート（日射量等）'!J8538)),RADIANS('貼り付けシート（日射量等）'!J8538))</f>
        <v>0.99658300288876223</v>
      </c>
    </row>
    <row r="8542" spans="1:9">
      <c r="A8542" s="20">
        <v>41995</v>
      </c>
      <c r="B8542" s="35" t="s">
        <v>376</v>
      </c>
      <c r="C8542" s="90">
        <f t="shared" si="399"/>
        <v>0</v>
      </c>
      <c r="D8542" s="90">
        <f t="shared" si="400"/>
        <v>0</v>
      </c>
      <c r="E8542" s="90">
        <f t="shared" si="401"/>
        <v>0</v>
      </c>
      <c r="F8542" s="50">
        <f>'貼り付けシート（日射量等）'!G8539/3.6*10^3</f>
        <v>0</v>
      </c>
      <c r="G8542" s="50">
        <f>'貼り付けシート（日射量等）'!H8539/3.6*10^3</f>
        <v>0</v>
      </c>
      <c r="H8542" s="91">
        <f>RADIANS('貼り付けシート（日射量等）'!I8539)</f>
        <v>0</v>
      </c>
      <c r="I8542" s="91">
        <f>IF('貼り付けシート（日射量等）'!J8539&lt;0,RADIANS(360+('貼り付けシート（日射量等）'!J8539)),RADIANS('貼り付けシート（日射量等）'!J8539))</f>
        <v>0</v>
      </c>
    </row>
    <row r="8543" spans="1:9">
      <c r="A8543" s="20">
        <v>41995</v>
      </c>
      <c r="B8543" s="35" t="s">
        <v>377</v>
      </c>
      <c r="C8543" s="90">
        <f t="shared" si="399"/>
        <v>0</v>
      </c>
      <c r="D8543" s="90">
        <f t="shared" si="400"/>
        <v>0</v>
      </c>
      <c r="E8543" s="90">
        <f t="shared" si="401"/>
        <v>0</v>
      </c>
      <c r="F8543" s="50">
        <f>'貼り付けシート（日射量等）'!G8540/3.6*10^3</f>
        <v>0</v>
      </c>
      <c r="G8543" s="50">
        <f>'貼り付けシート（日射量等）'!H8540/3.6*10^3</f>
        <v>0</v>
      </c>
      <c r="H8543" s="91">
        <f>RADIANS('貼り付けシート（日射量等）'!I8540)</f>
        <v>0</v>
      </c>
      <c r="I8543" s="91">
        <f>IF('貼り付けシート（日射量等）'!J8540&lt;0,RADIANS(360+('貼り付けシート（日射量等）'!J8540)),RADIANS('貼り付けシート（日射量等）'!J8540))</f>
        <v>0</v>
      </c>
    </row>
    <row r="8544" spans="1:9">
      <c r="A8544" s="20">
        <v>41995</v>
      </c>
      <c r="B8544" s="35" t="s">
        <v>378</v>
      </c>
      <c r="C8544" s="90">
        <f t="shared" si="399"/>
        <v>0</v>
      </c>
      <c r="D8544" s="90">
        <f t="shared" si="400"/>
        <v>0</v>
      </c>
      <c r="E8544" s="90">
        <f t="shared" si="401"/>
        <v>0</v>
      </c>
      <c r="F8544" s="50">
        <f>'貼り付けシート（日射量等）'!G8541/3.6*10^3</f>
        <v>0</v>
      </c>
      <c r="G8544" s="50">
        <f>'貼り付けシート（日射量等）'!H8541/3.6*10^3</f>
        <v>0</v>
      </c>
      <c r="H8544" s="91">
        <f>RADIANS('貼り付けシート（日射量等）'!I8541)</f>
        <v>0</v>
      </c>
      <c r="I8544" s="91">
        <f>IF('貼り付けシート（日射量等）'!J8541&lt;0,RADIANS(360+('貼り付けシート（日射量等）'!J8541)),RADIANS('貼り付けシート（日射量等）'!J8541))</f>
        <v>0</v>
      </c>
    </row>
    <row r="8545" spans="1:9">
      <c r="A8545" s="20">
        <v>41995</v>
      </c>
      <c r="B8545" s="35" t="s">
        <v>379</v>
      </c>
      <c r="C8545" s="90">
        <f t="shared" si="399"/>
        <v>0</v>
      </c>
      <c r="D8545" s="90">
        <f t="shared" si="400"/>
        <v>0</v>
      </c>
      <c r="E8545" s="90">
        <f t="shared" si="401"/>
        <v>0</v>
      </c>
      <c r="F8545" s="50">
        <f>'貼り付けシート（日射量等）'!G8542/3.6*10^3</f>
        <v>0</v>
      </c>
      <c r="G8545" s="50">
        <f>'貼り付けシート（日射量等）'!H8542/3.6*10^3</f>
        <v>0</v>
      </c>
      <c r="H8545" s="91">
        <f>RADIANS('貼り付けシート（日射量等）'!I8542)</f>
        <v>0</v>
      </c>
      <c r="I8545" s="91">
        <f>IF('貼り付けシート（日射量等）'!J8542&lt;0,RADIANS(360+('貼り付けシート（日射量等）'!J8542)),RADIANS('貼り付けシート（日射量等）'!J8542))</f>
        <v>0</v>
      </c>
    </row>
    <row r="8546" spans="1:9">
      <c r="A8546" s="20">
        <v>41995</v>
      </c>
      <c r="B8546" s="35" t="s">
        <v>380</v>
      </c>
      <c r="C8546" s="90">
        <f t="shared" si="399"/>
        <v>0</v>
      </c>
      <c r="D8546" s="90">
        <f t="shared" si="400"/>
        <v>0</v>
      </c>
      <c r="E8546" s="90">
        <f t="shared" si="401"/>
        <v>0</v>
      </c>
      <c r="F8546" s="50">
        <f>'貼り付けシート（日射量等）'!G8543/3.6*10^3</f>
        <v>0</v>
      </c>
      <c r="G8546" s="50">
        <f>'貼り付けシート（日射量等）'!H8543/3.6*10^3</f>
        <v>0</v>
      </c>
      <c r="H8546" s="91">
        <f>RADIANS('貼り付けシート（日射量等）'!I8543)</f>
        <v>0</v>
      </c>
      <c r="I8546" s="91">
        <f>IF('貼り付けシート（日射量等）'!J8543&lt;0,RADIANS(360+('貼り付けシート（日射量等）'!J8543)),RADIANS('貼り付けシート（日射量等）'!J8543))</f>
        <v>0</v>
      </c>
    </row>
    <row r="8547" spans="1:9">
      <c r="A8547" s="20">
        <v>41995</v>
      </c>
      <c r="B8547" s="35" t="s">
        <v>381</v>
      </c>
      <c r="C8547" s="90">
        <f t="shared" si="399"/>
        <v>0</v>
      </c>
      <c r="D8547" s="90">
        <f t="shared" si="400"/>
        <v>0</v>
      </c>
      <c r="E8547" s="90">
        <f t="shared" si="401"/>
        <v>0</v>
      </c>
      <c r="F8547" s="50">
        <f>'貼り付けシート（日射量等）'!G8544/3.6*10^3</f>
        <v>0</v>
      </c>
      <c r="G8547" s="50">
        <f>'貼り付けシート（日射量等）'!H8544/3.6*10^3</f>
        <v>0</v>
      </c>
      <c r="H8547" s="91">
        <f>RADIANS('貼り付けシート（日射量等）'!I8544)</f>
        <v>0</v>
      </c>
      <c r="I8547" s="91">
        <f>IF('貼り付けシート（日射量等）'!J8544&lt;0,RADIANS(360+('貼り付けシート（日射量等）'!J8544)),RADIANS('貼り付けシート（日射量等）'!J8544))</f>
        <v>0</v>
      </c>
    </row>
    <row r="8548" spans="1:9">
      <c r="A8548" s="20">
        <v>41995</v>
      </c>
      <c r="B8548" s="35" t="s">
        <v>382</v>
      </c>
      <c r="C8548" s="90">
        <f t="shared" si="399"/>
        <v>0</v>
      </c>
      <c r="D8548" s="90">
        <f t="shared" si="400"/>
        <v>0</v>
      </c>
      <c r="E8548" s="90">
        <f t="shared" si="401"/>
        <v>0</v>
      </c>
      <c r="F8548" s="50">
        <f>'貼り付けシート（日射量等）'!G8545/3.6*10^3</f>
        <v>0</v>
      </c>
      <c r="G8548" s="50">
        <f>'貼り付けシート（日射量等）'!H8545/3.6*10^3</f>
        <v>0</v>
      </c>
      <c r="H8548" s="91">
        <f>RADIANS('貼り付けシート（日射量等）'!I8545)</f>
        <v>0</v>
      </c>
      <c r="I8548" s="91">
        <f>IF('貼り付けシート（日射量等）'!J8545&lt;0,RADIANS(360+('貼り付けシート（日射量等）'!J8545)),RADIANS('貼り付けシート（日射量等）'!J8545))</f>
        <v>0</v>
      </c>
    </row>
    <row r="8549" spans="1:9">
      <c r="A8549" s="20">
        <v>41995</v>
      </c>
      <c r="B8549" s="35" t="s">
        <v>383</v>
      </c>
      <c r="C8549" s="90">
        <f t="shared" si="399"/>
        <v>0</v>
      </c>
      <c r="D8549" s="90">
        <f t="shared" si="400"/>
        <v>0</v>
      </c>
      <c r="E8549" s="90">
        <f t="shared" si="401"/>
        <v>0</v>
      </c>
      <c r="F8549" s="50">
        <f>'貼り付けシート（日射量等）'!G8546/3.6*10^3</f>
        <v>0</v>
      </c>
      <c r="G8549" s="50">
        <f>'貼り付けシート（日射量等）'!H8546/3.6*10^3</f>
        <v>0</v>
      </c>
      <c r="H8549" s="91">
        <f>RADIANS('貼り付けシート（日射量等）'!I8546)</f>
        <v>0</v>
      </c>
      <c r="I8549" s="91">
        <f>IF('貼り付けシート（日射量等）'!J8546&lt;0,RADIANS(360+('貼り付けシート（日射量等）'!J8546)),RADIANS('貼り付けシート（日射量等）'!J8546))</f>
        <v>0</v>
      </c>
    </row>
    <row r="8550" spans="1:9">
      <c r="A8550" s="20">
        <v>41996</v>
      </c>
      <c r="B8550" s="35" t="s">
        <v>360</v>
      </c>
      <c r="C8550" s="90">
        <f t="shared" si="399"/>
        <v>0</v>
      </c>
      <c r="D8550" s="90">
        <f t="shared" si="400"/>
        <v>0</v>
      </c>
      <c r="E8550" s="90">
        <f t="shared" si="401"/>
        <v>0</v>
      </c>
      <c r="F8550" s="50">
        <f>'貼り付けシート（日射量等）'!G8547/3.6*10^3</f>
        <v>0</v>
      </c>
      <c r="G8550" s="50">
        <f>'貼り付けシート（日射量等）'!H8547/3.6*10^3</f>
        <v>0</v>
      </c>
      <c r="H8550" s="91">
        <f>RADIANS('貼り付けシート（日射量等）'!I8547)</f>
        <v>0</v>
      </c>
      <c r="I8550" s="91">
        <f>IF('貼り付けシート（日射量等）'!J8547&lt;0,RADIANS(360+('貼り付けシート（日射量等）'!J8547)),RADIANS('貼り付けシート（日射量等）'!J8547))</f>
        <v>0</v>
      </c>
    </row>
    <row r="8551" spans="1:9">
      <c r="A8551" s="20">
        <v>41996</v>
      </c>
      <c r="B8551" s="35" t="s">
        <v>361</v>
      </c>
      <c r="C8551" s="90">
        <f t="shared" si="399"/>
        <v>0</v>
      </c>
      <c r="D8551" s="90">
        <f t="shared" si="400"/>
        <v>0</v>
      </c>
      <c r="E8551" s="90">
        <f t="shared" si="401"/>
        <v>0</v>
      </c>
      <c r="F8551" s="50">
        <f>'貼り付けシート（日射量等）'!G8548/3.6*10^3</f>
        <v>0</v>
      </c>
      <c r="G8551" s="50">
        <f>'貼り付けシート（日射量等）'!H8548/3.6*10^3</f>
        <v>0</v>
      </c>
      <c r="H8551" s="91">
        <f>RADIANS('貼り付けシート（日射量等）'!I8548)</f>
        <v>0</v>
      </c>
      <c r="I8551" s="91">
        <f>IF('貼り付けシート（日射量等）'!J8548&lt;0,RADIANS(360+('貼り付けシート（日射量等）'!J8548)),RADIANS('貼り付けシート（日射量等）'!J8548))</f>
        <v>0</v>
      </c>
    </row>
    <row r="8552" spans="1:9">
      <c r="A8552" s="20">
        <v>41996</v>
      </c>
      <c r="B8552" s="35" t="s">
        <v>362</v>
      </c>
      <c r="C8552" s="90">
        <f t="shared" si="399"/>
        <v>0</v>
      </c>
      <c r="D8552" s="90">
        <f t="shared" si="400"/>
        <v>0</v>
      </c>
      <c r="E8552" s="90">
        <f t="shared" si="401"/>
        <v>0</v>
      </c>
      <c r="F8552" s="50">
        <f>'貼り付けシート（日射量等）'!G8549/3.6*10^3</f>
        <v>0</v>
      </c>
      <c r="G8552" s="50">
        <f>'貼り付けシート（日射量等）'!H8549/3.6*10^3</f>
        <v>0</v>
      </c>
      <c r="H8552" s="91">
        <f>RADIANS('貼り付けシート（日射量等）'!I8549)</f>
        <v>0</v>
      </c>
      <c r="I8552" s="91">
        <f>IF('貼り付けシート（日射量等）'!J8549&lt;0,RADIANS(360+('貼り付けシート（日射量等）'!J8549)),RADIANS('貼り付けシート（日射量等）'!J8549))</f>
        <v>0</v>
      </c>
    </row>
    <row r="8553" spans="1:9">
      <c r="A8553" s="20">
        <v>41996</v>
      </c>
      <c r="B8553" s="35" t="s">
        <v>363</v>
      </c>
      <c r="C8553" s="90">
        <f t="shared" si="399"/>
        <v>0</v>
      </c>
      <c r="D8553" s="90">
        <f t="shared" si="400"/>
        <v>0</v>
      </c>
      <c r="E8553" s="90">
        <f t="shared" si="401"/>
        <v>0</v>
      </c>
      <c r="F8553" s="50">
        <f>'貼り付けシート（日射量等）'!G8550/3.6*10^3</f>
        <v>0</v>
      </c>
      <c r="G8553" s="50">
        <f>'貼り付けシート（日射量等）'!H8550/3.6*10^3</f>
        <v>0</v>
      </c>
      <c r="H8553" s="91">
        <f>RADIANS('貼り付けシート（日射量等）'!I8550)</f>
        <v>0</v>
      </c>
      <c r="I8553" s="91">
        <f>IF('貼り付けシート（日射量等）'!J8550&lt;0,RADIANS(360+('貼り付けシート（日射量等）'!J8550)),RADIANS('貼り付けシート（日射量等）'!J8550))</f>
        <v>0</v>
      </c>
    </row>
    <row r="8554" spans="1:9">
      <c r="A8554" s="20">
        <v>41996</v>
      </c>
      <c r="B8554" s="35" t="s">
        <v>364</v>
      </c>
      <c r="C8554" s="90">
        <f t="shared" si="399"/>
        <v>0</v>
      </c>
      <c r="D8554" s="90">
        <f t="shared" si="400"/>
        <v>0</v>
      </c>
      <c r="E8554" s="90">
        <f t="shared" si="401"/>
        <v>0</v>
      </c>
      <c r="F8554" s="50">
        <f>'貼り付けシート（日射量等）'!G8551/3.6*10^3</f>
        <v>0</v>
      </c>
      <c r="G8554" s="50">
        <f>'貼り付けシート（日射量等）'!H8551/3.6*10^3</f>
        <v>0</v>
      </c>
      <c r="H8554" s="91">
        <f>RADIANS('貼り付けシート（日射量等）'!I8551)</f>
        <v>0</v>
      </c>
      <c r="I8554" s="91">
        <f>IF('貼り付けシート（日射量等）'!J8551&lt;0,RADIANS(360+('貼り付けシート（日射量等）'!J8551)),RADIANS('貼り付けシート（日射量等）'!J8551))</f>
        <v>0</v>
      </c>
    </row>
    <row r="8555" spans="1:9">
      <c r="A8555" s="20">
        <v>41996</v>
      </c>
      <c r="B8555" s="35" t="s">
        <v>365</v>
      </c>
      <c r="C8555" s="90">
        <f t="shared" si="399"/>
        <v>0</v>
      </c>
      <c r="D8555" s="90">
        <f t="shared" si="400"/>
        <v>0</v>
      </c>
      <c r="E8555" s="90">
        <f t="shared" si="401"/>
        <v>0</v>
      </c>
      <c r="F8555" s="50">
        <f>'貼り付けシート（日射量等）'!G8552/3.6*10^3</f>
        <v>0</v>
      </c>
      <c r="G8555" s="50">
        <f>'貼り付けシート（日射量等）'!H8552/3.6*10^3</f>
        <v>0</v>
      </c>
      <c r="H8555" s="91">
        <f>RADIANS('貼り付けシート（日射量等）'!I8552)</f>
        <v>0</v>
      </c>
      <c r="I8555" s="91">
        <f>IF('貼り付けシート（日射量等）'!J8552&lt;0,RADIANS(360+('貼り付けシート（日射量等）'!J8552)),RADIANS('貼り付けシート（日射量等）'!J8552))</f>
        <v>0</v>
      </c>
    </row>
    <row r="8556" spans="1:9">
      <c r="A8556" s="20">
        <v>41996</v>
      </c>
      <c r="B8556" s="35" t="s">
        <v>366</v>
      </c>
      <c r="C8556" s="90">
        <f t="shared" si="399"/>
        <v>6.3380910114210476</v>
      </c>
      <c r="D8556" s="90">
        <f t="shared" si="400"/>
        <v>0.95005595368241302</v>
      </c>
      <c r="E8556" s="90">
        <f t="shared" si="401"/>
        <v>5.3880350577386347</v>
      </c>
      <c r="F8556" s="50">
        <f>'貼り付けシート（日射量等）'!G8553/3.6*10^3</f>
        <v>2.7777777777777777</v>
      </c>
      <c r="G8556" s="50">
        <f>'貼り付けシート（日射量等）'!H8553/3.6*10^3</f>
        <v>5.5555555555555554</v>
      </c>
      <c r="H8556" s="91">
        <f>RADIANS('貼り付けシート（日射量等）'!I8553)</f>
        <v>0</v>
      </c>
      <c r="I8556" s="91">
        <f>IF('貼り付けシート（日射量等）'!J8553&lt;0,RADIANS(360+('貼り付けシート（日射量等）'!J8553)),RADIANS('貼り付けシート（日射量等）'!J8553))</f>
        <v>0</v>
      </c>
    </row>
    <row r="8557" spans="1:9">
      <c r="A8557" s="20">
        <v>41996</v>
      </c>
      <c r="B8557" s="35" t="s">
        <v>367</v>
      </c>
      <c r="C8557" s="90">
        <f t="shared" si="399"/>
        <v>53.214377803382789</v>
      </c>
      <c r="D8557" s="90">
        <f t="shared" si="400"/>
        <v>15.498132399212341</v>
      </c>
      <c r="E8557" s="90">
        <f t="shared" si="401"/>
        <v>37.716245404170444</v>
      </c>
      <c r="F8557" s="50">
        <f>'貼り付けシート（日射量等）'!G8554/3.6*10^3</f>
        <v>41.666666666666664</v>
      </c>
      <c r="G8557" s="50">
        <f>'貼り付けシート（日射量等）'!H8554/3.6*10^3</f>
        <v>38.888888888888893</v>
      </c>
      <c r="H8557" s="91">
        <f>RADIANS('貼り付けシート（日射量等）'!I8554)</f>
        <v>0.15882496193148399</v>
      </c>
      <c r="I8557" s="91">
        <f>IF('貼り付けシート（日射量等）'!J8554&lt;0,RADIANS(360+('貼り付けシート（日射量等）'!J8554)),RADIANS('貼り付けシート（日射量等）'!J8554))</f>
        <v>5.4349552907103416</v>
      </c>
    </row>
    <row r="8558" spans="1:9">
      <c r="A8558" s="20">
        <v>41996</v>
      </c>
      <c r="B8558" s="35" t="s">
        <v>368</v>
      </c>
      <c r="C8558" s="90">
        <f t="shared" si="399"/>
        <v>95.010297980050836</v>
      </c>
      <c r="D8558" s="90">
        <f t="shared" si="400"/>
        <v>22.271824700579266</v>
      </c>
      <c r="E8558" s="90">
        <f t="shared" si="401"/>
        <v>72.738473279471563</v>
      </c>
      <c r="F8558" s="50">
        <f>'貼り付けシート（日射量等）'!G8555/3.6*10^3</f>
        <v>41.666666666666664</v>
      </c>
      <c r="G8558" s="50">
        <f>'貼り付けシート（日射量等）'!H8555/3.6*10^3</f>
        <v>75</v>
      </c>
      <c r="H8558" s="91">
        <f>RADIANS('貼り付けシート（日射量等）'!I8555)</f>
        <v>0.29496064358704166</v>
      </c>
      <c r="I8558" s="91">
        <f>IF('貼り付けシート（日射量等）'!J8555&lt;0,RADIANS(360+('貼り付けシート（日射量等）'!J8555)),RADIANS('貼り付けシート（日射量等）'!J8555))</f>
        <v>5.6374134839416845</v>
      </c>
    </row>
    <row r="8559" spans="1:9">
      <c r="A8559" s="20">
        <v>41996</v>
      </c>
      <c r="B8559" s="35" t="s">
        <v>369</v>
      </c>
      <c r="C8559" s="90">
        <f t="shared" si="399"/>
        <v>123.20680595841303</v>
      </c>
      <c r="D8559" s="90">
        <f t="shared" si="400"/>
        <v>23.528157390248293</v>
      </c>
      <c r="E8559" s="90">
        <f t="shared" si="401"/>
        <v>99.678648568164732</v>
      </c>
      <c r="F8559" s="50">
        <f>'貼り付けシート（日射量等）'!G8556/3.6*10^3</f>
        <v>36.111111111111114</v>
      </c>
      <c r="G8559" s="50">
        <f>'貼り付けシート（日射量等）'!H8556/3.6*10^3</f>
        <v>102.77777777777777</v>
      </c>
      <c r="H8559" s="91">
        <f>RADIANS('貼り付けシート（日射量等）'!I8556)</f>
        <v>0.3961897402027128</v>
      </c>
      <c r="I8559" s="91">
        <f>IF('貼り付けシート（日射量等）'!J8556&lt;0,RADIANS(360+('貼り付けシート（日射量等）'!J8556)),RADIANS('貼り付けシート（日射量等）'!J8556))</f>
        <v>5.8695422744569301</v>
      </c>
    </row>
    <row r="8560" spans="1:9">
      <c r="A8560" s="20">
        <v>41996</v>
      </c>
      <c r="B8560" s="35" t="s">
        <v>370</v>
      </c>
      <c r="C8560" s="90">
        <f t="shared" si="399"/>
        <v>427.92042507617975</v>
      </c>
      <c r="D8560" s="90">
        <f t="shared" si="400"/>
        <v>279.74946098836728</v>
      </c>
      <c r="E8560" s="90">
        <f t="shared" si="401"/>
        <v>148.17096408781248</v>
      </c>
      <c r="F8560" s="50">
        <f>'貼り付けシート（日射量等）'!G8557/3.6*10^3</f>
        <v>391.66666666666663</v>
      </c>
      <c r="G8560" s="50">
        <f>'貼り付けシート（日射量等）'!H8557/3.6*10^3</f>
        <v>152.7777777777778</v>
      </c>
      <c r="H8560" s="91">
        <f>RADIANS('貼り付けシート（日射量等）'!I8557)</f>
        <v>0.45204027626653132</v>
      </c>
      <c r="I8560" s="91">
        <f>IF('貼り付けシート（日射量等）'!J8557&lt;0,RADIANS(360+('貼り付けシート（日射量等）'!J8557)),RADIANS('貼り付けシート（日射量等）'!J8557))</f>
        <v>6.1243603452481024</v>
      </c>
    </row>
    <row r="8561" spans="1:9">
      <c r="A8561" s="20">
        <v>41996</v>
      </c>
      <c r="B8561" s="35" t="s">
        <v>371</v>
      </c>
      <c r="C8561" s="90">
        <f t="shared" si="399"/>
        <v>384.91783107159267</v>
      </c>
      <c r="D8561" s="90">
        <f t="shared" si="400"/>
        <v>225.97079686830293</v>
      </c>
      <c r="E8561" s="90">
        <f t="shared" si="401"/>
        <v>158.94703420328972</v>
      </c>
      <c r="F8561" s="50">
        <f>'貼り付けシート（日射量等）'!G8558/3.6*10^3</f>
        <v>313.8888888888888</v>
      </c>
      <c r="G8561" s="50">
        <f>'貼り付けシート（日射量等）'!H8558/3.6*10^3</f>
        <v>163.88888888888889</v>
      </c>
      <c r="H8561" s="91">
        <f>RADIANS('貼り付けシート（日射量等）'!I8558)</f>
        <v>0.45727626402251431</v>
      </c>
      <c r="I8561" s="91">
        <f>IF('貼り付けシート（日射量等）'!J8558&lt;0,RADIANS(360+('貼り付けシート（日射量等）'!J8558)),RADIANS('貼り付けシート（日射量等）'!J8558))</f>
        <v>0.10995574287564276</v>
      </c>
    </row>
    <row r="8562" spans="1:9">
      <c r="A8562" s="20">
        <v>41996</v>
      </c>
      <c r="B8562" s="35" t="s">
        <v>372</v>
      </c>
      <c r="C8562" s="90">
        <f t="shared" si="399"/>
        <v>129.16453985929985</v>
      </c>
      <c r="D8562" s="90">
        <f t="shared" si="400"/>
        <v>24.097856233396474</v>
      </c>
      <c r="E8562" s="90">
        <f t="shared" si="401"/>
        <v>105.06668362590338</v>
      </c>
      <c r="F8562" s="50">
        <f>'貼り付けシート（日射量等）'!G8559/3.6*10^3</f>
        <v>36.111111111111114</v>
      </c>
      <c r="G8562" s="50">
        <f>'貼り付けシート（日射量等）'!H8559/3.6*10^3</f>
        <v>108.33333333333334</v>
      </c>
      <c r="H8562" s="91">
        <f>RADIANS('貼り付けシート（日射量等）'!I8559)</f>
        <v>0.41015237421866746</v>
      </c>
      <c r="I8562" s="91">
        <f>IF('貼り付けシート（日射量等）'!J8559&lt;0,RADIANS(360+('貼り付けシート（日射量等）'!J8559)),RADIANS('貼り付けシート（日射量等）'!J8559))</f>
        <v>0.36826447217080355</v>
      </c>
    </row>
    <row r="8563" spans="1:9">
      <c r="A8563" s="20">
        <v>41996</v>
      </c>
      <c r="B8563" s="35" t="s">
        <v>373</v>
      </c>
      <c r="C8563" s="90">
        <f t="shared" si="399"/>
        <v>98.320408559788746</v>
      </c>
      <c r="D8563" s="90">
        <f t="shared" si="400"/>
        <v>20.19390022257857</v>
      </c>
      <c r="E8563" s="90">
        <f t="shared" si="401"/>
        <v>78.126508337210183</v>
      </c>
      <c r="F8563" s="50">
        <f>'貼り付けシート（日射量等）'!G8560/3.6*10^3</f>
        <v>36.111111111111114</v>
      </c>
      <c r="G8563" s="50">
        <f>'貼り付けシート（日射量等）'!H8560/3.6*10^3</f>
        <v>80.555555555555543</v>
      </c>
      <c r="H8563" s="91">
        <f>RADIANS('貼り付けシート（日射量等）'!I8560)</f>
        <v>0.3159045946109737</v>
      </c>
      <c r="I8563" s="91">
        <f>IF('貼り付けシート（日射量等）'!J8560&lt;0,RADIANS(360+('貼り付けシート（日射量等）'!J8560)),RADIANS('貼り付けシート（日射量等）'!J8560))</f>
        <v>0.60562925044203242</v>
      </c>
    </row>
    <row r="8564" spans="1:9">
      <c r="A8564" s="20">
        <v>41996</v>
      </c>
      <c r="B8564" s="35" t="s">
        <v>374</v>
      </c>
      <c r="C8564" s="90">
        <f t="shared" si="399"/>
        <v>59.931169661895836</v>
      </c>
      <c r="D8564" s="90">
        <f t="shared" si="400"/>
        <v>16.826889199986759</v>
      </c>
      <c r="E8564" s="90">
        <f t="shared" si="401"/>
        <v>43.104280461909077</v>
      </c>
      <c r="F8564" s="50">
        <f>'貼り付けシート（日射量等）'!G8561/3.6*10^3</f>
        <v>41.666666666666664</v>
      </c>
      <c r="G8564" s="50">
        <f>'貼り付けシート（日射量等）'!H8561/3.6*10^3</f>
        <v>44.444444444444443</v>
      </c>
      <c r="H8564" s="91">
        <f>RADIANS('貼り付けシート（日射量等）'!I8561)</f>
        <v>0.18500490071139894</v>
      </c>
      <c r="I8564" s="91">
        <f>IF('貼り付けシート（日射量等）'!J8561&lt;0,RADIANS(360+('貼り付けシート（日射量等）'!J8561)),RADIANS('貼り付けシート（日射量等）'!J8561))</f>
        <v>0.81332343142935759</v>
      </c>
    </row>
    <row r="8565" spans="1:9">
      <c r="A8565" s="20">
        <v>41996</v>
      </c>
      <c r="B8565" s="35" t="s">
        <v>375</v>
      </c>
      <c r="C8565" s="90">
        <f t="shared" si="399"/>
        <v>15.485890772995194</v>
      </c>
      <c r="D8565" s="90">
        <f t="shared" si="400"/>
        <v>4.709820657517926</v>
      </c>
      <c r="E8565" s="90">
        <f t="shared" si="401"/>
        <v>10.776070115477269</v>
      </c>
      <c r="F8565" s="50">
        <f>'貼り付けシート（日射量等）'!G8562/3.6*10^3</f>
        <v>22.222222222222221</v>
      </c>
      <c r="G8565" s="50">
        <f>'貼り付けシート（日射量等）'!H8562/3.6*10^3</f>
        <v>11.111111111111111</v>
      </c>
      <c r="H8565" s="91">
        <f>RADIANS('貼り付けシート（日射量等）'!I8562)</f>
        <v>2.7925268031909273E-2</v>
      </c>
      <c r="I8565" s="91">
        <f>IF('貼り付けシート（日射量等）'!J8562&lt;0,RADIANS(360+('貼り付けシート（日射量等）'!J8562)),RADIANS('貼り付けシート（日射量等）'!J8562))</f>
        <v>0.99658300288876223</v>
      </c>
    </row>
    <row r="8566" spans="1:9">
      <c r="A8566" s="20">
        <v>41996</v>
      </c>
      <c r="B8566" s="35" t="s">
        <v>376</v>
      </c>
      <c r="C8566" s="90">
        <f t="shared" si="399"/>
        <v>0</v>
      </c>
      <c r="D8566" s="90">
        <f t="shared" si="400"/>
        <v>0</v>
      </c>
      <c r="E8566" s="90">
        <f t="shared" si="401"/>
        <v>0</v>
      </c>
      <c r="F8566" s="50">
        <f>'貼り付けシート（日射量等）'!G8563/3.6*10^3</f>
        <v>0</v>
      </c>
      <c r="G8566" s="50">
        <f>'貼り付けシート（日射量等）'!H8563/3.6*10^3</f>
        <v>0</v>
      </c>
      <c r="H8566" s="91">
        <f>RADIANS('貼り付けシート（日射量等）'!I8563)</f>
        <v>0</v>
      </c>
      <c r="I8566" s="91">
        <f>IF('貼り付けシート（日射量等）'!J8563&lt;0,RADIANS(360+('貼り付けシート（日射量等）'!J8563)),RADIANS('貼り付けシート（日射量等）'!J8563))</f>
        <v>0</v>
      </c>
    </row>
    <row r="8567" spans="1:9">
      <c r="A8567" s="20">
        <v>41996</v>
      </c>
      <c r="B8567" s="35" t="s">
        <v>377</v>
      </c>
      <c r="C8567" s="90">
        <f t="shared" si="399"/>
        <v>0</v>
      </c>
      <c r="D8567" s="90">
        <f t="shared" si="400"/>
        <v>0</v>
      </c>
      <c r="E8567" s="90">
        <f t="shared" si="401"/>
        <v>0</v>
      </c>
      <c r="F8567" s="50">
        <f>'貼り付けシート（日射量等）'!G8564/3.6*10^3</f>
        <v>0</v>
      </c>
      <c r="G8567" s="50">
        <f>'貼り付けシート（日射量等）'!H8564/3.6*10^3</f>
        <v>0</v>
      </c>
      <c r="H8567" s="91">
        <f>RADIANS('貼り付けシート（日射量等）'!I8564)</f>
        <v>0</v>
      </c>
      <c r="I8567" s="91">
        <f>IF('貼り付けシート（日射量等）'!J8564&lt;0,RADIANS(360+('貼り付けシート（日射量等）'!J8564)),RADIANS('貼り付けシート（日射量等）'!J8564))</f>
        <v>0</v>
      </c>
    </row>
    <row r="8568" spans="1:9">
      <c r="A8568" s="20">
        <v>41996</v>
      </c>
      <c r="B8568" s="35" t="s">
        <v>378</v>
      </c>
      <c r="C8568" s="90">
        <f t="shared" si="399"/>
        <v>0</v>
      </c>
      <c r="D8568" s="90">
        <f t="shared" si="400"/>
        <v>0</v>
      </c>
      <c r="E8568" s="90">
        <f t="shared" si="401"/>
        <v>0</v>
      </c>
      <c r="F8568" s="50">
        <f>'貼り付けシート（日射量等）'!G8565/3.6*10^3</f>
        <v>0</v>
      </c>
      <c r="G8568" s="50">
        <f>'貼り付けシート（日射量等）'!H8565/3.6*10^3</f>
        <v>0</v>
      </c>
      <c r="H8568" s="91">
        <f>RADIANS('貼り付けシート（日射量等）'!I8565)</f>
        <v>0</v>
      </c>
      <c r="I8568" s="91">
        <f>IF('貼り付けシート（日射量等）'!J8565&lt;0,RADIANS(360+('貼り付けシート（日射量等）'!J8565)),RADIANS('貼り付けシート（日射量等）'!J8565))</f>
        <v>0</v>
      </c>
    </row>
    <row r="8569" spans="1:9">
      <c r="A8569" s="20">
        <v>41996</v>
      </c>
      <c r="B8569" s="35" t="s">
        <v>379</v>
      </c>
      <c r="C8569" s="90">
        <f t="shared" si="399"/>
        <v>0</v>
      </c>
      <c r="D8569" s="90">
        <f t="shared" si="400"/>
        <v>0</v>
      </c>
      <c r="E8569" s="90">
        <f t="shared" si="401"/>
        <v>0</v>
      </c>
      <c r="F8569" s="50">
        <f>'貼り付けシート（日射量等）'!G8566/3.6*10^3</f>
        <v>0</v>
      </c>
      <c r="G8569" s="50">
        <f>'貼り付けシート（日射量等）'!H8566/3.6*10^3</f>
        <v>0</v>
      </c>
      <c r="H8569" s="91">
        <f>RADIANS('貼り付けシート（日射量等）'!I8566)</f>
        <v>0</v>
      </c>
      <c r="I8569" s="91">
        <f>IF('貼り付けシート（日射量等）'!J8566&lt;0,RADIANS(360+('貼り付けシート（日射量等）'!J8566)),RADIANS('貼り付けシート（日射量等）'!J8566))</f>
        <v>0</v>
      </c>
    </row>
    <row r="8570" spans="1:9">
      <c r="A8570" s="20">
        <v>41996</v>
      </c>
      <c r="B8570" s="35" t="s">
        <v>380</v>
      </c>
      <c r="C8570" s="90">
        <f t="shared" si="399"/>
        <v>0</v>
      </c>
      <c r="D8570" s="90">
        <f t="shared" si="400"/>
        <v>0</v>
      </c>
      <c r="E8570" s="90">
        <f t="shared" si="401"/>
        <v>0</v>
      </c>
      <c r="F8570" s="50">
        <f>'貼り付けシート（日射量等）'!G8567/3.6*10^3</f>
        <v>0</v>
      </c>
      <c r="G8570" s="50">
        <f>'貼り付けシート（日射量等）'!H8567/3.6*10^3</f>
        <v>0</v>
      </c>
      <c r="H8570" s="91">
        <f>RADIANS('貼り付けシート（日射量等）'!I8567)</f>
        <v>0</v>
      </c>
      <c r="I8570" s="91">
        <f>IF('貼り付けシート（日射量等）'!J8567&lt;0,RADIANS(360+('貼り付けシート（日射量等）'!J8567)),RADIANS('貼り付けシート（日射量等）'!J8567))</f>
        <v>0</v>
      </c>
    </row>
    <row r="8571" spans="1:9">
      <c r="A8571" s="20">
        <v>41996</v>
      </c>
      <c r="B8571" s="35" t="s">
        <v>381</v>
      </c>
      <c r="C8571" s="90">
        <f t="shared" si="399"/>
        <v>0</v>
      </c>
      <c r="D8571" s="90">
        <f t="shared" si="400"/>
        <v>0</v>
      </c>
      <c r="E8571" s="90">
        <f t="shared" si="401"/>
        <v>0</v>
      </c>
      <c r="F8571" s="50">
        <f>'貼り付けシート（日射量等）'!G8568/3.6*10^3</f>
        <v>0</v>
      </c>
      <c r="G8571" s="50">
        <f>'貼り付けシート（日射量等）'!H8568/3.6*10^3</f>
        <v>0</v>
      </c>
      <c r="H8571" s="91">
        <f>RADIANS('貼り付けシート（日射量等）'!I8568)</f>
        <v>0</v>
      </c>
      <c r="I8571" s="91">
        <f>IF('貼り付けシート（日射量等）'!J8568&lt;0,RADIANS(360+('貼り付けシート（日射量等）'!J8568)),RADIANS('貼り付けシート（日射量等）'!J8568))</f>
        <v>0</v>
      </c>
    </row>
    <row r="8572" spans="1:9">
      <c r="A8572" s="20">
        <v>41996</v>
      </c>
      <c r="B8572" s="35" t="s">
        <v>382</v>
      </c>
      <c r="C8572" s="90">
        <f t="shared" si="399"/>
        <v>0</v>
      </c>
      <c r="D8572" s="90">
        <f t="shared" si="400"/>
        <v>0</v>
      </c>
      <c r="E8572" s="90">
        <f t="shared" si="401"/>
        <v>0</v>
      </c>
      <c r="F8572" s="50">
        <f>'貼り付けシート（日射量等）'!G8569/3.6*10^3</f>
        <v>0</v>
      </c>
      <c r="G8572" s="50">
        <f>'貼り付けシート（日射量等）'!H8569/3.6*10^3</f>
        <v>0</v>
      </c>
      <c r="H8572" s="91">
        <f>RADIANS('貼り付けシート（日射量等）'!I8569)</f>
        <v>0</v>
      </c>
      <c r="I8572" s="91">
        <f>IF('貼り付けシート（日射量等）'!J8569&lt;0,RADIANS(360+('貼り付けシート（日射量等）'!J8569)),RADIANS('貼り付けシート（日射量等）'!J8569))</f>
        <v>0</v>
      </c>
    </row>
    <row r="8573" spans="1:9">
      <c r="A8573" s="20">
        <v>41996</v>
      </c>
      <c r="B8573" s="35" t="s">
        <v>383</v>
      </c>
      <c r="C8573" s="90">
        <f t="shared" si="399"/>
        <v>0</v>
      </c>
      <c r="D8573" s="90">
        <f t="shared" si="400"/>
        <v>0</v>
      </c>
      <c r="E8573" s="90">
        <f t="shared" si="401"/>
        <v>0</v>
      </c>
      <c r="F8573" s="50">
        <f>'貼り付けシート（日射量等）'!G8570/3.6*10^3</f>
        <v>0</v>
      </c>
      <c r="G8573" s="50">
        <f>'貼り付けシート（日射量等）'!H8570/3.6*10^3</f>
        <v>0</v>
      </c>
      <c r="H8573" s="91">
        <f>RADIANS('貼り付けシート（日射量等）'!I8570)</f>
        <v>0</v>
      </c>
      <c r="I8573" s="91">
        <f>IF('貼り付けシート（日射量等）'!J8570&lt;0,RADIANS(360+('貼り付けシート（日射量等）'!J8570)),RADIANS('貼り付けシート（日射量等）'!J8570))</f>
        <v>0</v>
      </c>
    </row>
    <row r="8574" spans="1:9">
      <c r="A8574" s="20">
        <v>41997</v>
      </c>
      <c r="B8574" s="35" t="s">
        <v>360</v>
      </c>
      <c r="C8574" s="90">
        <f t="shared" si="399"/>
        <v>0</v>
      </c>
      <c r="D8574" s="90">
        <f t="shared" si="400"/>
        <v>0</v>
      </c>
      <c r="E8574" s="90">
        <f t="shared" si="401"/>
        <v>0</v>
      </c>
      <c r="F8574" s="50">
        <f>'貼り付けシート（日射量等）'!G8571/3.6*10^3</f>
        <v>0</v>
      </c>
      <c r="G8574" s="50">
        <f>'貼り付けシート（日射量等）'!H8571/3.6*10^3</f>
        <v>0</v>
      </c>
      <c r="H8574" s="91">
        <f>RADIANS('貼り付けシート（日射量等）'!I8571)</f>
        <v>0</v>
      </c>
      <c r="I8574" s="91">
        <f>IF('貼り付けシート（日射量等）'!J8571&lt;0,RADIANS(360+('貼り付けシート（日射量等）'!J8571)),RADIANS('貼り付けシート（日射量等）'!J8571))</f>
        <v>0</v>
      </c>
    </row>
    <row r="8575" spans="1:9">
      <c r="A8575" s="20">
        <v>41997</v>
      </c>
      <c r="B8575" s="35" t="s">
        <v>361</v>
      </c>
      <c r="C8575" s="90">
        <f t="shared" si="399"/>
        <v>0</v>
      </c>
      <c r="D8575" s="90">
        <f t="shared" si="400"/>
        <v>0</v>
      </c>
      <c r="E8575" s="90">
        <f t="shared" si="401"/>
        <v>0</v>
      </c>
      <c r="F8575" s="50">
        <f>'貼り付けシート（日射量等）'!G8572/3.6*10^3</f>
        <v>0</v>
      </c>
      <c r="G8575" s="50">
        <f>'貼り付けシート（日射量等）'!H8572/3.6*10^3</f>
        <v>0</v>
      </c>
      <c r="H8575" s="91">
        <f>RADIANS('貼り付けシート（日射量等）'!I8572)</f>
        <v>0</v>
      </c>
      <c r="I8575" s="91">
        <f>IF('貼り付けシート（日射量等）'!J8572&lt;0,RADIANS(360+('貼り付けシート（日射量等）'!J8572)),RADIANS('貼り付けシート（日射量等）'!J8572))</f>
        <v>0</v>
      </c>
    </row>
    <row r="8576" spans="1:9">
      <c r="A8576" s="20">
        <v>41997</v>
      </c>
      <c r="B8576" s="35" t="s">
        <v>362</v>
      </c>
      <c r="C8576" s="90">
        <f t="shared" si="399"/>
        <v>0</v>
      </c>
      <c r="D8576" s="90">
        <f t="shared" si="400"/>
        <v>0</v>
      </c>
      <c r="E8576" s="90">
        <f t="shared" si="401"/>
        <v>0</v>
      </c>
      <c r="F8576" s="50">
        <f>'貼り付けシート（日射量等）'!G8573/3.6*10^3</f>
        <v>0</v>
      </c>
      <c r="G8576" s="50">
        <f>'貼り付けシート（日射量等）'!H8573/3.6*10^3</f>
        <v>0</v>
      </c>
      <c r="H8576" s="91">
        <f>RADIANS('貼り付けシート（日射量等）'!I8573)</f>
        <v>0</v>
      </c>
      <c r="I8576" s="91">
        <f>IF('貼り付けシート（日射量等）'!J8573&lt;0,RADIANS(360+('貼り付けシート（日射量等）'!J8573)),RADIANS('貼り付けシート（日射量等）'!J8573))</f>
        <v>0</v>
      </c>
    </row>
    <row r="8577" spans="1:9">
      <c r="A8577" s="20">
        <v>41997</v>
      </c>
      <c r="B8577" s="35" t="s">
        <v>363</v>
      </c>
      <c r="C8577" s="90">
        <f t="shared" si="399"/>
        <v>0</v>
      </c>
      <c r="D8577" s="90">
        <f t="shared" si="400"/>
        <v>0</v>
      </c>
      <c r="E8577" s="90">
        <f t="shared" si="401"/>
        <v>0</v>
      </c>
      <c r="F8577" s="50">
        <f>'貼り付けシート（日射量等）'!G8574/3.6*10^3</f>
        <v>0</v>
      </c>
      <c r="G8577" s="50">
        <f>'貼り付けシート（日射量等）'!H8574/3.6*10^3</f>
        <v>0</v>
      </c>
      <c r="H8577" s="91">
        <f>RADIANS('貼り付けシート（日射量等）'!I8574)</f>
        <v>0</v>
      </c>
      <c r="I8577" s="91">
        <f>IF('貼り付けシート（日射量等）'!J8574&lt;0,RADIANS(360+('貼り付けシート（日射量等）'!J8574)),RADIANS('貼り付けシート（日射量等）'!J8574))</f>
        <v>0</v>
      </c>
    </row>
    <row r="8578" spans="1:9">
      <c r="A8578" s="20">
        <v>41997</v>
      </c>
      <c r="B8578" s="35" t="s">
        <v>364</v>
      </c>
      <c r="C8578" s="90">
        <f t="shared" si="399"/>
        <v>0</v>
      </c>
      <c r="D8578" s="90">
        <f t="shared" si="400"/>
        <v>0</v>
      </c>
      <c r="E8578" s="90">
        <f t="shared" si="401"/>
        <v>0</v>
      </c>
      <c r="F8578" s="50">
        <f>'貼り付けシート（日射量等）'!G8575/3.6*10^3</f>
        <v>0</v>
      </c>
      <c r="G8578" s="50">
        <f>'貼り付けシート（日射量等）'!H8575/3.6*10^3</f>
        <v>0</v>
      </c>
      <c r="H8578" s="91">
        <f>RADIANS('貼り付けシート（日射量等）'!I8575)</f>
        <v>0</v>
      </c>
      <c r="I8578" s="91">
        <f>IF('貼り付けシート（日射量等）'!J8575&lt;0,RADIANS(360+('貼り付けシート（日射量等）'!J8575)),RADIANS('貼り付けシート（日射量等）'!J8575))</f>
        <v>0</v>
      </c>
    </row>
    <row r="8579" spans="1:9">
      <c r="A8579" s="20">
        <v>41997</v>
      </c>
      <c r="B8579" s="35" t="s">
        <v>365</v>
      </c>
      <c r="C8579" s="90">
        <f t="shared" si="399"/>
        <v>0</v>
      </c>
      <c r="D8579" s="90">
        <f t="shared" si="400"/>
        <v>0</v>
      </c>
      <c r="E8579" s="90">
        <f t="shared" si="401"/>
        <v>0</v>
      </c>
      <c r="F8579" s="50">
        <f>'貼り付けシート（日射量等）'!G8576/3.6*10^3</f>
        <v>0</v>
      </c>
      <c r="G8579" s="50">
        <f>'貼り付けシート（日射量等）'!H8576/3.6*10^3</f>
        <v>0</v>
      </c>
      <c r="H8579" s="91">
        <f>RADIANS('貼り付けシート（日射量等）'!I8576)</f>
        <v>0</v>
      </c>
      <c r="I8579" s="91">
        <f>IF('貼り付けシート（日射量等）'!J8576&lt;0,RADIANS(360+('貼り付けシート（日射量等）'!J8576)),RADIANS('貼り付けシート（日射量等）'!J8576))</f>
        <v>0</v>
      </c>
    </row>
    <row r="8580" spans="1:9">
      <c r="A8580" s="20">
        <v>41997</v>
      </c>
      <c r="B8580" s="35" t="s">
        <v>366</v>
      </c>
      <c r="C8580" s="90">
        <f t="shared" si="399"/>
        <v>3.6440734825517302</v>
      </c>
      <c r="D8580" s="90">
        <f t="shared" si="400"/>
        <v>0.95005595368241302</v>
      </c>
      <c r="E8580" s="90">
        <f t="shared" si="401"/>
        <v>2.6940175288693173</v>
      </c>
      <c r="F8580" s="50">
        <f>'貼り付けシート（日射量等）'!G8577/3.6*10^3</f>
        <v>2.7777777777777777</v>
      </c>
      <c r="G8580" s="50">
        <f>'貼り付けシート（日射量等）'!H8577/3.6*10^3</f>
        <v>2.7777777777777777</v>
      </c>
      <c r="H8580" s="91">
        <f>RADIANS('貼り付けシート（日射量等）'!I8577)</f>
        <v>0</v>
      </c>
      <c r="I8580" s="91">
        <f>IF('貼り付けシート（日射量等）'!J8577&lt;0,RADIANS(360+('貼り付けシート（日射量等）'!J8577)),RADIANS('貼り付けシート（日射量等）'!J8577))</f>
        <v>0</v>
      </c>
    </row>
    <row r="8581" spans="1:9">
      <c r="A8581" s="20">
        <v>41997</v>
      </c>
      <c r="B8581" s="35" t="s">
        <v>367</v>
      </c>
      <c r="C8581" s="90">
        <f t="shared" si="399"/>
        <v>24.635098722981013</v>
      </c>
      <c r="D8581" s="90">
        <f t="shared" si="400"/>
        <v>3.0829584920264725</v>
      </c>
      <c r="E8581" s="90">
        <f t="shared" si="401"/>
        <v>21.552140230954539</v>
      </c>
      <c r="F8581" s="50">
        <f>'貼り付けシート（日射量等）'!G8578/3.6*10^3</f>
        <v>8.3333333333333339</v>
      </c>
      <c r="G8581" s="50">
        <f>'貼り付けシート（日射量等）'!H8578/3.6*10^3</f>
        <v>22.222222222222221</v>
      </c>
      <c r="H8581" s="91">
        <f>RADIANS('貼り付けシート（日射量等）'!I8578)</f>
        <v>0.15707963267948966</v>
      </c>
      <c r="I8581" s="91">
        <f>IF('貼り付けシート（日射量等）'!J8578&lt;0,RADIANS(360+('貼り付けシート（日射量等）'!J8578)),RADIANS('貼り付けシート（日射量等）'!J8578))</f>
        <v>5.4332099614583482</v>
      </c>
    </row>
    <row r="8582" spans="1:9">
      <c r="A8582" s="20">
        <v>41997</v>
      </c>
      <c r="B8582" s="35" t="s">
        <v>368</v>
      </c>
      <c r="C8582" s="90">
        <f t="shared" si="399"/>
        <v>54.411737874930445</v>
      </c>
      <c r="D8582" s="90">
        <f t="shared" si="400"/>
        <v>5.9194223552827427</v>
      </c>
      <c r="E8582" s="90">
        <f t="shared" si="401"/>
        <v>48.492315519647704</v>
      </c>
      <c r="F8582" s="50">
        <f>'貼り付けシート（日射量等）'!G8579/3.6*10^3</f>
        <v>11.111111111111111</v>
      </c>
      <c r="G8582" s="50">
        <f>'貼り付けシート（日射量等）'!H8579/3.6*10^3</f>
        <v>49.999999999999993</v>
      </c>
      <c r="H8582" s="91">
        <f>RADIANS('貼り付けシート（日射量等）'!I8579)</f>
        <v>0.29321531433504738</v>
      </c>
      <c r="I8582" s="91">
        <f>IF('貼り付けシート（日射量等）'!J8579&lt;0,RADIANS(360+('貼り付けシート（日射量等）'!J8579)),RADIANS('貼り付けシート（日射量等）'!J8579))</f>
        <v>5.6356681546896894</v>
      </c>
    </row>
    <row r="8583" spans="1:9">
      <c r="A8583" s="20">
        <v>41997</v>
      </c>
      <c r="B8583" s="35" t="s">
        <v>369</v>
      </c>
      <c r="C8583" s="90">
        <f t="shared" ref="C8583:C8646" si="402">IF(D8583&lt;0,E8583,D8583+E8583)</f>
        <v>97.954567828047729</v>
      </c>
      <c r="D8583" s="90">
        <f t="shared" ref="D8583:D8646" si="403">F8583*(SIN(H8583)*COS($O$5)+COS(H8583)*SIN($O$5)*COS($O$4-I8583))</f>
        <v>14.440024433098882</v>
      </c>
      <c r="E8583" s="90">
        <f t="shared" ref="E8583:E8646" si="404">G8583*(1+COS($O$5))/2</f>
        <v>83.514543394948845</v>
      </c>
      <c r="F8583" s="50">
        <f>'貼り付けシート（日射量等）'!G8580/3.6*10^3</f>
        <v>22.222222222222221</v>
      </c>
      <c r="G8583" s="50">
        <f>'貼り付けシート（日射量等）'!H8580/3.6*10^3</f>
        <v>86.111111111111114</v>
      </c>
      <c r="H8583" s="91">
        <f>RADIANS('貼り付けシート（日射量等）'!I8580)</f>
        <v>0.39444441095071853</v>
      </c>
      <c r="I8583" s="91">
        <f>IF('貼り付けシート（日射量等）'!J8580&lt;0,RADIANS(360+('貼り付けシート（日射量等）'!J8580)),RADIANS('貼り付けシート（日射量等）'!J8580))</f>
        <v>5.8660516159529417</v>
      </c>
    </row>
    <row r="8584" spans="1:9">
      <c r="A8584" s="20">
        <v>41997</v>
      </c>
      <c r="B8584" s="35" t="s">
        <v>370</v>
      </c>
      <c r="C8584" s="90">
        <f t="shared" si="402"/>
        <v>110.87124178364928</v>
      </c>
      <c r="D8584" s="90">
        <f t="shared" si="403"/>
        <v>13.886610744353879</v>
      </c>
      <c r="E8584" s="90">
        <f t="shared" si="404"/>
        <v>96.984631039295408</v>
      </c>
      <c r="F8584" s="50">
        <f>'貼り付けシート（日射量等）'!G8581/3.6*10^3</f>
        <v>19.444444444444446</v>
      </c>
      <c r="G8584" s="50">
        <f>'貼り付けシート（日射量等）'!H8581/3.6*10^3</f>
        <v>99.999999999999986</v>
      </c>
      <c r="H8584" s="91">
        <f>RADIANS('貼り付けシート（日射量等）'!I8581)</f>
        <v>0.45204027626653132</v>
      </c>
      <c r="I8584" s="91">
        <f>IF('貼り付けシート（日射量等）'!J8581&lt;0,RADIANS(360+('貼り付けシート（日射量等）'!J8581)),RADIANS('貼り付けシート（日射量等）'!J8581))</f>
        <v>6.1226150159961081</v>
      </c>
    </row>
    <row r="8585" spans="1:9">
      <c r="A8585" s="20">
        <v>41997</v>
      </c>
      <c r="B8585" s="35" t="s">
        <v>371</v>
      </c>
      <c r="C8585" s="90">
        <f t="shared" si="402"/>
        <v>178.70226084994431</v>
      </c>
      <c r="D8585" s="90">
        <f t="shared" si="403"/>
        <v>44.001384406478458</v>
      </c>
      <c r="E8585" s="90">
        <f t="shared" si="404"/>
        <v>134.70087644346586</v>
      </c>
      <c r="F8585" s="50">
        <f>'貼り付けシート（日射量等）'!G8582/3.6*10^3</f>
        <v>61.111111111111107</v>
      </c>
      <c r="G8585" s="50">
        <f>'貼り付けシート（日射量等）'!H8582/3.6*10^3</f>
        <v>138.88888888888889</v>
      </c>
      <c r="H8585" s="91">
        <f>RADIANS('貼り付けシート（日射量等）'!I8582)</f>
        <v>0.45727626402251431</v>
      </c>
      <c r="I8585" s="91">
        <f>IF('貼り付けシート（日射量等）'!J8582&lt;0,RADIANS(360+('貼り付けシート（日射量等）'!J8582)),RADIANS('貼り付けシート（日射量等）'!J8582))</f>
        <v>0.1064650843716541</v>
      </c>
    </row>
    <row r="8586" spans="1:9">
      <c r="A8586" s="20">
        <v>41997</v>
      </c>
      <c r="B8586" s="35" t="s">
        <v>372</v>
      </c>
      <c r="C8586" s="90">
        <f t="shared" si="402"/>
        <v>99.188152957249713</v>
      </c>
      <c r="D8586" s="90">
        <f t="shared" si="403"/>
        <v>12.979592033431562</v>
      </c>
      <c r="E8586" s="90">
        <f t="shared" si="404"/>
        <v>86.208560923818155</v>
      </c>
      <c r="F8586" s="50">
        <f>'貼り付けシート（日射量等）'!G8583/3.6*10^3</f>
        <v>19.444444444444446</v>
      </c>
      <c r="G8586" s="50">
        <f>'貼り付けシート（日射量等）'!H8583/3.6*10^3</f>
        <v>88.888888888888886</v>
      </c>
      <c r="H8586" s="91">
        <f>RADIANS('貼り付けシート（日射量等）'!I8583)</f>
        <v>0.41015237421866746</v>
      </c>
      <c r="I8586" s="91">
        <f>IF('貼り付けシート（日射量等）'!J8583&lt;0,RADIANS(360+('貼り付けシート（日射量等）'!J8583)),RADIANS('貼り付けシート（日射量等）'!J8583))</f>
        <v>0.36651914291880922</v>
      </c>
    </row>
    <row r="8587" spans="1:9">
      <c r="A8587" s="20">
        <v>41997</v>
      </c>
      <c r="B8587" s="35" t="s">
        <v>373</v>
      </c>
      <c r="C8587" s="90">
        <f t="shared" si="402"/>
        <v>78.257676981260914</v>
      </c>
      <c r="D8587" s="90">
        <f t="shared" si="403"/>
        <v>10.907238759527983</v>
      </c>
      <c r="E8587" s="90">
        <f t="shared" si="404"/>
        <v>67.350438221732929</v>
      </c>
      <c r="F8587" s="50">
        <f>'貼り付けシート（日射量等）'!G8584/3.6*10^3</f>
        <v>19.444444444444446</v>
      </c>
      <c r="G8587" s="50">
        <f>'貼り付けシート（日射量等）'!H8584/3.6*10^3</f>
        <v>69.444444444444443</v>
      </c>
      <c r="H8587" s="91">
        <f>RADIANS('貼り付けシート（日射量等）'!I8584)</f>
        <v>0.31764992386296798</v>
      </c>
      <c r="I8587" s="91">
        <f>IF('貼り付けシート（日射量等）'!J8584&lt;0,RADIANS(360+('貼り付けシート（日射量等）'!J8584)),RADIANS('貼り付けシート（日射量等）'!J8584))</f>
        <v>0.60388392119003809</v>
      </c>
    </row>
    <row r="8588" spans="1:9">
      <c r="A8588" s="20">
        <v>41997</v>
      </c>
      <c r="B8588" s="35" t="s">
        <v>374</v>
      </c>
      <c r="C8588" s="90">
        <f t="shared" si="402"/>
        <v>44.040165432488152</v>
      </c>
      <c r="D8588" s="90">
        <f t="shared" si="403"/>
        <v>9.0179375571870271</v>
      </c>
      <c r="E8588" s="90">
        <f t="shared" si="404"/>
        <v>35.022227875301127</v>
      </c>
      <c r="F8588" s="50">
        <f>'貼り付けシート（日射量等）'!G8585/3.6*10^3</f>
        <v>22.222222222222221</v>
      </c>
      <c r="G8588" s="50">
        <f>'貼り付けシート（日射量等）'!H8585/3.6*10^3</f>
        <v>36.111111111111114</v>
      </c>
      <c r="H8588" s="91">
        <f>RADIANS('貼り付けシート（日射量等）'!I8585)</f>
        <v>0.18675022996339324</v>
      </c>
      <c r="I8588" s="91">
        <f>IF('貼り付けシート（日射量等）'!J8585&lt;0,RADIANS(360+('貼り付けシート（日射量等）'!J8585)),RADIANS('貼り付けシート（日射量等）'!J8585))</f>
        <v>0.81157810217736326</v>
      </c>
    </row>
    <row r="8589" spans="1:9">
      <c r="A8589" s="20">
        <v>41997</v>
      </c>
      <c r="B8589" s="35" t="s">
        <v>375</v>
      </c>
      <c r="C8589" s="90">
        <f t="shared" si="402"/>
        <v>10.460637956652752</v>
      </c>
      <c r="D8589" s="90">
        <f t="shared" si="403"/>
        <v>2.3785853700447999</v>
      </c>
      <c r="E8589" s="90">
        <f t="shared" si="404"/>
        <v>8.0820525866079524</v>
      </c>
      <c r="F8589" s="50">
        <f>'貼り付けシート（日射量等）'!G8586/3.6*10^3</f>
        <v>11.111111111111111</v>
      </c>
      <c r="G8589" s="50">
        <f>'貼り付けシート（日射量等）'!H8586/3.6*10^3</f>
        <v>8.3333333333333339</v>
      </c>
      <c r="H8589" s="91">
        <f>RADIANS('貼り付けシート（日射量等）'!I8586)</f>
        <v>2.9670597283903602E-2</v>
      </c>
      <c r="I8589" s="91">
        <f>IF('貼り付けシート（日射量等）'!J8586&lt;0,RADIANS(360+('貼り付けシート（日射量等）'!J8586)),RADIANS('貼り付けシート（日射量等）'!J8586))</f>
        <v>0.99483767363676789</v>
      </c>
    </row>
    <row r="8590" spans="1:9">
      <c r="A8590" s="20">
        <v>41997</v>
      </c>
      <c r="B8590" s="35" t="s">
        <v>376</v>
      </c>
      <c r="C8590" s="90">
        <f t="shared" si="402"/>
        <v>0</v>
      </c>
      <c r="D8590" s="90">
        <f t="shared" si="403"/>
        <v>0</v>
      </c>
      <c r="E8590" s="90">
        <f t="shared" si="404"/>
        <v>0</v>
      </c>
      <c r="F8590" s="50">
        <f>'貼り付けシート（日射量等）'!G8587/3.6*10^3</f>
        <v>0</v>
      </c>
      <c r="G8590" s="50">
        <f>'貼り付けシート（日射量等）'!H8587/3.6*10^3</f>
        <v>0</v>
      </c>
      <c r="H8590" s="91">
        <f>RADIANS('貼り付けシート（日射量等）'!I8587)</f>
        <v>0</v>
      </c>
      <c r="I8590" s="91">
        <f>IF('貼り付けシート（日射量等）'!J8587&lt;0,RADIANS(360+('貼り付けシート（日射量等）'!J8587)),RADIANS('貼り付けシート（日射量等）'!J8587))</f>
        <v>0</v>
      </c>
    </row>
    <row r="8591" spans="1:9">
      <c r="A8591" s="20">
        <v>41997</v>
      </c>
      <c r="B8591" s="35" t="s">
        <v>377</v>
      </c>
      <c r="C8591" s="90">
        <f t="shared" si="402"/>
        <v>0</v>
      </c>
      <c r="D8591" s="90">
        <f t="shared" si="403"/>
        <v>0</v>
      </c>
      <c r="E8591" s="90">
        <f t="shared" si="404"/>
        <v>0</v>
      </c>
      <c r="F8591" s="50">
        <f>'貼り付けシート（日射量等）'!G8588/3.6*10^3</f>
        <v>0</v>
      </c>
      <c r="G8591" s="50">
        <f>'貼り付けシート（日射量等）'!H8588/3.6*10^3</f>
        <v>0</v>
      </c>
      <c r="H8591" s="91">
        <f>RADIANS('貼り付けシート（日射量等）'!I8588)</f>
        <v>0</v>
      </c>
      <c r="I8591" s="91">
        <f>IF('貼り付けシート（日射量等）'!J8588&lt;0,RADIANS(360+('貼り付けシート（日射量等）'!J8588)),RADIANS('貼り付けシート（日射量等）'!J8588))</f>
        <v>0</v>
      </c>
    </row>
    <row r="8592" spans="1:9">
      <c r="A8592" s="20">
        <v>41997</v>
      </c>
      <c r="B8592" s="35" t="s">
        <v>378</v>
      </c>
      <c r="C8592" s="90">
        <f t="shared" si="402"/>
        <v>0</v>
      </c>
      <c r="D8592" s="90">
        <f t="shared" si="403"/>
        <v>0</v>
      </c>
      <c r="E8592" s="90">
        <f t="shared" si="404"/>
        <v>0</v>
      </c>
      <c r="F8592" s="50">
        <f>'貼り付けシート（日射量等）'!G8589/3.6*10^3</f>
        <v>0</v>
      </c>
      <c r="G8592" s="50">
        <f>'貼り付けシート（日射量等）'!H8589/3.6*10^3</f>
        <v>0</v>
      </c>
      <c r="H8592" s="91">
        <f>RADIANS('貼り付けシート（日射量等）'!I8589)</f>
        <v>0</v>
      </c>
      <c r="I8592" s="91">
        <f>IF('貼り付けシート（日射量等）'!J8589&lt;0,RADIANS(360+('貼り付けシート（日射量等）'!J8589)),RADIANS('貼り付けシート（日射量等）'!J8589))</f>
        <v>0</v>
      </c>
    </row>
    <row r="8593" spans="1:9">
      <c r="A8593" s="20">
        <v>41997</v>
      </c>
      <c r="B8593" s="35" t="s">
        <v>379</v>
      </c>
      <c r="C8593" s="90">
        <f t="shared" si="402"/>
        <v>0</v>
      </c>
      <c r="D8593" s="90">
        <f t="shared" si="403"/>
        <v>0</v>
      </c>
      <c r="E8593" s="90">
        <f t="shared" si="404"/>
        <v>0</v>
      </c>
      <c r="F8593" s="50">
        <f>'貼り付けシート（日射量等）'!G8590/3.6*10^3</f>
        <v>0</v>
      </c>
      <c r="G8593" s="50">
        <f>'貼り付けシート（日射量等）'!H8590/3.6*10^3</f>
        <v>0</v>
      </c>
      <c r="H8593" s="91">
        <f>RADIANS('貼り付けシート（日射量等）'!I8590)</f>
        <v>0</v>
      </c>
      <c r="I8593" s="91">
        <f>IF('貼り付けシート（日射量等）'!J8590&lt;0,RADIANS(360+('貼り付けシート（日射量等）'!J8590)),RADIANS('貼り付けシート（日射量等）'!J8590))</f>
        <v>0</v>
      </c>
    </row>
    <row r="8594" spans="1:9">
      <c r="A8594" s="20">
        <v>41997</v>
      </c>
      <c r="B8594" s="35" t="s">
        <v>380</v>
      </c>
      <c r="C8594" s="90">
        <f t="shared" si="402"/>
        <v>0</v>
      </c>
      <c r="D8594" s="90">
        <f t="shared" si="403"/>
        <v>0</v>
      </c>
      <c r="E8594" s="90">
        <f t="shared" si="404"/>
        <v>0</v>
      </c>
      <c r="F8594" s="50">
        <f>'貼り付けシート（日射量等）'!G8591/3.6*10^3</f>
        <v>0</v>
      </c>
      <c r="G8594" s="50">
        <f>'貼り付けシート（日射量等）'!H8591/3.6*10^3</f>
        <v>0</v>
      </c>
      <c r="H8594" s="91">
        <f>RADIANS('貼り付けシート（日射量等）'!I8591)</f>
        <v>0</v>
      </c>
      <c r="I8594" s="91">
        <f>IF('貼り付けシート（日射量等）'!J8591&lt;0,RADIANS(360+('貼り付けシート（日射量等）'!J8591)),RADIANS('貼り付けシート（日射量等）'!J8591))</f>
        <v>0</v>
      </c>
    </row>
    <row r="8595" spans="1:9">
      <c r="A8595" s="20">
        <v>41997</v>
      </c>
      <c r="B8595" s="35" t="s">
        <v>381</v>
      </c>
      <c r="C8595" s="90">
        <f t="shared" si="402"/>
        <v>0</v>
      </c>
      <c r="D8595" s="90">
        <f t="shared" si="403"/>
        <v>0</v>
      </c>
      <c r="E8595" s="90">
        <f t="shared" si="404"/>
        <v>0</v>
      </c>
      <c r="F8595" s="50">
        <f>'貼り付けシート（日射量等）'!G8592/3.6*10^3</f>
        <v>0</v>
      </c>
      <c r="G8595" s="50">
        <f>'貼り付けシート（日射量等）'!H8592/3.6*10^3</f>
        <v>0</v>
      </c>
      <c r="H8595" s="91">
        <f>RADIANS('貼り付けシート（日射量等）'!I8592)</f>
        <v>0</v>
      </c>
      <c r="I8595" s="91">
        <f>IF('貼り付けシート（日射量等）'!J8592&lt;0,RADIANS(360+('貼り付けシート（日射量等）'!J8592)),RADIANS('貼り付けシート（日射量等）'!J8592))</f>
        <v>0</v>
      </c>
    </row>
    <row r="8596" spans="1:9">
      <c r="A8596" s="20">
        <v>41997</v>
      </c>
      <c r="B8596" s="35" t="s">
        <v>382</v>
      </c>
      <c r="C8596" s="90">
        <f t="shared" si="402"/>
        <v>0</v>
      </c>
      <c r="D8596" s="90">
        <f t="shared" si="403"/>
        <v>0</v>
      </c>
      <c r="E8596" s="90">
        <f t="shared" si="404"/>
        <v>0</v>
      </c>
      <c r="F8596" s="50">
        <f>'貼り付けシート（日射量等）'!G8593/3.6*10^3</f>
        <v>0</v>
      </c>
      <c r="G8596" s="50">
        <f>'貼り付けシート（日射量等）'!H8593/3.6*10^3</f>
        <v>0</v>
      </c>
      <c r="H8596" s="91">
        <f>RADIANS('貼り付けシート（日射量等）'!I8593)</f>
        <v>0</v>
      </c>
      <c r="I8596" s="91">
        <f>IF('貼り付けシート（日射量等）'!J8593&lt;0,RADIANS(360+('貼り付けシート（日射量等）'!J8593)),RADIANS('貼り付けシート（日射量等）'!J8593))</f>
        <v>0</v>
      </c>
    </row>
    <row r="8597" spans="1:9">
      <c r="A8597" s="20">
        <v>41997</v>
      </c>
      <c r="B8597" s="35" t="s">
        <v>383</v>
      </c>
      <c r="C8597" s="90">
        <f t="shared" si="402"/>
        <v>0</v>
      </c>
      <c r="D8597" s="90">
        <f t="shared" si="403"/>
        <v>0</v>
      </c>
      <c r="E8597" s="90">
        <f t="shared" si="404"/>
        <v>0</v>
      </c>
      <c r="F8597" s="50">
        <f>'貼り付けシート（日射量等）'!G8594/3.6*10^3</f>
        <v>0</v>
      </c>
      <c r="G8597" s="50">
        <f>'貼り付けシート（日射量等）'!H8594/3.6*10^3</f>
        <v>0</v>
      </c>
      <c r="H8597" s="91">
        <f>RADIANS('貼り付けシート（日射量等）'!I8594)</f>
        <v>0</v>
      </c>
      <c r="I8597" s="91">
        <f>IF('貼り付けシート（日射量等）'!J8594&lt;0,RADIANS(360+('貼り付けシート（日射量等）'!J8594)),RADIANS('貼り付けシート（日射量等）'!J8594))</f>
        <v>0</v>
      </c>
    </row>
    <row r="8598" spans="1:9">
      <c r="A8598" s="20">
        <v>41998</v>
      </c>
      <c r="B8598" s="35" t="s">
        <v>360</v>
      </c>
      <c r="C8598" s="90">
        <f t="shared" si="402"/>
        <v>0</v>
      </c>
      <c r="D8598" s="90">
        <f t="shared" si="403"/>
        <v>0</v>
      </c>
      <c r="E8598" s="90">
        <f t="shared" si="404"/>
        <v>0</v>
      </c>
      <c r="F8598" s="50">
        <f>'貼り付けシート（日射量等）'!G8595/3.6*10^3</f>
        <v>0</v>
      </c>
      <c r="G8598" s="50">
        <f>'貼り付けシート（日射量等）'!H8595/3.6*10^3</f>
        <v>0</v>
      </c>
      <c r="H8598" s="91">
        <f>RADIANS('貼り付けシート（日射量等）'!I8595)</f>
        <v>0</v>
      </c>
      <c r="I8598" s="91">
        <f>IF('貼り付けシート（日射量等）'!J8595&lt;0,RADIANS(360+('貼り付けシート（日射量等）'!J8595)),RADIANS('貼り付けシート（日射量等）'!J8595))</f>
        <v>0</v>
      </c>
    </row>
    <row r="8599" spans="1:9">
      <c r="A8599" s="20">
        <v>41998</v>
      </c>
      <c r="B8599" s="35" t="s">
        <v>361</v>
      </c>
      <c r="C8599" s="90">
        <f t="shared" si="402"/>
        <v>0</v>
      </c>
      <c r="D8599" s="90">
        <f t="shared" si="403"/>
        <v>0</v>
      </c>
      <c r="E8599" s="90">
        <f t="shared" si="404"/>
        <v>0</v>
      </c>
      <c r="F8599" s="50">
        <f>'貼り付けシート（日射量等）'!G8596/3.6*10^3</f>
        <v>0</v>
      </c>
      <c r="G8599" s="50">
        <f>'貼り付けシート（日射量等）'!H8596/3.6*10^3</f>
        <v>0</v>
      </c>
      <c r="H8599" s="91">
        <f>RADIANS('貼り付けシート（日射量等）'!I8596)</f>
        <v>0</v>
      </c>
      <c r="I8599" s="91">
        <f>IF('貼り付けシート（日射量等）'!J8596&lt;0,RADIANS(360+('貼り付けシート（日射量等）'!J8596)),RADIANS('貼り付けシート（日射量等）'!J8596))</f>
        <v>0</v>
      </c>
    </row>
    <row r="8600" spans="1:9">
      <c r="A8600" s="20">
        <v>41998</v>
      </c>
      <c r="B8600" s="35" t="s">
        <v>362</v>
      </c>
      <c r="C8600" s="90">
        <f t="shared" si="402"/>
        <v>0</v>
      </c>
      <c r="D8600" s="90">
        <f t="shared" si="403"/>
        <v>0</v>
      </c>
      <c r="E8600" s="90">
        <f t="shared" si="404"/>
        <v>0</v>
      </c>
      <c r="F8600" s="50">
        <f>'貼り付けシート（日射量等）'!G8597/3.6*10^3</f>
        <v>0</v>
      </c>
      <c r="G8600" s="50">
        <f>'貼り付けシート（日射量等）'!H8597/3.6*10^3</f>
        <v>0</v>
      </c>
      <c r="H8600" s="91">
        <f>RADIANS('貼り付けシート（日射量等）'!I8597)</f>
        <v>0</v>
      </c>
      <c r="I8600" s="91">
        <f>IF('貼り付けシート（日射量等）'!J8597&lt;0,RADIANS(360+('貼り付けシート（日射量等）'!J8597)),RADIANS('貼り付けシート（日射量等）'!J8597))</f>
        <v>0</v>
      </c>
    </row>
    <row r="8601" spans="1:9">
      <c r="A8601" s="20">
        <v>41998</v>
      </c>
      <c r="B8601" s="35" t="s">
        <v>363</v>
      </c>
      <c r="C8601" s="90">
        <f t="shared" si="402"/>
        <v>0</v>
      </c>
      <c r="D8601" s="90">
        <f t="shared" si="403"/>
        <v>0</v>
      </c>
      <c r="E8601" s="90">
        <f t="shared" si="404"/>
        <v>0</v>
      </c>
      <c r="F8601" s="50">
        <f>'貼り付けシート（日射量等）'!G8598/3.6*10^3</f>
        <v>0</v>
      </c>
      <c r="G8601" s="50">
        <f>'貼り付けシート（日射量等）'!H8598/3.6*10^3</f>
        <v>0</v>
      </c>
      <c r="H8601" s="91">
        <f>RADIANS('貼り付けシート（日射量等）'!I8598)</f>
        <v>0</v>
      </c>
      <c r="I8601" s="91">
        <f>IF('貼り付けシート（日射量等）'!J8598&lt;0,RADIANS(360+('貼り付けシート（日射量等）'!J8598)),RADIANS('貼り付けシート（日射量等）'!J8598))</f>
        <v>0</v>
      </c>
    </row>
    <row r="8602" spans="1:9">
      <c r="A8602" s="20">
        <v>41998</v>
      </c>
      <c r="B8602" s="35" t="s">
        <v>364</v>
      </c>
      <c r="C8602" s="90">
        <f t="shared" si="402"/>
        <v>0</v>
      </c>
      <c r="D8602" s="90">
        <f t="shared" si="403"/>
        <v>0</v>
      </c>
      <c r="E8602" s="90">
        <f t="shared" si="404"/>
        <v>0</v>
      </c>
      <c r="F8602" s="50">
        <f>'貼り付けシート（日射量等）'!G8599/3.6*10^3</f>
        <v>0</v>
      </c>
      <c r="G8602" s="50">
        <f>'貼り付けシート（日射量等）'!H8599/3.6*10^3</f>
        <v>0</v>
      </c>
      <c r="H8602" s="91">
        <f>RADIANS('貼り付けシート（日射量等）'!I8599)</f>
        <v>0</v>
      </c>
      <c r="I8602" s="91">
        <f>IF('貼り付けシート（日射量等）'!J8599&lt;0,RADIANS(360+('貼り付けシート（日射量等）'!J8599)),RADIANS('貼り付けシート（日射量等）'!J8599))</f>
        <v>0</v>
      </c>
    </row>
    <row r="8603" spans="1:9">
      <c r="A8603" s="20">
        <v>41998</v>
      </c>
      <c r="B8603" s="35" t="s">
        <v>365</v>
      </c>
      <c r="C8603" s="90">
        <f t="shared" si="402"/>
        <v>0</v>
      </c>
      <c r="D8603" s="90">
        <f t="shared" si="403"/>
        <v>0</v>
      </c>
      <c r="E8603" s="90">
        <f t="shared" si="404"/>
        <v>0</v>
      </c>
      <c r="F8603" s="50">
        <f>'貼り付けシート（日射量等）'!G8600/3.6*10^3</f>
        <v>0</v>
      </c>
      <c r="G8603" s="50">
        <f>'貼り付けシート（日射量等）'!H8600/3.6*10^3</f>
        <v>0</v>
      </c>
      <c r="H8603" s="91">
        <f>RADIANS('貼り付けシート（日射量等）'!I8600)</f>
        <v>0</v>
      </c>
      <c r="I8603" s="91">
        <f>IF('貼り付けシート（日射量等）'!J8600&lt;0,RADIANS(360+('貼り付けシート（日射量等）'!J8600)),RADIANS('貼り付けシート（日射量等）'!J8600))</f>
        <v>0</v>
      </c>
    </row>
    <row r="8604" spans="1:9">
      <c r="A8604" s="20">
        <v>41998</v>
      </c>
      <c r="B8604" s="35" t="s">
        <v>366</v>
      </c>
      <c r="C8604" s="90">
        <f t="shared" si="402"/>
        <v>3.6440734825517302</v>
      </c>
      <c r="D8604" s="90">
        <f t="shared" si="403"/>
        <v>0.95005595368241302</v>
      </c>
      <c r="E8604" s="90">
        <f t="shared" si="404"/>
        <v>2.6940175288693173</v>
      </c>
      <c r="F8604" s="50">
        <f>'貼り付けシート（日射量等）'!G8601/3.6*10^3</f>
        <v>2.7777777777777777</v>
      </c>
      <c r="G8604" s="50">
        <f>'貼り付けシート（日射量等）'!H8601/3.6*10^3</f>
        <v>2.7777777777777777</v>
      </c>
      <c r="H8604" s="91">
        <f>RADIANS('貼り付けシート（日射量等）'!I8601)</f>
        <v>0</v>
      </c>
      <c r="I8604" s="91">
        <f>IF('貼り付けシート（日射量等）'!J8601&lt;0,RADIANS(360+('貼り付けシート（日射量等）'!J8601)),RADIANS('貼り付けシート（日射量等）'!J8601))</f>
        <v>0</v>
      </c>
    </row>
    <row r="8605" spans="1:9">
      <c r="A8605" s="20">
        <v>41998</v>
      </c>
      <c r="B8605" s="35" t="s">
        <v>367</v>
      </c>
      <c r="C8605" s="90">
        <f t="shared" si="402"/>
        <v>37.810921917919579</v>
      </c>
      <c r="D8605" s="90">
        <f t="shared" si="403"/>
        <v>8.1767291003570897</v>
      </c>
      <c r="E8605" s="90">
        <f t="shared" si="404"/>
        <v>29.634192817562489</v>
      </c>
      <c r="F8605" s="50">
        <f>'貼り付けシート（日射量等）'!G8602/3.6*10^3</f>
        <v>22.222222222222221</v>
      </c>
      <c r="G8605" s="50">
        <f>'貼り付けシート（日射量等）'!H8602/3.6*10^3</f>
        <v>30.555555555555554</v>
      </c>
      <c r="H8605" s="91">
        <f>RADIANS('貼り付けシート（日射量等）'!I8602)</f>
        <v>0.15533430342749532</v>
      </c>
      <c r="I8605" s="91">
        <f>IF('貼り付けシート（日射量等）'!J8602&lt;0,RADIANS(360+('貼り付けシート（日射量等）'!J8602)),RADIANS('貼り付けシート（日射量等）'!J8602))</f>
        <v>5.4314646322063531</v>
      </c>
    </row>
    <row r="8606" spans="1:9">
      <c r="A8606" s="20">
        <v>41998</v>
      </c>
      <c r="B8606" s="35" t="s">
        <v>368</v>
      </c>
      <c r="C8606" s="90">
        <f t="shared" si="402"/>
        <v>65.447749857412262</v>
      </c>
      <c r="D8606" s="90">
        <f t="shared" si="403"/>
        <v>8.8733817511566073</v>
      </c>
      <c r="E8606" s="90">
        <f t="shared" si="404"/>
        <v>56.574368106255655</v>
      </c>
      <c r="F8606" s="50">
        <f>'貼り付けシート（日射量等）'!G8603/3.6*10^3</f>
        <v>16.666666666666668</v>
      </c>
      <c r="G8606" s="50">
        <f>'貼り付けシート（日射量等）'!H8603/3.6*10^3</f>
        <v>58.333333333333329</v>
      </c>
      <c r="H8606" s="91">
        <f>RADIANS('貼り付けシート（日射量等）'!I8603)</f>
        <v>0.29321531433504738</v>
      </c>
      <c r="I8606" s="91">
        <f>IF('貼り付けシート（日射量等）'!J8603&lt;0,RADIANS(360+('貼り付けシート（日射量等）'!J8603)),RADIANS('貼り付けシート（日射量等）'!J8603))</f>
        <v>5.6339228254376961</v>
      </c>
    </row>
    <row r="8607" spans="1:9">
      <c r="A8607" s="20">
        <v>41998</v>
      </c>
      <c r="B8607" s="35" t="s">
        <v>369</v>
      </c>
      <c r="C8607" s="90">
        <f t="shared" si="402"/>
        <v>90.75717974674707</v>
      </c>
      <c r="D8607" s="90">
        <f t="shared" si="403"/>
        <v>12.630671409536886</v>
      </c>
      <c r="E8607" s="90">
        <f t="shared" si="404"/>
        <v>78.126508337210183</v>
      </c>
      <c r="F8607" s="50">
        <f>'貼り付けシート（日射量等）'!G8604/3.6*10^3</f>
        <v>19.444444444444446</v>
      </c>
      <c r="G8607" s="50">
        <f>'貼り付けシート（日射量等）'!H8604/3.6*10^3</f>
        <v>80.555555555555543</v>
      </c>
      <c r="H8607" s="91">
        <f>RADIANS('貼り付けシート（日射量等）'!I8604)</f>
        <v>0.39444441095071853</v>
      </c>
      <c r="I8607" s="91">
        <f>IF('貼り付けシート（日射量等）'!J8604&lt;0,RADIANS(360+('貼り付けシート（日射量等）'!J8604)),RADIANS('貼り付けシート（日射量等）'!J8604))</f>
        <v>5.8643062867009474</v>
      </c>
    </row>
    <row r="8608" spans="1:9">
      <c r="A8608" s="20">
        <v>41998</v>
      </c>
      <c r="B8608" s="35" t="s">
        <v>370</v>
      </c>
      <c r="C8608" s="90">
        <f t="shared" si="402"/>
        <v>108.17554589719487</v>
      </c>
      <c r="D8608" s="90">
        <f t="shared" si="403"/>
        <v>13.884932386768762</v>
      </c>
      <c r="E8608" s="90">
        <f t="shared" si="404"/>
        <v>94.290613510426098</v>
      </c>
      <c r="F8608" s="50">
        <f>'貼り付けシート（日射量等）'!G8605/3.6*10^3</f>
        <v>19.444444444444446</v>
      </c>
      <c r="G8608" s="50">
        <f>'貼り付けシート（日射量等）'!H8605/3.6*10^3</f>
        <v>97.222222222222214</v>
      </c>
      <c r="H8608" s="91">
        <f>RADIANS('貼り付けシート（日射量等）'!I8605)</f>
        <v>0.45204027626653132</v>
      </c>
      <c r="I8608" s="91">
        <f>IF('貼り付けシート（日射量等）'!J8605&lt;0,RADIANS(360+('貼り付けシート（日射量等）'!J8605)),RADIANS('貼り付けシート（日射量等）'!J8605))</f>
        <v>6.1208696867441139</v>
      </c>
    </row>
    <row r="8609" spans="1:9">
      <c r="A8609" s="20">
        <v>41998</v>
      </c>
      <c r="B8609" s="35" t="s">
        <v>371</v>
      </c>
      <c r="C8609" s="90">
        <f t="shared" si="402"/>
        <v>108.29215166241539</v>
      </c>
      <c r="D8609" s="90">
        <f t="shared" si="403"/>
        <v>14.001538151989301</v>
      </c>
      <c r="E8609" s="90">
        <f t="shared" si="404"/>
        <v>94.290613510426098</v>
      </c>
      <c r="F8609" s="50">
        <f>'貼り付けシート（日射量等）'!G8606/3.6*10^3</f>
        <v>19.444444444444446</v>
      </c>
      <c r="G8609" s="50">
        <f>'貼り付けシート（日射量等）'!H8606/3.6*10^3</f>
        <v>97.222222222222214</v>
      </c>
      <c r="H8609" s="91">
        <f>RADIANS('貼り付けシート（日射量等）'!I8606)</f>
        <v>0.45727626402251431</v>
      </c>
      <c r="I8609" s="91">
        <f>IF('貼り付けシート（日射量等）'!J8606&lt;0,RADIANS(360+('貼り付けシート（日射量等）'!J8606)),RADIANS('貼り付けシート（日射量等）'!J8606))</f>
        <v>0.10471975511965978</v>
      </c>
    </row>
    <row r="8610" spans="1:9">
      <c r="A8610" s="20">
        <v>41998</v>
      </c>
      <c r="B8610" s="35" t="s">
        <v>372</v>
      </c>
      <c r="C8610" s="90">
        <f t="shared" si="402"/>
        <v>96.522843111879297</v>
      </c>
      <c r="D8610" s="90">
        <f t="shared" si="403"/>
        <v>13.008299716930452</v>
      </c>
      <c r="E8610" s="90">
        <f t="shared" si="404"/>
        <v>83.514543394948845</v>
      </c>
      <c r="F8610" s="50">
        <f>'貼り付けシート（日射量等）'!G8607/3.6*10^3</f>
        <v>19.444444444444446</v>
      </c>
      <c r="G8610" s="50">
        <f>'貼り付けシート（日射量等）'!H8607/3.6*10^3</f>
        <v>86.111111111111114</v>
      </c>
      <c r="H8610" s="91">
        <f>RADIANS('貼り付けシート（日射量等）'!I8607)</f>
        <v>0.41189770347066179</v>
      </c>
      <c r="I8610" s="91">
        <f>IF('貼り付けシート（日射量等）'!J8607&lt;0,RADIANS(360+('貼り付けシート（日射量等）'!J8607)),RADIANS('貼り付けシート（日射量等）'!J8607))</f>
        <v>0.36477381366681483</v>
      </c>
    </row>
    <row r="8611" spans="1:9">
      <c r="A8611" s="20">
        <v>41998</v>
      </c>
      <c r="B8611" s="35" t="s">
        <v>373</v>
      </c>
      <c r="C8611" s="90">
        <f t="shared" si="402"/>
        <v>71.316824991645007</v>
      </c>
      <c r="D8611" s="90">
        <f t="shared" si="403"/>
        <v>9.3544218276507163</v>
      </c>
      <c r="E8611" s="90">
        <f t="shared" si="404"/>
        <v>61.962403163994296</v>
      </c>
      <c r="F8611" s="50">
        <f>'貼り付けシート（日射量等）'!G8608/3.6*10^3</f>
        <v>16.666666666666668</v>
      </c>
      <c r="G8611" s="50">
        <f>'貼り付けシート（日射量等）'!H8608/3.6*10^3</f>
        <v>63.888888888888886</v>
      </c>
      <c r="H8611" s="91">
        <f>RADIANS('貼り付けシート（日射量等）'!I8608)</f>
        <v>0.31764992386296798</v>
      </c>
      <c r="I8611" s="91">
        <f>IF('貼り付けシート（日射量等）'!J8608&lt;0,RADIANS(360+('貼り付けシート（日射量等）'!J8608)),RADIANS('貼り付けシート（日射量等）'!J8608))</f>
        <v>0.60213859193804364</v>
      </c>
    </row>
    <row r="8612" spans="1:9">
      <c r="A8612" s="20">
        <v>41998</v>
      </c>
      <c r="B8612" s="35" t="s">
        <v>374</v>
      </c>
      <c r="C8612" s="90">
        <f t="shared" si="402"/>
        <v>42.95102711158296</v>
      </c>
      <c r="D8612" s="90">
        <f t="shared" si="403"/>
        <v>7.9287992362818338</v>
      </c>
      <c r="E8612" s="90">
        <f t="shared" si="404"/>
        <v>35.022227875301127</v>
      </c>
      <c r="F8612" s="50">
        <f>'貼り付けシート（日射量等）'!G8609/3.6*10^3</f>
        <v>19.444444444444446</v>
      </c>
      <c r="G8612" s="50">
        <f>'貼り付けシート（日射量等）'!H8609/3.6*10^3</f>
        <v>36.111111111111114</v>
      </c>
      <c r="H8612" s="91">
        <f>RADIANS('貼り付けシート（日射量等）'!I8609)</f>
        <v>0.1884955592153876</v>
      </c>
      <c r="I8612" s="91">
        <f>IF('貼り付けシート（日射量等）'!J8609&lt;0,RADIANS(360+('貼り付けシート（日射量等）'!J8609)),RADIANS('貼り付けシート（日射量等）'!J8609))</f>
        <v>0.80983277292536893</v>
      </c>
    </row>
    <row r="8613" spans="1:9">
      <c r="A8613" s="20">
        <v>41998</v>
      </c>
      <c r="B8613" s="35" t="s">
        <v>375</v>
      </c>
      <c r="C8613" s="90">
        <f t="shared" si="402"/>
        <v>10.484298874288406</v>
      </c>
      <c r="D8613" s="90">
        <f t="shared" si="403"/>
        <v>2.4022462876804536</v>
      </c>
      <c r="E8613" s="90">
        <f t="shared" si="404"/>
        <v>8.0820525866079524</v>
      </c>
      <c r="F8613" s="50">
        <f>'貼り付けシート（日射量等）'!G8610/3.6*10^3</f>
        <v>11.111111111111111</v>
      </c>
      <c r="G8613" s="50">
        <f>'貼り付けシート（日射量等）'!H8610/3.6*10^3</f>
        <v>8.3333333333333339</v>
      </c>
      <c r="H8613" s="91">
        <f>RADIANS('貼り付けシート（日射量等）'!I8610)</f>
        <v>3.1415926535897934E-2</v>
      </c>
      <c r="I8613" s="91">
        <f>IF('貼り付けシート（日射量等）'!J8610&lt;0,RADIANS(360+('貼り付けシート（日射量等）'!J8610)),RADIANS('貼り付けシート（日射量等）'!J8610))</f>
        <v>0.99309234438477345</v>
      </c>
    </row>
    <row r="8614" spans="1:9">
      <c r="A8614" s="20">
        <v>41998</v>
      </c>
      <c r="B8614" s="35" t="s">
        <v>376</v>
      </c>
      <c r="C8614" s="90">
        <f t="shared" si="402"/>
        <v>0</v>
      </c>
      <c r="D8614" s="90">
        <f t="shared" si="403"/>
        <v>0</v>
      </c>
      <c r="E8614" s="90">
        <f t="shared" si="404"/>
        <v>0</v>
      </c>
      <c r="F8614" s="50">
        <f>'貼り付けシート（日射量等）'!G8611/3.6*10^3</f>
        <v>0</v>
      </c>
      <c r="G8614" s="50">
        <f>'貼り付けシート（日射量等）'!H8611/3.6*10^3</f>
        <v>0</v>
      </c>
      <c r="H8614" s="91">
        <f>RADIANS('貼り付けシート（日射量等）'!I8611)</f>
        <v>0</v>
      </c>
      <c r="I8614" s="91">
        <f>IF('貼り付けシート（日射量等）'!J8611&lt;0,RADIANS(360+('貼り付けシート（日射量等）'!J8611)),RADIANS('貼り付けシート（日射量等）'!J8611))</f>
        <v>0</v>
      </c>
    </row>
    <row r="8615" spans="1:9">
      <c r="A8615" s="20">
        <v>41998</v>
      </c>
      <c r="B8615" s="35" t="s">
        <v>377</v>
      </c>
      <c r="C8615" s="90">
        <f t="shared" si="402"/>
        <v>0</v>
      </c>
      <c r="D8615" s="90">
        <f t="shared" si="403"/>
        <v>0</v>
      </c>
      <c r="E8615" s="90">
        <f t="shared" si="404"/>
        <v>0</v>
      </c>
      <c r="F8615" s="50">
        <f>'貼り付けシート（日射量等）'!G8612/3.6*10^3</f>
        <v>0</v>
      </c>
      <c r="G8615" s="50">
        <f>'貼り付けシート（日射量等）'!H8612/3.6*10^3</f>
        <v>0</v>
      </c>
      <c r="H8615" s="91">
        <f>RADIANS('貼り付けシート（日射量等）'!I8612)</f>
        <v>0</v>
      </c>
      <c r="I8615" s="91">
        <f>IF('貼り付けシート（日射量等）'!J8612&lt;0,RADIANS(360+('貼り付けシート（日射量等）'!J8612)),RADIANS('貼り付けシート（日射量等）'!J8612))</f>
        <v>0</v>
      </c>
    </row>
    <row r="8616" spans="1:9">
      <c r="A8616" s="20">
        <v>41998</v>
      </c>
      <c r="B8616" s="35" t="s">
        <v>378</v>
      </c>
      <c r="C8616" s="90">
        <f t="shared" si="402"/>
        <v>0</v>
      </c>
      <c r="D8616" s="90">
        <f t="shared" si="403"/>
        <v>0</v>
      </c>
      <c r="E8616" s="90">
        <f t="shared" si="404"/>
        <v>0</v>
      </c>
      <c r="F8616" s="50">
        <f>'貼り付けシート（日射量等）'!G8613/3.6*10^3</f>
        <v>0</v>
      </c>
      <c r="G8616" s="50">
        <f>'貼り付けシート（日射量等）'!H8613/3.6*10^3</f>
        <v>0</v>
      </c>
      <c r="H8616" s="91">
        <f>RADIANS('貼り付けシート（日射量等）'!I8613)</f>
        <v>0</v>
      </c>
      <c r="I8616" s="91">
        <f>IF('貼り付けシート（日射量等）'!J8613&lt;0,RADIANS(360+('貼り付けシート（日射量等）'!J8613)),RADIANS('貼り付けシート（日射量等）'!J8613))</f>
        <v>0</v>
      </c>
    </row>
    <row r="8617" spans="1:9">
      <c r="A8617" s="20">
        <v>41998</v>
      </c>
      <c r="B8617" s="35" t="s">
        <v>379</v>
      </c>
      <c r="C8617" s="90">
        <f t="shared" si="402"/>
        <v>0</v>
      </c>
      <c r="D8617" s="90">
        <f t="shared" si="403"/>
        <v>0</v>
      </c>
      <c r="E8617" s="90">
        <f t="shared" si="404"/>
        <v>0</v>
      </c>
      <c r="F8617" s="50">
        <f>'貼り付けシート（日射量等）'!G8614/3.6*10^3</f>
        <v>0</v>
      </c>
      <c r="G8617" s="50">
        <f>'貼り付けシート（日射量等）'!H8614/3.6*10^3</f>
        <v>0</v>
      </c>
      <c r="H8617" s="91">
        <f>RADIANS('貼り付けシート（日射量等）'!I8614)</f>
        <v>0</v>
      </c>
      <c r="I8617" s="91">
        <f>IF('貼り付けシート（日射量等）'!J8614&lt;0,RADIANS(360+('貼り付けシート（日射量等）'!J8614)),RADIANS('貼り付けシート（日射量等）'!J8614))</f>
        <v>0</v>
      </c>
    </row>
    <row r="8618" spans="1:9">
      <c r="A8618" s="20">
        <v>41998</v>
      </c>
      <c r="B8618" s="35" t="s">
        <v>380</v>
      </c>
      <c r="C8618" s="90">
        <f t="shared" si="402"/>
        <v>0</v>
      </c>
      <c r="D8618" s="90">
        <f t="shared" si="403"/>
        <v>0</v>
      </c>
      <c r="E8618" s="90">
        <f t="shared" si="404"/>
        <v>0</v>
      </c>
      <c r="F8618" s="50">
        <f>'貼り付けシート（日射量等）'!G8615/3.6*10^3</f>
        <v>0</v>
      </c>
      <c r="G8618" s="50">
        <f>'貼り付けシート（日射量等）'!H8615/3.6*10^3</f>
        <v>0</v>
      </c>
      <c r="H8618" s="91">
        <f>RADIANS('貼り付けシート（日射量等）'!I8615)</f>
        <v>0</v>
      </c>
      <c r="I8618" s="91">
        <f>IF('貼り付けシート（日射量等）'!J8615&lt;0,RADIANS(360+('貼り付けシート（日射量等）'!J8615)),RADIANS('貼り付けシート（日射量等）'!J8615))</f>
        <v>0</v>
      </c>
    </row>
    <row r="8619" spans="1:9">
      <c r="A8619" s="20">
        <v>41998</v>
      </c>
      <c r="B8619" s="35" t="s">
        <v>381</v>
      </c>
      <c r="C8619" s="90">
        <f t="shared" si="402"/>
        <v>0</v>
      </c>
      <c r="D8619" s="90">
        <f t="shared" si="403"/>
        <v>0</v>
      </c>
      <c r="E8619" s="90">
        <f t="shared" si="404"/>
        <v>0</v>
      </c>
      <c r="F8619" s="50">
        <f>'貼り付けシート（日射量等）'!G8616/3.6*10^3</f>
        <v>0</v>
      </c>
      <c r="G8619" s="50">
        <f>'貼り付けシート（日射量等）'!H8616/3.6*10^3</f>
        <v>0</v>
      </c>
      <c r="H8619" s="91">
        <f>RADIANS('貼り付けシート（日射量等）'!I8616)</f>
        <v>0</v>
      </c>
      <c r="I8619" s="91">
        <f>IF('貼り付けシート（日射量等）'!J8616&lt;0,RADIANS(360+('貼り付けシート（日射量等）'!J8616)),RADIANS('貼り付けシート（日射量等）'!J8616))</f>
        <v>0</v>
      </c>
    </row>
    <row r="8620" spans="1:9">
      <c r="A8620" s="20">
        <v>41998</v>
      </c>
      <c r="B8620" s="35" t="s">
        <v>382</v>
      </c>
      <c r="C8620" s="90">
        <f t="shared" si="402"/>
        <v>0</v>
      </c>
      <c r="D8620" s="90">
        <f t="shared" si="403"/>
        <v>0</v>
      </c>
      <c r="E8620" s="90">
        <f t="shared" si="404"/>
        <v>0</v>
      </c>
      <c r="F8620" s="50">
        <f>'貼り付けシート（日射量等）'!G8617/3.6*10^3</f>
        <v>0</v>
      </c>
      <c r="G8620" s="50">
        <f>'貼り付けシート（日射量等）'!H8617/3.6*10^3</f>
        <v>0</v>
      </c>
      <c r="H8620" s="91">
        <f>RADIANS('貼り付けシート（日射量等）'!I8617)</f>
        <v>0</v>
      </c>
      <c r="I8620" s="91">
        <f>IF('貼り付けシート（日射量等）'!J8617&lt;0,RADIANS(360+('貼り付けシート（日射量等）'!J8617)),RADIANS('貼り付けシート（日射量等）'!J8617))</f>
        <v>0</v>
      </c>
    </row>
    <row r="8621" spans="1:9">
      <c r="A8621" s="20">
        <v>41998</v>
      </c>
      <c r="B8621" s="35" t="s">
        <v>383</v>
      </c>
      <c r="C8621" s="90">
        <f t="shared" si="402"/>
        <v>0</v>
      </c>
      <c r="D8621" s="90">
        <f t="shared" si="403"/>
        <v>0</v>
      </c>
      <c r="E8621" s="90">
        <f t="shared" si="404"/>
        <v>0</v>
      </c>
      <c r="F8621" s="50">
        <f>'貼り付けシート（日射量等）'!G8618/3.6*10^3</f>
        <v>0</v>
      </c>
      <c r="G8621" s="50">
        <f>'貼り付けシート（日射量等）'!H8618/3.6*10^3</f>
        <v>0</v>
      </c>
      <c r="H8621" s="91">
        <f>RADIANS('貼り付けシート（日射量等）'!I8618)</f>
        <v>0</v>
      </c>
      <c r="I8621" s="91">
        <f>IF('貼り付けシート（日射量等）'!J8618&lt;0,RADIANS(360+('貼り付けシート（日射量等）'!J8618)),RADIANS('貼り付けシート（日射量等）'!J8618))</f>
        <v>0</v>
      </c>
    </row>
    <row r="8622" spans="1:9">
      <c r="A8622" s="20">
        <v>41999</v>
      </c>
      <c r="B8622" s="35" t="s">
        <v>360</v>
      </c>
      <c r="C8622" s="90">
        <f t="shared" si="402"/>
        <v>0</v>
      </c>
      <c r="D8622" s="90">
        <f t="shared" si="403"/>
        <v>0</v>
      </c>
      <c r="E8622" s="90">
        <f t="shared" si="404"/>
        <v>0</v>
      </c>
      <c r="F8622" s="50">
        <f>'貼り付けシート（日射量等）'!G8619/3.6*10^3</f>
        <v>0</v>
      </c>
      <c r="G8622" s="50">
        <f>'貼り付けシート（日射量等）'!H8619/3.6*10^3</f>
        <v>0</v>
      </c>
      <c r="H8622" s="91">
        <f>RADIANS('貼り付けシート（日射量等）'!I8619)</f>
        <v>0</v>
      </c>
      <c r="I8622" s="91">
        <f>IF('貼り付けシート（日射量等）'!J8619&lt;0,RADIANS(360+('貼り付けシート（日射量等）'!J8619)),RADIANS('貼り付けシート（日射量等）'!J8619))</f>
        <v>0</v>
      </c>
    </row>
    <row r="8623" spans="1:9">
      <c r="A8623" s="20">
        <v>41999</v>
      </c>
      <c r="B8623" s="35" t="s">
        <v>361</v>
      </c>
      <c r="C8623" s="90">
        <f t="shared" si="402"/>
        <v>0</v>
      </c>
      <c r="D8623" s="90">
        <f t="shared" si="403"/>
        <v>0</v>
      </c>
      <c r="E8623" s="90">
        <f t="shared" si="404"/>
        <v>0</v>
      </c>
      <c r="F8623" s="50">
        <f>'貼り付けシート（日射量等）'!G8620/3.6*10^3</f>
        <v>0</v>
      </c>
      <c r="G8623" s="50">
        <f>'貼り付けシート（日射量等）'!H8620/3.6*10^3</f>
        <v>0</v>
      </c>
      <c r="H8623" s="91">
        <f>RADIANS('貼り付けシート（日射量等）'!I8620)</f>
        <v>0</v>
      </c>
      <c r="I8623" s="91">
        <f>IF('貼り付けシート（日射量等）'!J8620&lt;0,RADIANS(360+('貼り付けシート（日射量等）'!J8620)),RADIANS('貼り付けシート（日射量等）'!J8620))</f>
        <v>0</v>
      </c>
    </row>
    <row r="8624" spans="1:9">
      <c r="A8624" s="20">
        <v>41999</v>
      </c>
      <c r="B8624" s="35" t="s">
        <v>362</v>
      </c>
      <c r="C8624" s="90">
        <f t="shared" si="402"/>
        <v>0</v>
      </c>
      <c r="D8624" s="90">
        <f t="shared" si="403"/>
        <v>0</v>
      </c>
      <c r="E8624" s="90">
        <f t="shared" si="404"/>
        <v>0</v>
      </c>
      <c r="F8624" s="50">
        <f>'貼り付けシート（日射量等）'!G8621/3.6*10^3</f>
        <v>0</v>
      </c>
      <c r="G8624" s="50">
        <f>'貼り付けシート（日射量等）'!H8621/3.6*10^3</f>
        <v>0</v>
      </c>
      <c r="H8624" s="91">
        <f>RADIANS('貼り付けシート（日射量等）'!I8621)</f>
        <v>0</v>
      </c>
      <c r="I8624" s="91">
        <f>IF('貼り付けシート（日射量等）'!J8621&lt;0,RADIANS(360+('貼り付けシート（日射量等）'!J8621)),RADIANS('貼り付けシート（日射量等）'!J8621))</f>
        <v>0</v>
      </c>
    </row>
    <row r="8625" spans="1:9">
      <c r="A8625" s="20">
        <v>41999</v>
      </c>
      <c r="B8625" s="35" t="s">
        <v>363</v>
      </c>
      <c r="C8625" s="90">
        <f t="shared" si="402"/>
        <v>0</v>
      </c>
      <c r="D8625" s="90">
        <f t="shared" si="403"/>
        <v>0</v>
      </c>
      <c r="E8625" s="90">
        <f t="shared" si="404"/>
        <v>0</v>
      </c>
      <c r="F8625" s="50">
        <f>'貼り付けシート（日射量等）'!G8622/3.6*10^3</f>
        <v>0</v>
      </c>
      <c r="G8625" s="50">
        <f>'貼り付けシート（日射量等）'!H8622/3.6*10^3</f>
        <v>0</v>
      </c>
      <c r="H8625" s="91">
        <f>RADIANS('貼り付けシート（日射量等）'!I8622)</f>
        <v>0</v>
      </c>
      <c r="I8625" s="91">
        <f>IF('貼り付けシート（日射量等）'!J8622&lt;0,RADIANS(360+('貼り付けシート（日射量等）'!J8622)),RADIANS('貼り付けシート（日射量等）'!J8622))</f>
        <v>0</v>
      </c>
    </row>
    <row r="8626" spans="1:9">
      <c r="A8626" s="20">
        <v>41999</v>
      </c>
      <c r="B8626" s="35" t="s">
        <v>364</v>
      </c>
      <c r="C8626" s="90">
        <f t="shared" si="402"/>
        <v>0</v>
      </c>
      <c r="D8626" s="90">
        <f t="shared" si="403"/>
        <v>0</v>
      </c>
      <c r="E8626" s="90">
        <f t="shared" si="404"/>
        <v>0</v>
      </c>
      <c r="F8626" s="50">
        <f>'貼り付けシート（日射量等）'!G8623/3.6*10^3</f>
        <v>0</v>
      </c>
      <c r="G8626" s="50">
        <f>'貼り付けシート（日射量等）'!H8623/3.6*10^3</f>
        <v>0</v>
      </c>
      <c r="H8626" s="91">
        <f>RADIANS('貼り付けシート（日射量等）'!I8623)</f>
        <v>0</v>
      </c>
      <c r="I8626" s="91">
        <f>IF('貼り付けシート（日射量等）'!J8623&lt;0,RADIANS(360+('貼り付けシート（日射量等）'!J8623)),RADIANS('貼り付けシート（日射量等）'!J8623))</f>
        <v>0</v>
      </c>
    </row>
    <row r="8627" spans="1:9">
      <c r="A8627" s="20">
        <v>41999</v>
      </c>
      <c r="B8627" s="35" t="s">
        <v>365</v>
      </c>
      <c r="C8627" s="90">
        <f t="shared" si="402"/>
        <v>0</v>
      </c>
      <c r="D8627" s="90">
        <f t="shared" si="403"/>
        <v>0</v>
      </c>
      <c r="E8627" s="90">
        <f t="shared" si="404"/>
        <v>0</v>
      </c>
      <c r="F8627" s="50">
        <f>'貼り付けシート（日射量等）'!G8624/3.6*10^3</f>
        <v>0</v>
      </c>
      <c r="G8627" s="50">
        <f>'貼り付けシート（日射量等）'!H8624/3.6*10^3</f>
        <v>0</v>
      </c>
      <c r="H8627" s="91">
        <f>RADIANS('貼り付けシート（日射量等）'!I8624)</f>
        <v>0</v>
      </c>
      <c r="I8627" s="91">
        <f>IF('貼り付けシート（日射量等）'!J8624&lt;0,RADIANS(360+('貼り付けシート（日射量等）'!J8624)),RADIANS('貼り付けシート（日射量等）'!J8624))</f>
        <v>0</v>
      </c>
    </row>
    <row r="8628" spans="1:9">
      <c r="A8628" s="20">
        <v>41999</v>
      </c>
      <c r="B8628" s="35" t="s">
        <v>366</v>
      </c>
      <c r="C8628" s="90">
        <f t="shared" si="402"/>
        <v>6.3380910114210476</v>
      </c>
      <c r="D8628" s="90">
        <f t="shared" si="403"/>
        <v>0.95005595368241302</v>
      </c>
      <c r="E8628" s="90">
        <f t="shared" si="404"/>
        <v>5.3880350577386347</v>
      </c>
      <c r="F8628" s="50">
        <f>'貼り付けシート（日射量等）'!G8625/3.6*10^3</f>
        <v>2.7777777777777777</v>
      </c>
      <c r="G8628" s="50">
        <f>'貼り付けシート（日射量等）'!H8625/3.6*10^3</f>
        <v>5.5555555555555554</v>
      </c>
      <c r="H8628" s="91">
        <f>RADIANS('貼り付けシート（日射量等）'!I8625)</f>
        <v>0</v>
      </c>
      <c r="I8628" s="91">
        <f>IF('貼り付けシート（日射量等）'!J8625&lt;0,RADIANS(360+('貼り付けシート（日射量等）'!J8625)),RADIANS('貼り付けシート（日射量等）'!J8625))</f>
        <v>0</v>
      </c>
    </row>
    <row r="8629" spans="1:9">
      <c r="A8629" s="20">
        <v>41999</v>
      </c>
      <c r="B8629" s="35" t="s">
        <v>367</v>
      </c>
      <c r="C8629" s="90">
        <f t="shared" si="402"/>
        <v>80.507456167655278</v>
      </c>
      <c r="D8629" s="90">
        <f t="shared" si="403"/>
        <v>34.709158176876876</v>
      </c>
      <c r="E8629" s="90">
        <f t="shared" si="404"/>
        <v>45.798297990778394</v>
      </c>
      <c r="F8629" s="50">
        <f>'貼り付けシート（日射量等）'!G8626/3.6*10^3</f>
        <v>94.444444444444443</v>
      </c>
      <c r="G8629" s="50">
        <f>'貼り付けシート（日射量等）'!H8626/3.6*10^3</f>
        <v>47.222222222222221</v>
      </c>
      <c r="H8629" s="91">
        <f>RADIANS('貼り付けシート（日射量等）'!I8626)</f>
        <v>0.15533430342749532</v>
      </c>
      <c r="I8629" s="91">
        <f>IF('貼り付けシート（日射量等）'!J8626&lt;0,RADIANS(360+('貼り付けシート（日射量等）'!J8626)),RADIANS('貼り付けシート（日射量等）'!J8626))</f>
        <v>5.4297193029543598</v>
      </c>
    </row>
    <row r="8630" spans="1:9">
      <c r="A8630" s="20">
        <v>41999</v>
      </c>
      <c r="B8630" s="35" t="s">
        <v>368</v>
      </c>
      <c r="C8630" s="90">
        <f t="shared" si="402"/>
        <v>186.89581257026356</v>
      </c>
      <c r="D8630" s="90">
        <f t="shared" si="403"/>
        <v>89.911181530968136</v>
      </c>
      <c r="E8630" s="90">
        <f t="shared" si="404"/>
        <v>96.984631039295408</v>
      </c>
      <c r="F8630" s="50">
        <f>'貼り付けシート（日射量等）'!G8627/3.6*10^3</f>
        <v>169.44444444444443</v>
      </c>
      <c r="G8630" s="50">
        <f>'貼り付けシート（日射量等）'!H8627/3.6*10^3</f>
        <v>99.999999999999986</v>
      </c>
      <c r="H8630" s="91">
        <f>RADIANS('貼り付けシート（日射量等）'!I8627)</f>
        <v>0.291469985083053</v>
      </c>
      <c r="I8630" s="91">
        <f>IF('貼り付けシート（日射量等）'!J8627&lt;0,RADIANS(360+('貼り付けシート（日射量等）'!J8627)),RADIANS('貼り付けシート（日射量等）'!J8627))</f>
        <v>5.632177496185701</v>
      </c>
    </row>
    <row r="8631" spans="1:9">
      <c r="A8631" s="20">
        <v>41999</v>
      </c>
      <c r="B8631" s="35" t="s">
        <v>369</v>
      </c>
      <c r="C8631" s="90">
        <f t="shared" si="402"/>
        <v>554.34179651229726</v>
      </c>
      <c r="D8631" s="90">
        <f t="shared" si="403"/>
        <v>481.60332323282574</v>
      </c>
      <c r="E8631" s="90">
        <f t="shared" si="404"/>
        <v>72.738473279471563</v>
      </c>
      <c r="F8631" s="50">
        <f>'貼り付けシート（日射量等）'!G8628/3.6*10^3</f>
        <v>741.66666666666663</v>
      </c>
      <c r="G8631" s="50">
        <f>'貼り付けシート（日射量等）'!H8628/3.6*10^3</f>
        <v>75</v>
      </c>
      <c r="H8631" s="91">
        <f>RADIANS('貼り付けシート（日射量等）'!I8628)</f>
        <v>0.39444441095071853</v>
      </c>
      <c r="I8631" s="91">
        <f>IF('貼り付けシート（日射量等）'!J8628&lt;0,RADIANS(360+('貼り付けシート（日射量等）'!J8628)),RADIANS('貼り付けシート（日射量等）'!J8628))</f>
        <v>5.8625609574489523</v>
      </c>
    </row>
    <row r="8632" spans="1:9">
      <c r="A8632" s="20">
        <v>41999</v>
      </c>
      <c r="B8632" s="35" t="s">
        <v>370</v>
      </c>
      <c r="C8632" s="90">
        <f t="shared" si="402"/>
        <v>631.47263071236932</v>
      </c>
      <c r="D8632" s="90">
        <f t="shared" si="403"/>
        <v>553.3461223751591</v>
      </c>
      <c r="E8632" s="90">
        <f t="shared" si="404"/>
        <v>78.126508337210183</v>
      </c>
      <c r="F8632" s="50">
        <f>'貼り付けシート（日射量等）'!G8629/3.6*10^3</f>
        <v>775</v>
      </c>
      <c r="G8632" s="50">
        <f>'貼り付けシート（日射量等）'!H8629/3.6*10^3</f>
        <v>80.555555555555543</v>
      </c>
      <c r="H8632" s="91">
        <f>RADIANS('貼り付けシート（日射量等）'!I8629)</f>
        <v>0.45204027626653132</v>
      </c>
      <c r="I8632" s="91">
        <f>IF('貼り付けシート（日射量等）'!J8629&lt;0,RADIANS(360+('貼り付けシート（日射量等）'!J8629)),RADIANS('貼り付けシート（日射量等）'!J8629))</f>
        <v>6.1191243574921197</v>
      </c>
    </row>
    <row r="8633" spans="1:9">
      <c r="A8633" s="20">
        <v>41999</v>
      </c>
      <c r="B8633" s="35" t="s">
        <v>371</v>
      </c>
      <c r="C8633" s="90">
        <f t="shared" si="402"/>
        <v>637.8575760403171</v>
      </c>
      <c r="D8633" s="90">
        <f t="shared" si="403"/>
        <v>557.03705017423761</v>
      </c>
      <c r="E8633" s="90">
        <f t="shared" si="404"/>
        <v>80.820525866079507</v>
      </c>
      <c r="F8633" s="50">
        <f>'貼り付けシート（日射量等）'!G8630/3.6*10^3</f>
        <v>772.22222222222217</v>
      </c>
      <c r="G8633" s="50">
        <f>'貼り付けシート（日射量等）'!H8630/3.6*10^3</f>
        <v>83.333333333333329</v>
      </c>
      <c r="H8633" s="91">
        <f>RADIANS('貼り付けシート（日射量等）'!I8630)</f>
        <v>0.4590215932745087</v>
      </c>
      <c r="I8633" s="91">
        <f>IF('貼り付けシート（日射量等）'!J8630&lt;0,RADIANS(360+('貼り付けシート（日射量等）'!J8630)),RADIANS('貼り付けシート（日射量等）'!J8630))</f>
        <v>0.10297442586766545</v>
      </c>
    </row>
    <row r="8634" spans="1:9">
      <c r="A8634" s="20">
        <v>41999</v>
      </c>
      <c r="B8634" s="35" t="s">
        <v>372</v>
      </c>
      <c r="C8634" s="90">
        <f t="shared" si="402"/>
        <v>288.60988627402298</v>
      </c>
      <c r="D8634" s="90">
        <f t="shared" si="403"/>
        <v>143.13293971507986</v>
      </c>
      <c r="E8634" s="90">
        <f t="shared" si="404"/>
        <v>145.47694655894313</v>
      </c>
      <c r="F8634" s="50">
        <f>'貼り付けシート（日射量等）'!G8631/3.6*10^3</f>
        <v>213.88888888888889</v>
      </c>
      <c r="G8634" s="50">
        <f>'貼り付けシート（日射量等）'!H8631/3.6*10^3</f>
        <v>150</v>
      </c>
      <c r="H8634" s="91">
        <f>RADIANS('貼り付けシート（日射量等）'!I8631)</f>
        <v>0.41189770347066179</v>
      </c>
      <c r="I8634" s="91">
        <f>IF('貼り付けシート（日射量等）'!J8631&lt;0,RADIANS(360+('貼り付けシート（日射量等）'!J8631)),RADIANS('貼り付けシート（日射量等）'!J8631))</f>
        <v>0.36302848441482055</v>
      </c>
    </row>
    <row r="8635" spans="1:9">
      <c r="A8635" s="20">
        <v>41999</v>
      </c>
      <c r="B8635" s="35" t="s">
        <v>373</v>
      </c>
      <c r="C8635" s="90">
        <f t="shared" si="402"/>
        <v>149.7221530673601</v>
      </c>
      <c r="D8635" s="90">
        <f t="shared" si="403"/>
        <v>50.043504499195365</v>
      </c>
      <c r="E8635" s="90">
        <f t="shared" si="404"/>
        <v>99.678648568164732</v>
      </c>
      <c r="F8635" s="50">
        <f>'貼り付けシート（日射量等）'!G8632/3.6*10^3</f>
        <v>88.888888888888886</v>
      </c>
      <c r="G8635" s="50">
        <f>'貼り付けシート（日射量等）'!H8632/3.6*10^3</f>
        <v>102.77777777777777</v>
      </c>
      <c r="H8635" s="91">
        <f>RADIANS('貼り付けシート（日射量等）'!I8632)</f>
        <v>0.31939525311496231</v>
      </c>
      <c r="I8635" s="91">
        <f>IF('貼り付けシート（日射量等）'!J8632&lt;0,RADIANS(360+('貼り付けシート（日射量等）'!J8632)),RADIANS('貼り付けシート（日射量等）'!J8632))</f>
        <v>0.60039326268604931</v>
      </c>
    </row>
    <row r="8636" spans="1:9">
      <c r="A8636" s="20">
        <v>41999</v>
      </c>
      <c r="B8636" s="35" t="s">
        <v>374</v>
      </c>
      <c r="C8636" s="90">
        <f t="shared" si="402"/>
        <v>94.093542239889103</v>
      </c>
      <c r="D8636" s="90">
        <f t="shared" si="403"/>
        <v>37.519174133633442</v>
      </c>
      <c r="E8636" s="90">
        <f t="shared" si="404"/>
        <v>56.574368106255655</v>
      </c>
      <c r="F8636" s="50">
        <f>'貼り付けシート（日射量等）'!G8633/3.6*10^3</f>
        <v>91.666666666666671</v>
      </c>
      <c r="G8636" s="50">
        <f>'貼り付けシート（日射量等）'!H8633/3.6*10^3</f>
        <v>58.333333333333329</v>
      </c>
      <c r="H8636" s="91">
        <f>RADIANS('貼り付けシート（日射量等）'!I8633)</f>
        <v>0.19024088846738194</v>
      </c>
      <c r="I8636" s="91">
        <f>IF('貼り付けシート（日射量等）'!J8633&lt;0,RADIANS(360+('貼り付けシート（日射量等）'!J8633)),RADIANS('貼り付けシート（日射量等）'!J8633))</f>
        <v>0.80983277292536893</v>
      </c>
    </row>
    <row r="8637" spans="1:9">
      <c r="A8637" s="20">
        <v>41999</v>
      </c>
      <c r="B8637" s="35" t="s">
        <v>375</v>
      </c>
      <c r="C8637" s="90">
        <f t="shared" si="402"/>
        <v>27.387059252469413</v>
      </c>
      <c r="D8637" s="90">
        <f t="shared" si="403"/>
        <v>13.916971608122829</v>
      </c>
      <c r="E8637" s="90">
        <f t="shared" si="404"/>
        <v>13.470087644346586</v>
      </c>
      <c r="F8637" s="50">
        <f>'貼り付けシート（日射量等）'!G8634/3.6*10^3</f>
        <v>63.888888888888886</v>
      </c>
      <c r="G8637" s="50">
        <f>'貼り付けシート（日射量等）'!H8634/3.6*10^3</f>
        <v>13.888888888888889</v>
      </c>
      <c r="H8637" s="91">
        <f>RADIANS('貼り付けシート（日射量等）'!I8634)</f>
        <v>3.3161255787892259E-2</v>
      </c>
      <c r="I8637" s="91">
        <f>IF('貼り付けシート（日射量等）'!J8634&lt;0,RADIANS(360+('貼り付けシート（日射量等）'!J8634)),RADIANS('貼り付けシート（日射量等）'!J8634))</f>
        <v>0.99309234438477345</v>
      </c>
    </row>
    <row r="8638" spans="1:9">
      <c r="A8638" s="20">
        <v>41999</v>
      </c>
      <c r="B8638" s="35" t="s">
        <v>376</v>
      </c>
      <c r="C8638" s="90">
        <f t="shared" si="402"/>
        <v>0</v>
      </c>
      <c r="D8638" s="90">
        <f t="shared" si="403"/>
        <v>0</v>
      </c>
      <c r="E8638" s="90">
        <f t="shared" si="404"/>
        <v>0</v>
      </c>
      <c r="F8638" s="50">
        <f>'貼り付けシート（日射量等）'!G8635/3.6*10^3</f>
        <v>0</v>
      </c>
      <c r="G8638" s="50">
        <f>'貼り付けシート（日射量等）'!H8635/3.6*10^3</f>
        <v>0</v>
      </c>
      <c r="H8638" s="91">
        <f>RADIANS('貼り付けシート（日射量等）'!I8635)</f>
        <v>0</v>
      </c>
      <c r="I8638" s="91">
        <f>IF('貼り付けシート（日射量等）'!J8635&lt;0,RADIANS(360+('貼り付けシート（日射量等）'!J8635)),RADIANS('貼り付けシート（日射量等）'!J8635))</f>
        <v>0</v>
      </c>
    </row>
    <row r="8639" spans="1:9">
      <c r="A8639" s="20">
        <v>41999</v>
      </c>
      <c r="B8639" s="35" t="s">
        <v>377</v>
      </c>
      <c r="C8639" s="90">
        <f t="shared" si="402"/>
        <v>0</v>
      </c>
      <c r="D8639" s="90">
        <f t="shared" si="403"/>
        <v>0</v>
      </c>
      <c r="E8639" s="90">
        <f t="shared" si="404"/>
        <v>0</v>
      </c>
      <c r="F8639" s="50">
        <f>'貼り付けシート（日射量等）'!G8636/3.6*10^3</f>
        <v>0</v>
      </c>
      <c r="G8639" s="50">
        <f>'貼り付けシート（日射量等）'!H8636/3.6*10^3</f>
        <v>0</v>
      </c>
      <c r="H8639" s="91">
        <f>RADIANS('貼り付けシート（日射量等）'!I8636)</f>
        <v>0</v>
      </c>
      <c r="I8639" s="91">
        <f>IF('貼り付けシート（日射量等）'!J8636&lt;0,RADIANS(360+('貼り付けシート（日射量等）'!J8636)),RADIANS('貼り付けシート（日射量等）'!J8636))</f>
        <v>0</v>
      </c>
    </row>
    <row r="8640" spans="1:9">
      <c r="A8640" s="20">
        <v>41999</v>
      </c>
      <c r="B8640" s="35" t="s">
        <v>378</v>
      </c>
      <c r="C8640" s="90">
        <f t="shared" si="402"/>
        <v>0</v>
      </c>
      <c r="D8640" s="90">
        <f t="shared" si="403"/>
        <v>0</v>
      </c>
      <c r="E8640" s="90">
        <f t="shared" si="404"/>
        <v>0</v>
      </c>
      <c r="F8640" s="50">
        <f>'貼り付けシート（日射量等）'!G8637/3.6*10^3</f>
        <v>0</v>
      </c>
      <c r="G8640" s="50">
        <f>'貼り付けシート（日射量等）'!H8637/3.6*10^3</f>
        <v>0</v>
      </c>
      <c r="H8640" s="91">
        <f>RADIANS('貼り付けシート（日射量等）'!I8637)</f>
        <v>0</v>
      </c>
      <c r="I8640" s="91">
        <f>IF('貼り付けシート（日射量等）'!J8637&lt;0,RADIANS(360+('貼り付けシート（日射量等）'!J8637)),RADIANS('貼り付けシート（日射量等）'!J8637))</f>
        <v>0</v>
      </c>
    </row>
    <row r="8641" spans="1:9">
      <c r="A8641" s="20">
        <v>41999</v>
      </c>
      <c r="B8641" s="35" t="s">
        <v>379</v>
      </c>
      <c r="C8641" s="90">
        <f t="shared" si="402"/>
        <v>0</v>
      </c>
      <c r="D8641" s="90">
        <f t="shared" si="403"/>
        <v>0</v>
      </c>
      <c r="E8641" s="90">
        <f t="shared" si="404"/>
        <v>0</v>
      </c>
      <c r="F8641" s="50">
        <f>'貼り付けシート（日射量等）'!G8638/3.6*10^3</f>
        <v>0</v>
      </c>
      <c r="G8641" s="50">
        <f>'貼り付けシート（日射量等）'!H8638/3.6*10^3</f>
        <v>0</v>
      </c>
      <c r="H8641" s="91">
        <f>RADIANS('貼り付けシート（日射量等）'!I8638)</f>
        <v>0</v>
      </c>
      <c r="I8641" s="91">
        <f>IF('貼り付けシート（日射量等）'!J8638&lt;0,RADIANS(360+('貼り付けシート（日射量等）'!J8638)),RADIANS('貼り付けシート（日射量等）'!J8638))</f>
        <v>0</v>
      </c>
    </row>
    <row r="8642" spans="1:9">
      <c r="A8642" s="20">
        <v>41999</v>
      </c>
      <c r="B8642" s="35" t="s">
        <v>380</v>
      </c>
      <c r="C8642" s="90">
        <f t="shared" si="402"/>
        <v>0</v>
      </c>
      <c r="D8642" s="90">
        <f t="shared" si="403"/>
        <v>0</v>
      </c>
      <c r="E8642" s="90">
        <f t="shared" si="404"/>
        <v>0</v>
      </c>
      <c r="F8642" s="50">
        <f>'貼り付けシート（日射量等）'!G8639/3.6*10^3</f>
        <v>0</v>
      </c>
      <c r="G8642" s="50">
        <f>'貼り付けシート（日射量等）'!H8639/3.6*10^3</f>
        <v>0</v>
      </c>
      <c r="H8642" s="91">
        <f>RADIANS('貼り付けシート（日射量等）'!I8639)</f>
        <v>0</v>
      </c>
      <c r="I8642" s="91">
        <f>IF('貼り付けシート（日射量等）'!J8639&lt;0,RADIANS(360+('貼り付けシート（日射量等）'!J8639)),RADIANS('貼り付けシート（日射量等）'!J8639))</f>
        <v>0</v>
      </c>
    </row>
    <row r="8643" spans="1:9">
      <c r="A8643" s="20">
        <v>41999</v>
      </c>
      <c r="B8643" s="35" t="s">
        <v>381</v>
      </c>
      <c r="C8643" s="90">
        <f t="shared" si="402"/>
        <v>0</v>
      </c>
      <c r="D8643" s="90">
        <f t="shared" si="403"/>
        <v>0</v>
      </c>
      <c r="E8643" s="90">
        <f t="shared" si="404"/>
        <v>0</v>
      </c>
      <c r="F8643" s="50">
        <f>'貼り付けシート（日射量等）'!G8640/3.6*10^3</f>
        <v>0</v>
      </c>
      <c r="G8643" s="50">
        <f>'貼り付けシート（日射量等）'!H8640/3.6*10^3</f>
        <v>0</v>
      </c>
      <c r="H8643" s="91">
        <f>RADIANS('貼り付けシート（日射量等）'!I8640)</f>
        <v>0</v>
      </c>
      <c r="I8643" s="91">
        <f>IF('貼り付けシート（日射量等）'!J8640&lt;0,RADIANS(360+('貼り付けシート（日射量等）'!J8640)),RADIANS('貼り付けシート（日射量等）'!J8640))</f>
        <v>0</v>
      </c>
    </row>
    <row r="8644" spans="1:9">
      <c r="A8644" s="20">
        <v>41999</v>
      </c>
      <c r="B8644" s="35" t="s">
        <v>382</v>
      </c>
      <c r="C8644" s="90">
        <f t="shared" si="402"/>
        <v>0</v>
      </c>
      <c r="D8644" s="90">
        <f t="shared" si="403"/>
        <v>0</v>
      </c>
      <c r="E8644" s="90">
        <f t="shared" si="404"/>
        <v>0</v>
      </c>
      <c r="F8644" s="50">
        <f>'貼り付けシート（日射量等）'!G8641/3.6*10^3</f>
        <v>0</v>
      </c>
      <c r="G8644" s="50">
        <f>'貼り付けシート（日射量等）'!H8641/3.6*10^3</f>
        <v>0</v>
      </c>
      <c r="H8644" s="91">
        <f>RADIANS('貼り付けシート（日射量等）'!I8641)</f>
        <v>0</v>
      </c>
      <c r="I8644" s="91">
        <f>IF('貼り付けシート（日射量等）'!J8641&lt;0,RADIANS(360+('貼り付けシート（日射量等）'!J8641)),RADIANS('貼り付けシート（日射量等）'!J8641))</f>
        <v>0</v>
      </c>
    </row>
    <row r="8645" spans="1:9">
      <c r="A8645" s="20">
        <v>41999</v>
      </c>
      <c r="B8645" s="35" t="s">
        <v>383</v>
      </c>
      <c r="C8645" s="90">
        <f t="shared" si="402"/>
        <v>0</v>
      </c>
      <c r="D8645" s="90">
        <f t="shared" si="403"/>
        <v>0</v>
      </c>
      <c r="E8645" s="90">
        <f t="shared" si="404"/>
        <v>0</v>
      </c>
      <c r="F8645" s="50">
        <f>'貼り付けシート（日射量等）'!G8642/3.6*10^3</f>
        <v>0</v>
      </c>
      <c r="G8645" s="50">
        <f>'貼り付けシート（日射量等）'!H8642/3.6*10^3</f>
        <v>0</v>
      </c>
      <c r="H8645" s="91">
        <f>RADIANS('貼り付けシート（日射量等）'!I8642)</f>
        <v>0</v>
      </c>
      <c r="I8645" s="91">
        <f>IF('貼り付けシート（日射量等）'!J8642&lt;0,RADIANS(360+('貼り付けシート（日射量等）'!J8642)),RADIANS('貼り付けシート（日射量等）'!J8642))</f>
        <v>0</v>
      </c>
    </row>
    <row r="8646" spans="1:9">
      <c r="A8646" s="20">
        <v>42000</v>
      </c>
      <c r="B8646" s="35" t="s">
        <v>360</v>
      </c>
      <c r="C8646" s="90">
        <f t="shared" si="402"/>
        <v>0</v>
      </c>
      <c r="D8646" s="90">
        <f t="shared" si="403"/>
        <v>0</v>
      </c>
      <c r="E8646" s="90">
        <f t="shared" si="404"/>
        <v>0</v>
      </c>
      <c r="F8646" s="50">
        <f>'貼り付けシート（日射量等）'!G8643/3.6*10^3</f>
        <v>0</v>
      </c>
      <c r="G8646" s="50">
        <f>'貼り付けシート（日射量等）'!H8643/3.6*10^3</f>
        <v>0</v>
      </c>
      <c r="H8646" s="91">
        <f>RADIANS('貼り付けシート（日射量等）'!I8643)</f>
        <v>0</v>
      </c>
      <c r="I8646" s="91">
        <f>IF('貼り付けシート（日射量等）'!J8643&lt;0,RADIANS(360+('貼り付けシート（日射量等）'!J8643)),RADIANS('貼り付けシート（日射量等）'!J8643))</f>
        <v>0</v>
      </c>
    </row>
    <row r="8647" spans="1:9">
      <c r="A8647" s="20">
        <v>42000</v>
      </c>
      <c r="B8647" s="35" t="s">
        <v>361</v>
      </c>
      <c r="C8647" s="90">
        <f t="shared" ref="C8647:C8710" si="405">IF(D8647&lt;0,E8647,D8647+E8647)</f>
        <v>0</v>
      </c>
      <c r="D8647" s="90">
        <f t="shared" ref="D8647:D8710" si="406">F8647*(SIN(H8647)*COS($O$5)+COS(H8647)*SIN($O$5)*COS($O$4-I8647))</f>
        <v>0</v>
      </c>
      <c r="E8647" s="90">
        <f t="shared" ref="E8647:E8710" si="407">G8647*(1+COS($O$5))/2</f>
        <v>0</v>
      </c>
      <c r="F8647" s="50">
        <f>'貼り付けシート（日射量等）'!G8644/3.6*10^3</f>
        <v>0</v>
      </c>
      <c r="G8647" s="50">
        <f>'貼り付けシート（日射量等）'!H8644/3.6*10^3</f>
        <v>0</v>
      </c>
      <c r="H8647" s="91">
        <f>RADIANS('貼り付けシート（日射量等）'!I8644)</f>
        <v>0</v>
      </c>
      <c r="I8647" s="91">
        <f>IF('貼り付けシート（日射量等）'!J8644&lt;0,RADIANS(360+('貼り付けシート（日射量等）'!J8644)),RADIANS('貼り付けシート（日射量等）'!J8644))</f>
        <v>0</v>
      </c>
    </row>
    <row r="8648" spans="1:9">
      <c r="A8648" s="20">
        <v>42000</v>
      </c>
      <c r="B8648" s="35" t="s">
        <v>362</v>
      </c>
      <c r="C8648" s="90">
        <f t="shared" si="405"/>
        <v>0</v>
      </c>
      <c r="D8648" s="90">
        <f t="shared" si="406"/>
        <v>0</v>
      </c>
      <c r="E8648" s="90">
        <f t="shared" si="407"/>
        <v>0</v>
      </c>
      <c r="F8648" s="50">
        <f>'貼り付けシート（日射量等）'!G8645/3.6*10^3</f>
        <v>0</v>
      </c>
      <c r="G8648" s="50">
        <f>'貼り付けシート（日射量等）'!H8645/3.6*10^3</f>
        <v>0</v>
      </c>
      <c r="H8648" s="91">
        <f>RADIANS('貼り付けシート（日射量等）'!I8645)</f>
        <v>0</v>
      </c>
      <c r="I8648" s="91">
        <f>IF('貼り付けシート（日射量等）'!J8645&lt;0,RADIANS(360+('貼り付けシート（日射量等）'!J8645)),RADIANS('貼り付けシート（日射量等）'!J8645))</f>
        <v>0</v>
      </c>
    </row>
    <row r="8649" spans="1:9">
      <c r="A8649" s="20">
        <v>42000</v>
      </c>
      <c r="B8649" s="35" t="s">
        <v>363</v>
      </c>
      <c r="C8649" s="90">
        <f t="shared" si="405"/>
        <v>0</v>
      </c>
      <c r="D8649" s="90">
        <f t="shared" si="406"/>
        <v>0</v>
      </c>
      <c r="E8649" s="90">
        <f t="shared" si="407"/>
        <v>0</v>
      </c>
      <c r="F8649" s="50">
        <f>'貼り付けシート（日射量等）'!G8646/3.6*10^3</f>
        <v>0</v>
      </c>
      <c r="G8649" s="50">
        <f>'貼り付けシート（日射量等）'!H8646/3.6*10^3</f>
        <v>0</v>
      </c>
      <c r="H8649" s="91">
        <f>RADIANS('貼り付けシート（日射量等）'!I8646)</f>
        <v>0</v>
      </c>
      <c r="I8649" s="91">
        <f>IF('貼り付けシート（日射量等）'!J8646&lt;0,RADIANS(360+('貼り付けシート（日射量等）'!J8646)),RADIANS('貼り付けシート（日射量等）'!J8646))</f>
        <v>0</v>
      </c>
    </row>
    <row r="8650" spans="1:9">
      <c r="A8650" s="20">
        <v>42000</v>
      </c>
      <c r="B8650" s="35" t="s">
        <v>364</v>
      </c>
      <c r="C8650" s="90">
        <f t="shared" si="405"/>
        <v>0</v>
      </c>
      <c r="D8650" s="90">
        <f t="shared" si="406"/>
        <v>0</v>
      </c>
      <c r="E8650" s="90">
        <f t="shared" si="407"/>
        <v>0</v>
      </c>
      <c r="F8650" s="50">
        <f>'貼り付けシート（日射量等）'!G8647/3.6*10^3</f>
        <v>0</v>
      </c>
      <c r="G8650" s="50">
        <f>'貼り付けシート（日射量等）'!H8647/3.6*10^3</f>
        <v>0</v>
      </c>
      <c r="H8650" s="91">
        <f>RADIANS('貼り付けシート（日射量等）'!I8647)</f>
        <v>0</v>
      </c>
      <c r="I8650" s="91">
        <f>IF('貼り付けシート（日射量等）'!J8647&lt;0,RADIANS(360+('貼り付けシート（日射量等）'!J8647)),RADIANS('貼り付けシート（日射量等）'!J8647))</f>
        <v>0</v>
      </c>
    </row>
    <row r="8651" spans="1:9">
      <c r="A8651" s="20">
        <v>42000</v>
      </c>
      <c r="B8651" s="35" t="s">
        <v>365</v>
      </c>
      <c r="C8651" s="90">
        <f t="shared" si="405"/>
        <v>0</v>
      </c>
      <c r="D8651" s="90">
        <f t="shared" si="406"/>
        <v>0</v>
      </c>
      <c r="E8651" s="90">
        <f t="shared" si="407"/>
        <v>0</v>
      </c>
      <c r="F8651" s="50">
        <f>'貼り付けシート（日射量等）'!G8648/3.6*10^3</f>
        <v>0</v>
      </c>
      <c r="G8651" s="50">
        <f>'貼り付けシート（日射量等）'!H8648/3.6*10^3</f>
        <v>0</v>
      </c>
      <c r="H8651" s="91">
        <f>RADIANS('貼り付けシート（日射量等）'!I8648)</f>
        <v>0</v>
      </c>
      <c r="I8651" s="91">
        <f>IF('貼り付けシート（日射量等）'!J8648&lt;0,RADIANS(360+('貼り付けシート（日射量等）'!J8648)),RADIANS('貼り付けシート（日射量等）'!J8648))</f>
        <v>0</v>
      </c>
    </row>
    <row r="8652" spans="1:9">
      <c r="A8652" s="20">
        <v>42000</v>
      </c>
      <c r="B8652" s="35" t="s">
        <v>366</v>
      </c>
      <c r="C8652" s="90">
        <f t="shared" si="405"/>
        <v>3.6440734825517302</v>
      </c>
      <c r="D8652" s="90">
        <f t="shared" si="406"/>
        <v>0.95005595368241302</v>
      </c>
      <c r="E8652" s="90">
        <f t="shared" si="407"/>
        <v>2.6940175288693173</v>
      </c>
      <c r="F8652" s="50">
        <f>'貼り付けシート（日射量等）'!G8649/3.6*10^3</f>
        <v>2.7777777777777777</v>
      </c>
      <c r="G8652" s="50">
        <f>'貼り付けシート（日射量等）'!H8649/3.6*10^3</f>
        <v>2.7777777777777777</v>
      </c>
      <c r="H8652" s="91">
        <f>RADIANS('貼り付けシート（日射量等）'!I8649)</f>
        <v>0</v>
      </c>
      <c r="I8652" s="91">
        <f>IF('貼り付けシート（日射量等）'!J8649&lt;0,RADIANS(360+('貼り付けシート（日射量等）'!J8649)),RADIANS('貼り付けシート（日射量等）'!J8649))</f>
        <v>0</v>
      </c>
    </row>
    <row r="8653" spans="1:9">
      <c r="A8653" s="20">
        <v>42000</v>
      </c>
      <c r="B8653" s="35" t="s">
        <v>367</v>
      </c>
      <c r="C8653" s="90">
        <f t="shared" si="405"/>
        <v>41.45466375448234</v>
      </c>
      <c r="D8653" s="90">
        <f t="shared" si="406"/>
        <v>9.12645340805053</v>
      </c>
      <c r="E8653" s="90">
        <f t="shared" si="407"/>
        <v>32.32821034643181</v>
      </c>
      <c r="F8653" s="50">
        <f>'貼り付けシート（日射量等）'!G8650/3.6*10^3</f>
        <v>24.999999999999996</v>
      </c>
      <c r="G8653" s="50">
        <f>'貼り付けシート（日射量等）'!H8650/3.6*10^3</f>
        <v>33.333333333333336</v>
      </c>
      <c r="H8653" s="91">
        <f>RADIANS('貼り付けシート（日射量等）'!I8650)</f>
        <v>0.15358897417550102</v>
      </c>
      <c r="I8653" s="91">
        <f>IF('貼り付けシート（日射量等）'!J8650&lt;0,RADIANS(360+('貼り付けシート（日射量等）'!J8650)),RADIANS('貼り付けシート（日射量等）'!J8650))</f>
        <v>5.4262286444503705</v>
      </c>
    </row>
    <row r="8654" spans="1:9">
      <c r="A8654" s="20">
        <v>42000</v>
      </c>
      <c r="B8654" s="35" t="s">
        <v>368</v>
      </c>
      <c r="C8654" s="90">
        <f t="shared" si="405"/>
        <v>93.346816273249559</v>
      </c>
      <c r="D8654" s="90">
        <f t="shared" si="406"/>
        <v>20.608342993777995</v>
      </c>
      <c r="E8654" s="90">
        <f t="shared" si="407"/>
        <v>72.738473279471563</v>
      </c>
      <c r="F8654" s="50">
        <f>'貼り付けシート（日射量等）'!G8651/3.6*10^3</f>
        <v>38.888888888888893</v>
      </c>
      <c r="G8654" s="50">
        <f>'貼り付けシート（日射量等）'!H8651/3.6*10^3</f>
        <v>75</v>
      </c>
      <c r="H8654" s="91">
        <f>RADIANS('貼り付けシート（日射量等）'!I8651)</f>
        <v>0.291469985083053</v>
      </c>
      <c r="I8654" s="91">
        <f>IF('貼り付けシート（日射量等）'!J8651&lt;0,RADIANS(360+('貼り付けシート（日射量等）'!J8651)),RADIANS('貼り付けシート（日射量等）'!J8651))</f>
        <v>5.6286868376817125</v>
      </c>
    </row>
    <row r="8655" spans="1:9">
      <c r="A8655" s="20">
        <v>42000</v>
      </c>
      <c r="B8655" s="35" t="s">
        <v>369</v>
      </c>
      <c r="C8655" s="90">
        <f t="shared" si="405"/>
        <v>149.21136543225316</v>
      </c>
      <c r="D8655" s="90">
        <f t="shared" si="406"/>
        <v>36.062629219741858</v>
      </c>
      <c r="E8655" s="90">
        <f t="shared" si="407"/>
        <v>113.14873621251131</v>
      </c>
      <c r="F8655" s="50">
        <f>'貼り付けシート（日射量等）'!G8652/3.6*10^3</f>
        <v>55.555555555555557</v>
      </c>
      <c r="G8655" s="50">
        <f>'貼り付けシート（日射量等）'!H8652/3.6*10^3</f>
        <v>116.66666666666666</v>
      </c>
      <c r="H8655" s="91">
        <f>RADIANS('貼り付けシート（日射量等）'!I8652)</f>
        <v>0.39444441095071853</v>
      </c>
      <c r="I8655" s="91">
        <f>IF('貼り付けシート（日射量等）'!J8652&lt;0,RADIANS(360+('貼り付けシート（日射量等）'!J8652)),RADIANS('貼り付けシート（日射量等）'!J8652))</f>
        <v>5.860815628196959</v>
      </c>
    </row>
    <row r="8656" spans="1:9">
      <c r="A8656" s="20">
        <v>42000</v>
      </c>
      <c r="B8656" s="35" t="s">
        <v>370</v>
      </c>
      <c r="C8656" s="90">
        <f t="shared" si="405"/>
        <v>113.55843799932977</v>
      </c>
      <c r="D8656" s="90">
        <f t="shared" si="406"/>
        <v>13.879789431165037</v>
      </c>
      <c r="E8656" s="90">
        <f t="shared" si="407"/>
        <v>99.678648568164732</v>
      </c>
      <c r="F8656" s="50">
        <f>'貼り付けシート（日射量等）'!G8653/3.6*10^3</f>
        <v>19.444444444444446</v>
      </c>
      <c r="G8656" s="50">
        <f>'貼り付けシート（日射量等）'!H8653/3.6*10^3</f>
        <v>102.77777777777777</v>
      </c>
      <c r="H8656" s="91">
        <f>RADIANS('貼り付けシート（日射量等）'!I8653)</f>
        <v>0.45204027626653132</v>
      </c>
      <c r="I8656" s="91">
        <f>IF('貼り付けシート（日射量等）'!J8653&lt;0,RADIANS(360+('貼り付けシート（日射量等）'!J8653)),RADIANS('貼り付けシート（日射量等）'!J8653))</f>
        <v>6.1156336989881304</v>
      </c>
    </row>
    <row r="8657" spans="1:9">
      <c r="A8657" s="20">
        <v>42000</v>
      </c>
      <c r="B8657" s="35" t="s">
        <v>371</v>
      </c>
      <c r="C8657" s="90">
        <f t="shared" si="405"/>
        <v>117.71358574793913</v>
      </c>
      <c r="D8657" s="90">
        <f t="shared" si="406"/>
        <v>18.03493717977441</v>
      </c>
      <c r="E8657" s="90">
        <f t="shared" si="407"/>
        <v>99.678648568164732</v>
      </c>
      <c r="F8657" s="50">
        <f>'貼り付けシート（日射量等）'!G8654/3.6*10^3</f>
        <v>24.999999999999996</v>
      </c>
      <c r="G8657" s="50">
        <f>'貼り付けシート（日射量等）'!H8654/3.6*10^3</f>
        <v>102.77777777777777</v>
      </c>
      <c r="H8657" s="91">
        <f>RADIANS('貼り付けシート（日射量等）'!I8654)</f>
        <v>0.4590215932745087</v>
      </c>
      <c r="I8657" s="91">
        <f>IF('貼り付けシート（日射量等）'!J8654&lt;0,RADIANS(360+('貼り付けシート（日射量等）'!J8654)),RADIANS('貼り付けシート（日射量等）'!J8654))</f>
        <v>0.10122909661567112</v>
      </c>
    </row>
    <row r="8658" spans="1:9">
      <c r="A8658" s="20">
        <v>42000</v>
      </c>
      <c r="B8658" s="35" t="s">
        <v>372</v>
      </c>
      <c r="C8658" s="90">
        <f t="shared" si="405"/>
        <v>101.94328857710796</v>
      </c>
      <c r="D8658" s="90">
        <f t="shared" si="406"/>
        <v>13.040710124420491</v>
      </c>
      <c r="E8658" s="90">
        <f t="shared" si="407"/>
        <v>88.902578452687479</v>
      </c>
      <c r="F8658" s="50">
        <f>'貼り付けシート（日射量等）'!G8655/3.6*10^3</f>
        <v>19.444444444444446</v>
      </c>
      <c r="G8658" s="50">
        <f>'貼り付けシート（日射量等）'!H8655/3.6*10^3</f>
        <v>91.666666666666671</v>
      </c>
      <c r="H8658" s="91">
        <f>RADIANS('貼り付けシート（日射量等）'!I8655)</f>
        <v>0.41364303272265607</v>
      </c>
      <c r="I8658" s="91">
        <f>IF('貼り付けシート（日射量等）'!J8655&lt;0,RADIANS(360+('貼り付けシート（日射量等）'!J8655)),RADIANS('貼り付けシート（日射量等）'!J8655))</f>
        <v>0.36128315516282622</v>
      </c>
    </row>
    <row r="8659" spans="1:9">
      <c r="A8659" s="20">
        <v>42000</v>
      </c>
      <c r="B8659" s="35" t="s">
        <v>373</v>
      </c>
      <c r="C8659" s="90">
        <f t="shared" si="405"/>
        <v>82.593581101730592</v>
      </c>
      <c r="D8659" s="90">
        <f t="shared" si="406"/>
        <v>12.549125351128337</v>
      </c>
      <c r="E8659" s="90">
        <f t="shared" si="407"/>
        <v>70.044455750602253</v>
      </c>
      <c r="F8659" s="50">
        <f>'貼り付けシート（日射量等）'!G8656/3.6*10^3</f>
        <v>22.222222222222221</v>
      </c>
      <c r="G8659" s="50">
        <f>'貼り付けシート（日射量等）'!H8656/3.6*10^3</f>
        <v>72.222222222222229</v>
      </c>
      <c r="H8659" s="91">
        <f>RADIANS('貼り付けシート（日射量等）'!I8656)</f>
        <v>0.32114058236695664</v>
      </c>
      <c r="I8659" s="91">
        <f>IF('貼り付けシート（日射量等）'!J8656&lt;0,RADIANS(360+('貼り付けシート（日射量等）'!J8656)),RADIANS('貼り付けシート（日射量等）'!J8656))</f>
        <v>0.59864793343405498</v>
      </c>
    </row>
    <row r="8660" spans="1:9">
      <c r="A8660" s="20">
        <v>42000</v>
      </c>
      <c r="B8660" s="35" t="s">
        <v>374</v>
      </c>
      <c r="C8660" s="90">
        <f t="shared" si="405"/>
        <v>47.997647619702676</v>
      </c>
      <c r="D8660" s="90">
        <f t="shared" si="406"/>
        <v>10.28140221553223</v>
      </c>
      <c r="E8660" s="90">
        <f t="shared" si="407"/>
        <v>37.716245404170444</v>
      </c>
      <c r="F8660" s="50">
        <f>'貼り付けシート（日射量等）'!G8657/3.6*10^3</f>
        <v>24.999999999999996</v>
      </c>
      <c r="G8660" s="50">
        <f>'貼り付けシート（日射量等）'!H8657/3.6*10^3</f>
        <v>38.888888888888893</v>
      </c>
      <c r="H8660" s="91">
        <f>RADIANS('貼り付けシート（日射量等）'!I8657)</f>
        <v>0.19198621771937624</v>
      </c>
      <c r="I8660" s="91">
        <f>IF('貼り付けシート（日射量等）'!J8657&lt;0,RADIANS(360+('貼り付けシート（日射量等）'!J8657)),RADIANS('貼り付けシート（日射量等）'!J8657))</f>
        <v>0.80808744367337448</v>
      </c>
    </row>
    <row r="8661" spans="1:9">
      <c r="A8661" s="20">
        <v>42000</v>
      </c>
      <c r="B8661" s="35" t="s">
        <v>375</v>
      </c>
      <c r="C8661" s="90">
        <f t="shared" si="405"/>
        <v>10.526034444537231</v>
      </c>
      <c r="D8661" s="90">
        <f t="shared" si="406"/>
        <v>2.4439818579292778</v>
      </c>
      <c r="E8661" s="90">
        <f t="shared" si="407"/>
        <v>8.0820525866079524</v>
      </c>
      <c r="F8661" s="50">
        <f>'貼り付けシート（日射量等）'!G8658/3.6*10^3</f>
        <v>11.111111111111111</v>
      </c>
      <c r="G8661" s="50">
        <f>'貼り付けシート（日射量等）'!H8658/3.6*10^3</f>
        <v>8.3333333333333339</v>
      </c>
      <c r="H8661" s="91">
        <f>RADIANS('貼り付けシート（日射量等）'!I8658)</f>
        <v>3.4906585039886591E-2</v>
      </c>
      <c r="I8661" s="91">
        <f>IF('貼り付けシート（日射量等）'!J8658&lt;0,RADIANS(360+('貼り付けシート（日射量等）'!J8658)),RADIANS('貼り付けシート（日射量等）'!J8658))</f>
        <v>0.99134701513277912</v>
      </c>
    </row>
    <row r="8662" spans="1:9">
      <c r="A8662" s="20">
        <v>42000</v>
      </c>
      <c r="B8662" s="35" t="s">
        <v>376</v>
      </c>
      <c r="C8662" s="90">
        <f t="shared" si="405"/>
        <v>0</v>
      </c>
      <c r="D8662" s="90">
        <f t="shared" si="406"/>
        <v>0</v>
      </c>
      <c r="E8662" s="90">
        <f t="shared" si="407"/>
        <v>0</v>
      </c>
      <c r="F8662" s="50">
        <f>'貼り付けシート（日射量等）'!G8659/3.6*10^3</f>
        <v>0</v>
      </c>
      <c r="G8662" s="50">
        <f>'貼り付けシート（日射量等）'!H8659/3.6*10^3</f>
        <v>0</v>
      </c>
      <c r="H8662" s="91">
        <f>RADIANS('貼り付けシート（日射量等）'!I8659)</f>
        <v>0</v>
      </c>
      <c r="I8662" s="91">
        <f>IF('貼り付けシート（日射量等）'!J8659&lt;0,RADIANS(360+('貼り付けシート（日射量等）'!J8659)),RADIANS('貼り付けシート（日射量等）'!J8659))</f>
        <v>0</v>
      </c>
    </row>
    <row r="8663" spans="1:9">
      <c r="A8663" s="20">
        <v>42000</v>
      </c>
      <c r="B8663" s="35" t="s">
        <v>377</v>
      </c>
      <c r="C8663" s="90">
        <f t="shared" si="405"/>
        <v>0</v>
      </c>
      <c r="D8663" s="90">
        <f t="shared" si="406"/>
        <v>0</v>
      </c>
      <c r="E8663" s="90">
        <f t="shared" si="407"/>
        <v>0</v>
      </c>
      <c r="F8663" s="50">
        <f>'貼り付けシート（日射量等）'!G8660/3.6*10^3</f>
        <v>0</v>
      </c>
      <c r="G8663" s="50">
        <f>'貼り付けシート（日射量等）'!H8660/3.6*10^3</f>
        <v>0</v>
      </c>
      <c r="H8663" s="91">
        <f>RADIANS('貼り付けシート（日射量等）'!I8660)</f>
        <v>0</v>
      </c>
      <c r="I8663" s="91">
        <f>IF('貼り付けシート（日射量等）'!J8660&lt;0,RADIANS(360+('貼り付けシート（日射量等）'!J8660)),RADIANS('貼り付けシート（日射量等）'!J8660))</f>
        <v>0</v>
      </c>
    </row>
    <row r="8664" spans="1:9">
      <c r="A8664" s="20">
        <v>42000</v>
      </c>
      <c r="B8664" s="35" t="s">
        <v>378</v>
      </c>
      <c r="C8664" s="90">
        <f t="shared" si="405"/>
        <v>0</v>
      </c>
      <c r="D8664" s="90">
        <f t="shared" si="406"/>
        <v>0</v>
      </c>
      <c r="E8664" s="90">
        <f t="shared" si="407"/>
        <v>0</v>
      </c>
      <c r="F8664" s="50">
        <f>'貼り付けシート（日射量等）'!G8661/3.6*10^3</f>
        <v>0</v>
      </c>
      <c r="G8664" s="50">
        <f>'貼り付けシート（日射量等）'!H8661/3.6*10^3</f>
        <v>0</v>
      </c>
      <c r="H8664" s="91">
        <f>RADIANS('貼り付けシート（日射量等）'!I8661)</f>
        <v>0</v>
      </c>
      <c r="I8664" s="91">
        <f>IF('貼り付けシート（日射量等）'!J8661&lt;0,RADIANS(360+('貼り付けシート（日射量等）'!J8661)),RADIANS('貼り付けシート（日射量等）'!J8661))</f>
        <v>0</v>
      </c>
    </row>
    <row r="8665" spans="1:9">
      <c r="A8665" s="20">
        <v>42000</v>
      </c>
      <c r="B8665" s="35" t="s">
        <v>379</v>
      </c>
      <c r="C8665" s="90">
        <f t="shared" si="405"/>
        <v>0</v>
      </c>
      <c r="D8665" s="90">
        <f t="shared" si="406"/>
        <v>0</v>
      </c>
      <c r="E8665" s="90">
        <f t="shared" si="407"/>
        <v>0</v>
      </c>
      <c r="F8665" s="50">
        <f>'貼り付けシート（日射量等）'!G8662/3.6*10^3</f>
        <v>0</v>
      </c>
      <c r="G8665" s="50">
        <f>'貼り付けシート（日射量等）'!H8662/3.6*10^3</f>
        <v>0</v>
      </c>
      <c r="H8665" s="91">
        <f>RADIANS('貼り付けシート（日射量等）'!I8662)</f>
        <v>0</v>
      </c>
      <c r="I8665" s="91">
        <f>IF('貼り付けシート（日射量等）'!J8662&lt;0,RADIANS(360+('貼り付けシート（日射量等）'!J8662)),RADIANS('貼り付けシート（日射量等）'!J8662))</f>
        <v>0</v>
      </c>
    </row>
    <row r="8666" spans="1:9">
      <c r="A8666" s="20">
        <v>42000</v>
      </c>
      <c r="B8666" s="35" t="s">
        <v>380</v>
      </c>
      <c r="C8666" s="90">
        <f t="shared" si="405"/>
        <v>0</v>
      </c>
      <c r="D8666" s="90">
        <f t="shared" si="406"/>
        <v>0</v>
      </c>
      <c r="E8666" s="90">
        <f t="shared" si="407"/>
        <v>0</v>
      </c>
      <c r="F8666" s="50">
        <f>'貼り付けシート（日射量等）'!G8663/3.6*10^3</f>
        <v>0</v>
      </c>
      <c r="G8666" s="50">
        <f>'貼り付けシート（日射量等）'!H8663/3.6*10^3</f>
        <v>0</v>
      </c>
      <c r="H8666" s="91">
        <f>RADIANS('貼り付けシート（日射量等）'!I8663)</f>
        <v>0</v>
      </c>
      <c r="I8666" s="91">
        <f>IF('貼り付けシート（日射量等）'!J8663&lt;0,RADIANS(360+('貼り付けシート（日射量等）'!J8663)),RADIANS('貼り付けシート（日射量等）'!J8663))</f>
        <v>0</v>
      </c>
    </row>
    <row r="8667" spans="1:9">
      <c r="A8667" s="20">
        <v>42000</v>
      </c>
      <c r="B8667" s="35" t="s">
        <v>381</v>
      </c>
      <c r="C8667" s="90">
        <f t="shared" si="405"/>
        <v>0</v>
      </c>
      <c r="D8667" s="90">
        <f t="shared" si="406"/>
        <v>0</v>
      </c>
      <c r="E8667" s="90">
        <f t="shared" si="407"/>
        <v>0</v>
      </c>
      <c r="F8667" s="50">
        <f>'貼り付けシート（日射量等）'!G8664/3.6*10^3</f>
        <v>0</v>
      </c>
      <c r="G8667" s="50">
        <f>'貼り付けシート（日射量等）'!H8664/3.6*10^3</f>
        <v>0</v>
      </c>
      <c r="H8667" s="91">
        <f>RADIANS('貼り付けシート（日射量等）'!I8664)</f>
        <v>0</v>
      </c>
      <c r="I8667" s="91">
        <f>IF('貼り付けシート（日射量等）'!J8664&lt;0,RADIANS(360+('貼り付けシート（日射量等）'!J8664)),RADIANS('貼り付けシート（日射量等）'!J8664))</f>
        <v>0</v>
      </c>
    </row>
    <row r="8668" spans="1:9">
      <c r="A8668" s="20">
        <v>42000</v>
      </c>
      <c r="B8668" s="35" t="s">
        <v>382</v>
      </c>
      <c r="C8668" s="90">
        <f t="shared" si="405"/>
        <v>0</v>
      </c>
      <c r="D8668" s="90">
        <f t="shared" si="406"/>
        <v>0</v>
      </c>
      <c r="E8668" s="90">
        <f t="shared" si="407"/>
        <v>0</v>
      </c>
      <c r="F8668" s="50">
        <f>'貼り付けシート（日射量等）'!G8665/3.6*10^3</f>
        <v>0</v>
      </c>
      <c r="G8668" s="50">
        <f>'貼り付けシート（日射量等）'!H8665/3.6*10^3</f>
        <v>0</v>
      </c>
      <c r="H8668" s="91">
        <f>RADIANS('貼り付けシート（日射量等）'!I8665)</f>
        <v>0</v>
      </c>
      <c r="I8668" s="91">
        <f>IF('貼り付けシート（日射量等）'!J8665&lt;0,RADIANS(360+('貼り付けシート（日射量等）'!J8665)),RADIANS('貼り付けシート（日射量等）'!J8665))</f>
        <v>0</v>
      </c>
    </row>
    <row r="8669" spans="1:9">
      <c r="A8669" s="20">
        <v>42000</v>
      </c>
      <c r="B8669" s="35" t="s">
        <v>383</v>
      </c>
      <c r="C8669" s="90">
        <f t="shared" si="405"/>
        <v>0</v>
      </c>
      <c r="D8669" s="90">
        <f t="shared" si="406"/>
        <v>0</v>
      </c>
      <c r="E8669" s="90">
        <f t="shared" si="407"/>
        <v>0</v>
      </c>
      <c r="F8669" s="50">
        <f>'貼り付けシート（日射量等）'!G8666/3.6*10^3</f>
        <v>0</v>
      </c>
      <c r="G8669" s="50">
        <f>'貼り付けシート（日射量等）'!H8666/3.6*10^3</f>
        <v>0</v>
      </c>
      <c r="H8669" s="91">
        <f>RADIANS('貼り付けシート（日射量等）'!I8666)</f>
        <v>0</v>
      </c>
      <c r="I8669" s="91">
        <f>IF('貼り付けシート（日射量等）'!J8666&lt;0,RADIANS(360+('貼り付けシート（日射量等）'!J8666)),RADIANS('貼り付けシート（日射量等）'!J8666))</f>
        <v>0</v>
      </c>
    </row>
    <row r="8670" spans="1:9">
      <c r="A8670" s="20">
        <v>42001</v>
      </c>
      <c r="B8670" s="35" t="s">
        <v>360</v>
      </c>
      <c r="C8670" s="90">
        <f t="shared" si="405"/>
        <v>0</v>
      </c>
      <c r="D8670" s="90">
        <f t="shared" si="406"/>
        <v>0</v>
      </c>
      <c r="E8670" s="90">
        <f t="shared" si="407"/>
        <v>0</v>
      </c>
      <c r="F8670" s="50">
        <f>'貼り付けシート（日射量等）'!G8667/3.6*10^3</f>
        <v>0</v>
      </c>
      <c r="G8670" s="50">
        <f>'貼り付けシート（日射量等）'!H8667/3.6*10^3</f>
        <v>0</v>
      </c>
      <c r="H8670" s="91">
        <f>RADIANS('貼り付けシート（日射量等）'!I8667)</f>
        <v>0</v>
      </c>
      <c r="I8670" s="91">
        <f>IF('貼り付けシート（日射量等）'!J8667&lt;0,RADIANS(360+('貼り付けシート（日射量等）'!J8667)),RADIANS('貼り付けシート（日射量等）'!J8667))</f>
        <v>0</v>
      </c>
    </row>
    <row r="8671" spans="1:9">
      <c r="A8671" s="20">
        <v>42001</v>
      </c>
      <c r="B8671" s="35" t="s">
        <v>361</v>
      </c>
      <c r="C8671" s="90">
        <f t="shared" si="405"/>
        <v>0</v>
      </c>
      <c r="D8671" s="90">
        <f t="shared" si="406"/>
        <v>0</v>
      </c>
      <c r="E8671" s="90">
        <f t="shared" si="407"/>
        <v>0</v>
      </c>
      <c r="F8671" s="50">
        <f>'貼り付けシート（日射量等）'!G8668/3.6*10^3</f>
        <v>0</v>
      </c>
      <c r="G8671" s="50">
        <f>'貼り付けシート（日射量等）'!H8668/3.6*10^3</f>
        <v>0</v>
      </c>
      <c r="H8671" s="91">
        <f>RADIANS('貼り付けシート（日射量等）'!I8668)</f>
        <v>0</v>
      </c>
      <c r="I8671" s="91">
        <f>IF('貼り付けシート（日射量等）'!J8668&lt;0,RADIANS(360+('貼り付けシート（日射量等）'!J8668)),RADIANS('貼り付けシート（日射量等）'!J8668))</f>
        <v>0</v>
      </c>
    </row>
    <row r="8672" spans="1:9">
      <c r="A8672" s="20">
        <v>42001</v>
      </c>
      <c r="B8672" s="35" t="s">
        <v>362</v>
      </c>
      <c r="C8672" s="90">
        <f t="shared" si="405"/>
        <v>0</v>
      </c>
      <c r="D8672" s="90">
        <f t="shared" si="406"/>
        <v>0</v>
      </c>
      <c r="E8672" s="90">
        <f t="shared" si="407"/>
        <v>0</v>
      </c>
      <c r="F8672" s="50">
        <f>'貼り付けシート（日射量等）'!G8669/3.6*10^3</f>
        <v>0</v>
      </c>
      <c r="G8672" s="50">
        <f>'貼り付けシート（日射量等）'!H8669/3.6*10^3</f>
        <v>0</v>
      </c>
      <c r="H8672" s="91">
        <f>RADIANS('貼り付けシート（日射量等）'!I8669)</f>
        <v>0</v>
      </c>
      <c r="I8672" s="91">
        <f>IF('貼り付けシート（日射量等）'!J8669&lt;0,RADIANS(360+('貼り付けシート（日射量等）'!J8669)),RADIANS('貼り付けシート（日射量等）'!J8669))</f>
        <v>0</v>
      </c>
    </row>
    <row r="8673" spans="1:9">
      <c r="A8673" s="20">
        <v>42001</v>
      </c>
      <c r="B8673" s="35" t="s">
        <v>363</v>
      </c>
      <c r="C8673" s="90">
        <f t="shared" si="405"/>
        <v>0</v>
      </c>
      <c r="D8673" s="90">
        <f t="shared" si="406"/>
        <v>0</v>
      </c>
      <c r="E8673" s="90">
        <f t="shared" si="407"/>
        <v>0</v>
      </c>
      <c r="F8673" s="50">
        <f>'貼り付けシート（日射量等）'!G8670/3.6*10^3</f>
        <v>0</v>
      </c>
      <c r="G8673" s="50">
        <f>'貼り付けシート（日射量等）'!H8670/3.6*10^3</f>
        <v>0</v>
      </c>
      <c r="H8673" s="91">
        <f>RADIANS('貼り付けシート（日射量等）'!I8670)</f>
        <v>0</v>
      </c>
      <c r="I8673" s="91">
        <f>IF('貼り付けシート（日射量等）'!J8670&lt;0,RADIANS(360+('貼り付けシート（日射量等）'!J8670)),RADIANS('貼り付けシート（日射量等）'!J8670))</f>
        <v>0</v>
      </c>
    </row>
    <row r="8674" spans="1:9">
      <c r="A8674" s="20">
        <v>42001</v>
      </c>
      <c r="B8674" s="35" t="s">
        <v>364</v>
      </c>
      <c r="C8674" s="90">
        <f t="shared" si="405"/>
        <v>0</v>
      </c>
      <c r="D8674" s="90">
        <f t="shared" si="406"/>
        <v>0</v>
      </c>
      <c r="E8674" s="90">
        <f t="shared" si="407"/>
        <v>0</v>
      </c>
      <c r="F8674" s="50">
        <f>'貼り付けシート（日射量等）'!G8671/3.6*10^3</f>
        <v>0</v>
      </c>
      <c r="G8674" s="50">
        <f>'貼り付けシート（日射量等）'!H8671/3.6*10^3</f>
        <v>0</v>
      </c>
      <c r="H8674" s="91">
        <f>RADIANS('貼り付けシート（日射量等）'!I8671)</f>
        <v>0</v>
      </c>
      <c r="I8674" s="91">
        <f>IF('貼り付けシート（日射量等）'!J8671&lt;0,RADIANS(360+('貼り付けシート（日射量等）'!J8671)),RADIANS('貼り付けシート（日射量等）'!J8671))</f>
        <v>0</v>
      </c>
    </row>
    <row r="8675" spans="1:9">
      <c r="A8675" s="20">
        <v>42001</v>
      </c>
      <c r="B8675" s="35" t="s">
        <v>365</v>
      </c>
      <c r="C8675" s="90">
        <f t="shared" si="405"/>
        <v>0</v>
      </c>
      <c r="D8675" s="90">
        <f t="shared" si="406"/>
        <v>0</v>
      </c>
      <c r="E8675" s="90">
        <f t="shared" si="407"/>
        <v>0</v>
      </c>
      <c r="F8675" s="50">
        <f>'貼り付けシート（日射量等）'!G8672/3.6*10^3</f>
        <v>0</v>
      </c>
      <c r="G8675" s="50">
        <f>'貼り付けシート（日射量等）'!H8672/3.6*10^3</f>
        <v>0</v>
      </c>
      <c r="H8675" s="91">
        <f>RADIANS('貼り付けシート（日射量等）'!I8672)</f>
        <v>0</v>
      </c>
      <c r="I8675" s="91">
        <f>IF('貼り付けシート（日射量等）'!J8672&lt;0,RADIANS(360+('貼り付けシート（日射量等）'!J8672)),RADIANS('貼り付けシート（日射量等）'!J8672))</f>
        <v>0</v>
      </c>
    </row>
    <row r="8676" spans="1:9">
      <c r="A8676" s="20">
        <v>42001</v>
      </c>
      <c r="B8676" s="35" t="s">
        <v>366</v>
      </c>
      <c r="C8676" s="90">
        <f t="shared" si="405"/>
        <v>6.3380910114210476</v>
      </c>
      <c r="D8676" s="90">
        <f t="shared" si="406"/>
        <v>0.95005595368241302</v>
      </c>
      <c r="E8676" s="90">
        <f t="shared" si="407"/>
        <v>5.3880350577386347</v>
      </c>
      <c r="F8676" s="50">
        <f>'貼り付けシート（日射量等）'!G8673/3.6*10^3</f>
        <v>2.7777777777777777</v>
      </c>
      <c r="G8676" s="50">
        <f>'貼り付けシート（日射量等）'!H8673/3.6*10^3</f>
        <v>5.5555555555555554</v>
      </c>
      <c r="H8676" s="91">
        <f>RADIANS('貼り付けシート（日射量等）'!I8673)</f>
        <v>0</v>
      </c>
      <c r="I8676" s="91">
        <f>IF('貼り付けシート（日射量等）'!J8673&lt;0,RADIANS(360+('貼り付けシート（日射量等）'!J8673)),RADIANS('貼り付けシート（日射量等）'!J8673))</f>
        <v>0</v>
      </c>
    </row>
    <row r="8677" spans="1:9">
      <c r="A8677" s="20">
        <v>42001</v>
      </c>
      <c r="B8677" s="35" t="s">
        <v>367</v>
      </c>
      <c r="C8677" s="90">
        <f t="shared" si="405"/>
        <v>61.67929121113405</v>
      </c>
      <c r="D8677" s="90">
        <f t="shared" si="406"/>
        <v>21.269028278094297</v>
      </c>
      <c r="E8677" s="90">
        <f t="shared" si="407"/>
        <v>40.410262933039753</v>
      </c>
      <c r="F8677" s="50">
        <f>'貼り付けシート（日射量等）'!G8674/3.6*10^3</f>
        <v>58.333333333333329</v>
      </c>
      <c r="G8677" s="50">
        <f>'貼り付けシート（日射量等）'!H8674/3.6*10^3</f>
        <v>41.666666666666664</v>
      </c>
      <c r="H8677" s="91">
        <f>RADIANS('貼り付けシート（日射量等）'!I8674)</f>
        <v>0.15358897417550102</v>
      </c>
      <c r="I8677" s="91">
        <f>IF('貼り付けシート（日射量等）'!J8674&lt;0,RADIANS(360+('貼り付けシート（日射量等）'!J8674)),RADIANS('貼り付けシート（日射量等）'!J8674))</f>
        <v>5.4244833151983762</v>
      </c>
    </row>
    <row r="8678" spans="1:9">
      <c r="A8678" s="20">
        <v>42001</v>
      </c>
      <c r="B8678" s="35" t="s">
        <v>368</v>
      </c>
      <c r="C8678" s="90">
        <f t="shared" si="405"/>
        <v>131.56321844148169</v>
      </c>
      <c r="D8678" s="90">
        <f t="shared" si="406"/>
        <v>42.660639988794216</v>
      </c>
      <c r="E8678" s="90">
        <f t="shared" si="407"/>
        <v>88.902578452687479</v>
      </c>
      <c r="F8678" s="50">
        <f>'貼り付けシート（日射量等）'!G8675/3.6*10^3</f>
        <v>80.555555555555543</v>
      </c>
      <c r="G8678" s="50">
        <f>'貼り付けシート（日射量等）'!H8675/3.6*10^3</f>
        <v>91.666666666666671</v>
      </c>
      <c r="H8678" s="91">
        <f>RADIANS('貼り付けシート（日射量等）'!I8675)</f>
        <v>0.291469985083053</v>
      </c>
      <c r="I8678" s="91">
        <f>IF('貼り付けシート（日射量等）'!J8675&lt;0,RADIANS(360+('貼り付けシート（日射量等）'!J8675)),RADIANS('貼り付けシート（日射量等）'!J8675))</f>
        <v>5.6269415084297183</v>
      </c>
    </row>
    <row r="8679" spans="1:9">
      <c r="A8679" s="20">
        <v>42001</v>
      </c>
      <c r="B8679" s="35" t="s">
        <v>369</v>
      </c>
      <c r="C8679" s="90">
        <f t="shared" si="405"/>
        <v>372.56549982940135</v>
      </c>
      <c r="D8679" s="90">
        <f t="shared" si="406"/>
        <v>243.25265844367411</v>
      </c>
      <c r="E8679" s="90">
        <f t="shared" si="407"/>
        <v>129.31284138572724</v>
      </c>
      <c r="F8679" s="50">
        <f>'貼り付けシート（日射量等）'!G8676/3.6*10^3</f>
        <v>375</v>
      </c>
      <c r="G8679" s="50">
        <f>'貼り付けシート（日射量等）'!H8676/3.6*10^3</f>
        <v>133.33333333333334</v>
      </c>
      <c r="H8679" s="91">
        <f>RADIANS('貼り付けシート（日射量等）'!I8676)</f>
        <v>0.39444441095071853</v>
      </c>
      <c r="I8679" s="91">
        <f>IF('貼り付けシート（日射量等）'!J8676&lt;0,RADIANS(360+('貼り付けシート（日射量等）'!J8676)),RADIANS('貼り付けシート（日射量等）'!J8676))</f>
        <v>5.8573249696929706</v>
      </c>
    </row>
    <row r="8680" spans="1:9">
      <c r="A8680" s="20">
        <v>42001</v>
      </c>
      <c r="B8680" s="35" t="s">
        <v>370</v>
      </c>
      <c r="C8680" s="90">
        <f t="shared" si="405"/>
        <v>537.57395949772831</v>
      </c>
      <c r="D8680" s="90">
        <f t="shared" si="406"/>
        <v>419.03718822747834</v>
      </c>
      <c r="E8680" s="90">
        <f t="shared" si="407"/>
        <v>118.53677127024996</v>
      </c>
      <c r="F8680" s="50">
        <f>'貼り付けシート（日射量等）'!G8677/3.6*10^3</f>
        <v>586.11111111111097</v>
      </c>
      <c r="G8680" s="50">
        <f>'貼り付けシート（日射量等）'!H8677/3.6*10^3</f>
        <v>122.22222222222221</v>
      </c>
      <c r="H8680" s="91">
        <f>RADIANS('貼り付けシート（日射量等）'!I8677)</f>
        <v>0.4537856055185257</v>
      </c>
      <c r="I8680" s="91">
        <f>IF('貼り付けシート（日射量等）'!J8677&lt;0,RADIANS(360+('貼り付けシート（日射量等）'!J8677)),RADIANS('貼り付けシート（日射量等）'!J8677))</f>
        <v>6.113888369736137</v>
      </c>
    </row>
    <row r="8681" spans="1:9">
      <c r="A8681" s="20">
        <v>42001</v>
      </c>
      <c r="B8681" s="35" t="s">
        <v>371</v>
      </c>
      <c r="C8681" s="90">
        <f t="shared" si="405"/>
        <v>355.05014704166263</v>
      </c>
      <c r="D8681" s="90">
        <f t="shared" si="406"/>
        <v>190.71507778063426</v>
      </c>
      <c r="E8681" s="90">
        <f t="shared" si="407"/>
        <v>164.33506926102834</v>
      </c>
      <c r="F8681" s="50">
        <f>'貼り付けシート（日射量等）'!G8678/3.6*10^3</f>
        <v>263.88888888888891</v>
      </c>
      <c r="G8681" s="50">
        <f>'貼り付けシート（日射量等）'!H8678/3.6*10^3</f>
        <v>169.44444444444443</v>
      </c>
      <c r="H8681" s="91">
        <f>RADIANS('貼り付けシート（日射量等）'!I8678)</f>
        <v>0.46076692252650298</v>
      </c>
      <c r="I8681" s="91">
        <f>IF('貼り付けシート（日射量等）'!J8678&lt;0,RADIANS(360+('貼り付けシート（日射量等）'!J8678)),RADIANS('貼り付けシート（日射量等）'!J8678))</f>
        <v>9.7738438111682452E-2</v>
      </c>
    </row>
    <row r="8682" spans="1:9">
      <c r="A8682" s="20">
        <v>42001</v>
      </c>
      <c r="B8682" s="35" t="s">
        <v>372</v>
      </c>
      <c r="C8682" s="90">
        <f t="shared" si="405"/>
        <v>151.31649199240798</v>
      </c>
      <c r="D8682" s="90">
        <f t="shared" si="406"/>
        <v>35.473738251027335</v>
      </c>
      <c r="E8682" s="90">
        <f t="shared" si="407"/>
        <v>115.84275374138065</v>
      </c>
      <c r="F8682" s="50">
        <f>'貼り付けシート（日射量等）'!G8679/3.6*10^3</f>
        <v>52.777777777777779</v>
      </c>
      <c r="G8682" s="50">
        <f>'貼り付けシート（日射量等）'!H8679/3.6*10^3</f>
        <v>119.44444444444444</v>
      </c>
      <c r="H8682" s="91">
        <f>RADIANS('貼り付けシート（日射量等）'!I8679)</f>
        <v>0.41538836197465046</v>
      </c>
      <c r="I8682" s="91">
        <f>IF('貼り付けシート（日射量等）'!J8679&lt;0,RADIANS(360+('貼り付けシート（日射量等）'!J8679)),RADIANS('貼り付けシート（日射量等）'!J8679))</f>
        <v>0.35953782591083189</v>
      </c>
    </row>
    <row r="8683" spans="1:9">
      <c r="A8683" s="20">
        <v>42001</v>
      </c>
      <c r="B8683" s="35" t="s">
        <v>373</v>
      </c>
      <c r="C8683" s="90">
        <f t="shared" si="405"/>
        <v>120.37085336750805</v>
      </c>
      <c r="D8683" s="90">
        <f t="shared" si="406"/>
        <v>31.468274914820565</v>
      </c>
      <c r="E8683" s="90">
        <f t="shared" si="407"/>
        <v>88.902578452687479</v>
      </c>
      <c r="F8683" s="50">
        <f>'貼り付けシート（日射量等）'!G8680/3.6*10^3</f>
        <v>55.555555555555557</v>
      </c>
      <c r="G8683" s="50">
        <f>'貼り付けシート（日射量等）'!H8680/3.6*10^3</f>
        <v>91.666666666666671</v>
      </c>
      <c r="H8683" s="91">
        <f>RADIANS('貼り付けシート（日射量等）'!I8680)</f>
        <v>0.32288591161895097</v>
      </c>
      <c r="I8683" s="91">
        <f>IF('貼り付けシート（日射量等）'!J8680&lt;0,RADIANS(360+('貼り付けシート（日射量等）'!J8680)),RADIANS('貼り付けシート（日射量等）'!J8680))</f>
        <v>0.59690260418206076</v>
      </c>
    </row>
    <row r="8684" spans="1:9">
      <c r="A8684" s="20">
        <v>42001</v>
      </c>
      <c r="B8684" s="35" t="s">
        <v>374</v>
      </c>
      <c r="C8684" s="90">
        <f t="shared" si="405"/>
        <v>75.290240907515596</v>
      </c>
      <c r="D8684" s="90">
        <f t="shared" si="406"/>
        <v>24.103907858998575</v>
      </c>
      <c r="E8684" s="90">
        <f t="shared" si="407"/>
        <v>51.186333048517028</v>
      </c>
      <c r="F8684" s="50">
        <f>'貼り付けシート（日射量等）'!G8681/3.6*10^3</f>
        <v>58.333333333333329</v>
      </c>
      <c r="G8684" s="50">
        <f>'貼り付けシート（日射量等）'!H8681/3.6*10^3</f>
        <v>52.777777777777779</v>
      </c>
      <c r="H8684" s="91">
        <f>RADIANS('貼り付けシート（日射量等）'!I8681)</f>
        <v>0.19373154697137057</v>
      </c>
      <c r="I8684" s="91">
        <f>IF('貼り付けシート（日射量等）'!J8681&lt;0,RADIANS(360+('貼り付けシート（日射量等）'!J8681)),RADIANS('貼り付けシート（日射量等）'!J8681))</f>
        <v>0.80634211442138026</v>
      </c>
    </row>
    <row r="8685" spans="1:9">
      <c r="A8685" s="20">
        <v>42001</v>
      </c>
      <c r="B8685" s="35" t="s">
        <v>375</v>
      </c>
      <c r="C8685" s="90">
        <f t="shared" si="405"/>
        <v>20.008807532654124</v>
      </c>
      <c r="D8685" s="90">
        <f t="shared" si="406"/>
        <v>9.232737417176855</v>
      </c>
      <c r="E8685" s="90">
        <f t="shared" si="407"/>
        <v>10.776070115477269</v>
      </c>
      <c r="F8685" s="50">
        <f>'貼り付けシート（日射量等）'!G8682/3.6*10^3</f>
        <v>41.666666666666664</v>
      </c>
      <c r="G8685" s="50">
        <f>'貼り付けシート（日射量等）'!H8682/3.6*10^3</f>
        <v>11.111111111111111</v>
      </c>
      <c r="H8685" s="91">
        <f>RADIANS('貼り付けシート（日射量等）'!I8682)</f>
        <v>3.6651914291880923E-2</v>
      </c>
      <c r="I8685" s="91">
        <f>IF('貼り付けシート（日射量等）'!J8682&lt;0,RADIANS(360+('貼り付けシート（日射量等）'!J8682)),RADIANS('貼り付けシート（日射量等）'!J8682))</f>
        <v>0.99134701513277912</v>
      </c>
    </row>
    <row r="8686" spans="1:9">
      <c r="A8686" s="20">
        <v>42001</v>
      </c>
      <c r="B8686" s="35" t="s">
        <v>376</v>
      </c>
      <c r="C8686" s="90">
        <f t="shared" si="405"/>
        <v>0</v>
      </c>
      <c r="D8686" s="90">
        <f t="shared" si="406"/>
        <v>0</v>
      </c>
      <c r="E8686" s="90">
        <f t="shared" si="407"/>
        <v>0</v>
      </c>
      <c r="F8686" s="50">
        <f>'貼り付けシート（日射量等）'!G8683/3.6*10^3</f>
        <v>0</v>
      </c>
      <c r="G8686" s="50">
        <f>'貼り付けシート（日射量等）'!H8683/3.6*10^3</f>
        <v>0</v>
      </c>
      <c r="H8686" s="91">
        <f>RADIANS('貼り付けシート（日射量等）'!I8683)</f>
        <v>0</v>
      </c>
      <c r="I8686" s="91">
        <f>IF('貼り付けシート（日射量等）'!J8683&lt;0,RADIANS(360+('貼り付けシート（日射量等）'!J8683)),RADIANS('貼り付けシート（日射量等）'!J8683))</f>
        <v>0</v>
      </c>
    </row>
    <row r="8687" spans="1:9">
      <c r="A8687" s="20">
        <v>42001</v>
      </c>
      <c r="B8687" s="35" t="s">
        <v>377</v>
      </c>
      <c r="C8687" s="90">
        <f t="shared" si="405"/>
        <v>0</v>
      </c>
      <c r="D8687" s="90">
        <f t="shared" si="406"/>
        <v>0</v>
      </c>
      <c r="E8687" s="90">
        <f t="shared" si="407"/>
        <v>0</v>
      </c>
      <c r="F8687" s="50">
        <f>'貼り付けシート（日射量等）'!G8684/3.6*10^3</f>
        <v>0</v>
      </c>
      <c r="G8687" s="50">
        <f>'貼り付けシート（日射量等）'!H8684/3.6*10^3</f>
        <v>0</v>
      </c>
      <c r="H8687" s="91">
        <f>RADIANS('貼り付けシート（日射量等）'!I8684)</f>
        <v>0</v>
      </c>
      <c r="I8687" s="91">
        <f>IF('貼り付けシート（日射量等）'!J8684&lt;0,RADIANS(360+('貼り付けシート（日射量等）'!J8684)),RADIANS('貼り付けシート（日射量等）'!J8684))</f>
        <v>0</v>
      </c>
    </row>
    <row r="8688" spans="1:9">
      <c r="A8688" s="20">
        <v>42001</v>
      </c>
      <c r="B8688" s="35" t="s">
        <v>378</v>
      </c>
      <c r="C8688" s="90">
        <f t="shared" si="405"/>
        <v>0</v>
      </c>
      <c r="D8688" s="90">
        <f t="shared" si="406"/>
        <v>0</v>
      </c>
      <c r="E8688" s="90">
        <f t="shared" si="407"/>
        <v>0</v>
      </c>
      <c r="F8688" s="50">
        <f>'貼り付けシート（日射量等）'!G8685/3.6*10^3</f>
        <v>0</v>
      </c>
      <c r="G8688" s="50">
        <f>'貼り付けシート（日射量等）'!H8685/3.6*10^3</f>
        <v>0</v>
      </c>
      <c r="H8688" s="91">
        <f>RADIANS('貼り付けシート（日射量等）'!I8685)</f>
        <v>0</v>
      </c>
      <c r="I8688" s="91">
        <f>IF('貼り付けシート（日射量等）'!J8685&lt;0,RADIANS(360+('貼り付けシート（日射量等）'!J8685)),RADIANS('貼り付けシート（日射量等）'!J8685))</f>
        <v>0</v>
      </c>
    </row>
    <row r="8689" spans="1:9">
      <c r="A8689" s="20">
        <v>42001</v>
      </c>
      <c r="B8689" s="35" t="s">
        <v>379</v>
      </c>
      <c r="C8689" s="90">
        <f t="shared" si="405"/>
        <v>0</v>
      </c>
      <c r="D8689" s="90">
        <f t="shared" si="406"/>
        <v>0</v>
      </c>
      <c r="E8689" s="90">
        <f t="shared" si="407"/>
        <v>0</v>
      </c>
      <c r="F8689" s="50">
        <f>'貼り付けシート（日射量等）'!G8686/3.6*10^3</f>
        <v>0</v>
      </c>
      <c r="G8689" s="50">
        <f>'貼り付けシート（日射量等）'!H8686/3.6*10^3</f>
        <v>0</v>
      </c>
      <c r="H8689" s="91">
        <f>RADIANS('貼り付けシート（日射量等）'!I8686)</f>
        <v>0</v>
      </c>
      <c r="I8689" s="91">
        <f>IF('貼り付けシート（日射量等）'!J8686&lt;0,RADIANS(360+('貼り付けシート（日射量等）'!J8686)),RADIANS('貼り付けシート（日射量等）'!J8686))</f>
        <v>0</v>
      </c>
    </row>
    <row r="8690" spans="1:9">
      <c r="A8690" s="20">
        <v>42001</v>
      </c>
      <c r="B8690" s="35" t="s">
        <v>380</v>
      </c>
      <c r="C8690" s="90">
        <f t="shared" si="405"/>
        <v>0</v>
      </c>
      <c r="D8690" s="90">
        <f t="shared" si="406"/>
        <v>0</v>
      </c>
      <c r="E8690" s="90">
        <f t="shared" si="407"/>
        <v>0</v>
      </c>
      <c r="F8690" s="50">
        <f>'貼り付けシート（日射量等）'!G8687/3.6*10^3</f>
        <v>0</v>
      </c>
      <c r="G8690" s="50">
        <f>'貼り付けシート（日射量等）'!H8687/3.6*10^3</f>
        <v>0</v>
      </c>
      <c r="H8690" s="91">
        <f>RADIANS('貼り付けシート（日射量等）'!I8687)</f>
        <v>0</v>
      </c>
      <c r="I8690" s="91">
        <f>IF('貼り付けシート（日射量等）'!J8687&lt;0,RADIANS(360+('貼り付けシート（日射量等）'!J8687)),RADIANS('貼り付けシート（日射量等）'!J8687))</f>
        <v>0</v>
      </c>
    </row>
    <row r="8691" spans="1:9">
      <c r="A8691" s="20">
        <v>42001</v>
      </c>
      <c r="B8691" s="35" t="s">
        <v>381</v>
      </c>
      <c r="C8691" s="90">
        <f t="shared" si="405"/>
        <v>0</v>
      </c>
      <c r="D8691" s="90">
        <f t="shared" si="406"/>
        <v>0</v>
      </c>
      <c r="E8691" s="90">
        <f t="shared" si="407"/>
        <v>0</v>
      </c>
      <c r="F8691" s="50">
        <f>'貼り付けシート（日射量等）'!G8688/3.6*10^3</f>
        <v>0</v>
      </c>
      <c r="G8691" s="50">
        <f>'貼り付けシート（日射量等）'!H8688/3.6*10^3</f>
        <v>0</v>
      </c>
      <c r="H8691" s="91">
        <f>RADIANS('貼り付けシート（日射量等）'!I8688)</f>
        <v>0</v>
      </c>
      <c r="I8691" s="91">
        <f>IF('貼り付けシート（日射量等）'!J8688&lt;0,RADIANS(360+('貼り付けシート（日射量等）'!J8688)),RADIANS('貼り付けシート（日射量等）'!J8688))</f>
        <v>0</v>
      </c>
    </row>
    <row r="8692" spans="1:9">
      <c r="A8692" s="20">
        <v>42001</v>
      </c>
      <c r="B8692" s="35" t="s">
        <v>382</v>
      </c>
      <c r="C8692" s="90">
        <f t="shared" si="405"/>
        <v>0</v>
      </c>
      <c r="D8692" s="90">
        <f t="shared" si="406"/>
        <v>0</v>
      </c>
      <c r="E8692" s="90">
        <f t="shared" si="407"/>
        <v>0</v>
      </c>
      <c r="F8692" s="50">
        <f>'貼り付けシート（日射量等）'!G8689/3.6*10^3</f>
        <v>0</v>
      </c>
      <c r="G8692" s="50">
        <f>'貼り付けシート（日射量等）'!H8689/3.6*10^3</f>
        <v>0</v>
      </c>
      <c r="H8692" s="91">
        <f>RADIANS('貼り付けシート（日射量等）'!I8689)</f>
        <v>0</v>
      </c>
      <c r="I8692" s="91">
        <f>IF('貼り付けシート（日射量等）'!J8689&lt;0,RADIANS(360+('貼り付けシート（日射量等）'!J8689)),RADIANS('貼り付けシート（日射量等）'!J8689))</f>
        <v>0</v>
      </c>
    </row>
    <row r="8693" spans="1:9">
      <c r="A8693" s="20">
        <v>42001</v>
      </c>
      <c r="B8693" s="35" t="s">
        <v>383</v>
      </c>
      <c r="C8693" s="90">
        <f t="shared" si="405"/>
        <v>0</v>
      </c>
      <c r="D8693" s="90">
        <f t="shared" si="406"/>
        <v>0</v>
      </c>
      <c r="E8693" s="90">
        <f t="shared" si="407"/>
        <v>0</v>
      </c>
      <c r="F8693" s="50">
        <f>'貼り付けシート（日射量等）'!G8690/3.6*10^3</f>
        <v>0</v>
      </c>
      <c r="G8693" s="50">
        <f>'貼り付けシート（日射量等）'!H8690/3.6*10^3</f>
        <v>0</v>
      </c>
      <c r="H8693" s="91">
        <f>RADIANS('貼り付けシート（日射量等）'!I8690)</f>
        <v>0</v>
      </c>
      <c r="I8693" s="91">
        <f>IF('貼り付けシート（日射量等）'!J8690&lt;0,RADIANS(360+('貼り付けシート（日射量等）'!J8690)),RADIANS('貼り付けシート（日射量等）'!J8690))</f>
        <v>0</v>
      </c>
    </row>
    <row r="8694" spans="1:9">
      <c r="A8694" s="20">
        <v>42002</v>
      </c>
      <c r="B8694" s="35" t="s">
        <v>360</v>
      </c>
      <c r="C8694" s="90">
        <f t="shared" si="405"/>
        <v>0</v>
      </c>
      <c r="D8694" s="90">
        <f t="shared" si="406"/>
        <v>0</v>
      </c>
      <c r="E8694" s="90">
        <f t="shared" si="407"/>
        <v>0</v>
      </c>
      <c r="F8694" s="50">
        <f>'貼り付けシート（日射量等）'!G8691/3.6*10^3</f>
        <v>0</v>
      </c>
      <c r="G8694" s="50">
        <f>'貼り付けシート（日射量等）'!H8691/3.6*10^3</f>
        <v>0</v>
      </c>
      <c r="H8694" s="91">
        <f>RADIANS('貼り付けシート（日射量等）'!I8691)</f>
        <v>0</v>
      </c>
      <c r="I8694" s="91">
        <f>IF('貼り付けシート（日射量等）'!J8691&lt;0,RADIANS(360+('貼り付けシート（日射量等）'!J8691)),RADIANS('貼り付けシート（日射量等）'!J8691))</f>
        <v>0</v>
      </c>
    </row>
    <row r="8695" spans="1:9">
      <c r="A8695" s="20">
        <v>42002</v>
      </c>
      <c r="B8695" s="35" t="s">
        <v>361</v>
      </c>
      <c r="C8695" s="90">
        <f t="shared" si="405"/>
        <v>0</v>
      </c>
      <c r="D8695" s="90">
        <f t="shared" si="406"/>
        <v>0</v>
      </c>
      <c r="E8695" s="90">
        <f t="shared" si="407"/>
        <v>0</v>
      </c>
      <c r="F8695" s="50">
        <f>'貼り付けシート（日射量等）'!G8692/3.6*10^3</f>
        <v>0</v>
      </c>
      <c r="G8695" s="50">
        <f>'貼り付けシート（日射量等）'!H8692/3.6*10^3</f>
        <v>0</v>
      </c>
      <c r="H8695" s="91">
        <f>RADIANS('貼り付けシート（日射量等）'!I8692)</f>
        <v>0</v>
      </c>
      <c r="I8695" s="91">
        <f>IF('貼り付けシート（日射量等）'!J8692&lt;0,RADIANS(360+('貼り付けシート（日射量等）'!J8692)),RADIANS('貼り付けシート（日射量等）'!J8692))</f>
        <v>0</v>
      </c>
    </row>
    <row r="8696" spans="1:9">
      <c r="A8696" s="20">
        <v>42002</v>
      </c>
      <c r="B8696" s="35" t="s">
        <v>362</v>
      </c>
      <c r="C8696" s="90">
        <f t="shared" si="405"/>
        <v>0</v>
      </c>
      <c r="D8696" s="90">
        <f t="shared" si="406"/>
        <v>0</v>
      </c>
      <c r="E8696" s="90">
        <f t="shared" si="407"/>
        <v>0</v>
      </c>
      <c r="F8696" s="50">
        <f>'貼り付けシート（日射量等）'!G8693/3.6*10^3</f>
        <v>0</v>
      </c>
      <c r="G8696" s="50">
        <f>'貼り付けシート（日射量等）'!H8693/3.6*10^3</f>
        <v>0</v>
      </c>
      <c r="H8696" s="91">
        <f>RADIANS('貼り付けシート（日射量等）'!I8693)</f>
        <v>0</v>
      </c>
      <c r="I8696" s="91">
        <f>IF('貼り付けシート（日射量等）'!J8693&lt;0,RADIANS(360+('貼り付けシート（日射量等）'!J8693)),RADIANS('貼り付けシート（日射量等）'!J8693))</f>
        <v>0</v>
      </c>
    </row>
    <row r="8697" spans="1:9">
      <c r="A8697" s="20">
        <v>42002</v>
      </c>
      <c r="B8697" s="35" t="s">
        <v>363</v>
      </c>
      <c r="C8697" s="90">
        <f t="shared" si="405"/>
        <v>0</v>
      </c>
      <c r="D8697" s="90">
        <f t="shared" si="406"/>
        <v>0</v>
      </c>
      <c r="E8697" s="90">
        <f t="shared" si="407"/>
        <v>0</v>
      </c>
      <c r="F8697" s="50">
        <f>'貼り付けシート（日射量等）'!G8694/3.6*10^3</f>
        <v>0</v>
      </c>
      <c r="G8697" s="50">
        <f>'貼り付けシート（日射量等）'!H8694/3.6*10^3</f>
        <v>0</v>
      </c>
      <c r="H8697" s="91">
        <f>RADIANS('貼り付けシート（日射量等）'!I8694)</f>
        <v>0</v>
      </c>
      <c r="I8697" s="91">
        <f>IF('貼り付けシート（日射量等）'!J8694&lt;0,RADIANS(360+('貼り付けシート（日射量等）'!J8694)),RADIANS('貼り付けシート（日射量等）'!J8694))</f>
        <v>0</v>
      </c>
    </row>
    <row r="8698" spans="1:9">
      <c r="A8698" s="20">
        <v>42002</v>
      </c>
      <c r="B8698" s="35" t="s">
        <v>364</v>
      </c>
      <c r="C8698" s="90">
        <f t="shared" si="405"/>
        <v>0</v>
      </c>
      <c r="D8698" s="90">
        <f t="shared" si="406"/>
        <v>0</v>
      </c>
      <c r="E8698" s="90">
        <f t="shared" si="407"/>
        <v>0</v>
      </c>
      <c r="F8698" s="50">
        <f>'貼り付けシート（日射量等）'!G8695/3.6*10^3</f>
        <v>0</v>
      </c>
      <c r="G8698" s="50">
        <f>'貼り付けシート（日射量等）'!H8695/3.6*10^3</f>
        <v>0</v>
      </c>
      <c r="H8698" s="91">
        <f>RADIANS('貼り付けシート（日射量等）'!I8695)</f>
        <v>0</v>
      </c>
      <c r="I8698" s="91">
        <f>IF('貼り付けシート（日射量等）'!J8695&lt;0,RADIANS(360+('貼り付けシート（日射量等）'!J8695)),RADIANS('貼り付けシート（日射量等）'!J8695))</f>
        <v>0</v>
      </c>
    </row>
    <row r="8699" spans="1:9">
      <c r="A8699" s="20">
        <v>42002</v>
      </c>
      <c r="B8699" s="35" t="s">
        <v>365</v>
      </c>
      <c r="C8699" s="90">
        <f t="shared" si="405"/>
        <v>0</v>
      </c>
      <c r="D8699" s="90">
        <f t="shared" si="406"/>
        <v>0</v>
      </c>
      <c r="E8699" s="90">
        <f t="shared" si="407"/>
        <v>0</v>
      </c>
      <c r="F8699" s="50">
        <f>'貼り付けシート（日射量等）'!G8696/3.6*10^3</f>
        <v>0</v>
      </c>
      <c r="G8699" s="50">
        <f>'貼り付けシート（日射量等）'!H8696/3.6*10^3</f>
        <v>0</v>
      </c>
      <c r="H8699" s="91">
        <f>RADIANS('貼り付けシート（日射量等）'!I8696)</f>
        <v>0</v>
      </c>
      <c r="I8699" s="91">
        <f>IF('貼り付けシート（日射量等）'!J8696&lt;0,RADIANS(360+('貼り付けシート（日射量等）'!J8696)),RADIANS('貼り付けシート（日射量等）'!J8696))</f>
        <v>0</v>
      </c>
    </row>
    <row r="8700" spans="1:9">
      <c r="A8700" s="20">
        <v>42002</v>
      </c>
      <c r="B8700" s="35" t="s">
        <v>366</v>
      </c>
      <c r="C8700" s="90">
        <f t="shared" si="405"/>
        <v>3.6440734825517302</v>
      </c>
      <c r="D8700" s="90">
        <f t="shared" si="406"/>
        <v>0.95005595368241302</v>
      </c>
      <c r="E8700" s="90">
        <f t="shared" si="407"/>
        <v>2.6940175288693173</v>
      </c>
      <c r="F8700" s="50">
        <f>'貼り付けシート（日射量等）'!G8697/3.6*10^3</f>
        <v>2.7777777777777777</v>
      </c>
      <c r="G8700" s="50">
        <f>'貼り付けシート（日射量等）'!H8697/3.6*10^3</f>
        <v>2.7777777777777777</v>
      </c>
      <c r="H8700" s="91">
        <f>RADIANS('貼り付けシート（日射量等）'!I8697)</f>
        <v>0</v>
      </c>
      <c r="I8700" s="91">
        <f>IF('貼り付けシート（日射量等）'!J8697&lt;0,RADIANS(360+('貼り付けシート（日射量等）'!J8697)),RADIANS('貼り付けシート（日射量等）'!J8697))</f>
        <v>0</v>
      </c>
    </row>
    <row r="8701" spans="1:9">
      <c r="A8701" s="20">
        <v>42002</v>
      </c>
      <c r="B8701" s="35" t="s">
        <v>367</v>
      </c>
      <c r="C8701" s="90">
        <f t="shared" si="405"/>
        <v>37.726748764256648</v>
      </c>
      <c r="D8701" s="90">
        <f t="shared" si="406"/>
        <v>8.0925559466941603</v>
      </c>
      <c r="E8701" s="90">
        <f t="shared" si="407"/>
        <v>29.634192817562489</v>
      </c>
      <c r="F8701" s="50">
        <f>'貼り付けシート（日射量等）'!G8698/3.6*10^3</f>
        <v>22.222222222222221</v>
      </c>
      <c r="G8701" s="50">
        <f>'貼り付けシート（日射量等）'!H8698/3.6*10^3</f>
        <v>30.555555555555554</v>
      </c>
      <c r="H8701" s="91">
        <f>RADIANS('貼り付けシート（日射量等）'!I8698)</f>
        <v>0.15358897417550102</v>
      </c>
      <c r="I8701" s="91">
        <f>IF('貼り付けシート（日射量等）'!J8698&lt;0,RADIANS(360+('貼り付けシート（日射量等）'!J8698)),RADIANS('貼り付けシート（日射量等）'!J8698))</f>
        <v>5.422737985946382</v>
      </c>
    </row>
    <row r="8702" spans="1:9">
      <c r="A8702" s="20">
        <v>42002</v>
      </c>
      <c r="B8702" s="35" t="s">
        <v>368</v>
      </c>
      <c r="C8702" s="90">
        <f t="shared" si="405"/>
        <v>71.029076890446376</v>
      </c>
      <c r="D8702" s="90">
        <f t="shared" si="406"/>
        <v>11.760691255321396</v>
      </c>
      <c r="E8702" s="90">
        <f t="shared" si="407"/>
        <v>59.268385635124979</v>
      </c>
      <c r="F8702" s="50">
        <f>'貼り付けシート（日射量等）'!G8699/3.6*10^3</f>
        <v>22.222222222222221</v>
      </c>
      <c r="G8702" s="50">
        <f>'貼り付けシート（日射量等）'!H8699/3.6*10^3</f>
        <v>61.111111111111107</v>
      </c>
      <c r="H8702" s="91">
        <f>RADIANS('貼り付けシート（日射量等）'!I8699)</f>
        <v>0.291469985083053</v>
      </c>
      <c r="I8702" s="91">
        <f>IF('貼り付けシート（日射量等）'!J8699&lt;0,RADIANS(360+('貼り付けシート（日射量等）'!J8699)),RADIANS('貼り付けシート（日射量等）'!J8699))</f>
        <v>5.6251961791777241</v>
      </c>
    </row>
    <row r="8703" spans="1:9">
      <c r="A8703" s="20">
        <v>42002</v>
      </c>
      <c r="B8703" s="35" t="s">
        <v>369</v>
      </c>
      <c r="C8703" s="90">
        <f t="shared" si="405"/>
        <v>95.230429344760481</v>
      </c>
      <c r="D8703" s="90">
        <f t="shared" si="406"/>
        <v>14.409903478680972</v>
      </c>
      <c r="E8703" s="90">
        <f t="shared" si="407"/>
        <v>80.820525866079507</v>
      </c>
      <c r="F8703" s="50">
        <f>'貼り付けシート（日射量等）'!G8700/3.6*10^3</f>
        <v>22.222222222222221</v>
      </c>
      <c r="G8703" s="50">
        <f>'貼り付けシート（日射量等）'!H8700/3.6*10^3</f>
        <v>83.333333333333329</v>
      </c>
      <c r="H8703" s="91">
        <f>RADIANS('貼り付けシート（日射量等）'!I8700)</f>
        <v>0.39444441095071853</v>
      </c>
      <c r="I8703" s="91">
        <f>IF('貼り付けシート（日射量等）'!J8700&lt;0,RADIANS(360+('貼り付けシート（日射量等）'!J8700)),RADIANS('貼り付けシート（日射量等）'!J8700))</f>
        <v>5.8555796404409755</v>
      </c>
    </row>
    <row r="8704" spans="1:9">
      <c r="A8704" s="20">
        <v>42002</v>
      </c>
      <c r="B8704" s="35" t="s">
        <v>370</v>
      </c>
      <c r="C8704" s="90">
        <f t="shared" si="405"/>
        <v>141.65692977753676</v>
      </c>
      <c r="D8704" s="90">
        <f t="shared" si="406"/>
        <v>25.814176036156105</v>
      </c>
      <c r="E8704" s="90">
        <f t="shared" si="407"/>
        <v>115.84275374138065</v>
      </c>
      <c r="F8704" s="50">
        <f>'貼り付けシート（日射量等）'!G8701/3.6*10^3</f>
        <v>36.111111111111114</v>
      </c>
      <c r="G8704" s="50">
        <f>'貼り付けシート（日射量等）'!H8701/3.6*10^3</f>
        <v>119.44444444444444</v>
      </c>
      <c r="H8704" s="91">
        <f>RADIANS('貼り付けシート（日射量等）'!I8701)</f>
        <v>0.4537856055185257</v>
      </c>
      <c r="I8704" s="91">
        <f>IF('貼り付けシート（日射量等）'!J8701&lt;0,RADIANS(360+('貼り付けシート（日射量等）'!J8701)),RADIANS('貼り付けシート（日射量等）'!J8701))</f>
        <v>6.1121430404841419</v>
      </c>
    </row>
    <row r="8705" spans="1:9">
      <c r="A8705" s="20">
        <v>42002</v>
      </c>
      <c r="B8705" s="35" t="s">
        <v>371</v>
      </c>
      <c r="C8705" s="90">
        <f t="shared" si="405"/>
        <v>111.03832648499311</v>
      </c>
      <c r="D8705" s="90">
        <f t="shared" si="406"/>
        <v>14.053695445697702</v>
      </c>
      <c r="E8705" s="90">
        <f t="shared" si="407"/>
        <v>96.984631039295408</v>
      </c>
      <c r="F8705" s="50">
        <f>'貼り付けシート（日射量等）'!G8702/3.6*10^3</f>
        <v>19.444444444444446</v>
      </c>
      <c r="G8705" s="50">
        <f>'貼り付けシート（日射量等）'!H8702/3.6*10^3</f>
        <v>99.999999999999986</v>
      </c>
      <c r="H8705" s="91">
        <f>RADIANS('貼り付けシート（日射量等）'!I8702)</f>
        <v>0.46076692252650298</v>
      </c>
      <c r="I8705" s="91">
        <f>IF('貼り付けシート（日射量等）'!J8702&lt;0,RADIANS(360+('貼り付けシート（日射量等）'!J8702)),RADIANS('貼り付けシート（日射量等）'!J8702))</f>
        <v>9.599310885968812E-2</v>
      </c>
    </row>
    <row r="8706" spans="1:9">
      <c r="A8706" s="20">
        <v>42002</v>
      </c>
      <c r="B8706" s="35" t="s">
        <v>372</v>
      </c>
      <c r="C8706" s="90">
        <f t="shared" si="405"/>
        <v>99.306331859593953</v>
      </c>
      <c r="D8706" s="90">
        <f t="shared" si="406"/>
        <v>13.097770935775793</v>
      </c>
      <c r="E8706" s="90">
        <f t="shared" si="407"/>
        <v>86.208560923818155</v>
      </c>
      <c r="F8706" s="50">
        <f>'貼り付けシート（日射量等）'!G8703/3.6*10^3</f>
        <v>19.444444444444446</v>
      </c>
      <c r="G8706" s="50">
        <f>'貼り付けシート（日射量等）'!H8703/3.6*10^3</f>
        <v>88.888888888888886</v>
      </c>
      <c r="H8706" s="91">
        <f>RADIANS('貼り付けシート（日射量等）'!I8703)</f>
        <v>0.41713369122664473</v>
      </c>
      <c r="I8706" s="91">
        <f>IF('貼り付けシート（日射量等）'!J8703&lt;0,RADIANS(360+('貼り付けシート（日射量等）'!J8703)),RADIANS('貼り付けシート（日射量等）'!J8703))</f>
        <v>0.35779249665883756</v>
      </c>
    </row>
    <row r="8707" spans="1:9">
      <c r="A8707" s="20">
        <v>42002</v>
      </c>
      <c r="B8707" s="35" t="s">
        <v>373</v>
      </c>
      <c r="C8707" s="90">
        <f t="shared" si="405"/>
        <v>78.397689314123042</v>
      </c>
      <c r="D8707" s="90">
        <f t="shared" si="406"/>
        <v>11.047251092390109</v>
      </c>
      <c r="E8707" s="90">
        <f t="shared" si="407"/>
        <v>67.350438221732929</v>
      </c>
      <c r="F8707" s="50">
        <f>'貼り付けシート（日射量等）'!G8704/3.6*10^3</f>
        <v>19.444444444444446</v>
      </c>
      <c r="G8707" s="50">
        <f>'貼り付けシート（日射量等）'!H8704/3.6*10^3</f>
        <v>69.444444444444443</v>
      </c>
      <c r="H8707" s="91">
        <f>RADIANS('貼り付けシート（日射量等）'!I8704)</f>
        <v>0.3246312408709453</v>
      </c>
      <c r="I8707" s="91">
        <f>IF('貼り付けシート（日射量等）'!J8704&lt;0,RADIANS(360+('貼り付けシート（日射量等）'!J8704)),RADIANS('貼り付けシート（日射量等）'!J8704))</f>
        <v>0.59515727493006643</v>
      </c>
    </row>
    <row r="8708" spans="1:9">
      <c r="A8708" s="20">
        <v>42002</v>
      </c>
      <c r="B8708" s="35" t="s">
        <v>374</v>
      </c>
      <c r="C8708" s="90">
        <f t="shared" si="405"/>
        <v>45.780616149351566</v>
      </c>
      <c r="D8708" s="90">
        <f t="shared" si="406"/>
        <v>8.0643707451811206</v>
      </c>
      <c r="E8708" s="90">
        <f t="shared" si="407"/>
        <v>37.716245404170444</v>
      </c>
      <c r="F8708" s="50">
        <f>'貼り付けシート（日射量等）'!G8705/3.6*10^3</f>
        <v>19.444444444444446</v>
      </c>
      <c r="G8708" s="50">
        <f>'貼り付けシート（日射量等）'!H8705/3.6*10^3</f>
        <v>38.888888888888893</v>
      </c>
      <c r="H8708" s="91">
        <f>RADIANS('貼り付けシート（日射量等）'!I8705)</f>
        <v>0.1954768762233649</v>
      </c>
      <c r="I8708" s="91">
        <f>IF('貼り付けシート（日射量等）'!J8705&lt;0,RADIANS(360+('貼り付けシート（日射量等）'!J8705)),RADIANS('貼り付けシート（日射量等）'!J8705))</f>
        <v>0.80634211442138026</v>
      </c>
    </row>
    <row r="8709" spans="1:9">
      <c r="A8709" s="20">
        <v>42002</v>
      </c>
      <c r="B8709" s="35" t="s">
        <v>375</v>
      </c>
      <c r="C8709" s="90">
        <f t="shared" si="405"/>
        <v>10.567732548656341</v>
      </c>
      <c r="D8709" s="90">
        <f t="shared" si="406"/>
        <v>2.4856799620483891</v>
      </c>
      <c r="E8709" s="90">
        <f t="shared" si="407"/>
        <v>8.0820525866079524</v>
      </c>
      <c r="F8709" s="50">
        <f>'貼り付けシート（日射量等）'!G8706/3.6*10^3</f>
        <v>11.111111111111111</v>
      </c>
      <c r="G8709" s="50">
        <f>'貼り付けシート（日射量等）'!H8706/3.6*10^3</f>
        <v>8.3333333333333339</v>
      </c>
      <c r="H8709" s="91">
        <f>RADIANS('貼り付けシート（日射量等）'!I8706)</f>
        <v>3.8397243543875255E-2</v>
      </c>
      <c r="I8709" s="91">
        <f>IF('貼り付けシート（日射量等）'!J8706&lt;0,RADIANS(360+('貼り付けシート（日射量等）'!J8706)),RADIANS('貼り付けシート（日射量等）'!J8706))</f>
        <v>0.9896016858807849</v>
      </c>
    </row>
    <row r="8710" spans="1:9">
      <c r="A8710" s="20">
        <v>42002</v>
      </c>
      <c r="B8710" s="35" t="s">
        <v>376</v>
      </c>
      <c r="C8710" s="90">
        <f t="shared" si="405"/>
        <v>0</v>
      </c>
      <c r="D8710" s="90">
        <f t="shared" si="406"/>
        <v>0</v>
      </c>
      <c r="E8710" s="90">
        <f t="shared" si="407"/>
        <v>0</v>
      </c>
      <c r="F8710" s="50">
        <f>'貼り付けシート（日射量等）'!G8707/3.6*10^3</f>
        <v>0</v>
      </c>
      <c r="G8710" s="50">
        <f>'貼り付けシート（日射量等）'!H8707/3.6*10^3</f>
        <v>0</v>
      </c>
      <c r="H8710" s="91">
        <f>RADIANS('貼り付けシート（日射量等）'!I8707)</f>
        <v>0</v>
      </c>
      <c r="I8710" s="91">
        <f>IF('貼り付けシート（日射量等）'!J8707&lt;0,RADIANS(360+('貼り付けシート（日射量等）'!J8707)),RADIANS('貼り付けシート（日射量等）'!J8707))</f>
        <v>0</v>
      </c>
    </row>
    <row r="8711" spans="1:9">
      <c r="A8711" s="20">
        <v>42002</v>
      </c>
      <c r="B8711" s="35" t="s">
        <v>377</v>
      </c>
      <c r="C8711" s="90">
        <f t="shared" ref="C8711:C8765" si="408">IF(D8711&lt;0,E8711,D8711+E8711)</f>
        <v>0</v>
      </c>
      <c r="D8711" s="90">
        <f t="shared" ref="D8711:D8765" si="409">F8711*(SIN(H8711)*COS($O$5)+COS(H8711)*SIN($O$5)*COS($O$4-I8711))</f>
        <v>0</v>
      </c>
      <c r="E8711" s="90">
        <f t="shared" ref="E8711:E8765" si="410">G8711*(1+COS($O$5))/2</f>
        <v>0</v>
      </c>
      <c r="F8711" s="50">
        <f>'貼り付けシート（日射量等）'!G8708/3.6*10^3</f>
        <v>0</v>
      </c>
      <c r="G8711" s="50">
        <f>'貼り付けシート（日射量等）'!H8708/3.6*10^3</f>
        <v>0</v>
      </c>
      <c r="H8711" s="91">
        <f>RADIANS('貼り付けシート（日射量等）'!I8708)</f>
        <v>0</v>
      </c>
      <c r="I8711" s="91">
        <f>IF('貼り付けシート（日射量等）'!J8708&lt;0,RADIANS(360+('貼り付けシート（日射量等）'!J8708)),RADIANS('貼り付けシート（日射量等）'!J8708))</f>
        <v>0</v>
      </c>
    </row>
    <row r="8712" spans="1:9">
      <c r="A8712" s="20">
        <v>42002</v>
      </c>
      <c r="B8712" s="35" t="s">
        <v>378</v>
      </c>
      <c r="C8712" s="90">
        <f t="shared" si="408"/>
        <v>0</v>
      </c>
      <c r="D8712" s="90">
        <f t="shared" si="409"/>
        <v>0</v>
      </c>
      <c r="E8712" s="90">
        <f t="shared" si="410"/>
        <v>0</v>
      </c>
      <c r="F8712" s="50">
        <f>'貼り付けシート（日射量等）'!G8709/3.6*10^3</f>
        <v>0</v>
      </c>
      <c r="G8712" s="50">
        <f>'貼り付けシート（日射量等）'!H8709/3.6*10^3</f>
        <v>0</v>
      </c>
      <c r="H8712" s="91">
        <f>RADIANS('貼り付けシート（日射量等）'!I8709)</f>
        <v>0</v>
      </c>
      <c r="I8712" s="91">
        <f>IF('貼り付けシート（日射量等）'!J8709&lt;0,RADIANS(360+('貼り付けシート（日射量等）'!J8709)),RADIANS('貼り付けシート（日射量等）'!J8709))</f>
        <v>0</v>
      </c>
    </row>
    <row r="8713" spans="1:9">
      <c r="A8713" s="20">
        <v>42002</v>
      </c>
      <c r="B8713" s="35" t="s">
        <v>379</v>
      </c>
      <c r="C8713" s="90">
        <f t="shared" si="408"/>
        <v>0</v>
      </c>
      <c r="D8713" s="90">
        <f t="shared" si="409"/>
        <v>0</v>
      </c>
      <c r="E8713" s="90">
        <f t="shared" si="410"/>
        <v>0</v>
      </c>
      <c r="F8713" s="50">
        <f>'貼り付けシート（日射量等）'!G8710/3.6*10^3</f>
        <v>0</v>
      </c>
      <c r="G8713" s="50">
        <f>'貼り付けシート（日射量等）'!H8710/3.6*10^3</f>
        <v>0</v>
      </c>
      <c r="H8713" s="91">
        <f>RADIANS('貼り付けシート（日射量等）'!I8710)</f>
        <v>0</v>
      </c>
      <c r="I8713" s="91">
        <f>IF('貼り付けシート（日射量等）'!J8710&lt;0,RADIANS(360+('貼り付けシート（日射量等）'!J8710)),RADIANS('貼り付けシート（日射量等）'!J8710))</f>
        <v>0</v>
      </c>
    </row>
    <row r="8714" spans="1:9">
      <c r="A8714" s="20">
        <v>42002</v>
      </c>
      <c r="B8714" s="35" t="s">
        <v>380</v>
      </c>
      <c r="C8714" s="90">
        <f t="shared" si="408"/>
        <v>0</v>
      </c>
      <c r="D8714" s="90">
        <f t="shared" si="409"/>
        <v>0</v>
      </c>
      <c r="E8714" s="90">
        <f t="shared" si="410"/>
        <v>0</v>
      </c>
      <c r="F8714" s="50">
        <f>'貼り付けシート（日射量等）'!G8711/3.6*10^3</f>
        <v>0</v>
      </c>
      <c r="G8714" s="50">
        <f>'貼り付けシート（日射量等）'!H8711/3.6*10^3</f>
        <v>0</v>
      </c>
      <c r="H8714" s="91">
        <f>RADIANS('貼り付けシート（日射量等）'!I8711)</f>
        <v>0</v>
      </c>
      <c r="I8714" s="91">
        <f>IF('貼り付けシート（日射量等）'!J8711&lt;0,RADIANS(360+('貼り付けシート（日射量等）'!J8711)),RADIANS('貼り付けシート（日射量等）'!J8711))</f>
        <v>0</v>
      </c>
    </row>
    <row r="8715" spans="1:9">
      <c r="A8715" s="20">
        <v>42002</v>
      </c>
      <c r="B8715" s="35" t="s">
        <v>381</v>
      </c>
      <c r="C8715" s="90">
        <f t="shared" si="408"/>
        <v>0</v>
      </c>
      <c r="D8715" s="90">
        <f t="shared" si="409"/>
        <v>0</v>
      </c>
      <c r="E8715" s="90">
        <f t="shared" si="410"/>
        <v>0</v>
      </c>
      <c r="F8715" s="50">
        <f>'貼り付けシート（日射量等）'!G8712/3.6*10^3</f>
        <v>0</v>
      </c>
      <c r="G8715" s="50">
        <f>'貼り付けシート（日射量等）'!H8712/3.6*10^3</f>
        <v>0</v>
      </c>
      <c r="H8715" s="91">
        <f>RADIANS('貼り付けシート（日射量等）'!I8712)</f>
        <v>0</v>
      </c>
      <c r="I8715" s="91">
        <f>IF('貼り付けシート（日射量等）'!J8712&lt;0,RADIANS(360+('貼り付けシート（日射量等）'!J8712)),RADIANS('貼り付けシート（日射量等）'!J8712))</f>
        <v>0</v>
      </c>
    </row>
    <row r="8716" spans="1:9">
      <c r="A8716" s="20">
        <v>42002</v>
      </c>
      <c r="B8716" s="35" t="s">
        <v>382</v>
      </c>
      <c r="C8716" s="90">
        <f t="shared" si="408"/>
        <v>0</v>
      </c>
      <c r="D8716" s="90">
        <f t="shared" si="409"/>
        <v>0</v>
      </c>
      <c r="E8716" s="90">
        <f t="shared" si="410"/>
        <v>0</v>
      </c>
      <c r="F8716" s="50">
        <f>'貼り付けシート（日射量等）'!G8713/3.6*10^3</f>
        <v>0</v>
      </c>
      <c r="G8716" s="50">
        <f>'貼り付けシート（日射量等）'!H8713/3.6*10^3</f>
        <v>0</v>
      </c>
      <c r="H8716" s="91">
        <f>RADIANS('貼り付けシート（日射量等）'!I8713)</f>
        <v>0</v>
      </c>
      <c r="I8716" s="91">
        <f>IF('貼り付けシート（日射量等）'!J8713&lt;0,RADIANS(360+('貼り付けシート（日射量等）'!J8713)),RADIANS('貼り付けシート（日射量等）'!J8713))</f>
        <v>0</v>
      </c>
    </row>
    <row r="8717" spans="1:9">
      <c r="A8717" s="20">
        <v>42002</v>
      </c>
      <c r="B8717" s="35" t="s">
        <v>383</v>
      </c>
      <c r="C8717" s="90">
        <f t="shared" si="408"/>
        <v>0</v>
      </c>
      <c r="D8717" s="90">
        <f t="shared" si="409"/>
        <v>0</v>
      </c>
      <c r="E8717" s="90">
        <f t="shared" si="410"/>
        <v>0</v>
      </c>
      <c r="F8717" s="50">
        <f>'貼り付けシート（日射量等）'!G8714/3.6*10^3</f>
        <v>0</v>
      </c>
      <c r="G8717" s="50">
        <f>'貼り付けシート（日射量等）'!H8714/3.6*10^3</f>
        <v>0</v>
      </c>
      <c r="H8717" s="91">
        <f>RADIANS('貼り付けシート（日射量等）'!I8714)</f>
        <v>0</v>
      </c>
      <c r="I8717" s="91">
        <f>IF('貼り付けシート（日射量等）'!J8714&lt;0,RADIANS(360+('貼り付けシート（日射量等）'!J8714)),RADIANS('貼り付けシート（日射量等）'!J8714))</f>
        <v>0</v>
      </c>
    </row>
    <row r="8718" spans="1:9">
      <c r="A8718" s="20">
        <v>42003</v>
      </c>
      <c r="B8718" s="35" t="s">
        <v>360</v>
      </c>
      <c r="C8718" s="90">
        <f t="shared" si="408"/>
        <v>0</v>
      </c>
      <c r="D8718" s="90">
        <f t="shared" si="409"/>
        <v>0</v>
      </c>
      <c r="E8718" s="90">
        <f t="shared" si="410"/>
        <v>0</v>
      </c>
      <c r="F8718" s="50">
        <f>'貼り付けシート（日射量等）'!G8715/3.6*10^3</f>
        <v>0</v>
      </c>
      <c r="G8718" s="50">
        <f>'貼り付けシート（日射量等）'!H8715/3.6*10^3</f>
        <v>0</v>
      </c>
      <c r="H8718" s="91">
        <f>RADIANS('貼り付けシート（日射量等）'!I8715)</f>
        <v>0</v>
      </c>
      <c r="I8718" s="91">
        <f>IF('貼り付けシート（日射量等）'!J8715&lt;0,RADIANS(360+('貼り付けシート（日射量等）'!J8715)),RADIANS('貼り付けシート（日射量等）'!J8715))</f>
        <v>0</v>
      </c>
    </row>
    <row r="8719" spans="1:9">
      <c r="A8719" s="20">
        <v>42003</v>
      </c>
      <c r="B8719" s="35" t="s">
        <v>361</v>
      </c>
      <c r="C8719" s="90">
        <f t="shared" si="408"/>
        <v>0</v>
      </c>
      <c r="D8719" s="90">
        <f t="shared" si="409"/>
        <v>0</v>
      </c>
      <c r="E8719" s="90">
        <f t="shared" si="410"/>
        <v>0</v>
      </c>
      <c r="F8719" s="50">
        <f>'貼り付けシート（日射量等）'!G8716/3.6*10^3</f>
        <v>0</v>
      </c>
      <c r="G8719" s="50">
        <f>'貼り付けシート（日射量等）'!H8716/3.6*10^3</f>
        <v>0</v>
      </c>
      <c r="H8719" s="91">
        <f>RADIANS('貼り付けシート（日射量等）'!I8716)</f>
        <v>0</v>
      </c>
      <c r="I8719" s="91">
        <f>IF('貼り付けシート（日射量等）'!J8716&lt;0,RADIANS(360+('貼り付けシート（日射量等）'!J8716)),RADIANS('貼り付けシート（日射量等）'!J8716))</f>
        <v>0</v>
      </c>
    </row>
    <row r="8720" spans="1:9">
      <c r="A8720" s="20">
        <v>42003</v>
      </c>
      <c r="B8720" s="35" t="s">
        <v>362</v>
      </c>
      <c r="C8720" s="90">
        <f t="shared" si="408"/>
        <v>0</v>
      </c>
      <c r="D8720" s="90">
        <f t="shared" si="409"/>
        <v>0</v>
      </c>
      <c r="E8720" s="90">
        <f t="shared" si="410"/>
        <v>0</v>
      </c>
      <c r="F8720" s="50">
        <f>'貼り付けシート（日射量等）'!G8717/3.6*10^3</f>
        <v>0</v>
      </c>
      <c r="G8720" s="50">
        <f>'貼り付けシート（日射量等）'!H8717/3.6*10^3</f>
        <v>0</v>
      </c>
      <c r="H8720" s="91">
        <f>RADIANS('貼り付けシート（日射量等）'!I8717)</f>
        <v>0</v>
      </c>
      <c r="I8720" s="91">
        <f>IF('貼り付けシート（日射量等）'!J8717&lt;0,RADIANS(360+('貼り付けシート（日射量等）'!J8717)),RADIANS('貼り付けシート（日射量等）'!J8717))</f>
        <v>0</v>
      </c>
    </row>
    <row r="8721" spans="1:9">
      <c r="A8721" s="20">
        <v>42003</v>
      </c>
      <c r="B8721" s="35" t="s">
        <v>363</v>
      </c>
      <c r="C8721" s="90">
        <f t="shared" si="408"/>
        <v>0</v>
      </c>
      <c r="D8721" s="90">
        <f t="shared" si="409"/>
        <v>0</v>
      </c>
      <c r="E8721" s="90">
        <f t="shared" si="410"/>
        <v>0</v>
      </c>
      <c r="F8721" s="50">
        <f>'貼り付けシート（日射量等）'!G8718/3.6*10^3</f>
        <v>0</v>
      </c>
      <c r="G8721" s="50">
        <f>'貼り付けシート（日射量等）'!H8718/3.6*10^3</f>
        <v>0</v>
      </c>
      <c r="H8721" s="91">
        <f>RADIANS('貼り付けシート（日射量等）'!I8718)</f>
        <v>0</v>
      </c>
      <c r="I8721" s="91">
        <f>IF('貼り付けシート（日射量等）'!J8718&lt;0,RADIANS(360+('貼り付けシート（日射量等）'!J8718)),RADIANS('貼り付けシート（日射量等）'!J8718))</f>
        <v>0</v>
      </c>
    </row>
    <row r="8722" spans="1:9">
      <c r="A8722" s="20">
        <v>42003</v>
      </c>
      <c r="B8722" s="35" t="s">
        <v>364</v>
      </c>
      <c r="C8722" s="90">
        <f t="shared" si="408"/>
        <v>0</v>
      </c>
      <c r="D8722" s="90">
        <f t="shared" si="409"/>
        <v>0</v>
      </c>
      <c r="E8722" s="90">
        <f t="shared" si="410"/>
        <v>0</v>
      </c>
      <c r="F8722" s="50">
        <f>'貼り付けシート（日射量等）'!G8719/3.6*10^3</f>
        <v>0</v>
      </c>
      <c r="G8722" s="50">
        <f>'貼り付けシート（日射量等）'!H8719/3.6*10^3</f>
        <v>0</v>
      </c>
      <c r="H8722" s="91">
        <f>RADIANS('貼り付けシート（日射量等）'!I8719)</f>
        <v>0</v>
      </c>
      <c r="I8722" s="91">
        <f>IF('貼り付けシート（日射量等）'!J8719&lt;0,RADIANS(360+('貼り付けシート（日射量等）'!J8719)),RADIANS('貼り付けシート（日射量等）'!J8719))</f>
        <v>0</v>
      </c>
    </row>
    <row r="8723" spans="1:9">
      <c r="A8723" s="20">
        <v>42003</v>
      </c>
      <c r="B8723" s="35" t="s">
        <v>365</v>
      </c>
      <c r="C8723" s="90">
        <f t="shared" si="408"/>
        <v>0</v>
      </c>
      <c r="D8723" s="90">
        <f t="shared" si="409"/>
        <v>0</v>
      </c>
      <c r="E8723" s="90">
        <f t="shared" si="410"/>
        <v>0</v>
      </c>
      <c r="F8723" s="50">
        <f>'貼り付けシート（日射量等）'!G8720/3.6*10^3</f>
        <v>0</v>
      </c>
      <c r="G8723" s="50">
        <f>'貼り付けシート（日射量等）'!H8720/3.6*10^3</f>
        <v>0</v>
      </c>
      <c r="H8723" s="91">
        <f>RADIANS('貼り付けシート（日射量等）'!I8720)</f>
        <v>0</v>
      </c>
      <c r="I8723" s="91">
        <f>IF('貼り付けシート（日射量等）'!J8720&lt;0,RADIANS(360+('貼り付けシート（日射量等）'!J8720)),RADIANS('貼り付けシート（日射量等）'!J8720))</f>
        <v>0</v>
      </c>
    </row>
    <row r="8724" spans="1:9">
      <c r="A8724" s="20">
        <v>42003</v>
      </c>
      <c r="B8724" s="35" t="s">
        <v>366</v>
      </c>
      <c r="C8724" s="90">
        <f t="shared" si="408"/>
        <v>3.6440734825517302</v>
      </c>
      <c r="D8724" s="90">
        <f t="shared" si="409"/>
        <v>0.95005595368241302</v>
      </c>
      <c r="E8724" s="90">
        <f t="shared" si="410"/>
        <v>2.6940175288693173</v>
      </c>
      <c r="F8724" s="50">
        <f>'貼り付けシート（日射量等）'!G8721/3.6*10^3</f>
        <v>2.7777777777777777</v>
      </c>
      <c r="G8724" s="50">
        <f>'貼り付けシート（日射量等）'!H8721/3.6*10^3</f>
        <v>2.7777777777777777</v>
      </c>
      <c r="H8724" s="91">
        <f>RADIANS('貼り付けシート（日射量等）'!I8721)</f>
        <v>0</v>
      </c>
      <c r="I8724" s="91">
        <f>IF('貼り付けシート（日射量等）'!J8721&lt;0,RADIANS(360+('貼り付けシート（日射量等）'!J8721)),RADIANS('貼り付けシート（日射量等）'!J8721))</f>
        <v>0</v>
      </c>
    </row>
    <row r="8725" spans="1:9">
      <c r="A8725" s="20">
        <v>42003</v>
      </c>
      <c r="B8725" s="35" t="s">
        <v>367</v>
      </c>
      <c r="C8725" s="90">
        <f t="shared" si="408"/>
        <v>24.583118984877675</v>
      </c>
      <c r="D8725" s="90">
        <f t="shared" si="409"/>
        <v>3.0309787539231361</v>
      </c>
      <c r="E8725" s="90">
        <f t="shared" si="410"/>
        <v>21.552140230954539</v>
      </c>
      <c r="F8725" s="50">
        <f>'貼り付けシート（日射量等）'!G8722/3.6*10^3</f>
        <v>8.3333333333333339</v>
      </c>
      <c r="G8725" s="50">
        <f>'貼り付けシート（日射量等）'!H8722/3.6*10^3</f>
        <v>22.222222222222221</v>
      </c>
      <c r="H8725" s="91">
        <f>RADIANS('貼り付けシート（日射量等）'!I8722)</f>
        <v>0.15358897417550102</v>
      </c>
      <c r="I8725" s="91">
        <f>IF('貼り付けシート（日射量等）'!J8722&lt;0,RADIANS(360+('貼り付けシート（日射量等）'!J8722)),RADIANS('貼り付けシート（日射量等）'!J8722))</f>
        <v>5.4209926566943878</v>
      </c>
    </row>
    <row r="8726" spans="1:9">
      <c r="A8726" s="20">
        <v>42003</v>
      </c>
      <c r="B8726" s="35" t="s">
        <v>368</v>
      </c>
      <c r="C8726" s="90">
        <f t="shared" si="408"/>
        <v>47.511622669638463</v>
      </c>
      <c r="D8726" s="90">
        <f t="shared" si="409"/>
        <v>4.4073422077293829</v>
      </c>
      <c r="E8726" s="90">
        <f t="shared" si="410"/>
        <v>43.104280461909077</v>
      </c>
      <c r="F8726" s="50">
        <f>'貼り付けシート（日射量等）'!G8723/3.6*10^3</f>
        <v>8.3333333333333339</v>
      </c>
      <c r="G8726" s="50">
        <f>'貼り付けシート（日射量等）'!H8723/3.6*10^3</f>
        <v>44.444444444444443</v>
      </c>
      <c r="H8726" s="91">
        <f>RADIANS('貼り付けシート（日射量等）'!I8723)</f>
        <v>0.291469985083053</v>
      </c>
      <c r="I8726" s="91">
        <f>IF('貼り付けシート（日射量等）'!J8723&lt;0,RADIANS(360+('貼り付けシート（日射量等）'!J8723)),RADIANS('貼り付けシート（日射量等）'!J8723))</f>
        <v>5.6234508499257299</v>
      </c>
    </row>
    <row r="8727" spans="1:9">
      <c r="A8727" s="20">
        <v>42003</v>
      </c>
      <c r="B8727" s="35" t="s">
        <v>369</v>
      </c>
      <c r="C8727" s="90">
        <f t="shared" si="408"/>
        <v>79.940880857095152</v>
      </c>
      <c r="D8727" s="90">
        <f t="shared" si="409"/>
        <v>7.2024075776235961</v>
      </c>
      <c r="E8727" s="90">
        <f t="shared" si="410"/>
        <v>72.738473279471563</v>
      </c>
      <c r="F8727" s="50">
        <f>'貼り付けシート（日射量等）'!G8724/3.6*10^3</f>
        <v>11.111111111111111</v>
      </c>
      <c r="G8727" s="50">
        <f>'貼り付けシート（日射量等）'!H8724/3.6*10^3</f>
        <v>75</v>
      </c>
      <c r="H8727" s="91">
        <f>RADIANS('貼り付けシート（日射量等）'!I8724)</f>
        <v>0.39444441095071853</v>
      </c>
      <c r="I8727" s="91">
        <f>IF('貼り付けシート（日射量等）'!J8724&lt;0,RADIANS(360+('貼り付けシート（日射量等）'!J8724)),RADIANS('貼り付けシート（日射量等）'!J8724))</f>
        <v>5.8538343111889812</v>
      </c>
    </row>
    <row r="8728" spans="1:9">
      <c r="A8728" s="20">
        <v>42003</v>
      </c>
      <c r="B8728" s="35" t="s">
        <v>370</v>
      </c>
      <c r="C8728" s="90">
        <f t="shared" si="408"/>
        <v>93.457389387465184</v>
      </c>
      <c r="D8728" s="90">
        <f t="shared" si="409"/>
        <v>9.942845992516343</v>
      </c>
      <c r="E8728" s="90">
        <f t="shared" si="410"/>
        <v>83.514543394948845</v>
      </c>
      <c r="F8728" s="50">
        <f>'貼り付けシート（日射量等）'!G8725/3.6*10^3</f>
        <v>13.888888888888889</v>
      </c>
      <c r="G8728" s="50">
        <f>'貼り付けシート（日射量等）'!H8725/3.6*10^3</f>
        <v>86.111111111111114</v>
      </c>
      <c r="H8728" s="91">
        <f>RADIANS('貼り付けシート（日射量等）'!I8725)</f>
        <v>0.45553093477052004</v>
      </c>
      <c r="I8728" s="91">
        <f>IF('貼り付けシート（日射量等）'!J8725&lt;0,RADIANS(360+('貼り付けシート（日射量等）'!J8725)),RADIANS('貼り付けシート（日射量等）'!J8725))</f>
        <v>6.1086523819801535</v>
      </c>
    </row>
    <row r="8729" spans="1:9">
      <c r="A8729" s="20">
        <v>42003</v>
      </c>
      <c r="B8729" s="35" t="s">
        <v>371</v>
      </c>
      <c r="C8729" s="90">
        <f t="shared" si="408"/>
        <v>94.253182616927887</v>
      </c>
      <c r="D8729" s="90">
        <f t="shared" si="409"/>
        <v>8.044621693109729</v>
      </c>
      <c r="E8729" s="90">
        <f t="shared" si="410"/>
        <v>86.208560923818155</v>
      </c>
      <c r="F8729" s="50">
        <f>'貼り付けシート（日射量等）'!G8726/3.6*10^3</f>
        <v>11.111111111111111</v>
      </c>
      <c r="G8729" s="50">
        <f>'貼り付けシート（日射量等）'!H8726/3.6*10^3</f>
        <v>88.888888888888886</v>
      </c>
      <c r="H8729" s="91">
        <f>RADIANS('貼り付けシート（日射量等）'!I8726)</f>
        <v>0.46251225177849731</v>
      </c>
      <c r="I8729" s="91">
        <f>IF('貼り付けシート（日射量等）'!J8726&lt;0,RADIANS(360+('貼り付けシート（日射量等）'!J8726)),RADIANS('貼り付けシート（日射量等）'!J8726))</f>
        <v>9.4247779607693802E-2</v>
      </c>
    </row>
    <row r="8730" spans="1:9">
      <c r="A8730" s="20">
        <v>42003</v>
      </c>
      <c r="B8730" s="35" t="s">
        <v>372</v>
      </c>
      <c r="C8730" s="90">
        <f t="shared" si="408"/>
        <v>82.919050014530541</v>
      </c>
      <c r="D8730" s="90">
        <f t="shared" si="409"/>
        <v>7.4865592061896491</v>
      </c>
      <c r="E8730" s="90">
        <f t="shared" si="410"/>
        <v>75.432490808340887</v>
      </c>
      <c r="F8730" s="50">
        <f>'貼り付けシート（日射量等）'!G8727/3.6*10^3</f>
        <v>11.111111111111111</v>
      </c>
      <c r="G8730" s="50">
        <f>'貼り付けシート（日射量等）'!H8727/3.6*10^3</f>
        <v>77.777777777777786</v>
      </c>
      <c r="H8730" s="91">
        <f>RADIANS('貼り付けシート（日射量等）'!I8727)</f>
        <v>0.41713369122664473</v>
      </c>
      <c r="I8730" s="91">
        <f>IF('貼り付けシート（日射量等）'!J8727&lt;0,RADIANS(360+('貼り付けシート（日射量等）'!J8727)),RADIANS('貼り付けシート（日射量等）'!J8727))</f>
        <v>0.35604716740684322</v>
      </c>
    </row>
    <row r="8731" spans="1:9">
      <c r="A8731" s="20">
        <v>42003</v>
      </c>
      <c r="B8731" s="35" t="s">
        <v>373</v>
      </c>
      <c r="C8731" s="90">
        <f t="shared" si="408"/>
        <v>64.48464898832853</v>
      </c>
      <c r="D8731" s="90">
        <f t="shared" si="409"/>
        <v>7.9102808820728789</v>
      </c>
      <c r="E8731" s="90">
        <f t="shared" si="410"/>
        <v>56.574368106255655</v>
      </c>
      <c r="F8731" s="50">
        <f>'貼り付けシート（日射量等）'!G8728/3.6*10^3</f>
        <v>13.888888888888889</v>
      </c>
      <c r="G8731" s="50">
        <f>'貼り付けシート（日射量等）'!H8728/3.6*10^3</f>
        <v>58.333333333333329</v>
      </c>
      <c r="H8731" s="91">
        <f>RADIANS('貼り付けシート（日射量等）'!I8728)</f>
        <v>0.32637657012293964</v>
      </c>
      <c r="I8731" s="91">
        <f>IF('貼り付けシート（日射量等）'!J8728&lt;0,RADIANS(360+('貼り付けシート（日射量等）'!J8728)),RADIANS('貼り付けシート（日射量等）'!J8728))</f>
        <v>0.59515727493006643</v>
      </c>
    </row>
    <row r="8732" spans="1:9">
      <c r="A8732" s="20">
        <v>42003</v>
      </c>
      <c r="B8732" s="35" t="s">
        <v>374</v>
      </c>
      <c r="C8732" s="90">
        <f t="shared" si="408"/>
        <v>44.661064762001189</v>
      </c>
      <c r="D8732" s="90">
        <f t="shared" si="409"/>
        <v>6.9448193578307462</v>
      </c>
      <c r="E8732" s="90">
        <f t="shared" si="410"/>
        <v>37.716245404170444</v>
      </c>
      <c r="F8732" s="50">
        <f>'貼り付けシート（日射量等）'!G8729/3.6*10^3</f>
        <v>16.666666666666668</v>
      </c>
      <c r="G8732" s="50">
        <f>'貼り付けシート（日射量等）'!H8729/3.6*10^3</f>
        <v>38.888888888888893</v>
      </c>
      <c r="H8732" s="91">
        <f>RADIANS('貼り付けシート（日射量等）'!I8729)</f>
        <v>0.19722220547535926</v>
      </c>
      <c r="I8732" s="91">
        <f>IF('貼り付けシート（日射量等）'!J8729&lt;0,RADIANS(360+('貼り付けシート（日射量等）'!J8729)),RADIANS('貼り付けシート（日射量等）'!J8729))</f>
        <v>0.80459678516938593</v>
      </c>
    </row>
    <row r="8733" spans="1:9">
      <c r="A8733" s="20">
        <v>42003</v>
      </c>
      <c r="B8733" s="35" t="s">
        <v>375</v>
      </c>
      <c r="C8733" s="90">
        <f t="shared" si="408"/>
        <v>10.58579856710122</v>
      </c>
      <c r="D8733" s="90">
        <f t="shared" si="409"/>
        <v>2.5037459804932674</v>
      </c>
      <c r="E8733" s="90">
        <f t="shared" si="410"/>
        <v>8.0820525866079524</v>
      </c>
      <c r="F8733" s="50">
        <f>'貼り付けシート（日射量等）'!G8730/3.6*10^3</f>
        <v>11.111111111111111</v>
      </c>
      <c r="G8733" s="50">
        <f>'貼り付けシート（日射量等）'!H8730/3.6*10^3</f>
        <v>8.3333333333333339</v>
      </c>
      <c r="H8733" s="91">
        <f>RADIANS('貼り付けシート（日射量等）'!I8730)</f>
        <v>4.014257279586958E-2</v>
      </c>
      <c r="I8733" s="91">
        <f>IF('貼り付けシート（日射量等）'!J8730&lt;0,RADIANS(360+('貼り付けシート（日射量等）'!J8730)),RADIANS('貼り付けシート（日射量等）'!J8730))</f>
        <v>0.9896016858807849</v>
      </c>
    </row>
    <row r="8734" spans="1:9">
      <c r="A8734" s="20">
        <v>42003</v>
      </c>
      <c r="B8734" s="35" t="s">
        <v>376</v>
      </c>
      <c r="C8734" s="90">
        <f t="shared" si="408"/>
        <v>0</v>
      </c>
      <c r="D8734" s="90">
        <f t="shared" si="409"/>
        <v>0</v>
      </c>
      <c r="E8734" s="90">
        <f t="shared" si="410"/>
        <v>0</v>
      </c>
      <c r="F8734" s="50">
        <f>'貼り付けシート（日射量等）'!G8731/3.6*10^3</f>
        <v>0</v>
      </c>
      <c r="G8734" s="50">
        <f>'貼り付けシート（日射量等）'!H8731/3.6*10^3</f>
        <v>0</v>
      </c>
      <c r="H8734" s="91">
        <f>RADIANS('貼り付けシート（日射量等）'!I8731)</f>
        <v>0</v>
      </c>
      <c r="I8734" s="91">
        <f>IF('貼り付けシート（日射量等）'!J8731&lt;0,RADIANS(360+('貼り付けシート（日射量等）'!J8731)),RADIANS('貼り付けシート（日射量等）'!J8731))</f>
        <v>0</v>
      </c>
    </row>
    <row r="8735" spans="1:9">
      <c r="A8735" s="20">
        <v>42003</v>
      </c>
      <c r="B8735" s="35" t="s">
        <v>377</v>
      </c>
      <c r="C8735" s="90">
        <f t="shared" si="408"/>
        <v>0</v>
      </c>
      <c r="D8735" s="90">
        <f t="shared" si="409"/>
        <v>0</v>
      </c>
      <c r="E8735" s="90">
        <f t="shared" si="410"/>
        <v>0</v>
      </c>
      <c r="F8735" s="50">
        <f>'貼り付けシート（日射量等）'!G8732/3.6*10^3</f>
        <v>0</v>
      </c>
      <c r="G8735" s="50">
        <f>'貼り付けシート（日射量等）'!H8732/3.6*10^3</f>
        <v>0</v>
      </c>
      <c r="H8735" s="91">
        <f>RADIANS('貼り付けシート（日射量等）'!I8732)</f>
        <v>0</v>
      </c>
      <c r="I8735" s="91">
        <f>IF('貼り付けシート（日射量等）'!J8732&lt;0,RADIANS(360+('貼り付けシート（日射量等）'!J8732)),RADIANS('貼り付けシート（日射量等）'!J8732))</f>
        <v>0</v>
      </c>
    </row>
    <row r="8736" spans="1:9">
      <c r="A8736" s="20">
        <v>42003</v>
      </c>
      <c r="B8736" s="35" t="s">
        <v>378</v>
      </c>
      <c r="C8736" s="90">
        <f t="shared" si="408"/>
        <v>0</v>
      </c>
      <c r="D8736" s="90">
        <f t="shared" si="409"/>
        <v>0</v>
      </c>
      <c r="E8736" s="90">
        <f t="shared" si="410"/>
        <v>0</v>
      </c>
      <c r="F8736" s="50">
        <f>'貼り付けシート（日射量等）'!G8733/3.6*10^3</f>
        <v>0</v>
      </c>
      <c r="G8736" s="50">
        <f>'貼り付けシート（日射量等）'!H8733/3.6*10^3</f>
        <v>0</v>
      </c>
      <c r="H8736" s="91">
        <f>RADIANS('貼り付けシート（日射量等）'!I8733)</f>
        <v>0</v>
      </c>
      <c r="I8736" s="91">
        <f>IF('貼り付けシート（日射量等）'!J8733&lt;0,RADIANS(360+('貼り付けシート（日射量等）'!J8733)),RADIANS('貼り付けシート（日射量等）'!J8733))</f>
        <v>0</v>
      </c>
    </row>
    <row r="8737" spans="1:9">
      <c r="A8737" s="20">
        <v>42003</v>
      </c>
      <c r="B8737" s="35" t="s">
        <v>379</v>
      </c>
      <c r="C8737" s="90">
        <f t="shared" si="408"/>
        <v>0</v>
      </c>
      <c r="D8737" s="90">
        <f t="shared" si="409"/>
        <v>0</v>
      </c>
      <c r="E8737" s="90">
        <f t="shared" si="410"/>
        <v>0</v>
      </c>
      <c r="F8737" s="50">
        <f>'貼り付けシート（日射量等）'!G8734/3.6*10^3</f>
        <v>0</v>
      </c>
      <c r="G8737" s="50">
        <f>'貼り付けシート（日射量等）'!H8734/3.6*10^3</f>
        <v>0</v>
      </c>
      <c r="H8737" s="91">
        <f>RADIANS('貼り付けシート（日射量等）'!I8734)</f>
        <v>0</v>
      </c>
      <c r="I8737" s="91">
        <f>IF('貼り付けシート（日射量等）'!J8734&lt;0,RADIANS(360+('貼り付けシート（日射量等）'!J8734)),RADIANS('貼り付けシート（日射量等）'!J8734))</f>
        <v>0</v>
      </c>
    </row>
    <row r="8738" spans="1:9">
      <c r="A8738" s="20">
        <v>42003</v>
      </c>
      <c r="B8738" s="35" t="s">
        <v>380</v>
      </c>
      <c r="C8738" s="90">
        <f t="shared" si="408"/>
        <v>0</v>
      </c>
      <c r="D8738" s="90">
        <f t="shared" si="409"/>
        <v>0</v>
      </c>
      <c r="E8738" s="90">
        <f t="shared" si="410"/>
        <v>0</v>
      </c>
      <c r="F8738" s="50">
        <f>'貼り付けシート（日射量等）'!G8735/3.6*10^3</f>
        <v>0</v>
      </c>
      <c r="G8738" s="50">
        <f>'貼り付けシート（日射量等）'!H8735/3.6*10^3</f>
        <v>0</v>
      </c>
      <c r="H8738" s="91">
        <f>RADIANS('貼り付けシート（日射量等）'!I8735)</f>
        <v>0</v>
      </c>
      <c r="I8738" s="91">
        <f>IF('貼り付けシート（日射量等）'!J8735&lt;0,RADIANS(360+('貼り付けシート（日射量等）'!J8735)),RADIANS('貼り付けシート（日射量等）'!J8735))</f>
        <v>0</v>
      </c>
    </row>
    <row r="8739" spans="1:9">
      <c r="A8739" s="20">
        <v>42003</v>
      </c>
      <c r="B8739" s="35" t="s">
        <v>381</v>
      </c>
      <c r="C8739" s="90">
        <f t="shared" si="408"/>
        <v>0</v>
      </c>
      <c r="D8739" s="90">
        <f t="shared" si="409"/>
        <v>0</v>
      </c>
      <c r="E8739" s="90">
        <f t="shared" si="410"/>
        <v>0</v>
      </c>
      <c r="F8739" s="50">
        <f>'貼り付けシート（日射量等）'!G8736/3.6*10^3</f>
        <v>0</v>
      </c>
      <c r="G8739" s="50">
        <f>'貼り付けシート（日射量等）'!H8736/3.6*10^3</f>
        <v>0</v>
      </c>
      <c r="H8739" s="91">
        <f>RADIANS('貼り付けシート（日射量等）'!I8736)</f>
        <v>0</v>
      </c>
      <c r="I8739" s="91">
        <f>IF('貼り付けシート（日射量等）'!J8736&lt;0,RADIANS(360+('貼り付けシート（日射量等）'!J8736)),RADIANS('貼り付けシート（日射量等）'!J8736))</f>
        <v>0</v>
      </c>
    </row>
    <row r="8740" spans="1:9">
      <c r="A8740" s="20">
        <v>42003</v>
      </c>
      <c r="B8740" s="35" t="s">
        <v>382</v>
      </c>
      <c r="C8740" s="90">
        <f t="shared" si="408"/>
        <v>0</v>
      </c>
      <c r="D8740" s="90">
        <f t="shared" si="409"/>
        <v>0</v>
      </c>
      <c r="E8740" s="90">
        <f t="shared" si="410"/>
        <v>0</v>
      </c>
      <c r="F8740" s="50">
        <f>'貼り付けシート（日射量等）'!G8737/3.6*10^3</f>
        <v>0</v>
      </c>
      <c r="G8740" s="50">
        <f>'貼り付けシート（日射量等）'!H8737/3.6*10^3</f>
        <v>0</v>
      </c>
      <c r="H8740" s="91">
        <f>RADIANS('貼り付けシート（日射量等）'!I8737)</f>
        <v>0</v>
      </c>
      <c r="I8740" s="91">
        <f>IF('貼り付けシート（日射量等）'!J8737&lt;0,RADIANS(360+('貼り付けシート（日射量等）'!J8737)),RADIANS('貼り付けシート（日射量等）'!J8737))</f>
        <v>0</v>
      </c>
    </row>
    <row r="8741" spans="1:9">
      <c r="A8741" s="20">
        <v>42003</v>
      </c>
      <c r="B8741" s="35" t="s">
        <v>383</v>
      </c>
      <c r="C8741" s="90">
        <f t="shared" si="408"/>
        <v>0</v>
      </c>
      <c r="D8741" s="90">
        <f t="shared" si="409"/>
        <v>0</v>
      </c>
      <c r="E8741" s="90">
        <f t="shared" si="410"/>
        <v>0</v>
      </c>
      <c r="F8741" s="50">
        <f>'貼り付けシート（日射量等）'!G8738/3.6*10^3</f>
        <v>0</v>
      </c>
      <c r="G8741" s="50">
        <f>'貼り付けシート（日射量等）'!H8738/3.6*10^3</f>
        <v>0</v>
      </c>
      <c r="H8741" s="91">
        <f>RADIANS('貼り付けシート（日射量等）'!I8738)</f>
        <v>0</v>
      </c>
      <c r="I8741" s="91">
        <f>IF('貼り付けシート（日射量等）'!J8738&lt;0,RADIANS(360+('貼り付けシート（日射量等）'!J8738)),RADIANS('貼り付けシート（日射量等）'!J8738))</f>
        <v>0</v>
      </c>
    </row>
    <row r="8742" spans="1:9">
      <c r="A8742" s="20">
        <v>42004</v>
      </c>
      <c r="B8742" s="35" t="s">
        <v>360</v>
      </c>
      <c r="C8742" s="90">
        <f t="shared" si="408"/>
        <v>0</v>
      </c>
      <c r="D8742" s="90">
        <f t="shared" si="409"/>
        <v>0</v>
      </c>
      <c r="E8742" s="90">
        <f t="shared" si="410"/>
        <v>0</v>
      </c>
      <c r="F8742" s="50">
        <f>'貼り付けシート（日射量等）'!G8739/3.6*10^3</f>
        <v>0</v>
      </c>
      <c r="G8742" s="50">
        <f>'貼り付けシート（日射量等）'!H8739/3.6*10^3</f>
        <v>0</v>
      </c>
      <c r="H8742" s="91">
        <f>RADIANS('貼り付けシート（日射量等）'!I8739)</f>
        <v>0</v>
      </c>
      <c r="I8742" s="91">
        <f>IF('貼り付けシート（日射量等）'!J8739&lt;0,RADIANS(360+('貼り付けシート（日射量等）'!J8739)),RADIANS('貼り付けシート（日射量等）'!J8739))</f>
        <v>0</v>
      </c>
    </row>
    <row r="8743" spans="1:9">
      <c r="A8743" s="20">
        <v>42004</v>
      </c>
      <c r="B8743" s="35" t="s">
        <v>361</v>
      </c>
      <c r="C8743" s="90">
        <f t="shared" si="408"/>
        <v>0</v>
      </c>
      <c r="D8743" s="90">
        <f t="shared" si="409"/>
        <v>0</v>
      </c>
      <c r="E8743" s="90">
        <f t="shared" si="410"/>
        <v>0</v>
      </c>
      <c r="F8743" s="50">
        <f>'貼り付けシート（日射量等）'!G8740/3.6*10^3</f>
        <v>0</v>
      </c>
      <c r="G8743" s="50">
        <f>'貼り付けシート（日射量等）'!H8740/3.6*10^3</f>
        <v>0</v>
      </c>
      <c r="H8743" s="91">
        <f>RADIANS('貼り付けシート（日射量等）'!I8740)</f>
        <v>0</v>
      </c>
      <c r="I8743" s="91">
        <f>IF('貼り付けシート（日射量等）'!J8740&lt;0,RADIANS(360+('貼り付けシート（日射量等）'!J8740)),RADIANS('貼り付けシート（日射量等）'!J8740))</f>
        <v>0</v>
      </c>
    </row>
    <row r="8744" spans="1:9">
      <c r="A8744" s="20">
        <v>42004</v>
      </c>
      <c r="B8744" s="35" t="s">
        <v>362</v>
      </c>
      <c r="C8744" s="90">
        <f t="shared" si="408"/>
        <v>0</v>
      </c>
      <c r="D8744" s="90">
        <f t="shared" si="409"/>
        <v>0</v>
      </c>
      <c r="E8744" s="90">
        <f t="shared" si="410"/>
        <v>0</v>
      </c>
      <c r="F8744" s="50">
        <f>'貼り付けシート（日射量等）'!G8741/3.6*10^3</f>
        <v>0</v>
      </c>
      <c r="G8744" s="50">
        <f>'貼り付けシート（日射量等）'!H8741/3.6*10^3</f>
        <v>0</v>
      </c>
      <c r="H8744" s="91">
        <f>RADIANS('貼り付けシート（日射量等）'!I8741)</f>
        <v>0</v>
      </c>
      <c r="I8744" s="91">
        <f>IF('貼り付けシート（日射量等）'!J8741&lt;0,RADIANS(360+('貼り付けシート（日射量等）'!J8741)),RADIANS('貼り付けシート（日射量等）'!J8741))</f>
        <v>0</v>
      </c>
    </row>
    <row r="8745" spans="1:9">
      <c r="A8745" s="20">
        <v>42004</v>
      </c>
      <c r="B8745" s="35" t="s">
        <v>363</v>
      </c>
      <c r="C8745" s="90">
        <f t="shared" si="408"/>
        <v>0</v>
      </c>
      <c r="D8745" s="90">
        <f t="shared" si="409"/>
        <v>0</v>
      </c>
      <c r="E8745" s="90">
        <f t="shared" si="410"/>
        <v>0</v>
      </c>
      <c r="F8745" s="50">
        <f>'貼り付けシート（日射量等）'!G8742/3.6*10^3</f>
        <v>0</v>
      </c>
      <c r="G8745" s="50">
        <f>'貼り付けシート（日射量等）'!H8742/3.6*10^3</f>
        <v>0</v>
      </c>
      <c r="H8745" s="91">
        <f>RADIANS('貼り付けシート（日射量等）'!I8742)</f>
        <v>0</v>
      </c>
      <c r="I8745" s="91">
        <f>IF('貼り付けシート（日射量等）'!J8742&lt;0,RADIANS(360+('貼り付けシート（日射量等）'!J8742)),RADIANS('貼り付けシート（日射量等）'!J8742))</f>
        <v>0</v>
      </c>
    </row>
    <row r="8746" spans="1:9">
      <c r="A8746" s="20">
        <v>42004</v>
      </c>
      <c r="B8746" s="35" t="s">
        <v>364</v>
      </c>
      <c r="C8746" s="90">
        <f t="shared" si="408"/>
        <v>0</v>
      </c>
      <c r="D8746" s="90">
        <f t="shared" si="409"/>
        <v>0</v>
      </c>
      <c r="E8746" s="90">
        <f t="shared" si="410"/>
        <v>0</v>
      </c>
      <c r="F8746" s="50">
        <f>'貼り付けシート（日射量等）'!G8743/3.6*10^3</f>
        <v>0</v>
      </c>
      <c r="G8746" s="50">
        <f>'貼り付けシート（日射量等）'!H8743/3.6*10^3</f>
        <v>0</v>
      </c>
      <c r="H8746" s="91">
        <f>RADIANS('貼り付けシート（日射量等）'!I8743)</f>
        <v>0</v>
      </c>
      <c r="I8746" s="91">
        <f>IF('貼り付けシート（日射量等）'!J8743&lt;0,RADIANS(360+('貼り付けシート（日射量等）'!J8743)),RADIANS('貼り付けシート（日射量等）'!J8743))</f>
        <v>0</v>
      </c>
    </row>
    <row r="8747" spans="1:9">
      <c r="A8747" s="20">
        <v>42004</v>
      </c>
      <c r="B8747" s="35" t="s">
        <v>365</v>
      </c>
      <c r="C8747" s="90">
        <f t="shared" si="408"/>
        <v>0</v>
      </c>
      <c r="D8747" s="90">
        <f t="shared" si="409"/>
        <v>0</v>
      </c>
      <c r="E8747" s="90">
        <f t="shared" si="410"/>
        <v>0</v>
      </c>
      <c r="F8747" s="50">
        <f>'貼り付けシート（日射量等）'!G8744/3.6*10^3</f>
        <v>0</v>
      </c>
      <c r="G8747" s="50">
        <f>'貼り付けシート（日射量等）'!H8744/3.6*10^3</f>
        <v>0</v>
      </c>
      <c r="H8747" s="91">
        <f>RADIANS('貼り付けシート（日射量等）'!I8744)</f>
        <v>0</v>
      </c>
      <c r="I8747" s="91">
        <f>IF('貼り付けシート（日射量等）'!J8744&lt;0,RADIANS(360+('貼り付けシート（日射量等）'!J8744)),RADIANS('貼り付けシート（日射量等）'!J8744))</f>
        <v>0</v>
      </c>
    </row>
    <row r="8748" spans="1:9">
      <c r="A8748" s="20">
        <v>42004</v>
      </c>
      <c r="B8748" s="35" t="s">
        <v>366</v>
      </c>
      <c r="C8748" s="90">
        <f t="shared" si="408"/>
        <v>3.6440734825517302</v>
      </c>
      <c r="D8748" s="90">
        <f t="shared" si="409"/>
        <v>0.95005595368241302</v>
      </c>
      <c r="E8748" s="90">
        <f t="shared" si="410"/>
        <v>2.6940175288693173</v>
      </c>
      <c r="F8748" s="50">
        <f>'貼り付けシート（日射量等）'!G8745/3.6*10^3</f>
        <v>2.7777777777777777</v>
      </c>
      <c r="G8748" s="50">
        <f>'貼り付けシート（日射量等）'!H8745/3.6*10^3</f>
        <v>2.7777777777777777</v>
      </c>
      <c r="H8748" s="91">
        <f>RADIANS('貼り付けシート（日射量等）'!I8745)</f>
        <v>0</v>
      </c>
      <c r="I8748" s="91">
        <f>IF('貼り付けシート（日射量等）'!J8745&lt;0,RADIANS(360+('貼り付けシート（日射量等）'!J8745)),RADIANS('貼り付けシート（日射量等）'!J8745))</f>
        <v>0</v>
      </c>
    </row>
    <row r="8749" spans="1:9">
      <c r="A8749" s="20">
        <v>42004</v>
      </c>
      <c r="B8749" s="35" t="s">
        <v>367</v>
      </c>
      <c r="C8749" s="90">
        <f t="shared" si="408"/>
        <v>37.672130676824409</v>
      </c>
      <c r="D8749" s="90">
        <f t="shared" si="409"/>
        <v>8.0379378592619233</v>
      </c>
      <c r="E8749" s="90">
        <f t="shared" si="410"/>
        <v>29.634192817562489</v>
      </c>
      <c r="F8749" s="50">
        <f>'貼り付けシート（日射量等）'!G8746/3.6*10^3</f>
        <v>22.222222222222221</v>
      </c>
      <c r="G8749" s="50">
        <f>'貼り付けシート（日射量等）'!H8746/3.6*10^3</f>
        <v>30.555555555555554</v>
      </c>
      <c r="H8749" s="91">
        <f>RADIANS('貼り付けシート（日射量等）'!I8746)</f>
        <v>0.15184364492350666</v>
      </c>
      <c r="I8749" s="91">
        <f>IF('貼り付けシート（日射量等）'!J8746&lt;0,RADIANS(360+('貼り付けシート（日射量等）'!J8746)),RADIANS('貼り付けシート（日射量等）'!J8746))</f>
        <v>5.4192473274423936</v>
      </c>
    </row>
    <row r="8750" spans="1:9">
      <c r="A8750" s="20">
        <v>42004</v>
      </c>
      <c r="B8750" s="35" t="s">
        <v>368</v>
      </c>
      <c r="C8750" s="90">
        <f t="shared" si="408"/>
        <v>58.522147178541388</v>
      </c>
      <c r="D8750" s="90">
        <f t="shared" si="409"/>
        <v>7.3358141300243638</v>
      </c>
      <c r="E8750" s="90">
        <f t="shared" si="410"/>
        <v>51.186333048517028</v>
      </c>
      <c r="F8750" s="50">
        <f>'貼り付けシート（日射量等）'!G8747/3.6*10^3</f>
        <v>13.888888888888889</v>
      </c>
      <c r="G8750" s="50">
        <f>'貼り付けシート（日射量等）'!H8747/3.6*10^3</f>
        <v>52.777777777777779</v>
      </c>
      <c r="H8750" s="91">
        <f>RADIANS('貼り付けシート（日射量等）'!I8747)</f>
        <v>0.291469985083053</v>
      </c>
      <c r="I8750" s="91">
        <f>IF('貼り付けシート（日射量等）'!J8747&lt;0,RADIANS(360+('貼り付けシート（日射量等）'!J8747)),RADIANS('貼り付けシート（日射量等）'!J8747))</f>
        <v>5.6199601914217414</v>
      </c>
    </row>
    <row r="8751" spans="1:9">
      <c r="A8751" s="20">
        <v>42004</v>
      </c>
      <c r="B8751" s="35" t="s">
        <v>369</v>
      </c>
      <c r="C8751" s="90">
        <f t="shared" si="408"/>
        <v>79.950262283279486</v>
      </c>
      <c r="D8751" s="90">
        <f t="shared" si="409"/>
        <v>7.2117890038079224</v>
      </c>
      <c r="E8751" s="90">
        <f t="shared" si="410"/>
        <v>72.738473279471563</v>
      </c>
      <c r="F8751" s="50">
        <f>'貼り付けシート（日射量等）'!G8748/3.6*10^3</f>
        <v>11.111111111111111</v>
      </c>
      <c r="G8751" s="50">
        <f>'貼り付けシート（日射量等）'!H8748/3.6*10^3</f>
        <v>75</v>
      </c>
      <c r="H8751" s="91">
        <f>RADIANS('貼り付けシート（日射量等）'!I8748)</f>
        <v>0.3961897402027128</v>
      </c>
      <c r="I8751" s="91">
        <f>IF('貼り付けシート（日射量等）'!J8748&lt;0,RADIANS(360+('貼り付けシート（日射量等）'!J8748)),RADIANS('貼り付けシート（日射量等）'!J8748))</f>
        <v>5.8503436526849928</v>
      </c>
    </row>
    <row r="8752" spans="1:9">
      <c r="A8752" s="20">
        <v>42004</v>
      </c>
      <c r="B8752" s="35" t="s">
        <v>370</v>
      </c>
      <c r="C8752" s="90">
        <f t="shared" si="408"/>
        <v>93.456090114757259</v>
      </c>
      <c r="D8752" s="90">
        <f t="shared" si="409"/>
        <v>9.941546719808418</v>
      </c>
      <c r="E8752" s="90">
        <f t="shared" si="410"/>
        <v>83.514543394948845</v>
      </c>
      <c r="F8752" s="50">
        <f>'貼り付けシート（日射量等）'!G8749/3.6*10^3</f>
        <v>13.888888888888889</v>
      </c>
      <c r="G8752" s="50">
        <f>'貼り付けシート（日射量等）'!H8749/3.6*10^3</f>
        <v>86.111111111111114</v>
      </c>
      <c r="H8752" s="91">
        <f>RADIANS('貼り付けシート（日射量等）'!I8749)</f>
        <v>0.45553093477052004</v>
      </c>
      <c r="I8752" s="91">
        <f>IF('貼り付けシート（日射量等）'!J8749&lt;0,RADIANS(360+('貼り付けシート（日射量等）'!J8749)),RADIANS('貼り付けシート（日射量等）'!J8749))</f>
        <v>6.1069070527281584</v>
      </c>
    </row>
    <row r="8753" spans="1:9">
      <c r="A8753" s="20">
        <v>42004</v>
      </c>
      <c r="B8753" s="35" t="s">
        <v>371</v>
      </c>
      <c r="C8753" s="90">
        <f t="shared" si="408"/>
        <v>95.602330119451125</v>
      </c>
      <c r="D8753" s="90">
        <f t="shared" si="409"/>
        <v>12.087786724502285</v>
      </c>
      <c r="E8753" s="90">
        <f t="shared" si="410"/>
        <v>83.514543394948845</v>
      </c>
      <c r="F8753" s="50">
        <f>'貼り付けシート（日射量等）'!G8750/3.6*10^3</f>
        <v>16.666666666666668</v>
      </c>
      <c r="G8753" s="50">
        <f>'貼り付けシート（日射量等）'!H8750/3.6*10^3</f>
        <v>86.111111111111114</v>
      </c>
      <c r="H8753" s="91">
        <f>RADIANS('貼り付けシート（日射量等）'!I8750)</f>
        <v>0.4642575810304917</v>
      </c>
      <c r="I8753" s="91">
        <f>IF('貼り付けシート（日射量等）'!J8750&lt;0,RADIANS(360+('貼り付けシート（日射量等）'!J8750)),RADIANS('貼り付けシート（日射量等）'!J8750))</f>
        <v>9.250245035569947E-2</v>
      </c>
    </row>
    <row r="8754" spans="1:9">
      <c r="A8754" s="20">
        <v>42004</v>
      </c>
      <c r="B8754" s="35" t="s">
        <v>372</v>
      </c>
      <c r="C8754" s="90">
        <f t="shared" si="408"/>
        <v>99.338455268887486</v>
      </c>
      <c r="D8754" s="90">
        <f t="shared" si="409"/>
        <v>13.12989434506933</v>
      </c>
      <c r="E8754" s="90">
        <f t="shared" si="410"/>
        <v>86.208560923818155</v>
      </c>
      <c r="F8754" s="50">
        <f>'貼り付けシート（日射量等）'!G8751/3.6*10^3</f>
        <v>19.444444444444446</v>
      </c>
      <c r="G8754" s="50">
        <f>'貼り付けシート（日射量等）'!H8751/3.6*10^3</f>
        <v>88.888888888888886</v>
      </c>
      <c r="H8754" s="91">
        <f>RADIANS('貼り付けシート（日射量等）'!I8751)</f>
        <v>0.41887902047863912</v>
      </c>
      <c r="I8754" s="91">
        <f>IF('貼り付けシート（日射量等）'!J8751&lt;0,RADIANS(360+('貼り付けシート（日射量等）'!J8751)),RADIANS('貼り付けシート（日射量等）'!J8751))</f>
        <v>0.35430183815484889</v>
      </c>
    </row>
    <row r="8755" spans="1:9">
      <c r="A8755" s="20">
        <v>42004</v>
      </c>
      <c r="B8755" s="35" t="s">
        <v>373</v>
      </c>
      <c r="C8755" s="90">
        <f t="shared" si="408"/>
        <v>74.177266919129949</v>
      </c>
      <c r="D8755" s="90">
        <f t="shared" si="409"/>
        <v>9.5208462262663325</v>
      </c>
      <c r="E8755" s="90">
        <f t="shared" si="410"/>
        <v>64.65642069286362</v>
      </c>
      <c r="F8755" s="50">
        <f>'貼り付けシート（日射量等）'!G8752/3.6*10^3</f>
        <v>16.666666666666668</v>
      </c>
      <c r="G8755" s="50">
        <f>'貼り付けシート（日射量等）'!H8752/3.6*10^3</f>
        <v>66.666666666666671</v>
      </c>
      <c r="H8755" s="91">
        <f>RADIANS('貼り付けシート（日射量等）'!I8752)</f>
        <v>0.32812189937493397</v>
      </c>
      <c r="I8755" s="91">
        <f>IF('貼り付けシート（日射量等）'!J8752&lt;0,RADIANS(360+('貼り付けシート（日射量等）'!J8752)),RADIANS('貼り付けシート（日射量等）'!J8752))</f>
        <v>0.59341194567807209</v>
      </c>
    </row>
    <row r="8756" spans="1:9">
      <c r="A8756" s="20">
        <v>42004</v>
      </c>
      <c r="B8756" s="35" t="s">
        <v>374</v>
      </c>
      <c r="C8756" s="90">
        <f t="shared" si="408"/>
        <v>44.68650707250503</v>
      </c>
      <c r="D8756" s="90">
        <f t="shared" si="409"/>
        <v>6.9702616683345884</v>
      </c>
      <c r="E8756" s="90">
        <f t="shared" si="410"/>
        <v>37.716245404170444</v>
      </c>
      <c r="F8756" s="50">
        <f>'貼り付けシート（日射量等）'!G8753/3.6*10^3</f>
        <v>16.666666666666668</v>
      </c>
      <c r="G8756" s="50">
        <f>'貼り付けシート（日射量等）'!H8753/3.6*10^3</f>
        <v>38.888888888888893</v>
      </c>
      <c r="H8756" s="91">
        <f>RADIANS('貼り付けシート（日射量等）'!I8753)</f>
        <v>0.19896753472735357</v>
      </c>
      <c r="I8756" s="91">
        <f>IF('貼り付けシート（日射量等）'!J8753&lt;0,RADIANS(360+('貼り付けシート（日射量等）'!J8753)),RADIANS('貼り付けシート（日射量等）'!J8753))</f>
        <v>0.80459678516938593</v>
      </c>
    </row>
    <row r="8757" spans="1:9">
      <c r="A8757" s="20">
        <v>42004</v>
      </c>
      <c r="B8757" s="35" t="s">
        <v>375</v>
      </c>
      <c r="C8757" s="90">
        <f t="shared" si="408"/>
        <v>10.609392529037509</v>
      </c>
      <c r="D8757" s="90">
        <f t="shared" si="409"/>
        <v>2.5273399424295566</v>
      </c>
      <c r="E8757" s="90">
        <f t="shared" si="410"/>
        <v>8.0820525866079524</v>
      </c>
      <c r="F8757" s="50">
        <f>'貼り付けシート（日射量等）'!G8754/3.6*10^3</f>
        <v>11.111111111111111</v>
      </c>
      <c r="G8757" s="50">
        <f>'貼り付けシート（日射量等）'!H8754/3.6*10^3</f>
        <v>8.3333333333333339</v>
      </c>
      <c r="H8757" s="91">
        <f>RADIANS('貼り付けシート（日射量等）'!I8754)</f>
        <v>4.1887902047863905E-2</v>
      </c>
      <c r="I8757" s="91">
        <f>IF('貼り付けシート（日射量等）'!J8754&lt;0,RADIANS(360+('貼り付けシート（日射量等）'!J8754)),RADIANS('貼り付けシート（日射量等）'!J8754))</f>
        <v>0.98785635662879057</v>
      </c>
    </row>
    <row r="8758" spans="1:9">
      <c r="A8758" s="20">
        <v>42004</v>
      </c>
      <c r="B8758" s="35" t="s">
        <v>376</v>
      </c>
      <c r="C8758" s="90">
        <f t="shared" si="408"/>
        <v>0</v>
      </c>
      <c r="D8758" s="90">
        <f t="shared" si="409"/>
        <v>0</v>
      </c>
      <c r="E8758" s="90">
        <f t="shared" si="410"/>
        <v>0</v>
      </c>
      <c r="F8758" s="50">
        <f>'貼り付けシート（日射量等）'!G8755/3.6*10^3</f>
        <v>0</v>
      </c>
      <c r="G8758" s="50">
        <f>'貼り付けシート（日射量等）'!H8755/3.6*10^3</f>
        <v>0</v>
      </c>
      <c r="H8758" s="91">
        <f>RADIANS('貼り付けシート（日射量等）'!I8755)</f>
        <v>0</v>
      </c>
      <c r="I8758" s="91">
        <f>IF('貼り付けシート（日射量等）'!J8755&lt;0,RADIANS(360+('貼り付けシート（日射量等）'!J8755)),RADIANS('貼り付けシート（日射量等）'!J8755))</f>
        <v>0</v>
      </c>
    </row>
    <row r="8759" spans="1:9">
      <c r="A8759" s="20">
        <v>42004</v>
      </c>
      <c r="B8759" s="35" t="s">
        <v>377</v>
      </c>
      <c r="C8759" s="90">
        <f t="shared" si="408"/>
        <v>0</v>
      </c>
      <c r="D8759" s="90">
        <f t="shared" si="409"/>
        <v>0</v>
      </c>
      <c r="E8759" s="90">
        <f t="shared" si="410"/>
        <v>0</v>
      </c>
      <c r="F8759" s="50">
        <f>'貼り付けシート（日射量等）'!G8756/3.6*10^3</f>
        <v>0</v>
      </c>
      <c r="G8759" s="50">
        <f>'貼り付けシート（日射量等）'!H8756/3.6*10^3</f>
        <v>0</v>
      </c>
      <c r="H8759" s="91">
        <f>RADIANS('貼り付けシート（日射量等）'!I8756)</f>
        <v>0</v>
      </c>
      <c r="I8759" s="91">
        <f>IF('貼り付けシート（日射量等）'!J8756&lt;0,RADIANS(360+('貼り付けシート（日射量等）'!J8756)),RADIANS('貼り付けシート（日射量等）'!J8756))</f>
        <v>0</v>
      </c>
    </row>
    <row r="8760" spans="1:9">
      <c r="A8760" s="20">
        <v>42004</v>
      </c>
      <c r="B8760" s="35" t="s">
        <v>378</v>
      </c>
      <c r="C8760" s="90">
        <f t="shared" si="408"/>
        <v>0</v>
      </c>
      <c r="D8760" s="90">
        <f t="shared" si="409"/>
        <v>0</v>
      </c>
      <c r="E8760" s="90">
        <f t="shared" si="410"/>
        <v>0</v>
      </c>
      <c r="F8760" s="50">
        <f>'貼り付けシート（日射量等）'!G8757/3.6*10^3</f>
        <v>0</v>
      </c>
      <c r="G8760" s="50">
        <f>'貼り付けシート（日射量等）'!H8757/3.6*10^3</f>
        <v>0</v>
      </c>
      <c r="H8760" s="91">
        <f>RADIANS('貼り付けシート（日射量等）'!I8757)</f>
        <v>0</v>
      </c>
      <c r="I8760" s="91">
        <f>IF('貼り付けシート（日射量等）'!J8757&lt;0,RADIANS(360+('貼り付けシート（日射量等）'!J8757)),RADIANS('貼り付けシート（日射量等）'!J8757))</f>
        <v>0</v>
      </c>
    </row>
    <row r="8761" spans="1:9">
      <c r="A8761" s="20">
        <v>42004</v>
      </c>
      <c r="B8761" s="35" t="s">
        <v>379</v>
      </c>
      <c r="C8761" s="90">
        <f t="shared" si="408"/>
        <v>0</v>
      </c>
      <c r="D8761" s="90">
        <f t="shared" si="409"/>
        <v>0</v>
      </c>
      <c r="E8761" s="90">
        <f t="shared" si="410"/>
        <v>0</v>
      </c>
      <c r="F8761" s="50">
        <f>'貼り付けシート（日射量等）'!G8758/3.6*10^3</f>
        <v>0</v>
      </c>
      <c r="G8761" s="50">
        <f>'貼り付けシート（日射量等）'!H8758/3.6*10^3</f>
        <v>0</v>
      </c>
      <c r="H8761" s="91">
        <f>RADIANS('貼り付けシート（日射量等）'!I8758)</f>
        <v>0</v>
      </c>
      <c r="I8761" s="91">
        <f>IF('貼り付けシート（日射量等）'!J8758&lt;0,RADIANS(360+('貼り付けシート（日射量等）'!J8758)),RADIANS('貼り付けシート（日射量等）'!J8758))</f>
        <v>0</v>
      </c>
    </row>
    <row r="8762" spans="1:9">
      <c r="A8762" s="20">
        <v>42004</v>
      </c>
      <c r="B8762" s="35" t="s">
        <v>380</v>
      </c>
      <c r="C8762" s="90">
        <f t="shared" si="408"/>
        <v>0</v>
      </c>
      <c r="D8762" s="90">
        <f t="shared" si="409"/>
        <v>0</v>
      </c>
      <c r="E8762" s="90">
        <f t="shared" si="410"/>
        <v>0</v>
      </c>
      <c r="F8762" s="50">
        <f>'貼り付けシート（日射量等）'!G8759/3.6*10^3</f>
        <v>0</v>
      </c>
      <c r="G8762" s="50">
        <f>'貼り付けシート（日射量等）'!H8759/3.6*10^3</f>
        <v>0</v>
      </c>
      <c r="H8762" s="91">
        <f>RADIANS('貼り付けシート（日射量等）'!I8759)</f>
        <v>0</v>
      </c>
      <c r="I8762" s="91">
        <f>IF('貼り付けシート（日射量等）'!J8759&lt;0,RADIANS(360+('貼り付けシート（日射量等）'!J8759)),RADIANS('貼り付けシート（日射量等）'!J8759))</f>
        <v>0</v>
      </c>
    </row>
    <row r="8763" spans="1:9">
      <c r="A8763" s="20">
        <v>42004</v>
      </c>
      <c r="B8763" s="35" t="s">
        <v>381</v>
      </c>
      <c r="C8763" s="90">
        <f t="shared" si="408"/>
        <v>0</v>
      </c>
      <c r="D8763" s="90">
        <f t="shared" si="409"/>
        <v>0</v>
      </c>
      <c r="E8763" s="90">
        <f t="shared" si="410"/>
        <v>0</v>
      </c>
      <c r="F8763" s="50">
        <f>'貼り付けシート（日射量等）'!G8760/3.6*10^3</f>
        <v>0</v>
      </c>
      <c r="G8763" s="50">
        <f>'貼り付けシート（日射量等）'!H8760/3.6*10^3</f>
        <v>0</v>
      </c>
      <c r="H8763" s="91">
        <f>RADIANS('貼り付けシート（日射量等）'!I8760)</f>
        <v>0</v>
      </c>
      <c r="I8763" s="91">
        <f>IF('貼り付けシート（日射量等）'!J8760&lt;0,RADIANS(360+('貼り付けシート（日射量等）'!J8760)),RADIANS('貼り付けシート（日射量等）'!J8760))</f>
        <v>0</v>
      </c>
    </row>
    <row r="8764" spans="1:9">
      <c r="A8764" s="20">
        <v>42004</v>
      </c>
      <c r="B8764" s="35" t="s">
        <v>382</v>
      </c>
      <c r="C8764" s="90">
        <f t="shared" si="408"/>
        <v>0</v>
      </c>
      <c r="D8764" s="90">
        <f t="shared" si="409"/>
        <v>0</v>
      </c>
      <c r="E8764" s="90">
        <f t="shared" si="410"/>
        <v>0</v>
      </c>
      <c r="F8764" s="50">
        <f>'貼り付けシート（日射量等）'!G8761/3.6*10^3</f>
        <v>0</v>
      </c>
      <c r="G8764" s="50">
        <f>'貼り付けシート（日射量等）'!H8761/3.6*10^3</f>
        <v>0</v>
      </c>
      <c r="H8764" s="91">
        <f>RADIANS('貼り付けシート（日射量等）'!I8761)</f>
        <v>0</v>
      </c>
      <c r="I8764" s="91">
        <f>IF('貼り付けシート（日射量等）'!J8761&lt;0,RADIANS(360+('貼り付けシート（日射量等）'!J8761)),RADIANS('貼り付けシート（日射量等）'!J8761))</f>
        <v>0</v>
      </c>
    </row>
    <row r="8765" spans="1:9">
      <c r="A8765" s="20">
        <v>42004</v>
      </c>
      <c r="B8765" s="35" t="s">
        <v>383</v>
      </c>
      <c r="C8765" s="90">
        <f t="shared" si="408"/>
        <v>0</v>
      </c>
      <c r="D8765" s="90">
        <f t="shared" si="409"/>
        <v>0</v>
      </c>
      <c r="E8765" s="90">
        <f t="shared" si="410"/>
        <v>0</v>
      </c>
      <c r="F8765" s="50">
        <f>'貼り付けシート（日射量等）'!G8762/3.6*10^3</f>
        <v>0</v>
      </c>
      <c r="G8765" s="50">
        <f>'貼り付けシート（日射量等）'!H8762/3.6*10^3</f>
        <v>0</v>
      </c>
      <c r="H8765" s="91">
        <f>RADIANS('貼り付けシート（日射量等）'!I8762)</f>
        <v>0</v>
      </c>
      <c r="I8765" s="91">
        <f>IF('貼り付けシート（日射量等）'!J8762&lt;0,RADIANS(360+('貼り付けシート（日射量等）'!J8762)),RADIANS('貼り付けシート（日射量等）'!J8762))</f>
        <v>0</v>
      </c>
    </row>
  </sheetData>
  <mergeCells count="10">
    <mergeCell ref="A3:B3"/>
    <mergeCell ref="A4:B4"/>
    <mergeCell ref="A5:B5"/>
    <mergeCell ref="C1:E1"/>
    <mergeCell ref="F1:F2"/>
    <mergeCell ref="G1:G2"/>
    <mergeCell ref="H1:H2"/>
    <mergeCell ref="I1:I2"/>
    <mergeCell ref="A1:B1"/>
    <mergeCell ref="A2:B2"/>
  </mergeCells>
  <phoneticPr fontId="9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C367"/>
  <sheetViews>
    <sheetView zoomScaleNormal="100" workbookViewId="0"/>
  </sheetViews>
  <sheetFormatPr defaultRowHeight="16.5"/>
  <cols>
    <col min="1" max="1" width="42.5546875" style="31" bestFit="1" customWidth="1"/>
    <col min="2" max="2" width="4.77734375" style="31" customWidth="1"/>
    <col min="3" max="3" width="15.109375" style="31" customWidth="1"/>
    <col min="4" max="4" width="11.5546875" style="31" customWidth="1"/>
    <col min="5" max="5" width="14.33203125" style="31" customWidth="1"/>
    <col min="6" max="6" width="0.88671875" style="31" customWidth="1"/>
    <col min="7" max="7" width="11.109375" style="31" customWidth="1"/>
    <col min="8" max="12" width="14.33203125" style="31" customWidth="1"/>
    <col min="13" max="13" width="1.109375" style="31" customWidth="1"/>
    <col min="14" max="14" width="10.33203125" style="31" customWidth="1"/>
    <col min="15" max="15" width="9.5546875" style="31" customWidth="1"/>
    <col min="16" max="23" width="8.88671875" style="31"/>
    <col min="24" max="24" width="1.109375" style="31" customWidth="1"/>
    <col min="25" max="25" width="10.5546875" style="31" customWidth="1"/>
    <col min="26" max="27" width="8.88671875" style="31"/>
    <col min="28" max="28" width="11.88671875" style="31" customWidth="1"/>
    <col min="29" max="29" width="8" style="31" customWidth="1"/>
    <col min="30" max="30" width="18.44140625" style="31" customWidth="1"/>
    <col min="31" max="31" width="8.88671875" style="31"/>
    <col min="32" max="32" width="42.44140625" style="31" customWidth="1"/>
    <col min="33" max="33" width="7.5546875" style="31" customWidth="1"/>
    <col min="34" max="34" width="2" style="31" customWidth="1"/>
    <col min="35" max="35" width="12.88671875" style="31" customWidth="1"/>
    <col min="36" max="36" width="25.6640625" style="31" customWidth="1"/>
    <col min="37" max="38" width="7.5546875" style="31" customWidth="1"/>
    <col min="39" max="39" width="8.21875" style="31" customWidth="1"/>
    <col min="40" max="40" width="36" style="31" customWidth="1"/>
    <col min="41" max="41" width="7.109375" style="31" customWidth="1"/>
    <col min="42" max="42" width="9.5546875" style="31" customWidth="1"/>
    <col min="43" max="43" width="32.109375" style="31" customWidth="1"/>
    <col min="44" max="44" width="5.21875" style="31" customWidth="1"/>
    <col min="45" max="45" width="2.6640625" style="31" customWidth="1"/>
    <col min="46" max="46" width="2" style="31" customWidth="1"/>
    <col min="47" max="47" width="8.88671875" style="31"/>
    <col min="48" max="48" width="12.44140625" style="31" customWidth="1"/>
    <col min="49" max="49" width="2" style="31" customWidth="1"/>
    <col min="50" max="16384" width="8.88671875" style="31"/>
  </cols>
  <sheetData>
    <row r="1" spans="1:55" ht="17.25" thickBot="1">
      <c r="A1" s="57" t="s">
        <v>65</v>
      </c>
      <c r="C1" s="57" t="s">
        <v>50</v>
      </c>
      <c r="G1" s="57" t="s">
        <v>69</v>
      </c>
      <c r="H1" s="57"/>
      <c r="I1" s="57"/>
      <c r="J1" s="57"/>
      <c r="K1" s="57"/>
      <c r="L1" s="57"/>
      <c r="N1" s="57" t="s">
        <v>26</v>
      </c>
      <c r="Y1" s="57" t="s">
        <v>18</v>
      </c>
      <c r="AC1" s="57" t="s">
        <v>95</v>
      </c>
      <c r="AD1" s="57"/>
      <c r="AE1" s="57"/>
      <c r="AF1" s="57"/>
      <c r="AI1" s="57" t="s">
        <v>249</v>
      </c>
      <c r="AM1" s="57" t="s">
        <v>262</v>
      </c>
      <c r="AQ1" s="57" t="s">
        <v>218</v>
      </c>
      <c r="AU1" s="57" t="s">
        <v>35</v>
      </c>
      <c r="AX1" s="57" t="s">
        <v>139</v>
      </c>
    </row>
    <row r="2" spans="1:55" ht="17.25" thickBot="1">
      <c r="A2" s="58" t="s">
        <v>66</v>
      </c>
      <c r="C2" s="59" t="s">
        <v>49</v>
      </c>
      <c r="D2" s="59" t="s">
        <v>39</v>
      </c>
      <c r="E2" s="59" t="s">
        <v>58</v>
      </c>
      <c r="G2" s="130" t="s">
        <v>70</v>
      </c>
      <c r="H2" s="130" t="s">
        <v>71</v>
      </c>
      <c r="I2" s="60" t="s">
        <v>47</v>
      </c>
      <c r="J2" s="60" t="s">
        <v>46</v>
      </c>
      <c r="K2" s="60" t="s">
        <v>72</v>
      </c>
      <c r="L2" s="60" t="s">
        <v>73</v>
      </c>
      <c r="N2" s="133" t="s">
        <v>27</v>
      </c>
      <c r="O2" s="125" t="s">
        <v>24</v>
      </c>
      <c r="P2" s="125" t="s">
        <v>28</v>
      </c>
      <c r="Q2" s="125"/>
      <c r="R2" s="125"/>
      <c r="S2" s="125"/>
      <c r="T2" s="125" t="s">
        <v>29</v>
      </c>
      <c r="U2" s="125"/>
      <c r="V2" s="125"/>
      <c r="W2" s="125"/>
      <c r="Y2" s="59" t="s">
        <v>19</v>
      </c>
      <c r="Z2" s="59" t="s">
        <v>20</v>
      </c>
      <c r="AA2" s="59" t="s">
        <v>21</v>
      </c>
      <c r="AB2" s="25"/>
      <c r="AC2" s="59" t="s">
        <v>96</v>
      </c>
      <c r="AD2" s="59" t="s">
        <v>97</v>
      </c>
      <c r="AE2" s="59" t="s">
        <v>39</v>
      </c>
      <c r="AF2" s="59" t="s">
        <v>98</v>
      </c>
      <c r="AG2" s="59" t="s">
        <v>99</v>
      </c>
      <c r="AI2" s="59" t="s">
        <v>243</v>
      </c>
      <c r="AJ2" s="59" t="s">
        <v>245</v>
      </c>
      <c r="AK2" s="59" t="s">
        <v>246</v>
      </c>
      <c r="AL2" s="25"/>
      <c r="AM2" s="59" t="s">
        <v>243</v>
      </c>
      <c r="AN2" s="59" t="s">
        <v>245</v>
      </c>
      <c r="AO2" s="59" t="s">
        <v>246</v>
      </c>
      <c r="AQ2" s="59" t="s">
        <v>203</v>
      </c>
      <c r="AR2" s="136" t="s">
        <v>204</v>
      </c>
      <c r="AS2" s="137"/>
      <c r="AU2" s="59" t="s">
        <v>0</v>
      </c>
      <c r="AV2" s="59" t="s">
        <v>1</v>
      </c>
      <c r="AX2" s="130" t="s">
        <v>141</v>
      </c>
      <c r="AY2" s="125" t="s">
        <v>140</v>
      </c>
      <c r="AZ2" s="125"/>
      <c r="BA2" s="125"/>
      <c r="BB2" s="125"/>
      <c r="BC2" s="125"/>
    </row>
    <row r="3" spans="1:55" ht="17.25" thickBot="1">
      <c r="A3" s="58" t="s">
        <v>67</v>
      </c>
      <c r="C3" s="61" t="s">
        <v>47</v>
      </c>
      <c r="D3" s="61" t="s">
        <v>54</v>
      </c>
      <c r="E3" s="62">
        <v>40</v>
      </c>
      <c r="G3" s="131"/>
      <c r="H3" s="131"/>
      <c r="I3" s="59" t="s">
        <v>61</v>
      </c>
      <c r="J3" s="59" t="s">
        <v>62</v>
      </c>
      <c r="K3" s="59" t="s">
        <v>63</v>
      </c>
      <c r="L3" s="59" t="s">
        <v>64</v>
      </c>
      <c r="N3" s="134"/>
      <c r="O3" s="135"/>
      <c r="P3" s="63">
        <v>4</v>
      </c>
      <c r="Q3" s="63">
        <v>3</v>
      </c>
      <c r="R3" s="63">
        <v>2</v>
      </c>
      <c r="S3" s="63">
        <v>1</v>
      </c>
      <c r="T3" s="63">
        <v>4</v>
      </c>
      <c r="U3" s="63">
        <v>3</v>
      </c>
      <c r="V3" s="63">
        <v>2</v>
      </c>
      <c r="W3" s="63">
        <v>1</v>
      </c>
      <c r="Y3" s="61">
        <v>1</v>
      </c>
      <c r="Z3" s="64">
        <v>0.66390000000000005</v>
      </c>
      <c r="AA3" s="64">
        <v>3.4660000000000002</v>
      </c>
      <c r="AB3" s="65"/>
      <c r="AC3" s="127" t="s">
        <v>47</v>
      </c>
      <c r="AD3" s="127" t="s">
        <v>103</v>
      </c>
      <c r="AE3" s="124" t="s">
        <v>86</v>
      </c>
      <c r="AF3" s="66" t="s">
        <v>123</v>
      </c>
      <c r="AG3" s="67">
        <v>0.91</v>
      </c>
      <c r="AI3" s="61" t="s">
        <v>457</v>
      </c>
      <c r="AJ3" s="62" t="s">
        <v>248</v>
      </c>
      <c r="AK3" s="62">
        <v>40</v>
      </c>
      <c r="AL3" s="25"/>
      <c r="AM3" s="61" t="s">
        <v>263</v>
      </c>
      <c r="AN3" s="62" t="s">
        <v>268</v>
      </c>
      <c r="AO3" s="62">
        <v>100</v>
      </c>
      <c r="AQ3" s="61" t="s">
        <v>205</v>
      </c>
      <c r="AR3" s="68">
        <v>0</v>
      </c>
      <c r="AS3" s="69" t="s">
        <v>206</v>
      </c>
      <c r="AU3" s="70">
        <v>41640</v>
      </c>
      <c r="AV3" s="62" t="s">
        <v>2</v>
      </c>
      <c r="AX3" s="131"/>
      <c r="AY3" s="59" t="s">
        <v>142</v>
      </c>
      <c r="AZ3" s="59" t="s">
        <v>143</v>
      </c>
      <c r="BA3" s="59" t="s">
        <v>144</v>
      </c>
      <c r="BB3" s="59" t="s">
        <v>145</v>
      </c>
      <c r="BC3" s="59" t="s">
        <v>146</v>
      </c>
    </row>
    <row r="4" spans="1:55" ht="17.25" thickBot="1">
      <c r="A4" s="58" t="s">
        <v>68</v>
      </c>
      <c r="C4" s="60" t="s">
        <v>46</v>
      </c>
      <c r="D4" s="60" t="s">
        <v>122</v>
      </c>
      <c r="E4" s="58">
        <v>40</v>
      </c>
      <c r="G4" s="132">
        <v>4</v>
      </c>
      <c r="H4" s="61" t="s">
        <v>74</v>
      </c>
      <c r="I4" s="62">
        <v>184</v>
      </c>
      <c r="J4" s="62">
        <v>240</v>
      </c>
      <c r="K4" s="62">
        <v>46</v>
      </c>
      <c r="L4" s="62">
        <v>180</v>
      </c>
      <c r="N4" s="124" t="s">
        <v>31</v>
      </c>
      <c r="O4" s="61" t="s">
        <v>458</v>
      </c>
      <c r="P4" s="67">
        <v>-0.12</v>
      </c>
      <c r="Q4" s="67">
        <v>-0.1</v>
      </c>
      <c r="R4" s="67">
        <v>-0.06</v>
      </c>
      <c r="S4" s="67">
        <v>0</v>
      </c>
      <c r="T4" s="67">
        <v>6</v>
      </c>
      <c r="U4" s="67">
        <v>4.91</v>
      </c>
      <c r="V4" s="67">
        <v>3.02</v>
      </c>
      <c r="W4" s="67">
        <v>0</v>
      </c>
      <c r="Y4" s="60">
        <v>2</v>
      </c>
      <c r="Z4" s="71">
        <v>0.66390000000000005</v>
      </c>
      <c r="AA4" s="71">
        <v>3.4660000000000002</v>
      </c>
      <c r="AB4" s="65"/>
      <c r="AC4" s="128"/>
      <c r="AD4" s="128"/>
      <c r="AE4" s="125"/>
      <c r="AF4" s="71" t="s">
        <v>100</v>
      </c>
      <c r="AG4" s="72">
        <v>1</v>
      </c>
      <c r="AI4" s="60" t="s">
        <v>244</v>
      </c>
      <c r="AJ4" s="58" t="s">
        <v>247</v>
      </c>
      <c r="AK4" s="58">
        <v>80</v>
      </c>
      <c r="AL4" s="25"/>
      <c r="AM4" s="60" t="s">
        <v>266</v>
      </c>
      <c r="AN4" s="58" t="s">
        <v>270</v>
      </c>
      <c r="AO4" s="58">
        <v>150</v>
      </c>
      <c r="AQ4" s="60" t="s">
        <v>207</v>
      </c>
      <c r="AR4" s="73">
        <v>330</v>
      </c>
      <c r="AS4" s="74" t="s">
        <v>206</v>
      </c>
      <c r="AU4" s="75">
        <v>41641</v>
      </c>
      <c r="AV4" s="58" t="s">
        <v>3</v>
      </c>
      <c r="AX4" s="61">
        <v>1</v>
      </c>
      <c r="AY4" s="62">
        <v>7</v>
      </c>
      <c r="AZ4" s="62">
        <v>117</v>
      </c>
      <c r="BA4" s="62">
        <v>124</v>
      </c>
      <c r="BB4" s="76" t="s">
        <v>147</v>
      </c>
      <c r="BC4" s="76" t="s">
        <v>147</v>
      </c>
    </row>
    <row r="5" spans="1:55" ht="17.25" thickBot="1">
      <c r="C5" s="60" t="s">
        <v>45</v>
      </c>
      <c r="D5" s="60" t="s">
        <v>55</v>
      </c>
      <c r="E5" s="58">
        <v>40</v>
      </c>
      <c r="G5" s="123"/>
      <c r="H5" s="60" t="s">
        <v>75</v>
      </c>
      <c r="I5" s="58">
        <v>140</v>
      </c>
      <c r="J5" s="58">
        <v>200</v>
      </c>
      <c r="K5" s="58">
        <v>30</v>
      </c>
      <c r="L5" s="58">
        <v>180</v>
      </c>
      <c r="N5" s="125"/>
      <c r="O5" s="60" t="s">
        <v>30</v>
      </c>
      <c r="P5" s="72">
        <v>-7.0000000000000007E-2</v>
      </c>
      <c r="Q5" s="72">
        <v>-0.06</v>
      </c>
      <c r="R5" s="72">
        <v>-0.04</v>
      </c>
      <c r="S5" s="72">
        <v>0</v>
      </c>
      <c r="T5" s="72">
        <v>3.98</v>
      </c>
      <c r="U5" s="72">
        <v>3.22</v>
      </c>
      <c r="V5" s="72">
        <v>2.0099999999999998</v>
      </c>
      <c r="W5" s="72">
        <v>0</v>
      </c>
      <c r="Y5" s="60">
        <v>3</v>
      </c>
      <c r="Z5" s="71">
        <v>0.60540000000000005</v>
      </c>
      <c r="AA5" s="71">
        <v>4.5149999999999997</v>
      </c>
      <c r="AB5" s="65"/>
      <c r="AC5" s="128"/>
      <c r="AD5" s="128" t="s">
        <v>107</v>
      </c>
      <c r="AE5" s="125" t="s">
        <v>87</v>
      </c>
      <c r="AF5" s="77" t="s">
        <v>124</v>
      </c>
      <c r="AG5" s="72">
        <v>0.7</v>
      </c>
      <c r="AM5" s="60" t="s">
        <v>264</v>
      </c>
      <c r="AN5" s="58" t="s">
        <v>271</v>
      </c>
      <c r="AO5" s="58">
        <v>200</v>
      </c>
      <c r="AQ5" s="60" t="s">
        <v>208</v>
      </c>
      <c r="AR5" s="73">
        <v>300</v>
      </c>
      <c r="AS5" s="74" t="s">
        <v>206</v>
      </c>
      <c r="AU5" s="75">
        <v>41642</v>
      </c>
      <c r="AV5" s="58" t="s">
        <v>4</v>
      </c>
      <c r="AX5" s="60">
        <v>2</v>
      </c>
      <c r="AY5" s="58">
        <v>49</v>
      </c>
      <c r="AZ5" s="58">
        <v>63</v>
      </c>
      <c r="BA5" s="58">
        <v>59</v>
      </c>
      <c r="BB5" s="78" t="s">
        <v>147</v>
      </c>
      <c r="BC5" s="78" t="s">
        <v>147</v>
      </c>
    </row>
    <row r="6" spans="1:55" ht="17.25" thickBot="1">
      <c r="A6" s="57" t="s">
        <v>130</v>
      </c>
      <c r="C6" s="60" t="s">
        <v>51</v>
      </c>
      <c r="D6" s="60" t="s">
        <v>56</v>
      </c>
      <c r="E6" s="58">
        <v>40</v>
      </c>
      <c r="G6" s="123"/>
      <c r="H6" s="60" t="s">
        <v>76</v>
      </c>
      <c r="I6" s="58">
        <v>136</v>
      </c>
      <c r="J6" s="58">
        <v>200</v>
      </c>
      <c r="K6" s="58">
        <v>34</v>
      </c>
      <c r="L6" s="58">
        <v>180</v>
      </c>
      <c r="N6" s="133" t="s">
        <v>32</v>
      </c>
      <c r="O6" s="60" t="s">
        <v>458</v>
      </c>
      <c r="P6" s="72">
        <v>-0.13</v>
      </c>
      <c r="Q6" s="72">
        <v>-0.1</v>
      </c>
      <c r="R6" s="72">
        <v>-0.06</v>
      </c>
      <c r="S6" s="72">
        <v>0</v>
      </c>
      <c r="T6" s="72">
        <v>6.04</v>
      </c>
      <c r="U6" s="72">
        <v>4.93</v>
      </c>
      <c r="V6" s="72">
        <v>3.04</v>
      </c>
      <c r="W6" s="72">
        <v>0</v>
      </c>
      <c r="Y6" s="60">
        <v>4</v>
      </c>
      <c r="Z6" s="71">
        <v>0.60540000000000005</v>
      </c>
      <c r="AA6" s="71">
        <v>4.5149999999999997</v>
      </c>
      <c r="AB6" s="65"/>
      <c r="AC6" s="128"/>
      <c r="AD6" s="128"/>
      <c r="AE6" s="125"/>
      <c r="AF6" s="71" t="s">
        <v>100</v>
      </c>
      <c r="AG6" s="72">
        <v>1</v>
      </c>
      <c r="AM6" s="60" t="s">
        <v>265</v>
      </c>
      <c r="AN6" s="58" t="s">
        <v>272</v>
      </c>
      <c r="AO6" s="58">
        <v>300</v>
      </c>
      <c r="AQ6" s="60" t="s">
        <v>209</v>
      </c>
      <c r="AR6" s="73">
        <v>270</v>
      </c>
      <c r="AS6" s="74" t="s">
        <v>206</v>
      </c>
      <c r="AU6" s="75">
        <v>41643</v>
      </c>
      <c r="AV6" s="58" t="s">
        <v>3</v>
      </c>
      <c r="AX6" s="60">
        <v>3</v>
      </c>
      <c r="AY6" s="58">
        <v>190</v>
      </c>
      <c r="AZ6" s="58">
        <v>230</v>
      </c>
      <c r="BA6" s="58">
        <v>426</v>
      </c>
      <c r="BB6" s="58">
        <v>403</v>
      </c>
      <c r="BC6" s="58">
        <v>412</v>
      </c>
    </row>
    <row r="7" spans="1:55" ht="17.25" thickBot="1">
      <c r="A7" s="58" t="s">
        <v>131</v>
      </c>
      <c r="C7" s="60" t="s">
        <v>52</v>
      </c>
      <c r="D7" s="60" t="s">
        <v>57</v>
      </c>
      <c r="E7" s="58">
        <v>40</v>
      </c>
      <c r="G7" s="123"/>
      <c r="H7" s="60" t="s">
        <v>77</v>
      </c>
      <c r="I7" s="58">
        <v>92</v>
      </c>
      <c r="J7" s="58">
        <v>150</v>
      </c>
      <c r="K7" s="58">
        <v>28</v>
      </c>
      <c r="L7" s="58">
        <v>180</v>
      </c>
      <c r="N7" s="133"/>
      <c r="O7" s="60" t="s">
        <v>30</v>
      </c>
      <c r="P7" s="72">
        <v>-0.08</v>
      </c>
      <c r="Q7" s="72">
        <v>-0.06</v>
      </c>
      <c r="R7" s="72">
        <v>-0.04</v>
      </c>
      <c r="S7" s="72">
        <v>0</v>
      </c>
      <c r="T7" s="72">
        <v>4.0199999999999996</v>
      </c>
      <c r="U7" s="72">
        <v>3.25</v>
      </c>
      <c r="V7" s="72">
        <v>2.0299999999999998</v>
      </c>
      <c r="W7" s="72">
        <v>0</v>
      </c>
      <c r="Y7" s="60">
        <v>5</v>
      </c>
      <c r="Z7" s="71">
        <v>0.86599999999999999</v>
      </c>
      <c r="AA7" s="71">
        <v>1.665</v>
      </c>
      <c r="AB7" s="65"/>
      <c r="AC7" s="129" t="s">
        <v>113</v>
      </c>
      <c r="AD7" s="128" t="s">
        <v>103</v>
      </c>
      <c r="AE7" s="125" t="s">
        <v>88</v>
      </c>
      <c r="AF7" s="77" t="s">
        <v>123</v>
      </c>
      <c r="AG7" s="72">
        <v>0.8</v>
      </c>
      <c r="AM7" s="60" t="s">
        <v>267</v>
      </c>
      <c r="AN7" s="58" t="s">
        <v>269</v>
      </c>
      <c r="AO7" s="58">
        <v>400</v>
      </c>
      <c r="AQ7" s="60" t="s">
        <v>210</v>
      </c>
      <c r="AR7" s="73">
        <v>240</v>
      </c>
      <c r="AS7" s="74" t="s">
        <v>206</v>
      </c>
      <c r="AU7" s="75">
        <v>41644</v>
      </c>
      <c r="AV7" s="58" t="s">
        <v>3</v>
      </c>
      <c r="AX7" s="60">
        <v>4</v>
      </c>
      <c r="AY7" s="58">
        <v>286</v>
      </c>
      <c r="AZ7" s="58">
        <v>186</v>
      </c>
      <c r="BA7" s="58">
        <v>292</v>
      </c>
      <c r="BB7" s="58">
        <v>423</v>
      </c>
      <c r="BC7" s="58">
        <v>401</v>
      </c>
    </row>
    <row r="8" spans="1:55" ht="17.25" thickBot="1">
      <c r="A8" s="58" t="s">
        <v>132</v>
      </c>
      <c r="C8" s="60" t="s">
        <v>53</v>
      </c>
      <c r="D8" s="60" t="s">
        <v>81</v>
      </c>
      <c r="E8" s="58">
        <v>60</v>
      </c>
      <c r="G8" s="123"/>
      <c r="H8" s="60" t="s">
        <v>78</v>
      </c>
      <c r="I8" s="58">
        <v>62</v>
      </c>
      <c r="J8" s="58">
        <v>100</v>
      </c>
      <c r="K8" s="58">
        <v>8</v>
      </c>
      <c r="L8" s="58">
        <v>180</v>
      </c>
      <c r="N8" s="133" t="s">
        <v>33</v>
      </c>
      <c r="O8" s="60" t="s">
        <v>458</v>
      </c>
      <c r="P8" s="72">
        <v>-0.14000000000000001</v>
      </c>
      <c r="Q8" s="72">
        <v>-0.11</v>
      </c>
      <c r="R8" s="72">
        <v>-7.0000000000000007E-2</v>
      </c>
      <c r="S8" s="72">
        <v>0</v>
      </c>
      <c r="T8" s="72">
        <v>6.21</v>
      </c>
      <c r="U8" s="72">
        <v>5.07</v>
      </c>
      <c r="V8" s="72">
        <v>3.13</v>
      </c>
      <c r="W8" s="72">
        <v>0</v>
      </c>
      <c r="Y8" s="60">
        <v>6</v>
      </c>
      <c r="Z8" s="71">
        <v>0.85160000000000002</v>
      </c>
      <c r="AA8" s="71">
        <v>2.4729999999999999</v>
      </c>
      <c r="AB8" s="65"/>
      <c r="AC8" s="129"/>
      <c r="AD8" s="128"/>
      <c r="AE8" s="125"/>
      <c r="AF8" s="71" t="s">
        <v>100</v>
      </c>
      <c r="AG8" s="72">
        <v>1</v>
      </c>
      <c r="AQ8" s="60" t="s">
        <v>211</v>
      </c>
      <c r="AR8" s="73">
        <v>210</v>
      </c>
      <c r="AS8" s="74" t="s">
        <v>206</v>
      </c>
      <c r="AU8" s="75">
        <v>41645</v>
      </c>
      <c r="AV8" s="58" t="s">
        <v>3</v>
      </c>
      <c r="AX8" s="60">
        <v>5</v>
      </c>
      <c r="AY8" s="58">
        <v>593</v>
      </c>
      <c r="AZ8" s="58">
        <v>542</v>
      </c>
      <c r="BA8" s="58">
        <v>495</v>
      </c>
      <c r="BB8" s="58">
        <v>473</v>
      </c>
      <c r="BC8" s="58">
        <v>420</v>
      </c>
    </row>
    <row r="9" spans="1:55" ht="17.25" thickBot="1">
      <c r="A9" s="58" t="s">
        <v>281</v>
      </c>
      <c r="G9" s="123"/>
      <c r="H9" s="60" t="s">
        <v>79</v>
      </c>
      <c r="I9" s="58">
        <v>32</v>
      </c>
      <c r="J9" s="58">
        <v>190</v>
      </c>
      <c r="K9" s="58">
        <v>28</v>
      </c>
      <c r="L9" s="58">
        <v>0</v>
      </c>
      <c r="N9" s="133"/>
      <c r="O9" s="60" t="s">
        <v>30</v>
      </c>
      <c r="P9" s="72">
        <v>-0.09</v>
      </c>
      <c r="Q9" s="72">
        <v>-7.0000000000000007E-2</v>
      </c>
      <c r="R9" s="72">
        <v>-0.04</v>
      </c>
      <c r="S9" s="72">
        <v>0</v>
      </c>
      <c r="T9" s="72">
        <v>4.1900000000000004</v>
      </c>
      <c r="U9" s="72">
        <v>3.39</v>
      </c>
      <c r="V9" s="72">
        <v>2.12</v>
      </c>
      <c r="W9" s="72">
        <v>0</v>
      </c>
      <c r="Y9" s="60">
        <v>7</v>
      </c>
      <c r="Z9" s="71">
        <v>0.92230000000000001</v>
      </c>
      <c r="AA9" s="71">
        <v>2.097</v>
      </c>
      <c r="AB9" s="65"/>
      <c r="AC9" s="129"/>
      <c r="AD9" s="128" t="s">
        <v>108</v>
      </c>
      <c r="AE9" s="125" t="s">
        <v>89</v>
      </c>
      <c r="AF9" s="77" t="s">
        <v>125</v>
      </c>
      <c r="AG9" s="72">
        <v>0.85</v>
      </c>
      <c r="AQ9" s="60" t="s">
        <v>212</v>
      </c>
      <c r="AR9" s="73">
        <v>180</v>
      </c>
      <c r="AS9" s="74" t="s">
        <v>206</v>
      </c>
      <c r="AU9" s="75">
        <v>41646</v>
      </c>
      <c r="AV9" s="58" t="s">
        <v>5</v>
      </c>
      <c r="AX9" s="60">
        <v>6</v>
      </c>
      <c r="AY9" s="78" t="s">
        <v>147</v>
      </c>
      <c r="AZ9" s="58">
        <v>569</v>
      </c>
      <c r="BA9" s="58">
        <v>551</v>
      </c>
      <c r="BB9" s="58">
        <v>480</v>
      </c>
      <c r="BC9" s="58">
        <v>438</v>
      </c>
    </row>
    <row r="10" spans="1:55" ht="17.25" thickBot="1">
      <c r="G10" s="123">
        <v>3</v>
      </c>
      <c r="H10" s="60" t="s">
        <v>74</v>
      </c>
      <c r="I10" s="58">
        <v>164</v>
      </c>
      <c r="J10" s="58">
        <v>210</v>
      </c>
      <c r="K10" s="58">
        <v>46</v>
      </c>
      <c r="L10" s="58">
        <v>180</v>
      </c>
      <c r="N10" s="125" t="s">
        <v>34</v>
      </c>
      <c r="O10" s="60" t="s">
        <v>458</v>
      </c>
      <c r="P10" s="72">
        <v>-0.12</v>
      </c>
      <c r="Q10" s="72">
        <v>-0.1</v>
      </c>
      <c r="R10" s="72">
        <v>-0.06</v>
      </c>
      <c r="S10" s="72">
        <v>0</v>
      </c>
      <c r="T10" s="72">
        <v>5.81</v>
      </c>
      <c r="U10" s="72">
        <v>4.7699999999999996</v>
      </c>
      <c r="V10" s="72">
        <v>2.92</v>
      </c>
      <c r="W10" s="72">
        <v>0</v>
      </c>
      <c r="Y10" s="60">
        <v>8</v>
      </c>
      <c r="Z10" s="71">
        <v>0.69210000000000005</v>
      </c>
      <c r="AA10" s="71">
        <v>7.1669999999999998</v>
      </c>
      <c r="AB10" s="65"/>
      <c r="AC10" s="129"/>
      <c r="AD10" s="128"/>
      <c r="AE10" s="125"/>
      <c r="AF10" s="71" t="s">
        <v>100</v>
      </c>
      <c r="AG10" s="72">
        <v>1</v>
      </c>
      <c r="AQ10" s="60" t="s">
        <v>213</v>
      </c>
      <c r="AR10" s="73">
        <v>150</v>
      </c>
      <c r="AS10" s="74" t="s">
        <v>206</v>
      </c>
      <c r="AU10" s="75">
        <v>41647</v>
      </c>
      <c r="AV10" s="58" t="s">
        <v>6</v>
      </c>
      <c r="AX10" s="60">
        <v>7</v>
      </c>
      <c r="AY10" s="78" t="s">
        <v>455</v>
      </c>
      <c r="AZ10" s="78" t="s">
        <v>456</v>
      </c>
      <c r="BA10" s="58">
        <v>819</v>
      </c>
      <c r="BB10" s="58">
        <v>798</v>
      </c>
      <c r="BC10" s="58">
        <v>797</v>
      </c>
    </row>
    <row r="11" spans="1:55" ht="17.25" thickBot="1">
      <c r="A11" s="57" t="s">
        <v>285</v>
      </c>
      <c r="G11" s="123"/>
      <c r="H11" s="60" t="s">
        <v>75</v>
      </c>
      <c r="I11" s="58">
        <v>136</v>
      </c>
      <c r="J11" s="58">
        <v>160</v>
      </c>
      <c r="K11" s="58">
        <v>24</v>
      </c>
      <c r="L11" s="58">
        <v>180</v>
      </c>
      <c r="N11" s="125"/>
      <c r="O11" s="60" t="s">
        <v>30</v>
      </c>
      <c r="P11" s="72">
        <v>-7.0000000000000007E-2</v>
      </c>
      <c r="Q11" s="72">
        <v>-0.06</v>
      </c>
      <c r="R11" s="72">
        <v>-0.04</v>
      </c>
      <c r="S11" s="72">
        <v>0</v>
      </c>
      <c r="T11" s="72">
        <v>3.8</v>
      </c>
      <c r="U11" s="72">
        <v>3.09</v>
      </c>
      <c r="V11" s="72">
        <v>1.92</v>
      </c>
      <c r="W11" s="72">
        <v>0</v>
      </c>
      <c r="AC11" s="125" t="s">
        <v>72</v>
      </c>
      <c r="AD11" s="128" t="s">
        <v>107</v>
      </c>
      <c r="AE11" s="126" t="s">
        <v>90</v>
      </c>
      <c r="AF11" s="77" t="s">
        <v>124</v>
      </c>
      <c r="AG11" s="72">
        <v>0.7</v>
      </c>
      <c r="AQ11" s="60" t="s">
        <v>214</v>
      </c>
      <c r="AR11" s="73">
        <v>120</v>
      </c>
      <c r="AS11" s="74" t="s">
        <v>206</v>
      </c>
      <c r="AU11" s="75">
        <v>41648</v>
      </c>
      <c r="AV11" s="58" t="s">
        <v>3</v>
      </c>
      <c r="AX11" s="60">
        <v>8</v>
      </c>
      <c r="AY11" s="78" t="s">
        <v>147</v>
      </c>
      <c r="AZ11" s="78" t="s">
        <v>147</v>
      </c>
      <c r="BA11" s="58">
        <v>826</v>
      </c>
      <c r="BB11" s="58">
        <v>836</v>
      </c>
      <c r="BC11" s="58">
        <v>842</v>
      </c>
    </row>
    <row r="12" spans="1:55" ht="17.25" thickBot="1">
      <c r="A12" s="58" t="s">
        <v>286</v>
      </c>
      <c r="G12" s="123"/>
      <c r="H12" s="60" t="s">
        <v>76</v>
      </c>
      <c r="I12" s="58">
        <v>132</v>
      </c>
      <c r="J12" s="58">
        <v>160</v>
      </c>
      <c r="K12" s="58">
        <v>28</v>
      </c>
      <c r="L12" s="58">
        <v>180</v>
      </c>
      <c r="AC12" s="125"/>
      <c r="AD12" s="128"/>
      <c r="AE12" s="126"/>
      <c r="AF12" s="71" t="s">
        <v>100</v>
      </c>
      <c r="AG12" s="72">
        <v>1</v>
      </c>
      <c r="AQ12" s="60" t="s">
        <v>215</v>
      </c>
      <c r="AR12" s="73">
        <v>90</v>
      </c>
      <c r="AS12" s="74" t="s">
        <v>206</v>
      </c>
      <c r="AU12" s="75">
        <v>41649</v>
      </c>
      <c r="AV12" s="58" t="s">
        <v>4</v>
      </c>
    </row>
    <row r="13" spans="1:55" ht="17.25" thickBot="1">
      <c r="A13" s="58" t="s">
        <v>287</v>
      </c>
      <c r="G13" s="123"/>
      <c r="H13" s="60" t="s">
        <v>77</v>
      </c>
      <c r="I13" s="58">
        <v>88</v>
      </c>
      <c r="J13" s="58">
        <v>110</v>
      </c>
      <c r="K13" s="58">
        <v>22</v>
      </c>
      <c r="L13" s="58">
        <v>180</v>
      </c>
      <c r="AC13" s="125" t="s">
        <v>110</v>
      </c>
      <c r="AD13" s="125" t="s">
        <v>109</v>
      </c>
      <c r="AE13" s="126" t="s">
        <v>91</v>
      </c>
      <c r="AF13" s="79" t="s">
        <v>112</v>
      </c>
      <c r="AG13" s="72">
        <v>0.95</v>
      </c>
      <c r="AQ13" s="60" t="s">
        <v>216</v>
      </c>
      <c r="AR13" s="73">
        <v>60</v>
      </c>
      <c r="AS13" s="74" t="s">
        <v>206</v>
      </c>
      <c r="AU13" s="75">
        <v>41650</v>
      </c>
      <c r="AV13" s="58" t="s">
        <v>7</v>
      </c>
      <c r="AX13" s="130" t="s">
        <v>141</v>
      </c>
      <c r="AY13" s="125" t="s">
        <v>140</v>
      </c>
      <c r="AZ13" s="125"/>
      <c r="BA13" s="125"/>
      <c r="BB13" s="125"/>
      <c r="BC13" s="125"/>
    </row>
    <row r="14" spans="1:55" ht="17.25" thickBot="1">
      <c r="G14" s="123"/>
      <c r="H14" s="60" t="s">
        <v>78</v>
      </c>
      <c r="I14" s="58">
        <v>48</v>
      </c>
      <c r="J14" s="58">
        <v>60</v>
      </c>
      <c r="K14" s="58">
        <v>12</v>
      </c>
      <c r="L14" s="58">
        <v>180</v>
      </c>
      <c r="AC14" s="125"/>
      <c r="AD14" s="125"/>
      <c r="AE14" s="126"/>
      <c r="AF14" s="71" t="s">
        <v>100</v>
      </c>
      <c r="AG14" s="72">
        <v>1</v>
      </c>
      <c r="AQ14" s="60" t="s">
        <v>217</v>
      </c>
      <c r="AR14" s="68">
        <v>30</v>
      </c>
      <c r="AS14" s="69" t="s">
        <v>206</v>
      </c>
      <c r="AU14" s="75">
        <v>41651</v>
      </c>
      <c r="AV14" s="58" t="s">
        <v>4</v>
      </c>
      <c r="AX14" s="131"/>
      <c r="AY14" s="59" t="s">
        <v>142</v>
      </c>
      <c r="AZ14" s="59" t="s">
        <v>143</v>
      </c>
      <c r="BA14" s="59" t="s">
        <v>144</v>
      </c>
      <c r="BB14" s="59" t="s">
        <v>145</v>
      </c>
      <c r="BC14" s="59" t="s">
        <v>146</v>
      </c>
    </row>
    <row r="15" spans="1:55" ht="17.25" thickBot="1">
      <c r="A15" s="57" t="s">
        <v>284</v>
      </c>
      <c r="G15" s="123"/>
      <c r="H15" s="60" t="s">
        <v>79</v>
      </c>
      <c r="I15" s="58">
        <v>58</v>
      </c>
      <c r="J15" s="58">
        <v>110</v>
      </c>
      <c r="K15" s="58">
        <v>32</v>
      </c>
      <c r="L15" s="58">
        <v>0</v>
      </c>
      <c r="AC15" s="60" t="s">
        <v>111</v>
      </c>
      <c r="AD15" s="80"/>
      <c r="AE15" s="60" t="s">
        <v>102</v>
      </c>
      <c r="AF15" s="58" t="s">
        <v>101</v>
      </c>
      <c r="AG15" s="72">
        <v>1</v>
      </c>
      <c r="AU15" s="75">
        <v>41652</v>
      </c>
      <c r="AV15" s="58" t="s">
        <v>3</v>
      </c>
      <c r="AX15" s="61">
        <v>1</v>
      </c>
      <c r="AY15" s="62" t="s">
        <v>148</v>
      </c>
      <c r="AZ15" s="62" t="s">
        <v>149</v>
      </c>
      <c r="BA15" s="62" t="s">
        <v>150</v>
      </c>
      <c r="BB15" s="62" t="s">
        <v>129</v>
      </c>
      <c r="BC15" s="62" t="s">
        <v>129</v>
      </c>
    </row>
    <row r="16" spans="1:55" ht="17.25" thickBot="1">
      <c r="A16" s="58" t="s">
        <v>283</v>
      </c>
      <c r="G16" s="123">
        <v>2</v>
      </c>
      <c r="H16" s="60" t="s">
        <v>74</v>
      </c>
      <c r="I16" s="58">
        <v>128</v>
      </c>
      <c r="J16" s="58">
        <v>130</v>
      </c>
      <c r="K16" s="58">
        <v>32</v>
      </c>
      <c r="L16" s="58">
        <v>180</v>
      </c>
      <c r="AU16" s="75">
        <v>41653</v>
      </c>
      <c r="AV16" s="58" t="s">
        <v>5</v>
      </c>
      <c r="AX16" s="60">
        <v>2</v>
      </c>
      <c r="AY16" s="58" t="s">
        <v>151</v>
      </c>
      <c r="AZ16" s="58" t="s">
        <v>152</v>
      </c>
      <c r="BA16" s="58" t="s">
        <v>153</v>
      </c>
      <c r="BB16" s="58" t="s">
        <v>129</v>
      </c>
      <c r="BC16" s="58" t="s">
        <v>129</v>
      </c>
    </row>
    <row r="17" spans="1:55" ht="17.25" thickBot="1">
      <c r="A17" s="58" t="s">
        <v>282</v>
      </c>
      <c r="G17" s="123"/>
      <c r="H17" s="60" t="s">
        <v>75</v>
      </c>
      <c r="I17" s="58">
        <v>96</v>
      </c>
      <c r="J17" s="58">
        <v>70</v>
      </c>
      <c r="K17" s="58">
        <v>24</v>
      </c>
      <c r="L17" s="58">
        <v>180</v>
      </c>
      <c r="AU17" s="75">
        <v>41654</v>
      </c>
      <c r="AV17" s="58" t="s">
        <v>2</v>
      </c>
      <c r="AX17" s="60">
        <v>3</v>
      </c>
      <c r="AY17" s="58" t="s">
        <v>154</v>
      </c>
      <c r="AZ17" s="58" t="s">
        <v>155</v>
      </c>
      <c r="BA17" s="58" t="s">
        <v>156</v>
      </c>
      <c r="BB17" s="58" t="s">
        <v>157</v>
      </c>
      <c r="BC17" s="58" t="s">
        <v>158</v>
      </c>
    </row>
    <row r="18" spans="1:55" ht="17.25" thickBot="1">
      <c r="A18" s="56"/>
      <c r="G18" s="123"/>
      <c r="H18" s="60" t="s">
        <v>76</v>
      </c>
      <c r="I18" s="58">
        <v>96</v>
      </c>
      <c r="J18" s="58">
        <v>70</v>
      </c>
      <c r="K18" s="58">
        <v>24</v>
      </c>
      <c r="L18" s="58">
        <v>180</v>
      </c>
      <c r="AU18" s="75">
        <v>41655</v>
      </c>
      <c r="AV18" s="58" t="s">
        <v>3</v>
      </c>
      <c r="AX18" s="60">
        <v>4</v>
      </c>
      <c r="AY18" s="58" t="s">
        <v>159</v>
      </c>
      <c r="AZ18" s="58" t="s">
        <v>160</v>
      </c>
      <c r="BA18" s="58" t="s">
        <v>161</v>
      </c>
      <c r="BB18" s="58" t="s">
        <v>162</v>
      </c>
      <c r="BC18" s="58" t="s">
        <v>163</v>
      </c>
    </row>
    <row r="19" spans="1:55" ht="17.25" thickBot="1">
      <c r="A19" s="81" t="s">
        <v>290</v>
      </c>
      <c r="G19" s="123"/>
      <c r="H19" s="60" t="s">
        <v>77</v>
      </c>
      <c r="I19" s="58">
        <v>44</v>
      </c>
      <c r="J19" s="58">
        <v>30</v>
      </c>
      <c r="K19" s="58">
        <v>16</v>
      </c>
      <c r="L19" s="58">
        <v>180</v>
      </c>
      <c r="AU19" s="75">
        <v>41656</v>
      </c>
      <c r="AV19" s="58" t="s">
        <v>4</v>
      </c>
      <c r="AX19" s="60">
        <v>5</v>
      </c>
      <c r="AY19" s="58" t="s">
        <v>164</v>
      </c>
      <c r="AZ19" s="58" t="s">
        <v>165</v>
      </c>
      <c r="BA19" s="82" t="s">
        <v>166</v>
      </c>
      <c r="BB19" s="82" t="s">
        <v>167</v>
      </c>
      <c r="BC19" s="58" t="s">
        <v>168</v>
      </c>
    </row>
    <row r="20" spans="1:55" ht="17.25" thickBot="1">
      <c r="A20" s="58" t="s">
        <v>291</v>
      </c>
      <c r="G20" s="123"/>
      <c r="H20" s="60" t="s">
        <v>78</v>
      </c>
      <c r="I20" s="58">
        <v>44</v>
      </c>
      <c r="J20" s="58">
        <v>110</v>
      </c>
      <c r="K20" s="58">
        <v>16</v>
      </c>
      <c r="L20" s="58">
        <v>0</v>
      </c>
      <c r="AU20" s="75">
        <v>41657</v>
      </c>
      <c r="AV20" s="58" t="s">
        <v>3</v>
      </c>
      <c r="AX20" s="60">
        <v>6</v>
      </c>
      <c r="AY20" s="58" t="s">
        <v>129</v>
      </c>
      <c r="AZ20" s="58" t="s">
        <v>169</v>
      </c>
      <c r="BA20" s="58" t="s">
        <v>170</v>
      </c>
      <c r="BB20" s="58" t="s">
        <v>171</v>
      </c>
      <c r="BC20" s="58" t="s">
        <v>172</v>
      </c>
    </row>
    <row r="21" spans="1:55" ht="17.25" thickBot="1">
      <c r="A21" s="58" t="s">
        <v>292</v>
      </c>
      <c r="G21" s="123"/>
      <c r="H21" s="60" t="s">
        <v>79</v>
      </c>
      <c r="I21" s="58">
        <v>38</v>
      </c>
      <c r="J21" s="58">
        <v>20</v>
      </c>
      <c r="K21" s="58">
        <v>12</v>
      </c>
      <c r="L21" s="58">
        <v>0</v>
      </c>
      <c r="AU21" s="75">
        <v>41658</v>
      </c>
      <c r="AV21" s="58" t="s">
        <v>3</v>
      </c>
      <c r="AX21" s="60">
        <v>7</v>
      </c>
      <c r="AY21" s="58" t="s">
        <v>173</v>
      </c>
      <c r="AZ21" s="58" t="s">
        <v>173</v>
      </c>
      <c r="BA21" s="58" t="s">
        <v>173</v>
      </c>
      <c r="BB21" s="58" t="s">
        <v>174</v>
      </c>
      <c r="BC21" s="58" t="s">
        <v>175</v>
      </c>
    </row>
    <row r="22" spans="1:55" ht="17.25" thickBot="1">
      <c r="G22" s="123">
        <v>1</v>
      </c>
      <c r="H22" s="60" t="s">
        <v>74</v>
      </c>
      <c r="I22" s="58">
        <v>28</v>
      </c>
      <c r="J22" s="58">
        <v>80</v>
      </c>
      <c r="K22" s="58">
        <v>32</v>
      </c>
      <c r="L22" s="58">
        <v>180</v>
      </c>
      <c r="AU22" s="75">
        <v>41659</v>
      </c>
      <c r="AV22" s="58" t="s">
        <v>3</v>
      </c>
      <c r="AX22" s="60">
        <v>8</v>
      </c>
      <c r="AY22" s="58" t="s">
        <v>129</v>
      </c>
      <c r="AZ22" s="58" t="s">
        <v>129</v>
      </c>
      <c r="BA22" s="58" t="s">
        <v>176</v>
      </c>
      <c r="BB22" s="58" t="s">
        <v>177</v>
      </c>
      <c r="BC22" s="58" t="s">
        <v>178</v>
      </c>
    </row>
    <row r="23" spans="1:55" ht="17.25" thickBot="1">
      <c r="A23" s="81" t="s">
        <v>290</v>
      </c>
      <c r="G23" s="123"/>
      <c r="H23" s="60" t="s">
        <v>75</v>
      </c>
      <c r="I23" s="58">
        <v>26</v>
      </c>
      <c r="J23" s="58">
        <v>20</v>
      </c>
      <c r="K23" s="58">
        <v>24</v>
      </c>
      <c r="L23" s="58">
        <v>180</v>
      </c>
      <c r="AU23" s="75">
        <v>41660</v>
      </c>
      <c r="AV23" s="58" t="s">
        <v>5</v>
      </c>
    </row>
    <row r="24" spans="1:55" ht="17.25" thickBot="1">
      <c r="A24" s="58" t="s">
        <v>288</v>
      </c>
      <c r="G24" s="123"/>
      <c r="H24" s="60" t="s">
        <v>76</v>
      </c>
      <c r="I24" s="58">
        <v>26</v>
      </c>
      <c r="J24" s="58">
        <v>20</v>
      </c>
      <c r="K24" s="58">
        <v>24</v>
      </c>
      <c r="L24" s="58">
        <v>180</v>
      </c>
      <c r="AU24" s="75">
        <v>41661</v>
      </c>
      <c r="AV24" s="58" t="s">
        <v>6</v>
      </c>
    </row>
    <row r="25" spans="1:55" ht="17.25" thickBot="1">
      <c r="A25" s="58" t="s">
        <v>289</v>
      </c>
      <c r="G25" s="123"/>
      <c r="H25" s="60" t="s">
        <v>77</v>
      </c>
      <c r="I25" s="58">
        <v>54</v>
      </c>
      <c r="J25" s="58">
        <v>90</v>
      </c>
      <c r="K25" s="58">
        <v>36</v>
      </c>
      <c r="L25" s="58">
        <v>0</v>
      </c>
      <c r="AU25" s="75">
        <v>41662</v>
      </c>
      <c r="AV25" s="58" t="s">
        <v>3</v>
      </c>
    </row>
    <row r="26" spans="1:55" ht="17.25" thickBot="1">
      <c r="G26" s="123"/>
      <c r="H26" s="60" t="s">
        <v>78</v>
      </c>
      <c r="I26" s="58">
        <v>34</v>
      </c>
      <c r="J26" s="58">
        <v>60</v>
      </c>
      <c r="K26" s="58">
        <v>16</v>
      </c>
      <c r="L26" s="58">
        <v>0</v>
      </c>
      <c r="AU26" s="75">
        <v>41663</v>
      </c>
      <c r="AV26" s="58" t="s">
        <v>4</v>
      </c>
    </row>
    <row r="27" spans="1:55" ht="17.25" thickBot="1">
      <c r="G27" s="123"/>
      <c r="H27" s="60" t="s">
        <v>79</v>
      </c>
      <c r="I27" s="58">
        <v>8</v>
      </c>
      <c r="J27" s="58">
        <v>20</v>
      </c>
      <c r="K27" s="58">
        <v>12</v>
      </c>
      <c r="L27" s="58">
        <v>0</v>
      </c>
      <c r="AU27" s="75">
        <v>41664</v>
      </c>
      <c r="AV27" s="58" t="s">
        <v>7</v>
      </c>
    </row>
    <row r="28" spans="1:55" ht="17.25" thickBot="1">
      <c r="AU28" s="75">
        <v>41665</v>
      </c>
      <c r="AV28" s="58" t="s">
        <v>4</v>
      </c>
    </row>
    <row r="29" spans="1:55" ht="17.25" thickBot="1">
      <c r="AU29" s="75">
        <v>41666</v>
      </c>
      <c r="AV29" s="58" t="s">
        <v>3</v>
      </c>
    </row>
    <row r="30" spans="1:55" ht="17.25" thickBot="1">
      <c r="AU30" s="75">
        <v>41667</v>
      </c>
      <c r="AV30" s="58" t="s">
        <v>5</v>
      </c>
    </row>
    <row r="31" spans="1:55" ht="17.25" thickBot="1">
      <c r="AU31" s="75">
        <v>41668</v>
      </c>
      <c r="AV31" s="58" t="s">
        <v>2</v>
      </c>
    </row>
    <row r="32" spans="1:55" ht="17.25" thickBot="1">
      <c r="AU32" s="75">
        <v>41669</v>
      </c>
      <c r="AV32" s="58" t="s">
        <v>3</v>
      </c>
    </row>
    <row r="33" spans="47:48" ht="17.25" thickBot="1">
      <c r="AU33" s="75">
        <v>41670</v>
      </c>
      <c r="AV33" s="58" t="s">
        <v>4</v>
      </c>
    </row>
    <row r="34" spans="47:48" ht="17.25" thickBot="1">
      <c r="AU34" s="75">
        <v>41671</v>
      </c>
      <c r="AV34" s="58" t="s">
        <v>3</v>
      </c>
    </row>
    <row r="35" spans="47:48" ht="17.25" thickBot="1">
      <c r="AU35" s="75">
        <v>41672</v>
      </c>
      <c r="AV35" s="58" t="s">
        <v>3</v>
      </c>
    </row>
    <row r="36" spans="47:48" ht="17.25" thickBot="1">
      <c r="AU36" s="75">
        <v>41673</v>
      </c>
      <c r="AV36" s="58" t="s">
        <v>3</v>
      </c>
    </row>
    <row r="37" spans="47:48" ht="17.25" thickBot="1">
      <c r="AU37" s="75">
        <v>41674</v>
      </c>
      <c r="AV37" s="58" t="s">
        <v>5</v>
      </c>
    </row>
    <row r="38" spans="47:48" ht="17.25" thickBot="1">
      <c r="AU38" s="75">
        <v>41675</v>
      </c>
      <c r="AV38" s="58" t="s">
        <v>6</v>
      </c>
    </row>
    <row r="39" spans="47:48" ht="17.25" thickBot="1">
      <c r="AU39" s="75">
        <v>41676</v>
      </c>
      <c r="AV39" s="58" t="s">
        <v>3</v>
      </c>
    </row>
    <row r="40" spans="47:48" ht="17.25" thickBot="1">
      <c r="AU40" s="75">
        <v>41677</v>
      </c>
      <c r="AV40" s="58" t="s">
        <v>4</v>
      </c>
    </row>
    <row r="41" spans="47:48" ht="17.25" thickBot="1">
      <c r="AU41" s="75">
        <v>41678</v>
      </c>
      <c r="AV41" s="58" t="s">
        <v>7</v>
      </c>
    </row>
    <row r="42" spans="47:48" ht="17.25" thickBot="1">
      <c r="AU42" s="75">
        <v>41679</v>
      </c>
      <c r="AV42" s="58" t="s">
        <v>4</v>
      </c>
    </row>
    <row r="43" spans="47:48" ht="17.25" thickBot="1">
      <c r="AU43" s="75">
        <v>41680</v>
      </c>
      <c r="AV43" s="58" t="s">
        <v>3</v>
      </c>
    </row>
    <row r="44" spans="47:48" ht="17.25" thickBot="1">
      <c r="AU44" s="75">
        <v>41681</v>
      </c>
      <c r="AV44" s="58" t="s">
        <v>5</v>
      </c>
    </row>
    <row r="45" spans="47:48" ht="17.25" thickBot="1">
      <c r="AU45" s="75">
        <v>41682</v>
      </c>
      <c r="AV45" s="58" t="s">
        <v>2</v>
      </c>
    </row>
    <row r="46" spans="47:48" ht="17.25" thickBot="1">
      <c r="AU46" s="75">
        <v>41683</v>
      </c>
      <c r="AV46" s="58" t="s">
        <v>3</v>
      </c>
    </row>
    <row r="47" spans="47:48" ht="17.25" thickBot="1">
      <c r="AU47" s="75">
        <v>41684</v>
      </c>
      <c r="AV47" s="58" t="s">
        <v>4</v>
      </c>
    </row>
    <row r="48" spans="47:48" ht="17.25" thickBot="1">
      <c r="AU48" s="75">
        <v>41685</v>
      </c>
      <c r="AV48" s="58" t="s">
        <v>3</v>
      </c>
    </row>
    <row r="49" spans="47:48" ht="17.25" thickBot="1">
      <c r="AU49" s="75">
        <v>41686</v>
      </c>
      <c r="AV49" s="58" t="s">
        <v>3</v>
      </c>
    </row>
    <row r="50" spans="47:48" ht="17.25" thickBot="1">
      <c r="AU50" s="75">
        <v>41687</v>
      </c>
      <c r="AV50" s="58" t="s">
        <v>3</v>
      </c>
    </row>
    <row r="51" spans="47:48" ht="17.25" thickBot="1">
      <c r="AU51" s="75">
        <v>41688</v>
      </c>
      <c r="AV51" s="58" t="s">
        <v>5</v>
      </c>
    </row>
    <row r="52" spans="47:48" ht="17.25" thickBot="1">
      <c r="AU52" s="75">
        <v>41689</v>
      </c>
      <c r="AV52" s="58" t="s">
        <v>6</v>
      </c>
    </row>
    <row r="53" spans="47:48" ht="17.25" thickBot="1">
      <c r="AU53" s="75">
        <v>41690</v>
      </c>
      <c r="AV53" s="58" t="s">
        <v>3</v>
      </c>
    </row>
    <row r="54" spans="47:48" ht="17.25" thickBot="1">
      <c r="AU54" s="75">
        <v>41691</v>
      </c>
      <c r="AV54" s="58" t="s">
        <v>4</v>
      </c>
    </row>
    <row r="55" spans="47:48" ht="17.25" thickBot="1">
      <c r="AU55" s="75">
        <v>41692</v>
      </c>
      <c r="AV55" s="58" t="s">
        <v>7</v>
      </c>
    </row>
    <row r="56" spans="47:48" ht="17.25" thickBot="1">
      <c r="AU56" s="75">
        <v>41693</v>
      </c>
      <c r="AV56" s="58" t="s">
        <v>4</v>
      </c>
    </row>
    <row r="57" spans="47:48" ht="17.25" thickBot="1">
      <c r="AU57" s="75">
        <v>41694</v>
      </c>
      <c r="AV57" s="58" t="s">
        <v>3</v>
      </c>
    </row>
    <row r="58" spans="47:48" ht="17.25" thickBot="1">
      <c r="AU58" s="75">
        <v>41695</v>
      </c>
      <c r="AV58" s="58" t="s">
        <v>5</v>
      </c>
    </row>
    <row r="59" spans="47:48" ht="17.25" thickBot="1">
      <c r="AU59" s="75">
        <v>41696</v>
      </c>
      <c r="AV59" s="58" t="s">
        <v>2</v>
      </c>
    </row>
    <row r="60" spans="47:48" ht="17.25" thickBot="1">
      <c r="AU60" s="75">
        <v>41697</v>
      </c>
      <c r="AV60" s="58" t="s">
        <v>3</v>
      </c>
    </row>
    <row r="61" spans="47:48" ht="17.25" thickBot="1">
      <c r="AU61" s="75">
        <v>41698</v>
      </c>
      <c r="AV61" s="58" t="s">
        <v>4</v>
      </c>
    </row>
    <row r="62" spans="47:48" ht="17.25" thickBot="1">
      <c r="AU62" s="75">
        <v>41699</v>
      </c>
      <c r="AV62" s="58" t="s">
        <v>3</v>
      </c>
    </row>
    <row r="63" spans="47:48" ht="17.25" thickBot="1">
      <c r="AU63" s="75">
        <v>41700</v>
      </c>
      <c r="AV63" s="58" t="s">
        <v>3</v>
      </c>
    </row>
    <row r="64" spans="47:48" ht="17.25" thickBot="1">
      <c r="AU64" s="75">
        <v>41701</v>
      </c>
      <c r="AV64" s="58" t="s">
        <v>3</v>
      </c>
    </row>
    <row r="65" spans="47:48" ht="17.25" thickBot="1">
      <c r="AU65" s="75">
        <v>41702</v>
      </c>
      <c r="AV65" s="58" t="s">
        <v>5</v>
      </c>
    </row>
    <row r="66" spans="47:48" ht="17.25" thickBot="1">
      <c r="AU66" s="75">
        <v>41703</v>
      </c>
      <c r="AV66" s="58" t="s">
        <v>6</v>
      </c>
    </row>
    <row r="67" spans="47:48" ht="17.25" thickBot="1">
      <c r="AU67" s="75">
        <v>41704</v>
      </c>
      <c r="AV67" s="58" t="s">
        <v>3</v>
      </c>
    </row>
    <row r="68" spans="47:48" ht="17.25" thickBot="1">
      <c r="AU68" s="75">
        <v>41705</v>
      </c>
      <c r="AV68" s="58" t="s">
        <v>4</v>
      </c>
    </row>
    <row r="69" spans="47:48" ht="17.25" thickBot="1">
      <c r="AU69" s="75">
        <v>41706</v>
      </c>
      <c r="AV69" s="58" t="s">
        <v>7</v>
      </c>
    </row>
    <row r="70" spans="47:48" ht="17.25" thickBot="1">
      <c r="AU70" s="75">
        <v>41707</v>
      </c>
      <c r="AV70" s="58" t="s">
        <v>4</v>
      </c>
    </row>
    <row r="71" spans="47:48" ht="17.25" thickBot="1">
      <c r="AU71" s="75">
        <v>41708</v>
      </c>
      <c r="AV71" s="58" t="s">
        <v>3</v>
      </c>
    </row>
    <row r="72" spans="47:48" ht="17.25" thickBot="1">
      <c r="AU72" s="75">
        <v>41709</v>
      </c>
      <c r="AV72" s="58" t="s">
        <v>5</v>
      </c>
    </row>
    <row r="73" spans="47:48" ht="17.25" thickBot="1">
      <c r="AU73" s="75">
        <v>41710</v>
      </c>
      <c r="AV73" s="58" t="s">
        <v>2</v>
      </c>
    </row>
    <row r="74" spans="47:48" ht="17.25" thickBot="1">
      <c r="AU74" s="75">
        <v>41711</v>
      </c>
      <c r="AV74" s="58" t="s">
        <v>3</v>
      </c>
    </row>
    <row r="75" spans="47:48" ht="17.25" thickBot="1">
      <c r="AU75" s="75">
        <v>41712</v>
      </c>
      <c r="AV75" s="58" t="s">
        <v>4</v>
      </c>
    </row>
    <row r="76" spans="47:48" ht="17.25" thickBot="1">
      <c r="AU76" s="75">
        <v>41713</v>
      </c>
      <c r="AV76" s="58" t="s">
        <v>3</v>
      </c>
    </row>
    <row r="77" spans="47:48" ht="17.25" thickBot="1">
      <c r="AU77" s="75">
        <v>41714</v>
      </c>
      <c r="AV77" s="58" t="s">
        <v>3</v>
      </c>
    </row>
    <row r="78" spans="47:48" ht="17.25" thickBot="1">
      <c r="AU78" s="75">
        <v>41715</v>
      </c>
      <c r="AV78" s="58" t="s">
        <v>3</v>
      </c>
    </row>
    <row r="79" spans="47:48" ht="17.25" thickBot="1">
      <c r="AU79" s="75">
        <v>41716</v>
      </c>
      <c r="AV79" s="58" t="s">
        <v>5</v>
      </c>
    </row>
    <row r="80" spans="47:48" ht="17.25" thickBot="1">
      <c r="AU80" s="75">
        <v>41717</v>
      </c>
      <c r="AV80" s="58" t="s">
        <v>6</v>
      </c>
    </row>
    <row r="81" spans="47:48" ht="17.25" thickBot="1">
      <c r="AU81" s="75">
        <v>41718</v>
      </c>
      <c r="AV81" s="58" t="s">
        <v>3</v>
      </c>
    </row>
    <row r="82" spans="47:48" ht="17.25" thickBot="1">
      <c r="AU82" s="75">
        <v>41719</v>
      </c>
      <c r="AV82" s="58" t="s">
        <v>5</v>
      </c>
    </row>
    <row r="83" spans="47:48" ht="17.25" thickBot="1">
      <c r="AU83" s="75">
        <v>41720</v>
      </c>
      <c r="AV83" s="58" t="s">
        <v>7</v>
      </c>
    </row>
    <row r="84" spans="47:48" ht="17.25" thickBot="1">
      <c r="AU84" s="75">
        <v>41721</v>
      </c>
      <c r="AV84" s="58" t="s">
        <v>4</v>
      </c>
    </row>
    <row r="85" spans="47:48" ht="17.25" thickBot="1">
      <c r="AU85" s="75">
        <v>41722</v>
      </c>
      <c r="AV85" s="58" t="s">
        <v>3</v>
      </c>
    </row>
    <row r="86" spans="47:48" ht="17.25" thickBot="1">
      <c r="AU86" s="75">
        <v>41723</v>
      </c>
      <c r="AV86" s="58" t="s">
        <v>5</v>
      </c>
    </row>
    <row r="87" spans="47:48" ht="17.25" thickBot="1">
      <c r="AU87" s="75">
        <v>41724</v>
      </c>
      <c r="AV87" s="58" t="s">
        <v>2</v>
      </c>
    </row>
    <row r="88" spans="47:48" ht="17.25" thickBot="1">
      <c r="AU88" s="75">
        <v>41725</v>
      </c>
      <c r="AV88" s="58" t="s">
        <v>3</v>
      </c>
    </row>
    <row r="89" spans="47:48" ht="17.25" thickBot="1">
      <c r="AU89" s="75">
        <v>41726</v>
      </c>
      <c r="AV89" s="58" t="s">
        <v>4</v>
      </c>
    </row>
    <row r="90" spans="47:48" ht="17.25" thickBot="1">
      <c r="AU90" s="75">
        <v>41727</v>
      </c>
      <c r="AV90" s="58" t="s">
        <v>3</v>
      </c>
    </row>
    <row r="91" spans="47:48" ht="17.25" thickBot="1">
      <c r="AU91" s="75">
        <v>41728</v>
      </c>
      <c r="AV91" s="58" t="s">
        <v>3</v>
      </c>
    </row>
    <row r="92" spans="47:48" ht="17.25" thickBot="1">
      <c r="AU92" s="75">
        <v>41729</v>
      </c>
      <c r="AV92" s="58" t="s">
        <v>3</v>
      </c>
    </row>
    <row r="93" spans="47:48" ht="17.25" thickBot="1">
      <c r="AU93" s="75">
        <v>41730</v>
      </c>
      <c r="AV93" s="58" t="s">
        <v>5</v>
      </c>
    </row>
    <row r="94" spans="47:48" ht="17.25" thickBot="1">
      <c r="AU94" s="75">
        <v>41731</v>
      </c>
      <c r="AV94" s="58" t="s">
        <v>6</v>
      </c>
    </row>
    <row r="95" spans="47:48" ht="17.25" thickBot="1">
      <c r="AU95" s="75">
        <v>41732</v>
      </c>
      <c r="AV95" s="58" t="s">
        <v>3</v>
      </c>
    </row>
    <row r="96" spans="47:48" ht="17.25" thickBot="1">
      <c r="AU96" s="75">
        <v>41733</v>
      </c>
      <c r="AV96" s="58" t="s">
        <v>4</v>
      </c>
    </row>
    <row r="97" spans="47:48" ht="17.25" thickBot="1">
      <c r="AU97" s="75">
        <v>41734</v>
      </c>
      <c r="AV97" s="58" t="s">
        <v>7</v>
      </c>
    </row>
    <row r="98" spans="47:48" ht="17.25" thickBot="1">
      <c r="AU98" s="75">
        <v>41735</v>
      </c>
      <c r="AV98" s="58" t="s">
        <v>4</v>
      </c>
    </row>
    <row r="99" spans="47:48" ht="17.25" thickBot="1">
      <c r="AU99" s="75">
        <v>41736</v>
      </c>
      <c r="AV99" s="58" t="s">
        <v>3</v>
      </c>
    </row>
    <row r="100" spans="47:48" ht="17.25" thickBot="1">
      <c r="AU100" s="75">
        <v>41737</v>
      </c>
      <c r="AV100" s="58" t="s">
        <v>5</v>
      </c>
    </row>
    <row r="101" spans="47:48" ht="17.25" thickBot="1">
      <c r="AU101" s="75">
        <v>41738</v>
      </c>
      <c r="AV101" s="58" t="s">
        <v>2</v>
      </c>
    </row>
    <row r="102" spans="47:48" ht="17.25" thickBot="1">
      <c r="AU102" s="75">
        <v>41739</v>
      </c>
      <c r="AV102" s="58" t="s">
        <v>3</v>
      </c>
    </row>
    <row r="103" spans="47:48" ht="17.25" thickBot="1">
      <c r="AU103" s="75">
        <v>41740</v>
      </c>
      <c r="AV103" s="58" t="s">
        <v>4</v>
      </c>
    </row>
    <row r="104" spans="47:48" ht="17.25" thickBot="1">
      <c r="AU104" s="75">
        <v>41741</v>
      </c>
      <c r="AV104" s="58" t="s">
        <v>3</v>
      </c>
    </row>
    <row r="105" spans="47:48" ht="17.25" thickBot="1">
      <c r="AU105" s="75">
        <v>41742</v>
      </c>
      <c r="AV105" s="58" t="s">
        <v>3</v>
      </c>
    </row>
    <row r="106" spans="47:48" ht="17.25" thickBot="1">
      <c r="AU106" s="75">
        <v>41743</v>
      </c>
      <c r="AV106" s="58" t="s">
        <v>3</v>
      </c>
    </row>
    <row r="107" spans="47:48" ht="17.25" thickBot="1">
      <c r="AU107" s="75">
        <v>41744</v>
      </c>
      <c r="AV107" s="58" t="s">
        <v>5</v>
      </c>
    </row>
    <row r="108" spans="47:48" ht="17.25" thickBot="1">
      <c r="AU108" s="75">
        <v>41745</v>
      </c>
      <c r="AV108" s="58" t="s">
        <v>6</v>
      </c>
    </row>
    <row r="109" spans="47:48" ht="17.25" thickBot="1">
      <c r="AU109" s="75">
        <v>41746</v>
      </c>
      <c r="AV109" s="58" t="s">
        <v>3</v>
      </c>
    </row>
    <row r="110" spans="47:48" ht="17.25" thickBot="1">
      <c r="AU110" s="75">
        <v>41747</v>
      </c>
      <c r="AV110" s="58" t="s">
        <v>4</v>
      </c>
    </row>
    <row r="111" spans="47:48" ht="17.25" thickBot="1">
      <c r="AU111" s="75">
        <v>41748</v>
      </c>
      <c r="AV111" s="58" t="s">
        <v>7</v>
      </c>
    </row>
    <row r="112" spans="47:48" ht="17.25" thickBot="1">
      <c r="AU112" s="75">
        <v>41749</v>
      </c>
      <c r="AV112" s="58" t="s">
        <v>4</v>
      </c>
    </row>
    <row r="113" spans="47:48" ht="17.25" thickBot="1">
      <c r="AU113" s="75">
        <v>41750</v>
      </c>
      <c r="AV113" s="58" t="s">
        <v>3</v>
      </c>
    </row>
    <row r="114" spans="47:48" ht="17.25" thickBot="1">
      <c r="AU114" s="75">
        <v>41751</v>
      </c>
      <c r="AV114" s="58" t="s">
        <v>5</v>
      </c>
    </row>
    <row r="115" spans="47:48" ht="17.25" thickBot="1">
      <c r="AU115" s="75">
        <v>41752</v>
      </c>
      <c r="AV115" s="58" t="s">
        <v>2</v>
      </c>
    </row>
    <row r="116" spans="47:48" ht="17.25" thickBot="1">
      <c r="AU116" s="75">
        <v>41753</v>
      </c>
      <c r="AV116" s="58" t="s">
        <v>3</v>
      </c>
    </row>
    <row r="117" spans="47:48" ht="17.25" thickBot="1">
      <c r="AU117" s="75">
        <v>41754</v>
      </c>
      <c r="AV117" s="58" t="s">
        <v>4</v>
      </c>
    </row>
    <row r="118" spans="47:48" ht="17.25" thickBot="1">
      <c r="AU118" s="75">
        <v>41755</v>
      </c>
      <c r="AV118" s="58" t="s">
        <v>3</v>
      </c>
    </row>
    <row r="119" spans="47:48" ht="17.25" thickBot="1">
      <c r="AU119" s="75">
        <v>41756</v>
      </c>
      <c r="AV119" s="58" t="s">
        <v>3</v>
      </c>
    </row>
    <row r="120" spans="47:48" ht="17.25" thickBot="1">
      <c r="AU120" s="75">
        <v>41757</v>
      </c>
      <c r="AV120" s="58" t="s">
        <v>3</v>
      </c>
    </row>
    <row r="121" spans="47:48" ht="17.25" thickBot="1">
      <c r="AU121" s="75">
        <v>41758</v>
      </c>
      <c r="AV121" s="58" t="s">
        <v>5</v>
      </c>
    </row>
    <row r="122" spans="47:48" ht="17.25" thickBot="1">
      <c r="AU122" s="75">
        <v>41759</v>
      </c>
      <c r="AV122" s="58" t="s">
        <v>6</v>
      </c>
    </row>
    <row r="123" spans="47:48" ht="17.25" thickBot="1">
      <c r="AU123" s="75">
        <v>41760</v>
      </c>
      <c r="AV123" s="58" t="s">
        <v>3</v>
      </c>
    </row>
    <row r="124" spans="47:48" ht="17.25" thickBot="1">
      <c r="AU124" s="75">
        <v>41761</v>
      </c>
      <c r="AV124" s="58" t="s">
        <v>4</v>
      </c>
    </row>
    <row r="125" spans="47:48" ht="17.25" thickBot="1">
      <c r="AU125" s="75">
        <v>41762</v>
      </c>
      <c r="AV125" s="58" t="s">
        <v>6</v>
      </c>
    </row>
    <row r="126" spans="47:48" ht="17.25" thickBot="1">
      <c r="AU126" s="75">
        <v>41763</v>
      </c>
      <c r="AV126" s="58" t="s">
        <v>6</v>
      </c>
    </row>
    <row r="127" spans="47:48" ht="17.25" thickBot="1">
      <c r="AU127" s="75">
        <v>41764</v>
      </c>
      <c r="AV127" s="58" t="s">
        <v>5</v>
      </c>
    </row>
    <row r="128" spans="47:48" ht="17.25" thickBot="1">
      <c r="AU128" s="75">
        <v>41765</v>
      </c>
      <c r="AV128" s="58" t="s">
        <v>5</v>
      </c>
    </row>
    <row r="129" spans="47:48" ht="17.25" thickBot="1">
      <c r="AU129" s="75">
        <v>41766</v>
      </c>
      <c r="AV129" s="58" t="s">
        <v>2</v>
      </c>
    </row>
    <row r="130" spans="47:48" ht="17.25" thickBot="1">
      <c r="AU130" s="75">
        <v>41767</v>
      </c>
      <c r="AV130" s="58" t="s">
        <v>3</v>
      </c>
    </row>
    <row r="131" spans="47:48" ht="17.25" thickBot="1">
      <c r="AU131" s="75">
        <v>41768</v>
      </c>
      <c r="AV131" s="58" t="s">
        <v>4</v>
      </c>
    </row>
    <row r="132" spans="47:48" ht="17.25" thickBot="1">
      <c r="AU132" s="75">
        <v>41769</v>
      </c>
      <c r="AV132" s="58" t="s">
        <v>3</v>
      </c>
    </row>
    <row r="133" spans="47:48" ht="17.25" thickBot="1">
      <c r="AU133" s="75">
        <v>41770</v>
      </c>
      <c r="AV133" s="58" t="s">
        <v>3</v>
      </c>
    </row>
    <row r="134" spans="47:48" ht="17.25" thickBot="1">
      <c r="AU134" s="75">
        <v>41771</v>
      </c>
      <c r="AV134" s="58" t="s">
        <v>3</v>
      </c>
    </row>
    <row r="135" spans="47:48" ht="17.25" thickBot="1">
      <c r="AU135" s="75">
        <v>41772</v>
      </c>
      <c r="AV135" s="58" t="s">
        <v>5</v>
      </c>
    </row>
    <row r="136" spans="47:48" ht="17.25" thickBot="1">
      <c r="AU136" s="75">
        <v>41773</v>
      </c>
      <c r="AV136" s="58" t="s">
        <v>6</v>
      </c>
    </row>
    <row r="137" spans="47:48" ht="17.25" thickBot="1">
      <c r="AU137" s="75">
        <v>41774</v>
      </c>
      <c r="AV137" s="58" t="s">
        <v>3</v>
      </c>
    </row>
    <row r="138" spans="47:48" ht="17.25" thickBot="1">
      <c r="AU138" s="75">
        <v>41775</v>
      </c>
      <c r="AV138" s="58" t="s">
        <v>4</v>
      </c>
    </row>
    <row r="139" spans="47:48" ht="17.25" thickBot="1">
      <c r="AU139" s="75">
        <v>41776</v>
      </c>
      <c r="AV139" s="58" t="s">
        <v>7</v>
      </c>
    </row>
    <row r="140" spans="47:48" ht="17.25" thickBot="1">
      <c r="AU140" s="75">
        <v>41777</v>
      </c>
      <c r="AV140" s="58" t="s">
        <v>4</v>
      </c>
    </row>
    <row r="141" spans="47:48" ht="17.25" thickBot="1">
      <c r="AU141" s="75">
        <v>41778</v>
      </c>
      <c r="AV141" s="58" t="s">
        <v>3</v>
      </c>
    </row>
    <row r="142" spans="47:48" ht="17.25" thickBot="1">
      <c r="AU142" s="75">
        <v>41779</v>
      </c>
      <c r="AV142" s="58" t="s">
        <v>5</v>
      </c>
    </row>
    <row r="143" spans="47:48" ht="17.25" thickBot="1">
      <c r="AU143" s="75">
        <v>41780</v>
      </c>
      <c r="AV143" s="58" t="s">
        <v>2</v>
      </c>
    </row>
    <row r="144" spans="47:48" ht="17.25" thickBot="1">
      <c r="AU144" s="75">
        <v>41781</v>
      </c>
      <c r="AV144" s="58" t="s">
        <v>3</v>
      </c>
    </row>
    <row r="145" spans="47:48" ht="17.25" thickBot="1">
      <c r="AU145" s="75">
        <v>41782</v>
      </c>
      <c r="AV145" s="58" t="s">
        <v>4</v>
      </c>
    </row>
    <row r="146" spans="47:48" ht="17.25" thickBot="1">
      <c r="AU146" s="75">
        <v>41783</v>
      </c>
      <c r="AV146" s="58" t="s">
        <v>3</v>
      </c>
    </row>
    <row r="147" spans="47:48" ht="17.25" thickBot="1">
      <c r="AU147" s="75">
        <v>41784</v>
      </c>
      <c r="AV147" s="58" t="s">
        <v>3</v>
      </c>
    </row>
    <row r="148" spans="47:48" ht="17.25" thickBot="1">
      <c r="AU148" s="75">
        <v>41785</v>
      </c>
      <c r="AV148" s="58" t="s">
        <v>3</v>
      </c>
    </row>
    <row r="149" spans="47:48" ht="17.25" thickBot="1">
      <c r="AU149" s="75">
        <v>41786</v>
      </c>
      <c r="AV149" s="58" t="s">
        <v>5</v>
      </c>
    </row>
    <row r="150" spans="47:48" ht="17.25" thickBot="1">
      <c r="AU150" s="75">
        <v>41787</v>
      </c>
      <c r="AV150" s="58" t="s">
        <v>6</v>
      </c>
    </row>
    <row r="151" spans="47:48" ht="17.25" thickBot="1">
      <c r="AU151" s="75">
        <v>41788</v>
      </c>
      <c r="AV151" s="58" t="s">
        <v>3</v>
      </c>
    </row>
    <row r="152" spans="47:48" ht="17.25" thickBot="1">
      <c r="AU152" s="75">
        <v>41789</v>
      </c>
      <c r="AV152" s="58" t="s">
        <v>4</v>
      </c>
    </row>
    <row r="153" spans="47:48" ht="17.25" thickBot="1">
      <c r="AU153" s="75">
        <v>41790</v>
      </c>
      <c r="AV153" s="58" t="s">
        <v>7</v>
      </c>
    </row>
    <row r="154" spans="47:48" ht="17.25" thickBot="1">
      <c r="AU154" s="75">
        <v>41791</v>
      </c>
      <c r="AV154" s="58" t="s">
        <v>4</v>
      </c>
    </row>
    <row r="155" spans="47:48" ht="17.25" thickBot="1">
      <c r="AU155" s="75">
        <v>41792</v>
      </c>
      <c r="AV155" s="58" t="s">
        <v>3</v>
      </c>
    </row>
    <row r="156" spans="47:48" ht="17.25" thickBot="1">
      <c r="AU156" s="75">
        <v>41793</v>
      </c>
      <c r="AV156" s="58" t="s">
        <v>5</v>
      </c>
    </row>
    <row r="157" spans="47:48" ht="17.25" thickBot="1">
      <c r="AU157" s="75">
        <v>41794</v>
      </c>
      <c r="AV157" s="58" t="s">
        <v>2</v>
      </c>
    </row>
    <row r="158" spans="47:48" ht="17.25" thickBot="1">
      <c r="AU158" s="75">
        <v>41795</v>
      </c>
      <c r="AV158" s="58" t="s">
        <v>3</v>
      </c>
    </row>
    <row r="159" spans="47:48" ht="17.25" thickBot="1">
      <c r="AU159" s="75">
        <v>41796</v>
      </c>
      <c r="AV159" s="58" t="s">
        <v>4</v>
      </c>
    </row>
    <row r="160" spans="47:48" ht="17.25" thickBot="1">
      <c r="AU160" s="75">
        <v>41797</v>
      </c>
      <c r="AV160" s="58" t="s">
        <v>3</v>
      </c>
    </row>
    <row r="161" spans="47:48" ht="17.25" thickBot="1">
      <c r="AU161" s="75">
        <v>41798</v>
      </c>
      <c r="AV161" s="58" t="s">
        <v>3</v>
      </c>
    </row>
    <row r="162" spans="47:48" ht="17.25" thickBot="1">
      <c r="AU162" s="75">
        <v>41799</v>
      </c>
      <c r="AV162" s="58" t="s">
        <v>3</v>
      </c>
    </row>
    <row r="163" spans="47:48" ht="17.25" thickBot="1">
      <c r="AU163" s="75">
        <v>41800</v>
      </c>
      <c r="AV163" s="58" t="s">
        <v>5</v>
      </c>
    </row>
    <row r="164" spans="47:48" ht="17.25" thickBot="1">
      <c r="AU164" s="75">
        <v>41801</v>
      </c>
      <c r="AV164" s="58" t="s">
        <v>6</v>
      </c>
    </row>
    <row r="165" spans="47:48" ht="17.25" thickBot="1">
      <c r="AU165" s="75">
        <v>41802</v>
      </c>
      <c r="AV165" s="58" t="s">
        <v>3</v>
      </c>
    </row>
    <row r="166" spans="47:48" ht="17.25" thickBot="1">
      <c r="AU166" s="75">
        <v>41803</v>
      </c>
      <c r="AV166" s="58" t="s">
        <v>4</v>
      </c>
    </row>
    <row r="167" spans="47:48" ht="17.25" thickBot="1">
      <c r="AU167" s="75">
        <v>41804</v>
      </c>
      <c r="AV167" s="58" t="s">
        <v>7</v>
      </c>
    </row>
    <row r="168" spans="47:48" ht="17.25" thickBot="1">
      <c r="AU168" s="75">
        <v>41805</v>
      </c>
      <c r="AV168" s="58" t="s">
        <v>4</v>
      </c>
    </row>
    <row r="169" spans="47:48" ht="17.25" thickBot="1">
      <c r="AU169" s="75">
        <v>41806</v>
      </c>
      <c r="AV169" s="58" t="s">
        <v>3</v>
      </c>
    </row>
    <row r="170" spans="47:48" ht="17.25" thickBot="1">
      <c r="AU170" s="75">
        <v>41807</v>
      </c>
      <c r="AV170" s="58" t="s">
        <v>5</v>
      </c>
    </row>
    <row r="171" spans="47:48" ht="17.25" thickBot="1">
      <c r="AU171" s="75">
        <v>41808</v>
      </c>
      <c r="AV171" s="58" t="s">
        <v>2</v>
      </c>
    </row>
    <row r="172" spans="47:48" ht="17.25" thickBot="1">
      <c r="AU172" s="75">
        <v>41809</v>
      </c>
      <c r="AV172" s="58" t="s">
        <v>3</v>
      </c>
    </row>
    <row r="173" spans="47:48" ht="17.25" thickBot="1">
      <c r="AU173" s="75">
        <v>41810</v>
      </c>
      <c r="AV173" s="58" t="s">
        <v>4</v>
      </c>
    </row>
    <row r="174" spans="47:48" ht="17.25" thickBot="1">
      <c r="AU174" s="75">
        <v>41811</v>
      </c>
      <c r="AV174" s="58" t="s">
        <v>3</v>
      </c>
    </row>
    <row r="175" spans="47:48" ht="17.25" thickBot="1">
      <c r="AU175" s="75">
        <v>41812</v>
      </c>
      <c r="AV175" s="58" t="s">
        <v>3</v>
      </c>
    </row>
    <row r="176" spans="47:48" ht="17.25" thickBot="1">
      <c r="AU176" s="75">
        <v>41813</v>
      </c>
      <c r="AV176" s="58" t="s">
        <v>3</v>
      </c>
    </row>
    <row r="177" spans="47:48" ht="17.25" thickBot="1">
      <c r="AU177" s="75">
        <v>41814</v>
      </c>
      <c r="AV177" s="58" t="s">
        <v>5</v>
      </c>
    </row>
    <row r="178" spans="47:48" ht="17.25" thickBot="1">
      <c r="AU178" s="75">
        <v>41815</v>
      </c>
      <c r="AV178" s="58" t="s">
        <v>6</v>
      </c>
    </row>
    <row r="179" spans="47:48" ht="17.25" thickBot="1">
      <c r="AU179" s="75">
        <v>41816</v>
      </c>
      <c r="AV179" s="58" t="s">
        <v>3</v>
      </c>
    </row>
    <row r="180" spans="47:48" ht="17.25" thickBot="1">
      <c r="AU180" s="75">
        <v>41817</v>
      </c>
      <c r="AV180" s="58" t="s">
        <v>4</v>
      </c>
    </row>
    <row r="181" spans="47:48" ht="17.25" thickBot="1">
      <c r="AU181" s="75">
        <v>41818</v>
      </c>
      <c r="AV181" s="58" t="s">
        <v>7</v>
      </c>
    </row>
    <row r="182" spans="47:48" ht="17.25" thickBot="1">
      <c r="AU182" s="75">
        <v>41819</v>
      </c>
      <c r="AV182" s="58" t="s">
        <v>4</v>
      </c>
    </row>
    <row r="183" spans="47:48" ht="17.25" thickBot="1">
      <c r="AU183" s="75">
        <v>41820</v>
      </c>
      <c r="AV183" s="58" t="s">
        <v>3</v>
      </c>
    </row>
    <row r="184" spans="47:48" ht="17.25" thickBot="1">
      <c r="AU184" s="75">
        <v>41821</v>
      </c>
      <c r="AV184" s="58" t="s">
        <v>5</v>
      </c>
    </row>
    <row r="185" spans="47:48" ht="17.25" thickBot="1">
      <c r="AU185" s="75">
        <v>41822</v>
      </c>
      <c r="AV185" s="58" t="s">
        <v>2</v>
      </c>
    </row>
    <row r="186" spans="47:48" ht="17.25" thickBot="1">
      <c r="AU186" s="75">
        <v>41823</v>
      </c>
      <c r="AV186" s="58" t="s">
        <v>3</v>
      </c>
    </row>
    <row r="187" spans="47:48" ht="17.25" thickBot="1">
      <c r="AU187" s="75">
        <v>41824</v>
      </c>
      <c r="AV187" s="58" t="s">
        <v>4</v>
      </c>
    </row>
    <row r="188" spans="47:48" ht="17.25" thickBot="1">
      <c r="AU188" s="75">
        <v>41825</v>
      </c>
      <c r="AV188" s="58" t="s">
        <v>3</v>
      </c>
    </row>
    <row r="189" spans="47:48" ht="17.25" thickBot="1">
      <c r="AU189" s="75">
        <v>41826</v>
      </c>
      <c r="AV189" s="58" t="s">
        <v>3</v>
      </c>
    </row>
    <row r="190" spans="47:48" ht="17.25" thickBot="1">
      <c r="AU190" s="75">
        <v>41827</v>
      </c>
      <c r="AV190" s="58" t="s">
        <v>3</v>
      </c>
    </row>
    <row r="191" spans="47:48" ht="17.25" thickBot="1">
      <c r="AU191" s="75">
        <v>41828</v>
      </c>
      <c r="AV191" s="58" t="s">
        <v>5</v>
      </c>
    </row>
    <row r="192" spans="47:48" ht="17.25" thickBot="1">
      <c r="AU192" s="75">
        <v>41829</v>
      </c>
      <c r="AV192" s="58" t="s">
        <v>6</v>
      </c>
    </row>
    <row r="193" spans="47:48" ht="17.25" thickBot="1">
      <c r="AU193" s="75">
        <v>41830</v>
      </c>
      <c r="AV193" s="58" t="s">
        <v>3</v>
      </c>
    </row>
    <row r="194" spans="47:48" ht="17.25" thickBot="1">
      <c r="AU194" s="75">
        <v>41831</v>
      </c>
      <c r="AV194" s="58" t="s">
        <v>4</v>
      </c>
    </row>
    <row r="195" spans="47:48" ht="17.25" thickBot="1">
      <c r="AU195" s="75">
        <v>41832</v>
      </c>
      <c r="AV195" s="58" t="s">
        <v>7</v>
      </c>
    </row>
    <row r="196" spans="47:48" ht="17.25" thickBot="1">
      <c r="AU196" s="75">
        <v>41833</v>
      </c>
      <c r="AV196" s="58" t="s">
        <v>4</v>
      </c>
    </row>
    <row r="197" spans="47:48" ht="17.25" thickBot="1">
      <c r="AU197" s="75">
        <v>41834</v>
      </c>
      <c r="AV197" s="58" t="s">
        <v>3</v>
      </c>
    </row>
    <row r="198" spans="47:48" ht="17.25" thickBot="1">
      <c r="AU198" s="75">
        <v>41835</v>
      </c>
      <c r="AV198" s="58" t="s">
        <v>5</v>
      </c>
    </row>
    <row r="199" spans="47:48" ht="17.25" thickBot="1">
      <c r="AU199" s="75">
        <v>41836</v>
      </c>
      <c r="AV199" s="58" t="s">
        <v>2</v>
      </c>
    </row>
    <row r="200" spans="47:48" ht="17.25" thickBot="1">
      <c r="AU200" s="75">
        <v>41837</v>
      </c>
      <c r="AV200" s="58" t="s">
        <v>3</v>
      </c>
    </row>
    <row r="201" spans="47:48" ht="17.25" thickBot="1">
      <c r="AU201" s="75">
        <v>41838</v>
      </c>
      <c r="AV201" s="58" t="s">
        <v>4</v>
      </c>
    </row>
    <row r="202" spans="47:48" ht="17.25" thickBot="1">
      <c r="AU202" s="75">
        <v>41839</v>
      </c>
      <c r="AV202" s="58" t="s">
        <v>3</v>
      </c>
    </row>
    <row r="203" spans="47:48" ht="17.25" thickBot="1">
      <c r="AU203" s="75">
        <v>41840</v>
      </c>
      <c r="AV203" s="58" t="s">
        <v>5</v>
      </c>
    </row>
    <row r="204" spans="47:48" ht="17.25" thickBot="1">
      <c r="AU204" s="75">
        <v>41841</v>
      </c>
      <c r="AV204" s="58" t="s">
        <v>3</v>
      </c>
    </row>
    <row r="205" spans="47:48" ht="17.25" thickBot="1">
      <c r="AU205" s="75">
        <v>41842</v>
      </c>
      <c r="AV205" s="58" t="s">
        <v>5</v>
      </c>
    </row>
    <row r="206" spans="47:48" ht="17.25" thickBot="1">
      <c r="AU206" s="75">
        <v>41843</v>
      </c>
      <c r="AV206" s="58" t="s">
        <v>6</v>
      </c>
    </row>
    <row r="207" spans="47:48" ht="17.25" thickBot="1">
      <c r="AU207" s="75">
        <v>41844</v>
      </c>
      <c r="AV207" s="58" t="s">
        <v>3</v>
      </c>
    </row>
    <row r="208" spans="47:48" ht="17.25" thickBot="1">
      <c r="AU208" s="75">
        <v>41845</v>
      </c>
      <c r="AV208" s="58" t="s">
        <v>4</v>
      </c>
    </row>
    <row r="209" spans="47:48" ht="17.25" thickBot="1">
      <c r="AU209" s="75">
        <v>41846</v>
      </c>
      <c r="AV209" s="58" t="s">
        <v>7</v>
      </c>
    </row>
    <row r="210" spans="47:48" ht="17.25" thickBot="1">
      <c r="AU210" s="75">
        <v>41847</v>
      </c>
      <c r="AV210" s="58" t="s">
        <v>4</v>
      </c>
    </row>
    <row r="211" spans="47:48" ht="17.25" thickBot="1">
      <c r="AU211" s="75">
        <v>41848</v>
      </c>
      <c r="AV211" s="58" t="s">
        <v>3</v>
      </c>
    </row>
    <row r="212" spans="47:48" ht="17.25" thickBot="1">
      <c r="AU212" s="75">
        <v>41849</v>
      </c>
      <c r="AV212" s="58" t="s">
        <v>5</v>
      </c>
    </row>
    <row r="213" spans="47:48" ht="17.25" thickBot="1">
      <c r="AU213" s="75">
        <v>41850</v>
      </c>
      <c r="AV213" s="58" t="s">
        <v>2</v>
      </c>
    </row>
    <row r="214" spans="47:48" ht="17.25" thickBot="1">
      <c r="AU214" s="75">
        <v>41851</v>
      </c>
      <c r="AV214" s="58" t="s">
        <v>3</v>
      </c>
    </row>
    <row r="215" spans="47:48" ht="17.25" thickBot="1">
      <c r="AU215" s="75">
        <v>41852</v>
      </c>
      <c r="AV215" s="58" t="s">
        <v>4</v>
      </c>
    </row>
    <row r="216" spans="47:48" ht="17.25" thickBot="1">
      <c r="AU216" s="75">
        <v>41853</v>
      </c>
      <c r="AV216" s="58" t="s">
        <v>3</v>
      </c>
    </row>
    <row r="217" spans="47:48" ht="17.25" thickBot="1">
      <c r="AU217" s="75">
        <v>41854</v>
      </c>
      <c r="AV217" s="58" t="s">
        <v>3</v>
      </c>
    </row>
    <row r="218" spans="47:48" ht="17.25" thickBot="1">
      <c r="AU218" s="75">
        <v>41855</v>
      </c>
      <c r="AV218" s="58" t="s">
        <v>3</v>
      </c>
    </row>
    <row r="219" spans="47:48" ht="17.25" thickBot="1">
      <c r="AU219" s="75">
        <v>41856</v>
      </c>
      <c r="AV219" s="58" t="s">
        <v>5</v>
      </c>
    </row>
    <row r="220" spans="47:48" ht="17.25" thickBot="1">
      <c r="AU220" s="75">
        <v>41857</v>
      </c>
      <c r="AV220" s="58" t="s">
        <v>6</v>
      </c>
    </row>
    <row r="221" spans="47:48" ht="17.25" thickBot="1">
      <c r="AU221" s="75">
        <v>41858</v>
      </c>
      <c r="AV221" s="58" t="s">
        <v>3</v>
      </c>
    </row>
    <row r="222" spans="47:48" ht="17.25" thickBot="1">
      <c r="AU222" s="75">
        <v>41859</v>
      </c>
      <c r="AV222" s="58" t="s">
        <v>4</v>
      </c>
    </row>
    <row r="223" spans="47:48" ht="17.25" thickBot="1">
      <c r="AU223" s="75">
        <v>41860</v>
      </c>
      <c r="AV223" s="58" t="s">
        <v>7</v>
      </c>
    </row>
    <row r="224" spans="47:48" ht="17.25" thickBot="1">
      <c r="AU224" s="75">
        <v>41861</v>
      </c>
      <c r="AV224" s="58" t="s">
        <v>4</v>
      </c>
    </row>
    <row r="225" spans="47:48" ht="17.25" thickBot="1">
      <c r="AU225" s="75">
        <v>41862</v>
      </c>
      <c r="AV225" s="58" t="s">
        <v>3</v>
      </c>
    </row>
    <row r="226" spans="47:48" ht="17.25" thickBot="1">
      <c r="AU226" s="75">
        <v>41863</v>
      </c>
      <c r="AV226" s="58" t="s">
        <v>5</v>
      </c>
    </row>
    <row r="227" spans="47:48" ht="17.25" thickBot="1">
      <c r="AU227" s="75">
        <v>41864</v>
      </c>
      <c r="AV227" s="58" t="s">
        <v>2</v>
      </c>
    </row>
    <row r="228" spans="47:48" ht="17.25" thickBot="1">
      <c r="AU228" s="75">
        <v>41865</v>
      </c>
      <c r="AV228" s="58" t="s">
        <v>3</v>
      </c>
    </row>
    <row r="229" spans="47:48" ht="17.25" thickBot="1">
      <c r="AU229" s="75">
        <v>41866</v>
      </c>
      <c r="AV229" s="58" t="s">
        <v>4</v>
      </c>
    </row>
    <row r="230" spans="47:48" ht="17.25" thickBot="1">
      <c r="AU230" s="75">
        <v>41867</v>
      </c>
      <c r="AV230" s="58" t="s">
        <v>3</v>
      </c>
    </row>
    <row r="231" spans="47:48" ht="17.25" thickBot="1">
      <c r="AU231" s="75">
        <v>41868</v>
      </c>
      <c r="AV231" s="58" t="s">
        <v>3</v>
      </c>
    </row>
    <row r="232" spans="47:48" ht="17.25" thickBot="1">
      <c r="AU232" s="75">
        <v>41869</v>
      </c>
      <c r="AV232" s="58" t="s">
        <v>3</v>
      </c>
    </row>
    <row r="233" spans="47:48" ht="17.25" thickBot="1">
      <c r="AU233" s="75">
        <v>41870</v>
      </c>
      <c r="AV233" s="58" t="s">
        <v>5</v>
      </c>
    </row>
    <row r="234" spans="47:48" ht="17.25" thickBot="1">
      <c r="AU234" s="75">
        <v>41871</v>
      </c>
      <c r="AV234" s="58" t="s">
        <v>6</v>
      </c>
    </row>
    <row r="235" spans="47:48" ht="17.25" thickBot="1">
      <c r="AU235" s="75">
        <v>41872</v>
      </c>
      <c r="AV235" s="58" t="s">
        <v>3</v>
      </c>
    </row>
    <row r="236" spans="47:48" ht="17.25" thickBot="1">
      <c r="AU236" s="75">
        <v>41873</v>
      </c>
      <c r="AV236" s="58" t="s">
        <v>4</v>
      </c>
    </row>
    <row r="237" spans="47:48" ht="17.25" thickBot="1">
      <c r="AU237" s="75">
        <v>41874</v>
      </c>
      <c r="AV237" s="58" t="s">
        <v>7</v>
      </c>
    </row>
    <row r="238" spans="47:48" ht="17.25" thickBot="1">
      <c r="AU238" s="75">
        <v>41875</v>
      </c>
      <c r="AV238" s="58" t="s">
        <v>4</v>
      </c>
    </row>
    <row r="239" spans="47:48" ht="17.25" thickBot="1">
      <c r="AU239" s="75">
        <v>41876</v>
      </c>
      <c r="AV239" s="58" t="s">
        <v>3</v>
      </c>
    </row>
    <row r="240" spans="47:48" ht="17.25" thickBot="1">
      <c r="AU240" s="75">
        <v>41877</v>
      </c>
      <c r="AV240" s="58" t="s">
        <v>5</v>
      </c>
    </row>
    <row r="241" spans="47:48" ht="17.25" thickBot="1">
      <c r="AU241" s="75">
        <v>41878</v>
      </c>
      <c r="AV241" s="58" t="s">
        <v>2</v>
      </c>
    </row>
    <row r="242" spans="47:48" ht="17.25" thickBot="1">
      <c r="AU242" s="75">
        <v>41879</v>
      </c>
      <c r="AV242" s="58" t="s">
        <v>3</v>
      </c>
    </row>
    <row r="243" spans="47:48" ht="17.25" thickBot="1">
      <c r="AU243" s="75">
        <v>41880</v>
      </c>
      <c r="AV243" s="58" t="s">
        <v>4</v>
      </c>
    </row>
    <row r="244" spans="47:48" ht="17.25" thickBot="1">
      <c r="AU244" s="75">
        <v>41881</v>
      </c>
      <c r="AV244" s="58" t="s">
        <v>3</v>
      </c>
    </row>
    <row r="245" spans="47:48" ht="17.25" thickBot="1">
      <c r="AU245" s="75">
        <v>41882</v>
      </c>
      <c r="AV245" s="58" t="s">
        <v>3</v>
      </c>
    </row>
    <row r="246" spans="47:48" ht="17.25" thickBot="1">
      <c r="AU246" s="75">
        <v>41883</v>
      </c>
      <c r="AV246" s="58" t="s">
        <v>3</v>
      </c>
    </row>
    <row r="247" spans="47:48" ht="17.25" thickBot="1">
      <c r="AU247" s="75">
        <v>41884</v>
      </c>
      <c r="AV247" s="58" t="s">
        <v>5</v>
      </c>
    </row>
    <row r="248" spans="47:48" ht="17.25" thickBot="1">
      <c r="AU248" s="75">
        <v>41885</v>
      </c>
      <c r="AV248" s="58" t="s">
        <v>6</v>
      </c>
    </row>
    <row r="249" spans="47:48" ht="17.25" thickBot="1">
      <c r="AU249" s="75">
        <v>41886</v>
      </c>
      <c r="AV249" s="58" t="s">
        <v>3</v>
      </c>
    </row>
    <row r="250" spans="47:48" ht="17.25" thickBot="1">
      <c r="AU250" s="75">
        <v>41887</v>
      </c>
      <c r="AV250" s="58" t="s">
        <v>4</v>
      </c>
    </row>
    <row r="251" spans="47:48" ht="17.25" thickBot="1">
      <c r="AU251" s="75">
        <v>41888</v>
      </c>
      <c r="AV251" s="58" t="s">
        <v>7</v>
      </c>
    </row>
    <row r="252" spans="47:48" ht="17.25" thickBot="1">
      <c r="AU252" s="75">
        <v>41889</v>
      </c>
      <c r="AV252" s="58" t="s">
        <v>4</v>
      </c>
    </row>
    <row r="253" spans="47:48" ht="17.25" thickBot="1">
      <c r="AU253" s="75">
        <v>41890</v>
      </c>
      <c r="AV253" s="58" t="s">
        <v>3</v>
      </c>
    </row>
    <row r="254" spans="47:48" ht="17.25" thickBot="1">
      <c r="AU254" s="75">
        <v>41891</v>
      </c>
      <c r="AV254" s="58" t="s">
        <v>5</v>
      </c>
    </row>
    <row r="255" spans="47:48" ht="17.25" thickBot="1">
      <c r="AU255" s="75">
        <v>41892</v>
      </c>
      <c r="AV255" s="58" t="s">
        <v>2</v>
      </c>
    </row>
    <row r="256" spans="47:48" ht="17.25" thickBot="1">
      <c r="AU256" s="75">
        <v>41893</v>
      </c>
      <c r="AV256" s="58" t="s">
        <v>3</v>
      </c>
    </row>
    <row r="257" spans="47:48" ht="17.25" thickBot="1">
      <c r="AU257" s="75">
        <v>41894</v>
      </c>
      <c r="AV257" s="58" t="s">
        <v>4</v>
      </c>
    </row>
    <row r="258" spans="47:48" ht="17.25" thickBot="1">
      <c r="AU258" s="75">
        <v>41895</v>
      </c>
      <c r="AV258" s="58" t="s">
        <v>3</v>
      </c>
    </row>
    <row r="259" spans="47:48" ht="17.25" thickBot="1">
      <c r="AU259" s="75">
        <v>41896</v>
      </c>
      <c r="AV259" s="58" t="s">
        <v>3</v>
      </c>
    </row>
    <row r="260" spans="47:48" ht="17.25" thickBot="1">
      <c r="AU260" s="75">
        <v>41897</v>
      </c>
      <c r="AV260" s="58" t="s">
        <v>6</v>
      </c>
    </row>
    <row r="261" spans="47:48" ht="17.25" thickBot="1">
      <c r="AU261" s="75">
        <v>41898</v>
      </c>
      <c r="AV261" s="58" t="s">
        <v>5</v>
      </c>
    </row>
    <row r="262" spans="47:48" ht="17.25" thickBot="1">
      <c r="AU262" s="75">
        <v>41899</v>
      </c>
      <c r="AV262" s="58" t="s">
        <v>6</v>
      </c>
    </row>
    <row r="263" spans="47:48" ht="17.25" thickBot="1">
      <c r="AU263" s="75">
        <v>41900</v>
      </c>
      <c r="AV263" s="58" t="s">
        <v>3</v>
      </c>
    </row>
    <row r="264" spans="47:48" ht="17.25" thickBot="1">
      <c r="AU264" s="75">
        <v>41901</v>
      </c>
      <c r="AV264" s="58" t="s">
        <v>4</v>
      </c>
    </row>
    <row r="265" spans="47:48" ht="17.25" thickBot="1">
      <c r="AU265" s="75">
        <v>41902</v>
      </c>
      <c r="AV265" s="58" t="s">
        <v>7</v>
      </c>
    </row>
    <row r="266" spans="47:48" ht="17.25" thickBot="1">
      <c r="AU266" s="75">
        <v>41903</v>
      </c>
      <c r="AV266" s="58" t="s">
        <v>4</v>
      </c>
    </row>
    <row r="267" spans="47:48" ht="17.25" thickBot="1">
      <c r="AU267" s="75">
        <v>41904</v>
      </c>
      <c r="AV267" s="58" t="s">
        <v>3</v>
      </c>
    </row>
    <row r="268" spans="47:48" ht="17.25" thickBot="1">
      <c r="AU268" s="75">
        <v>41905</v>
      </c>
      <c r="AV268" s="58" t="s">
        <v>5</v>
      </c>
    </row>
    <row r="269" spans="47:48" ht="17.25" thickBot="1">
      <c r="AU269" s="75">
        <v>41906</v>
      </c>
      <c r="AV269" s="58" t="s">
        <v>2</v>
      </c>
    </row>
    <row r="270" spans="47:48" ht="17.25" thickBot="1">
      <c r="AU270" s="75">
        <v>41907</v>
      </c>
      <c r="AV270" s="58" t="s">
        <v>3</v>
      </c>
    </row>
    <row r="271" spans="47:48" ht="17.25" thickBot="1">
      <c r="AU271" s="75">
        <v>41908</v>
      </c>
      <c r="AV271" s="58" t="s">
        <v>4</v>
      </c>
    </row>
    <row r="272" spans="47:48" ht="17.25" thickBot="1">
      <c r="AU272" s="75">
        <v>41909</v>
      </c>
      <c r="AV272" s="58" t="s">
        <v>3</v>
      </c>
    </row>
    <row r="273" spans="47:48" ht="17.25" thickBot="1">
      <c r="AU273" s="75">
        <v>41910</v>
      </c>
      <c r="AV273" s="58" t="s">
        <v>3</v>
      </c>
    </row>
    <row r="274" spans="47:48" ht="17.25" thickBot="1">
      <c r="AU274" s="75">
        <v>41911</v>
      </c>
      <c r="AV274" s="58" t="s">
        <v>3</v>
      </c>
    </row>
    <row r="275" spans="47:48" ht="17.25" thickBot="1">
      <c r="AU275" s="75">
        <v>41912</v>
      </c>
      <c r="AV275" s="58" t="s">
        <v>5</v>
      </c>
    </row>
    <row r="276" spans="47:48" ht="17.25" thickBot="1">
      <c r="AU276" s="75">
        <v>41913</v>
      </c>
      <c r="AV276" s="58" t="s">
        <v>6</v>
      </c>
    </row>
    <row r="277" spans="47:48" ht="17.25" thickBot="1">
      <c r="AU277" s="75">
        <v>41914</v>
      </c>
      <c r="AV277" s="58" t="s">
        <v>3</v>
      </c>
    </row>
    <row r="278" spans="47:48" ht="17.25" thickBot="1">
      <c r="AU278" s="75">
        <v>41915</v>
      </c>
      <c r="AV278" s="58" t="s">
        <v>4</v>
      </c>
    </row>
    <row r="279" spans="47:48" ht="17.25" thickBot="1">
      <c r="AU279" s="75">
        <v>41916</v>
      </c>
      <c r="AV279" s="58" t="s">
        <v>7</v>
      </c>
    </row>
    <row r="280" spans="47:48" ht="17.25" thickBot="1">
      <c r="AU280" s="75">
        <v>41917</v>
      </c>
      <c r="AV280" s="58" t="s">
        <v>4</v>
      </c>
    </row>
    <row r="281" spans="47:48" ht="17.25" thickBot="1">
      <c r="AU281" s="75">
        <v>41918</v>
      </c>
      <c r="AV281" s="58" t="s">
        <v>3</v>
      </c>
    </row>
    <row r="282" spans="47:48" ht="17.25" thickBot="1">
      <c r="AU282" s="75">
        <v>41919</v>
      </c>
      <c r="AV282" s="58" t="s">
        <v>5</v>
      </c>
    </row>
    <row r="283" spans="47:48" ht="17.25" thickBot="1">
      <c r="AU283" s="75">
        <v>41920</v>
      </c>
      <c r="AV283" s="58" t="s">
        <v>2</v>
      </c>
    </row>
    <row r="284" spans="47:48" ht="17.25" thickBot="1">
      <c r="AU284" s="75">
        <v>41921</v>
      </c>
      <c r="AV284" s="58" t="s">
        <v>3</v>
      </c>
    </row>
    <row r="285" spans="47:48" ht="17.25" thickBot="1">
      <c r="AU285" s="75">
        <v>41922</v>
      </c>
      <c r="AV285" s="58" t="s">
        <v>5</v>
      </c>
    </row>
    <row r="286" spans="47:48" ht="17.25" thickBot="1">
      <c r="AU286" s="75">
        <v>41923</v>
      </c>
      <c r="AV286" s="58" t="s">
        <v>3</v>
      </c>
    </row>
    <row r="287" spans="47:48" ht="17.25" thickBot="1">
      <c r="AU287" s="75">
        <v>41924</v>
      </c>
      <c r="AV287" s="58" t="s">
        <v>3</v>
      </c>
    </row>
    <row r="288" spans="47:48" ht="17.25" thickBot="1">
      <c r="AU288" s="75">
        <v>41925</v>
      </c>
      <c r="AV288" s="58" t="s">
        <v>3</v>
      </c>
    </row>
    <row r="289" spans="47:48" ht="17.25" thickBot="1">
      <c r="AU289" s="75">
        <v>41926</v>
      </c>
      <c r="AV289" s="58" t="s">
        <v>5</v>
      </c>
    </row>
    <row r="290" spans="47:48" ht="17.25" thickBot="1">
      <c r="AU290" s="75">
        <v>41927</v>
      </c>
      <c r="AV290" s="58" t="s">
        <v>6</v>
      </c>
    </row>
    <row r="291" spans="47:48" ht="17.25" thickBot="1">
      <c r="AU291" s="75">
        <v>41928</v>
      </c>
      <c r="AV291" s="58" t="s">
        <v>3</v>
      </c>
    </row>
    <row r="292" spans="47:48" ht="17.25" thickBot="1">
      <c r="AU292" s="75">
        <v>41929</v>
      </c>
      <c r="AV292" s="58" t="s">
        <v>4</v>
      </c>
    </row>
    <row r="293" spans="47:48" ht="17.25" thickBot="1">
      <c r="AU293" s="75">
        <v>41930</v>
      </c>
      <c r="AV293" s="58" t="s">
        <v>7</v>
      </c>
    </row>
    <row r="294" spans="47:48" ht="17.25" thickBot="1">
      <c r="AU294" s="75">
        <v>41931</v>
      </c>
      <c r="AV294" s="58" t="s">
        <v>4</v>
      </c>
    </row>
    <row r="295" spans="47:48" ht="17.25" thickBot="1">
      <c r="AU295" s="75">
        <v>41932</v>
      </c>
      <c r="AV295" s="58" t="s">
        <v>3</v>
      </c>
    </row>
    <row r="296" spans="47:48" ht="17.25" thickBot="1">
      <c r="AU296" s="75">
        <v>41933</v>
      </c>
      <c r="AV296" s="58" t="s">
        <v>5</v>
      </c>
    </row>
    <row r="297" spans="47:48" ht="17.25" thickBot="1">
      <c r="AU297" s="75">
        <v>41934</v>
      </c>
      <c r="AV297" s="58" t="s">
        <v>2</v>
      </c>
    </row>
    <row r="298" spans="47:48" ht="17.25" thickBot="1">
      <c r="AU298" s="75">
        <v>41935</v>
      </c>
      <c r="AV298" s="58" t="s">
        <v>3</v>
      </c>
    </row>
    <row r="299" spans="47:48" ht="17.25" thickBot="1">
      <c r="AU299" s="75">
        <v>41936</v>
      </c>
      <c r="AV299" s="58" t="s">
        <v>4</v>
      </c>
    </row>
    <row r="300" spans="47:48" ht="17.25" thickBot="1">
      <c r="AU300" s="75">
        <v>41937</v>
      </c>
      <c r="AV300" s="58" t="s">
        <v>3</v>
      </c>
    </row>
    <row r="301" spans="47:48" ht="17.25" thickBot="1">
      <c r="AU301" s="75">
        <v>41938</v>
      </c>
      <c r="AV301" s="58" t="s">
        <v>3</v>
      </c>
    </row>
    <row r="302" spans="47:48" ht="17.25" thickBot="1">
      <c r="AU302" s="75">
        <v>41939</v>
      </c>
      <c r="AV302" s="58" t="s">
        <v>3</v>
      </c>
    </row>
    <row r="303" spans="47:48" ht="17.25" thickBot="1">
      <c r="AU303" s="75">
        <v>41940</v>
      </c>
      <c r="AV303" s="58" t="s">
        <v>5</v>
      </c>
    </row>
    <row r="304" spans="47:48" ht="17.25" thickBot="1">
      <c r="AU304" s="75">
        <v>41941</v>
      </c>
      <c r="AV304" s="58" t="s">
        <v>6</v>
      </c>
    </row>
    <row r="305" spans="47:48" ht="17.25" thickBot="1">
      <c r="AU305" s="75">
        <v>41942</v>
      </c>
      <c r="AV305" s="58" t="s">
        <v>3</v>
      </c>
    </row>
    <row r="306" spans="47:48" ht="17.25" thickBot="1">
      <c r="AU306" s="75">
        <v>41943</v>
      </c>
      <c r="AV306" s="58" t="s">
        <v>4</v>
      </c>
    </row>
    <row r="307" spans="47:48" ht="17.25" thickBot="1">
      <c r="AU307" s="75">
        <v>41944</v>
      </c>
      <c r="AV307" s="58" t="s">
        <v>7</v>
      </c>
    </row>
    <row r="308" spans="47:48" ht="17.25" thickBot="1">
      <c r="AU308" s="75">
        <v>41945</v>
      </c>
      <c r="AV308" s="58" t="s">
        <v>4</v>
      </c>
    </row>
    <row r="309" spans="47:48" ht="17.25" thickBot="1">
      <c r="AU309" s="75">
        <v>41946</v>
      </c>
      <c r="AV309" s="58" t="s">
        <v>5</v>
      </c>
    </row>
    <row r="310" spans="47:48" ht="17.25" thickBot="1">
      <c r="AU310" s="75">
        <v>41947</v>
      </c>
      <c r="AV310" s="58" t="s">
        <v>5</v>
      </c>
    </row>
    <row r="311" spans="47:48" ht="17.25" thickBot="1">
      <c r="AU311" s="75">
        <v>41948</v>
      </c>
      <c r="AV311" s="58" t="s">
        <v>2</v>
      </c>
    </row>
    <row r="312" spans="47:48" ht="17.25" thickBot="1">
      <c r="AU312" s="75">
        <v>41949</v>
      </c>
      <c r="AV312" s="58" t="s">
        <v>3</v>
      </c>
    </row>
    <row r="313" spans="47:48" ht="17.25" thickBot="1">
      <c r="AU313" s="75">
        <v>41950</v>
      </c>
      <c r="AV313" s="58" t="s">
        <v>4</v>
      </c>
    </row>
    <row r="314" spans="47:48" ht="17.25" thickBot="1">
      <c r="AU314" s="75">
        <v>41951</v>
      </c>
      <c r="AV314" s="58" t="s">
        <v>3</v>
      </c>
    </row>
    <row r="315" spans="47:48" ht="17.25" thickBot="1">
      <c r="AU315" s="75">
        <v>41952</v>
      </c>
      <c r="AV315" s="58" t="s">
        <v>3</v>
      </c>
    </row>
    <row r="316" spans="47:48" ht="17.25" thickBot="1">
      <c r="AU316" s="75">
        <v>41953</v>
      </c>
      <c r="AV316" s="58" t="s">
        <v>3</v>
      </c>
    </row>
    <row r="317" spans="47:48" ht="17.25" thickBot="1">
      <c r="AU317" s="75">
        <v>41954</v>
      </c>
      <c r="AV317" s="58" t="s">
        <v>5</v>
      </c>
    </row>
    <row r="318" spans="47:48" ht="17.25" thickBot="1">
      <c r="AU318" s="75">
        <v>41955</v>
      </c>
      <c r="AV318" s="58" t="s">
        <v>6</v>
      </c>
    </row>
    <row r="319" spans="47:48" ht="17.25" thickBot="1">
      <c r="AU319" s="75">
        <v>41956</v>
      </c>
      <c r="AV319" s="58" t="s">
        <v>3</v>
      </c>
    </row>
    <row r="320" spans="47:48" ht="17.25" thickBot="1">
      <c r="AU320" s="75">
        <v>41957</v>
      </c>
      <c r="AV320" s="58" t="s">
        <v>4</v>
      </c>
    </row>
    <row r="321" spans="47:48" ht="17.25" thickBot="1">
      <c r="AU321" s="75">
        <v>41958</v>
      </c>
      <c r="AV321" s="58" t="s">
        <v>7</v>
      </c>
    </row>
    <row r="322" spans="47:48" ht="17.25" thickBot="1">
      <c r="AU322" s="75">
        <v>41959</v>
      </c>
      <c r="AV322" s="58" t="s">
        <v>4</v>
      </c>
    </row>
    <row r="323" spans="47:48" ht="17.25" thickBot="1">
      <c r="AU323" s="75">
        <v>41960</v>
      </c>
      <c r="AV323" s="58" t="s">
        <v>3</v>
      </c>
    </row>
    <row r="324" spans="47:48" ht="17.25" thickBot="1">
      <c r="AU324" s="75">
        <v>41961</v>
      </c>
      <c r="AV324" s="58" t="s">
        <v>5</v>
      </c>
    </row>
    <row r="325" spans="47:48" ht="17.25" thickBot="1">
      <c r="AU325" s="75">
        <v>41962</v>
      </c>
      <c r="AV325" s="58" t="s">
        <v>2</v>
      </c>
    </row>
    <row r="326" spans="47:48" ht="17.25" thickBot="1">
      <c r="AU326" s="75">
        <v>41963</v>
      </c>
      <c r="AV326" s="58" t="s">
        <v>3</v>
      </c>
    </row>
    <row r="327" spans="47:48" ht="17.25" thickBot="1">
      <c r="AU327" s="75">
        <v>41964</v>
      </c>
      <c r="AV327" s="58" t="s">
        <v>4</v>
      </c>
    </row>
    <row r="328" spans="47:48" ht="17.25" thickBot="1">
      <c r="AU328" s="75">
        <v>41965</v>
      </c>
      <c r="AV328" s="58" t="s">
        <v>3</v>
      </c>
    </row>
    <row r="329" spans="47:48" ht="17.25" thickBot="1">
      <c r="AU329" s="75">
        <v>41966</v>
      </c>
      <c r="AV329" s="58" t="s">
        <v>5</v>
      </c>
    </row>
    <row r="330" spans="47:48" ht="17.25" thickBot="1">
      <c r="AU330" s="75">
        <v>41967</v>
      </c>
      <c r="AV330" s="58" t="s">
        <v>3</v>
      </c>
    </row>
    <row r="331" spans="47:48" ht="17.25" thickBot="1">
      <c r="AU331" s="75">
        <v>41968</v>
      </c>
      <c r="AV331" s="58" t="s">
        <v>5</v>
      </c>
    </row>
    <row r="332" spans="47:48" ht="17.25" thickBot="1">
      <c r="AU332" s="75">
        <v>41969</v>
      </c>
      <c r="AV332" s="58" t="s">
        <v>6</v>
      </c>
    </row>
    <row r="333" spans="47:48" ht="17.25" thickBot="1">
      <c r="AU333" s="75">
        <v>41970</v>
      </c>
      <c r="AV333" s="58" t="s">
        <v>3</v>
      </c>
    </row>
    <row r="334" spans="47:48" ht="17.25" thickBot="1">
      <c r="AU334" s="75">
        <v>41971</v>
      </c>
      <c r="AV334" s="58" t="s">
        <v>4</v>
      </c>
    </row>
    <row r="335" spans="47:48" ht="17.25" thickBot="1">
      <c r="AU335" s="75">
        <v>41972</v>
      </c>
      <c r="AV335" s="58" t="s">
        <v>7</v>
      </c>
    </row>
    <row r="336" spans="47:48" ht="17.25" thickBot="1">
      <c r="AU336" s="75">
        <v>41973</v>
      </c>
      <c r="AV336" s="58" t="s">
        <v>4</v>
      </c>
    </row>
    <row r="337" spans="47:48" ht="17.25" thickBot="1">
      <c r="AU337" s="75">
        <v>41974</v>
      </c>
      <c r="AV337" s="58" t="s">
        <v>3</v>
      </c>
    </row>
    <row r="338" spans="47:48" ht="17.25" thickBot="1">
      <c r="AU338" s="75">
        <v>41975</v>
      </c>
      <c r="AV338" s="58" t="s">
        <v>5</v>
      </c>
    </row>
    <row r="339" spans="47:48" ht="17.25" thickBot="1">
      <c r="AU339" s="75">
        <v>41976</v>
      </c>
      <c r="AV339" s="58" t="s">
        <v>2</v>
      </c>
    </row>
    <row r="340" spans="47:48" ht="17.25" thickBot="1">
      <c r="AU340" s="75">
        <v>41977</v>
      </c>
      <c r="AV340" s="58" t="s">
        <v>3</v>
      </c>
    </row>
    <row r="341" spans="47:48" ht="17.25" thickBot="1">
      <c r="AU341" s="75">
        <v>41978</v>
      </c>
      <c r="AV341" s="58" t="s">
        <v>4</v>
      </c>
    </row>
    <row r="342" spans="47:48" ht="17.25" thickBot="1">
      <c r="AU342" s="75">
        <v>41979</v>
      </c>
      <c r="AV342" s="58" t="s">
        <v>3</v>
      </c>
    </row>
    <row r="343" spans="47:48" ht="17.25" thickBot="1">
      <c r="AU343" s="75">
        <v>41980</v>
      </c>
      <c r="AV343" s="58" t="s">
        <v>3</v>
      </c>
    </row>
    <row r="344" spans="47:48" ht="17.25" thickBot="1">
      <c r="AU344" s="75">
        <v>41981</v>
      </c>
      <c r="AV344" s="58" t="s">
        <v>3</v>
      </c>
    </row>
    <row r="345" spans="47:48" ht="17.25" thickBot="1">
      <c r="AU345" s="75">
        <v>41982</v>
      </c>
      <c r="AV345" s="58" t="s">
        <v>5</v>
      </c>
    </row>
    <row r="346" spans="47:48" ht="17.25" thickBot="1">
      <c r="AU346" s="75">
        <v>41983</v>
      </c>
      <c r="AV346" s="58" t="s">
        <v>6</v>
      </c>
    </row>
    <row r="347" spans="47:48" ht="17.25" thickBot="1">
      <c r="AU347" s="75">
        <v>41984</v>
      </c>
      <c r="AV347" s="58" t="s">
        <v>3</v>
      </c>
    </row>
    <row r="348" spans="47:48" ht="17.25" thickBot="1">
      <c r="AU348" s="75">
        <v>41985</v>
      </c>
      <c r="AV348" s="58" t="s">
        <v>4</v>
      </c>
    </row>
    <row r="349" spans="47:48" ht="17.25" thickBot="1">
      <c r="AU349" s="75">
        <v>41986</v>
      </c>
      <c r="AV349" s="58" t="s">
        <v>7</v>
      </c>
    </row>
    <row r="350" spans="47:48" ht="17.25" thickBot="1">
      <c r="AU350" s="75">
        <v>41987</v>
      </c>
      <c r="AV350" s="58" t="s">
        <v>4</v>
      </c>
    </row>
    <row r="351" spans="47:48" ht="17.25" thickBot="1">
      <c r="AU351" s="75">
        <v>41988</v>
      </c>
      <c r="AV351" s="58" t="s">
        <v>3</v>
      </c>
    </row>
    <row r="352" spans="47:48" ht="17.25" thickBot="1">
      <c r="AU352" s="75">
        <v>41989</v>
      </c>
      <c r="AV352" s="58" t="s">
        <v>5</v>
      </c>
    </row>
    <row r="353" spans="47:48" ht="17.25" thickBot="1">
      <c r="AU353" s="75">
        <v>41990</v>
      </c>
      <c r="AV353" s="58" t="s">
        <v>2</v>
      </c>
    </row>
    <row r="354" spans="47:48" ht="17.25" thickBot="1">
      <c r="AU354" s="75">
        <v>41991</v>
      </c>
      <c r="AV354" s="58" t="s">
        <v>3</v>
      </c>
    </row>
    <row r="355" spans="47:48" ht="17.25" thickBot="1">
      <c r="AU355" s="75">
        <v>41992</v>
      </c>
      <c r="AV355" s="58" t="s">
        <v>4</v>
      </c>
    </row>
    <row r="356" spans="47:48" ht="17.25" thickBot="1">
      <c r="AU356" s="75">
        <v>41993</v>
      </c>
      <c r="AV356" s="58" t="s">
        <v>3</v>
      </c>
    </row>
    <row r="357" spans="47:48" ht="17.25" thickBot="1">
      <c r="AU357" s="75">
        <v>41994</v>
      </c>
      <c r="AV357" s="58" t="s">
        <v>3</v>
      </c>
    </row>
    <row r="358" spans="47:48" ht="17.25" thickBot="1">
      <c r="AU358" s="75">
        <v>41995</v>
      </c>
      <c r="AV358" s="58" t="s">
        <v>3</v>
      </c>
    </row>
    <row r="359" spans="47:48" ht="17.25" thickBot="1">
      <c r="AU359" s="75">
        <v>41996</v>
      </c>
      <c r="AV359" s="58" t="s">
        <v>5</v>
      </c>
    </row>
    <row r="360" spans="47:48" ht="17.25" thickBot="1">
      <c r="AU360" s="75">
        <v>41997</v>
      </c>
      <c r="AV360" s="58" t="s">
        <v>6</v>
      </c>
    </row>
    <row r="361" spans="47:48" ht="17.25" thickBot="1">
      <c r="AU361" s="75">
        <v>41998</v>
      </c>
      <c r="AV361" s="58" t="s">
        <v>3</v>
      </c>
    </row>
    <row r="362" spans="47:48" ht="17.25" thickBot="1">
      <c r="AU362" s="75">
        <v>41999</v>
      </c>
      <c r="AV362" s="58" t="s">
        <v>4</v>
      </c>
    </row>
    <row r="363" spans="47:48" ht="17.25" thickBot="1">
      <c r="AU363" s="75">
        <v>42000</v>
      </c>
      <c r="AV363" s="58" t="s">
        <v>7</v>
      </c>
    </row>
    <row r="364" spans="47:48" ht="17.25" thickBot="1">
      <c r="AU364" s="75">
        <v>42001</v>
      </c>
      <c r="AV364" s="58" t="s">
        <v>4</v>
      </c>
    </row>
    <row r="365" spans="47:48" ht="17.25" thickBot="1">
      <c r="AU365" s="75">
        <v>42002</v>
      </c>
      <c r="AV365" s="58" t="s">
        <v>3</v>
      </c>
    </row>
    <row r="366" spans="47:48" ht="17.25" thickBot="1">
      <c r="AU366" s="75">
        <v>42003</v>
      </c>
      <c r="AV366" s="58" t="s">
        <v>6</v>
      </c>
    </row>
    <row r="367" spans="47:48" ht="17.25" thickBot="1">
      <c r="AU367" s="75">
        <v>42004</v>
      </c>
      <c r="AV367" s="58" t="s">
        <v>5</v>
      </c>
    </row>
  </sheetData>
  <mergeCells count="35">
    <mergeCell ref="AY2:BC2"/>
    <mergeCell ref="AY13:BC13"/>
    <mergeCell ref="AX13:AX14"/>
    <mergeCell ref="AR2:AS2"/>
    <mergeCell ref="AC11:AC12"/>
    <mergeCell ref="AC13:AC14"/>
    <mergeCell ref="AX2:AX3"/>
    <mergeCell ref="O2:O3"/>
    <mergeCell ref="N4:N5"/>
    <mergeCell ref="P2:S2"/>
    <mergeCell ref="T2:W2"/>
    <mergeCell ref="N6:N7"/>
    <mergeCell ref="G2:G3"/>
    <mergeCell ref="H2:H3"/>
    <mergeCell ref="G4:G9"/>
    <mergeCell ref="G10:G15"/>
    <mergeCell ref="N2:N3"/>
    <mergeCell ref="N8:N9"/>
    <mergeCell ref="N10:N11"/>
    <mergeCell ref="G16:G21"/>
    <mergeCell ref="G22:G27"/>
    <mergeCell ref="AE3:AE4"/>
    <mergeCell ref="AE5:AE6"/>
    <mergeCell ref="AE7:AE8"/>
    <mergeCell ref="AE9:AE10"/>
    <mergeCell ref="AE11:AE12"/>
    <mergeCell ref="AE13:AE14"/>
    <mergeCell ref="AD3:AD4"/>
    <mergeCell ref="AD5:AD6"/>
    <mergeCell ref="AD7:AD8"/>
    <mergeCell ref="AD9:AD10"/>
    <mergeCell ref="AD11:AD12"/>
    <mergeCell ref="AD13:AD14"/>
    <mergeCell ref="AC3:AC6"/>
    <mergeCell ref="AC7:AC10"/>
  </mergeCells>
  <phoneticPr fontId="3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E32"/>
  <sheetViews>
    <sheetView workbookViewId="0"/>
  </sheetViews>
  <sheetFormatPr defaultRowHeight="13.5"/>
  <cols>
    <col min="1" max="1" width="3.77734375" style="83" customWidth="1"/>
    <col min="2" max="2" width="9.5546875" style="83" customWidth="1"/>
    <col min="3" max="3" width="18.33203125" style="83" bestFit="1" customWidth="1"/>
    <col min="4" max="4" width="47" style="83" customWidth="1"/>
    <col min="5" max="5" width="26.5546875" style="83" bestFit="1" customWidth="1"/>
    <col min="6" max="16384" width="8.88671875" style="83"/>
  </cols>
  <sheetData>
    <row r="1" spans="1:5">
      <c r="A1" s="83" t="s">
        <v>298</v>
      </c>
    </row>
    <row r="2" spans="1:5" ht="27">
      <c r="A2" s="84"/>
      <c r="B2" s="84" t="s">
        <v>299</v>
      </c>
      <c r="C2" s="84" t="s">
        <v>300</v>
      </c>
      <c r="D2" s="84" t="s">
        <v>301</v>
      </c>
      <c r="E2" s="85" t="s">
        <v>302</v>
      </c>
    </row>
    <row r="3" spans="1:5">
      <c r="A3" s="86">
        <v>1</v>
      </c>
      <c r="B3" s="86" t="s">
        <v>459</v>
      </c>
      <c r="C3" s="86" t="s">
        <v>384</v>
      </c>
      <c r="D3" s="86"/>
      <c r="E3" s="86" t="s">
        <v>385</v>
      </c>
    </row>
    <row r="4" spans="1:5">
      <c r="A4" s="86">
        <v>2</v>
      </c>
      <c r="B4" s="86" t="s">
        <v>463</v>
      </c>
      <c r="C4" s="86" t="s">
        <v>464</v>
      </c>
      <c r="D4" s="86" t="s">
        <v>465</v>
      </c>
      <c r="E4" s="86" t="s">
        <v>464</v>
      </c>
    </row>
    <row r="5" spans="1:5">
      <c r="A5" s="86">
        <v>3</v>
      </c>
      <c r="B5" s="138" t="s">
        <v>469</v>
      </c>
      <c r="C5" s="86" t="s">
        <v>464</v>
      </c>
      <c r="D5" s="86" t="s">
        <v>470</v>
      </c>
      <c r="E5" s="86" t="s">
        <v>464</v>
      </c>
    </row>
    <row r="6" spans="1:5">
      <c r="A6" s="86">
        <v>4</v>
      </c>
      <c r="B6" s="86"/>
      <c r="C6" s="86"/>
      <c r="D6" s="86"/>
      <c r="E6" s="86"/>
    </row>
    <row r="7" spans="1:5">
      <c r="A7" s="86">
        <v>5</v>
      </c>
      <c r="B7" s="86"/>
      <c r="C7" s="86"/>
      <c r="D7" s="86"/>
      <c r="E7" s="86"/>
    </row>
    <row r="8" spans="1:5">
      <c r="A8" s="86">
        <v>6</v>
      </c>
      <c r="B8" s="86"/>
      <c r="C8" s="86"/>
      <c r="D8" s="86"/>
      <c r="E8" s="86"/>
    </row>
    <row r="9" spans="1:5">
      <c r="A9" s="86">
        <v>7</v>
      </c>
      <c r="B9" s="86"/>
      <c r="C9" s="86"/>
      <c r="D9" s="86"/>
      <c r="E9" s="86"/>
    </row>
    <row r="10" spans="1:5">
      <c r="A10" s="86">
        <v>8</v>
      </c>
      <c r="B10" s="86"/>
      <c r="C10" s="86"/>
      <c r="D10" s="86"/>
      <c r="E10" s="86"/>
    </row>
    <row r="11" spans="1:5">
      <c r="A11" s="86">
        <v>9</v>
      </c>
      <c r="B11" s="86"/>
      <c r="C11" s="86"/>
      <c r="D11" s="86"/>
      <c r="E11" s="86"/>
    </row>
    <row r="12" spans="1:5">
      <c r="A12" s="86">
        <v>10</v>
      </c>
      <c r="B12" s="86"/>
      <c r="C12" s="86"/>
      <c r="D12" s="86"/>
      <c r="E12" s="86"/>
    </row>
    <row r="13" spans="1:5">
      <c r="A13" s="86">
        <v>11</v>
      </c>
      <c r="B13" s="86"/>
      <c r="C13" s="86"/>
      <c r="D13" s="86"/>
      <c r="E13" s="86"/>
    </row>
    <row r="14" spans="1:5">
      <c r="A14" s="86">
        <v>12</v>
      </c>
      <c r="B14" s="86"/>
      <c r="C14" s="86"/>
      <c r="D14" s="86"/>
      <c r="E14" s="86"/>
    </row>
    <row r="15" spans="1:5">
      <c r="A15" s="86">
        <v>13</v>
      </c>
      <c r="B15" s="86"/>
      <c r="C15" s="86"/>
      <c r="D15" s="86"/>
      <c r="E15" s="86"/>
    </row>
    <row r="16" spans="1:5">
      <c r="A16" s="86">
        <v>14</v>
      </c>
      <c r="B16" s="86"/>
      <c r="C16" s="86"/>
      <c r="D16" s="86"/>
      <c r="E16" s="86"/>
    </row>
    <row r="17" spans="1:5">
      <c r="A17" s="86">
        <v>15</v>
      </c>
      <c r="B17" s="86"/>
      <c r="C17" s="86"/>
      <c r="D17" s="86"/>
      <c r="E17" s="86"/>
    </row>
    <row r="18" spans="1:5">
      <c r="A18" s="86">
        <v>16</v>
      </c>
      <c r="B18" s="86"/>
      <c r="C18" s="86"/>
      <c r="D18" s="86"/>
      <c r="E18" s="86"/>
    </row>
    <row r="19" spans="1:5">
      <c r="A19" s="86">
        <v>17</v>
      </c>
      <c r="B19" s="86"/>
      <c r="C19" s="86"/>
      <c r="D19" s="86"/>
      <c r="E19" s="86"/>
    </row>
    <row r="20" spans="1:5">
      <c r="A20" s="86">
        <v>18</v>
      </c>
      <c r="B20" s="86"/>
      <c r="C20" s="86"/>
      <c r="D20" s="86"/>
      <c r="E20" s="86"/>
    </row>
    <row r="21" spans="1:5">
      <c r="A21" s="86">
        <v>19</v>
      </c>
      <c r="B21" s="86"/>
      <c r="C21" s="86"/>
      <c r="D21" s="86"/>
      <c r="E21" s="86"/>
    </row>
    <row r="22" spans="1:5">
      <c r="A22" s="86">
        <v>20</v>
      </c>
      <c r="B22" s="86"/>
      <c r="C22" s="86"/>
      <c r="D22" s="86"/>
      <c r="E22" s="86"/>
    </row>
    <row r="23" spans="1:5">
      <c r="A23" s="86">
        <v>21</v>
      </c>
      <c r="B23" s="86"/>
      <c r="C23" s="86"/>
      <c r="D23" s="86"/>
      <c r="E23" s="86"/>
    </row>
    <row r="24" spans="1:5">
      <c r="A24" s="86">
        <v>22</v>
      </c>
      <c r="B24" s="86"/>
      <c r="C24" s="86"/>
      <c r="D24" s="86"/>
      <c r="E24" s="86"/>
    </row>
    <row r="25" spans="1:5">
      <c r="A25" s="86">
        <v>23</v>
      </c>
      <c r="B25" s="86"/>
      <c r="C25" s="86"/>
      <c r="D25" s="86"/>
      <c r="E25" s="86"/>
    </row>
    <row r="26" spans="1:5">
      <c r="A26" s="86">
        <v>24</v>
      </c>
      <c r="B26" s="86"/>
      <c r="C26" s="86"/>
      <c r="D26" s="86"/>
      <c r="E26" s="86"/>
    </row>
    <row r="27" spans="1:5">
      <c r="A27" s="86">
        <v>25</v>
      </c>
      <c r="B27" s="86"/>
      <c r="C27" s="86"/>
      <c r="D27" s="86"/>
      <c r="E27" s="86"/>
    </row>
    <row r="28" spans="1:5">
      <c r="A28" s="86">
        <v>26</v>
      </c>
      <c r="B28" s="86"/>
      <c r="C28" s="86"/>
      <c r="D28" s="86"/>
      <c r="E28" s="86"/>
    </row>
    <row r="29" spans="1:5">
      <c r="A29" s="86">
        <v>27</v>
      </c>
      <c r="B29" s="86"/>
      <c r="C29" s="86"/>
      <c r="D29" s="86"/>
      <c r="E29" s="86"/>
    </row>
    <row r="30" spans="1:5">
      <c r="A30" s="86">
        <v>28</v>
      </c>
      <c r="B30" s="86"/>
      <c r="C30" s="86"/>
      <c r="D30" s="86"/>
      <c r="E30" s="86"/>
    </row>
    <row r="31" spans="1:5">
      <c r="A31" s="86">
        <v>29</v>
      </c>
      <c r="B31" s="86"/>
      <c r="C31" s="86"/>
      <c r="D31" s="86"/>
      <c r="E31" s="86"/>
    </row>
    <row r="32" spans="1:5">
      <c r="A32" s="86">
        <v>30</v>
      </c>
      <c r="B32" s="86"/>
      <c r="C32" s="86"/>
      <c r="D32" s="86"/>
      <c r="E32" s="86"/>
    </row>
  </sheetData>
  <phoneticPr fontId="9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ご使用に関して</vt:lpstr>
      <vt:lpstr>入力データと計算結果</vt:lpstr>
      <vt:lpstr>貼り付けシート</vt:lpstr>
      <vt:lpstr>貼り付けシート（日射量等）</vt:lpstr>
      <vt:lpstr>計算過程</vt:lpstr>
      <vt:lpstr>計算過程（日射量等）</vt:lpstr>
      <vt:lpstr>バックデータ一覧</vt:lpstr>
      <vt:lpstr>Version管理表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2014-07-11T05:37:12Z</dcterms:created>
  <dcterms:modified xsi:type="dcterms:W3CDTF">2016-04-28T02:03:36Z</dcterms:modified>
</cp:coreProperties>
</file>